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macrosheets/sheet1.xml" ContentType="application/vnd.ms-excel.macro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8_{059E9525-5842-4C79-8AC3-B53CFDA53D64}" xr6:coauthVersionLast="47" xr6:coauthVersionMax="47" xr10:uidLastSave="{00000000-0000-0000-0000-000000000000}"/>
  <bookViews>
    <workbookView xWindow="-120" yWindow="-120" windowWidth="38640" windowHeight="21120" tabRatio="742" activeTab="13" xr2:uid="{00000000-000D-0000-FFFF-FFFF00000000}"/>
  </bookViews>
  <sheets>
    <sheet name="サマリー" sheetId="87" r:id="rId1"/>
    <sheet name="メニュー" sheetId="76" r:id="rId2"/>
    <sheet name="全体買銘柄" sheetId="52" r:id="rId3"/>
    <sheet name="全体売銘柄" sheetId="51" r:id="rId4"/>
    <sheet name="関数" sheetId="7" r:id="rId5"/>
    <sheet name="分析" sheetId="77" r:id="rId6"/>
    <sheet name="銘柄リスト" sheetId="82" r:id="rId7"/>
    <sheet name="1500" sheetId="83" r:id="rId8"/>
    <sheet name="1520" sheetId="84" r:id="rId9"/>
    <sheet name="1530" sheetId="85" r:id="rId10"/>
    <sheet name="Macro1" sheetId="86" r:id="rId11"/>
    <sheet name="旧1500" sheetId="88" r:id="rId12"/>
    <sheet name="旧1520" sheetId="89" r:id="rId13"/>
    <sheet name="旧1530" sheetId="90" r:id="rId14"/>
    <sheet name="Sheet1" sheetId="91" r:id="rId15"/>
    <sheet name="実行ログ" sheetId="92" r:id="rId16"/>
  </sheets>
  <functionGroups builtInGroupCount="19"/>
  <definedNames>
    <definedName name="_xlpm.rate" hidden="1" xlm="1">#NAME?</definedName>
    <definedName name="_xlpm.topix" hidden="1" xlm="1">#NAME?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1795" i="90" l="1"/>
  <c r="AQ1794" i="90"/>
  <c r="AQ1793" i="90"/>
  <c r="AQ1792" i="90"/>
  <c r="AQ1791" i="90"/>
  <c r="AQ1790" i="90"/>
  <c r="AQ1789" i="90"/>
  <c r="AQ1788" i="90"/>
  <c r="AQ1787" i="90"/>
  <c r="AQ1786" i="90"/>
  <c r="AQ1785" i="90"/>
  <c r="AQ1784" i="90"/>
  <c r="AQ1783" i="90"/>
  <c r="AQ1782" i="90"/>
  <c r="AQ1781" i="90"/>
  <c r="AQ1780" i="90"/>
  <c r="AQ1779" i="90"/>
  <c r="AQ1778" i="90"/>
  <c r="AQ1777" i="90"/>
  <c r="AQ1776" i="90"/>
  <c r="AQ1775" i="90"/>
  <c r="AQ1774" i="90"/>
  <c r="AQ1773" i="90"/>
  <c r="AQ1772" i="90"/>
  <c r="AQ1771" i="90"/>
  <c r="AQ1770" i="90"/>
  <c r="AQ1769" i="90"/>
  <c r="AQ1768" i="90"/>
  <c r="AQ1767" i="90"/>
  <c r="AQ1766" i="90"/>
  <c r="AQ1765" i="90"/>
  <c r="AQ1764" i="90"/>
  <c r="AQ1763" i="90"/>
  <c r="AQ1762" i="90"/>
  <c r="AQ1761" i="90"/>
  <c r="AQ1760" i="90"/>
  <c r="AQ1759" i="90"/>
  <c r="AQ1758" i="90"/>
  <c r="AQ1757" i="90"/>
  <c r="AQ1756" i="90"/>
  <c r="AQ1755" i="90"/>
  <c r="AQ1754" i="90"/>
  <c r="AQ1753" i="90"/>
  <c r="AQ1752" i="90"/>
  <c r="AQ1751" i="90"/>
  <c r="AQ1750" i="90"/>
  <c r="AQ1749" i="90"/>
  <c r="AQ1748" i="90"/>
  <c r="AQ1747" i="90"/>
  <c r="AQ1746" i="90"/>
  <c r="AQ1745" i="90"/>
  <c r="AQ1744" i="90"/>
  <c r="AQ1743" i="90"/>
  <c r="AQ1742" i="90"/>
  <c r="AQ1741" i="90"/>
  <c r="AQ1740" i="90"/>
  <c r="AQ1739" i="90"/>
  <c r="AQ1738" i="90"/>
  <c r="AQ1737" i="90"/>
  <c r="AQ1736" i="90"/>
  <c r="AQ1735" i="90"/>
  <c r="AQ1734" i="90"/>
  <c r="AQ1733" i="90"/>
  <c r="AQ1732" i="90"/>
  <c r="AQ1731" i="90"/>
  <c r="AQ1730" i="90"/>
  <c r="AQ1729" i="90"/>
  <c r="AQ1728" i="90"/>
  <c r="AQ1727" i="90"/>
  <c r="AQ1726" i="90"/>
  <c r="AQ1725" i="90"/>
  <c r="AQ1724" i="90"/>
  <c r="AQ1723" i="90"/>
  <c r="AQ1722" i="90"/>
  <c r="AQ1721" i="90"/>
  <c r="AQ1720" i="90"/>
  <c r="AQ1719" i="90"/>
  <c r="AQ1718" i="90"/>
  <c r="AQ1717" i="90"/>
  <c r="AQ1716" i="90"/>
  <c r="AQ1715" i="90"/>
  <c r="AQ1714" i="90"/>
  <c r="AQ1713" i="90"/>
  <c r="AQ1712" i="90"/>
  <c r="AQ1711" i="90"/>
  <c r="AQ1710" i="90"/>
  <c r="AQ1709" i="90"/>
  <c r="AQ1708" i="90"/>
  <c r="AQ1707" i="90"/>
  <c r="AQ1706" i="90"/>
  <c r="AQ1705" i="90"/>
  <c r="AQ1704" i="90"/>
  <c r="AQ1703" i="90"/>
  <c r="AQ1702" i="90"/>
  <c r="AQ1701" i="90"/>
  <c r="AQ1700" i="90"/>
  <c r="AQ1699" i="90"/>
  <c r="AQ1698" i="90"/>
  <c r="AQ1697" i="90"/>
  <c r="AQ1696" i="90"/>
  <c r="AQ1695" i="90"/>
  <c r="AQ1694" i="90"/>
  <c r="AQ1693" i="90"/>
  <c r="AQ1692" i="90"/>
  <c r="AQ1691" i="90"/>
  <c r="AQ1690" i="90"/>
  <c r="AQ1689" i="90"/>
  <c r="AQ1688" i="90"/>
  <c r="AQ1687" i="90"/>
  <c r="AQ1686" i="90"/>
  <c r="AQ1685" i="90"/>
  <c r="AQ1684" i="90"/>
  <c r="AQ1683" i="90"/>
  <c r="AQ1682" i="90"/>
  <c r="AQ1681" i="90"/>
  <c r="AQ1680" i="90"/>
  <c r="AQ1679" i="90"/>
  <c r="AQ1678" i="90"/>
  <c r="AQ1677" i="90"/>
  <c r="AQ1676" i="90"/>
  <c r="AQ1675" i="90"/>
  <c r="AQ1674" i="90"/>
  <c r="AQ1673" i="90"/>
  <c r="AQ1672" i="90"/>
  <c r="AQ1671" i="90"/>
  <c r="AQ1670" i="90"/>
  <c r="AQ1669" i="90"/>
  <c r="AQ1668" i="90"/>
  <c r="AQ1667" i="90"/>
  <c r="AQ1666" i="90"/>
  <c r="AQ1665" i="90"/>
  <c r="AQ1664" i="90"/>
  <c r="AQ1663" i="90"/>
  <c r="AQ1662" i="90"/>
  <c r="AQ1661" i="90"/>
  <c r="AQ1660" i="90"/>
  <c r="AQ1659" i="90"/>
  <c r="AQ1658" i="90"/>
  <c r="AQ1657" i="90"/>
  <c r="AQ1656" i="90"/>
  <c r="AQ1655" i="90"/>
  <c r="AQ1654" i="90"/>
  <c r="AQ1653" i="90"/>
  <c r="AQ1652" i="90"/>
  <c r="AQ1651" i="90"/>
  <c r="AQ1650" i="90"/>
  <c r="AQ1649" i="90"/>
  <c r="AQ1648" i="90"/>
  <c r="AQ1647" i="90"/>
  <c r="AQ1646" i="90"/>
  <c r="AQ1645" i="90"/>
  <c r="AQ1644" i="90"/>
  <c r="AQ1643" i="90"/>
  <c r="AQ1642" i="90"/>
  <c r="AQ1641" i="90"/>
  <c r="AQ1640" i="90"/>
  <c r="AQ1639" i="90"/>
  <c r="AQ1638" i="90"/>
  <c r="AQ1637" i="90"/>
  <c r="AQ1636" i="90"/>
  <c r="AQ1635" i="90"/>
  <c r="AQ1634" i="90"/>
  <c r="AQ1633" i="90"/>
  <c r="AQ1632" i="90"/>
  <c r="AQ1631" i="90"/>
  <c r="AQ1630" i="90"/>
  <c r="AQ1629" i="90"/>
  <c r="AQ1628" i="90"/>
  <c r="AQ1627" i="90"/>
  <c r="AQ1626" i="90"/>
  <c r="AQ1625" i="90"/>
  <c r="AQ1624" i="90"/>
  <c r="AQ1623" i="90"/>
  <c r="AQ1622" i="90"/>
  <c r="AQ1621" i="90"/>
  <c r="AQ1620" i="90"/>
  <c r="AQ1619" i="90"/>
  <c r="AQ1618" i="90"/>
  <c r="AQ1617" i="90"/>
  <c r="AQ1616" i="90"/>
  <c r="AQ1615" i="90"/>
  <c r="AQ1614" i="90"/>
  <c r="AQ1613" i="90"/>
  <c r="AQ1612" i="90"/>
  <c r="AQ1611" i="90"/>
  <c r="AQ1610" i="90"/>
  <c r="AQ1609" i="90"/>
  <c r="AQ1608" i="90"/>
  <c r="AQ1607" i="90"/>
  <c r="AQ1606" i="90"/>
  <c r="AQ1605" i="90"/>
  <c r="AQ1604" i="90"/>
  <c r="AQ1603" i="90"/>
  <c r="AQ1602" i="90"/>
  <c r="AQ1601" i="90"/>
  <c r="AQ1600" i="90"/>
  <c r="AQ1599" i="90"/>
  <c r="AQ1598" i="90"/>
  <c r="AQ1597" i="90"/>
  <c r="AQ1596" i="90"/>
  <c r="AQ1595" i="90"/>
  <c r="AQ1594" i="90"/>
  <c r="AQ1593" i="90"/>
  <c r="AQ1592" i="90"/>
  <c r="AQ1591" i="90"/>
  <c r="AQ1590" i="90"/>
  <c r="AQ1589" i="90"/>
  <c r="AQ1588" i="90"/>
  <c r="AQ1587" i="90"/>
  <c r="AQ1586" i="90"/>
  <c r="AQ1585" i="90"/>
  <c r="AQ1584" i="90"/>
  <c r="AQ1583" i="90"/>
  <c r="AQ1582" i="90"/>
  <c r="AQ1581" i="90"/>
  <c r="AQ1580" i="90"/>
  <c r="AQ1579" i="90"/>
  <c r="AQ1578" i="90"/>
  <c r="AQ1577" i="90"/>
  <c r="AQ1576" i="90"/>
  <c r="AQ1575" i="90"/>
  <c r="AQ1574" i="90"/>
  <c r="AQ1573" i="90"/>
  <c r="AQ1572" i="90"/>
  <c r="AQ1571" i="90"/>
  <c r="AQ1570" i="90"/>
  <c r="AQ1569" i="90"/>
  <c r="AQ1568" i="90"/>
  <c r="AQ1567" i="90"/>
  <c r="AQ1566" i="90"/>
  <c r="AQ1565" i="90"/>
  <c r="AQ1564" i="90"/>
  <c r="AQ1563" i="90"/>
  <c r="AQ1562" i="90"/>
  <c r="AQ1561" i="90"/>
  <c r="AQ1560" i="90"/>
  <c r="AQ1559" i="90"/>
  <c r="AQ1558" i="90"/>
  <c r="AQ1557" i="90"/>
  <c r="AQ1556" i="90"/>
  <c r="AQ1555" i="90"/>
  <c r="AQ1554" i="90"/>
  <c r="AQ1553" i="90"/>
  <c r="AQ1552" i="90"/>
  <c r="AQ1551" i="90"/>
  <c r="AQ1550" i="90"/>
  <c r="AQ1549" i="90"/>
  <c r="AQ1548" i="90"/>
  <c r="AQ1547" i="90"/>
  <c r="AQ1546" i="90"/>
  <c r="AQ1545" i="90"/>
  <c r="AQ1544" i="90"/>
  <c r="AQ1543" i="90"/>
  <c r="AQ1542" i="90"/>
  <c r="AQ1541" i="90"/>
  <c r="AQ1540" i="90"/>
  <c r="AQ1539" i="90"/>
  <c r="AQ1538" i="90"/>
  <c r="AQ1537" i="90"/>
  <c r="AQ1536" i="90"/>
  <c r="AQ1535" i="90"/>
  <c r="AQ1534" i="90"/>
  <c r="AQ1533" i="90"/>
  <c r="AQ1532" i="90"/>
  <c r="AQ1531" i="90"/>
  <c r="AQ1530" i="90"/>
  <c r="AQ1529" i="90"/>
  <c r="AQ1528" i="90"/>
  <c r="AQ1527" i="90"/>
  <c r="AQ1526" i="90"/>
  <c r="AQ1525" i="90"/>
  <c r="AQ1524" i="90"/>
  <c r="AQ1523" i="90"/>
  <c r="AQ1522" i="90"/>
  <c r="AQ1521" i="90"/>
  <c r="AQ1520" i="90"/>
  <c r="AQ1519" i="90"/>
  <c r="AQ1518" i="90"/>
  <c r="AQ1517" i="90"/>
  <c r="AQ1516" i="90"/>
  <c r="AQ1515" i="90"/>
  <c r="AQ1514" i="90"/>
  <c r="AQ1513" i="90"/>
  <c r="AQ1512" i="90"/>
  <c r="AQ1511" i="90"/>
  <c r="AQ1510" i="90"/>
  <c r="AQ1509" i="90"/>
  <c r="AQ1508" i="90"/>
  <c r="AQ1507" i="90"/>
  <c r="AQ1506" i="90"/>
  <c r="AQ1505" i="90"/>
  <c r="AQ1504" i="90"/>
  <c r="AQ1503" i="90"/>
  <c r="AQ1502" i="90"/>
  <c r="AQ1501" i="90"/>
  <c r="AQ1500" i="90"/>
  <c r="AQ1499" i="90"/>
  <c r="AQ1498" i="90"/>
  <c r="AQ1497" i="90"/>
  <c r="AQ1496" i="90"/>
  <c r="AQ1495" i="90"/>
  <c r="AQ1494" i="90"/>
  <c r="AQ1493" i="90"/>
  <c r="AQ1492" i="90"/>
  <c r="AQ1491" i="90"/>
  <c r="AQ1490" i="90"/>
  <c r="AQ1489" i="90"/>
  <c r="AQ1488" i="90"/>
  <c r="AQ1487" i="90"/>
  <c r="AQ1486" i="90"/>
  <c r="AQ1485" i="90"/>
  <c r="AQ1484" i="90"/>
  <c r="AQ1483" i="90"/>
  <c r="AQ1482" i="90"/>
  <c r="AQ1481" i="90"/>
  <c r="AQ1480" i="90"/>
  <c r="AQ1479" i="90"/>
  <c r="AQ1478" i="90"/>
  <c r="AQ1477" i="90"/>
  <c r="AQ1476" i="90"/>
  <c r="AQ1475" i="90"/>
  <c r="AQ1474" i="90"/>
  <c r="AQ1473" i="90"/>
  <c r="AQ1472" i="90"/>
  <c r="AQ1471" i="90"/>
  <c r="AQ1470" i="90"/>
  <c r="AQ1469" i="90"/>
  <c r="AQ1468" i="90"/>
  <c r="AQ1467" i="90"/>
  <c r="AQ1466" i="90"/>
  <c r="AQ1465" i="90"/>
  <c r="AQ1464" i="90"/>
  <c r="AQ1463" i="90"/>
  <c r="AQ1462" i="90"/>
  <c r="AQ1461" i="90"/>
  <c r="AQ1460" i="90"/>
  <c r="AQ1459" i="90"/>
  <c r="AQ1458" i="90"/>
  <c r="AQ1457" i="90"/>
  <c r="AQ1456" i="90"/>
  <c r="AQ1455" i="90"/>
  <c r="AQ1454" i="90"/>
  <c r="AQ1453" i="90"/>
  <c r="AQ1452" i="90"/>
  <c r="AQ1451" i="90"/>
  <c r="AQ1450" i="90"/>
  <c r="AQ1449" i="90"/>
  <c r="AQ1448" i="90"/>
  <c r="AQ1447" i="90"/>
  <c r="AQ1446" i="90"/>
  <c r="AQ1445" i="90"/>
  <c r="AQ1444" i="90"/>
  <c r="AQ1443" i="90"/>
  <c r="AQ1442" i="90"/>
  <c r="AQ1441" i="90"/>
  <c r="AQ1440" i="90"/>
  <c r="AQ1439" i="90"/>
  <c r="AQ1438" i="90"/>
  <c r="AQ1437" i="90"/>
  <c r="AQ1436" i="90"/>
  <c r="AQ1435" i="90"/>
  <c r="AQ1434" i="90"/>
  <c r="AQ1433" i="90"/>
  <c r="AQ1432" i="90"/>
  <c r="AQ1431" i="90"/>
  <c r="AQ1430" i="90"/>
  <c r="AQ1429" i="90"/>
  <c r="AQ1428" i="90"/>
  <c r="AQ1427" i="90"/>
  <c r="AQ1426" i="90"/>
  <c r="AQ1425" i="90"/>
  <c r="AQ1424" i="90"/>
  <c r="AQ1423" i="90"/>
  <c r="AQ1422" i="90"/>
  <c r="AQ1421" i="90"/>
  <c r="AQ1420" i="90"/>
  <c r="AQ1419" i="90"/>
  <c r="AQ1418" i="90"/>
  <c r="AQ1417" i="90"/>
  <c r="AQ1416" i="90"/>
  <c r="AQ1415" i="90"/>
  <c r="AQ1414" i="90"/>
  <c r="AQ1413" i="90"/>
  <c r="AQ1412" i="90"/>
  <c r="AQ1411" i="90"/>
  <c r="AQ1410" i="90"/>
  <c r="AQ1409" i="90"/>
  <c r="AQ1408" i="90"/>
  <c r="AQ1407" i="90"/>
  <c r="AQ1406" i="90"/>
  <c r="AQ1405" i="90"/>
  <c r="AQ1404" i="90"/>
  <c r="AQ1403" i="90"/>
  <c r="AQ1402" i="90"/>
  <c r="AQ1401" i="90"/>
  <c r="AQ1400" i="90"/>
  <c r="AQ1399" i="90"/>
  <c r="AQ1398" i="90"/>
  <c r="AQ1397" i="90"/>
  <c r="AQ1396" i="90"/>
  <c r="AQ1395" i="90"/>
  <c r="AQ1394" i="90"/>
  <c r="AQ1393" i="90"/>
  <c r="AQ1392" i="90"/>
  <c r="AQ1391" i="90"/>
  <c r="AQ1390" i="90"/>
  <c r="AQ1389" i="90"/>
  <c r="AQ1388" i="90"/>
  <c r="AQ1387" i="90"/>
  <c r="AQ1386" i="90"/>
  <c r="AQ1385" i="90"/>
  <c r="AQ1384" i="90"/>
  <c r="AQ1383" i="90"/>
  <c r="AQ1382" i="90"/>
  <c r="AQ1381" i="90"/>
  <c r="AQ1380" i="90"/>
  <c r="AQ1379" i="90"/>
  <c r="AQ1378" i="90"/>
  <c r="AQ1377" i="90"/>
  <c r="AQ1376" i="90"/>
  <c r="AQ1375" i="90"/>
  <c r="AQ1374" i="90"/>
  <c r="AQ1373" i="90"/>
  <c r="AQ1372" i="90"/>
  <c r="AQ1371" i="90"/>
  <c r="AQ1370" i="90"/>
  <c r="AQ1369" i="90"/>
  <c r="AQ1368" i="90"/>
  <c r="AQ1367" i="90"/>
  <c r="AQ1366" i="90"/>
  <c r="AQ1365" i="90"/>
  <c r="AQ1364" i="90"/>
  <c r="AQ1363" i="90"/>
  <c r="AQ1362" i="90"/>
  <c r="AQ1361" i="90"/>
  <c r="AQ1360" i="90"/>
  <c r="AQ1359" i="90"/>
  <c r="AQ1358" i="90"/>
  <c r="AQ1357" i="90"/>
  <c r="AQ1356" i="90"/>
  <c r="AQ1355" i="90"/>
  <c r="AQ1354" i="90"/>
  <c r="AQ1353" i="90"/>
  <c r="AQ1352" i="90"/>
  <c r="AQ1351" i="90"/>
  <c r="AQ1350" i="90"/>
  <c r="AQ1349" i="90"/>
  <c r="AQ1348" i="90"/>
  <c r="AQ1347" i="90"/>
  <c r="AQ1346" i="90"/>
  <c r="AQ1345" i="90"/>
  <c r="AQ1344" i="90"/>
  <c r="AQ1343" i="90"/>
  <c r="AQ1342" i="90"/>
  <c r="AQ1341" i="90"/>
  <c r="AQ1340" i="90"/>
  <c r="AQ1339" i="90"/>
  <c r="AQ1338" i="90"/>
  <c r="AQ1337" i="90"/>
  <c r="AQ1336" i="90"/>
  <c r="AQ1335" i="90"/>
  <c r="AQ1334" i="90"/>
  <c r="AQ1333" i="90"/>
  <c r="AQ1332" i="90"/>
  <c r="AQ1331" i="90"/>
  <c r="AQ1330" i="90"/>
  <c r="AQ1329" i="90"/>
  <c r="AQ1328" i="90"/>
  <c r="AQ1327" i="90"/>
  <c r="AQ1326" i="90"/>
  <c r="AQ1325" i="90"/>
  <c r="AQ1324" i="90"/>
  <c r="AQ1323" i="90"/>
  <c r="AQ1322" i="90"/>
  <c r="AQ1321" i="90"/>
  <c r="AQ1320" i="90"/>
  <c r="AQ1319" i="90"/>
  <c r="AQ1318" i="90"/>
  <c r="AQ1317" i="90"/>
  <c r="AQ1316" i="90"/>
  <c r="AQ1315" i="90"/>
  <c r="AQ1314" i="90"/>
  <c r="AQ1313" i="90"/>
  <c r="AQ1312" i="90"/>
  <c r="AQ1311" i="90"/>
  <c r="AQ1310" i="90"/>
  <c r="AQ1309" i="90"/>
  <c r="AQ1308" i="90"/>
  <c r="AQ1307" i="90"/>
  <c r="AQ1306" i="90"/>
  <c r="AQ1305" i="90"/>
  <c r="AQ1304" i="90"/>
  <c r="AQ1303" i="90"/>
  <c r="AQ1302" i="90"/>
  <c r="AQ1301" i="90"/>
  <c r="AQ1300" i="90"/>
  <c r="AQ1299" i="90"/>
  <c r="AQ1298" i="90"/>
  <c r="AQ1297" i="90"/>
  <c r="AQ1296" i="90"/>
  <c r="AQ1295" i="90"/>
  <c r="AQ1294" i="90"/>
  <c r="AQ1293" i="90"/>
  <c r="AQ1292" i="90"/>
  <c r="AQ1291" i="90"/>
  <c r="AQ1290" i="90"/>
  <c r="AQ1289" i="90"/>
  <c r="AQ1288" i="90"/>
  <c r="AQ1287" i="90"/>
  <c r="AQ1286" i="90"/>
  <c r="AQ1285" i="90"/>
  <c r="AQ1284" i="90"/>
  <c r="AQ1283" i="90"/>
  <c r="AQ1282" i="90"/>
  <c r="AQ1281" i="90"/>
  <c r="AQ1280" i="90"/>
  <c r="AQ1279" i="90"/>
  <c r="AQ1278" i="90"/>
  <c r="AQ1277" i="90"/>
  <c r="AQ1276" i="90"/>
  <c r="AQ1275" i="90"/>
  <c r="AQ1274" i="90"/>
  <c r="AQ1273" i="90"/>
  <c r="AQ1272" i="90"/>
  <c r="AQ1271" i="90"/>
  <c r="AQ1270" i="90"/>
  <c r="AQ1269" i="90"/>
  <c r="AQ1268" i="90"/>
  <c r="AQ1267" i="90"/>
  <c r="AQ1266" i="90"/>
  <c r="AQ1265" i="90"/>
  <c r="AQ1264" i="90"/>
  <c r="AQ1263" i="90"/>
  <c r="AQ1262" i="90"/>
  <c r="AQ1261" i="90"/>
  <c r="AQ1260" i="90"/>
  <c r="AQ1259" i="90"/>
  <c r="AQ1258" i="90"/>
  <c r="AQ1257" i="90"/>
  <c r="AQ1256" i="90"/>
  <c r="AQ1255" i="90"/>
  <c r="AQ1254" i="90"/>
  <c r="AQ1253" i="90"/>
  <c r="AQ1252" i="90"/>
  <c r="AQ1251" i="90"/>
  <c r="AQ1250" i="90"/>
  <c r="AQ1249" i="90"/>
  <c r="AQ1248" i="90"/>
  <c r="AQ1247" i="90"/>
  <c r="AQ1246" i="90"/>
  <c r="AQ1245" i="90"/>
  <c r="AQ1244" i="90"/>
  <c r="AQ1243" i="90"/>
  <c r="AQ1242" i="90"/>
  <c r="AQ1241" i="90"/>
  <c r="AQ1240" i="90"/>
  <c r="AQ1239" i="90"/>
  <c r="AQ1238" i="90"/>
  <c r="AQ1237" i="90"/>
  <c r="AQ1236" i="90"/>
  <c r="AQ1235" i="90"/>
  <c r="AQ1234" i="90"/>
  <c r="AQ1233" i="90"/>
  <c r="AQ1232" i="90"/>
  <c r="AQ1231" i="90"/>
  <c r="AQ1230" i="90"/>
  <c r="AQ1229" i="90"/>
  <c r="AQ1228" i="90"/>
  <c r="AQ1227" i="90"/>
  <c r="AQ1226" i="90"/>
  <c r="AQ1225" i="90"/>
  <c r="AQ1224" i="90"/>
  <c r="AQ1223" i="90"/>
  <c r="AQ1222" i="90"/>
  <c r="AQ1221" i="90"/>
  <c r="AQ1220" i="90"/>
  <c r="AQ1219" i="90"/>
  <c r="AQ1218" i="90"/>
  <c r="AQ1217" i="90"/>
  <c r="AQ1216" i="90"/>
  <c r="AQ1215" i="90"/>
  <c r="AQ1214" i="90"/>
  <c r="AQ1213" i="90"/>
  <c r="AQ1212" i="90"/>
  <c r="AQ1211" i="90"/>
  <c r="AQ1210" i="90"/>
  <c r="AQ1209" i="90"/>
  <c r="AQ1208" i="90"/>
  <c r="AQ1207" i="90"/>
  <c r="AQ1206" i="90"/>
  <c r="AQ1205" i="90"/>
  <c r="AQ1204" i="90"/>
  <c r="AQ1203" i="90"/>
  <c r="AQ1202" i="90"/>
  <c r="AQ1201" i="90"/>
  <c r="AQ1200" i="90"/>
  <c r="AQ1199" i="90"/>
  <c r="AQ1198" i="90"/>
  <c r="AQ1197" i="90"/>
  <c r="AQ1196" i="90"/>
  <c r="AQ1195" i="90"/>
  <c r="AQ1194" i="90"/>
  <c r="AQ1193" i="90"/>
  <c r="AQ1192" i="90"/>
  <c r="AQ1191" i="90"/>
  <c r="AQ1190" i="90"/>
  <c r="AQ1189" i="90"/>
  <c r="AQ1188" i="90"/>
  <c r="AQ1187" i="90"/>
  <c r="AQ1186" i="90"/>
  <c r="AQ1185" i="90"/>
  <c r="AQ1184" i="90"/>
  <c r="AQ1183" i="90"/>
  <c r="AQ1182" i="90"/>
  <c r="AQ1181" i="90"/>
  <c r="AQ1180" i="90"/>
  <c r="AQ1179" i="90"/>
  <c r="AQ1178" i="90"/>
  <c r="AQ1177" i="90"/>
  <c r="AQ1176" i="90"/>
  <c r="AQ1175" i="90"/>
  <c r="AQ1174" i="90"/>
  <c r="AQ1173" i="90"/>
  <c r="AQ1172" i="90"/>
  <c r="AQ1171" i="90"/>
  <c r="AQ1170" i="90"/>
  <c r="AQ1169" i="90"/>
  <c r="AQ1168" i="90"/>
  <c r="AQ1167" i="90"/>
  <c r="AQ1166" i="90"/>
  <c r="AQ1165" i="90"/>
  <c r="AQ1164" i="90"/>
  <c r="AQ1163" i="90"/>
  <c r="AQ1162" i="90"/>
  <c r="AQ1161" i="90"/>
  <c r="AQ1160" i="90"/>
  <c r="AQ1159" i="90"/>
  <c r="AQ1158" i="90"/>
  <c r="AQ1157" i="90"/>
  <c r="AQ1156" i="90"/>
  <c r="AQ1155" i="90"/>
  <c r="AQ1154" i="90"/>
  <c r="AQ1153" i="90"/>
  <c r="AQ1152" i="90"/>
  <c r="AQ1151" i="90"/>
  <c r="AQ1150" i="90"/>
  <c r="AQ1149" i="90"/>
  <c r="AQ1148" i="90"/>
  <c r="AQ1147" i="90"/>
  <c r="AQ1146" i="90"/>
  <c r="AQ1145" i="90"/>
  <c r="AQ1144" i="90"/>
  <c r="AQ1143" i="90"/>
  <c r="AQ1142" i="90"/>
  <c r="AQ1141" i="90"/>
  <c r="AQ1140" i="90"/>
  <c r="AQ1139" i="90"/>
  <c r="AQ1138" i="90"/>
  <c r="AQ1137" i="90"/>
  <c r="AQ1136" i="90"/>
  <c r="AQ1135" i="90"/>
  <c r="AQ1134" i="90"/>
  <c r="AQ1133" i="90"/>
  <c r="AQ1132" i="90"/>
  <c r="AQ1131" i="90"/>
  <c r="AQ1130" i="90"/>
  <c r="AQ1129" i="90"/>
  <c r="AQ1128" i="90"/>
  <c r="AQ1127" i="90"/>
  <c r="AQ1126" i="90"/>
  <c r="AQ1125" i="90"/>
  <c r="AQ1124" i="90"/>
  <c r="AQ1123" i="90"/>
  <c r="AQ1122" i="90"/>
  <c r="AQ1121" i="90"/>
  <c r="AQ1120" i="90"/>
  <c r="AQ1119" i="90"/>
  <c r="AQ1118" i="90"/>
  <c r="AQ1117" i="90"/>
  <c r="AQ1116" i="90"/>
  <c r="AQ1115" i="90"/>
  <c r="AQ1114" i="90"/>
  <c r="AQ1113" i="90"/>
  <c r="AQ1112" i="90"/>
  <c r="AQ1111" i="90"/>
  <c r="AQ1110" i="90"/>
  <c r="AQ1109" i="90"/>
  <c r="AQ1108" i="90"/>
  <c r="AQ1107" i="90"/>
  <c r="AQ1106" i="90"/>
  <c r="AQ1105" i="90"/>
  <c r="AQ1104" i="90"/>
  <c r="AQ1103" i="90"/>
  <c r="AQ1102" i="90"/>
  <c r="AQ1101" i="90"/>
  <c r="AQ1100" i="90"/>
  <c r="AQ1099" i="90"/>
  <c r="AQ1098" i="90"/>
  <c r="AQ1097" i="90"/>
  <c r="AQ1096" i="90"/>
  <c r="AQ1095" i="90"/>
  <c r="AQ1094" i="90"/>
  <c r="AQ1093" i="90"/>
  <c r="AQ1092" i="90"/>
  <c r="AQ1091" i="90"/>
  <c r="AQ1090" i="90"/>
  <c r="AQ1089" i="90"/>
  <c r="AQ1088" i="90"/>
  <c r="AQ1087" i="90"/>
  <c r="AQ1086" i="90"/>
  <c r="AQ1085" i="90"/>
  <c r="AQ1084" i="90"/>
  <c r="AQ1083" i="90"/>
  <c r="AQ1082" i="90"/>
  <c r="AQ1081" i="90"/>
  <c r="AQ1080" i="90"/>
  <c r="AQ1079" i="90"/>
  <c r="AQ1078" i="90"/>
  <c r="AQ1077" i="90"/>
  <c r="AQ1076" i="90"/>
  <c r="AQ1075" i="90"/>
  <c r="AQ1074" i="90"/>
  <c r="AQ1073" i="90"/>
  <c r="AQ1072" i="90"/>
  <c r="AQ1071" i="90"/>
  <c r="AQ1070" i="90"/>
  <c r="AQ1069" i="90"/>
  <c r="AQ1068" i="90"/>
  <c r="AQ1067" i="90"/>
  <c r="AQ1066" i="90"/>
  <c r="AQ1065" i="90"/>
  <c r="AQ1064" i="90"/>
  <c r="AQ1063" i="90"/>
  <c r="AQ1062" i="90"/>
  <c r="AQ1061" i="90"/>
  <c r="AQ1060" i="90"/>
  <c r="AQ1059" i="90"/>
  <c r="AQ1058" i="90"/>
  <c r="AQ1057" i="90"/>
  <c r="AQ1056" i="90"/>
  <c r="AQ1055" i="90"/>
  <c r="AQ1054" i="90"/>
  <c r="AQ1053" i="90"/>
  <c r="AQ1052" i="90"/>
  <c r="AQ1051" i="90"/>
  <c r="AQ1050" i="90"/>
  <c r="AQ1049" i="90"/>
  <c r="AQ1048" i="90"/>
  <c r="AQ1047" i="90"/>
  <c r="AQ1046" i="90"/>
  <c r="AQ1045" i="90"/>
  <c r="AQ1044" i="90"/>
  <c r="AQ1043" i="90"/>
  <c r="AQ1042" i="90"/>
  <c r="AQ1041" i="90"/>
  <c r="AQ1040" i="90"/>
  <c r="AQ1039" i="90"/>
  <c r="AQ1038" i="90"/>
  <c r="AQ1037" i="90"/>
  <c r="AQ1036" i="90"/>
  <c r="AQ1035" i="90"/>
  <c r="AQ1034" i="90"/>
  <c r="AQ1033" i="90"/>
  <c r="AQ1032" i="90"/>
  <c r="AQ1031" i="90"/>
  <c r="AQ1030" i="90"/>
  <c r="AQ1029" i="90"/>
  <c r="AQ1028" i="90"/>
  <c r="AQ1027" i="90"/>
  <c r="AQ1026" i="90"/>
  <c r="AQ1025" i="90"/>
  <c r="AQ1024" i="90"/>
  <c r="AQ1023" i="90"/>
  <c r="AQ1022" i="90"/>
  <c r="AQ1021" i="90"/>
  <c r="AQ1020" i="90"/>
  <c r="AQ1019" i="90"/>
  <c r="AQ1018" i="90"/>
  <c r="AQ1017" i="90"/>
  <c r="AQ1016" i="90"/>
  <c r="AQ1015" i="90"/>
  <c r="AQ1014" i="90"/>
  <c r="AQ1013" i="90"/>
  <c r="AQ1012" i="90"/>
  <c r="AQ1011" i="90"/>
  <c r="AQ1010" i="90"/>
  <c r="AQ1009" i="90"/>
  <c r="AQ1008" i="90"/>
  <c r="AQ1007" i="90"/>
  <c r="AQ1006" i="90"/>
  <c r="AQ1005" i="90"/>
  <c r="AQ1004" i="90"/>
  <c r="AQ1003" i="90"/>
  <c r="AQ1002" i="90"/>
  <c r="AQ1001" i="90"/>
  <c r="AQ1000" i="90"/>
  <c r="AQ999" i="90"/>
  <c r="AQ998" i="90"/>
  <c r="AQ997" i="90"/>
  <c r="AQ996" i="90"/>
  <c r="AQ995" i="90"/>
  <c r="AQ994" i="90"/>
  <c r="AQ993" i="90"/>
  <c r="AQ992" i="90"/>
  <c r="AQ991" i="90"/>
  <c r="AQ990" i="90"/>
  <c r="AQ989" i="90"/>
  <c r="AQ988" i="90"/>
  <c r="AQ987" i="90"/>
  <c r="AQ986" i="90"/>
  <c r="AQ985" i="90"/>
  <c r="AQ984" i="90"/>
  <c r="AQ983" i="90"/>
  <c r="AQ982" i="90"/>
  <c r="AQ981" i="90"/>
  <c r="AQ980" i="90"/>
  <c r="AQ979" i="90"/>
  <c r="AQ978" i="90"/>
  <c r="AQ977" i="90"/>
  <c r="AQ976" i="90"/>
  <c r="AQ975" i="90"/>
  <c r="AQ974" i="90"/>
  <c r="AQ973" i="90"/>
  <c r="AQ972" i="90"/>
  <c r="AQ971" i="90"/>
  <c r="AQ970" i="90"/>
  <c r="AQ969" i="90"/>
  <c r="AQ968" i="90"/>
  <c r="AQ967" i="90"/>
  <c r="AQ966" i="90"/>
  <c r="AQ965" i="90"/>
  <c r="AQ964" i="90"/>
  <c r="AQ963" i="90"/>
  <c r="AQ962" i="90"/>
  <c r="AQ961" i="90"/>
  <c r="AQ960" i="90"/>
  <c r="AQ959" i="90"/>
  <c r="AQ958" i="90"/>
  <c r="AQ957" i="90"/>
  <c r="AQ956" i="90"/>
  <c r="AQ955" i="90"/>
  <c r="AQ954" i="90"/>
  <c r="AQ953" i="90"/>
  <c r="AQ952" i="90"/>
  <c r="AQ951" i="90"/>
  <c r="AQ950" i="90"/>
  <c r="AQ949" i="90"/>
  <c r="AQ948" i="90"/>
  <c r="AQ947" i="90"/>
  <c r="AQ946" i="90"/>
  <c r="AQ945" i="90"/>
  <c r="AQ944" i="90"/>
  <c r="AQ943" i="90"/>
  <c r="AQ942" i="90"/>
  <c r="AQ941" i="90"/>
  <c r="AQ940" i="90"/>
  <c r="AQ939" i="90"/>
  <c r="AQ938" i="90"/>
  <c r="AQ937" i="90"/>
  <c r="AQ936" i="90"/>
  <c r="AQ935" i="90"/>
  <c r="AQ934" i="90"/>
  <c r="AQ933" i="90"/>
  <c r="AQ932" i="90"/>
  <c r="AQ931" i="90"/>
  <c r="AQ930" i="90"/>
  <c r="AQ929" i="90"/>
  <c r="AQ928" i="90"/>
  <c r="AQ927" i="90"/>
  <c r="AQ926" i="90"/>
  <c r="AQ925" i="90"/>
  <c r="AQ924" i="90"/>
  <c r="AQ923" i="90"/>
  <c r="AQ922" i="90"/>
  <c r="AQ921" i="90"/>
  <c r="AQ920" i="90"/>
  <c r="AQ919" i="90"/>
  <c r="AQ918" i="90"/>
  <c r="AQ917" i="90"/>
  <c r="AQ916" i="90"/>
  <c r="AQ915" i="90"/>
  <c r="AQ914" i="90"/>
  <c r="AQ913" i="90"/>
  <c r="AQ912" i="90"/>
  <c r="AQ911" i="90"/>
  <c r="AQ910" i="90"/>
  <c r="AQ909" i="90"/>
  <c r="AQ908" i="90"/>
  <c r="AQ907" i="90"/>
  <c r="AQ906" i="90"/>
  <c r="AQ905" i="90"/>
  <c r="AQ904" i="90"/>
  <c r="AQ903" i="90"/>
  <c r="AQ902" i="90"/>
  <c r="AQ901" i="90"/>
  <c r="AQ900" i="90"/>
  <c r="AQ899" i="90"/>
  <c r="AQ898" i="90"/>
  <c r="AQ897" i="90"/>
  <c r="AQ896" i="90"/>
  <c r="AQ895" i="90"/>
  <c r="AQ894" i="90"/>
  <c r="AQ893" i="90"/>
  <c r="AQ892" i="90"/>
  <c r="AQ891" i="90"/>
  <c r="AQ890" i="90"/>
  <c r="AQ889" i="90"/>
  <c r="AQ888" i="90"/>
  <c r="AQ887" i="90"/>
  <c r="AQ886" i="90"/>
  <c r="AQ885" i="90"/>
  <c r="AQ884" i="90"/>
  <c r="AQ883" i="90"/>
  <c r="AQ882" i="90"/>
  <c r="AQ881" i="90"/>
  <c r="AQ880" i="90"/>
  <c r="AQ879" i="90"/>
  <c r="AQ878" i="90"/>
  <c r="AQ877" i="90"/>
  <c r="AQ876" i="90"/>
  <c r="AQ875" i="90"/>
  <c r="AQ874" i="90"/>
  <c r="AQ873" i="90"/>
  <c r="AQ872" i="90"/>
  <c r="AQ871" i="90"/>
  <c r="AQ870" i="90"/>
  <c r="AQ869" i="90"/>
  <c r="AQ868" i="90"/>
  <c r="AQ867" i="90"/>
  <c r="AQ866" i="90"/>
  <c r="AQ865" i="90"/>
  <c r="AQ864" i="90"/>
  <c r="AQ863" i="90"/>
  <c r="AQ862" i="90"/>
  <c r="AQ861" i="90"/>
  <c r="AQ860" i="90"/>
  <c r="AQ859" i="90"/>
  <c r="AQ858" i="90"/>
  <c r="AQ857" i="90"/>
  <c r="AQ856" i="90"/>
  <c r="AQ855" i="90"/>
  <c r="AQ854" i="90"/>
  <c r="AQ853" i="90"/>
  <c r="AQ852" i="90"/>
  <c r="AQ851" i="90"/>
  <c r="AQ850" i="90"/>
  <c r="AQ849" i="90"/>
  <c r="AQ848" i="90"/>
  <c r="AQ847" i="90"/>
  <c r="AQ846" i="90"/>
  <c r="AQ845" i="90"/>
  <c r="AQ844" i="90"/>
  <c r="AQ843" i="90"/>
  <c r="AQ842" i="90"/>
  <c r="AQ841" i="90"/>
  <c r="AQ840" i="90"/>
  <c r="AQ839" i="90"/>
  <c r="AQ838" i="90"/>
  <c r="AQ837" i="90"/>
  <c r="AQ836" i="90"/>
  <c r="AQ835" i="90"/>
  <c r="AQ834" i="90"/>
  <c r="AQ833" i="90"/>
  <c r="AQ832" i="90"/>
  <c r="AQ831" i="90"/>
  <c r="AQ830" i="90"/>
  <c r="AQ829" i="90"/>
  <c r="AQ828" i="90"/>
  <c r="AQ827" i="90"/>
  <c r="AQ826" i="90"/>
  <c r="AQ825" i="90"/>
  <c r="AQ824" i="90"/>
  <c r="AQ823" i="90"/>
  <c r="AQ822" i="90"/>
  <c r="AQ821" i="90"/>
  <c r="AQ820" i="90"/>
  <c r="AQ819" i="90"/>
  <c r="AQ818" i="90"/>
  <c r="AQ817" i="90"/>
  <c r="AQ816" i="90"/>
  <c r="AQ815" i="90"/>
  <c r="AQ814" i="90"/>
  <c r="AQ813" i="90"/>
  <c r="AQ812" i="90"/>
  <c r="AQ811" i="90"/>
  <c r="AQ810" i="90"/>
  <c r="AQ809" i="90"/>
  <c r="AQ808" i="90"/>
  <c r="AQ807" i="90"/>
  <c r="AQ806" i="90"/>
  <c r="AQ805" i="90"/>
  <c r="AQ804" i="90"/>
  <c r="AQ803" i="90"/>
  <c r="AQ802" i="90"/>
  <c r="AQ801" i="90"/>
  <c r="AQ800" i="90"/>
  <c r="AQ799" i="90"/>
  <c r="AQ798" i="90"/>
  <c r="AQ797" i="90"/>
  <c r="AQ796" i="90"/>
  <c r="AQ795" i="90"/>
  <c r="AQ794" i="90"/>
  <c r="AQ793" i="90"/>
  <c r="AQ792" i="90"/>
  <c r="AQ791" i="90"/>
  <c r="AQ790" i="90"/>
  <c r="AQ789" i="90"/>
  <c r="AQ788" i="90"/>
  <c r="AQ787" i="90"/>
  <c r="AQ786" i="90"/>
  <c r="AQ785" i="90"/>
  <c r="AQ784" i="90"/>
  <c r="AQ783" i="90"/>
  <c r="AQ782" i="90"/>
  <c r="AQ781" i="90"/>
  <c r="AQ780" i="90"/>
  <c r="AQ779" i="90"/>
  <c r="AQ778" i="90"/>
  <c r="AQ777" i="90"/>
  <c r="AQ776" i="90"/>
  <c r="AQ775" i="90"/>
  <c r="AQ774" i="90"/>
  <c r="AQ773" i="90"/>
  <c r="AQ772" i="90"/>
  <c r="AQ771" i="90"/>
  <c r="AQ770" i="90"/>
  <c r="AQ769" i="90"/>
  <c r="AQ768" i="90"/>
  <c r="AQ767" i="90"/>
  <c r="AQ766" i="90"/>
  <c r="AQ765" i="90"/>
  <c r="AQ764" i="90"/>
  <c r="AQ763" i="90"/>
  <c r="AQ762" i="90"/>
  <c r="AQ761" i="90"/>
  <c r="AQ760" i="90"/>
  <c r="AQ759" i="90"/>
  <c r="AQ758" i="90"/>
  <c r="AQ757" i="90"/>
  <c r="AQ756" i="90"/>
  <c r="AQ755" i="90"/>
  <c r="AQ754" i="90"/>
  <c r="AQ753" i="90"/>
  <c r="AQ752" i="90"/>
  <c r="AQ751" i="90"/>
  <c r="AQ750" i="90"/>
  <c r="AQ749" i="90"/>
  <c r="AQ748" i="90"/>
  <c r="AQ747" i="90"/>
  <c r="AQ746" i="90"/>
  <c r="AQ745" i="90"/>
  <c r="AQ744" i="90"/>
  <c r="AQ743" i="90"/>
  <c r="AQ742" i="90"/>
  <c r="AQ741" i="90"/>
  <c r="AQ740" i="90"/>
  <c r="AQ739" i="90"/>
  <c r="AQ738" i="90"/>
  <c r="AQ737" i="90"/>
  <c r="AQ736" i="90"/>
  <c r="AQ735" i="90"/>
  <c r="AQ734" i="90"/>
  <c r="AQ733" i="90"/>
  <c r="AQ732" i="90"/>
  <c r="AQ731" i="90"/>
  <c r="AQ730" i="90"/>
  <c r="AQ729" i="90"/>
  <c r="AQ728" i="90"/>
  <c r="AQ727" i="90"/>
  <c r="AQ726" i="90"/>
  <c r="AQ725" i="90"/>
  <c r="AQ724" i="90"/>
  <c r="AQ723" i="90"/>
  <c r="AQ722" i="90"/>
  <c r="AQ721" i="90"/>
  <c r="AQ720" i="90"/>
  <c r="AQ719" i="90"/>
  <c r="AQ718" i="90"/>
  <c r="AQ717" i="90"/>
  <c r="AQ716" i="90"/>
  <c r="AQ715" i="90"/>
  <c r="AQ714" i="90"/>
  <c r="AQ713" i="90"/>
  <c r="AQ712" i="90"/>
  <c r="AQ711" i="90"/>
  <c r="AQ710" i="90"/>
  <c r="AQ709" i="90"/>
  <c r="AQ708" i="90"/>
  <c r="AQ707" i="90"/>
  <c r="AQ706" i="90"/>
  <c r="AQ705" i="90"/>
  <c r="AQ704" i="90"/>
  <c r="AQ703" i="90"/>
  <c r="AQ702" i="90"/>
  <c r="AQ701" i="90"/>
  <c r="AQ700" i="90"/>
  <c r="AQ699" i="90"/>
  <c r="AQ698" i="90"/>
  <c r="AQ697" i="90"/>
  <c r="AQ696" i="90"/>
  <c r="AQ695" i="90"/>
  <c r="AQ694" i="90"/>
  <c r="AQ693" i="90"/>
  <c r="AQ692" i="90"/>
  <c r="AQ691" i="90"/>
  <c r="AQ690" i="90"/>
  <c r="AQ689" i="90"/>
  <c r="AQ688" i="90"/>
  <c r="AQ687" i="90"/>
  <c r="AQ686" i="90"/>
  <c r="AQ685" i="90"/>
  <c r="AQ684" i="90"/>
  <c r="AQ683" i="90"/>
  <c r="AQ682" i="90"/>
  <c r="AQ681" i="90"/>
  <c r="AQ680" i="90"/>
  <c r="AQ679" i="90"/>
  <c r="AQ678" i="90"/>
  <c r="AQ677" i="90"/>
  <c r="AQ676" i="90"/>
  <c r="AQ675" i="90"/>
  <c r="AQ674" i="90"/>
  <c r="AQ673" i="90"/>
  <c r="AQ672" i="90"/>
  <c r="AQ671" i="90"/>
  <c r="AQ670" i="90"/>
  <c r="AQ669" i="90"/>
  <c r="AQ668" i="90"/>
  <c r="AQ667" i="90"/>
  <c r="AQ666" i="90"/>
  <c r="AQ665" i="90"/>
  <c r="AQ664" i="90"/>
  <c r="AQ663" i="90"/>
  <c r="AQ662" i="90"/>
  <c r="AQ661" i="90"/>
  <c r="AQ660" i="90"/>
  <c r="AQ659" i="90"/>
  <c r="AQ658" i="90"/>
  <c r="AQ657" i="90"/>
  <c r="AQ656" i="90"/>
  <c r="AQ655" i="90"/>
  <c r="AQ654" i="90"/>
  <c r="AQ653" i="90"/>
  <c r="AQ652" i="90"/>
  <c r="AQ651" i="90"/>
  <c r="AQ650" i="90"/>
  <c r="AQ649" i="90"/>
  <c r="AQ648" i="90"/>
  <c r="AQ647" i="90"/>
  <c r="AQ646" i="90"/>
  <c r="AQ645" i="90"/>
  <c r="AQ644" i="90"/>
  <c r="AQ643" i="90"/>
  <c r="AQ642" i="90"/>
  <c r="AQ641" i="90"/>
  <c r="AQ640" i="90"/>
  <c r="AQ639" i="90"/>
  <c r="AQ638" i="90"/>
  <c r="AQ637" i="90"/>
  <c r="AQ636" i="90"/>
  <c r="AQ635" i="90"/>
  <c r="AQ634" i="90"/>
  <c r="AQ633" i="90"/>
  <c r="AQ632" i="90"/>
  <c r="AQ631" i="90"/>
  <c r="AQ630" i="90"/>
  <c r="AQ629" i="90"/>
  <c r="AQ628" i="90"/>
  <c r="AQ627" i="90"/>
  <c r="AQ626" i="90"/>
  <c r="AQ625" i="90"/>
  <c r="AQ624" i="90"/>
  <c r="AQ623" i="90"/>
  <c r="AQ622" i="90"/>
  <c r="AQ621" i="90"/>
  <c r="AQ620" i="90"/>
  <c r="AQ619" i="90"/>
  <c r="AQ618" i="90"/>
  <c r="AQ617" i="90"/>
  <c r="AQ616" i="90"/>
  <c r="AQ615" i="90"/>
  <c r="AQ614" i="90"/>
  <c r="AQ613" i="90"/>
  <c r="AQ612" i="90"/>
  <c r="AQ611" i="90"/>
  <c r="AQ610" i="90"/>
  <c r="AQ609" i="90"/>
  <c r="AQ608" i="90"/>
  <c r="AQ607" i="90"/>
  <c r="AQ606" i="90"/>
  <c r="AQ605" i="90"/>
  <c r="AQ604" i="90"/>
  <c r="AQ603" i="90"/>
  <c r="AQ602" i="90"/>
  <c r="AQ601" i="90"/>
  <c r="AQ600" i="90"/>
  <c r="AQ599" i="90"/>
  <c r="AQ598" i="90"/>
  <c r="AQ597" i="90"/>
  <c r="AQ596" i="90"/>
  <c r="AQ595" i="90"/>
  <c r="AQ594" i="90"/>
  <c r="AQ593" i="90"/>
  <c r="AQ592" i="90"/>
  <c r="AQ591" i="90"/>
  <c r="AQ590" i="90"/>
  <c r="AQ589" i="90"/>
  <c r="AQ588" i="90"/>
  <c r="AQ587" i="90"/>
  <c r="AQ586" i="90"/>
  <c r="AQ585" i="90"/>
  <c r="AQ584" i="90"/>
  <c r="AQ583" i="90"/>
  <c r="AQ582" i="90"/>
  <c r="AQ581" i="90"/>
  <c r="AQ580" i="90"/>
  <c r="AQ579" i="90"/>
  <c r="AQ578" i="90"/>
  <c r="AQ577" i="90"/>
  <c r="AQ576" i="90"/>
  <c r="AQ575" i="90"/>
  <c r="AQ574" i="90"/>
  <c r="AQ573" i="90"/>
  <c r="AQ572" i="90"/>
  <c r="AQ571" i="90"/>
  <c r="AQ570" i="90"/>
  <c r="AQ569" i="90"/>
  <c r="AQ568" i="90"/>
  <c r="AQ567" i="90"/>
  <c r="AQ566" i="90"/>
  <c r="AQ565" i="90"/>
  <c r="AQ564" i="90"/>
  <c r="AQ563" i="90"/>
  <c r="AQ562" i="90"/>
  <c r="AQ561" i="90"/>
  <c r="AQ560" i="90"/>
  <c r="AQ559" i="90"/>
  <c r="AQ558" i="90"/>
  <c r="AQ557" i="90"/>
  <c r="AQ556" i="90"/>
  <c r="AQ555" i="90"/>
  <c r="AQ554" i="90"/>
  <c r="AQ553" i="90"/>
  <c r="AQ552" i="90"/>
  <c r="AQ551" i="90"/>
  <c r="AQ550" i="90"/>
  <c r="AQ549" i="90"/>
  <c r="AQ548" i="90"/>
  <c r="AQ547" i="90"/>
  <c r="AQ546" i="90"/>
  <c r="AQ545" i="90"/>
  <c r="AQ544" i="90"/>
  <c r="AQ543" i="90"/>
  <c r="AQ542" i="90"/>
  <c r="AQ541" i="90"/>
  <c r="AQ540" i="90"/>
  <c r="AQ539" i="90"/>
  <c r="AQ538" i="90"/>
  <c r="AQ537" i="90"/>
  <c r="AQ536" i="90"/>
  <c r="AQ535" i="90"/>
  <c r="AQ534" i="90"/>
  <c r="AQ533" i="90"/>
  <c r="AQ532" i="90"/>
  <c r="AQ531" i="90"/>
  <c r="AQ530" i="90"/>
  <c r="AQ529" i="90"/>
  <c r="AQ528" i="90"/>
  <c r="AQ527" i="90"/>
  <c r="AQ526" i="90"/>
  <c r="AQ525" i="90"/>
  <c r="AQ524" i="90"/>
  <c r="AQ523" i="90"/>
  <c r="AQ522" i="90"/>
  <c r="AQ521" i="90"/>
  <c r="AQ520" i="90"/>
  <c r="AQ519" i="90"/>
  <c r="AQ518" i="90"/>
  <c r="AQ517" i="90"/>
  <c r="AQ516" i="90"/>
  <c r="AQ515" i="90"/>
  <c r="AQ514" i="90"/>
  <c r="AQ513" i="90"/>
  <c r="AQ512" i="90"/>
  <c r="AQ511" i="90"/>
  <c r="AQ510" i="90"/>
  <c r="AQ509" i="90"/>
  <c r="AQ508" i="90"/>
  <c r="AQ507" i="90"/>
  <c r="AQ506" i="90"/>
  <c r="AQ505" i="90"/>
  <c r="AQ504" i="90"/>
  <c r="AQ503" i="90"/>
  <c r="AQ502" i="90"/>
  <c r="AQ501" i="90"/>
  <c r="AQ500" i="90"/>
  <c r="AQ499" i="90"/>
  <c r="AQ498" i="90"/>
  <c r="AQ497" i="90"/>
  <c r="AQ496" i="90"/>
  <c r="AQ495" i="90"/>
  <c r="AQ494" i="90"/>
  <c r="AQ493" i="90"/>
  <c r="AQ492" i="90"/>
  <c r="AQ491" i="90"/>
  <c r="AQ490" i="90"/>
  <c r="AQ489" i="90"/>
  <c r="AQ488" i="90"/>
  <c r="AQ487" i="90"/>
  <c r="AQ486" i="90"/>
  <c r="AQ485" i="90"/>
  <c r="AQ484" i="90"/>
  <c r="AQ483" i="90"/>
  <c r="AQ482" i="90"/>
  <c r="AQ481" i="90"/>
  <c r="AQ480" i="90"/>
  <c r="AQ479" i="90"/>
  <c r="AQ478" i="90"/>
  <c r="AQ477" i="90"/>
  <c r="AQ476" i="90"/>
  <c r="AQ475" i="90"/>
  <c r="AQ474" i="90"/>
  <c r="AQ473" i="90"/>
  <c r="AQ472" i="90"/>
  <c r="AQ471" i="90"/>
  <c r="AQ470" i="90"/>
  <c r="AQ469" i="90"/>
  <c r="AQ468" i="90"/>
  <c r="AQ467" i="90"/>
  <c r="AQ466" i="90"/>
  <c r="AQ465" i="90"/>
  <c r="AQ464" i="90"/>
  <c r="AQ463" i="90"/>
  <c r="AQ462" i="90"/>
  <c r="AQ461" i="90"/>
  <c r="AQ460" i="90"/>
  <c r="AQ459" i="90"/>
  <c r="AQ458" i="90"/>
  <c r="AQ457" i="90"/>
  <c r="AQ456" i="90"/>
  <c r="AQ455" i="90"/>
  <c r="AQ454" i="90"/>
  <c r="AQ453" i="90"/>
  <c r="AQ452" i="90"/>
  <c r="AQ451" i="90"/>
  <c r="AQ450" i="90"/>
  <c r="AQ449" i="90"/>
  <c r="AQ448" i="90"/>
  <c r="AQ447" i="90"/>
  <c r="AQ446" i="90"/>
  <c r="AQ445" i="90"/>
  <c r="AQ444" i="90"/>
  <c r="AQ443" i="90"/>
  <c r="AQ442" i="90"/>
  <c r="AQ441" i="90"/>
  <c r="AQ440" i="90"/>
  <c r="AQ439" i="90"/>
  <c r="AQ438" i="90"/>
  <c r="AQ437" i="90"/>
  <c r="AQ436" i="90"/>
  <c r="AQ435" i="90"/>
  <c r="AQ434" i="90"/>
  <c r="AQ433" i="90"/>
  <c r="AQ432" i="90"/>
  <c r="AQ431" i="90"/>
  <c r="AQ430" i="90"/>
  <c r="AQ429" i="90"/>
  <c r="AQ428" i="90"/>
  <c r="AQ427" i="90"/>
  <c r="AQ426" i="90"/>
  <c r="AQ425" i="90"/>
  <c r="AQ424" i="90"/>
  <c r="AQ423" i="90"/>
  <c r="AQ422" i="90"/>
  <c r="AQ421" i="90"/>
  <c r="AQ420" i="90"/>
  <c r="AQ419" i="90"/>
  <c r="AQ418" i="90"/>
  <c r="AQ417" i="90"/>
  <c r="AQ416" i="90"/>
  <c r="AQ415" i="90"/>
  <c r="AQ414" i="90"/>
  <c r="AQ413" i="90"/>
  <c r="AQ412" i="90"/>
  <c r="AQ411" i="90"/>
  <c r="AQ410" i="90"/>
  <c r="AQ409" i="90"/>
  <c r="AQ408" i="90"/>
  <c r="AQ407" i="90"/>
  <c r="AQ406" i="90"/>
  <c r="AQ405" i="90"/>
  <c r="AQ404" i="90"/>
  <c r="AQ403" i="90"/>
  <c r="AQ402" i="90"/>
  <c r="AQ401" i="90"/>
  <c r="AQ400" i="90"/>
  <c r="AQ399" i="90"/>
  <c r="AQ398" i="90"/>
  <c r="AQ397" i="90"/>
  <c r="AQ396" i="90"/>
  <c r="AQ395" i="90"/>
  <c r="AQ394" i="90"/>
  <c r="AQ393" i="90"/>
  <c r="AQ392" i="90"/>
  <c r="AQ391" i="90"/>
  <c r="AQ390" i="90"/>
  <c r="AQ389" i="90"/>
  <c r="AQ388" i="90"/>
  <c r="AQ387" i="90"/>
  <c r="AQ386" i="90"/>
  <c r="AQ385" i="90"/>
  <c r="AQ384" i="90"/>
  <c r="AQ383" i="90"/>
  <c r="AQ382" i="90"/>
  <c r="AQ381" i="90"/>
  <c r="AQ380" i="90"/>
  <c r="AQ379" i="90"/>
  <c r="AQ378" i="90"/>
  <c r="AQ377" i="90"/>
  <c r="AQ376" i="90"/>
  <c r="AQ375" i="90"/>
  <c r="AQ374" i="90"/>
  <c r="AQ373" i="90"/>
  <c r="AQ372" i="90"/>
  <c r="AQ371" i="90"/>
  <c r="AQ370" i="90"/>
  <c r="AQ369" i="90"/>
  <c r="AQ368" i="90"/>
  <c r="AQ367" i="90"/>
  <c r="AQ366" i="90"/>
  <c r="AQ365" i="90"/>
  <c r="AQ364" i="90"/>
  <c r="AQ363" i="90"/>
  <c r="AQ362" i="90"/>
  <c r="AQ361" i="90"/>
  <c r="AQ360" i="90"/>
  <c r="AQ359" i="90"/>
  <c r="AQ358" i="90"/>
  <c r="AQ357" i="90"/>
  <c r="AQ356" i="90"/>
  <c r="AQ355" i="90"/>
  <c r="AQ354" i="90"/>
  <c r="AQ353" i="90"/>
  <c r="AQ352" i="90"/>
  <c r="AQ351" i="90"/>
  <c r="AQ350" i="90"/>
  <c r="AQ349" i="90"/>
  <c r="AQ348" i="90"/>
  <c r="AQ347" i="90"/>
  <c r="AQ346" i="90"/>
  <c r="AQ345" i="90"/>
  <c r="AQ344" i="90"/>
  <c r="AQ343" i="90"/>
  <c r="AQ342" i="90"/>
  <c r="AQ341" i="90"/>
  <c r="AQ340" i="90"/>
  <c r="AQ339" i="90"/>
  <c r="AQ338" i="90"/>
  <c r="AQ337" i="90"/>
  <c r="AQ336" i="90"/>
  <c r="AQ335" i="90"/>
  <c r="AQ334" i="90"/>
  <c r="AQ333" i="90"/>
  <c r="AQ332" i="90"/>
  <c r="AQ331" i="90"/>
  <c r="AQ330" i="90"/>
  <c r="AQ329" i="90"/>
  <c r="AQ328" i="90"/>
  <c r="AQ327" i="90"/>
  <c r="AQ326" i="90"/>
  <c r="AQ325" i="90"/>
  <c r="AQ324" i="90"/>
  <c r="AQ323" i="90"/>
  <c r="AQ322" i="90"/>
  <c r="AQ321" i="90"/>
  <c r="AQ320" i="90"/>
  <c r="AQ319" i="90"/>
  <c r="AQ318" i="90"/>
  <c r="AQ317" i="90"/>
  <c r="AQ316" i="90"/>
  <c r="AQ315" i="90"/>
  <c r="AQ314" i="90"/>
  <c r="AQ313" i="90"/>
  <c r="AQ312" i="90"/>
  <c r="AQ311" i="90"/>
  <c r="AQ310" i="90"/>
  <c r="AQ309" i="90"/>
  <c r="AQ308" i="90"/>
  <c r="AQ307" i="90"/>
  <c r="AQ306" i="90"/>
  <c r="AQ305" i="90"/>
  <c r="AQ304" i="90"/>
  <c r="AQ303" i="90"/>
  <c r="AQ302" i="90"/>
  <c r="AQ301" i="90"/>
  <c r="AQ300" i="90"/>
  <c r="AQ299" i="90"/>
  <c r="AQ298" i="90"/>
  <c r="AQ297" i="90"/>
  <c r="AQ296" i="90"/>
  <c r="AQ295" i="90"/>
  <c r="AQ294" i="90"/>
  <c r="AQ293" i="90"/>
  <c r="AQ292" i="90"/>
  <c r="AQ291" i="90"/>
  <c r="AQ290" i="90"/>
  <c r="AQ289" i="90"/>
  <c r="AQ288" i="90"/>
  <c r="AQ287" i="90"/>
  <c r="AQ286" i="90"/>
  <c r="AQ285" i="90"/>
  <c r="AQ284" i="90"/>
  <c r="AQ283" i="90"/>
  <c r="AQ282" i="90"/>
  <c r="AQ281" i="90"/>
  <c r="AQ280" i="90"/>
  <c r="AQ279" i="90"/>
  <c r="AQ278" i="90"/>
  <c r="AQ277" i="90"/>
  <c r="AQ276" i="90"/>
  <c r="AQ275" i="90"/>
  <c r="AQ274" i="90"/>
  <c r="AQ273" i="90"/>
  <c r="AQ272" i="90"/>
  <c r="AQ271" i="90"/>
  <c r="AQ270" i="90"/>
  <c r="AQ269" i="90"/>
  <c r="AQ268" i="90"/>
  <c r="AQ267" i="90"/>
  <c r="AQ266" i="90"/>
  <c r="AQ265" i="90"/>
  <c r="AQ264" i="90"/>
  <c r="AQ263" i="90"/>
  <c r="AQ262" i="90"/>
  <c r="AQ261" i="90"/>
  <c r="AQ260" i="90"/>
  <c r="AQ259" i="90"/>
  <c r="AQ258" i="90"/>
  <c r="AQ257" i="90"/>
  <c r="AQ256" i="90"/>
  <c r="AQ255" i="90"/>
  <c r="AQ254" i="90"/>
  <c r="AQ253" i="90"/>
  <c r="AQ252" i="90"/>
  <c r="AQ251" i="90"/>
  <c r="AQ250" i="90"/>
  <c r="AQ249" i="90"/>
  <c r="AQ248" i="90"/>
  <c r="AQ247" i="90"/>
  <c r="AQ246" i="90"/>
  <c r="AQ245" i="90"/>
  <c r="AQ244" i="90"/>
  <c r="AQ243" i="90"/>
  <c r="AQ242" i="90"/>
  <c r="AQ241" i="90"/>
  <c r="AQ240" i="90"/>
  <c r="AQ239" i="90"/>
  <c r="AQ238" i="90"/>
  <c r="AQ237" i="90"/>
  <c r="AQ236" i="90"/>
  <c r="AQ235" i="90"/>
  <c r="AQ234" i="90"/>
  <c r="AQ233" i="90"/>
  <c r="AQ232" i="90"/>
  <c r="AQ231" i="90"/>
  <c r="AQ230" i="90"/>
  <c r="AQ229" i="90"/>
  <c r="AQ228" i="90"/>
  <c r="AQ227" i="90"/>
  <c r="AQ226" i="90"/>
  <c r="AQ225" i="90"/>
  <c r="AQ224" i="90"/>
  <c r="AQ223" i="90"/>
  <c r="AQ222" i="90"/>
  <c r="AQ221" i="90"/>
  <c r="AQ220" i="90"/>
  <c r="AQ219" i="90"/>
  <c r="AQ218" i="90"/>
  <c r="AQ217" i="90"/>
  <c r="AQ216" i="90"/>
  <c r="AQ215" i="90"/>
  <c r="AQ214" i="90"/>
  <c r="AQ213" i="90"/>
  <c r="AQ212" i="90"/>
  <c r="AQ211" i="90"/>
  <c r="AQ210" i="90"/>
  <c r="AQ209" i="90"/>
  <c r="AQ208" i="90"/>
  <c r="AQ207" i="90"/>
  <c r="AQ206" i="90"/>
  <c r="AQ205" i="90"/>
  <c r="AQ204" i="90"/>
  <c r="AQ203" i="90"/>
  <c r="AQ202" i="90"/>
  <c r="AQ201" i="90"/>
  <c r="AQ200" i="90"/>
  <c r="AQ199" i="90"/>
  <c r="AQ198" i="90"/>
  <c r="AQ197" i="90"/>
  <c r="AQ196" i="90"/>
  <c r="AQ195" i="90"/>
  <c r="AQ194" i="90"/>
  <c r="AQ193" i="90"/>
  <c r="AQ192" i="90"/>
  <c r="AQ191" i="90"/>
  <c r="AQ190" i="90"/>
  <c r="AQ189" i="90"/>
  <c r="AQ188" i="90"/>
  <c r="AQ187" i="90"/>
  <c r="AQ186" i="90"/>
  <c r="AQ185" i="90"/>
  <c r="AQ184" i="90"/>
  <c r="AQ183" i="90"/>
  <c r="AQ182" i="90"/>
  <c r="AQ181" i="90"/>
  <c r="AQ180" i="90"/>
  <c r="AQ179" i="90"/>
  <c r="AQ178" i="90"/>
  <c r="AQ177" i="90"/>
  <c r="AQ176" i="90"/>
  <c r="AQ175" i="90"/>
  <c r="AQ174" i="90"/>
  <c r="AQ173" i="90"/>
  <c r="AQ172" i="90"/>
  <c r="AQ171" i="90"/>
  <c r="AQ170" i="90"/>
  <c r="AQ169" i="90"/>
  <c r="AQ168" i="90"/>
  <c r="AQ167" i="90"/>
  <c r="AQ166" i="90"/>
  <c r="AQ165" i="90"/>
  <c r="AQ164" i="90"/>
  <c r="AQ163" i="90"/>
  <c r="AQ162" i="90"/>
  <c r="AQ161" i="90"/>
  <c r="AQ160" i="90"/>
  <c r="AQ159" i="90"/>
  <c r="AQ158" i="90"/>
  <c r="AQ157" i="90"/>
  <c r="AQ156" i="90"/>
  <c r="AQ155" i="90"/>
  <c r="AQ154" i="90"/>
  <c r="AQ153" i="90"/>
  <c r="AQ152" i="90"/>
  <c r="AQ151" i="90"/>
  <c r="AQ150" i="90"/>
  <c r="AQ149" i="90"/>
  <c r="AQ148" i="90"/>
  <c r="AQ147" i="90"/>
  <c r="AQ146" i="90"/>
  <c r="AQ145" i="90"/>
  <c r="AQ144" i="90"/>
  <c r="AQ143" i="90"/>
  <c r="AQ142" i="90"/>
  <c r="AQ141" i="90"/>
  <c r="AQ140" i="90"/>
  <c r="AQ139" i="90"/>
  <c r="AQ138" i="90"/>
  <c r="AQ137" i="90"/>
  <c r="AQ136" i="90"/>
  <c r="AQ135" i="90"/>
  <c r="AQ134" i="90"/>
  <c r="AQ133" i="90"/>
  <c r="AQ132" i="90"/>
  <c r="AQ131" i="90"/>
  <c r="AQ130" i="90"/>
  <c r="AQ129" i="90"/>
  <c r="AQ128" i="90"/>
  <c r="AQ127" i="90"/>
  <c r="AQ126" i="90"/>
  <c r="AQ125" i="90"/>
  <c r="AQ124" i="90"/>
  <c r="AQ123" i="90"/>
  <c r="AQ122" i="90"/>
  <c r="AQ121" i="90"/>
  <c r="AQ120" i="90"/>
  <c r="AQ119" i="90"/>
  <c r="AQ118" i="90"/>
  <c r="AQ117" i="90"/>
  <c r="AQ116" i="90"/>
  <c r="AQ115" i="90"/>
  <c r="AQ114" i="90"/>
  <c r="AQ113" i="90"/>
  <c r="AQ112" i="90"/>
  <c r="AQ111" i="90"/>
  <c r="AQ110" i="90"/>
  <c r="AQ109" i="90"/>
  <c r="AQ108" i="90"/>
  <c r="AQ107" i="90"/>
  <c r="AQ106" i="90"/>
  <c r="AQ105" i="90"/>
  <c r="AQ104" i="90"/>
  <c r="AQ103" i="90"/>
  <c r="AQ102" i="90"/>
  <c r="AQ101" i="90"/>
  <c r="AQ100" i="90"/>
  <c r="AQ99" i="90"/>
  <c r="AQ98" i="90"/>
  <c r="AQ97" i="90"/>
  <c r="AQ96" i="90"/>
  <c r="AQ95" i="90"/>
  <c r="AQ94" i="90"/>
  <c r="AQ93" i="90"/>
  <c r="AQ92" i="90"/>
  <c r="AQ91" i="90"/>
  <c r="AQ90" i="90"/>
  <c r="AQ89" i="90"/>
  <c r="AQ88" i="90"/>
  <c r="AQ87" i="90"/>
  <c r="AQ86" i="90"/>
  <c r="AQ85" i="90"/>
  <c r="AQ84" i="90"/>
  <c r="AQ83" i="90"/>
  <c r="AQ82" i="90"/>
  <c r="AQ81" i="90"/>
  <c r="AQ80" i="90"/>
  <c r="AQ79" i="90"/>
  <c r="AQ78" i="90"/>
  <c r="AQ77" i="90"/>
  <c r="AQ76" i="90"/>
  <c r="AQ75" i="90"/>
  <c r="AQ74" i="90"/>
  <c r="AQ73" i="90"/>
  <c r="AQ72" i="90"/>
  <c r="AQ71" i="90"/>
  <c r="AQ70" i="90"/>
  <c r="AQ69" i="90"/>
  <c r="AQ68" i="90"/>
  <c r="AQ67" i="90"/>
  <c r="AQ66" i="90"/>
  <c r="AQ65" i="90"/>
  <c r="AQ64" i="90"/>
  <c r="AQ63" i="90"/>
  <c r="AQ62" i="90"/>
  <c r="AQ61" i="90"/>
  <c r="AQ60" i="90"/>
  <c r="AQ59" i="90"/>
  <c r="AQ58" i="90"/>
  <c r="AQ57" i="90"/>
  <c r="AQ56" i="90"/>
  <c r="AQ55" i="90"/>
  <c r="AQ54" i="90"/>
  <c r="AQ53" i="90"/>
  <c r="AQ52" i="90"/>
  <c r="AQ51" i="90"/>
  <c r="AQ50" i="90"/>
  <c r="AQ49" i="90"/>
  <c r="AQ48" i="90"/>
  <c r="AQ47" i="90"/>
  <c r="AQ46" i="90"/>
  <c r="AQ45" i="90"/>
  <c r="AQ44" i="90"/>
  <c r="AQ43" i="90"/>
  <c r="AQ42" i="90"/>
  <c r="AQ41" i="90"/>
  <c r="AQ40" i="90"/>
  <c r="AQ39" i="90"/>
  <c r="AQ38" i="90"/>
  <c r="AQ37" i="90"/>
  <c r="AQ36" i="90"/>
  <c r="AQ35" i="90"/>
  <c r="AQ34" i="90"/>
  <c r="AQ33" i="90"/>
  <c r="AQ32" i="90"/>
  <c r="AQ31" i="90"/>
  <c r="AQ30" i="90"/>
  <c r="AQ29" i="90"/>
  <c r="AQ28" i="90"/>
  <c r="AQ27" i="90"/>
  <c r="AQ26" i="90"/>
  <c r="AQ25" i="90"/>
  <c r="AQ24" i="90"/>
  <c r="AQ23" i="90"/>
  <c r="AQ22" i="90"/>
  <c r="AQ21" i="90"/>
  <c r="AQ20" i="90"/>
  <c r="AQ19" i="90"/>
  <c r="AQ18" i="90"/>
  <c r="AQ17" i="90"/>
  <c r="AQ16" i="90"/>
  <c r="AQ15" i="90"/>
  <c r="AQ14" i="90"/>
  <c r="AQ13" i="90"/>
  <c r="AQ12" i="90"/>
  <c r="AQ11" i="90"/>
  <c r="AQ10" i="90"/>
  <c r="AQ9" i="90"/>
  <c r="AQ8" i="90"/>
  <c r="AQ7" i="90"/>
  <c r="AQ6" i="90"/>
  <c r="AQ5" i="90"/>
  <c r="AQ4" i="90"/>
  <c r="AQ3" i="90"/>
  <c r="AQ2" i="90"/>
  <c r="AQ1795" i="89"/>
  <c r="AQ1794" i="89"/>
  <c r="AQ1793" i="89"/>
  <c r="AQ1792" i="89"/>
  <c r="AQ1791" i="89"/>
  <c r="AQ1790" i="89"/>
  <c r="AQ1789" i="89"/>
  <c r="AQ1788" i="89"/>
  <c r="AQ1787" i="89"/>
  <c r="AQ1786" i="89"/>
  <c r="AQ1785" i="89"/>
  <c r="AQ1784" i="89"/>
  <c r="AQ1783" i="89"/>
  <c r="AQ1782" i="89"/>
  <c r="AQ1781" i="89"/>
  <c r="AQ1780" i="89"/>
  <c r="AQ1779" i="89"/>
  <c r="AQ1778" i="89"/>
  <c r="AQ1777" i="89"/>
  <c r="AQ1776" i="89"/>
  <c r="AQ1775" i="89"/>
  <c r="AQ1774" i="89"/>
  <c r="AQ1773" i="89"/>
  <c r="AQ1772" i="89"/>
  <c r="AQ1771" i="89"/>
  <c r="AQ1770" i="89"/>
  <c r="AQ1769" i="89"/>
  <c r="AQ1768" i="89"/>
  <c r="AQ1767" i="89"/>
  <c r="AQ1766" i="89"/>
  <c r="AQ1765" i="89"/>
  <c r="AQ1764" i="89"/>
  <c r="AQ1763" i="89"/>
  <c r="AQ1762" i="89"/>
  <c r="AQ1761" i="89"/>
  <c r="AQ1760" i="89"/>
  <c r="AQ1759" i="89"/>
  <c r="AQ1758" i="89"/>
  <c r="AQ1757" i="89"/>
  <c r="AQ1756" i="89"/>
  <c r="AQ1755" i="89"/>
  <c r="AQ1754" i="89"/>
  <c r="AQ1753" i="89"/>
  <c r="AQ1752" i="89"/>
  <c r="AQ1751" i="89"/>
  <c r="AQ1750" i="89"/>
  <c r="AQ1749" i="89"/>
  <c r="AQ1748" i="89"/>
  <c r="AQ1747" i="89"/>
  <c r="AQ1746" i="89"/>
  <c r="AQ1745" i="89"/>
  <c r="AQ1744" i="89"/>
  <c r="AQ1743" i="89"/>
  <c r="AQ1742" i="89"/>
  <c r="AQ1741" i="89"/>
  <c r="AQ1740" i="89"/>
  <c r="AQ1739" i="89"/>
  <c r="AQ1738" i="89"/>
  <c r="AQ1737" i="89"/>
  <c r="AQ1736" i="89"/>
  <c r="AQ1735" i="89"/>
  <c r="AQ1734" i="89"/>
  <c r="AQ1733" i="89"/>
  <c r="AQ1732" i="89"/>
  <c r="AQ1731" i="89"/>
  <c r="AQ1730" i="89"/>
  <c r="AQ1729" i="89"/>
  <c r="AQ1728" i="89"/>
  <c r="AQ1727" i="89"/>
  <c r="AQ1726" i="89"/>
  <c r="AQ1725" i="89"/>
  <c r="AQ1724" i="89"/>
  <c r="AQ1723" i="89"/>
  <c r="AQ1722" i="89"/>
  <c r="AQ1721" i="89"/>
  <c r="AQ1720" i="89"/>
  <c r="AQ1719" i="89"/>
  <c r="AQ1718" i="89"/>
  <c r="AQ1717" i="89"/>
  <c r="AQ1716" i="89"/>
  <c r="AQ1715" i="89"/>
  <c r="AQ1714" i="89"/>
  <c r="AQ1713" i="89"/>
  <c r="AQ1712" i="89"/>
  <c r="AQ1711" i="89"/>
  <c r="AQ1710" i="89"/>
  <c r="AQ1709" i="89"/>
  <c r="AQ1708" i="89"/>
  <c r="AQ1707" i="89"/>
  <c r="AQ1706" i="89"/>
  <c r="AQ1705" i="89"/>
  <c r="AQ1704" i="89"/>
  <c r="AQ1703" i="89"/>
  <c r="AQ1702" i="89"/>
  <c r="AQ1701" i="89"/>
  <c r="AQ1700" i="89"/>
  <c r="AQ1699" i="89"/>
  <c r="AQ1698" i="89"/>
  <c r="AQ1697" i="89"/>
  <c r="AQ1696" i="89"/>
  <c r="AQ1695" i="89"/>
  <c r="AQ1694" i="89"/>
  <c r="AQ1693" i="89"/>
  <c r="AQ1692" i="89"/>
  <c r="AQ1691" i="89"/>
  <c r="AQ1690" i="89"/>
  <c r="AQ1689" i="89"/>
  <c r="AQ1688" i="89"/>
  <c r="AQ1687" i="89"/>
  <c r="AQ1686" i="89"/>
  <c r="AQ1685" i="89"/>
  <c r="AQ1684" i="89"/>
  <c r="AQ1683" i="89"/>
  <c r="AQ1682" i="89"/>
  <c r="AQ1681" i="89"/>
  <c r="AQ1680" i="89"/>
  <c r="AQ1679" i="89"/>
  <c r="AQ1678" i="89"/>
  <c r="AQ1677" i="89"/>
  <c r="AQ1676" i="89"/>
  <c r="AQ1675" i="89"/>
  <c r="AQ1674" i="89"/>
  <c r="AQ1673" i="89"/>
  <c r="AQ1672" i="89"/>
  <c r="AQ1671" i="89"/>
  <c r="AQ1670" i="89"/>
  <c r="AQ1669" i="89"/>
  <c r="AQ1668" i="89"/>
  <c r="AQ1667" i="89"/>
  <c r="AQ1666" i="89"/>
  <c r="AQ1665" i="89"/>
  <c r="AQ1664" i="89"/>
  <c r="AQ1663" i="89"/>
  <c r="AQ1662" i="89"/>
  <c r="AQ1661" i="89"/>
  <c r="AQ1660" i="89"/>
  <c r="AQ1659" i="89"/>
  <c r="AQ1658" i="89"/>
  <c r="AQ1657" i="89"/>
  <c r="AQ1656" i="89"/>
  <c r="AQ1655" i="89"/>
  <c r="AQ1654" i="89"/>
  <c r="AQ1653" i="89"/>
  <c r="AQ1652" i="89"/>
  <c r="AQ1651" i="89"/>
  <c r="AQ1650" i="89"/>
  <c r="AQ1649" i="89"/>
  <c r="AQ1648" i="89"/>
  <c r="AQ1647" i="89"/>
  <c r="AQ1646" i="89"/>
  <c r="AQ1645" i="89"/>
  <c r="AQ1644" i="89"/>
  <c r="AQ1643" i="89"/>
  <c r="AQ1642" i="89"/>
  <c r="AQ1641" i="89"/>
  <c r="AQ1640" i="89"/>
  <c r="AQ1639" i="89"/>
  <c r="AQ1638" i="89"/>
  <c r="AQ1637" i="89"/>
  <c r="AQ1636" i="89"/>
  <c r="AQ1635" i="89"/>
  <c r="AQ1634" i="89"/>
  <c r="AQ1633" i="89"/>
  <c r="AQ1632" i="89"/>
  <c r="AQ1631" i="89"/>
  <c r="AQ1630" i="89"/>
  <c r="AQ1629" i="89"/>
  <c r="AQ1628" i="89"/>
  <c r="AQ1627" i="89"/>
  <c r="AQ1626" i="89"/>
  <c r="AQ1625" i="89"/>
  <c r="AQ1624" i="89"/>
  <c r="AQ1623" i="89"/>
  <c r="AQ1622" i="89"/>
  <c r="AQ1621" i="89"/>
  <c r="AQ1620" i="89"/>
  <c r="AQ1619" i="89"/>
  <c r="AQ1618" i="89"/>
  <c r="AQ1617" i="89"/>
  <c r="AQ1616" i="89"/>
  <c r="AQ1615" i="89"/>
  <c r="AQ1614" i="89"/>
  <c r="AQ1613" i="89"/>
  <c r="AQ1612" i="89"/>
  <c r="AQ1611" i="89"/>
  <c r="AQ1610" i="89"/>
  <c r="AQ1609" i="89"/>
  <c r="AQ1608" i="89"/>
  <c r="AQ1607" i="89"/>
  <c r="AQ1606" i="89"/>
  <c r="AQ1605" i="89"/>
  <c r="AQ1604" i="89"/>
  <c r="AQ1603" i="89"/>
  <c r="AQ1602" i="89"/>
  <c r="AQ1601" i="89"/>
  <c r="AQ1600" i="89"/>
  <c r="AQ1599" i="89"/>
  <c r="AQ1598" i="89"/>
  <c r="AQ1597" i="89"/>
  <c r="AQ1596" i="89"/>
  <c r="AQ1595" i="89"/>
  <c r="AQ1594" i="89"/>
  <c r="AQ1593" i="89"/>
  <c r="AQ1592" i="89"/>
  <c r="AQ1591" i="89"/>
  <c r="AQ1590" i="89"/>
  <c r="AQ1589" i="89"/>
  <c r="AQ1588" i="89"/>
  <c r="AQ1587" i="89"/>
  <c r="AQ1586" i="89"/>
  <c r="AQ1585" i="89"/>
  <c r="AQ1584" i="89"/>
  <c r="AQ1583" i="89"/>
  <c r="AQ1582" i="89"/>
  <c r="AQ1581" i="89"/>
  <c r="AQ1580" i="89"/>
  <c r="AQ1579" i="89"/>
  <c r="AQ1578" i="89"/>
  <c r="AQ1577" i="89"/>
  <c r="AQ1576" i="89"/>
  <c r="AQ1575" i="89"/>
  <c r="AQ1574" i="89"/>
  <c r="AQ1573" i="89"/>
  <c r="AQ1572" i="89"/>
  <c r="AQ1571" i="89"/>
  <c r="AQ1570" i="89"/>
  <c r="AQ1569" i="89"/>
  <c r="AQ1568" i="89"/>
  <c r="AQ1567" i="89"/>
  <c r="AQ1566" i="89"/>
  <c r="AQ1565" i="89"/>
  <c r="AQ1564" i="89"/>
  <c r="AQ1563" i="89"/>
  <c r="AQ1562" i="89"/>
  <c r="AQ1561" i="89"/>
  <c r="AQ1560" i="89"/>
  <c r="AQ1559" i="89"/>
  <c r="AQ1558" i="89"/>
  <c r="AQ1557" i="89"/>
  <c r="AQ1556" i="89"/>
  <c r="AQ1555" i="89"/>
  <c r="AQ1554" i="89"/>
  <c r="AQ1553" i="89"/>
  <c r="AQ1552" i="89"/>
  <c r="AQ1551" i="89"/>
  <c r="AQ1550" i="89"/>
  <c r="AQ1549" i="89"/>
  <c r="AQ1548" i="89"/>
  <c r="AQ1547" i="89"/>
  <c r="AQ1546" i="89"/>
  <c r="AQ1545" i="89"/>
  <c r="AQ1544" i="89"/>
  <c r="AQ1543" i="89"/>
  <c r="AQ1542" i="89"/>
  <c r="AQ1541" i="89"/>
  <c r="AQ1540" i="89"/>
  <c r="AQ1539" i="89"/>
  <c r="AQ1538" i="89"/>
  <c r="AQ1537" i="89"/>
  <c r="AQ1536" i="89"/>
  <c r="AQ1535" i="89"/>
  <c r="AQ1534" i="89"/>
  <c r="AQ1533" i="89"/>
  <c r="AQ1532" i="89"/>
  <c r="AQ1531" i="89"/>
  <c r="AQ1530" i="89"/>
  <c r="AQ1529" i="89"/>
  <c r="AQ1528" i="89"/>
  <c r="AQ1527" i="89"/>
  <c r="AQ1526" i="89"/>
  <c r="AQ1525" i="89"/>
  <c r="AQ1524" i="89"/>
  <c r="AQ1523" i="89"/>
  <c r="AQ1522" i="89"/>
  <c r="AQ1521" i="89"/>
  <c r="AQ1520" i="89"/>
  <c r="AQ1519" i="89"/>
  <c r="AQ1518" i="89"/>
  <c r="AQ1517" i="89"/>
  <c r="AQ1516" i="89"/>
  <c r="AQ1515" i="89"/>
  <c r="AQ1514" i="89"/>
  <c r="AQ1513" i="89"/>
  <c r="AQ1512" i="89"/>
  <c r="AQ1511" i="89"/>
  <c r="AQ1510" i="89"/>
  <c r="AQ1509" i="89"/>
  <c r="AQ1508" i="89"/>
  <c r="AQ1507" i="89"/>
  <c r="AQ1506" i="89"/>
  <c r="AQ1505" i="89"/>
  <c r="AQ1504" i="89"/>
  <c r="AQ1503" i="89"/>
  <c r="AQ1502" i="89"/>
  <c r="AQ1501" i="89"/>
  <c r="AQ1500" i="89"/>
  <c r="AQ1499" i="89"/>
  <c r="AQ1498" i="89"/>
  <c r="AQ1497" i="89"/>
  <c r="AQ1496" i="89"/>
  <c r="AQ1495" i="89"/>
  <c r="AQ1494" i="89"/>
  <c r="AQ1493" i="89"/>
  <c r="AQ1492" i="89"/>
  <c r="AQ1491" i="89"/>
  <c r="AQ1490" i="89"/>
  <c r="AQ1489" i="89"/>
  <c r="AQ1488" i="89"/>
  <c r="AQ1487" i="89"/>
  <c r="AQ1486" i="89"/>
  <c r="AQ1485" i="89"/>
  <c r="AQ1484" i="89"/>
  <c r="AQ1483" i="89"/>
  <c r="AQ1482" i="89"/>
  <c r="AQ1481" i="89"/>
  <c r="AQ1480" i="89"/>
  <c r="AQ1479" i="89"/>
  <c r="AQ1478" i="89"/>
  <c r="AQ1477" i="89"/>
  <c r="AQ1476" i="89"/>
  <c r="AQ1475" i="89"/>
  <c r="AQ1474" i="89"/>
  <c r="AQ1473" i="89"/>
  <c r="AQ1472" i="89"/>
  <c r="AQ1471" i="89"/>
  <c r="AQ1470" i="89"/>
  <c r="AQ1469" i="89"/>
  <c r="AQ1468" i="89"/>
  <c r="AQ1467" i="89"/>
  <c r="AQ1466" i="89"/>
  <c r="AQ1465" i="89"/>
  <c r="AQ1464" i="89"/>
  <c r="AQ1463" i="89"/>
  <c r="AQ1462" i="89"/>
  <c r="AQ1461" i="89"/>
  <c r="AQ1460" i="89"/>
  <c r="AQ1459" i="89"/>
  <c r="AQ1458" i="89"/>
  <c r="AQ1457" i="89"/>
  <c r="AQ1456" i="89"/>
  <c r="AQ1455" i="89"/>
  <c r="AQ1454" i="89"/>
  <c r="AQ1453" i="89"/>
  <c r="AQ1452" i="89"/>
  <c r="AQ1451" i="89"/>
  <c r="AQ1450" i="89"/>
  <c r="AQ1449" i="89"/>
  <c r="AQ1448" i="89"/>
  <c r="AQ1447" i="89"/>
  <c r="AQ1446" i="89"/>
  <c r="AQ1445" i="89"/>
  <c r="AQ1444" i="89"/>
  <c r="AQ1443" i="89"/>
  <c r="AQ1442" i="89"/>
  <c r="AQ1441" i="89"/>
  <c r="AQ1440" i="89"/>
  <c r="AQ1439" i="89"/>
  <c r="AQ1438" i="89"/>
  <c r="AQ1437" i="89"/>
  <c r="AQ1436" i="89"/>
  <c r="AQ1435" i="89"/>
  <c r="AQ1434" i="89"/>
  <c r="AQ1433" i="89"/>
  <c r="AQ1432" i="89"/>
  <c r="AQ1431" i="89"/>
  <c r="AQ1430" i="89"/>
  <c r="AQ1429" i="89"/>
  <c r="AQ1428" i="89"/>
  <c r="AQ1427" i="89"/>
  <c r="AQ1426" i="89"/>
  <c r="AQ1425" i="89"/>
  <c r="AQ1424" i="89"/>
  <c r="AQ1423" i="89"/>
  <c r="AQ1422" i="89"/>
  <c r="AQ1421" i="89"/>
  <c r="AQ1420" i="89"/>
  <c r="AQ1419" i="89"/>
  <c r="AQ1418" i="89"/>
  <c r="AQ1417" i="89"/>
  <c r="AQ1416" i="89"/>
  <c r="AQ1415" i="89"/>
  <c r="AQ1414" i="89"/>
  <c r="AQ1413" i="89"/>
  <c r="AQ1412" i="89"/>
  <c r="AQ1411" i="89"/>
  <c r="AQ1410" i="89"/>
  <c r="AQ1409" i="89"/>
  <c r="AQ1408" i="89"/>
  <c r="AQ1407" i="89"/>
  <c r="AQ1406" i="89"/>
  <c r="AQ1405" i="89"/>
  <c r="AQ1404" i="89"/>
  <c r="AQ1403" i="89"/>
  <c r="AQ1402" i="89"/>
  <c r="AQ1401" i="89"/>
  <c r="AQ1400" i="89"/>
  <c r="AQ1399" i="89"/>
  <c r="AQ1398" i="89"/>
  <c r="AQ1397" i="89"/>
  <c r="AQ1396" i="89"/>
  <c r="AQ1395" i="89"/>
  <c r="AQ1394" i="89"/>
  <c r="AQ1393" i="89"/>
  <c r="AQ1392" i="89"/>
  <c r="AQ1391" i="89"/>
  <c r="AQ1390" i="89"/>
  <c r="AQ1389" i="89"/>
  <c r="AQ1388" i="89"/>
  <c r="AQ1387" i="89"/>
  <c r="AQ1386" i="89"/>
  <c r="AQ1385" i="89"/>
  <c r="AQ1384" i="89"/>
  <c r="AQ1383" i="89"/>
  <c r="AQ1382" i="89"/>
  <c r="AQ1381" i="89"/>
  <c r="AQ1380" i="89"/>
  <c r="AQ1379" i="89"/>
  <c r="AQ1378" i="89"/>
  <c r="AQ1377" i="89"/>
  <c r="AQ1376" i="89"/>
  <c r="AQ1375" i="89"/>
  <c r="AQ1374" i="89"/>
  <c r="AQ1373" i="89"/>
  <c r="AQ1372" i="89"/>
  <c r="AQ1371" i="89"/>
  <c r="AQ1370" i="89"/>
  <c r="AQ1369" i="89"/>
  <c r="AQ1368" i="89"/>
  <c r="AQ1367" i="89"/>
  <c r="AQ1366" i="89"/>
  <c r="AQ1365" i="89"/>
  <c r="AQ1364" i="89"/>
  <c r="AQ1363" i="89"/>
  <c r="AQ1362" i="89"/>
  <c r="AQ1361" i="89"/>
  <c r="AQ1360" i="89"/>
  <c r="AQ1359" i="89"/>
  <c r="AQ1358" i="89"/>
  <c r="AQ1357" i="89"/>
  <c r="AQ1356" i="89"/>
  <c r="AQ1355" i="89"/>
  <c r="AQ1354" i="89"/>
  <c r="AQ1353" i="89"/>
  <c r="AQ1352" i="89"/>
  <c r="AQ1351" i="89"/>
  <c r="AQ1350" i="89"/>
  <c r="AQ1349" i="89"/>
  <c r="AQ1348" i="89"/>
  <c r="AQ1347" i="89"/>
  <c r="AQ1346" i="89"/>
  <c r="AQ1345" i="89"/>
  <c r="AQ1344" i="89"/>
  <c r="AQ1343" i="89"/>
  <c r="AQ1342" i="89"/>
  <c r="AQ1341" i="89"/>
  <c r="AQ1340" i="89"/>
  <c r="AQ1339" i="89"/>
  <c r="AQ1338" i="89"/>
  <c r="AQ1337" i="89"/>
  <c r="AQ1336" i="89"/>
  <c r="AQ1335" i="89"/>
  <c r="AQ1334" i="89"/>
  <c r="AQ1333" i="89"/>
  <c r="AQ1332" i="89"/>
  <c r="AQ1331" i="89"/>
  <c r="AQ1330" i="89"/>
  <c r="AQ1329" i="89"/>
  <c r="AQ1328" i="89"/>
  <c r="AQ1327" i="89"/>
  <c r="AQ1326" i="89"/>
  <c r="AQ1325" i="89"/>
  <c r="AQ1324" i="89"/>
  <c r="AQ1323" i="89"/>
  <c r="AQ1322" i="89"/>
  <c r="AQ1321" i="89"/>
  <c r="AQ1320" i="89"/>
  <c r="AQ1319" i="89"/>
  <c r="AQ1318" i="89"/>
  <c r="AQ1317" i="89"/>
  <c r="AQ1316" i="89"/>
  <c r="AQ1315" i="89"/>
  <c r="AQ1314" i="89"/>
  <c r="AQ1313" i="89"/>
  <c r="AQ1312" i="89"/>
  <c r="AQ1311" i="89"/>
  <c r="AQ1310" i="89"/>
  <c r="AQ1309" i="89"/>
  <c r="AQ1308" i="89"/>
  <c r="AQ1307" i="89"/>
  <c r="AQ1306" i="89"/>
  <c r="AQ1305" i="89"/>
  <c r="AQ1304" i="89"/>
  <c r="AQ1303" i="89"/>
  <c r="AQ1302" i="89"/>
  <c r="AQ1301" i="89"/>
  <c r="AQ1300" i="89"/>
  <c r="AQ1299" i="89"/>
  <c r="AQ1298" i="89"/>
  <c r="AQ1297" i="89"/>
  <c r="AQ1296" i="89"/>
  <c r="AQ1295" i="89"/>
  <c r="AQ1294" i="89"/>
  <c r="AQ1293" i="89"/>
  <c r="AQ1292" i="89"/>
  <c r="AQ1291" i="89"/>
  <c r="AQ1290" i="89"/>
  <c r="AQ1289" i="89"/>
  <c r="AQ1288" i="89"/>
  <c r="AQ1287" i="89"/>
  <c r="AQ1286" i="89"/>
  <c r="AQ1285" i="89"/>
  <c r="AQ1284" i="89"/>
  <c r="AQ1283" i="89"/>
  <c r="AQ1282" i="89"/>
  <c r="AQ1281" i="89"/>
  <c r="AQ1280" i="89"/>
  <c r="AQ1279" i="89"/>
  <c r="AQ1278" i="89"/>
  <c r="AQ1277" i="89"/>
  <c r="AQ1276" i="89"/>
  <c r="AQ1275" i="89"/>
  <c r="AQ1274" i="89"/>
  <c r="AQ1273" i="89"/>
  <c r="AQ1272" i="89"/>
  <c r="AQ1271" i="89"/>
  <c r="AQ1270" i="89"/>
  <c r="AQ1269" i="89"/>
  <c r="AQ1268" i="89"/>
  <c r="AQ1267" i="89"/>
  <c r="AQ1266" i="89"/>
  <c r="AQ1265" i="89"/>
  <c r="AQ1264" i="89"/>
  <c r="AQ1263" i="89"/>
  <c r="AQ1262" i="89"/>
  <c r="AQ1261" i="89"/>
  <c r="AQ1260" i="89"/>
  <c r="AQ1259" i="89"/>
  <c r="AQ1258" i="89"/>
  <c r="AQ1257" i="89"/>
  <c r="AQ1256" i="89"/>
  <c r="AQ1255" i="89"/>
  <c r="AQ1254" i="89"/>
  <c r="AQ1253" i="89"/>
  <c r="AQ1252" i="89"/>
  <c r="AQ1251" i="89"/>
  <c r="AQ1250" i="89"/>
  <c r="AQ1249" i="89"/>
  <c r="AQ1248" i="89"/>
  <c r="AQ1247" i="89"/>
  <c r="AQ1246" i="89"/>
  <c r="AQ1245" i="89"/>
  <c r="AQ1244" i="89"/>
  <c r="AQ1243" i="89"/>
  <c r="AQ1242" i="89"/>
  <c r="AQ1241" i="89"/>
  <c r="AQ1240" i="89"/>
  <c r="AQ1239" i="89"/>
  <c r="AQ1238" i="89"/>
  <c r="AQ1237" i="89"/>
  <c r="AQ1236" i="89"/>
  <c r="AQ1235" i="89"/>
  <c r="AQ1234" i="89"/>
  <c r="AQ1233" i="89"/>
  <c r="AQ1232" i="89"/>
  <c r="AQ1231" i="89"/>
  <c r="AQ1230" i="89"/>
  <c r="AQ1229" i="89"/>
  <c r="AQ1228" i="89"/>
  <c r="AQ1227" i="89"/>
  <c r="AQ1226" i="89"/>
  <c r="AQ1225" i="89"/>
  <c r="AQ1224" i="89"/>
  <c r="AQ1223" i="89"/>
  <c r="AQ1222" i="89"/>
  <c r="AQ1221" i="89"/>
  <c r="AQ1220" i="89"/>
  <c r="AQ1219" i="89"/>
  <c r="AQ1218" i="89"/>
  <c r="AQ1217" i="89"/>
  <c r="AQ1216" i="89"/>
  <c r="AQ1215" i="89"/>
  <c r="AQ1214" i="89"/>
  <c r="AQ1213" i="89"/>
  <c r="AQ1212" i="89"/>
  <c r="AQ1211" i="89"/>
  <c r="AQ1210" i="89"/>
  <c r="AQ1209" i="89"/>
  <c r="AQ1208" i="89"/>
  <c r="AQ1207" i="89"/>
  <c r="AQ1206" i="89"/>
  <c r="AQ1205" i="89"/>
  <c r="AQ1204" i="89"/>
  <c r="AQ1203" i="89"/>
  <c r="AQ1202" i="89"/>
  <c r="AQ1201" i="89"/>
  <c r="AQ1200" i="89"/>
  <c r="AQ1199" i="89"/>
  <c r="AQ1198" i="89"/>
  <c r="AQ1197" i="89"/>
  <c r="AQ1196" i="89"/>
  <c r="AQ1195" i="89"/>
  <c r="AQ1194" i="89"/>
  <c r="AQ1193" i="89"/>
  <c r="AQ1192" i="89"/>
  <c r="AQ1191" i="89"/>
  <c r="AQ1190" i="89"/>
  <c r="AQ1189" i="89"/>
  <c r="AQ1188" i="89"/>
  <c r="AQ1187" i="89"/>
  <c r="AQ1186" i="89"/>
  <c r="AQ1185" i="89"/>
  <c r="AQ1184" i="89"/>
  <c r="AQ1183" i="89"/>
  <c r="AQ1182" i="89"/>
  <c r="AQ1181" i="89"/>
  <c r="AQ1180" i="89"/>
  <c r="AQ1179" i="89"/>
  <c r="AQ1178" i="89"/>
  <c r="AQ1177" i="89"/>
  <c r="AQ1176" i="89"/>
  <c r="AQ1175" i="89"/>
  <c r="AQ1174" i="89"/>
  <c r="AQ1173" i="89"/>
  <c r="AQ1172" i="89"/>
  <c r="AQ1171" i="89"/>
  <c r="AQ1170" i="89"/>
  <c r="AQ1169" i="89"/>
  <c r="AQ1168" i="89"/>
  <c r="AQ1167" i="89"/>
  <c r="AQ1166" i="89"/>
  <c r="AQ1165" i="89"/>
  <c r="AQ1164" i="89"/>
  <c r="AQ1163" i="89"/>
  <c r="AQ1162" i="89"/>
  <c r="AQ1161" i="89"/>
  <c r="AQ1160" i="89"/>
  <c r="AQ1159" i="89"/>
  <c r="AQ1158" i="89"/>
  <c r="AQ1157" i="89"/>
  <c r="AQ1156" i="89"/>
  <c r="AQ1155" i="89"/>
  <c r="AQ1154" i="89"/>
  <c r="AQ1153" i="89"/>
  <c r="AQ1152" i="89"/>
  <c r="AQ1151" i="89"/>
  <c r="AQ1150" i="89"/>
  <c r="AQ1149" i="89"/>
  <c r="AQ1148" i="89"/>
  <c r="AQ1147" i="89"/>
  <c r="AQ1146" i="89"/>
  <c r="AQ1145" i="89"/>
  <c r="AQ1144" i="89"/>
  <c r="AQ1143" i="89"/>
  <c r="AQ1142" i="89"/>
  <c r="AQ1141" i="89"/>
  <c r="AQ1140" i="89"/>
  <c r="AQ1139" i="89"/>
  <c r="AQ1138" i="89"/>
  <c r="AQ1137" i="89"/>
  <c r="AQ1136" i="89"/>
  <c r="AQ1135" i="89"/>
  <c r="AQ1134" i="89"/>
  <c r="AQ1133" i="89"/>
  <c r="AQ1132" i="89"/>
  <c r="AQ1131" i="89"/>
  <c r="AQ1130" i="89"/>
  <c r="AQ1129" i="89"/>
  <c r="AQ1128" i="89"/>
  <c r="AQ1127" i="89"/>
  <c r="AQ1126" i="89"/>
  <c r="AQ1125" i="89"/>
  <c r="AQ1124" i="89"/>
  <c r="AQ1123" i="89"/>
  <c r="AQ1122" i="89"/>
  <c r="AQ1121" i="89"/>
  <c r="AQ1120" i="89"/>
  <c r="AQ1119" i="89"/>
  <c r="AQ1118" i="89"/>
  <c r="AQ1117" i="89"/>
  <c r="AQ1116" i="89"/>
  <c r="AQ1115" i="89"/>
  <c r="AQ1114" i="89"/>
  <c r="AQ1113" i="89"/>
  <c r="AQ1112" i="89"/>
  <c r="AQ1111" i="89"/>
  <c r="AQ1110" i="89"/>
  <c r="AQ1109" i="89"/>
  <c r="AQ1108" i="89"/>
  <c r="AQ1107" i="89"/>
  <c r="AQ1106" i="89"/>
  <c r="AQ1105" i="89"/>
  <c r="AQ1104" i="89"/>
  <c r="AQ1103" i="89"/>
  <c r="AQ1102" i="89"/>
  <c r="AQ1101" i="89"/>
  <c r="AQ1100" i="89"/>
  <c r="AQ1099" i="89"/>
  <c r="AQ1098" i="89"/>
  <c r="AQ1097" i="89"/>
  <c r="AQ1096" i="89"/>
  <c r="AQ1095" i="89"/>
  <c r="AQ1094" i="89"/>
  <c r="AQ1093" i="89"/>
  <c r="AQ1092" i="89"/>
  <c r="AQ1091" i="89"/>
  <c r="AQ1090" i="89"/>
  <c r="AQ1089" i="89"/>
  <c r="AQ1088" i="89"/>
  <c r="AQ1087" i="89"/>
  <c r="AQ1086" i="89"/>
  <c r="AQ1085" i="89"/>
  <c r="AQ1084" i="89"/>
  <c r="AQ1083" i="89"/>
  <c r="AQ1082" i="89"/>
  <c r="AQ1081" i="89"/>
  <c r="AQ1080" i="89"/>
  <c r="AQ1079" i="89"/>
  <c r="AQ1078" i="89"/>
  <c r="AQ1077" i="89"/>
  <c r="AQ1076" i="89"/>
  <c r="AQ1075" i="89"/>
  <c r="AQ1074" i="89"/>
  <c r="AQ1073" i="89"/>
  <c r="AQ1072" i="89"/>
  <c r="AQ1071" i="89"/>
  <c r="AQ1070" i="89"/>
  <c r="AQ1069" i="89"/>
  <c r="AQ1068" i="89"/>
  <c r="AQ1067" i="89"/>
  <c r="AQ1066" i="89"/>
  <c r="AQ1065" i="89"/>
  <c r="AQ1064" i="89"/>
  <c r="AQ1063" i="89"/>
  <c r="AQ1062" i="89"/>
  <c r="AQ1061" i="89"/>
  <c r="AQ1060" i="89"/>
  <c r="AQ1059" i="89"/>
  <c r="AQ1058" i="89"/>
  <c r="AQ1057" i="89"/>
  <c r="AQ1056" i="89"/>
  <c r="AQ1055" i="89"/>
  <c r="AQ1054" i="89"/>
  <c r="AQ1053" i="89"/>
  <c r="AQ1052" i="89"/>
  <c r="AQ1051" i="89"/>
  <c r="AQ1050" i="89"/>
  <c r="AQ1049" i="89"/>
  <c r="AQ1048" i="89"/>
  <c r="AQ1047" i="89"/>
  <c r="AQ1046" i="89"/>
  <c r="AQ1045" i="89"/>
  <c r="AQ1044" i="89"/>
  <c r="AQ1043" i="89"/>
  <c r="AQ1042" i="89"/>
  <c r="AQ1041" i="89"/>
  <c r="AQ1040" i="89"/>
  <c r="AQ1039" i="89"/>
  <c r="AQ1038" i="89"/>
  <c r="AQ1037" i="89"/>
  <c r="AQ1036" i="89"/>
  <c r="AQ1035" i="89"/>
  <c r="AQ1034" i="89"/>
  <c r="AQ1033" i="89"/>
  <c r="AQ1032" i="89"/>
  <c r="AQ1031" i="89"/>
  <c r="AQ1030" i="89"/>
  <c r="AQ1029" i="89"/>
  <c r="AQ1028" i="89"/>
  <c r="AQ1027" i="89"/>
  <c r="AQ1026" i="89"/>
  <c r="AQ1025" i="89"/>
  <c r="AQ1024" i="89"/>
  <c r="AQ1023" i="89"/>
  <c r="AQ1022" i="89"/>
  <c r="AQ1021" i="89"/>
  <c r="AQ1020" i="89"/>
  <c r="AQ1019" i="89"/>
  <c r="AQ1018" i="89"/>
  <c r="AQ1017" i="89"/>
  <c r="AQ1016" i="89"/>
  <c r="AQ1015" i="89"/>
  <c r="AQ1014" i="89"/>
  <c r="AQ1013" i="89"/>
  <c r="AQ1012" i="89"/>
  <c r="AQ1011" i="89"/>
  <c r="AQ1010" i="89"/>
  <c r="AQ1009" i="89"/>
  <c r="AQ1008" i="89"/>
  <c r="AQ1007" i="89"/>
  <c r="AQ1006" i="89"/>
  <c r="AQ1005" i="89"/>
  <c r="AQ1004" i="89"/>
  <c r="AQ1003" i="89"/>
  <c r="AQ1002" i="89"/>
  <c r="AQ1001" i="89"/>
  <c r="AQ1000" i="89"/>
  <c r="AQ999" i="89"/>
  <c r="AQ998" i="89"/>
  <c r="AQ997" i="89"/>
  <c r="AQ996" i="89"/>
  <c r="AQ995" i="89"/>
  <c r="AQ994" i="89"/>
  <c r="AQ993" i="89"/>
  <c r="AQ992" i="89"/>
  <c r="AQ991" i="89"/>
  <c r="AQ990" i="89"/>
  <c r="AQ989" i="89"/>
  <c r="AQ988" i="89"/>
  <c r="AQ987" i="89"/>
  <c r="AQ986" i="89"/>
  <c r="AQ985" i="89"/>
  <c r="AQ984" i="89"/>
  <c r="AQ983" i="89"/>
  <c r="AQ982" i="89"/>
  <c r="AQ981" i="89"/>
  <c r="AQ980" i="89"/>
  <c r="AQ979" i="89"/>
  <c r="AQ978" i="89"/>
  <c r="AQ977" i="89"/>
  <c r="AQ976" i="89"/>
  <c r="AQ975" i="89"/>
  <c r="AQ974" i="89"/>
  <c r="AQ973" i="89"/>
  <c r="AQ972" i="89"/>
  <c r="AQ971" i="89"/>
  <c r="AQ970" i="89"/>
  <c r="AQ969" i="89"/>
  <c r="AQ968" i="89"/>
  <c r="AQ967" i="89"/>
  <c r="AQ966" i="89"/>
  <c r="AQ965" i="89"/>
  <c r="AQ964" i="89"/>
  <c r="AQ963" i="89"/>
  <c r="AQ962" i="89"/>
  <c r="AQ961" i="89"/>
  <c r="AQ960" i="89"/>
  <c r="AQ959" i="89"/>
  <c r="AQ958" i="89"/>
  <c r="AQ957" i="89"/>
  <c r="AQ956" i="89"/>
  <c r="AQ955" i="89"/>
  <c r="AQ954" i="89"/>
  <c r="AQ953" i="89"/>
  <c r="AQ952" i="89"/>
  <c r="AQ951" i="89"/>
  <c r="AQ950" i="89"/>
  <c r="AQ949" i="89"/>
  <c r="AQ948" i="89"/>
  <c r="AQ947" i="89"/>
  <c r="AQ946" i="89"/>
  <c r="AQ945" i="89"/>
  <c r="AQ944" i="89"/>
  <c r="AQ943" i="89"/>
  <c r="AQ942" i="89"/>
  <c r="AQ941" i="89"/>
  <c r="AQ940" i="89"/>
  <c r="AQ939" i="89"/>
  <c r="AQ938" i="89"/>
  <c r="AQ937" i="89"/>
  <c r="AQ936" i="89"/>
  <c r="AQ935" i="89"/>
  <c r="AQ934" i="89"/>
  <c r="AQ933" i="89"/>
  <c r="AQ932" i="89"/>
  <c r="AQ931" i="89"/>
  <c r="AQ930" i="89"/>
  <c r="AQ929" i="89"/>
  <c r="AQ928" i="89"/>
  <c r="AQ927" i="89"/>
  <c r="AQ926" i="89"/>
  <c r="AQ925" i="89"/>
  <c r="AQ924" i="89"/>
  <c r="AQ923" i="89"/>
  <c r="AQ922" i="89"/>
  <c r="AQ921" i="89"/>
  <c r="AQ920" i="89"/>
  <c r="AQ919" i="89"/>
  <c r="AQ918" i="89"/>
  <c r="AQ917" i="89"/>
  <c r="AQ916" i="89"/>
  <c r="AQ915" i="89"/>
  <c r="AQ914" i="89"/>
  <c r="AQ913" i="89"/>
  <c r="AQ912" i="89"/>
  <c r="AQ911" i="89"/>
  <c r="AQ910" i="89"/>
  <c r="AQ909" i="89"/>
  <c r="AQ908" i="89"/>
  <c r="AQ907" i="89"/>
  <c r="AQ906" i="89"/>
  <c r="AQ905" i="89"/>
  <c r="AQ904" i="89"/>
  <c r="AQ903" i="89"/>
  <c r="AQ902" i="89"/>
  <c r="AQ901" i="89"/>
  <c r="AQ900" i="89"/>
  <c r="AQ899" i="89"/>
  <c r="AQ898" i="89"/>
  <c r="AQ897" i="89"/>
  <c r="AQ896" i="89"/>
  <c r="AQ895" i="89"/>
  <c r="AQ894" i="89"/>
  <c r="AQ893" i="89"/>
  <c r="AQ892" i="89"/>
  <c r="AQ891" i="89"/>
  <c r="AQ890" i="89"/>
  <c r="AQ889" i="89"/>
  <c r="AQ888" i="89"/>
  <c r="AQ887" i="89"/>
  <c r="AQ886" i="89"/>
  <c r="AQ885" i="89"/>
  <c r="AQ884" i="89"/>
  <c r="AQ883" i="89"/>
  <c r="AQ882" i="89"/>
  <c r="AQ881" i="89"/>
  <c r="AQ880" i="89"/>
  <c r="AQ879" i="89"/>
  <c r="AQ878" i="89"/>
  <c r="AQ877" i="89"/>
  <c r="AQ876" i="89"/>
  <c r="AQ875" i="89"/>
  <c r="AQ874" i="89"/>
  <c r="AQ873" i="89"/>
  <c r="AQ872" i="89"/>
  <c r="AQ871" i="89"/>
  <c r="AQ870" i="89"/>
  <c r="AQ869" i="89"/>
  <c r="AQ868" i="89"/>
  <c r="AQ867" i="89"/>
  <c r="AQ866" i="89"/>
  <c r="AQ865" i="89"/>
  <c r="AQ864" i="89"/>
  <c r="AQ863" i="89"/>
  <c r="AQ862" i="89"/>
  <c r="AQ861" i="89"/>
  <c r="AQ860" i="89"/>
  <c r="AQ859" i="89"/>
  <c r="AQ858" i="89"/>
  <c r="AQ857" i="89"/>
  <c r="AQ856" i="89"/>
  <c r="AQ855" i="89"/>
  <c r="AQ854" i="89"/>
  <c r="AQ853" i="89"/>
  <c r="AQ852" i="89"/>
  <c r="AQ851" i="89"/>
  <c r="AQ850" i="89"/>
  <c r="AQ849" i="89"/>
  <c r="AQ848" i="89"/>
  <c r="AQ847" i="89"/>
  <c r="AQ846" i="89"/>
  <c r="AQ845" i="89"/>
  <c r="AQ844" i="89"/>
  <c r="AQ843" i="89"/>
  <c r="AQ842" i="89"/>
  <c r="AQ841" i="89"/>
  <c r="AQ840" i="89"/>
  <c r="AQ839" i="89"/>
  <c r="AQ838" i="89"/>
  <c r="AQ837" i="89"/>
  <c r="AQ836" i="89"/>
  <c r="AQ835" i="89"/>
  <c r="AQ834" i="89"/>
  <c r="AQ833" i="89"/>
  <c r="AQ832" i="89"/>
  <c r="AQ831" i="89"/>
  <c r="AQ830" i="89"/>
  <c r="AQ829" i="89"/>
  <c r="AQ828" i="89"/>
  <c r="AQ827" i="89"/>
  <c r="AQ826" i="89"/>
  <c r="AQ825" i="89"/>
  <c r="AQ824" i="89"/>
  <c r="AQ823" i="89"/>
  <c r="AQ822" i="89"/>
  <c r="AQ821" i="89"/>
  <c r="AQ820" i="89"/>
  <c r="AQ819" i="89"/>
  <c r="AQ818" i="89"/>
  <c r="AQ817" i="89"/>
  <c r="AQ816" i="89"/>
  <c r="AQ815" i="89"/>
  <c r="AQ814" i="89"/>
  <c r="AQ813" i="89"/>
  <c r="AQ812" i="89"/>
  <c r="AQ811" i="89"/>
  <c r="AQ810" i="89"/>
  <c r="AQ809" i="89"/>
  <c r="AQ808" i="89"/>
  <c r="AQ807" i="89"/>
  <c r="AQ806" i="89"/>
  <c r="AQ805" i="89"/>
  <c r="AQ804" i="89"/>
  <c r="AQ803" i="89"/>
  <c r="AQ802" i="89"/>
  <c r="AQ801" i="89"/>
  <c r="AQ800" i="89"/>
  <c r="AQ799" i="89"/>
  <c r="AQ798" i="89"/>
  <c r="AQ797" i="89"/>
  <c r="AQ796" i="89"/>
  <c r="AQ795" i="89"/>
  <c r="AQ794" i="89"/>
  <c r="AQ793" i="89"/>
  <c r="AQ792" i="89"/>
  <c r="AQ791" i="89"/>
  <c r="AQ790" i="89"/>
  <c r="AQ789" i="89"/>
  <c r="AQ788" i="89"/>
  <c r="AQ787" i="89"/>
  <c r="AQ786" i="89"/>
  <c r="AQ785" i="89"/>
  <c r="AQ784" i="89"/>
  <c r="AQ783" i="89"/>
  <c r="AQ782" i="89"/>
  <c r="AQ781" i="89"/>
  <c r="AQ780" i="89"/>
  <c r="AQ779" i="89"/>
  <c r="AQ778" i="89"/>
  <c r="AQ777" i="89"/>
  <c r="AQ776" i="89"/>
  <c r="AQ775" i="89"/>
  <c r="AQ774" i="89"/>
  <c r="AQ773" i="89"/>
  <c r="AQ772" i="89"/>
  <c r="AQ771" i="89"/>
  <c r="AQ770" i="89"/>
  <c r="AQ769" i="89"/>
  <c r="AQ768" i="89"/>
  <c r="AQ767" i="89"/>
  <c r="AQ766" i="89"/>
  <c r="AQ765" i="89"/>
  <c r="AQ764" i="89"/>
  <c r="AQ763" i="89"/>
  <c r="AQ762" i="89"/>
  <c r="AQ761" i="89"/>
  <c r="AQ760" i="89"/>
  <c r="AQ759" i="89"/>
  <c r="AQ758" i="89"/>
  <c r="AQ757" i="89"/>
  <c r="AQ756" i="89"/>
  <c r="AQ755" i="89"/>
  <c r="AQ754" i="89"/>
  <c r="AQ753" i="89"/>
  <c r="AQ752" i="89"/>
  <c r="AQ751" i="89"/>
  <c r="AQ750" i="89"/>
  <c r="AQ749" i="89"/>
  <c r="AQ748" i="89"/>
  <c r="AQ747" i="89"/>
  <c r="AQ746" i="89"/>
  <c r="AQ745" i="89"/>
  <c r="AQ744" i="89"/>
  <c r="AQ743" i="89"/>
  <c r="AQ742" i="89"/>
  <c r="AQ741" i="89"/>
  <c r="AQ740" i="89"/>
  <c r="AQ739" i="89"/>
  <c r="AQ738" i="89"/>
  <c r="AQ737" i="89"/>
  <c r="AQ736" i="89"/>
  <c r="AQ735" i="89"/>
  <c r="AQ734" i="89"/>
  <c r="AQ733" i="89"/>
  <c r="AQ732" i="89"/>
  <c r="AQ731" i="89"/>
  <c r="AQ730" i="89"/>
  <c r="AQ729" i="89"/>
  <c r="AQ728" i="89"/>
  <c r="AQ727" i="89"/>
  <c r="AQ726" i="89"/>
  <c r="AQ725" i="89"/>
  <c r="AQ724" i="89"/>
  <c r="AQ723" i="89"/>
  <c r="AQ722" i="89"/>
  <c r="AQ721" i="89"/>
  <c r="AQ720" i="89"/>
  <c r="AQ719" i="89"/>
  <c r="AQ718" i="89"/>
  <c r="AQ717" i="89"/>
  <c r="AQ716" i="89"/>
  <c r="AQ715" i="89"/>
  <c r="AQ714" i="89"/>
  <c r="AQ713" i="89"/>
  <c r="AQ712" i="89"/>
  <c r="AQ711" i="89"/>
  <c r="AQ710" i="89"/>
  <c r="AQ709" i="89"/>
  <c r="AQ708" i="89"/>
  <c r="AQ707" i="89"/>
  <c r="AQ706" i="89"/>
  <c r="AQ705" i="89"/>
  <c r="AQ704" i="89"/>
  <c r="AQ703" i="89"/>
  <c r="AQ702" i="89"/>
  <c r="AQ701" i="89"/>
  <c r="AQ700" i="89"/>
  <c r="AQ699" i="89"/>
  <c r="AQ698" i="89"/>
  <c r="AQ697" i="89"/>
  <c r="AQ696" i="89"/>
  <c r="AQ695" i="89"/>
  <c r="AQ694" i="89"/>
  <c r="AQ693" i="89"/>
  <c r="AQ692" i="89"/>
  <c r="AQ691" i="89"/>
  <c r="AQ690" i="89"/>
  <c r="AQ689" i="89"/>
  <c r="AQ688" i="89"/>
  <c r="AQ687" i="89"/>
  <c r="AQ686" i="89"/>
  <c r="AQ685" i="89"/>
  <c r="AQ684" i="89"/>
  <c r="AQ683" i="89"/>
  <c r="AQ682" i="89"/>
  <c r="AQ681" i="89"/>
  <c r="AQ680" i="89"/>
  <c r="AQ679" i="89"/>
  <c r="AQ678" i="89"/>
  <c r="AQ677" i="89"/>
  <c r="AQ676" i="89"/>
  <c r="AQ675" i="89"/>
  <c r="AQ674" i="89"/>
  <c r="AQ673" i="89"/>
  <c r="AQ672" i="89"/>
  <c r="AQ671" i="89"/>
  <c r="AQ670" i="89"/>
  <c r="AQ669" i="89"/>
  <c r="AQ668" i="89"/>
  <c r="AQ667" i="89"/>
  <c r="AQ666" i="89"/>
  <c r="AQ665" i="89"/>
  <c r="AQ664" i="89"/>
  <c r="AQ663" i="89"/>
  <c r="AQ662" i="89"/>
  <c r="AQ661" i="89"/>
  <c r="AQ660" i="89"/>
  <c r="AQ659" i="89"/>
  <c r="AQ658" i="89"/>
  <c r="AQ657" i="89"/>
  <c r="AQ656" i="89"/>
  <c r="AQ655" i="89"/>
  <c r="AQ654" i="89"/>
  <c r="AQ653" i="89"/>
  <c r="AQ652" i="89"/>
  <c r="AQ651" i="89"/>
  <c r="AQ650" i="89"/>
  <c r="AQ649" i="89"/>
  <c r="AQ648" i="89"/>
  <c r="AQ647" i="89"/>
  <c r="AQ646" i="89"/>
  <c r="AQ645" i="89"/>
  <c r="AQ644" i="89"/>
  <c r="AQ643" i="89"/>
  <c r="AQ642" i="89"/>
  <c r="AQ641" i="89"/>
  <c r="AQ640" i="89"/>
  <c r="AQ639" i="89"/>
  <c r="AQ638" i="89"/>
  <c r="AQ637" i="89"/>
  <c r="AQ636" i="89"/>
  <c r="AQ635" i="89"/>
  <c r="AQ634" i="89"/>
  <c r="AQ633" i="89"/>
  <c r="AQ632" i="89"/>
  <c r="AQ631" i="89"/>
  <c r="AQ630" i="89"/>
  <c r="AQ629" i="89"/>
  <c r="AQ628" i="89"/>
  <c r="AQ627" i="89"/>
  <c r="AQ626" i="89"/>
  <c r="AQ625" i="89"/>
  <c r="AQ624" i="89"/>
  <c r="AQ623" i="89"/>
  <c r="AQ622" i="89"/>
  <c r="AQ621" i="89"/>
  <c r="AQ620" i="89"/>
  <c r="AQ619" i="89"/>
  <c r="AQ618" i="89"/>
  <c r="AQ617" i="89"/>
  <c r="AQ616" i="89"/>
  <c r="AQ615" i="89"/>
  <c r="AQ614" i="89"/>
  <c r="AQ613" i="89"/>
  <c r="AQ612" i="89"/>
  <c r="AQ611" i="89"/>
  <c r="AQ610" i="89"/>
  <c r="AQ609" i="89"/>
  <c r="AQ608" i="89"/>
  <c r="AQ607" i="89"/>
  <c r="AQ606" i="89"/>
  <c r="AQ605" i="89"/>
  <c r="AQ604" i="89"/>
  <c r="AQ603" i="89"/>
  <c r="AQ602" i="89"/>
  <c r="AQ601" i="89"/>
  <c r="AQ600" i="89"/>
  <c r="AQ599" i="89"/>
  <c r="AQ598" i="89"/>
  <c r="AQ597" i="89"/>
  <c r="AQ596" i="89"/>
  <c r="AQ595" i="89"/>
  <c r="AQ594" i="89"/>
  <c r="AQ593" i="89"/>
  <c r="AQ592" i="89"/>
  <c r="AQ591" i="89"/>
  <c r="AQ590" i="89"/>
  <c r="AQ589" i="89"/>
  <c r="AQ588" i="89"/>
  <c r="AQ587" i="89"/>
  <c r="AQ586" i="89"/>
  <c r="AQ585" i="89"/>
  <c r="AQ584" i="89"/>
  <c r="AQ583" i="89"/>
  <c r="AQ582" i="89"/>
  <c r="AQ581" i="89"/>
  <c r="AQ580" i="89"/>
  <c r="AQ579" i="89"/>
  <c r="AQ578" i="89"/>
  <c r="AQ577" i="89"/>
  <c r="AQ576" i="89"/>
  <c r="AQ575" i="89"/>
  <c r="AQ574" i="89"/>
  <c r="AQ573" i="89"/>
  <c r="AQ572" i="89"/>
  <c r="AQ571" i="89"/>
  <c r="AQ570" i="89"/>
  <c r="AQ569" i="89"/>
  <c r="AQ568" i="89"/>
  <c r="AQ567" i="89"/>
  <c r="AQ566" i="89"/>
  <c r="AQ565" i="89"/>
  <c r="AQ564" i="89"/>
  <c r="AQ563" i="89"/>
  <c r="AQ562" i="89"/>
  <c r="AQ561" i="89"/>
  <c r="AQ560" i="89"/>
  <c r="AQ559" i="89"/>
  <c r="AQ558" i="89"/>
  <c r="AQ557" i="89"/>
  <c r="AQ556" i="89"/>
  <c r="AQ555" i="89"/>
  <c r="AQ554" i="89"/>
  <c r="AQ553" i="89"/>
  <c r="AQ552" i="89"/>
  <c r="AQ551" i="89"/>
  <c r="AQ550" i="89"/>
  <c r="AQ549" i="89"/>
  <c r="AQ548" i="89"/>
  <c r="AQ547" i="89"/>
  <c r="AQ546" i="89"/>
  <c r="AQ545" i="89"/>
  <c r="AQ544" i="89"/>
  <c r="AQ543" i="89"/>
  <c r="AQ542" i="89"/>
  <c r="AQ541" i="89"/>
  <c r="AQ540" i="89"/>
  <c r="AQ539" i="89"/>
  <c r="AQ538" i="89"/>
  <c r="AQ537" i="89"/>
  <c r="AQ536" i="89"/>
  <c r="AQ535" i="89"/>
  <c r="AQ534" i="89"/>
  <c r="AQ533" i="89"/>
  <c r="AQ532" i="89"/>
  <c r="AQ531" i="89"/>
  <c r="AQ530" i="89"/>
  <c r="AQ529" i="89"/>
  <c r="AQ528" i="89"/>
  <c r="AQ527" i="89"/>
  <c r="AQ526" i="89"/>
  <c r="AQ525" i="89"/>
  <c r="AQ524" i="89"/>
  <c r="AQ523" i="89"/>
  <c r="AQ522" i="89"/>
  <c r="AQ521" i="89"/>
  <c r="AQ520" i="89"/>
  <c r="AQ519" i="89"/>
  <c r="AQ518" i="89"/>
  <c r="AQ517" i="89"/>
  <c r="AQ516" i="89"/>
  <c r="AQ515" i="89"/>
  <c r="AQ514" i="89"/>
  <c r="AQ513" i="89"/>
  <c r="AQ512" i="89"/>
  <c r="AQ511" i="89"/>
  <c r="AQ510" i="89"/>
  <c r="AQ509" i="89"/>
  <c r="AQ508" i="89"/>
  <c r="AQ507" i="89"/>
  <c r="AQ506" i="89"/>
  <c r="AQ505" i="89"/>
  <c r="AQ504" i="89"/>
  <c r="AQ503" i="89"/>
  <c r="AQ502" i="89"/>
  <c r="AQ501" i="89"/>
  <c r="AQ500" i="89"/>
  <c r="AQ499" i="89"/>
  <c r="AQ498" i="89"/>
  <c r="AQ497" i="89"/>
  <c r="AQ496" i="89"/>
  <c r="AQ495" i="89"/>
  <c r="AQ494" i="89"/>
  <c r="AQ493" i="89"/>
  <c r="AQ492" i="89"/>
  <c r="AQ491" i="89"/>
  <c r="AQ490" i="89"/>
  <c r="AQ489" i="89"/>
  <c r="AQ488" i="89"/>
  <c r="AQ487" i="89"/>
  <c r="AQ486" i="89"/>
  <c r="AQ485" i="89"/>
  <c r="AQ484" i="89"/>
  <c r="AQ483" i="89"/>
  <c r="AQ482" i="89"/>
  <c r="AQ481" i="89"/>
  <c r="AQ480" i="89"/>
  <c r="AQ479" i="89"/>
  <c r="AQ478" i="89"/>
  <c r="AQ477" i="89"/>
  <c r="AQ476" i="89"/>
  <c r="AQ475" i="89"/>
  <c r="AQ474" i="89"/>
  <c r="AQ473" i="89"/>
  <c r="AQ472" i="89"/>
  <c r="AQ471" i="89"/>
  <c r="AQ470" i="89"/>
  <c r="AQ469" i="89"/>
  <c r="AQ468" i="89"/>
  <c r="AQ467" i="89"/>
  <c r="AQ466" i="89"/>
  <c r="AQ465" i="89"/>
  <c r="AQ464" i="89"/>
  <c r="AQ463" i="89"/>
  <c r="AQ462" i="89"/>
  <c r="AQ461" i="89"/>
  <c r="AQ460" i="89"/>
  <c r="AQ459" i="89"/>
  <c r="AQ458" i="89"/>
  <c r="AQ457" i="89"/>
  <c r="AQ456" i="89"/>
  <c r="AQ455" i="89"/>
  <c r="AQ454" i="89"/>
  <c r="AQ453" i="89"/>
  <c r="AQ452" i="89"/>
  <c r="AQ451" i="89"/>
  <c r="AQ450" i="89"/>
  <c r="AQ449" i="89"/>
  <c r="AQ448" i="89"/>
  <c r="AQ447" i="89"/>
  <c r="AQ446" i="89"/>
  <c r="AQ445" i="89"/>
  <c r="AQ444" i="89"/>
  <c r="AQ443" i="89"/>
  <c r="AQ442" i="89"/>
  <c r="AQ441" i="89"/>
  <c r="AQ440" i="89"/>
  <c r="AQ439" i="89"/>
  <c r="AQ438" i="89"/>
  <c r="AQ437" i="89"/>
  <c r="AQ436" i="89"/>
  <c r="AQ435" i="89"/>
  <c r="AQ434" i="89"/>
  <c r="AQ433" i="89"/>
  <c r="AQ432" i="89"/>
  <c r="AQ431" i="89"/>
  <c r="AQ430" i="89"/>
  <c r="AQ429" i="89"/>
  <c r="AQ428" i="89"/>
  <c r="AQ427" i="89"/>
  <c r="AQ426" i="89"/>
  <c r="AQ425" i="89"/>
  <c r="AQ424" i="89"/>
  <c r="AQ423" i="89"/>
  <c r="AQ422" i="89"/>
  <c r="AQ421" i="89"/>
  <c r="AQ420" i="89"/>
  <c r="AQ419" i="89"/>
  <c r="AQ418" i="89"/>
  <c r="AQ417" i="89"/>
  <c r="AQ416" i="89"/>
  <c r="AQ415" i="89"/>
  <c r="AQ414" i="89"/>
  <c r="AQ413" i="89"/>
  <c r="AQ412" i="89"/>
  <c r="AQ411" i="89"/>
  <c r="AQ410" i="89"/>
  <c r="AQ409" i="89"/>
  <c r="AQ408" i="89"/>
  <c r="AQ407" i="89"/>
  <c r="AQ406" i="89"/>
  <c r="AQ405" i="89"/>
  <c r="AQ404" i="89"/>
  <c r="AQ403" i="89"/>
  <c r="AQ402" i="89"/>
  <c r="AQ401" i="89"/>
  <c r="AQ400" i="89"/>
  <c r="AQ399" i="89"/>
  <c r="AQ398" i="89"/>
  <c r="AQ397" i="89"/>
  <c r="AQ396" i="89"/>
  <c r="AQ395" i="89"/>
  <c r="AQ394" i="89"/>
  <c r="AQ393" i="89"/>
  <c r="AQ392" i="89"/>
  <c r="AQ391" i="89"/>
  <c r="AQ390" i="89"/>
  <c r="AQ389" i="89"/>
  <c r="AQ388" i="89"/>
  <c r="AQ387" i="89"/>
  <c r="AQ386" i="89"/>
  <c r="AQ385" i="89"/>
  <c r="AQ384" i="89"/>
  <c r="AQ383" i="89"/>
  <c r="AQ382" i="89"/>
  <c r="AQ381" i="89"/>
  <c r="AQ380" i="89"/>
  <c r="AQ379" i="89"/>
  <c r="AQ378" i="89"/>
  <c r="AQ377" i="89"/>
  <c r="AQ376" i="89"/>
  <c r="AQ375" i="89"/>
  <c r="AQ374" i="89"/>
  <c r="AQ373" i="89"/>
  <c r="AQ372" i="89"/>
  <c r="AQ371" i="89"/>
  <c r="AQ370" i="89"/>
  <c r="AQ369" i="89"/>
  <c r="AQ368" i="89"/>
  <c r="AQ367" i="89"/>
  <c r="AQ366" i="89"/>
  <c r="AQ365" i="89"/>
  <c r="AQ364" i="89"/>
  <c r="AQ363" i="89"/>
  <c r="AQ362" i="89"/>
  <c r="AQ361" i="89"/>
  <c r="AQ360" i="89"/>
  <c r="AQ359" i="89"/>
  <c r="AQ358" i="89"/>
  <c r="AQ357" i="89"/>
  <c r="AQ356" i="89"/>
  <c r="AQ355" i="89"/>
  <c r="AQ354" i="89"/>
  <c r="AQ353" i="89"/>
  <c r="AQ352" i="89"/>
  <c r="AQ351" i="89"/>
  <c r="AQ350" i="89"/>
  <c r="AQ349" i="89"/>
  <c r="AQ348" i="89"/>
  <c r="AQ347" i="89"/>
  <c r="AQ346" i="89"/>
  <c r="AQ345" i="89"/>
  <c r="AQ344" i="89"/>
  <c r="AQ343" i="89"/>
  <c r="AQ342" i="89"/>
  <c r="AQ341" i="89"/>
  <c r="AQ340" i="89"/>
  <c r="AQ339" i="89"/>
  <c r="AQ338" i="89"/>
  <c r="AQ337" i="89"/>
  <c r="AQ336" i="89"/>
  <c r="AQ335" i="89"/>
  <c r="AQ334" i="89"/>
  <c r="AQ333" i="89"/>
  <c r="AQ332" i="89"/>
  <c r="AQ331" i="89"/>
  <c r="AQ330" i="89"/>
  <c r="AQ329" i="89"/>
  <c r="AQ328" i="89"/>
  <c r="AQ327" i="89"/>
  <c r="AQ326" i="89"/>
  <c r="AQ325" i="89"/>
  <c r="AQ324" i="89"/>
  <c r="AQ323" i="89"/>
  <c r="AQ322" i="89"/>
  <c r="AQ321" i="89"/>
  <c r="AQ320" i="89"/>
  <c r="AQ319" i="89"/>
  <c r="AQ318" i="89"/>
  <c r="AQ317" i="89"/>
  <c r="AQ316" i="89"/>
  <c r="AQ315" i="89"/>
  <c r="AQ314" i="89"/>
  <c r="AQ313" i="89"/>
  <c r="AQ312" i="89"/>
  <c r="AQ311" i="89"/>
  <c r="AQ310" i="89"/>
  <c r="AQ309" i="89"/>
  <c r="AQ308" i="89"/>
  <c r="AQ307" i="89"/>
  <c r="AQ306" i="89"/>
  <c r="AQ305" i="89"/>
  <c r="AQ304" i="89"/>
  <c r="AQ303" i="89"/>
  <c r="AQ302" i="89"/>
  <c r="AQ301" i="89"/>
  <c r="AQ300" i="89"/>
  <c r="AQ299" i="89"/>
  <c r="AQ298" i="89"/>
  <c r="AQ297" i="89"/>
  <c r="AQ296" i="89"/>
  <c r="AQ295" i="89"/>
  <c r="AQ294" i="89"/>
  <c r="AQ293" i="89"/>
  <c r="AQ292" i="89"/>
  <c r="AQ291" i="89"/>
  <c r="AQ290" i="89"/>
  <c r="AQ289" i="89"/>
  <c r="AQ288" i="89"/>
  <c r="AQ287" i="89"/>
  <c r="AQ286" i="89"/>
  <c r="AQ285" i="89"/>
  <c r="AQ284" i="89"/>
  <c r="AQ283" i="89"/>
  <c r="AQ282" i="89"/>
  <c r="AQ281" i="89"/>
  <c r="AQ280" i="89"/>
  <c r="AQ279" i="89"/>
  <c r="AQ278" i="89"/>
  <c r="AQ277" i="89"/>
  <c r="AQ276" i="89"/>
  <c r="AQ275" i="89"/>
  <c r="AQ274" i="89"/>
  <c r="AQ273" i="89"/>
  <c r="AQ272" i="89"/>
  <c r="AQ271" i="89"/>
  <c r="AQ270" i="89"/>
  <c r="AQ269" i="89"/>
  <c r="AQ268" i="89"/>
  <c r="AQ267" i="89"/>
  <c r="AQ266" i="89"/>
  <c r="AQ265" i="89"/>
  <c r="AQ264" i="89"/>
  <c r="AQ263" i="89"/>
  <c r="AQ262" i="89"/>
  <c r="AQ261" i="89"/>
  <c r="AQ260" i="89"/>
  <c r="AQ259" i="89"/>
  <c r="AQ258" i="89"/>
  <c r="AQ257" i="89"/>
  <c r="AQ256" i="89"/>
  <c r="AQ255" i="89"/>
  <c r="AQ254" i="89"/>
  <c r="AQ253" i="89"/>
  <c r="AQ252" i="89"/>
  <c r="AQ251" i="89"/>
  <c r="AQ250" i="89"/>
  <c r="AQ249" i="89"/>
  <c r="AQ248" i="89"/>
  <c r="AQ247" i="89"/>
  <c r="AQ246" i="89"/>
  <c r="AQ245" i="89"/>
  <c r="AQ244" i="89"/>
  <c r="AQ243" i="89"/>
  <c r="AQ242" i="89"/>
  <c r="AQ241" i="89"/>
  <c r="AQ240" i="89"/>
  <c r="AQ239" i="89"/>
  <c r="AQ238" i="89"/>
  <c r="AQ237" i="89"/>
  <c r="AQ236" i="89"/>
  <c r="AQ235" i="89"/>
  <c r="AQ234" i="89"/>
  <c r="AQ233" i="89"/>
  <c r="AQ232" i="89"/>
  <c r="AQ231" i="89"/>
  <c r="AQ230" i="89"/>
  <c r="AQ229" i="89"/>
  <c r="AQ228" i="89"/>
  <c r="AQ227" i="89"/>
  <c r="AQ226" i="89"/>
  <c r="AQ225" i="89"/>
  <c r="AQ224" i="89"/>
  <c r="AQ223" i="89"/>
  <c r="AQ222" i="89"/>
  <c r="AQ221" i="89"/>
  <c r="AQ220" i="89"/>
  <c r="AQ219" i="89"/>
  <c r="AQ218" i="89"/>
  <c r="AQ217" i="89"/>
  <c r="AQ216" i="89"/>
  <c r="AQ215" i="89"/>
  <c r="AQ214" i="89"/>
  <c r="AQ213" i="89"/>
  <c r="AQ212" i="89"/>
  <c r="AQ211" i="89"/>
  <c r="AQ210" i="89"/>
  <c r="AQ209" i="89"/>
  <c r="AQ208" i="89"/>
  <c r="AQ207" i="89"/>
  <c r="AQ206" i="89"/>
  <c r="AQ205" i="89"/>
  <c r="AQ204" i="89"/>
  <c r="AQ203" i="89"/>
  <c r="AQ202" i="89"/>
  <c r="AQ201" i="89"/>
  <c r="AQ200" i="89"/>
  <c r="AQ199" i="89"/>
  <c r="AQ198" i="89"/>
  <c r="AQ197" i="89"/>
  <c r="AQ196" i="89"/>
  <c r="AQ195" i="89"/>
  <c r="AQ194" i="89"/>
  <c r="AQ193" i="89"/>
  <c r="AQ192" i="89"/>
  <c r="AQ191" i="89"/>
  <c r="AQ190" i="89"/>
  <c r="AQ189" i="89"/>
  <c r="AQ188" i="89"/>
  <c r="AQ187" i="89"/>
  <c r="AQ186" i="89"/>
  <c r="AQ185" i="89"/>
  <c r="AQ184" i="89"/>
  <c r="AQ183" i="89"/>
  <c r="AQ182" i="89"/>
  <c r="AQ181" i="89"/>
  <c r="AQ180" i="89"/>
  <c r="AQ179" i="89"/>
  <c r="AQ178" i="89"/>
  <c r="AQ177" i="89"/>
  <c r="AQ176" i="89"/>
  <c r="AQ175" i="89"/>
  <c r="AQ174" i="89"/>
  <c r="AQ173" i="89"/>
  <c r="AQ172" i="89"/>
  <c r="AQ171" i="89"/>
  <c r="AQ170" i="89"/>
  <c r="AQ169" i="89"/>
  <c r="AQ168" i="89"/>
  <c r="AQ167" i="89"/>
  <c r="AQ166" i="89"/>
  <c r="AQ165" i="89"/>
  <c r="AQ164" i="89"/>
  <c r="AQ163" i="89"/>
  <c r="AQ162" i="89"/>
  <c r="AQ161" i="89"/>
  <c r="AQ160" i="89"/>
  <c r="AQ159" i="89"/>
  <c r="AQ158" i="89"/>
  <c r="AQ157" i="89"/>
  <c r="AQ156" i="89"/>
  <c r="AQ155" i="89"/>
  <c r="AQ154" i="89"/>
  <c r="AQ153" i="89"/>
  <c r="AQ152" i="89"/>
  <c r="AQ151" i="89"/>
  <c r="AQ150" i="89"/>
  <c r="AQ149" i="89"/>
  <c r="AQ148" i="89"/>
  <c r="AQ147" i="89"/>
  <c r="AQ146" i="89"/>
  <c r="AQ145" i="89"/>
  <c r="AQ144" i="89"/>
  <c r="AQ143" i="89"/>
  <c r="AQ142" i="89"/>
  <c r="AQ141" i="89"/>
  <c r="AQ140" i="89"/>
  <c r="AQ139" i="89"/>
  <c r="AQ138" i="89"/>
  <c r="AQ137" i="89"/>
  <c r="AQ136" i="89"/>
  <c r="AQ135" i="89"/>
  <c r="AQ134" i="89"/>
  <c r="AQ133" i="89"/>
  <c r="AQ132" i="89"/>
  <c r="AQ131" i="89"/>
  <c r="AQ130" i="89"/>
  <c r="AQ129" i="89"/>
  <c r="AQ128" i="89"/>
  <c r="AQ127" i="89"/>
  <c r="AQ126" i="89"/>
  <c r="AQ125" i="89"/>
  <c r="AQ124" i="89"/>
  <c r="AQ123" i="89"/>
  <c r="AQ122" i="89"/>
  <c r="AQ121" i="89"/>
  <c r="AQ120" i="89"/>
  <c r="AQ119" i="89"/>
  <c r="AQ118" i="89"/>
  <c r="AQ117" i="89"/>
  <c r="AQ116" i="89"/>
  <c r="AQ115" i="89"/>
  <c r="AQ114" i="89"/>
  <c r="AQ113" i="89"/>
  <c r="AQ112" i="89"/>
  <c r="AQ111" i="89"/>
  <c r="AQ110" i="89"/>
  <c r="AQ109" i="89"/>
  <c r="AQ108" i="89"/>
  <c r="AQ107" i="89"/>
  <c r="AQ106" i="89"/>
  <c r="AQ105" i="89"/>
  <c r="AQ104" i="89"/>
  <c r="AQ103" i="89"/>
  <c r="AQ102" i="89"/>
  <c r="AQ101" i="89"/>
  <c r="AQ100" i="89"/>
  <c r="AQ99" i="89"/>
  <c r="AQ98" i="89"/>
  <c r="AQ97" i="89"/>
  <c r="AQ96" i="89"/>
  <c r="AQ95" i="89"/>
  <c r="AQ94" i="89"/>
  <c r="AQ93" i="89"/>
  <c r="AQ92" i="89"/>
  <c r="AQ91" i="89"/>
  <c r="AQ90" i="89"/>
  <c r="AQ89" i="89"/>
  <c r="AQ88" i="89"/>
  <c r="AQ87" i="89"/>
  <c r="AQ86" i="89"/>
  <c r="AQ85" i="89"/>
  <c r="AQ84" i="89"/>
  <c r="AQ83" i="89"/>
  <c r="AQ82" i="89"/>
  <c r="AQ81" i="89"/>
  <c r="AQ80" i="89"/>
  <c r="AQ79" i="89"/>
  <c r="AQ78" i="89"/>
  <c r="AQ77" i="89"/>
  <c r="AQ76" i="89"/>
  <c r="AQ75" i="89"/>
  <c r="AQ74" i="89"/>
  <c r="AQ73" i="89"/>
  <c r="AQ72" i="89"/>
  <c r="AQ71" i="89"/>
  <c r="AQ70" i="89"/>
  <c r="AQ69" i="89"/>
  <c r="AQ68" i="89"/>
  <c r="AQ67" i="89"/>
  <c r="AQ66" i="89"/>
  <c r="AQ65" i="89"/>
  <c r="AQ64" i="89"/>
  <c r="AQ63" i="89"/>
  <c r="AQ62" i="89"/>
  <c r="AQ61" i="89"/>
  <c r="AQ60" i="89"/>
  <c r="AQ59" i="89"/>
  <c r="AQ58" i="89"/>
  <c r="AQ57" i="89"/>
  <c r="AQ56" i="89"/>
  <c r="AQ55" i="89"/>
  <c r="AQ54" i="89"/>
  <c r="AQ53" i="89"/>
  <c r="AQ52" i="89"/>
  <c r="AQ51" i="89"/>
  <c r="AQ50" i="89"/>
  <c r="AQ49" i="89"/>
  <c r="AQ48" i="89"/>
  <c r="AQ47" i="89"/>
  <c r="AQ46" i="89"/>
  <c r="AQ45" i="89"/>
  <c r="AQ44" i="89"/>
  <c r="AQ43" i="89"/>
  <c r="AQ42" i="89"/>
  <c r="AQ41" i="89"/>
  <c r="AQ40" i="89"/>
  <c r="AQ39" i="89"/>
  <c r="AQ38" i="89"/>
  <c r="AQ37" i="89"/>
  <c r="AQ36" i="89"/>
  <c r="AQ35" i="89"/>
  <c r="AQ34" i="89"/>
  <c r="AQ33" i="89"/>
  <c r="AQ32" i="89"/>
  <c r="AQ31" i="89"/>
  <c r="AQ30" i="89"/>
  <c r="AQ29" i="89"/>
  <c r="AQ28" i="89"/>
  <c r="AQ27" i="89"/>
  <c r="AQ26" i="89"/>
  <c r="AQ25" i="89"/>
  <c r="AQ24" i="89"/>
  <c r="AQ23" i="89"/>
  <c r="AQ22" i="89"/>
  <c r="AQ21" i="89"/>
  <c r="AQ20" i="89"/>
  <c r="AQ19" i="89"/>
  <c r="AQ18" i="89"/>
  <c r="AQ17" i="89"/>
  <c r="AQ16" i="89"/>
  <c r="AQ15" i="89"/>
  <c r="AQ14" i="89"/>
  <c r="AQ13" i="89"/>
  <c r="AQ12" i="89"/>
  <c r="AQ11" i="89"/>
  <c r="AQ10" i="89"/>
  <c r="AQ9" i="89"/>
  <c r="AQ8" i="89"/>
  <c r="AQ7" i="89"/>
  <c r="AQ6" i="89"/>
  <c r="AQ5" i="89"/>
  <c r="AQ4" i="89"/>
  <c r="AQ3" i="89"/>
  <c r="AQ2" i="89"/>
  <c r="AQ1895" i="88"/>
  <c r="AQ1894" i="88"/>
  <c r="AQ1893" i="88"/>
  <c r="AQ1892" i="88"/>
  <c r="AQ1891" i="88"/>
  <c r="AQ1890" i="88"/>
  <c r="AQ1889" i="88"/>
  <c r="AQ1888" i="88"/>
  <c r="AQ1887" i="88"/>
  <c r="AQ1886" i="88"/>
  <c r="AQ1885" i="88"/>
  <c r="AQ1884" i="88"/>
  <c r="AQ1883" i="88"/>
  <c r="AQ1882" i="88"/>
  <c r="AQ1881" i="88"/>
  <c r="AQ1880" i="88"/>
  <c r="AQ1879" i="88"/>
  <c r="AQ1878" i="88"/>
  <c r="AQ1877" i="88"/>
  <c r="AQ1876" i="88"/>
  <c r="AQ1875" i="88"/>
  <c r="AQ1874" i="88"/>
  <c r="AQ1873" i="88"/>
  <c r="AQ1872" i="88"/>
  <c r="AQ1871" i="88"/>
  <c r="AQ1870" i="88"/>
  <c r="AQ1869" i="88"/>
  <c r="AQ1868" i="88"/>
  <c r="AQ1867" i="88"/>
  <c r="AQ1866" i="88"/>
  <c r="AQ1865" i="88"/>
  <c r="AQ1864" i="88"/>
  <c r="AQ1863" i="88"/>
  <c r="AQ1862" i="88"/>
  <c r="AQ1861" i="88"/>
  <c r="AQ1860" i="88"/>
  <c r="AQ1859" i="88"/>
  <c r="AQ1858" i="88"/>
  <c r="AQ1857" i="88"/>
  <c r="AQ1856" i="88"/>
  <c r="AQ1855" i="88"/>
  <c r="AQ1854" i="88"/>
  <c r="AQ1853" i="88"/>
  <c r="AQ1852" i="88"/>
  <c r="AQ1851" i="88"/>
  <c r="AQ1850" i="88"/>
  <c r="AQ1849" i="88"/>
  <c r="AQ1848" i="88"/>
  <c r="AQ1847" i="88"/>
  <c r="AQ1846" i="88"/>
  <c r="AQ1845" i="88"/>
  <c r="AQ1844" i="88"/>
  <c r="AQ1843" i="88"/>
  <c r="AQ1842" i="88"/>
  <c r="AQ1841" i="88"/>
  <c r="AQ1840" i="88"/>
  <c r="AQ1839" i="88"/>
  <c r="AQ1838" i="88"/>
  <c r="AQ1837" i="88"/>
  <c r="AQ1836" i="88"/>
  <c r="AQ1835" i="88"/>
  <c r="AQ1834" i="88"/>
  <c r="AQ1833" i="88"/>
  <c r="AQ1832" i="88"/>
  <c r="AQ1831" i="88"/>
  <c r="AQ1830" i="88"/>
  <c r="AQ1829" i="88"/>
  <c r="AQ1828" i="88"/>
  <c r="AQ1827" i="88"/>
  <c r="AQ1826" i="88"/>
  <c r="AQ1825" i="88"/>
  <c r="AQ1824" i="88"/>
  <c r="AQ1823" i="88"/>
  <c r="AQ1822" i="88"/>
  <c r="AQ1821" i="88"/>
  <c r="AQ1820" i="88"/>
  <c r="AQ1819" i="88"/>
  <c r="AQ1818" i="88"/>
  <c r="AQ1817" i="88"/>
  <c r="AQ1816" i="88"/>
  <c r="AQ1815" i="88"/>
  <c r="AQ1814" i="88"/>
  <c r="AQ1813" i="88"/>
  <c r="AQ1812" i="88"/>
  <c r="AQ1811" i="88"/>
  <c r="AQ1810" i="88"/>
  <c r="AQ1809" i="88"/>
  <c r="AQ1808" i="88"/>
  <c r="AQ1807" i="88"/>
  <c r="AQ1806" i="88"/>
  <c r="AQ1805" i="88"/>
  <c r="AQ1804" i="88"/>
  <c r="AQ1803" i="88"/>
  <c r="AQ1802" i="88"/>
  <c r="AQ1801" i="88"/>
  <c r="AQ1800" i="88"/>
  <c r="AQ1799" i="88"/>
  <c r="AQ1798" i="88"/>
  <c r="AQ1797" i="88"/>
  <c r="AQ1796" i="88"/>
  <c r="AQ1795" i="88"/>
  <c r="AQ1794" i="88"/>
  <c r="AQ1793" i="88"/>
  <c r="AQ1792" i="88"/>
  <c r="AQ1791" i="88"/>
  <c r="AQ1790" i="88"/>
  <c r="AQ1789" i="88"/>
  <c r="AQ1788" i="88"/>
  <c r="AQ1787" i="88"/>
  <c r="AQ1786" i="88"/>
  <c r="AQ1785" i="88"/>
  <c r="AQ1784" i="88"/>
  <c r="AQ1783" i="88"/>
  <c r="AQ1782" i="88"/>
  <c r="AQ1781" i="88"/>
  <c r="AQ1780" i="88"/>
  <c r="AQ1779" i="88"/>
  <c r="AQ1778" i="88"/>
  <c r="AQ1777" i="88"/>
  <c r="AQ1776" i="88"/>
  <c r="AQ1775" i="88"/>
  <c r="AQ1774" i="88"/>
  <c r="AQ1773" i="88"/>
  <c r="AQ1772" i="88"/>
  <c r="AQ1771" i="88"/>
  <c r="AQ1770" i="88"/>
  <c r="AQ1769" i="88"/>
  <c r="AQ1768" i="88"/>
  <c r="AQ1767" i="88"/>
  <c r="AQ1766" i="88"/>
  <c r="AQ1765" i="88"/>
  <c r="AQ1764" i="88"/>
  <c r="AQ1763" i="88"/>
  <c r="AQ1762" i="88"/>
  <c r="AQ1761" i="88"/>
  <c r="AQ1760" i="88"/>
  <c r="AQ1759" i="88"/>
  <c r="AQ1758" i="88"/>
  <c r="AQ1757" i="88"/>
  <c r="AQ1756" i="88"/>
  <c r="AQ1755" i="88"/>
  <c r="AQ1754" i="88"/>
  <c r="AQ1753" i="88"/>
  <c r="AQ1752" i="88"/>
  <c r="AQ1751" i="88"/>
  <c r="AQ1750" i="88"/>
  <c r="AQ1749" i="88"/>
  <c r="AQ1748" i="88"/>
  <c r="AQ1747" i="88"/>
  <c r="AQ1746" i="88"/>
  <c r="AQ1745" i="88"/>
  <c r="AQ1744" i="88"/>
  <c r="AQ1743" i="88"/>
  <c r="AQ1742" i="88"/>
  <c r="AQ1741" i="88"/>
  <c r="AQ1740" i="88"/>
  <c r="AQ1739" i="88"/>
  <c r="AQ1738" i="88"/>
  <c r="AQ1737" i="88"/>
  <c r="AQ1736" i="88"/>
  <c r="AQ1735" i="88"/>
  <c r="AQ1734" i="88"/>
  <c r="AQ1733" i="88"/>
  <c r="AQ1732" i="88"/>
  <c r="AQ1731" i="88"/>
  <c r="AQ1730" i="88"/>
  <c r="AQ1729" i="88"/>
  <c r="AQ1728" i="88"/>
  <c r="AQ1727" i="88"/>
  <c r="AQ1726" i="88"/>
  <c r="AQ1725" i="88"/>
  <c r="AQ1724" i="88"/>
  <c r="AQ1723" i="88"/>
  <c r="AQ1722" i="88"/>
  <c r="AQ1721" i="88"/>
  <c r="AQ1720" i="88"/>
  <c r="AQ1719" i="88"/>
  <c r="AQ1718" i="88"/>
  <c r="AQ1717" i="88"/>
  <c r="AQ1716" i="88"/>
  <c r="AQ1715" i="88"/>
  <c r="AQ1714" i="88"/>
  <c r="AQ1713" i="88"/>
  <c r="AQ1712" i="88"/>
  <c r="AQ1711" i="88"/>
  <c r="AQ1710" i="88"/>
  <c r="AQ1709" i="88"/>
  <c r="AQ1708" i="88"/>
  <c r="AQ1707" i="88"/>
  <c r="AQ1706" i="88"/>
  <c r="AQ1705" i="88"/>
  <c r="AQ1704" i="88"/>
  <c r="AQ1703" i="88"/>
  <c r="AQ1702" i="88"/>
  <c r="AQ1701" i="88"/>
  <c r="AQ1700" i="88"/>
  <c r="AQ1699" i="88"/>
  <c r="AQ1698" i="88"/>
  <c r="AQ1697" i="88"/>
  <c r="AQ1696" i="88"/>
  <c r="AQ1695" i="88"/>
  <c r="AQ1694" i="88"/>
  <c r="AQ1693" i="88"/>
  <c r="AQ1692" i="88"/>
  <c r="AQ1691" i="88"/>
  <c r="AQ1690" i="88"/>
  <c r="AQ1689" i="88"/>
  <c r="AQ1688" i="88"/>
  <c r="AQ1687" i="88"/>
  <c r="AQ1686" i="88"/>
  <c r="AQ1685" i="88"/>
  <c r="AQ1684" i="88"/>
  <c r="AQ1683" i="88"/>
  <c r="AQ1682" i="88"/>
  <c r="AQ1681" i="88"/>
  <c r="AQ1680" i="88"/>
  <c r="AQ1679" i="88"/>
  <c r="AQ1678" i="88"/>
  <c r="AQ1677" i="88"/>
  <c r="AQ1676" i="88"/>
  <c r="AQ1675" i="88"/>
  <c r="AQ1674" i="88"/>
  <c r="AQ1673" i="88"/>
  <c r="AQ1672" i="88"/>
  <c r="AQ1671" i="88"/>
  <c r="AQ1670" i="88"/>
  <c r="AQ1669" i="88"/>
  <c r="AQ1668" i="88"/>
  <c r="AQ1667" i="88"/>
  <c r="AQ1666" i="88"/>
  <c r="AQ1665" i="88"/>
  <c r="AQ1664" i="88"/>
  <c r="AQ1663" i="88"/>
  <c r="AQ1662" i="88"/>
  <c r="AQ1661" i="88"/>
  <c r="AQ1660" i="88"/>
  <c r="AQ1659" i="88"/>
  <c r="AQ1658" i="88"/>
  <c r="AQ1657" i="88"/>
  <c r="AQ1656" i="88"/>
  <c r="AQ1655" i="88"/>
  <c r="AQ1654" i="88"/>
  <c r="AQ1653" i="88"/>
  <c r="AQ1652" i="88"/>
  <c r="AQ1651" i="88"/>
  <c r="AQ1650" i="88"/>
  <c r="AQ1649" i="88"/>
  <c r="AQ1648" i="88"/>
  <c r="AQ1647" i="88"/>
  <c r="AQ1646" i="88"/>
  <c r="AQ1645" i="88"/>
  <c r="AQ1644" i="88"/>
  <c r="AQ1643" i="88"/>
  <c r="AQ1642" i="88"/>
  <c r="AQ1641" i="88"/>
  <c r="AQ1640" i="88"/>
  <c r="AQ1639" i="88"/>
  <c r="AQ1638" i="88"/>
  <c r="AQ1637" i="88"/>
  <c r="AQ1636" i="88"/>
  <c r="AQ1635" i="88"/>
  <c r="AQ1634" i="88"/>
  <c r="AQ1633" i="88"/>
  <c r="AQ1632" i="88"/>
  <c r="AQ1631" i="88"/>
  <c r="AQ1630" i="88"/>
  <c r="AQ1629" i="88"/>
  <c r="AQ1628" i="88"/>
  <c r="AQ1627" i="88"/>
  <c r="AQ1626" i="88"/>
  <c r="AQ1625" i="88"/>
  <c r="AQ1624" i="88"/>
  <c r="AQ1623" i="88"/>
  <c r="AQ1622" i="88"/>
  <c r="AQ1621" i="88"/>
  <c r="AQ1620" i="88"/>
  <c r="AQ1619" i="88"/>
  <c r="AQ1618" i="88"/>
  <c r="AQ1617" i="88"/>
  <c r="AQ1616" i="88"/>
  <c r="AQ1615" i="88"/>
  <c r="AQ1614" i="88"/>
  <c r="AQ1613" i="88"/>
  <c r="AQ1612" i="88"/>
  <c r="AQ1611" i="88"/>
  <c r="AQ1610" i="88"/>
  <c r="AQ1609" i="88"/>
  <c r="AQ1608" i="88"/>
  <c r="AQ1607" i="88"/>
  <c r="AQ1606" i="88"/>
  <c r="AQ1605" i="88"/>
  <c r="AQ1604" i="88"/>
  <c r="AQ1603" i="88"/>
  <c r="AQ1602" i="88"/>
  <c r="AQ1601" i="88"/>
  <c r="AQ1600" i="88"/>
  <c r="AQ1599" i="88"/>
  <c r="AQ1598" i="88"/>
  <c r="AQ1597" i="88"/>
  <c r="AQ1596" i="88"/>
  <c r="AQ1595" i="88"/>
  <c r="AQ1594" i="88"/>
  <c r="AQ1593" i="88"/>
  <c r="AQ1592" i="88"/>
  <c r="AQ1591" i="88"/>
  <c r="AQ1590" i="88"/>
  <c r="AQ1589" i="88"/>
  <c r="AQ1588" i="88"/>
  <c r="AQ1587" i="88"/>
  <c r="AQ1586" i="88"/>
  <c r="AQ1585" i="88"/>
  <c r="AQ1584" i="88"/>
  <c r="AQ1583" i="88"/>
  <c r="AQ1582" i="88"/>
  <c r="AQ1581" i="88"/>
  <c r="AQ1580" i="88"/>
  <c r="AQ1579" i="88"/>
  <c r="AQ1578" i="88"/>
  <c r="AQ1577" i="88"/>
  <c r="AQ1576" i="88"/>
  <c r="AQ1575" i="88"/>
  <c r="AQ1574" i="88"/>
  <c r="AQ1573" i="88"/>
  <c r="AQ1572" i="88"/>
  <c r="AQ1571" i="88"/>
  <c r="AQ1570" i="88"/>
  <c r="AQ1569" i="88"/>
  <c r="AQ1568" i="88"/>
  <c r="AQ1567" i="88"/>
  <c r="AQ1566" i="88"/>
  <c r="AQ1565" i="88"/>
  <c r="AQ1564" i="88"/>
  <c r="AQ1563" i="88"/>
  <c r="AQ1562" i="88"/>
  <c r="AQ1561" i="88"/>
  <c r="AQ1560" i="88"/>
  <c r="AQ1559" i="88"/>
  <c r="AQ1558" i="88"/>
  <c r="AQ1557" i="88"/>
  <c r="AQ1556" i="88"/>
  <c r="AQ1555" i="88"/>
  <c r="AQ1554" i="88"/>
  <c r="AQ1553" i="88"/>
  <c r="AQ1552" i="88"/>
  <c r="AQ1551" i="88"/>
  <c r="AQ1550" i="88"/>
  <c r="AQ1549" i="88"/>
  <c r="AQ1548" i="88"/>
  <c r="AQ1547" i="88"/>
  <c r="AQ1546" i="88"/>
  <c r="AQ1545" i="88"/>
  <c r="AQ1544" i="88"/>
  <c r="AQ1543" i="88"/>
  <c r="AQ1542" i="88"/>
  <c r="AQ1541" i="88"/>
  <c r="AQ1540" i="88"/>
  <c r="AQ1539" i="88"/>
  <c r="AQ1538" i="88"/>
  <c r="AQ1537" i="88"/>
  <c r="AQ1536" i="88"/>
  <c r="AQ1535" i="88"/>
  <c r="AQ1534" i="88"/>
  <c r="AQ1533" i="88"/>
  <c r="AQ1532" i="88"/>
  <c r="AQ1531" i="88"/>
  <c r="AQ1530" i="88"/>
  <c r="AQ1529" i="88"/>
  <c r="AQ1528" i="88"/>
  <c r="AQ1527" i="88"/>
  <c r="AQ1526" i="88"/>
  <c r="AQ1525" i="88"/>
  <c r="AQ1524" i="88"/>
  <c r="AQ1523" i="88"/>
  <c r="AQ1522" i="88"/>
  <c r="AQ1521" i="88"/>
  <c r="AQ1520" i="88"/>
  <c r="AQ1519" i="88"/>
  <c r="AQ1518" i="88"/>
  <c r="AQ1517" i="88"/>
  <c r="AQ1516" i="88"/>
  <c r="AQ1515" i="88"/>
  <c r="AQ1514" i="88"/>
  <c r="AQ1513" i="88"/>
  <c r="AQ1512" i="88"/>
  <c r="AQ1511" i="88"/>
  <c r="AQ1510" i="88"/>
  <c r="AQ1509" i="88"/>
  <c r="AQ1508" i="88"/>
  <c r="AQ1507" i="88"/>
  <c r="AQ1506" i="88"/>
  <c r="AQ1505" i="88"/>
  <c r="AQ1504" i="88"/>
  <c r="AQ1503" i="88"/>
  <c r="AQ1502" i="88"/>
  <c r="AQ1501" i="88"/>
  <c r="AQ1500" i="88"/>
  <c r="AQ1499" i="88"/>
  <c r="AQ1498" i="88"/>
  <c r="AQ1497" i="88"/>
  <c r="AQ1496" i="88"/>
  <c r="AQ1495" i="88"/>
  <c r="AQ1494" i="88"/>
  <c r="AQ1493" i="88"/>
  <c r="AQ1492" i="88"/>
  <c r="AQ1491" i="88"/>
  <c r="AQ1490" i="88"/>
  <c r="AQ1489" i="88"/>
  <c r="AQ1488" i="88"/>
  <c r="AQ1487" i="88"/>
  <c r="AQ1486" i="88"/>
  <c r="AQ1485" i="88"/>
  <c r="AQ1484" i="88"/>
  <c r="AQ1483" i="88"/>
  <c r="AQ1482" i="88"/>
  <c r="AQ1481" i="88"/>
  <c r="AQ1480" i="88"/>
  <c r="AQ1479" i="88"/>
  <c r="AQ1478" i="88"/>
  <c r="AQ1477" i="88"/>
  <c r="AQ1476" i="88"/>
  <c r="AQ1475" i="88"/>
  <c r="AQ1474" i="88"/>
  <c r="AQ1473" i="88"/>
  <c r="AQ1472" i="88"/>
  <c r="AQ1471" i="88"/>
  <c r="AQ1470" i="88"/>
  <c r="AQ1469" i="88"/>
  <c r="AQ1468" i="88"/>
  <c r="AQ1467" i="88"/>
  <c r="AQ1466" i="88"/>
  <c r="AQ1465" i="88"/>
  <c r="AQ1464" i="88"/>
  <c r="AQ1463" i="88"/>
  <c r="AQ1462" i="88"/>
  <c r="AQ1461" i="88"/>
  <c r="AQ1460" i="88"/>
  <c r="AQ1459" i="88"/>
  <c r="AQ1458" i="88"/>
  <c r="AQ1457" i="88"/>
  <c r="AQ1456" i="88"/>
  <c r="AQ1455" i="88"/>
  <c r="AQ1454" i="88"/>
  <c r="AQ1453" i="88"/>
  <c r="AQ1452" i="88"/>
  <c r="AQ1451" i="88"/>
  <c r="AQ1450" i="88"/>
  <c r="AQ1449" i="88"/>
  <c r="AQ1448" i="88"/>
  <c r="AQ1447" i="88"/>
  <c r="AQ1446" i="88"/>
  <c r="AQ1445" i="88"/>
  <c r="AQ1444" i="88"/>
  <c r="AQ1443" i="88"/>
  <c r="AQ1442" i="88"/>
  <c r="AQ1441" i="88"/>
  <c r="AQ1440" i="88"/>
  <c r="AQ1439" i="88"/>
  <c r="AQ1438" i="88"/>
  <c r="AQ1437" i="88"/>
  <c r="AQ1436" i="88"/>
  <c r="AQ1435" i="88"/>
  <c r="AQ1434" i="88"/>
  <c r="AQ1433" i="88"/>
  <c r="AQ1432" i="88"/>
  <c r="AQ1431" i="88"/>
  <c r="AQ1430" i="88"/>
  <c r="AQ1429" i="88"/>
  <c r="AQ1428" i="88"/>
  <c r="AQ1427" i="88"/>
  <c r="AQ1426" i="88"/>
  <c r="AQ1425" i="88"/>
  <c r="AQ1424" i="88"/>
  <c r="AQ1423" i="88"/>
  <c r="AQ1422" i="88"/>
  <c r="AQ1421" i="88"/>
  <c r="AQ1420" i="88"/>
  <c r="AQ1419" i="88"/>
  <c r="AQ1418" i="88"/>
  <c r="AQ1417" i="88"/>
  <c r="AQ1416" i="88"/>
  <c r="AQ1415" i="88"/>
  <c r="AQ1414" i="88"/>
  <c r="AQ1413" i="88"/>
  <c r="AQ1412" i="88"/>
  <c r="AQ1411" i="88"/>
  <c r="AQ1410" i="88"/>
  <c r="AQ1409" i="88"/>
  <c r="AQ1408" i="88"/>
  <c r="AQ1407" i="88"/>
  <c r="AQ1406" i="88"/>
  <c r="AQ1405" i="88"/>
  <c r="AQ1404" i="88"/>
  <c r="AQ1403" i="88"/>
  <c r="AQ1402" i="88"/>
  <c r="AQ1401" i="88"/>
  <c r="AQ1400" i="88"/>
  <c r="AQ1399" i="88"/>
  <c r="AQ1398" i="88"/>
  <c r="AQ1397" i="88"/>
  <c r="AQ1396" i="88"/>
  <c r="AQ1395" i="88"/>
  <c r="AQ1394" i="88"/>
  <c r="AQ1393" i="88"/>
  <c r="AQ1392" i="88"/>
  <c r="AQ1391" i="88"/>
  <c r="AQ1390" i="88"/>
  <c r="AQ1389" i="88"/>
  <c r="AQ1388" i="88"/>
  <c r="AQ1387" i="88"/>
  <c r="AQ1386" i="88"/>
  <c r="AQ1385" i="88"/>
  <c r="AQ1384" i="88"/>
  <c r="AQ1383" i="88"/>
  <c r="AQ1382" i="88"/>
  <c r="AQ1381" i="88"/>
  <c r="AQ1380" i="88"/>
  <c r="AQ1379" i="88"/>
  <c r="AQ1378" i="88"/>
  <c r="AQ1377" i="88"/>
  <c r="AQ1376" i="88"/>
  <c r="AQ1375" i="88"/>
  <c r="AQ1374" i="88"/>
  <c r="AQ1373" i="88"/>
  <c r="AQ1372" i="88"/>
  <c r="AQ1371" i="88"/>
  <c r="AQ1370" i="88"/>
  <c r="AQ1369" i="88"/>
  <c r="AQ1368" i="88"/>
  <c r="AQ1367" i="88"/>
  <c r="AQ1366" i="88"/>
  <c r="AQ1365" i="88"/>
  <c r="AQ1364" i="88"/>
  <c r="AQ1363" i="88"/>
  <c r="AQ1362" i="88"/>
  <c r="AQ1361" i="88"/>
  <c r="AQ1360" i="88"/>
  <c r="AQ1359" i="88"/>
  <c r="AQ1358" i="88"/>
  <c r="AQ1357" i="88"/>
  <c r="AQ1356" i="88"/>
  <c r="AQ1355" i="88"/>
  <c r="AQ1354" i="88"/>
  <c r="AQ1353" i="88"/>
  <c r="AQ1352" i="88"/>
  <c r="AQ1351" i="88"/>
  <c r="AQ1350" i="88"/>
  <c r="AQ1349" i="88"/>
  <c r="AQ1348" i="88"/>
  <c r="AQ1347" i="88"/>
  <c r="AQ1346" i="88"/>
  <c r="AQ1345" i="88"/>
  <c r="AQ1344" i="88"/>
  <c r="AQ1343" i="88"/>
  <c r="AQ1342" i="88"/>
  <c r="AQ1341" i="88"/>
  <c r="AQ1340" i="88"/>
  <c r="AQ1339" i="88"/>
  <c r="AQ1338" i="88"/>
  <c r="AQ1337" i="88"/>
  <c r="AQ1336" i="88"/>
  <c r="AQ1335" i="88"/>
  <c r="AQ1334" i="88"/>
  <c r="AQ1333" i="88"/>
  <c r="AQ1332" i="88"/>
  <c r="AQ1331" i="88"/>
  <c r="AQ1330" i="88"/>
  <c r="AQ1329" i="88"/>
  <c r="AQ1328" i="88"/>
  <c r="AQ1327" i="88"/>
  <c r="AQ1326" i="88"/>
  <c r="AQ1325" i="88"/>
  <c r="AQ1324" i="88"/>
  <c r="AQ1323" i="88"/>
  <c r="AQ1322" i="88"/>
  <c r="AQ1321" i="88"/>
  <c r="AQ1320" i="88"/>
  <c r="AQ1319" i="88"/>
  <c r="AQ1318" i="88"/>
  <c r="AQ1317" i="88"/>
  <c r="AQ1316" i="88"/>
  <c r="AQ1315" i="88"/>
  <c r="AQ1314" i="88"/>
  <c r="AQ1313" i="88"/>
  <c r="AQ1312" i="88"/>
  <c r="AQ1311" i="88"/>
  <c r="AQ1310" i="88"/>
  <c r="AQ1309" i="88"/>
  <c r="AQ1308" i="88"/>
  <c r="AQ1307" i="88"/>
  <c r="AQ1306" i="88"/>
  <c r="AQ1305" i="88"/>
  <c r="AQ1304" i="88"/>
  <c r="AQ1303" i="88"/>
  <c r="AQ1302" i="88"/>
  <c r="AQ1301" i="88"/>
  <c r="AQ1300" i="88"/>
  <c r="AQ1299" i="88"/>
  <c r="AQ1298" i="88"/>
  <c r="AQ1297" i="88"/>
  <c r="AQ1296" i="88"/>
  <c r="AQ1295" i="88"/>
  <c r="AQ1294" i="88"/>
  <c r="AQ1293" i="88"/>
  <c r="AQ1292" i="88"/>
  <c r="AQ1291" i="88"/>
  <c r="AQ1290" i="88"/>
  <c r="AQ1289" i="88"/>
  <c r="AQ1288" i="88"/>
  <c r="AQ1287" i="88"/>
  <c r="AQ1286" i="88"/>
  <c r="AQ1285" i="88"/>
  <c r="AQ1284" i="88"/>
  <c r="AQ1283" i="88"/>
  <c r="AQ1282" i="88"/>
  <c r="AQ1281" i="88"/>
  <c r="AQ1280" i="88"/>
  <c r="AQ1279" i="88"/>
  <c r="AQ1278" i="88"/>
  <c r="AQ1277" i="88"/>
  <c r="AQ1276" i="88"/>
  <c r="AQ1275" i="88"/>
  <c r="AQ1274" i="88"/>
  <c r="AQ1273" i="88"/>
  <c r="AQ1272" i="88"/>
  <c r="AQ1271" i="88"/>
  <c r="AQ1270" i="88"/>
  <c r="AQ1269" i="88"/>
  <c r="AQ1268" i="88"/>
  <c r="AQ1267" i="88"/>
  <c r="AQ1266" i="88"/>
  <c r="AQ1265" i="88"/>
  <c r="AQ1264" i="88"/>
  <c r="AQ1263" i="88"/>
  <c r="AQ1262" i="88"/>
  <c r="AQ1261" i="88"/>
  <c r="AQ1260" i="88"/>
  <c r="AQ1259" i="88"/>
  <c r="AQ1258" i="88"/>
  <c r="AQ1257" i="88"/>
  <c r="AQ1256" i="88"/>
  <c r="AQ1255" i="88"/>
  <c r="AQ1254" i="88"/>
  <c r="AQ1253" i="88"/>
  <c r="AQ1252" i="88"/>
  <c r="AQ1251" i="88"/>
  <c r="AQ1250" i="88"/>
  <c r="AQ1249" i="88"/>
  <c r="AQ1248" i="88"/>
  <c r="AQ1247" i="88"/>
  <c r="AQ1246" i="88"/>
  <c r="AQ1245" i="88"/>
  <c r="AQ1244" i="88"/>
  <c r="AQ1243" i="88"/>
  <c r="AQ1242" i="88"/>
  <c r="AQ1241" i="88"/>
  <c r="AQ1240" i="88"/>
  <c r="AQ1239" i="88"/>
  <c r="AQ1238" i="88"/>
  <c r="AQ1237" i="88"/>
  <c r="AQ1236" i="88"/>
  <c r="AQ1235" i="88"/>
  <c r="AQ1234" i="88"/>
  <c r="AQ1233" i="88"/>
  <c r="AQ1232" i="88"/>
  <c r="AQ1231" i="88"/>
  <c r="AQ1230" i="88"/>
  <c r="AQ1229" i="88"/>
  <c r="AQ1228" i="88"/>
  <c r="AQ1227" i="88"/>
  <c r="AQ1226" i="88"/>
  <c r="AQ1225" i="88"/>
  <c r="AQ1224" i="88"/>
  <c r="AQ1223" i="88"/>
  <c r="AQ1222" i="88"/>
  <c r="AQ1221" i="88"/>
  <c r="AQ1220" i="88"/>
  <c r="AQ1219" i="88"/>
  <c r="AQ1218" i="88"/>
  <c r="AQ1217" i="88"/>
  <c r="AQ1216" i="88"/>
  <c r="AQ1215" i="88"/>
  <c r="AQ1214" i="88"/>
  <c r="AQ1213" i="88"/>
  <c r="AQ1212" i="88"/>
  <c r="AQ1211" i="88"/>
  <c r="AQ1210" i="88"/>
  <c r="AQ1209" i="88"/>
  <c r="AQ1208" i="88"/>
  <c r="AQ1207" i="88"/>
  <c r="AQ1206" i="88"/>
  <c r="AQ1205" i="88"/>
  <c r="AQ1204" i="88"/>
  <c r="AQ1203" i="88"/>
  <c r="AQ1202" i="88"/>
  <c r="AQ1201" i="88"/>
  <c r="AQ1200" i="88"/>
  <c r="AQ1199" i="88"/>
  <c r="AQ1198" i="88"/>
  <c r="AQ1197" i="88"/>
  <c r="AQ1196" i="88"/>
  <c r="AQ1195" i="88"/>
  <c r="AQ1194" i="88"/>
  <c r="AQ1193" i="88"/>
  <c r="AQ1192" i="88"/>
  <c r="AQ1191" i="88"/>
  <c r="AQ1190" i="88"/>
  <c r="AQ1189" i="88"/>
  <c r="AQ1188" i="88"/>
  <c r="AQ1187" i="88"/>
  <c r="AQ1186" i="88"/>
  <c r="AQ1185" i="88"/>
  <c r="AQ1184" i="88"/>
  <c r="AQ1183" i="88"/>
  <c r="AQ1182" i="88"/>
  <c r="AQ1181" i="88"/>
  <c r="AQ1180" i="88"/>
  <c r="AQ1179" i="88"/>
  <c r="AQ1178" i="88"/>
  <c r="AQ1177" i="88"/>
  <c r="AQ1176" i="88"/>
  <c r="AQ1175" i="88"/>
  <c r="AQ1174" i="88"/>
  <c r="AQ1173" i="88"/>
  <c r="AQ1172" i="88"/>
  <c r="AQ1171" i="88"/>
  <c r="AQ1170" i="88"/>
  <c r="AQ1169" i="88"/>
  <c r="AQ1168" i="88"/>
  <c r="AQ1167" i="88"/>
  <c r="AQ1166" i="88"/>
  <c r="AQ1165" i="88"/>
  <c r="AQ1164" i="88"/>
  <c r="AQ1163" i="88"/>
  <c r="AQ1162" i="88"/>
  <c r="AQ1161" i="88"/>
  <c r="AQ1160" i="88"/>
  <c r="AQ1159" i="88"/>
  <c r="AQ1158" i="88"/>
  <c r="AQ1157" i="88"/>
  <c r="AQ1156" i="88"/>
  <c r="AQ1155" i="88"/>
  <c r="AQ1154" i="88"/>
  <c r="AQ1153" i="88"/>
  <c r="AQ1152" i="88"/>
  <c r="AQ1151" i="88"/>
  <c r="AQ1150" i="88"/>
  <c r="AQ1149" i="88"/>
  <c r="AQ1148" i="88"/>
  <c r="AQ1147" i="88"/>
  <c r="AQ1146" i="88"/>
  <c r="AQ1145" i="88"/>
  <c r="AQ1144" i="88"/>
  <c r="AQ1143" i="88"/>
  <c r="AQ1142" i="88"/>
  <c r="AQ1141" i="88"/>
  <c r="AQ1140" i="88"/>
  <c r="AQ1139" i="88"/>
  <c r="AQ1138" i="88"/>
  <c r="AQ1137" i="88"/>
  <c r="AQ1136" i="88"/>
  <c r="AQ1135" i="88"/>
  <c r="AQ1134" i="88"/>
  <c r="AQ1133" i="88"/>
  <c r="AQ1132" i="88"/>
  <c r="AQ1131" i="88"/>
  <c r="AQ1130" i="88"/>
  <c r="AQ1129" i="88"/>
  <c r="AQ1128" i="88"/>
  <c r="AQ1127" i="88"/>
  <c r="AQ1126" i="88"/>
  <c r="AQ1125" i="88"/>
  <c r="AQ1124" i="88"/>
  <c r="AQ1123" i="88"/>
  <c r="AQ1122" i="88"/>
  <c r="AQ1121" i="88"/>
  <c r="AQ1120" i="88"/>
  <c r="AQ1119" i="88"/>
  <c r="AQ1118" i="88"/>
  <c r="AQ1117" i="88"/>
  <c r="AQ1116" i="88"/>
  <c r="AQ1115" i="88"/>
  <c r="AQ1114" i="88"/>
  <c r="AQ1113" i="88"/>
  <c r="AQ1112" i="88"/>
  <c r="AQ1111" i="88"/>
  <c r="AQ1110" i="88"/>
  <c r="AQ1109" i="88"/>
  <c r="AQ1108" i="88"/>
  <c r="AQ1107" i="88"/>
  <c r="AQ1106" i="88"/>
  <c r="AQ1105" i="88"/>
  <c r="AQ1104" i="88"/>
  <c r="AQ1103" i="88"/>
  <c r="AQ1102" i="88"/>
  <c r="AQ1101" i="88"/>
  <c r="AQ1100" i="88"/>
  <c r="AQ1099" i="88"/>
  <c r="AQ1098" i="88"/>
  <c r="AQ1097" i="88"/>
  <c r="AQ1096" i="88"/>
  <c r="AQ1095" i="88"/>
  <c r="AQ1094" i="88"/>
  <c r="AQ1093" i="88"/>
  <c r="AQ1092" i="88"/>
  <c r="AQ1091" i="88"/>
  <c r="AQ1090" i="88"/>
  <c r="AQ1089" i="88"/>
  <c r="AQ1088" i="88"/>
  <c r="AQ1087" i="88"/>
  <c r="AQ1086" i="88"/>
  <c r="AQ1085" i="88"/>
  <c r="AQ1084" i="88"/>
  <c r="AQ1083" i="88"/>
  <c r="AQ1082" i="88"/>
  <c r="AQ1081" i="88"/>
  <c r="AQ1080" i="88"/>
  <c r="AQ1079" i="88"/>
  <c r="AQ1078" i="88"/>
  <c r="AQ1077" i="88"/>
  <c r="AQ1076" i="88"/>
  <c r="AQ1075" i="88"/>
  <c r="AQ1074" i="88"/>
  <c r="AQ1073" i="88"/>
  <c r="AQ1072" i="88"/>
  <c r="AQ1071" i="88"/>
  <c r="AQ1070" i="88"/>
  <c r="AQ1069" i="88"/>
  <c r="AQ1068" i="88"/>
  <c r="AQ1067" i="88"/>
  <c r="AQ1066" i="88"/>
  <c r="AQ1065" i="88"/>
  <c r="AQ1064" i="88"/>
  <c r="AQ1063" i="88"/>
  <c r="AQ1062" i="88"/>
  <c r="AQ1061" i="88"/>
  <c r="AQ1060" i="88"/>
  <c r="AQ1059" i="88"/>
  <c r="AQ1058" i="88"/>
  <c r="AQ1057" i="88"/>
  <c r="AQ1056" i="88"/>
  <c r="AQ1055" i="88"/>
  <c r="AQ1054" i="88"/>
  <c r="AQ1053" i="88"/>
  <c r="AQ1052" i="88"/>
  <c r="AQ1051" i="88"/>
  <c r="AQ1050" i="88"/>
  <c r="AQ1049" i="88"/>
  <c r="AQ1048" i="88"/>
  <c r="AQ1047" i="88"/>
  <c r="AQ1046" i="88"/>
  <c r="AQ1045" i="88"/>
  <c r="AQ1044" i="88"/>
  <c r="AQ1043" i="88"/>
  <c r="AQ1042" i="88"/>
  <c r="AQ1041" i="88"/>
  <c r="AQ1040" i="88"/>
  <c r="AQ1039" i="88"/>
  <c r="AQ1038" i="88"/>
  <c r="AQ1037" i="88"/>
  <c r="AQ1036" i="88"/>
  <c r="AQ1035" i="88"/>
  <c r="AQ1034" i="88"/>
  <c r="AQ1033" i="88"/>
  <c r="AQ1032" i="88"/>
  <c r="AQ1031" i="88"/>
  <c r="AQ1030" i="88"/>
  <c r="AQ1029" i="88"/>
  <c r="AQ1028" i="88"/>
  <c r="AQ1027" i="88"/>
  <c r="AQ1026" i="88"/>
  <c r="AQ1025" i="88"/>
  <c r="AQ1024" i="88"/>
  <c r="AQ1023" i="88"/>
  <c r="AQ1022" i="88"/>
  <c r="AQ1021" i="88"/>
  <c r="AQ1020" i="88"/>
  <c r="AQ1019" i="88"/>
  <c r="AQ1018" i="88"/>
  <c r="AQ1017" i="88"/>
  <c r="AQ1016" i="88"/>
  <c r="AQ1015" i="88"/>
  <c r="AQ1014" i="88"/>
  <c r="AQ1013" i="88"/>
  <c r="AQ1012" i="88"/>
  <c r="AQ1011" i="88"/>
  <c r="AQ1010" i="88"/>
  <c r="AQ1009" i="88"/>
  <c r="AQ1008" i="88"/>
  <c r="AQ1007" i="88"/>
  <c r="AQ1006" i="88"/>
  <c r="AQ1005" i="88"/>
  <c r="AQ1004" i="88"/>
  <c r="AQ1003" i="88"/>
  <c r="AQ1002" i="88"/>
  <c r="AQ1001" i="88"/>
  <c r="AQ1000" i="88"/>
  <c r="AQ999" i="88"/>
  <c r="AQ998" i="88"/>
  <c r="AQ997" i="88"/>
  <c r="AQ996" i="88"/>
  <c r="AQ995" i="88"/>
  <c r="AQ994" i="88"/>
  <c r="AQ993" i="88"/>
  <c r="AQ992" i="88"/>
  <c r="AQ991" i="88"/>
  <c r="AQ990" i="88"/>
  <c r="AQ989" i="88"/>
  <c r="AQ988" i="88"/>
  <c r="AQ987" i="88"/>
  <c r="AQ986" i="88"/>
  <c r="AQ985" i="88"/>
  <c r="AQ984" i="88"/>
  <c r="AQ983" i="88"/>
  <c r="AQ982" i="88"/>
  <c r="AQ981" i="88"/>
  <c r="AQ980" i="88"/>
  <c r="AQ979" i="88"/>
  <c r="AQ978" i="88"/>
  <c r="AQ977" i="88"/>
  <c r="AQ976" i="88"/>
  <c r="AQ975" i="88"/>
  <c r="AQ974" i="88"/>
  <c r="AQ973" i="88"/>
  <c r="AQ972" i="88"/>
  <c r="AQ971" i="88"/>
  <c r="AQ970" i="88"/>
  <c r="AQ969" i="88"/>
  <c r="AQ968" i="88"/>
  <c r="AQ967" i="88"/>
  <c r="AQ966" i="88"/>
  <c r="AQ965" i="88"/>
  <c r="AQ964" i="88"/>
  <c r="AQ963" i="88"/>
  <c r="AQ962" i="88"/>
  <c r="AQ961" i="88"/>
  <c r="AQ960" i="88"/>
  <c r="AQ959" i="88"/>
  <c r="AQ958" i="88"/>
  <c r="AQ957" i="88"/>
  <c r="AQ956" i="88"/>
  <c r="AQ955" i="88"/>
  <c r="AQ954" i="88"/>
  <c r="AQ953" i="88"/>
  <c r="AQ952" i="88"/>
  <c r="AQ951" i="88"/>
  <c r="AQ950" i="88"/>
  <c r="AQ949" i="88"/>
  <c r="AQ948" i="88"/>
  <c r="AQ947" i="88"/>
  <c r="AQ946" i="88"/>
  <c r="AQ945" i="88"/>
  <c r="AQ944" i="88"/>
  <c r="AQ943" i="88"/>
  <c r="AQ942" i="88"/>
  <c r="AQ941" i="88"/>
  <c r="AQ940" i="88"/>
  <c r="AQ939" i="88"/>
  <c r="AQ938" i="88"/>
  <c r="AQ937" i="88"/>
  <c r="AQ936" i="88"/>
  <c r="AQ935" i="88"/>
  <c r="AQ934" i="88"/>
  <c r="AQ933" i="88"/>
  <c r="AQ932" i="88"/>
  <c r="AQ931" i="88"/>
  <c r="AQ930" i="88"/>
  <c r="AQ929" i="88"/>
  <c r="AQ928" i="88"/>
  <c r="AQ927" i="88"/>
  <c r="AQ926" i="88"/>
  <c r="AQ925" i="88"/>
  <c r="AQ924" i="88"/>
  <c r="AQ923" i="88"/>
  <c r="AQ922" i="88"/>
  <c r="AQ921" i="88"/>
  <c r="AQ920" i="88"/>
  <c r="AQ919" i="88"/>
  <c r="AQ918" i="88"/>
  <c r="AQ917" i="88"/>
  <c r="AQ916" i="88"/>
  <c r="AQ915" i="88"/>
  <c r="AQ914" i="88"/>
  <c r="AQ913" i="88"/>
  <c r="AQ912" i="88"/>
  <c r="AQ911" i="88"/>
  <c r="AQ910" i="88"/>
  <c r="AQ909" i="88"/>
  <c r="AQ908" i="88"/>
  <c r="AQ907" i="88"/>
  <c r="AQ906" i="88"/>
  <c r="AQ905" i="88"/>
  <c r="AQ904" i="88"/>
  <c r="AQ903" i="88"/>
  <c r="AQ902" i="88"/>
  <c r="AQ901" i="88"/>
  <c r="AQ900" i="88"/>
  <c r="AQ899" i="88"/>
  <c r="AQ898" i="88"/>
  <c r="AQ897" i="88"/>
  <c r="AQ896" i="88"/>
  <c r="AQ895" i="88"/>
  <c r="AQ894" i="88"/>
  <c r="AQ893" i="88"/>
  <c r="AQ892" i="88"/>
  <c r="AQ891" i="88"/>
  <c r="AQ890" i="88"/>
  <c r="AQ889" i="88"/>
  <c r="AQ888" i="88"/>
  <c r="AQ887" i="88"/>
  <c r="AQ886" i="88"/>
  <c r="AQ885" i="88"/>
  <c r="AQ884" i="88"/>
  <c r="AQ883" i="88"/>
  <c r="AQ882" i="88"/>
  <c r="AQ881" i="88"/>
  <c r="AQ880" i="88"/>
  <c r="AQ879" i="88"/>
  <c r="AQ878" i="88"/>
  <c r="AQ877" i="88"/>
  <c r="AQ876" i="88"/>
  <c r="AQ875" i="88"/>
  <c r="AQ874" i="88"/>
  <c r="AQ873" i="88"/>
  <c r="AQ872" i="88"/>
  <c r="AQ871" i="88"/>
  <c r="AQ870" i="88"/>
  <c r="AQ869" i="88"/>
  <c r="AQ868" i="88"/>
  <c r="AQ867" i="88"/>
  <c r="AQ866" i="88"/>
  <c r="AQ865" i="88"/>
  <c r="AQ864" i="88"/>
  <c r="AQ863" i="88"/>
  <c r="AQ862" i="88"/>
  <c r="AQ861" i="88"/>
  <c r="AQ860" i="88"/>
  <c r="AQ859" i="88"/>
  <c r="AQ858" i="88"/>
  <c r="AQ857" i="88"/>
  <c r="AQ856" i="88"/>
  <c r="AQ855" i="88"/>
  <c r="AQ854" i="88"/>
  <c r="AQ853" i="88"/>
  <c r="AQ852" i="88"/>
  <c r="AQ851" i="88"/>
  <c r="AQ850" i="88"/>
  <c r="AQ849" i="88"/>
  <c r="AQ848" i="88"/>
  <c r="AQ847" i="88"/>
  <c r="AQ846" i="88"/>
  <c r="AQ845" i="88"/>
  <c r="AQ844" i="88"/>
  <c r="AQ843" i="88"/>
  <c r="AQ842" i="88"/>
  <c r="AQ841" i="88"/>
  <c r="AQ840" i="88"/>
  <c r="AQ839" i="88"/>
  <c r="AQ838" i="88"/>
  <c r="AQ837" i="88"/>
  <c r="AQ836" i="88"/>
  <c r="AQ835" i="88"/>
  <c r="AQ834" i="88"/>
  <c r="AQ833" i="88"/>
  <c r="AQ832" i="88"/>
  <c r="AQ831" i="88"/>
  <c r="AQ830" i="88"/>
  <c r="AQ829" i="88"/>
  <c r="AQ828" i="88"/>
  <c r="AQ827" i="88"/>
  <c r="AQ826" i="88"/>
  <c r="AQ825" i="88"/>
  <c r="AQ824" i="88"/>
  <c r="AQ823" i="88"/>
  <c r="AQ822" i="88"/>
  <c r="AQ821" i="88"/>
  <c r="AQ820" i="88"/>
  <c r="AQ819" i="88"/>
  <c r="AQ818" i="88"/>
  <c r="AQ817" i="88"/>
  <c r="AQ816" i="88"/>
  <c r="AQ815" i="88"/>
  <c r="AQ814" i="88"/>
  <c r="AQ813" i="88"/>
  <c r="AQ812" i="88"/>
  <c r="AQ811" i="88"/>
  <c r="AQ810" i="88"/>
  <c r="AQ809" i="88"/>
  <c r="AQ808" i="88"/>
  <c r="AQ807" i="88"/>
  <c r="AQ806" i="88"/>
  <c r="AQ805" i="88"/>
  <c r="AQ804" i="88"/>
  <c r="AQ803" i="88"/>
  <c r="AQ802" i="88"/>
  <c r="AQ801" i="88"/>
  <c r="AQ800" i="88"/>
  <c r="AQ799" i="88"/>
  <c r="AQ798" i="88"/>
  <c r="AQ797" i="88"/>
  <c r="AQ796" i="88"/>
  <c r="AQ795" i="88"/>
  <c r="AQ794" i="88"/>
  <c r="AQ793" i="88"/>
  <c r="AQ792" i="88"/>
  <c r="AQ791" i="88"/>
  <c r="AQ790" i="88"/>
  <c r="AQ789" i="88"/>
  <c r="AQ788" i="88"/>
  <c r="AQ787" i="88"/>
  <c r="AQ786" i="88"/>
  <c r="AQ785" i="88"/>
  <c r="AQ784" i="88"/>
  <c r="AQ783" i="88"/>
  <c r="AQ782" i="88"/>
  <c r="AQ781" i="88"/>
  <c r="AQ780" i="88"/>
  <c r="AQ779" i="88"/>
  <c r="AQ778" i="88"/>
  <c r="AQ777" i="88"/>
  <c r="AQ776" i="88"/>
  <c r="AQ775" i="88"/>
  <c r="AQ774" i="88"/>
  <c r="AQ773" i="88"/>
  <c r="AQ772" i="88"/>
  <c r="AQ771" i="88"/>
  <c r="AQ770" i="88"/>
  <c r="AQ769" i="88"/>
  <c r="AQ768" i="88"/>
  <c r="AQ767" i="88"/>
  <c r="AQ766" i="88"/>
  <c r="AQ765" i="88"/>
  <c r="AQ764" i="88"/>
  <c r="AQ763" i="88"/>
  <c r="AQ762" i="88"/>
  <c r="AQ761" i="88"/>
  <c r="AQ760" i="88"/>
  <c r="AQ759" i="88"/>
  <c r="AQ758" i="88"/>
  <c r="AQ757" i="88"/>
  <c r="AQ756" i="88"/>
  <c r="AQ755" i="88"/>
  <c r="AQ754" i="88"/>
  <c r="AQ753" i="88"/>
  <c r="AQ752" i="88"/>
  <c r="AQ751" i="88"/>
  <c r="AQ750" i="88"/>
  <c r="AQ749" i="88"/>
  <c r="AQ748" i="88"/>
  <c r="AQ747" i="88"/>
  <c r="AQ746" i="88"/>
  <c r="AQ745" i="88"/>
  <c r="AQ744" i="88"/>
  <c r="AQ743" i="88"/>
  <c r="AQ742" i="88"/>
  <c r="AQ741" i="88"/>
  <c r="AQ740" i="88"/>
  <c r="AQ739" i="88"/>
  <c r="AQ738" i="88"/>
  <c r="AQ737" i="88"/>
  <c r="AQ736" i="88"/>
  <c r="AQ735" i="88"/>
  <c r="AQ734" i="88"/>
  <c r="AQ733" i="88"/>
  <c r="AQ732" i="88"/>
  <c r="AQ731" i="88"/>
  <c r="AQ730" i="88"/>
  <c r="AQ729" i="88"/>
  <c r="AQ728" i="88"/>
  <c r="AQ727" i="88"/>
  <c r="AQ726" i="88"/>
  <c r="AQ725" i="88"/>
  <c r="AQ724" i="88"/>
  <c r="AQ723" i="88"/>
  <c r="AQ722" i="88"/>
  <c r="AQ721" i="88"/>
  <c r="AQ720" i="88"/>
  <c r="AQ719" i="88"/>
  <c r="AQ718" i="88"/>
  <c r="AQ717" i="88"/>
  <c r="AQ716" i="88"/>
  <c r="AQ715" i="88"/>
  <c r="AQ714" i="88"/>
  <c r="AQ713" i="88"/>
  <c r="AQ712" i="88"/>
  <c r="AQ711" i="88"/>
  <c r="AQ710" i="88"/>
  <c r="AQ709" i="88"/>
  <c r="AQ708" i="88"/>
  <c r="AQ707" i="88"/>
  <c r="AQ706" i="88"/>
  <c r="AQ705" i="88"/>
  <c r="AQ704" i="88"/>
  <c r="AQ703" i="88"/>
  <c r="AQ702" i="88"/>
  <c r="AQ701" i="88"/>
  <c r="AQ700" i="88"/>
  <c r="AQ699" i="88"/>
  <c r="AQ698" i="88"/>
  <c r="AQ697" i="88"/>
  <c r="AQ696" i="88"/>
  <c r="AQ695" i="88"/>
  <c r="AQ694" i="88"/>
  <c r="AQ693" i="88"/>
  <c r="AQ692" i="88"/>
  <c r="AQ691" i="88"/>
  <c r="AQ690" i="88"/>
  <c r="AQ689" i="88"/>
  <c r="AQ688" i="88"/>
  <c r="AQ687" i="88"/>
  <c r="AQ686" i="88"/>
  <c r="AQ685" i="88"/>
  <c r="AQ684" i="88"/>
  <c r="AQ683" i="88"/>
  <c r="AQ682" i="88"/>
  <c r="AQ681" i="88"/>
  <c r="AQ680" i="88"/>
  <c r="AQ679" i="88"/>
  <c r="AQ678" i="88"/>
  <c r="AQ677" i="88"/>
  <c r="AQ676" i="88"/>
  <c r="AQ675" i="88"/>
  <c r="AQ674" i="88"/>
  <c r="AQ673" i="88"/>
  <c r="AQ672" i="88"/>
  <c r="AQ671" i="88"/>
  <c r="AQ670" i="88"/>
  <c r="AQ669" i="88"/>
  <c r="AQ668" i="88"/>
  <c r="AQ667" i="88"/>
  <c r="AQ666" i="88"/>
  <c r="AQ665" i="88"/>
  <c r="AQ664" i="88"/>
  <c r="AQ663" i="88"/>
  <c r="AQ662" i="88"/>
  <c r="AQ661" i="88"/>
  <c r="AQ660" i="88"/>
  <c r="AQ659" i="88"/>
  <c r="AQ658" i="88"/>
  <c r="AQ657" i="88"/>
  <c r="AQ656" i="88"/>
  <c r="AQ655" i="88"/>
  <c r="AQ654" i="88"/>
  <c r="AQ653" i="88"/>
  <c r="AQ652" i="88"/>
  <c r="AQ651" i="88"/>
  <c r="AQ650" i="88"/>
  <c r="AQ649" i="88"/>
  <c r="AQ648" i="88"/>
  <c r="AQ647" i="88"/>
  <c r="AQ646" i="88"/>
  <c r="AQ645" i="88"/>
  <c r="AQ644" i="88"/>
  <c r="AQ643" i="88"/>
  <c r="AQ642" i="88"/>
  <c r="AQ641" i="88"/>
  <c r="AQ640" i="88"/>
  <c r="AQ639" i="88"/>
  <c r="AQ638" i="88"/>
  <c r="AQ637" i="88"/>
  <c r="AQ636" i="88"/>
  <c r="AQ635" i="88"/>
  <c r="AQ634" i="88"/>
  <c r="AQ633" i="88"/>
  <c r="AQ632" i="88"/>
  <c r="AQ631" i="88"/>
  <c r="AQ630" i="88"/>
  <c r="AQ629" i="88"/>
  <c r="AQ628" i="88"/>
  <c r="AQ627" i="88"/>
  <c r="AQ626" i="88"/>
  <c r="AQ625" i="88"/>
  <c r="AQ624" i="88"/>
  <c r="AQ623" i="88"/>
  <c r="AQ622" i="88"/>
  <c r="AQ621" i="88"/>
  <c r="AQ620" i="88"/>
  <c r="AQ619" i="88"/>
  <c r="AQ618" i="88"/>
  <c r="AQ617" i="88"/>
  <c r="AQ616" i="88"/>
  <c r="AQ615" i="88"/>
  <c r="AQ614" i="88"/>
  <c r="AQ613" i="88"/>
  <c r="AQ612" i="88"/>
  <c r="AQ611" i="88"/>
  <c r="AQ610" i="88"/>
  <c r="AQ609" i="88"/>
  <c r="AQ608" i="88"/>
  <c r="AQ607" i="88"/>
  <c r="AQ606" i="88"/>
  <c r="AQ605" i="88"/>
  <c r="AQ604" i="88"/>
  <c r="AQ603" i="88"/>
  <c r="AQ602" i="88"/>
  <c r="AQ601" i="88"/>
  <c r="AQ600" i="88"/>
  <c r="AQ599" i="88"/>
  <c r="AQ598" i="88"/>
  <c r="AQ597" i="88"/>
  <c r="AQ596" i="88"/>
  <c r="AQ595" i="88"/>
  <c r="AQ594" i="88"/>
  <c r="AQ593" i="88"/>
  <c r="AQ592" i="88"/>
  <c r="AQ591" i="88"/>
  <c r="AQ590" i="88"/>
  <c r="AQ589" i="88"/>
  <c r="AQ588" i="88"/>
  <c r="AQ587" i="88"/>
  <c r="AQ586" i="88"/>
  <c r="AQ585" i="88"/>
  <c r="AQ584" i="88"/>
  <c r="AQ583" i="88"/>
  <c r="AQ582" i="88"/>
  <c r="AQ581" i="88"/>
  <c r="AQ580" i="88"/>
  <c r="AQ579" i="88"/>
  <c r="AQ578" i="88"/>
  <c r="AQ577" i="88"/>
  <c r="AQ576" i="88"/>
  <c r="AQ575" i="88"/>
  <c r="AQ574" i="88"/>
  <c r="AQ573" i="88"/>
  <c r="AQ572" i="88"/>
  <c r="AQ571" i="88"/>
  <c r="AQ570" i="88"/>
  <c r="AQ569" i="88"/>
  <c r="AQ568" i="88"/>
  <c r="AQ567" i="88"/>
  <c r="AQ566" i="88"/>
  <c r="AQ565" i="88"/>
  <c r="AQ564" i="88"/>
  <c r="AQ563" i="88"/>
  <c r="AQ562" i="88"/>
  <c r="AQ561" i="88"/>
  <c r="AQ560" i="88"/>
  <c r="AQ559" i="88"/>
  <c r="AQ558" i="88"/>
  <c r="AQ557" i="88"/>
  <c r="AQ556" i="88"/>
  <c r="AQ555" i="88"/>
  <c r="AQ554" i="88"/>
  <c r="AQ553" i="88"/>
  <c r="AQ552" i="88"/>
  <c r="AQ551" i="88"/>
  <c r="AQ550" i="88"/>
  <c r="AQ549" i="88"/>
  <c r="AQ548" i="88"/>
  <c r="AQ547" i="88"/>
  <c r="AQ546" i="88"/>
  <c r="AQ545" i="88"/>
  <c r="AQ544" i="88"/>
  <c r="AQ543" i="88"/>
  <c r="AQ542" i="88"/>
  <c r="AQ541" i="88"/>
  <c r="AQ540" i="88"/>
  <c r="AQ539" i="88"/>
  <c r="AQ538" i="88"/>
  <c r="AQ537" i="88"/>
  <c r="AQ536" i="88"/>
  <c r="AQ535" i="88"/>
  <c r="AQ534" i="88"/>
  <c r="AQ533" i="88"/>
  <c r="AQ532" i="88"/>
  <c r="AQ531" i="88"/>
  <c r="AQ530" i="88"/>
  <c r="AQ529" i="88"/>
  <c r="AQ528" i="88"/>
  <c r="AQ527" i="88"/>
  <c r="AQ526" i="88"/>
  <c r="AQ525" i="88"/>
  <c r="AQ524" i="88"/>
  <c r="AQ523" i="88"/>
  <c r="AQ522" i="88"/>
  <c r="AQ521" i="88"/>
  <c r="AQ520" i="88"/>
  <c r="AQ519" i="88"/>
  <c r="AQ518" i="88"/>
  <c r="AQ517" i="88"/>
  <c r="AQ516" i="88"/>
  <c r="AQ515" i="88"/>
  <c r="AQ514" i="88"/>
  <c r="AQ513" i="88"/>
  <c r="AQ512" i="88"/>
  <c r="AQ511" i="88"/>
  <c r="AQ510" i="88"/>
  <c r="AQ509" i="88"/>
  <c r="AQ508" i="88"/>
  <c r="AQ507" i="88"/>
  <c r="AQ506" i="88"/>
  <c r="AQ505" i="88"/>
  <c r="AQ504" i="88"/>
  <c r="AQ503" i="88"/>
  <c r="AQ502" i="88"/>
  <c r="AQ501" i="88"/>
  <c r="AQ500" i="88"/>
  <c r="AQ499" i="88"/>
  <c r="AQ498" i="88"/>
  <c r="AQ497" i="88"/>
  <c r="AQ496" i="88"/>
  <c r="AQ495" i="88"/>
  <c r="AQ494" i="88"/>
  <c r="AQ493" i="88"/>
  <c r="AQ492" i="88"/>
  <c r="AQ491" i="88"/>
  <c r="AQ490" i="88"/>
  <c r="AQ489" i="88"/>
  <c r="AQ488" i="88"/>
  <c r="AQ487" i="88"/>
  <c r="AQ486" i="88"/>
  <c r="AQ485" i="88"/>
  <c r="AQ484" i="88"/>
  <c r="AQ483" i="88"/>
  <c r="AQ482" i="88"/>
  <c r="AQ481" i="88"/>
  <c r="AQ480" i="88"/>
  <c r="AQ479" i="88"/>
  <c r="AQ478" i="88"/>
  <c r="AQ477" i="88"/>
  <c r="AQ476" i="88"/>
  <c r="AQ475" i="88"/>
  <c r="AQ474" i="88"/>
  <c r="AQ473" i="88"/>
  <c r="AQ472" i="88"/>
  <c r="AQ471" i="88"/>
  <c r="AQ470" i="88"/>
  <c r="AQ469" i="88"/>
  <c r="AQ468" i="88"/>
  <c r="AQ467" i="88"/>
  <c r="AQ466" i="88"/>
  <c r="AQ465" i="88"/>
  <c r="AQ464" i="88"/>
  <c r="AQ463" i="88"/>
  <c r="AQ462" i="88"/>
  <c r="AQ461" i="88"/>
  <c r="AQ460" i="88"/>
  <c r="AQ459" i="88"/>
  <c r="AQ458" i="88"/>
  <c r="AQ457" i="88"/>
  <c r="AQ456" i="88"/>
  <c r="AQ455" i="88"/>
  <c r="AQ454" i="88"/>
  <c r="AQ453" i="88"/>
  <c r="AQ452" i="88"/>
  <c r="AQ451" i="88"/>
  <c r="AQ450" i="88"/>
  <c r="AQ449" i="88"/>
  <c r="AQ448" i="88"/>
  <c r="AQ447" i="88"/>
  <c r="AQ446" i="88"/>
  <c r="AQ445" i="88"/>
  <c r="AQ444" i="88"/>
  <c r="AQ443" i="88"/>
  <c r="AQ442" i="88"/>
  <c r="AQ441" i="88"/>
  <c r="AQ440" i="88"/>
  <c r="AQ439" i="88"/>
  <c r="AQ438" i="88"/>
  <c r="AQ437" i="88"/>
  <c r="AQ436" i="88"/>
  <c r="AQ435" i="88"/>
  <c r="AQ434" i="88"/>
  <c r="AQ433" i="88"/>
  <c r="AQ432" i="88"/>
  <c r="AQ431" i="88"/>
  <c r="AQ430" i="88"/>
  <c r="AQ429" i="88"/>
  <c r="AQ428" i="88"/>
  <c r="AQ427" i="88"/>
  <c r="AQ426" i="88"/>
  <c r="AQ425" i="88"/>
  <c r="AQ424" i="88"/>
  <c r="AQ423" i="88"/>
  <c r="AQ422" i="88"/>
  <c r="AQ421" i="88"/>
  <c r="AQ420" i="88"/>
  <c r="AQ419" i="88"/>
  <c r="AQ418" i="88"/>
  <c r="AQ417" i="88"/>
  <c r="AQ416" i="88"/>
  <c r="AQ415" i="88"/>
  <c r="AQ414" i="88"/>
  <c r="AQ413" i="88"/>
  <c r="AQ412" i="88"/>
  <c r="AQ411" i="88"/>
  <c r="AQ410" i="88"/>
  <c r="AQ409" i="88"/>
  <c r="AQ408" i="88"/>
  <c r="AQ407" i="88"/>
  <c r="AQ406" i="88"/>
  <c r="AQ405" i="88"/>
  <c r="AQ404" i="88"/>
  <c r="AQ403" i="88"/>
  <c r="AQ402" i="88"/>
  <c r="AQ401" i="88"/>
  <c r="AQ400" i="88"/>
  <c r="AQ399" i="88"/>
  <c r="AQ398" i="88"/>
  <c r="AQ397" i="88"/>
  <c r="AQ396" i="88"/>
  <c r="AQ395" i="88"/>
  <c r="AQ394" i="88"/>
  <c r="AQ393" i="88"/>
  <c r="AQ392" i="88"/>
  <c r="AQ391" i="88"/>
  <c r="AQ390" i="88"/>
  <c r="AQ389" i="88"/>
  <c r="AQ388" i="88"/>
  <c r="AQ387" i="88"/>
  <c r="AQ386" i="88"/>
  <c r="AQ385" i="88"/>
  <c r="AQ384" i="88"/>
  <c r="AQ383" i="88"/>
  <c r="AQ382" i="88"/>
  <c r="AQ381" i="88"/>
  <c r="AQ380" i="88"/>
  <c r="AQ379" i="88"/>
  <c r="AQ378" i="88"/>
  <c r="AQ377" i="88"/>
  <c r="AQ376" i="88"/>
  <c r="AQ375" i="88"/>
  <c r="AQ374" i="88"/>
  <c r="AQ373" i="88"/>
  <c r="AQ372" i="88"/>
  <c r="AQ371" i="88"/>
  <c r="AQ370" i="88"/>
  <c r="AQ369" i="88"/>
  <c r="AQ368" i="88"/>
  <c r="AQ367" i="88"/>
  <c r="AQ366" i="88"/>
  <c r="AQ365" i="88"/>
  <c r="AQ364" i="88"/>
  <c r="AQ363" i="88"/>
  <c r="AQ362" i="88"/>
  <c r="AQ361" i="88"/>
  <c r="AQ360" i="88"/>
  <c r="AQ359" i="88"/>
  <c r="AQ358" i="88"/>
  <c r="AQ357" i="88"/>
  <c r="AQ356" i="88"/>
  <c r="AQ355" i="88"/>
  <c r="AQ354" i="88"/>
  <c r="AQ353" i="88"/>
  <c r="AQ352" i="88"/>
  <c r="AQ351" i="88"/>
  <c r="AQ350" i="88"/>
  <c r="AQ349" i="88"/>
  <c r="AQ348" i="88"/>
  <c r="AQ347" i="88"/>
  <c r="AQ346" i="88"/>
  <c r="AQ345" i="88"/>
  <c r="AQ344" i="88"/>
  <c r="AQ343" i="88"/>
  <c r="AQ342" i="88"/>
  <c r="AQ341" i="88"/>
  <c r="AQ340" i="88"/>
  <c r="AQ339" i="88"/>
  <c r="AQ338" i="88"/>
  <c r="AQ337" i="88"/>
  <c r="AQ336" i="88"/>
  <c r="AQ335" i="88"/>
  <c r="AQ334" i="88"/>
  <c r="AQ333" i="88"/>
  <c r="AQ332" i="88"/>
  <c r="AQ331" i="88"/>
  <c r="AQ330" i="88"/>
  <c r="AQ329" i="88"/>
  <c r="AQ328" i="88"/>
  <c r="AQ327" i="88"/>
  <c r="AQ326" i="88"/>
  <c r="AQ325" i="88"/>
  <c r="AQ324" i="88"/>
  <c r="AQ323" i="88"/>
  <c r="AQ322" i="88"/>
  <c r="AQ321" i="88"/>
  <c r="AQ320" i="88"/>
  <c r="AQ319" i="88"/>
  <c r="AQ318" i="88"/>
  <c r="AQ317" i="88"/>
  <c r="AQ316" i="88"/>
  <c r="AQ315" i="88"/>
  <c r="AQ314" i="88"/>
  <c r="AQ313" i="88"/>
  <c r="AQ312" i="88"/>
  <c r="AQ311" i="88"/>
  <c r="AQ310" i="88"/>
  <c r="AQ309" i="88"/>
  <c r="AQ308" i="88"/>
  <c r="AQ307" i="88"/>
  <c r="AQ306" i="88"/>
  <c r="AQ305" i="88"/>
  <c r="AQ304" i="88"/>
  <c r="AQ303" i="88"/>
  <c r="AQ302" i="88"/>
  <c r="AQ301" i="88"/>
  <c r="AQ300" i="88"/>
  <c r="AQ299" i="88"/>
  <c r="AQ298" i="88"/>
  <c r="AQ297" i="88"/>
  <c r="AQ296" i="88"/>
  <c r="AQ295" i="88"/>
  <c r="AQ294" i="88"/>
  <c r="AQ293" i="88"/>
  <c r="AQ292" i="88"/>
  <c r="AQ291" i="88"/>
  <c r="AQ290" i="88"/>
  <c r="AQ289" i="88"/>
  <c r="AQ288" i="88"/>
  <c r="AQ287" i="88"/>
  <c r="AQ286" i="88"/>
  <c r="AQ285" i="88"/>
  <c r="AQ284" i="88"/>
  <c r="AQ283" i="88"/>
  <c r="AQ282" i="88"/>
  <c r="AQ281" i="88"/>
  <c r="AQ280" i="88"/>
  <c r="AQ279" i="88"/>
  <c r="AQ278" i="88"/>
  <c r="AQ277" i="88"/>
  <c r="AQ276" i="88"/>
  <c r="AQ275" i="88"/>
  <c r="AQ274" i="88"/>
  <c r="AQ273" i="88"/>
  <c r="AQ272" i="88"/>
  <c r="AQ271" i="88"/>
  <c r="AQ270" i="88"/>
  <c r="AQ269" i="88"/>
  <c r="AQ268" i="88"/>
  <c r="AQ267" i="88"/>
  <c r="AQ266" i="88"/>
  <c r="AQ265" i="88"/>
  <c r="AQ264" i="88"/>
  <c r="AQ263" i="88"/>
  <c r="AQ262" i="88"/>
  <c r="AQ261" i="88"/>
  <c r="AQ260" i="88"/>
  <c r="AQ259" i="88"/>
  <c r="AQ258" i="88"/>
  <c r="AQ257" i="88"/>
  <c r="AQ256" i="88"/>
  <c r="AQ255" i="88"/>
  <c r="AQ254" i="88"/>
  <c r="AQ253" i="88"/>
  <c r="AQ252" i="88"/>
  <c r="AQ251" i="88"/>
  <c r="AQ250" i="88"/>
  <c r="AQ249" i="88"/>
  <c r="AQ248" i="88"/>
  <c r="AQ247" i="88"/>
  <c r="AQ246" i="88"/>
  <c r="AQ245" i="88"/>
  <c r="AQ244" i="88"/>
  <c r="AQ243" i="88"/>
  <c r="AQ242" i="88"/>
  <c r="AQ241" i="88"/>
  <c r="AQ240" i="88"/>
  <c r="AQ239" i="88"/>
  <c r="AQ238" i="88"/>
  <c r="AQ237" i="88"/>
  <c r="AQ236" i="88"/>
  <c r="AQ235" i="88"/>
  <c r="AQ234" i="88"/>
  <c r="AQ233" i="88"/>
  <c r="AQ232" i="88"/>
  <c r="AQ231" i="88"/>
  <c r="AQ230" i="88"/>
  <c r="AQ229" i="88"/>
  <c r="AQ228" i="88"/>
  <c r="AQ227" i="88"/>
  <c r="AQ226" i="88"/>
  <c r="AQ225" i="88"/>
  <c r="AQ224" i="88"/>
  <c r="AQ223" i="88"/>
  <c r="AQ222" i="88"/>
  <c r="AQ221" i="88"/>
  <c r="AQ220" i="88"/>
  <c r="AQ219" i="88"/>
  <c r="AQ218" i="88"/>
  <c r="AQ217" i="88"/>
  <c r="AQ216" i="88"/>
  <c r="AQ215" i="88"/>
  <c r="AQ214" i="88"/>
  <c r="AQ213" i="88"/>
  <c r="AQ212" i="88"/>
  <c r="AQ211" i="88"/>
  <c r="AQ210" i="88"/>
  <c r="AQ209" i="88"/>
  <c r="AQ208" i="88"/>
  <c r="AQ207" i="88"/>
  <c r="AQ206" i="88"/>
  <c r="AQ205" i="88"/>
  <c r="AQ204" i="88"/>
  <c r="AQ203" i="88"/>
  <c r="AQ202" i="88"/>
  <c r="AQ201" i="88"/>
  <c r="AQ200" i="88"/>
  <c r="AQ199" i="88"/>
  <c r="AQ198" i="88"/>
  <c r="AQ197" i="88"/>
  <c r="AQ196" i="88"/>
  <c r="AQ195" i="88"/>
  <c r="AQ194" i="88"/>
  <c r="AQ193" i="88"/>
  <c r="AQ192" i="88"/>
  <c r="AQ191" i="88"/>
  <c r="AQ190" i="88"/>
  <c r="AQ189" i="88"/>
  <c r="AQ188" i="88"/>
  <c r="AQ187" i="88"/>
  <c r="AQ186" i="88"/>
  <c r="AQ185" i="88"/>
  <c r="AQ184" i="88"/>
  <c r="AQ183" i="88"/>
  <c r="AQ182" i="88"/>
  <c r="AQ181" i="88"/>
  <c r="AQ180" i="88"/>
  <c r="AQ179" i="88"/>
  <c r="AQ178" i="88"/>
  <c r="AQ177" i="88"/>
  <c r="AQ176" i="88"/>
  <c r="AQ175" i="88"/>
  <c r="AQ174" i="88"/>
  <c r="AQ173" i="88"/>
  <c r="AQ172" i="88"/>
  <c r="AQ171" i="88"/>
  <c r="AQ170" i="88"/>
  <c r="AQ169" i="88"/>
  <c r="AQ168" i="88"/>
  <c r="AQ167" i="88"/>
  <c r="AQ166" i="88"/>
  <c r="AQ165" i="88"/>
  <c r="AQ164" i="88"/>
  <c r="AQ163" i="88"/>
  <c r="AQ162" i="88"/>
  <c r="AQ161" i="88"/>
  <c r="AQ160" i="88"/>
  <c r="AQ159" i="88"/>
  <c r="AQ158" i="88"/>
  <c r="AQ157" i="88"/>
  <c r="AQ156" i="88"/>
  <c r="AQ155" i="88"/>
  <c r="AQ154" i="88"/>
  <c r="AQ153" i="88"/>
  <c r="AQ152" i="88"/>
  <c r="AQ151" i="88"/>
  <c r="AQ150" i="88"/>
  <c r="AQ149" i="88"/>
  <c r="AQ148" i="88"/>
  <c r="AQ147" i="88"/>
  <c r="AQ146" i="88"/>
  <c r="AQ145" i="88"/>
  <c r="AQ144" i="88"/>
  <c r="AQ143" i="88"/>
  <c r="AQ142" i="88"/>
  <c r="AQ141" i="88"/>
  <c r="AQ140" i="88"/>
  <c r="AQ139" i="88"/>
  <c r="AQ138" i="88"/>
  <c r="AQ137" i="88"/>
  <c r="AQ136" i="88"/>
  <c r="AQ135" i="88"/>
  <c r="AQ134" i="88"/>
  <c r="AQ133" i="88"/>
  <c r="AQ132" i="88"/>
  <c r="AQ131" i="88"/>
  <c r="AQ130" i="88"/>
  <c r="AQ129" i="88"/>
  <c r="AQ128" i="88"/>
  <c r="AQ127" i="88"/>
  <c r="AQ126" i="88"/>
  <c r="AQ125" i="88"/>
  <c r="AQ124" i="88"/>
  <c r="AQ123" i="88"/>
  <c r="AQ122" i="88"/>
  <c r="AQ121" i="88"/>
  <c r="AQ120" i="88"/>
  <c r="AQ119" i="88"/>
  <c r="AQ118" i="88"/>
  <c r="AQ117" i="88"/>
  <c r="AQ116" i="88"/>
  <c r="AQ115" i="88"/>
  <c r="AQ114" i="88"/>
  <c r="AQ113" i="88"/>
  <c r="AQ112" i="88"/>
  <c r="AQ111" i="88"/>
  <c r="AQ110" i="88"/>
  <c r="AQ109" i="88"/>
  <c r="AQ108" i="88"/>
  <c r="AQ107" i="88"/>
  <c r="AQ106" i="88"/>
  <c r="AQ105" i="88"/>
  <c r="AQ104" i="88"/>
  <c r="AQ103" i="88"/>
  <c r="AQ102" i="88"/>
  <c r="AQ101" i="88"/>
  <c r="AQ100" i="88"/>
  <c r="AQ99" i="88"/>
  <c r="AQ98" i="88"/>
  <c r="AQ97" i="88"/>
  <c r="AQ96" i="88"/>
  <c r="AQ95" i="88"/>
  <c r="AQ94" i="88"/>
  <c r="AQ93" i="88"/>
  <c r="AQ92" i="88"/>
  <c r="AQ91" i="88"/>
  <c r="AQ90" i="88"/>
  <c r="AQ89" i="88"/>
  <c r="AQ88" i="88"/>
  <c r="AQ87" i="88"/>
  <c r="AQ86" i="88"/>
  <c r="AQ85" i="88"/>
  <c r="AQ84" i="88"/>
  <c r="AQ83" i="88"/>
  <c r="AQ82" i="88"/>
  <c r="AQ81" i="88"/>
  <c r="AQ80" i="88"/>
  <c r="AQ79" i="88"/>
  <c r="AQ78" i="88"/>
  <c r="AQ77" i="88"/>
  <c r="AQ76" i="88"/>
  <c r="AQ75" i="88"/>
  <c r="AQ74" i="88"/>
  <c r="AQ73" i="88"/>
  <c r="AQ72" i="88"/>
  <c r="AQ71" i="88"/>
  <c r="AQ70" i="88"/>
  <c r="AQ69" i="88"/>
  <c r="AQ68" i="88"/>
  <c r="AQ67" i="88"/>
  <c r="AQ66" i="88"/>
  <c r="AQ65" i="88"/>
  <c r="AQ64" i="88"/>
  <c r="AQ63" i="88"/>
  <c r="AQ62" i="88"/>
  <c r="AQ61" i="88"/>
  <c r="AQ60" i="88"/>
  <c r="AQ59" i="88"/>
  <c r="AQ58" i="88"/>
  <c r="AQ57" i="88"/>
  <c r="AQ56" i="88"/>
  <c r="AQ55" i="88"/>
  <c r="AQ54" i="88"/>
  <c r="AQ53" i="88"/>
  <c r="AQ52" i="88"/>
  <c r="AQ51" i="88"/>
  <c r="AQ50" i="88"/>
  <c r="AQ49" i="88"/>
  <c r="AQ48" i="88"/>
  <c r="AQ47" i="88"/>
  <c r="AQ46" i="88"/>
  <c r="AQ45" i="88"/>
  <c r="AQ44" i="88"/>
  <c r="AQ43" i="88"/>
  <c r="AQ42" i="88"/>
  <c r="AQ41" i="88"/>
  <c r="AQ40" i="88"/>
  <c r="AQ39" i="88"/>
  <c r="AQ38" i="88"/>
  <c r="AQ37" i="88"/>
  <c r="AQ36" i="88"/>
  <c r="AQ35" i="88"/>
  <c r="AQ34" i="88"/>
  <c r="AQ33" i="88"/>
  <c r="AQ32" i="88"/>
  <c r="AQ31" i="88"/>
  <c r="AQ30" i="88"/>
  <c r="AQ29" i="88"/>
  <c r="AQ28" i="88"/>
  <c r="AQ27" i="88"/>
  <c r="AQ26" i="88"/>
  <c r="AQ25" i="88"/>
  <c r="AQ24" i="88"/>
  <c r="AQ23" i="88"/>
  <c r="AQ22" i="88"/>
  <c r="AQ21" i="88"/>
  <c r="AQ20" i="88"/>
  <c r="AQ19" i="88"/>
  <c r="AQ18" i="88"/>
  <c r="AQ17" i="88"/>
  <c r="AQ16" i="88"/>
  <c r="AQ15" i="88"/>
  <c r="AQ14" i="88"/>
  <c r="AQ13" i="88"/>
  <c r="AQ12" i="88"/>
  <c r="AQ11" i="88"/>
  <c r="AQ10" i="88"/>
  <c r="AQ9" i="88"/>
  <c r="AQ8" i="88"/>
  <c r="AQ7" i="88"/>
  <c r="AQ6" i="88"/>
  <c r="AQ5" i="88"/>
  <c r="AQ4" i="88"/>
  <c r="AQ3" i="88"/>
  <c r="AQ2" i="88"/>
  <c r="P94" i="51"/>
  <c r="H94" i="51"/>
  <c r="G94" i="51"/>
  <c r="E94" i="51"/>
  <c r="D94" i="51"/>
  <c r="C94" i="51"/>
  <c r="A94" i="51"/>
  <c r="P93" i="51"/>
  <c r="H93" i="51"/>
  <c r="G93" i="51"/>
  <c r="E93" i="51"/>
  <c r="D93" i="51"/>
  <c r="C93" i="51"/>
  <c r="A93" i="51"/>
  <c r="P92" i="51"/>
  <c r="H92" i="51"/>
  <c r="G92" i="51"/>
  <c r="E92" i="51"/>
  <c r="D92" i="51"/>
  <c r="C92" i="51"/>
  <c r="A92" i="51"/>
  <c r="P91" i="51"/>
  <c r="H91" i="51"/>
  <c r="G91" i="51"/>
  <c r="E91" i="51"/>
  <c r="D91" i="51"/>
  <c r="C91" i="51"/>
  <c r="A91" i="51"/>
  <c r="P90" i="51"/>
  <c r="H90" i="51"/>
  <c r="G90" i="51"/>
  <c r="E90" i="51"/>
  <c r="D90" i="51"/>
  <c r="C90" i="51"/>
  <c r="A90" i="51"/>
  <c r="P89" i="51"/>
  <c r="H89" i="51"/>
  <c r="G89" i="51"/>
  <c r="E89" i="51"/>
  <c r="D89" i="51"/>
  <c r="C89" i="51"/>
  <c r="A89" i="51"/>
  <c r="P88" i="51"/>
  <c r="H88" i="51"/>
  <c r="G88" i="51"/>
  <c r="E88" i="51"/>
  <c r="D88" i="51"/>
  <c r="C88" i="51"/>
  <c r="A88" i="51"/>
  <c r="P87" i="51"/>
  <c r="H87" i="51"/>
  <c r="G87" i="51"/>
  <c r="E87" i="51"/>
  <c r="D87" i="51"/>
  <c r="C87" i="51"/>
  <c r="A87" i="51"/>
  <c r="P86" i="51"/>
  <c r="H86" i="51"/>
  <c r="G86" i="51"/>
  <c r="E86" i="51"/>
  <c r="D86" i="51"/>
  <c r="C86" i="51"/>
  <c r="A86" i="51"/>
  <c r="P85" i="51"/>
  <c r="H85" i="51"/>
  <c r="G85" i="51"/>
  <c r="E85" i="51"/>
  <c r="D85" i="51"/>
  <c r="C85" i="51"/>
  <c r="A85" i="51"/>
  <c r="P84" i="51"/>
  <c r="H84" i="51"/>
  <c r="G84" i="51"/>
  <c r="E84" i="51"/>
  <c r="D84" i="51"/>
  <c r="C84" i="51"/>
  <c r="A84" i="51"/>
  <c r="P83" i="51"/>
  <c r="H83" i="51"/>
  <c r="G83" i="51"/>
  <c r="E83" i="51"/>
  <c r="D83" i="51"/>
  <c r="C83" i="51"/>
  <c r="A83" i="51"/>
  <c r="P82" i="51"/>
  <c r="H82" i="51"/>
  <c r="G82" i="51"/>
  <c r="E82" i="51"/>
  <c r="D82" i="51"/>
  <c r="C82" i="51"/>
  <c r="A82" i="51"/>
  <c r="P81" i="51"/>
  <c r="H81" i="51"/>
  <c r="G81" i="51"/>
  <c r="E81" i="51"/>
  <c r="D81" i="51"/>
  <c r="C81" i="51"/>
  <c r="A81" i="51"/>
  <c r="P80" i="51"/>
  <c r="H80" i="51"/>
  <c r="G80" i="51"/>
  <c r="E80" i="51"/>
  <c r="D80" i="51"/>
  <c r="C80" i="51"/>
  <c r="A80" i="51"/>
  <c r="P79" i="51"/>
  <c r="H79" i="51"/>
  <c r="G79" i="51"/>
  <c r="E79" i="51"/>
  <c r="D79" i="51"/>
  <c r="C79" i="51"/>
  <c r="A79" i="51"/>
  <c r="P78" i="51"/>
  <c r="H78" i="51"/>
  <c r="G78" i="51"/>
  <c r="E78" i="51"/>
  <c r="D78" i="51"/>
  <c r="C78" i="51"/>
  <c r="A78" i="51"/>
  <c r="P77" i="51"/>
  <c r="H77" i="51"/>
  <c r="G77" i="51"/>
  <c r="E77" i="51"/>
  <c r="D77" i="51"/>
  <c r="C77" i="51"/>
  <c r="A77" i="51"/>
  <c r="P76" i="51"/>
  <c r="H76" i="51"/>
  <c r="G76" i="51"/>
  <c r="E76" i="51"/>
  <c r="D76" i="51"/>
  <c r="C76" i="51"/>
  <c r="A76" i="51"/>
  <c r="P75" i="51"/>
  <c r="H75" i="51"/>
  <c r="G75" i="51"/>
  <c r="E75" i="51"/>
  <c r="D75" i="51"/>
  <c r="C75" i="51"/>
  <c r="A75" i="51"/>
  <c r="P74" i="51"/>
  <c r="H74" i="51"/>
  <c r="G74" i="51"/>
  <c r="E74" i="51"/>
  <c r="D74" i="51"/>
  <c r="C74" i="51"/>
  <c r="A74" i="51"/>
  <c r="P73" i="51"/>
  <c r="P72" i="51"/>
  <c r="P71" i="51"/>
  <c r="P70" i="51"/>
  <c r="P69" i="51"/>
  <c r="P68" i="51"/>
  <c r="P67" i="51"/>
  <c r="P66" i="51"/>
  <c r="P65" i="51"/>
  <c r="P64" i="51"/>
  <c r="P63" i="51"/>
  <c r="P62" i="51"/>
  <c r="P61" i="51"/>
  <c r="P60" i="51"/>
  <c r="P59" i="51"/>
  <c r="P58" i="51"/>
  <c r="P57" i="51"/>
  <c r="P56" i="51"/>
  <c r="P55" i="51"/>
  <c r="P54" i="51"/>
  <c r="P53" i="51"/>
  <c r="P52" i="51"/>
  <c r="P51" i="51"/>
  <c r="P50" i="51"/>
  <c r="P49" i="51"/>
  <c r="P48" i="51"/>
  <c r="P47" i="51"/>
  <c r="P46" i="51"/>
  <c r="P45" i="51"/>
  <c r="P44" i="51"/>
  <c r="P43" i="51"/>
  <c r="P42" i="51"/>
  <c r="P41" i="51"/>
  <c r="P40" i="51"/>
  <c r="P39" i="51"/>
  <c r="P38" i="51"/>
  <c r="P37" i="51"/>
  <c r="P36" i="51"/>
  <c r="P35" i="51"/>
  <c r="P34" i="51"/>
  <c r="P33" i="51"/>
  <c r="P32" i="51"/>
  <c r="P31" i="51"/>
  <c r="P30" i="51"/>
  <c r="P29" i="51"/>
  <c r="P28" i="51"/>
  <c r="P27" i="51"/>
  <c r="P26" i="51"/>
  <c r="P25" i="51"/>
  <c r="P24" i="51"/>
  <c r="P23" i="51"/>
  <c r="P22" i="51"/>
  <c r="P21" i="51"/>
  <c r="P20" i="51"/>
  <c r="P19" i="51"/>
  <c r="P18" i="51"/>
  <c r="P17" i="51"/>
  <c r="P16" i="51"/>
  <c r="P15" i="51"/>
  <c r="P14" i="51"/>
  <c r="P13" i="51"/>
  <c r="P12" i="51"/>
  <c r="P11" i="51"/>
  <c r="P10" i="51"/>
  <c r="P9" i="51"/>
  <c r="P8" i="51"/>
  <c r="P7" i="51"/>
  <c r="P6" i="51"/>
  <c r="P5" i="51"/>
  <c r="P4" i="51"/>
  <c r="P3" i="51"/>
  <c r="P2" i="51"/>
  <c r="P94" i="52"/>
  <c r="P93" i="52"/>
  <c r="P92" i="52"/>
  <c r="P91" i="52"/>
  <c r="P90" i="52"/>
  <c r="P89" i="52"/>
  <c r="P88" i="52"/>
  <c r="P87" i="52"/>
  <c r="P86" i="52"/>
  <c r="P85" i="52"/>
  <c r="P84" i="52"/>
  <c r="P83" i="52"/>
  <c r="P82" i="52"/>
  <c r="P81" i="52"/>
  <c r="P80" i="52"/>
  <c r="P79" i="52"/>
  <c r="P78" i="52"/>
  <c r="P77" i="52"/>
  <c r="P76" i="52"/>
  <c r="P75" i="52"/>
  <c r="P74" i="52"/>
  <c r="P73" i="52"/>
  <c r="P72" i="52"/>
  <c r="P71" i="52"/>
  <c r="P70" i="52"/>
  <c r="P69" i="52"/>
  <c r="P68" i="52"/>
  <c r="P67" i="52"/>
  <c r="P66" i="52"/>
  <c r="P65" i="52"/>
  <c r="P64" i="52"/>
  <c r="P63" i="52"/>
  <c r="P62" i="52"/>
  <c r="P61" i="52"/>
  <c r="P60" i="52"/>
  <c r="P59" i="52"/>
  <c r="P58" i="52"/>
  <c r="P57" i="52"/>
  <c r="P56" i="52"/>
  <c r="P55" i="52"/>
  <c r="P54" i="52"/>
  <c r="P53" i="52"/>
  <c r="P52" i="52"/>
  <c r="P51" i="52"/>
  <c r="P50" i="52"/>
  <c r="P49" i="52"/>
  <c r="P48" i="52"/>
  <c r="P47" i="52"/>
  <c r="P46" i="52"/>
  <c r="P45" i="52"/>
  <c r="P44" i="52"/>
  <c r="P43" i="52"/>
  <c r="P42" i="52"/>
  <c r="P41" i="52"/>
  <c r="P40" i="52"/>
  <c r="P39" i="52"/>
  <c r="P38" i="52"/>
  <c r="P37" i="52"/>
  <c r="P36" i="52"/>
  <c r="P35" i="52"/>
  <c r="P34" i="52"/>
  <c r="P33" i="52"/>
  <c r="P32" i="52"/>
  <c r="P31" i="52"/>
  <c r="P30" i="52"/>
  <c r="P29" i="52"/>
  <c r="P28" i="52"/>
  <c r="P27" i="52"/>
  <c r="P26" i="52"/>
  <c r="P25" i="52"/>
  <c r="P24" i="52"/>
  <c r="P23" i="52"/>
  <c r="P22" i="52"/>
  <c r="P21" i="52"/>
  <c r="P20" i="52"/>
  <c r="P19" i="52"/>
  <c r="P18" i="52"/>
  <c r="P17" i="52"/>
  <c r="P16" i="52"/>
  <c r="P15" i="52"/>
  <c r="P14" i="52"/>
  <c r="P13" i="52"/>
  <c r="P12" i="52"/>
  <c r="P11" i="52"/>
  <c r="P10" i="52"/>
  <c r="P9" i="52"/>
  <c r="P8" i="52"/>
  <c r="P7" i="52"/>
  <c r="P6" i="52"/>
  <c r="P5" i="52"/>
  <c r="P4" i="52"/>
  <c r="P3" i="52"/>
  <c r="P2" i="52"/>
  <c r="F41" i="87"/>
  <c r="E41" i="87"/>
  <c r="D41" i="87"/>
  <c r="C41" i="87"/>
  <c r="B41" i="87"/>
  <c r="F40" i="87"/>
  <c r="E40" i="87"/>
  <c r="D40" i="87"/>
  <c r="C40" i="87"/>
  <c r="B40" i="87"/>
  <c r="F39" i="87"/>
  <c r="E39" i="87"/>
  <c r="D39" i="87"/>
  <c r="C39" i="87"/>
  <c r="B39" i="87"/>
  <c r="F38" i="87"/>
  <c r="E38" i="87"/>
  <c r="D38" i="87"/>
  <c r="C38" i="87"/>
  <c r="B38" i="87"/>
  <c r="F37" i="87"/>
  <c r="E37" i="87"/>
  <c r="D37" i="87"/>
  <c r="C37" i="87"/>
  <c r="B37" i="87"/>
  <c r="F33" i="87"/>
  <c r="E33" i="87"/>
  <c r="D33" i="87"/>
  <c r="C33" i="87"/>
  <c r="B33" i="87"/>
  <c r="F32" i="87"/>
  <c r="E32" i="87"/>
  <c r="D32" i="87"/>
  <c r="C32" i="87"/>
  <c r="B32" i="87"/>
  <c r="F31" i="87"/>
  <c r="E31" i="87"/>
  <c r="D31" i="87"/>
  <c r="C31" i="87"/>
  <c r="B31" i="87"/>
  <c r="F30" i="87"/>
  <c r="E30" i="87"/>
  <c r="D30" i="87"/>
  <c r="C30" i="87"/>
  <c r="B30" i="87"/>
  <c r="F29" i="87"/>
  <c r="E29" i="87"/>
  <c r="D29" i="87"/>
  <c r="C29" i="87"/>
  <c r="B29" i="87"/>
  <c r="B2700" i="90" a="1"/>
  <c r="D2700" i="90" a="1"/>
  <c r="C2700" i="90" a="1"/>
  <c r="E2700" i="89" a="1"/>
  <c r="D2700" i="89" a="1"/>
  <c r="C2700" i="89" a="1"/>
  <c r="B2700" i="89" a="1"/>
  <c r="E2700" i="90" a="1"/>
  <c r="C2499" i="90" a="1"/>
  <c r="B2599" i="90" a="1"/>
  <c r="B2598" i="89" a="1"/>
  <c r="C2199" i="90" a="1"/>
  <c r="D2299" i="90" a="1"/>
  <c r="D2299" i="89" a="1"/>
  <c r="E2599" i="90" a="1"/>
  <c r="E2299" i="88" a="1"/>
  <c r="B2399" i="89" a="1"/>
  <c r="E2599" i="88" a="1"/>
  <c r="C2299" i="89" a="1"/>
  <c r="C2299" i="90" a="1"/>
  <c r="E2499" i="89" a="1"/>
  <c r="E2499" i="88" a="1"/>
  <c r="D2499" i="88" a="1"/>
  <c r="B2399" i="90" a="1"/>
  <c r="B2499" i="89" a="1"/>
  <c r="B2499" i="88" a="1"/>
  <c r="C2399" i="89" a="1"/>
  <c r="C2299" i="88" a="1"/>
  <c r="E2299" i="90" a="1"/>
  <c r="E2399" i="89" a="1"/>
  <c r="E2399" i="90" a="1"/>
  <c r="B2399" i="88" a="1"/>
  <c r="D2399" i="88" a="1"/>
  <c r="D2499" i="90" a="1"/>
  <c r="C2499" i="89" a="1"/>
  <c r="D2499" i="89" a="1"/>
  <c r="B2299" i="90" a="1"/>
  <c r="D2599" i="90" a="1"/>
  <c r="E2299" i="89" a="1"/>
  <c r="C2399" i="90" a="1"/>
  <c r="B2599" i="88" a="1"/>
  <c r="E2199" i="90" a="1"/>
  <c r="C2598" i="89" a="1"/>
  <c r="E2399" i="88" a="1"/>
  <c r="B2299" i="88" a="1"/>
  <c r="E2598" i="89" a="1"/>
  <c r="D2399" i="90" a="1"/>
  <c r="D2299" i="88" a="1"/>
  <c r="D2599" i="88" a="1"/>
  <c r="C2599" i="90" a="1"/>
  <c r="C2399" i="88" a="1"/>
  <c r="D2598" i="89" a="1"/>
  <c r="B2499" i="90" a="1"/>
  <c r="B2299" i="89" a="1"/>
  <c r="B2199" i="90" a="1"/>
  <c r="E2499" i="90" a="1"/>
  <c r="C2599" i="88" a="1"/>
  <c r="D2399" i="89" a="1"/>
  <c r="C2499" i="88" a="1"/>
  <c r="D2199" i="90" a="1"/>
  <c r="E2700" i="90" l="1"/>
  <c r="B2700" i="89"/>
  <c r="C2700" i="89"/>
  <c r="D2700" i="89"/>
  <c r="E2700" i="89"/>
  <c r="C2700" i="90"/>
  <c r="D2700" i="90"/>
  <c r="B2700" i="90"/>
  <c r="B2599" i="90"/>
  <c r="C2599" i="90"/>
  <c r="D2599" i="90"/>
  <c r="E2599" i="90"/>
  <c r="B2598" i="89"/>
  <c r="C2598" i="89"/>
  <c r="D2598" i="89"/>
  <c r="E2598" i="89"/>
  <c r="B2499" i="90"/>
  <c r="C2499" i="90"/>
  <c r="D2499" i="90"/>
  <c r="D2499" i="88"/>
  <c r="E2499" i="88"/>
  <c r="E2499" i="90"/>
  <c r="B2399" i="89"/>
  <c r="B2599" i="88"/>
  <c r="B2499" i="88"/>
  <c r="C2599" i="88"/>
  <c r="C2499" i="88"/>
  <c r="C2399" i="89"/>
  <c r="D2399" i="89"/>
  <c r="D2599" i="88"/>
  <c r="E2399" i="89"/>
  <c r="E2599" i="88"/>
  <c r="B2399" i="90"/>
  <c r="B2499" i="89"/>
  <c r="C2499" i="89"/>
  <c r="C2399" i="90"/>
  <c r="D2399" i="90"/>
  <c r="D2499" i="89"/>
  <c r="E2399" i="90"/>
  <c r="E2499" i="89"/>
  <c r="B2299" i="90"/>
  <c r="C2299" i="90"/>
  <c r="D2299" i="90"/>
  <c r="E2299" i="90"/>
  <c r="B2299" i="89"/>
  <c r="C2299" i="89"/>
  <c r="D2299" i="89"/>
  <c r="E2299" i="89"/>
  <c r="B2399" i="88"/>
  <c r="C2399" i="88"/>
  <c r="D2399" i="88"/>
  <c r="E2399" i="88"/>
  <c r="B2199" i="90"/>
  <c r="C2199" i="90"/>
  <c r="D2199" i="90"/>
  <c r="E2199" i="90"/>
  <c r="B2299" i="88"/>
  <c r="C2299" i="88"/>
  <c r="D2299" i="88"/>
  <c r="E2299" i="88"/>
  <c r="U71" i="52" a="1"/>
  <c r="U71" i="52" s="1"/>
  <c r="U55" i="52" a="1"/>
  <c r="U55" i="52" s="1"/>
  <c r="U25" i="52" a="1"/>
  <c r="U25" i="52" s="1"/>
  <c r="U40" i="52" a="1"/>
  <c r="U40" i="52" s="1"/>
  <c r="U28" i="52" a="1"/>
  <c r="U28" i="52" s="1"/>
  <c r="U22" i="52" a="1"/>
  <c r="U22" i="52" s="1"/>
  <c r="U92" i="52" a="1"/>
  <c r="U92" i="52" s="1"/>
  <c r="U43" i="52" a="1"/>
  <c r="U43" i="52" s="1"/>
  <c r="U12" i="52" a="1"/>
  <c r="U12" i="52" s="1"/>
  <c r="U9" i="52" a="1"/>
  <c r="U9" i="52" s="1"/>
  <c r="U82" i="52" a="1"/>
  <c r="U82" i="52" s="1"/>
  <c r="U39" i="52" a="1"/>
  <c r="U39" i="52" s="1"/>
  <c r="U16" i="51" a="1"/>
  <c r="U16" i="51" s="1"/>
  <c r="U53" i="51" a="1"/>
  <c r="U53" i="51" s="1"/>
  <c r="U13" i="51" a="1"/>
  <c r="U13" i="51" s="1"/>
  <c r="U73" i="52" a="1"/>
  <c r="U73" i="52" s="1"/>
  <c r="U6" i="52" a="1"/>
  <c r="U6" i="52" s="1"/>
  <c r="U29" i="51" a="1"/>
  <c r="U29" i="51" s="1"/>
  <c r="U29" i="52" a="1"/>
  <c r="U29" i="52" s="1"/>
  <c r="U63" i="52" a="1"/>
  <c r="U63" i="52" s="1"/>
  <c r="U45" i="52" a="1"/>
  <c r="U45" i="52" s="1"/>
  <c r="U58" i="52" a="1"/>
  <c r="U58" i="52" s="1"/>
  <c r="U8" i="51" a="1"/>
  <c r="U8" i="51" s="1"/>
  <c r="U24" i="51" a="1"/>
  <c r="U24" i="51" s="1"/>
  <c r="U77" i="51" a="1"/>
  <c r="U77" i="51" s="1"/>
  <c r="U91" i="51" a="1"/>
  <c r="U91" i="51" s="1"/>
  <c r="U84" i="52" a="1"/>
  <c r="U84" i="52" s="1"/>
  <c r="U89" i="51" a="1"/>
  <c r="U89" i="51" s="1"/>
  <c r="U64" i="51" a="1"/>
  <c r="U64" i="51" s="1"/>
  <c r="U40" i="51" a="1"/>
  <c r="U40" i="51" s="1"/>
  <c r="U94" i="51" a="1"/>
  <c r="U94" i="51" s="1"/>
  <c r="U85" i="51" a="1"/>
  <c r="U85" i="51" s="1"/>
  <c r="U69" i="52" a="1"/>
  <c r="U69" i="52" s="1"/>
  <c r="U83" i="51" a="1"/>
  <c r="U83" i="51" s="1"/>
  <c r="U58" i="51" a="1"/>
  <c r="U58" i="51" s="1"/>
  <c r="U5" i="51" a="1"/>
  <c r="U5" i="51" s="1"/>
  <c r="U72" i="51" a="1"/>
  <c r="U72" i="51" s="1"/>
  <c r="U79" i="51" a="1"/>
  <c r="U79" i="51" s="1"/>
  <c r="V61" i="52" a="1"/>
  <c r="V61" i="52" s="1"/>
  <c r="T19" i="52" a="1"/>
  <c r="T19" i="52" s="1"/>
  <c r="T93" i="52" a="1"/>
  <c r="T93" i="52" s="1"/>
  <c r="R77" i="52" a="1"/>
  <c r="R77" i="52" s="1"/>
  <c r="V20" i="52" a="1"/>
  <c r="V20" i="52" s="1"/>
  <c r="V10" i="51" a="1"/>
  <c r="V10" i="51" s="1"/>
  <c r="V26" i="51" a="1"/>
  <c r="V26" i="51" s="1"/>
  <c r="R36" i="52" a="1"/>
  <c r="R36" i="52" s="1"/>
  <c r="V68" i="51" a="1"/>
  <c r="V68" i="51" s="1"/>
  <c r="V84" i="51" a="1"/>
  <c r="V84" i="51" s="1"/>
  <c r="V50" i="52" a="1"/>
  <c r="V50" i="52" s="1"/>
  <c r="T61" i="51" a="1"/>
  <c r="T61" i="51" s="1"/>
  <c r="R27" i="51" a="1"/>
  <c r="R27" i="51" s="1"/>
  <c r="T44" i="51" a="1"/>
  <c r="T44" i="51" s="1"/>
  <c r="T59" i="51" a="1"/>
  <c r="T59" i="51" s="1"/>
  <c r="R51" i="52" a="1"/>
  <c r="R51" i="52" s="1"/>
  <c r="V5" i="52" a="1"/>
  <c r="V5" i="52" s="1"/>
  <c r="T21" i="52" a="1"/>
  <c r="T21" i="52" s="1"/>
  <c r="R18" i="52" a="1"/>
  <c r="R18" i="52" s="1"/>
  <c r="V34" i="52" a="1"/>
  <c r="V34" i="52" s="1"/>
  <c r="T35" i="52" a="1"/>
  <c r="T35" i="52" s="1"/>
  <c r="T11" i="51" a="1"/>
  <c r="T11" i="51" s="1"/>
  <c r="V12" i="51" a="1"/>
  <c r="V12" i="51" s="1"/>
  <c r="V51" i="52" a="1"/>
  <c r="V51" i="52" s="1"/>
  <c r="T91" i="52" a="1"/>
  <c r="T91" i="52" s="1"/>
  <c r="V75" i="52" a="1"/>
  <c r="V75" i="52" s="1"/>
  <c r="V68" i="52" a="1"/>
  <c r="V68" i="52" s="1"/>
  <c r="V44" i="52" a="1"/>
  <c r="V44" i="52" s="1"/>
  <c r="R59" i="52" a="1"/>
  <c r="R59" i="52" s="1"/>
  <c r="V15" i="52" a="1"/>
  <c r="V15" i="52" s="1"/>
  <c r="T37" i="52" a="1"/>
  <c r="T37" i="52" s="1"/>
  <c r="T16" i="52" a="1"/>
  <c r="T16" i="52" s="1"/>
  <c r="R48" i="52" a="1"/>
  <c r="R48" i="52" s="1"/>
  <c r="V79" i="52" a="1"/>
  <c r="V79" i="52" s="1"/>
  <c r="R39" i="51" a="1"/>
  <c r="R39" i="51" s="1"/>
  <c r="V54" i="51" a="1"/>
  <c r="V54" i="51" s="1"/>
  <c r="R63" i="51" a="1"/>
  <c r="R63" i="51" s="1"/>
  <c r="T49" i="52" a="1"/>
  <c r="T49" i="52" s="1"/>
  <c r="R70" i="52" a="1"/>
  <c r="R70" i="52" s="1"/>
  <c r="V86" i="52" a="1"/>
  <c r="V86" i="52" s="1"/>
  <c r="V9" i="51" a="1"/>
  <c r="V9" i="51" s="1"/>
  <c r="R7" i="52" a="1"/>
  <c r="R7" i="52" s="1"/>
  <c r="R38" i="52" a="1"/>
  <c r="R38" i="52" s="1"/>
  <c r="R52" i="52" a="1"/>
  <c r="R52" i="52" s="1"/>
  <c r="T66" i="52" a="1"/>
  <c r="T66" i="52" s="1"/>
  <c r="R42" i="51" a="1"/>
  <c r="R42" i="51" s="1"/>
  <c r="T57" i="51" a="1"/>
  <c r="T57" i="51" s="1"/>
  <c r="V24" i="52" a="1"/>
  <c r="V24" i="52" s="1"/>
  <c r="R89" i="52" a="1"/>
  <c r="R89" i="52" s="1"/>
  <c r="V30" i="51" a="1"/>
  <c r="V30" i="51" s="1"/>
  <c r="V34" i="51" a="1"/>
  <c r="V34" i="51" s="1"/>
  <c r="T48" i="51" a="1"/>
  <c r="T48" i="51" s="1"/>
  <c r="R23" i="52" a="1"/>
  <c r="R23" i="52" s="1"/>
  <c r="T54" i="52" a="1"/>
  <c r="T54" i="52" s="1"/>
  <c r="V64" i="52" a="1"/>
  <c r="V64" i="52" s="1"/>
  <c r="R80" i="52" a="1"/>
  <c r="R80" i="52" s="1"/>
  <c r="T15" i="51" a="1"/>
  <c r="T15" i="51" s="1"/>
  <c r="T31" i="51" a="1"/>
  <c r="T31" i="51" s="1"/>
  <c r="V8" i="52" a="1"/>
  <c r="V8" i="52" s="1"/>
  <c r="R26" i="52" a="1"/>
  <c r="R26" i="52" s="1"/>
  <c r="R41" i="52" a="1"/>
  <c r="R41" i="52" s="1"/>
  <c r="R87" i="52" a="1"/>
  <c r="R87" i="52" s="1"/>
  <c r="R32" i="51" a="1"/>
  <c r="R32" i="51" s="1"/>
  <c r="V46" i="51" a="1"/>
  <c r="V46" i="51" s="1"/>
  <c r="V36" i="51" a="1"/>
  <c r="V36" i="51" s="1"/>
  <c r="R57" i="52" a="1"/>
  <c r="R57" i="52" s="1"/>
  <c r="V11" i="52" a="1"/>
  <c r="V11" i="52" s="1"/>
  <c r="V42" i="52" a="1"/>
  <c r="V42" i="52" s="1"/>
  <c r="T78" i="52" a="1"/>
  <c r="T78" i="52" s="1"/>
  <c r="V17" i="51" a="1"/>
  <c r="V17" i="51" s="1"/>
  <c r="T38" i="51" a="1"/>
  <c r="T38" i="51" s="1"/>
  <c r="R62" i="51" a="1"/>
  <c r="R62" i="51" s="1"/>
  <c r="R28" i="51" a="1"/>
  <c r="R28" i="51" s="1"/>
  <c r="R53" i="52" a="1"/>
  <c r="R53" i="52" s="1"/>
  <c r="R10" i="52" a="1"/>
  <c r="R10" i="52" s="1"/>
  <c r="V27" i="52" a="1"/>
  <c r="V27" i="52" s="1"/>
  <c r="R62" i="52" a="1"/>
  <c r="R62" i="52" s="1"/>
  <c r="R94" i="52" a="1"/>
  <c r="R94" i="52" s="1"/>
  <c r="T85" i="52" a="1"/>
  <c r="T85" i="52" s="1"/>
  <c r="T18" i="51" a="1"/>
  <c r="T18" i="51" s="1"/>
  <c r="V45" i="51" a="1"/>
  <c r="V45" i="51" s="1"/>
  <c r="T60" i="52" a="1"/>
  <c r="T60" i="52" s="1"/>
  <c r="V76" i="52" a="1"/>
  <c r="V76" i="52" s="1"/>
  <c r="V19" i="51" a="1"/>
  <c r="V19" i="51" s="1"/>
  <c r="R37" i="51" a="1"/>
  <c r="R37" i="51" s="1"/>
  <c r="T51" i="51" a="1"/>
  <c r="T51" i="51" s="1"/>
  <c r="V76" i="51" a="1"/>
  <c r="V76" i="51" s="1"/>
  <c r="T14" i="52" a="1"/>
  <c r="T14" i="52" s="1"/>
  <c r="T30" i="52" a="1"/>
  <c r="T30" i="52" s="1"/>
  <c r="R67" i="52" a="1"/>
  <c r="R67" i="52" s="1"/>
  <c r="T83" i="52" a="1"/>
  <c r="T83" i="52" s="1"/>
  <c r="R20" i="51" a="1"/>
  <c r="R20" i="51" s="1"/>
  <c r="T31" i="52" a="1"/>
  <c r="T31" i="52" s="1"/>
  <c r="T74" i="52" a="1"/>
  <c r="T74" i="52" s="1"/>
  <c r="R90" i="52" a="1"/>
  <c r="R90" i="52" s="1"/>
  <c r="V21" i="51" a="1"/>
  <c r="V21" i="51" s="1"/>
  <c r="T35" i="51" a="1"/>
  <c r="T35" i="51" s="1"/>
  <c r="R74" i="51" a="1"/>
  <c r="R74" i="51" s="1"/>
  <c r="T46" i="52" a="1"/>
  <c r="T46" i="52" s="1"/>
  <c r="R6" i="51" a="1"/>
  <c r="R6" i="51" s="1"/>
  <c r="R22" i="51" a="1"/>
  <c r="R22" i="51" s="1"/>
  <c r="V41" i="51" a="1"/>
  <c r="V41" i="51" s="1"/>
  <c r="V56" i="51" a="1"/>
  <c r="V56" i="51" s="1"/>
  <c r="R65" i="51" a="1"/>
  <c r="R65" i="51" s="1"/>
  <c r="V13" i="52" a="1"/>
  <c r="V13" i="52" s="1"/>
  <c r="T32" i="52" a="1"/>
  <c r="T32" i="52" s="1"/>
  <c r="V65" i="52" a="1"/>
  <c r="V65" i="52" s="1"/>
  <c r="R56" i="52" a="1"/>
  <c r="R56" i="52" s="1"/>
  <c r="V72" i="52" a="1"/>
  <c r="V72" i="52" s="1"/>
  <c r="V88" i="52" a="1"/>
  <c r="V88" i="52" s="1"/>
  <c r="R7" i="51" a="1"/>
  <c r="R7" i="51" s="1"/>
  <c r="R23" i="51" a="1"/>
  <c r="R23" i="51" s="1"/>
  <c r="T33" i="51" a="1"/>
  <c r="T33" i="51" s="1"/>
  <c r="T47" i="51" a="1"/>
  <c r="T47" i="51" s="1"/>
  <c r="V61" i="51" a="1"/>
  <c r="V61" i="51" s="1"/>
  <c r="V50" i="51" a="1"/>
  <c r="V50" i="51" s="1"/>
  <c r="V82" i="51" a="1"/>
  <c r="V82" i="51" s="1"/>
  <c r="V73" i="51" a="1"/>
  <c r="V73" i="51" s="1"/>
  <c r="T55" i="51" a="1"/>
  <c r="T55" i="51" s="1"/>
  <c r="T71" i="51" a="1"/>
  <c r="T71" i="51" s="1"/>
  <c r="R78" i="51" a="1"/>
  <c r="R78" i="51" s="1"/>
  <c r="T69" i="51" a="1"/>
  <c r="T69" i="51" s="1"/>
  <c r="V92" i="51" a="1"/>
  <c r="V92" i="51" s="1"/>
  <c r="V43" i="51" a="1"/>
  <c r="V43" i="51" s="1"/>
  <c r="V90" i="51" a="1"/>
  <c r="V90" i="51" s="1"/>
  <c r="V81" i="51" a="1"/>
  <c r="V81" i="51" s="1"/>
  <c r="T88" i="51" a="1"/>
  <c r="T88" i="51" s="1"/>
  <c r="V4" i="52" a="1"/>
  <c r="V4" i="52" s="1"/>
  <c r="T4" i="51" a="1"/>
  <c r="T4" i="51" s="1"/>
  <c r="V3" i="51" a="1"/>
  <c r="V3" i="51" s="1"/>
  <c r="T3" i="52" a="1"/>
  <c r="T3" i="52" s="1"/>
  <c r="V2" i="52" a="1"/>
  <c r="V2" i="52" s="1"/>
  <c r="T2" i="51" a="1"/>
  <c r="T2" i="51" s="1"/>
  <c r="T80" i="52" a="1"/>
  <c r="T80" i="52" s="1"/>
  <c r="T50" i="51" a="1"/>
  <c r="T50" i="51" s="1"/>
  <c r="R4" i="51" a="1"/>
  <c r="R4" i="51" s="1"/>
  <c r="U20" i="51" a="1"/>
  <c r="U20" i="51" s="1"/>
  <c r="U88" i="52" a="1"/>
  <c r="U88" i="52" s="1"/>
  <c r="T51" i="52" a="1"/>
  <c r="T51" i="52" s="1"/>
  <c r="V39" i="52" a="1"/>
  <c r="V39" i="52" s="1"/>
  <c r="R8" i="51" a="1"/>
  <c r="R8" i="51" s="1"/>
  <c r="U2" i="51" a="1"/>
  <c r="U2" i="51" s="1"/>
  <c r="T34" i="51" a="1"/>
  <c r="T34" i="51" s="1"/>
  <c r="U50" i="51" a="1"/>
  <c r="U50" i="51" s="1"/>
  <c r="U59" i="51" a="1"/>
  <c r="U59" i="51" s="1"/>
  <c r="U5" i="52" a="1"/>
  <c r="U5" i="52" s="1"/>
  <c r="R93" i="52" a="1"/>
  <c r="R93" i="52" s="1"/>
  <c r="R71" i="52" a="1"/>
  <c r="R71" i="52" s="1"/>
  <c r="V59" i="51" a="1"/>
  <c r="V59" i="51" s="1"/>
  <c r="R88" i="51" a="1"/>
  <c r="R88" i="51" s="1"/>
  <c r="U79" i="52" a="1"/>
  <c r="U79" i="52" s="1"/>
  <c r="V63" i="51" a="1"/>
  <c r="V63" i="51" s="1"/>
  <c r="R38" i="51" a="1"/>
  <c r="R38" i="51" s="1"/>
  <c r="V91" i="51" a="1"/>
  <c r="V91" i="51" s="1"/>
  <c r="V74" i="52" a="1"/>
  <c r="V74" i="52" s="1"/>
  <c r="T10" i="51" a="1"/>
  <c r="T10" i="51" s="1"/>
  <c r="V79" i="51" a="1"/>
  <c r="V79" i="51" s="1"/>
  <c r="U13" i="52" a="1"/>
  <c r="U13" i="52" s="1"/>
  <c r="R24" i="52" a="1"/>
  <c r="R24" i="52" s="1"/>
  <c r="T36" i="52" a="1"/>
  <c r="T36" i="52" s="1"/>
  <c r="T26" i="52" a="1"/>
  <c r="T26" i="52" s="1"/>
  <c r="U10" i="51" a="1"/>
  <c r="U10" i="51" s="1"/>
  <c r="T24" i="52" a="1"/>
  <c r="T24" i="52" s="1"/>
  <c r="V36" i="52" a="1"/>
  <c r="V36" i="52" s="1"/>
  <c r="U51" i="52" a="1"/>
  <c r="U51" i="52" s="1"/>
  <c r="V18" i="52" a="1"/>
  <c r="V18" i="52" s="1"/>
  <c r="V2" i="51" a="1"/>
  <c r="V2" i="51" s="1"/>
  <c r="V58" i="51" a="1"/>
  <c r="V58" i="51" s="1"/>
  <c r="R82" i="51" a="1"/>
  <c r="R82" i="51" s="1"/>
  <c r="U88" i="51" a="1"/>
  <c r="U88" i="51" s="1"/>
  <c r="T90" i="51" a="1"/>
  <c r="T90" i="51" s="1"/>
  <c r="U19" i="52" a="1"/>
  <c r="U19" i="52" s="1"/>
  <c r="R54" i="52" a="1"/>
  <c r="R54" i="52" s="1"/>
  <c r="R34" i="51" a="1"/>
  <c r="R34" i="51" s="1"/>
  <c r="T82" i="51" a="1"/>
  <c r="T82" i="51" s="1"/>
  <c r="V54" i="52" a="1"/>
  <c r="V54" i="52" s="1"/>
  <c r="U82" i="51" a="1"/>
  <c r="U82" i="51" s="1"/>
  <c r="T18" i="52" a="1"/>
  <c r="T18" i="52" s="1"/>
  <c r="R84" i="52" a="1"/>
  <c r="R84" i="52" s="1"/>
  <c r="U34" i="51" a="1"/>
  <c r="U34" i="51" s="1"/>
  <c r="I93" i="51"/>
  <c r="C47" i="87"/>
  <c r="U31" i="52" a="1"/>
  <c r="U31" i="52" s="1"/>
  <c r="T7" i="51" a="1"/>
  <c r="T7" i="51" s="1"/>
  <c r="T46" i="51" a="1"/>
  <c r="T46" i="51" s="1"/>
  <c r="I85" i="51"/>
  <c r="R3" i="52" a="1"/>
  <c r="R3" i="52" s="1"/>
  <c r="V31" i="52" a="1"/>
  <c r="V31" i="52" s="1"/>
  <c r="V18" i="51" a="1"/>
  <c r="V18" i="51" s="1"/>
  <c r="T94" i="52" a="1"/>
  <c r="T94" i="52" s="1"/>
  <c r="T28" i="51" a="1"/>
  <c r="T28" i="51" s="1"/>
  <c r="U57" i="51" a="1"/>
  <c r="U57" i="51" s="1"/>
  <c r="R5" i="52" a="1"/>
  <c r="R5" i="52" s="1"/>
  <c r="U44" i="52" a="1"/>
  <c r="U44" i="52" s="1"/>
  <c r="V56" i="52" a="1"/>
  <c r="V56" i="52" s="1"/>
  <c r="U80" i="52" a="1"/>
  <c r="U80" i="52" s="1"/>
  <c r="R19" i="51" a="1"/>
  <c r="R19" i="51" s="1"/>
  <c r="U28" i="51" a="1"/>
  <c r="U28" i="51" s="1"/>
  <c r="R71" i="51" a="1"/>
  <c r="R71" i="51" s="1"/>
  <c r="U19" i="51" a="1"/>
  <c r="U19" i="51" s="1"/>
  <c r="U36" i="52" a="1"/>
  <c r="U36" i="52" s="1"/>
  <c r="U54" i="52" a="1"/>
  <c r="U54" i="52" s="1"/>
  <c r="F74" i="51"/>
  <c r="R47" i="52" a="1"/>
  <c r="R47" i="52" s="1"/>
  <c r="T8" i="52" a="1"/>
  <c r="T8" i="52" s="1"/>
  <c r="U18" i="52" a="1"/>
  <c r="U18" i="52" s="1"/>
  <c r="T47" i="52" a="1"/>
  <c r="T47" i="52" s="1"/>
  <c r="T55" i="52" a="1"/>
  <c r="T55" i="52" s="1"/>
  <c r="R83" i="52" a="1"/>
  <c r="R83" i="52" s="1"/>
  <c r="T89" i="52" a="1"/>
  <c r="T89" i="52" s="1"/>
  <c r="V93" i="52" a="1"/>
  <c r="V93" i="52" s="1"/>
  <c r="U4" i="51" a="1"/>
  <c r="U4" i="51" s="1"/>
  <c r="T56" i="51" a="1"/>
  <c r="T56" i="51" s="1"/>
  <c r="T76" i="51" a="1"/>
  <c r="T76" i="51" s="1"/>
  <c r="T84" i="51" a="1"/>
  <c r="T84" i="51" s="1"/>
  <c r="U90" i="51" a="1"/>
  <c r="U90" i="51" s="1"/>
  <c r="U8" i="52" a="1"/>
  <c r="U8" i="52" s="1"/>
  <c r="U83" i="52" a="1"/>
  <c r="U83" i="52" s="1"/>
  <c r="V89" i="52" a="1"/>
  <c r="V89" i="52" s="1"/>
  <c r="V4" i="51" a="1"/>
  <c r="V4" i="51" s="1"/>
  <c r="R58" i="51" a="1"/>
  <c r="R58" i="51" s="1"/>
  <c r="U84" i="51" a="1"/>
  <c r="U84" i="51" s="1"/>
  <c r="R8" i="52" a="1"/>
  <c r="R8" i="52" s="1"/>
  <c r="V47" i="52" a="1"/>
  <c r="V47" i="52" s="1"/>
  <c r="V55" i="52" a="1"/>
  <c r="V55" i="52" s="1"/>
  <c r="V83" i="52" a="1"/>
  <c r="V83" i="52" s="1"/>
  <c r="T58" i="51" a="1"/>
  <c r="T58" i="51" s="1"/>
  <c r="R66" i="51" a="1"/>
  <c r="R66" i="51" s="1"/>
  <c r="T68" i="51" a="1"/>
  <c r="T68" i="51" s="1"/>
  <c r="V72" i="51" a="1"/>
  <c r="V72" i="51" s="1"/>
  <c r="V24" i="51" a="1"/>
  <c r="V24" i="51" s="1"/>
  <c r="V66" i="51" a="1"/>
  <c r="V66" i="51" s="1"/>
  <c r="U68" i="51" a="1"/>
  <c r="U68" i="51" s="1"/>
  <c r="U21" i="52" a="1"/>
  <c r="U21" i="52" s="1"/>
  <c r="V16" i="51" a="1"/>
  <c r="V16" i="51" s="1"/>
  <c r="V37" i="51" a="1"/>
  <c r="V37" i="51" s="1"/>
  <c r="T42" i="51" a="1"/>
  <c r="T42" i="51" s="1"/>
  <c r="R56" i="51" a="1"/>
  <c r="R56" i="51" s="1"/>
  <c r="U74" i="51" a="1"/>
  <c r="U74" i="51" s="1"/>
  <c r="U42" i="51" a="1"/>
  <c r="U42" i="51" s="1"/>
  <c r="V21" i="52" a="1"/>
  <c r="V21" i="52" s="1"/>
  <c r="R28" i="52" a="1"/>
  <c r="R28" i="52" s="1"/>
  <c r="R37" i="52" a="1"/>
  <c r="R37" i="52" s="1"/>
  <c r="T23" i="51" a="1"/>
  <c r="T23" i="51" s="1"/>
  <c r="V42" i="51" a="1"/>
  <c r="V42" i="51" s="1"/>
  <c r="R44" i="51" a="1"/>
  <c r="R44" i="51" s="1"/>
  <c r="T63" i="51" a="1"/>
  <c r="T63" i="51" s="1"/>
  <c r="T78" i="51" a="1"/>
  <c r="T78" i="51" s="1"/>
  <c r="T59" i="52" a="1"/>
  <c r="T59" i="52" s="1"/>
  <c r="U37" i="52" a="1"/>
  <c r="U37" i="52" s="1"/>
  <c r="U59" i="52" a="1"/>
  <c r="U59" i="52" s="1"/>
  <c r="V23" i="51" a="1"/>
  <c r="V23" i="51" s="1"/>
  <c r="R31" i="51" a="1"/>
  <c r="R31" i="51" s="1"/>
  <c r="U44" i="51" a="1"/>
  <c r="U44" i="51" s="1"/>
  <c r="U63" i="51" a="1"/>
  <c r="U63" i="51" s="1"/>
  <c r="V78" i="51" a="1"/>
  <c r="V78" i="51" s="1"/>
  <c r="I84" i="51"/>
  <c r="V37" i="52" a="1"/>
  <c r="V37" i="52" s="1"/>
  <c r="R44" i="52" a="1"/>
  <c r="R44" i="52" s="1"/>
  <c r="V59" i="52" a="1"/>
  <c r="V59" i="52" s="1"/>
  <c r="U74" i="52" a="1"/>
  <c r="U74" i="52" s="1"/>
  <c r="U31" i="51" a="1"/>
  <c r="U31" i="51" s="1"/>
  <c r="V31" i="51" a="1"/>
  <c r="V31" i="51" s="1"/>
  <c r="U66" i="52" a="1"/>
  <c r="U66" i="52" s="1"/>
  <c r="R86" i="52" a="1"/>
  <c r="R86" i="52" s="1"/>
  <c r="U12" i="51" a="1"/>
  <c r="U12" i="51" s="1"/>
  <c r="U51" i="51" a="1"/>
  <c r="U51" i="51" s="1"/>
  <c r="T94" i="51" a="1"/>
  <c r="T94" i="51" s="1"/>
  <c r="V51" i="51" a="1"/>
  <c r="V51" i="51" s="1"/>
  <c r="R53" i="51" a="1"/>
  <c r="R53" i="51" s="1"/>
  <c r="R77" i="51" a="1"/>
  <c r="R77" i="51" s="1"/>
  <c r="V94" i="51" a="1"/>
  <c r="V94" i="51" s="1"/>
  <c r="U24" i="52" a="1"/>
  <c r="U24" i="52" s="1"/>
  <c r="R39" i="52" a="1"/>
  <c r="R39" i="52" s="1"/>
  <c r="T56" i="52" a="1"/>
  <c r="T56" i="52" s="1"/>
  <c r="V90" i="52" a="1"/>
  <c r="V90" i="52" s="1"/>
  <c r="R92" i="52" a="1"/>
  <c r="R92" i="52" s="1"/>
  <c r="T53" i="51" a="1"/>
  <c r="T53" i="51" s="1"/>
  <c r="U3" i="52" a="1"/>
  <c r="U3" i="52" s="1"/>
  <c r="R45" i="52" a="1"/>
  <c r="R45" i="52" s="1"/>
  <c r="V3" i="52" a="1"/>
  <c r="V3" i="52" s="1"/>
  <c r="V66" i="52" a="1"/>
  <c r="V66" i="52" s="1"/>
  <c r="R19" i="52" a="1"/>
  <c r="R19" i="52" s="1"/>
  <c r="T39" i="52" a="1"/>
  <c r="T39" i="52" s="1"/>
  <c r="U56" i="52" a="1"/>
  <c r="U56" i="52" s="1"/>
  <c r="T92" i="52" a="1"/>
  <c r="T92" i="52" s="1"/>
  <c r="V6" i="51" a="1"/>
  <c r="V6" i="51" s="1"/>
  <c r="T20" i="51" a="1"/>
  <c r="T20" i="51" s="1"/>
  <c r="U26" i="51" a="1"/>
  <c r="U26" i="51" s="1"/>
  <c r="R46" i="51" a="1"/>
  <c r="R46" i="51" s="1"/>
  <c r="R57" i="51" a="1"/>
  <c r="R57" i="51" s="1"/>
  <c r="T62" i="51" a="1"/>
  <c r="T62" i="51" s="1"/>
  <c r="T81" i="51" a="1"/>
  <c r="T81" i="51" s="1"/>
  <c r="T5" i="52" a="1"/>
  <c r="T5" i="52" s="1"/>
  <c r="R15" i="51" a="1"/>
  <c r="R15" i="51" s="1"/>
  <c r="V20" i="51" a="1"/>
  <c r="V20" i="51" s="1"/>
  <c r="U46" i="51" a="1"/>
  <c r="U46" i="51" s="1"/>
  <c r="V48" i="51" a="1"/>
  <c r="V48" i="51" s="1"/>
  <c r="R50" i="51" a="1"/>
  <c r="R50" i="51" s="1"/>
  <c r="V57" i="51" a="1"/>
  <c r="V57" i="51" s="1"/>
  <c r="T66" i="51" a="1"/>
  <c r="T66" i="51" s="1"/>
  <c r="R68" i="51" a="1"/>
  <c r="R68" i="51" s="1"/>
  <c r="R72" i="51" a="1"/>
  <c r="R72" i="51" s="1"/>
  <c r="F78" i="51"/>
  <c r="T41" i="52" a="1"/>
  <c r="T41" i="52" s="1"/>
  <c r="U7" i="51" a="1"/>
  <c r="U7" i="51" s="1"/>
  <c r="R16" i="51" a="1"/>
  <c r="R16" i="51" s="1"/>
  <c r="T37" i="51" a="1"/>
  <c r="T37" i="51" s="1"/>
  <c r="R87" i="51" a="1"/>
  <c r="R87" i="51" s="1"/>
  <c r="V26" i="52" a="1"/>
  <c r="V26" i="52" s="1"/>
  <c r="V77" i="52" a="1"/>
  <c r="V77" i="52" s="1"/>
  <c r="R21" i="52" a="1"/>
  <c r="R21" i="52" s="1"/>
  <c r="U41" i="52" a="1"/>
  <c r="U41" i="52" s="1"/>
  <c r="R2" i="51" a="1"/>
  <c r="R2" i="51" s="1"/>
  <c r="U37" i="51" a="1"/>
  <c r="U37" i="51" s="1"/>
  <c r="V40" i="51" a="1"/>
  <c r="V40" i="51" s="1"/>
  <c r="T74" i="51" a="1"/>
  <c r="T74" i="51" s="1"/>
  <c r="I75" i="51"/>
  <c r="I87" i="51"/>
  <c r="I89" i="51"/>
  <c r="I78" i="51"/>
  <c r="V5" i="51" a="1"/>
  <c r="V5" i="51" s="1"/>
  <c r="I83" i="51"/>
  <c r="V74" i="51" a="1"/>
  <c r="V74" i="51" s="1"/>
  <c r="R76" i="51" a="1"/>
  <c r="R76" i="51" s="1"/>
  <c r="F87" i="51"/>
  <c r="T10" i="52" a="1"/>
  <c r="T10" i="52" s="1"/>
  <c r="T11" i="52" a="1"/>
  <c r="T11" i="52" s="1"/>
  <c r="R46" i="52" a="1"/>
  <c r="R46" i="52" s="1"/>
  <c r="T52" i="52" a="1"/>
  <c r="T52" i="52" s="1"/>
  <c r="T57" i="52" a="1"/>
  <c r="T57" i="52" s="1"/>
  <c r="U67" i="52" a="1"/>
  <c r="U67" i="52" s="1"/>
  <c r="T72" i="52" a="1"/>
  <c r="T72" i="52" s="1"/>
  <c r="U78" i="52" a="1"/>
  <c r="U78" i="52" s="1"/>
  <c r="R3" i="51" a="1"/>
  <c r="R3" i="51" s="1"/>
  <c r="R24" i="51" a="1"/>
  <c r="R24" i="51" s="1"/>
  <c r="V44" i="51" a="1"/>
  <c r="V44" i="51" s="1"/>
  <c r="U56" i="51" a="1"/>
  <c r="U56" i="51" s="1"/>
  <c r="T64" i="51" a="1"/>
  <c r="T64" i="51" s="1"/>
  <c r="U69" i="51" a="1"/>
  <c r="U69" i="51" s="1"/>
  <c r="U76" i="51" a="1"/>
  <c r="U76" i="51" s="1"/>
  <c r="U23" i="52" a="1"/>
  <c r="U23" i="52" s="1"/>
  <c r="R43" i="52" a="1"/>
  <c r="R43" i="52" s="1"/>
  <c r="U52" i="52" a="1"/>
  <c r="U52" i="52" s="1"/>
  <c r="U57" i="52" a="1"/>
  <c r="U57" i="52" s="1"/>
  <c r="U72" i="52" a="1"/>
  <c r="U72" i="52" s="1"/>
  <c r="R11" i="51" a="1"/>
  <c r="R11" i="51" s="1"/>
  <c r="R21" i="51" a="1"/>
  <c r="R21" i="51" s="1"/>
  <c r="I80" i="51"/>
  <c r="I82" i="51"/>
  <c r="T67" i="52" a="1"/>
  <c r="T67" i="52" s="1"/>
  <c r="R72" i="52" a="1"/>
  <c r="R72" i="52" s="1"/>
  <c r="V10" i="52" a="1"/>
  <c r="V10" i="52" s="1"/>
  <c r="V52" i="52" a="1"/>
  <c r="V52" i="52" s="1"/>
  <c r="V57" i="52" a="1"/>
  <c r="V57" i="52" s="1"/>
  <c r="V23" i="52" a="1"/>
  <c r="V23" i="52" s="1"/>
  <c r="V43" i="52" a="1"/>
  <c r="V43" i="52" s="1"/>
  <c r="R66" i="52" a="1"/>
  <c r="R66" i="52" s="1"/>
  <c r="R74" i="52" a="1"/>
  <c r="R74" i="52" s="1"/>
  <c r="I91" i="51"/>
  <c r="R78" i="52" a="1"/>
  <c r="R78" i="52" s="1"/>
  <c r="T21" i="51" a="1"/>
  <c r="T21" i="51" s="1"/>
  <c r="R2" i="52" a="1"/>
  <c r="R2" i="52" s="1"/>
  <c r="T7" i="52" a="1"/>
  <c r="T7" i="52" s="1"/>
  <c r="R13" i="52" a="1"/>
  <c r="R13" i="52" s="1"/>
  <c r="U21" i="51" a="1"/>
  <c r="U21" i="51" s="1"/>
  <c r="T13" i="52" a="1"/>
  <c r="T13" i="52" s="1"/>
  <c r="V19" i="52" a="1"/>
  <c r="V19" i="52" s="1"/>
  <c r="V28" i="52" a="1"/>
  <c r="V28" i="52" s="1"/>
  <c r="U47" i="52" a="1"/>
  <c r="U47" i="52" s="1"/>
  <c r="T77" i="52" a="1"/>
  <c r="T77" i="52" s="1"/>
  <c r="V80" i="52" a="1"/>
  <c r="V80" i="52" s="1"/>
  <c r="U89" i="52" a="1"/>
  <c r="U89" i="52" s="1"/>
  <c r="V7" i="51" a="1"/>
  <c r="V7" i="51" s="1"/>
  <c r="T12" i="51" a="1"/>
  <c r="T12" i="51" s="1"/>
  <c r="V33" i="51" a="1"/>
  <c r="V33" i="51" s="1"/>
  <c r="T43" i="51" a="1"/>
  <c r="T43" i="51" s="1"/>
  <c r="R48" i="51" a="1"/>
  <c r="R48" i="51" s="1"/>
  <c r="V53" i="51" a="1"/>
  <c r="V53" i="51" s="1"/>
  <c r="V55" i="51" a="1"/>
  <c r="V55" i="51" s="1"/>
  <c r="U66" i="51" a="1"/>
  <c r="U66" i="51" s="1"/>
  <c r="U78" i="51" a="1"/>
  <c r="U78" i="51" s="1"/>
  <c r="V85" i="51" a="1"/>
  <c r="V85" i="51" s="1"/>
  <c r="U43" i="51" a="1"/>
  <c r="U43" i="51" s="1"/>
  <c r="I77" i="51"/>
  <c r="T29" i="52" a="1"/>
  <c r="T29" i="52" s="1"/>
  <c r="F88" i="51"/>
  <c r="R20" i="52" a="1"/>
  <c r="R20" i="52" s="1"/>
  <c r="R30" i="52" a="1"/>
  <c r="R30" i="52" s="1"/>
  <c r="T40" i="52" a="1"/>
  <c r="T40" i="52" s="1"/>
  <c r="R61" i="52" a="1"/>
  <c r="R61" i="52" s="1"/>
  <c r="R76" i="52" a="1"/>
  <c r="R76" i="52" s="1"/>
  <c r="T84" i="52" a="1"/>
  <c r="T84" i="52" s="1"/>
  <c r="R91" i="52" a="1"/>
  <c r="R91" i="52" s="1"/>
  <c r="U94" i="52" a="1"/>
  <c r="U94" i="52" s="1"/>
  <c r="T72" i="51" a="1"/>
  <c r="T72" i="51" s="1"/>
  <c r="F76" i="51"/>
  <c r="I86" i="51"/>
  <c r="R68" i="52" a="1"/>
  <c r="R68" i="52" s="1"/>
  <c r="T76" i="52" a="1"/>
  <c r="T76" i="52" s="1"/>
  <c r="U91" i="52" a="1"/>
  <c r="U91" i="52" s="1"/>
  <c r="V94" i="52" a="1"/>
  <c r="V94" i="52" s="1"/>
  <c r="R5" i="51" a="1"/>
  <c r="R5" i="51" s="1"/>
  <c r="T27" i="51" a="1"/>
  <c r="T27" i="51" s="1"/>
  <c r="T32" i="51" a="1"/>
  <c r="T32" i="51" s="1"/>
  <c r="R35" i="51" a="1"/>
  <c r="R35" i="51" s="1"/>
  <c r="T39" i="51" a="1"/>
  <c r="T39" i="51" s="1"/>
  <c r="R45" i="51" a="1"/>
  <c r="R45" i="51" s="1"/>
  <c r="R47" i="51" a="1"/>
  <c r="R47" i="51" s="1"/>
  <c r="U65" i="51" a="1"/>
  <c r="U65" i="51" s="1"/>
  <c r="I88" i="51"/>
  <c r="R40" i="52" a="1"/>
  <c r="R40" i="52" s="1"/>
  <c r="T68" i="52" a="1"/>
  <c r="T68" i="52" s="1"/>
  <c r="T73" i="52" a="1"/>
  <c r="T73" i="52" s="1"/>
  <c r="U76" i="52" a="1"/>
  <c r="U76" i="52" s="1"/>
  <c r="T5" i="51" a="1"/>
  <c r="T5" i="51" s="1"/>
  <c r="U32" i="51" a="1"/>
  <c r="U32" i="51" s="1"/>
  <c r="U35" i="51" a="1"/>
  <c r="U35" i="51" s="1"/>
  <c r="U39" i="51" a="1"/>
  <c r="U39" i="51" s="1"/>
  <c r="T45" i="51" a="1"/>
  <c r="T45" i="51" s="1"/>
  <c r="U47" i="51" a="1"/>
  <c r="U47" i="51" s="1"/>
  <c r="V65" i="51" a="1"/>
  <c r="V65" i="51" s="1"/>
  <c r="I90" i="51"/>
  <c r="T61" i="52" a="1"/>
  <c r="T61" i="52" s="1"/>
  <c r="R58" i="52" a="1"/>
  <c r="R58" i="52" s="1"/>
  <c r="U61" i="52" a="1"/>
  <c r="U61" i="52" s="1"/>
  <c r="T63" i="52" a="1"/>
  <c r="T63" i="52" s="1"/>
  <c r="R31" i="52" a="1"/>
  <c r="R31" i="52" s="1"/>
  <c r="V58" i="52" a="1"/>
  <c r="V58" i="52" s="1"/>
  <c r="U68" i="52" a="1"/>
  <c r="U68" i="52" s="1"/>
  <c r="R10" i="51" a="1"/>
  <c r="R10" i="51" s="1"/>
  <c r="V15" i="51" a="1"/>
  <c r="V15" i="51" s="1"/>
  <c r="U23" i="51" a="1"/>
  <c r="U23" i="51" s="1"/>
  <c r="V32" i="51" a="1"/>
  <c r="V32" i="51" s="1"/>
  <c r="V35" i="51" a="1"/>
  <c r="V35" i="51" s="1"/>
  <c r="U45" i="51" a="1"/>
  <c r="U45" i="51" s="1"/>
  <c r="I76" i="51"/>
  <c r="I92" i="51"/>
  <c r="V39" i="51" a="1"/>
  <c r="V39" i="51" s="1"/>
  <c r="V47" i="51" a="1"/>
  <c r="V47" i="51" s="1"/>
  <c r="U11" i="52" a="1"/>
  <c r="U11" i="52" s="1"/>
  <c r="R14" i="52" a="1"/>
  <c r="R14" i="52" s="1"/>
  <c r="V16" i="52" a="1"/>
  <c r="V16" i="52" s="1"/>
  <c r="T48" i="52" a="1"/>
  <c r="T48" i="52" s="1"/>
  <c r="U53" i="52" a="1"/>
  <c r="U53" i="52" s="1"/>
  <c r="V73" i="52" a="1"/>
  <c r="V73" i="52" s="1"/>
  <c r="T87" i="52" a="1"/>
  <c r="T87" i="52" s="1"/>
  <c r="T36" i="51" a="1"/>
  <c r="T36" i="51" s="1"/>
  <c r="V75" i="51" a="1"/>
  <c r="V75" i="51" s="1"/>
  <c r="T75" i="51" a="1"/>
  <c r="T75" i="51" s="1"/>
  <c r="T82" i="52" a="1"/>
  <c r="T82" i="52" s="1"/>
  <c r="U4" i="52" a="1"/>
  <c r="U4" i="52" s="1"/>
  <c r="T9" i="52" a="1"/>
  <c r="T9" i="52" s="1"/>
  <c r="T17" i="52" a="1"/>
  <c r="T17" i="52" s="1"/>
  <c r="T22" i="52" a="1"/>
  <c r="T22" i="52" s="1"/>
  <c r="T27" i="52" a="1"/>
  <c r="T27" i="52" s="1"/>
  <c r="V30" i="52" a="1"/>
  <c r="V30" i="52" s="1"/>
  <c r="R35" i="52" a="1"/>
  <c r="R35" i="52" s="1"/>
  <c r="V41" i="52" a="1"/>
  <c r="V41" i="52" s="1"/>
  <c r="T44" i="52" a="1"/>
  <c r="T44" i="52" s="1"/>
  <c r="U48" i="52" a="1"/>
  <c r="U48" i="52" s="1"/>
  <c r="R60" i="52" a="1"/>
  <c r="R60" i="52" s="1"/>
  <c r="V67" i="52" a="1"/>
  <c r="V67" i="52" s="1"/>
  <c r="U77" i="52" a="1"/>
  <c r="U77" i="52" s="1"/>
  <c r="V78" i="52" a="1"/>
  <c r="V78" i="52" s="1"/>
  <c r="R82" i="52" a="1"/>
  <c r="R82" i="52" s="1"/>
  <c r="U87" i="52" a="1"/>
  <c r="U87" i="52" s="1"/>
  <c r="V11" i="51" a="1"/>
  <c r="V11" i="51" s="1"/>
  <c r="U11" i="51" a="1"/>
  <c r="U11" i="51" s="1"/>
  <c r="T19" i="51" a="1"/>
  <c r="T19" i="51" s="1"/>
  <c r="T24" i="51" a="1"/>
  <c r="T24" i="51" s="1"/>
  <c r="U36" i="51" a="1"/>
  <c r="U36" i="51" s="1"/>
  <c r="V38" i="51" a="1"/>
  <c r="V38" i="51" s="1"/>
  <c r="U38" i="51" a="1"/>
  <c r="U38" i="51" s="1"/>
  <c r="U61" i="51" a="1"/>
  <c r="U61" i="51" s="1"/>
  <c r="R61" i="51" a="1"/>
  <c r="R61" i="51" s="1"/>
  <c r="T65" i="51" a="1"/>
  <c r="T65" i="51" s="1"/>
  <c r="I74" i="51"/>
  <c r="T4" i="52" a="1"/>
  <c r="T4" i="52" s="1"/>
  <c r="V6" i="52" a="1"/>
  <c r="V6" i="52" s="1"/>
  <c r="R9" i="52" a="1"/>
  <c r="R9" i="52" s="1"/>
  <c r="U14" i="52" a="1"/>
  <c r="U14" i="52" s="1"/>
  <c r="R17" i="52" a="1"/>
  <c r="R17" i="52" s="1"/>
  <c r="V32" i="52" a="1"/>
  <c r="V32" i="52" s="1"/>
  <c r="U35" i="52" a="1"/>
  <c r="U35" i="52" s="1"/>
  <c r="V69" i="51" a="1"/>
  <c r="V69" i="51" s="1"/>
  <c r="R75" i="51" a="1"/>
  <c r="R75" i="51" s="1"/>
  <c r="F80" i="51"/>
  <c r="V83" i="51" a="1"/>
  <c r="V83" i="51" s="1"/>
  <c r="T83" i="51" a="1"/>
  <c r="T83" i="51" s="1"/>
  <c r="R83" i="51" a="1"/>
  <c r="R83" i="51" s="1"/>
  <c r="R4" i="52" a="1"/>
  <c r="R4" i="52" s="1"/>
  <c r="T86" i="52" a="1"/>
  <c r="T86" i="52" s="1"/>
  <c r="V87" i="52" a="1"/>
  <c r="V87" i="52" s="1"/>
  <c r="R14" i="51" a="1"/>
  <c r="R14" i="51" s="1"/>
  <c r="U49" i="51" a="1"/>
  <c r="U49" i="51" s="1"/>
  <c r="R49" i="51" a="1"/>
  <c r="R49" i="51" s="1"/>
  <c r="U75" i="51" a="1"/>
  <c r="U75" i="51" s="1"/>
  <c r="V14" i="52" a="1"/>
  <c r="V14" i="52" s="1"/>
  <c r="R22" i="52" a="1"/>
  <c r="R22" i="52" s="1"/>
  <c r="R27" i="52" a="1"/>
  <c r="R27" i="52" s="1"/>
  <c r="V29" i="52" a="1"/>
  <c r="V29" i="52" s="1"/>
  <c r="U32" i="52" a="1"/>
  <c r="U32" i="52" s="1"/>
  <c r="T65" i="52" a="1"/>
  <c r="T65" i="52" s="1"/>
  <c r="T3" i="51" a="1"/>
  <c r="T3" i="51" s="1"/>
  <c r="T2" i="52" a="1"/>
  <c r="T2" i="52" s="1"/>
  <c r="U7" i="52" a="1"/>
  <c r="U7" i="52" s="1"/>
  <c r="U30" i="52" a="1"/>
  <c r="U30" i="52" s="1"/>
  <c r="R33" i="52" a="1"/>
  <c r="R33" i="52" s="1"/>
  <c r="V35" i="52" a="1"/>
  <c r="V35" i="52" s="1"/>
  <c r="R42" i="52" a="1"/>
  <c r="R42" i="52" s="1"/>
  <c r="U46" i="52" a="1"/>
  <c r="U46" i="52" s="1"/>
  <c r="U3" i="51" a="1"/>
  <c r="U3" i="51" s="1"/>
  <c r="T14" i="51" a="1"/>
  <c r="T14" i="51" s="1"/>
  <c r="T22" i="51" a="1"/>
  <c r="T22" i="51" s="1"/>
  <c r="U25" i="51" a="1"/>
  <c r="U25" i="51" s="1"/>
  <c r="R25" i="51" a="1"/>
  <c r="R25" i="51" s="1"/>
  <c r="R12" i="52" a="1"/>
  <c r="R12" i="52" s="1"/>
  <c r="U17" i="52" a="1"/>
  <c r="U17" i="52" s="1"/>
  <c r="V9" i="52" a="1"/>
  <c r="V9" i="52" s="1"/>
  <c r="T12" i="52" a="1"/>
  <c r="T12" i="52" s="1"/>
  <c r="T71" i="52" a="1"/>
  <c r="T71" i="52" s="1"/>
  <c r="T8" i="51" a="1"/>
  <c r="T8" i="51" s="1"/>
  <c r="R15" i="52" a="1"/>
  <c r="R15" i="52" s="1"/>
  <c r="V17" i="52" a="1"/>
  <c r="V17" i="52" s="1"/>
  <c r="T20" i="52" a="1"/>
  <c r="T20" i="52" s="1"/>
  <c r="V22" i="52" a="1"/>
  <c r="V22" i="52" s="1"/>
  <c r="R25" i="52" a="1"/>
  <c r="R25" i="52" s="1"/>
  <c r="V60" i="52" a="1"/>
  <c r="V60" i="52" s="1"/>
  <c r="R64" i="52" a="1"/>
  <c r="R64" i="52" s="1"/>
  <c r="U65" i="52" a="1"/>
  <c r="U65" i="52" s="1"/>
  <c r="R81" i="52" a="1"/>
  <c r="R81" i="52" s="1"/>
  <c r="V82" i="52" a="1"/>
  <c r="V82" i="52" s="1"/>
  <c r="U86" i="52" a="1"/>
  <c r="U86" i="52" s="1"/>
  <c r="U2" i="52" a="1"/>
  <c r="U2" i="52" s="1"/>
  <c r="V12" i="52" a="1"/>
  <c r="V12" i="52" s="1"/>
  <c r="T15" i="52" a="1"/>
  <c r="T15" i="52" s="1"/>
  <c r="U20" i="52" a="1"/>
  <c r="U20" i="52" s="1"/>
  <c r="T25" i="52" a="1"/>
  <c r="T25" i="52" s="1"/>
  <c r="T33" i="52" a="1"/>
  <c r="T33" i="52" s="1"/>
  <c r="T42" i="52" a="1"/>
  <c r="T42" i="52" s="1"/>
  <c r="V45" i="52" a="1"/>
  <c r="V45" i="52" s="1"/>
  <c r="R49" i="52" a="1"/>
  <c r="R49" i="52" s="1"/>
  <c r="T64" i="52" a="1"/>
  <c r="T64" i="52" s="1"/>
  <c r="T70" i="52" a="1"/>
  <c r="T70" i="52" s="1"/>
  <c r="V71" i="52" a="1"/>
  <c r="V71" i="52" s="1"/>
  <c r="T81" i="52" a="1"/>
  <c r="T81" i="52" s="1"/>
  <c r="R85" i="52" a="1"/>
  <c r="R85" i="52" s="1"/>
  <c r="T90" i="52" a="1"/>
  <c r="T90" i="52" s="1"/>
  <c r="V91" i="52" a="1"/>
  <c r="V91" i="52" s="1"/>
  <c r="V8" i="51" a="1"/>
  <c r="V8" i="51" s="1"/>
  <c r="U14" i="51" a="1"/>
  <c r="U14" i="51" s="1"/>
  <c r="R17" i="51" a="1"/>
  <c r="R17" i="51" s="1"/>
  <c r="U22" i="51" a="1"/>
  <c r="U22" i="51" s="1"/>
  <c r="R30" i="51" a="1"/>
  <c r="R30" i="51" s="1"/>
  <c r="T49" i="51" a="1"/>
  <c r="T49" i="51" s="1"/>
  <c r="R64" i="51" a="1"/>
  <c r="R64" i="51" s="1"/>
  <c r="U27" i="52" a="1"/>
  <c r="U27" i="52" s="1"/>
  <c r="V53" i="52" a="1"/>
  <c r="V53" i="52" s="1"/>
  <c r="U60" i="52" a="1"/>
  <c r="U60" i="52" s="1"/>
  <c r="R65" i="52" a="1"/>
  <c r="R65" i="52" s="1"/>
  <c r="V7" i="52" a="1"/>
  <c r="V7" i="52" s="1"/>
  <c r="U33" i="52" a="1"/>
  <c r="U33" i="52" s="1"/>
  <c r="U42" i="52" a="1"/>
  <c r="U42" i="52" s="1"/>
  <c r="V69" i="52" a="1"/>
  <c r="V69" i="52" s="1"/>
  <c r="T6" i="51" a="1"/>
  <c r="T6" i="51" s="1"/>
  <c r="U9" i="51" a="1"/>
  <c r="U9" i="51" s="1"/>
  <c r="R9" i="51" a="1"/>
  <c r="R9" i="51" s="1"/>
  <c r="T17" i="51" a="1"/>
  <c r="T17" i="51" s="1"/>
  <c r="T25" i="51" a="1"/>
  <c r="T25" i="51" s="1"/>
  <c r="V52" i="51" a="1"/>
  <c r="V52" i="51" s="1"/>
  <c r="U67" i="51" a="1"/>
  <c r="U67" i="51" s="1"/>
  <c r="R67" i="51" a="1"/>
  <c r="R67" i="51" s="1"/>
  <c r="V80" i="51" a="1"/>
  <c r="V80" i="51" s="1"/>
  <c r="U80" i="51" a="1"/>
  <c r="U80" i="51" s="1"/>
  <c r="T80" i="51" a="1"/>
  <c r="T80" i="51" s="1"/>
  <c r="R80" i="51" a="1"/>
  <c r="R80" i="51" s="1"/>
  <c r="R32" i="52" a="1"/>
  <c r="R32" i="52" s="1"/>
  <c r="V48" i="52" a="1"/>
  <c r="V48" i="52" s="1"/>
  <c r="U15" i="52" a="1"/>
  <c r="U15" i="52" s="1"/>
  <c r="V46" i="52" a="1"/>
  <c r="V46" i="52" s="1"/>
  <c r="U49" i="52" a="1"/>
  <c r="U49" i="52" s="1"/>
  <c r="U64" i="52" a="1"/>
  <c r="U64" i="52" s="1"/>
  <c r="U70" i="52" a="1"/>
  <c r="U70" i="52" s="1"/>
  <c r="U75" i="52" a="1"/>
  <c r="U75" i="52" s="1"/>
  <c r="R75" i="52" a="1"/>
  <c r="R75" i="52" s="1"/>
  <c r="U81" i="52" a="1"/>
  <c r="U81" i="52" s="1"/>
  <c r="U85" i="52" a="1"/>
  <c r="U85" i="52" s="1"/>
  <c r="T30" i="51" a="1"/>
  <c r="T30" i="51" s="1"/>
  <c r="U10" i="52" a="1"/>
  <c r="U10" i="52" s="1"/>
  <c r="T23" i="52" a="1"/>
  <c r="T23" i="52" s="1"/>
  <c r="V25" i="52" a="1"/>
  <c r="V25" i="52" s="1"/>
  <c r="T28" i="52" a="1"/>
  <c r="T28" i="52" s="1"/>
  <c r="T45" i="52" a="1"/>
  <c r="T45" i="52" s="1"/>
  <c r="T58" i="52" a="1"/>
  <c r="T58" i="52" s="1"/>
  <c r="R69" i="52" a="1"/>
  <c r="R69" i="52" s="1"/>
  <c r="V84" i="52" a="1"/>
  <c r="V84" i="52" s="1"/>
  <c r="U90" i="52" a="1"/>
  <c r="U90" i="52" s="1"/>
  <c r="U6" i="51" a="1"/>
  <c r="U6" i="51" s="1"/>
  <c r="V14" i="51" a="1"/>
  <c r="V14" i="51" s="1"/>
  <c r="U17" i="51" a="1"/>
  <c r="U17" i="51" s="1"/>
  <c r="V22" i="51" a="1"/>
  <c r="V22" i="51" s="1"/>
  <c r="U30" i="51" a="1"/>
  <c r="U30" i="51" s="1"/>
  <c r="V49" i="51" a="1"/>
  <c r="V49" i="51" s="1"/>
  <c r="R52" i="51" a="1"/>
  <c r="R52" i="51" s="1"/>
  <c r="R60" i="51" a="1"/>
  <c r="R60" i="51" s="1"/>
  <c r="U71" i="51" a="1"/>
  <c r="U71" i="51" s="1"/>
  <c r="V77" i="51" a="1"/>
  <c r="V77" i="51" s="1"/>
  <c r="T77" i="51" a="1"/>
  <c r="T77" i="51" s="1"/>
  <c r="V89" i="51" a="1"/>
  <c r="V89" i="51" s="1"/>
  <c r="T89" i="51" a="1"/>
  <c r="T89" i="51" s="1"/>
  <c r="R89" i="51" a="1"/>
  <c r="R89" i="51" s="1"/>
  <c r="T6" i="52" a="1"/>
  <c r="T6" i="52" s="1"/>
  <c r="U50" i="52" a="1"/>
  <c r="U50" i="52" s="1"/>
  <c r="V33" i="52" a="1"/>
  <c r="V33" i="52" s="1"/>
  <c r="V49" i="52" a="1"/>
  <c r="V49" i="52" s="1"/>
  <c r="R63" i="52" a="1"/>
  <c r="R63" i="52" s="1"/>
  <c r="T69" i="52" a="1"/>
  <c r="T69" i="52" s="1"/>
  <c r="V70" i="52" a="1"/>
  <c r="V70" i="52" s="1"/>
  <c r="T75" i="52" a="1"/>
  <c r="T75" i="52" s="1"/>
  <c r="V81" i="52" a="1"/>
  <c r="V81" i="52" s="1"/>
  <c r="V85" i="52" a="1"/>
  <c r="V85" i="52" s="1"/>
  <c r="T9" i="51" a="1"/>
  <c r="T9" i="51" s="1"/>
  <c r="R12" i="51" a="1"/>
  <c r="R12" i="51" s="1"/>
  <c r="V25" i="51" a="1"/>
  <c r="V25" i="51" s="1"/>
  <c r="R29" i="51" a="1"/>
  <c r="R29" i="51" s="1"/>
  <c r="R41" i="51" a="1"/>
  <c r="R41" i="51" s="1"/>
  <c r="T52" i="51" a="1"/>
  <c r="T52" i="51" s="1"/>
  <c r="T60" i="51" a="1"/>
  <c r="T60" i="51" s="1"/>
  <c r="V64" i="51" a="1"/>
  <c r="V64" i="51" s="1"/>
  <c r="T67" i="51" a="1"/>
  <c r="T67" i="51" s="1"/>
  <c r="R93" i="51" a="1"/>
  <c r="R93" i="51" s="1"/>
  <c r="V93" i="51" a="1"/>
  <c r="V93" i="51" s="1"/>
  <c r="U93" i="51" a="1"/>
  <c r="U93" i="51" s="1"/>
  <c r="T93" i="51" a="1"/>
  <c r="T93" i="51" s="1"/>
  <c r="T29" i="51" a="1"/>
  <c r="T29" i="51" s="1"/>
  <c r="T41" i="51" a="1"/>
  <c r="T41" i="51" s="1"/>
  <c r="U52" i="51" a="1"/>
  <c r="U52" i="51" s="1"/>
  <c r="U60" i="51" a="1"/>
  <c r="U60" i="51" s="1"/>
  <c r="V70" i="51" a="1"/>
  <c r="V70" i="51" s="1"/>
  <c r="V71" i="51" a="1"/>
  <c r="V71" i="51" s="1"/>
  <c r="U41" i="51" a="1"/>
  <c r="U41" i="51" s="1"/>
  <c r="V60" i="51" a="1"/>
  <c r="V60" i="51" s="1"/>
  <c r="V67" i="51" a="1"/>
  <c r="V67" i="51" s="1"/>
  <c r="R70" i="51" a="1"/>
  <c r="R70" i="51" s="1"/>
  <c r="R16" i="52" a="1"/>
  <c r="R16" i="52" s="1"/>
  <c r="U26" i="52" a="1"/>
  <c r="U26" i="52" s="1"/>
  <c r="R34" i="52" a="1"/>
  <c r="R34" i="52" s="1"/>
  <c r="T38" i="52" a="1"/>
  <c r="T38" i="52" s="1"/>
  <c r="V40" i="52" a="1"/>
  <c r="V40" i="52" s="1"/>
  <c r="T43" i="52" a="1"/>
  <c r="T43" i="52" s="1"/>
  <c r="R50" i="52" a="1"/>
  <c r="R50" i="52" s="1"/>
  <c r="T62" i="52" a="1"/>
  <c r="T62" i="52" s="1"/>
  <c r="V63" i="52" a="1"/>
  <c r="V63" i="52" s="1"/>
  <c r="R79" i="52" a="1"/>
  <c r="R79" i="52" s="1"/>
  <c r="R88" i="52" a="1"/>
  <c r="R88" i="52" s="1"/>
  <c r="U93" i="52" a="1"/>
  <c r="U93" i="52" s="1"/>
  <c r="U15" i="51" a="1"/>
  <c r="U15" i="51" s="1"/>
  <c r="R18" i="51" a="1"/>
  <c r="R18" i="51" s="1"/>
  <c r="R26" i="51" a="1"/>
  <c r="R26" i="51" s="1"/>
  <c r="V28" i="51" a="1"/>
  <c r="V28" i="51" s="1"/>
  <c r="V29" i="51" a="1"/>
  <c r="V29" i="51" s="1"/>
  <c r="R33" i="51" a="1"/>
  <c r="R33" i="51" s="1"/>
  <c r="R40" i="51" a="1"/>
  <c r="R40" i="51" s="1"/>
  <c r="U48" i="51" a="1"/>
  <c r="U48" i="51" s="1"/>
  <c r="R55" i="51" a="1"/>
  <c r="R55" i="51" s="1"/>
  <c r="T70" i="51" a="1"/>
  <c r="T70" i="51" s="1"/>
  <c r="U73" i="51" a="1"/>
  <c r="U73" i="51" s="1"/>
  <c r="T73" i="51" a="1"/>
  <c r="T73" i="51" s="1"/>
  <c r="R73" i="51" a="1"/>
  <c r="R73" i="51" s="1"/>
  <c r="R6" i="52" a="1"/>
  <c r="R6" i="52" s="1"/>
  <c r="R11" i="52" a="1"/>
  <c r="R11" i="52" s="1"/>
  <c r="U16" i="52" a="1"/>
  <c r="U16" i="52" s="1"/>
  <c r="R29" i="52" a="1"/>
  <c r="R29" i="52" s="1"/>
  <c r="T34" i="52" a="1"/>
  <c r="T34" i="52" s="1"/>
  <c r="U38" i="52" a="1"/>
  <c r="U38" i="52" s="1"/>
  <c r="T50" i="52" a="1"/>
  <c r="T50" i="52" s="1"/>
  <c r="R55" i="52" a="1"/>
  <c r="R55" i="52" s="1"/>
  <c r="U62" i="52" a="1"/>
  <c r="U62" i="52" s="1"/>
  <c r="R73" i="52" a="1"/>
  <c r="R73" i="52" s="1"/>
  <c r="T79" i="52" a="1"/>
  <c r="T79" i="52" s="1"/>
  <c r="T88" i="52" a="1"/>
  <c r="T88" i="52" s="1"/>
  <c r="V92" i="52" a="1"/>
  <c r="V92" i="52" s="1"/>
  <c r="U18" i="51" a="1"/>
  <c r="U18" i="51" s="1"/>
  <c r="T26" i="51" a="1"/>
  <c r="T26" i="51" s="1"/>
  <c r="U33" i="51" a="1"/>
  <c r="U33" i="51" s="1"/>
  <c r="T40" i="51" a="1"/>
  <c r="T40" i="51" s="1"/>
  <c r="R51" i="51" a="1"/>
  <c r="R51" i="51" s="1"/>
  <c r="U55" i="51" a="1"/>
  <c r="U55" i="51" s="1"/>
  <c r="R59" i="51" a="1"/>
  <c r="R59" i="51" s="1"/>
  <c r="V62" i="51" a="1"/>
  <c r="V62" i="51" s="1"/>
  <c r="U62" i="51" a="1"/>
  <c r="U62" i="51" s="1"/>
  <c r="U70" i="51" a="1"/>
  <c r="U70" i="51" s="1"/>
  <c r="V13" i="51" a="1"/>
  <c r="V13" i="51" s="1"/>
  <c r="T54" i="51" a="1"/>
  <c r="T54" i="51" s="1"/>
  <c r="V86" i="51" a="1"/>
  <c r="V86" i="51" s="1"/>
  <c r="U86" i="51" a="1"/>
  <c r="U86" i="51" s="1"/>
  <c r="T86" i="51" a="1"/>
  <c r="T86" i="51" s="1"/>
  <c r="R86" i="51" a="1"/>
  <c r="R86" i="51" s="1"/>
  <c r="U34" i="52" a="1"/>
  <c r="U34" i="52" s="1"/>
  <c r="V38" i="52" a="1"/>
  <c r="V38" i="52" s="1"/>
  <c r="V62" i="52" a="1"/>
  <c r="V62" i="52" s="1"/>
  <c r="R13" i="51" a="1"/>
  <c r="R13" i="51" s="1"/>
  <c r="T16" i="51" a="1"/>
  <c r="T16" i="51" s="1"/>
  <c r="R54" i="51" a="1"/>
  <c r="R54" i="51" s="1"/>
  <c r="T53" i="52" a="1"/>
  <c r="T53" i="52" s="1"/>
  <c r="T13" i="51" a="1"/>
  <c r="T13" i="51" s="1"/>
  <c r="V27" i="51" a="1"/>
  <c r="V27" i="51" s="1"/>
  <c r="U27" i="51" a="1"/>
  <c r="U27" i="51" s="1"/>
  <c r="R36" i="51" a="1"/>
  <c r="R36" i="51" s="1"/>
  <c r="U54" i="51" a="1"/>
  <c r="U54" i="51" s="1"/>
  <c r="R69" i="51" a="1"/>
  <c r="R69" i="51" s="1"/>
  <c r="I79" i="51"/>
  <c r="R81" i="51" a="1"/>
  <c r="R81" i="51" s="1"/>
  <c r="T87" i="51" a="1"/>
  <c r="T87" i="51" s="1"/>
  <c r="F84" i="51"/>
  <c r="U87" i="51" a="1"/>
  <c r="U87" i="51" s="1"/>
  <c r="V88" i="51" a="1"/>
  <c r="V88" i="51" s="1"/>
  <c r="F90" i="51"/>
  <c r="R92" i="51" a="1"/>
  <c r="R92" i="51" s="1"/>
  <c r="U81" i="51" a="1"/>
  <c r="U81" i="51" s="1"/>
  <c r="T92" i="51" a="1"/>
  <c r="T92" i="51" s="1"/>
  <c r="V87" i="51" a="1"/>
  <c r="V87" i="51" s="1"/>
  <c r="U92" i="51" a="1"/>
  <c r="U92" i="51" s="1"/>
  <c r="R85" i="51" a="1"/>
  <c r="R85" i="51" s="1"/>
  <c r="R91" i="51" a="1"/>
  <c r="R91" i="51" s="1"/>
  <c r="R79" i="51" a="1"/>
  <c r="R79" i="51" s="1"/>
  <c r="T85" i="51" a="1"/>
  <c r="T85" i="51" s="1"/>
  <c r="T91" i="51" a="1"/>
  <c r="T91" i="51" s="1"/>
  <c r="T79" i="51" a="1"/>
  <c r="T79" i="51" s="1"/>
  <c r="I94" i="51"/>
  <c r="R43" i="51" a="1"/>
  <c r="R43" i="51" s="1"/>
  <c r="R84" i="51" a="1"/>
  <c r="R84" i="51" s="1"/>
  <c r="R90" i="51" a="1"/>
  <c r="R90" i="51" s="1"/>
  <c r="F93" i="51"/>
  <c r="I81" i="51"/>
  <c r="F86" i="51"/>
  <c r="F92" i="51"/>
  <c r="R94" i="51" a="1"/>
  <c r="R94" i="51" s="1"/>
  <c r="F85" i="51"/>
  <c r="F77" i="51"/>
  <c r="F94" i="51"/>
  <c r="F79" i="51"/>
  <c r="F81" i="51"/>
  <c r="F82" i="51"/>
  <c r="F83" i="51"/>
  <c r="F89" i="51"/>
  <c r="F75" i="51"/>
  <c r="F91" i="51"/>
  <c r="Q14" i="52" l="1" a="1"/>
  <c r="Q14" i="52" s="1"/>
  <c r="S14" i="52" s="1"/>
  <c r="Q14" i="51" a="1"/>
  <c r="Q14" i="51" s="1"/>
  <c r="S14" i="51" s="1"/>
  <c r="Q85" i="52" a="1"/>
  <c r="Q85" i="52" s="1"/>
  <c r="S85" i="52" s="1"/>
  <c r="Q85" i="51" a="1"/>
  <c r="Q85" i="51" s="1"/>
  <c r="S85" i="51" s="1"/>
  <c r="Q68" i="52" a="1"/>
  <c r="Q68" i="52" s="1"/>
  <c r="S68" i="52" s="1"/>
  <c r="Q68" i="51" a="1"/>
  <c r="Q68" i="51" s="1"/>
  <c r="S68" i="51" s="1"/>
  <c r="Q9" i="51" a="1"/>
  <c r="Q9" i="51" s="1"/>
  <c r="S9" i="51" s="1"/>
  <c r="Q9" i="52" a="1"/>
  <c r="Q9" i="52" s="1"/>
  <c r="S9" i="52" s="1"/>
  <c r="Q80" i="51" a="1"/>
  <c r="Q80" i="51" s="1"/>
  <c r="S80" i="51" s="1"/>
  <c r="Q80" i="52" a="1"/>
  <c r="Q80" i="52" s="1"/>
  <c r="S80" i="52" s="1"/>
  <c r="Q51" i="52" a="1"/>
  <c r="Q51" i="52" s="1"/>
  <c r="S51" i="52" s="1"/>
  <c r="Q51" i="51" a="1"/>
  <c r="Q51" i="51" s="1"/>
  <c r="S51" i="51" s="1"/>
  <c r="Q86" i="52" a="1"/>
  <c r="Q86" i="52" s="1"/>
  <c r="S86" i="52" s="1"/>
  <c r="Q86" i="51" a="1"/>
  <c r="Q86" i="51" s="1"/>
  <c r="S86" i="51" s="1"/>
  <c r="Q34" i="52" a="1"/>
  <c r="Q34" i="52" s="1"/>
  <c r="S34" i="52" s="1"/>
  <c r="Q34" i="51" a="1"/>
  <c r="Q34" i="51" s="1"/>
  <c r="S34" i="51" s="1"/>
  <c r="Q70" i="51" a="1"/>
  <c r="Q70" i="51" s="1"/>
  <c r="S70" i="51" s="1"/>
  <c r="Q70" i="52" a="1"/>
  <c r="Q70" i="52" s="1"/>
  <c r="S70" i="52" s="1"/>
  <c r="Q32" i="51" a="1"/>
  <c r="Q32" i="51" s="1"/>
  <c r="S32" i="51" s="1"/>
  <c r="Q32" i="52" a="1"/>
  <c r="Q32" i="52" s="1"/>
  <c r="S32" i="52" s="1"/>
  <c r="Q4" i="52" a="1"/>
  <c r="Q4" i="52" s="1"/>
  <c r="S4" i="52" s="1"/>
  <c r="Q4" i="51" a="1"/>
  <c r="Q4" i="51" s="1"/>
  <c r="S4" i="51" s="1"/>
  <c r="Q87" i="51" a="1"/>
  <c r="Q87" i="51" s="1"/>
  <c r="S87" i="51" s="1"/>
  <c r="Q87" i="52" a="1"/>
  <c r="Q87" i="52" s="1"/>
  <c r="S87" i="52" s="1"/>
  <c r="Q57" i="51" a="1"/>
  <c r="Q57" i="51" s="1"/>
  <c r="S57" i="51" s="1"/>
  <c r="Q57" i="52" a="1"/>
  <c r="Q57" i="52" s="1"/>
  <c r="S57" i="52" s="1"/>
  <c r="Q6" i="52" a="1"/>
  <c r="Q6" i="52" s="1"/>
  <c r="S6" i="52" s="1"/>
  <c r="Q6" i="51" a="1"/>
  <c r="Q6" i="51" s="1"/>
  <c r="S6" i="51" s="1"/>
  <c r="Q21" i="52" a="1"/>
  <c r="Q21" i="52" s="1"/>
  <c r="S21" i="52" s="1"/>
  <c r="Q21" i="51" a="1"/>
  <c r="Q21" i="51" s="1"/>
  <c r="S21" i="51" s="1"/>
  <c r="Q13" i="51" a="1"/>
  <c r="Q13" i="51" s="1"/>
  <c r="S13" i="51" s="1"/>
  <c r="Q13" i="52" a="1"/>
  <c r="Q13" i="52" s="1"/>
  <c r="S13" i="52" s="1"/>
  <c r="Q67" i="52" a="1"/>
  <c r="Q67" i="52" s="1"/>
  <c r="S67" i="52" s="1"/>
  <c r="Q67" i="51" a="1"/>
  <c r="Q67" i="51" s="1"/>
  <c r="S67" i="51" s="1"/>
  <c r="Q39" i="52" a="1"/>
  <c r="Q39" i="52" s="1"/>
  <c r="S39" i="52" s="1"/>
  <c r="Q39" i="51" a="1"/>
  <c r="Q39" i="51" s="1"/>
  <c r="S39" i="51" s="1"/>
  <c r="Q45" i="51" a="1"/>
  <c r="Q45" i="51" s="1"/>
  <c r="S45" i="51" s="1"/>
  <c r="Q45" i="52" a="1"/>
  <c r="Q45" i="52" s="1"/>
  <c r="S45" i="52" s="1"/>
  <c r="Q74" i="52" a="1"/>
  <c r="Q74" i="52" s="1"/>
  <c r="S74" i="52" s="1"/>
  <c r="Q74" i="51" a="1"/>
  <c r="Q74" i="51" s="1"/>
  <c r="S74" i="51" s="1"/>
  <c r="Q10" i="51" a="1"/>
  <c r="Q10" i="51" s="1"/>
  <c r="S10" i="51" s="1"/>
  <c r="Q10" i="52" a="1"/>
  <c r="Q10" i="52" s="1"/>
  <c r="S10" i="52" s="1"/>
  <c r="Q83" i="52" a="1"/>
  <c r="Q83" i="52" s="1"/>
  <c r="S83" i="52" s="1"/>
  <c r="Q83" i="51" a="1"/>
  <c r="Q83" i="51" s="1"/>
  <c r="S83" i="51" s="1"/>
  <c r="Q82" i="51" a="1"/>
  <c r="Q82" i="51" s="1"/>
  <c r="S82" i="51" s="1"/>
  <c r="Q82" i="52" a="1"/>
  <c r="Q82" i="52" s="1"/>
  <c r="S82" i="52" s="1"/>
  <c r="Q48" i="52" a="1"/>
  <c r="Q48" i="52" s="1"/>
  <c r="S48" i="52" s="1"/>
  <c r="Q48" i="51" a="1"/>
  <c r="Q48" i="51" s="1"/>
  <c r="S48" i="51" s="1"/>
  <c r="Q22" i="52" a="1"/>
  <c r="Q22" i="52" s="1"/>
  <c r="S22" i="52" s="1"/>
  <c r="Q22" i="51" a="1"/>
  <c r="Q22" i="51" s="1"/>
  <c r="S22" i="51" s="1"/>
  <c r="Q38" i="51" a="1"/>
  <c r="Q38" i="51" s="1"/>
  <c r="S38" i="51" s="1"/>
  <c r="Q38" i="52" a="1"/>
  <c r="Q38" i="52" s="1"/>
  <c r="S38" i="52" s="1"/>
  <c r="Q19" i="52" a="1"/>
  <c r="Q19" i="52" s="1"/>
  <c r="S19" i="52" s="1"/>
  <c r="Q19" i="51" a="1"/>
  <c r="Q19" i="51" s="1"/>
  <c r="S19" i="51" s="1"/>
  <c r="Q50" i="51" a="1"/>
  <c r="Q50" i="51" s="1"/>
  <c r="S50" i="51" s="1"/>
  <c r="Q50" i="52" a="1"/>
  <c r="Q50" i="52" s="1"/>
  <c r="S50" i="52" s="1"/>
  <c r="Q36" i="52" a="1"/>
  <c r="Q36" i="52" s="1"/>
  <c r="S36" i="52" s="1"/>
  <c r="Q36" i="51" a="1"/>
  <c r="Q36" i="51" s="1"/>
  <c r="S36" i="51" s="1"/>
  <c r="Q26" i="51" a="1"/>
  <c r="Q26" i="51" s="1"/>
  <c r="S26" i="51" s="1"/>
  <c r="Q26" i="52" a="1"/>
  <c r="Q26" i="52" s="1"/>
  <c r="S26" i="52" s="1"/>
  <c r="Q72" i="51" a="1"/>
  <c r="Q72" i="51" s="1"/>
  <c r="S72" i="51" s="1"/>
  <c r="Q72" i="52" a="1"/>
  <c r="Q72" i="52" s="1"/>
  <c r="S72" i="52" s="1"/>
  <c r="Q43" i="52" a="1"/>
  <c r="Q43" i="52" s="1"/>
  <c r="S43" i="52" s="1"/>
  <c r="Q43" i="51" a="1"/>
  <c r="Q43" i="51" s="1"/>
  <c r="S43" i="51" s="1"/>
  <c r="Q42" i="52" a="1"/>
  <c r="Q42" i="52" s="1"/>
  <c r="S42" i="52" s="1"/>
  <c r="Q42" i="51" a="1"/>
  <c r="Q42" i="51" s="1"/>
  <c r="S42" i="51" s="1"/>
  <c r="Q65" i="52" a="1"/>
  <c r="Q65" i="52" s="1"/>
  <c r="S65" i="52" s="1"/>
  <c r="Q65" i="51" a="1"/>
  <c r="Q65" i="51" s="1"/>
  <c r="S65" i="51" s="1"/>
  <c r="Q73" i="52" a="1"/>
  <c r="Q73" i="52" s="1"/>
  <c r="S73" i="52" s="1"/>
  <c r="Q73" i="51" a="1"/>
  <c r="Q73" i="51" s="1"/>
  <c r="S73" i="51" s="1"/>
  <c r="Q52" i="51" a="1"/>
  <c r="Q52" i="51" s="1"/>
  <c r="S52" i="51" s="1"/>
  <c r="Q52" i="52" a="1"/>
  <c r="Q52" i="52" s="1"/>
  <c r="S52" i="52" s="1"/>
  <c r="Q40" i="52" a="1"/>
  <c r="Q40" i="52" s="1"/>
  <c r="S40" i="52" s="1"/>
  <c r="Q40" i="51" a="1"/>
  <c r="Q40" i="51" s="1"/>
  <c r="S40" i="51" s="1"/>
  <c r="Q27" i="52" a="1"/>
  <c r="Q27" i="52" s="1"/>
  <c r="S27" i="52" s="1"/>
  <c r="Q27" i="51" a="1"/>
  <c r="Q27" i="51" s="1"/>
  <c r="S27" i="51" s="1"/>
  <c r="Q89" i="52" a="1"/>
  <c r="Q89" i="52" s="1"/>
  <c r="S89" i="52" s="1"/>
  <c r="Q89" i="51" a="1"/>
  <c r="Q89" i="51" s="1"/>
  <c r="S89" i="51" s="1"/>
  <c r="Q12" i="52" a="1"/>
  <c r="Q12" i="52" s="1"/>
  <c r="S12" i="52" s="1"/>
  <c r="Q12" i="51" a="1"/>
  <c r="Q12" i="51" s="1"/>
  <c r="S12" i="51" s="1"/>
  <c r="Q49" i="51" a="1"/>
  <c r="Q49" i="51" s="1"/>
  <c r="S49" i="51" s="1"/>
  <c r="Q49" i="52" a="1"/>
  <c r="Q49" i="52" s="1"/>
  <c r="S49" i="52" s="1"/>
  <c r="Q44" i="51" a="1"/>
  <c r="Q44" i="51" s="1"/>
  <c r="S44" i="51" s="1"/>
  <c r="Q44" i="52" a="1"/>
  <c r="Q44" i="52" s="1"/>
  <c r="S44" i="52" s="1"/>
  <c r="Q69" i="51" a="1"/>
  <c r="Q69" i="51" s="1"/>
  <c r="S69" i="51" s="1"/>
  <c r="Q69" i="52" a="1"/>
  <c r="Q69" i="52" s="1"/>
  <c r="S69" i="52" s="1"/>
  <c r="Q90" i="51" a="1"/>
  <c r="Q90" i="51" s="1"/>
  <c r="S90" i="51" s="1"/>
  <c r="Q90" i="52" a="1"/>
  <c r="Q90" i="52" s="1"/>
  <c r="S90" i="52" s="1"/>
  <c r="Q55" i="51" a="1"/>
  <c r="Q55" i="51" s="1"/>
  <c r="S55" i="51" s="1"/>
  <c r="Q55" i="52" a="1"/>
  <c r="Q55" i="52" s="1"/>
  <c r="S55" i="52" s="1"/>
  <c r="Q24" i="52" a="1"/>
  <c r="Q24" i="52" s="1"/>
  <c r="S24" i="52" s="1"/>
  <c r="Q24" i="51" a="1"/>
  <c r="Q24" i="51" s="1"/>
  <c r="S24" i="51" s="1"/>
  <c r="Q92" i="52" a="1"/>
  <c r="Q92" i="52" s="1"/>
  <c r="S92" i="52" s="1"/>
  <c r="Q92" i="51" a="1"/>
  <c r="Q92" i="51" s="1"/>
  <c r="S92" i="51" s="1"/>
  <c r="Q25" i="52" a="1"/>
  <c r="Q25" i="52" s="1"/>
  <c r="S25" i="52" s="1"/>
  <c r="Q25" i="51" a="1"/>
  <c r="Q25" i="51" s="1"/>
  <c r="S25" i="51" s="1"/>
  <c r="Q3" i="52" a="1"/>
  <c r="Q3" i="52" s="1"/>
  <c r="S3" i="52" s="1"/>
  <c r="Q3" i="51" a="1"/>
  <c r="Q3" i="51" s="1"/>
  <c r="S3" i="51" s="1"/>
  <c r="Q37" i="51" a="1"/>
  <c r="Q37" i="51" s="1"/>
  <c r="S37" i="51" s="1"/>
  <c r="Q37" i="52" a="1"/>
  <c r="Q37" i="52" s="1"/>
  <c r="S37" i="52" s="1"/>
  <c r="Q41" i="52" a="1"/>
  <c r="Q41" i="52" s="1"/>
  <c r="S41" i="52" s="1"/>
  <c r="Q41" i="51" a="1"/>
  <c r="Q41" i="51" s="1"/>
  <c r="S41" i="51" s="1"/>
  <c r="Q16" i="52" a="1"/>
  <c r="Q16" i="52" s="1"/>
  <c r="S16" i="52" s="1"/>
  <c r="Q16" i="51" a="1"/>
  <c r="Q16" i="51" s="1"/>
  <c r="S16" i="51" s="1"/>
  <c r="Q81" i="51" a="1"/>
  <c r="Q81" i="51" s="1"/>
  <c r="S81" i="51" s="1"/>
  <c r="Q81" i="52" a="1"/>
  <c r="Q81" i="52" s="1"/>
  <c r="S81" i="52" s="1"/>
  <c r="Q79" i="52" a="1"/>
  <c r="Q79" i="52" s="1"/>
  <c r="S79" i="52" s="1"/>
  <c r="Q79" i="51" a="1"/>
  <c r="Q79" i="51" s="1"/>
  <c r="S79" i="51" s="1"/>
  <c r="Q77" i="51" a="1"/>
  <c r="Q77" i="51" s="1"/>
  <c r="S77" i="51" s="1"/>
  <c r="Q77" i="52" a="1"/>
  <c r="Q77" i="52" s="1"/>
  <c r="S77" i="52" s="1"/>
  <c r="Q58" i="51" a="1"/>
  <c r="Q58" i="51" s="1"/>
  <c r="S58" i="51" s="1"/>
  <c r="Q58" i="52" a="1"/>
  <c r="Q58" i="52" s="1"/>
  <c r="S58" i="52" s="1"/>
  <c r="Q91" i="51" a="1"/>
  <c r="Q91" i="51" s="1"/>
  <c r="S91" i="51" s="1"/>
  <c r="Q91" i="52" a="1"/>
  <c r="Q91" i="52" s="1"/>
  <c r="S91" i="52" s="1"/>
  <c r="Q61" i="51" a="1"/>
  <c r="Q61" i="51" s="1"/>
  <c r="S61" i="51" s="1"/>
  <c r="Q61" i="52" a="1"/>
  <c r="Q61" i="52" s="1"/>
  <c r="S61" i="52" s="1"/>
  <c r="Q35" i="52" a="1"/>
  <c r="Q35" i="52" s="1"/>
  <c r="S35" i="52" s="1"/>
  <c r="Q35" i="51" a="1"/>
  <c r="Q35" i="51" s="1"/>
  <c r="S35" i="51" s="1"/>
  <c r="Q63" i="51" a="1"/>
  <c r="Q63" i="51" s="1"/>
  <c r="S63" i="51" s="1"/>
  <c r="Q63" i="52" a="1"/>
  <c r="Q63" i="52" s="1"/>
  <c r="S63" i="52" s="1"/>
  <c r="Q76" i="51" a="1"/>
  <c r="Q76" i="51" s="1"/>
  <c r="S76" i="51" s="1"/>
  <c r="Q76" i="52" a="1"/>
  <c r="Q76" i="52" s="1"/>
  <c r="S76" i="52" s="1"/>
  <c r="Q71" i="51" a="1"/>
  <c r="Q71" i="51" s="1"/>
  <c r="S71" i="51" s="1"/>
  <c r="Q71" i="52" a="1"/>
  <c r="Q71" i="52" s="1"/>
  <c r="S71" i="52" s="1"/>
  <c r="Q94" i="52" a="1"/>
  <c r="Q94" i="52" s="1"/>
  <c r="S94" i="52" s="1"/>
  <c r="Q94" i="51" a="1"/>
  <c r="Q94" i="51" s="1"/>
  <c r="S94" i="51" s="1"/>
  <c r="Q18" i="51" a="1"/>
  <c r="Q18" i="51" s="1"/>
  <c r="S18" i="51" s="1"/>
  <c r="Q18" i="52" a="1"/>
  <c r="Q18" i="52" s="1"/>
  <c r="S18" i="52" s="1"/>
  <c r="Q23" i="52" a="1"/>
  <c r="Q23" i="52" s="1"/>
  <c r="S23" i="52" s="1"/>
  <c r="Q23" i="51" a="1"/>
  <c r="Q23" i="51" s="1"/>
  <c r="S23" i="51" s="1"/>
  <c r="Q66" i="52" a="1"/>
  <c r="Q66" i="52" s="1"/>
  <c r="S66" i="52" s="1"/>
  <c r="Q66" i="51" a="1"/>
  <c r="Q66" i="51" s="1"/>
  <c r="S66" i="51" s="1"/>
  <c r="Q8" i="51" a="1"/>
  <c r="Q8" i="51" s="1"/>
  <c r="S8" i="51" s="1"/>
  <c r="Q8" i="52" a="1"/>
  <c r="Q8" i="52" s="1"/>
  <c r="S8" i="52" s="1"/>
  <c r="Q46" i="52" a="1"/>
  <c r="Q46" i="52" s="1"/>
  <c r="S46" i="52" s="1"/>
  <c r="Q46" i="51" a="1"/>
  <c r="Q46" i="51" s="1"/>
  <c r="S46" i="51" s="1"/>
  <c r="Q11" i="52" a="1"/>
  <c r="Q11" i="52" s="1"/>
  <c r="S11" i="52" s="1"/>
  <c r="Q11" i="51" a="1"/>
  <c r="Q11" i="51" s="1"/>
  <c r="S11" i="51" s="1"/>
  <c r="Q60" i="51" a="1"/>
  <c r="Q60" i="51" s="1"/>
  <c r="S60" i="51" s="1"/>
  <c r="Q60" i="52" a="1"/>
  <c r="Q60" i="52" s="1"/>
  <c r="S60" i="52" s="1"/>
  <c r="Q75" i="51" a="1"/>
  <c r="Q75" i="51" s="1"/>
  <c r="S75" i="51" s="1"/>
  <c r="Q75" i="52" a="1"/>
  <c r="Q75" i="52" s="1"/>
  <c r="S75" i="52" s="1"/>
  <c r="Q5" i="51" a="1"/>
  <c r="Q5" i="51" s="1"/>
  <c r="S5" i="51" s="1"/>
  <c r="Q5" i="52" a="1"/>
  <c r="Q5" i="52" s="1"/>
  <c r="S5" i="52" s="1"/>
  <c r="Q53" i="51" a="1"/>
  <c r="Q53" i="51" s="1"/>
  <c r="S53" i="51" s="1"/>
  <c r="Q53" i="52" a="1"/>
  <c r="Q53" i="52" s="1"/>
  <c r="S53" i="52" s="1"/>
  <c r="Q31" i="52" a="1"/>
  <c r="Q31" i="52" s="1"/>
  <c r="S31" i="52" s="1"/>
  <c r="Q31" i="51" a="1"/>
  <c r="Q31" i="51" s="1"/>
  <c r="S31" i="51" s="1"/>
  <c r="Q93" i="51" a="1"/>
  <c r="Q93" i="51" s="1"/>
  <c r="S93" i="51" s="1"/>
  <c r="Q93" i="52" a="1"/>
  <c r="Q93" i="52" s="1"/>
  <c r="S93" i="52" s="1"/>
  <c r="Q54" i="52" a="1"/>
  <c r="Q54" i="52" s="1"/>
  <c r="S54" i="52" s="1"/>
  <c r="Q54" i="51" a="1"/>
  <c r="Q54" i="51" s="1"/>
  <c r="S54" i="51" s="1"/>
  <c r="Q33" i="51" a="1"/>
  <c r="Q33" i="51" s="1"/>
  <c r="S33" i="51" s="1"/>
  <c r="Q33" i="52" a="1"/>
  <c r="Q33" i="52" s="1"/>
  <c r="S33" i="52" s="1"/>
  <c r="Q56" i="52" a="1"/>
  <c r="Q56" i="52" s="1"/>
  <c r="S56" i="52" s="1"/>
  <c r="Q56" i="51" a="1"/>
  <c r="Q56" i="51" s="1"/>
  <c r="S56" i="51" s="1"/>
  <c r="Q29" i="51" a="1"/>
  <c r="Q29" i="51" s="1"/>
  <c r="S29" i="51" s="1"/>
  <c r="Q29" i="52" a="1"/>
  <c r="Q29" i="52" s="1"/>
  <c r="S29" i="52" s="1"/>
  <c r="Q2" i="51" a="1"/>
  <c r="Q2" i="51" s="1"/>
  <c r="S2" i="51" s="1"/>
  <c r="Q2" i="52" a="1"/>
  <c r="Q2" i="52" s="1"/>
  <c r="S2" i="52" s="1"/>
  <c r="Q62" i="51" a="1"/>
  <c r="Q62" i="51" s="1"/>
  <c r="S62" i="51" s="1"/>
  <c r="Q62" i="52" a="1"/>
  <c r="Q62" i="52" s="1"/>
  <c r="S62" i="52" s="1"/>
  <c r="Q78" i="51" a="1"/>
  <c r="Q78" i="51" s="1"/>
  <c r="S78" i="51" s="1"/>
  <c r="Q78" i="52" a="1"/>
  <c r="Q78" i="52" s="1"/>
  <c r="S78" i="52" s="1"/>
  <c r="Q47" i="51" a="1"/>
  <c r="Q47" i="51" s="1"/>
  <c r="S47" i="51" s="1"/>
  <c r="Q47" i="52" a="1"/>
  <c r="Q47" i="52" s="1"/>
  <c r="S47" i="52" s="1"/>
  <c r="Q64" i="52" a="1"/>
  <c r="Q64" i="52" s="1"/>
  <c r="S64" i="52" s="1"/>
  <c r="Q64" i="51" a="1"/>
  <c r="Q64" i="51" s="1"/>
  <c r="S64" i="51" s="1"/>
  <c r="Q20" i="52" a="1"/>
  <c r="Q20" i="52" s="1"/>
  <c r="S20" i="52" s="1"/>
  <c r="Q20" i="51" a="1"/>
  <c r="Q20" i="51" s="1"/>
  <c r="S20" i="51" s="1"/>
  <c r="Q30" i="51" a="1"/>
  <c r="Q30" i="51" s="1"/>
  <c r="S30" i="51" s="1"/>
  <c r="Q30" i="52" a="1"/>
  <c r="Q30" i="52" s="1"/>
  <c r="S30" i="52" s="1"/>
  <c r="Q7" i="52" a="1"/>
  <c r="Q7" i="52" s="1"/>
  <c r="S7" i="52" s="1"/>
  <c r="Q7" i="51" a="1"/>
  <c r="Q7" i="51" s="1"/>
  <c r="S7" i="51" s="1"/>
  <c r="Q28" i="51" a="1"/>
  <c r="Q28" i="51" s="1"/>
  <c r="S28" i="51" s="1"/>
  <c r="Q28" i="52" a="1"/>
  <c r="Q28" i="52" s="1"/>
  <c r="S28" i="52" s="1"/>
  <c r="Q84" i="51" a="1"/>
  <c r="Q84" i="51" s="1"/>
  <c r="S84" i="51" s="1"/>
  <c r="Q84" i="52" a="1"/>
  <c r="Q84" i="52" s="1"/>
  <c r="S84" i="52" s="1"/>
  <c r="Q88" i="52" a="1"/>
  <c r="Q88" i="52" s="1"/>
  <c r="S88" i="52" s="1"/>
  <c r="Q88" i="51" a="1"/>
  <c r="Q88" i="51" s="1"/>
  <c r="S88" i="51" s="1"/>
  <c r="Q59" i="51" a="1"/>
  <c r="Q59" i="51" s="1"/>
  <c r="S59" i="51" s="1"/>
  <c r="Q59" i="52" a="1"/>
  <c r="Q59" i="52" s="1"/>
  <c r="S59" i="52" s="1"/>
  <c r="Q17" i="52" a="1"/>
  <c r="Q17" i="52" s="1"/>
  <c r="S17" i="52" s="1"/>
  <c r="Q17" i="51" a="1"/>
  <c r="Q17" i="51" s="1"/>
  <c r="S17" i="51" s="1"/>
  <c r="Q15" i="51" a="1"/>
  <c r="Q15" i="51" s="1"/>
  <c r="S15" i="51" s="1"/>
  <c r="Q15" i="52" a="1"/>
  <c r="Q15" i="52" s="1"/>
  <c r="S15" i="52" s="1"/>
  <c r="B2" i="52" l="1" a="1"/>
  <c r="B2" i="51" a="1"/>
  <c r="H73" i="51" l="1"/>
  <c r="E73" i="51"/>
  <c r="D73" i="51"/>
  <c r="A73" i="51"/>
  <c r="C73" i="51"/>
  <c r="C72" i="51"/>
  <c r="A72" i="51"/>
  <c r="D72" i="51"/>
  <c r="H72" i="51"/>
  <c r="E72" i="51"/>
  <c r="A71" i="51"/>
  <c r="H71" i="51"/>
  <c r="E71" i="51"/>
  <c r="D71" i="51"/>
  <c r="C71" i="51"/>
  <c r="E70" i="51"/>
  <c r="D70" i="51"/>
  <c r="C70" i="51"/>
  <c r="A70" i="51"/>
  <c r="H70" i="51"/>
  <c r="A69" i="51"/>
  <c r="H69" i="51"/>
  <c r="E69" i="51"/>
  <c r="D69" i="51"/>
  <c r="C69" i="51"/>
  <c r="H68" i="51"/>
  <c r="E68" i="51"/>
  <c r="D68" i="51"/>
  <c r="C68" i="51"/>
  <c r="A68" i="51"/>
  <c r="E67" i="51"/>
  <c r="H67" i="51"/>
  <c r="D67" i="51"/>
  <c r="C67" i="51"/>
  <c r="A67" i="51"/>
  <c r="H66" i="51"/>
  <c r="C66" i="51"/>
  <c r="E66" i="51"/>
  <c r="D66" i="51"/>
  <c r="A66" i="51"/>
  <c r="H65" i="51"/>
  <c r="E65" i="51"/>
  <c r="D65" i="51"/>
  <c r="C65" i="51"/>
  <c r="A65" i="51"/>
  <c r="A64" i="51"/>
  <c r="C64" i="51"/>
  <c r="H64" i="51"/>
  <c r="E64" i="51"/>
  <c r="D64" i="51"/>
  <c r="H63" i="51"/>
  <c r="E63" i="51"/>
  <c r="D63" i="51"/>
  <c r="C63" i="51"/>
  <c r="A63" i="51"/>
  <c r="D62" i="51"/>
  <c r="C62" i="51"/>
  <c r="A62" i="51"/>
  <c r="E62" i="51"/>
  <c r="H62" i="51"/>
  <c r="A61" i="51"/>
  <c r="H61" i="51"/>
  <c r="E61" i="51"/>
  <c r="D61" i="51"/>
  <c r="C61" i="51"/>
  <c r="C60" i="51"/>
  <c r="A60" i="51"/>
  <c r="D60" i="51"/>
  <c r="H60" i="51"/>
  <c r="E60" i="51"/>
  <c r="H59" i="51"/>
  <c r="E59" i="51"/>
  <c r="D59" i="51"/>
  <c r="C59" i="51"/>
  <c r="A59" i="51"/>
  <c r="E58" i="51"/>
  <c r="D58" i="51"/>
  <c r="C58" i="51"/>
  <c r="A58" i="51"/>
  <c r="H58" i="51"/>
  <c r="H57" i="51"/>
  <c r="E57" i="51"/>
  <c r="D57" i="51"/>
  <c r="C57" i="51"/>
  <c r="A57" i="51"/>
  <c r="E56" i="51"/>
  <c r="H56" i="51"/>
  <c r="D56" i="51"/>
  <c r="C56" i="51"/>
  <c r="A56" i="51"/>
  <c r="C55" i="51"/>
  <c r="A55" i="51"/>
  <c r="H55" i="51"/>
  <c r="E55" i="51"/>
  <c r="D55" i="51"/>
  <c r="H54" i="51"/>
  <c r="E54" i="51"/>
  <c r="D54" i="51"/>
  <c r="C54" i="51"/>
  <c r="A54" i="51"/>
  <c r="C53" i="51"/>
  <c r="A53" i="51"/>
  <c r="D53" i="51"/>
  <c r="H53" i="51"/>
  <c r="E53" i="51"/>
  <c r="D52" i="51"/>
  <c r="H52" i="51"/>
  <c r="E52" i="51"/>
  <c r="C52" i="51"/>
  <c r="A52" i="51"/>
  <c r="H51" i="51"/>
  <c r="D51" i="51"/>
  <c r="A51" i="51"/>
  <c r="E51" i="51"/>
  <c r="C51" i="51"/>
  <c r="H50" i="51"/>
  <c r="E50" i="51"/>
  <c r="D50" i="51"/>
  <c r="A50" i="51"/>
  <c r="C50" i="51"/>
  <c r="H49" i="51"/>
  <c r="A49" i="51"/>
  <c r="E49" i="51"/>
  <c r="C49" i="51"/>
  <c r="D49" i="51"/>
  <c r="C48" i="51"/>
  <c r="A48" i="51"/>
  <c r="H48" i="51"/>
  <c r="E48" i="51"/>
  <c r="D48" i="51"/>
  <c r="H47" i="51"/>
  <c r="E47" i="51"/>
  <c r="D47" i="51"/>
  <c r="C47" i="51"/>
  <c r="A47" i="51"/>
  <c r="E46" i="51"/>
  <c r="D46" i="51"/>
  <c r="C46" i="51"/>
  <c r="A46" i="51"/>
  <c r="H46" i="51"/>
  <c r="C45" i="51"/>
  <c r="H45" i="51"/>
  <c r="E45" i="51"/>
  <c r="D45" i="51"/>
  <c r="A45" i="51"/>
  <c r="H44" i="51"/>
  <c r="E44" i="51"/>
  <c r="D44" i="51"/>
  <c r="C44" i="51"/>
  <c r="A44" i="51"/>
  <c r="A43" i="51"/>
  <c r="D43" i="51"/>
  <c r="C43" i="51"/>
  <c r="H43" i="51"/>
  <c r="E43" i="51"/>
  <c r="H42" i="51"/>
  <c r="E42" i="51"/>
  <c r="D42" i="51"/>
  <c r="C42" i="51"/>
  <c r="A42" i="51"/>
  <c r="D41" i="51"/>
  <c r="C41" i="51"/>
  <c r="A41" i="51"/>
  <c r="E41" i="51"/>
  <c r="H41" i="51"/>
  <c r="C40" i="51"/>
  <c r="H40" i="51"/>
  <c r="D40" i="51"/>
  <c r="E40" i="51"/>
  <c r="A40" i="51"/>
  <c r="H39" i="51"/>
  <c r="E39" i="51"/>
  <c r="D39" i="51"/>
  <c r="C39" i="51"/>
  <c r="A39" i="51"/>
  <c r="H38" i="51"/>
  <c r="D38" i="51"/>
  <c r="E38" i="51"/>
  <c r="C38" i="51"/>
  <c r="A38" i="51"/>
  <c r="H37" i="51"/>
  <c r="C37" i="51"/>
  <c r="E37" i="51"/>
  <c r="D37" i="51"/>
  <c r="A37" i="51"/>
  <c r="C36" i="51"/>
  <c r="A36" i="51"/>
  <c r="H36" i="51"/>
  <c r="E36" i="51"/>
  <c r="D36" i="51"/>
  <c r="H35" i="51"/>
  <c r="E35" i="51"/>
  <c r="A35" i="51"/>
  <c r="D35" i="51"/>
  <c r="C35" i="51"/>
  <c r="E34" i="51"/>
  <c r="D34" i="51"/>
  <c r="C34" i="51"/>
  <c r="A34" i="51"/>
  <c r="H34" i="51"/>
  <c r="H33" i="51"/>
  <c r="E33" i="51"/>
  <c r="D33" i="51"/>
  <c r="C33" i="51"/>
  <c r="A33" i="51"/>
  <c r="H32" i="51"/>
  <c r="E32" i="51"/>
  <c r="D32" i="51"/>
  <c r="C32" i="51"/>
  <c r="A32" i="51"/>
  <c r="D3" i="51"/>
  <c r="C31" i="51"/>
  <c r="E31" i="51"/>
  <c r="H31" i="51"/>
  <c r="D31" i="51"/>
  <c r="A31" i="51"/>
  <c r="H30" i="51"/>
  <c r="C30" i="51"/>
  <c r="A30" i="51"/>
  <c r="E30" i="51"/>
  <c r="D30" i="51"/>
  <c r="H29" i="51"/>
  <c r="D29" i="51"/>
  <c r="C29" i="51"/>
  <c r="A29" i="51"/>
  <c r="E29" i="51"/>
  <c r="H93" i="52"/>
  <c r="E91" i="52"/>
  <c r="C89" i="52"/>
  <c r="D82" i="52"/>
  <c r="A80" i="52"/>
  <c r="H77" i="52"/>
  <c r="E75" i="52"/>
  <c r="C73" i="52"/>
  <c r="D91" i="52"/>
  <c r="A89" i="52"/>
  <c r="H86" i="52"/>
  <c r="E84" i="52"/>
  <c r="C82" i="52"/>
  <c r="D75" i="52"/>
  <c r="A73" i="52"/>
  <c r="H70" i="52"/>
  <c r="E93" i="52"/>
  <c r="C91" i="52"/>
  <c r="D84" i="52"/>
  <c r="A82" i="52"/>
  <c r="H79" i="52"/>
  <c r="E77" i="52"/>
  <c r="C75" i="52"/>
  <c r="H80" i="52"/>
  <c r="D93" i="52"/>
  <c r="A91" i="52"/>
  <c r="H88" i="52"/>
  <c r="E86" i="52"/>
  <c r="C84" i="52"/>
  <c r="D77" i="52"/>
  <c r="A75" i="52"/>
  <c r="H72" i="52"/>
  <c r="E70" i="52"/>
  <c r="C92" i="52"/>
  <c r="C93" i="52"/>
  <c r="D86" i="52"/>
  <c r="A84" i="52"/>
  <c r="H81" i="52"/>
  <c r="E79" i="52"/>
  <c r="C77" i="52"/>
  <c r="D70" i="52"/>
  <c r="E94" i="52"/>
  <c r="C76" i="52"/>
  <c r="A93" i="52"/>
  <c r="H90" i="52"/>
  <c r="E88" i="52"/>
  <c r="C86" i="52"/>
  <c r="D79" i="52"/>
  <c r="A77" i="52"/>
  <c r="H74" i="52"/>
  <c r="E72" i="52"/>
  <c r="C70" i="52"/>
  <c r="D85" i="52"/>
  <c r="D69" i="52"/>
  <c r="A71" i="52"/>
  <c r="D88" i="52"/>
  <c r="A86" i="52"/>
  <c r="H83" i="52"/>
  <c r="E81" i="52"/>
  <c r="C79" i="52"/>
  <c r="D72" i="52"/>
  <c r="A70" i="52"/>
  <c r="E82" i="52"/>
  <c r="H92" i="52"/>
  <c r="E90" i="52"/>
  <c r="C88" i="52"/>
  <c r="D81" i="52"/>
  <c r="A79" i="52"/>
  <c r="H76" i="52"/>
  <c r="E74" i="52"/>
  <c r="C72" i="52"/>
  <c r="A83" i="52"/>
  <c r="D90" i="52"/>
  <c r="A88" i="52"/>
  <c r="H85" i="52"/>
  <c r="E83" i="52"/>
  <c r="C81" i="52"/>
  <c r="D74" i="52"/>
  <c r="A72" i="52"/>
  <c r="H69" i="52"/>
  <c r="H94" i="52"/>
  <c r="E92" i="52"/>
  <c r="C90" i="52"/>
  <c r="D83" i="52"/>
  <c r="A81" i="52"/>
  <c r="H78" i="52"/>
  <c r="E76" i="52"/>
  <c r="C74" i="52"/>
  <c r="E78" i="52"/>
  <c r="D92" i="52"/>
  <c r="A90" i="52"/>
  <c r="H87" i="52"/>
  <c r="E85" i="52"/>
  <c r="C83" i="52"/>
  <c r="D76" i="52"/>
  <c r="A74" i="52"/>
  <c r="H71" i="52"/>
  <c r="E69" i="52"/>
  <c r="D94" i="52"/>
  <c r="A92" i="52"/>
  <c r="H89" i="52"/>
  <c r="E87" i="52"/>
  <c r="C85" i="52"/>
  <c r="D78" i="52"/>
  <c r="A76" i="52"/>
  <c r="H73" i="52"/>
  <c r="E71" i="52"/>
  <c r="C69" i="52"/>
  <c r="C80" i="52"/>
  <c r="C94" i="52"/>
  <c r="D87" i="52"/>
  <c r="A85" i="52"/>
  <c r="H82" i="52"/>
  <c r="E80" i="52"/>
  <c r="C78" i="52"/>
  <c r="D71" i="52"/>
  <c r="A69" i="52"/>
  <c r="D89" i="52"/>
  <c r="H84" i="52"/>
  <c r="A94" i="52"/>
  <c r="H91" i="52"/>
  <c r="E89" i="52"/>
  <c r="C87" i="52"/>
  <c r="D80" i="52"/>
  <c r="A78" i="52"/>
  <c r="H75" i="52"/>
  <c r="E73" i="52"/>
  <c r="C71" i="52"/>
  <c r="A87" i="52"/>
  <c r="D73" i="52"/>
  <c r="E68" i="52"/>
  <c r="D68" i="52"/>
  <c r="C68" i="52"/>
  <c r="A68" i="52"/>
  <c r="H68" i="52"/>
  <c r="A57" i="52"/>
  <c r="H67" i="52"/>
  <c r="E67" i="52"/>
  <c r="D67" i="52"/>
  <c r="C67" i="52"/>
  <c r="A67" i="52"/>
  <c r="A20" i="51"/>
  <c r="A46" i="52"/>
  <c r="E19" i="51"/>
  <c r="A28" i="51"/>
  <c r="E51" i="52"/>
  <c r="E55" i="52"/>
  <c r="H51" i="52"/>
  <c r="H44" i="52"/>
  <c r="C27" i="51"/>
  <c r="H45" i="52"/>
  <c r="D14" i="51"/>
  <c r="C18" i="51"/>
  <c r="C44" i="52"/>
  <c r="C20" i="51"/>
  <c r="D54" i="52"/>
  <c r="A45" i="52"/>
  <c r="A23" i="51"/>
  <c r="A56" i="52"/>
  <c r="H25" i="51"/>
  <c r="C21" i="51"/>
  <c r="A51" i="52"/>
  <c r="A44" i="52"/>
  <c r="A18" i="51"/>
  <c r="E57" i="52"/>
  <c r="C13" i="51"/>
  <c r="D44" i="52"/>
  <c r="C47" i="52"/>
  <c r="E16" i="51"/>
  <c r="A15" i="51"/>
  <c r="E46" i="52"/>
  <c r="D13" i="51"/>
  <c r="H42" i="52"/>
  <c r="D27" i="51"/>
  <c r="A43" i="52"/>
  <c r="E42" i="52"/>
  <c r="H52" i="52"/>
  <c r="D12" i="51"/>
  <c r="H54" i="52"/>
  <c r="H47" i="52"/>
  <c r="C57" i="52"/>
  <c r="D21" i="51"/>
  <c r="D26" i="51"/>
  <c r="E53" i="52"/>
  <c r="H50" i="52"/>
  <c r="C16" i="51"/>
  <c r="D52" i="52"/>
  <c r="C52" i="52"/>
  <c r="C26" i="51"/>
  <c r="E27" i="51"/>
  <c r="C53" i="52"/>
  <c r="H19" i="51"/>
  <c r="H46" i="52"/>
  <c r="E23" i="51"/>
  <c r="C42" i="52"/>
  <c r="D53" i="52"/>
  <c r="H56" i="52"/>
  <c r="D51" i="52"/>
  <c r="E18" i="51"/>
  <c r="D48" i="52"/>
  <c r="H26" i="51"/>
  <c r="D57" i="52"/>
  <c r="D28" i="51"/>
  <c r="E12" i="51"/>
  <c r="H22" i="51"/>
  <c r="H13" i="51"/>
  <c r="H21" i="51"/>
  <c r="E26" i="51"/>
  <c r="E47" i="52"/>
  <c r="E54" i="52"/>
  <c r="A55" i="52"/>
  <c r="C56" i="52"/>
  <c r="C46" i="52"/>
  <c r="D18" i="51"/>
  <c r="A42" i="52"/>
  <c r="E28" i="51"/>
  <c r="D25" i="51"/>
  <c r="A54" i="52"/>
  <c r="D42" i="52"/>
  <c r="C23" i="51"/>
  <c r="E17" i="51"/>
  <c r="E22" i="51"/>
  <c r="A48" i="52"/>
  <c r="D47" i="52"/>
  <c r="H16" i="51"/>
  <c r="D15" i="51"/>
  <c r="E25" i="51"/>
  <c r="H14" i="51"/>
  <c r="C11" i="51"/>
  <c r="C12" i="51"/>
  <c r="A14" i="51"/>
  <c r="C55" i="52"/>
  <c r="C54" i="52"/>
  <c r="D50" i="52"/>
  <c r="H53" i="52"/>
  <c r="D46" i="52"/>
  <c r="E15" i="51"/>
  <c r="E43" i="52"/>
  <c r="H12" i="51"/>
  <c r="C17" i="51"/>
  <c r="A26" i="51"/>
  <c r="E56" i="52"/>
  <c r="D23" i="51"/>
  <c r="A11" i="51"/>
  <c r="C43" i="52"/>
  <c r="A27" i="51"/>
  <c r="D17" i="51"/>
  <c r="D20" i="51"/>
  <c r="H24" i="51"/>
  <c r="H28" i="51"/>
  <c r="A49" i="52"/>
  <c r="C45" i="52"/>
  <c r="C48" i="52"/>
  <c r="A53" i="52"/>
  <c r="E49" i="52"/>
  <c r="E48" i="52"/>
  <c r="C15" i="51"/>
  <c r="D11" i="51"/>
  <c r="H27" i="51"/>
  <c r="E13" i="51"/>
  <c r="E45" i="52"/>
  <c r="E52" i="52"/>
  <c r="H48" i="52"/>
  <c r="A22" i="51"/>
  <c r="C24" i="51"/>
  <c r="H57" i="52"/>
  <c r="H11" i="51"/>
  <c r="C14" i="51"/>
  <c r="H55" i="52"/>
  <c r="A24" i="51"/>
  <c r="D24" i="51"/>
  <c r="D19" i="51"/>
  <c r="A12" i="51"/>
  <c r="A19" i="51"/>
  <c r="D16" i="51"/>
  <c r="H23" i="51"/>
  <c r="A50" i="52"/>
  <c r="A47" i="52"/>
  <c r="E50" i="52"/>
  <c r="D56" i="52"/>
  <c r="A52" i="52"/>
  <c r="A16" i="51"/>
  <c r="C49" i="52"/>
  <c r="A21" i="51"/>
  <c r="A13" i="51"/>
  <c r="E11" i="51"/>
  <c r="E24" i="51"/>
  <c r="H49" i="52"/>
  <c r="C50" i="52"/>
  <c r="H18" i="51"/>
  <c r="C19" i="51"/>
  <c r="E14" i="51"/>
  <c r="D43" i="52"/>
  <c r="H43" i="52"/>
  <c r="H20" i="51"/>
  <c r="C51" i="52"/>
  <c r="A17" i="51"/>
  <c r="E21" i="51"/>
  <c r="C22" i="51"/>
  <c r="C25" i="51"/>
  <c r="H15" i="51"/>
  <c r="H17" i="51"/>
  <c r="D22" i="51"/>
  <c r="E20" i="51"/>
  <c r="A25" i="51"/>
  <c r="C28" i="51"/>
  <c r="D55" i="52"/>
  <c r="D45" i="52"/>
  <c r="D49" i="52"/>
  <c r="E44" i="52"/>
  <c r="A12" i="52"/>
  <c r="D66" i="52"/>
  <c r="A64" i="52"/>
  <c r="H61" i="52"/>
  <c r="E59" i="52"/>
  <c r="D59" i="52"/>
  <c r="H63" i="52"/>
  <c r="E61" i="52"/>
  <c r="C59" i="52"/>
  <c r="D61" i="52"/>
  <c r="A59" i="52"/>
  <c r="C66" i="52"/>
  <c r="A66" i="52"/>
  <c r="H65" i="52"/>
  <c r="E63" i="52"/>
  <c r="C61" i="52"/>
  <c r="D63" i="52"/>
  <c r="A61" i="52"/>
  <c r="H58" i="52"/>
  <c r="C63" i="52"/>
  <c r="E65" i="52"/>
  <c r="D65" i="52"/>
  <c r="A63" i="52"/>
  <c r="H60" i="52"/>
  <c r="E58" i="52"/>
  <c r="D58" i="52"/>
  <c r="H62" i="52"/>
  <c r="E60" i="52"/>
  <c r="C58" i="52"/>
  <c r="D60" i="52"/>
  <c r="A58" i="52"/>
  <c r="C65" i="52"/>
  <c r="A65" i="52"/>
  <c r="H64" i="52"/>
  <c r="E62" i="52"/>
  <c r="C60" i="52"/>
  <c r="D62" i="52"/>
  <c r="A60" i="52"/>
  <c r="H66" i="52"/>
  <c r="E64" i="52"/>
  <c r="C62" i="52"/>
  <c r="D64" i="52"/>
  <c r="A62" i="52"/>
  <c r="H59" i="52"/>
  <c r="C64" i="52"/>
  <c r="E66" i="52"/>
  <c r="A25" i="52"/>
  <c r="C8" i="51"/>
  <c r="H3" i="51"/>
  <c r="C13" i="52"/>
  <c r="D17" i="52"/>
  <c r="A5" i="52"/>
  <c r="H8" i="52"/>
  <c r="D14" i="52"/>
  <c r="D19" i="52"/>
  <c r="A40" i="52"/>
  <c r="H39" i="52"/>
  <c r="H21" i="52"/>
  <c r="E39" i="52"/>
  <c r="D35" i="52"/>
  <c r="C17" i="52"/>
  <c r="H5" i="51"/>
  <c r="E10" i="52"/>
  <c r="C32" i="52"/>
  <c r="D37" i="52"/>
  <c r="C15" i="52"/>
  <c r="C14" i="52"/>
  <c r="D3" i="52"/>
  <c r="H4" i="52"/>
  <c r="C38" i="52"/>
  <c r="C36" i="52"/>
  <c r="E24" i="52"/>
  <c r="H7" i="52"/>
  <c r="C10" i="51"/>
  <c r="H18" i="52"/>
  <c r="H38" i="52"/>
  <c r="E31" i="52"/>
  <c r="A15" i="52"/>
  <c r="D7" i="52"/>
  <c r="A8" i="52"/>
  <c r="D24" i="52"/>
  <c r="D22" i="52"/>
  <c r="H24" i="52"/>
  <c r="E34" i="52"/>
  <c r="E19" i="52"/>
  <c r="E5" i="51"/>
  <c r="H9" i="51"/>
  <c r="E7" i="51"/>
  <c r="A6" i="51"/>
  <c r="D27" i="52"/>
  <c r="E25" i="52"/>
  <c r="E18" i="52"/>
  <c r="H11" i="52"/>
  <c r="A6" i="52"/>
  <c r="E16" i="52"/>
  <c r="E13" i="52"/>
  <c r="A37" i="52"/>
  <c r="A32" i="52"/>
  <c r="A41" i="52"/>
  <c r="D30" i="52"/>
  <c r="A21" i="52"/>
  <c r="B2" i="52"/>
  <c r="E2" i="52" s="1"/>
  <c r="E9" i="51"/>
  <c r="D31" i="52"/>
  <c r="H20" i="52"/>
  <c r="E20" i="52"/>
  <c r="D16" i="52"/>
  <c r="E17" i="52"/>
  <c r="H3" i="52"/>
  <c r="D5" i="52"/>
  <c r="E7" i="52"/>
  <c r="E6" i="52"/>
  <c r="A16" i="52"/>
  <c r="E15" i="52"/>
  <c r="A23" i="52"/>
  <c r="C3" i="52"/>
  <c r="B19" i="87" s="1" a="1"/>
  <c r="B19" i="87" s="1"/>
  <c r="D9" i="51"/>
  <c r="D8" i="51"/>
  <c r="C4" i="51"/>
  <c r="D5" i="51"/>
  <c r="D26" i="52"/>
  <c r="A33" i="52"/>
  <c r="A19" i="52"/>
  <c r="E32" i="52"/>
  <c r="H16" i="52"/>
  <c r="D10" i="52"/>
  <c r="C11" i="52"/>
  <c r="C7" i="52"/>
  <c r="C23" i="87" s="1" a="1"/>
  <c r="C23" i="87" s="1"/>
  <c r="A7" i="52"/>
  <c r="H5" i="52"/>
  <c r="A14" i="52"/>
  <c r="H6" i="52"/>
  <c r="C20" i="52"/>
  <c r="H36" i="52"/>
  <c r="C31" i="52"/>
  <c r="E9" i="52"/>
  <c r="E6" i="51"/>
  <c r="E8" i="51"/>
  <c r="C5" i="51"/>
  <c r="C12" i="87" s="1" a="1"/>
  <c r="C12" i="87" s="1"/>
  <c r="D32" i="52"/>
  <c r="E30" i="52"/>
  <c r="A27" i="52"/>
  <c r="A26" i="52"/>
  <c r="C4" i="52"/>
  <c r="C20" i="87" s="1" a="1"/>
  <c r="C20" i="87" s="1"/>
  <c r="H12" i="52"/>
  <c r="H15" i="52"/>
  <c r="E5" i="52"/>
  <c r="A17" i="52"/>
  <c r="D6" i="52"/>
  <c r="E4" i="52"/>
  <c r="E8" i="52"/>
  <c r="H22" i="52"/>
  <c r="E22" i="52"/>
  <c r="A34" i="52"/>
  <c r="E4" i="51"/>
  <c r="H4" i="51"/>
  <c r="C7" i="51"/>
  <c r="C14" i="87" s="1" a="1"/>
  <c r="C14" i="87" s="1"/>
  <c r="H29" i="52"/>
  <c r="D34" i="52"/>
  <c r="A28" i="52"/>
  <c r="D39" i="52"/>
  <c r="H32" i="52"/>
  <c r="D13" i="52"/>
  <c r="A11" i="52"/>
  <c r="C5" i="52"/>
  <c r="B21" i="87" s="1" a="1"/>
  <c r="B21" i="87" s="1"/>
  <c r="H14" i="52"/>
  <c r="D9" i="52"/>
  <c r="C8" i="52"/>
  <c r="E36" i="52"/>
  <c r="A31" i="52"/>
  <c r="A3" i="51"/>
  <c r="C37" i="52"/>
  <c r="H19" i="52"/>
  <c r="C6" i="52"/>
  <c r="D15" i="52"/>
  <c r="A4" i="51"/>
  <c r="H10" i="51"/>
  <c r="D7" i="51"/>
  <c r="E3" i="51"/>
  <c r="D36" i="52"/>
  <c r="C40" i="52"/>
  <c r="C24" i="52"/>
  <c r="C41" i="52"/>
  <c r="C28" i="52"/>
  <c r="D20" i="52"/>
  <c r="C27" i="52"/>
  <c r="D38" i="52"/>
  <c r="E3" i="52"/>
  <c r="A24" i="52"/>
  <c r="E21" i="52"/>
  <c r="A4" i="52"/>
  <c r="D11" i="52"/>
  <c r="E38" i="52"/>
  <c r="C3" i="51"/>
  <c r="C10" i="87" s="1" a="1"/>
  <c r="C10" i="87" s="1"/>
  <c r="B2" i="51"/>
  <c r="C2" i="51" s="1"/>
  <c r="A8" i="51"/>
  <c r="A36" i="52"/>
  <c r="E41" i="52"/>
  <c r="D28" i="52"/>
  <c r="D21" i="52"/>
  <c r="C29" i="52"/>
  <c r="H28" i="52"/>
  <c r="C39" i="52"/>
  <c r="A35" i="52"/>
  <c r="H26" i="52"/>
  <c r="A18" i="52"/>
  <c r="H17" i="52"/>
  <c r="E11" i="52"/>
  <c r="H34" i="52"/>
  <c r="E23" i="52"/>
  <c r="D10" i="51"/>
  <c r="H7" i="51"/>
  <c r="E27" i="52"/>
  <c r="H41" i="52"/>
  <c r="E12" i="52"/>
  <c r="H23" i="52"/>
  <c r="D23" i="52"/>
  <c r="C22" i="52"/>
  <c r="C25" i="52"/>
  <c r="H40" i="52"/>
  <c r="D33" i="52"/>
  <c r="E14" i="52"/>
  <c r="D12" i="52"/>
  <c r="A10" i="52"/>
  <c r="E28" i="52"/>
  <c r="A5" i="51"/>
  <c r="C10" i="52"/>
  <c r="C26" i="52"/>
  <c r="C19" i="52"/>
  <c r="E29" i="52"/>
  <c r="C9" i="52"/>
  <c r="A7" i="51"/>
  <c r="C12" i="52"/>
  <c r="D40" i="52"/>
  <c r="A29" i="52"/>
  <c r="E40" i="52"/>
  <c r="H30" i="52"/>
  <c r="H31" i="52"/>
  <c r="D25" i="52"/>
  <c r="A22" i="52"/>
  <c r="H25" i="52"/>
  <c r="D29" i="52"/>
  <c r="H9" i="52"/>
  <c r="D4" i="52"/>
  <c r="D8" i="52"/>
  <c r="E10" i="51"/>
  <c r="A38" i="52"/>
  <c r="A9" i="51"/>
  <c r="D4" i="51"/>
  <c r="D6" i="51"/>
  <c r="C9" i="51"/>
  <c r="A3" i="52"/>
  <c r="A30" i="52"/>
  <c r="H13" i="52"/>
  <c r="H37" i="52"/>
  <c r="E33" i="52"/>
  <c r="H27" i="52"/>
  <c r="A39" i="52"/>
  <c r="E37" i="52"/>
  <c r="H33" i="52"/>
  <c r="E35" i="52"/>
  <c r="H35" i="52"/>
  <c r="E26" i="52"/>
  <c r="C34" i="52"/>
  <c r="C16" i="52"/>
  <c r="H10" i="52"/>
  <c r="A9" i="52"/>
  <c r="C30" i="52"/>
  <c r="H8" i="51"/>
  <c r="C6" i="51"/>
  <c r="H6" i="51"/>
  <c r="A10" i="51"/>
  <c r="D41" i="52"/>
  <c r="C18" i="52"/>
  <c r="D18" i="52"/>
  <c r="C33" i="52"/>
  <c r="C21" i="52"/>
  <c r="A20" i="52"/>
  <c r="C23" i="52"/>
  <c r="C35" i="52"/>
  <c r="A13" i="52"/>
  <c r="I73" i="51" l="1"/>
  <c r="F73" i="51"/>
  <c r="I72" i="51"/>
  <c r="F72" i="51"/>
  <c r="I71" i="51"/>
  <c r="F71" i="51"/>
  <c r="F70" i="51"/>
  <c r="I70" i="51"/>
  <c r="I69" i="51"/>
  <c r="F69" i="51"/>
  <c r="F68" i="51"/>
  <c r="I68" i="51"/>
  <c r="I66" i="51"/>
  <c r="F67" i="51"/>
  <c r="I67" i="51"/>
  <c r="I65" i="51"/>
  <c r="F66" i="51"/>
  <c r="F65" i="51"/>
  <c r="I64" i="51"/>
  <c r="F64" i="51"/>
  <c r="F61" i="51"/>
  <c r="I63" i="51"/>
  <c r="F63" i="51"/>
  <c r="I61" i="51"/>
  <c r="F62" i="51"/>
  <c r="I62" i="51"/>
  <c r="F3" i="51"/>
  <c r="I59" i="51"/>
  <c r="I60" i="51"/>
  <c r="F60" i="51"/>
  <c r="F59" i="51"/>
  <c r="F58" i="51"/>
  <c r="I58" i="51"/>
  <c r="F57" i="51"/>
  <c r="I57" i="51"/>
  <c r="I56" i="51"/>
  <c r="I55" i="51"/>
  <c r="F56" i="51"/>
  <c r="F54" i="51"/>
  <c r="I54" i="51"/>
  <c r="F55" i="51"/>
  <c r="I53" i="51"/>
  <c r="F53" i="51"/>
  <c r="I51" i="51"/>
  <c r="I50" i="51"/>
  <c r="I52" i="51"/>
  <c r="F52" i="51"/>
  <c r="F51" i="51"/>
  <c r="F50" i="51"/>
  <c r="F49" i="51"/>
  <c r="I49" i="51"/>
  <c r="I48" i="51"/>
  <c r="F48" i="51"/>
  <c r="I44" i="51"/>
  <c r="F47" i="51"/>
  <c r="I47" i="51"/>
  <c r="F46" i="51"/>
  <c r="I46" i="51"/>
  <c r="F44" i="51"/>
  <c r="I45" i="51"/>
  <c r="F45" i="51"/>
  <c r="I43" i="51"/>
  <c r="F42" i="51"/>
  <c r="F43" i="51"/>
  <c r="I41" i="51"/>
  <c r="I42" i="51"/>
  <c r="F41" i="51"/>
  <c r="I40" i="51"/>
  <c r="F39" i="51"/>
  <c r="F40" i="51"/>
  <c r="I93" i="52"/>
  <c r="I39" i="51"/>
  <c r="I38" i="51"/>
  <c r="F38" i="51"/>
  <c r="I37" i="51"/>
  <c r="F37" i="51"/>
  <c r="I36" i="51"/>
  <c r="F34" i="51"/>
  <c r="F35" i="51"/>
  <c r="I35" i="51"/>
  <c r="F36" i="51"/>
  <c r="F33" i="51"/>
  <c r="I32" i="51"/>
  <c r="I33" i="51"/>
  <c r="I34" i="51"/>
  <c r="F32" i="51"/>
  <c r="I30" i="51"/>
  <c r="I31" i="51"/>
  <c r="F30" i="51"/>
  <c r="F31" i="51"/>
  <c r="I29" i="51"/>
  <c r="F29" i="51"/>
  <c r="F55" i="52"/>
  <c r="G55" i="52" s="1"/>
  <c r="F91" i="52"/>
  <c r="G91" i="52" s="1"/>
  <c r="F75" i="52"/>
  <c r="G75" i="52" s="1"/>
  <c r="I71" i="52"/>
  <c r="F93" i="52"/>
  <c r="G93" i="52" s="1"/>
  <c r="F70" i="52"/>
  <c r="G70" i="52" s="1"/>
  <c r="I83" i="52"/>
  <c r="I77" i="52"/>
  <c r="F92" i="52"/>
  <c r="G92" i="52" s="1"/>
  <c r="F74" i="52"/>
  <c r="G74" i="52" s="1"/>
  <c r="I76" i="52"/>
  <c r="I79" i="52"/>
  <c r="I80" i="52"/>
  <c r="I85" i="52"/>
  <c r="I89" i="52"/>
  <c r="I82" i="52"/>
  <c r="I78" i="52"/>
  <c r="F78" i="52"/>
  <c r="G78" i="52" s="1"/>
  <c r="F94" i="52"/>
  <c r="G94" i="52" s="1"/>
  <c r="F73" i="52"/>
  <c r="G73" i="52" s="1"/>
  <c r="F89" i="52"/>
  <c r="G89" i="52" s="1"/>
  <c r="F88" i="52"/>
  <c r="G88" i="52" s="1"/>
  <c r="F69" i="52"/>
  <c r="G69" i="52" s="1"/>
  <c r="F86" i="52"/>
  <c r="G86" i="52" s="1"/>
  <c r="I73" i="52"/>
  <c r="F81" i="52"/>
  <c r="G81" i="52" s="1"/>
  <c r="I72" i="52"/>
  <c r="F76" i="52"/>
  <c r="G76" i="52" s="1"/>
  <c r="I90" i="52"/>
  <c r="I70" i="52"/>
  <c r="F85" i="52"/>
  <c r="G85" i="52" s="1"/>
  <c r="I84" i="52"/>
  <c r="F71" i="52"/>
  <c r="G71" i="52" s="1"/>
  <c r="I87" i="52"/>
  <c r="F79" i="52"/>
  <c r="G79" i="52" s="1"/>
  <c r="F90" i="52"/>
  <c r="G90" i="52" s="1"/>
  <c r="F72" i="52"/>
  <c r="G72" i="52" s="1"/>
  <c r="I75" i="52"/>
  <c r="F84" i="52"/>
  <c r="G84" i="52" s="1"/>
  <c r="F80" i="52"/>
  <c r="G80" i="52" s="1"/>
  <c r="F87" i="52"/>
  <c r="G87" i="52" s="1"/>
  <c r="I69" i="52"/>
  <c r="I88" i="52"/>
  <c r="F83" i="52"/>
  <c r="G83" i="52" s="1"/>
  <c r="I81" i="52"/>
  <c r="F82" i="52"/>
  <c r="G82" i="52" s="1"/>
  <c r="I74" i="52"/>
  <c r="F77" i="52"/>
  <c r="G77" i="52" s="1"/>
  <c r="I92" i="52"/>
  <c r="I94" i="52"/>
  <c r="I91" i="52"/>
  <c r="I86" i="52"/>
  <c r="I27" i="51"/>
  <c r="F27" i="51"/>
  <c r="F19" i="51"/>
  <c r="F68" i="52"/>
  <c r="G68" i="52" s="1"/>
  <c r="F24" i="51"/>
  <c r="I19" i="51"/>
  <c r="I39" i="52"/>
  <c r="F39" i="52"/>
  <c r="F24" i="52"/>
  <c r="B12" i="87" a="1"/>
  <c r="B12" i="87" s="1"/>
  <c r="I13" i="51"/>
  <c r="I25" i="51"/>
  <c r="I68" i="52"/>
  <c r="F47" i="52"/>
  <c r="F51" i="52"/>
  <c r="G51" i="52" s="1"/>
  <c r="I23" i="51"/>
  <c r="F23" i="51"/>
  <c r="F22" i="51"/>
  <c r="F49" i="52"/>
  <c r="G49" i="52" s="1"/>
  <c r="I49" i="52"/>
  <c r="I52" i="52"/>
  <c r="F25" i="52"/>
  <c r="I8" i="51"/>
  <c r="F11" i="51"/>
  <c r="F43" i="52"/>
  <c r="I60" i="52"/>
  <c r="D12" i="87" a="1"/>
  <c r="D12" i="87" s="1"/>
  <c r="I51" i="52"/>
  <c r="I40" i="52"/>
  <c r="F7" i="51"/>
  <c r="I56" i="52"/>
  <c r="I14" i="51"/>
  <c r="F45" i="52"/>
  <c r="I54" i="52"/>
  <c r="F9" i="52"/>
  <c r="I55" i="52"/>
  <c r="I22" i="52"/>
  <c r="I47" i="52"/>
  <c r="I24" i="52"/>
  <c r="I44" i="52"/>
  <c r="F42" i="52"/>
  <c r="F67" i="52"/>
  <c r="G67" i="52" s="1"/>
  <c r="I21" i="51"/>
  <c r="I67" i="52"/>
  <c r="E11" i="87" a="1"/>
  <c r="E11" i="87" s="1"/>
  <c r="I22" i="51"/>
  <c r="I42" i="52"/>
  <c r="D20" i="87" a="1"/>
  <c r="D20" i="87" s="1"/>
  <c r="I6" i="52"/>
  <c r="I57" i="52"/>
  <c r="F57" i="52"/>
  <c r="G57" i="52" s="1"/>
  <c r="F25" i="51"/>
  <c r="I26" i="51"/>
  <c r="F48" i="52"/>
  <c r="F53" i="52"/>
  <c r="G53" i="52" s="1"/>
  <c r="I20" i="51"/>
  <c r="I48" i="52"/>
  <c r="F26" i="51"/>
  <c r="I24" i="51"/>
  <c r="F23" i="52"/>
  <c r="I7" i="52"/>
  <c r="E13" i="87" a="1"/>
  <c r="E13" i="87" s="1"/>
  <c r="F6" i="51"/>
  <c r="F13" i="87" s="1" a="1"/>
  <c r="F13" i="87" s="1"/>
  <c r="E23" i="87" a="1"/>
  <c r="E23" i="87" s="1"/>
  <c r="F7" i="52"/>
  <c r="F23" i="87" s="1" a="1"/>
  <c r="F23" i="87" s="1"/>
  <c r="I11" i="51"/>
  <c r="F20" i="51"/>
  <c r="I46" i="52"/>
  <c r="F56" i="52"/>
  <c r="G56" i="52" s="1"/>
  <c r="I9" i="51"/>
  <c r="F9" i="51"/>
  <c r="F19" i="52"/>
  <c r="I18" i="51"/>
  <c r="B11" i="87" a="1"/>
  <c r="B11" i="87" s="1"/>
  <c r="C11" i="87" a="1"/>
  <c r="C11" i="87" s="1"/>
  <c r="B20" i="87" a="1"/>
  <c r="B20" i="87" s="1"/>
  <c r="F6" i="52"/>
  <c r="F18" i="51"/>
  <c r="F13" i="52"/>
  <c r="I45" i="52"/>
  <c r="I8" i="52"/>
  <c r="F37" i="52"/>
  <c r="F50" i="52"/>
  <c r="G50" i="52" s="1"/>
  <c r="I41" i="52"/>
  <c r="E20" i="87" a="1"/>
  <c r="E20" i="87" s="1"/>
  <c r="F14" i="51"/>
  <c r="I53" i="52"/>
  <c r="I28" i="51"/>
  <c r="F16" i="51"/>
  <c r="F5" i="51"/>
  <c r="I50" i="52"/>
  <c r="I16" i="51"/>
  <c r="I27" i="52"/>
  <c r="I12" i="51"/>
  <c r="F54" i="52"/>
  <c r="G54" i="52" s="1"/>
  <c r="E12" i="87" a="1"/>
  <c r="E12" i="87" s="1"/>
  <c r="D2" i="52"/>
  <c r="F2" i="52" s="1"/>
  <c r="C2" i="52"/>
  <c r="B18" i="87" s="1" a="1"/>
  <c r="B18" i="87" s="1"/>
  <c r="A2" i="52"/>
  <c r="H2" i="52"/>
  <c r="I2" i="52" s="1"/>
  <c r="I4" i="52"/>
  <c r="F13" i="51"/>
  <c r="F29" i="52"/>
  <c r="F22" i="52"/>
  <c r="F41" i="52"/>
  <c r="F11" i="52"/>
  <c r="F63" i="52"/>
  <c r="G63" i="52" s="1"/>
  <c r="F21" i="51"/>
  <c r="I63" i="52"/>
  <c r="F8" i="51"/>
  <c r="I36" i="52"/>
  <c r="E21" i="87" a="1"/>
  <c r="E21" i="87" s="1"/>
  <c r="F28" i="51"/>
  <c r="F52" i="52"/>
  <c r="G52" i="52" s="1"/>
  <c r="F12" i="51"/>
  <c r="F16" i="52"/>
  <c r="I13" i="52"/>
  <c r="I19" i="52"/>
  <c r="B23" i="87" a="1"/>
  <c r="B23" i="87" s="1"/>
  <c r="D23" i="87" a="1"/>
  <c r="D23" i="87" s="1"/>
  <c r="C21" i="87" a="1"/>
  <c r="C21" i="87" s="1"/>
  <c r="F64" i="52"/>
  <c r="G64" i="52" s="1"/>
  <c r="F61" i="52"/>
  <c r="G61" i="52" s="1"/>
  <c r="F17" i="51"/>
  <c r="I37" i="52"/>
  <c r="I5" i="52"/>
  <c r="J21" i="87" s="1" a="1"/>
  <c r="J21" i="87" s="1"/>
  <c r="F33" i="52"/>
  <c r="F17" i="52"/>
  <c r="I3" i="51"/>
  <c r="D2" i="51"/>
  <c r="D9" i="87" s="1" a="1"/>
  <c r="D9" i="87" s="1"/>
  <c r="I20" i="52"/>
  <c r="H2" i="51"/>
  <c r="A2" i="51"/>
  <c r="E2" i="51"/>
  <c r="F34" i="52"/>
  <c r="F62" i="52"/>
  <c r="G62" i="52" s="1"/>
  <c r="I15" i="52"/>
  <c r="I15" i="51"/>
  <c r="F38" i="52"/>
  <c r="F4" i="52"/>
  <c r="F10" i="51"/>
  <c r="F15" i="51"/>
  <c r="F15" i="52"/>
  <c r="F46" i="52"/>
  <c r="D10" i="87" a="1"/>
  <c r="D10" i="87" s="1"/>
  <c r="B10" i="87" a="1"/>
  <c r="B10" i="87" s="1"/>
  <c r="E10" i="87" a="1"/>
  <c r="E10" i="87" s="1"/>
  <c r="F10" i="52"/>
  <c r="I16" i="52"/>
  <c r="F60" i="52"/>
  <c r="G60" i="52" s="1"/>
  <c r="I17" i="51"/>
  <c r="I32" i="52"/>
  <c r="I38" i="52"/>
  <c r="D19" i="87" a="1"/>
  <c r="D19" i="87" s="1"/>
  <c r="C19" i="87" a="1"/>
  <c r="C19" i="87" s="1"/>
  <c r="I28" i="52"/>
  <c r="F58" i="52"/>
  <c r="G58" i="52" s="1"/>
  <c r="I23" i="52"/>
  <c r="I12" i="52"/>
  <c r="F28" i="52"/>
  <c r="I64" i="52"/>
  <c r="I4" i="51"/>
  <c r="I66" i="52"/>
  <c r="F59" i="52"/>
  <c r="G59" i="52" s="1"/>
  <c r="I59" i="52"/>
  <c r="F4" i="51"/>
  <c r="F66" i="52"/>
  <c r="G66" i="52" s="1"/>
  <c r="F44" i="52"/>
  <c r="I58" i="52"/>
  <c r="I62" i="52"/>
  <c r="F65" i="52"/>
  <c r="G65" i="52" s="1"/>
  <c r="I65" i="52"/>
  <c r="I61" i="52"/>
  <c r="I43" i="52"/>
  <c r="F32" i="52"/>
  <c r="F8" i="52"/>
  <c r="F12" i="52"/>
  <c r="I14" i="52"/>
  <c r="I21" i="52"/>
  <c r="D22" i="87" a="1"/>
  <c r="D22" i="87" s="1"/>
  <c r="I29" i="52"/>
  <c r="D21" i="87" a="1"/>
  <c r="D21" i="87" s="1"/>
  <c r="I5" i="51"/>
  <c r="F30" i="52"/>
  <c r="I11" i="52"/>
  <c r="F31" i="52"/>
  <c r="F18" i="52"/>
  <c r="F35" i="52"/>
  <c r="F20" i="52"/>
  <c r="F27" i="52"/>
  <c r="D14" i="87" a="1"/>
  <c r="D14" i="87" s="1"/>
  <c r="I3" i="52"/>
  <c r="J19" i="87" s="1" a="1"/>
  <c r="J19" i="87" s="1"/>
  <c r="B14" i="87" a="1"/>
  <c r="B14" i="87" s="1"/>
  <c r="I26" i="52"/>
  <c r="D11" i="87" a="1"/>
  <c r="D11" i="87" s="1"/>
  <c r="I18" i="52"/>
  <c r="E14" i="87" a="1"/>
  <c r="E14" i="87" s="1"/>
  <c r="E19" i="87" a="1"/>
  <c r="E19" i="87" s="1"/>
  <c r="I30" i="52"/>
  <c r="I17" i="52"/>
  <c r="I25" i="52"/>
  <c r="I6" i="51"/>
  <c r="F21" i="52"/>
  <c r="I9" i="52"/>
  <c r="B22" i="87" a="1"/>
  <c r="B22" i="87" s="1"/>
  <c r="E22" i="87" a="1"/>
  <c r="E22" i="87" s="1"/>
  <c r="F5" i="52"/>
  <c r="F21" i="87" s="1" a="1"/>
  <c r="F21" i="87" s="1"/>
  <c r="C22" i="87" a="1"/>
  <c r="C22" i="87" s="1"/>
  <c r="I10" i="51"/>
  <c r="I31" i="52"/>
  <c r="F40" i="52"/>
  <c r="F26" i="52"/>
  <c r="I7" i="51"/>
  <c r="F14" i="52"/>
  <c r="I35" i="52"/>
  <c r="F36" i="52"/>
  <c r="I34" i="52"/>
  <c r="F3" i="52"/>
  <c r="C13" i="87" a="1"/>
  <c r="C13" i="87" s="1"/>
  <c r="D13" i="87" a="1"/>
  <c r="D13" i="87" s="1"/>
  <c r="B13" i="87" a="1"/>
  <c r="B13" i="87" s="1"/>
  <c r="I13" i="87" s="1" a="1"/>
  <c r="I13" i="87" s="1"/>
  <c r="I33" i="52"/>
  <c r="I10" i="52"/>
  <c r="I21" i="87" a="1"/>
  <c r="I21" i="87" s="1"/>
  <c r="I19" i="87" a="1"/>
  <c r="I19" i="87" s="1"/>
  <c r="C9" i="87" a="1"/>
  <c r="C9" i="87" s="1"/>
  <c r="B9" i="87" a="1"/>
  <c r="B9" i="87" s="1"/>
  <c r="E9" i="87" l="1" a="1"/>
  <c r="E9" i="87" s="1"/>
  <c r="N2" i="51"/>
  <c r="F10" i="87" a="1"/>
  <c r="F10" i="87" s="1"/>
  <c r="J12" i="87" a="1"/>
  <c r="J12" i="87" s="1"/>
  <c r="I12" i="87" a="1"/>
  <c r="I12" i="87" s="1"/>
  <c r="F14" i="87" a="1"/>
  <c r="F14" i="87" s="1"/>
  <c r="J22" i="87" a="1"/>
  <c r="J22" i="87" s="1"/>
  <c r="J23" i="87" a="1"/>
  <c r="J23" i="87" s="1"/>
  <c r="I11" i="87" a="1"/>
  <c r="I11" i="87" s="1"/>
  <c r="J11" i="87" a="1"/>
  <c r="J11" i="87" s="1"/>
  <c r="I20" i="87" a="1"/>
  <c r="I20" i="87" s="1"/>
  <c r="F12" i="87" a="1"/>
  <c r="F12" i="87" s="1"/>
  <c r="F22" i="87" a="1"/>
  <c r="F22" i="87" s="1"/>
  <c r="J20" i="87" a="1"/>
  <c r="J20" i="87" s="1"/>
  <c r="D18" i="87" a="1"/>
  <c r="D18" i="87" s="1"/>
  <c r="C18" i="87" a="1"/>
  <c r="C18" i="87" s="1"/>
  <c r="E18" i="87" a="1"/>
  <c r="E18" i="87" s="1"/>
  <c r="I23" i="87" a="1"/>
  <c r="I23" i="87" s="1"/>
  <c r="I2" i="51"/>
  <c r="J9" i="87" s="1" a="1"/>
  <c r="J9" i="87" s="1"/>
  <c r="F2" i="51"/>
  <c r="F11" i="87" a="1"/>
  <c r="F11" i="87" s="1"/>
  <c r="F20" i="87" a="1"/>
  <c r="F20" i="87" s="1"/>
  <c r="J10" i="87" a="1"/>
  <c r="J10" i="87" s="1"/>
  <c r="I10" i="87" a="1"/>
  <c r="I10" i="87" s="1"/>
  <c r="J14" i="87" a="1"/>
  <c r="J14" i="87" s="1"/>
  <c r="I14" i="87" a="1"/>
  <c r="I14" i="87" s="1"/>
  <c r="F18" i="87" a="1"/>
  <c r="F18" i="87" s="1"/>
  <c r="I22" i="87" a="1"/>
  <c r="I22" i="87" s="1"/>
  <c r="F19" i="87" a="1"/>
  <c r="F19" i="87" s="1"/>
  <c r="J13" i="87" a="1"/>
  <c r="J13" i="87" s="1"/>
  <c r="I18" i="87" a="1"/>
  <c r="I18" i="87" s="1"/>
  <c r="J18" i="87" a="1"/>
  <c r="J18" i="87" s="1"/>
  <c r="I9" i="87" a="1"/>
  <c r="I9" i="87" s="1"/>
  <c r="G73" i="51" l="1"/>
  <c r="G72" i="51"/>
  <c r="G71" i="51"/>
  <c r="G69" i="51"/>
  <c r="G29" i="52"/>
  <c r="G39" i="52"/>
  <c r="G17" i="52"/>
  <c r="G35" i="52"/>
  <c r="G25" i="52"/>
  <c r="G31" i="52"/>
  <c r="G42" i="52"/>
  <c r="G24" i="52"/>
  <c r="G33" i="52"/>
  <c r="G27" i="52"/>
  <c r="G23" i="52"/>
  <c r="G22" i="52"/>
  <c r="G36" i="52"/>
  <c r="G26" i="52"/>
  <c r="G47" i="52"/>
  <c r="G37" i="52"/>
  <c r="G32" i="52"/>
  <c r="G28" i="52"/>
  <c r="G19" i="52"/>
  <c r="G18" i="52"/>
  <c r="G48" i="52"/>
  <c r="G40" i="52"/>
  <c r="G41" i="52"/>
  <c r="G38" i="52"/>
  <c r="G43" i="52"/>
  <c r="G46" i="52"/>
  <c r="G34" i="52"/>
  <c r="G44" i="52"/>
  <c r="G21" i="52"/>
  <c r="G45" i="52"/>
  <c r="G30" i="52"/>
  <c r="G20" i="52"/>
  <c r="F9" i="87" a="1"/>
  <c r="F9" i="87" s="1"/>
  <c r="F56" i="91" a="1"/>
  <c r="I41" i="91" a="1"/>
  <c r="D71" i="91" a="1"/>
  <c r="P59" i="91" a="1"/>
  <c r="K61" i="91" a="1"/>
  <c r="D79" i="91" a="1"/>
  <c r="Q65" i="91" a="1"/>
  <c r="C2099" i="88" a="1"/>
  <c r="G51" i="91" a="1"/>
  <c r="E6" i="91" a="1"/>
  <c r="G93" i="91" a="1"/>
  <c r="M77" i="91" a="1"/>
  <c r="M5" i="91" a="1"/>
  <c r="F89" i="91" a="1"/>
  <c r="J52" i="91" a="1"/>
  <c r="B3" i="7" a="1"/>
  <c r="I77" i="91" a="1"/>
  <c r="G54" i="91" a="1"/>
  <c r="P94" i="91" a="1"/>
  <c r="N49" i="91" a="1"/>
  <c r="B43" i="91" a="1"/>
  <c r="M64" i="91" a="1"/>
  <c r="N67" i="91" a="1"/>
  <c r="G91" i="91" a="1"/>
  <c r="G40" i="91" a="1"/>
  <c r="M59" i="91" a="1"/>
  <c r="L27" i="91" a="1"/>
  <c r="I49" i="91" a="1"/>
  <c r="O15" i="91" a="1"/>
  <c r="H49" i="91" a="1"/>
  <c r="K47" i="91" a="1"/>
  <c r="Q36" i="91" a="1"/>
  <c r="B34" i="91" a="1"/>
  <c r="G39" i="91" a="1"/>
  <c r="H4" i="91" a="1"/>
  <c r="C46" i="91" a="1"/>
  <c r="G31" i="91" a="1"/>
  <c r="E40" i="91" a="1"/>
  <c r="L40" i="91" a="1"/>
  <c r="Q51" i="91" a="1"/>
  <c r="E51" i="91" a="1"/>
  <c r="O38" i="91" a="1"/>
  <c r="B48" i="91" a="1"/>
  <c r="E3" i="91" a="1"/>
  <c r="N39" i="91" a="1"/>
  <c r="Q50" i="91" a="1"/>
  <c r="P50" i="91" a="1"/>
  <c r="K28" i="91" a="1"/>
  <c r="H13" i="91" a="1"/>
  <c r="B39" i="91" a="1"/>
  <c r="J36" i="91" a="1"/>
  <c r="B23" i="91" a="1"/>
  <c r="N22" i="91" a="1"/>
  <c r="H38" i="91" a="1"/>
  <c r="D89" i="91" a="1"/>
  <c r="E41" i="91" a="1"/>
  <c r="P47" i="91" a="1"/>
  <c r="M76" i="91" a="1"/>
  <c r="M35" i="91" a="1"/>
  <c r="C28" i="91" a="1"/>
  <c r="N19" i="91" a="1"/>
  <c r="N32" i="91" a="1"/>
  <c r="Q46" i="91" a="1"/>
  <c r="J17" i="91" a="1"/>
  <c r="Q22" i="91" a="1"/>
  <c r="O28" i="91" a="1"/>
  <c r="H45" i="91" a="1"/>
  <c r="B18" i="91" a="1"/>
  <c r="H58" i="91" a="1"/>
  <c r="C79" i="91" a="1"/>
  <c r="P39" i="91" a="1"/>
  <c r="C1599" i="88" a="1"/>
  <c r="D72" i="91" a="1"/>
  <c r="F57" i="91" a="1"/>
  <c r="P69" i="91" a="1"/>
  <c r="F81" i="91" a="1"/>
  <c r="I59" i="91" a="1"/>
  <c r="E4" i="91" a="1"/>
  <c r="Q42" i="91" a="1"/>
  <c r="G71" i="91" a="1"/>
  <c r="I88" i="91" a="1"/>
  <c r="O45" i="91" a="1"/>
  <c r="K25" i="91" a="1"/>
  <c r="C1" i="7" a="1"/>
  <c r="F78" i="91" a="1"/>
  <c r="O25" i="91" a="1"/>
  <c r="D18" i="91" a="1"/>
  <c r="N52" i="91" a="1"/>
  <c r="C1999" i="88" a="1"/>
  <c r="L22" i="91" a="1"/>
  <c r="L51" i="91" a="1"/>
  <c r="F54" i="91" a="1"/>
  <c r="O19" i="91" a="1"/>
  <c r="N23" i="91" a="1"/>
  <c r="B6" i="91" a="1"/>
  <c r="B37" i="91" a="1"/>
  <c r="F48" i="91" a="1"/>
  <c r="F47" i="91" a="1"/>
  <c r="L88" i="91" a="1"/>
  <c r="E1599" i="88" a="1"/>
  <c r="M50" i="91" a="1"/>
  <c r="O33" i="91" a="1"/>
  <c r="I66" i="91" a="1"/>
  <c r="D23" i="91" a="1"/>
  <c r="P28" i="91" a="1"/>
  <c r="B4" i="7" a="1"/>
  <c r="C37" i="91" a="1"/>
  <c r="O14" i="91" a="1"/>
  <c r="I63" i="91" a="1"/>
  <c r="E71" i="91" a="1"/>
  <c r="C54" i="91" a="1"/>
  <c r="J59" i="91" a="1"/>
  <c r="G11" i="91" a="1"/>
  <c r="P16" i="91" a="1"/>
  <c r="O83" i="91" a="1"/>
  <c r="M28" i="91" a="1"/>
  <c r="G22" i="91" a="1"/>
  <c r="C14" i="91" a="1"/>
  <c r="L71" i="91" a="1"/>
  <c r="N82" i="91" a="1"/>
  <c r="D51" i="91" a="1"/>
  <c r="O21" i="91" a="1"/>
  <c r="F34" i="91" a="1"/>
  <c r="H35" i="91" a="1"/>
  <c r="I20" i="91" a="1"/>
  <c r="D40" i="91" a="1"/>
  <c r="E88" i="91" a="1"/>
  <c r="J65" i="91" a="1"/>
  <c r="H59" i="91" a="1"/>
  <c r="E53" i="91" a="1"/>
  <c r="E55" i="91" a="1"/>
  <c r="Q3" i="91" a="1"/>
  <c r="E80" i="91" a="1"/>
  <c r="B84" i="91" a="1"/>
  <c r="L93" i="91" a="1"/>
  <c r="H80" i="91" a="1"/>
  <c r="H93" i="91" a="1"/>
  <c r="G27" i="91" a="1"/>
  <c r="I91" i="91" a="1"/>
  <c r="E26" i="91" a="1"/>
  <c r="C94" i="91" a="1"/>
  <c r="K70" i="91" a="1"/>
  <c r="L34" i="91" a="1"/>
  <c r="L10" i="91" a="1"/>
  <c r="N11" i="91" a="1"/>
  <c r="I81" i="91" a="1"/>
  <c r="N81" i="91" a="1"/>
  <c r="F51" i="91" a="1"/>
  <c r="N27" i="91" a="1"/>
  <c r="J40" i="91" a="1"/>
  <c r="N16" i="91" a="1"/>
  <c r="F33" i="91" a="1"/>
  <c r="P75" i="91" a="1"/>
  <c r="N7" i="91" a="1"/>
  <c r="I2" i="91" a="1"/>
  <c r="K29" i="91" a="1"/>
  <c r="L3" i="91" a="1"/>
  <c r="L47" i="91" a="1"/>
  <c r="G94" i="91" a="1"/>
  <c r="J26" i="91" a="1"/>
  <c r="M65" i="91" a="1"/>
  <c r="C30" i="91" a="1"/>
  <c r="E83" i="91" a="1"/>
  <c r="H64" i="91" a="1"/>
  <c r="M61" i="91" a="1"/>
  <c r="J12" i="91" a="1"/>
  <c r="F68" i="91" a="1"/>
  <c r="I19" i="91" a="1"/>
  <c r="C2" i="91" a="1"/>
  <c r="L48" i="91" a="1"/>
  <c r="C72" i="91" a="1"/>
  <c r="Q66" i="91" a="1"/>
  <c r="P81" i="91" a="1"/>
  <c r="E81" i="91" a="1"/>
  <c r="G70" i="91" a="1"/>
  <c r="M29" i="91" a="1"/>
  <c r="G28" i="91" a="1"/>
  <c r="Q37" i="91" a="1"/>
  <c r="K23" i="91" a="1"/>
  <c r="N28" i="91" a="1"/>
  <c r="B2199" i="89" a="1"/>
  <c r="B24" i="91" a="1"/>
  <c r="G75" i="91" a="1"/>
  <c r="Q69" i="91" a="1"/>
  <c r="Q75" i="91" a="1"/>
  <c r="G5" i="91" a="1"/>
  <c r="N40" i="91" a="1"/>
  <c r="I9" i="91" a="1"/>
  <c r="D1899" i="88" a="1"/>
  <c r="P68" i="91" a="1"/>
  <c r="O61" i="91" a="1"/>
  <c r="H30" i="91" a="1"/>
  <c r="H14" i="91" a="1"/>
  <c r="J29" i="91" a="1"/>
  <c r="E23" i="91" a="1"/>
  <c r="K43" i="91" a="1"/>
  <c r="O20" i="91" a="1"/>
  <c r="G18" i="91" a="1"/>
  <c r="H55" i="91" a="1"/>
  <c r="C1999" i="90" a="1"/>
  <c r="C2099" i="89" a="1"/>
  <c r="L81" i="91" a="1"/>
  <c r="K45" i="91" a="1"/>
  <c r="P18" i="91" a="1"/>
  <c r="C8" i="91" a="1"/>
  <c r="E2199" i="89" a="1"/>
  <c r="F4" i="91" a="1"/>
  <c r="F11" i="91" a="1"/>
  <c r="E79" i="91" a="1"/>
  <c r="E25" i="91" a="1"/>
  <c r="C26" i="91" a="1"/>
  <c r="O2" i="91" a="1"/>
  <c r="G68" i="91" a="1"/>
  <c r="L43" i="91" a="1"/>
  <c r="M60" i="91" a="1"/>
  <c r="M36" i="91" a="1"/>
  <c r="N44" i="91" a="1"/>
  <c r="F77" i="91" a="1"/>
  <c r="L17" i="91" a="1"/>
  <c r="L2" i="91" a="1"/>
  <c r="B30" i="91" a="1"/>
  <c r="G53" i="91" a="1"/>
  <c r="N51" i="91" a="1"/>
  <c r="C61" i="91" a="1"/>
  <c r="G72" i="91" a="1"/>
  <c r="J22" i="91" a="1"/>
  <c r="N76" i="91" a="1"/>
  <c r="K20" i="91" a="1"/>
  <c r="M88" i="91" a="1"/>
  <c r="F75" i="91" a="1"/>
  <c r="P77" i="91" a="1"/>
  <c r="K31" i="91" a="1"/>
  <c r="H72" i="91" a="1"/>
  <c r="I16" i="91" a="1"/>
  <c r="C22" i="91" a="1"/>
  <c r="H19" i="91" a="1"/>
  <c r="H84" i="91" a="1"/>
  <c r="F55" i="91" a="1"/>
  <c r="O49" i="91" a="1"/>
  <c r="N68" i="91" a="1"/>
  <c r="M38" i="91" a="1"/>
  <c r="L64" i="91" a="1"/>
  <c r="N91" i="91" a="1"/>
  <c r="D76" i="91" a="1"/>
  <c r="G30" i="91" a="1"/>
  <c r="M15" i="91" a="1"/>
  <c r="B83" i="91" a="1"/>
  <c r="K8" i="91" a="1"/>
  <c r="B54" i="91" a="1"/>
  <c r="K88" i="91" a="1"/>
  <c r="J45" i="91" a="1"/>
  <c r="M67" i="91" a="1"/>
  <c r="M75" i="91" a="1"/>
  <c r="M26" i="91" a="1"/>
  <c r="E32" i="91" a="1"/>
  <c r="D77" i="91" a="1"/>
  <c r="P2" i="91" a="1"/>
  <c r="M40" i="91" a="1"/>
  <c r="N55" i="91" a="1"/>
  <c r="O36" i="91" a="1"/>
  <c r="E61" i="91" a="1"/>
  <c r="P15" i="91" a="1"/>
  <c r="L94" i="91" a="1"/>
  <c r="P21" i="91" a="1"/>
  <c r="L77" i="91" a="1"/>
  <c r="B1799" i="89" a="1"/>
  <c r="Q38" i="91" a="1"/>
  <c r="Q40" i="91" a="1"/>
  <c r="B38" i="91" a="1"/>
  <c r="N56" i="91" a="1"/>
  <c r="G82" i="91" a="1"/>
  <c r="I68" i="91" a="1"/>
  <c r="K84" i="91" a="1"/>
  <c r="O27" i="91" a="1"/>
  <c r="Q47" i="91" a="1"/>
  <c r="O51" i="91" a="1"/>
  <c r="F93" i="91" a="1"/>
  <c r="O10" i="91" a="1"/>
  <c r="L84" i="91" a="1"/>
  <c r="C62" i="91" a="1"/>
  <c r="E2" i="91" a="1"/>
  <c r="B1401" i="90" a="1"/>
  <c r="F70" i="91" a="1"/>
  <c r="P82" i="91" a="1"/>
  <c r="O7" i="91" a="1"/>
  <c r="B72" i="91" a="1"/>
  <c r="G14" i="91" a="1"/>
  <c r="K10" i="91" a="1"/>
  <c r="M93" i="91" a="1"/>
  <c r="G48" i="91" a="1"/>
  <c r="I35" i="91" a="1"/>
  <c r="B41" i="91" a="1"/>
  <c r="H89" i="91" a="1"/>
  <c r="D2199" i="89" a="1"/>
  <c r="Q94" i="91" a="1"/>
  <c r="F41" i="91" a="1"/>
  <c r="J25" i="91" a="1"/>
  <c r="I36" i="91" a="1"/>
  <c r="H48" i="91" a="1"/>
  <c r="Q91" i="91" a="1"/>
  <c r="E2199" i="88" a="1"/>
  <c r="F53" i="91" a="1"/>
  <c r="J15" i="91" a="1"/>
  <c r="I80" i="91" a="1"/>
  <c r="C89" i="91" a="1"/>
  <c r="M80" i="91" a="1"/>
  <c r="N89" i="91" a="1"/>
  <c r="C27" i="91" a="1"/>
  <c r="E35" i="91" a="1"/>
  <c r="J3" i="91" a="1"/>
  <c r="I8" i="91" a="1"/>
  <c r="H6" i="91" a="1"/>
  <c r="G77" i="91" a="1"/>
  <c r="D3" i="91" a="1"/>
  <c r="K27" i="91" a="1"/>
  <c r="B81" i="91" a="1"/>
  <c r="B51" i="91" a="1"/>
  <c r="C15" i="91" a="1"/>
  <c r="N73" i="91" a="1"/>
  <c r="O89" i="91" a="1"/>
  <c r="L82" i="91" a="1"/>
  <c r="L24" i="91" a="1"/>
  <c r="O47" i="91" a="1"/>
  <c r="E52" i="91" a="1"/>
  <c r="E9" i="91" a="1"/>
  <c r="N4" i="91" a="1"/>
  <c r="H8" i="91" a="1"/>
  <c r="G90" i="91" a="1"/>
  <c r="D35" i="91" a="1"/>
  <c r="I27" i="91" a="1"/>
  <c r="C56" i="91" a="1"/>
  <c r="C75" i="91" a="1"/>
  <c r="I64" i="91" a="1"/>
  <c r="P36" i="91" a="1"/>
  <c r="D91" i="91" a="1"/>
  <c r="G88" i="91" a="1"/>
  <c r="L46" i="91" a="1"/>
  <c r="Q49" i="91" a="1"/>
  <c r="P9" i="91" a="1"/>
  <c r="Q21" i="91" a="1"/>
  <c r="L39" i="91" a="1"/>
  <c r="P57" i="91" a="1"/>
  <c r="H31" i="91" a="1"/>
  <c r="J13" i="91" a="1"/>
  <c r="P63" i="91" a="1"/>
  <c r="Q9" i="91" a="1"/>
  <c r="N20" i="91" a="1"/>
  <c r="D81" i="91" a="1"/>
  <c r="F87" i="91" a="1"/>
  <c r="L18" i="91" a="1"/>
  <c r="C7" i="91" a="1"/>
  <c r="B69" i="91" a="1"/>
  <c r="N64" i="91" a="1"/>
  <c r="P38" i="91" a="1"/>
  <c r="K40" i="91" a="1"/>
  <c r="F71" i="91" a="1"/>
  <c r="B27" i="91" a="1"/>
  <c r="G16" i="91" a="1"/>
  <c r="J79" i="91" a="1"/>
  <c r="B74" i="91" a="1"/>
  <c r="K71" i="91" a="1"/>
  <c r="J72" i="91" a="1"/>
  <c r="B10" i="91" a="1"/>
  <c r="B1599" i="89" a="1"/>
  <c r="D19" i="91" a="1"/>
  <c r="D80" i="91" a="1"/>
  <c r="I69" i="91" a="1"/>
  <c r="G4" i="91" a="1"/>
  <c r="J28" i="91" a="1"/>
  <c r="B12" i="91" a="1"/>
  <c r="P48" i="91" a="1"/>
  <c r="B73" i="91" a="1"/>
  <c r="F31" i="91" a="1"/>
  <c r="N53" i="91" a="1"/>
  <c r="Q70" i="91" a="1"/>
  <c r="G59" i="91" a="1"/>
  <c r="N43" i="91" a="1"/>
  <c r="B58" i="91" a="1"/>
  <c r="N83" i="91" a="1"/>
  <c r="O69" i="91" a="1"/>
  <c r="H52" i="91" a="1"/>
  <c r="C4" i="91" a="1"/>
  <c r="Q44" i="91" a="1"/>
  <c r="D2" i="91" a="1"/>
  <c r="I51" i="91" a="1"/>
  <c r="M90" i="91" a="1"/>
  <c r="D73" i="91" a="1"/>
  <c r="C51" i="91" a="1"/>
  <c r="F36" i="91" a="1"/>
  <c r="D94" i="91" a="1"/>
  <c r="J48" i="91" a="1"/>
  <c r="J84" i="91" a="1"/>
  <c r="J77" i="91" a="1"/>
  <c r="K56" i="91" a="1"/>
  <c r="B1899" i="89" a="1"/>
  <c r="E66" i="91" a="1"/>
  <c r="G42" i="91" a="1"/>
  <c r="Q18" i="91" a="1"/>
  <c r="C83" i="91" a="1"/>
  <c r="O74" i="91" a="1"/>
  <c r="P25" i="91" a="1"/>
  <c r="M25" i="91" a="1"/>
  <c r="K9" i="91" a="1"/>
  <c r="M68" i="91" a="1"/>
  <c r="L38" i="91" a="1"/>
  <c r="I57" i="91" a="1"/>
  <c r="K85" i="91" a="1"/>
  <c r="E38" i="91" a="1"/>
  <c r="J83" i="91" a="1"/>
  <c r="O86" i="91" a="1"/>
  <c r="G26" i="91" a="1"/>
  <c r="K72" i="91" a="1"/>
  <c r="E39" i="91" a="1"/>
  <c r="I21" i="91" a="1"/>
  <c r="H17" i="91" a="1"/>
  <c r="O81" i="91" a="1"/>
  <c r="D70" i="91" a="1"/>
  <c r="J5" i="91" a="1"/>
  <c r="N88" i="91" a="1"/>
  <c r="C90" i="91" a="1"/>
  <c r="D63" i="91" a="1"/>
  <c r="D8" i="91" a="1"/>
  <c r="I11" i="91" a="1"/>
  <c r="K18" i="91" a="1"/>
  <c r="M19" i="91" a="1"/>
  <c r="O30" i="91" a="1"/>
  <c r="J80" i="91" a="1"/>
  <c r="O24" i="91" a="1"/>
  <c r="M51" i="91" a="1"/>
  <c r="D1999" i="90" a="1"/>
  <c r="L29" i="91" a="1"/>
  <c r="D67" i="91" a="1"/>
  <c r="E87" i="91" a="1"/>
  <c r="I67" i="91" a="1"/>
  <c r="O70" i="91" a="1"/>
  <c r="G73" i="91" a="1"/>
  <c r="G9" i="91" a="1"/>
  <c r="Q13" i="91" a="1"/>
  <c r="C60" i="91" a="1"/>
  <c r="H16" i="91" a="1"/>
  <c r="K41" i="91" a="1"/>
  <c r="B42" i="91" a="1"/>
  <c r="G57" i="91" a="1"/>
  <c r="F24" i="91" a="1"/>
  <c r="E60" i="91" a="1"/>
  <c r="N45" i="91" a="1"/>
  <c r="E78" i="91" a="1"/>
  <c r="P27" i="91" a="1"/>
  <c r="B87" i="91" a="1"/>
  <c r="M70" i="91" a="1"/>
  <c r="B68" i="91" a="1"/>
  <c r="B57" i="91" a="1"/>
  <c r="O18" i="91" a="1"/>
  <c r="D55" i="91" a="1"/>
  <c r="I58" i="91" a="1"/>
  <c r="H94" i="91" a="1"/>
  <c r="O88" i="91" a="1"/>
  <c r="N79" i="91" a="1"/>
  <c r="H57" i="91" a="1"/>
  <c r="L63" i="91" a="1"/>
  <c r="Q73" i="91" a="1"/>
  <c r="J32" i="91" a="1"/>
  <c r="H3" i="91" a="1"/>
  <c r="L20" i="91" a="1"/>
  <c r="M27" i="91" a="1"/>
  <c r="O35" i="91" a="1"/>
  <c r="O44" i="91" a="1"/>
  <c r="N80" i="91" a="1"/>
  <c r="L11" i="91" a="1"/>
  <c r="O48" i="91" a="1"/>
  <c r="O31" i="91" a="1"/>
  <c r="K89" i="91" a="1"/>
  <c r="F67" i="91" a="1"/>
  <c r="K21" i="91" a="1"/>
  <c r="P91" i="91" a="1"/>
  <c r="F29" i="91" a="1"/>
  <c r="H83" i="91" a="1"/>
  <c r="C66" i="91" a="1"/>
  <c r="G55" i="91" a="1"/>
  <c r="I5" i="91" a="1"/>
  <c r="P92" i="91" a="1"/>
  <c r="M53" i="91" a="1"/>
  <c r="B1499" i="88" a="1"/>
  <c r="L37" i="91" a="1"/>
  <c r="K42" i="91" a="1"/>
  <c r="D1699" i="89" a="1"/>
  <c r="K38" i="91" a="1"/>
  <c r="J50" i="91" a="1"/>
  <c r="H82" i="91" a="1"/>
  <c r="B59" i="91" a="1"/>
  <c r="L79" i="91" a="1"/>
  <c r="D6" i="91" a="1"/>
  <c r="O23" i="91" a="1"/>
  <c r="Q89" i="91" a="1"/>
  <c r="I17" i="91" a="1"/>
  <c r="Q19" i="91" a="1"/>
  <c r="K11" i="91" a="1"/>
  <c r="L68" i="91" a="1"/>
  <c r="H39" i="91" a="1"/>
  <c r="O55" i="91" a="1"/>
  <c r="G24" i="91" a="1"/>
  <c r="P19" i="91" a="1"/>
  <c r="B7" i="91" a="1"/>
  <c r="K50" i="91" a="1"/>
  <c r="Q10" i="91" a="1"/>
  <c r="C5" i="91" a="1"/>
  <c r="Q52" i="91" a="1"/>
  <c r="O52" i="91" a="1"/>
  <c r="E84" i="91" a="1"/>
  <c r="E62" i="91" a="1"/>
  <c r="H67" i="91" a="1"/>
  <c r="N21" i="91" a="1"/>
  <c r="G7" i="91" a="1"/>
  <c r="L36" i="91" a="1"/>
  <c r="G81" i="91" a="1"/>
  <c r="E1899" i="88" a="1"/>
  <c r="H43" i="91" a="1"/>
  <c r="B56" i="91" a="1"/>
  <c r="O9" i="91" a="1"/>
  <c r="C45" i="91" a="1"/>
  <c r="G86" i="91" a="1"/>
  <c r="D48" i="91" a="1"/>
  <c r="G56" i="91" a="1"/>
  <c r="O54" i="91" a="1"/>
  <c r="K73" i="91" a="1"/>
  <c r="C29" i="91" a="1"/>
  <c r="I93" i="91" a="1"/>
  <c r="B75" i="91" a="1"/>
  <c r="K6" i="91" a="1"/>
  <c r="M45" i="91" a="1"/>
  <c r="B26" i="91" a="1"/>
  <c r="E1699" i="88" a="1"/>
  <c r="I61" i="91" a="1"/>
  <c r="J20" i="91" a="1"/>
  <c r="G92" i="91" a="1"/>
  <c r="M39" i="91" a="1"/>
  <c r="K59" i="91" a="1"/>
  <c r="B67" i="91" a="1"/>
  <c r="E16" i="91" a="1"/>
  <c r="B2099" i="88" a="1"/>
  <c r="N24" i="91" a="1"/>
  <c r="B89" i="91" a="1"/>
  <c r="F79" i="91" a="1"/>
  <c r="K86" i="91" a="1"/>
  <c r="F17" i="91" a="1"/>
  <c r="C73" i="91" a="1"/>
  <c r="N8" i="91" a="1"/>
  <c r="B63" i="91" a="1"/>
  <c r="G63" i="91" a="1"/>
  <c r="B62" i="91" a="1"/>
  <c r="C2099" i="90" a="1"/>
  <c r="Q82" i="91" a="1"/>
  <c r="F83" i="91" a="1"/>
  <c r="C32" i="91" a="1"/>
  <c r="B31" i="91" a="1"/>
  <c r="D62" i="91" a="1"/>
  <c r="N72" i="91" a="1"/>
  <c r="J87" i="91" a="1"/>
  <c r="D27" i="91" a="1"/>
  <c r="Q81" i="91" a="1"/>
  <c r="P88" i="91" a="1"/>
  <c r="E1799" i="88" a="1"/>
  <c r="K16" i="91" a="1"/>
  <c r="E33" i="91" a="1"/>
  <c r="Q8" i="91" a="1"/>
  <c r="B91" i="91" a="1"/>
  <c r="O12" i="91" a="1"/>
  <c r="C91" i="91" a="1"/>
  <c r="F32" i="91" a="1"/>
  <c r="P83" i="91" a="1"/>
  <c r="P44" i="91" a="1"/>
  <c r="E64" i="91" a="1"/>
  <c r="J35" i="91" a="1"/>
  <c r="D93" i="91" a="1"/>
  <c r="J66" i="91" a="1"/>
  <c r="G19" i="91" a="1"/>
  <c r="F59" i="91" a="1"/>
  <c r="L87" i="91" a="1"/>
  <c r="Q63" i="91" a="1"/>
  <c r="E58" i="91" a="1"/>
  <c r="M43" i="91" a="1"/>
  <c r="C6" i="91" a="1"/>
  <c r="D24" i="91" a="1"/>
  <c r="J75" i="91" a="1"/>
  <c r="H91" i="91" a="1"/>
  <c r="J43" i="91" a="1"/>
  <c r="O73" i="91" a="1"/>
  <c r="N92" i="91" a="1"/>
  <c r="C1899" i="88" a="1"/>
  <c r="L91" i="91" a="1"/>
  <c r="H73" i="91" a="1"/>
  <c r="J27" i="91" a="1"/>
  <c r="D29" i="91" a="1"/>
  <c r="J64" i="91" a="1"/>
  <c r="N17" i="91" a="1"/>
  <c r="B21" i="91" a="1"/>
  <c r="K90" i="91" a="1"/>
  <c r="F28" i="91" a="1"/>
  <c r="C1799" i="89" a="1"/>
  <c r="Q83" i="91" a="1"/>
  <c r="E43" i="91" a="1"/>
  <c r="J49" i="91" a="1"/>
  <c r="K76" i="91" a="1"/>
  <c r="M84" i="91" a="1"/>
  <c r="D1999" i="89" a="1"/>
  <c r="B2" i="91" a="1"/>
  <c r="I78" i="91" a="1"/>
  <c r="I82" i="91" a="1"/>
  <c r="J4" i="91" a="1"/>
  <c r="E48" i="91" a="1"/>
  <c r="B15" i="91" a="1"/>
  <c r="E90" i="91" a="1"/>
  <c r="P20" i="91" a="1"/>
  <c r="O43" i="91" a="1"/>
  <c r="Q61" i="91" a="1"/>
  <c r="P53" i="91" a="1"/>
  <c r="F80" i="91" a="1"/>
  <c r="E10" i="91" a="1"/>
  <c r="D7" i="91" a="1"/>
  <c r="C1999" i="89" a="1"/>
  <c r="E93" i="91" a="1"/>
  <c r="D2099" i="88" a="1"/>
  <c r="D86" i="91" a="1"/>
  <c r="D36" i="91" a="1"/>
  <c r="L74" i="91" a="1"/>
  <c r="E12" i="91" a="1"/>
  <c r="M82" i="91" a="1"/>
  <c r="B94" i="91" a="1"/>
  <c r="J73" i="91" a="1"/>
  <c r="K5" i="91" a="1"/>
  <c r="H18" i="91" a="1"/>
  <c r="B1999" i="89" a="1"/>
  <c r="H23" i="91" a="1"/>
  <c r="H75" i="91" a="1"/>
  <c r="K91" i="91" a="1"/>
  <c r="Q39" i="91" a="1"/>
  <c r="L41" i="91" a="1"/>
  <c r="Q17" i="91" a="1"/>
  <c r="I62" i="91" a="1"/>
  <c r="I30" i="91" a="1"/>
  <c r="H87" i="91" a="1"/>
  <c r="P13" i="91" a="1"/>
  <c r="F21" i="91" a="1"/>
  <c r="H92" i="91" a="1"/>
  <c r="B1399" i="90" a="1"/>
  <c r="J76" i="91" a="1"/>
  <c r="I4" i="91" a="1"/>
  <c r="C58" i="91" a="1"/>
  <c r="K44" i="91" a="1"/>
  <c r="L55" i="91" a="1"/>
  <c r="P37" i="91" a="1"/>
  <c r="K13" i="91" a="1"/>
  <c r="K63" i="91" a="1"/>
  <c r="M16" i="91" a="1"/>
  <c r="M69" i="91" a="1"/>
  <c r="K33" i="91" a="1"/>
  <c r="B22" i="91" a="1"/>
  <c r="M94" i="91" a="1"/>
  <c r="D17" i="91" a="1"/>
  <c r="C88" i="91" a="1"/>
  <c r="J42" i="91" a="1"/>
  <c r="I40" i="91" a="1"/>
  <c r="K60" i="91" a="1"/>
  <c r="D58" i="91" a="1"/>
  <c r="I3" i="91" a="1"/>
  <c r="P79" i="91" a="1"/>
  <c r="K54" i="91" a="1"/>
  <c r="N15" i="91" a="1"/>
  <c r="G3" i="91" a="1"/>
  <c r="E89" i="91" a="1"/>
  <c r="C81" i="91" a="1"/>
  <c r="I42" i="91" a="1"/>
  <c r="K49" i="91" a="1"/>
  <c r="I34" i="91" a="1"/>
  <c r="O76" i="91" a="1"/>
  <c r="I10" i="91" a="1"/>
  <c r="Q79" i="91" a="1"/>
  <c r="M49" i="91" a="1"/>
  <c r="C1899" i="89" a="1"/>
  <c r="P64" i="91" a="1"/>
  <c r="H69" i="91" a="1"/>
  <c r="F63" i="91" a="1"/>
  <c r="J16" i="91" a="1"/>
  <c r="G78" i="91" a="1"/>
  <c r="D69" i="91" a="1"/>
  <c r="H44" i="91" a="1"/>
  <c r="O53" i="91" a="1"/>
  <c r="H85" i="91" a="1"/>
  <c r="D64" i="91" a="1"/>
  <c r="O71" i="91" a="1"/>
  <c r="E56" i="91" a="1"/>
  <c r="D44" i="91" a="1"/>
  <c r="O34" i="91" a="1"/>
  <c r="J54" i="91" a="1"/>
  <c r="K15" i="91" a="1"/>
  <c r="H50" i="91" a="1"/>
  <c r="M6" i="91" a="1"/>
  <c r="F92" i="91" a="1"/>
  <c r="E22" i="91" a="1"/>
  <c r="B1399" i="89" a="1"/>
  <c r="E91" i="91" a="1"/>
  <c r="E67" i="91" a="1"/>
  <c r="J31" i="91" a="1"/>
  <c r="E13" i="91" a="1"/>
  <c r="E57" i="91" a="1"/>
  <c r="P85" i="91" a="1"/>
  <c r="K19" i="91" a="1"/>
  <c r="H26" i="91" a="1"/>
  <c r="F84" i="91" a="1"/>
  <c r="G15" i="91" a="1"/>
  <c r="G8" i="91" a="1"/>
  <c r="F86" i="91" a="1"/>
  <c r="G84" i="91" a="1"/>
  <c r="K65" i="91" a="1"/>
  <c r="E2099" i="90" a="1"/>
  <c r="Q62" i="91" a="1"/>
  <c r="M56" i="91" a="1"/>
  <c r="J88" i="91" a="1"/>
  <c r="N14" i="91" a="1"/>
  <c r="B1499" i="90" a="1"/>
  <c r="D46" i="91" a="1"/>
  <c r="M85" i="91" a="1"/>
  <c r="D1499" i="90" a="1"/>
  <c r="H28" i="91" a="1"/>
  <c r="D75" i="91" a="1"/>
  <c r="F73" i="91" a="1"/>
  <c r="P4" i="91" a="1"/>
  <c r="B4" i="91" a="1"/>
  <c r="B19" i="91" a="1"/>
  <c r="P56" i="91" a="1"/>
  <c r="O32" i="91" a="1"/>
  <c r="F94" i="91" a="1"/>
  <c r="E70" i="91" a="1"/>
  <c r="D87" i="91" a="1"/>
  <c r="F90" i="91" a="1"/>
  <c r="O79" i="91" a="1"/>
  <c r="C48" i="91" a="1"/>
  <c r="I76" i="91" a="1"/>
  <c r="G36" i="91" a="1"/>
  <c r="F14" i="91" a="1"/>
  <c r="G69" i="91" a="1"/>
  <c r="M78" i="91" a="1"/>
  <c r="C1799" i="88" a="1"/>
  <c r="M83" i="91" a="1"/>
  <c r="J92" i="91" a="1"/>
  <c r="D33" i="91" a="1"/>
  <c r="P67" i="91" a="1"/>
  <c r="I60" i="91" a="1"/>
  <c r="Q55" i="91" a="1"/>
  <c r="J91" i="91" a="1"/>
  <c r="P58" i="91" a="1"/>
  <c r="J23" i="91" a="1"/>
  <c r="D53" i="91" a="1"/>
  <c r="B13" i="91" a="1"/>
  <c r="D22" i="91" a="1"/>
  <c r="L31" i="91" a="1"/>
  <c r="K64" i="91" a="1"/>
  <c r="N42" i="91" a="1"/>
  <c r="E1699" i="89" a="1"/>
  <c r="K87" i="91" a="1"/>
  <c r="D4" i="91" a="1"/>
  <c r="C11" i="91" a="1"/>
  <c r="E1899" i="89" a="1"/>
  <c r="Q93" i="91" a="1"/>
  <c r="O16" i="91" a="1"/>
  <c r="C1699" i="88" a="1"/>
  <c r="G52" i="91" a="1"/>
  <c r="C25" i="91" a="1"/>
  <c r="E19" i="91" a="1"/>
  <c r="P40" i="91" a="1"/>
  <c r="E85" i="91" a="1"/>
  <c r="J30" i="91" a="1"/>
  <c r="M12" i="91" a="1"/>
  <c r="M89" i="91" a="1"/>
  <c r="C39" i="91" a="1"/>
  <c r="F20" i="91" a="1"/>
  <c r="P41" i="91" a="1"/>
  <c r="J2" i="91" a="1"/>
  <c r="F72" i="91" a="1"/>
  <c r="H81" i="91" a="1"/>
  <c r="Q53" i="91" a="1"/>
  <c r="K51" i="91" a="1"/>
  <c r="O65" i="91" a="1"/>
  <c r="I29" i="91" a="1"/>
  <c r="D1999" i="88" a="1"/>
  <c r="L21" i="91" a="1"/>
  <c r="F82" i="91" a="1"/>
  <c r="H51" i="91" a="1"/>
  <c r="B71" i="91" a="1"/>
  <c r="B52" i="91" a="1"/>
  <c r="J47" i="91" a="1"/>
  <c r="P76" i="91" a="1"/>
  <c r="N41" i="91" a="1"/>
  <c r="O59" i="91" a="1"/>
  <c r="K24" i="91" a="1"/>
  <c r="E1" i="7" a="1"/>
  <c r="J41" i="91" a="1"/>
  <c r="Q6" i="91" a="1"/>
  <c r="M20" i="91" a="1"/>
  <c r="B53" i="91" a="1"/>
  <c r="F43" i="91" a="1"/>
  <c r="Q87" i="91" a="1"/>
  <c r="G85" i="91" a="1"/>
  <c r="G34" i="91" a="1"/>
  <c r="F25" i="91" a="1"/>
  <c r="K53" i="91" a="1"/>
  <c r="D47" i="91" a="1"/>
  <c r="B46" i="91" a="1"/>
  <c r="F74" i="91" a="1"/>
  <c r="F37" i="91" a="1"/>
  <c r="M23" i="91" a="1"/>
  <c r="L90" i="91" a="1"/>
  <c r="D52" i="91" a="1"/>
  <c r="M8" i="91" a="1"/>
  <c r="G60" i="91" a="1"/>
  <c r="K69" i="91" a="1"/>
  <c r="P14" i="91" a="1"/>
  <c r="F9" i="91" a="1"/>
  <c r="P54" i="91" a="1"/>
  <c r="I44" i="91" a="1"/>
  <c r="F69" i="91" a="1"/>
  <c r="D50" i="91" a="1"/>
  <c r="D34" i="91" a="1"/>
  <c r="F10" i="91" a="1"/>
  <c r="K81" i="91" a="1"/>
  <c r="D74" i="91" a="1"/>
  <c r="I83" i="91" a="1"/>
  <c r="M57" i="91" a="1"/>
  <c r="C1499" i="90" a="1"/>
  <c r="E20" i="91" a="1"/>
  <c r="B92" i="91" a="1"/>
  <c r="I53" i="91" a="1"/>
  <c r="P90" i="91" a="1"/>
  <c r="E27" i="91" a="1"/>
  <c r="P8" i="91" a="1"/>
  <c r="J19" i="91" a="1"/>
  <c r="C71" i="91" a="1"/>
  <c r="J69" i="91" a="1"/>
  <c r="E31" i="91" a="1"/>
  <c r="I55" i="91" a="1"/>
  <c r="H12" i="91" a="1"/>
  <c r="N62" i="91" a="1"/>
  <c r="B20" i="91" a="1"/>
  <c r="H9" i="91" a="1"/>
  <c r="G20" i="91" a="1"/>
  <c r="D61" i="91" a="1"/>
  <c r="L89" i="91" a="1"/>
  <c r="H71" i="91" a="1"/>
  <c r="Q67" i="91" a="1"/>
  <c r="N47" i="91" a="1"/>
  <c r="J53" i="91" a="1"/>
  <c r="O57" i="91" a="1"/>
  <c r="P70" i="91" a="1"/>
  <c r="D31" i="91" a="1"/>
  <c r="B80" i="91" a="1"/>
  <c r="N30" i="91" a="1"/>
  <c r="N75" i="91" a="1"/>
  <c r="Q5" i="91" a="1"/>
  <c r="O80" i="91" a="1"/>
  <c r="O72" i="91" a="1"/>
  <c r="H20" i="91" a="1"/>
  <c r="I13" i="91" a="1"/>
  <c r="B2099" i="89" a="1"/>
  <c r="C70" i="91" a="1"/>
  <c r="E63" i="91" a="1"/>
  <c r="B1999" i="88" a="1"/>
  <c r="P78" i="91" a="1"/>
  <c r="L69" i="91" a="1"/>
  <c r="C33" i="91" a="1"/>
  <c r="I33" i="91" a="1"/>
  <c r="C42" i="91" a="1"/>
  <c r="E1499" i="90" a="1"/>
  <c r="H24" i="91" a="1"/>
  <c r="O84" i="91" a="1"/>
  <c r="L14" i="91" a="1"/>
  <c r="O85" i="91" a="1"/>
  <c r="I85" i="91" a="1"/>
  <c r="N59" i="91" a="1"/>
  <c r="C77" i="91" a="1"/>
  <c r="P84" i="91" a="1"/>
  <c r="D60" i="91" a="1"/>
  <c r="L56" i="91" a="1"/>
  <c r="E82" i="91" a="1"/>
  <c r="C17" i="91" a="1"/>
  <c r="D39" i="91" a="1"/>
  <c r="C20" i="91" a="1"/>
  <c r="J7" i="91" a="1"/>
  <c r="H66" i="91" a="1"/>
  <c r="L13" i="91" a="1"/>
  <c r="Q48" i="91" a="1"/>
  <c r="K14" i="91" a="1"/>
  <c r="B1" i="7" a="1"/>
  <c r="N57" i="91" a="1"/>
  <c r="E72" i="91" a="1"/>
  <c r="M14" i="91" a="1"/>
  <c r="F38" i="91" a="1"/>
  <c r="M7" i="91" a="1"/>
  <c r="M62" i="91" a="1"/>
  <c r="P26" i="91" a="1"/>
  <c r="N78" i="91" a="1"/>
  <c r="B49" i="91" a="1"/>
  <c r="P22" i="91" a="1"/>
  <c r="B8" i="91" a="1"/>
  <c r="B82" i="91" a="1"/>
  <c r="E11" i="91" a="1"/>
  <c r="K17" i="91" a="1"/>
  <c r="I47" i="91" a="1"/>
  <c r="C1699" i="89" a="1"/>
  <c r="P61" i="91" a="1"/>
  <c r="L42" i="91" a="1"/>
  <c r="F49" i="91" a="1"/>
  <c r="D1" i="7" a="1"/>
  <c r="G49" i="91" a="1"/>
  <c r="Q30" i="91" a="1"/>
  <c r="K57" i="91" a="1"/>
  <c r="C19" i="91" a="1"/>
  <c r="F64" i="91" a="1"/>
  <c r="F45" i="91" a="1"/>
  <c r="L83" i="91" a="1"/>
  <c r="D45" i="91" a="1"/>
  <c r="B66" i="91" a="1"/>
  <c r="K30" i="91" a="1"/>
  <c r="K80" i="91" a="1"/>
  <c r="K83" i="91" a="1"/>
  <c r="P5" i="91" a="1"/>
  <c r="L58" i="91" a="1"/>
  <c r="Q56" i="91" a="1"/>
  <c r="Q4" i="91" a="1"/>
  <c r="P17" i="91" a="1"/>
  <c r="B1799" i="88" a="1"/>
  <c r="D42" i="91" a="1"/>
  <c r="Q90" i="91" a="1"/>
  <c r="G33" i="91" a="1"/>
  <c r="C40" i="91" a="1"/>
  <c r="L45" i="91" a="1"/>
  <c r="Q78" i="91" a="1"/>
  <c r="B55" i="91" a="1"/>
  <c r="M3" i="91" a="1"/>
  <c r="G43" i="91" a="1"/>
  <c r="N33" i="91" a="1"/>
  <c r="Q54" i="91" a="1"/>
  <c r="I22" i="91" a="1"/>
  <c r="E2099" i="89" a="1"/>
  <c r="F15" i="91" a="1"/>
  <c r="J58" i="91" a="1"/>
  <c r="N85" i="91" a="1"/>
  <c r="I23" i="91" a="1"/>
  <c r="M91" i="91" a="1"/>
  <c r="J44" i="91" a="1"/>
  <c r="M73" i="91" a="1"/>
  <c r="C31" i="91" a="1"/>
  <c r="D83" i="91" a="1"/>
  <c r="B76" i="91" a="1"/>
  <c r="Q16" i="91" a="1"/>
  <c r="F30" i="91" a="1"/>
  <c r="C80" i="91" a="1"/>
  <c r="Q45" i="91" a="1"/>
  <c r="F40" i="91" a="1"/>
  <c r="C63" i="91" a="1"/>
  <c r="B93" i="91" a="1"/>
  <c r="H2" i="91" a="1"/>
  <c r="D32" i="91" a="1"/>
  <c r="G38" i="91" a="1"/>
  <c r="O11" i="91" a="1"/>
  <c r="M30" i="91" a="1"/>
  <c r="I45" i="91" a="1"/>
  <c r="C76" i="91" a="1"/>
  <c r="B9" i="91" a="1"/>
  <c r="L75" i="91" a="1"/>
  <c r="H88" i="91" a="1"/>
  <c r="I84" i="91" a="1"/>
  <c r="F22" i="91" a="1"/>
  <c r="J33" i="91" a="1"/>
  <c r="M31" i="91" a="1"/>
  <c r="M17" i="91" a="1"/>
  <c r="J21" i="91" a="1"/>
  <c r="D21" i="91" a="1"/>
  <c r="C86" i="91" a="1"/>
  <c r="P10" i="91" a="1"/>
  <c r="H27" i="91" a="1"/>
  <c r="O42" i="91" a="1"/>
  <c r="J61" i="91" a="1"/>
  <c r="P87" i="91" a="1"/>
  <c r="C21" i="91" a="1"/>
  <c r="D2199" i="88" a="1"/>
  <c r="P51" i="91" a="1"/>
  <c r="C24" i="91" a="1"/>
  <c r="C67" i="91" a="1"/>
  <c r="J11" i="91" a="1"/>
  <c r="F6" i="91" a="1"/>
  <c r="B17" i="91" a="1"/>
  <c r="N90" i="91" a="1"/>
  <c r="E92" i="91" a="1"/>
  <c r="K52" i="91" a="1"/>
  <c r="E21" i="91" a="1"/>
  <c r="E86" i="91" a="1"/>
  <c r="Q85" i="91" a="1"/>
  <c r="D14" i="91" a="1"/>
  <c r="L4" i="91" a="1"/>
  <c r="J68" i="91" a="1"/>
  <c r="O63" i="91" a="1"/>
  <c r="F2" i="91" a="1"/>
  <c r="C93" i="91" a="1"/>
  <c r="K92" i="91" a="1"/>
  <c r="K7" i="91" a="1"/>
  <c r="P7" i="91" a="1"/>
  <c r="E17" i="91" a="1"/>
  <c r="Q71" i="91" a="1"/>
  <c r="Q27" i="91" a="1"/>
  <c r="C49" i="91" a="1"/>
  <c r="B78" i="91" a="1"/>
  <c r="H74" i="91" a="1"/>
  <c r="E18" i="91" a="1"/>
  <c r="G45" i="91" a="1"/>
  <c r="J60" i="91" a="1"/>
  <c r="J70" i="91" a="1"/>
  <c r="F42" i="91" a="1"/>
  <c r="L30" i="91" a="1"/>
  <c r="N77" i="91" a="1"/>
  <c r="Q23" i="91" a="1"/>
  <c r="N18" i="91" a="1"/>
  <c r="L50" i="91" a="1"/>
  <c r="D85" i="91" a="1"/>
  <c r="K4" i="91" a="1"/>
  <c r="I65" i="91" a="1"/>
  <c r="B28" i="91" a="1"/>
  <c r="G58" i="91" a="1"/>
  <c r="H37" i="91" a="1"/>
  <c r="P34" i="91" a="1"/>
  <c r="B32" i="91" a="1"/>
  <c r="O58" i="91" a="1"/>
  <c r="G32" i="91" a="1"/>
  <c r="J62" i="91" a="1"/>
  <c r="C53" i="91" a="1"/>
  <c r="D56" i="91" a="1"/>
  <c r="E49" i="91" a="1"/>
  <c r="B64" i="91" a="1"/>
  <c r="P3" i="91" a="1"/>
  <c r="P6" i="91" a="1"/>
  <c r="B40" i="91" a="1"/>
  <c r="G62" i="91" a="1"/>
  <c r="G47" i="91" a="1"/>
  <c r="L19" i="91" a="1"/>
  <c r="F46" i="91" a="1"/>
  <c r="Q15" i="91" a="1"/>
  <c r="L15" i="91" a="1"/>
  <c r="E8" i="91" a="1"/>
  <c r="J9" i="91" a="1"/>
  <c r="D1599" i="88" a="1"/>
  <c r="E44" i="91" a="1"/>
  <c r="E54" i="91" a="1"/>
  <c r="B86" i="91" a="1"/>
  <c r="M24" i="91" a="1"/>
  <c r="G74" i="91" a="1"/>
  <c r="D9" i="91" a="1"/>
  <c r="I74" i="91" a="1"/>
  <c r="F12" i="91" a="1"/>
  <c r="L86" i="91" a="1"/>
  <c r="C13" i="91" a="1"/>
  <c r="H60" i="91" a="1"/>
  <c r="C18" i="91" a="1"/>
  <c r="M81" i="91" a="1"/>
  <c r="L76" i="91" a="1"/>
  <c r="Q74" i="91" a="1"/>
  <c r="Q24" i="91" a="1"/>
  <c r="E7" i="91" a="1"/>
  <c r="N48" i="91" a="1"/>
  <c r="C64" i="91" a="1"/>
  <c r="D11" i="91" a="1"/>
  <c r="B79" i="91" a="1"/>
  <c r="E42" i="91" a="1"/>
  <c r="B2099" i="90" a="1"/>
  <c r="N36" i="91" a="1"/>
  <c r="E50" i="91" a="1"/>
  <c r="E47" i="91" a="1"/>
  <c r="D49" i="91" a="1"/>
  <c r="H77" i="91" a="1"/>
  <c r="D1799" i="88" a="1"/>
  <c r="P89" i="91" a="1"/>
  <c r="O68" i="91" a="1"/>
  <c r="E65" i="91" a="1"/>
  <c r="I89" i="91" a="1"/>
  <c r="O40" i="91" a="1"/>
  <c r="H33" i="91" a="1"/>
  <c r="H15" i="91" a="1"/>
  <c r="C50" i="91" a="1"/>
  <c r="O50" i="91" a="1"/>
  <c r="G64" i="91" a="1"/>
  <c r="J78" i="91" a="1"/>
  <c r="L23" i="91" a="1"/>
  <c r="P93" i="91" a="1"/>
  <c r="E28" i="91" a="1"/>
  <c r="H34" i="91" a="1"/>
  <c r="P49" i="91" a="1"/>
  <c r="L12" i="91" a="1"/>
  <c r="H10" i="91" a="1"/>
  <c r="O92" i="91" a="1"/>
  <c r="N84" i="91" a="1"/>
  <c r="Q7" i="91" a="1"/>
  <c r="B1599" i="88" a="1"/>
  <c r="B45" i="91" a="1"/>
  <c r="I14" i="91" a="1"/>
  <c r="L28" i="91" a="1"/>
  <c r="O67" i="91" a="1"/>
  <c r="J63" i="91" a="1"/>
  <c r="H5" i="91" a="1"/>
  <c r="L53" i="91" a="1"/>
  <c r="P35" i="91" a="1"/>
  <c r="D1599" i="89" a="1"/>
  <c r="K36" i="91" a="1"/>
  <c r="I38" i="91" a="1"/>
  <c r="O94" i="91" a="1"/>
  <c r="Q26" i="91" a="1"/>
  <c r="H70" i="91" a="1"/>
  <c r="Q72" i="91" a="1"/>
  <c r="C2199" i="89" a="1"/>
  <c r="O60" i="91" a="1"/>
  <c r="M79" i="91" a="1"/>
  <c r="F39" i="91" a="1"/>
  <c r="C74" i="91" a="1"/>
  <c r="O91" i="91" a="1"/>
  <c r="M52" i="91" a="1"/>
  <c r="C34" i="91" a="1"/>
  <c r="M13" i="91" a="1"/>
  <c r="N94" i="91" a="1"/>
  <c r="C85" i="91" a="1"/>
  <c r="B11" i="91" a="1"/>
  <c r="P12" i="91" a="1"/>
  <c r="I12" i="91" a="1"/>
  <c r="E68" i="91" a="1"/>
  <c r="L60" i="91" a="1"/>
  <c r="O75" i="91" a="1"/>
  <c r="I73" i="91" a="1"/>
  <c r="Q68" i="91" a="1"/>
  <c r="N50" i="91" a="1"/>
  <c r="K26" i="91" a="1"/>
  <c r="N26" i="91" a="1"/>
  <c r="L16" i="91" a="1"/>
  <c r="F65" i="91" a="1"/>
  <c r="P71" i="91" a="1"/>
  <c r="O66" i="91" a="1"/>
  <c r="E1799" i="89" a="1"/>
  <c r="G17" i="91" a="1"/>
  <c r="G44" i="91" a="1"/>
  <c r="D88" i="91" a="1"/>
  <c r="K68" i="91" a="1"/>
  <c r="J14" i="91" a="1"/>
  <c r="C68" i="91" a="1"/>
  <c r="J51" i="91" a="1"/>
  <c r="I90" i="91" a="1"/>
  <c r="K58" i="91" a="1"/>
  <c r="D66" i="91" a="1"/>
  <c r="E24" i="91" a="1"/>
  <c r="I70" i="91" a="1"/>
  <c r="F44" i="91" a="1"/>
  <c r="N2" i="91" a="1"/>
  <c r="O77" i="91" a="1"/>
  <c r="H46" i="91" a="1"/>
  <c r="O41" i="91" a="1"/>
  <c r="I48" i="91" a="1"/>
  <c r="E59" i="91" a="1"/>
  <c r="H40" i="91" a="1"/>
  <c r="K37" i="91" a="1"/>
  <c r="J89" i="91" a="1"/>
  <c r="H22" i="91" a="1"/>
  <c r="F66" i="91" a="1"/>
  <c r="L35" i="91" a="1"/>
  <c r="H65" i="91" a="1"/>
  <c r="Q33" i="91" a="1"/>
  <c r="G87" i="91" a="1"/>
  <c r="N86" i="91" a="1"/>
  <c r="F91" i="91" a="1"/>
  <c r="O56" i="91" a="1"/>
  <c r="I72" i="91" a="1"/>
  <c r="P42" i="91" a="1"/>
  <c r="N3" i="91" a="1"/>
  <c r="Q29" i="91" a="1"/>
  <c r="N25" i="91" a="1"/>
  <c r="D59" i="91" a="1"/>
  <c r="J10" i="91" a="1"/>
  <c r="E36" i="91" a="1"/>
  <c r="F50" i="91" a="1"/>
  <c r="O37" i="91" a="1"/>
  <c r="P62" i="91" a="1"/>
  <c r="L33" i="91" a="1"/>
  <c r="L59" i="91" a="1"/>
  <c r="L57" i="91" a="1"/>
  <c r="Q76" i="91" a="1"/>
  <c r="N58" i="91" a="1"/>
  <c r="I86" i="91" a="1"/>
  <c r="K35" i="91" a="1"/>
  <c r="B3" i="91" a="1"/>
  <c r="K93" i="91" a="1"/>
  <c r="J71" i="91" a="1"/>
  <c r="F60" i="91" a="1"/>
  <c r="B77" i="91" a="1"/>
  <c r="C38" i="91" a="1"/>
  <c r="F23" i="91" a="1"/>
  <c r="J37" i="91" a="1"/>
  <c r="P29" i="91" a="1"/>
  <c r="D1699" i="88" a="1"/>
  <c r="G83" i="91" a="1"/>
  <c r="M32" i="91" a="1"/>
  <c r="Q77" i="91" a="1"/>
  <c r="N5" i="91" a="1"/>
  <c r="O39" i="91" a="1"/>
  <c r="C3" i="91" a="1"/>
  <c r="H78" i="91" a="1"/>
  <c r="D43" i="91" a="1"/>
  <c r="B33" i="91" a="1"/>
  <c r="B1699" i="88" a="1"/>
  <c r="K48" i="91" a="1"/>
  <c r="F88" i="91" a="1"/>
  <c r="K34" i="91" a="1"/>
  <c r="Q92" i="91" a="1"/>
  <c r="D28" i="91" a="1"/>
  <c r="M9" i="91" a="1"/>
  <c r="O82" i="91" a="1"/>
  <c r="F3" i="91" a="1"/>
  <c r="N10" i="91" a="1"/>
  <c r="G2" i="91" a="1"/>
  <c r="M22" i="91" a="1"/>
  <c r="G35" i="91" a="1"/>
  <c r="I18" i="91" a="1"/>
  <c r="I43" i="91" a="1"/>
  <c r="B29" i="91" a="1"/>
  <c r="C9" i="91" a="1"/>
  <c r="F58" i="91" a="1"/>
  <c r="F7" i="91" a="1"/>
  <c r="G67" i="91" a="1"/>
  <c r="D2099" i="89" a="1"/>
  <c r="N12" i="91" a="1"/>
  <c r="B44" i="91" a="1"/>
  <c r="J6" i="91" a="1"/>
  <c r="G29" i="91" a="1"/>
  <c r="B70" i="91" a="1"/>
  <c r="D10" i="91" a="1"/>
  <c r="L52" i="91" a="1"/>
  <c r="Q88" i="91" a="1"/>
  <c r="M34" i="91" a="1"/>
  <c r="C87" i="91" a="1"/>
  <c r="H56" i="91" a="1"/>
  <c r="O93" i="91" a="1"/>
  <c r="N65" i="91" a="1"/>
  <c r="I15" i="91" a="1"/>
  <c r="B88" i="91" a="1"/>
  <c r="C23" i="91" a="1"/>
  <c r="K12" i="91" a="1"/>
  <c r="D1899" i="89" a="1"/>
  <c r="C35" i="91" a="1"/>
  <c r="O64" i="91" a="1"/>
  <c r="N54" i="91" a="1"/>
  <c r="F16" i="91" a="1"/>
  <c r="D78" i="91" a="1"/>
  <c r="J74" i="91" a="1"/>
  <c r="F13" i="91" a="1"/>
  <c r="O4" i="91" a="1"/>
  <c r="J55" i="91" a="1"/>
  <c r="G25" i="91" a="1"/>
  <c r="F19" i="91" a="1"/>
  <c r="E30" i="91" a="1"/>
  <c r="M11" i="91" a="1"/>
  <c r="E75" i="91" a="1"/>
  <c r="L32" i="91" a="1"/>
  <c r="L72" i="91" a="1"/>
  <c r="H53" i="91" a="1"/>
  <c r="L49" i="91" a="1"/>
  <c r="K78" i="91" a="1"/>
  <c r="H61" i="91" a="1"/>
  <c r="B14" i="91" a="1"/>
  <c r="I32" i="91" a="1"/>
  <c r="L92" i="91" a="1"/>
  <c r="J34" i="91" a="1"/>
  <c r="L9" i="91" a="1"/>
  <c r="G89" i="91" a="1"/>
  <c r="C16" i="91" a="1"/>
  <c r="O29" i="91" a="1"/>
  <c r="G61" i="91" a="1"/>
  <c r="Q20" i="91" a="1"/>
  <c r="N66" i="91" a="1"/>
  <c r="O22" i="91" a="1"/>
  <c r="E74" i="91" a="1"/>
  <c r="J57" i="91" a="1"/>
  <c r="F76" i="91" a="1"/>
  <c r="I52" i="91" a="1"/>
  <c r="O3" i="91" a="1"/>
  <c r="D82" i="91" a="1"/>
  <c r="L78" i="91" a="1"/>
  <c r="I25" i="91" a="1"/>
  <c r="M92" i="91" a="1"/>
  <c r="F27" i="91" a="1"/>
  <c r="D68" i="91" a="1"/>
  <c r="Q64" i="91" a="1"/>
  <c r="B1899" i="88" a="1"/>
  <c r="M37" i="91" a="1"/>
  <c r="C84" i="91" a="1"/>
  <c r="M41" i="91" a="1"/>
  <c r="C55" i="91" a="1"/>
  <c r="G21" i="91" a="1"/>
  <c r="H21" i="91" a="1"/>
  <c r="C12" i="91" a="1"/>
  <c r="G65" i="91" a="1"/>
  <c r="F18" i="91" a="1"/>
  <c r="I56" i="91" a="1"/>
  <c r="P32" i="91" a="1"/>
  <c r="I50" i="91" a="1"/>
  <c r="H42" i="91" a="1"/>
  <c r="L7" i="91" a="1"/>
  <c r="G79" i="91" a="1"/>
  <c r="C82" i="91" a="1"/>
  <c r="G76" i="91" a="1"/>
  <c r="O78" i="91" a="1"/>
  <c r="E45" i="91" a="1"/>
  <c r="N9" i="91" a="1"/>
  <c r="E69" i="91" a="1"/>
  <c r="B85" i="91" a="1"/>
  <c r="H68" i="91" a="1"/>
  <c r="H76" i="91" a="1"/>
  <c r="L65" i="91" a="1"/>
  <c r="B50" i="91" a="1"/>
  <c r="Q59" i="91" a="1"/>
  <c r="B1999" i="90" a="1"/>
  <c r="K82" i="91" a="1"/>
  <c r="D41" i="91" a="1"/>
  <c r="L26" i="91" a="1"/>
  <c r="K3" i="91" a="1"/>
  <c r="G10" i="91" a="1"/>
  <c r="D1799" i="89" a="1"/>
  <c r="P55" i="91" a="1"/>
  <c r="H63" i="91" a="1"/>
  <c r="J81" i="91" a="1"/>
  <c r="Q35" i="91" a="1"/>
  <c r="B25" i="91" a="1"/>
  <c r="N61" i="91" a="1"/>
  <c r="F8" i="91" a="1"/>
  <c r="K39" i="91" a="1"/>
  <c r="J46" i="91" a="1"/>
  <c r="J24" i="91" a="1"/>
  <c r="J56" i="91" a="1"/>
  <c r="P24" i="91" a="1"/>
  <c r="G46" i="91" a="1"/>
  <c r="H7" i="91" a="1"/>
  <c r="L5" i="91" a="1"/>
  <c r="J82" i="91" a="1"/>
  <c r="I87" i="91" a="1"/>
  <c r="P43" i="91" a="1"/>
  <c r="Q25" i="91" a="1"/>
  <c r="O5" i="91" a="1"/>
  <c r="I7" i="91" a="1"/>
  <c r="M10" i="91" a="1"/>
  <c r="K22" i="91" a="1"/>
  <c r="M71" i="91" a="1"/>
  <c r="I24" i="91" a="1"/>
  <c r="M48" i="91" a="1"/>
  <c r="G23" i="91" a="1"/>
  <c r="I46" i="91" a="1"/>
  <c r="I37" i="91" a="1"/>
  <c r="N6" i="91" a="1"/>
  <c r="K46" i="91" a="1"/>
  <c r="J8" i="91" a="1"/>
  <c r="C69" i="91" a="1"/>
  <c r="D26" i="91" a="1"/>
  <c r="N31" i="91" a="1"/>
  <c r="D13" i="91" a="1"/>
  <c r="F5" i="91" a="1"/>
  <c r="M86" i="91" a="1"/>
  <c r="J90" i="91" a="1"/>
  <c r="L8" i="91" a="1"/>
  <c r="D15" i="91" a="1"/>
  <c r="E1999" i="90" a="1"/>
  <c r="D20" i="91" a="1"/>
  <c r="K94" i="91" a="1"/>
  <c r="I26" i="91" a="1"/>
  <c r="E94" i="91" a="1"/>
  <c r="M47" i="91" a="1"/>
  <c r="O6" i="91" a="1"/>
  <c r="N46" i="91" a="1"/>
  <c r="N34" i="91" a="1"/>
  <c r="Q34" i="91" a="1"/>
  <c r="L66" i="91" a="1"/>
  <c r="D25" i="91" a="1"/>
  <c r="O13" i="91" a="1"/>
  <c r="K32" i="91" a="1"/>
  <c r="I79" i="91" a="1"/>
  <c r="Q80" i="91" a="1"/>
  <c r="C1499" i="88" a="1"/>
  <c r="G12" i="91" a="1"/>
  <c r="C1399" i="90" a="1"/>
  <c r="E1999" i="89" a="1"/>
  <c r="H32" i="91" a="1"/>
  <c r="G66" i="91" a="1"/>
  <c r="Q12" i="91" a="1"/>
  <c r="C47" i="91" a="1"/>
  <c r="C44" i="91" a="1"/>
  <c r="K55" i="91" a="1"/>
  <c r="J67" i="91" a="1"/>
  <c r="D16" i="91" a="1"/>
  <c r="O87" i="91" a="1"/>
  <c r="F61" i="91" a="1"/>
  <c r="K62" i="91" a="1"/>
  <c r="B60" i="91" a="1"/>
  <c r="C1399" i="89" a="1"/>
  <c r="H90" i="91" a="1"/>
  <c r="E77" i="91" a="1"/>
  <c r="M87" i="91" a="1"/>
  <c r="M58" i="91" a="1"/>
  <c r="Q41" i="91" a="1"/>
  <c r="B65" i="91" a="1"/>
  <c r="H62" i="91" a="1"/>
  <c r="L85" i="91" a="1"/>
  <c r="K75" i="91" a="1"/>
  <c r="I75" i="91" a="1"/>
  <c r="E14" i="91" a="1"/>
  <c r="D2099" i="90" a="1"/>
  <c r="E1599" i="89" a="1"/>
  <c r="P23" i="91" a="1"/>
  <c r="E1999" i="88" a="1"/>
  <c r="N35" i="91" a="1"/>
  <c r="B35" i="91" a="1"/>
  <c r="P72" i="91" a="1"/>
  <c r="L73" i="91" a="1"/>
  <c r="I71" i="91" a="1"/>
  <c r="L80" i="91" a="1"/>
  <c r="C78" i="91" a="1"/>
  <c r="K66" i="91" a="1"/>
  <c r="M42" i="91" a="1"/>
  <c r="O17" i="91" a="1"/>
  <c r="B5" i="91" a="1"/>
  <c r="P74" i="91" a="1"/>
  <c r="J85" i="91" a="1"/>
  <c r="D84" i="91" a="1"/>
  <c r="F85" i="91" a="1"/>
  <c r="P60" i="91" a="1"/>
  <c r="J18" i="91" a="1"/>
  <c r="K79" i="91" a="1"/>
  <c r="Q31" i="91" a="1"/>
  <c r="M63" i="91" a="1"/>
  <c r="I54" i="91" a="1"/>
  <c r="J38" i="91" a="1"/>
  <c r="D5" i="91" a="1"/>
  <c r="D38" i="91" a="1"/>
  <c r="P46" i="91" a="1"/>
  <c r="N29" i="91" a="1"/>
  <c r="Q86" i="91" a="1"/>
  <c r="C43" i="91" a="1"/>
  <c r="G80" i="91" a="1"/>
  <c r="L54" i="91" a="1"/>
  <c r="P80" i="91" a="1"/>
  <c r="D90" i="91" a="1"/>
  <c r="I6" i="91" a="1"/>
  <c r="F52" i="91" a="1"/>
  <c r="B1699" i="89" a="1"/>
  <c r="P65" i="91" a="1"/>
  <c r="N71" i="91" a="1"/>
  <c r="C41" i="91" a="1"/>
  <c r="G50" i="91" a="1"/>
  <c r="C65" i="91" a="1"/>
  <c r="L70" i="91" a="1"/>
  <c r="H47" i="91" a="1"/>
  <c r="C10" i="91" a="1"/>
  <c r="B47" i="91" a="1"/>
  <c r="N87" i="91" a="1"/>
  <c r="H36" i="91" a="1"/>
  <c r="N74" i="91" a="1"/>
  <c r="B36" i="91" a="1"/>
  <c r="C36" i="91" a="1"/>
  <c r="Q28" i="91" a="1"/>
  <c r="G6" i="91" a="1"/>
  <c r="P11" i="91" a="1"/>
  <c r="N70" i="91" a="1"/>
  <c r="E29" i="91" a="1"/>
  <c r="Q2" i="91" a="1"/>
  <c r="M74" i="91" a="1"/>
  <c r="Q32" i="91" a="1"/>
  <c r="P30" i="91" a="1"/>
  <c r="M66" i="91" a="1"/>
  <c r="H29" i="91" a="1"/>
  <c r="P73" i="91" a="1"/>
  <c r="K2" i="91" a="1"/>
  <c r="O8" i="91" a="1"/>
  <c r="B2199" i="88" a="1"/>
  <c r="E73" i="91" a="1"/>
  <c r="H11" i="91" a="1"/>
  <c r="Q60" i="91" a="1"/>
  <c r="E76" i="91" a="1"/>
  <c r="M4" i="91" a="1"/>
  <c r="C52" i="91" a="1"/>
  <c r="E37" i="91" a="1"/>
  <c r="E34" i="91" a="1"/>
  <c r="D57" i="91" a="1"/>
  <c r="M46" i="91" a="1"/>
  <c r="F62" i="91" a="1"/>
  <c r="H79" i="91" a="1"/>
  <c r="H54" i="91" a="1"/>
  <c r="J94" i="91" a="1"/>
  <c r="M44" i="91" a="1"/>
  <c r="F35" i="91" a="1"/>
  <c r="C1599" i="89" a="1"/>
  <c r="K77" i="91" a="1"/>
  <c r="P31" i="91" a="1"/>
  <c r="Q84" i="91" a="1"/>
  <c r="N13" i="91" a="1"/>
  <c r="Q57" i="91" a="1"/>
  <c r="B61" i="91" a="1"/>
  <c r="N93" i="91" a="1"/>
  <c r="P33" i="91" a="1"/>
  <c r="C2199" i="88" a="1"/>
  <c r="M54" i="91" a="1"/>
  <c r="G1701" i="90" a="1"/>
  <c r="P86" i="91" a="1"/>
  <c r="L62" i="91" a="1"/>
  <c r="J39" i="91" a="1"/>
  <c r="M33" i="91" a="1"/>
  <c r="L6" i="91" a="1"/>
  <c r="L61" i="91" a="1"/>
  <c r="O90" i="91" a="1"/>
  <c r="O26" i="91" a="1"/>
  <c r="N69" i="91" a="1"/>
  <c r="J93" i="91" a="1"/>
  <c r="P66" i="91" a="1"/>
  <c r="P52" i="91" a="1"/>
  <c r="K67" i="91" a="1"/>
  <c r="C59" i="91" a="1"/>
  <c r="L67" i="91" a="1"/>
  <c r="F26" i="91" a="1"/>
  <c r="I39" i="91" a="1"/>
  <c r="G13" i="91" a="1"/>
  <c r="L44" i="91" a="1"/>
  <c r="N38" i="91" a="1"/>
  <c r="C1401" i="90" a="1"/>
  <c r="I31" i="91" a="1"/>
  <c r="I92" i="91" a="1"/>
  <c r="L25" i="91" a="1"/>
  <c r="N60" i="91" a="1"/>
  <c r="D54" i="91" a="1"/>
  <c r="D65" i="91" a="1"/>
  <c r="E5" i="91" a="1"/>
  <c r="Q14" i="91" a="1"/>
  <c r="K74" i="91" a="1"/>
  <c r="I94" i="91" a="1"/>
  <c r="M72" i="91" a="1"/>
  <c r="B90" i="91" a="1"/>
  <c r="M21" i="91" a="1"/>
  <c r="B16" i="91" a="1"/>
  <c r="M18" i="91" a="1"/>
  <c r="D92" i="91" a="1"/>
  <c r="E46" i="91" a="1"/>
  <c r="G41" i="91" a="1"/>
  <c r="P45" i="91" a="1"/>
  <c r="H25" i="91" a="1"/>
  <c r="D12" i="91" a="1"/>
  <c r="G37" i="91" a="1"/>
  <c r="N37" i="91" a="1"/>
  <c r="C92" i="91" a="1"/>
  <c r="I28" i="91" a="1"/>
  <c r="J86" i="91" a="1"/>
  <c r="Q11" i="91" a="1"/>
  <c r="M2" i="91" a="1"/>
  <c r="O62" i="91" a="1"/>
  <c r="E2099" i="88" a="1"/>
  <c r="O46" i="91" a="1"/>
  <c r="N63" i="91" a="1"/>
  <c r="C57" i="91" a="1"/>
  <c r="D30" i="91" a="1"/>
  <c r="H86" i="91" a="1"/>
  <c r="M55" i="91" a="1"/>
  <c r="D37" i="91" a="1"/>
  <c r="Q58" i="91" a="1"/>
  <c r="Q43" i="91" a="1"/>
  <c r="H41" i="91" a="1"/>
  <c r="E15" i="91" a="1"/>
  <c r="E15" i="91" l="1"/>
  <c r="H41" i="91"/>
  <c r="Q43" i="91"/>
  <c r="Q58" i="91"/>
  <c r="D37" i="91"/>
  <c r="M55" i="91"/>
  <c r="H86" i="91"/>
  <c r="D30" i="91"/>
  <c r="C57" i="91"/>
  <c r="N63" i="91"/>
  <c r="O46" i="91"/>
  <c r="E2099" i="88"/>
  <c r="O62" i="91"/>
  <c r="M2" i="91"/>
  <c r="Q11" i="91"/>
  <c r="J86" i="91"/>
  <c r="I28" i="91"/>
  <c r="C92" i="91"/>
  <c r="N37" i="91"/>
  <c r="G37" i="91"/>
  <c r="D12" i="91"/>
  <c r="H25" i="91"/>
  <c r="P45" i="91"/>
  <c r="G41" i="91"/>
  <c r="E46" i="91"/>
  <c r="D92" i="91"/>
  <c r="M18" i="91"/>
  <c r="B16" i="91"/>
  <c r="M21" i="91"/>
  <c r="B90" i="91"/>
  <c r="M72" i="91"/>
  <c r="I94" i="91"/>
  <c r="K74" i="91"/>
  <c r="Q14" i="91"/>
  <c r="E5" i="91"/>
  <c r="D65" i="91"/>
  <c r="D54" i="91"/>
  <c r="N60" i="91"/>
  <c r="L25" i="91"/>
  <c r="I92" i="91"/>
  <c r="I31" i="91"/>
  <c r="C1401" i="90"/>
  <c r="N38" i="91"/>
  <c r="L44" i="91"/>
  <c r="G13" i="91"/>
  <c r="I39" i="91"/>
  <c r="F26" i="91"/>
  <c r="L67" i="91"/>
  <c r="C59" i="91"/>
  <c r="K67" i="91"/>
  <c r="P52" i="91"/>
  <c r="P66" i="91"/>
  <c r="J93" i="91"/>
  <c r="N69" i="91"/>
  <c r="O26" i="91"/>
  <c r="O90" i="91"/>
  <c r="L61" i="91"/>
  <c r="L6" i="91"/>
  <c r="M33" i="91"/>
  <c r="J39" i="91"/>
  <c r="L62" i="91"/>
  <c r="P86" i="91"/>
  <c r="G1701" i="90"/>
  <c r="M54" i="91"/>
  <c r="C2199" i="88"/>
  <c r="P33" i="91"/>
  <c r="N93" i="91"/>
  <c r="B61" i="91"/>
  <c r="Q57" i="91"/>
  <c r="N13" i="91"/>
  <c r="Q84" i="91"/>
  <c r="P31" i="91"/>
  <c r="K77" i="91"/>
  <c r="C1599" i="89"/>
  <c r="F35" i="91"/>
  <c r="M44" i="91"/>
  <c r="J94" i="91"/>
  <c r="H54" i="91"/>
  <c r="H79" i="91"/>
  <c r="F62" i="91"/>
  <c r="M46" i="91"/>
  <c r="D57" i="91"/>
  <c r="E34" i="91"/>
  <c r="E37" i="91"/>
  <c r="C52" i="91"/>
  <c r="M4" i="91"/>
  <c r="E76" i="91"/>
  <c r="Q60" i="91"/>
  <c r="H11" i="91"/>
  <c r="E73" i="91"/>
  <c r="B2199" i="88"/>
  <c r="O8" i="91"/>
  <c r="K2" i="91"/>
  <c r="P73" i="91"/>
  <c r="H29" i="91"/>
  <c r="M66" i="91"/>
  <c r="P30" i="91"/>
  <c r="Q32" i="91"/>
  <c r="M74" i="91"/>
  <c r="Q2" i="91"/>
  <c r="E29" i="91"/>
  <c r="N70" i="91"/>
  <c r="P11" i="91"/>
  <c r="G6" i="91"/>
  <c r="Q28" i="91"/>
  <c r="C36" i="91"/>
  <c r="B36" i="91"/>
  <c r="N74" i="91"/>
  <c r="H36" i="91"/>
  <c r="N87" i="91"/>
  <c r="B47" i="91"/>
  <c r="C10" i="91"/>
  <c r="H47" i="91"/>
  <c r="L70" i="91"/>
  <c r="C65" i="91"/>
  <c r="G50" i="91"/>
  <c r="C41" i="91"/>
  <c r="N71" i="91"/>
  <c r="P65" i="91"/>
  <c r="B1699" i="89"/>
  <c r="F52" i="91"/>
  <c r="I6" i="91"/>
  <c r="D90" i="91"/>
  <c r="P80" i="91"/>
  <c r="L54" i="91"/>
  <c r="G80" i="91"/>
  <c r="C43" i="91"/>
  <c r="Q86" i="91"/>
  <c r="N29" i="91"/>
  <c r="P46" i="91"/>
  <c r="D38" i="91"/>
  <c r="D5" i="91"/>
  <c r="J38" i="91"/>
  <c r="I54" i="91"/>
  <c r="M63" i="91"/>
  <c r="Q31" i="91"/>
  <c r="K79" i="91"/>
  <c r="J18" i="91"/>
  <c r="P60" i="91"/>
  <c r="F85" i="91"/>
  <c r="D84" i="91"/>
  <c r="J85" i="91"/>
  <c r="P74" i="91"/>
  <c r="B5" i="91"/>
  <c r="O17" i="91"/>
  <c r="M42" i="91"/>
  <c r="K66" i="91"/>
  <c r="C78" i="91"/>
  <c r="L80" i="91"/>
  <c r="I71" i="91"/>
  <c r="L73" i="91"/>
  <c r="P72" i="91"/>
  <c r="B35" i="91"/>
  <c r="N35" i="91"/>
  <c r="E1999" i="88"/>
  <c r="P23" i="91"/>
  <c r="E1599" i="89"/>
  <c r="D2099" i="90"/>
  <c r="E14" i="91"/>
  <c r="I75" i="91"/>
  <c r="K75" i="91"/>
  <c r="L85" i="91"/>
  <c r="H62" i="91"/>
  <c r="B65" i="91"/>
  <c r="Q41" i="91"/>
  <c r="M58" i="91"/>
  <c r="M87" i="91"/>
  <c r="E77" i="91"/>
  <c r="H90" i="91"/>
  <c r="C1399" i="89"/>
  <c r="B60" i="91"/>
  <c r="K62" i="91"/>
  <c r="F61" i="91"/>
  <c r="O87" i="91"/>
  <c r="D16" i="91"/>
  <c r="J67" i="91"/>
  <c r="K55" i="91"/>
  <c r="C44" i="91"/>
  <c r="C47" i="91"/>
  <c r="Q12" i="91"/>
  <c r="G66" i="91"/>
  <c r="H32" i="91"/>
  <c r="E1999" i="89"/>
  <c r="C1399" i="90"/>
  <c r="G12" i="91"/>
  <c r="C1499" i="88"/>
  <c r="Q80" i="91"/>
  <c r="I79" i="91"/>
  <c r="K32" i="91"/>
  <c r="O13" i="91"/>
  <c r="D25" i="91"/>
  <c r="L66" i="91"/>
  <c r="Q34" i="91"/>
  <c r="N34" i="91"/>
  <c r="N46" i="91"/>
  <c r="O6" i="91"/>
  <c r="M47" i="91"/>
  <c r="E94" i="91"/>
  <c r="I26" i="91"/>
  <c r="K94" i="91"/>
  <c r="D20" i="91"/>
  <c r="E1999" i="90"/>
  <c r="D15" i="91"/>
  <c r="L8" i="91"/>
  <c r="J90" i="91"/>
  <c r="M86" i="91"/>
  <c r="F5" i="91"/>
  <c r="D13" i="91"/>
  <c r="N31" i="91"/>
  <c r="D26" i="91"/>
  <c r="C69" i="91"/>
  <c r="J8" i="91"/>
  <c r="K46" i="91"/>
  <c r="N6" i="91"/>
  <c r="I37" i="91"/>
  <c r="I46" i="91"/>
  <c r="G23" i="91"/>
  <c r="M48" i="91"/>
  <c r="I24" i="91"/>
  <c r="M71" i="91"/>
  <c r="K22" i="91"/>
  <c r="M10" i="91"/>
  <c r="I7" i="91"/>
  <c r="O5" i="91"/>
  <c r="Q25" i="91"/>
  <c r="P43" i="91"/>
  <c r="I87" i="91"/>
  <c r="J82" i="91"/>
  <c r="L5" i="91"/>
  <c r="H7" i="91"/>
  <c r="G46" i="91"/>
  <c r="P24" i="91"/>
  <c r="J56" i="91"/>
  <c r="J24" i="91"/>
  <c r="J46" i="91"/>
  <c r="K39" i="91"/>
  <c r="F8" i="91"/>
  <c r="N61" i="91"/>
  <c r="B25" i="91"/>
  <c r="Q35" i="91"/>
  <c r="J81" i="91"/>
  <c r="H63" i="91"/>
  <c r="P55" i="91"/>
  <c r="D1799" i="89"/>
  <c r="G10" i="91"/>
  <c r="K3" i="91"/>
  <c r="L26" i="91"/>
  <c r="D41" i="91"/>
  <c r="K82" i="91"/>
  <c r="B1999" i="90"/>
  <c r="Q59" i="91"/>
  <c r="B50" i="91"/>
  <c r="L65" i="91"/>
  <c r="H76" i="91"/>
  <c r="H68" i="91"/>
  <c r="B85" i="91"/>
  <c r="E69" i="91"/>
  <c r="N9" i="91"/>
  <c r="E45" i="91"/>
  <c r="O78" i="91"/>
  <c r="G76" i="91"/>
  <c r="C82" i="91"/>
  <c r="G79" i="91"/>
  <c r="L7" i="91"/>
  <c r="H42" i="91"/>
  <c r="I50" i="91"/>
  <c r="P32" i="91"/>
  <c r="I56" i="91"/>
  <c r="F18" i="91"/>
  <c r="G65" i="91"/>
  <c r="C12" i="91"/>
  <c r="H21" i="91"/>
  <c r="G21" i="91"/>
  <c r="C55" i="91"/>
  <c r="M41" i="91"/>
  <c r="C84" i="91"/>
  <c r="M37" i="91"/>
  <c r="B1899" i="88"/>
  <c r="Q64" i="91"/>
  <c r="D68" i="91"/>
  <c r="F27" i="91"/>
  <c r="M92" i="91"/>
  <c r="I25" i="91"/>
  <c r="L78" i="91"/>
  <c r="D82" i="91"/>
  <c r="O3" i="91"/>
  <c r="I52" i="91"/>
  <c r="F76" i="91"/>
  <c r="J57" i="91"/>
  <c r="E74" i="91"/>
  <c r="O22" i="91"/>
  <c r="N66" i="91"/>
  <c r="Q20" i="91"/>
  <c r="G61" i="91"/>
  <c r="O29" i="91"/>
  <c r="C16" i="91"/>
  <c r="G89" i="91"/>
  <c r="L9" i="91"/>
  <c r="J34" i="91"/>
  <c r="L92" i="91"/>
  <c r="I32" i="91"/>
  <c r="B14" i="91"/>
  <c r="H61" i="91"/>
  <c r="K78" i="91"/>
  <c r="L49" i="91"/>
  <c r="H53" i="91"/>
  <c r="L72" i="91"/>
  <c r="L32" i="91"/>
  <c r="E75" i="91"/>
  <c r="M11" i="91"/>
  <c r="E30" i="91"/>
  <c r="F19" i="91"/>
  <c r="G25" i="91"/>
  <c r="J55" i="91"/>
  <c r="O4" i="91"/>
  <c r="F13" i="91"/>
  <c r="J74" i="91"/>
  <c r="D78" i="91"/>
  <c r="F16" i="91"/>
  <c r="N54" i="91"/>
  <c r="O64" i="91"/>
  <c r="C35" i="91"/>
  <c r="D1899" i="89"/>
  <c r="K12" i="91"/>
  <c r="C23" i="91"/>
  <c r="B88" i="91"/>
  <c r="I15" i="91"/>
  <c r="N65" i="91"/>
  <c r="O93" i="91"/>
  <c r="H56" i="91"/>
  <c r="C87" i="91"/>
  <c r="M34" i="91"/>
  <c r="Q88" i="91"/>
  <c r="L52" i="91"/>
  <c r="D10" i="91"/>
  <c r="B70" i="91"/>
  <c r="G29" i="91"/>
  <c r="J6" i="91"/>
  <c r="B44" i="91"/>
  <c r="N12" i="91"/>
  <c r="D2099" i="89"/>
  <c r="G67" i="91"/>
  <c r="F7" i="91"/>
  <c r="F58" i="91"/>
  <c r="C9" i="91"/>
  <c r="B29" i="91"/>
  <c r="I43" i="91"/>
  <c r="I18" i="91"/>
  <c r="G35" i="91"/>
  <c r="M22" i="91"/>
  <c r="G2" i="91"/>
  <c r="N10" i="91"/>
  <c r="F3" i="91"/>
  <c r="O82" i="91"/>
  <c r="M9" i="91"/>
  <c r="D28" i="91"/>
  <c r="Q92" i="91"/>
  <c r="K34" i="91"/>
  <c r="F88" i="91"/>
  <c r="K48" i="91"/>
  <c r="B1699" i="88"/>
  <c r="B33" i="91"/>
  <c r="D43" i="91"/>
  <c r="H78" i="91"/>
  <c r="C3" i="91"/>
  <c r="O39" i="91"/>
  <c r="N5" i="91"/>
  <c r="Q77" i="91"/>
  <c r="M32" i="91"/>
  <c r="G83" i="91"/>
  <c r="D1699" i="88"/>
  <c r="P29" i="91"/>
  <c r="J37" i="91"/>
  <c r="F23" i="91"/>
  <c r="C38" i="91"/>
  <c r="B77" i="91"/>
  <c r="F60" i="91"/>
  <c r="J71" i="91"/>
  <c r="K93" i="91"/>
  <c r="B3" i="91"/>
  <c r="K35" i="91"/>
  <c r="I86" i="91"/>
  <c r="N58" i="91"/>
  <c r="Q76" i="91"/>
  <c r="L57" i="91"/>
  <c r="L59" i="91"/>
  <c r="L33" i="91"/>
  <c r="P62" i="91"/>
  <c r="O37" i="91"/>
  <c r="F50" i="91"/>
  <c r="E36" i="91"/>
  <c r="J10" i="91"/>
  <c r="D59" i="91"/>
  <c r="N25" i="91"/>
  <c r="Q29" i="91"/>
  <c r="N3" i="91"/>
  <c r="P42" i="91"/>
  <c r="I72" i="91"/>
  <c r="O56" i="91"/>
  <c r="F91" i="91"/>
  <c r="N86" i="91"/>
  <c r="G87" i="91"/>
  <c r="Q33" i="91"/>
  <c r="H65" i="91"/>
  <c r="L35" i="91"/>
  <c r="F66" i="91"/>
  <c r="H22" i="91"/>
  <c r="J89" i="91"/>
  <c r="K37" i="91"/>
  <c r="H40" i="91"/>
  <c r="E59" i="91"/>
  <c r="I48" i="91"/>
  <c r="O41" i="91"/>
  <c r="H46" i="91"/>
  <c r="O77" i="91"/>
  <c r="N2" i="91"/>
  <c r="F44" i="91"/>
  <c r="I70" i="91"/>
  <c r="E24" i="91"/>
  <c r="D66" i="91"/>
  <c r="K58" i="91"/>
  <c r="I90" i="91"/>
  <c r="J51" i="91"/>
  <c r="C68" i="91"/>
  <c r="J14" i="91"/>
  <c r="K68" i="91"/>
  <c r="D88" i="91"/>
  <c r="G44" i="91"/>
  <c r="G17" i="91"/>
  <c r="E1799" i="89"/>
  <c r="O66" i="91"/>
  <c r="P71" i="91"/>
  <c r="F65" i="91"/>
  <c r="L16" i="91"/>
  <c r="N26" i="91"/>
  <c r="K26" i="91"/>
  <c r="N50" i="91"/>
  <c r="Q68" i="91"/>
  <c r="I73" i="91"/>
  <c r="O75" i="91"/>
  <c r="L60" i="91"/>
  <c r="E68" i="91"/>
  <c r="I12" i="91"/>
  <c r="P12" i="91"/>
  <c r="B11" i="91"/>
  <c r="C85" i="91"/>
  <c r="N94" i="91"/>
  <c r="M13" i="91"/>
  <c r="C34" i="91"/>
  <c r="M52" i="91"/>
  <c r="O91" i="91"/>
  <c r="C74" i="91"/>
  <c r="F39" i="91"/>
  <c r="M79" i="91"/>
  <c r="O60" i="91"/>
  <c r="C2199" i="89"/>
  <c r="Q72" i="91"/>
  <c r="H70" i="91"/>
  <c r="Q26" i="91"/>
  <c r="O94" i="91"/>
  <c r="I38" i="91"/>
  <c r="K36" i="91"/>
  <c r="D1599" i="89"/>
  <c r="P35" i="91"/>
  <c r="L53" i="91"/>
  <c r="H5" i="91"/>
  <c r="J63" i="91"/>
  <c r="O67" i="91"/>
  <c r="L28" i="91"/>
  <c r="I14" i="91"/>
  <c r="B45" i="91"/>
  <c r="B1599" i="88"/>
  <c r="Q7" i="91"/>
  <c r="N84" i="91"/>
  <c r="O92" i="91"/>
  <c r="H10" i="91"/>
  <c r="L12" i="91"/>
  <c r="P49" i="91"/>
  <c r="H34" i="91"/>
  <c r="E28" i="91"/>
  <c r="P93" i="91"/>
  <c r="L23" i="91"/>
  <c r="J78" i="91"/>
  <c r="G64" i="91"/>
  <c r="O50" i="91"/>
  <c r="C50" i="91"/>
  <c r="H15" i="91"/>
  <c r="H33" i="91"/>
  <c r="O40" i="91"/>
  <c r="I89" i="91"/>
  <c r="E65" i="91"/>
  <c r="O68" i="91"/>
  <c r="P89" i="91"/>
  <c r="D1799" i="88"/>
  <c r="H77" i="91"/>
  <c r="D49" i="91"/>
  <c r="E47" i="91"/>
  <c r="E50" i="91"/>
  <c r="N36" i="91"/>
  <c r="B2099" i="90"/>
  <c r="E42" i="91"/>
  <c r="B79" i="91"/>
  <c r="D11" i="91"/>
  <c r="C64" i="91"/>
  <c r="N48" i="91"/>
  <c r="E7" i="91"/>
  <c r="Q24" i="91"/>
  <c r="Q74" i="91"/>
  <c r="L76" i="91"/>
  <c r="M81" i="91"/>
  <c r="C18" i="91"/>
  <c r="H60" i="91"/>
  <c r="C13" i="91"/>
  <c r="L86" i="91"/>
  <c r="F12" i="91"/>
  <c r="I74" i="91"/>
  <c r="D9" i="91"/>
  <c r="G74" i="91"/>
  <c r="M24" i="91"/>
  <c r="B86" i="91"/>
  <c r="E54" i="91"/>
  <c r="E44" i="91"/>
  <c r="D1599" i="88"/>
  <c r="J9" i="91"/>
  <c r="E8" i="91"/>
  <c r="L15" i="91"/>
  <c r="Q15" i="91"/>
  <c r="F46" i="91"/>
  <c r="L19" i="91"/>
  <c r="G47" i="91"/>
  <c r="G62" i="91"/>
  <c r="B40" i="91"/>
  <c r="P6" i="91"/>
  <c r="P3" i="91"/>
  <c r="B64" i="91"/>
  <c r="E49" i="91"/>
  <c r="D56" i="91"/>
  <c r="C53" i="91"/>
  <c r="J62" i="91"/>
  <c r="G32" i="91"/>
  <c r="O58" i="91"/>
  <c r="B32" i="91"/>
  <c r="P34" i="91"/>
  <c r="H37" i="91"/>
  <c r="G58" i="91"/>
  <c r="B28" i="91"/>
  <c r="I65" i="91"/>
  <c r="K4" i="91"/>
  <c r="D85" i="91"/>
  <c r="L50" i="91"/>
  <c r="N18" i="91"/>
  <c r="Q23" i="91"/>
  <c r="N77" i="91"/>
  <c r="L30" i="91"/>
  <c r="F42" i="91"/>
  <c r="J70" i="91"/>
  <c r="J60" i="91"/>
  <c r="G45" i="91"/>
  <c r="E18" i="91"/>
  <c r="H74" i="91"/>
  <c r="B78" i="91"/>
  <c r="C49" i="91"/>
  <c r="Q27" i="91"/>
  <c r="Q71" i="91"/>
  <c r="E17" i="91"/>
  <c r="P7" i="91"/>
  <c r="K7" i="91"/>
  <c r="K92" i="91"/>
  <c r="C93" i="91"/>
  <c r="F2" i="91"/>
  <c r="O63" i="91"/>
  <c r="J68" i="91"/>
  <c r="L4" i="91"/>
  <c r="D14" i="91"/>
  <c r="Q85" i="91"/>
  <c r="E86" i="91"/>
  <c r="E21" i="91"/>
  <c r="K52" i="91"/>
  <c r="E92" i="91"/>
  <c r="N90" i="91"/>
  <c r="B17" i="91"/>
  <c r="F6" i="91"/>
  <c r="J11" i="91"/>
  <c r="C67" i="91"/>
  <c r="C24" i="91"/>
  <c r="P51" i="91"/>
  <c r="D2199" i="88"/>
  <c r="C21" i="91"/>
  <c r="P87" i="91"/>
  <c r="J61" i="91"/>
  <c r="O42" i="91"/>
  <c r="H27" i="91"/>
  <c r="P10" i="91"/>
  <c r="C86" i="91"/>
  <c r="D21" i="91"/>
  <c r="J21" i="91"/>
  <c r="M17" i="91"/>
  <c r="M31" i="91"/>
  <c r="J33" i="91"/>
  <c r="F22" i="91"/>
  <c r="I84" i="91"/>
  <c r="H88" i="91"/>
  <c r="L75" i="91"/>
  <c r="B9" i="91"/>
  <c r="C76" i="91"/>
  <c r="I45" i="91"/>
  <c r="M30" i="91"/>
  <c r="O11" i="91"/>
  <c r="G38" i="91"/>
  <c r="D32" i="91"/>
  <c r="H2" i="91"/>
  <c r="B93" i="91"/>
  <c r="C63" i="91"/>
  <c r="F40" i="91"/>
  <c r="Q45" i="91"/>
  <c r="C80" i="91"/>
  <c r="F30" i="91"/>
  <c r="Q16" i="91"/>
  <c r="B76" i="91"/>
  <c r="D83" i="91"/>
  <c r="C31" i="91"/>
  <c r="M73" i="91"/>
  <c r="J44" i="91"/>
  <c r="M91" i="91"/>
  <c r="I23" i="91"/>
  <c r="N85" i="91"/>
  <c r="J58" i="91"/>
  <c r="F15" i="91"/>
  <c r="E2099" i="89"/>
  <c r="I22" i="91"/>
  <c r="Q54" i="91"/>
  <c r="N33" i="91"/>
  <c r="G43" i="91"/>
  <c r="M3" i="91"/>
  <c r="B55" i="91"/>
  <c r="Q78" i="91"/>
  <c r="L45" i="91"/>
  <c r="C40" i="91"/>
  <c r="G33" i="91"/>
  <c r="Q90" i="91"/>
  <c r="D42" i="91"/>
  <c r="B1799" i="88"/>
  <c r="P17" i="91"/>
  <c r="Q4" i="91"/>
  <c r="Q56" i="91"/>
  <c r="L58" i="91"/>
  <c r="P5" i="91"/>
  <c r="K83" i="91"/>
  <c r="K80" i="91"/>
  <c r="K30" i="91"/>
  <c r="B66" i="91"/>
  <c r="D45" i="91"/>
  <c r="L83" i="91"/>
  <c r="F45" i="91"/>
  <c r="F64" i="91"/>
  <c r="C19" i="91"/>
  <c r="K57" i="91"/>
  <c r="Q30" i="91"/>
  <c r="G49" i="91"/>
  <c r="D1" i="7"/>
  <c r="C5" i="87" s="1"/>
  <c r="F49" i="91"/>
  <c r="L42" i="91"/>
  <c r="P61" i="91"/>
  <c r="C1699" i="89"/>
  <c r="I47" i="91"/>
  <c r="K17" i="91"/>
  <c r="E11" i="91"/>
  <c r="B82" i="91"/>
  <c r="B8" i="91"/>
  <c r="P22" i="91"/>
  <c r="B49" i="91"/>
  <c r="N78" i="91"/>
  <c r="P26" i="91"/>
  <c r="M62" i="91"/>
  <c r="M7" i="91"/>
  <c r="F38" i="91"/>
  <c r="M14" i="91"/>
  <c r="E72" i="91"/>
  <c r="N57" i="91"/>
  <c r="B1" i="7"/>
  <c r="C4" i="87" s="1"/>
  <c r="K14" i="91"/>
  <c r="Q48" i="91"/>
  <c r="L13" i="91"/>
  <c r="H66" i="91"/>
  <c r="J7" i="91"/>
  <c r="C20" i="91"/>
  <c r="D39" i="91"/>
  <c r="C17" i="91"/>
  <c r="E82" i="91"/>
  <c r="L56" i="91"/>
  <c r="D60" i="91"/>
  <c r="P84" i="91"/>
  <c r="C77" i="91"/>
  <c r="N59" i="91"/>
  <c r="I85" i="91"/>
  <c r="O85" i="91"/>
  <c r="L14" i="91"/>
  <c r="O84" i="91"/>
  <c r="H24" i="91"/>
  <c r="E1499" i="90"/>
  <c r="C42" i="91"/>
  <c r="I33" i="91"/>
  <c r="C33" i="91"/>
  <c r="L69" i="91"/>
  <c r="P78" i="91"/>
  <c r="B1999" i="88"/>
  <c r="E63" i="91"/>
  <c r="C70" i="91"/>
  <c r="B2099" i="89"/>
  <c r="I13" i="91"/>
  <c r="H20" i="91"/>
  <c r="O72" i="91"/>
  <c r="O80" i="91"/>
  <c r="Q5" i="91"/>
  <c r="N75" i="91"/>
  <c r="N30" i="91"/>
  <c r="B80" i="91"/>
  <c r="D31" i="91"/>
  <c r="P70" i="91"/>
  <c r="O57" i="91"/>
  <c r="J53" i="91"/>
  <c r="N47" i="91"/>
  <c r="Q67" i="91"/>
  <c r="H71" i="91"/>
  <c r="L89" i="91"/>
  <c r="D61" i="91"/>
  <c r="G20" i="91"/>
  <c r="H9" i="91"/>
  <c r="B20" i="91"/>
  <c r="N62" i="91"/>
  <c r="H12" i="91"/>
  <c r="I55" i="91"/>
  <c r="E31" i="91"/>
  <c r="J69" i="91"/>
  <c r="C71" i="91"/>
  <c r="J19" i="91"/>
  <c r="P8" i="91"/>
  <c r="E27" i="91"/>
  <c r="P90" i="91"/>
  <c r="I53" i="91"/>
  <c r="B92" i="91"/>
  <c r="E20" i="91"/>
  <c r="C1499" i="90"/>
  <c r="M57" i="91"/>
  <c r="I83" i="91"/>
  <c r="D74" i="91"/>
  <c r="K81" i="91"/>
  <c r="F10" i="91"/>
  <c r="D34" i="91"/>
  <c r="D50" i="91"/>
  <c r="F69" i="91"/>
  <c r="I44" i="91"/>
  <c r="P54" i="91"/>
  <c r="F9" i="91"/>
  <c r="P14" i="91"/>
  <c r="K69" i="91"/>
  <c r="G60" i="91"/>
  <c r="M8" i="91"/>
  <c r="D52" i="91"/>
  <c r="L90" i="91"/>
  <c r="M23" i="91"/>
  <c r="F37" i="91"/>
  <c r="F74" i="91"/>
  <c r="B46" i="91"/>
  <c r="D47" i="91"/>
  <c r="K53" i="91"/>
  <c r="F25" i="91"/>
  <c r="G34" i="91"/>
  <c r="G85" i="91"/>
  <c r="Q87" i="91"/>
  <c r="F43" i="91"/>
  <c r="B53" i="91"/>
  <c r="M20" i="91"/>
  <c r="Q6" i="91"/>
  <c r="J41" i="91"/>
  <c r="E1" i="7"/>
  <c r="E5" i="87" s="1"/>
  <c r="K24" i="91"/>
  <c r="O59" i="91"/>
  <c r="N41" i="91"/>
  <c r="P76" i="91"/>
  <c r="J47" i="91"/>
  <c r="B52" i="91"/>
  <c r="B71" i="91"/>
  <c r="H51" i="91"/>
  <c r="F82" i="91"/>
  <c r="L21" i="91"/>
  <c r="D1999" i="88"/>
  <c r="I29" i="91"/>
  <c r="O65" i="91"/>
  <c r="K51" i="91"/>
  <c r="Q53" i="91"/>
  <c r="H81" i="91"/>
  <c r="F72" i="91"/>
  <c r="J2" i="91"/>
  <c r="P41" i="91"/>
  <c r="F20" i="91"/>
  <c r="C39" i="91"/>
  <c r="M89" i="91"/>
  <c r="M12" i="91"/>
  <c r="J30" i="91"/>
  <c r="E85" i="91"/>
  <c r="P40" i="91"/>
  <c r="E19" i="91"/>
  <c r="C25" i="91"/>
  <c r="G52" i="91"/>
  <c r="C1699" i="88"/>
  <c r="O16" i="91"/>
  <c r="Q93" i="91"/>
  <c r="E1899" i="89"/>
  <c r="C11" i="91"/>
  <c r="D4" i="91"/>
  <c r="K87" i="91"/>
  <c r="E1699" i="89"/>
  <c r="N42" i="91"/>
  <c r="K64" i="91"/>
  <c r="L31" i="91"/>
  <c r="D22" i="91"/>
  <c r="B13" i="91"/>
  <c r="D53" i="91"/>
  <c r="J23" i="91"/>
  <c r="P58" i="91"/>
  <c r="J91" i="91"/>
  <c r="Q55" i="91"/>
  <c r="I60" i="91"/>
  <c r="P67" i="91"/>
  <c r="D33" i="91"/>
  <c r="J92" i="91"/>
  <c r="M83" i="91"/>
  <c r="C1799" i="88"/>
  <c r="M78" i="91"/>
  <c r="G69" i="91"/>
  <c r="F14" i="91"/>
  <c r="G36" i="91"/>
  <c r="I76" i="91"/>
  <c r="C48" i="91"/>
  <c r="O79" i="91"/>
  <c r="F90" i="91"/>
  <c r="D87" i="91"/>
  <c r="E70" i="91"/>
  <c r="F94" i="91"/>
  <c r="O32" i="91"/>
  <c r="P56" i="91"/>
  <c r="B19" i="91"/>
  <c r="B4" i="91"/>
  <c r="P4" i="91"/>
  <c r="F73" i="91"/>
  <c r="D75" i="91"/>
  <c r="H28" i="91"/>
  <c r="D1499" i="90"/>
  <c r="M85" i="91"/>
  <c r="D46" i="91"/>
  <c r="B1499" i="90"/>
  <c r="N14" i="91"/>
  <c r="J88" i="91"/>
  <c r="M56" i="91"/>
  <c r="Q62" i="91"/>
  <c r="E2099" i="90"/>
  <c r="K65" i="91"/>
  <c r="G84" i="91"/>
  <c r="F86" i="91"/>
  <c r="G8" i="91"/>
  <c r="G15" i="91"/>
  <c r="F84" i="91"/>
  <c r="H26" i="91"/>
  <c r="K19" i="91"/>
  <c r="P85" i="91"/>
  <c r="E57" i="91"/>
  <c r="E13" i="91"/>
  <c r="J31" i="91"/>
  <c r="E67" i="91"/>
  <c r="E91" i="91"/>
  <c r="B1399" i="89"/>
  <c r="E22" i="91"/>
  <c r="F92" i="91"/>
  <c r="M6" i="91"/>
  <c r="H50" i="91"/>
  <c r="K15" i="91"/>
  <c r="J54" i="91"/>
  <c r="O34" i="91"/>
  <c r="D44" i="91"/>
  <c r="E56" i="91"/>
  <c r="O71" i="91"/>
  <c r="D64" i="91"/>
  <c r="H85" i="91"/>
  <c r="O53" i="91"/>
  <c r="H44" i="91"/>
  <c r="D69" i="91"/>
  <c r="G78" i="91"/>
  <c r="J16" i="91"/>
  <c r="F63" i="91"/>
  <c r="H69" i="91"/>
  <c r="P64" i="91"/>
  <c r="C1899" i="89"/>
  <c r="M49" i="91"/>
  <c r="Q79" i="91"/>
  <c r="I10" i="91"/>
  <c r="O76" i="91"/>
  <c r="I34" i="91"/>
  <c r="K49" i="91"/>
  <c r="I42" i="91"/>
  <c r="C81" i="91"/>
  <c r="E89" i="91"/>
  <c r="G3" i="91"/>
  <c r="N15" i="91"/>
  <c r="K54" i="91"/>
  <c r="P79" i="91"/>
  <c r="I3" i="91"/>
  <c r="D58" i="91"/>
  <c r="K60" i="91"/>
  <c r="I40" i="91"/>
  <c r="J42" i="91"/>
  <c r="C88" i="91"/>
  <c r="D17" i="91"/>
  <c r="M94" i="91"/>
  <c r="B22" i="91"/>
  <c r="K33" i="91"/>
  <c r="M69" i="91"/>
  <c r="M16" i="91"/>
  <c r="K63" i="91"/>
  <c r="K13" i="91"/>
  <c r="P37" i="91"/>
  <c r="L55" i="91"/>
  <c r="K44" i="91"/>
  <c r="C58" i="91"/>
  <c r="I4" i="91"/>
  <c r="J76" i="91"/>
  <c r="B1399" i="90"/>
  <c r="H92" i="91"/>
  <c r="F21" i="91"/>
  <c r="P13" i="91"/>
  <c r="H87" i="91"/>
  <c r="I30" i="91"/>
  <c r="I62" i="91"/>
  <c r="Q17" i="91"/>
  <c r="L41" i="91"/>
  <c r="Q39" i="91"/>
  <c r="K91" i="91"/>
  <c r="H75" i="91"/>
  <c r="H23" i="91"/>
  <c r="B1999" i="89"/>
  <c r="H18" i="91"/>
  <c r="K5" i="91"/>
  <c r="J73" i="91"/>
  <c r="B94" i="91"/>
  <c r="M82" i="91"/>
  <c r="E12" i="91"/>
  <c r="L74" i="91"/>
  <c r="D36" i="91"/>
  <c r="D86" i="91"/>
  <c r="D2099" i="88"/>
  <c r="E93" i="91"/>
  <c r="C1999" i="89"/>
  <c r="D7" i="91"/>
  <c r="E10" i="91"/>
  <c r="F80" i="91"/>
  <c r="P53" i="91"/>
  <c r="Q61" i="91"/>
  <c r="O43" i="91"/>
  <c r="P20" i="91"/>
  <c r="E90" i="91"/>
  <c r="B15" i="91"/>
  <c r="E48" i="91"/>
  <c r="J4" i="91"/>
  <c r="I82" i="91"/>
  <c r="I78" i="91"/>
  <c r="B2" i="91"/>
  <c r="D1999" i="89"/>
  <c r="M84" i="91"/>
  <c r="K76" i="91"/>
  <c r="J49" i="91"/>
  <c r="E43" i="91"/>
  <c r="Q83" i="91"/>
  <c r="C1799" i="89"/>
  <c r="F28" i="91"/>
  <c r="K90" i="91"/>
  <c r="B21" i="91"/>
  <c r="N17" i="91"/>
  <c r="J64" i="91"/>
  <c r="D29" i="91"/>
  <c r="J27" i="91"/>
  <c r="H73" i="91"/>
  <c r="L91" i="91"/>
  <c r="C1899" i="88"/>
  <c r="N92" i="91"/>
  <c r="O73" i="91"/>
  <c r="J43" i="91"/>
  <c r="H91" i="91"/>
  <c r="J75" i="91"/>
  <c r="D24" i="91"/>
  <c r="C6" i="91"/>
  <c r="M43" i="91"/>
  <c r="E58" i="91"/>
  <c r="Q63" i="91"/>
  <c r="L87" i="91"/>
  <c r="F59" i="91"/>
  <c r="G19" i="91"/>
  <c r="J66" i="91"/>
  <c r="D93" i="91"/>
  <c r="J35" i="91"/>
  <c r="E64" i="91"/>
  <c r="P44" i="91"/>
  <c r="P83" i="91"/>
  <c r="F32" i="91"/>
  <c r="C91" i="91"/>
  <c r="O12" i="91"/>
  <c r="B91" i="91"/>
  <c r="Q8" i="91"/>
  <c r="E33" i="91"/>
  <c r="K16" i="91"/>
  <c r="E1799" i="88"/>
  <c r="P88" i="91"/>
  <c r="Q81" i="91"/>
  <c r="D27" i="91"/>
  <c r="J87" i="91"/>
  <c r="N72" i="91"/>
  <c r="D62" i="91"/>
  <c r="B31" i="91"/>
  <c r="C32" i="91"/>
  <c r="F83" i="91"/>
  <c r="Q82" i="91"/>
  <c r="C2099" i="90"/>
  <c r="B62" i="91"/>
  <c r="G63" i="91"/>
  <c r="B63" i="91"/>
  <c r="N8" i="91"/>
  <c r="C73" i="91"/>
  <c r="F17" i="91"/>
  <c r="K86" i="91"/>
  <c r="F79" i="91"/>
  <c r="B89" i="91"/>
  <c r="N24" i="91"/>
  <c r="B2099" i="88"/>
  <c r="E16" i="91"/>
  <c r="B67" i="91"/>
  <c r="K59" i="91"/>
  <c r="M39" i="91"/>
  <c r="G92" i="91"/>
  <c r="J20" i="91"/>
  <c r="I61" i="91"/>
  <c r="E1699" i="88"/>
  <c r="B26" i="91"/>
  <c r="M45" i="91"/>
  <c r="K6" i="91"/>
  <c r="B75" i="91"/>
  <c r="I93" i="91"/>
  <c r="C29" i="91"/>
  <c r="K73" i="91"/>
  <c r="O54" i="91"/>
  <c r="G56" i="91"/>
  <c r="D48" i="91"/>
  <c r="G86" i="91"/>
  <c r="C45" i="91"/>
  <c r="O9" i="91"/>
  <c r="B56" i="91"/>
  <c r="H43" i="91"/>
  <c r="E1899" i="88"/>
  <c r="G81" i="91"/>
  <c r="L36" i="91"/>
  <c r="G7" i="91"/>
  <c r="N21" i="91"/>
  <c r="H67" i="91"/>
  <c r="E62" i="91"/>
  <c r="E84" i="91"/>
  <c r="O52" i="91"/>
  <c r="Q52" i="91"/>
  <c r="C5" i="91"/>
  <c r="Q10" i="91"/>
  <c r="K50" i="91"/>
  <c r="B7" i="91"/>
  <c r="P19" i="91"/>
  <c r="G24" i="91"/>
  <c r="O55" i="91"/>
  <c r="H39" i="91"/>
  <c r="L68" i="91"/>
  <c r="K11" i="91"/>
  <c r="Q19" i="91"/>
  <c r="I17" i="91"/>
  <c r="Q89" i="91"/>
  <c r="O23" i="91"/>
  <c r="D6" i="91"/>
  <c r="L79" i="91"/>
  <c r="B59" i="91"/>
  <c r="H82" i="91"/>
  <c r="J50" i="91"/>
  <c r="K38" i="91"/>
  <c r="D1699" i="89"/>
  <c r="K42" i="91"/>
  <c r="L37" i="91"/>
  <c r="B1499" i="88"/>
  <c r="M53" i="91"/>
  <c r="P92" i="91"/>
  <c r="I5" i="91"/>
  <c r="G55" i="91"/>
  <c r="C66" i="91"/>
  <c r="H83" i="91"/>
  <c r="F29" i="91"/>
  <c r="P91" i="91"/>
  <c r="K21" i="91"/>
  <c r="F67" i="91"/>
  <c r="K89" i="91"/>
  <c r="O31" i="91"/>
  <c r="O48" i="91"/>
  <c r="L11" i="91"/>
  <c r="N80" i="91"/>
  <c r="O44" i="91"/>
  <c r="O35" i="91"/>
  <c r="M27" i="91"/>
  <c r="L20" i="91"/>
  <c r="H3" i="91"/>
  <c r="J32" i="91"/>
  <c r="Q73" i="91"/>
  <c r="L63" i="91"/>
  <c r="H57" i="91"/>
  <c r="N79" i="91"/>
  <c r="O88" i="91"/>
  <c r="H94" i="91"/>
  <c r="I58" i="91"/>
  <c r="D55" i="91"/>
  <c r="O18" i="91"/>
  <c r="B57" i="91"/>
  <c r="B68" i="91"/>
  <c r="M70" i="91"/>
  <c r="B87" i="91"/>
  <c r="P27" i="91"/>
  <c r="E78" i="91"/>
  <c r="N45" i="91"/>
  <c r="E60" i="91"/>
  <c r="F24" i="91"/>
  <c r="G57" i="91"/>
  <c r="B42" i="91"/>
  <c r="K41" i="91"/>
  <c r="H16" i="91"/>
  <c r="C60" i="91"/>
  <c r="Q13" i="91"/>
  <c r="G9" i="91"/>
  <c r="G73" i="91"/>
  <c r="O70" i="91"/>
  <c r="I67" i="91"/>
  <c r="E87" i="91"/>
  <c r="D67" i="91"/>
  <c r="L29" i="91"/>
  <c r="D1999" i="90"/>
  <c r="M51" i="91"/>
  <c r="O24" i="91"/>
  <c r="J80" i="91"/>
  <c r="O30" i="91"/>
  <c r="M19" i="91"/>
  <c r="K18" i="91"/>
  <c r="I11" i="91"/>
  <c r="D8" i="91"/>
  <c r="D63" i="91"/>
  <c r="C90" i="91"/>
  <c r="N88" i="91"/>
  <c r="J5" i="91"/>
  <c r="D70" i="91"/>
  <c r="O81" i="91"/>
  <c r="H17" i="91"/>
  <c r="I21" i="91"/>
  <c r="E39" i="91"/>
  <c r="K72" i="91"/>
  <c r="G26" i="91"/>
  <c r="O86" i="91"/>
  <c r="J83" i="91"/>
  <c r="E38" i="91"/>
  <c r="K85" i="91"/>
  <c r="I57" i="91"/>
  <c r="L38" i="91"/>
  <c r="M68" i="91"/>
  <c r="K9" i="91"/>
  <c r="M25" i="91"/>
  <c r="P25" i="91"/>
  <c r="O74" i="91"/>
  <c r="C83" i="91"/>
  <c r="Q18" i="91"/>
  <c r="G42" i="91"/>
  <c r="E66" i="91"/>
  <c r="B1899" i="89"/>
  <c r="K56" i="91"/>
  <c r="J77" i="91"/>
  <c r="J84" i="91"/>
  <c r="J48" i="91"/>
  <c r="D94" i="91"/>
  <c r="F36" i="91"/>
  <c r="C51" i="91"/>
  <c r="D73" i="91"/>
  <c r="M90" i="91"/>
  <c r="I51" i="91"/>
  <c r="D2" i="91"/>
  <c r="Q44" i="91"/>
  <c r="C4" i="91"/>
  <c r="H52" i="91"/>
  <c r="O69" i="91"/>
  <c r="N83" i="91"/>
  <c r="B58" i="91"/>
  <c r="N43" i="91"/>
  <c r="G59" i="91"/>
  <c r="Q70" i="91"/>
  <c r="N53" i="91"/>
  <c r="F31" i="91"/>
  <c r="B73" i="91"/>
  <c r="P48" i="91"/>
  <c r="B12" i="91"/>
  <c r="J28" i="91"/>
  <c r="G4" i="91"/>
  <c r="I69" i="91"/>
  <c r="D80" i="91"/>
  <c r="D19" i="91"/>
  <c r="B1599" i="89"/>
  <c r="B10" i="91"/>
  <c r="J72" i="91"/>
  <c r="K71" i="91"/>
  <c r="B74" i="91"/>
  <c r="J79" i="91"/>
  <c r="G16" i="91"/>
  <c r="B27" i="91"/>
  <c r="F71" i="91"/>
  <c r="K40" i="91"/>
  <c r="P38" i="91"/>
  <c r="N64" i="91"/>
  <c r="B69" i="91"/>
  <c r="C7" i="91"/>
  <c r="L18" i="91"/>
  <c r="F87" i="91"/>
  <c r="D81" i="91"/>
  <c r="N20" i="91"/>
  <c r="Q9" i="91"/>
  <c r="P63" i="91"/>
  <c r="J13" i="91"/>
  <c r="H31" i="91"/>
  <c r="P57" i="91"/>
  <c r="L39" i="91"/>
  <c r="Q21" i="91"/>
  <c r="P9" i="91"/>
  <c r="Q49" i="91"/>
  <c r="L46" i="91"/>
  <c r="G88" i="91"/>
  <c r="D91" i="91"/>
  <c r="P36" i="91"/>
  <c r="I64" i="91"/>
  <c r="C75" i="91"/>
  <c r="C56" i="91"/>
  <c r="I27" i="91"/>
  <c r="D35" i="91"/>
  <c r="G90" i="91"/>
  <c r="H8" i="91"/>
  <c r="N4" i="91"/>
  <c r="E9" i="91"/>
  <c r="E52" i="91"/>
  <c r="O47" i="91"/>
  <c r="L24" i="91"/>
  <c r="L82" i="91"/>
  <c r="O89" i="91"/>
  <c r="N73" i="91"/>
  <c r="C15" i="91"/>
  <c r="B51" i="91"/>
  <c r="B81" i="91"/>
  <c r="K27" i="91"/>
  <c r="D3" i="91"/>
  <c r="G77" i="91"/>
  <c r="H6" i="91"/>
  <c r="I8" i="91"/>
  <c r="J3" i="91"/>
  <c r="E35" i="91"/>
  <c r="C27" i="91"/>
  <c r="N89" i="91"/>
  <c r="M80" i="91"/>
  <c r="C89" i="91"/>
  <c r="I80" i="91"/>
  <c r="J15" i="91"/>
  <c r="F53" i="91"/>
  <c r="E2199" i="88"/>
  <c r="Q91" i="91"/>
  <c r="H48" i="91"/>
  <c r="I36" i="91"/>
  <c r="J25" i="91"/>
  <c r="F41" i="91"/>
  <c r="Q94" i="91"/>
  <c r="D2199" i="89"/>
  <c r="H89" i="91"/>
  <c r="B41" i="91"/>
  <c r="I35" i="91"/>
  <c r="G48" i="91"/>
  <c r="M93" i="91"/>
  <c r="K10" i="91"/>
  <c r="G14" i="91"/>
  <c r="B72" i="91"/>
  <c r="O7" i="91"/>
  <c r="P82" i="91"/>
  <c r="F70" i="91"/>
  <c r="B1401" i="90"/>
  <c r="E2" i="91"/>
  <c r="C62" i="91"/>
  <c r="L84" i="91"/>
  <c r="O10" i="91"/>
  <c r="F93" i="91"/>
  <c r="O51" i="91"/>
  <c r="Q47" i="91"/>
  <c r="O27" i="91"/>
  <c r="K84" i="91"/>
  <c r="I68" i="91"/>
  <c r="G82" i="91"/>
  <c r="N56" i="91"/>
  <c r="B38" i="91"/>
  <c r="Q40" i="91"/>
  <c r="Q38" i="91"/>
  <c r="B1799" i="89"/>
  <c r="L77" i="91"/>
  <c r="P21" i="91"/>
  <c r="L94" i="91"/>
  <c r="P15" i="91"/>
  <c r="E61" i="91"/>
  <c r="O36" i="91"/>
  <c r="N55" i="91"/>
  <c r="M40" i="91"/>
  <c r="P2" i="91"/>
  <c r="D77" i="91"/>
  <c r="E32" i="91"/>
  <c r="M26" i="91"/>
  <c r="M75" i="91"/>
  <c r="M67" i="91"/>
  <c r="J45" i="91"/>
  <c r="K88" i="91"/>
  <c r="B54" i="91"/>
  <c r="K8" i="91"/>
  <c r="B83" i="91"/>
  <c r="M15" i="91"/>
  <c r="G30" i="91"/>
  <c r="D76" i="91"/>
  <c r="N91" i="91"/>
  <c r="L64" i="91"/>
  <c r="M38" i="91"/>
  <c r="N68" i="91"/>
  <c r="O49" i="91"/>
  <c r="F55" i="91"/>
  <c r="H84" i="91"/>
  <c r="H19" i="91"/>
  <c r="C22" i="91"/>
  <c r="I16" i="91"/>
  <c r="H72" i="91"/>
  <c r="K31" i="91"/>
  <c r="P77" i="91"/>
  <c r="F75" i="91"/>
  <c r="M88" i="91"/>
  <c r="K20" i="91"/>
  <c r="N76" i="91"/>
  <c r="J22" i="91"/>
  <c r="G72" i="91"/>
  <c r="C61" i="91"/>
  <c r="N51" i="91"/>
  <c r="G53" i="91"/>
  <c r="B30" i="91"/>
  <c r="L2" i="91"/>
  <c r="L17" i="91"/>
  <c r="F77" i="91"/>
  <c r="N44" i="91"/>
  <c r="M36" i="91"/>
  <c r="M60" i="91"/>
  <c r="L43" i="91"/>
  <c r="G68" i="91"/>
  <c r="O2" i="91"/>
  <c r="C26" i="91"/>
  <c r="E25" i="91"/>
  <c r="E79" i="91"/>
  <c r="F11" i="91"/>
  <c r="F4" i="91"/>
  <c r="E2199" i="89"/>
  <c r="C8" i="91"/>
  <c r="P18" i="91"/>
  <c r="K45" i="91"/>
  <c r="L81" i="91"/>
  <c r="C2099" i="89"/>
  <c r="C1999" i="90"/>
  <c r="H55" i="91"/>
  <c r="G18" i="91"/>
  <c r="O20" i="91"/>
  <c r="K43" i="91"/>
  <c r="E23" i="91"/>
  <c r="J29" i="91"/>
  <c r="H14" i="91"/>
  <c r="H30" i="91"/>
  <c r="O61" i="91"/>
  <c r="P68" i="91"/>
  <c r="D1899" i="88"/>
  <c r="I9" i="91"/>
  <c r="N40" i="91"/>
  <c r="G5" i="91"/>
  <c r="Q75" i="91"/>
  <c r="Q69" i="91"/>
  <c r="G75" i="91"/>
  <c r="B24" i="91"/>
  <c r="B2199" i="89"/>
  <c r="N28" i="91"/>
  <c r="K23" i="91"/>
  <c r="Q37" i="91"/>
  <c r="G28" i="91"/>
  <c r="M29" i="91"/>
  <c r="G70" i="91"/>
  <c r="E81" i="91"/>
  <c r="P81" i="91"/>
  <c r="Q66" i="91"/>
  <c r="C72" i="91"/>
  <c r="L48" i="91"/>
  <c r="C2" i="91"/>
  <c r="I19" i="91"/>
  <c r="F68" i="91"/>
  <c r="J12" i="91"/>
  <c r="M61" i="91"/>
  <c r="H64" i="91"/>
  <c r="E83" i="91"/>
  <c r="C30" i="91"/>
  <c r="M65" i="91"/>
  <c r="J26" i="91"/>
  <c r="G94" i="91"/>
  <c r="L47" i="91"/>
  <c r="L3" i="91"/>
  <c r="K29" i="91"/>
  <c r="I2" i="91"/>
  <c r="N7" i="91"/>
  <c r="P75" i="91"/>
  <c r="F33" i="91"/>
  <c r="N16" i="91"/>
  <c r="J40" i="91"/>
  <c r="N27" i="91"/>
  <c r="F51" i="91"/>
  <c r="N81" i="91"/>
  <c r="I81" i="91"/>
  <c r="N11" i="91"/>
  <c r="L10" i="91"/>
  <c r="L34" i="91"/>
  <c r="K70" i="91"/>
  <c r="C94" i="91"/>
  <c r="E26" i="91"/>
  <c r="I91" i="91"/>
  <c r="G27" i="91"/>
  <c r="H93" i="91"/>
  <c r="H80" i="91"/>
  <c r="L93" i="91"/>
  <c r="B84" i="91"/>
  <c r="E80" i="91"/>
  <c r="Q3" i="91"/>
  <c r="E55" i="91"/>
  <c r="E53" i="91"/>
  <c r="H59" i="91"/>
  <c r="J65" i="91"/>
  <c r="E88" i="91"/>
  <c r="D40" i="91"/>
  <c r="I20" i="91"/>
  <c r="H35" i="91"/>
  <c r="F34" i="91"/>
  <c r="O21" i="91"/>
  <c r="D51" i="91"/>
  <c r="N82" i="91"/>
  <c r="L71" i="91"/>
  <c r="C14" i="91"/>
  <c r="G22" i="91"/>
  <c r="M28" i="91"/>
  <c r="O83" i="91"/>
  <c r="P16" i="91"/>
  <c r="G11" i="91"/>
  <c r="J59" i="91"/>
  <c r="C54" i="91"/>
  <c r="E71" i="91"/>
  <c r="I63" i="91"/>
  <c r="O14" i="91"/>
  <c r="C37" i="91"/>
  <c r="B4" i="7"/>
  <c r="P28" i="91"/>
  <c r="D23" i="91"/>
  <c r="I66" i="91"/>
  <c r="O33" i="91"/>
  <c r="M50" i="91"/>
  <c r="E1599" i="88"/>
  <c r="L88" i="91"/>
  <c r="F47" i="91"/>
  <c r="F48" i="91"/>
  <c r="B37" i="91"/>
  <c r="B6" i="91"/>
  <c r="N23" i="91"/>
  <c r="O19" i="91"/>
  <c r="F54" i="91"/>
  <c r="L51" i="91"/>
  <c r="L22" i="91"/>
  <c r="C1999" i="88"/>
  <c r="N52" i="91"/>
  <c r="D18" i="91"/>
  <c r="O25" i="91"/>
  <c r="F78" i="91"/>
  <c r="C1" i="7"/>
  <c r="G70" i="51" s="1"/>
  <c r="K25" i="91"/>
  <c r="O45" i="91"/>
  <c r="I88" i="91"/>
  <c r="G71" i="91"/>
  <c r="Q42" i="91"/>
  <c r="E4" i="91"/>
  <c r="I59" i="91"/>
  <c r="F81" i="91"/>
  <c r="P69" i="91"/>
  <c r="F57" i="91"/>
  <c r="D72" i="91"/>
  <c r="C1599" i="88"/>
  <c r="P39" i="91"/>
  <c r="C79" i="91"/>
  <c r="H58" i="91"/>
  <c r="B18" i="91"/>
  <c r="H45" i="91"/>
  <c r="O28" i="91"/>
  <c r="Q22" i="91"/>
  <c r="J17" i="91"/>
  <c r="Q46" i="91"/>
  <c r="N32" i="91"/>
  <c r="N19" i="91"/>
  <c r="C28" i="91"/>
  <c r="M35" i="91"/>
  <c r="M76" i="91"/>
  <c r="P47" i="91"/>
  <c r="E41" i="91"/>
  <c r="D89" i="91"/>
  <c r="H38" i="91"/>
  <c r="N22" i="91"/>
  <c r="B23" i="91"/>
  <c r="J36" i="91"/>
  <c r="B39" i="91"/>
  <c r="H13" i="91"/>
  <c r="K28" i="91"/>
  <c r="P50" i="91"/>
  <c r="Q50" i="91"/>
  <c r="N39" i="91"/>
  <c r="E3" i="91"/>
  <c r="B48" i="91"/>
  <c r="O38" i="91"/>
  <c r="E51" i="91"/>
  <c r="Q51" i="91"/>
  <c r="L40" i="91"/>
  <c r="E40" i="91"/>
  <c r="G31" i="91"/>
  <c r="C46" i="91"/>
  <c r="H4" i="91"/>
  <c r="G39" i="91"/>
  <c r="B34" i="91"/>
  <c r="Q36" i="91"/>
  <c r="K47" i="91"/>
  <c r="H49" i="91"/>
  <c r="O15" i="91"/>
  <c r="I49" i="91"/>
  <c r="L27" i="91"/>
  <c r="M59" i="91"/>
  <c r="G40" i="91"/>
  <c r="G91" i="91"/>
  <c r="N67" i="91"/>
  <c r="M64" i="91"/>
  <c r="B43" i="91"/>
  <c r="N49" i="91"/>
  <c r="P94" i="91"/>
  <c r="G54" i="91"/>
  <c r="I77" i="91"/>
  <c r="B3" i="7"/>
  <c r="J52" i="91"/>
  <c r="F89" i="91"/>
  <c r="M5" i="91"/>
  <c r="M77" i="91"/>
  <c r="G93" i="91"/>
  <c r="E6" i="91"/>
  <c r="G51" i="91"/>
  <c r="C2099" i="88"/>
  <c r="Q65" i="91"/>
  <c r="D79" i="91"/>
  <c r="K61" i="91"/>
  <c r="P59" i="91"/>
  <c r="D71" i="91"/>
  <c r="I41" i="91"/>
  <c r="F56" i="91"/>
  <c r="G7" i="51"/>
  <c r="G14" i="87" s="1" a="1"/>
  <c r="G14" i="87" s="1"/>
  <c r="G21" i="51" l="1"/>
  <c r="G66" i="51"/>
  <c r="G26" i="51"/>
  <c r="G46" i="51"/>
  <c r="G6" i="51"/>
  <c r="G13" i="87" s="1" a="1"/>
  <c r="G13" i="87" s="1"/>
  <c r="G11" i="51"/>
  <c r="G58" i="51"/>
  <c r="G45" i="51"/>
  <c r="G67" i="51"/>
  <c r="G37" i="51"/>
  <c r="G55" i="51"/>
  <c r="G13" i="52"/>
  <c r="G3" i="52"/>
  <c r="G19" i="87" s="1" a="1"/>
  <c r="G19" i="87" s="1"/>
  <c r="G42" i="51"/>
  <c r="G35" i="51"/>
  <c r="G16" i="51"/>
  <c r="G36" i="51"/>
  <c r="G56" i="51"/>
  <c r="G25" i="51"/>
  <c r="G5" i="51"/>
  <c r="G12" i="87" s="1" a="1"/>
  <c r="G12" i="87" s="1"/>
  <c r="G40" i="51"/>
  <c r="G48" i="51"/>
  <c r="G20" i="51"/>
  <c r="G2" i="52"/>
  <c r="G18" i="87" s="1" a="1"/>
  <c r="G18" i="87" s="1"/>
  <c r="G62" i="51"/>
  <c r="G9" i="52"/>
  <c r="G43" i="51"/>
  <c r="G23" i="51"/>
  <c r="G17" i="51"/>
  <c r="G34" i="51"/>
  <c r="G9" i="51"/>
  <c r="G65" i="51"/>
  <c r="G14" i="51"/>
  <c r="G38" i="51"/>
  <c r="G8" i="51"/>
  <c r="G32" i="51"/>
  <c r="G2" i="51"/>
  <c r="G9" i="87" s="1" a="1"/>
  <c r="G9" i="87" s="1"/>
  <c r="G6" i="52"/>
  <c r="G22" i="87" s="1" a="1"/>
  <c r="G22" i="87" s="1"/>
  <c r="G5" i="52"/>
  <c r="G21" i="87" s="1" a="1"/>
  <c r="G21" i="87" s="1"/>
  <c r="G18" i="51"/>
  <c r="G57" i="51"/>
  <c r="G29" i="51"/>
  <c r="G28" i="51"/>
  <c r="G27" i="51"/>
  <c r="G3" i="51"/>
  <c r="G10" i="87" s="1" a="1"/>
  <c r="G10" i="87" s="1"/>
  <c r="G51" i="51"/>
  <c r="G54" i="51"/>
  <c r="G12" i="52"/>
  <c r="G8" i="52"/>
  <c r="G53" i="51"/>
  <c r="G10" i="52"/>
  <c r="G39" i="51"/>
  <c r="G63" i="51"/>
  <c r="G14" i="52"/>
  <c r="E4" i="87"/>
  <c r="H13" i="87" s="1"/>
  <c r="G31" i="51"/>
  <c r="G13" i="51"/>
  <c r="G41" i="51"/>
  <c r="G50" i="51"/>
  <c r="G15" i="52"/>
  <c r="G60" i="51"/>
  <c r="G4" i="52"/>
  <c r="G20" i="87" s="1" a="1"/>
  <c r="G20" i="87" s="1"/>
  <c r="G49" i="51"/>
  <c r="G44" i="51"/>
  <c r="G10" i="51"/>
  <c r="G15" i="51"/>
  <c r="G61" i="51"/>
  <c r="G7" i="52"/>
  <c r="G23" i="87" s="1" a="1"/>
  <c r="G23" i="87" s="1"/>
  <c r="G33" i="51"/>
  <c r="G22" i="51"/>
  <c r="G64" i="51"/>
  <c r="G59" i="51"/>
  <c r="G16" i="52"/>
  <c r="G19" i="51"/>
  <c r="G12" i="51"/>
  <c r="G30" i="51"/>
  <c r="G4" i="51"/>
  <c r="G11" i="87" s="1" a="1"/>
  <c r="G11" i="87" s="1"/>
  <c r="G24" i="51"/>
  <c r="G52" i="51"/>
  <c r="G11" i="52"/>
  <c r="G47" i="51"/>
  <c r="G68" i="51"/>
  <c r="G31" i="87"/>
  <c r="G32" i="87"/>
  <c r="E6" i="87"/>
  <c r="H18" i="87"/>
  <c r="H12" i="87"/>
  <c r="G37" i="87"/>
  <c r="H22" i="87"/>
  <c r="G40" i="87"/>
  <c r="H23" i="87"/>
  <c r="G29" i="87"/>
  <c r="G38" i="87"/>
  <c r="H9" i="87"/>
  <c r="H20" i="87"/>
  <c r="G33" i="87"/>
  <c r="C6" i="87"/>
  <c r="G30" i="87" l="1"/>
  <c r="H21" i="87"/>
  <c r="G39" i="87"/>
  <c r="H19" i="87"/>
  <c r="H10" i="87"/>
  <c r="G41" i="87"/>
  <c r="H11" i="87"/>
  <c r="H14" i="8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Abe Hideaki</author>
  </authors>
  <commentList>
    <comment ref="G1" authorId="0" shapeId="0" xr:uid="{651BC08B-1CF2-4EB1-8F7A-02ACD2855C78}">
      <text>
        <r>
          <rPr>
            <b/>
            <sz val="11"/>
            <color indexed="81"/>
            <rFont val="MS P ゴシック"/>
            <family val="3"/>
            <charset val="128"/>
          </rPr>
          <t>Abe Hideaki:</t>
        </r>
        <r>
          <rPr>
            <sz val="11"/>
            <color indexed="81"/>
            <rFont val="MS P ゴシック"/>
            <family val="3"/>
            <charset val="128"/>
          </rPr>
          <t xml:space="preserve">
勝率予想が「−」になる理由：
TOPIX前日比率が買い条件の範囲外の場合、該当なしとなります。
【買い条件】
■ C条件：TOPIX -0.5% 〜 0% → 勝率 78.6%〜94.9%
■ D条件：TOPIX -1.2% 〜 0.2% → 勝率 78.1%〜81.1%
例：TOPIX前日比率が -1.45% の場合、
C条件(-0.5~0%)にもD条件(-1.2~0.2%)にも該当しないため「−」表示。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Abe Hideaki</author>
  </authors>
  <commentList>
    <comment ref="G1" authorId="0" shapeId="0" xr:uid="{6C7D743B-0F39-488E-BC35-D941175BFC10}">
      <text>
        <r>
          <rPr>
            <b/>
            <sz val="11"/>
            <color indexed="81"/>
            <rFont val="MS P ゴシック"/>
            <family val="3"/>
            <charset val="128"/>
          </rPr>
          <t>Abe Hideaki:</t>
        </r>
        <r>
          <rPr>
            <sz val="11"/>
            <color indexed="81"/>
            <rFont val="MS P ゴシック"/>
            <family val="3"/>
            <charset val="128"/>
          </rPr>
          <t xml:space="preserve">
勝率予想が「−」になる理由：
TOPIX前日比率が売り条件の範囲外の場合、該当なしとなります。
【売り条件】
■ A条件（上昇相場の利確売り）：
　★★★★ TOPIX ≥ 1.54% → 勝率 82.8%
　★★★ TOPIX ≥ 1.18% → 勝率 79.0%
　★★ TOPIX ≥ 0.53% → 勝率 70.5%
■ B条件（下落相場の逆行銘柄）：
　TOPIX &lt; -0.2% かつ、
　★★★ 個別株上昇率 ≥ 0.8% → 勝率 77.5%
　★★ 個別株上昇率 ≥ 0.5% → 勝率 73.0%
上記のいずれにも該当しない場合「−」表示。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a </author>
  </authors>
  <commentList>
    <comment ref="A1" authorId="0" shapeId="0" xr:uid="{A063AD04-CAB3-4140-9F6E-C300F279CCDA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a :15:02 15：17
客家
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<sst xmlns="http://schemas.openxmlformats.org/spreadsheetml/2006/main" count="90832" uniqueCount="944">
  <si>
    <t>日付</t>
  </si>
  <si>
    <t>TOPIX前日比率</t>
  </si>
  <si>
    <t>日経先物（値）</t>
  </si>
  <si>
    <t>日経先物前日比率</t>
  </si>
  <si>
    <t>コード/ティッカー</t>
  </si>
  <si>
    <t>銘柄名</t>
  </si>
  <si>
    <t>現在値</t>
  </si>
  <si>
    <t>前日比</t>
  </si>
  <si>
    <t>前日比率</t>
  </si>
  <si>
    <t>前日終値</t>
  </si>
  <si>
    <t>始値</t>
  </si>
  <si>
    <t>高値</t>
  </si>
  <si>
    <t>安値</t>
  </si>
  <si>
    <t>出来高</t>
  </si>
  <si>
    <t>年高/52週高</t>
  </si>
  <si>
    <t>年安/52週安</t>
  </si>
  <si>
    <t>売気配数量</t>
  </si>
  <si>
    <t>買気配</t>
  </si>
  <si>
    <t>買気配数量</t>
  </si>
  <si>
    <t>更新時間</t>
  </si>
  <si>
    <t>決算発表予定日</t>
  </si>
  <si>
    <t>ＩＮＰＥＸ</t>
  </si>
  <si>
    <t>条件</t>
  </si>
  <si>
    <t>勝率</t>
  </si>
  <si>
    <t>奥村組</t>
  </si>
  <si>
    <t>住友林業</t>
  </si>
  <si>
    <t>大和ハウス</t>
  </si>
  <si>
    <t>積水ハウス</t>
  </si>
  <si>
    <t>日特建設</t>
  </si>
  <si>
    <t>日揮ホールディングス</t>
  </si>
  <si>
    <t>ジェイエイシーリクルートメント</t>
  </si>
  <si>
    <t>ＮＭＳホールディングス</t>
  </si>
  <si>
    <t>カルビー</t>
  </si>
  <si>
    <t>双日</t>
  </si>
  <si>
    <t>ヴィレッジヴァンガード</t>
  </si>
  <si>
    <t>日本たばこ産業</t>
  </si>
  <si>
    <t>ヒューリック</t>
  </si>
  <si>
    <t>旭化成</t>
  </si>
  <si>
    <t>住友精化</t>
  </si>
  <si>
    <t>神島化学</t>
  </si>
  <si>
    <t>イビデン</t>
  </si>
  <si>
    <t>信越化学</t>
  </si>
  <si>
    <t>ベイシス</t>
  </si>
  <si>
    <t>戸田工業</t>
  </si>
  <si>
    <t>三菱瓦斯化学</t>
  </si>
  <si>
    <t>三菱ケミカルグループ</t>
  </si>
  <si>
    <t>リケンテクノス</t>
  </si>
  <si>
    <t>ユークス</t>
  </si>
  <si>
    <t>エーザイ</t>
  </si>
  <si>
    <t>小野薬品</t>
  </si>
  <si>
    <t>オリエンタルランド</t>
  </si>
  <si>
    <t>ＥＮＥＯＳホールディングス</t>
  </si>
  <si>
    <t>ＡＧＣ</t>
  </si>
  <si>
    <t>日本カーボン</t>
  </si>
  <si>
    <t>東洋炭素</t>
  </si>
  <si>
    <t>日本特殊陶業</t>
  </si>
  <si>
    <t>三井金属</t>
  </si>
  <si>
    <t>三菱マテリアル</t>
  </si>
  <si>
    <t>住友鉱山</t>
  </si>
  <si>
    <t>住友電工</t>
  </si>
  <si>
    <t>フジクラ</t>
  </si>
  <si>
    <t>イード</t>
  </si>
  <si>
    <t>エーワン精密</t>
  </si>
  <si>
    <t>日本郵政</t>
  </si>
  <si>
    <t>石川製作所</t>
  </si>
  <si>
    <t>日本ギア工業</t>
  </si>
  <si>
    <t>木村化工機</t>
  </si>
  <si>
    <t>ソシオネクスト</t>
  </si>
  <si>
    <t>マキタ</t>
  </si>
  <si>
    <t>ニデック</t>
  </si>
  <si>
    <t>ジーエス・ユアサコーポ</t>
  </si>
  <si>
    <t>ソニーグループ</t>
  </si>
  <si>
    <t>マクセル</t>
  </si>
  <si>
    <t>横河電機</t>
  </si>
  <si>
    <t>フェローテック</t>
  </si>
  <si>
    <t>ウシオ電機</t>
  </si>
  <si>
    <t>ローム</t>
  </si>
  <si>
    <t>三菱重工業</t>
  </si>
  <si>
    <t>ＩＨＩ</t>
  </si>
  <si>
    <t>ポート</t>
  </si>
  <si>
    <t>ＳＭＩＬＥＨＯＬＤＩＮＧＳ</t>
  </si>
  <si>
    <t>ゆうちょ銀行</t>
  </si>
  <si>
    <t>トヨタ自動車</t>
  </si>
  <si>
    <t>レシップホールディングス</t>
  </si>
  <si>
    <t>武蔵精密工業</t>
  </si>
  <si>
    <t>スズキ</t>
  </si>
  <si>
    <t>ヤマハ発動機</t>
  </si>
  <si>
    <t>ＢＣＣ</t>
  </si>
  <si>
    <t>リックス</t>
  </si>
  <si>
    <t>東京精密</t>
  </si>
  <si>
    <t>ＴＡＫＡＲＡ＆ＣＯＭＰＡＮＹ</t>
  </si>
  <si>
    <t>三井物産</t>
  </si>
  <si>
    <t>三菱商事</t>
  </si>
  <si>
    <t>高島屋</t>
  </si>
  <si>
    <t>あおぞら銀行</t>
  </si>
  <si>
    <t>三井住友フィナンシャルＧ</t>
  </si>
  <si>
    <t>千葉銀行</t>
  </si>
  <si>
    <t>芙蓉総合リース</t>
  </si>
  <si>
    <t>みずほリース</t>
  </si>
  <si>
    <t>オリックス</t>
  </si>
  <si>
    <t>三菱ＨＣキャピタル</t>
  </si>
  <si>
    <t>野村ホールディングス</t>
  </si>
  <si>
    <t>日本取引所グループ</t>
  </si>
  <si>
    <t>住友不動産</t>
  </si>
  <si>
    <t>東日本旅客鉄道</t>
  </si>
  <si>
    <t>西武ホールディングス</t>
  </si>
  <si>
    <t>センコーグループＨＬＤＧＳ</t>
  </si>
  <si>
    <t>マイクロ波化学</t>
  </si>
  <si>
    <t>住友倉庫</t>
  </si>
  <si>
    <t>乾汽船</t>
  </si>
  <si>
    <t>ｉｓｐａｃｅ</t>
  </si>
  <si>
    <t>ＮＴＴ</t>
  </si>
  <si>
    <t>ＧＭＯインターネットグループ</t>
  </si>
  <si>
    <t>東京電力ＨＤ</t>
  </si>
  <si>
    <t>東京瓦斯</t>
  </si>
  <si>
    <t>イエローハット</t>
  </si>
  <si>
    <t>TOPIX</t>
  </si>
  <si>
    <t>コード</t>
  </si>
  <si>
    <t>売りと買い条件の精度向上分析**</t>
  </si>
  <si>
    <t>→ 新しく蓄積したデータで勝率を詳細に再計算</t>
  </si>
  <si>
    <t>了解です。データが十分に蓄積されてからお声がけください。</t>
  </si>
  <si>
    <t>目安として：</t>
  </si>
  <si>
    <t>蓄積日数</t>
  </si>
  <si>
    <t>状態</t>
  </si>
  <si>
    <t>現在 約13日</t>
  </si>
  <si>
    <t>分析済み（今回の勝率）</t>
  </si>
  <si>
    <t>1ヶ月（約20日）</t>
  </si>
  <si>
    <t>再分析におすすめ</t>
  </si>
  <si>
    <t>2ヶ月（約40日）</t>
  </si>
  <si>
    <t>より精度が上がる</t>
  </si>
  <si>
    <t>3ヶ月（約60日）</t>
  </si>
  <si>
    <t>統計として信頼度が高い</t>
  </si>
  <si>
    <t>次回は以下を伝えていただければすぐ対応します：</t>
  </si>
  <si>
    <t>「データが増えたので売り・買い条件の精度向上分析をお願いします」</t>
  </si>
  <si>
    <t>+ ファイルを添付</t>
  </si>
  <si>
    <t>お待ちしています！</t>
  </si>
  <si>
    <t>15:00値</t>
  </si>
  <si>
    <t>15:20値</t>
  </si>
  <si>
    <t>15:30値</t>
  </si>
  <si>
    <t>★ メニュー ★</t>
  </si>
  <si>
    <t>【 RSS取得 】</t>
  </si>
  <si>
    <t>【 蓄積 】</t>
  </si>
  <si>
    <t>日付</t>
    <phoneticPr fontId="2"/>
  </si>
  <si>
    <t>■ 売り条件（ショート）</t>
  </si>
  <si>
    <t>条件A: 上昇相場の利確売り</t>
  </si>
  <si>
    <t>判定</t>
  </si>
  <si>
    <t>下落確率</t>
  </si>
  <si>
    <t>サンプル数</t>
  </si>
  <si>
    <t>平均利幅(円)</t>
  </si>
  <si>
    <t>★★★★</t>
  </si>
  <si>
    <t>TOPIX前日比率 &gt; 1.54%</t>
  </si>
  <si>
    <t>高</t>
  </si>
  <si>
    <t>★★★</t>
  </si>
  <si>
    <t>TOPIX前日比率 &gt; 1.18%</t>
  </si>
  <si>
    <t>★★</t>
  </si>
  <si>
    <t>TOPIX前日比率 &gt; 0.53%</t>
  </si>
  <si>
    <t>条件B: 下落相場の逆行銘柄（売り）</t>
  </si>
  <si>
    <t>TOPIX &lt; -0.2% かつ 銘柄が1500→1520で+0.8%以上上昇</t>
  </si>
  <si>
    <t>TOPIX &lt; -0.2% かつ 銘柄が1500→1520で+0.5%以上上昇</t>
  </si>
  <si>
    <t>■ 買い条件（ロング）</t>
  </si>
  <si>
    <t>条件C: 急落反発（平均回帰）</t>
  </si>
  <si>
    <t>★★★★★</t>
  </si>
  <si>
    <t>TOPIX -0.5~0% かつ 銘柄が1500→1520で-1.2%以上下落</t>
  </si>
  <si>
    <t>最高精度</t>
  </si>
  <si>
    <t>TOPIX -0.5~0% かつ 銘柄が1500→1520で-0.8%以上下落</t>
  </si>
  <si>
    <t>TOPIX -0.5~0% かつ 銘柄が1500→1520で-0.5%以上下落</t>
  </si>
  <si>
    <t>条件D: 広めのTOPIX範囲での急落反発</t>
  </si>
  <si>
    <t>TOPIX -1.2~0.2% かつ 銘柄が1500→1520で-1.0%以上下落</t>
  </si>
  <si>
    <t>TOPIX -1.2~0.2% かつ 銘柄が1500→1520で-0.8%以上下落</t>
  </si>
  <si>
    <t>■ 予測力が弱い指標（参考）</t>
  </si>
  <si>
    <t>T方向（▲/▼）</t>
  </si>
  <si>
    <t>40~53% - 予測力なし</t>
  </si>
  <si>
    <t>前日比率（単独）</t>
  </si>
  <si>
    <t>~50% - ランダム同等</t>
  </si>
  <si>
    <t>売気配/買気配比率</t>
  </si>
  <si>
    <t>~46% - 予測力なし</t>
  </si>
  <si>
    <t>後場騰落率（単独）</t>
  </si>
  <si>
    <t>~55% - 弱い</t>
  </si>
  <si>
    <t>■ 抽出ロジック（推奨）</t>
  </si>
  <si>
    <t>1. TOPIX前日比率を確認</t>
  </si>
  <si>
    <t xml:space="preserve">   TOPIX &gt; 1.18% → 売り優勢日（全銘柄が売り候補）</t>
  </si>
  <si>
    <t xml:space="preserve">   TOPIX -0.5~0% → 買い候補探索日（急落銘柄を探す）</t>
  </si>
  <si>
    <t xml:space="preserve">   TOPIX &lt; -0.2% → 逆行上昇銘柄は売り候補</t>
  </si>
  <si>
    <t>2. 各銘柄の変化率(1500→1520)を計算</t>
  </si>
  <si>
    <t xml:space="preserve">   変化率 = (15:20値 - 15:00値) / 15:00値</t>
  </si>
  <si>
    <t>3. 条件に当てはまる銘柄を抽出</t>
  </si>
  <si>
    <t xml:space="preserve">   売り: 上位6銘柄（上昇率降順）</t>
  </si>
  <si>
    <t xml:space="preserve">   買い: 上位6銘柄（下落率昇順=最も下落した銘柄優先）</t>
  </si>
  <si>
    <t>■ 注意事項</t>
  </si>
  <si>
    <t>・データは16日分（約1,500件）に基づく→ 蓄積が増えれば精度向上</t>
  </si>
  <si>
    <t>・全体傾向: 上昇41.5% / 下落50.2% → 売りがやや有利</t>
  </si>
  <si>
    <t>・平均利幅: 売り¥13.1/取引、買い¥30.6/取引</t>
  </si>
  <si>
    <t>・条件が厳しいほど精度高いがサンプル少ない</t>
  </si>
  <si>
    <t>VWAP</t>
  </si>
  <si>
    <t>VWAP</t>
    <phoneticPr fontId="2"/>
  </si>
  <si>
    <t>寄付騰落率</t>
  </si>
  <si>
    <t>後場始値</t>
  </si>
  <si>
    <t>後場騰落率</t>
  </si>
  <si>
    <t>安値からの上昇率</t>
  </si>
  <si>
    <t>箇所</t>
  </si>
  <si>
    <t>変更内容</t>
  </si>
  <si>
    <t>ThisWorkbook</t>
  </si>
  <si>
    <t>15:45以降に開いた場合はスケジューラ未起動にする安全ガード追加</t>
  </si>
  <si>
    <t>Module1</t>
  </si>
  <si>
    <t>その他のコードは変更なし（既存ロジックをそのまま維持）</t>
  </si>
  <si>
    <t>ブックを保存 → 閉じる → 再度開くと、ステータスバーに「スケジューラ起動済み」と表示されれば成功です。</t>
  </si>
  <si>
    <t>Workbook_Open 追加（CheckSchedule起動）+ Workbook_BeforeClose 追加（ポーリング停止）</t>
  </si>
  <si>
    <t>スケジュール設定() を無効化（MsgBoxで案内のみ）</t>
  </si>
  <si>
    <t>動作の仕組み</t>
  </si>
  <si>
    <t>1. ブックを開く → Workbook_Open が CheckSchedule を起動</t>
  </si>
  <si>
    <t>3. 各時刻を過ぎたら 1回だけ Auto処理を実行</t>
  </si>
  <si>
    <t>4. 15:45にポーリング自動終了</t>
  </si>
  <si>
    <t>15:00より前にブックを開いておく必要があります</t>
  </si>
  <si>
    <t>15:45以降に開いた場合はスケジューラは起動しません</t>
  </si>
  <si>
    <t>マクロが有効になっていること</t>
  </si>
  <si>
    <t>RSSアドイン（楽天RSS等）が接続済みであること</t>
  </si>
  <si>
    <t>手動ボタンも引き続き使えるので、時間外にテストしたい場合はメニューシートのボタンから個別に実行できます。</t>
  </si>
  <si>
    <t>株探リンク</t>
  </si>
  <si>
    <t>銘柄名称</t>
  </si>
  <si>
    <t>★ 本日のトレードサマリー ★</t>
  </si>
  <si>
    <t>■ 市場環境</t>
  </si>
  <si>
    <t>日経先物</t>
  </si>
  <si>
    <t>■ 売りシグナル（ショート候補）</t>
  </si>
  <si>
    <t>No.</t>
  </si>
  <si>
    <t>■ 買いシグナル（ロング候補）</t>
  </si>
  <si>
    <t>■ 条件別パフォーマンス</t>
  </si>
  <si>
    <t>【売り条件】</t>
  </si>
  <si>
    <t>内容</t>
  </si>
  <si>
    <t>平均利幅</t>
  </si>
  <si>
    <t>A</t>
  </si>
  <si>
    <t>-</t>
  </si>
  <si>
    <t>B</t>
  </si>
  <si>
    <t>【買い条件】</t>
  </si>
  <si>
    <t>上昇確率</t>
  </si>
  <si>
    <t>C</t>
  </si>
  <si>
    <t>D</t>
  </si>
  <si>
    <t>■ 統計サマリー</t>
  </si>
  <si>
    <t>全体傾向</t>
  </si>
  <si>
    <t>上昇 41.5% / 下落 50.2%  → 売りがやや有利</t>
  </si>
  <si>
    <t>平均利幅（売り）</t>
  </si>
  <si>
    <t>¥13.1/取引</t>
  </si>
  <si>
    <t>平均利幅（買い）</t>
  </si>
  <si>
    <t>¥30.6/取引</t>
  </si>
  <si>
    <t>データ基盤</t>
  </si>
  <si>
    <t>このサマリーは 15:20以降のトレード判断 に使うダッシュボードです。実際の使い方は以下の流れです：</t>
  </si>
  <si>
    <t>① 市場環境をチェック（15:20頃）</t>
  </si>
  <si>
    <t>サマリーE4</t>
  </si>
  <si>
    <t>のTOPIX前日比率を見て、本日どの条件が適用されるか判断します：</t>
  </si>
  <si>
    <t>判断</t>
  </si>
  <si>
    <t>+1.18%超</t>
  </si>
  <si>
    <t>売り優勢日 → 売りシグナルを優先</t>
  </si>
  <si>
    <t>-0.5〜0%</t>
  </si>
  <si>
    <t>買い候補探索日 → 急落銘柄を探す</t>
  </si>
  <si>
    <t>-0.2%未満</t>
  </si>
  <si>
    <t>逆行上昇銘柄は売り候補</t>
  </si>
  <si>
    <t>② シグナル銘柄を確認</t>
  </si>
  <si>
    <t>売り候補：サマリーA9:G14</t>
  </si>
  <si>
    <t> — 上昇率が高い順に並んでいるので、上位から検討</t>
  </si>
  <si>
    <t>買い候補：サマリーA18:G23</t>
  </si>
  <si>
    <t> — 下落率が大きい順に、反発狙い</t>
  </si>
  <si>
    <t>③ 条件別パフォーマンスで精度を確認</t>
  </si>
  <si>
    <t>サマリーD29:D41</t>
  </si>
  <si>
    <t>の勝率を参考に、今日の相場環境でどの程度の精度が見込めるか判断します。例えば：</t>
  </si>
  <si>
    <t>本日TOPIX +0.79% → 条件A ★★（勝率70.5%）に該当</t>
  </si>
  <si>
    <t>★★★以上（79%超）なら自信を持ってエントリー、★★なら慎重に</t>
  </si>
  <si>
    <t>④ タイミング</t>
  </si>
  <si>
    <t>15:20 にシグナル銘柄をエントリー</t>
  </si>
  <si>
    <t>15:30 までに利益確定（データ上の平均利幅：売り¥13.1、買い¥30.6）</t>
  </si>
  <si>
    <t>M</t>
  </si>
  <si>
    <t>市場</t>
  </si>
  <si>
    <t>貸借区分</t>
  </si>
  <si>
    <t>T</t>
  </si>
  <si>
    <t>騰落チャート</t>
  </si>
  <si>
    <t>寄付からの騰落率</t>
  </si>
  <si>
    <t>後場寄付からの騰落率</t>
  </si>
  <si>
    <t>当日高値からの下落率</t>
  </si>
  <si>
    <t>当日安値からの上昇率</t>
  </si>
  <si>
    <t>売買代金</t>
  </si>
  <si>
    <t>時価総額</t>
  </si>
  <si>
    <t>PER</t>
  </si>
  <si>
    <t>PBR</t>
  </si>
  <si>
    <t>配当利回り</t>
  </si>
  <si>
    <t>特別空売り料</t>
  </si>
  <si>
    <t>売建可能数量</t>
  </si>
  <si>
    <t>売気配</t>
  </si>
  <si>
    <t>決算日</t>
  </si>
  <si>
    <t>業種</t>
  </si>
  <si>
    <t>VWAP乖離率</t>
  </si>
  <si>
    <t>東Ｐ</t>
  </si>
  <si>
    <t>貸借</t>
  </si>
  <si>
    <t>▲</t>
  </si>
  <si>
    <t>4,955.0 (03/30)</t>
  </si>
  <si>
    <t>3,020.0 (01/07)</t>
  </si>
  <si>
    <t>12/31,06/30</t>
  </si>
  <si>
    <t>鉱業</t>
  </si>
  <si>
    <t>▼</t>
  </si>
  <si>
    <t>7,490.0 (02/12)</t>
  </si>
  <si>
    <t>5,450.0 (05/22)</t>
  </si>
  <si>
    <t>03/31,09/30</t>
  </si>
  <si>
    <t>建設業</t>
  </si>
  <si>
    <t>1,874.5 (02/18)</t>
  </si>
  <si>
    <t>1,232.5 (05/20)</t>
  </si>
  <si>
    <t>5,805.0 (02/13)</t>
  </si>
  <si>
    <t>4,396.0 (05/26)</t>
  </si>
  <si>
    <t>3,832.0 (02/26)</t>
  </si>
  <si>
    <t>3,290.0 (05/22)</t>
  </si>
  <si>
    <t>01/31,07/31</t>
  </si>
  <si>
    <t>1,465.0 (02/27)</t>
  </si>
  <si>
    <t>1,081.0 (05/26)</t>
  </si>
  <si>
    <t>2,927.5 (05/25)</t>
  </si>
  <si>
    <t>1,950.5 (01/05)</t>
  </si>
  <si>
    <t>1,092.0 (01/08)</t>
  </si>
  <si>
    <t>820.0 (05/14)</t>
  </si>
  <si>
    <t>サービス業</t>
  </si>
  <si>
    <t>東Ｓ</t>
  </si>
  <si>
    <t>502.0 (01/05)</t>
  </si>
  <si>
    <t>382.0 (03/23)</t>
  </si>
  <si>
    <t>3,194.0 (03/10)</t>
  </si>
  <si>
    <t>2,836.0 (05/12)</t>
  </si>
  <si>
    <t>食料品</t>
  </si>
  <si>
    <t>7,257.0 (03/03)</t>
  </si>
  <si>
    <t>4,923.0 (01/05)</t>
  </si>
  <si>
    <t>卸売業</t>
  </si>
  <si>
    <t>信用</t>
  </si>
  <si>
    <t>990.0 (01/13)</t>
  </si>
  <si>
    <t>807.0 (05/19)</t>
  </si>
  <si>
    <t>05/31,11/30</t>
  </si>
  <si>
    <t>小売業</t>
  </si>
  <si>
    <t>6,474.0 (05/19)</t>
  </si>
  <si>
    <t>5,451.0 (01/29)</t>
  </si>
  <si>
    <t>2,094.0 (02/26)</t>
  </si>
  <si>
    <t>1,641.0 (05/22)</t>
  </si>
  <si>
    <t>不動産業</t>
  </si>
  <si>
    <t>1,889.0 (03/02)</t>
  </si>
  <si>
    <t>1,415.0 (01/05)</t>
  </si>
  <si>
    <t>化学</t>
  </si>
  <si>
    <t>1,313.0 (05/26)</t>
  </si>
  <si>
    <t>1,141.0 (03/30)</t>
  </si>
  <si>
    <t>2,148.0 (03/03)</t>
  </si>
  <si>
    <t>1,540.0 (01/05)</t>
  </si>
  <si>
    <t>04/30,10/31</t>
  </si>
  <si>
    <t>ガラス・土石製品</t>
  </si>
  <si>
    <t>22,330.0 (05/26)</t>
  </si>
  <si>
    <t>6,592.0 (01/09)</t>
  </si>
  <si>
    <t>電気機器</t>
  </si>
  <si>
    <t>7,883.0 (05/07)</t>
  </si>
  <si>
    <t>4,812.0 (01/29)</t>
  </si>
  <si>
    <t>東Ｇ</t>
  </si>
  <si>
    <t>2,000.0 (01/08)</t>
  </si>
  <si>
    <t>1,641.0 (04/28)</t>
  </si>
  <si>
    <t>06/30,12/31</t>
  </si>
  <si>
    <t>情報･通信業</t>
  </si>
  <si>
    <t>1,934.0 (05/26)</t>
  </si>
  <si>
    <t>1,153.0 (01/05)</t>
  </si>
  <si>
    <t>5,526.0 (05/26)</t>
  </si>
  <si>
    <t>2,830.5 (01/05)</t>
  </si>
  <si>
    <t>1,171.0 (03/02)</t>
  </si>
  <si>
    <t>846.4 (03/23)</t>
  </si>
  <si>
    <t>1,878.0 (03/02)</t>
  </si>
  <si>
    <t>1,491.0 (01/30)</t>
  </si>
  <si>
    <t>426.0 (03/16)</t>
  </si>
  <si>
    <t>373.0 (03/30)</t>
  </si>
  <si>
    <t>5,243.0 (02/27)</t>
  </si>
  <si>
    <t>3,952.0 (05/26)</t>
  </si>
  <si>
    <t>医薬品</t>
  </si>
  <si>
    <t>2,674.5 (02/27)</t>
  </si>
  <si>
    <t>2,147.5 (01/06)</t>
  </si>
  <si>
    <t>2,947.0 (01/07)</t>
  </si>
  <si>
    <t>2,103.0 (05/25)</t>
  </si>
  <si>
    <t>1,552.5 (03/02)</t>
  </si>
  <si>
    <t>1,113.0 (01/05)</t>
  </si>
  <si>
    <t>石油・石炭製品</t>
  </si>
  <si>
    <t>7,102.0 (05/26)</t>
  </si>
  <si>
    <t>5,177.0 (01/05)</t>
  </si>
  <si>
    <t>5,080.0 (02/25)</t>
  </si>
  <si>
    <t>4,390.0 (03/23)</t>
  </si>
  <si>
    <t>7,980.0 (05/26)</t>
  </si>
  <si>
    <t>4,825.0 (01/05)</t>
  </si>
  <si>
    <t>10,090.0 (05/14)</t>
  </si>
  <si>
    <t>6,421.0 (02/06)</t>
  </si>
  <si>
    <t>55,860.0 (05/13)</t>
  </si>
  <si>
    <t>17,995.0 (01/05)</t>
  </si>
  <si>
    <t>非鉄金属</t>
  </si>
  <si>
    <t>6,126.0 (03/02)</t>
  </si>
  <si>
    <t>3,690.0 (01/05)</t>
  </si>
  <si>
    <t>13,300.0 (03/02)</t>
  </si>
  <si>
    <t>6,552.0 (01/05)</t>
  </si>
  <si>
    <t>13,030.0 (05/14)</t>
  </si>
  <si>
    <t>6,115.0 (01/09)</t>
  </si>
  <si>
    <t>7,933.0 (05/14)</t>
  </si>
  <si>
    <t>4,056.0 (03/31)</t>
  </si>
  <si>
    <t>991.0 (02/04)</t>
  </si>
  <si>
    <t>877.0 (05/20)</t>
  </si>
  <si>
    <t>2,086.0 (05/13)</t>
  </si>
  <si>
    <t>1,790.0 (01/05)</t>
  </si>
  <si>
    <t>機械</t>
  </si>
  <si>
    <t>2,154.5 (05/21)</t>
  </si>
  <si>
    <t>1,663.5 (01/05)</t>
  </si>
  <si>
    <t>3,135.0 (03/03)</t>
  </si>
  <si>
    <t>1,501.0 (01/05)</t>
  </si>
  <si>
    <t>2,287.0 (03/11)</t>
  </si>
  <si>
    <t>810.0 (01/29)</t>
  </si>
  <si>
    <t>1,950.0 (03/26)</t>
  </si>
  <si>
    <t>1,176.0 (05/20)</t>
  </si>
  <si>
    <t>2,946.0 (05/25)</t>
  </si>
  <si>
    <t>1,678.5 (03/09)</t>
  </si>
  <si>
    <t>6,130.0 (02/12)</t>
  </si>
  <si>
    <t>4,633.0 (01/29)</t>
  </si>
  <si>
    <t>2,914.0 (05/12)</t>
  </si>
  <si>
    <t>1,937.0 (03/31)</t>
  </si>
  <si>
    <t>6,948.0 (05/13)</t>
  </si>
  <si>
    <t>3,532.0 (01/29)</t>
  </si>
  <si>
    <t>4,124.0 (01/06)</t>
  </si>
  <si>
    <t>3,043.0 (05/08)</t>
  </si>
  <si>
    <t>2,511.0 (01/22)</t>
  </si>
  <si>
    <t>1,871.0 (05/20)</t>
  </si>
  <si>
    <t>6,317.0 (02/27)</t>
  </si>
  <si>
    <t>4,585.0 (03/30)</t>
  </si>
  <si>
    <t>10,430.0 (05/14)</t>
  </si>
  <si>
    <t>5,030.0 (01/06)</t>
  </si>
  <si>
    <t>4,416.0 (05/18)</t>
  </si>
  <si>
    <t>2,520.5 (01/05)</t>
  </si>
  <si>
    <t>5,178.0 (05/26)</t>
  </si>
  <si>
    <t>2,247.0 (01/05)</t>
  </si>
  <si>
    <t>5,208.0 (03/02)</t>
  </si>
  <si>
    <t>3,856.0 (05/26)</t>
  </si>
  <si>
    <t>4,698.0 (02/10)</t>
  </si>
  <si>
    <t>2,468.0 (05/20)</t>
  </si>
  <si>
    <t>2,572.0 (02/20)</t>
  </si>
  <si>
    <t>2,064.0 (02/05)</t>
  </si>
  <si>
    <t>3,595.0 (02/12)</t>
  </si>
  <si>
    <t>2,273.0 (05/26)</t>
  </si>
  <si>
    <t>3,208.0 (05/21)</t>
  </si>
  <si>
    <t>2,238.0 (01/05)</t>
  </si>
  <si>
    <t>銀行業</t>
  </si>
  <si>
    <t>4,000.0 (02/09)</t>
  </si>
  <si>
    <t>2,798.0 (05/11)</t>
  </si>
  <si>
    <t>輸送用機器</t>
  </si>
  <si>
    <t>634.0 (05/26)</t>
  </si>
  <si>
    <t>438.0 (01/05)</t>
  </si>
  <si>
    <t>6,880.0 (05/26)</t>
  </si>
  <si>
    <t>2,210.0 (02/16)</t>
  </si>
  <si>
    <t>2,439.0 (01/06)</t>
  </si>
  <si>
    <t>1,670.0 (04/07)</t>
  </si>
  <si>
    <t>1,328.5 (05/15)</t>
  </si>
  <si>
    <t>1,033.0 (02/04)</t>
  </si>
  <si>
    <t>1,310.0 (05/08)</t>
  </si>
  <si>
    <t>631.0 (03/30)</t>
  </si>
  <si>
    <t>09/30,03/31</t>
  </si>
  <si>
    <t>3,980.0 (02/10)</t>
  </si>
  <si>
    <t>3,325.0 (04/30)</t>
  </si>
  <si>
    <t>19,400.0 (05/11)</t>
  </si>
  <si>
    <t>11,300.0 (01/05)</t>
  </si>
  <si>
    <t>精密機器</t>
  </si>
  <si>
    <t>4,790.0 (01/06)</t>
  </si>
  <si>
    <t>3,065.0 (05/26)</t>
  </si>
  <si>
    <t>その他製品</t>
  </si>
  <si>
    <t>6,675.0 (04/08)</t>
  </si>
  <si>
    <t>4,709.0 (01/05)</t>
  </si>
  <si>
    <t>6,012.0 (05/15)</t>
  </si>
  <si>
    <t>3,610.0 (01/05)</t>
  </si>
  <si>
    <t>2,479.0 (02/12)</t>
  </si>
  <si>
    <t>1,642.5 (01/05)</t>
  </si>
  <si>
    <t>02/29,08/31</t>
  </si>
  <si>
    <t>2,925.5 (02/12)</t>
  </si>
  <si>
    <t>2,418.5 (03/23)</t>
  </si>
  <si>
    <t>6,284.0 (02/12)</t>
  </si>
  <si>
    <t>4,927.0 (03/30)</t>
  </si>
  <si>
    <t>2,445.0 (02/09)</t>
  </si>
  <si>
    <t>1,764.0 (01/05)</t>
  </si>
  <si>
    <t>4,664.0 (02/19)</t>
  </si>
  <si>
    <t>4,151.0 (03/30)</t>
  </si>
  <si>
    <t>その他金融業</t>
  </si>
  <si>
    <t>1,544.0 (02/19)</t>
  </si>
  <si>
    <t>1,296.0 (05/25)</t>
  </si>
  <si>
    <t>6,438.0 (05/26)</t>
  </si>
  <si>
    <t>4,528.0 (03/30)</t>
  </si>
  <si>
    <t>1,541.5 (02/19)</t>
  </si>
  <si>
    <t>1,303.5 (01/05)</t>
  </si>
  <si>
    <t>1,506.5 (01/15)</t>
  </si>
  <si>
    <t>1,145.0 (03/09)</t>
  </si>
  <si>
    <t>証券、商品先物取引業</t>
  </si>
  <si>
    <t>2,150.0 (03/02)</t>
  </si>
  <si>
    <t>1,597.0 (02/04)</t>
  </si>
  <si>
    <t>5,358.0 (02/26)</t>
  </si>
  <si>
    <t>3,627.0 (05/22)</t>
  </si>
  <si>
    <t>4,211.0 (01/13)</t>
  </si>
  <si>
    <t>3,277.0 (04/30)</t>
  </si>
  <si>
    <t>陸運業</t>
  </si>
  <si>
    <t>4,775.0 (02/18)</t>
  </si>
  <si>
    <t>2,832.0 (05/22)</t>
  </si>
  <si>
    <t>2,145.0 (01/19)</t>
  </si>
  <si>
    <t>1,695.0 (03/23)</t>
  </si>
  <si>
    <t>1,620.0 (01/15)</t>
  </si>
  <si>
    <t>594.0 (01/05)</t>
  </si>
  <si>
    <t>4,285.0 (03/26)</t>
  </si>
  <si>
    <t>3,535.0 (01/05)</t>
  </si>
  <si>
    <t>倉庫・運輸関連業</t>
  </si>
  <si>
    <t>1,707.0 (03/06)</t>
  </si>
  <si>
    <t>1,271.0 (02/02)</t>
  </si>
  <si>
    <t>海運業</t>
  </si>
  <si>
    <t>660.0 (02/10)</t>
  </si>
  <si>
    <t>410.0 (03/31)</t>
  </si>
  <si>
    <t>161.2 (01/06)</t>
  </si>
  <si>
    <t>148.1 (05/11)</t>
  </si>
  <si>
    <t>4,118.0 (01/15)</t>
  </si>
  <si>
    <t>2,731.5 (03/04)</t>
  </si>
  <si>
    <t>760.0 (01/06)</t>
  </si>
  <si>
    <t>543.4 (05/20)</t>
  </si>
  <si>
    <t>電気・ガス業</t>
  </si>
  <si>
    <t>7,967.0 (03/05)</t>
  </si>
  <si>
    <t>6,153.0 (01/07)</t>
  </si>
  <si>
    <t>1,759.0 (02/27)</t>
  </si>
  <si>
    <t>1,487.0 (05/08)</t>
  </si>
  <si>
    <t>東証</t>
  </si>
  <si>
    <t>接続方法</t>
  </si>
  <si>
    <t>4,394.0 (05/27)</t>
  </si>
  <si>
    <t>1,319.0 (05/27)</t>
  </si>
  <si>
    <t>2,055.0 (05/27)</t>
  </si>
  <si>
    <t>7,259.0 (05/27)</t>
  </si>
  <si>
    <t>10,120.0 (05/27)</t>
  </si>
  <si>
    <t>57,700.0 (05/27)</t>
  </si>
  <si>
    <t>1,170.0 (05/27)</t>
  </si>
  <si>
    <t>5,288.0 (05/27)</t>
  </si>
  <si>
    <t>643.0 (05/27)</t>
  </si>
  <si>
    <t>7,730.0 (05/27)</t>
  </si>
  <si>
    <t>1,292.0 (05/27)</t>
  </si>
  <si>
    <t>2,827.0 (05/27)</t>
  </si>
  <si>
    <t>690.0 (05/27)</t>
  </si>
  <si>
    <t>4,374.0 (05/28)</t>
  </si>
  <si>
    <t>1,326.0 (05/28)</t>
  </si>
  <si>
    <t>2,122.0 (05/28)</t>
  </si>
  <si>
    <t>3,901.0 (05/28)</t>
  </si>
  <si>
    <t>1,150.0 (05/28)</t>
  </si>
  <si>
    <t>3,766.0 (05/28)</t>
  </si>
  <si>
    <t>8,260.0 (05/28)</t>
  </si>
  <si>
    <t>3,025.0 (05/28)</t>
  </si>
  <si>
    <t>1,300.5 (05/28)</t>
  </si>
  <si>
    <t>2,798.5 (05/28)</t>
  </si>
  <si>
    <t>700.0 (05/28)</t>
  </si>
  <si>
    <t>4,334.0 (05/29)</t>
  </si>
  <si>
    <t>1,346.0 (05/29)</t>
  </si>
  <si>
    <t>23,000.0 (05/29)</t>
  </si>
  <si>
    <t>7,904.0 (05/29)</t>
  </si>
  <si>
    <t>2,219.0 (05/29)</t>
  </si>
  <si>
    <t>5,626.0 (05/29)</t>
  </si>
  <si>
    <t>10,360.0 (05/29)</t>
  </si>
  <si>
    <t>5,550.0 (05/29)</t>
  </si>
  <si>
    <t>3,744.0 (05/29)</t>
  </si>
  <si>
    <t>9,460.0 (05/29)</t>
  </si>
  <si>
    <t>2,988.0 (05/29)</t>
  </si>
  <si>
    <t>2,790.5 (05/29)</t>
  </si>
  <si>
    <t>710.0 (05/29)</t>
  </si>
  <si>
    <t>4,215.0 (06/01)</t>
  </si>
  <si>
    <t>3,269.0 (06/01)</t>
  </si>
  <si>
    <t>23,145.0 (06/01)</t>
  </si>
  <si>
    <t>7,930.0 (06/01)</t>
  </si>
  <si>
    <t>3,808.0 (06/01)</t>
  </si>
  <si>
    <t>10,500.0 (06/01)</t>
  </si>
  <si>
    <t>13,300.0 (06/01)</t>
  </si>
  <si>
    <t>2,922.0 (06/01)</t>
  </si>
  <si>
    <t>3,612.0 (06/01)</t>
  </si>
  <si>
    <t>2,235.0 (06/01)</t>
  </si>
  <si>
    <t>10,550.0 (06/01)</t>
  </si>
  <si>
    <t>2,890.0 (06/01)</t>
  </si>
  <si>
    <t>4,083.0 (06/01)</t>
  </si>
  <si>
    <t>1,250.0 (06/01)</t>
  </si>
  <si>
    <t>1,263.5 (06/01)</t>
  </si>
  <si>
    <t>3,584.0 (06/01)</t>
  </si>
  <si>
    <t>2,723.0 (06/01)</t>
  </si>
  <si>
    <t>148.0 (06/01)</t>
  </si>
  <si>
    <t>6,089.0 (06/01)</t>
  </si>
  <si>
    <t>5,420.0 (06/02)</t>
  </si>
  <si>
    <t>4,081.0 (06/02)</t>
  </si>
  <si>
    <t>3,181.0 (06/02)</t>
  </si>
  <si>
    <t>1,074.0 (06/03)</t>
  </si>
  <si>
    <t>539.0 (06/02)</t>
  </si>
  <si>
    <t>1,620.5 (06/02)</t>
  </si>
  <si>
    <t>1,487.0 (06/02)</t>
  </si>
  <si>
    <t>3,719.0 (06/03)</t>
  </si>
  <si>
    <t>2,114.5 (06/03)</t>
  </si>
  <si>
    <t>8,315.0 (06/03)</t>
  </si>
  <si>
    <t>14,850.0 (06/03)</t>
  </si>
  <si>
    <t>1,118.0 (06/03)</t>
  </si>
  <si>
    <t>3,200.0 (06/03)</t>
  </si>
  <si>
    <t>7,542.0 (06/03)</t>
  </si>
  <si>
    <t>5,752.0 (06/03)</t>
  </si>
  <si>
    <t>3,415.0 (06/02)</t>
  </si>
  <si>
    <t>2,411.0 (06/03)</t>
  </si>
  <si>
    <t>2,040.0 (06/03)</t>
  </si>
  <si>
    <t>2,068.0 (06/03)</t>
  </si>
  <si>
    <t>2,783.0 (06/03)</t>
  </si>
  <si>
    <t>4,016.0 (06/02)</t>
  </si>
  <si>
    <t>1,227.0 (06/02)</t>
  </si>
  <si>
    <t>1,239.5 (06/02)</t>
  </si>
  <si>
    <t>3,495.0 (06/02)</t>
  </si>
  <si>
    <t>3,262.0 (06/03)</t>
  </si>
  <si>
    <t>2,591.0 (06/03)</t>
  </si>
  <si>
    <t>146.3 (06/02)</t>
  </si>
  <si>
    <t>539.2 (06/02)</t>
  </si>
  <si>
    <t>6,033.0 (06/02)</t>
  </si>
  <si>
    <t>2,833.0 (06/04)</t>
  </si>
  <si>
    <t>8,350.0 (06/04)</t>
  </si>
  <si>
    <t>1,110.0 (06/04)</t>
  </si>
  <si>
    <t>7,600.0 (06/04)</t>
  </si>
  <si>
    <t>1,991.0 (06/04)</t>
  </si>
  <si>
    <t>3,234.0 (06/04)</t>
  </si>
  <si>
    <t>1,224.0 (06/04)</t>
  </si>
  <si>
    <t>3,243.0 (06/04)</t>
  </si>
  <si>
    <t>2,579.5 (06/04)</t>
  </si>
  <si>
    <t>536.0 (06/04)</t>
  </si>
  <si>
    <t>2,814.0 (06/09)</t>
  </si>
  <si>
    <t>8,860.0 (06/05)</t>
  </si>
  <si>
    <t>2,203.5 (06/09)</t>
  </si>
  <si>
    <t>1,963.0 (06/09)</t>
  </si>
  <si>
    <t>1,986.0 (06/08)</t>
  </si>
  <si>
    <t>3,277.0 (06/05)</t>
  </si>
  <si>
    <t>2,795.5 (06/08)</t>
  </si>
  <si>
    <t>6,408.0 (06/05)</t>
  </si>
  <si>
    <t>2,458.5 (06/09)</t>
  </si>
  <si>
    <t>3,354.0 (06/09)</t>
  </si>
  <si>
    <t>144.3 (06/08)</t>
  </si>
  <si>
    <t>508.5 (06/09)</t>
  </si>
  <si>
    <t>3,706.0 (06/10)</t>
  </si>
  <si>
    <t>2,246.5 (06/10)</t>
  </si>
  <si>
    <t>1,951.0 (06/10)</t>
  </si>
  <si>
    <t>2,787.5 (06/10)</t>
  </si>
  <si>
    <t>2,519.0 (06/10)</t>
  </si>
  <si>
    <t>506.3 (06/10)</t>
  </si>
  <si>
    <t>1,518.0 (06/11)</t>
  </si>
  <si>
    <t>368.0 (06/11)</t>
  </si>
  <si>
    <t>3,660.0 (06/11)</t>
  </si>
  <si>
    <t>3,888.0 (06/11)</t>
  </si>
  <si>
    <t>2,252.0 (06/11)</t>
  </si>
  <si>
    <t>1,101.0 (06/11)</t>
  </si>
  <si>
    <t>4,584.0 (06/11)</t>
  </si>
  <si>
    <t>3,404.0 (06/11)</t>
  </si>
  <si>
    <t>2,245.0 (06/11)</t>
  </si>
  <si>
    <t>1,912.0 (06/11)</t>
  </si>
  <si>
    <t>2,718.5 (06/11)</t>
  </si>
  <si>
    <t>489.4 (06/11)</t>
  </si>
  <si>
    <t>2,361.0 (06/12)</t>
  </si>
  <si>
    <t>1,856.0 (06/12)</t>
  </si>
  <si>
    <t>6,439.0 (06/12)</t>
  </si>
  <si>
    <t>2,810.0 (06/15)</t>
  </si>
  <si>
    <t>3,308.0 (06/15)</t>
  </si>
  <si>
    <t>19,840.0 (06/15)</t>
  </si>
  <si>
    <t>6,725.0 (06/15)</t>
  </si>
  <si>
    <t>2,593.0 (06/15)</t>
  </si>
  <si>
    <t>2,228.0 (06/15)</t>
  </si>
  <si>
    <t>2,784.0 (06/16)</t>
  </si>
  <si>
    <t>23,640.0 (06/16)</t>
  </si>
  <si>
    <t>19,880.0 (06/16)</t>
  </si>
  <si>
    <t>4,678.0 (06/16)</t>
  </si>
  <si>
    <t>2,237.5 (06/16)</t>
  </si>
  <si>
    <t>2,770.0 (06/17)</t>
  </si>
  <si>
    <t>24,080.0 (06/17)</t>
  </si>
  <si>
    <t>10,890.0 (06/17)</t>
  </si>
  <si>
    <t>4,620.0 (06/17)</t>
  </si>
  <si>
    <t>2,254.5 (06/17)</t>
  </si>
  <si>
    <t>2,756.0 (06/18)</t>
  </si>
  <si>
    <t>26,390.0 (06/18)</t>
  </si>
  <si>
    <t>8,990.0 (06/18)</t>
  </si>
  <si>
    <t>11,010.0 (06/18)</t>
  </si>
  <si>
    <t>10,490.0 (06/18)</t>
  </si>
  <si>
    <t>4,733.0 (06/18)</t>
  </si>
  <si>
    <t>20,485.0 (06/18)</t>
  </si>
  <si>
    <t>6,733.0 (06/18)</t>
  </si>
  <si>
    <t>6,566.0 (06/18)</t>
  </si>
  <si>
    <t>2,267.0 (06/18)</t>
  </si>
  <si>
    <t>1,778.0 (06/18)</t>
  </si>
  <si>
    <t>27,020.0 (06/19)</t>
  </si>
  <si>
    <t>11,120.0 (06/19)</t>
  </si>
  <si>
    <t>10,880.0 (06/19)</t>
  </si>
  <si>
    <t>4,830.0 (06/19)</t>
  </si>
  <si>
    <t>20,845.0 (06/19)</t>
  </si>
  <si>
    <t>4,626.0 (06/19)</t>
  </si>
  <si>
    <t>27,285.0 (06/22)</t>
  </si>
  <si>
    <t>5,738.0 (06/22)</t>
  </si>
  <si>
    <t>7,899.0 (06/22)</t>
  </si>
  <si>
    <t>11,700.0 (06/22)</t>
  </si>
  <si>
    <t>4,890.0 (06/22)</t>
  </si>
  <si>
    <t>5,825.0 (06/22)</t>
  </si>
  <si>
    <t>143.1 (06/22)</t>
  </si>
  <si>
    <t>473.0 (06/22)</t>
  </si>
  <si>
    <t>540.0 (06/23)</t>
  </si>
  <si>
    <t>367.0 (06/23)</t>
  </si>
  <si>
    <t>5,835.0 (06/23)</t>
  </si>
  <si>
    <t>2,706.0 (06/23)</t>
  </si>
  <si>
    <t>142.6 (06/23)</t>
  </si>
  <si>
    <t>462.0 (06/23)</t>
  </si>
  <si>
    <t>27,480.0 (07/01)</t>
  </si>
  <si>
    <t>1,557.0 (06/29)</t>
  </si>
  <si>
    <t>365.0 (06/26)</t>
  </si>
  <si>
    <t>3,019.0 (06/30)</t>
  </si>
  <si>
    <t>2,768.0 (06/29)</t>
  </si>
  <si>
    <t>796.0 (06/30)</t>
  </si>
  <si>
    <t>1,677.0 (06/29)</t>
  </si>
  <si>
    <t>5,164.0 (07/01)</t>
  </si>
  <si>
    <t>2,686.0 (06/24)</t>
  </si>
  <si>
    <t>21,310.0 (07/01)</t>
  </si>
  <si>
    <t>4,407.0 (07/01)</t>
  </si>
  <si>
    <t>2,608.5 (06/26)</t>
  </si>
  <si>
    <t>442.8 (07/01)</t>
  </si>
  <si>
    <t>5,896.0 (07/01)</t>
  </si>
  <si>
    <t>1,787.0 (06/29)</t>
  </si>
  <si>
    <t>1,906.0 (07/06)</t>
  </si>
  <si>
    <t>1,398.0 (07/06)</t>
  </si>
  <si>
    <t>1,207.5 (07/06)</t>
  </si>
  <si>
    <t>11,265.0 (07/06)</t>
  </si>
  <si>
    <t>2,289.0 (07/08)</t>
  </si>
  <si>
    <t>790.0 (07/03)</t>
  </si>
  <si>
    <t>2,395.0 (07/08)</t>
  </si>
  <si>
    <t>6,099.0 (07/06)</t>
  </si>
  <si>
    <t>2,585.0 (07/07)</t>
  </si>
  <si>
    <t>3,402.0 (07/07)</t>
  </si>
  <si>
    <t>2,970.0 (07/07)</t>
  </si>
  <si>
    <t>6,970.0 (07/07)</t>
  </si>
  <si>
    <t>2,813.0 (07/08)</t>
  </si>
  <si>
    <t>1,554.0 (07/08)</t>
  </si>
  <si>
    <t>1,857.0 (07/08)</t>
  </si>
  <si>
    <t>TOPX</t>
  </si>
  <si>
    <t>差（1600-1525）</t>
  </si>
  <si>
    <t>高値-現在値(1525)</t>
  </si>
  <si>
    <t>G-L(1525)</t>
  </si>
  <si>
    <t>AM%(1600-1525/現在値)</t>
  </si>
  <si>
    <t>AO%(G-L/始値)</t>
  </si>
  <si>
    <t>1500分析結果</t>
  </si>
  <si>
    <t>件数</t>
  </si>
  <si>
    <t>勝ち</t>
  </si>
  <si>
    <t>平均損益(円)</t>
  </si>
  <si>
    <t>全銘柄</t>
  </si>
  <si>
    <t>前日比＋</t>
  </si>
  <si>
    <t>現在値＞始値</t>
  </si>
  <si>
    <t>後場騰落率＋</t>
  </si>
  <si>
    <t>買気配＞売気配</t>
  </si>
  <si>
    <t>前日比＋AND後場＋</t>
  </si>
  <si>
    <t>前日比－AND後場－(逆張り)</t>
  </si>
  <si>
    <t>3条件以上</t>
  </si>
  <si>
    <t>全4条件</t>
  </si>
  <si>
    <t>★70%条件発見</t>
  </si>
  <si>
    <t>現在値&lt;始値 AND 後場騰落率- AND 売気配&gt;買気配</t>
  </si>
  <si>
    <t>前日比+ AND 後場P+ AND 買気配2倍以上</t>
  </si>
  <si>
    <t>前日比- AND 後場P- AND 売気配&gt;買気配</t>
  </si>
  <si>
    <t>売気配&gt;買気配 AND レンジ下位30%</t>
  </si>
  <si>
    <t>後場P- AND 売気配&gt;買気配</t>
  </si>
  <si>
    <t>1525→大引け分析（AM列方向）</t>
  </si>
  <si>
    <t>条件（1500時点データ）</t>
  </si>
  <si>
    <t>勝率(引分け除く)</t>
  </si>
  <si>
    <t>全銘柄ベース(上昇］買い)</t>
  </si>
  <si>
    <t>全銘柄ベース(下落］空売り)</t>
  </si>
  <si>
    <t>★【空売り】前日比- AND 買気配が売気配の2倍以上</t>
  </si>
  <si>
    <t>★【買い】前日比+ AND 後場P+ AND 買気配が売気配の2倍以上</t>
  </si>
  <si>
    <t>★実運用フロー：1500スクリーニング→1525仕込み→大引け決済</t>
  </si>
  <si>
    <t>空売り候補（前日比-  AND  買気配(1500)≥売気配×2倍）</t>
  </si>
  <si>
    <t>1525値</t>
  </si>
  <si>
    <t>AM差(実績)</t>
  </si>
  <si>
    <t>買売比(1500)</t>
  </si>
  <si>
    <t>結果</t>
  </si>
  <si>
    <t>1925 大和ハウス</t>
  </si>
  <si>
    <t>✓勝</t>
  </si>
  <si>
    <t>1929 日特建設</t>
  </si>
  <si>
    <t>2162 ＮＭＳ</t>
  </si>
  <si>
    <t>△引分</t>
  </si>
  <si>
    <t>2768 双日</t>
  </si>
  <si>
    <t>✗負</t>
  </si>
  <si>
    <t>2769 ヴィレッジV</t>
  </si>
  <si>
    <t>4528 小野薬品</t>
  </si>
  <si>
    <t>6208 石川製作所</t>
  </si>
  <si>
    <t>6674 GSユアサ</t>
  </si>
  <si>
    <t>7182 ゆうちょ</t>
  </si>
  <si>
    <t>7203 トヨタ</t>
  </si>
  <si>
    <t>7729 東京精密</t>
  </si>
  <si>
    <t>8304 あおぞら</t>
  </si>
  <si>
    <t>9020 JR東日本</t>
  </si>
  <si>
    <t>9432 NTT</t>
  </si>
  <si>
    <t>7勝3負4引</t>
  </si>
  <si>
    <t>買い候補（前日比+  AND  後場P+  AND  買気配(1500)≥売気配×2倍）</t>
  </si>
  <si>
    <t>4188 三菱ケミカル</t>
  </si>
  <si>
    <t>4334 ユークス</t>
  </si>
  <si>
    <t>5713 住友鉱山</t>
  </si>
  <si>
    <t>6356 日本ギア</t>
  </si>
  <si>
    <t>6586 マキタ</t>
  </si>
  <si>
    <t>7213 レシップ</t>
  </si>
  <si>
    <t>9227 マイクロ波化学</t>
  </si>
  <si>
    <t>9303 住友倉庫</t>
  </si>
  <si>
    <t>9531 東京ガス</t>
  </si>
  <si>
    <t>4勝3負2引</t>
  </si>
  <si>
    <t>手入力</t>
    <rPh sb="0" eb="1">
      <t>テ</t>
    </rPh>
    <rPh sb="1" eb="3">
      <t>ニュウリョク</t>
    </rPh>
    <phoneticPr fontId="2"/>
  </si>
  <si>
    <t>2,640.0 (07/02)</t>
  </si>
  <si>
    <t>1,921.0 (07/14)</t>
  </si>
  <si>
    <t>2,614.0 (07/14)</t>
  </si>
  <si>
    <t>7,029.0 (07/13)</t>
  </si>
  <si>
    <t>6,580.0 (07/13)</t>
  </si>
  <si>
    <t>1,577.0 (07/13)</t>
  </si>
  <si>
    <t>売り該当条件</t>
  </si>
  <si>
    <t>買い該当条件</t>
  </si>
  <si>
    <t>該当</t>
  </si>
  <si>
    <t>コード</t>
    <phoneticPr fontId="2"/>
  </si>
  <si>
    <t>売A★★★★</t>
    <phoneticPr fontId="2"/>
  </si>
  <si>
    <t>売A★★★</t>
    <phoneticPr fontId="2"/>
  </si>
  <si>
    <t>売A★★</t>
    <phoneticPr fontId="2"/>
  </si>
  <si>
    <t>買C</t>
    <phoneticPr fontId="2"/>
  </si>
  <si>
    <t>買D</t>
    <phoneticPr fontId="2"/>
  </si>
  <si>
    <t>正完了。銘柄ごとに正しい平均利幅が表示されています。</t>
  </si>
  <si>
    <t>銘柄</t>
  </si>
  <si>
    <t>7921 TAKARA</t>
  </si>
  <si>
    <t>2769 ヴィレッジ</t>
  </si>
  <si>
    <t>変更点:</t>
  </si>
  <si>
    <t>旧1520/旧1530の履歴データから、日付+銘柄コードでマッチングし、条件A★★★（TOPIX&gt;1.18%）下での銘柄別平均利幅を算出</t>
  </si>
  <si>
    <t>95銘柄分のルックアップテーブルを関数H1:M96</t>
  </si>
  <si>
    <t>に構築</t>
  </si>
  <si>
    <t>サマリーH9:H14</t>
  </si>
  <si>
    <t>はXLOOKUPで条件×銘柄コードに応じた値を自動参照</t>
  </si>
  <si>
    <t>履歴データ追加時はルックアップテーブルの再計算が必要です</t>
  </si>
  <si>
    <t>Working (4 steps)</t>
  </si>
  <si>
    <t>平均利幅を修正しました。</t>
  </si>
  <si>
    <t>変更内容：</t>
  </si>
  <si>
    <t>旧1520/旧1530の履歴データから、銘柄ごと × 条件ごとの平均利幅を算出</t>
  </si>
  <si>
    <t>関数H1:M96</t>
  </si>
  <si>
    <t> にルックアップテーブル（全95銘柄分）を構築</t>
  </si>
  <si>
    <t>サマリーのサマリーH9:H14</t>
  </si>
  <si>
    <t> はXLOOKUPで銘柄コード＋今日の条件に応じた列を自動参照</t>
  </si>
  <si>
    <t>修正結果（条件A★★★時）：</t>
  </si>
  <si>
    <t>修正前</t>
  </si>
  <si>
    <t>修正後</t>
  </si>
  <si>
    <t>以前は全銘柄が条件レベルの一律平均（¥13.1）でしたが、銘柄固有の履歴実績に基づく値になりました。</t>
  </si>
  <si>
    <t>1500，1520，1530シートが更新さてない　更新は24時間とする　　　1500,1520データーが入ったらサマリーシートが更新されない　　１５30データーが入ったらサマリーシートが更新されない　全体買銘柄シートに全体売る銘柄ヘッダーを合わせ　計算式を入れる　　銘柄リストシートに追加OKか確認　最終350～400銘柄　お願い</t>
  </si>
  <si>
    <t>v1500</t>
  </si>
  <si>
    <t>v1520</t>
  </si>
  <si>
    <t>rate</t>
  </si>
  <si>
    <t>v1530</t>
  </si>
  <si>
    <t>vol</t>
  </si>
  <si>
    <t>上昇幅</t>
  </si>
  <si>
    <t>勝率予想</t>
  </si>
  <si>
    <t>利幅</t>
  </si>
  <si>
    <t>下落幅</t>
  </si>
  <si>
    <t>株探リンク</t>
    <phoneticPr fontId="2"/>
  </si>
  <si>
    <t>1,228.5 (07/15)</t>
  </si>
  <si>
    <t>2,417.0 (07/15)</t>
  </si>
  <si>
    <t>2,769.0 (07/16)</t>
  </si>
  <si>
    <t>647.0 (07/16)</t>
  </si>
  <si>
    <t>2,975.0 (07/15)</t>
  </si>
  <si>
    <t>7,137.0 (07/15)</t>
  </si>
  <si>
    <t>6,605.0 (07/16)</t>
  </si>
  <si>
    <t>1,636.0 (07/16)</t>
  </si>
  <si>
    <t>2,181.0 (07/16)</t>
  </si>
  <si>
    <t>4,140.0 (07/16)</t>
  </si>
  <si>
    <t>1,480.0 (07/17)</t>
  </si>
  <si>
    <t>2,151.5 (07/17)</t>
  </si>
  <si>
    <t>2,195.0 (07/17)</t>
  </si>
  <si>
    <t>406.0 (07/17)</t>
  </si>
  <si>
    <t>列</t>
  </si>
  <si>
    <t>該当日数</t>
  </si>
  <si>
    <t>対象銘柄数</t>
  </si>
  <si>
    <t>売A★★★★（TOPIX≧1.54%）</t>
  </si>
  <si>
    <t>I列</t>
  </si>
  <si>
    <t>あり</t>
  </si>
  <si>
    <t>売A★★★（1.18~1.54%）</t>
  </si>
  <si>
    <t>J列</t>
  </si>
  <si>
    <t>データなし</t>
  </si>
  <si>
    <t>売A★★（0.53~1.18%）</t>
  </si>
  <si>
    <t>K列</t>
  </si>
  <si>
    <t>買C（-0.5~0%）</t>
  </si>
  <si>
    <t>L列</t>
  </si>
  <si>
    <t>買D（-1.2~0.2%）</t>
  </si>
  <si>
    <t>M列</t>
  </si>
  <si>
    <t>消去禁止</t>
    <rPh sb="0" eb="2">
      <t>ショウキョ</t>
    </rPh>
    <rPh sb="2" eb="4">
      <t>キンシ</t>
    </rPh>
    <phoneticPr fontId="2"/>
  </si>
  <si>
    <t>2,418.5 (07/21)</t>
  </si>
  <si>
    <t>2,996.5 (07/21)</t>
  </si>
  <si>
    <t>2,252.5 (07/21)</t>
  </si>
  <si>
    <t>動作の流れ</t>
  </si>
  <si>
    <t>1. ブック起動 → Workbook_Open → CheckSchedule → 30秒間隔でポーリング開始</t>
  </si>
  <si>
    <t>2. 15:00 → Auto1500 → 1500シートに93銘柄蓄積</t>
  </si>
  <si>
    <t>3. 15:20 → Auto1520 → 1520シートに93銘柄蓄積</t>
  </si>
  <si>
    <t>4. 15:30 → Auto1530 → 1530シートに93銘柄蓄積</t>
  </si>
  <si>
    <t>5. 15:45 → 自動終了</t>
  </si>
  <si>
    <t>6. 各シートは追記方式（毎日93行ずつ蓄積）</t>
  </si>
  <si>
    <t>出来高加重平均</t>
  </si>
  <si>
    <t>年初来高値</t>
  </si>
  <si>
    <t>年初来安値</t>
  </si>
  <si>
    <t>現在値詳細時刻</t>
  </si>
  <si>
    <t>7,147.0 (07/22)</t>
  </si>
  <si>
    <t>6,639.0 (07/22)</t>
  </si>
  <si>
    <t>2,460.0 (07/22)</t>
  </si>
  <si>
    <t>3,460.0 (07/22)</t>
  </si>
  <si>
    <t>3,027.0 (07/22)</t>
  </si>
  <si>
    <t>6,525.0 (07/23)</t>
  </si>
  <si>
    <t>2,466.5 (07/23)</t>
  </si>
  <si>
    <t>3,461.0 (07/23)</t>
  </si>
  <si>
    <t>3,048.0 (07/23)</t>
  </si>
  <si>
    <t>7,212.0 (07/23)</t>
  </si>
  <si>
    <t>6,653.0 (07/23)</t>
  </si>
  <si>
    <t>2,273.0 (07/23)</t>
  </si>
  <si>
    <t>2,496.0 (07/24)</t>
  </si>
  <si>
    <t>3,465.0 (07/24)</t>
  </si>
  <si>
    <t>1,747.0 (07/24)</t>
  </si>
  <si>
    <t>6,575.0 (07/27)</t>
  </si>
  <si>
    <t>1,232.5 (07/27)</t>
  </si>
  <si>
    <t>2,539.5 (07/27)</t>
  </si>
  <si>
    <t>3,146.0 (07/27)</t>
  </si>
  <si>
    <t>7,260.0 (07/27)</t>
  </si>
  <si>
    <t>2,822.5 (07/27)</t>
  </si>
  <si>
    <t>6,673.0 (07/27)</t>
  </si>
  <si>
    <t>2,299.0 (07/27)</t>
  </si>
  <si>
    <t>1,862.0 (07/27)</t>
  </si>
  <si>
    <t>日時</t>
  </si>
  <si>
    <t>処理</t>
  </si>
  <si>
    <t>次回ポーリング</t>
  </si>
  <si>
    <t>稼働中</t>
  </si>
  <si>
    <t>最終更新</t>
  </si>
  <si>
    <t>スケジューラ停止</t>
  </si>
  <si>
    <t>OK</t>
  </si>
  <si>
    <t>起動見送り</t>
  </si>
  <si>
    <t>15:45以降のため</t>
  </si>
  <si>
    <t>1500 手動取得</t>
  </si>
  <si>
    <t>実行</t>
  </si>
  <si>
    <t>スケジューラ起動</t>
  </si>
  <si>
    <t>6,652.0 (07/28)</t>
  </si>
  <si>
    <t>1,340.0 (07/28)</t>
  </si>
  <si>
    <t>6,680.0 (07/28)</t>
  </si>
  <si>
    <t>1,888.0 (07/28)</t>
  </si>
  <si>
    <t>405.0 (07/28)</t>
  </si>
  <si>
    <t>4,168.0 (07/28)</t>
  </si>
  <si>
    <t>1500 自動取得</t>
  </si>
  <si>
    <t>書込0件 → 次回リトライ</t>
  </si>
  <si>
    <t>1520 自動取得</t>
  </si>
  <si>
    <t>1530 自動取得</t>
  </si>
  <si>
    <t>自動終了</t>
  </si>
  <si>
    <t>結果</t>
    <rPh sb="0" eb="2">
      <t>ケッカ</t>
    </rPh>
    <phoneticPr fontId="2"/>
  </si>
  <si>
    <t>3,209.0 (07/29)</t>
  </si>
  <si>
    <t>6,832.0 (07/29)</t>
  </si>
  <si>
    <t>3,051.0 (07/29)</t>
  </si>
  <si>
    <t>2,002.5 (07/29)</t>
  </si>
  <si>
    <t>3,665.0 (07/29)</t>
  </si>
  <si>
    <t>1,412.0 (07/29)</t>
  </si>
  <si>
    <t>2,356.0 (07/29)</t>
  </si>
  <si>
    <t>2,274.0 (07/29)</t>
  </si>
  <si>
    <t>1,897.0 (07/29)</t>
  </si>
  <si>
    <t>397.0 (07/29)</t>
  </si>
  <si>
    <t>4,285.0 (07/29)</t>
  </si>
  <si>
    <t>1,891.0 (07/29)</t>
  </si>
  <si>
    <t>1520 手動取得</t>
  </si>
  <si>
    <t>1530 手動取得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</si>
</sst>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&quot;¥&quot;#,##0.00;[Red]&quot;¥&quot;\-#,##0.00"/>
    <numFmt numFmtId="176" formatCode="0.0%"/>
    <numFmt numFmtId="177" formatCode="0.0"/>
    <numFmt numFmtId="178" formatCode="0.00&quot;%&quot;"/>
    <numFmt numFmtId="179" formatCode="m&quot;月&quot;d&quot;日&quot;;@"/>
    <numFmt numFmtId="180" formatCode="\¥#,##0.0"/>
    <numFmt numFmtId="181" formatCode="0_);[Red]\(0\)"/>
    <numFmt numFmtId="182" formatCode="0_ "/>
    <numFmt numFmtId="183" formatCode="#,##0.00_ "/>
    <numFmt numFmtId="184" formatCode="#,##0;\▲#,##0;&quot;−&quot;"/>
    <numFmt numFmtId="185" formatCode="m/d/yyyy"/>
    <numFmt numFmtId="186" formatCode="h:mm;@"/>
  </numFmts>
  <fonts count="51">
    <font>
      <sz val="14"/>
      <color theme="1"/>
      <name val="游ゴシック"/>
      <family val="2"/>
      <charset val="128"/>
      <scheme val="minor"/>
    </font>
    <font>
      <b/>
      <sz val="14"/>
      <color theme="1"/>
      <name val="游ゴシック"/>
      <family val="2"/>
      <charset val="128"/>
      <scheme val="minor"/>
    </font>
    <font>
      <sz val="7"/>
      <name val="游ゴシック"/>
      <family val="2"/>
      <charset val="128"/>
      <scheme val="minor"/>
    </font>
    <font>
      <b/>
      <sz val="14"/>
      <color rgb="FFFFFFFF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0"/>
      <color theme="1"/>
      <name val="Arial Unicode MS"/>
      <family val="2"/>
    </font>
    <font>
      <b/>
      <sz val="16"/>
      <color rgb="FFFFFFFF"/>
      <name val="游ゴシック"/>
      <family val="3"/>
      <charset val="128"/>
      <scheme val="minor"/>
    </font>
    <font>
      <b/>
      <sz val="18"/>
      <color rgb="FFFFFFFF"/>
      <name val="游ゴシック"/>
      <family val="3"/>
      <charset val="128"/>
      <scheme val="minor"/>
    </font>
    <font>
      <b/>
      <sz val="13"/>
      <color theme="1"/>
      <name val="游ゴシック"/>
      <family val="3"/>
      <charset val="128"/>
      <scheme val="minor"/>
    </font>
    <font>
      <b/>
      <sz val="18"/>
      <color rgb="FFFFFFFF"/>
      <name val="游ゴシック"/>
      <family val="2"/>
      <charset val="128"/>
      <scheme val="minor"/>
    </font>
    <font>
      <b/>
      <sz val="14"/>
      <color rgb="FFC00000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b/>
      <sz val="14"/>
      <color rgb="FF0000FF"/>
      <name val="游ゴシック"/>
      <family val="2"/>
      <charset val="128"/>
      <scheme val="minor"/>
    </font>
    <font>
      <b/>
      <sz val="14"/>
      <color rgb="FF666666"/>
      <name val="游ゴシック"/>
      <family val="2"/>
      <charset val="128"/>
      <scheme val="minor"/>
    </font>
    <font>
      <b/>
      <sz val="14"/>
      <color rgb="FF1F3864"/>
      <name val="游ゴシック"/>
      <family val="2"/>
      <charset val="128"/>
      <scheme val="minor"/>
    </font>
    <font>
      <b/>
      <sz val="14"/>
      <color rgb="FFFF6600"/>
      <name val="游ゴシック"/>
      <family val="2"/>
      <charset val="128"/>
      <scheme val="minor"/>
    </font>
    <font>
      <b/>
      <sz val="13"/>
      <color theme="1"/>
      <name val="游ゴシック"/>
      <family val="2"/>
      <charset val="128"/>
      <scheme val="minor"/>
    </font>
    <font>
      <b/>
      <sz val="12"/>
      <color rgb="FFFFFFFF"/>
      <name val="游ゴシック"/>
      <family val="2"/>
      <charset val="128"/>
      <scheme val="minor"/>
    </font>
    <font>
      <u/>
      <sz val="14"/>
      <color theme="1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1F4E79"/>
      <name val="游ゴシック"/>
      <family val="2"/>
      <charset val="128"/>
      <scheme val="minor"/>
    </font>
    <font>
      <b/>
      <sz val="12"/>
      <color rgb="FF1F4E79"/>
      <name val="游ゴシック"/>
      <family val="2"/>
      <charset val="128"/>
      <scheme val="minor"/>
    </font>
    <font>
      <b/>
      <sz val="14"/>
      <color rgb="FF008000"/>
      <name val="游ゴシック"/>
      <family val="2"/>
      <charset val="128"/>
      <scheme val="minor"/>
    </font>
    <font>
      <b/>
      <sz val="12"/>
      <color rgb="FFB71C1C"/>
      <name val="游ゴシック"/>
      <family val="2"/>
      <charset val="128"/>
      <scheme val="minor"/>
    </font>
    <font>
      <b/>
      <sz val="12"/>
      <color rgb="FF1B5E20"/>
      <name val="游ゴシック"/>
      <family val="2"/>
      <charset val="128"/>
      <scheme val="minor"/>
    </font>
    <font>
      <sz val="14"/>
      <color rgb="FF0000FF"/>
      <name val="游ゴシック"/>
      <family val="2"/>
      <charset val="128"/>
      <scheme val="minor"/>
    </font>
    <font>
      <b/>
      <sz val="12"/>
      <color rgb="FFE65100"/>
      <name val="游ゴシック"/>
      <family val="2"/>
      <charset val="128"/>
      <scheme val="minor"/>
    </font>
    <font>
      <b/>
      <sz val="14"/>
      <color rgb="FFB71C1C"/>
      <name val="游ゴシック"/>
      <family val="2"/>
      <charset val="128"/>
      <scheme val="minor"/>
    </font>
    <font>
      <b/>
      <sz val="14"/>
      <color rgb="FF1B5E20"/>
      <name val="游ゴシック"/>
      <family val="2"/>
      <charset val="128"/>
      <scheme val="minor"/>
    </font>
    <font>
      <b/>
      <sz val="12"/>
      <color rgb="FF283593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4"/>
      <color rgb="FF808080"/>
      <name val="游ゴシック"/>
      <family val="2"/>
      <charset val="128"/>
      <scheme val="minor"/>
    </font>
    <font>
      <b/>
      <sz val="14"/>
      <color rgb="FFCC0000"/>
      <name val="游ゴシック"/>
      <family val="2"/>
      <charset val="128"/>
      <scheme val="minor"/>
    </font>
    <font>
      <b/>
      <sz val="14"/>
      <color rgb="FF0000CC"/>
      <name val="游ゴシック"/>
      <family val="2"/>
      <charset val="128"/>
      <scheme val="minor"/>
    </font>
    <font>
      <sz val="14"/>
      <color rgb="FF0000CC"/>
      <name val="游ゴシック"/>
      <family val="2"/>
      <charset val="128"/>
      <scheme val="minor"/>
    </font>
    <font>
      <sz val="14"/>
      <color rgb="FFCC0000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b/>
      <sz val="14"/>
      <color rgb="FF1B5E20"/>
      <name val="游ゴシック"/>
      <family val="3"/>
      <charset val="128"/>
      <scheme val="minor"/>
    </font>
    <font>
      <b/>
      <sz val="14"/>
      <color rgb="FFD32F2F"/>
      <name val="游ゴシック"/>
      <family val="3"/>
      <charset val="128"/>
      <scheme val="minor"/>
    </font>
    <font>
      <b/>
      <sz val="9"/>
      <color theme="1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u/>
      <sz val="14"/>
      <color rgb="FF0563C1"/>
      <name val="游ゴシック"/>
      <family val="3"/>
      <charset val="128"/>
      <scheme val="minor"/>
    </font>
    <font>
      <sz val="11"/>
      <color indexed="81"/>
      <name val="MS P ゴシック"/>
      <family val="3"/>
      <charset val="128"/>
    </font>
    <font>
      <b/>
      <sz val="11"/>
      <color indexed="81"/>
      <name val="MS P ゴシック"/>
      <family val="3"/>
      <charset val="128"/>
    </font>
    <font>
      <b/>
      <u/>
      <sz val="16"/>
      <color rgb="FF0563C1"/>
      <name val="游ゴシック"/>
      <family val="3"/>
      <charset val="128"/>
      <scheme val="minor"/>
    </font>
    <font>
      <b/>
      <sz val="26"/>
      <color theme="1"/>
      <name val="游ゴシック"/>
      <family val="3"/>
      <charset val="128"/>
      <scheme val="minor"/>
    </font>
    <font>
      <b/>
      <sz val="16"/>
      <color rgb="FFB71C1C"/>
      <name val="游ゴシック"/>
      <family val="3"/>
      <charset val="128"/>
      <scheme val="minor"/>
    </font>
    <font>
      <b/>
      <sz val="16"/>
      <color rgb="FF1B5E20"/>
      <name val="游ゴシック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2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32325A"/>
        <bgColor indexed="64"/>
      </patternFill>
    </fill>
    <fill>
      <patternFill patternType="solid">
        <fgColor rgb="FF5A1E1E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FCE4EC"/>
        <bgColor indexed="64"/>
      </patternFill>
    </fill>
    <fill>
      <patternFill patternType="solid">
        <fgColor rgb="FFE3F2FD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FF3E0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FFFDE7"/>
        <bgColor indexed="64"/>
      </patternFill>
    </fill>
    <fill>
      <patternFill patternType="solid">
        <fgColor rgb="FFE8F5E9"/>
        <bgColor indexed="64"/>
      </patternFill>
    </fill>
    <fill>
      <patternFill patternType="solid">
        <fgColor rgb="FFE8EAF6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203864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E5F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1F4E79"/>
        <bgColor indexed="64"/>
      </patternFill>
    </fill>
  </fills>
  <borders count="13">
    <border>
      <left/>
      <right/>
      <top/>
      <bottom/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/>
      <right style="thin">
        <color rgb="FFD9D9D9"/>
      </right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FFD9D9D9"/>
      </left>
      <right/>
      <top/>
      <bottom/>
      <diagonal/>
    </border>
    <border>
      <left/>
      <right/>
      <top style="medium">
        <color auto="1"/>
      </top>
      <bottom style="thin">
        <color rgb="FFE0E0E0"/>
      </bottom>
      <diagonal/>
    </border>
    <border>
      <left/>
      <right/>
      <top style="thin">
        <color rgb="FFE0E0E0"/>
      </top>
      <bottom style="thin">
        <color rgb="FFE0E0E0"/>
      </bottom>
      <diagonal/>
    </border>
    <border>
      <left/>
      <right/>
      <top style="thin">
        <color rgb="FFE0E0E0"/>
      </top>
      <bottom/>
      <diagonal/>
    </border>
    <border>
      <left/>
      <right/>
      <top style="thin">
        <color rgb="FFE0E0E0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/>
      <top/>
      <bottom style="medium">
        <color rgb="FF000000"/>
      </bottom>
      <diagonal/>
    </border>
    <border>
      <left/>
      <right style="thin">
        <color rgb="FF787878"/>
      </right>
      <top/>
      <bottom/>
      <diagonal/>
    </border>
    <border>
      <left style="thin">
        <color rgb="FF787878"/>
      </left>
      <right style="thin">
        <color rgb="FF787878"/>
      </right>
      <top/>
      <bottom/>
      <diagonal/>
    </border>
  </borders>
  <cellStyleXfs count="3">
    <xf numFmtId="0" fontId="0" fillId="0" borderId="0">
      <alignment vertical="center"/>
    </xf>
    <xf numFmtId="0" fontId="18" fillId="0" borderId="0" applyNumberForma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</cellStyleXfs>
  <cellXfs count="134">
    <xf numFmtId="0" fontId="0" fillId="0" borderId="0" xfId="0">
      <alignment vertical="center"/>
    </xf>
    <xf numFmtId="3" fontId="0" fillId="0" borderId="0" xfId="0" applyNumberFormat="1">
      <alignment vertical="center"/>
    </xf>
    <xf numFmtId="20" fontId="0" fillId="0" borderId="0" xfId="0" applyNumberFormat="1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1" fillId="0" borderId="0" xfId="0" applyFont="1">
      <alignment vertical="center"/>
    </xf>
    <xf numFmtId="178" fontId="0" fillId="0" borderId="0" xfId="0" applyNumberFormat="1">
      <alignment vertical="center"/>
    </xf>
    <xf numFmtId="0" fontId="0" fillId="2" borderId="0" xfId="0" applyFill="1">
      <alignment vertical="center"/>
    </xf>
    <xf numFmtId="179" fontId="0" fillId="0" borderId="0" xfId="0" applyNumberFormat="1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4" fillId="0" borderId="0" xfId="0" applyFont="1" applyAlignment="1">
      <alignment vertical="center" wrapText="1"/>
    </xf>
    <xf numFmtId="0" fontId="5" fillId="0" borderId="0" xfId="0" applyFont="1">
      <alignment vertical="center"/>
    </xf>
    <xf numFmtId="0" fontId="6" fillId="3" borderId="0" xfId="0" applyFont="1" applyFill="1">
      <alignment vertical="center"/>
    </xf>
    <xf numFmtId="0" fontId="6" fillId="4" borderId="0" xfId="0" applyFont="1" applyFill="1">
      <alignment vertical="center"/>
    </xf>
    <xf numFmtId="0" fontId="10" fillId="8" borderId="0" xfId="0" applyFont="1" applyFill="1">
      <alignment vertical="center"/>
    </xf>
    <xf numFmtId="0" fontId="11" fillId="0" borderId="0" xfId="0" applyFont="1">
      <alignment vertical="center"/>
    </xf>
    <xf numFmtId="180" fontId="0" fillId="0" borderId="0" xfId="0" applyNumberFormat="1">
      <alignment vertical="center"/>
    </xf>
    <xf numFmtId="0" fontId="12" fillId="9" borderId="0" xfId="0" applyFont="1" applyFill="1">
      <alignment vertical="center"/>
    </xf>
    <xf numFmtId="0" fontId="13" fillId="10" borderId="0" xfId="0" applyFont="1" applyFill="1">
      <alignment vertical="center"/>
    </xf>
    <xf numFmtId="0" fontId="14" fillId="11" borderId="0" xfId="0" applyFont="1" applyFill="1">
      <alignment vertical="center"/>
    </xf>
    <xf numFmtId="0" fontId="15" fillId="12" borderId="0" xfId="0" applyFont="1" applyFill="1">
      <alignment vertical="center"/>
    </xf>
    <xf numFmtId="0" fontId="1" fillId="13" borderId="0" xfId="0" applyFont="1" applyFill="1">
      <alignment vertical="center"/>
    </xf>
    <xf numFmtId="176" fontId="16" fillId="0" borderId="0" xfId="0" applyNumberFormat="1" applyFont="1">
      <alignment vertical="center"/>
    </xf>
    <xf numFmtId="0" fontId="0" fillId="14" borderId="0" xfId="0" applyFill="1">
      <alignment vertical="center"/>
    </xf>
    <xf numFmtId="176" fontId="16" fillId="14" borderId="0" xfId="0" applyNumberFormat="1" applyFont="1" applyFill="1">
      <alignment vertical="center"/>
    </xf>
    <xf numFmtId="0" fontId="3" fillId="3" borderId="0" xfId="0" applyFont="1" applyFill="1">
      <alignment vertical="center"/>
    </xf>
    <xf numFmtId="0" fontId="17" fillId="3" borderId="0" xfId="0" applyFont="1" applyFill="1" applyAlignment="1">
      <alignment horizontal="center" vertical="center"/>
    </xf>
    <xf numFmtId="3" fontId="4" fillId="0" borderId="0" xfId="0" applyNumberFormat="1" applyFont="1">
      <alignment vertical="center"/>
    </xf>
    <xf numFmtId="0" fontId="6" fillId="3" borderId="1" xfId="0" applyFont="1" applyFill="1" applyBorder="1">
      <alignment vertical="center"/>
    </xf>
    <xf numFmtId="0" fontId="20" fillId="0" borderId="0" xfId="0" applyFont="1">
      <alignment vertical="center"/>
    </xf>
    <xf numFmtId="3" fontId="20" fillId="0" borderId="0" xfId="0" applyNumberFormat="1" applyFont="1">
      <alignment vertical="center"/>
    </xf>
    <xf numFmtId="0" fontId="21" fillId="0" borderId="0" xfId="0" applyFont="1">
      <alignment vertical="center"/>
    </xf>
    <xf numFmtId="0" fontId="22" fillId="11" borderId="0" xfId="0" applyFont="1" applyFill="1">
      <alignment vertical="center"/>
    </xf>
    <xf numFmtId="0" fontId="0" fillId="11" borderId="0" xfId="0" applyFill="1">
      <alignment vertical="center"/>
    </xf>
    <xf numFmtId="4" fontId="0" fillId="0" borderId="0" xfId="0" applyNumberFormat="1">
      <alignment vertical="center"/>
    </xf>
    <xf numFmtId="178" fontId="23" fillId="0" borderId="0" xfId="0" applyNumberFormat="1" applyFont="1">
      <alignment vertical="center"/>
    </xf>
    <xf numFmtId="0" fontId="24" fillId="8" borderId="0" xfId="0" applyFont="1" applyFill="1">
      <alignment vertical="center"/>
    </xf>
    <xf numFmtId="0" fontId="0" fillId="8" borderId="0" xfId="0" applyFill="1">
      <alignment vertical="center"/>
    </xf>
    <xf numFmtId="0" fontId="25" fillId="15" borderId="0" xfId="0" applyFont="1" applyFill="1">
      <alignment vertical="center"/>
    </xf>
    <xf numFmtId="0" fontId="0" fillId="15" borderId="0" xfId="0" applyFill="1">
      <alignment vertical="center"/>
    </xf>
    <xf numFmtId="0" fontId="27" fillId="12" borderId="0" xfId="0" applyFont="1" applyFill="1">
      <alignment vertical="center"/>
    </xf>
    <xf numFmtId="0" fontId="0" fillId="12" borderId="0" xfId="0" applyFill="1">
      <alignment vertical="center"/>
    </xf>
    <xf numFmtId="0" fontId="28" fillId="0" borderId="0" xfId="0" applyFont="1">
      <alignment vertical="center"/>
    </xf>
    <xf numFmtId="0" fontId="29" fillId="0" borderId="0" xfId="0" applyFont="1" applyAlignment="1">
      <alignment horizontal="center" vertical="center"/>
    </xf>
    <xf numFmtId="0" fontId="30" fillId="16" borderId="0" xfId="0" applyFont="1" applyFill="1" applyAlignment="1">
      <alignment horizontal="center" vertical="center"/>
    </xf>
    <xf numFmtId="0" fontId="0" fillId="16" borderId="0" xfId="0" applyFill="1">
      <alignment vertical="center"/>
    </xf>
    <xf numFmtId="0" fontId="1" fillId="10" borderId="2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4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76" fontId="1" fillId="0" borderId="5" xfId="0" applyNumberFormat="1" applyFont="1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6" xfId="0" applyBorder="1">
      <alignment vertical="center"/>
    </xf>
    <xf numFmtId="176" fontId="1" fillId="0" borderId="6" xfId="0" applyNumberFormat="1" applyFont="1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7" xfId="0" applyBorder="1">
      <alignment vertical="center"/>
    </xf>
    <xf numFmtId="176" fontId="1" fillId="0" borderId="7" xfId="0" applyNumberFormat="1" applyFont="1" applyBorder="1">
      <alignment vertical="center"/>
    </xf>
    <xf numFmtId="0" fontId="0" fillId="0" borderId="8" xfId="0" applyBorder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29" fillId="0" borderId="5" xfId="0" applyFont="1" applyBorder="1" applyAlignment="1">
      <alignment horizontal="center" vertical="center"/>
    </xf>
    <xf numFmtId="179" fontId="1" fillId="0" borderId="0" xfId="0" applyNumberFormat="1" applyFont="1">
      <alignment vertical="center"/>
    </xf>
    <xf numFmtId="20" fontId="0" fillId="2" borderId="0" xfId="0" applyNumberFormat="1" applyFill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0" fontId="0" fillId="2" borderId="9" xfId="0" applyFill="1" applyBorder="1">
      <alignment vertical="center"/>
    </xf>
    <xf numFmtId="0" fontId="0" fillId="0" borderId="0" xfId="0" quotePrefix="1">
      <alignment vertical="center"/>
    </xf>
    <xf numFmtId="182" fontId="0" fillId="0" borderId="0" xfId="2" applyNumberFormat="1" applyFont="1">
      <alignment vertical="center"/>
    </xf>
    <xf numFmtId="0" fontId="3" fillId="17" borderId="0" xfId="0" applyFont="1" applyFill="1">
      <alignment vertical="center"/>
    </xf>
    <xf numFmtId="183" fontId="0" fillId="0" borderId="0" xfId="0" applyNumberFormat="1">
      <alignment vertical="center"/>
    </xf>
    <xf numFmtId="0" fontId="3" fillId="18" borderId="0" xfId="0" applyFont="1" applyFill="1">
      <alignment vertical="center"/>
    </xf>
    <xf numFmtId="0" fontId="32" fillId="0" borderId="0" xfId="0" applyFont="1">
      <alignment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" fillId="19" borderId="0" xfId="0" applyFont="1" applyFill="1">
      <alignment vertical="center"/>
    </xf>
    <xf numFmtId="0" fontId="1" fillId="20" borderId="0" xfId="0" applyFont="1" applyFill="1">
      <alignment vertical="center"/>
    </xf>
    <xf numFmtId="177" fontId="0" fillId="0" borderId="0" xfId="0" applyNumberFormat="1">
      <alignment vertical="center"/>
    </xf>
    <xf numFmtId="0" fontId="35" fillId="0" borderId="0" xfId="0" applyFont="1">
      <alignment vertical="center"/>
    </xf>
    <xf numFmtId="0" fontId="36" fillId="0" borderId="0" xfId="0" applyFont="1">
      <alignment vertical="center"/>
    </xf>
    <xf numFmtId="176" fontId="1" fillId="0" borderId="0" xfId="0" applyNumberFormat="1" applyFont="1">
      <alignment vertical="center"/>
    </xf>
    <xf numFmtId="0" fontId="1" fillId="21" borderId="0" xfId="0" applyFont="1" applyFill="1">
      <alignment vertical="center"/>
    </xf>
    <xf numFmtId="0" fontId="34" fillId="21" borderId="0" xfId="0" applyFont="1" applyFill="1">
      <alignment vertical="center"/>
    </xf>
    <xf numFmtId="1" fontId="0" fillId="0" borderId="0" xfId="0" applyNumberFormat="1">
      <alignment vertical="center"/>
    </xf>
    <xf numFmtId="179" fontId="0" fillId="22" borderId="0" xfId="0" applyNumberFormat="1" applyFill="1">
      <alignment vertical="center"/>
    </xf>
    <xf numFmtId="0" fontId="0" fillId="22" borderId="0" xfId="0" applyFill="1" applyAlignment="1"/>
    <xf numFmtId="0" fontId="4" fillId="10" borderId="0" xfId="0" applyFont="1" applyFill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4" fillId="10" borderId="10" xfId="0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3" fontId="37" fillId="0" borderId="0" xfId="0" applyNumberFormat="1" applyFont="1">
      <alignment vertical="center"/>
    </xf>
    <xf numFmtId="184" fontId="37" fillId="0" borderId="0" xfId="0" applyNumberFormat="1" applyFont="1" applyAlignment="1">
      <alignment horizontal="center" vertical="center"/>
    </xf>
    <xf numFmtId="8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6" fillId="23" borderId="11" xfId="0" applyFont="1" applyFill="1" applyBorder="1">
      <alignment vertical="center"/>
    </xf>
    <xf numFmtId="0" fontId="6" fillId="23" borderId="12" xfId="0" applyFont="1" applyFill="1" applyBorder="1">
      <alignment vertical="center"/>
    </xf>
    <xf numFmtId="184" fontId="19" fillId="0" borderId="5" xfId="0" applyNumberFormat="1" applyFont="1" applyBorder="1">
      <alignment vertical="center"/>
    </xf>
    <xf numFmtId="184" fontId="26" fillId="0" borderId="5" xfId="0" applyNumberFormat="1" applyFont="1" applyBorder="1">
      <alignment vertical="center"/>
    </xf>
    <xf numFmtId="0" fontId="6" fillId="3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6" fillId="23" borderId="12" xfId="0" applyFont="1" applyFill="1" applyBorder="1" applyAlignment="1">
      <alignment horizontal="center" vertical="center"/>
    </xf>
    <xf numFmtId="176" fontId="20" fillId="0" borderId="0" xfId="0" applyNumberFormat="1" applyFont="1" applyAlignment="1">
      <alignment horizontal="center" vertical="center"/>
    </xf>
    <xf numFmtId="0" fontId="42" fillId="0" borderId="0" xfId="1" applyFont="1" applyAlignment="1">
      <alignment horizontal="center" vertical="center"/>
    </xf>
    <xf numFmtId="0" fontId="45" fillId="0" borderId="0" xfId="1" applyFont="1">
      <alignment vertical="center"/>
    </xf>
    <xf numFmtId="21" fontId="0" fillId="0" borderId="0" xfId="0" applyNumberFormat="1">
      <alignment vertical="center"/>
    </xf>
    <xf numFmtId="0" fontId="40" fillId="2" borderId="0" xfId="0" applyFont="1" applyFill="1">
      <alignment vertical="center"/>
    </xf>
    <xf numFmtId="1" fontId="41" fillId="2" borderId="0" xfId="0" applyNumberFormat="1" applyFont="1" applyFill="1">
      <alignment vertical="center"/>
    </xf>
    <xf numFmtId="177" fontId="41" fillId="2" borderId="0" xfId="0" applyNumberFormat="1" applyFont="1" applyFill="1">
      <alignment vertical="center"/>
    </xf>
    <xf numFmtId="0" fontId="46" fillId="2" borderId="0" xfId="0" applyFont="1" applyFill="1">
      <alignment vertical="center"/>
    </xf>
    <xf numFmtId="0" fontId="47" fillId="0" borderId="0" xfId="0" applyFont="1">
      <alignment vertical="center"/>
    </xf>
    <xf numFmtId="0" fontId="48" fillId="0" borderId="0" xfId="0" applyFont="1">
      <alignment vertical="center"/>
    </xf>
    <xf numFmtId="185" fontId="0" fillId="0" borderId="0" xfId="0" applyNumberFormat="1">
      <alignment vertical="center"/>
    </xf>
    <xf numFmtId="186" fontId="17" fillId="3" borderId="0" xfId="0" applyNumberFormat="1" applyFont="1" applyFill="1" applyAlignment="1">
      <alignment horizontal="center" vertical="center"/>
    </xf>
    <xf numFmtId="186" fontId="0" fillId="0" borderId="0" xfId="0" applyNumberFormat="1">
      <alignment vertical="center"/>
    </xf>
    <xf numFmtId="9" fontId="17" fillId="3" borderId="0" xfId="0" applyNumberFormat="1" applyFont="1" applyFill="1" applyAlignment="1">
      <alignment horizontal="center" vertical="center"/>
    </xf>
    <xf numFmtId="9" fontId="0" fillId="0" borderId="0" xfId="0" applyNumberFormat="1">
      <alignment vertical="center"/>
    </xf>
    <xf numFmtId="176" fontId="17" fillId="3" borderId="0" xfId="0" applyNumberFormat="1" applyFont="1" applyFill="1" applyAlignment="1">
      <alignment horizontal="center" vertical="center"/>
    </xf>
    <xf numFmtId="10" fontId="17" fillId="3" borderId="0" xfId="0" applyNumberFormat="1" applyFont="1" applyFill="1" applyAlignment="1">
      <alignment horizontal="center" vertical="center"/>
    </xf>
    <xf numFmtId="182" fontId="17" fillId="3" borderId="0" xfId="0" applyNumberFormat="1" applyFont="1" applyFill="1" applyAlignment="1">
      <alignment horizontal="center" vertical="center"/>
    </xf>
    <xf numFmtId="182" fontId="0" fillId="0" borderId="0" xfId="0" applyNumberFormat="1">
      <alignment vertical="center"/>
    </xf>
    <xf numFmtId="4" fontId="0" fillId="0" borderId="0" xfId="0" applyNumberFormat="1" applyAlignment="1">
      <alignment horizontal="left" vertical="center"/>
    </xf>
    <xf numFmtId="3" fontId="0" fillId="0" borderId="0" xfId="0" applyNumberFormat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0" fontId="1" fillId="6" borderId="0" xfId="0" applyFont="1" applyFill="1">
      <alignment vertical="center"/>
    </xf>
    <xf numFmtId="22" fontId="0" fillId="0" borderId="0" xfId="0" applyNumberFormat="1">
      <alignment vertical="center"/>
    </xf>
    <xf numFmtId="0" fontId="7" fillId="5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left" vertical="center"/>
    </xf>
    <xf numFmtId="0" fontId="16" fillId="6" borderId="0" xfId="0" applyFont="1" applyFill="1" applyAlignment="1">
      <alignment horizontal="left" vertical="center"/>
    </xf>
    <xf numFmtId="0" fontId="0" fillId="0" borderId="0" xfId="0">
      <alignment vertical="center"/>
    </xf>
    <xf numFmtId="0" fontId="9" fillId="7" borderId="0" xfId="0" applyFont="1" applyFill="1" applyAlignment="1">
      <alignment horizontal="center"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6"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159709efb839476ba6262f1e59b21a66">
      <tp>
        <v>6130</v>
        <stp/>
        <stp>Market</stp>
        <stp>STOCK</stp>
        <stp>53100.T</stp>
        <stp>後場始値</stp>
        <tr r="Q33" s="91"/>
      </tp>
      <tp>
        <v>6720</v>
        <stp/>
        <stp>Market</stp>
        <stp>STOCK</stp>
        <stp>83160.T</stp>
        <stp>後場始値</stp>
        <tr r="Q74" s="91"/>
      </tp>
      <tp>
        <v>1867</v>
        <stp/>
        <stp>Market</stp>
        <stp>STOCK</stp>
        <stp>93080.T</stp>
        <stp>後場始値</stp>
        <tr r="Q88" s="91"/>
      </tp>
      <tp>
        <v>4690</v>
        <stp/>
        <stp>Market</stp>
        <stp>STOCK</stp>
        <stp>53020.T</stp>
        <stp>後場始値</stp>
        <tr r="Q32" s="91"/>
      </tp>
      <tp>
        <v>4090</v>
        <stp/>
        <stp>Market</stp>
        <stp>STOCK</stp>
        <stp>93030.T</stp>
        <stp>後場始値</stp>
        <tr r="Q87" s="91"/>
      </tp>
      <tp>
        <v>3053</v>
        <stp/>
        <stp>Market</stp>
        <stp>STOCK</stp>
        <stp>83040.T</stp>
        <stp>後場始値</stp>
        <tr r="Q73" s="91"/>
      </tp>
      <tp>
        <v>2614</v>
        <stp/>
        <stp>Market</stp>
        <stp>STOCK</stp>
        <stp>83310.T</stp>
        <stp>後場始値</stp>
        <tr r="Q75" s="91"/>
      </tp>
      <tp>
        <v>8998</v>
        <stp/>
        <stp>Market</stp>
        <stp>STOCK</stp>
        <stp>53340.T</stp>
        <stp>後場始値</stp>
        <tr r="Q34" s="91"/>
      </tp>
      <tp>
        <v>377</v>
        <stp/>
        <stp>Market</stp>
        <stp>STOCK</stp>
        <stp>43340.T</stp>
        <stp>後場始値</stp>
        <tr r="Q26" s="91"/>
      </tp>
      <tp>
        <v>1264</v>
        <stp/>
        <stp>Market</stp>
        <stp>STOCK</stp>
        <stp>63560.T</stp>
        <stp>後場始値</stp>
        <tr r="Q44" s="91"/>
      </tp>
      <tp>
        <v>409</v>
        <stp/>
        <stp>Market</stp>
        <stp>STOCK</stp>
        <stp>93480.T</stp>
        <stp>後場始値</stp>
        <tr r="Q89" s="91"/>
      </tp>
      <tp>
        <v>1183</v>
        <stp/>
        <stp>Market</stp>
        <stp>STOCK</stp>
        <stp>63780.T</stp>
        <stp>後場始値</stp>
        <tr r="Q45" s="91"/>
      </tp>
      <tp>
        <v>1185</v>
        <stp/>
        <stp>Market</stp>
        <stp>STOCK</stp>
        <stp>73760.T</stp>
        <stp>後場始値</stp>
        <tr r="Q66" s="91"/>
      </tp>
      <tp>
        <v>620</v>
        <stp/>
        <stp>Market</stp>
        <stp>STOCK</stp>
        <stp>72130.T</stp>
        <stp>後場始値</stp>
        <tr r="Q62" s="91"/>
      </tp>
      <tp>
        <v>1567</v>
        <stp/>
        <stp>Market</stp>
        <stp>STOCK</stp>
        <stp>62080.T</stp>
        <stp>後場始値</stp>
        <tr r="Q43" s="91"/>
      </tp>
      <tp>
        <v>6026</v>
        <stp/>
        <stp>Market</stp>
        <stp>STOCK</stp>
        <stp>52010.T</stp>
        <stp>後場始値</stp>
        <tr r="Q31" s="91"/>
      </tp>
      <tp>
        <v>3150</v>
        <stp/>
        <stp>Market</stp>
        <stp>STOCK</stp>
        <stp>72030.T</stp>
        <stp>後場始値</stp>
        <tr r="Q61" s="91"/>
      </tp>
      <tp>
        <v>2302</v>
        <stp/>
        <stp>Market</stp>
        <stp>STOCK</stp>
        <stp>82330.T</stp>
        <stp>後場始値</stp>
        <tr r="Q72" s="91"/>
      </tp>
      <tp>
        <v>3123</v>
        <stp/>
        <stp>Market</stp>
        <stp>STOCK</stp>
        <stp>22290.T</stp>
        <stp>後場始値</stp>
        <tr r="Q11" s="91"/>
      </tp>
      <tp>
        <v>1824</v>
        <stp/>
        <stp>Market</stp>
        <stp>STOCK</stp>
        <stp>42200.T</stp>
        <stp>後場始値</stp>
        <tr r="Q25" s="91"/>
      </tp>
      <tp>
        <v>3080</v>
        <stp/>
        <stp>Market</stp>
        <stp>STOCK</stp>
        <stp>72200.T</stp>
        <stp>後場始値</stp>
        <tr r="Q63" s="91"/>
      </tp>
      <tp>
        <v>881</v>
        <stp/>
        <stp>Market</stp>
        <stp>STOCK</stp>
        <stp>92270.T</stp>
        <stp>後場始値</stp>
        <tr r="Q86" s="91"/>
      </tp>
      <tp>
        <v>1387.5</v>
        <stp/>
        <stp>Market</stp>
        <stp>STOCK</stp>
        <stp>72720.T</stp>
        <stp>後場始値</stp>
        <tr r="Q65" s="91"/>
      </tp>
      <tp>
        <v>2140</v>
        <stp/>
        <stp>Market</stp>
        <stp>STOCK</stp>
        <stp>72690.T</stp>
        <stp>後場始値</stp>
        <tr r="Q64" s="91"/>
      </tp>
      <tp>
        <v>1303</v>
        <stp/>
        <stp>Market</stp>
        <stp>STOCK</stp>
        <stp>41000.T</stp>
        <stp>後場始値</stp>
        <tr r="Q22" s="91"/>
      </tp>
      <tp>
        <v>972</v>
        <stp/>
        <stp>Market</stp>
        <stp>STOCK</stp>
        <stp>21240.T</stp>
        <stp>後場始値</stp>
        <tr r="Q9" s="91"/>
      </tp>
      <tp>
        <v>1800</v>
        <stp/>
        <stp>Market</stp>
        <stp>STOCK</stp>
        <stp>61560.T</stp>
        <stp>後場始値</stp>
        <tr r="Q41" s="91"/>
      </tp>
      <tp>
        <v>2401.5</v>
        <stp/>
        <stp>Market</stp>
        <stp>STOCK</stp>
        <stp>61780.T</stp>
        <stp>後場始値</stp>
        <tr r="Q42" s="91"/>
      </tp>
      <tp>
        <v>0</v>
        <stp/>
        <stp>Market</stp>
        <stp>STOCK</stp>
        <stp>21620.T</stp>
        <stp>後場始値</stp>
        <tr r="Q10" s="91"/>
      </tp>
      <tp>
        <v>1138.5</v>
        <stp/>
        <stp>Market</stp>
        <stp>STOCK</stp>
        <stp>41880.T</stp>
        <stp>後場始値</stp>
        <tr r="Q24" s="91"/>
      </tp>
      <tp>
        <v>3890</v>
        <stp/>
        <stp>Market</stp>
        <stp>STOCK</stp>
        <stp>41820.T</stp>
        <stp>後場始値</stp>
        <tr r="Q23" s="91"/>
      </tp>
      <tp>
        <v>3123</v>
        <stp/>
        <stp>Market</stp>
        <stp>STOCK</stp>
        <stp>71820.T</stp>
        <stp>後場始値</stp>
        <tr r="Q60" s="91"/>
      </tp>
      <tp>
        <v>3767</v>
        <stp/>
        <stp>Market</stp>
        <stp>STOCK</stp>
        <stp>70110.T</stp>
        <stp>後場始値</stp>
        <tr r="Q56" s="91"/>
      </tp>
      <tp>
        <v>2761.5</v>
        <stp/>
        <stp>Market</stp>
        <stp>STOCK</stp>
        <stp>70130.T</stp>
        <stp>後場始値</stp>
        <tr r="Q57" s="91"/>
      </tp>
      <tp>
        <v>1228</v>
        <stp/>
        <stp>Market</stp>
        <stp>STOCK</stp>
        <stp>40080.T</stp>
        <stp>後場始値</stp>
        <tr r="Q17" s="91"/>
      </tp>
      <tp>
        <v>1835</v>
        <stp/>
        <stp>Market</stp>
        <stp>STOCK</stp>
        <stp>30030.T</stp>
        <stp>後場始値</stp>
        <tr r="Q15" s="91"/>
      </tp>
      <tp>
        <v>817</v>
        <stp/>
        <stp>Market</stp>
        <stp>STOCK</stp>
        <stp>60380.T</stp>
        <stp>後場始値</stp>
        <tr r="Q40" s="91"/>
      </tp>
      <tp>
        <v>4888</v>
        <stp/>
        <stp>Market</stp>
        <stp>STOCK</stp>
        <stp>80310.T</stp>
        <stp>後場始値</stp>
        <tr r="Q70" s="91"/>
      </tp>
      <tp>
        <v>3796</v>
        <stp/>
        <stp>Market</stp>
        <stp>STOCK</stp>
        <stp>90200.T</stp>
        <stp>後場始値</stp>
        <tr r="Q83" s="91"/>
      </tp>
      <tp>
        <v>1307</v>
        <stp/>
        <stp>Market</stp>
        <stp>STOCK</stp>
        <stp>50200.T</stp>
        <stp>後場始値</stp>
        <tr r="Q30" s="91"/>
      </tp>
      <tp>
        <v>3626</v>
        <stp/>
        <stp>Market</stp>
        <stp>STOCK</stp>
        <stp>90240.T</stp>
        <stp>後場始値</stp>
        <tr r="Q84" s="91"/>
      </tp>
      <tp>
        <v>1540</v>
        <stp/>
        <stp>Market</stp>
        <stp>STOCK</stp>
        <stp>40260.T</stp>
        <stp>後場始値</stp>
        <tr r="Q18" s="91"/>
      </tp>
      <tp>
        <v>4798</v>
        <stp/>
        <stp>Market</stp>
        <stp>STOCK</stp>
        <stp>80580.T</stp>
        <stp>後場始値</stp>
        <tr r="Q71" s="91"/>
      </tp>
      <tp>
        <v>2348</v>
        <stp/>
        <stp>Market</stp>
        <stp>STOCK</stp>
        <stp>70470.T</stp>
        <stp>後場始値</stp>
        <tr r="Q58" s="91"/>
      </tp>
      <tp>
        <v>1653</v>
        <stp/>
        <stp>Market</stp>
        <stp>STOCK</stp>
        <stp>40680.T</stp>
        <stp>後場始値</stp>
        <tr r="Q21" s="91"/>
      </tp>
      <tp>
        <v>2247</v>
        <stp/>
        <stp>Market</stp>
        <stp>STOCK</stp>
        <stp>90690.T</stp>
        <stp>後場始値</stp>
        <tr r="Q85" s="91"/>
      </tp>
      <tp>
        <v>14080</v>
        <stp/>
        <stp>Market</stp>
        <stp>STOCK</stp>
        <stp>40620.T</stp>
        <stp>後場始値</stp>
        <tr r="Q19" s="91"/>
      </tp>
      <tp>
        <v>5782</v>
        <stp/>
        <stp>Market</stp>
        <stp>STOCK</stp>
        <stp>40630.T</stp>
        <stp>後場始値</stp>
        <tr r="Q20" s="91"/>
      </tp>
      <tp>
        <v>2730</v>
        <stp/>
        <stp>Market</stp>
        <stp>STOCK</stp>
        <stp>70840.T</stp>
        <stp>後場始値</stp>
        <tr r="Q59" s="91"/>
      </tp>
      <tp>
        <v>3962</v>
        <stp/>
        <stp>Market</stp>
        <stp>STOCK</stp>
        <stp>57110.T</stp>
        <stp>後場始値</stp>
        <tr r="Q36" s="91"/>
      </tp>
      <tp>
        <v>7397</v>
        <stp/>
        <stp>Market</stp>
        <stp>STOCK</stp>
        <stp>57130.T</stp>
        <stp>後場始値</stp>
        <tr r="Q37" s="91"/>
      </tp>
      <tp>
        <v>27300</v>
        <stp/>
        <stp>Market</stp>
        <stp>STOCK</stp>
        <stp>57060.T</stp>
        <stp>後場始値</stp>
        <tr r="Q35" s="91"/>
      </tp>
      <tp>
        <v>15170</v>
        <stp/>
        <stp>Market</stp>
        <stp>STOCK</stp>
        <stp>77290.T</stp>
        <stp>後場始値</stp>
        <tr r="Q68" s="91"/>
      </tp>
      <tp>
        <v>3777</v>
        <stp/>
        <stp>Market</stp>
        <stp>STOCK</stp>
        <stp>67580.T</stp>
        <stp>後場始値</stp>
        <tr r="Q50" s="91"/>
      </tp>
      <tp>
        <v>5340</v>
        <stp/>
        <stp>Market</stp>
        <stp>STOCK</stp>
        <stp>27680.T</stp>
        <stp>後場始値</stp>
        <tr r="Q12" s="91"/>
      </tp>
      <tp>
        <v>893</v>
        <stp/>
        <stp>Market</stp>
        <stp>STOCK</stp>
        <stp>27690.T</stp>
        <stp>後場始値</stp>
        <tr r="Q13" s="91"/>
      </tp>
      <tp>
        <v>1549</v>
        <stp/>
        <stp>Market</stp>
        <stp>STOCK</stp>
        <stp>62080.T</stp>
        <stp>始値</stp>
        <tr r="F43" s="91"/>
      </tp>
      <tp>
        <v>1180</v>
        <stp/>
        <stp>Market</stp>
        <stp>STOCK</stp>
        <stp>63780.T</stp>
        <stp>始値</stp>
        <tr r="F45" s="91"/>
      </tp>
      <tp>
        <v>817</v>
        <stp/>
        <stp>Market</stp>
        <stp>STOCK</stp>
        <stp>60380.T</stp>
        <stp>始値</stp>
        <tr r="F40" s="91"/>
      </tp>
      <tp>
        <v>2436.5</v>
        <stp/>
        <stp>Market</stp>
        <stp>STOCK</stp>
        <stp>61780.T</stp>
        <stp>始値</stp>
        <tr r="F42" s="91"/>
      </tp>
      <tp>
        <v>3809</v>
        <stp/>
        <stp>Market</stp>
        <stp>STOCK</stp>
        <stp>67580.T</stp>
        <stp>始値</stp>
        <tr r="F50" s="91"/>
      </tp>
      <tp>
        <v>1216</v>
        <stp/>
        <stp>Market</stp>
        <stp>STOCK</stp>
        <stp>40080.T</stp>
        <stp>始値</stp>
        <tr r="F17" s="91"/>
      </tp>
      <tp>
        <v>1651</v>
        <stp/>
        <stp>Market</stp>
        <stp>STOCK</stp>
        <stp>40680.T</stp>
        <stp>始値</stp>
        <tr r="F21" s="91"/>
      </tp>
      <tp>
        <v>1143.5</v>
        <stp/>
        <stp>Market</stp>
        <stp>STOCK</stp>
        <stp>41880.T</stp>
        <stp>始値</stp>
        <tr r="F24" s="91"/>
      </tp>
      <tp>
        <v>2479.5</v>
        <stp/>
        <stp>Market</stp>
        <stp>STOCK</stp>
        <stp>45280.T</stp>
        <stp>始値</stp>
        <tr r="F28" s="91"/>
      </tp>
      <tp>
        <v>5340</v>
        <stp/>
        <stp>Market</stp>
        <stp>STOCK</stp>
        <stp>27680.T</stp>
        <stp>始値</stp>
        <tr r="F12" s="91"/>
      </tp>
      <tp>
        <v>3630</v>
        <stp/>
        <stp>Market</stp>
        <stp>STOCK</stp>
        <stp>19280.T</stp>
        <stp>始値</stp>
        <tr r="F6" s="91"/>
      </tp>
      <tp>
        <v>4772</v>
        <stp/>
        <stp>Market</stp>
        <stp>STOCK</stp>
        <stp>80580.T</stp>
        <stp>始値</stp>
        <tr r="F71" s="91"/>
      </tp>
      <tp>
        <v>1898</v>
        <stp/>
        <stp>Market</stp>
        <stp>STOCK</stp>
        <stp>93080.T</stp>
        <stp>始値</stp>
        <tr r="F88" s="91"/>
      </tp>
      <tp>
        <v>406</v>
        <stp/>
        <stp>Market</stp>
        <stp>STOCK</stp>
        <stp>93480.T</stp>
        <stp>始値</stp>
        <tr r="F89" s="91"/>
      </tp>
      <tp>
        <v>1474.5</v>
        <stp/>
        <stp>Market</stp>
        <stp>STOCK</stp>
        <stp>86040.T</stp>
        <stp>後場始値</stp>
        <tr r="Q80" s="91"/>
      </tp>
      <tp>
        <v>3625</v>
        <stp/>
        <stp>Market</stp>
        <stp>STOCK</stp>
        <stp>16050.T</stp>
        <stp>後場始値</stp>
        <tr r="Q2" s="91"/>
      </tp>
      <tp>
        <v>5327</v>
        <stp/>
        <stp>Market</stp>
        <stp>STOCK</stp>
        <stp>66740.T</stp>
        <stp>後場始値</stp>
        <tr r="Q49" s="91"/>
      </tp>
      <tp>
        <v>2913</v>
        <stp/>
        <stp>Market</stp>
        <stp>STOCK</stp>
        <stp>46610.T</stp>
        <stp>後場始値</stp>
        <tr r="Q29" s="91"/>
      </tp>
      <tp>
        <v>2180</v>
        <stp/>
        <stp>Market</stp>
        <stp>STOCK</stp>
        <stp>86970.T</stp>
        <stp>後場始値</stp>
        <tr r="Q81" s="91"/>
      </tp>
      <tp>
        <v>2116.5</v>
        <stp/>
        <stp>Market</stp>
        <stp>STOCK</stp>
        <stp>72690.T</stp>
        <stp>始値</stp>
        <tr r="F64" s="91"/>
      </tp>
      <tp>
        <v>15000</v>
        <stp/>
        <stp>Market</stp>
        <stp>STOCK</stp>
        <stp>77290.T</stp>
        <stp>始値</stp>
        <tr r="F68" s="91"/>
      </tp>
      <tp>
        <v>3195</v>
        <stp/>
        <stp>Market</stp>
        <stp>STOCK</stp>
        <stp>22290.T</stp>
        <stp>始値</stp>
        <tr r="F11" s="91"/>
      </tp>
      <tp>
        <v>891</v>
        <stp/>
        <stp>Market</stp>
        <stp>STOCK</stp>
        <stp>27690.T</stp>
        <stp>始値</stp>
        <tr r="F13" s="91"/>
      </tp>
      <tp>
        <v>1171</v>
        <stp/>
        <stp>Market</stp>
        <stp>STOCK</stp>
        <stp>19290.T</stp>
        <stp>始値</stp>
        <tr r="F7" s="91"/>
      </tp>
      <tp>
        <v>2244</v>
        <stp/>
        <stp>Market</stp>
        <stp>STOCK</stp>
        <stp>90690.T</stp>
        <stp>始値</stp>
        <tr r="F85" s="91"/>
      </tp>
      <tp>
        <v>4260</v>
        <stp/>
        <stp>Market</stp>
        <stp>STOCK</stp>
        <stp>94490.T</stp>
        <stp>始値</stp>
        <tr r="F91" s="91"/>
      </tp>
      <tp>
        <v>516.29999999999995</v>
        <stp/>
        <stp>Market</stp>
        <stp>STOCK</stp>
        <stp>95010.T</stp>
        <stp>後場始値</stp>
        <tr r="Q92" s="91"/>
      </tp>
      <tp>
        <v>6202</v>
        <stp/>
        <stp>Market</stp>
        <stp>STOCK</stp>
        <stp>95310.T</stp>
        <stp>後場始値</stp>
        <tr r="Q93" s="91"/>
      </tp>
      <tp>
        <v>2421.5</v>
        <stp/>
        <stp>Market</stp>
        <stp>STOCK</stp>
        <stp>45280.T</stp>
        <stp>後場始値</stp>
        <tr r="Q28" s="91"/>
      </tp>
      <tp>
        <v>4911</v>
        <stp/>
        <stp>Market</stp>
        <stp>STOCK</stp>
        <stp>45230.T</stp>
        <stp>後場始値</stp>
        <tr r="Q27" s="91"/>
      </tp>
      <tp>
        <v>3580</v>
        <stp/>
        <stp>Market</stp>
        <stp>STOCK</stp>
        <stp>75250.T</stp>
        <stp>後場始値</stp>
        <tr r="Q67" s="91"/>
      </tp>
      <tp>
        <v>1920</v>
        <stp/>
        <stp>Market</stp>
        <stp>STOCK</stp>
        <stp>65260.T</stp>
        <stp>後場始値</stp>
        <tr r="Q46" s="91"/>
      </tp>
      <tp>
        <v>6309</v>
        <stp/>
        <stp>Market</stp>
        <stp>STOCK</stp>
        <stp>85910.T</stp>
        <stp>後場始値</stp>
        <tr r="Q78" s="91"/>
      </tp>
      <tp>
        <v>1488</v>
        <stp/>
        <stp>Market</stp>
        <stp>STOCK</stp>
        <stp>85930.T</stp>
        <stp>後場始値</stp>
        <tr r="Q79" s="91"/>
      </tp>
      <tp>
        <v>2506</v>
        <stp/>
        <stp>Market</stp>
        <stp>STOCK</stp>
        <stp>65940.T</stp>
        <stp>後場始値</stp>
        <tr r="Q48" s="91"/>
      </tp>
      <tp>
        <v>5282</v>
        <stp/>
        <stp>Market</stp>
        <stp>STOCK</stp>
        <stp>65860.T</stp>
        <stp>後場始値</stp>
        <tr r="Q47" s="91"/>
      </tp>
      <tp>
        <v>1206</v>
        <stp/>
        <stp>Market</stp>
        <stp>STOCK</stp>
        <stp>40080.T</stp>
        <stp>安値</stp>
        <tr r="H17" s="91"/>
      </tp>
      <tp>
        <v>1651</v>
        <stp/>
        <stp>Market</stp>
        <stp>STOCK</stp>
        <stp>40680.T</stp>
        <stp>安値</stp>
        <tr r="H21" s="91"/>
      </tp>
      <tp>
        <v>1129</v>
        <stp/>
        <stp>Market</stp>
        <stp>STOCK</stp>
        <stp>41880.T</stp>
        <stp>安値</stp>
        <tr r="H24" s="91"/>
      </tp>
      <tp>
        <v>2404</v>
        <stp/>
        <stp>Market</stp>
        <stp>STOCK</stp>
        <stp>45280.T</stp>
        <stp>安値</stp>
        <tr r="H28" s="91"/>
      </tp>
      <tp>
        <v>1525</v>
        <stp/>
        <stp>Market</stp>
        <stp>STOCK</stp>
        <stp>62080.T</stp>
        <stp>安値</stp>
        <tr r="H43" s="91"/>
      </tp>
      <tp>
        <v>1171</v>
        <stp/>
        <stp>Market</stp>
        <stp>STOCK</stp>
        <stp>63780.T</stp>
        <stp>安値</stp>
        <tr r="H45" s="91"/>
      </tp>
      <tp>
        <v>813</v>
        <stp/>
        <stp>Market</stp>
        <stp>STOCK</stp>
        <stp>60380.T</stp>
        <stp>安値</stp>
        <tr r="H40" s="91"/>
      </tp>
      <tp>
        <v>2401.5</v>
        <stp/>
        <stp>Market</stp>
        <stp>STOCK</stp>
        <stp>61780.T</stp>
        <stp>安値</stp>
        <tr r="H42" s="91"/>
      </tp>
      <tp>
        <v>3730</v>
        <stp/>
        <stp>Market</stp>
        <stp>STOCK</stp>
        <stp>67580.T</stp>
        <stp>安値</stp>
        <tr r="H50" s="91"/>
      </tp>
      <tp>
        <v>3565</v>
        <stp/>
        <stp>Market</stp>
        <stp>STOCK</stp>
        <stp>19280.T</stp>
        <stp>安値</stp>
        <tr r="H6" s="91"/>
      </tp>
      <tp>
        <v>5279</v>
        <stp/>
        <stp>Market</stp>
        <stp>STOCK</stp>
        <stp>27680.T</stp>
        <stp>安値</stp>
        <tr r="H12" s="91"/>
      </tp>
      <tp>
        <v>4736</v>
        <stp/>
        <stp>Market</stp>
        <stp>STOCK</stp>
        <stp>80580.T</stp>
        <stp>安値</stp>
        <tr r="H71" s="91"/>
      </tp>
      <tp>
        <v>1855</v>
        <stp/>
        <stp>Market</stp>
        <stp>STOCK</stp>
        <stp>93080.T</stp>
        <stp>安値</stp>
        <tr r="H88" s="91"/>
      </tp>
      <tp>
        <v>404</v>
        <stp/>
        <stp>Market</stp>
        <stp>STOCK</stp>
        <stp>93480.T</stp>
        <stp>安値</stp>
        <tr r="H89" s="91"/>
      </tp>
      <tp>
        <v>1796.5</v>
        <stp/>
        <stp>Market</stp>
        <stp>STOCK</stp>
        <stp>34070.T</stp>
        <stp>後場始値</stp>
        <tr r="Q16" s="91"/>
      </tp>
      <tp>
        <v>157.6</v>
        <stp/>
        <stp>Market</stp>
        <stp>STOCK</stp>
        <stp>94320.T</stp>
        <stp>後場始値</stp>
        <tr r="Q90" s="91"/>
      </tp>
      <tp>
        <v>4521</v>
        <stp/>
        <stp>Market</stp>
        <stp>STOCK</stp>
        <stp>84240.T</stp>
        <stp>後場始値</stp>
        <tr r="Q76" s="91"/>
      </tp>
      <tp>
        <v>1345</v>
        <stp/>
        <stp>Market</stp>
        <stp>STOCK</stp>
        <stp>84250.T</stp>
        <stp>後場始値</stp>
        <tr r="Q77" s="91"/>
      </tp>
      <tp>
        <v>4174</v>
        <stp/>
        <stp>Market</stp>
        <stp>STOCK</stp>
        <stp>94490.T</stp>
        <stp>後場始値</stp>
        <tr r="Q91" s="91"/>
      </tp>
      <tp>
        <v>2102.5</v>
        <stp/>
        <stp>Market</stp>
        <stp>STOCK</stp>
        <stp>72690.T</stp>
        <stp>安値</stp>
        <tr r="H64" s="91"/>
      </tp>
      <tp>
        <v>14715</v>
        <stp/>
        <stp>Market</stp>
        <stp>STOCK</stp>
        <stp>77290.T</stp>
        <stp>安値</stp>
        <tr r="H68" s="91"/>
      </tp>
      <tp>
        <v>1156</v>
        <stp/>
        <stp>Market</stp>
        <stp>STOCK</stp>
        <stp>19290.T</stp>
        <stp>安値</stp>
        <tr r="H7" s="91"/>
      </tp>
      <tp>
        <v>3035</v>
        <stp/>
        <stp>Market</stp>
        <stp>STOCK</stp>
        <stp>22290.T</stp>
        <stp>安値</stp>
        <tr r="H11" s="91"/>
      </tp>
      <tp>
        <v>891</v>
        <stp/>
        <stp>Market</stp>
        <stp>STOCK</stp>
        <stp>27690.T</stp>
        <stp>安値</stp>
        <tr r="H13" s="91"/>
      </tp>
      <tp>
        <v>2214</v>
        <stp/>
        <stp>Market</stp>
        <stp>STOCK</stp>
        <stp>90690.T</stp>
        <stp>安値</stp>
        <tr r="H85" s="91"/>
      </tp>
      <tp>
        <v>4154</v>
        <stp/>
        <stp>Market</stp>
        <stp>STOCK</stp>
        <stp>94490.T</stp>
        <stp>安値</stp>
        <tr r="H91" s="91"/>
      </tp>
      <tp>
        <v>1505</v>
        <stp/>
        <stp>Market</stp>
        <stp>STOCK</stp>
        <stp>40260.T</stp>
        <stp>安値</stp>
        <tr r="H18" s="91"/>
      </tp>
      <tp>
        <v>24950</v>
        <stp/>
        <stp>Market</stp>
        <stp>STOCK</stp>
        <stp>57060.T</stp>
        <stp>安値</stp>
        <tr r="H35" s="91"/>
      </tp>
      <tp>
        <v>1220</v>
        <stp/>
        <stp>Market</stp>
        <stp>STOCK</stp>
        <stp>63560.T</stp>
        <stp>安値</stp>
        <tr r="H44" s="91"/>
      </tp>
      <tp>
        <v>1778</v>
        <stp/>
        <stp>Market</stp>
        <stp>STOCK</stp>
        <stp>61560.T</stp>
        <stp>安値</stp>
        <tr r="H41" s="91"/>
      </tp>
      <tp>
        <v>5043</v>
        <stp/>
        <stp>Market</stp>
        <stp>STOCK</stp>
        <stp>65860.T</stp>
        <stp>安値</stp>
        <tr r="H47" s="91"/>
      </tp>
      <tp>
        <v>1815.5</v>
        <stp/>
        <stp>Market</stp>
        <stp>STOCK</stp>
        <stp>65260.T</stp>
        <stp>安値</stp>
        <tr r="H46" s="91"/>
      </tp>
      <tp>
        <v>1148</v>
        <stp/>
        <stp>Market</stp>
        <stp>STOCK</stp>
        <stp>73760.T</stp>
        <stp>安値</stp>
        <tr r="H66" s="91"/>
      </tp>
      <tp>
        <v>6666</v>
        <stp/>
        <stp>Market</stp>
        <stp>STOCK</stp>
        <stp>83160.T</stp>
        <stp>安値</stp>
        <tr r="H74" s="91"/>
      </tp>
      <tp>
        <v>5095</v>
        <stp/>
        <stp>Market</stp>
        <stp>STOCK</stp>
        <stp>66740.T</stp>
        <stp>始値</stp>
        <tr r="F49" s="91"/>
      </tp>
      <tp>
        <v>2588</v>
        <stp/>
        <stp>Market</stp>
        <stp>STOCK</stp>
        <stp>65940.T</stp>
        <stp>始値</stp>
        <tr r="F48" s="91"/>
      </tp>
      <tp>
        <v>2730</v>
        <stp/>
        <stp>Market</stp>
        <stp>STOCK</stp>
        <stp>70840.T</stp>
        <stp>始値</stp>
        <tr r="F59" s="91"/>
      </tp>
      <tp>
        <v>374</v>
        <stp/>
        <stp>Market</stp>
        <stp>STOCK</stp>
        <stp>43340.T</stp>
        <stp>始値</stp>
        <tr r="F26" s="91"/>
      </tp>
      <tp>
        <v>9020</v>
        <stp/>
        <stp>Market</stp>
        <stp>STOCK</stp>
        <stp>53340.T</stp>
        <stp>始値</stp>
        <tr r="F34" s="91"/>
      </tp>
      <tp>
        <v>6800</v>
        <stp/>
        <stp>Market</stp>
        <stp>STOCK</stp>
        <stp>29140.T</stp>
        <stp>始値</stp>
        <tr r="F14" s="91"/>
      </tp>
      <tp>
        <v>991</v>
        <stp/>
        <stp>Market</stp>
        <stp>STOCK</stp>
        <stp>21240.T</stp>
        <stp>始値</stp>
        <tr r="F9" s="91"/>
      </tp>
      <tp>
        <v>3036</v>
        <stp/>
        <stp>Market</stp>
        <stp>STOCK</stp>
        <stp>83040.T</stp>
        <stp>始値</stp>
        <tr r="F73" s="91"/>
      </tp>
      <tp>
        <v>1473</v>
        <stp/>
        <stp>Market</stp>
        <stp>STOCK</stp>
        <stp>86040.T</stp>
        <stp>始値</stp>
        <tr r="F80" s="91"/>
      </tp>
      <tp>
        <v>4563</v>
        <stp/>
        <stp>Market</stp>
        <stp>STOCK</stp>
        <stp>84240.T</stp>
        <stp>始値</stp>
        <tr r="F76" s="91"/>
      </tp>
      <tp>
        <v>3715</v>
        <stp/>
        <stp>Market</stp>
        <stp>STOCK</stp>
        <stp>90240.T</stp>
        <stp>始値</stp>
        <tr r="F84" s="91"/>
      </tp>
      <tp>
        <v>2290</v>
        <stp/>
        <stp>Market</stp>
        <stp>STOCK</stp>
        <stp>70470.T</stp>
        <stp>安値</stp>
        <tr r="H58" s="91"/>
      </tp>
      <tp>
        <v>1785.5</v>
        <stp/>
        <stp>Market</stp>
        <stp>STOCK</stp>
        <stp>34070.T</stp>
        <stp>安値</stp>
        <tr r="H16" s="91"/>
      </tp>
      <tp>
        <v>2151</v>
        <stp/>
        <stp>Market</stp>
        <stp>STOCK</stp>
        <stp>86970.T</stp>
        <stp>安値</stp>
        <tr r="H81" s="91"/>
      </tp>
      <tp>
        <v>864</v>
        <stp/>
        <stp>Market</stp>
        <stp>STOCK</stp>
        <stp>92270.T</stp>
        <stp>安値</stp>
        <tr r="H86" s="91"/>
      </tp>
      <tp>
        <v>3538</v>
        <stp/>
        <stp>Market</stp>
        <stp>STOCK</stp>
        <stp>69250.T</stp>
        <stp>始値</stp>
        <tr r="F54" s="91"/>
      </tp>
      <tp>
        <v>3595</v>
        <stp/>
        <stp>Market</stp>
        <stp>STOCK</stp>
        <stp>75250.T</stp>
        <stp>始値</stp>
        <tr r="F67" s="91"/>
      </tp>
      <tp>
        <v>4876</v>
        <stp/>
        <stp>Market</stp>
        <stp>STOCK</stp>
        <stp>19250.T</stp>
        <stp>始値</stp>
        <tr r="F5" s="91"/>
      </tp>
      <tp>
        <v>3652</v>
        <stp/>
        <stp>Market</stp>
        <stp>STOCK</stp>
        <stp>16050.T</stp>
        <stp>始値</stp>
        <tr r="F2" s="91"/>
      </tp>
      <tp>
        <v>1350</v>
        <stp/>
        <stp>Market</stp>
        <stp>STOCK</stp>
        <stp>84250.T</stp>
        <stp>始値</stp>
        <tr r="F77" s="91"/>
      </tp>
      <tp>
        <v>1369</v>
        <stp/>
        <stp>Market</stp>
        <stp>STOCK</stp>
        <stp>19110.T</stp>
        <stp>後場始値</stp>
        <tr r="Q4" s="91"/>
      </tp>
      <tp>
        <v>6631</v>
        <stp/>
        <stp>Market</stp>
        <stp>STOCK</stp>
        <stp>29140.T</stp>
        <stp>後場始値</stp>
        <tr r="Q14" s="91"/>
      </tp>
      <tp>
        <v>3576</v>
        <stp/>
        <stp>Market</stp>
        <stp>STOCK</stp>
        <stp>19280.T</stp>
        <stp>後場始値</stp>
        <tr r="Q6" s="91"/>
      </tp>
      <tp>
        <v>1168</v>
        <stp/>
        <stp>Market</stp>
        <stp>STOCK</stp>
        <stp>19290.T</stp>
        <stp>後場始値</stp>
        <tr r="Q7" s="91"/>
      </tp>
      <tp>
        <v>4395</v>
        <stp/>
        <stp>Market</stp>
        <stp>STOCK</stp>
        <stp>79210.T</stp>
        <stp>後場始値</stp>
        <tr r="Q69" s="91"/>
      </tp>
      <tp>
        <v>4804</v>
        <stp/>
        <stp>Market</stp>
        <stp>STOCK</stp>
        <stp>19250.T</stp>
        <stp>後場始値</stp>
        <tr r="Q5" s="91"/>
      </tp>
      <tp>
        <v>3602</v>
        <stp/>
        <stp>Market</stp>
        <stp>STOCK</stp>
        <stp>69250.T</stp>
        <stp>後場始値</stp>
        <tr r="Q54" s="91"/>
      </tp>
      <tp>
        <v>2223</v>
        <stp/>
        <stp>Market</stp>
        <stp>STOCK</stp>
        <stp>19630.T</stp>
        <stp>後場始値</stp>
        <tr r="Q8" s="91"/>
      </tp>
      <tp>
        <v>3890</v>
        <stp/>
        <stp>Market</stp>
        <stp>STOCK</stp>
        <stp>69630.T</stp>
        <stp>後場始値</stp>
        <tr r="Q55" s="91"/>
      </tp>
      <tp>
        <v>374</v>
        <stp/>
        <stp>Market</stp>
        <stp>STOCK</stp>
        <stp>43340.T</stp>
        <stp>安値</stp>
        <tr r="H26" s="91"/>
      </tp>
      <tp>
        <v>8848</v>
        <stp/>
        <stp>Market</stp>
        <stp>STOCK</stp>
        <stp>53340.T</stp>
        <stp>安値</stp>
        <tr r="H34" s="91"/>
      </tp>
      <tp>
        <v>5095</v>
        <stp/>
        <stp>Market</stp>
        <stp>STOCK</stp>
        <stp>66740.T</stp>
        <stp>安値</stp>
        <tr r="H49" s="91"/>
      </tp>
      <tp>
        <v>2447</v>
        <stp/>
        <stp>Market</stp>
        <stp>STOCK</stp>
        <stp>65940.T</stp>
        <stp>安値</stp>
        <tr r="H48" s="91"/>
      </tp>
      <tp>
        <v>2684</v>
        <stp/>
        <stp>Market</stp>
        <stp>STOCK</stp>
        <stp>70840.T</stp>
        <stp>安値</stp>
        <tr r="H59" s="91"/>
      </tp>
      <tp>
        <v>6619</v>
        <stp/>
        <stp>Market</stp>
        <stp>STOCK</stp>
        <stp>29140.T</stp>
        <stp>安値</stp>
        <tr r="H14" s="91"/>
      </tp>
      <tp>
        <v>964</v>
        <stp/>
        <stp>Market</stp>
        <stp>STOCK</stp>
        <stp>21240.T</stp>
        <stp>安値</stp>
        <tr r="H9" s="91"/>
      </tp>
      <tp>
        <v>3022</v>
        <stp/>
        <stp>Market</stp>
        <stp>STOCK</stp>
        <stp>83040.T</stp>
        <stp>安値</stp>
        <tr r="H73" s="91"/>
      </tp>
      <tp>
        <v>1459</v>
        <stp/>
        <stp>Market</stp>
        <stp>STOCK</stp>
        <stp>86040.T</stp>
        <stp>安値</stp>
        <tr r="H80" s="91"/>
      </tp>
      <tp>
        <v>4464</v>
        <stp/>
        <stp>Market</stp>
        <stp>STOCK</stp>
        <stp>84240.T</stp>
        <stp>安値</stp>
        <tr r="H76" s="91"/>
      </tp>
      <tp>
        <v>3608</v>
        <stp/>
        <stp>Market</stp>
        <stp>STOCK</stp>
        <stp>90240.T</stp>
        <stp>安値</stp>
        <tr r="H84" s="91"/>
      </tp>
      <tp>
        <v>1222</v>
        <stp/>
        <stp>Market</stp>
        <stp>STOCK</stp>
        <stp>63560.T</stp>
        <stp>始値</stp>
        <tr r="F44" s="91"/>
      </tp>
      <tp>
        <v>1798</v>
        <stp/>
        <stp>Market</stp>
        <stp>STOCK</stp>
        <stp>61560.T</stp>
        <stp>始値</stp>
        <tr r="F41" s="91"/>
      </tp>
      <tp>
        <v>5306</v>
        <stp/>
        <stp>Market</stp>
        <stp>STOCK</stp>
        <stp>65860.T</stp>
        <stp>始値</stp>
        <tr r="F47" s="91"/>
      </tp>
      <tp>
        <v>1853</v>
        <stp/>
        <stp>Market</stp>
        <stp>STOCK</stp>
        <stp>65260.T</stp>
        <stp>始値</stp>
        <tr r="F46" s="91"/>
      </tp>
      <tp>
        <v>1178</v>
        <stp/>
        <stp>Market</stp>
        <stp>STOCK</stp>
        <stp>73760.T</stp>
        <stp>始値</stp>
        <tr r="F66" s="91"/>
      </tp>
      <tp>
        <v>1507</v>
        <stp/>
        <stp>Market</stp>
        <stp>STOCK</stp>
        <stp>40260.T</stp>
        <stp>始値</stp>
        <tr r="F18" s="91"/>
      </tp>
      <tp>
        <v>25670</v>
        <stp/>
        <stp>Market</stp>
        <stp>STOCK</stp>
        <stp>57060.T</stp>
        <stp>始値</stp>
        <tr r="F35" s="91"/>
      </tp>
      <tp>
        <v>6730</v>
        <stp/>
        <stp>Market</stp>
        <stp>STOCK</stp>
        <stp>83160.T</stp>
        <stp>始値</stp>
        <tr r="F74" s="91"/>
      </tp>
      <tp>
        <v>2065</v>
        <stp/>
        <stp>Market</stp>
        <stp>STOCK</stp>
        <stp>68100.T</stp>
        <stp>後場始値</stp>
        <tr r="Q51" s="91"/>
      </tp>
      <tp>
        <v>2095</v>
        <stp/>
        <stp>Market</stp>
        <stp>STOCK</stp>
        <stp>58020.T</stp>
        <stp>後場始値</stp>
        <tr r="Q38" s="91"/>
      </tp>
      <tp>
        <v>3748</v>
        <stp/>
        <stp>Market</stp>
        <stp>STOCK</stp>
        <stp>58030.T</stp>
        <stp>後場始値</stp>
        <tr r="Q39" s="91"/>
      </tp>
      <tp>
        <v>3703</v>
        <stp/>
        <stp>Market</stp>
        <stp>STOCK</stp>
        <stp>88300.T</stp>
        <stp>後場始値</stp>
        <tr r="Q82" s="91"/>
      </tp>
      <tp>
        <v>5800</v>
        <stp/>
        <stp>Market</stp>
        <stp>STOCK</stp>
        <stp>18330.T</stp>
        <stp>後場始値</stp>
        <tr r="Q3" s="91"/>
      </tp>
      <tp>
        <v>5612</v>
        <stp/>
        <stp>Market</stp>
        <stp>STOCK</stp>
        <stp>68410.T</stp>
        <stp>後場始値</stp>
        <tr r="Q52" s="91"/>
      </tp>
      <tp>
        <v>7310</v>
        <stp/>
        <stp>Market</stp>
        <stp>STOCK</stp>
        <stp>68900.T</stp>
        <stp>後場始値</stp>
        <tr r="Q53" s="91"/>
      </tp>
      <tp>
        <v>1871</v>
        <stp/>
        <stp>Market</stp>
        <stp>STOCK</stp>
        <stp>98820.T</stp>
        <stp>後場始値</stp>
        <tr r="Q94" s="91"/>
      </tp>
      <tp>
        <v>3516</v>
        <stp/>
        <stp>Market</stp>
        <stp>STOCK</stp>
        <stp>69250.T</stp>
        <stp>安値</stp>
        <tr r="H54" s="91"/>
      </tp>
      <tp>
        <v>3545</v>
        <stp/>
        <stp>Market</stp>
        <stp>STOCK</stp>
        <stp>75250.T</stp>
        <stp>安値</stp>
        <tr r="H67" s="91"/>
      </tp>
      <tp>
        <v>4783</v>
        <stp/>
        <stp>Market</stp>
        <stp>STOCK</stp>
        <stp>19250.T</stp>
        <stp>安値</stp>
        <tr r="H5" s="91"/>
      </tp>
      <tp>
        <v>3589</v>
        <stp/>
        <stp>Market</stp>
        <stp>STOCK</stp>
        <stp>16050.T</stp>
        <stp>安値</stp>
        <tr r="H2" s="91"/>
      </tp>
      <tp>
        <v>1335</v>
        <stp/>
        <stp>Market</stp>
        <stp>STOCK</stp>
        <stp>84250.T</stp>
        <stp>安値</stp>
        <tr r="H77" s="91"/>
      </tp>
      <tp>
        <v>2330</v>
        <stp/>
        <stp>Market</stp>
        <stp>STOCK</stp>
        <stp>70470.T</stp>
        <stp>始値</stp>
        <tr r="F58" s="91"/>
      </tp>
      <tp>
        <v>1801</v>
        <stp/>
        <stp>Market</stp>
        <stp>STOCK</stp>
        <stp>34070.T</stp>
        <stp>始値</stp>
        <tr r="F16" s="91"/>
      </tp>
      <tp>
        <v>2198</v>
        <stp/>
        <stp>Market</stp>
        <stp>STOCK</stp>
        <stp>86970.T</stp>
        <stp>始値</stp>
        <tr r="F81" s="91"/>
      </tp>
      <tp>
        <v>900</v>
        <stp/>
        <stp>Market</stp>
        <stp>STOCK</stp>
        <stp>92270.T</stp>
        <stp>始値</stp>
        <tr r="F86" s="91"/>
      </tp>
      <tp>
        <v>13095</v>
        <stp/>
        <stp>Market</stp>
        <stp>STOCK</stp>
        <stp>40620.T</stp>
        <stp>安値</stp>
        <tr r="H19" s="91"/>
      </tp>
      <tp>
        <v>3711</v>
        <stp/>
        <stp>Market</stp>
        <stp>STOCK</stp>
        <stp>41820.T</stp>
        <stp>安値</stp>
        <tr r="H23" s="91"/>
      </tp>
      <tp>
        <v>2013</v>
        <stp/>
        <stp>Market</stp>
        <stp>STOCK</stp>
        <stp>58020.T</stp>
        <stp>安値</stp>
        <tr r="H38" s="91"/>
      </tp>
      <tp>
        <v>4630</v>
        <stp/>
        <stp>Market</stp>
        <stp>STOCK</stp>
        <stp>53020.T</stp>
        <stp>安値</stp>
        <tr r="H32" s="91"/>
      </tp>
      <tp>
        <v>1375</v>
        <stp/>
        <stp>Market</stp>
        <stp>STOCK</stp>
        <stp>72720.T</stp>
        <stp>安値</stp>
        <tr r="H65" s="91"/>
      </tp>
      <tp>
        <v>3107</v>
        <stp/>
        <stp>Market</stp>
        <stp>STOCK</stp>
        <stp>71820.T</stp>
        <stp>安値</stp>
        <tr r="H60" s="91"/>
      </tp>
      <tp>
        <v>536</v>
        <stp/>
        <stp>Market</stp>
        <stp>STOCK</stp>
        <stp>21620.T</stp>
        <stp>安値</stp>
        <tr r="H10" s="91"/>
      </tp>
      <tp>
        <v>1868</v>
        <stp/>
        <stp>Market</stp>
        <stp>STOCK</stp>
        <stp>98820.T</stp>
        <stp>安値</stp>
        <tr r="H94" s="91"/>
      </tp>
      <tp>
        <v>157.1</v>
        <stp/>
        <stp>Market</stp>
        <stp>STOCK</stp>
        <stp>94320.T</stp>
        <stp>安値</stp>
        <tr r="H90" s="91"/>
      </tp>
      <tp>
        <v>7330</v>
        <stp/>
        <stp>Market</stp>
        <stp>STOCK</stp>
        <stp>68900.T</stp>
        <stp>始値</stp>
        <tr r="F53" s="91"/>
      </tp>
      <tp>
        <v>2074</v>
        <stp/>
        <stp>Market</stp>
        <stp>STOCK</stp>
        <stp>68100.T</stp>
        <stp>始値</stp>
        <tr r="F51" s="91"/>
      </tp>
      <tp>
        <v>2980</v>
        <stp/>
        <stp>Market</stp>
        <stp>STOCK</stp>
        <stp>72200.T</stp>
        <stp>始値</stp>
        <tr r="F63" s="91"/>
      </tp>
      <tp>
        <v>1766</v>
        <stp/>
        <stp>Market</stp>
        <stp>STOCK</stp>
        <stp>42200.T</stp>
        <stp>始値</stp>
        <tr r="F25" s="91"/>
      </tp>
      <tp>
        <v>1275</v>
        <stp/>
        <stp>Market</stp>
        <stp>STOCK</stp>
        <stp>41000.T</stp>
        <stp>始値</stp>
        <tr r="F22" s="91"/>
      </tp>
      <tp>
        <v>5950</v>
        <stp/>
        <stp>Market</stp>
        <stp>STOCK</stp>
        <stp>53100.T</stp>
        <stp>始値</stp>
        <tr r="F33" s="91"/>
      </tp>
      <tp>
        <v>1310</v>
        <stp/>
        <stp>Market</stp>
        <stp>STOCK</stp>
        <stp>50200.T</stp>
        <stp>始値</stp>
        <tr r="F30" s="91"/>
      </tp>
      <tp>
        <v>3720</v>
        <stp/>
        <stp>Market</stp>
        <stp>STOCK</stp>
        <stp>88300.T</stp>
        <stp>始値</stp>
        <tr r="F82" s="91"/>
      </tp>
      <tp>
        <v>3910</v>
        <stp/>
        <stp>Market</stp>
        <stp>STOCK</stp>
        <stp>90200.T</stp>
        <stp>始値</stp>
        <tr r="F83" s="91"/>
      </tp>
      <tp>
        <v>5696</v>
        <stp/>
        <stp>Market</stp>
        <stp>STOCK</stp>
        <stp>40630.T</stp>
        <stp>安値</stp>
        <tr r="H20" s="91"/>
      </tp>
      <tp>
        <v>4897</v>
        <stp/>
        <stp>Market</stp>
        <stp>STOCK</stp>
        <stp>45230.T</stp>
        <stp>安値</stp>
        <tr r="H27" s="91"/>
      </tp>
      <tp>
        <v>3690</v>
        <stp/>
        <stp>Market</stp>
        <stp>STOCK</stp>
        <stp>58030.T</stp>
        <stp>安値</stp>
        <tr r="H39" s="91"/>
      </tp>
      <tp>
        <v>7134</v>
        <stp/>
        <stp>Market</stp>
        <stp>STOCK</stp>
        <stp>57130.T</stp>
        <stp>安値</stp>
        <tr r="H37" s="91"/>
      </tp>
      <tp>
        <v>3775</v>
        <stp/>
        <stp>Market</stp>
        <stp>STOCK</stp>
        <stp>69630.T</stp>
        <stp>安値</stp>
        <tr r="H55" s="91"/>
      </tp>
      <tp>
        <v>3106</v>
        <stp/>
        <stp>Market</stp>
        <stp>STOCK</stp>
        <stp>72030.T</stp>
        <stp>安値</stp>
        <tr r="H61" s="91"/>
      </tp>
      <tp>
        <v>615</v>
        <stp/>
        <stp>Market</stp>
        <stp>STOCK</stp>
        <stp>72130.T</stp>
        <stp>安値</stp>
        <tr r="H62" s="91"/>
      </tp>
      <tp>
        <v>2701</v>
        <stp/>
        <stp>Market</stp>
        <stp>STOCK</stp>
        <stp>70130.T</stp>
        <stp>安値</stp>
        <tr r="H57" s="91"/>
      </tp>
      <tp>
        <v>5730</v>
        <stp/>
        <stp>Market</stp>
        <stp>STOCK</stp>
        <stp>18330.T</stp>
        <stp>安値</stp>
        <tr r="H3" s="91"/>
      </tp>
      <tp>
        <v>2200</v>
        <stp/>
        <stp>Market</stp>
        <stp>STOCK</stp>
        <stp>19630.T</stp>
        <stp>安値</stp>
        <tr r="H8" s="91"/>
      </tp>
      <tp>
        <v>1819</v>
        <stp/>
        <stp>Market</stp>
        <stp>STOCK</stp>
        <stp>30030.T</stp>
        <stp>安値</stp>
        <tr r="H15" s="91"/>
      </tp>
      <tp>
        <v>2285.5</v>
        <stp/>
        <stp>Market</stp>
        <stp>STOCK</stp>
        <stp>82330.T</stp>
        <stp>安値</stp>
        <tr r="H72" s="91"/>
      </tp>
      <tp>
        <v>1476.5</v>
        <stp/>
        <stp>Market</stp>
        <stp>STOCK</stp>
        <stp>85930.T</stp>
        <stp>安値</stp>
        <tr r="H79" s="91"/>
      </tp>
      <tp>
        <v>4060</v>
        <stp/>
        <stp>Market</stp>
        <stp>STOCK</stp>
        <stp>93030.T</stp>
        <stp>安値</stp>
        <tr r="H87" s="91"/>
      </tp>
      <tp>
        <v>5487</v>
        <stp/>
        <stp>Market</stp>
        <stp>STOCK</stp>
        <stp>68410.T</stp>
        <stp>始値</stp>
        <tr r="F52" s="91"/>
      </tp>
      <tp>
        <v>4585</v>
        <stp/>
        <stp>Market</stp>
        <stp>STOCK</stp>
        <stp>79210.T</stp>
        <stp>始値</stp>
        <tr r="F69" s="91"/>
      </tp>
      <tp>
        <v>3710</v>
        <stp/>
        <stp>Market</stp>
        <stp>STOCK</stp>
        <stp>70110.T</stp>
        <stp>始値</stp>
        <tr r="F56" s="91"/>
      </tp>
      <tp>
        <v>3033</v>
        <stp/>
        <stp>Market</stp>
        <stp>STOCK</stp>
        <stp>46610.T</stp>
        <stp>始値</stp>
        <tr r="F29" s="91"/>
      </tp>
      <tp>
        <v>6000</v>
        <stp/>
        <stp>Market</stp>
        <stp>STOCK</stp>
        <stp>52010.T</stp>
        <stp>始値</stp>
        <tr r="F31" s="91"/>
      </tp>
      <tp>
        <v>3906</v>
        <stp/>
        <stp>Market</stp>
        <stp>STOCK</stp>
        <stp>57110.T</stp>
        <stp>始値</stp>
        <tr r="F36" s="91"/>
      </tp>
      <tp>
        <v>1382</v>
        <stp/>
        <stp>Market</stp>
        <stp>STOCK</stp>
        <stp>19110.T</stp>
        <stp>始値</stp>
        <tr r="F4" s="91"/>
      </tp>
      <tp>
        <v>2616</v>
        <stp/>
        <stp>Market</stp>
        <stp>STOCK</stp>
        <stp>83310.T</stp>
        <stp>始値</stp>
        <tr r="F75" s="91"/>
      </tp>
      <tp>
        <v>4853</v>
        <stp/>
        <stp>Market</stp>
        <stp>STOCK</stp>
        <stp>80310.T</stp>
        <stp>始値</stp>
        <tr r="F70" s="91"/>
      </tp>
      <tp>
        <v>6381</v>
        <stp/>
        <stp>Market</stp>
        <stp>STOCK</stp>
        <stp>85910.T</stp>
        <stp>始値</stp>
        <tr r="F78" s="91"/>
      </tp>
      <tp>
        <v>6297</v>
        <stp/>
        <stp>Market</stp>
        <stp>STOCK</stp>
        <stp>95310.T</stp>
        <stp>始値</stp>
        <tr r="F93" s="91"/>
      </tp>
      <tp>
        <v>517.29999999999995</v>
        <stp/>
        <stp>Market</stp>
        <stp>STOCK</stp>
        <stp>95010.T</stp>
        <stp>始値</stp>
        <tr r="F92" s="91"/>
      </tp>
      <tp>
        <v>1754</v>
        <stp/>
        <stp>Market</stp>
        <stp>STOCK</stp>
        <stp>42200.T</stp>
        <stp>安値</stp>
        <tr r="H25" s="91"/>
      </tp>
      <tp>
        <v>1250</v>
        <stp/>
        <stp>Market</stp>
        <stp>STOCK</stp>
        <stp>41000.T</stp>
        <stp>安値</stp>
        <tr r="H22" s="91"/>
      </tp>
      <tp>
        <v>5940</v>
        <stp/>
        <stp>Market</stp>
        <stp>STOCK</stp>
        <stp>53100.T</stp>
        <stp>安値</stp>
        <tr r="H33" s="91"/>
      </tp>
      <tp>
        <v>1301.5</v>
        <stp/>
        <stp>Market</stp>
        <stp>STOCK</stp>
        <stp>50200.T</stp>
        <stp>安値</stp>
        <tr r="H30" s="91"/>
      </tp>
      <tp>
        <v>7100</v>
        <stp/>
        <stp>Market</stp>
        <stp>STOCK</stp>
        <stp>68900.T</stp>
        <stp>安値</stp>
        <tr r="H53" s="91"/>
      </tp>
      <tp>
        <v>2044</v>
        <stp/>
        <stp>Market</stp>
        <stp>STOCK</stp>
        <stp>68100.T</stp>
        <stp>安値</stp>
        <tr r="H51" s="91"/>
      </tp>
      <tp>
        <v>2956</v>
        <stp/>
        <stp>Market</stp>
        <stp>STOCK</stp>
        <stp>72200.T</stp>
        <stp>安値</stp>
        <tr r="H63" s="91"/>
      </tp>
      <tp>
        <v>3696</v>
        <stp/>
        <stp>Market</stp>
        <stp>STOCK</stp>
        <stp>88300.T</stp>
        <stp>安値</stp>
        <tr r="H82" s="91"/>
      </tp>
      <tp>
        <v>3780</v>
        <stp/>
        <stp>Market</stp>
        <stp>STOCK</stp>
        <stp>90200.T</stp>
        <stp>安値</stp>
        <tr r="H83" s="91"/>
      </tp>
      <tp>
        <v>1411</v>
        <stp/>
        <stp>Market</stp>
        <stp>STOCK</stp>
        <stp>72720.T</stp>
        <stp>始値</stp>
        <tr r="F65" s="91"/>
      </tp>
      <tp>
        <v>3122</v>
        <stp/>
        <stp>Market</stp>
        <stp>STOCK</stp>
        <stp>71820.T</stp>
        <stp>始値</stp>
        <tr r="F60" s="91"/>
      </tp>
      <tp>
        <v>13475</v>
        <stp/>
        <stp>Market</stp>
        <stp>STOCK</stp>
        <stp>40620.T</stp>
        <stp>始値</stp>
        <tr r="F19" s="91"/>
      </tp>
      <tp>
        <v>3751</v>
        <stp/>
        <stp>Market</stp>
        <stp>STOCK</stp>
        <stp>41820.T</stp>
        <stp>始値</stp>
        <tr r="F23" s="91"/>
      </tp>
      <tp>
        <v>2040.5</v>
        <stp/>
        <stp>Market</stp>
        <stp>STOCK</stp>
        <stp>58020.T</stp>
        <stp>始値</stp>
        <tr r="F38" s="91"/>
      </tp>
      <tp>
        <v>4650</v>
        <stp/>
        <stp>Market</stp>
        <stp>STOCK</stp>
        <stp>53020.T</stp>
        <stp>始値</stp>
        <tr r="F32" s="91"/>
      </tp>
      <tp>
        <v>536</v>
        <stp/>
        <stp>Market</stp>
        <stp>STOCK</stp>
        <stp>21620.T</stp>
        <stp>始値</stp>
        <tr r="F10" s="91"/>
      </tp>
      <tp>
        <v>1871</v>
        <stp/>
        <stp>Market</stp>
        <stp>STOCK</stp>
        <stp>98820.T</stp>
        <stp>始値</stp>
        <tr r="F94" s="91"/>
      </tp>
      <tp>
        <v>160</v>
        <stp/>
        <stp>Market</stp>
        <stp>STOCK</stp>
        <stp>94320.T</stp>
        <stp>始値</stp>
        <tr r="F90" s="91"/>
      </tp>
      <tp>
        <v>2908</v>
        <stp/>
        <stp>Market</stp>
        <stp>STOCK</stp>
        <stp>46610.T</stp>
        <stp>安値</stp>
        <tr r="H29" s="91"/>
      </tp>
      <tp>
        <v>5948</v>
        <stp/>
        <stp>Market</stp>
        <stp>STOCK</stp>
        <stp>52010.T</stp>
        <stp>安値</stp>
        <tr r="H31" s="91"/>
      </tp>
      <tp>
        <v>3894</v>
        <stp/>
        <stp>Market</stp>
        <stp>STOCK</stp>
        <stp>57110.T</stp>
        <stp>安値</stp>
        <tr r="H36" s="91"/>
      </tp>
      <tp>
        <v>5481</v>
        <stp/>
        <stp>Market</stp>
        <stp>STOCK</stp>
        <stp>68410.T</stp>
        <stp>安値</stp>
        <tr r="H52" s="91"/>
      </tp>
      <tp>
        <v>4380</v>
        <stp/>
        <stp>Market</stp>
        <stp>STOCK</stp>
        <stp>79210.T</stp>
        <stp>安値</stp>
        <tr r="H69" s="91"/>
      </tp>
      <tp>
        <v>3702</v>
        <stp/>
        <stp>Market</stp>
        <stp>STOCK</stp>
        <stp>70110.T</stp>
        <stp>安値</stp>
        <tr r="H56" s="91"/>
      </tp>
      <tp>
        <v>1363.5</v>
        <stp/>
        <stp>Market</stp>
        <stp>STOCK</stp>
        <stp>19110.T</stp>
        <stp>安値</stp>
        <tr r="H4" s="91"/>
      </tp>
      <tp>
        <v>2594</v>
        <stp/>
        <stp>Market</stp>
        <stp>STOCK</stp>
        <stp>83310.T</stp>
        <stp>安値</stp>
        <tr r="H75" s="91"/>
      </tp>
      <tp>
        <v>4835</v>
        <stp/>
        <stp>Market</stp>
        <stp>STOCK</stp>
        <stp>80310.T</stp>
        <stp>安値</stp>
        <tr r="H70" s="91"/>
      </tp>
      <tp>
        <v>6274</v>
        <stp/>
        <stp>Market</stp>
        <stp>STOCK</stp>
        <stp>85910.T</stp>
        <stp>安値</stp>
        <tr r="H78" s="91"/>
      </tp>
      <tp>
        <v>6150</v>
        <stp/>
        <stp>Market</stp>
        <stp>STOCK</stp>
        <stp>95310.T</stp>
        <stp>安値</stp>
        <tr r="H93" s="91"/>
      </tp>
      <tp>
        <v>498.4</v>
        <stp/>
        <stp>Market</stp>
        <stp>STOCK</stp>
        <stp>95010.T</stp>
        <stp>安値</stp>
        <tr r="H92" s="91"/>
      </tp>
      <tp>
        <v>3916</v>
        <stp/>
        <stp>Market</stp>
        <stp>STOCK</stp>
        <stp>69630.T</stp>
        <stp>始値</stp>
        <tr r="F55" s="91"/>
      </tp>
      <tp>
        <v>3181</v>
        <stp/>
        <stp>Market</stp>
        <stp>STOCK</stp>
        <stp>72030.T</stp>
        <stp>始値</stp>
        <tr r="F61" s="91"/>
      </tp>
      <tp>
        <v>616</v>
        <stp/>
        <stp>Market</stp>
        <stp>STOCK</stp>
        <stp>72130.T</stp>
        <stp>始値</stp>
        <tr r="F62" s="91"/>
      </tp>
      <tp>
        <v>2706</v>
        <stp/>
        <stp>Market</stp>
        <stp>STOCK</stp>
        <stp>70130.T</stp>
        <stp>始値</stp>
        <tr r="F57" s="91"/>
      </tp>
      <tp>
        <v>5712</v>
        <stp/>
        <stp>Market</stp>
        <stp>STOCK</stp>
        <stp>40630.T</stp>
        <stp>始値</stp>
        <tr r="F20" s="91"/>
      </tp>
      <tp>
        <v>5057</v>
        <stp/>
        <stp>Market</stp>
        <stp>STOCK</stp>
        <stp>45230.T</stp>
        <stp>始値</stp>
        <tr r="F27" s="91"/>
      </tp>
      <tp>
        <v>3750</v>
        <stp/>
        <stp>Market</stp>
        <stp>STOCK</stp>
        <stp>58030.T</stp>
        <stp>始値</stp>
        <tr r="F39" s="91"/>
      </tp>
      <tp>
        <v>7224</v>
        <stp/>
        <stp>Market</stp>
        <stp>STOCK</stp>
        <stp>57130.T</stp>
        <stp>始値</stp>
        <tr r="F37" s="91"/>
      </tp>
      <tp>
        <v>1904.5</v>
        <stp/>
        <stp>Market</stp>
        <stp>STOCK</stp>
        <stp>30030.T</stp>
        <stp>始値</stp>
        <tr r="F15" s="91"/>
      </tp>
      <tp>
        <v>5770</v>
        <stp/>
        <stp>Market</stp>
        <stp>STOCK</stp>
        <stp>18330.T</stp>
        <stp>始値</stp>
        <tr r="F3" s="91"/>
      </tp>
      <tp>
        <v>2200</v>
        <stp/>
        <stp>Market</stp>
        <stp>STOCK</stp>
        <stp>19630.T</stp>
        <stp>始値</stp>
        <tr r="F8" s="91"/>
      </tp>
      <tp>
        <v>2335</v>
        <stp/>
        <stp>Market</stp>
        <stp>STOCK</stp>
        <stp>82330.T</stp>
        <stp>始値</stp>
        <tr r="F72" s="91"/>
      </tp>
      <tp>
        <v>1507</v>
        <stp/>
        <stp>Market</stp>
        <stp>STOCK</stp>
        <stp>85930.T</stp>
        <stp>始値</stp>
        <tr r="F79" s="91"/>
      </tp>
      <tp>
        <v>4120</v>
        <stp/>
        <stp>Market</stp>
        <stp>STOCK</stp>
        <stp>93030.T</stp>
        <stp>始値</stp>
        <tr r="F87" s="91"/>
      </tp>
      <tp>
        <v>1912</v>
        <stp/>
        <stp>Market</stp>
        <stp>STOCK</stp>
        <stp>70470.T</stp>
        <stp>年初来安値</stp>
        <tr r="L58" s="91"/>
      </tp>
      <tp>
        <v>4584</v>
        <stp/>
        <stp>Market</stp>
        <stp>STOCK</stp>
        <stp>68410.T</stp>
        <stp>年初来安値</stp>
        <tr r="L52" s="91"/>
      </tp>
      <tp>
        <v>2731.5</v>
        <stp/>
        <stp>Market</stp>
        <stp>STOCK</stp>
        <stp>94490.T</stp>
        <stp>年初来安値</stp>
        <tr r="L91" s="91"/>
      </tp>
      <tp>
        <v>397</v>
        <stp/>
        <stp>Market</stp>
        <stp>STOCK</stp>
        <stp>93480.T</stp>
        <stp>年初来安値</stp>
        <tr r="L89" s="91"/>
      </tp>
      <tp>
        <v>1677</v>
        <stp/>
        <stp>Market</stp>
        <stp>STOCK</stp>
        <stp>61560.T</stp>
        <stp>年初来安値</stp>
        <tr r="L41" s="91"/>
      </tp>
      <tp>
        <v>810</v>
        <stp/>
        <stp>Market</stp>
        <stp>STOCK</stp>
        <stp>63560.T</stp>
        <stp>年初来安値</stp>
        <tr r="L44" s="91"/>
      </tp>
      <tp>
        <v>3610</v>
        <stp/>
        <stp>Market</stp>
        <stp>STOCK</stp>
        <stp>80580.T</stp>
        <stp>年初来安値</stp>
        <tr r="L71" s="91"/>
      </tp>
      <tp>
        <v>3043</v>
        <stp/>
        <stp>Market</stp>
        <stp>STOCK</stp>
        <stp>67580.T</stp>
        <stp>年初来安値</stp>
        <tr r="L50" s="91"/>
      </tp>
      <tp>
        <v>2103</v>
        <stp/>
        <stp>Market</stp>
        <stp>STOCK</stp>
        <stp>46610.T</stp>
        <stp>年初来安値</stp>
        <tr r="L29" s="91"/>
      </tp>
      <tp>
        <v>2247</v>
        <stp/>
        <stp>Market</stp>
        <stp>STOCK</stp>
        <stp>69630.T</stp>
        <stp>年初来安値</stp>
        <tr r="L55" s="91"/>
      </tp>
      <tp>
        <v>4812</v>
        <stp/>
        <stp>Market</stp>
        <stp>STOCK</stp>
        <stp>40630.T</stp>
        <stp>年初来安値</stp>
        <tr r="L20" s="91"/>
      </tp>
      <tp>
        <v>1950.5</v>
        <stp/>
        <stp>Market</stp>
        <stp>STOCK</stp>
        <stp>19630.T</stp>
        <stp>年初来安値</stp>
        <tr r="L8" s="91"/>
      </tp>
      <tp>
        <v>6592</v>
        <stp/>
        <stp>Market</stp>
        <stp>STOCK</stp>
        <stp>40620.T</stp>
        <stp>年初来安値</stp>
        <tr r="L19" s="91"/>
      </tp>
      <tp>
        <v>382</v>
        <stp/>
        <stp>Market</stp>
        <stp>STOCK</stp>
        <stp>21620.T</stp>
        <stp>年初来安値</stp>
        <tr r="L10" s="91"/>
      </tp>
      <tp>
        <v>1695</v>
        <stp/>
        <stp>Market</stp>
        <stp>STOCK</stp>
        <stp>90690.T</stp>
        <stp>年初来安値</stp>
        <tr r="L85" s="91"/>
      </tp>
      <tp>
        <v>1670</v>
        <stp/>
        <stp>Market</stp>
        <stp>STOCK</stp>
        <stp>72690.T</stp>
        <stp>年初来安値</stp>
        <tr r="L64" s="91"/>
      </tp>
      <tp>
        <v>807</v>
        <stp/>
        <stp>Market</stp>
        <stp>STOCK</stp>
        <stp>27690.T</stp>
        <stp>年初来安値</stp>
        <tr r="L13" s="91"/>
      </tp>
      <tp>
        <v>1557</v>
        <stp/>
        <stp>Market</stp>
        <stp>STOCK</stp>
        <stp>40680.T</stp>
        <stp>年初来安値</stp>
        <tr r="L21" s="91"/>
      </tp>
      <tp>
        <v>4923</v>
        <stp/>
        <stp>Market</stp>
        <stp>STOCK</stp>
        <stp>27680.T</stp>
        <stp>年初来安値</stp>
        <tr r="L12" s="91"/>
      </tp>
      <tp>
        <v>3532</v>
        <stp/>
        <stp>Market</stp>
        <stp>STOCK</stp>
        <stp>66740.T</stp>
        <stp>年初来安値</stp>
        <tr r="L49" s="91"/>
      </tp>
      <tp>
        <v>631</v>
        <stp/>
        <stp>Market</stp>
        <stp>STOCK</stp>
        <stp>73760.T</stp>
        <stp>年初来安値</stp>
        <tr r="L66" s="91"/>
      </tp>
      <tp>
        <v>1033</v>
        <stp/>
        <stp>Market</stp>
        <stp>STOCK</stp>
        <stp>72720.T</stp>
        <stp>年初来安値</stp>
        <tr r="L65" s="91"/>
      </tp>
      <tp>
        <v>1663.5</v>
        <stp/>
        <stp>Market</stp>
        <stp>STOCK</stp>
        <stp>61780.T</stp>
        <stp>年初来安値</stp>
        <tr r="L42" s="91"/>
      </tp>
      <tp>
        <v>1101</v>
        <stp/>
        <stp>Market</stp>
        <stp>STOCK</stp>
        <stp>63780.T</stp>
        <stp>年初来安値</stp>
        <tr r="L45" s="91"/>
      </tp>
      <tp>
        <v>3020</v>
        <stp/>
        <stp>Market</stp>
        <stp>STOCK</stp>
        <stp>16050.T</stp>
        <stp>年初来安値</stp>
        <tr r="L2" s="91"/>
      </tp>
      <tp>
        <v>1145</v>
        <stp/>
        <stp>Market</stp>
        <stp>STOCK</stp>
        <stp>86040.T</stp>
        <stp>年初来安値</stp>
        <tr r="L80" s="91"/>
      </tp>
      <tp>
        <v>2418.5</v>
        <stp/>
        <stp>Market</stp>
        <stp>STOCK</stp>
        <stp>83040.T</stp>
        <stp>年初来安値</stp>
        <tr r="L73" s="91"/>
      </tp>
      <tp>
        <v>1415</v>
        <stp/>
        <stp>Market</stp>
        <stp>STOCK</stp>
        <stp>34070.T</stp>
        <stp>年初来安値</stp>
        <tr r="L16" s="91"/>
      </tp>
      <tp>
        <v>17995</v>
        <stp/>
        <stp>Market</stp>
        <stp>STOCK</stp>
        <stp>57060.T</stp>
        <stp>年初来安値</stp>
        <tr r="L35" s="91"/>
      </tp>
      <tp>
        <v>442.8</v>
        <stp/>
        <stp>Market</stp>
        <stp>STOCK</stp>
        <stp>95010.T</stp>
        <stp>年初来安値</stp>
        <tr r="L92" s="91"/>
      </tp>
      <tp>
        <v>5177</v>
        <stp/>
        <stp>Market</stp>
        <stp>STOCK</stp>
        <stp>52010.T</stp>
        <stp>年初来安値</stp>
        <tr r="L31" s="91"/>
      </tp>
      <tp>
        <v>1153</v>
        <stp/>
        <stp>Market</stp>
        <stp>STOCK</stp>
        <stp>41000.T</stp>
        <stp>年初来安値</stp>
        <tr r="L22" s="91"/>
      </tp>
      <tp>
        <v>3535</v>
        <stp/>
        <stp>Market</stp>
        <stp>STOCK</stp>
        <stp>93030.T</stp>
        <stp>年初来安値</stp>
        <tr r="L87" s="91"/>
      </tp>
      <tp>
        <v>2686</v>
        <stp/>
        <stp>Market</stp>
        <stp>STOCK</stp>
        <stp>72030.T</stp>
        <stp>年初来安値</stp>
        <tr r="L61" s="91"/>
      </tp>
      <tp>
        <v>3665</v>
        <stp/>
        <stp>Market</stp>
        <stp>STOCK</stp>
        <stp>58030.T</stp>
        <stp>年初来安値</stp>
        <tr r="L39" s="91"/>
      </tp>
      <tp>
        <v>1620.5</v>
        <stp/>
        <stp>Market</stp>
        <stp>STOCK</stp>
        <stp>30030.T</stp>
        <stp>年初来安値</stp>
        <tr r="L15" s="91"/>
      </tp>
      <tp>
        <v>4390</v>
        <stp/>
        <stp>Market</stp>
        <stp>STOCK</stp>
        <stp>53020.T</stp>
        <stp>年初来安値</stp>
        <tr r="L32" s="91"/>
      </tp>
      <tp>
        <v>2002.5</v>
        <stp/>
        <stp>Market</stp>
        <stp>STOCK</stp>
        <stp>58020.T</stp>
        <stp>年初来安値</stp>
        <tr r="L38" s="91"/>
      </tp>
      <tp>
        <v>1271</v>
        <stp/>
        <stp>Market</stp>
        <stp>STOCK</stp>
        <stp>93080.T</stp>
        <stp>年初来安値</stp>
        <tr r="L88" s="91"/>
      </tp>
      <tp>
        <v>1501</v>
        <stp/>
        <stp>Market</stp>
        <stp>STOCK</stp>
        <stp>62080.T</stp>
        <stp>年初来安値</stp>
        <tr r="L43" s="91"/>
      </tp>
      <tp>
        <v>1141</v>
        <stp/>
        <stp>Market</stp>
        <stp>STOCK</stp>
        <stp>40080.T</stp>
        <stp>年初来安値</stp>
        <tr r="L17" s="91"/>
      </tp>
      <tp>
        <v>5451</v>
        <stp/>
        <stp>Market</stp>
        <stp>STOCK</stp>
        <stp>29140.T</stp>
        <stp>年初来安値</stp>
        <tr r="L14" s="91"/>
      </tp>
      <tp>
        <v>4927</v>
        <stp/>
        <stp>Market</stp>
        <stp>STOCK</stp>
        <stp>83160.T</stp>
        <stp>年初来安値</stp>
        <tr r="L74" s="91"/>
      </tp>
      <tp>
        <v>3404</v>
        <stp/>
        <stp>Market</stp>
        <stp>STOCK</stp>
        <stp>70110.T</stp>
        <stp>年初来安値</stp>
        <tr r="L56" s="91"/>
      </tp>
      <tp>
        <v>3690</v>
        <stp/>
        <stp>Market</stp>
        <stp>STOCK</stp>
        <stp>57110.T</stp>
        <stp>年初来安値</stp>
        <tr r="L36" s="91"/>
      </tp>
      <tp>
        <v>1232.5</v>
        <stp/>
        <stp>Market</stp>
        <stp>STOCK</stp>
        <stp>19110.T</stp>
        <stp>年初来安値</stp>
        <tr r="L4" s="91"/>
      </tp>
      <tp>
        <v>1871</v>
        <stp/>
        <stp>Market</stp>
        <stp>STOCK</stp>
        <stp>68100.T</stp>
        <stp>年初来安値</stp>
        <tr r="L51" s="91"/>
      </tp>
      <tp>
        <v>4825</v>
        <stp/>
        <stp>Market</stp>
        <stp>STOCK</stp>
        <stp>53100.T</stp>
        <stp>年初来安値</stp>
        <tr r="L33" s="91"/>
      </tp>
      <tp>
        <v>2245</v>
        <stp/>
        <stp>Market</stp>
        <stp>STOCK</stp>
        <stp>70130.T</stp>
        <stp>年初来安値</stp>
        <tr r="L57" s="91"/>
      </tp>
      <tp>
        <v>438</v>
        <stp/>
        <stp>Market</stp>
        <stp>STOCK</stp>
        <stp>72130.T</stp>
        <stp>年初来安値</stp>
        <tr r="L62" s="91"/>
      </tp>
      <tp>
        <v>6552</v>
        <stp/>
        <stp>Market</stp>
        <stp>STOCK</stp>
        <stp>57130.T</stp>
        <stp>年初来安値</stp>
        <tr r="L37" s="91"/>
      </tp>
      <tp>
        <v>1224</v>
        <stp/>
        <stp>Market</stp>
        <stp>STOCK</stp>
        <stp>84250.T</stp>
        <stp>年初来安値</stp>
        <tr r="L77" s="91"/>
      </tp>
      <tp>
        <v>3325</v>
        <stp/>
        <stp>Market</stp>
        <stp>STOCK</stp>
        <stp>75250.T</stp>
        <stp>年初来安値</stp>
        <tr r="L67" s="91"/>
      </tp>
      <tp>
        <v>2520.5</v>
        <stp/>
        <stp>Market</stp>
        <stp>STOCK</stp>
        <stp>69250.T</stp>
        <stp>年初来安値</stp>
        <tr r="L54" s="91"/>
      </tp>
      <tp>
        <v>4081</v>
        <stp/>
        <stp>Market</stp>
        <stp>STOCK</stp>
        <stp>19250.T</stp>
        <stp>年初来安値</stp>
        <tr r="L5" s="91"/>
      </tp>
      <tp>
        <v>2579.5</v>
        <stp/>
        <stp>Market</stp>
        <stp>STOCK</stp>
        <stp>90240.T</stp>
        <stp>年初来安値</stp>
        <tr r="L84" s="91"/>
      </tp>
      <tp>
        <v>4016</v>
        <stp/>
        <stp>Market</stp>
        <stp>STOCK</stp>
        <stp>84240.T</stp>
        <stp>年初来安値</stp>
        <tr r="L76" s="91"/>
      </tp>
      <tp>
        <v>820</v>
        <stp/>
        <stp>Market</stp>
        <stp>STOCK</stp>
        <stp>21240.T</stp>
        <stp>年初来安値</stp>
        <tr r="L9" s="91"/>
      </tp>
      <tp>
        <v>594</v>
        <stp/>
        <stp>Market</stp>
        <stp>STOCK</stp>
        <stp>92270.T</stp>
        <stp>年初来安値</stp>
        <tr r="L86" s="91"/>
      </tp>
      <tp>
        <v>1678.5</v>
        <stp/>
        <stp>Market</stp>
        <stp>STOCK</stp>
        <stp>65260.T</stp>
        <stp>年初来安値</stp>
        <tr r="L46" s="91"/>
      </tp>
      <tp>
        <v>1480</v>
        <stp/>
        <stp>Market</stp>
        <stp>STOCK</stp>
        <stp>40260.T</stp>
        <stp>年初来安値</stp>
        <tr r="L18" s="91"/>
      </tp>
      <tp>
        <v>2783</v>
        <stp/>
        <stp>Market</stp>
        <stp>STOCK</stp>
        <stp>79210.T</stp>
        <stp>年初来安値</stp>
        <tr r="L69" s="91"/>
      </tp>
      <tp>
        <v>3243</v>
        <stp/>
        <stp>Market</stp>
        <stp>STOCK</stp>
        <stp>90200.T</stp>
        <stp>年初来安値</stp>
        <tr r="L83" s="91"/>
      </tp>
      <tp>
        <v>2210</v>
        <stp/>
        <stp>Market</stp>
        <stp>STOCK</stp>
        <stp>72200.T</stp>
        <stp>年初来安値</stp>
        <tr r="L63" s="91"/>
      </tp>
      <tp>
        <v>1113</v>
        <stp/>
        <stp>Market</stp>
        <stp>STOCK</stp>
        <stp>50200.T</stp>
        <stp>年初来安値</stp>
        <tr r="L30" s="91"/>
      </tp>
      <tp>
        <v>1487</v>
        <stp/>
        <stp>Market</stp>
        <stp>STOCK</stp>
        <stp>42200.T</stp>
        <stp>年初来安値</stp>
        <tr r="L25" s="91"/>
      </tp>
      <tp>
        <v>3660</v>
        <stp/>
        <stp>Market</stp>
        <stp>STOCK</stp>
        <stp>45230.T</stp>
        <stp>年初来安値</stp>
        <tr r="L27" s="91"/>
      </tp>
      <tp>
        <v>11300</v>
        <stp/>
        <stp>Market</stp>
        <stp>STOCK</stp>
        <stp>77290.T</stp>
        <stp>年初来安値</stp>
        <tr r="L68" s="91"/>
      </tp>
      <tp>
        <v>2756</v>
        <stp/>
        <stp>Market</stp>
        <stp>STOCK</stp>
        <stp>22290.T</stp>
        <stp>年初来安値</stp>
        <tr r="L11" s="91"/>
      </tp>
      <tp>
        <v>1074</v>
        <stp/>
        <stp>Market</stp>
        <stp>STOCK</stp>
        <stp>19290.T</stp>
        <stp>年初来安値</stp>
        <tr r="L7" s="91"/>
      </tp>
      <tp>
        <v>2114.5</v>
        <stp/>
        <stp>Market</stp>
        <stp>STOCK</stp>
        <stp>45280.T</stp>
        <stp>年初来安値</stp>
        <tr r="L28" s="91"/>
      </tp>
      <tp>
        <v>3181</v>
        <stp/>
        <stp>Market</stp>
        <stp>STOCK</stp>
        <stp>19280.T</stp>
        <stp>年初来安値</stp>
        <tr r="L6" s="91"/>
      </tp>
      <tp>
        <v>6421</v>
        <stp/>
        <stp>Market</stp>
        <stp>STOCK</stp>
        <stp>53340.T</stp>
        <stp>年初来安値</stp>
        <tr r="L34" s="91"/>
      </tp>
      <tp>
        <v>365</v>
        <stp/>
        <stp>Market</stp>
        <stp>STOCK</stp>
        <stp>43340.T</stp>
        <stp>年初来安値</stp>
        <tr r="L26" s="91"/>
      </tp>
      <tp>
        <v>5896</v>
        <stp/>
        <stp>Market</stp>
        <stp>STOCK</stp>
        <stp>95310.T</stp>
        <stp>年初来安値</stp>
        <tr r="L93" s="91"/>
      </tp>
      <tp>
        <v>4407</v>
        <stp/>
        <stp>Market</stp>
        <stp>STOCK</stp>
        <stp>80310.T</stp>
        <stp>年初来安値</stp>
        <tr r="L70" s="91"/>
      </tp>
      <tp>
        <v>1764</v>
        <stp/>
        <stp>Market</stp>
        <stp>STOCK</stp>
        <stp>83310.T</stp>
        <stp>年初来安値</stp>
        <tr r="L75" s="91"/>
      </tp>
      <tp>
        <v>3354</v>
        <stp/>
        <stp>Market</stp>
        <stp>STOCK</stp>
        <stp>88300.T</stp>
        <stp>年初来安値</stp>
        <tr r="L82" s="91"/>
      </tp>
      <tp>
        <v>1642.5</v>
        <stp/>
        <stp>Market</stp>
        <stp>STOCK</stp>
        <stp>82330.T</stp>
        <stp>年初来安値</stp>
        <tr r="L72" s="91"/>
      </tp>
      <tp>
        <v>5420</v>
        <stp/>
        <stp>Market</stp>
        <stp>STOCK</stp>
        <stp>18330.T</stp>
        <stp>年初来安値</stp>
        <tr r="L3" s="91"/>
      </tp>
      <tp>
        <v>142.6</v>
        <stp/>
        <stp>Market</stp>
        <stp>STOCK</stp>
        <stp>94320.T</stp>
        <stp>年初来安値</stp>
        <tr r="L90" s="91"/>
      </tp>
      <tp>
        <v>790</v>
        <stp/>
        <stp>Market</stp>
        <stp>STOCK</stp>
        <stp>60380.T</stp>
        <stp>年初来安値</stp>
        <tr r="L40" s="91"/>
      </tp>
      <tp>
        <v>1856</v>
        <stp/>
        <stp>Market</stp>
        <stp>STOCK</stp>
        <stp>70840.T</stp>
        <stp>年初来安値</stp>
        <tr r="L59" s="91"/>
      </tp>
      <tp>
        <v>4633</v>
        <stp/>
        <stp>Market</stp>
        <stp>STOCK</stp>
        <stp>65860.T</stp>
        <stp>年初来安値</stp>
        <tr r="L47" s="91"/>
      </tp>
      <tp>
        <v>1487</v>
        <stp/>
        <stp>Market</stp>
        <stp>STOCK</stp>
        <stp>98820.T</stp>
        <stp>年初来安値</stp>
        <tr r="L94" s="91"/>
      </tp>
      <tp>
        <v>2238</v>
        <stp/>
        <stp>Market</stp>
        <stp>STOCK</stp>
        <stp>71820.T</stp>
        <stp>年初来安値</stp>
        <tr r="L60" s="91"/>
      </tp>
      <tp>
        <v>2830.5</v>
        <stp/>
        <stp>Market</stp>
        <stp>STOCK</stp>
        <stp>41820.T</stp>
        <stp>年初来安値</stp>
        <tr r="L23" s="91"/>
      </tp>
      <tp>
        <v>846.4</v>
        <stp/>
        <stp>Market</stp>
        <stp>STOCK</stp>
        <stp>41880.T</stp>
        <stp>年初来安値</stp>
        <tr r="L24" s="91"/>
      </tp>
      <tp>
        <v>1937</v>
        <stp/>
        <stp>Market</stp>
        <stp>STOCK</stp>
        <stp>65940.T</stp>
        <stp>年初来安値</stp>
        <tr r="L48" s="91"/>
      </tp>
      <tp>
        <v>1597</v>
        <stp/>
        <stp>Market</stp>
        <stp>STOCK</stp>
        <stp>86970.T</stp>
        <stp>年初来安値</stp>
        <tr r="L81" s="91"/>
      </tp>
      <tp>
        <v>4528</v>
        <stp/>
        <stp>Market</stp>
        <stp>STOCK</stp>
        <stp>85910.T</stp>
        <stp>年初来安値</stp>
        <tr r="L78" s="91"/>
      </tp>
      <tp>
        <v>5030</v>
        <stp/>
        <stp>Market</stp>
        <stp>STOCK</stp>
        <stp>68900.T</stp>
        <stp>年初来安値</stp>
        <tr r="L53" s="91"/>
      </tp>
      <tp>
        <v>1239.5</v>
        <stp/>
        <stp>Market</stp>
        <stp>STOCK</stp>
        <stp>85930.T</stp>
        <stp>年初来安値</stp>
        <tr r="L79" s="91"/>
      </tp>
      <tp t="s">
        <v/>
        <stp/>
        <stp>Market</stp>
        <stp>STOCK</stp>
        <stp>19290.T</stp>
        <stp>買気配数量</stp>
        <tr r="O7" s="91"/>
      </tp>
      <tp t="s">
        <v/>
        <stp/>
        <stp>Market</stp>
        <stp>STOCK</stp>
        <stp>22290.T</stp>
        <stp>買気配数量</stp>
        <tr r="O11" s="91"/>
      </tp>
      <tp t="s">
        <v/>
        <stp/>
        <stp>Market</stp>
        <stp>STOCK</stp>
        <stp>77290.T</stp>
        <stp>買気配数量</stp>
        <tr r="O68" s="91"/>
      </tp>
      <tp t="s">
        <v/>
        <stp/>
        <stp>Market</stp>
        <stp>STOCK</stp>
        <stp>19280.T</stp>
        <stp>買気配数量</stp>
        <tr r="O6" s="91"/>
      </tp>
      <tp t="s">
        <v/>
        <stp/>
        <stp>Market</stp>
        <stp>STOCK</stp>
        <stp>45280.T</stp>
        <stp>買気配数量</stp>
        <tr r="O28" s="91"/>
      </tp>
      <tp t="s">
        <v/>
        <stp/>
        <stp>Market</stp>
        <stp>STOCK</stp>
        <stp>92270.T</stp>
        <stp>買気配数量</stp>
        <tr r="O86" s="91"/>
      </tp>
      <tp t="s">
        <v/>
        <stp/>
        <stp>Market</stp>
        <stp>STOCK</stp>
        <stp>40260.T</stp>
        <stp>買気配数量</stp>
        <tr r="O18" s="91"/>
      </tp>
      <tp t="s">
        <v/>
        <stp/>
        <stp>Market</stp>
        <stp>STOCK</stp>
        <stp>65260.T</stp>
        <stp>買気配数量</stp>
        <tr r="O46" s="91"/>
      </tp>
      <tp t="s">
        <v/>
        <stp/>
        <stp>Market</stp>
        <stp>STOCK</stp>
        <stp>84250.T</stp>
        <stp>買気配数量</stp>
        <tr r="O77" s="91"/>
      </tp>
      <tp t="s">
        <v/>
        <stp/>
        <stp>Market</stp>
        <stp>STOCK</stp>
        <stp>19250.T</stp>
        <stp>買気配数量</stp>
        <tr r="O5" s="91"/>
      </tp>
      <tp t="s">
        <v/>
        <stp/>
        <stp>Market</stp>
        <stp>STOCK</stp>
        <stp>75250.T</stp>
        <stp>買気配数量</stp>
        <tr r="O67" s="91"/>
      </tp>
      <tp t="s">
        <v/>
        <stp/>
        <stp>Market</stp>
        <stp>STOCK</stp>
        <stp>69250.T</stp>
        <stp>買気配数量</stp>
        <tr r="O54" s="91"/>
      </tp>
      <tp t="s">
        <v/>
        <stp/>
        <stp>Market</stp>
        <stp>STOCK</stp>
        <stp>90240.T</stp>
        <stp>買気配数量</stp>
        <tr r="O84" s="91"/>
      </tp>
      <tp t="s">
        <v/>
        <stp/>
        <stp>Market</stp>
        <stp>STOCK</stp>
        <stp>84240.T</stp>
        <stp>買気配数量</stp>
        <tr r="O76" s="91"/>
      </tp>
      <tp t="s">
        <v/>
        <stp/>
        <stp>Market</stp>
        <stp>STOCK</stp>
        <stp>21240.T</stp>
        <stp>買気配数量</stp>
        <tr r="O9" s="91"/>
      </tp>
      <tp t="s">
        <v/>
        <stp/>
        <stp>Market</stp>
        <stp>STOCK</stp>
        <stp>45230.T</stp>
        <stp>買気配数量</stp>
        <tr r="O27" s="91"/>
      </tp>
      <tp t="s">
        <v/>
        <stp/>
        <stp>Market</stp>
        <stp>STOCK</stp>
        <stp>79210.T</stp>
        <stp>買気配数量</stp>
        <tr r="O69" s="91"/>
      </tp>
      <tp t="s">
        <v/>
        <stp/>
        <stp>Market</stp>
        <stp>STOCK</stp>
        <stp>90200.T</stp>
        <stp>買気配数量</stp>
        <tr r="O83" s="91"/>
      </tp>
      <tp t="s">
        <v/>
        <stp/>
        <stp>Market</stp>
        <stp>STOCK</stp>
        <stp>50200.T</stp>
        <stp>買気配数量</stp>
        <tr r="O30" s="91"/>
      </tp>
      <tp t="s">
        <v/>
        <stp/>
        <stp>Market</stp>
        <stp>STOCK</stp>
        <stp>42200.T</stp>
        <stp>買気配数量</stp>
        <tr r="O25" s="91"/>
      </tp>
      <tp t="s">
        <v/>
        <stp/>
        <stp>Market</stp>
        <stp>STOCK</stp>
        <stp>72200.T</stp>
        <stp>買気配数量</stp>
        <tr r="O63" s="91"/>
      </tp>
    </main>
    <main first="rtdsrv.159709efb839476ba6262f1e59b21a66">
      <tp t="s">
        <v/>
        <stp/>
        <stp>Market</stp>
        <stp>STOCK</stp>
        <stp>77290.T</stp>
        <stp>売気配数量</stp>
        <tr r="M68" s="91"/>
      </tp>
      <tp t="s">
        <v/>
        <stp/>
        <stp>Market</stp>
        <stp>STOCK</stp>
        <stp>19290.T</stp>
        <stp>売気配数量</stp>
        <tr r="M7" s="91"/>
      </tp>
      <tp t="s">
        <v/>
        <stp/>
        <stp>Market</stp>
        <stp>STOCK</stp>
        <stp>22290.T</stp>
        <stp>売気配数量</stp>
        <tr r="M11" s="91"/>
      </tp>
      <tp t="s">
        <v/>
        <stp/>
        <stp>Market</stp>
        <stp>STOCK</stp>
        <stp>45280.T</stp>
        <stp>売気配数量</stp>
        <tr r="M28" s="91"/>
      </tp>
      <tp t="s">
        <v/>
        <stp/>
        <stp>Market</stp>
        <stp>STOCK</stp>
        <stp>19280.T</stp>
        <stp>売気配数量</stp>
        <tr r="M6" s="91"/>
      </tp>
      <tp t="s">
        <v/>
        <stp/>
        <stp>Market</stp>
        <stp>STOCK</stp>
        <stp>45230.T</stp>
        <stp>売気配数量</stp>
        <tr r="M27" s="91"/>
      </tp>
      <tp t="s">
        <v/>
        <stp/>
        <stp>Market</stp>
        <stp>STOCK</stp>
        <stp>79210.T</stp>
        <stp>売気配数量</stp>
        <tr r="M69" s="91"/>
      </tp>
      <tp t="s">
        <v/>
        <stp/>
        <stp>Market</stp>
        <stp>STOCK</stp>
        <stp>90200.T</stp>
        <stp>売気配数量</stp>
        <tr r="M83" s="91"/>
      </tp>
      <tp t="s">
        <v/>
        <stp/>
        <stp>Market</stp>
        <stp>STOCK</stp>
        <stp>42200.T</stp>
        <stp>売気配数量</stp>
        <tr r="M25" s="91"/>
      </tp>
      <tp t="s">
        <v/>
        <stp/>
        <stp>Market</stp>
        <stp>STOCK</stp>
        <stp>50200.T</stp>
        <stp>売気配数量</stp>
        <tr r="M30" s="91"/>
      </tp>
      <tp t="s">
        <v/>
        <stp/>
        <stp>Market</stp>
        <stp>STOCK</stp>
        <stp>72200.T</stp>
        <stp>売気配数量</stp>
        <tr r="M63" s="91"/>
      </tp>
      <tp t="s">
        <v/>
        <stp/>
        <stp>Market</stp>
        <stp>STOCK</stp>
        <stp>92270.T</stp>
        <stp>売気配数量</stp>
        <tr r="M86" s="91"/>
      </tp>
      <tp t="s">
        <v/>
        <stp/>
        <stp>Market</stp>
        <stp>STOCK</stp>
        <stp>40260.T</stp>
        <stp>売気配数量</stp>
        <tr r="M18" s="91"/>
      </tp>
      <tp t="s">
        <v/>
        <stp/>
        <stp>Market</stp>
        <stp>STOCK</stp>
        <stp>65260.T</stp>
        <stp>売気配数量</stp>
        <tr r="M46" s="91"/>
      </tp>
      <tp t="s">
        <v/>
        <stp/>
        <stp>Market</stp>
        <stp>STOCK</stp>
        <stp>84250.T</stp>
        <stp>売気配数量</stp>
        <tr r="M77" s="91"/>
      </tp>
      <tp t="s">
        <v/>
        <stp/>
        <stp>Market</stp>
        <stp>STOCK</stp>
        <stp>69250.T</stp>
        <stp>売気配数量</stp>
        <tr r="M54" s="91"/>
      </tp>
      <tp t="s">
        <v/>
        <stp/>
        <stp>Market</stp>
        <stp>STOCK</stp>
        <stp>75250.T</stp>
        <stp>売気配数量</stp>
        <tr r="M67" s="91"/>
      </tp>
      <tp t="s">
        <v/>
        <stp/>
        <stp>Market</stp>
        <stp>STOCK</stp>
        <stp>19250.T</stp>
        <stp>売気配数量</stp>
        <tr r="M5" s="91"/>
      </tp>
      <tp t="s">
        <v/>
        <stp/>
        <stp>Market</stp>
        <stp>STOCK</stp>
        <stp>84240.T</stp>
        <stp>売気配数量</stp>
        <tr r="M76" s="91"/>
      </tp>
      <tp t="s">
        <v/>
        <stp/>
        <stp>Market</stp>
        <stp>STOCK</stp>
        <stp>90240.T</stp>
        <stp>売気配数量</stp>
        <tr r="M84" s="91"/>
      </tp>
      <tp t="s">
        <v/>
        <stp/>
        <stp>Market</stp>
        <stp>STOCK</stp>
        <stp>21240.T</stp>
        <stp>売気配数量</stp>
        <tr r="M9" s="91"/>
      </tp>
      <tp t="s">
        <v/>
        <stp/>
        <stp>Market</stp>
        <stp>STOCK</stp>
        <stp>60380.T</stp>
        <stp>買気配数量</stp>
        <tr r="O40" s="91"/>
      </tp>
      <tp t="s">
        <v/>
        <stp/>
        <stp>Market</stp>
        <stp>STOCK</stp>
        <stp>53340.T</stp>
        <stp>買気配数量</stp>
        <tr r="O34" s="91"/>
      </tp>
      <tp t="s">
        <v/>
        <stp/>
        <stp>Market</stp>
        <stp>STOCK</stp>
        <stp>43340.T</stp>
        <stp>買気配数量</stp>
        <tr r="O26" s="91"/>
      </tp>
      <tp t="s">
        <v/>
        <stp/>
        <stp>Market</stp>
        <stp>STOCK</stp>
        <stp>82330.T</stp>
        <stp>買気配数量</stp>
        <tr r="O72" s="91"/>
      </tp>
      <tp t="s">
        <v/>
        <stp/>
        <stp>Market</stp>
        <stp>STOCK</stp>
        <stp>18330.T</stp>
        <stp>買気配数量</stp>
        <tr r="O3" s="91"/>
      </tp>
      <tp t="s">
        <v/>
        <stp/>
        <stp>Market</stp>
        <stp>STOCK</stp>
        <stp>94320.T</stp>
        <stp>買気配数量</stp>
        <tr r="O90" s="91"/>
      </tp>
      <tp t="s">
        <v/>
        <stp/>
        <stp>Market</stp>
        <stp>STOCK</stp>
        <stp>95310.T</stp>
        <stp>買気配数量</stp>
        <tr r="O93" s="91"/>
      </tp>
      <tp t="s">
        <v/>
        <stp/>
        <stp>Market</stp>
        <stp>STOCK</stp>
        <stp>80310.T</stp>
        <stp>買気配数量</stp>
        <tr r="O70" s="91"/>
      </tp>
      <tp t="s">
        <v/>
        <stp/>
        <stp>Market</stp>
        <stp>STOCK</stp>
        <stp>83310.T</stp>
        <stp>買気配数量</stp>
        <tr r="O75" s="91"/>
      </tp>
      <tp t="s">
        <v/>
        <stp/>
        <stp>Market</stp>
        <stp>STOCK</stp>
        <stp>88300.T</stp>
        <stp>買気配数量</stp>
        <tr r="O82" s="91"/>
      </tp>
      <tp t="s">
        <v/>
        <stp/>
        <stp>Market</stp>
        <stp>STOCK</stp>
        <stp>60380.T</stp>
        <stp>売気配数量</stp>
        <tr r="M40" s="91"/>
      </tp>
      <tp t="s">
        <v/>
        <stp/>
        <stp>Market</stp>
        <stp>STOCK</stp>
        <stp>82330.T</stp>
        <stp>売気配数量</stp>
        <tr r="M72" s="91"/>
      </tp>
      <tp t="s">
        <v/>
        <stp/>
        <stp>Market</stp>
        <stp>STOCK</stp>
        <stp>18330.T</stp>
        <stp>売気配数量</stp>
        <tr r="M3" s="91"/>
      </tp>
      <tp t="s">
        <v/>
        <stp/>
        <stp>Market</stp>
        <stp>STOCK</stp>
        <stp>94320.T</stp>
        <stp>売気配数量</stp>
        <tr r="M90" s="91"/>
      </tp>
      <tp t="s">
        <v/>
        <stp/>
        <stp>Market</stp>
        <stp>STOCK</stp>
        <stp>80310.T</stp>
        <stp>売気配数量</stp>
        <tr r="M70" s="91"/>
      </tp>
      <tp t="s">
        <v/>
        <stp/>
        <stp>Market</stp>
        <stp>STOCK</stp>
        <stp>83310.T</stp>
        <stp>売気配数量</stp>
        <tr r="M75" s="91"/>
      </tp>
      <tp t="s">
        <v/>
        <stp/>
        <stp>Market</stp>
        <stp>STOCK</stp>
        <stp>95310.T</stp>
        <stp>売気配数量</stp>
        <tr r="M93" s="91"/>
      </tp>
      <tp t="s">
        <v/>
        <stp/>
        <stp>Market</stp>
        <stp>STOCK</stp>
        <stp>88300.T</stp>
        <stp>売気配数量</stp>
        <tr r="M82" s="91"/>
      </tp>
      <tp t="s">
        <v/>
        <stp/>
        <stp>Market</stp>
        <stp>STOCK</stp>
        <stp>43340.T</stp>
        <stp>売気配数量</stp>
        <tr r="M26" s="91"/>
      </tp>
      <tp t="s">
        <v/>
        <stp/>
        <stp>Market</stp>
        <stp>STOCK</stp>
        <stp>53340.T</stp>
        <stp>売気配数量</stp>
        <tr r="M34" s="91"/>
      </tp>
      <tp t="s">
        <v/>
        <stp/>
        <stp>Market</stp>
        <stp>STOCK</stp>
        <stp>93080.T</stp>
        <stp>買気配数量</stp>
        <tr r="O88" s="91"/>
      </tp>
      <tp t="s">
        <v/>
        <stp/>
        <stp>Market</stp>
        <stp>STOCK</stp>
        <stp>40080.T</stp>
        <stp>買気配数量</stp>
        <tr r="O17" s="91"/>
      </tp>
      <tp t="s">
        <v/>
        <stp/>
        <stp>Market</stp>
        <stp>STOCK</stp>
        <stp>62080.T</stp>
        <stp>買気配数量</stp>
        <tr r="O43" s="91"/>
      </tp>
      <tp t="s">
        <v/>
        <stp/>
        <stp>Market</stp>
        <stp>STOCK</stp>
        <stp>34070.T</stp>
        <stp>買気配数量</stp>
        <tr r="O16" s="91"/>
      </tp>
      <tp t="s">
        <v/>
        <stp/>
        <stp>Market</stp>
        <stp>STOCK</stp>
        <stp>57060.T</stp>
        <stp>買気配数量</stp>
        <tr r="O35" s="91"/>
      </tp>
      <tp t="s">
        <v/>
        <stp/>
        <stp>Market</stp>
        <stp>STOCK</stp>
        <stp>16050.T</stp>
        <stp>買気配数量</stp>
        <tr r="O2" s="91"/>
      </tp>
      <tp t="s">
        <v/>
        <stp/>
        <stp>Market</stp>
        <stp>STOCK</stp>
        <stp>83040.T</stp>
        <stp>買気配数量</stp>
        <tr r="O73" s="91"/>
      </tp>
      <tp t="s">
        <v/>
        <stp/>
        <stp>Market</stp>
        <stp>STOCK</stp>
        <stp>86040.T</stp>
        <stp>買気配数量</stp>
        <tr r="O80" s="91"/>
      </tp>
      <tp t="s">
        <v/>
        <stp/>
        <stp>Market</stp>
        <stp>STOCK</stp>
        <stp>93030.T</stp>
        <stp>買気配数量</stp>
        <tr r="O87" s="91"/>
      </tp>
      <tp t="s">
        <v/>
        <stp/>
        <stp>Market</stp>
        <stp>STOCK</stp>
        <stp>30030.T</stp>
        <stp>買気配数量</stp>
        <tr r="O15" s="91"/>
      </tp>
      <tp t="s">
        <v/>
        <stp/>
        <stp>Market</stp>
        <stp>STOCK</stp>
        <stp>58030.T</stp>
        <stp>買気配数量</stp>
        <tr r="O39" s="91"/>
      </tp>
      <tp t="s">
        <v/>
        <stp/>
        <stp>Market</stp>
        <stp>STOCK</stp>
        <stp>72030.T</stp>
        <stp>買気配数量</stp>
        <tr r="O61" s="91"/>
      </tp>
      <tp t="s">
        <v/>
        <stp/>
        <stp>Market</stp>
        <stp>STOCK</stp>
        <stp>58020.T</stp>
        <stp>買気配数量</stp>
        <tr r="O38" s="91"/>
      </tp>
      <tp t="s">
        <v/>
        <stp/>
        <stp>Market</stp>
        <stp>STOCK</stp>
        <stp>53020.T</stp>
        <stp>買気配数量</stp>
        <tr r="O32" s="91"/>
      </tp>
      <tp t="s">
        <v/>
        <stp/>
        <stp>Market</stp>
        <stp>STOCK</stp>
        <stp>95010.T</stp>
        <stp>買気配数量</stp>
        <tr r="O92" s="91"/>
      </tp>
      <tp t="s">
        <v/>
        <stp/>
        <stp>Market</stp>
        <stp>STOCK</stp>
        <stp>52010.T</stp>
        <stp>買気配数量</stp>
        <tr r="O31" s="91"/>
      </tp>
      <tp t="s">
        <v/>
        <stp/>
        <stp>Market</stp>
        <stp>STOCK</stp>
        <stp>41000.T</stp>
        <stp>買気配数量</stp>
        <tr r="O22" s="91"/>
      </tp>
      <tp t="s">
        <v/>
        <stp/>
        <stp>Market</stp>
        <stp>STOCK</stp>
        <stp>93080.T</stp>
        <stp>売気配数量</stp>
        <tr r="M88" s="91"/>
      </tp>
      <tp t="s">
        <v/>
        <stp/>
        <stp>Market</stp>
        <stp>STOCK</stp>
        <stp>40080.T</stp>
        <stp>売気配数量</stp>
        <tr r="M17" s="91"/>
      </tp>
      <tp t="s">
        <v/>
        <stp/>
        <stp>Market</stp>
        <stp>STOCK</stp>
        <stp>62080.T</stp>
        <stp>売気配数量</stp>
        <tr r="M43" s="91"/>
      </tp>
      <tp t="s">
        <v/>
        <stp/>
        <stp>Market</stp>
        <stp>STOCK</stp>
        <stp>93030.T</stp>
        <stp>売気配数量</stp>
        <tr r="M87" s="91"/>
      </tp>
      <tp t="s">
        <v/>
        <stp/>
        <stp>Market</stp>
        <stp>STOCK</stp>
        <stp>58030.T</stp>
        <stp>売気配数量</stp>
        <tr r="M39" s="91"/>
      </tp>
      <tp t="s">
        <v/>
        <stp/>
        <stp>Market</stp>
        <stp>STOCK</stp>
        <stp>72030.T</stp>
        <stp>売気配数量</stp>
        <tr r="M61" s="91"/>
      </tp>
      <tp t="s">
        <v/>
        <stp/>
        <stp>Market</stp>
        <stp>STOCK</stp>
        <stp>30030.T</stp>
        <stp>売気配数量</stp>
        <tr r="M15" s="91"/>
      </tp>
      <tp t="s">
        <v/>
        <stp/>
        <stp>Market</stp>
        <stp>STOCK</stp>
        <stp>58020.T</stp>
        <stp>売気配数量</stp>
        <tr r="M38" s="91"/>
      </tp>
      <tp t="s">
        <v/>
        <stp/>
        <stp>Market</stp>
        <stp>STOCK</stp>
        <stp>53020.T</stp>
        <stp>売気配数量</stp>
        <tr r="M32" s="91"/>
      </tp>
      <tp t="s">
        <v/>
        <stp/>
        <stp>Market</stp>
        <stp>STOCK</stp>
        <stp>95010.T</stp>
        <stp>売気配数量</stp>
        <tr r="M92" s="91"/>
      </tp>
      <tp t="s">
        <v/>
        <stp/>
        <stp>Market</stp>
        <stp>STOCK</stp>
        <stp>52010.T</stp>
        <stp>売気配数量</stp>
        <tr r="M31" s="91"/>
      </tp>
      <tp t="s">
        <v/>
        <stp/>
        <stp>Market</stp>
        <stp>STOCK</stp>
        <stp>41000.T</stp>
        <stp>売気配数量</stp>
        <tr r="M22" s="91"/>
      </tp>
      <tp t="s">
        <v/>
        <stp/>
        <stp>Market</stp>
        <stp>STOCK</stp>
        <stp>34070.T</stp>
        <stp>売気配数量</stp>
        <tr r="M16" s="91"/>
      </tp>
      <tp t="s">
        <v/>
        <stp/>
        <stp>Market</stp>
        <stp>STOCK</stp>
        <stp>57060.T</stp>
        <stp>売気配数量</stp>
        <tr r="M35" s="91"/>
      </tp>
      <tp t="s">
        <v/>
        <stp/>
        <stp>Market</stp>
        <stp>STOCK</stp>
        <stp>16050.T</stp>
        <stp>売気配数量</stp>
        <tr r="M2" s="91"/>
      </tp>
      <tp t="s">
        <v/>
        <stp/>
        <stp>Market</stp>
        <stp>STOCK</stp>
        <stp>83040.T</stp>
        <stp>売気配数量</stp>
        <tr r="M73" s="91"/>
      </tp>
      <tp t="s">
        <v/>
        <stp/>
        <stp>Market</stp>
        <stp>STOCK</stp>
        <stp>86040.T</stp>
        <stp>売気配数量</stp>
        <tr r="M80" s="91"/>
      </tp>
      <tp t="s">
        <v/>
        <stp/>
        <stp>Market</stp>
        <stp>STOCK</stp>
        <stp>83160.T</stp>
        <stp>買気配数量</stp>
        <tr r="O74" s="91"/>
      </tp>
      <tp t="s">
        <v/>
        <stp/>
        <stp>Market</stp>
        <stp>STOCK</stp>
        <stp>29140.T</stp>
        <stp>買気配数量</stp>
        <tr r="O14" s="91"/>
      </tp>
      <tp t="s">
        <v/>
        <stp/>
        <stp>Market</stp>
        <stp>STOCK</stp>
        <stp>57130.T</stp>
        <stp>買気配数量</stp>
        <tr r="O37" s="91"/>
      </tp>
      <tp t="s">
        <v/>
        <stp/>
        <stp>Market</stp>
        <stp>STOCK</stp>
        <stp>70130.T</stp>
        <stp>買気配数量</stp>
        <tr r="O57" s="91"/>
      </tp>
      <tp t="s">
        <v/>
        <stp/>
        <stp>Market</stp>
        <stp>STOCK</stp>
        <stp>72130.T</stp>
        <stp>買気配数量</stp>
        <tr r="O62" s="91"/>
      </tp>
      <tp t="s">
        <v/>
        <stp/>
        <stp>Market</stp>
        <stp>STOCK</stp>
        <stp>19110.T</stp>
        <stp>買気配数量</stp>
        <tr r="O4" s="91"/>
      </tp>
      <tp t="s">
        <v/>
        <stp/>
        <stp>Market</stp>
        <stp>STOCK</stp>
        <stp>57110.T</stp>
        <stp>買気配数量</stp>
        <tr r="O36" s="91"/>
      </tp>
      <tp t="s">
        <v/>
        <stp/>
        <stp>Market</stp>
        <stp>STOCK</stp>
        <stp>70110.T</stp>
        <stp>買気配数量</stp>
        <tr r="O56" s="91"/>
      </tp>
      <tp t="s">
        <v/>
        <stp/>
        <stp>Market</stp>
        <stp>STOCK</stp>
        <stp>53100.T</stp>
        <stp>買気配数量</stp>
        <tr r="O33" s="91"/>
      </tp>
      <tp t="s">
        <v/>
        <stp/>
        <stp>Market</stp>
        <stp>STOCK</stp>
        <stp>68100.T</stp>
        <stp>買気配数量</stp>
        <tr r="O51" s="91"/>
      </tp>
      <tp t="s">
        <v/>
        <stp/>
        <stp>Market</stp>
        <stp>STOCK</stp>
        <stp>57130.T</stp>
        <stp>売気配数量</stp>
        <tr r="M37" s="91"/>
      </tp>
      <tp t="s">
        <v/>
        <stp/>
        <stp>Market</stp>
        <stp>STOCK</stp>
        <stp>70130.T</stp>
        <stp>売気配数量</stp>
        <tr r="M57" s="91"/>
      </tp>
      <tp t="s">
        <v/>
        <stp/>
        <stp>Market</stp>
        <stp>STOCK</stp>
        <stp>72130.T</stp>
        <stp>売気配数量</stp>
        <tr r="M62" s="91"/>
      </tp>
      <tp t="s">
        <v/>
        <stp/>
        <stp>Market</stp>
        <stp>STOCK</stp>
        <stp>57110.T</stp>
        <stp>売気配数量</stp>
        <tr r="M36" s="91"/>
      </tp>
      <tp t="s">
        <v/>
        <stp/>
        <stp>Market</stp>
        <stp>STOCK</stp>
        <stp>70110.T</stp>
        <stp>売気配数量</stp>
        <tr r="M56" s="91"/>
      </tp>
      <tp t="s">
        <v/>
        <stp/>
        <stp>Market</stp>
        <stp>STOCK</stp>
        <stp>19110.T</stp>
        <stp>売気配数量</stp>
        <tr r="M4" s="91"/>
      </tp>
      <tp t="s">
        <v/>
        <stp/>
        <stp>Market</stp>
        <stp>STOCK</stp>
        <stp>53100.T</stp>
        <stp>売気配数量</stp>
        <tr r="M33" s="91"/>
      </tp>
      <tp t="s">
        <v/>
        <stp/>
        <stp>Market</stp>
        <stp>STOCK</stp>
        <stp>68100.T</stp>
        <stp>売気配数量</stp>
        <tr r="M51" s="91"/>
      </tp>
      <tp t="s">
        <v/>
        <stp/>
        <stp>Market</stp>
        <stp>STOCK</stp>
        <stp>83160.T</stp>
        <stp>売気配数量</stp>
        <tr r="M74" s="91"/>
      </tp>
      <tp t="s">
        <v/>
        <stp/>
        <stp>Market</stp>
        <stp>STOCK</stp>
        <stp>29140.T</stp>
        <stp>売気配数量</stp>
        <tr r="M14" s="91"/>
      </tp>
      <tp t="s">
        <v/>
        <stp/>
        <stp>Market</stp>
        <stp>STOCK</stp>
        <stp>90690.T</stp>
        <stp>買気配数量</stp>
        <tr r="O85" s="91"/>
      </tp>
      <tp t="s">
        <v/>
        <stp/>
        <stp>Market</stp>
        <stp>STOCK</stp>
        <stp>27690.T</stp>
        <stp>買気配数量</stp>
        <tr r="O13" s="91"/>
      </tp>
      <tp t="s">
        <v/>
        <stp/>
        <stp>Market</stp>
        <stp>STOCK</stp>
        <stp>72690.T</stp>
        <stp>買気配数量</stp>
        <tr r="O64" s="91"/>
      </tp>
      <tp t="s">
        <v/>
        <stp/>
        <stp>Market</stp>
        <stp>STOCK</stp>
        <stp>27680.T</stp>
        <stp>買気配数量</stp>
        <tr r="O12" s="91"/>
      </tp>
      <tp t="s">
        <v/>
        <stp/>
        <stp>Market</stp>
        <stp>STOCK</stp>
        <stp>40680.T</stp>
        <stp>買気配数量</stp>
        <tr r="O21" s="91"/>
      </tp>
      <tp t="s">
        <v/>
        <stp/>
        <stp>Market</stp>
        <stp>STOCK</stp>
        <stp>19630.T</stp>
        <stp>買気配数量</stp>
        <tr r="O8" s="91"/>
      </tp>
      <tp t="s">
        <v/>
        <stp/>
        <stp>Market</stp>
        <stp>STOCK</stp>
        <stp>40630.T</stp>
        <stp>買気配数量</stp>
        <tr r="O20" s="91"/>
      </tp>
      <tp t="s">
        <v/>
        <stp/>
        <stp>Market</stp>
        <stp>STOCK</stp>
        <stp>69630.T</stp>
        <stp>買気配数量</stp>
        <tr r="O55" s="91"/>
      </tp>
      <tp t="s">
        <v/>
        <stp/>
        <stp>Market</stp>
        <stp>STOCK</stp>
        <stp>21620.T</stp>
        <stp>買気配数量</stp>
        <tr r="O10" s="91"/>
      </tp>
      <tp t="s">
        <v/>
        <stp/>
        <stp>Market</stp>
        <stp>STOCK</stp>
        <stp>40620.T</stp>
        <stp>買気配数量</stp>
        <tr r="O19" s="91"/>
      </tp>
      <tp t="s">
        <v/>
        <stp/>
        <stp>Market</stp>
        <stp>STOCK</stp>
        <stp>46610.T</stp>
        <stp>買気配数量</stp>
        <tr r="O29" s="91"/>
      </tp>
      <tp t="s">
        <v/>
        <stp/>
        <stp>Market</stp>
        <stp>STOCK</stp>
        <stp>90690.T</stp>
        <stp>売気配数量</stp>
        <tr r="M85" s="91"/>
      </tp>
      <tp t="s">
        <v/>
        <stp/>
        <stp>Market</stp>
        <stp>STOCK</stp>
        <stp>72690.T</stp>
        <stp>売気配数量</stp>
        <tr r="M64" s="91"/>
      </tp>
      <tp t="s">
        <v/>
        <stp/>
        <stp>Market</stp>
        <stp>STOCK</stp>
        <stp>27690.T</stp>
        <stp>売気配数量</stp>
        <tr r="M13" s="91"/>
      </tp>
      <tp t="s">
        <v/>
        <stp/>
        <stp>Market</stp>
        <stp>STOCK</stp>
        <stp>40680.T</stp>
        <stp>売気配数量</stp>
        <tr r="M21" s="91"/>
      </tp>
      <tp t="s">
        <v/>
        <stp/>
        <stp>Market</stp>
        <stp>STOCK</stp>
        <stp>27680.T</stp>
        <stp>売気配数量</stp>
        <tr r="M12" s="91"/>
      </tp>
      <tp t="s">
        <v/>
        <stp/>
        <stp>Market</stp>
        <stp>STOCK</stp>
        <stp>40630.T</stp>
        <stp>売気配数量</stp>
        <tr r="M20" s="91"/>
      </tp>
      <tp t="s">
        <v/>
        <stp/>
        <stp>Market</stp>
        <stp>STOCK</stp>
        <stp>69630.T</stp>
        <stp>売気配数量</stp>
        <tr r="M55" s="91"/>
      </tp>
      <tp t="s">
        <v/>
        <stp/>
        <stp>Market</stp>
        <stp>STOCK</stp>
        <stp>19630.T</stp>
        <stp>売気配数量</stp>
        <tr r="M8" s="91"/>
      </tp>
      <tp t="s">
        <v/>
        <stp/>
        <stp>Market</stp>
        <stp>STOCK</stp>
        <stp>40620.T</stp>
        <stp>売気配数量</stp>
        <tr r="M19" s="91"/>
      </tp>
      <tp t="s">
        <v/>
        <stp/>
        <stp>Market</stp>
        <stp>STOCK</stp>
        <stp>21620.T</stp>
        <stp>売気配数量</stp>
        <tr r="M10" s="91"/>
      </tp>
      <tp t="s">
        <v/>
        <stp/>
        <stp>Market</stp>
        <stp>STOCK</stp>
        <stp>46610.T</stp>
        <stp>売気配数量</stp>
        <tr r="M29" s="91"/>
      </tp>
      <tp t="s">
        <v/>
        <stp/>
        <stp>Market</stp>
        <stp>STOCK</stp>
        <stp>61780.T</stp>
        <stp>買気配数量</stp>
        <tr r="O42" s="91"/>
      </tp>
      <tp t="s">
        <v/>
        <stp/>
        <stp>Market</stp>
        <stp>STOCK</stp>
        <stp>63780.T</stp>
        <stp>買気配数量</stp>
        <tr r="O45" s="91"/>
      </tp>
      <tp t="s">
        <v/>
        <stp/>
        <stp>Market</stp>
        <stp>STOCK</stp>
        <stp>73760.T</stp>
        <stp>買気配数量</stp>
        <tr r="O66" s="91"/>
      </tp>
      <tp t="s">
        <v/>
        <stp/>
        <stp>Market</stp>
        <stp>STOCK</stp>
        <stp>66740.T</stp>
        <stp>買気配数量</stp>
        <tr r="O49" s="91"/>
      </tp>
      <tp t="s">
        <v/>
        <stp/>
        <stp>Market</stp>
        <stp>STOCK</stp>
        <stp>72720.T</stp>
        <stp>買気配数量</stp>
        <tr r="O65" s="91"/>
      </tp>
      <tp t="s">
        <v/>
        <stp/>
        <stp>Market</stp>
        <stp>STOCK</stp>
        <stp>61780.T</stp>
        <stp>売気配数量</stp>
        <tr r="M42" s="91"/>
      </tp>
      <tp t="s">
        <v/>
        <stp/>
        <stp>Market</stp>
        <stp>STOCK</stp>
        <stp>63780.T</stp>
        <stp>売気配数量</stp>
        <tr r="M45" s="91"/>
      </tp>
      <tp t="s">
        <v/>
        <stp/>
        <stp>Market</stp>
        <stp>STOCK</stp>
        <stp>72720.T</stp>
        <stp>売気配数量</stp>
        <tr r="M65" s="91"/>
      </tp>
      <tp t="s">
        <v/>
        <stp/>
        <stp>Market</stp>
        <stp>STOCK</stp>
        <stp>73760.T</stp>
        <stp>売気配数量</stp>
        <tr r="M66" s="91"/>
      </tp>
      <tp t="s">
        <v/>
        <stp/>
        <stp>Market</stp>
        <stp>STOCK</stp>
        <stp>66740.T</stp>
        <stp>売気配数量</stp>
        <tr r="M49" s="91"/>
      </tp>
      <tp t="s">
        <v/>
        <stp/>
        <stp>Market</stp>
        <stp>STOCK</stp>
        <stp>94490.T</stp>
        <stp>買気配数量</stp>
        <tr r="O91" s="91"/>
      </tp>
      <tp t="s">
        <v/>
        <stp/>
        <stp>Market</stp>
        <stp>STOCK</stp>
        <stp>93480.T</stp>
        <stp>買気配数量</stp>
        <tr r="O89" s="91"/>
      </tp>
      <tp t="s">
        <v/>
        <stp/>
        <stp>Market</stp>
        <stp>STOCK</stp>
        <stp>70470.T</stp>
        <stp>買気配数量</stp>
        <tr r="O58" s="91"/>
      </tp>
      <tp t="s">
        <v/>
        <stp/>
        <stp>Market</stp>
        <stp>STOCK</stp>
        <stp>68410.T</stp>
        <stp>買気配数量</stp>
        <tr r="O52" s="91"/>
      </tp>
      <tp t="s">
        <v/>
        <stp/>
        <stp>Market</stp>
        <stp>STOCK</stp>
        <stp>94490.T</stp>
        <stp>売気配数量</stp>
        <tr r="M91" s="91"/>
      </tp>
      <tp t="s">
        <v/>
        <stp/>
        <stp>Market</stp>
        <stp>STOCK</stp>
        <stp>93480.T</stp>
        <stp>売気配数量</stp>
        <tr r="M89" s="91"/>
      </tp>
      <tp t="s">
        <v/>
        <stp/>
        <stp>Market</stp>
        <stp>STOCK</stp>
        <stp>68410.T</stp>
        <stp>売気配数量</stp>
        <tr r="M52" s="91"/>
      </tp>
      <tp t="s">
        <v/>
        <stp/>
        <stp>Market</stp>
        <stp>STOCK</stp>
        <stp>70470.T</stp>
        <stp>売気配数量</stp>
        <tr r="M58" s="91"/>
      </tp>
      <tp t="s">
        <v/>
        <stp/>
        <stp>Market</stp>
        <stp>STOCK</stp>
        <stp>80580.T</stp>
        <stp>買気配数量</stp>
        <tr r="O71" s="91"/>
      </tp>
      <tp t="s">
        <v/>
        <stp/>
        <stp>Market</stp>
        <stp>STOCK</stp>
        <stp>67580.T</stp>
        <stp>買気配数量</stp>
        <tr r="O50" s="91"/>
      </tp>
      <tp t="s">
        <v/>
        <stp/>
        <stp>Market</stp>
        <stp>STOCK</stp>
        <stp>61560.T</stp>
        <stp>買気配数量</stp>
        <tr r="O41" s="91"/>
      </tp>
      <tp t="s">
        <v/>
        <stp/>
        <stp>Market</stp>
        <stp>STOCK</stp>
        <stp>63560.T</stp>
        <stp>買気配数量</stp>
        <tr r="O44" s="91"/>
      </tp>
      <tp t="s">
        <v/>
        <stp/>
        <stp>Market</stp>
        <stp>STOCK</stp>
        <stp>80580.T</stp>
        <stp>売気配数量</stp>
        <tr r="M71" s="91"/>
      </tp>
      <tp t="s">
        <v/>
        <stp/>
        <stp>Market</stp>
        <stp>STOCK</stp>
        <stp>67580.T</stp>
        <stp>売気配数量</stp>
        <tr r="M50" s="91"/>
      </tp>
      <tp t="s">
        <v/>
        <stp/>
        <stp>Market</stp>
        <stp>STOCK</stp>
        <stp>61560.T</stp>
        <stp>売気配数量</stp>
        <tr r="M41" s="91"/>
      </tp>
      <tp t="s">
        <v/>
        <stp/>
        <stp>Market</stp>
        <stp>STOCK</stp>
        <stp>63560.T</stp>
        <stp>売気配数量</stp>
        <tr r="M44" s="91"/>
      </tp>
      <tp t="s">
        <v/>
        <stp/>
        <stp>Market</stp>
        <stp>STOCK</stp>
        <stp>41880.T</stp>
        <stp>買気配数量</stp>
        <tr r="O24" s="91"/>
      </tp>
      <tp t="s">
        <v/>
        <stp/>
        <stp>Market</stp>
        <stp>STOCK</stp>
        <stp>65860.T</stp>
        <stp>買気配数量</stp>
        <tr r="O47" s="91"/>
      </tp>
      <tp t="s">
        <v/>
        <stp/>
        <stp>Market</stp>
        <stp>STOCK</stp>
        <stp>70840.T</stp>
        <stp>買気配数量</stp>
        <tr r="O59" s="91"/>
      </tp>
      <tp t="s">
        <v/>
        <stp/>
        <stp>Market</stp>
        <stp>STOCK</stp>
        <stp>98820.T</stp>
        <stp>買気配数量</stp>
        <tr r="O94" s="91"/>
      </tp>
      <tp t="s">
        <v/>
        <stp/>
        <stp>Market</stp>
        <stp>STOCK</stp>
        <stp>41820.T</stp>
        <stp>買気配数量</stp>
        <tr r="O23" s="91"/>
      </tp>
      <tp t="s">
        <v/>
        <stp/>
        <stp>Market</stp>
        <stp>STOCK</stp>
        <stp>71820.T</stp>
        <stp>買気配数量</stp>
        <tr r="O60" s="91"/>
      </tp>
      <tp t="s">
        <v/>
        <stp/>
        <stp>Market</stp>
        <stp>STOCK</stp>
        <stp>41880.T</stp>
        <stp>売気配数量</stp>
        <tr r="M24" s="91"/>
      </tp>
      <tp t="s">
        <v/>
        <stp/>
        <stp>Market</stp>
        <stp>STOCK</stp>
        <stp>98820.T</stp>
        <stp>売気配数量</stp>
        <tr r="M94" s="91"/>
      </tp>
      <tp t="s">
        <v/>
        <stp/>
        <stp>Market</stp>
        <stp>STOCK</stp>
        <stp>41820.T</stp>
        <stp>売気配数量</stp>
        <tr r="M23" s="91"/>
      </tp>
      <tp t="s">
        <v/>
        <stp/>
        <stp>Market</stp>
        <stp>STOCK</stp>
        <stp>71820.T</stp>
        <stp>売気配数量</stp>
        <tr r="M60" s="91"/>
      </tp>
      <tp t="s">
        <v/>
        <stp/>
        <stp>Market</stp>
        <stp>STOCK</stp>
        <stp>65860.T</stp>
        <stp>売気配数量</stp>
        <tr r="M47" s="91"/>
      </tp>
      <tp t="s">
        <v/>
        <stp/>
        <stp>Market</stp>
        <stp>STOCK</stp>
        <stp>70840.T</stp>
        <stp>売気配数量</stp>
        <tr r="M59" s="91"/>
      </tp>
      <tp t="s">
        <v/>
        <stp/>
        <stp>Market</stp>
        <stp>STOCK</stp>
        <stp>86970.T</stp>
        <stp>買気配数量</stp>
        <tr r="O81" s="91"/>
      </tp>
      <tp t="s">
        <v/>
        <stp/>
        <stp>Market</stp>
        <stp>STOCK</stp>
        <stp>65940.T</stp>
        <stp>買気配数量</stp>
        <tr r="O48" s="91"/>
      </tp>
      <tp t="s">
        <v/>
        <stp/>
        <stp>Market</stp>
        <stp>STOCK</stp>
        <stp>85930.T</stp>
        <stp>買気配数量</stp>
        <tr r="O79" s="91"/>
      </tp>
      <tp t="s">
        <v/>
        <stp/>
        <stp>Market</stp>
        <stp>STOCK</stp>
        <stp>85910.T</stp>
        <stp>買気配数量</stp>
        <tr r="O78" s="91"/>
      </tp>
      <tp t="s">
        <v/>
        <stp/>
        <stp>Market</stp>
        <stp>STOCK</stp>
        <stp>68900.T</stp>
        <stp>買気配数量</stp>
        <tr r="O53" s="91"/>
      </tp>
      <tp t="s">
        <v/>
        <stp/>
        <stp>Market</stp>
        <stp>STOCK</stp>
        <stp>85930.T</stp>
        <stp>売気配数量</stp>
        <tr r="M79" s="91"/>
      </tp>
      <tp t="s">
        <v/>
        <stp/>
        <stp>Market</stp>
        <stp>STOCK</stp>
        <stp>85910.T</stp>
        <stp>売気配数量</stp>
        <tr r="M78" s="91"/>
      </tp>
      <tp t="s">
        <v/>
        <stp/>
        <stp>Market</stp>
        <stp>STOCK</stp>
        <stp>68900.T</stp>
        <stp>売気配数量</stp>
        <tr r="M53" s="91"/>
      </tp>
      <tp t="s">
        <v/>
        <stp/>
        <stp>Market</stp>
        <stp>STOCK</stp>
        <stp>86970.T</stp>
        <stp>売気配数量</stp>
        <tr r="M81" s="91"/>
      </tp>
      <tp t="s">
        <v/>
        <stp/>
        <stp>Market</stp>
        <stp>STOCK</stp>
        <stp>65940.T</stp>
        <stp>売気配数量</stp>
        <tr r="M48" s="91"/>
      </tp>
    </main>
    <main first="rtdsrv.159709efb839476ba6262f1e59b21a66">
      <tp>
        <v>1806.4429</v>
        <stp/>
        <stp>Market</stp>
        <stp>STOCK</stp>
        <stp>34070.T</stp>
        <stp>出来高加重平均</stp>
        <tr r="J16" s="91"/>
      </tp>
      <tp>
        <v>1841.1768</v>
        <stp/>
        <stp>Market</stp>
        <stp>STOCK</stp>
        <stp>30030.T</stp>
        <stp>出来高加重平均</stp>
        <tr r="J15" s="91"/>
      </tp>
    </main>
    <main first="rtdsrv.159709efb839476ba6262f1e59b21a66">
      <tp>
        <v>5340.6760999999997</v>
        <stp/>
        <stp>Market</stp>
        <stp>STOCK</stp>
        <stp>27680.T</stp>
        <stp>出来高加重平均</stp>
        <tr r="J12" s="91"/>
      </tp>
      <tp>
        <v>891.63630000000001</v>
        <stp/>
        <stp>Market</stp>
        <stp>STOCK</stp>
        <stp>27690.T</stp>
        <stp>出来高加重平均</stp>
        <tr r="J13" s="91"/>
      </tp>
      <tp>
        <v>536.38589999999999</v>
        <stp/>
        <stp>Market</stp>
        <stp>STOCK</stp>
        <stp>21620.T</stp>
        <stp>出来高加重平均</stp>
        <tr r="J10" s="91"/>
      </tp>
      <tp>
        <v>981.62800000000004</v>
        <stp/>
        <stp>Market</stp>
        <stp>STOCK</stp>
        <stp>21240.T</stp>
        <stp>出来高加重平均</stp>
        <tr r="J9" s="91"/>
      </tp>
      <tp>
        <v>3114.4901</v>
        <stp/>
        <stp>Market</stp>
        <stp>STOCK</stp>
        <stp>22290.T</stp>
        <stp>出来高加重平均</stp>
        <tr r="J11" s="91"/>
      </tp>
      <tp>
        <v>6681.3181000000004</v>
        <stp/>
        <stp>Market</stp>
        <stp>STOCK</stp>
        <stp>29140.T</stp>
        <stp>出来高加重平均</stp>
        <tr r="J14" s="91"/>
      </tp>
    </main>
    <main first="rtdsrv.159709efb839476ba6262f1e59b21a66">
      <tp>
        <v>3629.0837000000001</v>
        <stp/>
        <stp>Market</stp>
        <stp>STOCK</stp>
        <stp>16050.T</stp>
        <stp>出来高加重平均</stp>
        <tr r="J2" s="91"/>
      </tp>
      <tp t="s">
        <v/>
        <stp/>
        <stp>Market</stp>
        <stp>STOCK</stp>
        <stp>12300.T</stp>
        <stp>出来高加重平均</stp>
        <tr r="B3" s="7"/>
      </tp>
      <tp>
        <v>2234.4729000000002</v>
        <stp/>
        <stp>Market</stp>
        <stp>STOCK</stp>
        <stp>19630.T</stp>
        <stp>出来高加重平均</stp>
        <tr r="J8" s="91"/>
      </tp>
      <tp>
        <v>4831.7151999999996</v>
        <stp/>
        <stp>Market</stp>
        <stp>STOCK</stp>
        <stp>19250.T</stp>
        <stp>出来高加重平均</stp>
        <tr r="J5" s="91"/>
      </tp>
      <tp>
        <v>3596.9472999999998</v>
        <stp/>
        <stp>Market</stp>
        <stp>STOCK</stp>
        <stp>19280.T</stp>
        <stp>出来高加重平均</stp>
        <tr r="J6" s="91"/>
      </tp>
      <tp>
        <v>1165.7094</v>
        <stp/>
        <stp>Market</stp>
        <stp>STOCK</stp>
        <stp>19290.T</stp>
        <stp>出来高加重平均</stp>
        <tr r="J7" s="91"/>
      </tp>
      <tp>
        <v>1379.6577</v>
        <stp/>
        <stp>Market</stp>
        <stp>STOCK</stp>
        <stp>19110.T</stp>
        <stp>出来高加重平均</stp>
        <tr r="J4" s="91"/>
      </tp>
      <tp>
        <v>5794.2844999999998</v>
        <stp/>
        <stp>Market</stp>
        <stp>STOCK</stp>
        <stp>18330.T</stp>
        <stp>出来高加重平均</stp>
        <tr r="J3" s="91"/>
      </tp>
    </main>
    <main first="rtdsrv.159709efb839476ba6262f1e59b21a66">
      <tp>
        <v>3583.3823000000002</v>
        <stp/>
        <stp>Market</stp>
        <stp>STOCK</stp>
        <stp>75250.T</stp>
        <stp>出来高加重平均</stp>
        <tr r="J67" s="91"/>
      </tp>
      <tp>
        <v>15287.0499</v>
        <stp/>
        <stp>Market</stp>
        <stp>STOCK</stp>
        <stp>77290.T</stp>
        <stp>出来高加重平均</stp>
        <tr r="J68" s="91"/>
      </tp>
      <tp>
        <v>3123.8130999999998</v>
        <stp/>
        <stp>Market</stp>
        <stp>STOCK</stp>
        <stp>71820.T</stp>
        <stp>出来高加重平均</stp>
        <tr r="J60" s="91"/>
      </tp>
      <tp>
        <v>2331.3755000000001</v>
        <stp/>
        <stp>Market</stp>
        <stp>STOCK</stp>
        <stp>70470.T</stp>
        <stp>出来高加重平均</stp>
        <tr r="J58" s="91"/>
      </tp>
      <tp>
        <v>3750.3944000000001</v>
        <stp/>
        <stp>Market</stp>
        <stp>STOCK</stp>
        <stp>70110.T</stp>
        <stp>出来高加重平均</stp>
        <tr r="J56" s="91"/>
      </tp>
      <tp>
        <v>2761.9632000000001</v>
        <stp/>
        <stp>Market</stp>
        <stp>STOCK</stp>
        <stp>70130.T</stp>
        <stp>出来高加重平均</stp>
        <tr r="J57" s="91"/>
      </tp>
      <tp>
        <v>2710.6666</v>
        <stp/>
        <stp>Market</stp>
        <stp>STOCK</stp>
        <stp>70840.T</stp>
        <stp>出来高加重平均</stp>
        <tr r="J59" s="91"/>
      </tp>
      <tp>
        <v>1177.4323999999999</v>
        <stp/>
        <stp>Market</stp>
        <stp>STOCK</stp>
        <stp>73760.T</stp>
        <stp>出来高加重平均</stp>
        <tr r="J66" s="91"/>
      </tp>
      <tp>
        <v>1392.4762000000001</v>
        <stp/>
        <stp>Market</stp>
        <stp>STOCK</stp>
        <stp>72720.T</stp>
        <stp>出来高加重平均</stp>
        <tr r="J65" s="91"/>
      </tp>
      <tp>
        <v>2145.1543999999999</v>
        <stp/>
        <stp>Market</stp>
        <stp>STOCK</stp>
        <stp>72690.T</stp>
        <stp>出来高加重平均</stp>
        <tr r="J64" s="91"/>
      </tp>
      <tp>
        <v>3049.8490999999999</v>
        <stp/>
        <stp>Market</stp>
        <stp>STOCK</stp>
        <stp>72200.T</stp>
        <stp>出来高加重平均</stp>
        <tr r="J63" s="91"/>
      </tp>
      <tp>
        <v>618.09749999999997</v>
        <stp/>
        <stp>Market</stp>
        <stp>STOCK</stp>
        <stp>72130.T</stp>
        <stp>出来高加重平均</stp>
        <tr r="J62" s="91"/>
      </tp>
      <tp>
        <v>3135.9463000000001</v>
        <stp/>
        <stp>Market</stp>
        <stp>STOCK</stp>
        <stp>72030.T</stp>
        <stp>出来高加重平均</stp>
        <tr r="J61" s="91"/>
      </tp>
      <tp>
        <v>4450.4930000000004</v>
        <stp/>
        <stp>Market</stp>
        <stp>STOCK</stp>
        <stp>79210.T</stp>
        <stp>出来高加重平均</stp>
        <tr r="J69" s="91"/>
      </tp>
    </main>
    <main first="rtdsrv.159709efb839476ba6262f1e59b21a66">
      <tp>
        <v>1915.9449999999999</v>
        <stp/>
        <stp>Market</stp>
        <stp>STOCK</stp>
        <stp>65260.T</stp>
        <stp>出来高加重平均</stp>
        <tr r="J46" s="91"/>
      </tp>
      <tp>
        <v>2505.9405000000002</v>
        <stp/>
        <stp>Market</stp>
        <stp>STOCK</stp>
        <stp>65940.T</stp>
        <stp>出来高加重平均</stp>
        <tr r="J48" s="91"/>
      </tp>
      <tp>
        <v>5216.3519999999999</v>
        <stp/>
        <stp>Market</stp>
        <stp>STOCK</stp>
        <stp>65860.T</stp>
        <stp>出来高加重平均</stp>
        <tr r="J47" s="91"/>
      </tp>
      <tp>
        <v>3796.7348999999999</v>
        <stp/>
        <stp>Market</stp>
        <stp>STOCK</stp>
        <stp>67580.T</stp>
        <stp>出来高加重平均</stp>
        <tr r="J50" s="91"/>
      </tp>
      <tp>
        <v>5273.9890999999998</v>
        <stp/>
        <stp>Market</stp>
        <stp>STOCK</stp>
        <stp>66740.T</stp>
        <stp>出来高加重平均</stp>
        <tr r="J49" s="91"/>
      </tp>
      <tp>
        <v>2423.4164999999998</v>
        <stp/>
        <stp>Market</stp>
        <stp>STOCK</stp>
        <stp>61780.T</stp>
        <stp>出来高加重平均</stp>
        <tr r="J42" s="91"/>
      </tp>
      <tp>
        <v>1805.3590999999999</v>
        <stp/>
        <stp>Market</stp>
        <stp>STOCK</stp>
        <stp>61560.T</stp>
        <stp>出来高加重平均</stp>
        <tr r="J41" s="91"/>
      </tp>
      <tp>
        <v>816.05880000000002</v>
        <stp/>
        <stp>Market</stp>
        <stp>STOCK</stp>
        <stp>60380.T</stp>
        <stp>出来高加重平均</stp>
        <tr r="J40" s="91"/>
      </tp>
      <tp>
        <v>1186.2452000000001</v>
        <stp/>
        <stp>Market</stp>
        <stp>STOCK</stp>
        <stp>63780.T</stp>
        <stp>出来高加重平均</stp>
        <tr r="J45" s="91"/>
      </tp>
      <tp>
        <v>1255.0311999999999</v>
        <stp/>
        <stp>Market</stp>
        <stp>STOCK</stp>
        <stp>63560.T</stp>
        <stp>出来高加重平均</stp>
        <tr r="J44" s="91"/>
      </tp>
      <tp>
        <v>1557.8378</v>
        <stp/>
        <stp>Market</stp>
        <stp>STOCK</stp>
        <stp>62080.T</stp>
        <stp>出来高加重平均</stp>
        <tr r="J43" s="91"/>
      </tp>
      <tp>
        <v>3920.0120000000002</v>
        <stp/>
        <stp>Market</stp>
        <stp>STOCK</stp>
        <stp>69630.T</stp>
        <stp>出来高加重平均</stp>
        <tr r="J55" s="91"/>
      </tp>
      <tp>
        <v>3604.2134000000001</v>
        <stp/>
        <stp>Market</stp>
        <stp>STOCK</stp>
        <stp>69250.T</stp>
        <stp>出来高加重平均</stp>
        <tr r="J54" s="91"/>
      </tp>
      <tp>
        <v>5618.8161</v>
        <stp/>
        <stp>Market</stp>
        <stp>STOCK</stp>
        <stp>68410.T</stp>
        <stp>出来高加重平均</stp>
        <tr r="J52" s="91"/>
      </tp>
      <tp>
        <v>2067.6869999999999</v>
        <stp/>
        <stp>Market</stp>
        <stp>STOCK</stp>
        <stp>68100.T</stp>
        <stp>出来高加重平均</stp>
        <tr r="J51" s="91"/>
      </tp>
      <tp>
        <v>7342.7334000000001</v>
        <stp/>
        <stp>Market</stp>
        <stp>STOCK</stp>
        <stp>68900.T</stp>
        <stp>出来高加重平均</stp>
        <tr r="J53" s="91"/>
      </tp>
    </main>
    <main first="rtdsrv.159709efb839476ba6262f1e59b21a66">
      <tp>
        <v>3962.9618</v>
        <stp/>
        <stp>Market</stp>
        <stp>STOCK</stp>
        <stp>57110.T</stp>
        <stp>出来高加重平均</stp>
        <tr r="J36" s="91"/>
      </tp>
      <tp>
        <v>7368.0361000000003</v>
        <stp/>
        <stp>Market</stp>
        <stp>STOCK</stp>
        <stp>57130.T</stp>
        <stp>出来高加重平均</stp>
        <tr r="J37" s="91"/>
      </tp>
      <tp>
        <v>27062.082999999999</v>
        <stp/>
        <stp>Market</stp>
        <stp>STOCK</stp>
        <stp>57060.T</stp>
        <stp>出来高加重平均</stp>
        <tr r="J35" s="91"/>
      </tp>
      <tp>
        <v>1308.1823999999999</v>
        <stp/>
        <stp>Market</stp>
        <stp>STOCK</stp>
        <stp>50200.T</stp>
        <stp>出来高加重平均</stp>
        <tr r="J30" s="91"/>
      </tp>
      <tp>
        <v>8942.8376000000007</v>
        <stp/>
        <stp>Market</stp>
        <stp>STOCK</stp>
        <stp>53340.T</stp>
        <stp>出来高加重平均</stp>
        <tr r="J34" s="91"/>
      </tp>
      <tp>
        <v>6072.8634000000002</v>
        <stp/>
        <stp>Market</stp>
        <stp>STOCK</stp>
        <stp>53100.T</stp>
        <stp>出来高加重平均</stp>
        <tr r="J33" s="91"/>
      </tp>
      <tp>
        <v>4691.8558000000003</v>
        <stp/>
        <stp>Market</stp>
        <stp>STOCK</stp>
        <stp>53020.T</stp>
        <stp>出来高加重平均</stp>
        <tr r="J32" s="91"/>
      </tp>
      <tp>
        <v>5985.7151999999996</v>
        <stp/>
        <stp>Market</stp>
        <stp>STOCK</stp>
        <stp>52010.T</stp>
        <stp>出来高加重平均</stp>
        <tr r="J31" s="91"/>
      </tp>
      <tp>
        <v>2109.6336000000001</v>
        <stp/>
        <stp>Market</stp>
        <stp>STOCK</stp>
        <stp>58020.T</stp>
        <stp>出来高加重平均</stp>
        <tr r="J38" s="91"/>
      </tp>
      <tp>
        <v>3777.6525000000001</v>
        <stp/>
        <stp>Market</stp>
        <stp>STOCK</stp>
        <stp>58030.T</stp>
        <stp>出来高加重平均</stp>
        <tr r="J39" s="91"/>
      </tp>
    </main>
    <main first="rtdsrv.159709efb839476ba6262f1e59b21a66">
      <tp>
        <v>4998.8905999999997</v>
        <stp/>
        <stp>Market</stp>
        <stp>STOCK</stp>
        <stp>45230.T</stp>
        <stp>出来高加重平均</stp>
        <tr r="J27" s="91"/>
      </tp>
      <tp>
        <v>2443.9386</v>
        <stp/>
        <stp>Market</stp>
        <stp>STOCK</stp>
        <stp>45280.T</stp>
        <stp>出来高加重平均</stp>
        <tr r="J28" s="91"/>
      </tp>
      <tp>
        <v>2942.9731999999999</v>
        <stp/>
        <stp>Market</stp>
        <stp>STOCK</stp>
        <stp>46610.T</stp>
        <stp>出来高加重平均</stp>
        <tr r="J29" s="91"/>
      </tp>
      <tp>
        <v>1297.1441</v>
        <stp/>
        <stp>Market</stp>
        <stp>STOCK</stp>
        <stp>41000.T</stp>
        <stp>出来高加重平均</stp>
        <tr r="J22" s="91"/>
      </tp>
      <tp>
        <v>3862.0205000000001</v>
        <stp/>
        <stp>Market</stp>
        <stp>STOCK</stp>
        <stp>41820.T</stp>
        <stp>出来高加重平均</stp>
        <tr r="J23" s="91"/>
      </tp>
      <tp>
        <v>1139.6276</v>
        <stp/>
        <stp>Market</stp>
        <stp>STOCK</stp>
        <stp>41880.T</stp>
        <stp>出来高加重平均</stp>
        <tr r="J24" s="91"/>
      </tp>
      <tp>
        <v>14003.243700000001</v>
        <stp/>
        <stp>Market</stp>
        <stp>STOCK</stp>
        <stp>40620.T</stp>
        <stp>出来高加重平均</stp>
        <tr r="J19" s="91"/>
      </tp>
      <tp>
        <v>5790.8257000000003</v>
        <stp/>
        <stp>Market</stp>
        <stp>STOCK</stp>
        <stp>40630.T</stp>
        <stp>出来高加重平均</stp>
        <tr r="J20" s="91"/>
      </tp>
      <tp>
        <v>1655.5554999999999</v>
        <stp/>
        <stp>Market</stp>
        <stp>STOCK</stp>
        <stp>40680.T</stp>
        <stp>出来高加重平均</stp>
        <tr r="J21" s="91"/>
      </tp>
      <tp>
        <v>1527.9018000000001</v>
        <stp/>
        <stp>Market</stp>
        <stp>STOCK</stp>
        <stp>40260.T</stp>
        <stp>出来高加重平均</stp>
        <tr r="J18" s="91"/>
      </tp>
      <tp>
        <v>1225.5416</v>
        <stp/>
        <stp>Market</stp>
        <stp>STOCK</stp>
        <stp>40080.T</stp>
        <stp>出来高加重平均</stp>
        <tr r="J17" s="91"/>
      </tp>
      <tp>
        <v>376.279</v>
        <stp/>
        <stp>Market</stp>
        <stp>STOCK</stp>
        <stp>43340.T</stp>
        <stp>出来高加重平均</stp>
        <tr r="J26" s="91"/>
      </tp>
      <tp>
        <v>1809.2293999999999</v>
        <stp/>
        <stp>Market</stp>
        <stp>STOCK</stp>
        <stp>42200.T</stp>
        <stp>出来高加重平均</stp>
        <tr r="J25" s="91"/>
      </tp>
    </main>
    <main first="rtdsrv.159709efb839476ba6262f1e59b21a66">
      <tp>
        <v>6268.3941999999997</v>
        <stp/>
        <stp>Market</stp>
        <stp>STOCK</stp>
        <stp>95310.T</stp>
        <stp>出来高加重平均</stp>
        <tr r="J93" s="91"/>
      </tp>
      <tp>
        <v>515.42690000000005</v>
        <stp/>
        <stp>Market</stp>
        <stp>STOCK</stp>
        <stp>95010.T</stp>
        <stp>出来高加重平均</stp>
        <tr r="J92" s="91"/>
      </tp>
      <tp>
        <v>4210.2097999999996</v>
        <stp/>
        <stp>Market</stp>
        <stp>STOCK</stp>
        <stp>94490.T</stp>
        <stp>出来高加重平均</stp>
        <tr r="J91" s="91"/>
      </tp>
      <tp>
        <v>158.74199999999999</v>
        <stp/>
        <stp>Market</stp>
        <stp>STOCK</stp>
        <stp>94320.T</stp>
        <stp>出来高加重平均</stp>
        <tr r="J90" s="91"/>
      </tp>
      <tp>
        <v>2239.0601999999999</v>
        <stp/>
        <stp>Market</stp>
        <stp>STOCK</stp>
        <stp>90690.T</stp>
        <stp>出来高加重平均</stp>
        <tr r="J85" s="91"/>
      </tp>
      <tp>
        <v>3828.0047</v>
        <stp/>
        <stp>Market</stp>
        <stp>STOCK</stp>
        <stp>90200.T</stp>
        <stp>出来高加重平均</stp>
        <tr r="J83" s="91"/>
      </tp>
      <tp>
        <v>3642.0385000000001</v>
        <stp/>
        <stp>Market</stp>
        <stp>STOCK</stp>
        <stp>90240.T</stp>
        <stp>出来高加重平均</stp>
        <tr r="J84" s="91"/>
      </tp>
      <tp>
        <v>408.6515</v>
        <stp/>
        <stp>Market</stp>
        <stp>STOCK</stp>
        <stp>93480.T</stp>
        <stp>出来高加重平均</stp>
        <tr r="J89" s="91"/>
      </tp>
      <tp>
        <v>4112.4525000000003</v>
        <stp/>
        <stp>Market</stp>
        <stp>STOCK</stp>
        <stp>93030.T</stp>
        <stp>出来高加重平均</stp>
        <tr r="J87" s="91"/>
      </tp>
      <tp>
        <v>1875.3420000000001</v>
        <stp/>
        <stp>Market</stp>
        <stp>STOCK</stp>
        <stp>93080.T</stp>
        <stp>出来高加重平均</stp>
        <tr r="J88" s="91"/>
      </tp>
      <tp>
        <v>947.15219999999999</v>
        <stp/>
        <stp>Market</stp>
        <stp>STOCK</stp>
        <stp>92270.T</stp>
        <stp>出来高加重平均</stp>
        <tr r="J86" s="91"/>
      </tp>
      <tp>
        <v>1873.5600999999999</v>
        <stp/>
        <stp>Market</stp>
        <stp>STOCK</stp>
        <stp>98820.T</stp>
        <stp>出来高加重平均</stp>
        <tr r="J94" s="91"/>
      </tp>
    </main>
    <main first="rtdsrv.159709efb839476ba6262f1e59b21a66">
      <tp>
        <v>6326.3423000000003</v>
        <stp/>
        <stp>Market</stp>
        <stp>STOCK</stp>
        <stp>85910.T</stp>
        <stp>出来高加重平均</stp>
        <tr r="J78" s="91"/>
      </tp>
      <tp>
        <v>1490.2709</v>
        <stp/>
        <stp>Market</stp>
        <stp>STOCK</stp>
        <stp>85930.T</stp>
        <stp>出来高加重平均</stp>
        <tr r="J79" s="91"/>
      </tp>
      <tp>
        <v>4521.6247999999996</v>
        <stp/>
        <stp>Market</stp>
        <stp>STOCK</stp>
        <stp>84240.T</stp>
        <stp>出来高加重平均</stp>
        <tr r="J76" s="91"/>
      </tp>
      <tp>
        <v>1345.4196999999999</v>
        <stp/>
        <stp>Market</stp>
        <stp>STOCK</stp>
        <stp>84250.T</stp>
        <stp>出来高加重平均</stp>
        <tr r="J77" s="91"/>
      </tp>
      <tp>
        <v>1471.2436</v>
        <stp/>
        <stp>Market</stp>
        <stp>STOCK</stp>
        <stp>86040.T</stp>
        <stp>出来高加重平均</stp>
        <tr r="J80" s="91"/>
      </tp>
      <tp>
        <v>2175.0857000000001</v>
        <stp/>
        <stp>Market</stp>
        <stp>STOCK</stp>
        <stp>86970.T</stp>
        <stp>出来高加重平均</stp>
        <tr r="J81" s="91"/>
      </tp>
      <tp>
        <v>4782.5039999999999</v>
        <stp/>
        <stp>Market</stp>
        <stp>STOCK</stp>
        <stp>80580.T</stp>
        <stp>出来高加重平均</stp>
        <tr r="J71" s="91"/>
      </tp>
      <tp>
        <v>4903.0843999999997</v>
        <stp/>
        <stp>Market</stp>
        <stp>STOCK</stp>
        <stp>80310.T</stp>
        <stp>出来高加重平均</stp>
        <tr r="J70" s="91"/>
      </tp>
      <tp>
        <v>2613.7437</v>
        <stp/>
        <stp>Market</stp>
        <stp>STOCK</stp>
        <stp>83310.T</stp>
        <stp>出来高加重平均</stp>
        <tr r="J75" s="91"/>
      </tp>
      <tp>
        <v>6710.6468999999997</v>
        <stp/>
        <stp>Market</stp>
        <stp>STOCK</stp>
        <stp>83160.T</stp>
        <stp>出来高加重平均</stp>
        <tr r="J74" s="91"/>
      </tp>
      <tp>
        <v>3052.3060999999998</v>
        <stp/>
        <stp>Market</stp>
        <stp>STOCK</stp>
        <stp>83040.T</stp>
        <stp>出来高加重平均</stp>
        <tr r="J73" s="91"/>
      </tp>
      <tp>
        <v>2304.8425999999999</v>
        <stp/>
        <stp>Market</stp>
        <stp>STOCK</stp>
        <stp>82330.T</stp>
        <stp>出来高加重平均</stp>
        <tr r="J72" s="91"/>
      </tp>
      <tp>
        <v>3714.7375000000002</v>
        <stp/>
        <stp>Market</stp>
        <stp>STOCK</stp>
        <stp>88300.T</stp>
        <stp>出来高加重平均</stp>
        <tr r="J82" s="91"/>
      </tp>
    </main>
    <main first="rtdsrv.159709efb839476ba6262f1e59b21a66">
      <tp>
        <v>-6.5</v>
        <stp/>
        <stp>Market</stp>
        <stp>STOCK</stp>
        <stp>50200.T</stp>
        <stp>前日比</stp>
        <tr r="D30" s="91"/>
      </tp>
      <tp>
        <v>-85</v>
        <stp/>
        <stp>Market</stp>
        <stp>STOCK</stp>
        <stp>52010.T</stp>
        <stp>前日比</stp>
        <tr r="D31" s="91"/>
      </tp>
      <tp>
        <v>-175</v>
        <stp/>
        <stp>Market</stp>
        <stp>STOCK</stp>
        <stp>53340.T</stp>
        <stp>前日比</stp>
        <tr r="D34" s="91"/>
      </tp>
      <tp>
        <v>-5</v>
        <stp/>
        <stp>Market</stp>
        <stp>STOCK</stp>
        <stp>53020.T</stp>
        <stp>前日比</stp>
        <tr r="D32" s="91"/>
      </tp>
      <tp>
        <v>40</v>
        <stp/>
        <stp>Market</stp>
        <stp>STOCK</stp>
        <stp>53100.T</stp>
        <stp>前日比</stp>
        <tr r="D33" s="91"/>
      </tp>
      <tp>
        <v>1430</v>
        <stp/>
        <stp>Market</stp>
        <stp>STOCK</stp>
        <stp>57060.T</stp>
        <stp>前日比</stp>
        <tr r="D35" s="91"/>
      </tp>
      <tp>
        <v>115</v>
        <stp/>
        <stp>Market</stp>
        <stp>STOCK</stp>
        <stp>57130.T</stp>
        <stp>前日比</stp>
        <tr r="D37" s="91"/>
      </tp>
      <tp>
        <v>27</v>
        <stp/>
        <stp>Market</stp>
        <stp>STOCK</stp>
        <stp>57110.T</stp>
        <stp>前日比</stp>
        <tr r="D36" s="91"/>
      </tp>
      <tp>
        <v>37.5</v>
        <stp/>
        <stp>Market</stp>
        <stp>STOCK</stp>
        <stp>58020.T</stp>
        <stp>前日比</stp>
        <tr r="D38" s="91"/>
      </tp>
      <tp>
        <v>-40</v>
        <stp/>
        <stp>Market</stp>
        <stp>STOCK</stp>
        <stp>58030.T</stp>
        <stp>前日比</stp>
        <tr r="D39" s="91"/>
      </tp>
    </main>
    <main first="rtdsrv.159709efb839476ba6262f1e59b21a66">
      <tp>
        <v>180</v>
        <stp/>
        <stp>Market</stp>
        <stp>STOCK</stp>
        <stp>40620.T</stp>
        <stp>前日比</stp>
        <tr r="D19" s="91"/>
      </tp>
      <tp>
        <v>66</v>
        <stp/>
        <stp>Market</stp>
        <stp>STOCK</stp>
        <stp>40630.T</stp>
        <stp>前日比</stp>
        <tr r="D20" s="91"/>
      </tp>
      <tp>
        <v>1</v>
        <stp/>
        <stp>Market</stp>
        <stp>STOCK</stp>
        <stp>40680.T</stp>
        <stp>前日比</stp>
        <tr r="D21" s="91"/>
      </tp>
      <tp>
        <v>7</v>
        <stp/>
        <stp>Market</stp>
        <stp>STOCK</stp>
        <stp>40260.T</stp>
        <stp>前日比</stp>
        <tr r="D18" s="91"/>
      </tp>
      <tp>
        <v>0</v>
        <stp/>
        <stp>Market</stp>
        <stp>STOCK</stp>
        <stp>40080.T</stp>
        <stp>前日比</stp>
        <tr r="D17" s="91"/>
      </tp>
      <tp>
        <v>46</v>
        <stp/>
        <stp>Market</stp>
        <stp>STOCK</stp>
        <stp>41820.T</stp>
        <stp>前日比</stp>
        <tr r="D23" s="91"/>
      </tp>
      <tp>
        <v>-18</v>
        <stp/>
        <stp>Market</stp>
        <stp>STOCK</stp>
        <stp>41880.T</stp>
        <stp>前日比</stp>
        <tr r="D24" s="91"/>
      </tp>
      <tp>
        <v>53</v>
        <stp/>
        <stp>Market</stp>
        <stp>STOCK</stp>
        <stp>41000.T</stp>
        <stp>前日比</stp>
        <tr r="D22" s="91"/>
      </tp>
      <tp>
        <v>29</v>
        <stp/>
        <stp>Market</stp>
        <stp>STOCK</stp>
        <stp>42200.T</stp>
        <stp>前日比</stp>
        <tr r="D25" s="91"/>
      </tp>
      <tp>
        <v>2</v>
        <stp/>
        <stp>Market</stp>
        <stp>STOCK</stp>
        <stp>43340.T</stp>
        <stp>前日比</stp>
        <tr r="D26" s="91"/>
      </tp>
      <tp>
        <v>-79</v>
        <stp/>
        <stp>Market</stp>
        <stp>STOCK</stp>
        <stp>45230.T</stp>
        <stp>前日比</stp>
        <tr r="D27" s="91"/>
      </tp>
      <tp>
        <v>-34</v>
        <stp/>
        <stp>Market</stp>
        <stp>STOCK</stp>
        <stp>45280.T</stp>
        <stp>前日比</stp>
        <tr r="D28" s="91"/>
      </tp>
      <tp>
        <v>-110</v>
        <stp/>
        <stp>Market</stp>
        <stp>STOCK</stp>
        <stp>46610.T</stp>
        <stp>前日比</stp>
        <tr r="D29" s="91"/>
      </tp>
    </main>
    <main first="rtdsrv.159709efb839476ba6262f1e59b21a66">
      <tp>
        <v>9</v>
        <stp/>
        <stp>Market</stp>
        <stp>STOCK</stp>
        <stp>70840.T</stp>
        <stp>前日比</stp>
        <tr r="D59" s="91"/>
      </tp>
      <tp>
        <v>19</v>
        <stp/>
        <stp>Market</stp>
        <stp>STOCK</stp>
        <stp>70470.T</stp>
        <stp>前日比</stp>
        <tr r="D58" s="91"/>
      </tp>
      <tp>
        <v>16.5</v>
        <stp/>
        <stp>Market</stp>
        <stp>STOCK</stp>
        <stp>70130.T</stp>
        <stp>前日比</stp>
        <tr r="D57" s="91"/>
      </tp>
      <tp>
        <v>-4</v>
        <stp/>
        <stp>Market</stp>
        <stp>STOCK</stp>
        <stp>70110.T</stp>
        <stp>前日比</stp>
        <tr r="D56" s="91"/>
      </tp>
      <tp>
        <v>-106</v>
        <stp/>
        <stp>Market</stp>
        <stp>STOCK</stp>
        <stp>71820.T</stp>
        <stp>前日比</stp>
        <tr r="D60" s="91"/>
      </tp>
      <tp>
        <v>8</v>
        <stp/>
        <stp>Market</stp>
        <stp>STOCK</stp>
        <stp>72690.T</stp>
        <stp>前日比</stp>
        <tr r="D64" s="91"/>
      </tp>
      <tp>
        <v>-20</v>
        <stp/>
        <stp>Market</stp>
        <stp>STOCK</stp>
        <stp>72720.T</stp>
        <stp>前日比</stp>
        <tr r="D65" s="91"/>
      </tp>
      <tp>
        <v>5</v>
        <stp/>
        <stp>Market</stp>
        <stp>STOCK</stp>
        <stp>72200.T</stp>
        <stp>前日比</stp>
        <tr r="D63" s="91"/>
      </tp>
      <tp>
        <v>-98</v>
        <stp/>
        <stp>Market</stp>
        <stp>STOCK</stp>
        <stp>72030.T</stp>
        <stp>前日比</stp>
        <tr r="D61" s="91"/>
      </tp>
      <tp>
        <v>-3</v>
        <stp/>
        <stp>Market</stp>
        <stp>STOCK</stp>
        <stp>72130.T</stp>
        <stp>前日比</stp>
        <tr r="D62" s="91"/>
      </tp>
      <tp>
        <v>2</v>
        <stp/>
        <stp>Market</stp>
        <stp>STOCK</stp>
        <stp>73760.T</stp>
        <stp>前日比</stp>
        <tr r="D66" s="91"/>
      </tp>
      <tp>
        <v>0</v>
        <stp/>
        <stp>Market</stp>
        <stp>STOCK</stp>
        <stp>75250.T</stp>
        <stp>前日比</stp>
        <tr r="D67" s="91"/>
      </tp>
      <tp>
        <v>685</v>
        <stp/>
        <stp>Market</stp>
        <stp>STOCK</stp>
        <stp>77290.T</stp>
        <stp>前日比</stp>
        <tr r="D68" s="91"/>
      </tp>
      <tp>
        <v>-100</v>
        <stp/>
        <stp>Market</stp>
        <stp>STOCK</stp>
        <stp>79210.T</stp>
        <stp>前日比</stp>
        <tr r="D69" s="91"/>
      </tp>
    </main>
    <main first="rtdsrv.159709efb839476ba6262f1e59b21a66">
      <tp>
        <v>-5</v>
        <stp/>
        <stp>Market</stp>
        <stp>STOCK</stp>
        <stp>60380.T</stp>
        <stp>前日比</stp>
        <tr r="D40" s="91"/>
      </tp>
      <tp>
        <v>-63</v>
        <stp/>
        <stp>Market</stp>
        <stp>STOCK</stp>
        <stp>61780.T</stp>
        <stp>前日比</stp>
        <tr r="D42" s="91"/>
      </tp>
      <tp>
        <v>26</v>
        <stp/>
        <stp>Market</stp>
        <stp>STOCK</stp>
        <stp>61560.T</stp>
        <stp>前日比</stp>
        <tr r="D41" s="91"/>
      </tp>
      <tp>
        <v>9</v>
        <stp/>
        <stp>Market</stp>
        <stp>STOCK</stp>
        <stp>62080.T</stp>
        <stp>前日比</stp>
        <tr r="D43" s="91"/>
      </tp>
      <tp>
        <v>-10</v>
        <stp/>
        <stp>Market</stp>
        <stp>STOCK</stp>
        <stp>63780.T</stp>
        <stp>前日比</stp>
        <tr r="D45" s="91"/>
      </tp>
      <tp>
        <v>5</v>
        <stp/>
        <stp>Market</stp>
        <stp>STOCK</stp>
        <stp>63560.T</stp>
        <stp>前日比</stp>
        <tr r="D44" s="91"/>
      </tp>
      <tp>
        <v>-598</v>
        <stp/>
        <stp>Market</stp>
        <stp>STOCK</stp>
        <stp>65860.T</stp>
        <stp>前日比</stp>
        <tr r="D47" s="91"/>
      </tp>
      <tp>
        <v>-87</v>
        <stp/>
        <stp>Market</stp>
        <stp>STOCK</stp>
        <stp>65940.T</stp>
        <stp>前日比</stp>
        <tr r="D48" s="91"/>
      </tp>
      <tp>
        <v>-129.5</v>
        <stp/>
        <stp>Market</stp>
        <stp>STOCK</stp>
        <stp>65260.T</stp>
        <stp>前日比</stp>
        <tr r="D46" s="91"/>
      </tp>
      <tp>
        <v>77</v>
        <stp/>
        <stp>Market</stp>
        <stp>STOCK</stp>
        <stp>66740.T</stp>
        <stp>前日比</stp>
        <tr r="D49" s="91"/>
      </tp>
      <tp>
        <v>0</v>
        <stp/>
        <stp>Market</stp>
        <stp>STOCK</stp>
        <stp>67580.T</stp>
        <stp>前日比</stp>
        <tr r="D50" s="91"/>
      </tp>
      <tp>
        <v>-90</v>
        <stp/>
        <stp>Market</stp>
        <stp>STOCK</stp>
        <stp>68900.T</stp>
        <stp>前日比</stp>
        <tr r="D53" s="91"/>
      </tp>
      <tp>
        <v>45</v>
        <stp/>
        <stp>Market</stp>
        <stp>STOCK</stp>
        <stp>68410.T</stp>
        <stp>前日比</stp>
        <tr r="D52" s="91"/>
      </tp>
      <tp>
        <v>-17</v>
        <stp/>
        <stp>Market</stp>
        <stp>STOCK</stp>
        <stp>68100.T</stp>
        <stp>前日比</stp>
        <tr r="D51" s="91"/>
      </tp>
      <tp>
        <v>-34</v>
        <stp/>
        <stp>Market</stp>
        <stp>STOCK</stp>
        <stp>69630.T</stp>
        <stp>前日比</stp>
        <tr r="D55" s="91"/>
      </tp>
      <tp>
        <v>22</v>
        <stp/>
        <stp>Market</stp>
        <stp>STOCK</stp>
        <stp>69250.T</stp>
        <stp>前日比</stp>
        <tr r="D54" s="91"/>
      </tp>
    </main>
    <main first="rtdsrv.159709efb839476ba6262f1e59b21a66">
      <tp>
        <v>12</v>
        <stp/>
        <stp>Market</stp>
        <stp>STOCK</stp>
        <stp>16050.T</stp>
        <stp>前日比</stp>
        <tr r="D2" s="91"/>
      </tp>
      <tp>
        <v>-20</v>
        <stp/>
        <stp>Market</stp>
        <stp>STOCK</stp>
        <stp>18330.T</stp>
        <stp>前日比</stp>
        <tr r="D3" s="91"/>
      </tp>
      <tp>
        <v>2</v>
        <stp/>
        <stp>Market</stp>
        <stp>STOCK</stp>
        <stp>19630.T</stp>
        <stp>前日比</stp>
        <tr r="D8" s="91"/>
      </tp>
      <tp>
        <v>-77</v>
        <stp/>
        <stp>Market</stp>
        <stp>STOCK</stp>
        <stp>19250.T</stp>
        <stp>前日比</stp>
        <tr r="D5" s="91"/>
      </tp>
      <tp>
        <v>-163</v>
        <stp/>
        <stp>Market</stp>
        <stp>STOCK</stp>
        <stp>19280.T</stp>
        <stp>前日比</stp>
        <tr r="D6" s="91"/>
      </tp>
      <tp>
        <v>-8</v>
        <stp/>
        <stp>Market</stp>
        <stp>STOCK</stp>
        <stp>19290.T</stp>
        <stp>前日比</stp>
        <tr r="D7" s="91"/>
      </tp>
      <tp>
        <v>-24</v>
        <stp/>
        <stp>Market</stp>
        <stp>STOCK</stp>
        <stp>19110.T</stp>
        <stp>前日比</stp>
        <tr r="D4" s="91"/>
      </tp>
    </main>
    <main first="rtdsrv.159709efb839476ba6262f1e59b21a66">
      <tp>
        <v>-77.5</v>
        <stp/>
        <stp>Market</stp>
        <stp>STOCK</stp>
        <stp>30030.T</stp>
        <stp>前日比</stp>
        <tr r="D15" s="91"/>
      </tp>
      <tp>
        <v>-20.5</v>
        <stp/>
        <stp>Market</stp>
        <stp>STOCK</stp>
        <stp>34070.T</stp>
        <stp>前日比</stp>
        <tr r="D16" s="91"/>
      </tp>
    </main>
    <main first="rtdsrv.159709efb839476ba6262f1e59b21a66">
      <tp>
        <v>0</v>
        <stp/>
        <stp>Market</stp>
        <stp>STOCK</stp>
        <stp>21620.T</stp>
        <stp>前日比</stp>
        <tr r="D10" s="91"/>
      </tp>
      <tp>
        <v>-3</v>
        <stp/>
        <stp>Market</stp>
        <stp>STOCK</stp>
        <stp>21240.T</stp>
        <stp>前日比</stp>
        <tr r="D9" s="91"/>
      </tp>
      <tp>
        <v>-76</v>
        <stp/>
        <stp>Market</stp>
        <stp>STOCK</stp>
        <stp>22290.T</stp>
        <stp>前日比</stp>
        <tr r="D11" s="91"/>
      </tp>
      <tp>
        <v>7</v>
        <stp/>
        <stp>Market</stp>
        <stp>STOCK</stp>
        <stp>27680.T</stp>
        <stp>前日比</stp>
        <tr r="D12" s="91"/>
      </tp>
      <tp>
        <v>1</v>
        <stp/>
        <stp>Market</stp>
        <stp>STOCK</stp>
        <stp>27690.T</stp>
        <stp>前日比</stp>
        <tr r="D13" s="91"/>
      </tp>
      <tp>
        <v>-116</v>
        <stp/>
        <stp>Market</stp>
        <stp>STOCK</stp>
        <stp>29140.T</stp>
        <stp>前日比</stp>
        <tr r="D14" s="91"/>
      </tp>
      <tp>
        <v>-24.5</v>
        <stp/>
        <stp>Market</stp>
        <stp>STOCK</stp>
        <stp>90690.T</stp>
        <stp>前日比</stp>
        <tr r="D85" s="91"/>
      </tp>
      <tp>
        <v>-142</v>
        <stp/>
        <stp>Market</stp>
        <stp>STOCK</stp>
        <stp>90240.T</stp>
        <stp>前日比</stp>
        <tr r="D84" s="91"/>
      </tp>
      <tp>
        <v>-115</v>
        <stp/>
        <stp>Market</stp>
        <stp>STOCK</stp>
        <stp>90200.T</stp>
        <stp>前日比</stp>
        <tr r="D83" s="91"/>
      </tp>
      <tp>
        <v>-35</v>
        <stp/>
        <stp>Market</stp>
        <stp>STOCK</stp>
        <stp>92270.T</stp>
        <stp>前日比</stp>
        <tr r="D86" s="91"/>
      </tp>
      <tp>
        <v>6</v>
        <stp/>
        <stp>Market</stp>
        <stp>STOCK</stp>
        <stp>93480.T</stp>
        <stp>前日比</stp>
        <tr r="D89" s="91"/>
      </tp>
      <tp>
        <v>-10</v>
        <stp/>
        <stp>Market</stp>
        <stp>STOCK</stp>
        <stp>93030.T</stp>
        <stp>前日比</stp>
        <tr r="D87" s="91"/>
      </tp>
      <tp>
        <v>6</v>
        <stp/>
        <stp>Market</stp>
        <stp>STOCK</stp>
        <stp>93080.T</stp>
        <stp>前日比</stp>
        <tr r="D88" s="91"/>
      </tp>
      <tp>
        <v>-46</v>
        <stp/>
        <stp>Market</stp>
        <stp>STOCK</stp>
        <stp>94490.T</stp>
        <stp>前日比</stp>
        <tr r="D91" s="91"/>
      </tp>
      <tp>
        <v>-1.3</v>
        <stp/>
        <stp>Market</stp>
        <stp>STOCK</stp>
        <stp>94320.T</stp>
        <stp>前日比</stp>
        <tr r="D90" s="91"/>
      </tp>
      <tp>
        <v>-27</v>
        <stp/>
        <stp>Market</stp>
        <stp>STOCK</stp>
        <stp>95310.T</stp>
        <stp>前日比</stp>
        <tr r="D93" s="91"/>
      </tp>
      <tp>
        <v>-9.6999999999999993</v>
        <stp/>
        <stp>Market</stp>
        <stp>STOCK</stp>
        <stp>95010.T</stp>
        <stp>前日比</stp>
        <tr r="D92" s="91"/>
      </tp>
      <tp>
        <v>-11</v>
        <stp/>
        <stp>Market</stp>
        <stp>STOCK</stp>
        <stp>98820.T</stp>
        <stp>前日比</stp>
        <tr r="D94" s="91"/>
      </tp>
      <tp>
        <v>-42</v>
        <stp/>
        <stp>Market</stp>
        <stp>STOCK</stp>
        <stp>80580.T</stp>
        <stp>前日比</stp>
        <tr r="D71" s="91"/>
      </tp>
      <tp>
        <v>2</v>
        <stp/>
        <stp>Market</stp>
        <stp>STOCK</stp>
        <stp>80310.T</stp>
        <stp>前日比</stp>
        <tr r="D70" s="91"/>
      </tp>
      <tp>
        <v>-85</v>
        <stp/>
        <stp>Market</stp>
        <stp>STOCK</stp>
        <stp>82330.T</stp>
        <stp>前日比</stp>
        <tr r="D72" s="91"/>
      </tp>
      <tp>
        <v>-77.5</v>
        <stp/>
        <stp>Market</stp>
        <stp>STOCK</stp>
        <stp>83310.T</stp>
        <stp>前日比</stp>
        <tr r="D75" s="91"/>
      </tp>
      <tp>
        <v>-24</v>
        <stp/>
        <stp>Market</stp>
        <stp>STOCK</stp>
        <stp>83040.T</stp>
        <stp>前日比</stp>
        <tr r="D73" s="91"/>
      </tp>
      <tp>
        <v>-210</v>
        <stp/>
        <stp>Market</stp>
        <stp>STOCK</stp>
        <stp>83160.T</stp>
        <stp>前日比</stp>
        <tr r="D74" s="91"/>
      </tp>
      <tp>
        <v>-74</v>
        <stp/>
        <stp>Market</stp>
        <stp>STOCK</stp>
        <stp>84240.T</stp>
        <stp>前日比</stp>
        <tr r="D76" s="91"/>
      </tp>
      <tp>
        <v>-23</v>
        <stp/>
        <stp>Market</stp>
        <stp>STOCK</stp>
        <stp>84250.T</stp>
        <stp>前日比</stp>
        <tr r="D77" s="91"/>
      </tp>
      <tp>
        <v>-27.5</v>
        <stp/>
        <stp>Market</stp>
        <stp>STOCK</stp>
        <stp>85930.T</stp>
        <stp>前日比</stp>
        <tr r="D79" s="91"/>
      </tp>
      <tp>
        <v>-181</v>
        <stp/>
        <stp>Market</stp>
        <stp>STOCK</stp>
        <stp>85910.T</stp>
        <stp>前日比</stp>
        <tr r="D78" s="91"/>
      </tp>
      <tp>
        <v>-126</v>
        <stp/>
        <stp>Market</stp>
        <stp>STOCK</stp>
        <stp>86970.T</stp>
        <stp>前日比</stp>
        <tr r="D81" s="91"/>
      </tp>
      <tp>
        <v>-102.5</v>
        <stp/>
        <stp>Market</stp>
        <stp>STOCK</stp>
        <stp>86040.T</stp>
        <stp>前日比</stp>
        <tr r="D80" s="91"/>
      </tp>
      <tp>
        <v>-39</v>
        <stp/>
        <stp>Market</stp>
        <stp>STOCK</stp>
        <stp>88300.T</stp>
        <stp>前日比</stp>
        <tr r="D82" s="91"/>
      </tp>
    </main>
    <main first="rtdsrv.159709efb839476ba6262f1e59b21a66">
      <tp t="s">
        <v/>
        <stp/>
        <stp>Market</stp>
        <stp>STOCK</stp>
        <stp/>
        <stp>出来高加重平均</stp>
        <tr r="B4" s="7"/>
      </tp>
    </main>
    <main first="rtdsrv.159709efb839476ba6262f1e59b21a66">
      <tp>
        <v>3952.5</v>
        <stp/>
        <stp>Market</stp>
        <stp>INDEX</stp>
        <stp>TOPX</stp>
        <stp>現在値</stp>
        <tr r="B2199" s="88"/>
        <tr r="B1699" s="89"/>
        <tr r="B1999" s="90"/>
        <tr r="B1899" s="88"/>
        <tr r="B1699" s="88"/>
        <tr r="B1599" s="88"/>
        <tr r="B2099" s="90"/>
        <tr r="B1799" s="88"/>
        <tr r="B1" s="7"/>
        <tr r="B1999" s="88"/>
        <tr r="B2099" s="89"/>
        <tr r="B1499" s="90"/>
        <tr r="B1399" s="89"/>
        <tr r="B1399" s="90"/>
        <tr r="B1999" s="89"/>
        <tr r="B2099" s="88"/>
        <tr r="B1499" s="88"/>
        <tr r="B1899" s="89"/>
        <tr r="B1599" s="89"/>
        <tr r="B1401" s="90"/>
        <tr r="B1799" s="89"/>
        <tr r="B2199" s="89"/>
        <tr r="B2199" s="90"/>
        <tr r="B2299" s="89"/>
        <tr r="B2499" s="90"/>
        <tr r="B2299" s="88"/>
        <tr r="B2599" s="88"/>
        <tr r="B2299" s="90"/>
        <tr r="B2399" s="88"/>
        <tr r="B2499" s="88"/>
        <tr r="B2499" s="89"/>
        <tr r="B2399" s="90"/>
        <tr r="B2399" s="89"/>
        <tr r="B2598" s="89"/>
        <tr r="B2599" s="90"/>
        <tr r="B2700" s="89"/>
        <tr r="B2700" s="90"/>
      </tp>
    </main>
    <main first="rtdsrv.159709efb839476ba6262f1e59b21a66">
      <tp t="s">
        <v/>
        <stp/>
        <stp>Market</stp>
        <stp>STOCK</stp>
        <stp>68410.T</stp>
        <stp>買気配</stp>
        <tr r="N52" s="91"/>
      </tp>
      <tp t="s">
        <v/>
        <stp/>
        <stp>Market</stp>
        <stp>STOCK</stp>
        <stp>68100.T</stp>
        <stp>買気配</stp>
        <tr r="N51" s="91"/>
      </tp>
      <tp t="s">
        <v/>
        <stp/>
        <stp>Market</stp>
        <stp>STOCK</stp>
        <stp>68900.T</stp>
        <stp>買気配</stp>
        <tr r="N53" s="91"/>
      </tp>
      <tp t="s">
        <v/>
        <stp/>
        <stp>Market</stp>
        <stp>STOCK</stp>
        <stp>69630.T</stp>
        <stp>買気配</stp>
        <tr r="N55" s="91"/>
      </tp>
      <tp t="s">
        <v/>
        <stp/>
        <stp>Market</stp>
        <stp>STOCK</stp>
        <stp>69250.T</stp>
        <stp>買気配</stp>
        <tr r="N54" s="91"/>
      </tp>
      <tp t="s">
        <v/>
        <stp/>
        <stp>Market</stp>
        <stp>STOCK</stp>
        <stp>60380.T</stp>
        <stp>買気配</stp>
        <tr r="N40" s="91"/>
      </tp>
      <tp t="s">
        <v/>
        <stp/>
        <stp>Market</stp>
        <stp>STOCK</stp>
        <stp>61780.T</stp>
        <stp>買気配</stp>
        <tr r="N42" s="91"/>
      </tp>
      <tp t="s">
        <v/>
        <stp/>
        <stp>Market</stp>
        <stp>STOCK</stp>
        <stp>61560.T</stp>
        <stp>買気配</stp>
        <tr r="N41" s="91"/>
      </tp>
      <tp t="s">
        <v/>
        <stp/>
        <stp>Market</stp>
        <stp>STOCK</stp>
        <stp>62080.T</stp>
        <stp>買気配</stp>
        <tr r="N43" s="91"/>
      </tp>
      <tp t="s">
        <v/>
        <stp/>
        <stp>Market</stp>
        <stp>STOCK</stp>
        <stp>63780.T</stp>
        <stp>買気配</stp>
        <tr r="N45" s="91"/>
      </tp>
      <tp t="s">
        <v/>
        <stp/>
        <stp>Market</stp>
        <stp>STOCK</stp>
        <stp>63560.T</stp>
        <stp>買気配</stp>
        <tr r="N44" s="91"/>
      </tp>
      <tp t="s">
        <v/>
        <stp/>
        <stp>Market</stp>
        <stp>STOCK</stp>
        <stp>65260.T</stp>
        <stp>買気配</stp>
        <tr r="N46" s="91"/>
      </tp>
      <tp t="s">
        <v/>
        <stp/>
        <stp>Market</stp>
        <stp>STOCK</stp>
        <stp>65940.T</stp>
        <stp>買気配</stp>
        <tr r="N48" s="91"/>
      </tp>
      <tp t="s">
        <v/>
        <stp/>
        <stp>Market</stp>
        <stp>STOCK</stp>
        <stp>65860.T</stp>
        <stp>買気配</stp>
        <tr r="N47" s="91"/>
      </tp>
      <tp t="s">
        <v/>
        <stp/>
        <stp>Market</stp>
        <stp>STOCK</stp>
        <stp>66740.T</stp>
        <stp>買気配</stp>
        <tr r="N49" s="91"/>
      </tp>
      <tp t="s">
        <v/>
        <stp/>
        <stp>Market</stp>
        <stp>STOCK</stp>
        <stp>67580.T</stp>
        <stp>買気配</stp>
        <tr r="N50" s="91"/>
      </tp>
    </main>
    <main first="rtdsrv.159709efb839476ba6262f1e59b21a66">
      <tp t="s">
        <v/>
        <stp/>
        <stp>Market</stp>
        <stp>STOCK</stp>
        <stp>79210.T</stp>
        <stp>買気配</stp>
        <tr r="N69" s="91"/>
      </tp>
      <tp t="s">
        <v/>
        <stp/>
        <stp>Market</stp>
        <stp>STOCK</stp>
        <stp>70470.T</stp>
        <stp>買気配</stp>
        <tr r="N58" s="91"/>
      </tp>
      <tp t="s">
        <v/>
        <stp/>
        <stp>Market</stp>
        <stp>STOCK</stp>
        <stp>70110.T</stp>
        <stp>買気配</stp>
        <tr r="N56" s="91"/>
      </tp>
      <tp t="s">
        <v/>
        <stp/>
        <stp>Market</stp>
        <stp>STOCK</stp>
        <stp>70130.T</stp>
        <stp>買気配</stp>
        <tr r="N57" s="91"/>
      </tp>
      <tp t="s">
        <v/>
        <stp/>
        <stp>Market</stp>
        <stp>STOCK</stp>
        <stp>70840.T</stp>
        <stp>買気配</stp>
        <tr r="N59" s="91"/>
      </tp>
      <tp t="s">
        <v/>
        <stp/>
        <stp>Market</stp>
        <stp>STOCK</stp>
        <stp>71820.T</stp>
        <stp>買気配</stp>
        <tr r="N60" s="91"/>
      </tp>
      <tp t="s">
        <v/>
        <stp/>
        <stp>Market</stp>
        <stp>STOCK</stp>
        <stp>72720.T</stp>
        <stp>買気配</stp>
        <tr r="N65" s="91"/>
      </tp>
      <tp t="s">
        <v/>
        <stp/>
        <stp>Market</stp>
        <stp>STOCK</stp>
        <stp>72690.T</stp>
        <stp>買気配</stp>
        <tr r="N64" s="91"/>
      </tp>
      <tp t="s">
        <v/>
        <stp/>
        <stp>Market</stp>
        <stp>STOCK</stp>
        <stp>72200.T</stp>
        <stp>買気配</stp>
        <tr r="N63" s="91"/>
      </tp>
      <tp t="s">
        <v/>
        <stp/>
        <stp>Market</stp>
        <stp>STOCK</stp>
        <stp>72130.T</stp>
        <stp>買気配</stp>
        <tr r="N62" s="91"/>
      </tp>
      <tp t="s">
        <v/>
        <stp/>
        <stp>Market</stp>
        <stp>STOCK</stp>
        <stp>72030.T</stp>
        <stp>買気配</stp>
        <tr r="N61" s="91"/>
      </tp>
      <tp t="s">
        <v/>
        <stp/>
        <stp>Market</stp>
        <stp>STOCK</stp>
        <stp>73760.T</stp>
        <stp>買気配</stp>
        <tr r="N66" s="91"/>
      </tp>
      <tp t="s">
        <v/>
        <stp/>
        <stp>Market</stp>
        <stp>STOCK</stp>
        <stp>75250.T</stp>
        <stp>買気配</stp>
        <tr r="N67" s="91"/>
      </tp>
      <tp t="s">
        <v/>
        <stp/>
        <stp>Market</stp>
        <stp>STOCK</stp>
        <stp>77290.T</stp>
        <stp>買気配</stp>
        <tr r="N68" s="91"/>
      </tp>
    </main>
    <main first="rtdsrv.159709efb839476ba6262f1e59b21a66">
      <tp t="s">
        <v/>
        <stp/>
        <stp>Market</stp>
        <stp>STOCK</stp>
        <stp>40680.T</stp>
        <stp>買気配</stp>
        <tr r="N21" s="91"/>
      </tp>
      <tp t="s">
        <v/>
        <stp/>
        <stp>Market</stp>
        <stp>STOCK</stp>
        <stp>40620.T</stp>
        <stp>買気配</stp>
        <tr r="N19" s="91"/>
      </tp>
      <tp t="s">
        <v/>
        <stp/>
        <stp>Market</stp>
        <stp>STOCK</stp>
        <stp>40630.T</stp>
        <stp>買気配</stp>
        <tr r="N20" s="91"/>
      </tp>
      <tp t="s">
        <v/>
        <stp/>
        <stp>Market</stp>
        <stp>STOCK</stp>
        <stp>40260.T</stp>
        <stp>買気配</stp>
        <tr r="N18" s="91"/>
      </tp>
      <tp t="s">
        <v/>
        <stp/>
        <stp>Market</stp>
        <stp>STOCK</stp>
        <stp>40080.T</stp>
        <stp>買気配</stp>
        <tr r="N17" s="91"/>
      </tp>
      <tp t="s">
        <v/>
        <stp/>
        <stp>Market</stp>
        <stp>STOCK</stp>
        <stp>41000.T</stp>
        <stp>買気配</stp>
        <tr r="N22" s="91"/>
      </tp>
      <tp t="s">
        <v/>
        <stp/>
        <stp>Market</stp>
        <stp>STOCK</stp>
        <stp>41880.T</stp>
        <stp>買気配</stp>
        <tr r="N24" s="91"/>
      </tp>
      <tp t="s">
        <v/>
        <stp/>
        <stp>Market</stp>
        <stp>STOCK</stp>
        <stp>41820.T</stp>
        <stp>買気配</stp>
        <tr r="N23" s="91"/>
      </tp>
      <tp t="s">
        <v/>
        <stp/>
        <stp>Market</stp>
        <stp>STOCK</stp>
        <stp>42200.T</stp>
        <stp>買気配</stp>
        <tr r="N25" s="91"/>
      </tp>
      <tp t="s">
        <v/>
        <stp/>
        <stp>Market</stp>
        <stp>STOCK</stp>
        <stp>43340.T</stp>
        <stp>買気配</stp>
        <tr r="N26" s="91"/>
      </tp>
      <tp t="s">
        <v/>
        <stp/>
        <stp>Market</stp>
        <stp>STOCK</stp>
        <stp>45280.T</stp>
        <stp>買気配</stp>
        <tr r="N28" s="91"/>
      </tp>
      <tp t="s">
        <v/>
        <stp/>
        <stp>Market</stp>
        <stp>STOCK</stp>
        <stp>45230.T</stp>
        <stp>買気配</stp>
        <tr r="N27" s="91"/>
      </tp>
      <tp t="s">
        <v/>
        <stp/>
        <stp>Market</stp>
        <stp>STOCK</stp>
        <stp>46610.T</stp>
        <stp>買気配</stp>
        <tr r="N29" s="91"/>
      </tp>
    </main>
    <main first="rtdsrv.159709efb839476ba6262f1e59b21a66">
      <tp t="s">
        <v/>
        <stp/>
        <stp>Market</stp>
        <stp>STOCK</stp>
        <stp>58020.T</stp>
        <stp>買気配</stp>
        <tr r="N38" s="91"/>
      </tp>
      <tp t="s">
        <v/>
        <stp/>
        <stp>Market</stp>
        <stp>STOCK</stp>
        <stp>58030.T</stp>
        <stp>買気配</stp>
        <tr r="N39" s="91"/>
      </tp>
      <tp t="s">
        <v/>
        <stp/>
        <stp>Market</stp>
        <stp>STOCK</stp>
        <stp>50200.T</stp>
        <stp>買気配</stp>
        <tr r="N30" s="91"/>
      </tp>
      <tp t="s">
        <v/>
        <stp/>
        <stp>Market</stp>
        <stp>STOCK</stp>
        <stp>52010.T</stp>
        <stp>買気配</stp>
        <tr r="N31" s="91"/>
      </tp>
      <tp t="s">
        <v/>
        <stp/>
        <stp>Market</stp>
        <stp>STOCK</stp>
        <stp>53340.T</stp>
        <stp>買気配</stp>
        <tr r="N34" s="91"/>
      </tp>
      <tp t="s">
        <v/>
        <stp/>
        <stp>Market</stp>
        <stp>STOCK</stp>
        <stp>53100.T</stp>
        <stp>買気配</stp>
        <tr r="N33" s="91"/>
      </tp>
      <tp t="s">
        <v/>
        <stp/>
        <stp>Market</stp>
        <stp>STOCK</stp>
        <stp>53020.T</stp>
        <stp>買気配</stp>
        <tr r="N32" s="91"/>
      </tp>
      <tp t="s">
        <v/>
        <stp/>
        <stp>Market</stp>
        <stp>STOCK</stp>
        <stp>57110.T</stp>
        <stp>買気配</stp>
        <tr r="N36" s="91"/>
      </tp>
      <tp t="s">
        <v/>
        <stp/>
        <stp>Market</stp>
        <stp>STOCK</stp>
        <stp>57130.T</stp>
        <stp>買気配</stp>
        <tr r="N37" s="91"/>
      </tp>
      <tp t="s">
        <v/>
        <stp/>
        <stp>Market</stp>
        <stp>STOCK</stp>
        <stp>57060.T</stp>
        <stp>買気配</stp>
        <tr r="N35" s="91"/>
      </tp>
      <tp t="s">
        <v/>
        <stp/>
        <stp>Market</stp>
        <stp>STOCK</stp>
        <stp>29140.T</stp>
        <stp>買気配</stp>
        <tr r="N14" s="91"/>
      </tp>
      <tp t="s">
        <v/>
        <stp/>
        <stp>Market</stp>
        <stp>STOCK</stp>
        <stp>21620.T</stp>
        <stp>買気配</stp>
        <tr r="N10" s="91"/>
      </tp>
      <tp t="s">
        <v/>
        <stp/>
        <stp>Market</stp>
        <stp>STOCK</stp>
        <stp>21240.T</stp>
        <stp>買気配</stp>
        <tr r="N9" s="91"/>
      </tp>
      <tp t="s">
        <v/>
        <stp/>
        <stp>Market</stp>
        <stp>STOCK</stp>
        <stp>22290.T</stp>
        <stp>買気配</stp>
        <tr r="N11" s="91"/>
      </tp>
      <tp t="s">
        <v/>
        <stp/>
        <stp>Market</stp>
        <stp>STOCK</stp>
        <stp>27680.T</stp>
        <stp>買気配</stp>
        <tr r="N12" s="91"/>
      </tp>
      <tp t="s">
        <v/>
        <stp/>
        <stp>Market</stp>
        <stp>STOCK</stp>
        <stp>27690.T</stp>
        <stp>買気配</stp>
        <tr r="N13" s="91"/>
      </tp>
    </main>
    <main first="rtdsrv.159709efb839476ba6262f1e59b21a66">
      <tp t="s">
        <v/>
        <stp/>
        <stp>Market</stp>
        <stp>STOCK</stp>
        <stp>30030.T</stp>
        <stp>買気配</stp>
        <tr r="N15" s="91"/>
      </tp>
      <tp t="s">
        <v/>
        <stp/>
        <stp>Market</stp>
        <stp>STOCK</stp>
        <stp>34070.T</stp>
        <stp>買気配</stp>
        <tr r="N16" s="91"/>
      </tp>
    </main>
    <main first="rtdsrv.159709efb839476ba6262f1e59b21a66">
      <tp>
        <v>61710</v>
        <stp/>
        <stp>Market</stp>
        <stp>INDEX</stp>
        <stp>N225.FUT01.OS</stp>
        <stp>現在値</stp>
        <tr r="D2099" s="90"/>
        <tr r="D1799" s="89"/>
        <tr r="D1899" s="89"/>
        <tr r="D2099" s="89"/>
        <tr r="D1699" s="88"/>
        <tr r="D1599" s="89"/>
        <tr r="D1799" s="88"/>
        <tr r="D1599" s="88"/>
        <tr r="D2199" s="88"/>
        <tr r="D1" s="7"/>
        <tr r="D1999" s="88"/>
        <tr r="D1499" s="90"/>
        <tr r="D2099" s="88"/>
        <tr r="D1999" s="89"/>
        <tr r="D1699" s="89"/>
        <tr r="D1999" s="90"/>
        <tr r="D2199" s="89"/>
        <tr r="D1899" s="88"/>
        <tr r="D2199" s="90"/>
        <tr r="D2399" s="89"/>
        <tr r="D2598" s="89"/>
        <tr r="D2599" s="88"/>
        <tr r="D2299" s="88"/>
        <tr r="D2399" s="90"/>
        <tr r="D2599" s="90"/>
        <tr r="D2499" s="89"/>
        <tr r="D2499" s="90"/>
        <tr r="D2399" s="88"/>
        <tr r="D2499" s="88"/>
        <tr r="D2299" s="89"/>
        <tr r="D2299" s="90"/>
        <tr r="D2700" s="89"/>
        <tr r="D2700" s="90"/>
      </tp>
    </main>
    <main first="rtdsrv.159709efb839476ba6262f1e59b21a66">
      <tp t="s">
        <v/>
        <stp/>
        <stp>Market</stp>
        <stp>STOCK</stp>
        <stp>18330.T</stp>
        <stp>買気配</stp>
        <tr r="N3" s="91"/>
      </tp>
      <tp t="s">
        <v/>
        <stp/>
        <stp>Market</stp>
        <stp>STOCK</stp>
        <stp>19630.T</stp>
        <stp>買気配</stp>
        <tr r="N8" s="91"/>
      </tp>
      <tp t="s">
        <v/>
        <stp/>
        <stp>Market</stp>
        <stp>STOCK</stp>
        <stp>19280.T</stp>
        <stp>買気配</stp>
        <tr r="N6" s="91"/>
      </tp>
      <tp t="s">
        <v/>
        <stp/>
        <stp>Market</stp>
        <stp>STOCK</stp>
        <stp>19290.T</stp>
        <stp>買気配</stp>
        <tr r="N7" s="91"/>
      </tp>
      <tp t="s">
        <v/>
        <stp/>
        <stp>Market</stp>
        <stp>STOCK</stp>
        <stp>19250.T</stp>
        <stp>買気配</stp>
        <tr r="N5" s="91"/>
      </tp>
      <tp t="s">
        <v/>
        <stp/>
        <stp>Market</stp>
        <stp>STOCK</stp>
        <stp>19110.T</stp>
        <stp>買気配</stp>
        <tr r="N4" s="91"/>
      </tp>
      <tp t="s">
        <v/>
        <stp/>
        <stp>Market</stp>
        <stp>STOCK</stp>
        <stp>16050.T</stp>
        <stp>買気配</stp>
        <tr r="N2" s="91"/>
      </tp>
    </main>
    <main first="rtdsrv.159709efb839476ba6262f1e59b21a66">
      <tp t="s">
        <v/>
        <stp/>
        <stp>Market</stp>
        <stp>STOCK</stp>
        <stp>88300.T</stp>
        <stp>買気配</stp>
        <tr r="N82" s="91"/>
      </tp>
      <tp t="s">
        <v/>
        <stp/>
        <stp>Market</stp>
        <stp>STOCK</stp>
        <stp>80580.T</stp>
        <stp>買気配</stp>
        <tr r="N71" s="91"/>
      </tp>
      <tp t="s">
        <v/>
        <stp/>
        <stp>Market</stp>
        <stp>STOCK</stp>
        <stp>80310.T</stp>
        <stp>買気配</stp>
        <tr r="N70" s="91"/>
      </tp>
      <tp t="s">
        <v/>
        <stp/>
        <stp>Market</stp>
        <stp>STOCK</stp>
        <stp>82330.T</stp>
        <stp>買気配</stp>
        <tr r="N72" s="91"/>
      </tp>
      <tp t="s">
        <v/>
        <stp/>
        <stp>Market</stp>
        <stp>STOCK</stp>
        <stp>83310.T</stp>
        <stp>買気配</stp>
        <tr r="N75" s="91"/>
      </tp>
      <tp t="s">
        <v/>
        <stp/>
        <stp>Market</stp>
        <stp>STOCK</stp>
        <stp>83160.T</stp>
        <stp>買気配</stp>
        <tr r="N74" s="91"/>
      </tp>
      <tp t="s">
        <v/>
        <stp/>
        <stp>Market</stp>
        <stp>STOCK</stp>
        <stp>83040.T</stp>
        <stp>買気配</stp>
        <tr r="N73" s="91"/>
      </tp>
      <tp t="s">
        <v/>
        <stp/>
        <stp>Market</stp>
        <stp>STOCK</stp>
        <stp>84240.T</stp>
        <stp>買気配</stp>
        <tr r="N76" s="91"/>
      </tp>
      <tp t="s">
        <v/>
        <stp/>
        <stp>Market</stp>
        <stp>STOCK</stp>
        <stp>84250.T</stp>
        <stp>買気配</stp>
        <tr r="N77" s="91"/>
      </tp>
      <tp t="s">
        <v/>
        <stp/>
        <stp>Market</stp>
        <stp>STOCK</stp>
        <stp>85910.T</stp>
        <stp>買気配</stp>
        <tr r="N78" s="91"/>
      </tp>
      <tp t="s">
        <v/>
        <stp/>
        <stp>Market</stp>
        <stp>STOCK</stp>
        <stp>85930.T</stp>
        <stp>買気配</stp>
        <tr r="N79" s="91"/>
      </tp>
      <tp t="s">
        <v/>
        <stp/>
        <stp>Market</stp>
        <stp>STOCK</stp>
        <stp>86040.T</stp>
        <stp>買気配</stp>
        <tr r="N80" s="91"/>
      </tp>
      <tp t="s">
        <v/>
        <stp/>
        <stp>Market</stp>
        <stp>STOCK</stp>
        <stp>86970.T</stp>
        <stp>買気配</stp>
        <tr r="N81" s="91"/>
      </tp>
      <tp t="s">
        <v/>
        <stp/>
        <stp>Market</stp>
        <stp>STOCK</stp>
        <stp>98820.T</stp>
        <stp>買気配</stp>
        <tr r="N94" s="91"/>
      </tp>
      <tp t="s">
        <v/>
        <stp/>
        <stp>Market</stp>
        <stp>STOCK</stp>
        <stp>90690.T</stp>
        <stp>買気配</stp>
        <tr r="N85" s="91"/>
      </tp>
      <tp t="s">
        <v/>
        <stp/>
        <stp>Market</stp>
        <stp>STOCK</stp>
        <stp>90200.T</stp>
        <stp>買気配</stp>
        <tr r="N83" s="91"/>
      </tp>
      <tp t="s">
        <v/>
        <stp/>
        <stp>Market</stp>
        <stp>STOCK</stp>
        <stp>90240.T</stp>
        <stp>買気配</stp>
        <tr r="N84" s="91"/>
      </tp>
      <tp t="s">
        <v/>
        <stp/>
        <stp>Market</stp>
        <stp>STOCK</stp>
        <stp>92270.T</stp>
        <stp>買気配</stp>
        <tr r="N86" s="91"/>
      </tp>
      <tp t="s">
        <v/>
        <stp/>
        <stp>Market</stp>
        <stp>STOCK</stp>
        <stp>93480.T</stp>
        <stp>買気配</stp>
        <tr r="N89" s="91"/>
      </tp>
      <tp t="s">
        <v/>
        <stp/>
        <stp>Market</stp>
        <stp>STOCK</stp>
        <stp>93080.T</stp>
        <stp>買気配</stp>
        <tr r="N88" s="91"/>
      </tp>
      <tp t="s">
        <v/>
        <stp/>
        <stp>Market</stp>
        <stp>STOCK</stp>
        <stp>93030.T</stp>
        <stp>買気配</stp>
        <tr r="N87" s="91"/>
      </tp>
      <tp t="s">
        <v/>
        <stp/>
        <stp>Market</stp>
        <stp>STOCK</stp>
        <stp>94490.T</stp>
        <stp>買気配</stp>
        <tr r="N91" s="91"/>
      </tp>
      <tp t="s">
        <v/>
        <stp/>
        <stp>Market</stp>
        <stp>STOCK</stp>
        <stp>94320.T</stp>
        <stp>買気配</stp>
        <tr r="N90" s="91"/>
      </tp>
      <tp t="s">
        <v/>
        <stp/>
        <stp>Market</stp>
        <stp>STOCK</stp>
        <stp>95310.T</stp>
        <stp>買気配</stp>
        <tr r="N93" s="91"/>
      </tp>
      <tp t="s">
        <v/>
        <stp/>
        <stp>Market</stp>
        <stp>STOCK</stp>
        <stp>95010.T</stp>
        <stp>買気配</stp>
        <tr r="N92" s="91"/>
      </tp>
      <tp>
        <v>-0.54</v>
        <stp/>
        <stp>Market</stp>
        <stp>INDEX</stp>
        <stp>TOPX</stp>
        <stp>前日比率</stp>
        <tr r="C1401" s="90"/>
        <tr r="C2199" s="88"/>
        <tr r="C1599" s="89"/>
        <tr r="C1399" s="89"/>
        <tr r="C1399" s="90"/>
        <tr r="C1499" s="88"/>
        <tr r="C2199" s="89"/>
        <tr r="C1699" s="89"/>
        <tr r="C1499" s="90"/>
        <tr r="C1699" s="88"/>
        <tr r="C1799" s="88"/>
        <tr r="C1899" s="89"/>
        <tr r="C1999" s="89"/>
        <tr r="C1799" s="89"/>
        <tr r="C1899" s="88"/>
        <tr r="C2099" s="90"/>
        <tr r="C2099" s="89"/>
        <tr r="C1999" s="90"/>
        <tr r="C1999" s="88"/>
        <tr r="C1" s="7"/>
        <tr r="C1599" s="88"/>
        <tr r="C2099" s="88"/>
        <tr r="C2499" s="88"/>
        <tr r="C2599" s="88"/>
        <tr r="C2399" s="88"/>
        <tr r="C2599" s="90"/>
        <tr r="C2598" s="89"/>
        <tr r="C2399" s="90"/>
        <tr r="C2499" s="89"/>
        <tr r="C2299" s="88"/>
        <tr r="C2399" s="89"/>
        <tr r="C2299" s="90"/>
        <tr r="C2299" s="89"/>
        <tr r="C2199" s="90"/>
        <tr r="C2499" s="90"/>
        <tr r="C2700" s="89"/>
        <tr r="C2700" s="90"/>
      </tp>
      <tp t="s">
        <v>15:30:00</v>
        <stp/>
        <stp>Market</stp>
        <stp>STOCK</stp>
        <stp>27690.T</stp>
        <stp>現在値詳細時刻</stp>
        <tr r="P13" s="91"/>
      </tp>
      <tp t="s">
        <v>15:30:00</v>
        <stp/>
        <stp>Market</stp>
        <stp>STOCK</stp>
        <stp>27680.T</stp>
        <stp>現在値詳細時刻</stp>
        <tr r="P12" s="91"/>
      </tp>
      <tp t="s">
        <v>15:30:00</v>
        <stp/>
        <stp>Market</stp>
        <stp>STOCK</stp>
        <stp>22290.T</stp>
        <stp>現在値詳細時刻</stp>
        <tr r="P11" s="91"/>
      </tp>
      <tp t="s">
        <v>10:36:50</v>
        <stp/>
        <stp>Market</stp>
        <stp>STOCK</stp>
        <stp>21620.T</stp>
        <stp>現在値詳細時刻</stp>
        <tr r="P10" s="91"/>
      </tp>
      <tp t="s">
        <v>15:30:00</v>
        <stp/>
        <stp>Market</stp>
        <stp>STOCK</stp>
        <stp>21240.T</stp>
        <stp>現在値詳細時刻</stp>
        <tr r="P9" s="91"/>
      </tp>
      <tp t="s">
        <v>15:30:00</v>
        <stp/>
        <stp>Market</stp>
        <stp>STOCK</stp>
        <stp>29140.T</stp>
        <stp>現在値詳細時刻</stp>
        <tr r="P14" s="91"/>
      </tp>
    </main>
    <main first="rtdsrv.159709efb839476ba6262f1e59b21a66">
      <tp t="s">
        <v>15:30:00</v>
        <stp/>
        <stp>Market</stp>
        <stp>STOCK</stp>
        <stp>34070.T</stp>
        <stp>現在値詳細時刻</stp>
        <tr r="P16" s="91"/>
      </tp>
      <tp t="s">
        <v>15:30:00</v>
        <stp/>
        <stp>Market</stp>
        <stp>STOCK</stp>
        <stp>30030.T</stp>
        <stp>現在値詳細時刻</stp>
        <tr r="P15" s="91"/>
      </tp>
    </main>
    <main first="rtdsrv.159709efb839476ba6262f1e59b21a66">
      <tp t="s">
        <v>15:30:00</v>
        <stp/>
        <stp>Market</stp>
        <stp>STOCK</stp>
        <stp>16050.T</stp>
        <stp>現在値詳細時刻</stp>
        <tr r="P2" s="91"/>
      </tp>
      <tp t="s">
        <v>15:30:00</v>
        <stp/>
        <stp>Market</stp>
        <stp>STOCK</stp>
        <stp>18330.T</stp>
        <stp>現在値詳細時刻</stp>
        <tr r="P3" s="91"/>
      </tp>
      <tp t="s">
        <v>15:30:00</v>
        <stp/>
        <stp>Market</stp>
        <stp>STOCK</stp>
        <stp>19630.T</stp>
        <stp>現在値詳細時刻</stp>
        <tr r="P8" s="91"/>
      </tp>
      <tp t="s">
        <v>15:30:00</v>
        <stp/>
        <stp>Market</stp>
        <stp>STOCK</stp>
        <stp>19290.T</stp>
        <stp>現在値詳細時刻</stp>
        <tr r="P7" s="91"/>
      </tp>
      <tp t="s">
        <v>15:30:00</v>
        <stp/>
        <stp>Market</stp>
        <stp>STOCK</stp>
        <stp>19280.T</stp>
        <stp>現在値詳細時刻</stp>
        <tr r="P6" s="91"/>
      </tp>
      <tp t="s">
        <v>15:30:00</v>
        <stp/>
        <stp>Market</stp>
        <stp>STOCK</stp>
        <stp>19250.T</stp>
        <stp>現在値詳細時刻</stp>
        <tr r="P5" s="91"/>
      </tp>
      <tp t="s">
        <v>15:30:00</v>
        <stp/>
        <stp>Market</stp>
        <stp>STOCK</stp>
        <stp>19110.T</stp>
        <stp>現在値詳細時刻</stp>
        <tr r="P4" s="91"/>
      </tp>
    </main>
    <main first="rtdsrv.159709efb839476ba6262f1e59b21a66">
      <tp t="s">
        <v>15:30:00</v>
        <stp/>
        <stp>Market</stp>
        <stp>STOCK</stp>
        <stp>66740.T</stp>
        <stp>現在値詳細時刻</stp>
        <tr r="P49" s="91"/>
      </tp>
      <tp t="s">
        <v>15:30:00</v>
        <stp/>
        <stp>Market</stp>
        <stp>STOCK</stp>
        <stp>67580.T</stp>
        <stp>現在値詳細時刻</stp>
        <tr r="P50" s="91"/>
      </tp>
      <tp t="s">
        <v>15:30:00</v>
        <stp/>
        <stp>Market</stp>
        <stp>STOCK</stp>
        <stp>65940.T</stp>
        <stp>現在値詳細時刻</stp>
        <tr r="P48" s="91"/>
      </tp>
      <tp t="s">
        <v>15:30:00</v>
        <stp/>
        <stp>Market</stp>
        <stp>STOCK</stp>
        <stp>65860.T</stp>
        <stp>現在値詳細時刻</stp>
        <tr r="P47" s="91"/>
      </tp>
      <tp t="s">
        <v>15:30:00</v>
        <stp/>
        <stp>Market</stp>
        <stp>STOCK</stp>
        <stp>65260.T</stp>
        <stp>現在値詳細時刻</stp>
        <tr r="P46" s="91"/>
      </tp>
      <tp t="s">
        <v>15:30:00</v>
        <stp/>
        <stp>Market</stp>
        <stp>STOCK</stp>
        <stp>62080.T</stp>
        <stp>現在値詳細時刻</stp>
        <tr r="P43" s="91"/>
      </tp>
      <tp t="s">
        <v>15:30:00</v>
        <stp/>
        <stp>Market</stp>
        <stp>STOCK</stp>
        <stp>63780.T</stp>
        <stp>現在値詳細時刻</stp>
        <tr r="P45" s="91"/>
      </tp>
      <tp t="s">
        <v>15:30:00</v>
        <stp/>
        <stp>Market</stp>
        <stp>STOCK</stp>
        <stp>63560.T</stp>
        <stp>現在値詳細時刻</stp>
        <tr r="P44" s="91"/>
      </tp>
      <tp t="s">
        <v>15:30:00</v>
        <stp/>
        <stp>Market</stp>
        <stp>STOCK</stp>
        <stp>60380.T</stp>
        <stp>現在値詳細時刻</stp>
        <tr r="P40" s="91"/>
      </tp>
      <tp t="s">
        <v>15:30:00</v>
        <stp/>
        <stp>Market</stp>
        <stp>STOCK</stp>
        <stp>61780.T</stp>
        <stp>現在値詳細時刻</stp>
        <tr r="P42" s="91"/>
      </tp>
      <tp t="s">
        <v>15:30:00</v>
        <stp/>
        <stp>Market</stp>
        <stp>STOCK</stp>
        <stp>61560.T</stp>
        <stp>現在値詳細時刻</stp>
        <tr r="P41" s="91"/>
      </tp>
      <tp t="s">
        <v>15:30:00</v>
        <stp/>
        <stp>Market</stp>
        <stp>STOCK</stp>
        <stp>68900.T</stp>
        <stp>現在値詳細時刻</stp>
        <tr r="P53" s="91"/>
      </tp>
      <tp t="s">
        <v>15:30:00</v>
        <stp/>
        <stp>Market</stp>
        <stp>STOCK</stp>
        <stp>68410.T</stp>
        <stp>現在値詳細時刻</stp>
        <tr r="P52" s="91"/>
      </tp>
      <tp t="s">
        <v>15:30:00</v>
        <stp/>
        <stp>Market</stp>
        <stp>STOCK</stp>
        <stp>68100.T</stp>
        <stp>現在値詳細時刻</stp>
        <tr r="P51" s="91"/>
      </tp>
      <tp t="s">
        <v>15:30:00</v>
        <stp/>
        <stp>Market</stp>
        <stp>STOCK</stp>
        <stp>69630.T</stp>
        <stp>現在値詳細時刻</stp>
        <tr r="P55" s="91"/>
      </tp>
      <tp t="s">
        <v>15:30:00</v>
        <stp/>
        <stp>Market</stp>
        <stp>STOCK</stp>
        <stp>69250.T</stp>
        <stp>現在値詳細時刻</stp>
        <tr r="P54" s="91"/>
      </tp>
    </main>
    <main first="rtdsrv.159709efb839476ba6262f1e59b21a66">
      <tp t="s">
        <v>15:30:00</v>
        <stp/>
        <stp>Market</stp>
        <stp>STOCK</stp>
        <stp>77290.T</stp>
        <stp>現在値詳細時刻</stp>
        <tr r="P68" s="91"/>
      </tp>
      <tp t="s">
        <v>15:30:00</v>
        <stp/>
        <stp>Market</stp>
        <stp>STOCK</stp>
        <stp>75250.T</stp>
        <stp>現在値詳細時刻</stp>
        <tr r="P67" s="91"/>
      </tp>
      <tp t="s">
        <v>15:30:00</v>
        <stp/>
        <stp>Market</stp>
        <stp>STOCK</stp>
        <stp>72720.T</stp>
        <stp>現在値詳細時刻</stp>
        <tr r="P65" s="91"/>
      </tp>
      <tp t="s">
        <v>15:30:00</v>
        <stp/>
        <stp>Market</stp>
        <stp>STOCK</stp>
        <stp>72690.T</stp>
        <stp>現在値詳細時刻</stp>
        <tr r="P64" s="91"/>
      </tp>
      <tp t="s">
        <v>15:30:00</v>
        <stp/>
        <stp>Market</stp>
        <stp>STOCK</stp>
        <stp>72200.T</stp>
        <stp>現在値詳細時刻</stp>
        <tr r="P63" s="91"/>
      </tp>
      <tp t="s">
        <v>15:30:00</v>
        <stp/>
        <stp>Market</stp>
        <stp>STOCK</stp>
        <stp>72130.T</stp>
        <stp>現在値詳細時刻</stp>
        <tr r="P62" s="91"/>
      </tp>
      <tp t="s">
        <v>15:30:00</v>
        <stp/>
        <stp>Market</stp>
        <stp>STOCK</stp>
        <stp>72030.T</stp>
        <stp>現在値詳細時刻</stp>
        <tr r="P61" s="91"/>
      </tp>
      <tp t="s">
        <v>15:30:00</v>
        <stp/>
        <stp>Market</stp>
        <stp>STOCK</stp>
        <stp>73760.T</stp>
        <stp>現在値詳細時刻</stp>
        <tr r="P66" s="91"/>
      </tp>
      <tp t="s">
        <v>15:30:00</v>
        <stp/>
        <stp>Market</stp>
        <stp>STOCK</stp>
        <stp>70840.T</stp>
        <stp>現在値詳細時刻</stp>
        <tr r="P59" s="91"/>
      </tp>
      <tp t="s">
        <v>15:30:00</v>
        <stp/>
        <stp>Market</stp>
        <stp>STOCK</stp>
        <stp>70470.T</stp>
        <stp>現在値詳細時刻</stp>
        <tr r="P58" s="91"/>
      </tp>
      <tp t="s">
        <v>15:30:00</v>
        <stp/>
        <stp>Market</stp>
        <stp>STOCK</stp>
        <stp>70110.T</stp>
        <stp>現在値詳細時刻</stp>
        <tr r="P56" s="91"/>
      </tp>
      <tp t="s">
        <v>15:30:00</v>
        <stp/>
        <stp>Market</stp>
        <stp>STOCK</stp>
        <stp>70130.T</stp>
        <stp>現在値詳細時刻</stp>
        <tr r="P57" s="91"/>
      </tp>
      <tp t="s">
        <v>15:30:00</v>
        <stp/>
        <stp>Market</stp>
        <stp>STOCK</stp>
        <stp>71820.T</stp>
        <stp>現在値詳細時刻</stp>
        <tr r="P60" s="91"/>
      </tp>
      <tp t="s">
        <v>15:30:00</v>
        <stp/>
        <stp>Market</stp>
        <stp>STOCK</stp>
        <stp>79210.T</stp>
        <stp>現在値詳細時刻</stp>
        <tr r="P69" s="91"/>
      </tp>
    </main>
    <main first="rtdsrv.159709efb839476ba6262f1e59b21a66">
      <tp t="s">
        <v>15:30:00</v>
        <stp/>
        <stp>Market</stp>
        <stp>STOCK</stp>
        <stp>46610.T</stp>
        <stp>現在値詳細時刻</stp>
        <tr r="P29" s="91"/>
      </tp>
      <tp t="s">
        <v>15:30:00</v>
        <stp/>
        <stp>Market</stp>
        <stp>STOCK</stp>
        <stp>45280.T</stp>
        <stp>現在値詳細時刻</stp>
        <tr r="P28" s="91"/>
      </tp>
      <tp t="s">
        <v>15:30:00</v>
        <stp/>
        <stp>Market</stp>
        <stp>STOCK</stp>
        <stp>45230.T</stp>
        <stp>現在値詳細時刻</stp>
        <tr r="P27" s="91"/>
      </tp>
      <tp t="s">
        <v>15:30:00</v>
        <stp/>
        <stp>Market</stp>
        <stp>STOCK</stp>
        <stp>42200.T</stp>
        <stp>現在値詳細時刻</stp>
        <tr r="P25" s="91"/>
      </tp>
      <tp t="s">
        <v>15:30:00</v>
        <stp/>
        <stp>Market</stp>
        <stp>STOCK</stp>
        <stp>43340.T</stp>
        <stp>現在値詳細時刻</stp>
        <tr r="P26" s="91"/>
      </tp>
      <tp t="s">
        <v>15:30:00</v>
        <stp/>
        <stp>Market</stp>
        <stp>STOCK</stp>
        <stp>40680.T</stp>
        <stp>現在値詳細時刻</stp>
        <tr r="P21" s="91"/>
      </tp>
      <tp t="s">
        <v>15:30:00</v>
        <stp/>
        <stp>Market</stp>
        <stp>STOCK</stp>
        <stp>40630.T</stp>
        <stp>現在値詳細時刻</stp>
        <tr r="P20" s="91"/>
      </tp>
      <tp t="s">
        <v>15:30:00</v>
        <stp/>
        <stp>Market</stp>
        <stp>STOCK</stp>
        <stp>40620.T</stp>
        <stp>現在値詳細時刻</stp>
        <tr r="P19" s="91"/>
      </tp>
      <tp t="s">
        <v>15:30:00</v>
        <stp/>
        <stp>Market</stp>
        <stp>STOCK</stp>
        <stp>40260.T</stp>
        <stp>現在値詳細時刻</stp>
        <tr r="P18" s="91"/>
      </tp>
      <tp t="s">
        <v>15:30:00</v>
        <stp/>
        <stp>Market</stp>
        <stp>STOCK</stp>
        <stp>40080.T</stp>
        <stp>現在値詳細時刻</stp>
        <tr r="P17" s="91"/>
      </tp>
      <tp t="s">
        <v>15:30:00</v>
        <stp/>
        <stp>Market</stp>
        <stp>STOCK</stp>
        <stp>41880.T</stp>
        <stp>現在値詳細時刻</stp>
        <tr r="P24" s="91"/>
      </tp>
      <tp t="s">
        <v>15:30:00</v>
        <stp/>
        <stp>Market</stp>
        <stp>STOCK</stp>
        <stp>41820.T</stp>
        <stp>現在値詳細時刻</stp>
        <tr r="P23" s="91"/>
      </tp>
      <tp t="s">
        <v>15:30:00</v>
        <stp/>
        <stp>Market</stp>
        <stp>STOCK</stp>
        <stp>41000.T</stp>
        <stp>現在値詳細時刻</stp>
        <tr r="P22" s="91"/>
      </tp>
    </main>
    <main first="rtdsrv.159709efb839476ba6262f1e59b21a66">
      <tp t="s">
        <v>15:30:00</v>
        <stp/>
        <stp>Market</stp>
        <stp>STOCK</stp>
        <stp>57110.T</stp>
        <stp>現在値詳細時刻</stp>
        <tr r="P36" s="91"/>
      </tp>
      <tp t="s">
        <v>15:30:00</v>
        <stp/>
        <stp>Market</stp>
        <stp>STOCK</stp>
        <stp>57130.T</stp>
        <stp>現在値詳細時刻</stp>
        <tr r="P37" s="91"/>
      </tp>
      <tp t="s">
        <v>15:30:00</v>
        <stp/>
        <stp>Market</stp>
        <stp>STOCK</stp>
        <stp>57060.T</stp>
        <stp>現在値詳細時刻</stp>
        <tr r="P35" s="91"/>
      </tp>
      <tp t="s">
        <v>15:30:00</v>
        <stp/>
        <stp>Market</stp>
        <stp>STOCK</stp>
        <stp>52010.T</stp>
        <stp>現在値詳細時刻</stp>
        <tr r="P31" s="91"/>
      </tp>
      <tp t="s">
        <v>15:30:00</v>
        <stp/>
        <stp>Market</stp>
        <stp>STOCK</stp>
        <stp>53340.T</stp>
        <stp>現在値詳細時刻</stp>
        <tr r="P34" s="91"/>
      </tp>
      <tp t="s">
        <v>15:30:00</v>
        <stp/>
        <stp>Market</stp>
        <stp>STOCK</stp>
        <stp>53100.T</stp>
        <stp>現在値詳細時刻</stp>
        <tr r="P33" s="91"/>
      </tp>
      <tp t="s">
        <v>15:30:00</v>
        <stp/>
        <stp>Market</stp>
        <stp>STOCK</stp>
        <stp>53020.T</stp>
        <stp>現在値詳細時刻</stp>
        <tr r="P32" s="91"/>
      </tp>
      <tp t="s">
        <v>15:30:00</v>
        <stp/>
        <stp>Market</stp>
        <stp>STOCK</stp>
        <stp>50200.T</stp>
        <stp>現在値詳細時刻</stp>
        <tr r="P30" s="91"/>
      </tp>
      <tp t="s">
        <v>15:30:00</v>
        <stp/>
        <stp>Market</stp>
        <stp>STOCK</stp>
        <stp>58030.T</stp>
        <stp>現在値詳細時刻</stp>
        <tr r="P39" s="91"/>
      </tp>
      <tp t="s">
        <v>15:30:00</v>
        <stp/>
        <stp>Market</stp>
        <stp>STOCK</stp>
        <stp>58020.T</stp>
        <stp>現在値詳細時刻</stp>
        <tr r="P38" s="91"/>
      </tp>
    </main>
    <main first="rtdsrv.159709efb839476ba6262f1e59b21a66">
      <tp t="s">
        <v>15:30:00</v>
        <stp/>
        <stp>Market</stp>
        <stp>STOCK</stp>
        <stp>86970.T</stp>
        <stp>現在値詳細時刻</stp>
        <tr r="P81" s="91"/>
      </tp>
      <tp t="s">
        <v>15:30:00</v>
        <stp/>
        <stp>Market</stp>
        <stp>STOCK</stp>
        <stp>86040.T</stp>
        <stp>現在値詳細時刻</stp>
        <tr r="P80" s="91"/>
      </tp>
      <tp t="s">
        <v>15:30:00</v>
        <stp/>
        <stp>Market</stp>
        <stp>STOCK</stp>
        <stp>84250.T</stp>
        <stp>現在値詳細時刻</stp>
        <tr r="P77" s="91"/>
      </tp>
      <tp t="s">
        <v>15:30:00</v>
        <stp/>
        <stp>Market</stp>
        <stp>STOCK</stp>
        <stp>84240.T</stp>
        <stp>現在値詳細時刻</stp>
        <tr r="P76" s="91"/>
      </tp>
      <tp t="s">
        <v>15:30:00</v>
        <stp/>
        <stp>Market</stp>
        <stp>STOCK</stp>
        <stp>85910.T</stp>
        <stp>現在値詳細時刻</stp>
        <tr r="P78" s="91"/>
      </tp>
      <tp t="s">
        <v>15:30:00</v>
        <stp/>
        <stp>Market</stp>
        <stp>STOCK</stp>
        <stp>85930.T</stp>
        <stp>現在値詳細時刻</stp>
        <tr r="P79" s="91"/>
      </tp>
      <tp t="s">
        <v>15:30:00</v>
        <stp/>
        <stp>Market</stp>
        <stp>STOCK</stp>
        <stp>82330.T</stp>
        <stp>現在値詳細時刻</stp>
        <tr r="P72" s="91"/>
      </tp>
      <tp t="s">
        <v>15:30:00</v>
        <stp/>
        <stp>Market</stp>
        <stp>STOCK</stp>
        <stp>83310.T</stp>
        <stp>現在値詳細時刻</stp>
        <tr r="P75" s="91"/>
      </tp>
      <tp t="s">
        <v>15:30:00</v>
        <stp/>
        <stp>Market</stp>
        <stp>STOCK</stp>
        <stp>83160.T</stp>
        <stp>現在値詳細時刻</stp>
        <tr r="P74" s="91"/>
      </tp>
      <tp t="s">
        <v>15:30:00</v>
        <stp/>
        <stp>Market</stp>
        <stp>STOCK</stp>
        <stp>83040.T</stp>
        <stp>現在値詳細時刻</stp>
        <tr r="P73" s="91"/>
      </tp>
      <tp t="s">
        <v>15:30:00</v>
        <stp/>
        <stp>Market</stp>
        <stp>STOCK</stp>
        <stp>80580.T</stp>
        <stp>現在値詳細時刻</stp>
        <tr r="P71" s="91"/>
      </tp>
      <tp t="s">
        <v>15:30:00</v>
        <stp/>
        <stp>Market</stp>
        <stp>STOCK</stp>
        <stp>80310.T</stp>
        <stp>現在値詳細時刻</stp>
        <tr r="P70" s="91"/>
      </tp>
      <tp t="s">
        <v>15:30:00</v>
        <stp/>
        <stp>Market</stp>
        <stp>STOCK</stp>
        <stp>88300.T</stp>
        <stp>現在値詳細時刻</stp>
        <tr r="P82" s="91"/>
      </tp>
    </main>
    <main first="rtdsrv.159709efb839476ba6262f1e59b21a66">
      <tp t="s">
        <v>15:30:00</v>
        <stp/>
        <stp>Market</stp>
        <stp>STOCK</stp>
        <stp>94490.T</stp>
        <stp>現在値詳細時刻</stp>
        <tr r="P91" s="91"/>
      </tp>
      <tp t="s">
        <v>15:30:00</v>
        <stp/>
        <stp>Market</stp>
        <stp>STOCK</stp>
        <stp>94320.T</stp>
        <stp>現在値詳細時刻</stp>
        <tr r="P90" s="91"/>
      </tp>
      <tp t="s">
        <v>15:30:00</v>
        <stp/>
        <stp>Market</stp>
        <stp>STOCK</stp>
        <stp>95310.T</stp>
        <stp>現在値詳細時刻</stp>
        <tr r="P93" s="91"/>
      </tp>
      <tp t="s">
        <v>15:30:00</v>
        <stp/>
        <stp>Market</stp>
        <stp>STOCK</stp>
        <stp>95010.T</stp>
        <stp>現在値詳細時刻</stp>
        <tr r="P92" s="91"/>
      </tp>
      <tp t="s">
        <v>15:30:00</v>
        <stp/>
        <stp>Market</stp>
        <stp>STOCK</stp>
        <stp>92270.T</stp>
        <stp>現在値詳細時刻</stp>
        <tr r="P86" s="91"/>
      </tp>
      <tp t="s">
        <v>15:30:00</v>
        <stp/>
        <stp>Market</stp>
        <stp>STOCK</stp>
        <stp>93480.T</stp>
        <stp>現在値詳細時刻</stp>
        <tr r="P89" s="91"/>
      </tp>
      <tp t="s">
        <v>15:30:00</v>
        <stp/>
        <stp>Market</stp>
        <stp>STOCK</stp>
        <stp>93080.T</stp>
        <stp>現在値詳細時刻</stp>
        <tr r="P88" s="91"/>
      </tp>
      <tp t="s">
        <v>15:30:00</v>
        <stp/>
        <stp>Market</stp>
        <stp>STOCK</stp>
        <stp>93030.T</stp>
        <stp>現在値詳細時刻</stp>
        <tr r="P87" s="91"/>
      </tp>
      <tp t="s">
        <v>15:30:00</v>
        <stp/>
        <stp>Market</stp>
        <stp>STOCK</stp>
        <stp>90690.T</stp>
        <stp>現在値詳細時刻</stp>
        <tr r="P85" s="91"/>
      </tp>
      <tp t="s">
        <v>15:30:00</v>
        <stp/>
        <stp>Market</stp>
        <stp>STOCK</stp>
        <stp>90240.T</stp>
        <stp>現在値詳細時刻</stp>
        <tr r="P84" s="91"/>
      </tp>
      <tp t="s">
        <v>15:30:00</v>
        <stp/>
        <stp>Market</stp>
        <stp>STOCK</stp>
        <stp>90200.T</stp>
        <stp>現在値詳細時刻</stp>
        <tr r="P83" s="91"/>
      </tp>
      <tp t="s">
        <v>15:30:00</v>
        <stp/>
        <stp>Market</stp>
        <stp>STOCK</stp>
        <stp>98820.T</stp>
        <stp>現在値詳細時刻</stp>
        <tr r="P94" s="91"/>
      </tp>
    </main>
    <main first="rtdsrv.159709efb839476ba6262f1e59b21a66">
      <tp>
        <v>-1.18</v>
        <stp/>
        <stp>Market</stp>
        <stp>INDEX</stp>
        <stp>N225.FUT01.OS</stp>
        <stp>前日比率</stp>
        <tr r="E2099" s="88"/>
        <tr r="E1999" s="88"/>
        <tr r="E1599" s="89"/>
        <tr r="E1999" s="89"/>
        <tr r="E1999" s="90"/>
        <tr r="E1799" s="89"/>
        <tr r="E2099" s="89"/>
        <tr r="E1499" s="90"/>
        <tr r="E1" s="7"/>
        <tr r="E1899" s="89"/>
        <tr r="E1699" s="89"/>
        <tr r="E2099" s="90"/>
        <tr r="E1799" s="88"/>
        <tr r="E1699" s="88"/>
        <tr r="E1899" s="88"/>
        <tr r="E2199" s="88"/>
        <tr r="E2199" s="89"/>
        <tr r="E1599" s="88"/>
        <tr r="E2499" s="90"/>
        <tr r="E2598" s="89"/>
        <tr r="E2399" s="88"/>
        <tr r="E2199" s="90"/>
        <tr r="E2299" s="89"/>
        <tr r="E2399" s="90"/>
        <tr r="E2399" s="89"/>
        <tr r="E2299" s="90"/>
        <tr r="E2499" s="88"/>
        <tr r="E2499" s="89"/>
        <tr r="E2599" s="88"/>
        <tr r="E2299" s="88"/>
        <tr r="E2599" s="90"/>
        <tr r="E2700" s="90"/>
        <tr r="E2700" s="89"/>
      </tp>
    </main>
    <main first="rtdsrv.159709efb839476ba6262f1e59b21a66">
      <tp>
        <v>3741500</v>
        <stp/>
        <stp>Market</stp>
        <stp>STOCK</stp>
        <stp>16050.T</stp>
        <stp>出来高</stp>
        <tr r="I2" s="91"/>
      </tp>
      <tp>
        <v>2207200</v>
        <stp/>
        <stp>Market</stp>
        <stp>STOCK</stp>
        <stp>19250.T</stp>
        <stp>出来高</stp>
        <tr r="I5" s="91"/>
      </tp>
      <tp>
        <v>134900</v>
        <stp/>
        <stp>Market</stp>
        <stp>STOCK</stp>
        <stp>19290.T</stp>
        <stp>出来高</stp>
        <tr r="I7" s="91"/>
      </tp>
      <tp>
        <v>4674400</v>
        <stp/>
        <stp>Market</stp>
        <stp>STOCK</stp>
        <stp>19280.T</stp>
        <stp>出来高</stp>
        <tr r="I6" s="91"/>
      </tp>
      <tp>
        <v>3502100</v>
        <stp/>
        <stp>Market</stp>
        <stp>STOCK</stp>
        <stp>19110.T</stp>
        <stp>出来高</stp>
        <tr r="I4" s="91"/>
      </tp>
      <tp>
        <v>1869500</v>
        <stp/>
        <stp>Market</stp>
        <stp>STOCK</stp>
        <stp>19630.T</stp>
        <stp>出来高</stp>
        <tr r="I8" s="91"/>
      </tp>
      <tp>
        <v>120900</v>
        <stp/>
        <stp>Market</stp>
        <stp>STOCK</stp>
        <stp>18330.T</stp>
        <stp>出来高</stp>
        <tr r="I3" s="91"/>
      </tp>
    </main>
    <main first="rtdsrv.159709efb839476ba6262f1e59b21a66">
      <tp>
        <v>648800</v>
        <stp/>
        <stp>Market</stp>
        <stp>STOCK</stp>
        <stp>21240.T</stp>
        <stp>出来高</stp>
        <tr r="I9" s="91"/>
      </tp>
      <tp>
        <v>5700</v>
        <stp/>
        <stp>Market</stp>
        <stp>STOCK</stp>
        <stp>21620.T</stp>
        <stp>出来高</stp>
        <tr r="I10" s="91"/>
      </tp>
      <tp>
        <v>657800</v>
        <stp/>
        <stp>Market</stp>
        <stp>STOCK</stp>
        <stp>22290.T</stp>
        <stp>出来高</stp>
        <tr r="I11" s="91"/>
      </tp>
      <tp>
        <v>2200</v>
        <stp/>
        <stp>Market</stp>
        <stp>STOCK</stp>
        <stp>27690.T</stp>
        <stp>出来高</stp>
        <tr r="I13" s="91"/>
      </tp>
      <tp>
        <v>1174200</v>
        <stp/>
        <stp>Market</stp>
        <stp>STOCK</stp>
        <stp>27680.T</stp>
        <stp>出来高</stp>
        <tr r="I12" s="91"/>
      </tp>
      <tp>
        <v>5773400</v>
        <stp/>
        <stp>Market</stp>
        <stp>STOCK</stp>
        <stp>29140.T</stp>
        <stp>出来高</stp>
        <tr r="I14" s="91"/>
      </tp>
      <tp>
        <v>3926000</v>
        <stp/>
        <stp>Market</stp>
        <stp>STOCK</stp>
        <stp>30030.T</stp>
        <stp>出来高</stp>
        <tr r="I15" s="91"/>
      </tp>
      <tp>
        <v>5964200</v>
        <stp/>
        <stp>Market</stp>
        <stp>STOCK</stp>
        <stp>34070.T</stp>
        <stp>出来高</stp>
        <tr r="I16" s="91"/>
      </tp>
    </main>
    <main first="rtdsrv.159709efb839476ba6262f1e59b21a66">
      <tp>
        <v>44400</v>
        <stp/>
        <stp>Market</stp>
        <stp>STOCK</stp>
        <stp>41000.T</stp>
        <stp>出来高</stp>
        <tr r="I22" s="91"/>
      </tp>
      <tp>
        <v>1232300</v>
        <stp/>
        <stp>Market</stp>
        <stp>STOCK</stp>
        <stp>41820.T</stp>
        <stp>出来高</stp>
        <tr r="I23" s="91"/>
      </tp>
      <tp>
        <v>6749200</v>
        <stp/>
        <stp>Market</stp>
        <stp>STOCK</stp>
        <stp>41880.T</stp>
        <stp>出来高</stp>
        <tr r="I24" s="91"/>
      </tp>
      <tp>
        <v>26500</v>
        <stp/>
        <stp>Market</stp>
        <stp>STOCK</stp>
        <stp>40260.T</stp>
        <stp>出来高</stp>
        <tr r="I18" s="91"/>
      </tp>
      <tp>
        <v>160800</v>
        <stp/>
        <stp>Market</stp>
        <stp>STOCK</stp>
        <stp>40080.T</stp>
        <stp>出来高</stp>
        <tr r="I17" s="91"/>
      </tp>
      <tp>
        <v>10102300</v>
        <stp/>
        <stp>Market</stp>
        <stp>STOCK</stp>
        <stp>40630.T</stp>
        <stp>出来高</stp>
        <tr r="I20" s="91"/>
      </tp>
      <tp>
        <v>10002100</v>
        <stp/>
        <stp>Market</stp>
        <stp>STOCK</stp>
        <stp>40620.T</stp>
        <stp>出来高</stp>
        <tr r="I19" s="91"/>
      </tp>
      <tp>
        <v>900</v>
        <stp/>
        <stp>Market</stp>
        <stp>STOCK</stp>
        <stp>40680.T</stp>
        <stp>出来高</stp>
        <tr r="I21" s="91"/>
      </tp>
      <tp>
        <v>4300</v>
        <stp/>
        <stp>Market</stp>
        <stp>STOCK</stp>
        <stp>43340.T</stp>
        <stp>出来高</stp>
        <tr r="I26" s="91"/>
      </tp>
      <tp>
        <v>150800</v>
        <stp/>
        <stp>Market</stp>
        <stp>STOCK</stp>
        <stp>42200.T</stp>
        <stp>出来高</stp>
        <tr r="I25" s="91"/>
      </tp>
      <tp>
        <v>2428300</v>
        <stp/>
        <stp>Market</stp>
        <stp>STOCK</stp>
        <stp>45230.T</stp>
        <stp>出来高</stp>
        <tr r="I27" s="91"/>
      </tp>
      <tp>
        <v>1852100</v>
        <stp/>
        <stp>Market</stp>
        <stp>STOCK</stp>
        <stp>45280.T</stp>
        <stp>出来高</stp>
        <tr r="I28" s="91"/>
      </tp>
      <tp>
        <v>10626000</v>
        <stp/>
        <stp>Market</stp>
        <stp>STOCK</stp>
        <stp>46610.T</stp>
        <stp>出来高</stp>
        <tr r="I29" s="91"/>
      </tp>
    </main>
    <main first="rtdsrv.159709efb839476ba6262f1e59b21a66">
      <tp>
        <v>7203900</v>
        <stp/>
        <stp>Market</stp>
        <stp>STOCK</stp>
        <stp>50200.T</stp>
        <stp>出来高</stp>
        <tr r="I30" s="91"/>
      </tp>
      <tp>
        <v>1223700</v>
        <stp/>
        <stp>Market</stp>
        <stp>STOCK</stp>
        <stp>53340.T</stp>
        <stp>出来高</stp>
        <tr r="I34" s="91"/>
      </tp>
      <tp>
        <v>74900</v>
        <stp/>
        <stp>Market</stp>
        <stp>STOCK</stp>
        <stp>53020.T</stp>
        <stp>出来高</stp>
        <tr r="I32" s="91"/>
      </tp>
      <tp>
        <v>113500</v>
        <stp/>
        <stp>Market</stp>
        <stp>STOCK</stp>
        <stp>53100.T</stp>
        <stp>出来高</stp>
        <tr r="I33" s="91"/>
      </tp>
      <tp>
        <v>2888800</v>
        <stp/>
        <stp>Market</stp>
        <stp>STOCK</stp>
        <stp>52010.T</stp>
        <stp>出来高</stp>
        <tr r="I31" s="91"/>
      </tp>
      <tp>
        <v>1614000</v>
        <stp/>
        <stp>Market</stp>
        <stp>STOCK</stp>
        <stp>57060.T</stp>
        <stp>出来高</stp>
        <tr r="I35" s="91"/>
      </tp>
      <tp>
        <v>1074300</v>
        <stp/>
        <stp>Market</stp>
        <stp>STOCK</stp>
        <stp>57110.T</stp>
        <stp>出来高</stp>
        <tr r="I36" s="91"/>
      </tp>
      <tp>
        <v>2781900</v>
        <stp/>
        <stp>Market</stp>
        <stp>STOCK</stp>
        <stp>57130.T</stp>
        <stp>出来高</stp>
        <tr r="I37" s="91"/>
      </tp>
      <tp>
        <v>48318100</v>
        <stp/>
        <stp>Market</stp>
        <stp>STOCK</stp>
        <stp>58030.T</stp>
        <stp>出来高</stp>
        <tr r="I39" s="91"/>
      </tp>
      <tp>
        <v>26565700</v>
        <stp/>
        <stp>Market</stp>
        <stp>STOCK</stp>
        <stp>58020.T</stp>
        <stp>出来高</stp>
        <tr r="I38" s="91"/>
      </tp>
    </main>
    <main first="rtdsrv.159709efb839476ba6262f1e59b21a66">
      <tp>
        <v>5753000</v>
        <stp/>
        <stp>Market</stp>
        <stp>STOCK</stp>
        <stp>61780.T</stp>
        <stp>出来高</stp>
        <tr r="I42" s="91"/>
      </tp>
      <tp>
        <v>18100</v>
        <stp/>
        <stp>Market</stp>
        <stp>STOCK</stp>
        <stp>61560.T</stp>
        <stp>出来高</stp>
        <tr r="I41" s="91"/>
      </tp>
      <tp>
        <v>3400</v>
        <stp/>
        <stp>Market</stp>
        <stp>STOCK</stp>
        <stp>60380.T</stp>
        <stp>出来高</stp>
        <tr r="I40" s="91"/>
      </tp>
      <tp>
        <v>99900</v>
        <stp/>
        <stp>Market</stp>
        <stp>STOCK</stp>
        <stp>63780.T</stp>
        <stp>出来高</stp>
        <tr r="I45" s="91"/>
      </tp>
      <tp>
        <v>134300</v>
        <stp/>
        <stp>Market</stp>
        <stp>STOCK</stp>
        <stp>63560.T</stp>
        <stp>出来高</stp>
        <tr r="I44" s="91"/>
      </tp>
      <tp>
        <v>37000</v>
        <stp/>
        <stp>Market</stp>
        <stp>STOCK</stp>
        <stp>62080.T</stp>
        <stp>出来高</stp>
        <tr r="I43" s="91"/>
      </tp>
      <tp>
        <v>17030400</v>
        <stp/>
        <stp>Market</stp>
        <stp>STOCK</stp>
        <stp>65260.T</stp>
        <stp>出来高</stp>
        <tr r="I46" s="91"/>
      </tp>
      <tp>
        <v>3349100</v>
        <stp/>
        <stp>Market</stp>
        <stp>STOCK</stp>
        <stp>65860.T</stp>
        <stp>出来高</stp>
        <tr r="I47" s="91"/>
      </tp>
      <tp>
        <v>7696100</v>
        <stp/>
        <stp>Market</stp>
        <stp>STOCK</stp>
        <stp>65940.T</stp>
        <stp>出来高</stp>
        <tr r="I48" s="91"/>
      </tp>
      <tp>
        <v>25084500</v>
        <stp/>
        <stp>Market</stp>
        <stp>STOCK</stp>
        <stp>67580.T</stp>
        <stp>出来高</stp>
        <tr r="I50" s="91"/>
      </tp>
      <tp>
        <v>896100</v>
        <stp/>
        <stp>Market</stp>
        <stp>STOCK</stp>
        <stp>66740.T</stp>
        <stp>出来高</stp>
        <tr r="I49" s="91"/>
      </tp>
      <tp>
        <v>400100</v>
        <stp/>
        <stp>Market</stp>
        <stp>STOCK</stp>
        <stp>69250.T</stp>
        <stp>出来高</stp>
        <tr r="I54" s="91"/>
      </tp>
      <tp>
        <v>7377900</v>
        <stp/>
        <stp>Market</stp>
        <stp>STOCK</stp>
        <stp>69630.T</stp>
        <stp>出来高</stp>
        <tr r="I55" s="91"/>
      </tp>
      <tp>
        <v>201300</v>
        <stp/>
        <stp>Market</stp>
        <stp>STOCK</stp>
        <stp>68100.T</stp>
        <stp>出来高</stp>
        <tr r="I51" s="91"/>
      </tp>
      <tp>
        <v>995500</v>
        <stp/>
        <stp>Market</stp>
        <stp>STOCK</stp>
        <stp>68410.T</stp>
        <stp>出来高</stp>
        <tr r="I52" s="91"/>
      </tp>
      <tp>
        <v>2181100</v>
        <stp/>
        <stp>Market</stp>
        <stp>STOCK</stp>
        <stp>68900.T</stp>
        <stp>出来高</stp>
        <tr r="I53" s="91"/>
      </tp>
      <tp>
        <v>2161.5</v>
        <stp/>
        <stp>Market</stp>
        <stp>STOCK</stp>
        <stp>72690.T</stp>
        <stp>高値</stp>
        <tr r="G64" s="91"/>
      </tp>
      <tp>
        <v>15690</v>
        <stp/>
        <stp>Market</stp>
        <stp>STOCK</stp>
        <stp>77290.T</stp>
        <stp>高値</stp>
        <tr r="G68" s="91"/>
      </tp>
      <tp>
        <v>1172</v>
        <stp/>
        <stp>Market</stp>
        <stp>STOCK</stp>
        <stp>19290.T</stp>
        <stp>高値</stp>
        <tr r="G7" s="91"/>
      </tp>
      <tp>
        <v>3195</v>
        <stp/>
        <stp>Market</stp>
        <stp>STOCK</stp>
        <stp>22290.T</stp>
        <stp>高値</stp>
        <tr r="G11" s="91"/>
      </tp>
      <tp>
        <v>893</v>
        <stp/>
        <stp>Market</stp>
        <stp>STOCK</stp>
        <stp>27690.T</stp>
        <stp>高値</stp>
        <tr r="G13" s="91"/>
      </tp>
      <tp>
        <v>2264</v>
        <stp/>
        <stp>Market</stp>
        <stp>STOCK</stp>
        <stp>90690.T</stp>
        <stp>高値</stp>
        <tr r="G85" s="91"/>
      </tp>
      <tp>
        <v>4302</v>
        <stp/>
        <stp>Market</stp>
        <stp>STOCK</stp>
        <stp>94490.T</stp>
        <stp>高値</stp>
        <tr r="G91" s="91"/>
      </tp>
    </main>
    <main first="rtdsrv.159709efb839476ba6262f1e59b21a66">
      <tp>
        <v>8152600</v>
        <stp/>
        <stp>Market</stp>
        <stp>STOCK</stp>
        <stp>71820.T</stp>
        <stp>出来高</stp>
        <tr r="I60" s="91"/>
      </tp>
      <tp>
        <v>15217200</v>
        <stp/>
        <stp>Market</stp>
        <stp>STOCK</stp>
        <stp>70110.T</stp>
        <stp>出来高</stp>
        <tr r="I56" s="91"/>
      </tp>
      <tp>
        <v>9782300</v>
        <stp/>
        <stp>Market</stp>
        <stp>STOCK</stp>
        <stp>70130.T</stp>
        <stp>出来高</stp>
        <tr r="I57" s="91"/>
      </tp>
      <tp>
        <v>73500</v>
        <stp/>
        <stp>Market</stp>
        <stp>STOCK</stp>
        <stp>70470.T</stp>
        <stp>出来高</stp>
        <tr r="I58" s="91"/>
      </tp>
      <tp>
        <v>2100</v>
        <stp/>
        <stp>Market</stp>
        <stp>STOCK</stp>
        <stp>70840.T</stp>
        <stp>出来高</stp>
        <tr r="I59" s="91"/>
      </tp>
      <tp>
        <v>14800</v>
        <stp/>
        <stp>Market</stp>
        <stp>STOCK</stp>
        <stp>73760.T</stp>
        <stp>出来高</stp>
        <tr r="I66" s="91"/>
      </tp>
      <tp>
        <v>817600</v>
        <stp/>
        <stp>Market</stp>
        <stp>STOCK</stp>
        <stp>72200.T</stp>
        <stp>出来高</stp>
        <tr r="I63" s="91"/>
      </tp>
      <tp>
        <v>102087800</v>
        <stp/>
        <stp>Market</stp>
        <stp>STOCK</stp>
        <stp>72030.T</stp>
        <stp>出来高</stp>
        <tr r="I61" s="91"/>
      </tp>
      <tp>
        <v>8200</v>
        <stp/>
        <stp>Market</stp>
        <stp>STOCK</stp>
        <stp>72130.T</stp>
        <stp>出来高</stp>
        <tr r="I62" s="91"/>
      </tp>
      <tp>
        <v>7362000</v>
        <stp/>
        <stp>Market</stp>
        <stp>STOCK</stp>
        <stp>72690.T</stp>
        <stp>出来高</stp>
        <tr r="I64" s="91"/>
      </tp>
      <tp>
        <v>6481600</v>
        <stp/>
        <stp>Market</stp>
        <stp>STOCK</stp>
        <stp>72720.T</stp>
        <stp>出来高</stp>
        <tr r="I65" s="91"/>
      </tp>
      <tp>
        <v>13600</v>
        <stp/>
        <stp>Market</stp>
        <stp>STOCK</stp>
        <stp>75250.T</stp>
        <stp>出来高</stp>
        <tr r="I67" s="91"/>
      </tp>
      <tp>
        <v>743200</v>
        <stp/>
        <stp>Market</stp>
        <stp>STOCK</stp>
        <stp>77290.T</stp>
        <stp>出来高</stp>
        <tr r="I68" s="91"/>
      </tp>
      <tp>
        <v>50700</v>
        <stp/>
        <stp>Market</stp>
        <stp>STOCK</stp>
        <stp>79210.T</stp>
        <stp>出来高</stp>
        <tr r="I69" s="91"/>
      </tp>
      <tp>
        <v>1237</v>
        <stp/>
        <stp>Market</stp>
        <stp>STOCK</stp>
        <stp>40080.T</stp>
        <stp>高値</stp>
        <tr r="G17" s="91"/>
      </tp>
      <tp>
        <v>1668</v>
        <stp/>
        <stp>Market</stp>
        <stp>STOCK</stp>
        <stp>40680.T</stp>
        <stp>高値</stp>
        <tr r="G21" s="91"/>
      </tp>
      <tp>
        <v>1156.5</v>
        <stp/>
        <stp>Market</stp>
        <stp>STOCK</stp>
        <stp>41880.T</stp>
        <stp>高値</stp>
        <tr r="G24" s="91"/>
      </tp>
      <tp>
        <v>2482</v>
        <stp/>
        <stp>Market</stp>
        <stp>STOCK</stp>
        <stp>45280.T</stp>
        <stp>高値</stp>
        <tr r="G28" s="91"/>
      </tp>
      <tp>
        <v>1574</v>
        <stp/>
        <stp>Market</stp>
        <stp>STOCK</stp>
        <stp>62080.T</stp>
        <stp>高値</stp>
        <tr r="G43" s="91"/>
      </tp>
      <tp>
        <v>1202</v>
        <stp/>
        <stp>Market</stp>
        <stp>STOCK</stp>
        <stp>63780.T</stp>
        <stp>高値</stp>
        <tr r="G45" s="91"/>
      </tp>
      <tp>
        <v>821</v>
        <stp/>
        <stp>Market</stp>
        <stp>STOCK</stp>
        <stp>60380.T</stp>
        <stp>高値</stp>
        <tr r="G40" s="91"/>
      </tp>
      <tp>
        <v>2466</v>
        <stp/>
        <stp>Market</stp>
        <stp>STOCK</stp>
        <stp>61780.T</stp>
        <stp>高値</stp>
        <tr r="G42" s="91"/>
      </tp>
      <tp>
        <v>3862</v>
        <stp/>
        <stp>Market</stp>
        <stp>STOCK</stp>
        <stp>67580.T</stp>
        <stp>高値</stp>
        <tr r="G50" s="91"/>
      </tp>
      <tp>
        <v>3652</v>
        <stp/>
        <stp>Market</stp>
        <stp>STOCK</stp>
        <stp>19280.T</stp>
        <stp>高値</stp>
        <tr r="G6" s="91"/>
      </tp>
      <tp>
        <v>5373</v>
        <stp/>
        <stp>Market</stp>
        <stp>STOCK</stp>
        <stp>27680.T</stp>
        <stp>高値</stp>
        <tr r="G12" s="91"/>
      </tp>
      <tp>
        <v>1899</v>
        <stp/>
        <stp>Market</stp>
        <stp>STOCK</stp>
        <stp>93080.T</stp>
        <stp>高値</stp>
        <tr r="G88" s="91"/>
      </tp>
      <tp>
        <v>415</v>
        <stp/>
        <stp>Market</stp>
        <stp>STOCK</stp>
        <stp>93480.T</stp>
        <stp>高値</stp>
        <tr r="G89" s="91"/>
      </tp>
      <tp>
        <v>4833</v>
        <stp/>
        <stp>Market</stp>
        <stp>STOCK</stp>
        <stp>80580.T</stp>
        <stp>高値</stp>
        <tr r="G71" s="91"/>
      </tp>
    </main>
    <main first="rtdsrv.159709efb839476ba6262f1e59b21a66">
      <tp>
        <v>5709500</v>
        <stp/>
        <stp>Market</stp>
        <stp>STOCK</stp>
        <stp>80310.T</stp>
        <stp>出来高</stp>
        <tr r="I70" s="91"/>
      </tp>
      <tp>
        <v>7187300</v>
        <stp/>
        <stp>Market</stp>
        <stp>STOCK</stp>
        <stp>80580.T</stp>
        <stp>出来高</stp>
        <tr r="I71" s="91"/>
      </tp>
      <tp>
        <v>2304600</v>
        <stp/>
        <stp>Market</stp>
        <stp>STOCK</stp>
        <stp>83310.T</stp>
        <stp>出来高</stp>
        <tr r="I75" s="91"/>
      </tp>
      <tp>
        <v>1388400</v>
        <stp/>
        <stp>Market</stp>
        <stp>STOCK</stp>
        <stp>83040.T</stp>
        <stp>出来高</stp>
        <tr r="I73" s="91"/>
      </tp>
      <tp>
        <v>15888200</v>
        <stp/>
        <stp>Market</stp>
        <stp>STOCK</stp>
        <stp>83160.T</stp>
        <stp>出来高</stp>
        <tr r="I74" s="91"/>
      </tp>
      <tp>
        <v>1517200</v>
        <stp/>
        <stp>Market</stp>
        <stp>STOCK</stp>
        <stp>82330.T</stp>
        <stp>出来高</stp>
        <tr r="I72" s="91"/>
      </tp>
      <tp>
        <v>4361000</v>
        <stp/>
        <stp>Market</stp>
        <stp>STOCK</stp>
        <stp>85910.T</stp>
        <stp>出来高</stp>
        <tr r="I78" s="91"/>
      </tp>
      <tp>
        <v>4587300</v>
        <stp/>
        <stp>Market</stp>
        <stp>STOCK</stp>
        <stp>85930.T</stp>
        <stp>出来高</stp>
        <tr r="I79" s="91"/>
      </tp>
      <tp>
        <v>614700</v>
        <stp/>
        <stp>Market</stp>
        <stp>STOCK</stp>
        <stp>84250.T</stp>
        <stp>出来高</stp>
        <tr r="I77" s="91"/>
      </tp>
      <tp>
        <v>280400</v>
        <stp/>
        <stp>Market</stp>
        <stp>STOCK</stp>
        <stp>84240.T</stp>
        <stp>出来高</stp>
        <tr r="I76" s="91"/>
      </tp>
      <tp>
        <v>20006600</v>
        <stp/>
        <stp>Market</stp>
        <stp>STOCK</stp>
        <stp>86040.T</stp>
        <stp>出来高</stp>
        <tr r="I80" s="91"/>
      </tp>
      <tp>
        <v>6744800</v>
        <stp/>
        <stp>Market</stp>
        <stp>STOCK</stp>
        <stp>86970.T</stp>
        <stp>出来高</stp>
        <tr r="I81" s="91"/>
      </tp>
      <tp>
        <v>2091100</v>
        <stp/>
        <stp>Market</stp>
        <stp>STOCK</stp>
        <stp>88300.T</stp>
        <stp>出来高</stp>
        <tr r="I82" s="91"/>
      </tp>
      <tp>
        <v>2360</v>
        <stp/>
        <stp>Market</stp>
        <stp>STOCK</stp>
        <stp>70470.T</stp>
        <stp>高値</stp>
        <tr r="G58" s="91"/>
      </tp>
      <tp>
        <v>1818.5</v>
        <stp/>
        <stp>Market</stp>
        <stp>STOCK</stp>
        <stp>34070.T</stp>
        <stp>高値</stp>
        <tr r="G16" s="91"/>
      </tp>
      <tp>
        <v>1041</v>
        <stp/>
        <stp>Market</stp>
        <stp>STOCK</stp>
        <stp>92270.T</stp>
        <stp>高値</stp>
        <tr r="G86" s="91"/>
      </tp>
      <tp>
        <v>2228.5</v>
        <stp/>
        <stp>Market</stp>
        <stp>STOCK</stp>
        <stp>86970.T</stp>
        <stp>高値</stp>
        <tr r="G81" s="91"/>
      </tp>
      <tp>
        <v>1274200</v>
        <stp/>
        <stp>Market</stp>
        <stp>STOCK</stp>
        <stp>90240.T</stp>
        <stp>出来高</stp>
        <tr r="I84" s="91"/>
      </tp>
      <tp>
        <v>3505800</v>
        <stp/>
        <stp>Market</stp>
        <stp>STOCK</stp>
        <stp>90200.T</stp>
        <stp>出来高</stp>
        <tr r="I83" s="91"/>
      </tp>
      <tp>
        <v>435600</v>
        <stp/>
        <stp>Market</stp>
        <stp>STOCK</stp>
        <stp>90690.T</stp>
        <stp>出来高</stp>
        <tr r="I85" s="91"/>
      </tp>
      <tp>
        <v>163500</v>
        <stp/>
        <stp>Market</stp>
        <stp>STOCK</stp>
        <stp>93030.T</stp>
        <stp>出来高</stp>
        <tr r="I87" s="91"/>
      </tp>
      <tp>
        <v>156400</v>
        <stp/>
        <stp>Market</stp>
        <stp>STOCK</stp>
        <stp>93080.T</stp>
        <stp>出来高</stp>
        <tr r="I88" s="91"/>
      </tp>
      <tp>
        <v>1371900</v>
        <stp/>
        <stp>Market</stp>
        <stp>STOCK</stp>
        <stp>93480.T</stp>
        <stp>出来高</stp>
        <tr r="I89" s="91"/>
      </tp>
      <tp>
        <v>2260700</v>
        <stp/>
        <stp>Market</stp>
        <stp>STOCK</stp>
        <stp>92270.T</stp>
        <stp>出来高</stp>
        <tr r="I86" s="91"/>
      </tp>
      <tp>
        <v>1886500</v>
        <stp/>
        <stp>Market</stp>
        <stp>STOCK</stp>
        <stp>95310.T</stp>
        <stp>出来高</stp>
        <tr r="I93" s="91"/>
      </tp>
      <tp>
        <v>61471000</v>
        <stp/>
        <stp>Market</stp>
        <stp>STOCK</stp>
        <stp>95010.T</stp>
        <stp>出来高</stp>
        <tr r="I92" s="91"/>
      </tp>
      <tp>
        <v>244892200</v>
        <stp/>
        <stp>Market</stp>
        <stp>STOCK</stp>
        <stp>94320.T</stp>
        <stp>出来高</stp>
        <tr r="I90" s="91"/>
      </tp>
      <tp>
        <v>1341100</v>
        <stp/>
        <stp>Market</stp>
        <stp>STOCK</stp>
        <stp>94490.T</stp>
        <stp>出来高</stp>
        <tr r="I91" s="91"/>
      </tp>
      <tp>
        <v>189400</v>
        <stp/>
        <stp>Market</stp>
        <stp>STOCK</stp>
        <stp>98820.T</stp>
        <stp>出来高</stp>
        <tr r="I94" s="91"/>
      </tp>
      <tp>
        <v>28080</v>
        <stp/>
        <stp>Market</stp>
        <stp>STOCK</stp>
        <stp>57060.T</stp>
        <stp>高値</stp>
        <tr r="G35" s="91"/>
      </tp>
      <tp>
        <v>1546</v>
        <stp/>
        <stp>Market</stp>
        <stp>STOCK</stp>
        <stp>40260.T</stp>
        <stp>高値</stp>
        <tr r="G18" s="91"/>
      </tp>
      <tp>
        <v>1188</v>
        <stp/>
        <stp>Market</stp>
        <stp>STOCK</stp>
        <stp>73760.T</stp>
        <stp>高値</stp>
        <tr r="G66" s="91"/>
      </tp>
      <tp>
        <v>1285</v>
        <stp/>
        <stp>Market</stp>
        <stp>STOCK</stp>
        <stp>63560.T</stp>
        <stp>高値</stp>
        <tr r="G44" s="91"/>
      </tp>
      <tp>
        <v>1828</v>
        <stp/>
        <stp>Market</stp>
        <stp>STOCK</stp>
        <stp>61560.T</stp>
        <stp>高値</stp>
        <tr r="G41" s="91"/>
      </tp>
      <tp>
        <v>5308</v>
        <stp/>
        <stp>Market</stp>
        <stp>STOCK</stp>
        <stp>65860.T</stp>
        <stp>高値</stp>
        <tr r="G47" s="91"/>
      </tp>
      <tp>
        <v>2013.5</v>
        <stp/>
        <stp>Market</stp>
        <stp>STOCK</stp>
        <stp>65260.T</stp>
        <stp>高値</stp>
        <tr r="G46" s="91"/>
      </tp>
      <tp>
        <v>6787</v>
        <stp/>
        <stp>Market</stp>
        <stp>STOCK</stp>
        <stp>83160.T</stp>
        <stp>高値</stp>
        <tr r="G74" s="91"/>
      </tp>
      <tp>
        <v>3600</v>
        <stp/>
        <stp>Market</stp>
        <stp>STOCK</stp>
        <stp>75250.T</stp>
        <stp>高値</stp>
        <tr r="G67" s="91"/>
      </tp>
      <tp>
        <v>3676</v>
        <stp/>
        <stp>Market</stp>
        <stp>STOCK</stp>
        <stp>69250.T</stp>
        <stp>高値</stp>
        <tr r="G54" s="91"/>
      </tp>
      <tp>
        <v>4901</v>
        <stp/>
        <stp>Market</stp>
        <stp>STOCK</stp>
        <stp>19250.T</stp>
        <stp>高値</stp>
        <tr r="G5" s="91"/>
      </tp>
      <tp>
        <v>3678</v>
        <stp/>
        <stp>Market</stp>
        <stp>STOCK</stp>
        <stp>16050.T</stp>
        <stp>高値</stp>
        <tr r="G2" s="91"/>
      </tp>
      <tp>
        <v>1357</v>
        <stp/>
        <stp>Market</stp>
        <stp>STOCK</stp>
        <stp>84250.T</stp>
        <stp>高値</stp>
        <tr r="G77" s="91"/>
      </tp>
    </main>
    <main first="rtdsrv.159709efb839476ba6262f1e59b21a66">
      <tp>
        <v>9130</v>
        <stp/>
        <stp>Market</stp>
        <stp>STOCK</stp>
        <stp>53340.T</stp>
        <stp>高値</stp>
        <tr r="G34" s="91"/>
      </tp>
      <tp>
        <v>378</v>
        <stp/>
        <stp>Market</stp>
        <stp>STOCK</stp>
        <stp>43340.T</stp>
        <stp>高値</stp>
        <tr r="G26" s="91"/>
      </tp>
      <tp>
        <v>2732</v>
        <stp/>
        <stp>Market</stp>
        <stp>STOCK</stp>
        <stp>70840.T</stp>
        <stp>高値</stp>
        <tr r="G59" s="91"/>
      </tp>
      <tp>
        <v>5386</v>
        <stp/>
        <stp>Market</stp>
        <stp>STOCK</stp>
        <stp>66740.T</stp>
        <stp>高値</stp>
        <tr r="G49" s="91"/>
      </tp>
      <tp>
        <v>2602</v>
        <stp/>
        <stp>Market</stp>
        <stp>STOCK</stp>
        <stp>65940.T</stp>
        <stp>高値</stp>
        <tr r="G48" s="91"/>
      </tp>
      <tp>
        <v>6820</v>
        <stp/>
        <stp>Market</stp>
        <stp>STOCK</stp>
        <stp>29140.T</stp>
        <stp>高値</stp>
        <tr r="G14" s="91"/>
      </tp>
      <tp>
        <v>995</v>
        <stp/>
        <stp>Market</stp>
        <stp>STOCK</stp>
        <stp>21240.T</stp>
        <stp>高値</stp>
        <tr r="G9" s="91"/>
      </tp>
      <tp>
        <v>3776</v>
        <stp/>
        <stp>Market</stp>
        <stp>STOCK</stp>
        <stp>90240.T</stp>
        <stp>高値</stp>
        <tr r="G84" s="91"/>
      </tp>
      <tp>
        <v>3070</v>
        <stp/>
        <stp>Market</stp>
        <stp>STOCK</stp>
        <stp>83040.T</stp>
        <stp>高値</stp>
        <tr r="G73" s="91"/>
      </tp>
      <tp>
        <v>1486</v>
        <stp/>
        <stp>Market</stp>
        <stp>STOCK</stp>
        <stp>86040.T</stp>
        <stp>高値</stp>
        <tr r="G80" s="91"/>
      </tp>
      <tp>
        <v>4585</v>
        <stp/>
        <stp>Market</stp>
        <stp>STOCK</stp>
        <stp>84240.T</stp>
        <stp>高値</stp>
        <tr r="G76" s="91"/>
      </tp>
    </main>
    <main first="rtdsrv.159709efb839476ba6262f1e59b21a66">
      <tp>
        <v>3927</v>
        <stp/>
        <stp>Market</stp>
        <stp>STOCK</stp>
        <stp>58030.T</stp>
        <stp>高値</stp>
        <tr r="G39" s="91"/>
      </tp>
      <tp>
        <v>7502</v>
        <stp/>
        <stp>Market</stp>
        <stp>STOCK</stp>
        <stp>57130.T</stp>
        <stp>高値</stp>
        <tr r="G37" s="91"/>
      </tp>
      <tp>
        <v>5879</v>
        <stp/>
        <stp>Market</stp>
        <stp>STOCK</stp>
        <stp>40630.T</stp>
        <stp>高値</stp>
        <tr r="G20" s="91"/>
      </tp>
      <tp>
        <v>5132</v>
        <stp/>
        <stp>Market</stp>
        <stp>STOCK</stp>
        <stp>45230.T</stp>
        <stp>高値</stp>
        <tr r="G27" s="91"/>
      </tp>
      <tp>
        <v>3192</v>
        <stp/>
        <stp>Market</stp>
        <stp>STOCK</stp>
        <stp>72030.T</stp>
        <stp>高値</stp>
        <tr r="G61" s="91"/>
      </tp>
      <tp>
        <v>623</v>
        <stp/>
        <stp>Market</stp>
        <stp>STOCK</stp>
        <stp>72130.T</stp>
        <stp>高値</stp>
        <tr r="G62" s="91"/>
      </tp>
      <tp>
        <v>2798</v>
        <stp/>
        <stp>Market</stp>
        <stp>STOCK</stp>
        <stp>70130.T</stp>
        <stp>高値</stp>
        <tr r="G57" s="91"/>
      </tp>
      <tp>
        <v>4065</v>
        <stp/>
        <stp>Market</stp>
        <stp>STOCK</stp>
        <stp>69630.T</stp>
        <stp>高値</stp>
        <tr r="G55" s="91"/>
      </tp>
      <tp>
        <v>5830</v>
        <stp/>
        <stp>Market</stp>
        <stp>STOCK</stp>
        <stp>18330.T</stp>
        <stp>高値</stp>
        <tr r="G3" s="91"/>
      </tp>
      <tp>
        <v>2275.5</v>
        <stp/>
        <stp>Market</stp>
        <stp>STOCK</stp>
        <stp>19630.T</stp>
        <stp>高値</stp>
        <tr r="G8" s="91"/>
      </tp>
      <tp>
        <v>1913</v>
        <stp/>
        <stp>Market</stp>
        <stp>STOCK</stp>
        <stp>30030.T</stp>
        <stp>高値</stp>
        <tr r="G15" s="91"/>
      </tp>
      <tp>
        <v>4145</v>
        <stp/>
        <stp>Market</stp>
        <stp>STOCK</stp>
        <stp>93030.T</stp>
        <stp>高値</stp>
        <tr r="G87" s="91"/>
      </tp>
      <tp>
        <v>2363</v>
        <stp/>
        <stp>Market</stp>
        <stp>STOCK</stp>
        <stp>82330.T</stp>
        <stp>高値</stp>
        <tr r="G72" s="91"/>
      </tp>
      <tp>
        <v>1511.5</v>
        <stp/>
        <stp>Market</stp>
        <stp>STOCK</stp>
        <stp>85930.T</stp>
        <stp>高値</stp>
        <tr r="G79" s="91"/>
      </tp>
      <tp>
        <v>2175.5</v>
        <stp/>
        <stp>Market</stp>
        <stp>STOCK</stp>
        <stp>58020.T</stp>
        <stp>高値</stp>
        <tr r="G38" s="91"/>
      </tp>
      <tp>
        <v>4720</v>
        <stp/>
        <stp>Market</stp>
        <stp>STOCK</stp>
        <stp>53020.T</stp>
        <stp>高値</stp>
        <tr r="G32" s="91"/>
      </tp>
      <tp>
        <v>14700</v>
        <stp/>
        <stp>Market</stp>
        <stp>STOCK</stp>
        <stp>40620.T</stp>
        <stp>高値</stp>
        <tr r="G19" s="91"/>
      </tp>
      <tp>
        <v>3970</v>
        <stp/>
        <stp>Market</stp>
        <stp>STOCK</stp>
        <stp>41820.T</stp>
        <stp>高値</stp>
        <tr r="G23" s="91"/>
      </tp>
      <tp>
        <v>1415</v>
        <stp/>
        <stp>Market</stp>
        <stp>STOCK</stp>
        <stp>72720.T</stp>
        <stp>高値</stp>
        <tr r="G65" s="91"/>
      </tp>
      <tp>
        <v>3165</v>
        <stp/>
        <stp>Market</stp>
        <stp>STOCK</stp>
        <stp>71820.T</stp>
        <stp>高値</stp>
        <tr r="G60" s="91"/>
      </tp>
      <tp>
        <v>537</v>
        <stp/>
        <stp>Market</stp>
        <stp>STOCK</stp>
        <stp>21620.T</stp>
        <stp>高値</stp>
        <tr r="G10" s="91"/>
      </tp>
      <tp>
        <v>1887</v>
        <stp/>
        <stp>Market</stp>
        <stp>STOCK</stp>
        <stp>98820.T</stp>
        <stp>高値</stp>
        <tr r="G94" s="91"/>
      </tp>
      <tp>
        <v>160.9</v>
        <stp/>
        <stp>Market</stp>
        <stp>STOCK</stp>
        <stp>94320.T</stp>
        <stp>高値</stp>
        <tr r="G90" s="91"/>
      </tp>
    </main>
    <main first="rtdsrv.159709efb839476ba6262f1e59b21a66">
      <tp>
        <v>6090</v>
        <stp/>
        <stp>Market</stp>
        <stp>STOCK</stp>
        <stp>52010.T</stp>
        <stp>高値</stp>
        <tr r="G31" s="91"/>
      </tp>
      <tp>
        <v>4026</v>
        <stp/>
        <stp>Market</stp>
        <stp>STOCK</stp>
        <stp>57110.T</stp>
        <stp>高値</stp>
        <tr r="G36" s="91"/>
      </tp>
      <tp>
        <v>3065</v>
        <stp/>
        <stp>Market</stp>
        <stp>STOCK</stp>
        <stp>46610.T</stp>
        <stp>高値</stp>
        <tr r="G29" s="91"/>
      </tp>
      <tp>
        <v>4595</v>
        <stp/>
        <stp>Market</stp>
        <stp>STOCK</stp>
        <stp>79210.T</stp>
        <stp>高値</stp>
        <tr r="G69" s="91"/>
      </tp>
      <tp>
        <v>3801</v>
        <stp/>
        <stp>Market</stp>
        <stp>STOCK</stp>
        <stp>70110.T</stp>
        <stp>高値</stp>
        <tr r="G56" s="91"/>
      </tp>
      <tp>
        <v>5761</v>
        <stp/>
        <stp>Market</stp>
        <stp>STOCK</stp>
        <stp>68410.T</stp>
        <stp>高値</stp>
        <tr r="G52" s="91"/>
      </tp>
      <tp>
        <v>1394</v>
        <stp/>
        <stp>Market</stp>
        <stp>STOCK</stp>
        <stp>19110.T</stp>
        <stp>高値</stp>
        <tr r="G4" s="91"/>
      </tp>
      <tp>
        <v>6386</v>
        <stp/>
        <stp>Market</stp>
        <stp>STOCK</stp>
        <stp>95310.T</stp>
        <stp>高値</stp>
        <tr r="G93" s="91"/>
      </tp>
      <tp>
        <v>530.70000000000005</v>
        <stp/>
        <stp>Market</stp>
        <stp>STOCK</stp>
        <stp>95010.T</stp>
        <stp>高値</stp>
        <tr r="G92" s="91"/>
      </tp>
      <tp>
        <v>2648</v>
        <stp/>
        <stp>Market</stp>
        <stp>STOCK</stp>
        <stp>83310.T</stp>
        <stp>高値</stp>
        <tr r="G75" s="91"/>
      </tp>
      <tp>
        <v>4944</v>
        <stp/>
        <stp>Market</stp>
        <stp>STOCK</stp>
        <stp>80310.T</stp>
        <stp>高値</stp>
        <tr r="G70" s="91"/>
      </tp>
      <tp>
        <v>6382</v>
        <stp/>
        <stp>Market</stp>
        <stp>STOCK</stp>
        <stp>85910.T</stp>
        <stp>高値</stp>
        <tr r="G78" s="91"/>
      </tp>
      <tp>
        <v>6180</v>
        <stp/>
        <stp>Market</stp>
        <stp>STOCK</stp>
        <stp>53100.T</stp>
        <stp>高値</stp>
        <tr r="G33" s="91"/>
      </tp>
      <tp>
        <v>1323</v>
        <stp/>
        <stp>Market</stp>
        <stp>STOCK</stp>
        <stp>50200.T</stp>
        <stp>高値</stp>
        <tr r="G30" s="91"/>
      </tp>
      <tp>
        <v>1841</v>
        <stp/>
        <stp>Market</stp>
        <stp>STOCK</stp>
        <stp>42200.T</stp>
        <stp>高値</stp>
        <tr r="G25" s="91"/>
      </tp>
      <tp>
        <v>1323</v>
        <stp/>
        <stp>Market</stp>
        <stp>STOCK</stp>
        <stp>41000.T</stp>
        <stp>高値</stp>
        <tr r="G22" s="91"/>
      </tp>
      <tp>
        <v>3165</v>
        <stp/>
        <stp>Market</stp>
        <stp>STOCK</stp>
        <stp>72200.T</stp>
        <stp>高値</stp>
        <tr r="G63" s="91"/>
      </tp>
      <tp>
        <v>7720</v>
        <stp/>
        <stp>Market</stp>
        <stp>STOCK</stp>
        <stp>68900.T</stp>
        <stp>高値</stp>
        <tr r="G53" s="91"/>
      </tp>
      <tp>
        <v>2096</v>
        <stp/>
        <stp>Market</stp>
        <stp>STOCK</stp>
        <stp>68100.T</stp>
        <stp>高値</stp>
        <tr r="G51" s="91"/>
      </tp>
      <tp>
        <v>3945</v>
        <stp/>
        <stp>Market</stp>
        <stp>STOCK</stp>
        <stp>90200.T</stp>
        <stp>高値</stp>
        <tr r="G83" s="91"/>
      </tp>
      <tp>
        <v>3771</v>
        <stp/>
        <stp>Market</stp>
        <stp>STOCK</stp>
        <stp>88300.T</stp>
        <stp>高値</stp>
        <tr r="G82" s="91"/>
      </tp>
      <tp>
        <v>2920</v>
        <stp/>
        <stp>Market</stp>
        <stp>STOCK</stp>
        <stp>46610.T</stp>
        <stp>現在値</stp>
        <tr r="C29" s="91"/>
      </tp>
      <tp>
        <v>2290</v>
        <stp/>
        <stp>Market</stp>
        <stp>STOCK</stp>
        <stp>86970.T</stp>
        <stp>前日終値</stp>
        <tr r="E81" s="91"/>
      </tp>
      <tp>
        <v>5031</v>
        <stp/>
        <stp>Market</stp>
        <stp>STOCK</stp>
        <stp>45230.T</stp>
        <stp>現在値</stp>
        <tr r="C27" s="91"/>
      </tp>
      <tp>
        <v>2457.5</v>
        <stp/>
        <stp>Market</stp>
        <stp>STOCK</stp>
        <stp>45280.T</stp>
        <stp>現在値</stp>
        <tr r="C28" s="91"/>
      </tp>
      <tp>
        <v>1816</v>
        <stp/>
        <stp>Market</stp>
        <stp>STOCK</stp>
        <stp>42200.T</stp>
        <stp>現在値</stp>
        <tr r="C25" s="91"/>
      </tp>
      <tp>
        <v>377</v>
        <stp/>
        <stp>Market</stp>
        <stp>STOCK</stp>
        <stp>43340.T</stp>
        <stp>現在値</stp>
        <tr r="C26" s="91"/>
      </tp>
      <tp>
        <v>5756</v>
        <stp/>
        <stp>Market</stp>
        <stp>STOCK</stp>
        <stp>40630.T</stp>
        <stp>現在値</stp>
        <tr r="C20" s="91"/>
      </tp>
      <tp>
        <v>13650</v>
        <stp/>
        <stp>Market</stp>
        <stp>STOCK</stp>
        <stp>40620.T</stp>
        <stp>現在値</stp>
        <tr r="C19" s="91"/>
      </tp>
      <tp>
        <v>1652</v>
        <stp/>
        <stp>Market</stp>
        <stp>STOCK</stp>
        <stp>40680.T</stp>
        <stp>現在値</stp>
        <tr r="C21" s="91"/>
      </tp>
      <tp>
        <v>1527</v>
        <stp/>
        <stp>Market</stp>
        <stp>STOCK</stp>
        <stp>40260.T</stp>
        <stp>現在値</stp>
        <tr r="C18" s="91"/>
      </tp>
      <tp>
        <v>1225</v>
        <stp/>
        <stp>Market</stp>
        <stp>STOCK</stp>
        <stp>40080.T</stp>
        <stp>現在値</stp>
        <tr r="C17" s="91"/>
      </tp>
      <tp>
        <v>3866</v>
        <stp/>
        <stp>Market</stp>
        <stp>STOCK</stp>
        <stp>41820.T</stp>
        <stp>現在値</stp>
        <tr r="C23" s="91"/>
      </tp>
      <tp>
        <v>1137.5</v>
        <stp/>
        <stp>Market</stp>
        <stp>STOCK</stp>
        <stp>41880.T</stp>
        <stp>現在値</stp>
        <tr r="C24" s="91"/>
      </tp>
      <tp>
        <v>1311</v>
        <stp/>
        <stp>Market</stp>
        <stp>STOCK</stp>
        <stp>41000.T</stp>
        <stp>現在値</stp>
        <tr r="C22" s="91"/>
      </tp>
      <tp>
        <v>3616</v>
        <stp/>
        <stp>Market</stp>
        <stp>STOCK</stp>
        <stp>16050.T</stp>
        <stp>前日終値</stp>
        <tr r="E2" s="91"/>
      </tp>
      <tp>
        <v>1572.5</v>
        <stp/>
        <stp>Market</stp>
        <stp>STOCK</stp>
        <stp>86040.T</stp>
        <stp>前日終値</stp>
        <tr r="E80" s="91"/>
      </tp>
      <tp>
        <v>3030</v>
        <stp/>
        <stp>Market</stp>
        <stp>STOCK</stp>
        <stp>46610.T</stp>
        <stp>前日終値</stp>
        <tr r="E29" s="91"/>
      </tp>
      <tp>
        <v>5178</v>
        <stp/>
        <stp>Market</stp>
        <stp>STOCK</stp>
        <stp>66740.T</stp>
        <stp>前日終値</stp>
        <tr r="E49" s="91"/>
      </tp>
    </main>
    <main first="rtdsrv.159709efb839476ba6262f1e59b21a66">
      <tp>
        <v>2086</v>
        <stp/>
        <stp>Market</stp>
        <stp>STOCK</stp>
        <stp>61560.T</stp>
        <stp>年初来高値</stp>
        <tr r="K41" s="91"/>
      </tp>
      <tp>
        <v>2287</v>
        <stp/>
        <stp>Market</stp>
        <stp>STOCK</stp>
        <stp>63560.T</stp>
        <stp>年初来高値</stp>
        <tr r="K44" s="91"/>
      </tp>
      <tp>
        <v>6012</v>
        <stp/>
        <stp>Market</stp>
        <stp>STOCK</stp>
        <stp>80580.T</stp>
        <stp>年初来高値</stp>
        <tr r="K71" s="91"/>
      </tp>
      <tp>
        <v>4124</v>
        <stp/>
        <stp>Market</stp>
        <stp>STOCK</stp>
        <stp>67580.T</stp>
        <stp>年初来高値</stp>
        <tr r="K50" s="91"/>
      </tp>
      <tp>
        <v>27095</v>
        <stp/>
        <stp>Market</stp>
        <stp>STOCK</stp>
        <stp>57060.T</stp>
        <stp>現在値</stp>
        <tr r="C35" s="91"/>
      </tp>
      <tp>
        <v>7430</v>
        <stp/>
        <stp>Market</stp>
        <stp>STOCK</stp>
        <stp>57130.T</stp>
        <stp>現在値</stp>
        <tr r="C37" s="91"/>
      </tp>
      <tp>
        <v>3971</v>
        <stp/>
        <stp>Market</stp>
        <stp>STOCK</stp>
        <stp>57110.T</stp>
        <stp>現在値</stp>
        <tr r="C36" s="91"/>
      </tp>
      <tp>
        <v>5975</v>
        <stp/>
        <stp>Market</stp>
        <stp>STOCK</stp>
        <stp>52010.T</stp>
        <stp>現在値</stp>
        <tr r="C31" s="91"/>
      </tp>
      <tp>
        <v>8903</v>
        <stp/>
        <stp>Market</stp>
        <stp>STOCK</stp>
        <stp>53340.T</stp>
        <stp>現在値</stp>
        <tr r="C34" s="91"/>
      </tp>
      <tp>
        <v>4695</v>
        <stp/>
        <stp>Market</stp>
        <stp>STOCK</stp>
        <stp>53020.T</stp>
        <stp>現在値</stp>
        <tr r="C32" s="91"/>
      </tp>
      <tp>
        <v>6070</v>
        <stp/>
        <stp>Market</stp>
        <stp>STOCK</stp>
        <stp>53100.T</stp>
        <stp>現在値</stp>
        <tr r="C33" s="91"/>
      </tp>
      <tp>
        <v>1304</v>
        <stp/>
        <stp>Market</stp>
        <stp>STOCK</stp>
        <stp>50200.T</stp>
        <stp>現在値</stp>
        <tr r="C30" s="91"/>
      </tp>
      <tp>
        <v>25665</v>
        <stp/>
        <stp>Market</stp>
        <stp>STOCK</stp>
        <stp>57060.T</stp>
        <stp>前日終値</stp>
        <tr r="E35" s="91"/>
      </tp>
      <tp>
        <v>3944</v>
        <stp/>
        <stp>Market</stp>
        <stp>STOCK</stp>
        <stp>57110.T</stp>
        <stp>前日終値</stp>
        <tr r="E36" s="91"/>
      </tp>
      <tp>
        <v>7315</v>
        <stp/>
        <stp>Market</stp>
        <stp>STOCK</stp>
        <stp>57130.T</stp>
        <stp>前日終値</stp>
        <tr r="E37" s="91"/>
      </tp>
      <tp>
        <v>14760</v>
        <stp/>
        <stp>Market</stp>
        <stp>STOCK</stp>
        <stp>77290.T</stp>
        <stp>前日終値</stp>
        <tr r="E68" s="91"/>
      </tp>
      <tp>
        <v>3809</v>
        <stp/>
        <stp>Market</stp>
        <stp>STOCK</stp>
        <stp>67580.T</stp>
        <stp>前日終値</stp>
        <tr r="E50" s="91"/>
      </tp>
      <tp>
        <v>890</v>
        <stp/>
        <stp>Market</stp>
        <stp>STOCK</stp>
        <stp>27690.T</stp>
        <stp>前日終値</stp>
        <tr r="E13" s="91"/>
      </tp>
      <tp>
        <v>5338</v>
        <stp/>
        <stp>Market</stp>
        <stp>STOCK</stp>
        <stp>27680.T</stp>
        <stp>前日終値</stp>
        <tr r="E12" s="91"/>
      </tp>
      <tp>
        <v>3720</v>
        <stp/>
        <stp>Market</stp>
        <stp>STOCK</stp>
        <stp>58030.T</stp>
        <stp>現在値</stp>
        <tr r="C39" s="91"/>
      </tp>
      <tp>
        <v>2109.5</v>
        <stp/>
        <stp>Market</stp>
        <stp>STOCK</stp>
        <stp>58020.T</stp>
        <stp>現在値</stp>
        <tr r="C38" s="91"/>
      </tp>
    </main>
    <main first="rtdsrv.159709efb839476ba6262f1e59b21a66">
      <tp>
        <v>2769</v>
        <stp/>
        <stp>Market</stp>
        <stp>STOCK</stp>
        <stp>70470.T</stp>
        <stp>年初来高値</stp>
        <tr r="K58" s="91"/>
      </tp>
      <tp>
        <v>6317</v>
        <stp/>
        <stp>Market</stp>
        <stp>STOCK</stp>
        <stp>68410.T</stp>
        <stp>年初来高値</stp>
        <tr r="K52" s="91"/>
      </tp>
      <tp>
        <v>710</v>
        <stp/>
        <stp>Market</stp>
        <stp>STOCK</stp>
        <stp>93480.T</stp>
        <stp>年初来高値</stp>
        <tr r="K89" s="91"/>
      </tp>
      <tp>
        <v>4285</v>
        <stp/>
        <stp>Market</stp>
        <stp>STOCK</stp>
        <stp>94490.T</stp>
        <stp>年初来高値</stp>
        <tr r="K91" s="91"/>
      </tp>
      <tp>
        <v>5255</v>
        <stp/>
        <stp>Market</stp>
        <stp>STOCK</stp>
        <stp>66740.T</stp>
        <stp>現在値</stp>
        <tr r="C49" s="91"/>
      </tp>
      <tp>
        <v>3809</v>
        <stp/>
        <stp>Market</stp>
        <stp>STOCK</stp>
        <stp>67580.T</stp>
        <stp>現在値</stp>
        <tr r="C50" s="91"/>
      </tp>
      <tp>
        <v>5297</v>
        <stp/>
        <stp>Market</stp>
        <stp>STOCK</stp>
        <stp>65860.T</stp>
        <stp>現在値</stp>
        <tr r="C47" s="91"/>
      </tp>
      <tp>
        <v>2480</v>
        <stp/>
        <stp>Market</stp>
        <stp>STOCK</stp>
        <stp>65940.T</stp>
        <stp>現在値</stp>
        <tr r="C48" s="91"/>
      </tp>
      <tp>
        <v>1893.5</v>
        <stp/>
        <stp>Market</stp>
        <stp>STOCK</stp>
        <stp>65260.T</stp>
        <stp>現在値</stp>
        <tr r="C46" s="91"/>
      </tp>
      <tp>
        <v>1556</v>
        <stp/>
        <stp>Market</stp>
        <stp>STOCK</stp>
        <stp>62080.T</stp>
        <stp>現在値</stp>
        <tr r="C43" s="91"/>
      </tp>
      <tp>
        <v>1182</v>
        <stp/>
        <stp>Market</stp>
        <stp>STOCK</stp>
        <stp>63780.T</stp>
        <stp>現在値</stp>
        <tr r="C45" s="91"/>
      </tp>
      <tp>
        <v>1255</v>
        <stp/>
        <stp>Market</stp>
        <stp>STOCK</stp>
        <stp>63560.T</stp>
        <stp>現在値</stp>
        <tr r="C44" s="91"/>
      </tp>
      <tp>
        <v>813</v>
        <stp/>
        <stp>Market</stp>
        <stp>STOCK</stp>
        <stp>60380.T</stp>
        <stp>現在値</stp>
        <tr r="C40" s="91"/>
      </tp>
      <tp>
        <v>2419</v>
        <stp/>
        <stp>Market</stp>
        <stp>STOCK</stp>
        <stp>61780.T</stp>
        <stp>現在値</stp>
        <tr r="C42" s="91"/>
      </tp>
      <tp>
        <v>1804</v>
        <stp/>
        <stp>Market</stp>
        <stp>STOCK</stp>
        <stp>61560.T</stp>
        <stp>現在値</stp>
        <tr r="C41" s="91"/>
      </tp>
      <tp>
        <v>1830.5</v>
        <stp/>
        <stp>Market</stp>
        <stp>STOCK</stp>
        <stp>34070.T</stp>
        <stp>前日終値</stp>
        <tr r="E16" s="91"/>
      </tp>
      <tp>
        <v>1368</v>
        <stp/>
        <stp>Market</stp>
        <stp>STOCK</stp>
        <stp>84250.T</stp>
        <stp>前日終値</stp>
        <tr r="E77" s="91"/>
      </tp>
      <tp>
        <v>4591</v>
        <stp/>
        <stp>Market</stp>
        <stp>STOCK</stp>
        <stp>84240.T</stp>
        <stp>前日終値</stp>
        <tr r="E76" s="91"/>
      </tp>
      <tp>
        <v>160.30000000000001</v>
        <stp/>
        <stp>Market</stp>
        <stp>STOCK</stp>
        <stp>94320.T</stp>
        <stp>前日終値</stp>
        <tr r="E90" s="91"/>
      </tp>
      <tp>
        <v>4258</v>
        <stp/>
        <stp>Market</stp>
        <stp>STOCK</stp>
        <stp>94490.T</stp>
        <stp>前日終値</stp>
        <tr r="E91" s="91"/>
      </tp>
      <tp>
        <v>7160</v>
        <stp/>
        <stp>Market</stp>
        <stp>STOCK</stp>
        <stp>68900.T</stp>
        <stp>現在値</stp>
        <tr r="C53" s="91"/>
      </tp>
      <tp>
        <v>5605</v>
        <stp/>
        <stp>Market</stp>
        <stp>STOCK</stp>
        <stp>68410.T</stp>
        <stp>現在値</stp>
        <tr r="C52" s="91"/>
      </tp>
      <tp>
        <v>2058</v>
        <stp/>
        <stp>Market</stp>
        <stp>STOCK</stp>
        <stp>68100.T</stp>
        <stp>現在値</stp>
        <tr r="C51" s="91"/>
      </tp>
      <tp>
        <v>3891</v>
        <stp/>
        <stp>Market</stp>
        <stp>STOCK</stp>
        <stp>69630.T</stp>
        <stp>現在値</stp>
        <tr r="C55" s="91"/>
      </tp>
      <tp>
        <v>3604</v>
        <stp/>
        <stp>Market</stp>
        <stp>STOCK</stp>
        <stp>69250.T</stp>
        <stp>現在値</stp>
        <tr r="C54" s="91"/>
      </tp>
    </main>
    <main first="rtdsrv.159709efb839476ba6262f1e59b21a66">
      <tp>
        <v>7899</v>
        <stp/>
        <stp>Market</stp>
        <stp>STOCK</stp>
        <stp>66740.T</stp>
        <stp>年初来高値</stp>
        <tr r="K49" s="91"/>
      </tp>
      <tp>
        <v>1310</v>
        <stp/>
        <stp>Market</stp>
        <stp>STOCK</stp>
        <stp>73760.T</stp>
        <stp>年初来高値</stp>
        <tr r="K66" s="91"/>
      </tp>
      <tp>
        <v>1412</v>
        <stp/>
        <stp>Market</stp>
        <stp>STOCK</stp>
        <stp>72720.T</stp>
        <stp>年初来高値</stp>
        <tr r="K65" s="91"/>
      </tp>
      <tp>
        <v>2539.5</v>
        <stp/>
        <stp>Market</stp>
        <stp>STOCK</stp>
        <stp>61780.T</stp>
        <stp>年初来高値</stp>
        <tr r="K42" s="91"/>
      </tp>
      <tp>
        <v>1950</v>
        <stp/>
        <stp>Market</stp>
        <stp>STOCK</stp>
        <stp>63780.T</stp>
        <stp>年初来高値</stp>
        <tr r="K45" s="91"/>
      </tp>
      <tp>
        <v>5895</v>
        <stp/>
        <stp>Market</stp>
        <stp>STOCK</stp>
        <stp>65860.T</stp>
        <stp>前日終値</stp>
        <tr r="E47" s="91"/>
      </tp>
      <tp>
        <v>2567</v>
        <stp/>
        <stp>Market</stp>
        <stp>STOCK</stp>
        <stp>65940.T</stp>
        <stp>前日終値</stp>
        <tr r="E48" s="91"/>
      </tp>
      <tp>
        <v>6496</v>
        <stp/>
        <stp>Market</stp>
        <stp>STOCK</stp>
        <stp>85910.T</stp>
        <stp>前日終値</stp>
        <tr r="E78" s="91"/>
      </tp>
      <tp>
        <v>1518</v>
        <stp/>
        <stp>Market</stp>
        <stp>STOCK</stp>
        <stp>85930.T</stp>
        <stp>前日終値</stp>
        <tr r="E79" s="91"/>
      </tp>
      <tp>
        <v>15445</v>
        <stp/>
        <stp>Market</stp>
        <stp>STOCK</stp>
        <stp>77290.T</stp>
        <stp>現在値</stp>
        <tr r="C68" s="91"/>
      </tp>
      <tp>
        <v>3585</v>
        <stp/>
        <stp>Market</stp>
        <stp>STOCK</stp>
        <stp>75250.T</stp>
        <stp>現在値</stp>
        <tr r="C67" s="91"/>
      </tp>
      <tp>
        <v>2153.5</v>
        <stp/>
        <stp>Market</stp>
        <stp>STOCK</stp>
        <stp>72690.T</stp>
        <stp>現在値</stp>
        <tr r="C64" s="91"/>
      </tp>
      <tp>
        <v>1389</v>
        <stp/>
        <stp>Market</stp>
        <stp>STOCK</stp>
        <stp>72720.T</stp>
        <stp>現在値</stp>
        <tr r="C65" s="91"/>
      </tp>
      <tp>
        <v>3045</v>
        <stp/>
        <stp>Market</stp>
        <stp>STOCK</stp>
        <stp>72200.T</stp>
        <stp>現在値</stp>
        <tr r="C63" s="91"/>
      </tp>
      <tp>
        <v>3126</v>
        <stp/>
        <stp>Market</stp>
        <stp>STOCK</stp>
        <stp>72030.T</stp>
        <stp>現在値</stp>
        <tr r="C61" s="91"/>
      </tp>
      <tp>
        <v>616</v>
        <stp/>
        <stp>Market</stp>
        <stp>STOCK</stp>
        <stp>72130.T</stp>
        <stp>現在値</stp>
        <tr r="C62" s="91"/>
      </tp>
      <tp>
        <v>1180</v>
        <stp/>
        <stp>Market</stp>
        <stp>STOCK</stp>
        <stp>73760.T</stp>
        <stp>現在値</stp>
        <tr r="C66" s="91"/>
      </tp>
      <tp>
        <v>2731</v>
        <stp/>
        <stp>Market</stp>
        <stp>STOCK</stp>
        <stp>70840.T</stp>
        <stp>現在値</stp>
        <tr r="C59" s="91"/>
      </tp>
      <tp>
        <v>2336</v>
        <stp/>
        <stp>Market</stp>
        <stp>STOCK</stp>
        <stp>70470.T</stp>
        <stp>現在値</stp>
        <tr r="C58" s="91"/>
      </tp>
      <tp>
        <v>2771.5</v>
        <stp/>
        <stp>Market</stp>
        <stp>STOCK</stp>
        <stp>70130.T</stp>
        <stp>現在値</stp>
        <tr r="C57" s="91"/>
      </tp>
      <tp>
        <v>3736</v>
        <stp/>
        <stp>Market</stp>
        <stp>STOCK</stp>
        <stp>70110.T</stp>
        <stp>現在値</stp>
        <tr r="C56" s="91"/>
      </tp>
      <tp>
        <v>3110</v>
        <stp/>
        <stp>Market</stp>
        <stp>STOCK</stp>
        <stp>71820.T</stp>
        <stp>現在値</stp>
        <tr r="C60" s="91"/>
      </tp>
      <tp>
        <v>533.70000000000005</v>
        <stp/>
        <stp>Market</stp>
        <stp>STOCK</stp>
        <stp>95010.T</stp>
        <stp>前日終値</stp>
        <tr r="E92" s="91"/>
      </tp>
      <tp>
        <v>3585</v>
        <stp/>
        <stp>Market</stp>
        <stp>STOCK</stp>
        <stp>75250.T</stp>
        <stp>前日終値</stp>
        <tr r="E67" s="91"/>
      </tp>
      <tp>
        <v>2023</v>
        <stp/>
        <stp>Market</stp>
        <stp>STOCK</stp>
        <stp>65260.T</stp>
        <stp>前日終値</stp>
        <tr r="E46" s="91"/>
      </tp>
      <tp>
        <v>5110</v>
        <stp/>
        <stp>Market</stp>
        <stp>STOCK</stp>
        <stp>45230.T</stp>
        <stp>前日終値</stp>
        <tr r="E27" s="91"/>
      </tp>
      <tp>
        <v>2491.5</v>
        <stp/>
        <stp>Market</stp>
        <stp>STOCK</stp>
        <stp>45280.T</stp>
        <stp>前日終値</stp>
        <tr r="E28" s="91"/>
      </tp>
      <tp>
        <v>6290</v>
        <stp/>
        <stp>Market</stp>
        <stp>STOCK</stp>
        <stp>95310.T</stp>
        <stp>前日終値</stp>
        <tr r="E93" s="91"/>
      </tp>
      <tp>
        <v>4450</v>
        <stp/>
        <stp>Market</stp>
        <stp>STOCK</stp>
        <stp>79210.T</stp>
        <stp>現在値</stp>
        <tr r="C69" s="91"/>
      </tp>
    </main>
    <main first="rtdsrv.159709efb839476ba6262f1e59b21a66">
      <tp>
        <v>3051</v>
        <stp/>
        <stp>Market</stp>
        <stp>STOCK</stp>
        <stp>46610.T</stp>
        <stp>年初来高値</stp>
        <tr r="K29" s="91"/>
      </tp>
      <tp>
        <v>27480</v>
        <stp/>
        <stp>Market</stp>
        <stp>STOCK</stp>
        <stp>40620.T</stp>
        <stp>年初来高値</stp>
        <tr r="K19" s="91"/>
      </tp>
      <tp>
        <v>540</v>
        <stp/>
        <stp>Market</stp>
        <stp>STOCK</stp>
        <stp>21620.T</stp>
        <stp>年初来高値</stp>
        <tr r="K10" s="91"/>
      </tp>
      <tp>
        <v>6099</v>
        <stp/>
        <stp>Market</stp>
        <stp>STOCK</stp>
        <stp>69630.T</stp>
        <stp>年初来高値</stp>
        <tr r="K55" s="91"/>
      </tp>
      <tp>
        <v>7930</v>
        <stp/>
        <stp>Market</stp>
        <stp>STOCK</stp>
        <stp>40630.T</stp>
        <stp>年初来高値</stp>
        <tr r="K20" s="91"/>
      </tp>
      <tp>
        <v>2927.5</v>
        <stp/>
        <stp>Market</stp>
        <stp>STOCK</stp>
        <stp>19630.T</stp>
        <stp>年初来高値</stp>
        <tr r="K8" s="91"/>
      </tp>
      <tp>
        <v>2000</v>
        <stp/>
        <stp>Market</stp>
        <stp>STOCK</stp>
        <stp>40680.T</stp>
        <stp>年初来高値</stp>
        <tr r="K21" s="91"/>
      </tp>
      <tp>
        <v>7257</v>
        <stp/>
        <stp>Market</stp>
        <stp>STOCK</stp>
        <stp>27680.T</stp>
        <stp>年初来高値</stp>
        <tr r="K12" s="91"/>
      </tp>
      <tp>
        <v>2274</v>
        <stp/>
        <stp>Market</stp>
        <stp>STOCK</stp>
        <stp>90690.T</stp>
        <stp>年初来高値</stp>
        <tr r="K85" s="91"/>
      </tp>
      <tp>
        <v>2439</v>
        <stp/>
        <stp>Market</stp>
        <stp>STOCK</stp>
        <stp>72690.T</stp>
        <stp>年初来高値</stp>
        <tr r="K64" s="91"/>
      </tp>
      <tp>
        <v>990</v>
        <stp/>
        <stp>Market</stp>
        <stp>STOCK</stp>
        <stp>27690.T</stp>
        <stp>年初来高値</stp>
        <tr r="K13" s="91"/>
      </tp>
      <tp>
        <v>6060</v>
        <stp/>
        <stp>Market</stp>
        <stp>STOCK</stp>
        <stp>52010.T</stp>
        <stp>前日終値</stp>
        <tr r="E31" s="91"/>
      </tp>
      <tp>
        <v>3224</v>
        <stp/>
        <stp>Market</stp>
        <stp>STOCK</stp>
        <stp>72030.T</stp>
        <stp>前日終値</stp>
        <tr r="E61" s="91"/>
      </tp>
      <tp>
        <v>1547</v>
        <stp/>
        <stp>Market</stp>
        <stp>STOCK</stp>
        <stp>62080.T</stp>
        <stp>前日終値</stp>
        <tr r="E43" s="91"/>
      </tp>
      <tp>
        <v>619</v>
        <stp/>
        <stp>Market</stp>
        <stp>STOCK</stp>
        <stp>72130.T</stp>
        <stp>前日終値</stp>
        <tr r="E62" s="91"/>
      </tp>
      <tp>
        <v>922</v>
        <stp/>
        <stp>Market</stp>
        <stp>STOCK</stp>
        <stp>92270.T</stp>
        <stp>前日終値</stp>
        <tr r="E86" s="91"/>
      </tp>
      <tp>
        <v>1787</v>
        <stp/>
        <stp>Market</stp>
        <stp>STOCK</stp>
        <stp>42200.T</stp>
        <stp>前日終値</stp>
        <tr r="E25" s="91"/>
      </tp>
      <tp>
        <v>3040</v>
        <stp/>
        <stp>Market</stp>
        <stp>STOCK</stp>
        <stp>72200.T</stp>
        <stp>前日終値</stp>
        <tr r="E63" s="91"/>
      </tp>
      <tp>
        <v>3195</v>
        <stp/>
        <stp>Market</stp>
        <stp>STOCK</stp>
        <stp>22290.T</stp>
        <stp>前日終値</stp>
        <tr r="E11" s="91"/>
      </tp>
      <tp>
        <v>2377.5</v>
        <stp/>
        <stp>Market</stp>
        <stp>STOCK</stp>
        <stp>82330.T</stp>
        <stp>前日終値</stp>
        <tr r="E72" s="91"/>
      </tp>
      <tp>
        <v>2145.5</v>
        <stp/>
        <stp>Market</stp>
        <stp>STOCK</stp>
        <stp>72690.T</stp>
        <stp>前日終値</stp>
        <tr r="E64" s="91"/>
      </tp>
      <tp>
        <v>1409</v>
        <stp/>
        <stp>Market</stp>
        <stp>STOCK</stp>
        <stp>72720.T</stp>
        <stp>前日終値</stp>
        <tr r="E65" s="91"/>
      </tp>
    </main>
    <main first="rtdsrv.159709efb839476ba6262f1e59b21a66">
      <tp>
        <v>6832</v>
        <stp/>
        <stp>Market</stp>
        <stp>STOCK</stp>
        <stp>29140.T</stp>
        <stp>年初来高値</stp>
        <tr r="K14" s="91"/>
      </tp>
      <tp>
        <v>7260</v>
        <stp/>
        <stp>Market</stp>
        <stp>STOCK</stp>
        <stp>83160.T</stp>
        <stp>年初来高値</stp>
        <tr r="K74" s="91"/>
      </tp>
      <tp>
        <v>2511</v>
        <stp/>
        <stp>Market</stp>
        <stp>STOCK</stp>
        <stp>68100.T</stp>
        <stp>年初来高値</stp>
        <tr r="K51" s="91"/>
      </tp>
      <tp>
        <v>8990</v>
        <stp/>
        <stp>Market</stp>
        <stp>STOCK</stp>
        <stp>53100.T</stp>
        <stp>年初来高値</stp>
        <tr r="K33" s="91"/>
      </tp>
      <tp>
        <v>5208</v>
        <stp/>
        <stp>Market</stp>
        <stp>STOCK</stp>
        <stp>70110.T</stp>
        <stp>年初来高値</stp>
        <tr r="K56" s="91"/>
      </tp>
      <tp>
        <v>6126</v>
        <stp/>
        <stp>Market</stp>
        <stp>STOCK</stp>
        <stp>57110.T</stp>
        <stp>年初来高値</stp>
        <tr r="K36" s="91"/>
      </tp>
      <tp>
        <v>1874.5</v>
        <stp/>
        <stp>Market</stp>
        <stp>STOCK</stp>
        <stp>19110.T</stp>
        <stp>年初来高値</stp>
        <tr r="K4" s="91"/>
      </tp>
      <tp>
        <v>4698</v>
        <stp/>
        <stp>Market</stp>
        <stp>STOCK</stp>
        <stp>70130.T</stp>
        <stp>年初来高値</stp>
        <tr r="K57" s="91"/>
      </tp>
      <tp>
        <v>647</v>
        <stp/>
        <stp>Market</stp>
        <stp>STOCK</stp>
        <stp>72130.T</stp>
        <stp>年初来高値</stp>
        <tr r="K62" s="91"/>
      </tp>
      <tp>
        <v>13300</v>
        <stp/>
        <stp>Market</stp>
        <stp>STOCK</stp>
        <stp>57130.T</stp>
        <stp>年初来高値</stp>
        <tr r="K37" s="91"/>
      </tp>
      <tp>
        <v>3628</v>
        <stp/>
        <stp>Market</stp>
        <stp>STOCK</stp>
        <stp>16050.T</stp>
        <stp>現在値</stp>
        <tr r="C2" s="91"/>
      </tp>
      <tp>
        <v>3074</v>
        <stp/>
        <stp>Market</stp>
        <stp>STOCK</stp>
        <stp>83040.T</stp>
        <stp>前日終値</stp>
        <tr r="E73" s="91"/>
      </tp>
      <tp>
        <v>4140</v>
        <stp/>
        <stp>Market</stp>
        <stp>STOCK</stp>
        <stp>93030.T</stp>
        <stp>前日終値</stp>
        <tr r="E87" s="91"/>
      </tp>
      <tp>
        <v>4700</v>
        <stp/>
        <stp>Market</stp>
        <stp>STOCK</stp>
        <stp>53020.T</stp>
        <stp>前日終値</stp>
        <tr r="E32" s="91"/>
      </tp>
      <tp>
        <v>1875</v>
        <stp/>
        <stp>Market</stp>
        <stp>STOCK</stp>
        <stp>93080.T</stp>
        <stp>前日終値</stp>
        <tr r="E88" s="91"/>
      </tp>
      <tp>
        <v>6876</v>
        <stp/>
        <stp>Market</stp>
        <stp>STOCK</stp>
        <stp>83160.T</stp>
        <stp>前日終値</stp>
        <tr r="E74" s="91"/>
      </tp>
      <tp>
        <v>6030</v>
        <stp/>
        <stp>Market</stp>
        <stp>STOCK</stp>
        <stp>53100.T</stp>
        <stp>前日終値</stp>
        <tr r="E33" s="91"/>
      </tp>
      <tp>
        <v>9078</v>
        <stp/>
        <stp>Market</stp>
        <stp>STOCK</stp>
        <stp>53340.T</stp>
        <stp>前日終値</stp>
        <tr r="E34" s="91"/>
      </tp>
      <tp>
        <v>375</v>
        <stp/>
        <stp>Market</stp>
        <stp>STOCK</stp>
        <stp>43340.T</stp>
        <stp>前日終値</stp>
        <tr r="E26" s="91"/>
      </tp>
      <tp>
        <v>2685.5</v>
        <stp/>
        <stp>Market</stp>
        <stp>STOCK</stp>
        <stp>83310.T</stp>
        <stp>前日終値</stp>
        <tr r="E75" s="91"/>
      </tp>
      <tp>
        <v>400</v>
        <stp/>
        <stp>Market</stp>
        <stp>STOCK</stp>
        <stp>93480.T</stp>
        <stp>前日終値</stp>
        <tr r="E89" s="91"/>
      </tp>
      <tp>
        <v>1250</v>
        <stp/>
        <stp>Market</stp>
        <stp>STOCK</stp>
        <stp>63560.T</stp>
        <stp>前日終値</stp>
        <tr r="E44" s="91"/>
      </tp>
      <tp>
        <v>5790</v>
        <stp/>
        <stp>Market</stp>
        <stp>STOCK</stp>
        <stp>18330.T</stp>
        <stp>現在値</stp>
        <tr r="C3" s="91"/>
      </tp>
      <tp>
        <v>1178</v>
        <stp/>
        <stp>Market</stp>
        <stp>STOCK</stp>
        <stp>73760.T</stp>
        <stp>前日終値</stp>
        <tr r="E66" s="91"/>
      </tp>
      <tp>
        <v>2227.5</v>
        <stp/>
        <stp>Market</stp>
        <stp>STOCK</stp>
        <stp>19630.T</stp>
        <stp>現在値</stp>
        <tr r="C8" s="91"/>
      </tp>
      <tp>
        <v>4832</v>
        <stp/>
        <stp>Market</stp>
        <stp>STOCK</stp>
        <stp>19250.T</stp>
        <stp>現在値</stp>
        <tr r="C5" s="91"/>
      </tp>
      <tp>
        <v>1164</v>
        <stp/>
        <stp>Market</stp>
        <stp>STOCK</stp>
        <stp>19290.T</stp>
        <stp>現在値</stp>
        <tr r="C7" s="91"/>
      </tp>
      <tp>
        <v>3587</v>
        <stp/>
        <stp>Market</stp>
        <stp>STOCK</stp>
        <stp>19280.T</stp>
        <stp>現在値</stp>
        <tr r="C6" s="91"/>
      </tp>
      <tp>
        <v>1192</v>
        <stp/>
        <stp>Market</stp>
        <stp>STOCK</stp>
        <stp>63780.T</stp>
        <stp>前日終値</stp>
        <tr r="E45" s="91"/>
      </tp>
      <tp>
        <v>1382.5</v>
        <stp/>
        <stp>Market</stp>
        <stp>STOCK</stp>
        <stp>19110.T</stp>
        <stp>現在値</stp>
        <tr r="C4" s="91"/>
      </tp>
    </main>
    <main first="rtdsrv.159709efb839476ba6262f1e59b21a66">
      <tp>
        <v>1636</v>
        <stp/>
        <stp>Market</stp>
        <stp>STOCK</stp>
        <stp>86040.T</stp>
        <stp>年初来高値</stp>
        <tr r="K80" s="91"/>
      </tp>
      <tp>
        <v>3146</v>
        <stp/>
        <stp>Market</stp>
        <stp>STOCK</stp>
        <stp>83040.T</stp>
        <stp>年初来高値</stp>
        <tr r="K73" s="91"/>
      </tp>
      <tp>
        <v>4955</v>
        <stp/>
        <stp>Market</stp>
        <stp>STOCK</stp>
        <stp>16050.T</stp>
        <stp>年初来高値</stp>
        <tr r="K2" s="91"/>
      </tp>
      <tp>
        <v>57700</v>
        <stp/>
        <stp>Market</stp>
        <stp>STOCK</stp>
        <stp>57060.T</stp>
        <stp>年初来高値</stp>
        <tr r="K35" s="91"/>
      </tp>
      <tp>
        <v>1906</v>
        <stp/>
        <stp>Market</stp>
        <stp>STOCK</stp>
        <stp>34070.T</stp>
        <stp>年初来高値</stp>
        <tr r="K16" s="91"/>
      </tp>
      <tp>
        <v>2219</v>
        <stp/>
        <stp>Market</stp>
        <stp>STOCK</stp>
        <stp>41000.T</stp>
        <stp>年初来高値</stp>
        <tr r="K22" s="91"/>
      </tp>
      <tp>
        <v>760</v>
        <stp/>
        <stp>Market</stp>
        <stp>STOCK</stp>
        <stp>95010.T</stp>
        <stp>年初来高値</stp>
        <tr r="K92" s="91"/>
      </tp>
      <tp>
        <v>8315</v>
        <stp/>
        <stp>Market</stp>
        <stp>STOCK</stp>
        <stp>52010.T</stp>
        <stp>年初来高値</stp>
        <tr r="K31" s="91"/>
      </tp>
      <tp>
        <v>5080</v>
        <stp/>
        <stp>Market</stp>
        <stp>STOCK</stp>
        <stp>53020.T</stp>
        <stp>年初来高値</stp>
        <tr r="K32" s="91"/>
      </tp>
      <tp>
        <v>3019</v>
        <stp/>
        <stp>Market</stp>
        <stp>STOCK</stp>
        <stp>58020.T</stp>
        <stp>年初来高値</stp>
        <tr r="K38" s="91"/>
      </tp>
      <tp>
        <v>4285</v>
        <stp/>
        <stp>Market</stp>
        <stp>STOCK</stp>
        <stp>93030.T</stp>
        <stp>年初来高値</stp>
        <tr r="K87" s="91"/>
      </tp>
      <tp>
        <v>4000</v>
        <stp/>
        <stp>Market</stp>
        <stp>STOCK</stp>
        <stp>72030.T</stp>
        <stp>年初来高値</stp>
        <tr r="K61" s="91"/>
      </tp>
      <tp>
        <v>7933</v>
        <stp/>
        <stp>Market</stp>
        <stp>STOCK</stp>
        <stp>58030.T</stp>
        <stp>年初来高値</stp>
        <tr r="K39" s="91"/>
      </tp>
      <tp>
        <v>2094</v>
        <stp/>
        <stp>Market</stp>
        <stp>STOCK</stp>
        <stp>30030.T</stp>
        <stp>年初来高値</stp>
        <tr r="K15" s="91"/>
      </tp>
      <tp>
        <v>1897</v>
        <stp/>
        <stp>Market</stp>
        <stp>STOCK</stp>
        <stp>93080.T</stp>
        <stp>年初来高値</stp>
        <tr r="K88" s="91"/>
      </tp>
      <tp>
        <v>3135</v>
        <stp/>
        <stp>Market</stp>
        <stp>STOCK</stp>
        <stp>62080.T</stp>
        <stp>年初来高値</stp>
        <tr r="K43" s="91"/>
      </tp>
      <tp>
        <v>1398</v>
        <stp/>
        <stp>Market</stp>
        <stp>STOCK</stp>
        <stp>40080.T</stp>
        <stp>年初来高値</stp>
        <tr r="K17" s="91"/>
      </tp>
      <tp>
        <v>2722</v>
        <stp/>
        <stp>Market</stp>
        <stp>STOCK</stp>
        <stp>70840.T</stp>
        <stp>前日終値</stp>
        <tr r="E59" s="91"/>
      </tp>
      <tp>
        <v>891</v>
        <stp/>
        <stp>Market</stp>
        <stp>STOCK</stp>
        <stp>27690.T</stp>
        <stp>現在値</stp>
        <tr r="C13" s="91"/>
      </tp>
      <tp>
        <v>5345</v>
        <stp/>
        <stp>Market</stp>
        <stp>STOCK</stp>
        <stp>27680.T</stp>
        <stp>現在値</stp>
        <tr r="C12" s="91"/>
      </tp>
      <tp>
        <v>3119</v>
        <stp/>
        <stp>Market</stp>
        <stp>STOCK</stp>
        <stp>22290.T</stp>
        <stp>現在値</stp>
        <tr r="C11" s="91"/>
      </tp>
      <tp>
        <v>537</v>
        <stp/>
        <stp>Market</stp>
        <stp>STOCK</stp>
        <stp>21620.T</stp>
        <stp>現在値</stp>
        <tr r="C10" s="91"/>
      </tp>
      <tp>
        <v>985</v>
        <stp/>
        <stp>Market</stp>
        <stp>STOCK</stp>
        <stp>21240.T</stp>
        <stp>現在値</stp>
        <tr r="C9" s="91"/>
      </tp>
      <tp>
        <v>1907</v>
        <stp/>
        <stp>Market</stp>
        <stp>STOCK</stp>
        <stp>30030.T</stp>
        <stp>前日終値</stp>
        <tr r="E15" s="91"/>
      </tp>
      <tp>
        <v>1225</v>
        <stp/>
        <stp>Market</stp>
        <stp>STOCK</stp>
        <stp>40080.T</stp>
        <stp>前日終値</stp>
        <tr r="E17" s="91"/>
      </tp>
      <tp>
        <v>3740</v>
        <stp/>
        <stp>Market</stp>
        <stp>STOCK</stp>
        <stp>70110.T</stp>
        <stp>前日終値</stp>
        <tr r="E56" s="91"/>
      </tp>
      <tp>
        <v>2755</v>
        <stp/>
        <stp>Market</stp>
        <stp>STOCK</stp>
        <stp>70130.T</stp>
        <stp>前日終値</stp>
        <tr r="E57" s="91"/>
      </tp>
      <tp>
        <v>3761</v>
        <stp/>
        <stp>Market</stp>
        <stp>STOCK</stp>
        <stp>90240.T</stp>
        <stp>前日終値</stp>
        <tr r="E84" s="91"/>
      </tp>
      <tp>
        <v>1520</v>
        <stp/>
        <stp>Market</stp>
        <stp>STOCK</stp>
        <stp>40260.T</stp>
        <stp>前日終値</stp>
        <tr r="E18" s="91"/>
      </tp>
      <tp>
        <v>1310.5</v>
        <stp/>
        <stp>Market</stp>
        <stp>STOCK</stp>
        <stp>50200.T</stp>
        <stp>前日終値</stp>
        <tr r="E30" s="91"/>
      </tp>
      <tp>
        <v>3935</v>
        <stp/>
        <stp>Market</stp>
        <stp>STOCK</stp>
        <stp>90200.T</stp>
        <stp>前日終値</stp>
        <tr r="E83" s="91"/>
      </tp>
      <tp>
        <v>4918</v>
        <stp/>
        <stp>Market</stp>
        <stp>STOCK</stp>
        <stp>80310.T</stp>
        <stp>前日終値</stp>
        <tr r="E70" s="91"/>
      </tp>
      <tp>
        <v>818</v>
        <stp/>
        <stp>Market</stp>
        <stp>STOCK</stp>
        <stp>60380.T</stp>
        <stp>前日終値</stp>
        <tr r="E40" s="91"/>
      </tp>
      <tp>
        <v>2317</v>
        <stp/>
        <stp>Market</stp>
        <stp>STOCK</stp>
        <stp>70470.T</stp>
        <stp>前日終値</stp>
        <tr r="E58" s="91"/>
      </tp>
      <tp>
        <v>4819</v>
        <stp/>
        <stp>Market</stp>
        <stp>STOCK</stp>
        <stp>80580.T</stp>
        <stp>前日終値</stp>
        <tr r="E71" s="91"/>
      </tp>
      <tp>
        <v>5690</v>
        <stp/>
        <stp>Market</stp>
        <stp>STOCK</stp>
        <stp>40630.T</stp>
        <stp>前日終値</stp>
        <tr r="E20" s="91"/>
      </tp>
      <tp>
        <v>13470</v>
        <stp/>
        <stp>Market</stp>
        <stp>STOCK</stp>
        <stp>40620.T</stp>
        <stp>前日終値</stp>
        <tr r="E19" s="91"/>
      </tp>
      <tp>
        <v>2261.5</v>
        <stp/>
        <stp>Market</stp>
        <stp>STOCK</stp>
        <stp>90690.T</stp>
        <stp>前日終値</stp>
        <tr r="E85" s="91"/>
      </tp>
      <tp>
        <v>1651</v>
        <stp/>
        <stp>Market</stp>
        <stp>STOCK</stp>
        <stp>40680.T</stp>
        <stp>前日終値</stp>
        <tr r="E21" s="91"/>
      </tp>
      <tp>
        <v>6665</v>
        <stp/>
        <stp>Market</stp>
        <stp>STOCK</stp>
        <stp>29140.T</stp>
        <stp>現在値</stp>
        <tr r="C14" s="91"/>
      </tp>
      <tp t="s">
        <v>イエローハット</v>
        <stp/>
        <stp>Market</stp>
        <stp>STOCK</stp>
        <stp>98820.T</stp>
        <stp>銘柄名称</stp>
        <tr r="B94" s="91"/>
      </tp>
      <tp t="s">
        <v>フェローテック</v>
        <stp/>
        <stp>Market</stp>
        <stp>STOCK</stp>
        <stp>68900.T</stp>
        <stp>銘柄名称</stp>
        <tr r="B53" s="91"/>
      </tp>
      <tp t="s">
        <v>横河電機</v>
        <stp/>
        <stp>Market</stp>
        <stp>STOCK</stp>
        <stp>68410.T</stp>
        <stp>銘柄名称</stp>
        <tr r="B52" s="91"/>
      </tp>
      <tp t="s">
        <v>住友不動産</v>
        <stp/>
        <stp>Market</stp>
        <stp>STOCK</stp>
        <stp>88300.T</stp>
        <stp>銘柄名称</stp>
        <tr r="B82" s="91"/>
      </tp>
      <tp t="s">
        <v>奥村組</v>
        <stp/>
        <stp>Market</stp>
        <stp>STOCK</stp>
        <stp>18330.T</stp>
        <stp>銘柄名称</stp>
        <tr r="B3" s="91"/>
      </tp>
      <tp t="s">
        <v>フジクラ</v>
        <stp/>
        <stp>Market</stp>
        <stp>STOCK</stp>
        <stp>58030.T</stp>
        <stp>銘柄名称</stp>
        <tr r="B39" s="91"/>
      </tp>
      <tp t="s">
        <v>住友電工</v>
        <stp/>
        <stp>Market</stp>
        <stp>STOCK</stp>
        <stp>58020.T</stp>
        <stp>銘柄名称</stp>
        <tr r="B38" s="91"/>
      </tp>
      <tp t="s">
        <v>マクセル</v>
        <stp/>
        <stp>Market</stp>
        <stp>STOCK</stp>
        <stp>68100.T</stp>
        <stp>銘柄名称</stp>
        <tr r="B51" s="91"/>
      </tp>
      <tp>
        <v>11265</v>
        <stp/>
        <stp>Market</stp>
        <stp>STOCK</stp>
        <stp>53340.T</stp>
        <stp>年初来高値</stp>
        <tr r="K34" s="91"/>
      </tp>
      <tp>
        <v>426</v>
        <stp/>
        <stp>Market</stp>
        <stp>STOCK</stp>
        <stp>43340.T</stp>
        <stp>年初来高値</stp>
        <tr r="K26" s="91"/>
      </tp>
      <tp>
        <v>5358</v>
        <stp/>
        <stp>Market</stp>
        <stp>STOCK</stp>
        <stp>88300.T</stp>
        <stp>年初来高値</stp>
        <tr r="K82" s="91"/>
      </tp>
      <tp>
        <v>7967</v>
        <stp/>
        <stp>Market</stp>
        <stp>STOCK</stp>
        <stp>95310.T</stp>
        <stp>年初来高値</stp>
        <tr r="K93" s="91"/>
      </tp>
      <tp>
        <v>6675</v>
        <stp/>
        <stp>Market</stp>
        <stp>STOCK</stp>
        <stp>80310.T</stp>
        <stp>年初来高値</stp>
        <tr r="K70" s="91"/>
      </tp>
      <tp>
        <v>2822.5</v>
        <stp/>
        <stp>Market</stp>
        <stp>STOCK</stp>
        <stp>83310.T</stp>
        <stp>年初来高値</stp>
        <tr r="K75" s="91"/>
      </tp>
      <tp>
        <v>161.19999999999999</v>
        <stp/>
        <stp>Market</stp>
        <stp>STOCK</stp>
        <stp>94320.T</stp>
        <stp>年初来高値</stp>
        <tr r="K90" s="91"/>
      </tp>
      <tp>
        <v>2608.5</v>
        <stp/>
        <stp>Market</stp>
        <stp>STOCK</stp>
        <stp>82330.T</stp>
        <stp>年初来高値</stp>
        <tr r="K72" s="91"/>
      </tp>
      <tp>
        <v>7490</v>
        <stp/>
        <stp>Market</stp>
        <stp>STOCK</stp>
        <stp>18330.T</stp>
        <stp>年初来高値</stp>
        <tr r="K3" s="91"/>
      </tp>
      <tp>
        <v>991</v>
        <stp/>
        <stp>Market</stp>
        <stp>STOCK</stp>
        <stp>60380.T</stp>
        <stp>年初来高値</stp>
        <tr r="K40" s="91"/>
      </tp>
      <tp>
        <v>3820</v>
        <stp/>
        <stp>Market</stp>
        <stp>STOCK</stp>
        <stp>41820.T</stp>
        <stp>前日終値</stp>
        <tr r="E23" s="91"/>
      </tp>
      <tp>
        <v>3216</v>
        <stp/>
        <stp>Market</stp>
        <stp>STOCK</stp>
        <stp>71820.T</stp>
        <stp>前日終値</stp>
        <tr r="E60" s="91"/>
      </tp>
      <tp>
        <v>1155.5</v>
        <stp/>
        <stp>Market</stp>
        <stp>STOCK</stp>
        <stp>41880.T</stp>
        <stp>前日終値</stp>
        <tr r="E24" s="91"/>
      </tp>
      <tp>
        <v>1810</v>
        <stp/>
        <stp>Market</stp>
        <stp>STOCK</stp>
        <stp>34070.T</stp>
        <stp>現在値</stp>
        <tr r="C16" s="91"/>
      </tp>
      <tp>
        <v>1829.5</v>
        <stp/>
        <stp>Market</stp>
        <stp>STOCK</stp>
        <stp>30030.T</stp>
        <stp>現在値</stp>
        <tr r="C15" s="91"/>
      </tp>
      <tp>
        <v>1258</v>
        <stp/>
        <stp>Market</stp>
        <stp>STOCK</stp>
        <stp>41000.T</stp>
        <stp>前日終値</stp>
        <tr r="E22" s="91"/>
      </tp>
      <tp>
        <v>988</v>
        <stp/>
        <stp>Market</stp>
        <stp>STOCK</stp>
        <stp>21240.T</stp>
        <stp>前日終値</stp>
        <tr r="E9" s="91"/>
      </tp>
      <tp>
        <v>1778</v>
        <stp/>
        <stp>Market</stp>
        <stp>STOCK</stp>
        <stp>61560.T</stp>
        <stp>前日終値</stp>
        <tr r="E41" s="91"/>
      </tp>
      <tp>
        <v>537</v>
        <stp/>
        <stp>Market</stp>
        <stp>STOCK</stp>
        <stp>21620.T</stp>
        <stp>前日終値</stp>
        <tr r="E10" s="91"/>
      </tp>
      <tp>
        <v>2482</v>
        <stp/>
        <stp>Market</stp>
        <stp>STOCK</stp>
        <stp>61780.T</stp>
        <stp>前日終値</stp>
        <tr r="E42" s="91"/>
      </tp>
    </main>
    <main first="rtdsrv.159709efb839476ba6262f1e59b21a66">
      <tp t="s">
        <v>日揮ホールディングス</v>
        <stp/>
        <stp>Market</stp>
        <stp>STOCK</stp>
        <stp>19630.T</stp>
        <stp>銘柄名称</stp>
        <tr r="B8" s="91"/>
      </tp>
      <tp t="s">
        <v>ローム</v>
        <stp/>
        <stp>Market</stp>
        <stp>STOCK</stp>
        <stp>69630.T</stp>
        <stp>銘柄名称</stp>
        <tr r="B55" s="91"/>
      </tp>
      <tp t="s">
        <v>ＴＡＫＡＲＡ＆ＣＯＭＰＡＮＹ</v>
        <stp/>
        <stp>Market</stp>
        <stp>STOCK</stp>
        <stp>79210.T</stp>
        <stp>銘柄名称</stp>
        <tr r="B69" s="91"/>
      </tp>
      <tp t="s">
        <v>大和ハウス</v>
        <stp/>
        <stp>Market</stp>
        <stp>STOCK</stp>
        <stp>19250.T</stp>
        <stp>銘柄名称</stp>
        <tr r="B5" s="91"/>
      </tp>
      <tp t="s">
        <v>ウシオ電機</v>
        <stp/>
        <stp>Market</stp>
        <stp>STOCK</stp>
        <stp>69250.T</stp>
        <stp>銘柄名称</stp>
        <tr r="B54" s="91"/>
      </tp>
      <tp t="s">
        <v>日特建設</v>
        <stp/>
        <stp>Market</stp>
        <stp>STOCK</stp>
        <stp>19290.T</stp>
        <stp>銘柄名称</stp>
        <tr r="B7" s="91"/>
      </tp>
      <tp t="s">
        <v>積水ハウス</v>
        <stp/>
        <stp>Market</stp>
        <stp>STOCK</stp>
        <stp>19280.T</stp>
        <stp>銘柄名称</stp>
        <tr r="B6" s="91"/>
      </tp>
      <tp t="s">
        <v>住友林業</v>
        <stp/>
        <stp>Market</stp>
        <stp>STOCK</stp>
        <stp>19110.T</stp>
        <stp>銘柄名称</stp>
        <tr r="B4" s="91"/>
      </tp>
      <tp t="s">
        <v>日本たばこ産業</v>
        <stp/>
        <stp>Market</stp>
        <stp>STOCK</stp>
        <stp>29140.T</stp>
        <stp>銘柄名称</stp>
        <tr r="B14" s="91"/>
      </tp>
      <tp>
        <v>4775</v>
        <stp/>
        <stp>Market</stp>
        <stp>STOCK</stp>
        <stp>90240.T</stp>
        <stp>年初来高値</stp>
        <tr r="K84" s="91"/>
      </tp>
      <tp>
        <v>4664</v>
        <stp/>
        <stp>Market</stp>
        <stp>STOCK</stp>
        <stp>84240.T</stp>
        <stp>年初来高値</stp>
        <tr r="K76" s="91"/>
      </tp>
      <tp>
        <v>1092</v>
        <stp/>
        <stp>Market</stp>
        <stp>STOCK</stp>
        <stp>21240.T</stp>
        <stp>年初来高値</stp>
        <tr r="K9" s="91"/>
      </tp>
      <tp>
        <v>1544</v>
        <stp/>
        <stp>Market</stp>
        <stp>STOCK</stp>
        <stp>84250.T</stp>
        <stp>年初来高値</stp>
        <tr r="K77" s="91"/>
      </tp>
      <tp>
        <v>3980</v>
        <stp/>
        <stp>Market</stp>
        <stp>STOCK</stp>
        <stp>75250.T</stp>
        <stp>年初来高値</stp>
        <tr r="K67" s="91"/>
      </tp>
      <tp>
        <v>5164</v>
        <stp/>
        <stp>Market</stp>
        <stp>STOCK</stp>
        <stp>69250.T</stp>
        <stp>年初来高値</stp>
        <tr r="K54" s="91"/>
      </tp>
      <tp>
        <v>5805</v>
        <stp/>
        <stp>Market</stp>
        <stp>STOCK</stp>
        <stp>19250.T</stp>
        <stp>年初来高値</stp>
        <tr r="K5" s="91"/>
      </tp>
      <tp>
        <v>3200</v>
        <stp/>
        <stp>Market</stp>
        <stp>STOCK</stp>
        <stp>65260.T</stp>
        <stp>年初来高値</stp>
        <tr r="K46" s="91"/>
      </tp>
      <tp>
        <v>2148</v>
        <stp/>
        <stp>Market</stp>
        <stp>STOCK</stp>
        <stp>40260.T</stp>
        <stp>年初来高値</stp>
        <tr r="K18" s="91"/>
      </tp>
      <tp>
        <v>1620</v>
        <stp/>
        <stp>Market</stp>
        <stp>STOCK</stp>
        <stp>92270.T</stp>
        <stp>年初来高値</stp>
        <tr r="K86" s="91"/>
      </tp>
      <tp>
        <v>4211</v>
        <stp/>
        <stp>Market</stp>
        <stp>STOCK</stp>
        <stp>90200.T</stp>
        <stp>年初来高値</stp>
        <tr r="K83" s="91"/>
      </tp>
      <tp>
        <v>10550</v>
        <stp/>
        <stp>Market</stp>
        <stp>STOCK</stp>
        <stp>72200.T</stp>
        <stp>年初来高値</stp>
        <tr r="K63" s="91"/>
      </tp>
      <tp>
        <v>1552.5</v>
        <stp/>
        <stp>Market</stp>
        <stp>STOCK</stp>
        <stp>50200.T</stp>
        <stp>年初来高値</stp>
        <tr r="K30" s="91"/>
      </tp>
      <tp>
        <v>1921</v>
        <stp/>
        <stp>Market</stp>
        <stp>STOCK</stp>
        <stp>42200.T</stp>
        <stp>年初来高値</stp>
        <tr r="K25" s="91"/>
      </tp>
      <tp>
        <v>4790</v>
        <stp/>
        <stp>Market</stp>
        <stp>STOCK</stp>
        <stp>79210.T</stp>
        <stp>年初来高値</stp>
        <tr r="K69" s="91"/>
      </tp>
      <tp>
        <v>5243</v>
        <stp/>
        <stp>Market</stp>
        <stp>STOCK</stp>
        <stp>45230.T</stp>
        <stp>年初来高値</stp>
        <tr r="K27" s="91"/>
      </tp>
      <tp>
        <v>2674.5</v>
        <stp/>
        <stp>Market</stp>
        <stp>STOCK</stp>
        <stp>45280.T</stp>
        <stp>年初来高値</stp>
        <tr r="K28" s="91"/>
      </tp>
      <tp>
        <v>3832</v>
        <stp/>
        <stp>Market</stp>
        <stp>STOCK</stp>
        <stp>19280.T</stp>
        <stp>年初来高値</stp>
        <tr r="K6" s="91"/>
      </tp>
      <tp>
        <v>21310</v>
        <stp/>
        <stp>Market</stp>
        <stp>STOCK</stp>
        <stp>77290.T</stp>
        <stp>年初来高値</stp>
        <tr r="K68" s="91"/>
      </tp>
      <tp>
        <v>3209</v>
        <stp/>
        <stp>Market</stp>
        <stp>STOCK</stp>
        <stp>22290.T</stp>
        <stp>年初来高値</stp>
        <tr r="K11" s="91"/>
      </tp>
      <tp>
        <v>1465</v>
        <stp/>
        <stp>Market</stp>
        <stp>STOCK</stp>
        <stp>19290.T</stp>
        <stp>年初来高値</stp>
        <tr r="K7" s="91"/>
      </tp>
      <tp t="s">
        <v>日本取引所グループ</v>
        <stp/>
        <stp>Market</stp>
        <stp>STOCK</stp>
        <stp>86970.T</stp>
        <stp>銘柄名称</stp>
        <tr r="B81" s="91"/>
      </tp>
      <tp t="s">
        <v>オリエンタルランド</v>
        <stp/>
        <stp>Market</stp>
        <stp>STOCK</stp>
        <stp>46610.T</stp>
        <stp>銘柄名称</stp>
        <tr r="B29" s="91"/>
      </tp>
      <tp t="s">
        <v>ジーエス・ユアサコーポ</v>
        <stp/>
        <stp>Market</stp>
        <stp>STOCK</stp>
        <stp>66740.T</stp>
        <stp>銘柄名称</stp>
        <tr r="B49" s="91"/>
      </tp>
      <tp t="s">
        <v>ＩＮＰＥＸ</v>
        <stp/>
        <stp>Market</stp>
        <stp>STOCK</stp>
        <stp>16050.T</stp>
        <stp>銘柄名称</stp>
        <tr r="G1701" s="90"/>
        <tr r="B2" s="91"/>
      </tp>
      <tp t="s">
        <v>野村ホールディングス</v>
        <stp/>
        <stp>Market</stp>
        <stp>STOCK</stp>
        <stp>86040.T</stp>
        <stp>銘柄名称</stp>
        <tr r="B80" s="91"/>
      </tp>
      <tp t="s">
        <v>ヴィレッジヴァンガード</v>
        <stp/>
        <stp>Market</stp>
        <stp>STOCK</stp>
        <stp>27690.T</stp>
        <stp>銘柄名称</stp>
        <tr r="B13" s="91"/>
      </tp>
      <tp t="s">
        <v>双日</v>
        <stp/>
        <stp>Market</stp>
        <stp>STOCK</stp>
        <stp>27680.T</stp>
        <stp>銘柄名称</stp>
        <tr r="B12" s="91"/>
      </tp>
      <tp t="s">
        <v>ソニーグループ</v>
        <stp/>
        <stp>Market</stp>
        <stp>STOCK</stp>
        <stp>67580.T</stp>
        <stp>銘柄名称</stp>
        <tr r="B50" s="91"/>
      </tp>
      <tp t="s">
        <v>東京精密</v>
        <stp/>
        <stp>Market</stp>
        <stp>STOCK</stp>
        <stp>77290.T</stp>
        <stp>銘柄名称</stp>
        <tr r="B68" s="91"/>
      </tp>
      <tp t="s">
        <v>三井金属</v>
        <stp/>
        <stp>Market</stp>
        <stp>STOCK</stp>
        <stp>57060.T</stp>
        <stp>銘柄名称</stp>
        <tr r="B35" s="91"/>
      </tp>
      <tp t="s">
        <v>三菱マテリアル</v>
        <stp/>
        <stp>Market</stp>
        <stp>STOCK</stp>
        <stp>57110.T</stp>
        <stp>銘柄名称</stp>
        <tr r="B36" s="91"/>
      </tp>
      <tp t="s">
        <v>住友鉱山</v>
        <stp/>
        <stp>Market</stp>
        <stp>STOCK</stp>
        <stp>57130.T</stp>
        <stp>銘柄名称</stp>
        <tr r="B37" s="91"/>
      </tp>
      <tp t="s">
        <v>ＧＭＯインターネットグループ</v>
        <stp/>
        <stp>Market</stp>
        <stp>STOCK</stp>
        <stp>94490.T</stp>
        <stp>銘柄名称</stp>
        <tr r="B91" s="91"/>
      </tp>
      <tp t="s">
        <v>みずほリース</v>
        <stp/>
        <stp>Market</stp>
        <stp>STOCK</stp>
        <stp>84250.T</stp>
        <stp>銘柄名称</stp>
        <tr r="B77" s="91"/>
      </tp>
      <tp t="s">
        <v>芙蓉総合リース</v>
        <stp/>
        <stp>Market</stp>
        <stp>STOCK</stp>
        <stp>84240.T</stp>
        <stp>銘柄名称</stp>
        <tr r="B76" s="91"/>
      </tp>
      <tp t="s">
        <v>ＮＴＴ</v>
        <stp/>
        <stp>Market</stp>
        <stp>STOCK</stp>
        <stp>94320.T</stp>
        <stp>銘柄名称</stp>
        <tr r="B90" s="91"/>
      </tp>
      <tp t="s">
        <v>旭化成</v>
        <stp/>
        <stp>Market</stp>
        <stp>STOCK</stp>
        <stp>34070.T</stp>
        <stp>銘柄名称</stp>
        <tr r="B16" s="91"/>
      </tp>
      <tp t="s">
        <v>マキタ</v>
        <stp/>
        <stp>Market</stp>
        <stp>STOCK</stp>
        <stp>65860.T</stp>
        <stp>銘柄名称</stp>
        <tr r="B47" s="91"/>
      </tp>
      <tp t="s">
        <v>オリックス</v>
        <stp/>
        <stp>Market</stp>
        <stp>STOCK</stp>
        <stp>85910.T</stp>
        <stp>銘柄名称</stp>
        <tr r="B78" s="91"/>
      </tp>
      <tp t="s">
        <v>三菱ＨＣキャピタル</v>
        <stp/>
        <stp>Market</stp>
        <stp>STOCK</stp>
        <stp>85930.T</stp>
        <stp>銘柄名称</stp>
        <tr r="B79" s="91"/>
      </tp>
      <tp t="s">
        <v>ニデック</v>
        <stp/>
        <stp>Market</stp>
        <stp>STOCK</stp>
        <stp>65940.T</stp>
        <stp>銘柄名称</stp>
        <tr r="B48" s="91"/>
      </tp>
      <tp t="s">
        <v>エーザイ</v>
        <stp/>
        <stp>Market</stp>
        <stp>STOCK</stp>
        <stp>45230.T</stp>
        <stp>銘柄名称</stp>
        <tr r="B27" s="91"/>
      </tp>
      <tp t="s">
        <v>リックス</v>
        <stp/>
        <stp>Market</stp>
        <stp>STOCK</stp>
        <stp>75250.T</stp>
        <stp>銘柄名称</stp>
        <tr r="B67" s="91"/>
      </tp>
      <tp t="s">
        <v>ソシオネクスト</v>
        <stp/>
        <stp>Market</stp>
        <stp>STOCK</stp>
        <stp>65260.T</stp>
        <stp>銘柄名称</stp>
        <tr r="B46" s="91"/>
      </tp>
      <tp t="s">
        <v>小野薬品</v>
        <stp/>
        <stp>Market</stp>
        <stp>STOCK</stp>
        <stp>45280.T</stp>
        <stp>銘柄名称</stp>
        <tr r="B28" s="91"/>
      </tp>
      <tp t="s">
        <v>東京瓦斯</v>
        <stp/>
        <stp>Market</stp>
        <stp>STOCK</stp>
        <stp>95310.T</stp>
        <stp>銘柄名称</stp>
        <tr r="B93" s="91"/>
      </tp>
      <tp t="s">
        <v>東京電力ＨＤ</v>
        <stp/>
        <stp>Market</stp>
        <stp>STOCK</stp>
        <stp>95010.T</stp>
        <stp>銘柄名称</stp>
        <tr r="B92" s="91"/>
      </tp>
      <tp>
        <v>2164</v>
        <stp/>
        <stp>Market</stp>
        <stp>STOCK</stp>
        <stp>86970.T</stp>
        <stp>現在値</stp>
        <tr r="C81" s="91"/>
      </tp>
      <tp>
        <v>1470</v>
        <stp/>
        <stp>Market</stp>
        <stp>STOCK</stp>
        <stp>86040.T</stp>
        <stp>現在値</stp>
        <tr r="C80" s="91"/>
      </tp>
      <tp>
        <v>1345</v>
        <stp/>
        <stp>Market</stp>
        <stp>STOCK</stp>
        <stp>84250.T</stp>
        <stp>現在値</stp>
        <tr r="C77" s="91"/>
      </tp>
      <tp>
        <v>4517</v>
        <stp/>
        <stp>Market</stp>
        <stp>STOCK</stp>
        <stp>84240.T</stp>
        <stp>現在値</stp>
        <tr r="C76" s="91"/>
      </tp>
      <tp>
        <v>1490.5</v>
        <stp/>
        <stp>Market</stp>
        <stp>STOCK</stp>
        <stp>85930.T</stp>
        <stp>現在値</stp>
        <tr r="C79" s="91"/>
      </tp>
      <tp>
        <v>6315</v>
        <stp/>
        <stp>Market</stp>
        <stp>STOCK</stp>
        <stp>85910.T</stp>
        <stp>現在値</stp>
        <tr r="C78" s="91"/>
      </tp>
      <tp>
        <v>2292.5</v>
        <stp/>
        <stp>Market</stp>
        <stp>STOCK</stp>
        <stp>82330.T</stp>
        <stp>現在値</stp>
        <tr r="C72" s="91"/>
      </tp>
      <tp>
        <v>2608</v>
        <stp/>
        <stp>Market</stp>
        <stp>STOCK</stp>
        <stp>83310.T</stp>
        <stp>現在値</stp>
        <tr r="C75" s="91"/>
      </tp>
      <tp>
        <v>3050</v>
        <stp/>
        <stp>Market</stp>
        <stp>STOCK</stp>
        <stp>83040.T</stp>
        <stp>現在値</stp>
        <tr r="C73" s="91"/>
      </tp>
      <tp>
        <v>6666</v>
        <stp/>
        <stp>Market</stp>
        <stp>STOCK</stp>
        <stp>83160.T</stp>
        <stp>現在値</stp>
        <tr r="C74" s="91"/>
      </tp>
      <tp>
        <v>4777</v>
        <stp/>
        <stp>Market</stp>
        <stp>STOCK</stp>
        <stp>80580.T</stp>
        <stp>現在値</stp>
        <tr r="C71" s="91"/>
      </tp>
      <tp>
        <v>4920</v>
        <stp/>
        <stp>Market</stp>
        <stp>STOCK</stp>
        <stp>80310.T</stp>
        <stp>現在値</stp>
        <tr r="C70" s="91"/>
      </tp>
      <tp>
        <v>3703</v>
        <stp/>
        <stp>Market</stp>
        <stp>STOCK</stp>
        <stp>88300.T</stp>
        <stp>現在値</stp>
        <tr r="C82" s="91"/>
      </tp>
      <tp t="s">
        <v>スズキ</v>
        <stp/>
        <stp>Market</stp>
        <stp>STOCK</stp>
        <stp>72690.T</stp>
        <stp>銘柄名称</stp>
        <tr r="B64" s="91"/>
      </tp>
      <tp t="s">
        <v>ヤマハ発動機</v>
        <stp/>
        <stp>Market</stp>
        <stp>STOCK</stp>
        <stp>72720.T</stp>
        <stp>銘柄名称</stp>
        <tr r="B65" s="91"/>
      </tp>
      <tp t="s">
        <v>武蔵精密工業</v>
        <stp/>
        <stp>Market</stp>
        <stp>STOCK</stp>
        <stp>72200.T</stp>
        <stp>銘柄名称</stp>
        <tr r="B63" s="91"/>
      </tp>
      <tp t="s">
        <v>リケンテクノス</v>
        <stp/>
        <stp>Market</stp>
        <stp>STOCK</stp>
        <stp>42200.T</stp>
        <stp>銘柄名称</stp>
        <tr r="B25" s="91"/>
      </tp>
      <tp t="s">
        <v>マイクロ波化学</v>
        <stp/>
        <stp>Market</stp>
        <stp>STOCK</stp>
        <stp>92270.T</stp>
        <stp>銘柄名称</stp>
        <tr r="B86" s="91"/>
      </tp>
      <tp t="s">
        <v>カルビー</v>
        <stp/>
        <stp>Market</stp>
        <stp>STOCK</stp>
        <stp>22290.T</stp>
        <stp>銘柄名称</stp>
        <tr r="B11" s="91"/>
      </tp>
      <tp t="s">
        <v>高島屋</v>
        <stp/>
        <stp>Market</stp>
        <stp>STOCK</stp>
        <stp>82330.T</stp>
        <stp>銘柄名称</stp>
        <tr r="B72" s="91"/>
      </tp>
      <tp t="s">
        <v>ＡＧＣ</v>
        <stp/>
        <stp>Market</stp>
        <stp>STOCK</stp>
        <stp>52010.T</stp>
        <stp>銘柄名称</stp>
        <tr r="B31" s="91"/>
      </tp>
      <tp t="s">
        <v>トヨタ自動車</v>
        <stp/>
        <stp>Market</stp>
        <stp>STOCK</stp>
        <stp>72030.T</stp>
        <stp>銘柄名称</stp>
        <tr r="B61" s="91"/>
      </tp>
      <tp t="s">
        <v>石川製作所</v>
        <stp/>
        <stp>Market</stp>
        <stp>STOCK</stp>
        <stp>62080.T</stp>
        <stp>銘柄名称</stp>
        <tr r="B43" s="91"/>
      </tp>
      <tp t="s">
        <v>レシップホールディングス</v>
        <stp/>
        <stp>Market</stp>
        <stp>STOCK</stp>
        <stp>72130.T</stp>
        <stp>銘柄名称</stp>
        <tr r="B62" s="91"/>
      </tp>
      <tp>
        <v>2922</v>
        <stp/>
        <stp>Market</stp>
        <stp>STOCK</stp>
        <stp>65940.T</stp>
        <stp>年初来高値</stp>
        <tr r="K48" s="91"/>
      </tp>
      <tp>
        <v>2356</v>
        <stp/>
        <stp>Market</stp>
        <stp>STOCK</stp>
        <stp>86970.T</stp>
        <stp>年初来高値</stp>
        <tr r="K81" s="91"/>
      </tp>
      <tp>
        <v>11700</v>
        <stp/>
        <stp>Market</stp>
        <stp>STOCK</stp>
        <stp>68900.T</stp>
        <stp>年初来高値</stp>
        <tr r="K53" s="91"/>
      </tp>
      <tp>
        <v>6680</v>
        <stp/>
        <stp>Market</stp>
        <stp>STOCK</stp>
        <stp>85910.T</stp>
        <stp>年初来高値</stp>
        <tr r="K78" s="91"/>
      </tp>
      <tp>
        <v>1541.5</v>
        <stp/>
        <stp>Market</stp>
        <stp>STOCK</stp>
        <stp>85930.T</stp>
        <stp>年初来高値</stp>
        <tr r="K79" s="91"/>
      </tp>
      <tp>
        <v>4212</v>
        <stp/>
        <stp>Market</stp>
        <stp>STOCK</stp>
        <stp>94490.T</stp>
        <stp>現在値</stp>
        <tr r="C91" s="91"/>
      </tp>
      <tp>
        <v>159</v>
        <stp/>
        <stp>Market</stp>
        <stp>STOCK</stp>
        <stp>94320.T</stp>
        <stp>現在値</stp>
        <tr r="C90" s="91"/>
      </tp>
      <tp>
        <v>6263</v>
        <stp/>
        <stp>Market</stp>
        <stp>STOCK</stp>
        <stp>95310.T</stp>
        <stp>現在値</stp>
        <tr r="C93" s="91"/>
      </tp>
      <tp>
        <v>524</v>
        <stp/>
        <stp>Market</stp>
        <stp>STOCK</stp>
        <stp>95010.T</stp>
        <stp>現在値</stp>
        <tr r="C92" s="91"/>
      </tp>
      <tp>
        <v>887</v>
        <stp/>
        <stp>Market</stp>
        <stp>STOCK</stp>
        <stp>92270.T</stp>
        <stp>現在値</stp>
        <tr r="C86" s="91"/>
      </tp>
      <tp>
        <v>406</v>
        <stp/>
        <stp>Market</stp>
        <stp>STOCK</stp>
        <stp>93480.T</stp>
        <stp>現在値</stp>
        <tr r="C89" s="91"/>
      </tp>
      <tp>
        <v>4130</v>
        <stp/>
        <stp>Market</stp>
        <stp>STOCK</stp>
        <stp>93030.T</stp>
        <stp>現在値</stp>
        <tr r="C87" s="91"/>
      </tp>
      <tp>
        <v>1881</v>
        <stp/>
        <stp>Market</stp>
        <stp>STOCK</stp>
        <stp>93080.T</stp>
        <stp>現在値</stp>
        <tr r="C88" s="91"/>
      </tp>
      <tp>
        <v>2237</v>
        <stp/>
        <stp>Market</stp>
        <stp>STOCK</stp>
        <stp>90690.T</stp>
        <stp>現在値</stp>
        <tr r="C85" s="91"/>
      </tp>
      <tp>
        <v>3619</v>
        <stp/>
        <stp>Market</stp>
        <stp>STOCK</stp>
        <stp>90240.T</stp>
        <stp>現在値</stp>
        <tr r="C84" s="91"/>
      </tp>
      <tp>
        <v>3820</v>
        <stp/>
        <stp>Market</stp>
        <stp>STOCK</stp>
        <stp>90200.T</stp>
        <stp>現在値</stp>
        <tr r="C83" s="91"/>
      </tp>
      <tp>
        <v>1870</v>
        <stp/>
        <stp>Market</stp>
        <stp>STOCK</stp>
        <stp>98820.T</stp>
        <stp>現在値</stp>
        <tr r="C94" s="91"/>
      </tp>
      <tp t="s">
        <v>ＢＣＣ</v>
        <stp/>
        <stp>Market</stp>
        <stp>STOCK</stp>
        <stp>73760.T</stp>
        <stp>銘柄名称</stp>
        <tr r="B66" s="91"/>
      </tp>
      <tp t="s">
        <v>木村化工機</v>
        <stp/>
        <stp>Market</stp>
        <stp>STOCK</stp>
        <stp>63780.T</stp>
        <stp>銘柄名称</stp>
        <tr r="B45" s="91"/>
      </tp>
      <tp t="s">
        <v>ｉｓｐａｃｅ</v>
        <stp/>
        <stp>Market</stp>
        <stp>STOCK</stp>
        <stp>93480.T</stp>
        <stp>銘柄名称</stp>
        <tr r="B89" s="91"/>
      </tp>
      <tp t="s">
        <v>日本ギア工業</v>
        <stp/>
        <stp>Market</stp>
        <stp>STOCK</stp>
        <stp>63560.T</stp>
        <stp>銘柄名称</stp>
        <tr r="B44" s="91"/>
      </tp>
      <tp t="s">
        <v>千葉銀行</v>
        <stp/>
        <stp>Market</stp>
        <stp>STOCK</stp>
        <stp>83310.T</stp>
        <stp>銘柄名称</stp>
        <tr r="B75" s="91"/>
      </tp>
      <tp t="s">
        <v>ユークス</v>
        <stp/>
        <stp>Market</stp>
        <stp>STOCK</stp>
        <stp>43340.T</stp>
        <stp>銘柄名称</stp>
        <tr r="B26" s="91"/>
      </tp>
      <tp t="s">
        <v>日本特殊陶業</v>
        <stp/>
        <stp>Market</stp>
        <stp>STOCK</stp>
        <stp>53340.T</stp>
        <stp>銘柄名称</stp>
        <tr r="B34" s="91"/>
      </tp>
      <tp t="s">
        <v>住友倉庫</v>
        <stp/>
        <stp>Market</stp>
        <stp>STOCK</stp>
        <stp>93030.T</stp>
        <stp>銘柄名称</stp>
        <tr r="B87" s="91"/>
      </tp>
      <tp t="s">
        <v>日本カーボン</v>
        <stp/>
        <stp>Market</stp>
        <stp>STOCK</stp>
        <stp>53020.T</stp>
        <stp>銘柄名称</stp>
        <tr r="B32" s="91"/>
      </tp>
      <tp t="s">
        <v>あおぞら銀行</v>
        <stp/>
        <stp>Market</stp>
        <stp>STOCK</stp>
        <stp>83040.T</stp>
        <stp>銘柄名称</stp>
        <tr r="B73" s="91"/>
      </tp>
      <tp t="s">
        <v>乾汽船</v>
        <stp/>
        <stp>Market</stp>
        <stp>STOCK</stp>
        <stp>93080.T</stp>
        <stp>銘柄名称</stp>
        <tr r="B88" s="91"/>
      </tp>
      <tp t="s">
        <v>東洋炭素</v>
        <stp/>
        <stp>Market</stp>
        <stp>STOCK</stp>
        <stp>53100.T</stp>
        <stp>銘柄名称</stp>
        <tr r="B33" s="91"/>
      </tp>
      <tp t="s">
        <v>三井住友フィナンシャルＧ</v>
        <stp/>
        <stp>Market</stp>
        <stp>STOCK</stp>
        <stp>83160.T</stp>
        <stp>銘柄名称</stp>
        <tr r="B74" s="91"/>
      </tp>
      <tp>
        <v>3595</v>
        <stp/>
        <stp>Market</stp>
        <stp>STOCK</stp>
        <stp>70840.T</stp>
        <stp>年初来高値</stp>
        <tr r="K59" s="91"/>
      </tp>
      <tp>
        <v>6130</v>
        <stp/>
        <stp>Market</stp>
        <stp>STOCK</stp>
        <stp>65860.T</stp>
        <stp>年初来高値</stp>
        <tr r="K47" s="91"/>
      </tp>
      <tp>
        <v>1891</v>
        <stp/>
        <stp>Market</stp>
        <stp>STOCK</stp>
        <stp>98820.T</stp>
        <stp>年初来高値</stp>
        <tr r="K94" s="91"/>
      </tp>
      <tp>
        <v>3465</v>
        <stp/>
        <stp>Market</stp>
        <stp>STOCK</stp>
        <stp>71820.T</stp>
        <stp>年初来高値</stp>
        <tr r="K60" s="91"/>
      </tp>
      <tp>
        <v>5738</v>
        <stp/>
        <stp>Market</stp>
        <stp>STOCK</stp>
        <stp>41820.T</stp>
        <stp>年初来高値</stp>
        <tr r="K23" s="91"/>
      </tp>
      <tp>
        <v>1232.5</v>
        <stp/>
        <stp>Market</stp>
        <stp>STOCK</stp>
        <stp>41880.T</stp>
        <stp>年初来高値</stp>
        <tr r="K24" s="91"/>
      </tp>
      <tp>
        <v>1881</v>
        <stp/>
        <stp>Market</stp>
        <stp>STOCK</stp>
        <stp>98820.T</stp>
        <stp>前日終値</stp>
        <tr r="E94" s="91"/>
      </tp>
      <tp>
        <v>7250</v>
        <stp/>
        <stp>Market</stp>
        <stp>STOCK</stp>
        <stp>68900.T</stp>
        <stp>前日終値</stp>
        <tr r="E53" s="91"/>
      </tp>
      <tp>
        <v>3760</v>
        <stp/>
        <stp>Market</stp>
        <stp>STOCK</stp>
        <stp>58030.T</stp>
        <stp>前日終値</stp>
        <tr r="E39" s="91"/>
      </tp>
      <tp>
        <v>2072</v>
        <stp/>
        <stp>Market</stp>
        <stp>STOCK</stp>
        <stp>58020.T</stp>
        <stp>前日終値</stp>
        <tr r="E38" s="91"/>
      </tp>
      <tp>
        <v>2075</v>
        <stp/>
        <stp>Market</stp>
        <stp>STOCK</stp>
        <stp>68100.T</stp>
        <stp>前日終値</stp>
        <tr r="E51" s="91"/>
      </tp>
      <tp>
        <v>3742</v>
        <stp/>
        <stp>Market</stp>
        <stp>STOCK</stp>
        <stp>88300.T</stp>
        <stp>前日終値</stp>
        <tr r="E82" s="91"/>
      </tp>
      <tp>
        <v>5810</v>
        <stp/>
        <stp>Market</stp>
        <stp>STOCK</stp>
        <stp>18330.T</stp>
        <stp>前日終値</stp>
        <tr r="E3" s="91"/>
      </tp>
      <tp>
        <v>5560</v>
        <stp/>
        <stp>Market</stp>
        <stp>STOCK</stp>
        <stp>68410.T</stp>
        <stp>前日終値</stp>
        <tr r="E52" s="91"/>
      </tp>
    </main>
    <main first="rtdsrv.159709efb839476ba6262f1e59b21a66">
      <tp t="s">
        <v>ＳＭＩＬＥＨＯＬＤＩＮＧＳ</v>
        <stp/>
        <stp>Market</stp>
        <stp>STOCK</stp>
        <stp>70840.T</stp>
        <stp>銘柄名称</stp>
        <tr r="B59" s="91"/>
      </tp>
      <tp t="s">
        <v>信越化学</v>
        <stp/>
        <stp>Market</stp>
        <stp>STOCK</stp>
        <stp>40630.T</stp>
        <stp>銘柄名称</stp>
        <tr r="B20" s="91"/>
      </tp>
      <tp t="s">
        <v>イビデン</v>
        <stp/>
        <stp>Market</stp>
        <stp>STOCK</stp>
        <stp>40620.T</stp>
        <stp>銘柄名称</stp>
        <tr r="B19" s="91"/>
      </tp>
      <tp t="s">
        <v>センコーグループＨＬＤＧＳ</v>
        <stp/>
        <stp>Market</stp>
        <stp>STOCK</stp>
        <stp>90690.T</stp>
        <stp>銘柄名称</stp>
        <tr r="B85" s="91"/>
      </tp>
      <tp t="s">
        <v>ベイシス</v>
        <stp/>
        <stp>Market</stp>
        <stp>STOCK</stp>
        <stp>40680.T</stp>
        <stp>銘柄名称</stp>
        <tr r="B21" s="91"/>
      </tp>
      <tp t="s">
        <v>ポート</v>
        <stp/>
        <stp>Market</stp>
        <stp>STOCK</stp>
        <stp>70470.T</stp>
        <stp>銘柄名称</stp>
        <tr r="B58" s="91"/>
      </tp>
      <tp t="s">
        <v>三菱商事</v>
        <stp/>
        <stp>Market</stp>
        <stp>STOCK</stp>
        <stp>80580.T</stp>
        <stp>銘柄名称</stp>
        <tr r="B71" s="91"/>
      </tp>
      <tp t="s">
        <v>ＥＮＥＯＳホールディングス</v>
        <stp/>
        <stp>Market</stp>
        <stp>STOCK</stp>
        <stp>50200.T</stp>
        <stp>銘柄名称</stp>
        <tr r="B30" s="91"/>
      </tp>
      <tp t="s">
        <v>東日本旅客鉄道</v>
        <stp/>
        <stp>Market</stp>
        <stp>STOCK</stp>
        <stp>90200.T</stp>
        <stp>銘柄名称</stp>
        <tr r="B83" s="91"/>
      </tp>
      <tp t="s">
        <v>西武ホールディングス</v>
        <stp/>
        <stp>Market</stp>
        <stp>STOCK</stp>
        <stp>90240.T</stp>
        <stp>銘柄名称</stp>
        <tr r="B84" s="91"/>
      </tp>
      <tp t="s">
        <v>神島化学</v>
        <stp/>
        <stp>Market</stp>
        <stp>STOCK</stp>
        <stp>40260.T</stp>
        <stp>銘柄名称</stp>
        <tr r="B18" s="91"/>
      </tp>
      <tp t="s">
        <v>三井物産</v>
        <stp/>
        <stp>Market</stp>
        <stp>STOCK</stp>
        <stp>80310.T</stp>
        <stp>銘柄名称</stp>
        <tr r="B70" s="91"/>
      </tp>
      <tp t="s">
        <v>イード</v>
        <stp/>
        <stp>Market</stp>
        <stp>STOCK</stp>
        <stp>60380.T</stp>
        <stp>銘柄名称</stp>
        <tr r="B40" s="91"/>
      </tp>
      <tp t="s">
        <v>ヒューリック</v>
        <stp/>
        <stp>Market</stp>
        <stp>STOCK</stp>
        <stp>30030.T</stp>
        <stp>銘柄名称</stp>
        <tr r="B15" s="91"/>
      </tp>
      <tp t="s">
        <v>住友精化</v>
        <stp/>
        <stp>Market</stp>
        <stp>STOCK</stp>
        <stp>40080.T</stp>
        <stp>銘柄名称</stp>
        <tr r="B17" s="91"/>
      </tp>
      <tp t="s">
        <v>三菱重工業</v>
        <stp/>
        <stp>Market</stp>
        <stp>STOCK</stp>
        <stp>70110.T</stp>
        <stp>銘柄名称</stp>
        <tr r="B56" s="91"/>
      </tp>
      <tp t="s">
        <v>ＩＨＩ</v>
        <stp/>
        <stp>Market</stp>
        <stp>STOCK</stp>
        <stp>70130.T</stp>
        <stp>銘柄名称</stp>
        <tr r="B57" s="91"/>
      </tp>
      <tp>
        <v>6781</v>
        <stp/>
        <stp>Market</stp>
        <stp>STOCK</stp>
        <stp>29140.T</stp>
        <stp>前日終値</stp>
        <tr r="E14" s="91"/>
      </tp>
      <tp>
        <v>1406.5</v>
        <stp/>
        <stp>Market</stp>
        <stp>STOCK</stp>
        <stp>19110.T</stp>
        <stp>前日終値</stp>
        <tr r="E4" s="91"/>
      </tp>
      <tp>
        <v>3582</v>
        <stp/>
        <stp>Market</stp>
        <stp>STOCK</stp>
        <stp>69250.T</stp>
        <stp>前日終値</stp>
        <tr r="E54" s="91"/>
      </tp>
      <tp>
        <v>4909</v>
        <stp/>
        <stp>Market</stp>
        <stp>STOCK</stp>
        <stp>19250.T</stp>
        <stp>前日終値</stp>
        <tr r="E5" s="91"/>
      </tp>
      <tp>
        <v>4550</v>
        <stp/>
        <stp>Market</stp>
        <stp>STOCK</stp>
        <stp>79210.T</stp>
        <stp>前日終値</stp>
        <tr r="E69" s="91"/>
      </tp>
      <tp>
        <v>1172</v>
        <stp/>
        <stp>Market</stp>
        <stp>STOCK</stp>
        <stp>19290.T</stp>
        <stp>前日終値</stp>
        <tr r="E7" s="91"/>
      </tp>
      <tp>
        <v>3750</v>
        <stp/>
        <stp>Market</stp>
        <stp>STOCK</stp>
        <stp>19280.T</stp>
        <stp>前日終値</stp>
        <tr r="E6" s="91"/>
      </tp>
      <tp>
        <v>3925</v>
        <stp/>
        <stp>Market</stp>
        <stp>STOCK</stp>
        <stp>69630.T</stp>
        <stp>前日終値</stp>
        <tr r="E55" s="91"/>
      </tp>
      <tp>
        <v>2225.5</v>
        <stp/>
        <stp>Market</stp>
        <stp>STOCK</stp>
        <stp>19630.T</stp>
        <stp>前日終値</stp>
        <tr r="E8" s="91"/>
      </tp>
    </main>
    <main first="rtdsrv.159709efb839476ba6262f1e59b21a66">
      <tp t="s">
        <v>ゆうちょ銀行</v>
        <stp/>
        <stp>Market</stp>
        <stp>STOCK</stp>
        <stp>71820.T</stp>
        <stp>銘柄名称</stp>
        <tr r="B60" s="91"/>
      </tp>
      <tp t="s">
        <v>三菱瓦斯化学</v>
        <stp/>
        <stp>Market</stp>
        <stp>STOCK</stp>
        <stp>41820.T</stp>
        <stp>銘柄名称</stp>
        <tr r="B23" s="91"/>
      </tp>
      <tp t="s">
        <v>三菱ケミカルグループ</v>
        <stp/>
        <stp>Market</stp>
        <stp>STOCK</stp>
        <stp>41880.T</stp>
        <stp>銘柄名称</stp>
        <tr r="B24" s="91"/>
      </tp>
      <tp t="s">
        <v>ＮＭＳホールディングス</v>
        <stp/>
        <stp>Market</stp>
        <stp>STOCK</stp>
        <stp>21620.T</stp>
        <stp>銘柄名称</stp>
        <tr r="B10" s="91"/>
      </tp>
      <tp t="s">
        <v>日本郵政</v>
        <stp/>
        <stp>Market</stp>
        <stp>STOCK</stp>
        <stp>61780.T</stp>
        <stp>銘柄名称</stp>
        <tr r="B42" s="91"/>
      </tp>
      <tp t="s">
        <v>エーワン精密</v>
        <stp/>
        <stp>Market</stp>
        <stp>STOCK</stp>
        <stp>61560.T</stp>
        <stp>銘柄名称</stp>
        <tr r="B41" s="91"/>
      </tp>
      <tp t="s">
        <v>ジェイエイシーリクルートメント</v>
        <stp/>
        <stp>Market</stp>
        <stp>STOCK</stp>
        <stp>21240.T</stp>
        <stp>銘柄名称</stp>
        <tr r="B9" s="91"/>
      </tp>
      <tp t="s">
        <v>戸田工業</v>
        <stp/>
        <stp>Market</stp>
        <stp>STOCK</stp>
        <stp>41000.T</stp>
        <stp>銘柄名称</stp>
        <tr r="B22" s="9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xlMacrosheet" Target="macrosheets/sheet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3.xml"/><Relationship Id="rId22" Type="http://schemas.openxmlformats.org/officeDocument/2006/relationships/volatileDependencies" Target="volatileDependenci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508000</xdr:colOff>
      <xdr:row>3</xdr:row>
      <xdr:rowOff>63500</xdr:rowOff>
    </xdr:from>
    <xdr:to>
      <xdr:col>2</xdr:col>
      <xdr:colOff>203200</xdr:colOff>
      <xdr:row>4</xdr:row>
      <xdr:rowOff>226060</xdr:rowOff>
    </xdr:to>
    <xdr:sp macro="[0]!Auto1500" textlink="">
      <xdr:nvSpPr>
        <xdr:cNvPr id="2" name="15:00取得">
          <a:extLst>
            <a:ext uri="{FF2B5EF4-FFF2-40B4-BE49-F238E27FC236}">
              <a16:creationId xmlns:a16="http://schemas.microsoft.com/office/drawing/2014/main" id="{9B43AB7F-D198-D370-F580-5C6A2CC541EA}"/>
            </a:ext>
          </a:extLst>
        </xdr:cNvPr>
        <xdr:cNvSpPr/>
      </xdr:nvSpPr>
      <xdr:spPr>
        <a:xfrm>
          <a:off x="508000" y="1229360"/>
          <a:ext cx="1524000" cy="444500"/>
        </a:xfrm>
        <a:prstGeom prst="roundRect">
          <a:avLst/>
        </a:prstGeom>
        <a:solidFill>
          <a:srgbClr val="0078D7"/>
        </a:solidFill>
        <a:ln w="12700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/>
        <a:lstStyle/>
        <a:p>
          <a:pPr algn="l"/>
          <a:r>
            <a:rPr kumimoji="1" lang="en-US" altLang="ja-JP" sz="1100" b="1">
              <a:solidFill>
                <a:srgbClr val="FFFFFF"/>
              </a:solidFill>
            </a:rPr>
            <a:t>15:00</a:t>
          </a:r>
          <a:r>
            <a:rPr kumimoji="1" lang="ja-JP" altLang="en-US" sz="1100" b="1">
              <a:solidFill>
                <a:srgbClr val="FFFFFF"/>
              </a:solidFill>
            </a:rPr>
            <a:t>取得</a:t>
          </a:r>
        </a:p>
      </xdr:txBody>
    </xdr:sp>
    <xdr:clientData/>
  </xdr:twoCellAnchor>
  <xdr:twoCellAnchor>
    <xdr:from>
      <xdr:col>2</xdr:col>
      <xdr:colOff>457200</xdr:colOff>
      <xdr:row>3</xdr:row>
      <xdr:rowOff>63500</xdr:rowOff>
    </xdr:from>
    <xdr:to>
      <xdr:col>4</xdr:col>
      <xdr:colOff>152400</xdr:colOff>
      <xdr:row>4</xdr:row>
      <xdr:rowOff>226060</xdr:rowOff>
    </xdr:to>
    <xdr:sp macro="[0]!Auto1520" textlink="">
      <xdr:nvSpPr>
        <xdr:cNvPr id="3" name="15:20取得">
          <a:extLst>
            <a:ext uri="{FF2B5EF4-FFF2-40B4-BE49-F238E27FC236}">
              <a16:creationId xmlns:a16="http://schemas.microsoft.com/office/drawing/2014/main" id="{ECB202A2-7367-27E2-2B82-2F8D8DFC3545}"/>
            </a:ext>
          </a:extLst>
        </xdr:cNvPr>
        <xdr:cNvSpPr/>
      </xdr:nvSpPr>
      <xdr:spPr>
        <a:xfrm>
          <a:off x="2286000" y="1229360"/>
          <a:ext cx="1524000" cy="444500"/>
        </a:xfrm>
        <a:prstGeom prst="roundRect">
          <a:avLst/>
        </a:prstGeom>
        <a:solidFill>
          <a:srgbClr val="0078D7"/>
        </a:solidFill>
        <a:ln w="12700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/>
        <a:lstStyle/>
        <a:p>
          <a:pPr algn="l"/>
          <a:r>
            <a:rPr kumimoji="1" lang="en-US" altLang="ja-JP" sz="1100" b="1">
              <a:solidFill>
                <a:srgbClr val="FFFFFF"/>
              </a:solidFill>
            </a:rPr>
            <a:t>15:20</a:t>
          </a:r>
          <a:r>
            <a:rPr kumimoji="1" lang="ja-JP" altLang="en-US" sz="1100" b="1">
              <a:solidFill>
                <a:srgbClr val="FFFFFF"/>
              </a:solidFill>
            </a:rPr>
            <a:t>取得</a:t>
          </a:r>
        </a:p>
      </xdr:txBody>
    </xdr:sp>
    <xdr:clientData/>
  </xdr:twoCellAnchor>
  <xdr:twoCellAnchor>
    <xdr:from>
      <xdr:col>4</xdr:col>
      <xdr:colOff>406400</xdr:colOff>
      <xdr:row>3</xdr:row>
      <xdr:rowOff>63500</xdr:rowOff>
    </xdr:from>
    <xdr:to>
      <xdr:col>6</xdr:col>
      <xdr:colOff>101600</xdr:colOff>
      <xdr:row>4</xdr:row>
      <xdr:rowOff>226060</xdr:rowOff>
    </xdr:to>
    <xdr:sp macro="[0]!Auto1530" textlink="">
      <xdr:nvSpPr>
        <xdr:cNvPr id="4" name="15:30取得">
          <a:extLst>
            <a:ext uri="{FF2B5EF4-FFF2-40B4-BE49-F238E27FC236}">
              <a16:creationId xmlns:a16="http://schemas.microsoft.com/office/drawing/2014/main" id="{E921FFF6-7640-CE62-E8D5-58CADF5AF34B}"/>
            </a:ext>
          </a:extLst>
        </xdr:cNvPr>
        <xdr:cNvSpPr/>
      </xdr:nvSpPr>
      <xdr:spPr>
        <a:xfrm>
          <a:off x="4064000" y="1229360"/>
          <a:ext cx="1524000" cy="444500"/>
        </a:xfrm>
        <a:prstGeom prst="roundRect">
          <a:avLst/>
        </a:prstGeom>
        <a:solidFill>
          <a:srgbClr val="0078D7"/>
        </a:solidFill>
        <a:ln w="12700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/>
        <a:lstStyle/>
        <a:p>
          <a:pPr algn="l"/>
          <a:r>
            <a:rPr kumimoji="1" lang="en-US" altLang="ja-JP" sz="1100" b="1">
              <a:solidFill>
                <a:srgbClr val="FFFFFF"/>
              </a:solidFill>
            </a:rPr>
            <a:t>15:30</a:t>
          </a:r>
          <a:r>
            <a:rPr kumimoji="1" lang="ja-JP" altLang="en-US" sz="1100" b="1">
              <a:solidFill>
                <a:srgbClr val="FFFFFF"/>
              </a:solidFill>
            </a:rPr>
            <a:t>取得</a:t>
          </a:r>
        </a:p>
      </xdr:txBody>
    </xdr:sp>
    <xdr:clientData/>
  </xdr:twoCellAnchor>
  <xdr:twoCellAnchor>
    <xdr:from>
      <xdr:col>0</xdr:col>
      <xdr:colOff>508000</xdr:colOff>
      <xdr:row>6</xdr:row>
      <xdr:rowOff>208280</xdr:rowOff>
    </xdr:from>
    <xdr:to>
      <xdr:col>2</xdr:col>
      <xdr:colOff>203200</xdr:colOff>
      <xdr:row>8</xdr:row>
      <xdr:rowOff>20320</xdr:rowOff>
    </xdr:to>
    <xdr:sp macro="[0]!Auto1500" textlink="">
      <xdr:nvSpPr>
        <xdr:cNvPr id="8" name="1500蓄積">
          <a:extLst>
            <a:ext uri="{FF2B5EF4-FFF2-40B4-BE49-F238E27FC236}">
              <a16:creationId xmlns:a16="http://schemas.microsoft.com/office/drawing/2014/main" id="{F42BE6D4-1F04-6DA0-7D62-F84B9079AD7C}"/>
            </a:ext>
          </a:extLst>
        </xdr:cNvPr>
        <xdr:cNvSpPr/>
      </xdr:nvSpPr>
      <xdr:spPr>
        <a:xfrm>
          <a:off x="508000" y="2219960"/>
          <a:ext cx="1524000" cy="444500"/>
        </a:xfrm>
        <a:prstGeom prst="roundRect">
          <a:avLst/>
        </a:prstGeom>
        <a:solidFill>
          <a:srgbClr val="9600C8"/>
        </a:solidFill>
        <a:ln w="12700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/>
        <a:lstStyle/>
        <a:p>
          <a:pPr algn="l"/>
          <a:r>
            <a:rPr kumimoji="1" lang="en-US" altLang="ja-JP" sz="1100" b="1">
              <a:solidFill>
                <a:srgbClr val="FFFFFF"/>
              </a:solidFill>
            </a:rPr>
            <a:t>1500</a:t>
          </a:r>
          <a:r>
            <a:rPr kumimoji="1" lang="ja-JP" altLang="en-US" sz="1100" b="1">
              <a:solidFill>
                <a:srgbClr val="FFFFFF"/>
              </a:solidFill>
            </a:rPr>
            <a:t>蓄積</a:t>
          </a:r>
        </a:p>
      </xdr:txBody>
    </xdr:sp>
    <xdr:clientData/>
  </xdr:twoCellAnchor>
  <xdr:twoCellAnchor>
    <xdr:from>
      <xdr:col>2</xdr:col>
      <xdr:colOff>457200</xdr:colOff>
      <xdr:row>6</xdr:row>
      <xdr:rowOff>208280</xdr:rowOff>
    </xdr:from>
    <xdr:to>
      <xdr:col>4</xdr:col>
      <xdr:colOff>152400</xdr:colOff>
      <xdr:row>8</xdr:row>
      <xdr:rowOff>20320</xdr:rowOff>
    </xdr:to>
    <xdr:sp macro="[0]!Auto1520" textlink="">
      <xdr:nvSpPr>
        <xdr:cNvPr id="9" name="1520蓄積">
          <a:extLst>
            <a:ext uri="{FF2B5EF4-FFF2-40B4-BE49-F238E27FC236}">
              <a16:creationId xmlns:a16="http://schemas.microsoft.com/office/drawing/2014/main" id="{8531DE7A-167F-9E71-18A1-6F94BFB65D11}"/>
            </a:ext>
          </a:extLst>
        </xdr:cNvPr>
        <xdr:cNvSpPr/>
      </xdr:nvSpPr>
      <xdr:spPr>
        <a:xfrm>
          <a:off x="2286000" y="2219960"/>
          <a:ext cx="1524000" cy="444500"/>
        </a:xfrm>
        <a:prstGeom prst="roundRect">
          <a:avLst/>
        </a:prstGeom>
        <a:solidFill>
          <a:srgbClr val="9600C8"/>
        </a:solidFill>
        <a:ln w="12700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/>
        <a:lstStyle/>
        <a:p>
          <a:pPr algn="l"/>
          <a:r>
            <a:rPr kumimoji="1" lang="en-US" altLang="ja-JP" sz="1100" b="1">
              <a:solidFill>
                <a:srgbClr val="FFFFFF"/>
              </a:solidFill>
            </a:rPr>
            <a:t>1520</a:t>
          </a:r>
          <a:r>
            <a:rPr kumimoji="1" lang="ja-JP" altLang="en-US" sz="1100" b="1">
              <a:solidFill>
                <a:srgbClr val="FFFFFF"/>
              </a:solidFill>
            </a:rPr>
            <a:t>蓄積</a:t>
          </a:r>
        </a:p>
      </xdr:txBody>
    </xdr:sp>
    <xdr:clientData/>
  </xdr:twoCellAnchor>
  <xdr:twoCellAnchor>
    <xdr:from>
      <xdr:col>4</xdr:col>
      <xdr:colOff>406400</xdr:colOff>
      <xdr:row>6</xdr:row>
      <xdr:rowOff>208280</xdr:rowOff>
    </xdr:from>
    <xdr:to>
      <xdr:col>6</xdr:col>
      <xdr:colOff>101600</xdr:colOff>
      <xdr:row>8</xdr:row>
      <xdr:rowOff>20320</xdr:rowOff>
    </xdr:to>
    <xdr:sp macro="[0]!Auto1530" textlink="">
      <xdr:nvSpPr>
        <xdr:cNvPr id="10" name="1530蓄積">
          <a:extLst>
            <a:ext uri="{FF2B5EF4-FFF2-40B4-BE49-F238E27FC236}">
              <a16:creationId xmlns:a16="http://schemas.microsoft.com/office/drawing/2014/main" id="{AD564853-840B-C358-CE4A-B1BFD282FAEE}"/>
            </a:ext>
          </a:extLst>
        </xdr:cNvPr>
        <xdr:cNvSpPr/>
      </xdr:nvSpPr>
      <xdr:spPr>
        <a:xfrm>
          <a:off x="4064000" y="2219960"/>
          <a:ext cx="1524000" cy="444500"/>
        </a:xfrm>
        <a:prstGeom prst="roundRect">
          <a:avLst/>
        </a:prstGeom>
        <a:solidFill>
          <a:srgbClr val="9600C8"/>
        </a:solidFill>
        <a:ln w="12700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/>
        <a:lstStyle/>
        <a:p>
          <a:pPr algn="l"/>
          <a:r>
            <a:rPr kumimoji="1" lang="en-US" altLang="ja-JP" sz="1100" b="1">
              <a:solidFill>
                <a:srgbClr val="FFFFFF"/>
              </a:solidFill>
            </a:rPr>
            <a:t>1530</a:t>
          </a:r>
          <a:r>
            <a:rPr kumimoji="1" lang="ja-JP" altLang="en-US" sz="1100" b="1">
              <a:solidFill>
                <a:srgbClr val="FFFFFF"/>
              </a:solidFill>
            </a:rPr>
            <a:t>蓄積</a:t>
          </a:r>
        </a:p>
      </xdr:txBody>
    </xdr:sp>
    <xdr:clientData/>
  </xdr:twoCellAnchor>
  <xdr:twoCellAnchor>
    <xdr:from>
      <xdr:col>0</xdr:col>
      <xdr:colOff>508000</xdr:colOff>
      <xdr:row>11</xdr:row>
      <xdr:rowOff>5715</xdr:rowOff>
    </xdr:from>
    <xdr:to>
      <xdr:col>6</xdr:col>
      <xdr:colOff>101600</xdr:colOff>
      <xdr:row>11</xdr:row>
      <xdr:rowOff>285115</xdr:rowOff>
    </xdr:to>
    <xdr:sp macro="" textlink="">
      <xdr:nvSpPr>
        <xdr:cNvPr id="12" name="lblUpdSection">
          <a:extLst>
            <a:ext uri="{FF2B5EF4-FFF2-40B4-BE49-F238E27FC236}">
              <a16:creationId xmlns:a16="http://schemas.microsoft.com/office/drawing/2014/main" id="{0DE65774-3D98-E774-B636-D9A2409FB650}"/>
            </a:ext>
          </a:extLst>
        </xdr:cNvPr>
        <xdr:cNvSpPr/>
      </xdr:nvSpPr>
      <xdr:spPr>
        <a:xfrm>
          <a:off x="508000" y="3596640"/>
          <a:ext cx="5080000" cy="279400"/>
        </a:xfrm>
        <a:prstGeom prst="rect">
          <a:avLst/>
        </a:prstGeom>
        <a:solidFill>
          <a:srgbClr val="E6E6E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100" b="1">
              <a:solidFill>
                <a:srgbClr val="3C3C3C"/>
              </a:solidFill>
            </a:rPr>
            <a:t>【 </a:t>
          </a:r>
          <a:r>
            <a:rPr kumimoji="1" lang="ja-JP" altLang="en-US" sz="1100" b="1">
              <a:solidFill>
                <a:srgbClr val="3C3C3C"/>
              </a:solidFill>
            </a:rPr>
            <a:t>表示更新（再計算）</a:t>
          </a:r>
          <a:r>
            <a:rPr kumimoji="1" lang="en-US" altLang="ja-JP" sz="1100" b="1">
              <a:solidFill>
                <a:srgbClr val="3C3C3C"/>
              </a:solidFill>
            </a:rPr>
            <a:t>】</a:t>
          </a:r>
          <a:endParaRPr kumimoji="1" lang="ja-JP" altLang="en-US" sz="1100" b="1">
            <a:solidFill>
              <a:srgbClr val="3C3C3C"/>
            </a:solidFill>
          </a:endParaRPr>
        </a:p>
      </xdr:txBody>
    </xdr:sp>
    <xdr:clientData/>
  </xdr:twoCellAnchor>
  <xdr:twoCellAnchor>
    <xdr:from>
      <xdr:col>0</xdr:col>
      <xdr:colOff>508000</xdr:colOff>
      <xdr:row>12</xdr:row>
      <xdr:rowOff>27305</xdr:rowOff>
    </xdr:from>
    <xdr:to>
      <xdr:col>2</xdr:col>
      <xdr:colOff>203200</xdr:colOff>
      <xdr:row>13</xdr:row>
      <xdr:rowOff>119380</xdr:rowOff>
    </xdr:to>
    <xdr:sp macro="[0]!更新_サマリー" textlink="">
      <xdr:nvSpPr>
        <xdr:cNvPr id="13" name="btnUpdSummary">
          <a:extLst>
            <a:ext uri="{FF2B5EF4-FFF2-40B4-BE49-F238E27FC236}">
              <a16:creationId xmlns:a16="http://schemas.microsoft.com/office/drawing/2014/main" id="{F6208F06-348B-70FB-392D-73389588F4AC}"/>
            </a:ext>
          </a:extLst>
        </xdr:cNvPr>
        <xdr:cNvSpPr/>
      </xdr:nvSpPr>
      <xdr:spPr>
        <a:xfrm>
          <a:off x="508000" y="3903980"/>
          <a:ext cx="1524000" cy="444500"/>
        </a:xfrm>
        <a:prstGeom prst="roundRect">
          <a:avLst/>
        </a:prstGeom>
        <a:solidFill>
          <a:srgbClr val="009650"/>
        </a:solidFill>
        <a:ln w="12700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/>
        <a:lstStyle/>
        <a:p>
          <a:pPr algn="l"/>
          <a:r>
            <a:rPr kumimoji="1" lang="ja-JP" altLang="en-US" sz="1100" b="1">
              <a:solidFill>
                <a:srgbClr val="FFFFFF"/>
              </a:solidFill>
            </a:rPr>
            <a:t>サマリー更新</a:t>
          </a:r>
        </a:p>
      </xdr:txBody>
    </xdr:sp>
    <xdr:clientData/>
  </xdr:twoCellAnchor>
  <xdr:twoCellAnchor>
    <xdr:from>
      <xdr:col>2</xdr:col>
      <xdr:colOff>457200</xdr:colOff>
      <xdr:row>12</xdr:row>
      <xdr:rowOff>27305</xdr:rowOff>
    </xdr:from>
    <xdr:to>
      <xdr:col>4</xdr:col>
      <xdr:colOff>152400</xdr:colOff>
      <xdr:row>13</xdr:row>
      <xdr:rowOff>119380</xdr:rowOff>
    </xdr:to>
    <xdr:sp macro="[0]!更新_買銘柄" textlink="">
      <xdr:nvSpPr>
        <xdr:cNvPr id="14" name="btnUpdBuy">
          <a:extLst>
            <a:ext uri="{FF2B5EF4-FFF2-40B4-BE49-F238E27FC236}">
              <a16:creationId xmlns:a16="http://schemas.microsoft.com/office/drawing/2014/main" id="{99AE7EB1-6AF3-D6D0-55DD-5C6C2FE338F5}"/>
            </a:ext>
          </a:extLst>
        </xdr:cNvPr>
        <xdr:cNvSpPr/>
      </xdr:nvSpPr>
      <xdr:spPr>
        <a:xfrm>
          <a:off x="2286000" y="3903980"/>
          <a:ext cx="1524000" cy="444500"/>
        </a:xfrm>
        <a:prstGeom prst="roundRect">
          <a:avLst/>
        </a:prstGeom>
        <a:solidFill>
          <a:srgbClr val="009650"/>
        </a:solidFill>
        <a:ln w="12700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/>
        <a:lstStyle/>
        <a:p>
          <a:pPr algn="l"/>
          <a:r>
            <a:rPr kumimoji="1" lang="ja-JP" altLang="en-US" sz="1100" b="1">
              <a:solidFill>
                <a:srgbClr val="FFFFFF"/>
              </a:solidFill>
            </a:rPr>
            <a:t>買銘柄更新</a:t>
          </a:r>
        </a:p>
      </xdr:txBody>
    </xdr:sp>
    <xdr:clientData/>
  </xdr:twoCellAnchor>
  <xdr:twoCellAnchor>
    <xdr:from>
      <xdr:col>4</xdr:col>
      <xdr:colOff>406400</xdr:colOff>
      <xdr:row>12</xdr:row>
      <xdr:rowOff>27305</xdr:rowOff>
    </xdr:from>
    <xdr:to>
      <xdr:col>6</xdr:col>
      <xdr:colOff>101600</xdr:colOff>
      <xdr:row>13</xdr:row>
      <xdr:rowOff>119380</xdr:rowOff>
    </xdr:to>
    <xdr:sp macro="[0]!更新_売銘柄" textlink="">
      <xdr:nvSpPr>
        <xdr:cNvPr id="15" name="btnUpdSell">
          <a:extLst>
            <a:ext uri="{FF2B5EF4-FFF2-40B4-BE49-F238E27FC236}">
              <a16:creationId xmlns:a16="http://schemas.microsoft.com/office/drawing/2014/main" id="{FED3605A-4274-F2BA-0A45-2C80AFE203CE}"/>
            </a:ext>
          </a:extLst>
        </xdr:cNvPr>
        <xdr:cNvSpPr/>
      </xdr:nvSpPr>
      <xdr:spPr>
        <a:xfrm>
          <a:off x="4064000" y="3903980"/>
          <a:ext cx="1524000" cy="444500"/>
        </a:xfrm>
        <a:prstGeom prst="roundRect">
          <a:avLst/>
        </a:prstGeom>
        <a:solidFill>
          <a:srgbClr val="009650"/>
        </a:solidFill>
        <a:ln w="12700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1"/>
        <a:lstStyle/>
        <a:p>
          <a:pPr algn="l"/>
          <a:r>
            <a:rPr kumimoji="1" lang="ja-JP" altLang="en-US" sz="1100" b="1">
              <a:solidFill>
                <a:srgbClr val="FFFFFF"/>
              </a:solidFill>
            </a:rPr>
            <a:t>売銘柄更新</a:t>
          </a:r>
        </a:p>
      </xdr:txBody>
    </xdr:sp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F12288E1-1A2D-455B-A37D-F28240A75DA1}">
  <sheetPr>
    <tabColor rgb="FFFF0000"/>
  </sheetPr>
  <dimension ref="A1"/>
  <sheetViews>
    <sheetView showFormulas="1" workbookViewId="0">
      <selection activeCell="G27" sqref="G27"/>
    </sheetView>
  </sheetViews>
  <sheetFormatPr defaultRowHeight="24"/>
  <sheetData/>
  <phoneticPr fontId="2"/>
  <pageMargins left="0.7" right="0.7" top="0.75" bottom="0.75" header="0.3" footer="0.3"/>
</xm:macrosheet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56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636BE6D-1787-4644-84D6-3468212A0A50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7f74f95b-32d7-45a7-b18e-4ee2e556b43a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11C60-FD8C-4D16-9C2E-818CB98FD209}">
  <sheetPr codeName="Sheet7"/>
  <dimension ref="A1:O47"/>
  <sheetViews>
    <sheetView showGridLines="0" workbookViewId="0">
      <pane ySplit="1" topLeftCell="A2" activePane="bottomLeft" state="frozen"/>
      <selection pane="bottomLeft" activeCell="J28" sqref="J28"/>
    </sheetView>
  </sheetViews>
  <sheetFormatPr defaultRowHeight="24"/>
  <cols>
    <col min="1" max="1" width="5.7265625" customWidth="1"/>
    <col min="2" max="2" width="15.7265625" bestFit="1" customWidth="1"/>
    <col min="3" max="3" width="50.54296875" bestFit="1" customWidth="1"/>
    <col min="4" max="4" width="12" bestFit="1" customWidth="1"/>
    <col min="5" max="6" width="10.26953125" customWidth="1"/>
    <col min="7" max="7" width="7.7265625" customWidth="1"/>
  </cols>
  <sheetData>
    <row r="1" spans="1:13" ht="30" customHeight="1">
      <c r="A1" s="33" t="s">
        <v>219</v>
      </c>
    </row>
    <row r="3" spans="1:13" ht="25.15" customHeight="1">
      <c r="A3" s="34" t="s">
        <v>220</v>
      </c>
      <c r="B3" s="35"/>
      <c r="C3" s="35"/>
      <c r="D3" s="35"/>
      <c r="E3" s="35"/>
      <c r="F3" s="35"/>
      <c r="G3" s="35"/>
      <c r="L3" t="s">
        <v>244</v>
      </c>
    </row>
    <row r="4" spans="1:13">
      <c r="B4" s="5" t="s">
        <v>116</v>
      </c>
      <c r="C4" s="124">
        <f>関数!B1</f>
        <v>3952.5</v>
      </c>
      <c r="D4" s="5" t="s">
        <v>8</v>
      </c>
      <c r="E4" s="37">
        <f>関数!C1</f>
        <v>-0.54</v>
      </c>
    </row>
    <row r="5" spans="1:13">
      <c r="B5" s="5" t="s">
        <v>221</v>
      </c>
      <c r="C5" s="125">
        <f>関数!D1</f>
        <v>61710</v>
      </c>
      <c r="D5" s="5" t="s">
        <v>8</v>
      </c>
      <c r="E5" s="37">
        <f>関数!E1</f>
        <v>-1.18</v>
      </c>
      <c r="L5" t="s">
        <v>245</v>
      </c>
    </row>
    <row r="6" spans="1:13" ht="25.5">
      <c r="B6" s="9" t="s">
        <v>795</v>
      </c>
      <c r="C6" s="113" t="str">
        <f>IF($E$4&gt;=1.54,"A★★★★（"&amp;TEXT($D$29,"0.0%")&amp;"）",IF($E$4&gt;=1.18,"A★★★（"&amp;TEXT($D$30,"0.0%")&amp;"）",IF($E$4&gt;=0.53,"A★★（"&amp;TEXT($D$31,"0.0%")&amp;"）",IF($E$4&lt;-0.2,"B条件（逆行銘柄）","該当なし"))))</f>
        <v>B条件（逆行銘柄）</v>
      </c>
      <c r="D6" s="9" t="s">
        <v>796</v>
      </c>
      <c r="E6" s="114" t="str">
        <f>IF(AND($E$4&gt;=-0.5,$E$4&lt;=0),"C条件（"&amp;TEXT($D$39,"0.0%")&amp;"〜）",IF(AND($E$4&gt;=-1.2,$E$4&lt;=0.2),"D条件（"&amp;TEXT($D$41,"0.0%")&amp;"〜）","該当なし"))</f>
        <v>D条件（78.1%〜）</v>
      </c>
      <c r="L6" t="s">
        <v>246</v>
      </c>
    </row>
    <row r="7" spans="1:13" ht="25.15" customHeight="1">
      <c r="A7" s="38" t="s">
        <v>222</v>
      </c>
      <c r="B7" s="39"/>
      <c r="C7" s="39"/>
      <c r="D7" s="39"/>
      <c r="E7" s="39"/>
      <c r="F7" s="39"/>
      <c r="G7" s="39"/>
      <c r="L7" t="s">
        <v>247</v>
      </c>
    </row>
    <row r="8" spans="1:13" ht="24.75" thickBot="1">
      <c r="A8" s="48" t="s">
        <v>223</v>
      </c>
      <c r="B8" s="49" t="s">
        <v>117</v>
      </c>
      <c r="C8" s="49" t="s">
        <v>5</v>
      </c>
      <c r="D8" s="49" t="s">
        <v>136</v>
      </c>
      <c r="E8" s="49" t="s">
        <v>137</v>
      </c>
      <c r="F8" s="49" t="s">
        <v>833</v>
      </c>
      <c r="G8" s="50" t="s">
        <v>834</v>
      </c>
      <c r="H8" s="92" t="s">
        <v>228</v>
      </c>
      <c r="I8" s="92" t="s">
        <v>138</v>
      </c>
      <c r="J8" s="92" t="s">
        <v>758</v>
      </c>
    </row>
    <row r="9" spans="1:13" ht="24.75" thickBot="1">
      <c r="A9" s="51">
        <v>1</v>
      </c>
      <c r="B9" s="51" cm="1">
        <f t="array" ref="B9">IF(INDEX(全体売銘柄!C:C,$A9+1)="","",INDEX(全体売銘柄!B:B,$A9+1))</f>
        <v>7376</v>
      </c>
      <c r="C9" s="52" t="str" cm="1">
        <f t="array" ref="C9">IF(INDEX(全体売銘柄!C:C,$A9+1)="","",INDEX(全体売銘柄!C:C,$A9+1))</f>
        <v>ＢＣＣ</v>
      </c>
      <c r="D9" s="53" cm="1">
        <f t="array" ref="D9">IF(INDEX(全体売銘柄!C:C,$A9+1)="","",INDEX(全体売銘柄!D:D,$A9+1))</f>
        <v>1150</v>
      </c>
      <c r="E9" s="53" cm="1">
        <f t="array" ref="E9">IF(INDEX(全体売銘柄!C:C,$A9+1)="","",INDEX(全体売銘柄!E:E,$A9+1))</f>
        <v>1164</v>
      </c>
      <c r="F9" s="100" cm="1">
        <f t="array" ref="F9">IF(INDEX(全体売銘柄!C:C,$A9+1)="","",INDEX(全体売銘柄!F:F,$A9+1))</f>
        <v>14</v>
      </c>
      <c r="G9" s="54" cm="1">
        <f t="array" ref="G9">IF($B9="","",INDEX(全体売銘柄!G:G,$A9+1))</f>
        <v>0.77500000000000002</v>
      </c>
      <c r="H9" s="93">
        <f>IF($B9="","",IFERROR(ROUND(0.3*$F9,0),"−"))</f>
      </c>
      <c r="I9" s="94" cm="1">
        <f t="array" ref="I9">IF($B9="","",INDEX(全体売銘柄!H:H,$A9+1))</f>
        <v>1178</v>
      </c>
      <c r="J9" s="95" cm="1">
        <f t="array" ref="J9">IF($B9="","",INDEX(全体売銘柄!I:I,$A9+1))</f>
        <v>-14</v>
      </c>
      <c r="L9" t="s">
        <v>1</v>
      </c>
      <c r="M9" t="s">
        <v>248</v>
      </c>
    </row>
    <row r="10" spans="1:13" ht="24.75" thickBot="1">
      <c r="A10" s="55">
        <v>2</v>
      </c>
      <c r="B10" s="51" cm="1">
        <f t="array" ref="B10">IF(INDEX(全体売銘柄!C:C,$A10+1)="","",INDEX(全体売銘柄!B:B,$A10+1))</f>
        <v>6963</v>
      </c>
      <c r="C10" s="52" t="str" cm="1">
        <f t="array" ref="C10">IF(INDEX(全体売銘柄!C:C,$A10+1)="","",INDEX(全体売銘柄!C:C,$A10+1))</f>
        <v>ローム</v>
      </c>
      <c r="D10" s="53" cm="1">
        <f t="array" ref="D10">IF(INDEX(全体売銘柄!C:C,$A10+1)="","",INDEX(全体売銘柄!D:D,$A10+1))</f>
        <v>3886</v>
      </c>
      <c r="E10" s="53" cm="1">
        <f t="array" ref="E10">IF(INDEX(全体売銘柄!C:C,$A10+1)="","",INDEX(全体売銘柄!E:E,$A10+1))</f>
        <v>3926</v>
      </c>
      <c r="F10" s="100" cm="1">
        <f t="array" ref="F10">IF(INDEX(全体売銘柄!C:C,$A10+1)="","",INDEX(全体売銘柄!F:F,$A10+1))</f>
        <v>40</v>
      </c>
      <c r="G10" s="54" cm="1">
        <f t="array" ref="G10">IF($B10="","",INDEX(全体売銘柄!G:G,$A10+1))</f>
        <v>0.77500000000000002</v>
      </c>
      <c r="H10" s="93">
        <f>IF($B10="","",IFERROR(ROUND(0.3*$F10,0),"−"))</f>
      </c>
      <c r="I10" s="94" cm="1">
        <f t="array" ref="I10">IF($B10="","",INDEX(全体売銘柄!H:H,$A10+1))</f>
        <v>3925</v>
      </c>
      <c r="J10" s="95" cm="1">
        <f t="array" ref="J10">IF($B10="","",INDEX(全体売銘柄!I:I,$A10+1))</f>
        <v>1</v>
      </c>
      <c r="L10" t="s">
        <v>249</v>
      </c>
      <c r="M10" t="s">
        <v>250</v>
      </c>
    </row>
    <row r="11" spans="1:13" ht="24.75" thickBot="1">
      <c r="A11" s="55">
        <v>3</v>
      </c>
      <c r="B11" s="51" cm="1">
        <f t="array" ref="B11">IF(INDEX(全体売銘柄!C:C,$A11+1)="","",INDEX(全体売銘柄!B:B,$A11+1))</f>
        <v>4062</v>
      </c>
      <c r="C11" s="52" t="str" cm="1">
        <f t="array" ref="C11">IF(INDEX(全体売銘柄!C:C,$A11+1)="","",INDEX(全体売銘柄!C:C,$A11+1))</f>
        <v>イビデン</v>
      </c>
      <c r="D11" s="53" cm="1">
        <f t="array" ref="D11">IF(INDEX(全体売銘柄!C:C,$A11+1)="","",INDEX(全体売銘柄!D:D,$A11+1))</f>
        <v>13280</v>
      </c>
      <c r="E11" s="53" cm="1">
        <f t="array" ref="E11">IF(INDEX(全体売銘柄!C:C,$A11+1)="","",INDEX(全体売銘柄!E:E,$A11+1))</f>
        <v>13400</v>
      </c>
      <c r="F11" s="100" cm="1">
        <f t="array" ref="F11">IF(INDEX(全体売銘柄!C:C,$A11+1)="","",INDEX(全体売銘柄!F:F,$A11+1))</f>
        <v>120</v>
      </c>
      <c r="G11" s="54" cm="1">
        <f t="array" ref="G11">IF($B11="","",INDEX(全体売銘柄!G:G,$A11+1))</f>
        <v>0.77500000000000002</v>
      </c>
      <c r="H11" s="93">
        <f>IF($B11="","",IFERROR(ROUND(0.3*$F11,0),"−"))</f>
      </c>
      <c r="I11" s="94" cm="1">
        <f t="array" ref="I11">IF($B11="","",INDEX(全体売銘柄!H:H,$A11+1))</f>
        <v>13470</v>
      </c>
      <c r="J11" s="95" cm="1">
        <f t="array" ref="J11">IF($B11="","",INDEX(全体売銘柄!I:I,$A11+1))</f>
        <v>-70</v>
      </c>
      <c r="L11" t="s">
        <v>251</v>
      </c>
      <c r="M11" t="s">
        <v>252</v>
      </c>
    </row>
    <row r="12" spans="1:13" ht="24.75" thickBot="1">
      <c r="A12" s="55">
        <v>4</v>
      </c>
      <c r="B12" s="51" cm="1">
        <f t="array" ref="B12">IF(INDEX(全体売銘柄!C:C,$A12+1)="","",INDEX(全体売銘柄!B:B,$A12+1))</f>
        <v>9024</v>
      </c>
      <c r="C12" s="52" t="str" cm="1">
        <f t="array" ref="C12">IF(INDEX(全体売銘柄!C:C,$A12+1)="","",INDEX(全体売銘柄!C:C,$A12+1))</f>
        <v>西武ホールディングス</v>
      </c>
      <c r="D12" s="53" cm="1">
        <f t="array" ref="D12">IF(INDEX(全体売銘柄!C:C,$A12+1)="","",INDEX(全体売銘柄!D:D,$A12+1))</f>
        <v>3749</v>
      </c>
      <c r="E12" s="53" cm="1">
        <f t="array" ref="E12">IF(INDEX(全体売銘柄!C:C,$A12+1)="","",INDEX(全体売銘柄!E:E,$A12+1))</f>
        <v>3776</v>
      </c>
      <c r="F12" s="100" cm="1">
        <f t="array" ref="F12">IF(INDEX(全体売銘柄!C:C,$A12+1)="","",INDEX(全体売銘柄!F:F,$A12+1))</f>
        <v>27</v>
      </c>
      <c r="G12" s="54" cm="1">
        <f t="array" ref="G12">IF($B12="","",INDEX(全体売銘柄!G:G,$A12+1))</f>
        <v>0.73</v>
      </c>
      <c r="H12" s="93">
        <f>IF($B12="","",IFERROR(ROUND(0.3*$F12,0),"−"))</f>
      </c>
      <c r="I12" s="94" cm="1">
        <f t="array" ref="I12">IF($B12="","",INDEX(全体売銘柄!H:H,$A12+1))</f>
        <v>3761</v>
      </c>
      <c r="J12" s="95" cm="1">
        <f t="array" ref="J12">IF($B12="","",INDEX(全体売銘柄!I:I,$A12+1))</f>
        <v>15</v>
      </c>
      <c r="L12" t="s">
        <v>253</v>
      </c>
      <c r="M12" t="s">
        <v>254</v>
      </c>
    </row>
    <row r="13" spans="1:13" ht="24.75" thickBot="1">
      <c r="A13" s="55">
        <v>5</v>
      </c>
      <c r="B13" s="51" cm="1">
        <f t="array" ref="B13">IF(INDEX(全体売銘柄!C:C,$A13+1)="","",INDEX(全体売銘柄!B:B,$A13+1))</f>
        <v>9227</v>
      </c>
      <c r="C13" s="52" t="str" cm="1">
        <f t="array" ref="C13">IF(INDEX(全体売銘柄!C:C,$A13+1)="","",INDEX(全体売銘柄!C:C,$A13+1))</f>
        <v>マイクロ波化学</v>
      </c>
      <c r="D13" s="53" cm="1">
        <f t="array" ref="D13">IF(INDEX(全体売銘柄!C:C,$A13+1)="","",INDEX(全体売銘柄!D:D,$A13+1))</f>
        <v>922</v>
      </c>
      <c r="E13" s="53" cm="1">
        <f t="array" ref="E13">IF(INDEX(全体売銘柄!C:C,$A13+1)="","",INDEX(全体売銘柄!E:E,$A13+1))</f>
        <v>928</v>
      </c>
      <c r="F13" s="100" cm="1">
        <f t="array" ref="F13">IF(INDEX(全体売銘柄!C:C,$A13+1)="","",INDEX(全体売銘柄!F:F,$A13+1))</f>
        <v>6</v>
      </c>
      <c r="G13" s="54" cm="1">
        <f t="array" ref="G13">IF($B13="","",INDEX(全体売銘柄!G:G,$A13+1))</f>
        <v>0.73</v>
      </c>
      <c r="H13" s="93">
        <f>IF($B13="","",IFERROR(ROUND(0.3*$F13,0),"−"))</f>
      </c>
      <c r="I13" s="94" cm="1">
        <f t="array" ref="I13">IF($B13="","",INDEX(全体売銘柄!H:H,$A13+1))</f>
        <v>922</v>
      </c>
      <c r="J13" s="95" cm="1">
        <f t="array" ref="J13">IF($B13="","",INDEX(全体売銘柄!I:I,$A13+1))</f>
        <v>6</v>
      </c>
      <c r="L13" t="s">
        <v>255</v>
      </c>
    </row>
    <row r="14" spans="1:13">
      <c r="A14" s="61">
        <v>6</v>
      </c>
      <c r="B14" s="51" cm="1">
        <f t="array" ref="B14">IF(INDEX(全体売銘柄!C:C,$A14+1)="","",INDEX(全体売銘柄!B:B,$A14+1))</f>
        <v>5713</v>
      </c>
      <c r="C14" s="52" t="str" cm="1">
        <f t="array" ref="C14">IF(INDEX(全体売銘柄!C:C,$A14+1)="","",INDEX(全体売銘柄!C:C,$A14+1))</f>
        <v>住友鉱山</v>
      </c>
      <c r="D14" s="53" cm="1">
        <f t="array" ref="D14">IF(INDEX(全体売銘柄!C:C,$A14+1)="","",INDEX(全体売銘柄!D:D,$A14+1))</f>
        <v>7230</v>
      </c>
      <c r="E14" s="53" cm="1">
        <f t="array" ref="E14">IF(INDEX(全体売銘柄!C:C,$A14+1)="","",INDEX(全体売銘柄!E:E,$A14+1))</f>
        <v>7275</v>
      </c>
      <c r="F14" s="100" cm="1">
        <f t="array" ref="F14">IF(INDEX(全体売銘柄!C:C,$A14+1)="","",INDEX(全体売銘柄!F:F,$A14+1))</f>
        <v>45</v>
      </c>
      <c r="G14" s="54" cm="1">
        <f t="array" ref="G14">IF($B14="","",INDEX(全体売銘柄!G:G,$A14+1))</f>
        <v>0.73</v>
      </c>
      <c r="H14" s="93">
        <f>IF($B14="","",IFERROR(ROUND(0.3*$F14,0),"−"))</f>
      </c>
      <c r="I14" s="94" cm="1">
        <f t="array" ref="I14">IF($B14="","",INDEX(全体売銘柄!H:H,$A14+1))</f>
        <v>7315</v>
      </c>
      <c r="J14" s="95" cm="1">
        <f t="array" ref="J14">IF($B14="","",INDEX(全体売銘柄!I:I,$A14+1))</f>
        <v>-40</v>
      </c>
      <c r="L14" t="s">
        <v>256</v>
      </c>
    </row>
    <row r="15" spans="1:13">
      <c r="L15" t="s">
        <v>257</v>
      </c>
    </row>
    <row r="16" spans="1:13" ht="25.15" customHeight="1">
      <c r="A16" s="40" t="s">
        <v>224</v>
      </c>
      <c r="B16" s="41"/>
      <c r="C16" s="41"/>
      <c r="D16" s="41"/>
      <c r="E16" s="41"/>
      <c r="F16" s="41"/>
      <c r="G16" s="41"/>
      <c r="L16" t="s">
        <v>258</v>
      </c>
    </row>
    <row r="17" spans="1:15" ht="24.75" thickBot="1">
      <c r="A17" s="48" t="s">
        <v>223</v>
      </c>
      <c r="B17" s="49" t="s">
        <v>117</v>
      </c>
      <c r="C17" s="49" t="s">
        <v>5</v>
      </c>
      <c r="D17" s="49" t="s">
        <v>136</v>
      </c>
      <c r="E17" s="49" t="s">
        <v>137</v>
      </c>
      <c r="F17" s="49" t="s">
        <v>836</v>
      </c>
      <c r="G17" s="50" t="s">
        <v>834</v>
      </c>
      <c r="H17" s="92" t="s">
        <v>228</v>
      </c>
      <c r="I17" s="92" t="s">
        <v>138</v>
      </c>
      <c r="J17" s="92" t="s">
        <v>758</v>
      </c>
      <c r="L17" t="s">
        <v>259</v>
      </c>
    </row>
    <row r="18" spans="1:15" ht="24.75" thickBot="1">
      <c r="A18" s="51">
        <v>1</v>
      </c>
      <c r="B18" s="51" cm="1">
        <f t="array" ref="B18">IF(INDEX(全体買銘柄!C:C,$A18+1)="","",INDEX(全体買銘柄!B:B,$A18+1))</f>
        <v>6378</v>
      </c>
      <c r="C18" s="52" t="str" cm="1">
        <f t="array" ref="C18">IF(INDEX(全体買銘柄!C:C,$A18+1)="","",INDEX(全体買銘柄!C:C,$A18+1))</f>
        <v>木村化工機</v>
      </c>
      <c r="D18" s="53" cm="1">
        <f t="array" ref="D18">IF(INDEX(全体買銘柄!C:C,$A18+1)="","",INDEX(全体買銘柄!D:D,$A18+1))</f>
        <v>1202</v>
      </c>
      <c r="E18" s="53" cm="1">
        <f t="array" ref="E18">IF(INDEX(全体買銘柄!C:C,$A18+1)="","",INDEX(全体買銘柄!E:E,$A18+1))</f>
        <v>1195</v>
      </c>
      <c r="F18" s="101" cm="1">
        <f t="array" ref="F18">IF(INDEX(全体買銘柄!C:C,$A18+1)="","",INDEX(全体買銘柄!F:F,$A18+1))</f>
        <v>-7</v>
      </c>
      <c r="G18" s="54" t="str" cm="1">
        <f t="array" ref="G18">IF($B18="","",INDEX(全体買銘柄!G:G,$A18+1))</f>
        <v>−</v>
      </c>
      <c r="H18" s="93">
        <f>IF($B18="","",IF(AND($E$4&gt;=-0.5,$E$4&lt;=0),IFERROR(_xlfn.XLOOKUP($B18,関数!$H:$H,関数!$L:$L),"−"),IF(AND($E$4&gt;=-1.2,$E$4&lt;=0.2),IFERROR(_xlfn.XLOOKUP($B18,関数!$H:$H,関数!$M:$M),"−"),"−")))</f>
        <v>0</v>
      </c>
      <c r="I18" s="94" cm="1">
        <f t="array" ref="I18">IF($B18="","",INDEX(全体買銘柄!H:H,$A18+1))</f>
        <v>1192</v>
      </c>
      <c r="J18" s="95" cm="1">
        <f t="array" ref="J18">IF($B18="","",INDEX(全体買銘柄!I:I,$A18+1))</f>
        <v>-3</v>
      </c>
      <c r="L18" t="s">
        <v>260</v>
      </c>
    </row>
    <row r="19" spans="1:15" ht="24.75" thickBot="1">
      <c r="A19" s="55">
        <v>2</v>
      </c>
      <c r="B19" s="51" cm="1">
        <f t="array" ref="B19">IF(INDEX(全体買銘柄!C:C,$A19+1)="","",INDEX(全体買銘柄!B:B,$A19+1))</f>
        <v>1605</v>
      </c>
      <c r="C19" s="52" t="str" cm="1">
        <f t="array" ref="C19">IF(INDEX(全体買銘柄!C:C,$A19+1)="","",INDEX(全体買銘柄!C:C,$A19+1))</f>
        <v>ＩＮＰＥＸ</v>
      </c>
      <c r="D19" s="53" cm="1">
        <f t="array" ref="D19">IF(INDEX(全体買銘柄!C:C,$A19+1)="","",INDEX(全体買銘柄!D:D,$A19+1))</f>
        <v>3645</v>
      </c>
      <c r="E19" s="53" cm="1">
        <f t="array" ref="E19">IF(INDEX(全体買銘柄!C:C,$A19+1)="","",INDEX(全体買銘柄!E:E,$A19+1))</f>
        <v>3629</v>
      </c>
      <c r="F19" s="101" cm="1">
        <f t="array" ref="F19">IF(INDEX(全体買銘柄!C:C,$A19+1)="","",INDEX(全体買銘柄!F:F,$A19+1))</f>
        <v>-16</v>
      </c>
      <c r="G19" s="54" t="str" cm="1">
        <f t="array" ref="G19">IF($B19="","",INDEX(全体買銘柄!G:G,$A19+1))</f>
        <v>−</v>
      </c>
      <c r="H19" s="93">
        <f>IF($B19="","",IF(AND($E$4&gt;=-0.5,$E$4&lt;=0),IFERROR(_xlfn.XLOOKUP($B19,関数!$H:$H,関数!$L:$L),"−"),IF(AND($E$4&gt;=-1.2,$E$4&lt;=0.2),IFERROR(_xlfn.XLOOKUP($B19,関数!$H:$H,関数!$M:$M),"−"),"−")))</f>
        <v>5</v>
      </c>
      <c r="I19" s="94" cm="1">
        <f t="array" ref="I19">IF($B19="","",INDEX(全体買銘柄!H:H,$A19+1))</f>
        <v>3616</v>
      </c>
      <c r="J19" s="95" cm="1">
        <f t="array" ref="J19">IF($B19="","",INDEX(全体買銘柄!I:I,$A19+1))</f>
        <v>-13</v>
      </c>
      <c r="L19" t="s">
        <v>261</v>
      </c>
    </row>
    <row r="20" spans="1:15" ht="24.75" thickBot="1">
      <c r="A20" s="55">
        <v>3</v>
      </c>
      <c r="B20" s="51" cm="1">
        <f t="array" ref="B20">IF(INDEX(全体買銘柄!C:C,$A20+1)="","",INDEX(全体買銘柄!B:B,$A20+1))</f>
        <v>7220</v>
      </c>
      <c r="C20" s="52" t="str" cm="1">
        <f t="array" ref="C20">IF(INDEX(全体買銘柄!C:C,$A20+1)="","",INDEX(全体買銘柄!C:C,$A20+1))</f>
        <v>武蔵精密工業</v>
      </c>
      <c r="D20" s="53" cm="1">
        <f t="array" ref="D20">IF(INDEX(全体買銘柄!C:C,$A20+1)="","",INDEX(全体買銘柄!D:D,$A20+1))</f>
        <v>2976</v>
      </c>
      <c r="E20" s="53" cm="1">
        <f t="array" ref="E20">IF(INDEX(全体買銘柄!C:C,$A20+1)="","",INDEX(全体買銘柄!E:E,$A20+1))</f>
        <v>2965</v>
      </c>
      <c r="F20" s="101" cm="1">
        <f t="array" ref="F20">IF(INDEX(全体買銘柄!C:C,$A20+1)="","",INDEX(全体買銘柄!F:F,$A20+1))</f>
        <v>-11</v>
      </c>
      <c r="G20" s="54" t="str" cm="1">
        <f t="array" ref="G20">IF($B20="","",INDEX(全体買銘柄!G:G,$A20+1))</f>
        <v>−</v>
      </c>
      <c r="H20" s="93">
        <f>IF($B20="","",IF(AND($E$4&gt;=-0.5,$E$4&lt;=0),IFERROR(_xlfn.XLOOKUP($B20,関数!$H:$H,関数!$L:$L),"−"),IF(AND($E$4&gt;=-1.2,$E$4&lt;=0.2),IFERROR(_xlfn.XLOOKUP($B20,関数!$H:$H,関数!$M:$M),"−"),"−")))</f>
        <v>0</v>
      </c>
      <c r="I20" s="94" cm="1">
        <f t="array" ref="I20">IF($B20="","",INDEX(全体買銘柄!H:H,$A20+1))</f>
        <v>3040</v>
      </c>
      <c r="J20" s="95" cm="1">
        <f t="array" ref="J20">IF($B20="","",INDEX(全体買銘柄!I:I,$A20+1))</f>
        <v>75</v>
      </c>
      <c r="L20" t="s">
        <v>262</v>
      </c>
    </row>
    <row r="21" spans="1:15" ht="24.75" thickBot="1">
      <c r="A21" s="55">
        <v>4</v>
      </c>
      <c r="B21" s="51" cm="1">
        <f t="array" ref="B21">IF(INDEX(全体買銘柄!C:C,$A21+1)="","",INDEX(全体買銘柄!B:B,$A21+1))</f>
        <v>6594</v>
      </c>
      <c r="C21" s="52" t="str" cm="1">
        <f t="array" ref="C21">IF(INDEX(全体買銘柄!C:C,$A21+1)="","",INDEX(全体買銘柄!C:C,$A21+1))</f>
        <v>ニデック</v>
      </c>
      <c r="D21" s="53" cm="1">
        <f t="array" ref="D21">IF(INDEX(全体買銘柄!C:C,$A21+1)="","",INDEX(全体買銘柄!D:D,$A21+1))</f>
        <v>2546</v>
      </c>
      <c r="E21" s="53" cm="1">
        <f t="array" ref="E21">IF(INDEX(全体買銘柄!C:C,$A21+1)="","",INDEX(全体買銘柄!E:E,$A21+1))</f>
        <v>2538</v>
      </c>
      <c r="F21" s="101" cm="1">
        <f t="array" ref="F21">IF(INDEX(全体買銘柄!C:C,$A21+1)="","",INDEX(全体買銘柄!F:F,$A21+1))</f>
        <v>-8</v>
      </c>
      <c r="G21" s="54" t="str" cm="1">
        <f t="array" ref="G21">IF($B21="","",INDEX(全体買銘柄!G:G,$A21+1))</f>
        <v>−</v>
      </c>
      <c r="H21" s="93">
        <f>IF($B21="","",IF(AND($E$4&gt;=-0.5,$E$4&lt;=0),IFERROR(_xlfn.XLOOKUP($B21,関数!$H:$H,関数!$L:$L),"−"),IF(AND($E$4&gt;=-1.2,$E$4&lt;=0.2),IFERROR(_xlfn.XLOOKUP($B21,関数!$H:$H,関数!$M:$M),"−"),"−")))</f>
        <v>0</v>
      </c>
      <c r="I21" s="94" cm="1">
        <f t="array" ref="I21">IF($B21="","",INDEX(全体買銘柄!H:H,$A21+1))</f>
        <v>2567</v>
      </c>
      <c r="J21" s="95" cm="1">
        <f t="array" ref="J21">IF($B21="","",INDEX(全体買銘柄!I:I,$A21+1))</f>
        <v>29</v>
      </c>
    </row>
    <row r="22" spans="1:15" ht="24.75" thickBot="1">
      <c r="A22" s="55">
        <v>5</v>
      </c>
      <c r="B22" s="51" cm="1">
        <f t="array" ref="B22">IF(INDEX(全体買銘柄!C:C,$A22+1)="","",INDEX(全体買銘柄!B:B,$A22+1))</f>
        <v>6208</v>
      </c>
      <c r="C22" s="52" t="str" cm="1">
        <f t="array" ref="C22">IF(INDEX(全体買銘柄!C:C,$A22+1)="","",INDEX(全体買銘柄!C:C,$A22+1))</f>
        <v>石川製作所</v>
      </c>
      <c r="D22" s="53" cm="1">
        <f t="array" ref="D22">IF(INDEX(全体買銘柄!C:C,$A22+1)="","",INDEX(全体買銘柄!D:D,$A22+1))</f>
        <v>1547</v>
      </c>
      <c r="E22" s="53" cm="1">
        <f t="array" ref="E22">IF(INDEX(全体買銘柄!C:C,$A22+1)="","",INDEX(全体買銘柄!E:E,$A22+1))</f>
        <v>1544</v>
      </c>
      <c r="F22" s="101" cm="1">
        <f t="array" ref="F22">IF(INDEX(全体買銘柄!C:C,$A22+1)="","",INDEX(全体買銘柄!F:F,$A22+1))</f>
        <v>-3</v>
      </c>
      <c r="G22" s="54" t="str" cm="1">
        <f t="array" ref="G22">IF($B22="","",INDEX(全体買銘柄!G:G,$A22+1))</f>
        <v>−</v>
      </c>
      <c r="H22" s="93">
        <f>IF($B22="","",IF(AND($E$4&gt;=-0.5,$E$4&lt;=0),IFERROR(_xlfn.XLOOKUP($B22,関数!$H:$H,関数!$L:$L),"−"),IF(AND($E$4&gt;=-1.2,$E$4&lt;=0.2),IFERROR(_xlfn.XLOOKUP($B22,関数!$H:$H,関数!$M:$M),"−"),"−")))</f>
        <v>4</v>
      </c>
      <c r="I22" s="94" cm="1">
        <f t="array" ref="I22">IF($B22="","",INDEX(全体買銘柄!H:H,$A22+1))</f>
        <v>1547</v>
      </c>
      <c r="J22" s="95" cm="1">
        <f t="array" ref="J22">IF($B22="","",INDEX(全体買銘柄!I:I,$A22+1))</f>
        <v>3</v>
      </c>
      <c r="L22" t="s">
        <v>263</v>
      </c>
    </row>
    <row r="23" spans="1:15">
      <c r="A23" s="58">
        <v>6</v>
      </c>
      <c r="B23" s="51" cm="1">
        <f t="array" ref="B23">IF(INDEX(全体買銘柄!C:C,$A23+1)="","",INDEX(全体買銘柄!B:B,$A23+1))</f>
        <v>6841</v>
      </c>
      <c r="C23" s="52" t="str" cm="1">
        <f t="array" ref="C23">IF(INDEX(全体買銘柄!C:C,$A23+1)="","",INDEX(全体買銘柄!C:C,$A23+1))</f>
        <v>横河電機</v>
      </c>
      <c r="D23" s="53" cm="1">
        <f t="array" ref="D23">IF(INDEX(全体買銘柄!C:C,$A23+1)="","",INDEX(全体買銘柄!D:D,$A23+1))</f>
        <v>5549</v>
      </c>
      <c r="E23" s="53" cm="1">
        <f t="array" ref="E23">IF(INDEX(全体買銘柄!C:C,$A23+1)="","",INDEX(全体買銘柄!E:E,$A23+1))</f>
        <v>5539</v>
      </c>
      <c r="F23" s="101" cm="1">
        <f t="array" ref="F23">IF(INDEX(全体買銘柄!C:C,$A23+1)="","",INDEX(全体買銘柄!F:F,$A23+1))</f>
        <v>-10</v>
      </c>
      <c r="G23" s="54" t="str" cm="1">
        <f t="array" ref="G23">IF($B23="","",INDEX(全体買銘柄!G:G,$A23+1))</f>
        <v>−</v>
      </c>
      <c r="H23" s="93">
        <f>IF($B23="","",IF(AND($E$4&gt;=-0.5,$E$4&lt;=0),IFERROR(_xlfn.XLOOKUP($B23,関数!$H:$H,関数!$L:$L),"−"),IF(AND($E$4&gt;=-1.2,$E$4&lt;=0.2),IFERROR(_xlfn.XLOOKUP($B23,関数!$H:$H,関数!$M:$M),"−"),"−")))</f>
        <v>6</v>
      </c>
      <c r="I23" s="94" cm="1">
        <f t="array" ref="I23">IF($B23="","",INDEX(全体買銘柄!H:H,$A23+1))</f>
        <v>5560</v>
      </c>
      <c r="J23" s="95" cm="1">
        <f t="array" ref="J23">IF($B23="","",INDEX(全体買銘柄!I:I,$A23+1))</f>
        <v>21</v>
      </c>
      <c r="L23" t="s">
        <v>264</v>
      </c>
    </row>
    <row r="24" spans="1:15">
      <c r="L24" t="s">
        <v>265</v>
      </c>
    </row>
    <row r="25" spans="1:15" ht="25.15" customHeight="1">
      <c r="A25" s="42" t="s">
        <v>225</v>
      </c>
      <c r="B25" s="43"/>
      <c r="C25" s="43"/>
      <c r="D25" s="43"/>
      <c r="E25" s="43"/>
      <c r="F25" s="43"/>
      <c r="G25" s="43"/>
      <c r="L25" t="s">
        <v>266</v>
      </c>
    </row>
    <row r="26" spans="1:15">
      <c r="L26" t="s">
        <v>267</v>
      </c>
    </row>
    <row r="27" spans="1:15">
      <c r="A27" s="44" t="s">
        <v>226</v>
      </c>
    </row>
    <row r="28" spans="1:15" ht="24.75" thickBot="1">
      <c r="A28" s="62" t="s">
        <v>22</v>
      </c>
      <c r="B28" s="62" t="s">
        <v>145</v>
      </c>
      <c r="C28" s="62" t="s">
        <v>227</v>
      </c>
      <c r="D28" s="62" t="s">
        <v>146</v>
      </c>
      <c r="E28" s="62" t="s">
        <v>147</v>
      </c>
      <c r="F28" s="62" t="s">
        <v>228</v>
      </c>
      <c r="G28" s="89" t="s">
        <v>797</v>
      </c>
      <c r="L28" s="97">
        <v>46224</v>
      </c>
    </row>
    <row r="29" spans="1:15">
      <c r="A29" s="51" t="s">
        <v>229</v>
      </c>
      <c r="B29" s="52" t="str">
        <f>分析!A7</f>
        <v>★★★★</v>
      </c>
      <c r="C29" s="52" t="str">
        <f>分析!B7</f>
        <v>TOPIX前日比率 &gt; 1.54%</v>
      </c>
      <c r="D29" s="54">
        <f>分析!C7</f>
        <v>0.82799999999999996</v>
      </c>
      <c r="E29" s="51">
        <f>分析!D7</f>
        <v>93</v>
      </c>
      <c r="F29" s="51" t="str">
        <f>IF(分析!E7="","−",分析!E7)</f>
        <v>高</v>
      </c>
      <c r="G29" s="90" t="str">
        <f>IF($E$4&gt;=1.54,"◀ 今日","")</f>
        <v/>
      </c>
      <c r="L29" t="s">
        <v>22</v>
      </c>
      <c r="M29" t="s">
        <v>852</v>
      </c>
      <c r="N29" t="s">
        <v>853</v>
      </c>
      <c r="O29" t="s">
        <v>854</v>
      </c>
    </row>
    <row r="30" spans="1:15">
      <c r="A30" s="55" t="s">
        <v>229</v>
      </c>
      <c r="B30" s="56" t="str">
        <f>分析!A8</f>
        <v>★★★</v>
      </c>
      <c r="C30" s="56" t="str">
        <f>分析!B8</f>
        <v>TOPIX前日比率 &gt; 1.18%</v>
      </c>
      <c r="D30" s="57">
        <f>分析!C8</f>
        <v>0.79</v>
      </c>
      <c r="E30" s="55">
        <f>分析!D8</f>
        <v>186</v>
      </c>
      <c r="F30" s="55">
        <f>IF(分析!E8="","−",分析!E8)</f>
        <v>13.1</v>
      </c>
      <c r="G30" s="90" t="str">
        <f>IF(AND($E$4&gt;=1.18,$E$4&lt;1.54),"◀ 今日","")</f>
        <v/>
      </c>
      <c r="L30" t="s">
        <v>855</v>
      </c>
      <c r="M30" t="s">
        <v>856</v>
      </c>
      <c r="N30" t="s">
        <v>857</v>
      </c>
      <c r="O30">
        <v>83</v>
      </c>
    </row>
    <row r="31" spans="1:15">
      <c r="A31" s="55" t="s">
        <v>229</v>
      </c>
      <c r="B31" s="56" t="str">
        <f>分析!A9</f>
        <v>★★</v>
      </c>
      <c r="C31" s="56" t="str">
        <f>分析!B9</f>
        <v>TOPIX前日比率 &gt; 0.53%</v>
      </c>
      <c r="D31" s="57">
        <f>分析!C9</f>
        <v>0.70499999999999996</v>
      </c>
      <c r="E31" s="55">
        <f>分析!D9</f>
        <v>278</v>
      </c>
      <c r="F31" s="55" t="str">
        <f>IF(分析!E9="","−",分析!E9)</f>
        <v>−</v>
      </c>
      <c r="G31" s="90" t="str">
        <f>IF(AND($E$4&gt;=0.53,$E$4&lt;1.18),"◀ 今日","")</f>
        <v/>
      </c>
      <c r="L31" t="s">
        <v>858</v>
      </c>
      <c r="M31" t="s">
        <v>859</v>
      </c>
      <c r="N31" t="s">
        <v>860</v>
      </c>
      <c r="O31">
        <v>0</v>
      </c>
    </row>
    <row r="32" spans="1:15">
      <c r="A32" s="55" t="s">
        <v>231</v>
      </c>
      <c r="B32" s="56" t="str">
        <f>分析!A12</f>
        <v>★★★★</v>
      </c>
      <c r="C32" s="56" t="str">
        <f>分析!B12</f>
        <v>TOPIX &lt; -0.2% かつ 銘柄が1500→1520で+0.8%以上上昇</v>
      </c>
      <c r="D32" s="57">
        <f>分析!C12</f>
        <v>0.77500000000000002</v>
      </c>
      <c r="E32" s="55">
        <f>分析!D12</f>
        <v>40</v>
      </c>
      <c r="F32" s="55" t="str">
        <f>IF(分析!E12="","−",分析!E12)</f>
        <v>−</v>
      </c>
      <c r="G32" s="90" t="str">
        <f>IF($E$4&lt;-0.2,"◀ 今日","")</f>
        <v>◀ 今日</v>
      </c>
      <c r="L32" t="s">
        <v>861</v>
      </c>
      <c r="M32" t="s">
        <v>862</v>
      </c>
      <c r="N32" t="s">
        <v>860</v>
      </c>
      <c r="O32">
        <v>0</v>
      </c>
    </row>
    <row r="33" spans="1:15">
      <c r="A33" s="58" t="s">
        <v>231</v>
      </c>
      <c r="B33" s="59" t="str">
        <f>分析!A13</f>
        <v>★★★</v>
      </c>
      <c r="C33" s="59" t="str">
        <f>分析!B13</f>
        <v>TOPIX &lt; -0.2% かつ 銘柄が1500→1520で+0.5%以上上昇</v>
      </c>
      <c r="D33" s="60">
        <f>分析!C13</f>
        <v>0.73</v>
      </c>
      <c r="E33" s="58">
        <f>分析!D13</f>
        <v>74</v>
      </c>
      <c r="F33" s="58" t="str">
        <f>IF(分析!E13="","−",分析!E13)</f>
        <v>−</v>
      </c>
      <c r="G33" s="90" t="str">
        <f>IF($E$4&lt;-0.2,"◀ 今日","")</f>
        <v>◀ 今日</v>
      </c>
      <c r="L33" t="s">
        <v>863</v>
      </c>
      <c r="M33" t="s">
        <v>864</v>
      </c>
      <c r="N33" t="s">
        <v>857</v>
      </c>
      <c r="O33">
        <v>61</v>
      </c>
    </row>
    <row r="34" spans="1:15">
      <c r="L34" t="s">
        <v>865</v>
      </c>
      <c r="M34" t="s">
        <v>866</v>
      </c>
      <c r="N34" t="s">
        <v>857</v>
      </c>
      <c r="O34">
        <v>54</v>
      </c>
    </row>
    <row r="35" spans="1:15">
      <c r="A35" s="45" t="s">
        <v>232</v>
      </c>
    </row>
    <row r="36" spans="1:15" ht="24.75" thickBot="1">
      <c r="A36" s="62" t="s">
        <v>22</v>
      </c>
      <c r="B36" s="62" t="s">
        <v>145</v>
      </c>
      <c r="C36" s="62" t="s">
        <v>227</v>
      </c>
      <c r="D36" s="62" t="s">
        <v>233</v>
      </c>
      <c r="E36" s="62" t="s">
        <v>147</v>
      </c>
      <c r="F36" s="62" t="s">
        <v>228</v>
      </c>
      <c r="G36" s="89" t="s">
        <v>797</v>
      </c>
    </row>
    <row r="37" spans="1:15">
      <c r="A37" s="51" t="s">
        <v>234</v>
      </c>
      <c r="B37" s="52" t="str">
        <f>分析!A18</f>
        <v>★★★★★</v>
      </c>
      <c r="C37" s="52" t="str">
        <f>分析!B18</f>
        <v>TOPIX -0.5~0% かつ 銘柄が1500→1520で-1.2%以上下落</v>
      </c>
      <c r="D37" s="54">
        <f>分析!C18</f>
        <v>0.94899999999999995</v>
      </c>
      <c r="E37" s="51">
        <f>分析!D18</f>
        <v>39</v>
      </c>
      <c r="F37" s="63" t="str">
        <f>IF(分析!E18="","−",分析!E18)</f>
        <v>最高精度</v>
      </c>
      <c r="G37" s="91" t="str">
        <f>IF(AND($E$4&gt;=-0.5,$E$4&lt;=0),"◀ 今日","")</f>
        <v/>
      </c>
    </row>
    <row r="38" spans="1:15">
      <c r="A38" s="55" t="s">
        <v>234</v>
      </c>
      <c r="B38" s="56" t="str">
        <f>分析!A19</f>
        <v>★★★★</v>
      </c>
      <c r="C38" s="56" t="str">
        <f>分析!B19</f>
        <v>TOPIX -0.5~0% かつ 銘柄が1500→1520で-0.8%以上下落</v>
      </c>
      <c r="D38" s="57">
        <f>分析!C19</f>
        <v>0.85499999999999998</v>
      </c>
      <c r="E38" s="55">
        <f>分析!D19</f>
        <v>55</v>
      </c>
      <c r="F38" s="55">
        <f>IF(分析!E19="","−",分析!E19)</f>
        <v>30.6</v>
      </c>
      <c r="G38" s="91" t="str">
        <f>IF(AND($E$4&gt;=-0.5,$E$4&lt;=0),"◀ 今日","")</f>
        <v/>
      </c>
    </row>
    <row r="39" spans="1:15">
      <c r="A39" s="55" t="s">
        <v>234</v>
      </c>
      <c r="B39" s="56" t="str">
        <f>分析!A20</f>
        <v>★★★</v>
      </c>
      <c r="C39" s="56" t="str">
        <f>分析!B20</f>
        <v>TOPIX -0.5~0% かつ 銘柄が1500→1520で-0.5%以上下落</v>
      </c>
      <c r="D39" s="57">
        <f>分析!C20</f>
        <v>0.78600000000000003</v>
      </c>
      <c r="E39" s="55">
        <f>分析!D20</f>
        <v>70</v>
      </c>
      <c r="F39" s="55" t="str">
        <f>IF(分析!E20="","−",分析!E20)</f>
        <v>−</v>
      </c>
      <c r="G39" s="91" t="str">
        <f>IF(AND($E$4&gt;=-0.5,$E$4&lt;=0),"◀ 今日","")</f>
        <v/>
      </c>
    </row>
    <row r="40" spans="1:15">
      <c r="A40" s="55" t="s">
        <v>235</v>
      </c>
      <c r="B40" s="56" t="str">
        <f>分析!A23</f>
        <v>★★★</v>
      </c>
      <c r="C40" s="56" t="str">
        <f>分析!B23</f>
        <v>TOPIX -1.2~0.2% かつ 銘柄が1500→1520で-1.0%以上下落</v>
      </c>
      <c r="D40" s="57">
        <f>分析!C23</f>
        <v>0.81100000000000005</v>
      </c>
      <c r="E40" s="55">
        <f>分析!D23</f>
        <v>53</v>
      </c>
      <c r="F40" s="55" t="str">
        <f>IF(分析!E23="","−",分析!E23)</f>
        <v>−</v>
      </c>
      <c r="G40" s="91" t="str">
        <f>IF(AND($E$4&gt;=-1.2,$E$4&lt;=0.2),"◀ 今日","")</f>
        <v>◀ 今日</v>
      </c>
    </row>
    <row r="41" spans="1:15">
      <c r="A41" s="58" t="s">
        <v>235</v>
      </c>
      <c r="B41" s="59" t="str">
        <f>分析!A24</f>
        <v>★★★</v>
      </c>
      <c r="C41" s="59" t="str">
        <f>分析!B24</f>
        <v>TOPIX -1.2~0.2% かつ 銘柄が1500→1520で-0.8%以上下落</v>
      </c>
      <c r="D41" s="60">
        <f>分析!C24</f>
        <v>0.78100000000000003</v>
      </c>
      <c r="E41" s="58">
        <f>分析!D24</f>
        <v>73</v>
      </c>
      <c r="F41" s="58" t="str">
        <f>IF(分析!E24="","−",分析!E24)</f>
        <v>−</v>
      </c>
      <c r="G41" s="91" t="str">
        <f>IF(AND($E$4&gt;=-1.2,$E$4&lt;=0.2),"◀ 今日","")</f>
        <v>◀ 今日</v>
      </c>
    </row>
    <row r="43" spans="1:15" ht="25.15" customHeight="1">
      <c r="A43" s="46" t="s">
        <v>236</v>
      </c>
      <c r="B43" s="47"/>
      <c r="C43" s="47"/>
      <c r="D43" s="47"/>
      <c r="E43" s="47"/>
      <c r="F43" s="47"/>
      <c r="G43" s="47"/>
    </row>
    <row r="44" spans="1:15">
      <c r="B44" s="5" t="s">
        <v>237</v>
      </c>
      <c r="C44" t="s">
        <v>238</v>
      </c>
    </row>
    <row r="45" spans="1:15">
      <c r="B45" s="5" t="s">
        <v>239</v>
      </c>
      <c r="C45" t="s">
        <v>240</v>
      </c>
    </row>
    <row r="46" spans="1:15">
      <c r="B46" s="5" t="s">
        <v>241</v>
      </c>
      <c r="C46" t="s">
        <v>242</v>
      </c>
    </row>
    <row r="47" spans="1:15">
      <c r="B47" s="5" t="s">
        <v>243</v>
      </c>
      <c r="C47" t="str">
        <f>分析!B2&amp;"日分（約"&amp;COUNTA('1500'!A:A)-1&amp;"件）"</f>
        <v>370日分（約7440件）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42365-7C7B-4C53-A5D2-EF144E3B38BE}">
  <sheetPr codeName="Sheet13">
    <tabColor rgb="FF0066CC"/>
  </sheetPr>
  <dimension ref="A1:O21"/>
  <sheetViews>
    <sheetView showGridLines="0" workbookViewId="0">
      <selection activeCell="K20" sqref="K20"/>
    </sheetView>
  </sheetViews>
  <sheetFormatPr defaultRowHeight="24"/>
  <sheetData>
    <row r="1" spans="1:15" ht="42" customHeight="1">
      <c r="A1" s="129" t="s">
        <v>139</v>
      </c>
      <c r="B1" s="129"/>
      <c r="C1" s="129"/>
      <c r="D1" s="129"/>
      <c r="E1" s="129"/>
      <c r="F1" s="129"/>
      <c r="G1" s="129"/>
      <c r="H1" s="129"/>
      <c r="N1" t="s">
        <v>199</v>
      </c>
      <c r="O1" t="s">
        <v>200</v>
      </c>
    </row>
    <row r="2" spans="1:15">
      <c r="N2" t="s">
        <v>201</v>
      </c>
      <c r="O2" t="s">
        <v>206</v>
      </c>
    </row>
    <row r="3" spans="1:15" ht="28.15" customHeight="1">
      <c r="A3" s="130" t="s">
        <v>140</v>
      </c>
      <c r="B3" s="130"/>
      <c r="C3" s="130"/>
      <c r="D3" s="130"/>
      <c r="E3" s="130"/>
      <c r="F3" s="130"/>
      <c r="G3" s="130"/>
      <c r="H3" s="130"/>
      <c r="N3" t="s">
        <v>201</v>
      </c>
      <c r="O3" t="s">
        <v>202</v>
      </c>
    </row>
    <row r="4" spans="1:15">
      <c r="N4" t="s">
        <v>203</v>
      </c>
      <c r="O4" t="s">
        <v>207</v>
      </c>
    </row>
    <row r="5" spans="1:15">
      <c r="N5" t="s">
        <v>203</v>
      </c>
      <c r="O5" t="s">
        <v>204</v>
      </c>
    </row>
    <row r="6" spans="1:15">
      <c r="J6" s="2"/>
      <c r="N6" t="s">
        <v>205</v>
      </c>
    </row>
    <row r="7" spans="1:15" ht="28.15" customHeight="1">
      <c r="A7" s="131" t="s">
        <v>141</v>
      </c>
      <c r="B7" s="132"/>
      <c r="C7" s="132"/>
      <c r="D7" s="132"/>
      <c r="E7" s="132"/>
      <c r="F7" s="132"/>
      <c r="G7" s="132"/>
      <c r="H7" s="132"/>
    </row>
    <row r="10" spans="1:15" ht="28.15" customHeight="1"/>
    <row r="11" spans="1:15">
      <c r="N11" t="s">
        <v>208</v>
      </c>
    </row>
    <row r="12" spans="1:15">
      <c r="N12" t="s">
        <v>209</v>
      </c>
    </row>
    <row r="13" spans="1:15" ht="28.15" customHeight="1"/>
    <row r="14" spans="1:15">
      <c r="N14" t="s">
        <v>210</v>
      </c>
    </row>
    <row r="15" spans="1:15">
      <c r="N15" t="s">
        <v>211</v>
      </c>
    </row>
    <row r="16" spans="1:15" ht="28.15" customHeight="1"/>
    <row r="17" spans="14:14">
      <c r="N17" t="s">
        <v>212</v>
      </c>
    </row>
    <row r="18" spans="14:14">
      <c r="N18" t="s">
        <v>213</v>
      </c>
    </row>
    <row r="19" spans="14:14">
      <c r="N19" t="s">
        <v>214</v>
      </c>
    </row>
    <row r="20" spans="14:14">
      <c r="N20" t="s">
        <v>215</v>
      </c>
    </row>
    <row r="21" spans="14:14">
      <c r="N21" t="s">
        <v>216</v>
      </c>
    </row>
  </sheetData>
  <mergeCells count="3">
    <mergeCell ref="A1:H1"/>
    <mergeCell ref="A3:H3"/>
    <mergeCell ref="A7:H7"/>
  </mergeCells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48D88-30E0-4DCF-AF1D-7FA24A1612EB}">
  <sheetPr codeName="Sheet4">
    <tabColor theme="9" tint="-0.249977111117893"/>
  </sheetPr>
  <dimension ref="A1:W94"/>
  <sheetViews>
    <sheetView topLeftCell="B1" workbookViewId="0">
      <selection activeCell="J1" sqref="J1"/>
    </sheetView>
  </sheetViews>
  <sheetFormatPr defaultColWidth="9.26953125" defaultRowHeight="25.5" outlineLevelCol="2"/>
  <cols>
    <col min="1" max="1" width="9" style="31" customWidth="1"/>
    <col min="2" max="2" width="8.1796875" style="31" customWidth="1"/>
    <col min="3" max="3" width="20.54296875" style="31" customWidth="1"/>
    <col min="4" max="6" width="8.36328125" style="31" customWidth="1"/>
    <col min="7" max="7" width="10.81640625" style="103" customWidth="1"/>
    <col min="8" max="14" width="8.36328125" style="31" customWidth="1"/>
    <col min="15" max="15" width="9.26953125" style="31"/>
    <col min="16" max="22" width="9.26953125" style="31" hidden="1" customWidth="1" outlineLevel="2"/>
    <col min="23" max="23" width="9.26953125" style="31" collapsed="1"/>
    <col min="24" max="16384" width="9.26953125" style="31"/>
  </cols>
  <sheetData>
    <row r="1" spans="1:22" s="14" customFormat="1">
      <c r="A1" s="14" t="s">
        <v>217</v>
      </c>
      <c r="B1" s="30" t="s">
        <v>117</v>
      </c>
      <c r="C1" s="30" t="s">
        <v>218</v>
      </c>
      <c r="D1" s="30" t="s">
        <v>136</v>
      </c>
      <c r="E1" s="30" t="s">
        <v>137</v>
      </c>
      <c r="F1" s="98" t="s">
        <v>833</v>
      </c>
      <c r="G1" s="104" t="s">
        <v>834</v>
      </c>
      <c r="H1" s="99" t="s">
        <v>138</v>
      </c>
      <c r="I1" s="99" t="s">
        <v>835</v>
      </c>
      <c r="J1" s="31"/>
      <c r="K1" s="31"/>
      <c r="L1" s="31"/>
      <c r="M1" s="31"/>
      <c r="N1" s="31"/>
      <c r="P1" s="14" t="s">
        <v>117</v>
      </c>
      <c r="Q1" s="14" t="s">
        <v>828</v>
      </c>
      <c r="R1" s="14" t="s">
        <v>829</v>
      </c>
      <c r="S1" s="14" t="s">
        <v>830</v>
      </c>
      <c r="T1" s="14" t="s">
        <v>5</v>
      </c>
      <c r="U1" s="14" t="s">
        <v>831</v>
      </c>
      <c r="V1" s="14" t="s">
        <v>832</v>
      </c>
    </row>
    <row r="2" spans="1:22">
      <c r="A2" s="107" t="str">
        <f>IF(B2="","","株探")</f>
        <v>株探</v>
      </c>
      <c r="B2" s="31" cm="1">
        <f t="array" ref="B2:B16">IFERROR(_xlfn.SORTBY(_xlfn._xlws.FILTER($P$2:$P$94,$S$2:$S$94&lt;0),_xlfn._xlws.FILTER($S$2:$S$94,$S$2:$S$94&lt;0),1),"")</f>
        <v>6378</v>
      </c>
      <c r="C2" s="31" t="str">
        <f t="shared" ref="C2:C33" si="0">IF($B2="","",_xlfn.XLOOKUP($B2,$P$2:$P$94,$T$2:$T$94,""))</f>
        <v>木村化工機</v>
      </c>
      <c r="D2" s="31">
        <f t="shared" ref="D2:D33" si="1">IF($B2="","",_xlfn.XLOOKUP($B2,$P$2:$P$94,$Q$2:$Q$94,""))</f>
        <v>1202</v>
      </c>
      <c r="E2" s="31">
        <f t="shared" ref="E2:E33" si="2">IF($B2="","",_xlfn.XLOOKUP($B2,$P$2:$P$94,$R$2:$R$94,""))</f>
        <v>1195</v>
      </c>
      <c r="F2" s="32">
        <f>IF(OR($D2="",$E2=""),"",$E2-$D2)</f>
        <v>-7</v>
      </c>
      <c r="G2" s="105" t="str">
        <f>IF($B2="","",_xlfn.LET(_xlpm.topix,関数!$C$1,_xlpm.rate,IF($D2&gt;0,ABS($F2/$D2)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2" s="32">
        <f t="shared" ref="H2:H33" si="3">IF($B2="","",_xlfn.XLOOKUP($B2,$P$2:$P$94,$U$2:$U$94,""))</f>
        <v>1192</v>
      </c>
      <c r="I2" s="32">
        <f>IF(OR($E2="",$H2=""),"",$H2-$E2)</f>
        <v>-3</v>
      </c>
      <c r="P2" s="31">
        <f>銘柄リスト!A2</f>
        <v>1605</v>
      </c>
      <c r="Q2" s="31" cm="1">
        <f t="array" ref="Q2">IFERROR(LOOKUP(2,1/(('1500'!$F$2:$F$1143=$P2)*('1500'!$A$2:$A$1143=MAX('1500'!$A$2:$A$1143))),'1500'!$H$2:$H$1143),0)</f>
        <v>3645</v>
      </c>
      <c r="R2" s="31" cm="1">
        <f t="array" ref="R2">IFERROR(LOOKUP(2,1/(('1520'!$F$2:$F$1335=$P2)*('1520'!$A$2:$A$1335=MAX('1520'!$A$2:$A$1335))),'1520'!$H$2:$H$1335),0)</f>
        <v>3629</v>
      </c>
      <c r="S2" s="31">
        <f>IFERROR(IF(Q2&gt;0,(R2-Q2)/Q2,0),0)</f>
        <v>-4.3895747599451305E-3</v>
      </c>
      <c r="T2" s="31" t="str" cm="1">
        <f t="array" ref="T2">IFERROR(LOOKUP(2,1/(('1520'!$F$2:$F$1335=$P2)*('1520'!$A$2:$A$1335=MAX('1520'!$A$2:$A$1335))),'1520'!$G$2:$G$1335),"")</f>
        <v>ＩＮＰＥＸ</v>
      </c>
      <c r="U2" s="31" cm="1">
        <f t="array" ref="U2">IFERROR(LOOKUP(2,1/(('1530'!$F$2:$F$1240=$P2)*('1530'!$A$2:$A$1240=MAX('1530'!$A$2:$A$1240))),'1530'!$H$2:$H$1240),"")</f>
        <v>3616</v>
      </c>
      <c r="V2" s="31" cm="1">
        <f t="array" ref="V2">IFERROR(LOOKUP(2,1/(('1520'!$F$2:$F$1335=$P2)*('1520'!$A$2:$A$1335=MAX('1520'!$A$2:$A$1335))),'1520'!$S$2:$S$1335),0)</f>
        <v>3079100</v>
      </c>
    </row>
    <row r="3" spans="1:22">
      <c r="A3" s="107" t="str">
        <f t="shared" ref="A3:A64" si="4">IF(B3="","","株探")</f>
        <v>株探</v>
      </c>
      <c r="B3" s="31">
        <v>1605</v>
      </c>
      <c r="C3" s="31" t="str">
        <f t="shared" si="0"/>
        <v>ＩＮＰＥＸ</v>
      </c>
      <c r="D3" s="31">
        <f t="shared" si="1"/>
        <v>3645</v>
      </c>
      <c r="E3" s="31">
        <f t="shared" si="2"/>
        <v>3629</v>
      </c>
      <c r="F3" s="32">
        <f t="shared" ref="F3:F64" si="5">IF(OR($D3="",$E3=""),"",$E3-$D3)</f>
        <v>-16</v>
      </c>
      <c r="G3" s="105" t="str">
        <f>IF($B3="","",_xlfn.LET(_xlpm.topix,関数!$C$1,_xlpm.rate,IF($D3&gt;0,ABS($F3/$D3)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3" s="32">
        <f t="shared" si="3"/>
        <v>3616</v>
      </c>
      <c r="I3" s="32">
        <f t="shared" ref="I3:I64" si="6">IF(OR($E3="",$H3=""),"",$H3-$E3)</f>
        <v>-13</v>
      </c>
      <c r="P3" s="31">
        <f>銘柄リスト!A3</f>
        <v>1833</v>
      </c>
      <c r="Q3" s="31" cm="1">
        <f t="array" ref="Q3">IFERROR(LOOKUP(2,1/(('1500'!$F$2:$F$1143=$P3)*('1500'!$A$2:$A$1143=MAX('1500'!$A$2:$A$1143))),'1500'!$H$2:$H$1143),0)</f>
        <v>5770</v>
      </c>
      <c r="R3" s="31" cm="1">
        <f t="array" ref="R3">IFERROR(LOOKUP(2,1/(('1520'!$F$2:$F$1335=$P3)*('1520'!$A$2:$A$1335=MAX('1520'!$A$2:$A$1335))),'1520'!$H$2:$H$1335),0)</f>
        <v>5780</v>
      </c>
      <c r="S3" s="31">
        <f t="shared" ref="S3:S66" si="7">IFERROR(IF(Q3&gt;0,(R3-Q3)/Q3,0),0)</f>
        <v>1.7331022530329288E-3</v>
      </c>
      <c r="T3" s="31" t="str" cm="1">
        <f t="array" ref="T3">IFERROR(LOOKUP(2,1/(('1520'!$F$2:$F$1335=$P3)*('1520'!$A$2:$A$1335=MAX('1520'!$A$2:$A$1335))),'1520'!$G$2:$G$1335),"")</f>
        <v>奥村組</v>
      </c>
      <c r="U3" s="31" cm="1">
        <f t="array" ref="U3">IFERROR(LOOKUP(2,1/(('1530'!$F$2:$F$1240=$P3)*('1530'!$A$2:$A$1240=MAX('1530'!$A$2:$A$1240))),'1530'!$H$2:$H$1240),"")</f>
        <v>5810</v>
      </c>
      <c r="V3" s="31" cm="1">
        <f t="array" ref="V3">IFERROR(LOOKUP(2,1/(('1520'!$F$2:$F$1335=$P3)*('1520'!$A$2:$A$1335=MAX('1520'!$A$2:$A$1335))),'1520'!$S$2:$S$1335),0)</f>
        <v>151000</v>
      </c>
    </row>
    <row r="4" spans="1:22">
      <c r="A4" s="107" t="str">
        <f t="shared" si="4"/>
        <v>株探</v>
      </c>
      <c r="B4" s="31">
        <v>7220</v>
      </c>
      <c r="C4" s="31" t="str">
        <f t="shared" si="0"/>
        <v>武蔵精密工業</v>
      </c>
      <c r="D4" s="31">
        <f t="shared" si="1"/>
        <v>2976</v>
      </c>
      <c r="E4" s="31">
        <f t="shared" si="2"/>
        <v>2965</v>
      </c>
      <c r="F4" s="32">
        <f t="shared" si="5"/>
        <v>-11</v>
      </c>
      <c r="G4" s="105" t="str">
        <f>IF($B4="","",_xlfn.LET(_xlpm.topix,関数!$C$1,_xlpm.rate,IF($D4&gt;0,ABS($F4/$D4)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4" s="32">
        <f t="shared" si="3"/>
        <v>3040</v>
      </c>
      <c r="I4" s="32">
        <f t="shared" si="6"/>
        <v>75</v>
      </c>
      <c r="P4" s="31">
        <f>銘柄リスト!A4</f>
        <v>1911</v>
      </c>
      <c r="Q4" s="31" cm="1">
        <f t="array" ref="Q4">IFERROR(LOOKUP(2,1/(('1500'!$F$2:$F$1143=$P4)*('1500'!$A$2:$A$1143=MAX('1500'!$A$2:$A$1143))),'1500'!$H$2:$H$1143),0)</f>
        <v>1398</v>
      </c>
      <c r="R4" s="31" cm="1">
        <f t="array" ref="R4">IFERROR(LOOKUP(2,1/(('1520'!$F$2:$F$1335=$P4)*('1520'!$A$2:$A$1335=MAX('1520'!$A$2:$A$1335))),'1520'!$H$2:$H$1335),0)</f>
        <v>1405</v>
      </c>
      <c r="S4" s="31">
        <f t="shared" si="7"/>
        <v>5.0071530758226037E-3</v>
      </c>
      <c r="T4" s="31" t="str" cm="1">
        <f t="array" ref="T4">IFERROR(LOOKUP(2,1/(('1520'!$F$2:$F$1335=$P4)*('1520'!$A$2:$A$1335=MAX('1520'!$A$2:$A$1335))),'1520'!$G$2:$G$1335),"")</f>
        <v>住友林業</v>
      </c>
      <c r="U4" s="31" cm="1">
        <f t="array" ref="U4">IFERROR(LOOKUP(2,1/(('1530'!$F$2:$F$1240=$P4)*('1530'!$A$2:$A$1240=MAX('1530'!$A$2:$A$1240))),'1530'!$H$2:$H$1240),"")</f>
        <v>1406.5</v>
      </c>
      <c r="V4" s="31" cm="1">
        <f t="array" ref="V4">IFERROR(LOOKUP(2,1/(('1520'!$F$2:$F$1335=$P4)*('1520'!$A$2:$A$1335=MAX('1520'!$A$2:$A$1335))),'1520'!$S$2:$S$1335),0)</f>
        <v>3309100</v>
      </c>
    </row>
    <row r="5" spans="1:22">
      <c r="A5" s="107" t="str">
        <f t="shared" si="4"/>
        <v>株探</v>
      </c>
      <c r="B5" s="31">
        <v>6594</v>
      </c>
      <c r="C5" s="31" t="str">
        <f t="shared" si="0"/>
        <v>ニデック</v>
      </c>
      <c r="D5" s="31">
        <f t="shared" si="1"/>
        <v>2546</v>
      </c>
      <c r="E5" s="31">
        <f t="shared" si="2"/>
        <v>2538</v>
      </c>
      <c r="F5" s="32">
        <f t="shared" si="5"/>
        <v>-8</v>
      </c>
      <c r="G5" s="105" t="str">
        <f>IF($B5="","",_xlfn.LET(_xlpm.topix,関数!$C$1,_xlpm.rate,IF($D5&gt;0,ABS($F5/$D5)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5" s="32">
        <f t="shared" si="3"/>
        <v>2567</v>
      </c>
      <c r="I5" s="32">
        <f t="shared" si="6"/>
        <v>29</v>
      </c>
      <c r="P5" s="31">
        <f>銘柄リスト!A5</f>
        <v>1925</v>
      </c>
      <c r="Q5" s="31" cm="1">
        <f t="array" ref="Q5">IFERROR(LOOKUP(2,1/(('1500'!$F$2:$F$1143=$P5)*('1500'!$A$2:$A$1143=MAX('1500'!$A$2:$A$1143))),'1500'!$H$2:$H$1143),0)</f>
        <v>4887</v>
      </c>
      <c r="R5" s="31" cm="1">
        <f t="array" ref="R5">IFERROR(LOOKUP(2,1/(('1520'!$F$2:$F$1335=$P5)*('1520'!$A$2:$A$1335=MAX('1520'!$A$2:$A$1335))),'1520'!$H$2:$H$1335),0)</f>
        <v>4897</v>
      </c>
      <c r="S5" s="31">
        <f t="shared" si="7"/>
        <v>2.0462451401677922E-3</v>
      </c>
      <c r="T5" s="31" t="str" cm="1">
        <f t="array" ref="T5">IFERROR(LOOKUP(2,1/(('1520'!$F$2:$F$1335=$P5)*('1520'!$A$2:$A$1335=MAX('1520'!$A$2:$A$1335))),'1520'!$G$2:$G$1335),"")</f>
        <v>大和ハウス</v>
      </c>
      <c r="U5" s="31" cm="1">
        <f t="array" ref="U5">IFERROR(LOOKUP(2,1/(('1530'!$F$2:$F$1240=$P5)*('1530'!$A$2:$A$1240=MAX('1530'!$A$2:$A$1240))),'1530'!$H$2:$H$1240),"")</f>
        <v>4909</v>
      </c>
      <c r="V5" s="31" cm="1">
        <f t="array" ref="V5">IFERROR(LOOKUP(2,1/(('1520'!$F$2:$F$1335=$P5)*('1520'!$A$2:$A$1335=MAX('1520'!$A$2:$A$1335))),'1520'!$S$2:$S$1335),0)</f>
        <v>2084300</v>
      </c>
    </row>
    <row r="6" spans="1:22">
      <c r="A6" s="107" t="str">
        <f t="shared" si="4"/>
        <v>株探</v>
      </c>
      <c r="B6" s="31">
        <v>6208</v>
      </c>
      <c r="C6" s="31" t="str">
        <f t="shared" si="0"/>
        <v>石川製作所</v>
      </c>
      <c r="D6" s="31">
        <f t="shared" si="1"/>
        <v>1547</v>
      </c>
      <c r="E6" s="31">
        <f t="shared" si="2"/>
        <v>1544</v>
      </c>
      <c r="F6" s="32">
        <f t="shared" si="5"/>
        <v>-3</v>
      </c>
      <c r="G6" s="105" t="str">
        <f>IF($B6="","",_xlfn.LET(_xlpm.topix,関数!$C$1,_xlpm.rate,IF($D6&gt;0,ABS($F6/$D6)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6" s="32">
        <f t="shared" si="3"/>
        <v>1547</v>
      </c>
      <c r="I6" s="32">
        <f t="shared" si="6"/>
        <v>3</v>
      </c>
      <c r="P6" s="31">
        <f>銘柄リスト!A6</f>
        <v>1928</v>
      </c>
      <c r="Q6" s="31" cm="1">
        <f t="array" ref="Q6">IFERROR(LOOKUP(2,1/(('1500'!$F$2:$F$1143=$P6)*('1500'!$A$2:$A$1143=MAX('1500'!$A$2:$A$1143))),'1500'!$H$2:$H$1143),0)</f>
        <v>3743</v>
      </c>
      <c r="R6" s="31" cm="1">
        <f t="array" ref="R6">IFERROR(LOOKUP(2,1/(('1520'!$F$2:$F$1335=$P6)*('1520'!$A$2:$A$1335=MAX('1520'!$A$2:$A$1335))),'1520'!$H$2:$H$1335),0)</f>
        <v>3743</v>
      </c>
      <c r="S6" s="31">
        <f t="shared" si="7"/>
        <v>0</v>
      </c>
      <c r="T6" s="31" t="str" cm="1">
        <f t="array" ref="T6">IFERROR(LOOKUP(2,1/(('1520'!$F$2:$F$1335=$P6)*('1520'!$A$2:$A$1335=MAX('1520'!$A$2:$A$1335))),'1520'!$G$2:$G$1335),"")</f>
        <v>積水ハウス</v>
      </c>
      <c r="U6" s="31" cm="1">
        <f t="array" ref="U6">IFERROR(LOOKUP(2,1/(('1530'!$F$2:$F$1240=$P6)*('1530'!$A$2:$A$1240=MAX('1530'!$A$2:$A$1240))),'1530'!$H$2:$H$1240),"")</f>
        <v>3750</v>
      </c>
      <c r="V6" s="31" cm="1">
        <f t="array" ref="V6">IFERROR(LOOKUP(2,1/(('1520'!$F$2:$F$1335=$P6)*('1520'!$A$2:$A$1335=MAX('1520'!$A$2:$A$1335))),'1520'!$S$2:$S$1335),0)</f>
        <v>3805600</v>
      </c>
    </row>
    <row r="7" spans="1:22">
      <c r="A7" s="107" t="str">
        <f t="shared" si="4"/>
        <v>株探</v>
      </c>
      <c r="B7" s="31">
        <v>6841</v>
      </c>
      <c r="C7" s="31" t="str">
        <f t="shared" si="0"/>
        <v>横河電機</v>
      </c>
      <c r="D7" s="31">
        <f t="shared" si="1"/>
        <v>5549</v>
      </c>
      <c r="E7" s="31">
        <f t="shared" si="2"/>
        <v>5539</v>
      </c>
      <c r="F7" s="32">
        <f t="shared" si="5"/>
        <v>-10</v>
      </c>
      <c r="G7" s="105" t="str">
        <f>IF($B7="","",_xlfn.LET(_xlpm.topix,関数!$C$1,_xlpm.rate,IF($D7&gt;0,ABS($F7/$D7)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7" s="32">
        <f t="shared" si="3"/>
        <v>5560</v>
      </c>
      <c r="I7" s="32">
        <f t="shared" si="6"/>
        <v>21</v>
      </c>
      <c r="P7" s="31">
        <f>銘柄リスト!A7</f>
        <v>1929</v>
      </c>
      <c r="Q7" s="31" cm="1">
        <f t="array" ref="Q7">IFERROR(LOOKUP(2,1/(('1500'!$F$2:$F$1143=$P7)*('1500'!$A$2:$A$1143=MAX('1500'!$A$2:$A$1143))),'1500'!$H$2:$H$1143),0)</f>
        <v>1166</v>
      </c>
      <c r="R7" s="31" cm="1">
        <f t="array" ref="R7">IFERROR(LOOKUP(2,1/(('1520'!$F$2:$F$1335=$P7)*('1520'!$A$2:$A$1335=MAX('1520'!$A$2:$A$1335))),'1520'!$H$2:$H$1335),0)</f>
        <v>1170</v>
      </c>
      <c r="S7" s="31">
        <f t="shared" si="7"/>
        <v>3.4305317324185248E-3</v>
      </c>
      <c r="T7" s="31" t="str" cm="1">
        <f t="array" ref="T7">IFERROR(LOOKUP(2,1/(('1520'!$F$2:$F$1335=$P7)*('1520'!$A$2:$A$1335=MAX('1520'!$A$2:$A$1335))),'1520'!$G$2:$G$1335),"")</f>
        <v>日特建設</v>
      </c>
      <c r="U7" s="31" cm="1">
        <f t="array" ref="U7">IFERROR(LOOKUP(2,1/(('1530'!$F$2:$F$1240=$P7)*('1530'!$A$2:$A$1240=MAX('1530'!$A$2:$A$1240))),'1530'!$H$2:$H$1240),"")</f>
        <v>1172</v>
      </c>
      <c r="V7" s="31" cm="1">
        <f t="array" ref="V7">IFERROR(LOOKUP(2,1/(('1520'!$F$2:$F$1335=$P7)*('1520'!$A$2:$A$1335=MAX('1520'!$A$2:$A$1335))),'1520'!$S$2:$S$1335),0)</f>
        <v>283000</v>
      </c>
    </row>
    <row r="8" spans="1:22">
      <c r="A8" s="107" t="str">
        <f t="shared" si="4"/>
        <v>株探</v>
      </c>
      <c r="B8" s="31">
        <v>9308</v>
      </c>
      <c r="C8" s="31" t="str">
        <f t="shared" si="0"/>
        <v>乾汽船</v>
      </c>
      <c r="D8" s="31">
        <f t="shared" si="1"/>
        <v>1869</v>
      </c>
      <c r="E8" s="31">
        <f t="shared" si="2"/>
        <v>1866</v>
      </c>
      <c r="F8" s="32">
        <f t="shared" si="5"/>
        <v>-3</v>
      </c>
      <c r="G8" s="105" t="str">
        <f>IF($B8="","",_xlfn.LET(_xlpm.topix,関数!$C$1,_xlpm.rate,IF($D8&gt;0,ABS($F8/$D8)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8" s="32">
        <f t="shared" si="3"/>
        <v>1875</v>
      </c>
      <c r="I8" s="32">
        <f t="shared" si="6"/>
        <v>9</v>
      </c>
      <c r="P8" s="31">
        <f>銘柄リスト!A8</f>
        <v>1963</v>
      </c>
      <c r="Q8" s="31" cm="1">
        <f t="array" ref="Q8">IFERROR(LOOKUP(2,1/(('1500'!$F$2:$F$1143=$P8)*('1500'!$A$2:$A$1143=MAX('1500'!$A$2:$A$1143))),'1500'!$H$2:$H$1143),0)</f>
        <v>2202.5</v>
      </c>
      <c r="R8" s="31" cm="1">
        <f t="array" ref="R8">IFERROR(LOOKUP(2,1/(('1520'!$F$2:$F$1335=$P8)*('1520'!$A$2:$A$1335=MAX('1520'!$A$2:$A$1335))),'1520'!$H$2:$H$1335),0)</f>
        <v>2206</v>
      </c>
      <c r="S8" s="31">
        <f t="shared" si="7"/>
        <v>1.5891032917139615E-3</v>
      </c>
      <c r="T8" s="31" t="str" cm="1">
        <f t="array" ref="T8">IFERROR(LOOKUP(2,1/(('1520'!$F$2:$F$1335=$P8)*('1520'!$A$2:$A$1335=MAX('1520'!$A$2:$A$1335))),'1520'!$G$2:$G$1335),"")</f>
        <v>日揮ホールディングス</v>
      </c>
      <c r="U8" s="31" cm="1">
        <f t="array" ref="U8">IFERROR(LOOKUP(2,1/(('1530'!$F$2:$F$1240=$P8)*('1530'!$A$2:$A$1240=MAX('1530'!$A$2:$A$1240))),'1530'!$H$2:$H$1240),"")</f>
        <v>2225.5</v>
      </c>
      <c r="V8" s="31" cm="1">
        <f t="array" ref="V8">IFERROR(LOOKUP(2,1/(('1520'!$F$2:$F$1335=$P8)*('1520'!$A$2:$A$1335=MAX('1520'!$A$2:$A$1335))),'1520'!$S$2:$S$1335),0)</f>
        <v>1778900</v>
      </c>
    </row>
    <row r="9" spans="1:22">
      <c r="A9" s="107" t="str">
        <f t="shared" si="4"/>
        <v>株探</v>
      </c>
      <c r="B9" s="31">
        <v>3003</v>
      </c>
      <c r="C9" s="31" t="str">
        <f t="shared" si="0"/>
        <v>ヒューリック</v>
      </c>
      <c r="D9" s="31">
        <f t="shared" si="1"/>
        <v>1913</v>
      </c>
      <c r="E9" s="31">
        <f t="shared" si="2"/>
        <v>1910</v>
      </c>
      <c r="F9" s="32">
        <f t="shared" si="5"/>
        <v>-3</v>
      </c>
      <c r="G9" s="105" t="str">
        <f>IF($B9="","",_xlfn.LET(_xlpm.topix,関数!$C$1,_xlpm.rate,IF($D9&gt;0,ABS($F9/$D9)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9" s="32">
        <f t="shared" si="3"/>
        <v>1907</v>
      </c>
      <c r="I9" s="32">
        <f t="shared" si="6"/>
        <v>-3</v>
      </c>
      <c r="P9" s="31">
        <f>銘柄リスト!A9</f>
        <v>2124</v>
      </c>
      <c r="Q9" s="31" cm="1">
        <f t="array" ref="Q9">IFERROR(LOOKUP(2,1/(('1500'!$F$2:$F$1143=$P9)*('1500'!$A$2:$A$1143=MAX('1500'!$A$2:$A$1143))),'1500'!$H$2:$H$1143),0)</f>
        <v>987</v>
      </c>
      <c r="R9" s="31" cm="1">
        <f t="array" ref="R9">IFERROR(LOOKUP(2,1/(('1520'!$F$2:$F$1335=$P9)*('1520'!$A$2:$A$1335=MAX('1520'!$A$2:$A$1335))),'1520'!$H$2:$H$1335),0)</f>
        <v>989</v>
      </c>
      <c r="S9" s="31">
        <f t="shared" si="7"/>
        <v>2.0263424518743669E-3</v>
      </c>
      <c r="T9" s="31" t="str" cm="1">
        <f t="array" ref="T9">IFERROR(LOOKUP(2,1/(('1520'!$F$2:$F$1335=$P9)*('1520'!$A$2:$A$1335=MAX('1520'!$A$2:$A$1335))),'1520'!$G$2:$G$1335),"")</f>
        <v>ジェイエイシーリクルートメント</v>
      </c>
      <c r="U9" s="31" cm="1">
        <f t="array" ref="U9">IFERROR(LOOKUP(2,1/(('1530'!$F$2:$F$1240=$P9)*('1530'!$A$2:$A$1240=MAX('1530'!$A$2:$A$1240))),'1530'!$H$2:$H$1240),"")</f>
        <v>988</v>
      </c>
      <c r="V9" s="31" cm="1">
        <f t="array" ref="V9">IFERROR(LOOKUP(2,1/(('1520'!$F$2:$F$1335=$P9)*('1520'!$A$2:$A$1335=MAX('1520'!$A$2:$A$1335))),'1520'!$S$2:$S$1335),0)</f>
        <v>601200</v>
      </c>
    </row>
    <row r="10" spans="1:22">
      <c r="A10" s="107" t="str">
        <f t="shared" si="4"/>
        <v>株探</v>
      </c>
      <c r="B10" s="31">
        <v>7525</v>
      </c>
      <c r="C10" s="31" t="str">
        <f t="shared" si="0"/>
        <v>リックス</v>
      </c>
      <c r="D10" s="31">
        <f t="shared" si="1"/>
        <v>3565</v>
      </c>
      <c r="E10" s="31">
        <f t="shared" si="2"/>
        <v>3560</v>
      </c>
      <c r="F10" s="32">
        <f t="shared" si="5"/>
        <v>-5</v>
      </c>
      <c r="G10" s="105" t="str">
        <f>IF($B10="","",_xlfn.LET(_xlpm.topix,関数!$C$1,_xlpm.rate,IF($D10&gt;0,ABS($F10/$D10)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10" s="32">
        <f t="shared" si="3"/>
        <v>3585</v>
      </c>
      <c r="I10" s="32">
        <f t="shared" si="6"/>
        <v>25</v>
      </c>
      <c r="P10" s="31">
        <f>銘柄リスト!A10</f>
        <v>2162</v>
      </c>
      <c r="Q10" s="31" cm="1">
        <f t="array" ref="Q10">IFERROR(LOOKUP(2,1/(('1500'!$F$2:$F$1143=$P10)*('1500'!$A$2:$A$1143=MAX('1500'!$A$2:$A$1143))),'1500'!$H$2:$H$1143),0)</f>
        <v>536</v>
      </c>
      <c r="R10" s="31" cm="1">
        <f t="array" ref="R10">IFERROR(LOOKUP(2,1/(('1520'!$F$2:$F$1335=$P10)*('1520'!$A$2:$A$1335=MAX('1520'!$A$2:$A$1335))),'1520'!$H$2:$H$1335),0)</f>
        <v>537</v>
      </c>
      <c r="S10" s="31">
        <f t="shared" si="7"/>
        <v>1.8656716417910447E-3</v>
      </c>
      <c r="T10" s="31" t="str" cm="1">
        <f t="array" ref="T10">IFERROR(LOOKUP(2,1/(('1520'!$F$2:$F$1335=$P10)*('1520'!$A$2:$A$1335=MAX('1520'!$A$2:$A$1335))),'1520'!$G$2:$G$1335),"")</f>
        <v>ＮＭＳホールディングス</v>
      </c>
      <c r="U10" s="31" cm="1">
        <f t="array" ref="U10">IFERROR(LOOKUP(2,1/(('1530'!$F$2:$F$1240=$P10)*('1530'!$A$2:$A$1240=MAX('1530'!$A$2:$A$1240))),'1530'!$H$2:$H$1240),"")</f>
        <v>537</v>
      </c>
      <c r="V10" s="31" cm="1">
        <f t="array" ref="V10">IFERROR(LOOKUP(2,1/(('1520'!$F$2:$F$1335=$P10)*('1520'!$A$2:$A$1335=MAX('1520'!$A$2:$A$1335))),'1520'!$S$2:$S$1335),0)</f>
        <v>200</v>
      </c>
    </row>
    <row r="11" spans="1:22">
      <c r="A11" s="107" t="str">
        <f t="shared" si="4"/>
        <v>株探</v>
      </c>
      <c r="B11" s="31">
        <v>6038</v>
      </c>
      <c r="C11" s="31" t="str">
        <f t="shared" si="0"/>
        <v>イード</v>
      </c>
      <c r="D11" s="31">
        <f t="shared" si="1"/>
        <v>819</v>
      </c>
      <c r="E11" s="31">
        <f t="shared" si="2"/>
        <v>818</v>
      </c>
      <c r="F11" s="32">
        <f t="shared" si="5"/>
        <v>-1</v>
      </c>
      <c r="G11" s="105" t="str">
        <f>IF($B11="","",_xlfn.LET(_xlpm.topix,関数!$C$1,_xlpm.rate,IF($D11&gt;0,ABS($F11/$D11)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11" s="32">
        <f t="shared" si="3"/>
        <v>818</v>
      </c>
      <c r="I11" s="32">
        <f t="shared" si="6"/>
        <v>0</v>
      </c>
      <c r="P11" s="31">
        <f>銘柄リスト!A11</f>
        <v>2229</v>
      </c>
      <c r="Q11" s="31" cm="1">
        <f t="array" ref="Q11">IFERROR(LOOKUP(2,1/(('1500'!$F$2:$F$1143=$P11)*('1500'!$A$2:$A$1143=MAX('1500'!$A$2:$A$1143))),'1500'!$H$2:$H$1143),0)</f>
        <v>3185</v>
      </c>
      <c r="R11" s="31" cm="1">
        <f t="array" ref="R11">IFERROR(LOOKUP(2,1/(('1520'!$F$2:$F$1335=$P11)*('1520'!$A$2:$A$1335=MAX('1520'!$A$2:$A$1335))),'1520'!$H$2:$H$1335),0)</f>
        <v>3186</v>
      </c>
      <c r="S11" s="31">
        <f t="shared" si="7"/>
        <v>3.1397174254317112E-4</v>
      </c>
      <c r="T11" s="31" t="str" cm="1">
        <f t="array" ref="T11">IFERROR(LOOKUP(2,1/(('1520'!$F$2:$F$1335=$P11)*('1520'!$A$2:$A$1335=MAX('1520'!$A$2:$A$1335))),'1520'!$G$2:$G$1335),"")</f>
        <v>カルビー</v>
      </c>
      <c r="U11" s="31" cm="1">
        <f t="array" ref="U11">IFERROR(LOOKUP(2,1/(('1530'!$F$2:$F$1240=$P11)*('1530'!$A$2:$A$1240=MAX('1530'!$A$2:$A$1240))),'1530'!$H$2:$H$1240),"")</f>
        <v>3195</v>
      </c>
      <c r="V11" s="31" cm="1">
        <f t="array" ref="V11">IFERROR(LOOKUP(2,1/(('1520'!$F$2:$F$1335=$P11)*('1520'!$A$2:$A$1335=MAX('1520'!$A$2:$A$1335))),'1520'!$S$2:$S$1335),0)</f>
        <v>432700</v>
      </c>
    </row>
    <row r="12" spans="1:22">
      <c r="A12" s="107" t="str">
        <f t="shared" si="4"/>
        <v>株探</v>
      </c>
      <c r="B12" s="31">
        <v>6178</v>
      </c>
      <c r="C12" s="31" t="str">
        <f t="shared" si="0"/>
        <v>日本郵政</v>
      </c>
      <c r="D12" s="31">
        <f t="shared" si="1"/>
        <v>2485</v>
      </c>
      <c r="E12" s="31">
        <f t="shared" si="2"/>
        <v>2482.5</v>
      </c>
      <c r="F12" s="32">
        <f t="shared" si="5"/>
        <v>-2.5</v>
      </c>
      <c r="G12" s="105" t="str">
        <f>IF($B12="","",_xlfn.LET(_xlpm.topix,関数!$C$1,_xlpm.rate,IF($D12&gt;0,ABS($F12/$D12)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12" s="32">
        <f t="shared" si="3"/>
        <v>2482</v>
      </c>
      <c r="I12" s="32">
        <f t="shared" si="6"/>
        <v>-0.5</v>
      </c>
      <c r="P12" s="31">
        <f>銘柄リスト!A12</f>
        <v>2768</v>
      </c>
      <c r="Q12" s="31" cm="1">
        <f t="array" ref="Q12">IFERROR(LOOKUP(2,1/(('1500'!$F$2:$F$1143=$P12)*('1500'!$A$2:$A$1143=MAX('1500'!$A$2:$A$1143))),'1500'!$H$2:$H$1143),0)</f>
        <v>5309</v>
      </c>
      <c r="R12" s="31" cm="1">
        <f t="array" ref="R12">IFERROR(LOOKUP(2,1/(('1520'!$F$2:$F$1335=$P12)*('1520'!$A$2:$A$1335=MAX('1520'!$A$2:$A$1335))),'1520'!$H$2:$H$1335),0)</f>
        <v>5319</v>
      </c>
      <c r="S12" s="31">
        <f t="shared" si="7"/>
        <v>1.8835938971557733E-3</v>
      </c>
      <c r="T12" s="31" t="str" cm="1">
        <f t="array" ref="T12">IFERROR(LOOKUP(2,1/(('1520'!$F$2:$F$1335=$P12)*('1520'!$A$2:$A$1335=MAX('1520'!$A$2:$A$1335))),'1520'!$G$2:$G$1335),"")</f>
        <v>双日</v>
      </c>
      <c r="U12" s="31" cm="1">
        <f t="array" ref="U12">IFERROR(LOOKUP(2,1/(('1530'!$F$2:$F$1240=$P12)*('1530'!$A$2:$A$1240=MAX('1530'!$A$2:$A$1240))),'1530'!$H$2:$H$1240),"")</f>
        <v>5338</v>
      </c>
      <c r="V12" s="31" cm="1">
        <f t="array" ref="V12">IFERROR(LOOKUP(2,1/(('1520'!$F$2:$F$1335=$P12)*('1520'!$A$2:$A$1335=MAX('1520'!$A$2:$A$1335))),'1520'!$S$2:$S$1335),0)</f>
        <v>1305300</v>
      </c>
    </row>
    <row r="13" spans="1:22">
      <c r="A13" s="107" t="str">
        <f t="shared" si="4"/>
        <v>株探</v>
      </c>
      <c r="B13" s="31">
        <v>8697</v>
      </c>
      <c r="C13" s="31" t="str">
        <f t="shared" si="0"/>
        <v>日本取引所グループ</v>
      </c>
      <c r="D13" s="31">
        <f t="shared" si="1"/>
        <v>2276</v>
      </c>
      <c r="E13" s="31">
        <f t="shared" si="2"/>
        <v>2274.5</v>
      </c>
      <c r="F13" s="32">
        <f t="shared" si="5"/>
        <v>-1.5</v>
      </c>
      <c r="G13" s="105" t="str">
        <f>IF($B13="","",_xlfn.LET(_xlpm.topix,関数!$C$1,_xlpm.rate,IF($D13&gt;0,ABS($F13/$D13)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13" s="32">
        <f t="shared" si="3"/>
        <v>2290</v>
      </c>
      <c r="I13" s="32">
        <f t="shared" si="6"/>
        <v>15.5</v>
      </c>
      <c r="P13" s="31">
        <f>銘柄リスト!A13</f>
        <v>2769</v>
      </c>
      <c r="Q13" s="31" cm="1">
        <f t="array" ref="Q13">IFERROR(LOOKUP(2,1/(('1500'!$F$2:$F$1143=$P13)*('1500'!$A$2:$A$1143=MAX('1500'!$A$2:$A$1143))),'1500'!$H$2:$H$1143),0)</f>
        <v>890</v>
      </c>
      <c r="R13" s="31" cm="1">
        <f t="array" ref="R13">IFERROR(LOOKUP(2,1/(('1520'!$F$2:$F$1335=$P13)*('1520'!$A$2:$A$1335=MAX('1520'!$A$2:$A$1335))),'1520'!$H$2:$H$1335),0)</f>
        <v>890</v>
      </c>
      <c r="S13" s="31">
        <f t="shared" si="7"/>
        <v>0</v>
      </c>
      <c r="T13" s="31" t="str" cm="1">
        <f t="array" ref="T13">IFERROR(LOOKUP(2,1/(('1520'!$F$2:$F$1335=$P13)*('1520'!$A$2:$A$1335=MAX('1520'!$A$2:$A$1335))),'1520'!$G$2:$G$1335),"")</f>
        <v>ヴィレッジヴァンガード</v>
      </c>
      <c r="U13" s="31" cm="1">
        <f t="array" ref="U13">IFERROR(LOOKUP(2,1/(('1530'!$F$2:$F$1240=$P13)*('1530'!$A$2:$A$1240=MAX('1530'!$A$2:$A$1240))),'1530'!$H$2:$H$1240),"")</f>
        <v>890</v>
      </c>
      <c r="V13" s="31" cm="1">
        <f t="array" ref="V13">IFERROR(LOOKUP(2,1/(('1520'!$F$2:$F$1335=$P13)*('1520'!$A$2:$A$1335=MAX('1520'!$A$2:$A$1335))),'1520'!$S$2:$S$1335),0)</f>
        <v>2900</v>
      </c>
    </row>
    <row r="14" spans="1:22">
      <c r="A14" s="107" t="str">
        <f t="shared" si="4"/>
        <v>株探</v>
      </c>
      <c r="B14" s="31">
        <v>2914</v>
      </c>
      <c r="C14" s="31" t="str">
        <f t="shared" si="0"/>
        <v>日本たばこ産業</v>
      </c>
      <c r="D14" s="31">
        <f t="shared" si="1"/>
        <v>6787</v>
      </c>
      <c r="E14" s="31">
        <f t="shared" si="2"/>
        <v>6783</v>
      </c>
      <c r="F14" s="32">
        <f t="shared" si="5"/>
        <v>-4</v>
      </c>
      <c r="G14" s="105" t="str">
        <f>IF($B14="","",_xlfn.LET(_xlpm.topix,関数!$C$1,_xlpm.rate,IF($D14&gt;0,ABS($F14/$D14)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14" s="32">
        <f t="shared" si="3"/>
        <v>6781</v>
      </c>
      <c r="I14" s="32">
        <f t="shared" si="6"/>
        <v>-2</v>
      </c>
      <c r="P14" s="31">
        <f>銘柄リスト!A14</f>
        <v>2914</v>
      </c>
      <c r="Q14" s="31" cm="1">
        <f t="array" ref="Q14">IFERROR(LOOKUP(2,1/(('1500'!$F$2:$F$1143=$P14)*('1500'!$A$2:$A$1143=MAX('1500'!$A$2:$A$1143))),'1500'!$H$2:$H$1143),0)</f>
        <v>6787</v>
      </c>
      <c r="R14" s="31" cm="1">
        <f t="array" ref="R14">IFERROR(LOOKUP(2,1/(('1520'!$F$2:$F$1335=$P14)*('1520'!$A$2:$A$1335=MAX('1520'!$A$2:$A$1335))),'1520'!$H$2:$H$1335),0)</f>
        <v>6783</v>
      </c>
      <c r="S14" s="31">
        <f t="shared" si="7"/>
        <v>-5.8936201561809337E-4</v>
      </c>
      <c r="T14" s="31" t="str" cm="1">
        <f t="array" ref="T14">IFERROR(LOOKUP(2,1/(('1520'!$F$2:$F$1335=$P14)*('1520'!$A$2:$A$1335=MAX('1520'!$A$2:$A$1335))),'1520'!$G$2:$G$1335),"")</f>
        <v>日本たばこ産業</v>
      </c>
      <c r="U14" s="31" cm="1">
        <f t="array" ref="U14">IFERROR(LOOKUP(2,1/(('1530'!$F$2:$F$1240=$P14)*('1530'!$A$2:$A$1240=MAX('1530'!$A$2:$A$1240))),'1530'!$H$2:$H$1240),"")</f>
        <v>6781</v>
      </c>
      <c r="V14" s="31" cm="1">
        <f t="array" ref="V14">IFERROR(LOOKUP(2,1/(('1520'!$F$2:$F$1335=$P14)*('1520'!$A$2:$A$1335=MAX('1520'!$A$2:$A$1335))),'1520'!$S$2:$S$1335),0)</f>
        <v>5276300</v>
      </c>
    </row>
    <row r="15" spans="1:22">
      <c r="A15" s="107" t="str">
        <f t="shared" si="4"/>
        <v>株探</v>
      </c>
      <c r="B15" s="31">
        <v>9882</v>
      </c>
      <c r="C15" s="31" t="str">
        <f t="shared" si="0"/>
        <v>イエローハット</v>
      </c>
      <c r="D15" s="31">
        <f t="shared" si="1"/>
        <v>1883</v>
      </c>
      <c r="E15" s="31">
        <f t="shared" si="2"/>
        <v>1882</v>
      </c>
      <c r="F15" s="32">
        <f t="shared" si="5"/>
        <v>-1</v>
      </c>
      <c r="G15" s="105" t="str">
        <f>IF($B15="","",_xlfn.LET(_xlpm.topix,関数!$C$1,_xlpm.rate,IF($D15&gt;0,ABS($F15/$D15)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15" s="32">
        <f t="shared" si="3"/>
        <v>1881</v>
      </c>
      <c r="I15" s="32">
        <f t="shared" si="6"/>
        <v>-1</v>
      </c>
      <c r="P15" s="31">
        <f>銘柄リスト!A15</f>
        <v>3003</v>
      </c>
      <c r="Q15" s="31" cm="1">
        <f t="array" ref="Q15">IFERROR(LOOKUP(2,1/(('1500'!$F$2:$F$1143=$P15)*('1500'!$A$2:$A$1143=MAX('1500'!$A$2:$A$1143))),'1500'!$H$2:$H$1143),0)</f>
        <v>1913</v>
      </c>
      <c r="R15" s="31" cm="1">
        <f t="array" ref="R15">IFERROR(LOOKUP(2,1/(('1520'!$F$2:$F$1335=$P15)*('1520'!$A$2:$A$1335=MAX('1520'!$A$2:$A$1335))),'1520'!$H$2:$H$1335),0)</f>
        <v>1910</v>
      </c>
      <c r="S15" s="31">
        <f t="shared" si="7"/>
        <v>-1.5682174594877157E-3</v>
      </c>
      <c r="T15" s="31" t="str" cm="1">
        <f t="array" ref="T15">IFERROR(LOOKUP(2,1/(('1520'!$F$2:$F$1335=$P15)*('1520'!$A$2:$A$1335=MAX('1520'!$A$2:$A$1335))),'1520'!$G$2:$G$1335),"")</f>
        <v>ヒューリック</v>
      </c>
      <c r="U15" s="31" cm="1">
        <f t="array" ref="U15">IFERROR(LOOKUP(2,1/(('1530'!$F$2:$F$1240=$P15)*('1530'!$A$2:$A$1240=MAX('1530'!$A$2:$A$1240))),'1530'!$H$2:$H$1240),"")</f>
        <v>1907</v>
      </c>
      <c r="V15" s="31" cm="1">
        <f t="array" ref="V15">IFERROR(LOOKUP(2,1/(('1520'!$F$2:$F$1335=$P15)*('1520'!$A$2:$A$1335=MAX('1520'!$A$2:$A$1335))),'1520'!$S$2:$S$1335),0)</f>
        <v>3636100</v>
      </c>
    </row>
    <row r="16" spans="1:22">
      <c r="A16" s="107" t="str">
        <f t="shared" si="4"/>
        <v>株探</v>
      </c>
      <c r="B16" s="31">
        <v>6526</v>
      </c>
      <c r="C16" s="31" t="str">
        <f t="shared" si="0"/>
        <v>ソシオネクスト</v>
      </c>
      <c r="D16" s="31">
        <f t="shared" si="1"/>
        <v>1993.5</v>
      </c>
      <c r="E16" s="31">
        <f t="shared" si="2"/>
        <v>1992.5</v>
      </c>
      <c r="F16" s="32">
        <f t="shared" si="5"/>
        <v>-1</v>
      </c>
      <c r="G16" s="105" t="str">
        <f>IF($B16="","",_xlfn.LET(_xlpm.topix,関数!$C$1,_xlpm.rate,IF($D16&gt;0,ABS($F16/$D16)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>−</v>
      </c>
      <c r="H16" s="32">
        <f t="shared" si="3"/>
        <v>2023</v>
      </c>
      <c r="I16" s="32">
        <f t="shared" si="6"/>
        <v>30.5</v>
      </c>
      <c r="K16" s="31">
        <v>8</v>
      </c>
      <c r="L16" s="31">
        <v>5</v>
      </c>
      <c r="P16" s="31">
        <f>銘柄リスト!A16</f>
        <v>3407</v>
      </c>
      <c r="Q16" s="31" cm="1">
        <f t="array" ref="Q16">IFERROR(LOOKUP(2,1/(('1500'!$F$2:$F$1143=$P16)*('1500'!$A$2:$A$1143=MAX('1500'!$A$2:$A$1143))),'1500'!$H$2:$H$1143),0)</f>
        <v>1817</v>
      </c>
      <c r="R16" s="31" cm="1">
        <f t="array" ref="R16">IFERROR(LOOKUP(2,1/(('1520'!$F$2:$F$1335=$P16)*('1520'!$A$2:$A$1335=MAX('1520'!$A$2:$A$1335))),'1520'!$H$2:$H$1335),0)</f>
        <v>1821.5</v>
      </c>
      <c r="S16" s="31">
        <f t="shared" si="7"/>
        <v>2.4766097963676388E-3</v>
      </c>
      <c r="T16" s="31" t="str" cm="1">
        <f t="array" ref="T16">IFERROR(LOOKUP(2,1/(('1520'!$F$2:$F$1335=$P16)*('1520'!$A$2:$A$1335=MAX('1520'!$A$2:$A$1335))),'1520'!$G$2:$G$1335),"")</f>
        <v>旭化成</v>
      </c>
      <c r="U16" s="31" cm="1">
        <f t="array" ref="U16">IFERROR(LOOKUP(2,1/(('1530'!$F$2:$F$1240=$P16)*('1530'!$A$2:$A$1240=MAX('1530'!$A$2:$A$1240))),'1530'!$H$2:$H$1240),"")</f>
        <v>1830.5</v>
      </c>
      <c r="V16" s="31" cm="1">
        <f t="array" ref="V16">IFERROR(LOOKUP(2,1/(('1520'!$F$2:$F$1335=$P16)*('1520'!$A$2:$A$1335=MAX('1520'!$A$2:$A$1335))),'1520'!$S$2:$S$1335),0)</f>
        <v>4020200</v>
      </c>
    </row>
    <row r="17" spans="1:22">
      <c r="A17" s="107" t="str">
        <f t="shared" si="4"/>
        <v/>
      </c>
      <c r="C17" s="31" t="str">
        <f t="shared" si="0"/>
        <v/>
      </c>
      <c r="D17" s="31" t="str">
        <f t="shared" si="1"/>
        <v/>
      </c>
      <c r="E17" s="31" t="str">
        <f t="shared" si="2"/>
        <v/>
      </c>
      <c r="F17" s="32" t="str">
        <f t="shared" si="5"/>
        <v/>
      </c>
      <c r="G17" s="105" t="str">
        <f>IF($B17="","",_xlfn.LET(_xlpm.topix,関数!$C$1,_xlpm.rate,IF($D17&gt;0,ABS($F17/$D17)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17" s="32" t="str">
        <f t="shared" si="3"/>
        <v/>
      </c>
      <c r="I17" s="32" t="str">
        <f t="shared" si="6"/>
        <v/>
      </c>
      <c r="P17" s="31">
        <f>銘柄リスト!A17</f>
        <v>4008</v>
      </c>
      <c r="Q17" s="31" cm="1">
        <f t="array" ref="Q17">IFERROR(LOOKUP(2,1/(('1500'!$F$2:$F$1143=$P17)*('1500'!$A$2:$A$1143=MAX('1500'!$A$2:$A$1143))),'1500'!$H$2:$H$1143),0)</f>
        <v>1218</v>
      </c>
      <c r="R17" s="31" cm="1">
        <f t="array" ref="R17">IFERROR(LOOKUP(2,1/(('1520'!$F$2:$F$1335=$P17)*('1520'!$A$2:$A$1335=MAX('1520'!$A$2:$A$1335))),'1520'!$H$2:$H$1335),0)</f>
        <v>1222</v>
      </c>
      <c r="S17" s="31">
        <f t="shared" si="7"/>
        <v>3.2840722495894909E-3</v>
      </c>
      <c r="T17" s="31" t="str" cm="1">
        <f t="array" ref="T17">IFERROR(LOOKUP(2,1/(('1520'!$F$2:$F$1335=$P17)*('1520'!$A$2:$A$1335=MAX('1520'!$A$2:$A$1335))),'1520'!$G$2:$G$1335),"")</f>
        <v>住友精化</v>
      </c>
      <c r="U17" s="31" cm="1">
        <f t="array" ref="U17">IFERROR(LOOKUP(2,1/(('1530'!$F$2:$F$1240=$P17)*('1530'!$A$2:$A$1240=MAX('1530'!$A$2:$A$1240))),'1530'!$H$2:$H$1240),"")</f>
        <v>1225</v>
      </c>
      <c r="V17" s="31" cm="1">
        <f t="array" ref="V17">IFERROR(LOOKUP(2,1/(('1520'!$F$2:$F$1335=$P17)*('1520'!$A$2:$A$1335=MAX('1520'!$A$2:$A$1335))),'1520'!$S$2:$S$1335),0)</f>
        <v>208200</v>
      </c>
    </row>
    <row r="18" spans="1:22">
      <c r="A18" s="107" t="str">
        <f t="shared" si="4"/>
        <v/>
      </c>
      <c r="C18" s="31" t="str">
        <f t="shared" si="0"/>
        <v/>
      </c>
      <c r="D18" s="31" t="str">
        <f t="shared" si="1"/>
        <v/>
      </c>
      <c r="E18" s="31" t="str">
        <f t="shared" si="2"/>
        <v/>
      </c>
      <c r="F18" s="32" t="str">
        <f t="shared" si="5"/>
        <v/>
      </c>
      <c r="G18" s="105" t="str">
        <f>IF($B18="","",_xlfn.LET(_xlpm.topix,関数!$C$1,_xlpm.rate,IF($D18&gt;0,ABS($F18/$D18)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18" s="32" t="str">
        <f t="shared" si="3"/>
        <v/>
      </c>
      <c r="I18" s="32" t="str">
        <f t="shared" si="6"/>
        <v/>
      </c>
      <c r="P18" s="31">
        <f>銘柄リスト!A18</f>
        <v>4026</v>
      </c>
      <c r="Q18" s="31" cm="1">
        <f t="array" ref="Q18">IFERROR(LOOKUP(2,1/(('1500'!$F$2:$F$1143=$P18)*('1500'!$A$2:$A$1143=MAX('1500'!$A$2:$A$1143))),'1500'!$H$2:$H$1143),0)</f>
        <v>1512</v>
      </c>
      <c r="R18" s="31" cm="1">
        <f t="array" ref="R18">IFERROR(LOOKUP(2,1/(('1520'!$F$2:$F$1335=$P18)*('1520'!$A$2:$A$1335=MAX('1520'!$A$2:$A$1335))),'1520'!$H$2:$H$1335),0)</f>
        <v>1512</v>
      </c>
      <c r="S18" s="31">
        <f t="shared" si="7"/>
        <v>0</v>
      </c>
      <c r="T18" s="31" t="str" cm="1">
        <f t="array" ref="T18">IFERROR(LOOKUP(2,1/(('1520'!$F$2:$F$1335=$P18)*('1520'!$A$2:$A$1335=MAX('1520'!$A$2:$A$1335))),'1520'!$G$2:$G$1335),"")</f>
        <v>神島化学</v>
      </c>
      <c r="U18" s="31" cm="1">
        <f t="array" ref="U18">IFERROR(LOOKUP(2,1/(('1530'!$F$2:$F$1240=$P18)*('1530'!$A$2:$A$1240=MAX('1530'!$A$2:$A$1240))),'1530'!$H$2:$H$1240),"")</f>
        <v>1520</v>
      </c>
      <c r="V18" s="31" cm="1">
        <f t="array" ref="V18">IFERROR(LOOKUP(2,1/(('1520'!$F$2:$F$1335=$P18)*('1520'!$A$2:$A$1335=MAX('1520'!$A$2:$A$1335))),'1520'!$S$2:$S$1335),0)</f>
        <v>93600</v>
      </c>
    </row>
    <row r="19" spans="1:22">
      <c r="A19" s="107" t="str">
        <f t="shared" si="4"/>
        <v/>
      </c>
      <c r="C19" s="31" t="str">
        <f t="shared" si="0"/>
        <v/>
      </c>
      <c r="D19" s="31" t="str">
        <f t="shared" si="1"/>
        <v/>
      </c>
      <c r="E19" s="31" t="str">
        <f t="shared" si="2"/>
        <v/>
      </c>
      <c r="F19" s="32" t="str">
        <f t="shared" si="5"/>
        <v/>
      </c>
      <c r="G19" s="105" t="str">
        <f>IF($B19="","",_xlfn.LET(_xlpm.topix,関数!$C$1,_xlpm.rate,IF($D19&gt;0,ABS($F19/$D19)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19" s="32" t="str">
        <f t="shared" si="3"/>
        <v/>
      </c>
      <c r="I19" s="32" t="str">
        <f t="shared" si="6"/>
        <v/>
      </c>
      <c r="P19" s="31">
        <f>銘柄リスト!A19</f>
        <v>4062</v>
      </c>
      <c r="Q19" s="31" cm="1">
        <f t="array" ref="Q19">IFERROR(LOOKUP(2,1/(('1500'!$F$2:$F$1143=$P19)*('1500'!$A$2:$A$1143=MAX('1500'!$A$2:$A$1143))),'1500'!$H$2:$H$1143),0)</f>
        <v>13280</v>
      </c>
      <c r="R19" s="31" cm="1">
        <f t="array" ref="R19">IFERROR(LOOKUP(2,1/(('1520'!$F$2:$F$1335=$P19)*('1520'!$A$2:$A$1335=MAX('1520'!$A$2:$A$1335))),'1520'!$H$2:$H$1335),0)</f>
        <v>13400</v>
      </c>
      <c r="S19" s="31">
        <f t="shared" si="7"/>
        <v>9.0361445783132526E-3</v>
      </c>
      <c r="T19" s="31" t="str" cm="1">
        <f t="array" ref="T19">IFERROR(LOOKUP(2,1/(('1520'!$F$2:$F$1335=$P19)*('1520'!$A$2:$A$1335=MAX('1520'!$A$2:$A$1335))),'1520'!$G$2:$G$1335),"")</f>
        <v>イビデン</v>
      </c>
      <c r="U19" s="31" cm="1">
        <f t="array" ref="U19">IFERROR(LOOKUP(2,1/(('1530'!$F$2:$F$1240=$P19)*('1530'!$A$2:$A$1240=MAX('1530'!$A$2:$A$1240))),'1530'!$H$2:$H$1240),"")</f>
        <v>13470</v>
      </c>
      <c r="V19" s="31" cm="1">
        <f t="array" ref="V19">IFERROR(LOOKUP(2,1/(('1520'!$F$2:$F$1335=$P19)*('1520'!$A$2:$A$1335=MAX('1520'!$A$2:$A$1335))),'1520'!$S$2:$S$1335),0)</f>
        <v>8653500</v>
      </c>
    </row>
    <row r="20" spans="1:22">
      <c r="A20" s="107" t="str">
        <f t="shared" si="4"/>
        <v/>
      </c>
      <c r="C20" s="31" t="str">
        <f t="shared" si="0"/>
        <v/>
      </c>
      <c r="D20" s="31" t="str">
        <f t="shared" si="1"/>
        <v/>
      </c>
      <c r="E20" s="31" t="str">
        <f t="shared" si="2"/>
        <v/>
      </c>
      <c r="F20" s="32" t="str">
        <f t="shared" si="5"/>
        <v/>
      </c>
      <c r="G20" s="105" t="str">
        <f>IF($B20="","",_xlfn.LET(_xlpm.topix,関数!$C$1,_xlpm.rate,IF($D20&gt;0,ABS($F20/$D20)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20" s="32" t="str">
        <f t="shared" si="3"/>
        <v/>
      </c>
      <c r="I20" s="32" t="str">
        <f t="shared" si="6"/>
        <v/>
      </c>
      <c r="P20" s="31">
        <f>銘柄リスト!A20</f>
        <v>4063</v>
      </c>
      <c r="Q20" s="31" cm="1">
        <f t="array" ref="Q20">IFERROR(LOOKUP(2,1/(('1500'!$F$2:$F$1143=$P20)*('1500'!$A$2:$A$1143=MAX('1500'!$A$2:$A$1143))),'1500'!$H$2:$H$1143),0)</f>
        <v>5684</v>
      </c>
      <c r="R20" s="31" cm="1">
        <f t="array" ref="R20">IFERROR(LOOKUP(2,1/(('1520'!$F$2:$F$1335=$P20)*('1520'!$A$2:$A$1335=MAX('1520'!$A$2:$A$1335))),'1520'!$H$2:$H$1335),0)</f>
        <v>5697</v>
      </c>
      <c r="S20" s="31">
        <f t="shared" si="7"/>
        <v>2.2871217452498241E-3</v>
      </c>
      <c r="T20" s="31" t="str" cm="1">
        <f t="array" ref="T20">IFERROR(LOOKUP(2,1/(('1520'!$F$2:$F$1335=$P20)*('1520'!$A$2:$A$1335=MAX('1520'!$A$2:$A$1335))),'1520'!$G$2:$G$1335),"")</f>
        <v>信越化学</v>
      </c>
      <c r="U20" s="31" cm="1">
        <f t="array" ref="U20">IFERROR(LOOKUP(2,1/(('1530'!$F$2:$F$1240=$P20)*('1530'!$A$2:$A$1240=MAX('1530'!$A$2:$A$1240))),'1530'!$H$2:$H$1240),"")</f>
        <v>5690</v>
      </c>
      <c r="V20" s="31" cm="1">
        <f t="array" ref="V20">IFERROR(LOOKUP(2,1/(('1520'!$F$2:$F$1335=$P20)*('1520'!$A$2:$A$1335=MAX('1520'!$A$2:$A$1335))),'1520'!$S$2:$S$1335),0)</f>
        <v>9762100</v>
      </c>
    </row>
    <row r="21" spans="1:22">
      <c r="A21" s="107" t="str">
        <f t="shared" si="4"/>
        <v/>
      </c>
      <c r="C21" s="31" t="str">
        <f t="shared" si="0"/>
        <v/>
      </c>
      <c r="D21" s="31" t="str">
        <f t="shared" si="1"/>
        <v/>
      </c>
      <c r="E21" s="31" t="str">
        <f t="shared" si="2"/>
        <v/>
      </c>
      <c r="F21" s="32" t="str">
        <f t="shared" si="5"/>
        <v/>
      </c>
      <c r="G21" s="105" t="str">
        <f>IF($B21="","",_xlfn.LET(_xlpm.topix,関数!$C$1,_xlpm.rate,IF($D21&gt;0,ABS($F21/$D21)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21" s="32" t="str">
        <f t="shared" si="3"/>
        <v/>
      </c>
      <c r="I21" s="32" t="str">
        <f t="shared" si="6"/>
        <v/>
      </c>
      <c r="P21" s="31">
        <f>銘柄リスト!A21</f>
        <v>4068</v>
      </c>
      <c r="Q21" s="31" cm="1">
        <f t="array" ref="Q21">IFERROR(LOOKUP(2,1/(('1500'!$F$2:$F$1143=$P21)*('1500'!$A$2:$A$1143=MAX('1500'!$A$2:$A$1143))),'1500'!$H$2:$H$1143),0)</f>
        <v>1650</v>
      </c>
      <c r="R21" s="31" cm="1">
        <f t="array" ref="R21">IFERROR(LOOKUP(2,1/(('1520'!$F$2:$F$1335=$P21)*('1520'!$A$2:$A$1335=MAX('1520'!$A$2:$A$1335))),'1520'!$H$2:$H$1335),0)</f>
        <v>1650</v>
      </c>
      <c r="S21" s="31">
        <f t="shared" si="7"/>
        <v>0</v>
      </c>
      <c r="T21" s="31" t="str" cm="1">
        <f t="array" ref="T21">IFERROR(LOOKUP(2,1/(('1520'!$F$2:$F$1335=$P21)*('1520'!$A$2:$A$1335=MAX('1520'!$A$2:$A$1335))),'1520'!$G$2:$G$1335),"")</f>
        <v>ベイシス</v>
      </c>
      <c r="U21" s="31" cm="1">
        <f t="array" ref="U21">IFERROR(LOOKUP(2,1/(('1530'!$F$2:$F$1240=$P21)*('1530'!$A$2:$A$1240=MAX('1530'!$A$2:$A$1240))),'1530'!$H$2:$H$1240),"")</f>
        <v>1651</v>
      </c>
      <c r="V21" s="31" cm="1">
        <f t="array" ref="V21">IFERROR(LOOKUP(2,1/(('1520'!$F$2:$F$1335=$P21)*('1520'!$A$2:$A$1335=MAX('1520'!$A$2:$A$1335))),'1520'!$S$2:$S$1335),0)</f>
        <v>400</v>
      </c>
    </row>
    <row r="22" spans="1:22">
      <c r="A22" s="107" t="str">
        <f t="shared" si="4"/>
        <v/>
      </c>
      <c r="C22" s="31" t="str">
        <f t="shared" si="0"/>
        <v/>
      </c>
      <c r="D22" s="31" t="str">
        <f t="shared" si="1"/>
        <v/>
      </c>
      <c r="E22" s="31" t="str">
        <f t="shared" si="2"/>
        <v/>
      </c>
      <c r="F22" s="32" t="str">
        <f t="shared" si="5"/>
        <v/>
      </c>
      <c r="G22" s="105" t="str">
        <f>IF($B22="","",_xlfn.LET(_xlpm.topix,関数!$C$1,_xlpm.rate,IF($D22&gt;0,ABS($F22/$D22)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22" s="32" t="str">
        <f t="shared" si="3"/>
        <v/>
      </c>
      <c r="I22" s="32" t="str">
        <f t="shared" si="6"/>
        <v/>
      </c>
      <c r="P22" s="31">
        <f>銘柄リスト!A22</f>
        <v>4100</v>
      </c>
      <c r="Q22" s="31" cm="1">
        <f t="array" ref="Q22">IFERROR(LOOKUP(2,1/(('1500'!$F$2:$F$1143=$P22)*('1500'!$A$2:$A$1143=MAX('1500'!$A$2:$A$1143))),'1500'!$H$2:$H$1143),0)</f>
        <v>1254</v>
      </c>
      <c r="R22" s="31" cm="1">
        <f t="array" ref="R22">IFERROR(LOOKUP(2,1/(('1520'!$F$2:$F$1335=$P22)*('1520'!$A$2:$A$1335=MAX('1520'!$A$2:$A$1335))),'1520'!$H$2:$H$1335),0)</f>
        <v>1258</v>
      </c>
      <c r="S22" s="31">
        <f t="shared" si="7"/>
        <v>3.189792663476874E-3</v>
      </c>
      <c r="T22" s="31" t="str" cm="1">
        <f t="array" ref="T22">IFERROR(LOOKUP(2,1/(('1520'!$F$2:$F$1335=$P22)*('1520'!$A$2:$A$1335=MAX('1520'!$A$2:$A$1335))),'1520'!$G$2:$G$1335),"")</f>
        <v>戸田工業</v>
      </c>
      <c r="U22" s="31" cm="1">
        <f t="array" ref="U22">IFERROR(LOOKUP(2,1/(('1530'!$F$2:$F$1240=$P22)*('1530'!$A$2:$A$1240=MAX('1530'!$A$2:$A$1240))),'1530'!$H$2:$H$1240),"")</f>
        <v>1258</v>
      </c>
      <c r="V22" s="31" cm="1">
        <f t="array" ref="V22">IFERROR(LOOKUP(2,1/(('1520'!$F$2:$F$1335=$P22)*('1520'!$A$2:$A$1335=MAX('1520'!$A$2:$A$1335))),'1520'!$S$2:$S$1335),0)</f>
        <v>99100</v>
      </c>
    </row>
    <row r="23" spans="1:22">
      <c r="A23" s="107" t="str">
        <f t="shared" si="4"/>
        <v/>
      </c>
      <c r="C23" s="31" t="str">
        <f t="shared" si="0"/>
        <v/>
      </c>
      <c r="D23" s="31" t="str">
        <f t="shared" si="1"/>
        <v/>
      </c>
      <c r="E23" s="31" t="str">
        <f t="shared" si="2"/>
        <v/>
      </c>
      <c r="F23" s="32" t="str">
        <f t="shared" si="5"/>
        <v/>
      </c>
      <c r="G23" s="105" t="str">
        <f>IF($B23="","",_xlfn.LET(_xlpm.topix,関数!$C$1,_xlpm.rate,IF($D23&gt;0,ABS($F23/$D23)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23" s="32" t="str">
        <f t="shared" si="3"/>
        <v/>
      </c>
      <c r="I23" s="32" t="str">
        <f t="shared" si="6"/>
        <v/>
      </c>
      <c r="P23" s="31">
        <f>銘柄リスト!A23</f>
        <v>4182</v>
      </c>
      <c r="Q23" s="31" cm="1">
        <f t="array" ref="Q23">IFERROR(LOOKUP(2,1/(('1500'!$F$2:$F$1143=$P23)*('1500'!$A$2:$A$1143=MAX('1500'!$A$2:$A$1143))),'1500'!$H$2:$H$1143),0)</f>
        <v>3810</v>
      </c>
      <c r="R23" s="31" cm="1">
        <f t="array" ref="R23">IFERROR(LOOKUP(2,1/(('1520'!$F$2:$F$1335=$P23)*('1520'!$A$2:$A$1335=MAX('1520'!$A$2:$A$1335))),'1520'!$H$2:$H$1335),0)</f>
        <v>3815</v>
      </c>
      <c r="S23" s="31">
        <f t="shared" si="7"/>
        <v>1.3123359580052493E-3</v>
      </c>
      <c r="T23" s="31" t="str" cm="1">
        <f t="array" ref="T23">IFERROR(LOOKUP(2,1/(('1520'!$F$2:$F$1335=$P23)*('1520'!$A$2:$A$1335=MAX('1520'!$A$2:$A$1335))),'1520'!$G$2:$G$1335),"")</f>
        <v>三菱瓦斯化学</v>
      </c>
      <c r="U23" s="31" cm="1">
        <f t="array" ref="U23">IFERROR(LOOKUP(2,1/(('1530'!$F$2:$F$1240=$P23)*('1530'!$A$2:$A$1240=MAX('1530'!$A$2:$A$1240))),'1530'!$H$2:$H$1240),"")</f>
        <v>3820</v>
      </c>
      <c r="V23" s="31" cm="1">
        <f t="array" ref="V23">IFERROR(LOOKUP(2,1/(('1520'!$F$2:$F$1335=$P23)*('1520'!$A$2:$A$1335=MAX('1520'!$A$2:$A$1335))),'1520'!$S$2:$S$1335),0)</f>
        <v>1092000</v>
      </c>
    </row>
    <row r="24" spans="1:22">
      <c r="A24" s="107" t="str">
        <f t="shared" si="4"/>
        <v/>
      </c>
      <c r="C24" s="31" t="str">
        <f t="shared" si="0"/>
        <v/>
      </c>
      <c r="D24" s="31" t="str">
        <f t="shared" si="1"/>
        <v/>
      </c>
      <c r="E24" s="31" t="str">
        <f t="shared" si="2"/>
        <v/>
      </c>
      <c r="F24" s="32" t="str">
        <f t="shared" si="5"/>
        <v/>
      </c>
      <c r="G24" s="105" t="str">
        <f>IF($B24="","",_xlfn.LET(_xlpm.topix,関数!$C$1,_xlpm.rate,IF($D24&gt;0,ABS($F24/$D24)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24" s="32" t="str">
        <f t="shared" si="3"/>
        <v/>
      </c>
      <c r="I24" s="32" t="str">
        <f t="shared" si="6"/>
        <v/>
      </c>
      <c r="P24" s="31">
        <f>銘柄リスト!A24</f>
        <v>4188</v>
      </c>
      <c r="Q24" s="31" cm="1">
        <f t="array" ref="Q24">IFERROR(LOOKUP(2,1/(('1500'!$F$2:$F$1143=$P24)*('1500'!$A$2:$A$1143=MAX('1500'!$A$2:$A$1143))),'1500'!$H$2:$H$1143),0)</f>
        <v>1146.5</v>
      </c>
      <c r="R24" s="31" cm="1">
        <f t="array" ref="R24">IFERROR(LOOKUP(2,1/(('1520'!$F$2:$F$1335=$P24)*('1520'!$A$2:$A$1335=MAX('1520'!$A$2:$A$1335))),'1520'!$H$2:$H$1335),0)</f>
        <v>1150.5</v>
      </c>
      <c r="S24" s="31">
        <f t="shared" si="7"/>
        <v>3.4888791975577847E-3</v>
      </c>
      <c r="T24" s="31" t="str" cm="1">
        <f t="array" ref="T24">IFERROR(LOOKUP(2,1/(('1520'!$F$2:$F$1335=$P24)*('1520'!$A$2:$A$1335=MAX('1520'!$A$2:$A$1335))),'1520'!$G$2:$G$1335),"")</f>
        <v>三菱ケミカルグループ</v>
      </c>
      <c r="U24" s="31" cm="1">
        <f t="array" ref="U24">IFERROR(LOOKUP(2,1/(('1530'!$F$2:$F$1240=$P24)*('1530'!$A$2:$A$1240=MAX('1530'!$A$2:$A$1240))),'1530'!$H$2:$H$1240),"")</f>
        <v>1155.5</v>
      </c>
      <c r="V24" s="31" cm="1">
        <f t="array" ref="V24">IFERROR(LOOKUP(2,1/(('1520'!$F$2:$F$1335=$P24)*('1520'!$A$2:$A$1335=MAX('1520'!$A$2:$A$1335))),'1520'!$S$2:$S$1335),0)</f>
        <v>5396200</v>
      </c>
    </row>
    <row r="25" spans="1:22">
      <c r="A25" s="107" t="str">
        <f t="shared" si="4"/>
        <v/>
      </c>
      <c r="C25" s="31" t="str">
        <f t="shared" si="0"/>
        <v/>
      </c>
      <c r="D25" s="31" t="str">
        <f t="shared" si="1"/>
        <v/>
      </c>
      <c r="E25" s="31" t="str">
        <f t="shared" si="2"/>
        <v/>
      </c>
      <c r="F25" s="32" t="str">
        <f t="shared" si="5"/>
        <v/>
      </c>
      <c r="G25" s="105" t="str">
        <f>IF($B25="","",_xlfn.LET(_xlpm.topix,関数!$C$1,_xlpm.rate,IF($D25&gt;0,ABS($F25/$D25)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25" s="32" t="str">
        <f t="shared" si="3"/>
        <v/>
      </c>
      <c r="I25" s="32" t="str">
        <f t="shared" si="6"/>
        <v/>
      </c>
      <c r="P25" s="31">
        <f>銘柄リスト!A25</f>
        <v>4220</v>
      </c>
      <c r="Q25" s="31" cm="1">
        <f t="array" ref="Q25">IFERROR(LOOKUP(2,1/(('1500'!$F$2:$F$1143=$P25)*('1500'!$A$2:$A$1143=MAX('1500'!$A$2:$A$1143))),'1500'!$H$2:$H$1143),0)</f>
        <v>1782</v>
      </c>
      <c r="R25" s="31" cm="1">
        <f t="array" ref="R25">IFERROR(LOOKUP(2,1/(('1520'!$F$2:$F$1335=$P25)*('1520'!$A$2:$A$1335=MAX('1520'!$A$2:$A$1335))),'1520'!$H$2:$H$1335),0)</f>
        <v>1786</v>
      </c>
      <c r="S25" s="31">
        <f t="shared" si="7"/>
        <v>2.2446689113355782E-3</v>
      </c>
      <c r="T25" s="31" t="str" cm="1">
        <f t="array" ref="T25">IFERROR(LOOKUP(2,1/(('1520'!$F$2:$F$1335=$P25)*('1520'!$A$2:$A$1335=MAX('1520'!$A$2:$A$1335))),'1520'!$G$2:$G$1335),"")</f>
        <v>リケンテクノス</v>
      </c>
      <c r="U25" s="31" cm="1">
        <f t="array" ref="U25">IFERROR(LOOKUP(2,1/(('1530'!$F$2:$F$1240=$P25)*('1530'!$A$2:$A$1240=MAX('1530'!$A$2:$A$1240))),'1530'!$H$2:$H$1240),"")</f>
        <v>1787</v>
      </c>
      <c r="V25" s="31" cm="1">
        <f t="array" ref="V25">IFERROR(LOOKUP(2,1/(('1520'!$F$2:$F$1335=$P25)*('1520'!$A$2:$A$1335=MAX('1520'!$A$2:$A$1335))),'1520'!$S$2:$S$1335),0)</f>
        <v>70400</v>
      </c>
    </row>
    <row r="26" spans="1:22">
      <c r="A26" s="107" t="str">
        <f t="shared" si="4"/>
        <v/>
      </c>
      <c r="C26" s="31" t="str">
        <f t="shared" si="0"/>
        <v/>
      </c>
      <c r="D26" s="31" t="str">
        <f t="shared" si="1"/>
        <v/>
      </c>
      <c r="E26" s="31" t="str">
        <f t="shared" si="2"/>
        <v/>
      </c>
      <c r="F26" s="32" t="str">
        <f t="shared" si="5"/>
        <v/>
      </c>
      <c r="G26" s="105" t="str">
        <f>IF($B26="","",_xlfn.LET(_xlpm.topix,関数!$C$1,_xlpm.rate,IF($D26&gt;0,ABS($F26/$D26)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26" s="32" t="str">
        <f t="shared" si="3"/>
        <v/>
      </c>
      <c r="I26" s="32" t="str">
        <f t="shared" si="6"/>
        <v/>
      </c>
      <c r="P26" s="31">
        <f>銘柄リスト!A26</f>
        <v>4334</v>
      </c>
      <c r="Q26" s="31" cm="1">
        <f t="array" ref="Q26">IFERROR(LOOKUP(2,1/(('1500'!$F$2:$F$1143=$P26)*('1500'!$A$2:$A$1143=MAX('1500'!$A$2:$A$1143))),'1500'!$H$2:$H$1143),0)</f>
        <v>377</v>
      </c>
      <c r="R26" s="31" cm="1">
        <f t="array" ref="R26">IFERROR(LOOKUP(2,1/(('1520'!$F$2:$F$1335=$P26)*('1520'!$A$2:$A$1335=MAX('1520'!$A$2:$A$1335))),'1520'!$H$2:$H$1335),0)</f>
        <v>377</v>
      </c>
      <c r="S26" s="31">
        <f t="shared" si="7"/>
        <v>0</v>
      </c>
      <c r="T26" s="31" t="str" cm="1">
        <f t="array" ref="T26">IFERROR(LOOKUP(2,1/(('1520'!$F$2:$F$1335=$P26)*('1520'!$A$2:$A$1335=MAX('1520'!$A$2:$A$1335))),'1520'!$G$2:$G$1335),"")</f>
        <v>ユークス</v>
      </c>
      <c r="U26" s="31" cm="1">
        <f t="array" ref="U26">IFERROR(LOOKUP(2,1/(('1530'!$F$2:$F$1240=$P26)*('1530'!$A$2:$A$1240=MAX('1530'!$A$2:$A$1240))),'1530'!$H$2:$H$1240),"")</f>
        <v>375</v>
      </c>
      <c r="V26" s="31" cm="1">
        <f t="array" ref="V26">IFERROR(LOOKUP(2,1/(('1520'!$F$2:$F$1335=$P26)*('1520'!$A$2:$A$1335=MAX('1520'!$A$2:$A$1335))),'1520'!$S$2:$S$1335),0)</f>
        <v>11700</v>
      </c>
    </row>
    <row r="27" spans="1:22">
      <c r="A27" s="107" t="str">
        <f t="shared" si="4"/>
        <v/>
      </c>
      <c r="C27" s="31" t="str">
        <f t="shared" si="0"/>
        <v/>
      </c>
      <c r="D27" s="31" t="str">
        <f t="shared" si="1"/>
        <v/>
      </c>
      <c r="E27" s="31" t="str">
        <f t="shared" si="2"/>
        <v/>
      </c>
      <c r="F27" s="32" t="str">
        <f t="shared" si="5"/>
        <v/>
      </c>
      <c r="G27" s="105" t="str">
        <f>IF($B27="","",_xlfn.LET(_xlpm.topix,関数!$C$1,_xlpm.rate,IF($D27&gt;0,ABS($F27/$D27)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27" s="32" t="str">
        <f t="shared" si="3"/>
        <v/>
      </c>
      <c r="I27" s="32" t="str">
        <f t="shared" si="6"/>
        <v/>
      </c>
      <c r="P27" s="31">
        <f>銘柄リスト!A27</f>
        <v>4523</v>
      </c>
      <c r="Q27" s="31" cm="1">
        <f t="array" ref="Q27">IFERROR(LOOKUP(2,1/(('1500'!$F$2:$F$1143=$P27)*('1500'!$A$2:$A$1143=MAX('1500'!$A$2:$A$1143))),'1500'!$H$2:$H$1143),0)</f>
        <v>5080</v>
      </c>
      <c r="R27" s="31" cm="1">
        <f t="array" ref="R27">IFERROR(LOOKUP(2,1/(('1520'!$F$2:$F$1335=$P27)*('1520'!$A$2:$A$1335=MAX('1520'!$A$2:$A$1335))),'1520'!$H$2:$H$1335),0)</f>
        <v>5104</v>
      </c>
      <c r="S27" s="31">
        <f t="shared" si="7"/>
        <v>4.7244094488188976E-3</v>
      </c>
      <c r="T27" s="31" t="str" cm="1">
        <f t="array" ref="T27">IFERROR(LOOKUP(2,1/(('1520'!$F$2:$F$1335=$P27)*('1520'!$A$2:$A$1335=MAX('1520'!$A$2:$A$1335))),'1520'!$G$2:$G$1335),"")</f>
        <v>エーザイ</v>
      </c>
      <c r="U27" s="31" cm="1">
        <f t="array" ref="U27">IFERROR(LOOKUP(2,1/(('1530'!$F$2:$F$1240=$P27)*('1530'!$A$2:$A$1240=MAX('1530'!$A$2:$A$1240))),'1530'!$H$2:$H$1240),"")</f>
        <v>5110</v>
      </c>
      <c r="V27" s="31" cm="1">
        <f t="array" ref="V27">IFERROR(LOOKUP(2,1/(('1520'!$F$2:$F$1335=$P27)*('1520'!$A$2:$A$1335=MAX('1520'!$A$2:$A$1335))),'1520'!$S$2:$S$1335),0)</f>
        <v>2556100</v>
      </c>
    </row>
    <row r="28" spans="1:22">
      <c r="A28" s="107" t="str">
        <f t="shared" si="4"/>
        <v/>
      </c>
      <c r="C28" s="31" t="str">
        <f t="shared" si="0"/>
        <v/>
      </c>
      <c r="D28" s="31" t="str">
        <f t="shared" si="1"/>
        <v/>
      </c>
      <c r="E28" s="31" t="str">
        <f t="shared" si="2"/>
        <v/>
      </c>
      <c r="F28" s="32" t="str">
        <f t="shared" si="5"/>
        <v/>
      </c>
      <c r="G28" s="105" t="str">
        <f>IF($B28="","",_xlfn.LET(_xlpm.topix,関数!$C$1,_xlpm.rate,IF($D28&gt;0,ABS($F28/$D28)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28" s="32" t="str">
        <f t="shared" si="3"/>
        <v/>
      </c>
      <c r="I28" s="32" t="str">
        <f t="shared" si="6"/>
        <v/>
      </c>
      <c r="P28" s="31">
        <f>銘柄リスト!A28</f>
        <v>4528</v>
      </c>
      <c r="Q28" s="31" cm="1">
        <f t="array" ref="Q28">IFERROR(LOOKUP(2,1/(('1500'!$F$2:$F$1143=$P28)*('1500'!$A$2:$A$1143=MAX('1500'!$A$2:$A$1143))),'1500'!$H$2:$H$1143),0)</f>
        <v>2500</v>
      </c>
      <c r="R28" s="31" cm="1">
        <f t="array" ref="R28">IFERROR(LOOKUP(2,1/(('1520'!$F$2:$F$1335=$P28)*('1520'!$A$2:$A$1335=MAX('1520'!$A$2:$A$1335))),'1520'!$H$2:$H$1335),0)</f>
        <v>2502.5</v>
      </c>
      <c r="S28" s="31">
        <f t="shared" si="7"/>
        <v>1E-3</v>
      </c>
      <c r="T28" s="31" t="str" cm="1">
        <f t="array" ref="T28">IFERROR(LOOKUP(2,1/(('1520'!$F$2:$F$1335=$P28)*('1520'!$A$2:$A$1335=MAX('1520'!$A$2:$A$1335))),'1520'!$G$2:$G$1335),"")</f>
        <v>小野薬品</v>
      </c>
      <c r="U28" s="31" cm="1">
        <f t="array" ref="U28">IFERROR(LOOKUP(2,1/(('1530'!$F$2:$F$1240=$P28)*('1530'!$A$2:$A$1240=MAX('1530'!$A$2:$A$1240))),'1530'!$H$2:$H$1240),"")</f>
        <v>2491.5</v>
      </c>
      <c r="V28" s="31" cm="1">
        <f t="array" ref="V28">IFERROR(LOOKUP(2,1/(('1520'!$F$2:$F$1335=$P28)*('1520'!$A$2:$A$1335=MAX('1520'!$A$2:$A$1335))),'1520'!$S$2:$S$1335),0)</f>
        <v>1500000</v>
      </c>
    </row>
    <row r="29" spans="1:22">
      <c r="A29" s="107" t="str">
        <f t="shared" si="4"/>
        <v/>
      </c>
      <c r="C29" s="31" t="str">
        <f t="shared" si="0"/>
        <v/>
      </c>
      <c r="D29" s="31" t="str">
        <f t="shared" si="1"/>
        <v/>
      </c>
      <c r="E29" s="31" t="str">
        <f t="shared" si="2"/>
        <v/>
      </c>
      <c r="F29" s="32" t="str">
        <f t="shared" si="5"/>
        <v/>
      </c>
      <c r="G29" s="105" t="str">
        <f>IF($B29="","",_xlfn.LET(_xlpm.topix,関数!$C$1,_xlpm.rate,IF($D29&gt;0,ABS($F29/$D29)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29" s="32" t="str">
        <f t="shared" si="3"/>
        <v/>
      </c>
      <c r="I29" s="32" t="str">
        <f t="shared" si="6"/>
        <v/>
      </c>
      <c r="P29" s="31">
        <f>銘柄リスト!A29</f>
        <v>4661</v>
      </c>
      <c r="Q29" s="31" cm="1">
        <f t="array" ref="Q29">IFERROR(LOOKUP(2,1/(('1500'!$F$2:$F$1143=$P29)*('1500'!$A$2:$A$1143=MAX('1500'!$A$2:$A$1143))),'1500'!$H$2:$H$1143),0)</f>
        <v>3020</v>
      </c>
      <c r="R29" s="31" cm="1">
        <f t="array" ref="R29">IFERROR(LOOKUP(2,1/(('1520'!$F$2:$F$1335=$P29)*('1520'!$A$2:$A$1335=MAX('1520'!$A$2:$A$1335))),'1520'!$H$2:$H$1335),0)</f>
        <v>3023</v>
      </c>
      <c r="S29" s="31">
        <f t="shared" si="7"/>
        <v>9.9337748344370861E-4</v>
      </c>
      <c r="T29" s="31" t="str" cm="1">
        <f t="array" ref="T29">IFERROR(LOOKUP(2,1/(('1520'!$F$2:$F$1335=$P29)*('1520'!$A$2:$A$1335=MAX('1520'!$A$2:$A$1335))),'1520'!$G$2:$G$1335),"")</f>
        <v>オリエンタルランド</v>
      </c>
      <c r="U29" s="31" cm="1">
        <f t="array" ref="U29">IFERROR(LOOKUP(2,1/(('1530'!$F$2:$F$1240=$P29)*('1530'!$A$2:$A$1240=MAX('1530'!$A$2:$A$1240))),'1530'!$H$2:$H$1240),"")</f>
        <v>3030</v>
      </c>
      <c r="V29" s="31" cm="1">
        <f t="array" ref="V29">IFERROR(LOOKUP(2,1/(('1520'!$F$2:$F$1335=$P29)*('1520'!$A$2:$A$1335=MAX('1520'!$A$2:$A$1335))),'1520'!$S$2:$S$1335),0)</f>
        <v>9828800</v>
      </c>
    </row>
    <row r="30" spans="1:22">
      <c r="A30" s="107" t="str">
        <f t="shared" si="4"/>
        <v/>
      </c>
      <c r="C30" s="31" t="str">
        <f t="shared" si="0"/>
        <v/>
      </c>
      <c r="D30" s="31" t="str">
        <f t="shared" si="1"/>
        <v/>
      </c>
      <c r="E30" s="31" t="str">
        <f t="shared" si="2"/>
        <v/>
      </c>
      <c r="F30" s="32" t="str">
        <f t="shared" si="5"/>
        <v/>
      </c>
      <c r="G30" s="105" t="str">
        <f>IF($B30="","",_xlfn.LET(_xlpm.topix,関数!$C$1,_xlpm.rate,IF($D30&gt;0,ABS($F30/$D30)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30" s="32" t="str">
        <f t="shared" si="3"/>
        <v/>
      </c>
      <c r="I30" s="32" t="str">
        <f t="shared" si="6"/>
        <v/>
      </c>
      <c r="P30" s="31">
        <f>銘柄リスト!A30</f>
        <v>5020</v>
      </c>
      <c r="Q30" s="31" cm="1">
        <f t="array" ref="Q30">IFERROR(LOOKUP(2,1/(('1500'!$F$2:$F$1143=$P30)*('1500'!$A$2:$A$1143=MAX('1500'!$A$2:$A$1143))),'1500'!$H$2:$H$1143),0)</f>
        <v>1309.5</v>
      </c>
      <c r="R30" s="31" cm="1">
        <f t="array" ref="R30">IFERROR(LOOKUP(2,1/(('1520'!$F$2:$F$1335=$P30)*('1520'!$A$2:$A$1335=MAX('1520'!$A$2:$A$1335))),'1520'!$H$2:$H$1335),0)</f>
        <v>1311</v>
      </c>
      <c r="S30" s="31">
        <f t="shared" si="7"/>
        <v>1.145475372279496E-3</v>
      </c>
      <c r="T30" s="31" t="str" cm="1">
        <f t="array" ref="T30">IFERROR(LOOKUP(2,1/(('1520'!$F$2:$F$1335=$P30)*('1520'!$A$2:$A$1335=MAX('1520'!$A$2:$A$1335))),'1520'!$G$2:$G$1335),"")</f>
        <v>ＥＮＥＯＳホールディングス</v>
      </c>
      <c r="U30" s="31" cm="1">
        <f t="array" ref="U30">IFERROR(LOOKUP(2,1/(('1530'!$F$2:$F$1240=$P30)*('1530'!$A$2:$A$1240=MAX('1530'!$A$2:$A$1240))),'1530'!$H$2:$H$1240),"")</f>
        <v>1310.5</v>
      </c>
      <c r="V30" s="31" cm="1">
        <f t="array" ref="V30">IFERROR(LOOKUP(2,1/(('1520'!$F$2:$F$1335=$P30)*('1520'!$A$2:$A$1335=MAX('1520'!$A$2:$A$1335))),'1520'!$S$2:$S$1335),0)</f>
        <v>4660400</v>
      </c>
    </row>
    <row r="31" spans="1:22">
      <c r="A31" s="107" t="str">
        <f t="shared" si="4"/>
        <v/>
      </c>
      <c r="C31" s="31" t="str">
        <f t="shared" si="0"/>
        <v/>
      </c>
      <c r="D31" s="31" t="str">
        <f t="shared" si="1"/>
        <v/>
      </c>
      <c r="E31" s="31" t="str">
        <f t="shared" si="2"/>
        <v/>
      </c>
      <c r="F31" s="32" t="str">
        <f t="shared" si="5"/>
        <v/>
      </c>
      <c r="G31" s="105" t="str">
        <f>IF($B31="","",_xlfn.LET(_xlpm.topix,関数!$C$1,_xlpm.rate,IF($D31&gt;0,ABS($F31/$D31)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31" s="32" t="str">
        <f t="shared" si="3"/>
        <v/>
      </c>
      <c r="I31" s="32" t="str">
        <f t="shared" si="6"/>
        <v/>
      </c>
      <c r="P31" s="31">
        <f>銘柄リスト!A31</f>
        <v>5201</v>
      </c>
      <c r="Q31" s="31" cm="1">
        <f t="array" ref="Q31">IFERROR(LOOKUP(2,1/(('1500'!$F$2:$F$1143=$P31)*('1500'!$A$2:$A$1143=MAX('1500'!$A$2:$A$1143))),'1500'!$H$2:$H$1143),0)</f>
        <v>6010</v>
      </c>
      <c r="R31" s="31" cm="1">
        <f t="array" ref="R31">IFERROR(LOOKUP(2,1/(('1520'!$F$2:$F$1335=$P31)*('1520'!$A$2:$A$1335=MAX('1520'!$A$2:$A$1335))),'1520'!$H$2:$H$1335),0)</f>
        <v>6019</v>
      </c>
      <c r="S31" s="31">
        <f t="shared" si="7"/>
        <v>1.497504159733777E-3</v>
      </c>
      <c r="T31" s="31" t="str" cm="1">
        <f t="array" ref="T31">IFERROR(LOOKUP(2,1/(('1520'!$F$2:$F$1335=$P31)*('1520'!$A$2:$A$1335=MAX('1520'!$A$2:$A$1335))),'1520'!$G$2:$G$1335),"")</f>
        <v>ＡＧＣ</v>
      </c>
      <c r="U31" s="31" cm="1">
        <f t="array" ref="U31">IFERROR(LOOKUP(2,1/(('1530'!$F$2:$F$1240=$P31)*('1530'!$A$2:$A$1240=MAX('1530'!$A$2:$A$1240))),'1530'!$H$2:$H$1240),"")</f>
        <v>6060</v>
      </c>
      <c r="V31" s="31" cm="1">
        <f t="array" ref="V31">IFERROR(LOOKUP(2,1/(('1520'!$F$2:$F$1335=$P31)*('1520'!$A$2:$A$1335=MAX('1520'!$A$2:$A$1335))),'1520'!$S$2:$S$1335),0)</f>
        <v>1238200</v>
      </c>
    </row>
    <row r="32" spans="1:22">
      <c r="A32" s="107" t="str">
        <f t="shared" si="4"/>
        <v/>
      </c>
      <c r="C32" s="31" t="str">
        <f t="shared" si="0"/>
        <v/>
      </c>
      <c r="D32" s="31" t="str">
        <f t="shared" si="1"/>
        <v/>
      </c>
      <c r="E32" s="31" t="str">
        <f t="shared" si="2"/>
        <v/>
      </c>
      <c r="F32" s="32" t="str">
        <f t="shared" si="5"/>
        <v/>
      </c>
      <c r="G32" s="105" t="str">
        <f>IF($B32="","",_xlfn.LET(_xlpm.topix,関数!$C$1,_xlpm.rate,IF($D32&gt;0,ABS($F32/$D32)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32" s="32" t="str">
        <f t="shared" si="3"/>
        <v/>
      </c>
      <c r="I32" s="32" t="str">
        <f t="shared" si="6"/>
        <v/>
      </c>
      <c r="P32" s="31">
        <f>銘柄リスト!A32</f>
        <v>5302</v>
      </c>
      <c r="Q32" s="31" cm="1">
        <f t="array" ref="Q32">IFERROR(LOOKUP(2,1/(('1500'!$F$2:$F$1143=$P32)*('1500'!$A$2:$A$1143=MAX('1500'!$A$2:$A$1143))),'1500'!$H$2:$H$1143),0)</f>
        <v>4680</v>
      </c>
      <c r="R32" s="31" cm="1">
        <f t="array" ref="R32">IFERROR(LOOKUP(2,1/(('1520'!$F$2:$F$1335=$P32)*('1520'!$A$2:$A$1335=MAX('1520'!$A$2:$A$1335))),'1520'!$H$2:$H$1335),0)</f>
        <v>4685</v>
      </c>
      <c r="S32" s="31">
        <f t="shared" si="7"/>
        <v>1.0683760683760685E-3</v>
      </c>
      <c r="T32" s="31" t="str" cm="1">
        <f t="array" ref="T32">IFERROR(LOOKUP(2,1/(('1520'!$F$2:$F$1335=$P32)*('1520'!$A$2:$A$1335=MAX('1520'!$A$2:$A$1335))),'1520'!$G$2:$G$1335),"")</f>
        <v>日本カーボン</v>
      </c>
      <c r="U32" s="31" cm="1">
        <f t="array" ref="U32">IFERROR(LOOKUP(2,1/(('1530'!$F$2:$F$1240=$P32)*('1530'!$A$2:$A$1240=MAX('1530'!$A$2:$A$1240))),'1530'!$H$2:$H$1240),"")</f>
        <v>4700</v>
      </c>
      <c r="V32" s="31" cm="1">
        <f t="array" ref="V32">IFERROR(LOOKUP(2,1/(('1520'!$F$2:$F$1335=$P32)*('1520'!$A$2:$A$1335=MAX('1520'!$A$2:$A$1335))),'1520'!$S$2:$S$1335),0)</f>
        <v>57200</v>
      </c>
    </row>
    <row r="33" spans="1:22">
      <c r="A33" s="107" t="str">
        <f t="shared" si="4"/>
        <v/>
      </c>
      <c r="C33" s="31" t="str">
        <f t="shared" si="0"/>
        <v/>
      </c>
      <c r="D33" s="31" t="str">
        <f t="shared" si="1"/>
        <v/>
      </c>
      <c r="E33" s="31" t="str">
        <f t="shared" si="2"/>
        <v/>
      </c>
      <c r="F33" s="32" t="str">
        <f t="shared" si="5"/>
        <v/>
      </c>
      <c r="G33" s="105" t="str">
        <f>IF($B33="","",_xlfn.LET(_xlpm.topix,関数!$C$1,_xlpm.rate,IF($D33&gt;0,ABS($F33/$D33)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33" s="32" t="str">
        <f t="shared" si="3"/>
        <v/>
      </c>
      <c r="I33" s="32" t="str">
        <f t="shared" si="6"/>
        <v/>
      </c>
      <c r="P33" s="31">
        <f>銘柄リスト!A33</f>
        <v>5310</v>
      </c>
      <c r="Q33" s="31" cm="1">
        <f t="array" ref="Q33">IFERROR(LOOKUP(2,1/(('1500'!$F$2:$F$1143=$P33)*('1500'!$A$2:$A$1143=MAX('1500'!$A$2:$A$1143))),'1500'!$H$2:$H$1143),0)</f>
        <v>6000</v>
      </c>
      <c r="R33" s="31" cm="1">
        <f t="array" ref="R33">IFERROR(LOOKUP(2,1/(('1520'!$F$2:$F$1335=$P33)*('1520'!$A$2:$A$1335=MAX('1520'!$A$2:$A$1335))),'1520'!$H$2:$H$1335),0)</f>
        <v>6010</v>
      </c>
      <c r="S33" s="31">
        <f t="shared" si="7"/>
        <v>1.6666666666666668E-3</v>
      </c>
      <c r="T33" s="31" t="str" cm="1">
        <f t="array" ref="T33">IFERROR(LOOKUP(2,1/(('1520'!$F$2:$F$1335=$P33)*('1520'!$A$2:$A$1335=MAX('1520'!$A$2:$A$1335))),'1520'!$G$2:$G$1335),"")</f>
        <v>東洋炭素</v>
      </c>
      <c r="U33" s="31" cm="1">
        <f t="array" ref="U33">IFERROR(LOOKUP(2,1/(('1530'!$F$2:$F$1240=$P33)*('1530'!$A$2:$A$1240=MAX('1530'!$A$2:$A$1240))),'1530'!$H$2:$H$1240),"")</f>
        <v>6030</v>
      </c>
      <c r="V33" s="31" cm="1">
        <f t="array" ref="V33">IFERROR(LOOKUP(2,1/(('1520'!$F$2:$F$1335=$P33)*('1520'!$A$2:$A$1335=MAX('1520'!$A$2:$A$1335))),'1520'!$S$2:$S$1335),0)</f>
        <v>205900</v>
      </c>
    </row>
    <row r="34" spans="1:22">
      <c r="A34" s="107" t="str">
        <f t="shared" si="4"/>
        <v/>
      </c>
      <c r="C34" s="31" t="str">
        <f t="shared" ref="C34:C65" si="8">IF($B34="","",_xlfn.XLOOKUP($B34,$P$2:$P$94,$T$2:$T$94,""))</f>
        <v/>
      </c>
      <c r="D34" s="31" t="str">
        <f t="shared" ref="D34:D65" si="9">IF($B34="","",_xlfn.XLOOKUP($B34,$P$2:$P$94,$Q$2:$Q$94,""))</f>
        <v/>
      </c>
      <c r="E34" s="31" t="str">
        <f t="shared" ref="E34:E65" si="10">IF($B34="","",_xlfn.XLOOKUP($B34,$P$2:$P$94,$R$2:$R$94,""))</f>
        <v/>
      </c>
      <c r="F34" s="32" t="str">
        <f t="shared" si="5"/>
        <v/>
      </c>
      <c r="G34" s="105" t="str">
        <f>IF($B34="","",_xlfn.LET(_xlpm.topix,関数!$C$1,_xlpm.rate,IF($D34&gt;0,ABS($F34/$D34)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34" s="32" t="str">
        <f t="shared" ref="H34:H65" si="11">IF($B34="","",_xlfn.XLOOKUP($B34,$P$2:$P$94,$U$2:$U$94,""))</f>
        <v/>
      </c>
      <c r="I34" s="32" t="str">
        <f t="shared" si="6"/>
        <v/>
      </c>
      <c r="P34" s="31">
        <f>銘柄リスト!A34</f>
        <v>5334</v>
      </c>
      <c r="Q34" s="31" cm="1">
        <f t="array" ref="Q34">IFERROR(LOOKUP(2,1/(('1500'!$F$2:$F$1143=$P34)*('1500'!$A$2:$A$1143=MAX('1500'!$A$2:$A$1143))),'1500'!$H$2:$H$1143),0)</f>
        <v>9001</v>
      </c>
      <c r="R34" s="31" cm="1">
        <f t="array" ref="R34">IFERROR(LOOKUP(2,1/(('1520'!$F$2:$F$1335=$P34)*('1520'!$A$2:$A$1335=MAX('1520'!$A$2:$A$1335))),'1520'!$H$2:$H$1335),0)</f>
        <v>9041</v>
      </c>
      <c r="S34" s="31">
        <f t="shared" si="7"/>
        <v>4.4439506721475393E-3</v>
      </c>
      <c r="T34" s="31" t="str" cm="1">
        <f t="array" ref="T34">IFERROR(LOOKUP(2,1/(('1520'!$F$2:$F$1335=$P34)*('1520'!$A$2:$A$1335=MAX('1520'!$A$2:$A$1335))),'1520'!$G$2:$G$1335),"")</f>
        <v>日本特殊陶業</v>
      </c>
      <c r="U34" s="31" cm="1">
        <f t="array" ref="U34">IFERROR(LOOKUP(2,1/(('1530'!$F$2:$F$1240=$P34)*('1530'!$A$2:$A$1240=MAX('1530'!$A$2:$A$1240))),'1530'!$H$2:$H$1240),"")</f>
        <v>9078</v>
      </c>
      <c r="V34" s="31" cm="1">
        <f t="array" ref="V34">IFERROR(LOOKUP(2,1/(('1520'!$F$2:$F$1335=$P34)*('1520'!$A$2:$A$1335=MAX('1520'!$A$2:$A$1335))),'1520'!$S$2:$S$1335),0)</f>
        <v>1943100</v>
      </c>
    </row>
    <row r="35" spans="1:22">
      <c r="A35" s="107" t="str">
        <f t="shared" si="4"/>
        <v/>
      </c>
      <c r="C35" s="31" t="str">
        <f t="shared" si="8"/>
        <v/>
      </c>
      <c r="D35" s="31" t="str">
        <f t="shared" si="9"/>
        <v/>
      </c>
      <c r="E35" s="31" t="str">
        <f t="shared" si="10"/>
        <v/>
      </c>
      <c r="F35" s="32" t="str">
        <f t="shared" si="5"/>
        <v/>
      </c>
      <c r="G35" s="105" t="str">
        <f>IF($B35="","",_xlfn.LET(_xlpm.topix,関数!$C$1,_xlpm.rate,IF($D35&gt;0,ABS($F35/$D35)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35" s="32" t="str">
        <f t="shared" si="11"/>
        <v/>
      </c>
      <c r="I35" s="32" t="str">
        <f t="shared" si="6"/>
        <v/>
      </c>
      <c r="P35" s="31">
        <f>銘柄リスト!A35</f>
        <v>5706</v>
      </c>
      <c r="Q35" s="31" cm="1">
        <f t="array" ref="Q35">IFERROR(LOOKUP(2,1/(('1500'!$F$2:$F$1143=$P35)*('1500'!$A$2:$A$1143=MAX('1500'!$A$2:$A$1143))),'1500'!$H$2:$H$1143),0)</f>
        <v>25345</v>
      </c>
      <c r="R35" s="31" cm="1">
        <f t="array" ref="R35">IFERROR(LOOKUP(2,1/(('1520'!$F$2:$F$1335=$P35)*('1520'!$A$2:$A$1335=MAX('1520'!$A$2:$A$1335))),'1520'!$H$2:$H$1335),0)</f>
        <v>25440</v>
      </c>
      <c r="S35" s="31">
        <f t="shared" si="7"/>
        <v>3.7482738212665221E-3</v>
      </c>
      <c r="T35" s="31" t="str" cm="1">
        <f t="array" ref="T35">IFERROR(LOOKUP(2,1/(('1520'!$F$2:$F$1335=$P35)*('1520'!$A$2:$A$1335=MAX('1520'!$A$2:$A$1335))),'1520'!$G$2:$G$1335),"")</f>
        <v>三井金属</v>
      </c>
      <c r="U35" s="31" cm="1">
        <f t="array" ref="U35">IFERROR(LOOKUP(2,1/(('1530'!$F$2:$F$1240=$P35)*('1530'!$A$2:$A$1240=MAX('1530'!$A$2:$A$1240))),'1530'!$H$2:$H$1240),"")</f>
        <v>25665</v>
      </c>
      <c r="V35" s="31" cm="1">
        <f t="array" ref="V35">IFERROR(LOOKUP(2,1/(('1520'!$F$2:$F$1335=$P35)*('1520'!$A$2:$A$1335=MAX('1520'!$A$2:$A$1335))),'1520'!$S$2:$S$1335),0)</f>
        <v>1327400</v>
      </c>
    </row>
    <row r="36" spans="1:22">
      <c r="A36" s="107" t="str">
        <f t="shared" si="4"/>
        <v/>
      </c>
      <c r="C36" s="31" t="str">
        <f t="shared" si="8"/>
        <v/>
      </c>
      <c r="D36" s="31" t="str">
        <f t="shared" si="9"/>
        <v/>
      </c>
      <c r="E36" s="31" t="str">
        <f t="shared" si="10"/>
        <v/>
      </c>
      <c r="F36" s="32" t="str">
        <f t="shared" si="5"/>
        <v/>
      </c>
      <c r="G36" s="105" t="str">
        <f>IF($B36="","",_xlfn.LET(_xlpm.topix,関数!$C$1,_xlpm.rate,IF($D36&gt;0,ABS($F36/$D36)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36" s="32" t="str">
        <f t="shared" si="11"/>
        <v/>
      </c>
      <c r="I36" s="32" t="str">
        <f t="shared" si="6"/>
        <v/>
      </c>
      <c r="P36" s="31">
        <f>銘柄リスト!A36</f>
        <v>5711</v>
      </c>
      <c r="Q36" s="31" cm="1">
        <f t="array" ref="Q36">IFERROR(LOOKUP(2,1/(('1500'!$F$2:$F$1143=$P36)*('1500'!$A$2:$A$1143=MAX('1500'!$A$2:$A$1143))),'1500'!$H$2:$H$1143),0)</f>
        <v>3911</v>
      </c>
      <c r="R36" s="31" cm="1">
        <f t="array" ref="R36">IFERROR(LOOKUP(2,1/(('1520'!$F$2:$F$1335=$P36)*('1520'!$A$2:$A$1335=MAX('1520'!$A$2:$A$1335))),'1520'!$H$2:$H$1335),0)</f>
        <v>3933</v>
      </c>
      <c r="S36" s="31">
        <f t="shared" si="7"/>
        <v>5.6251598056762976E-3</v>
      </c>
      <c r="T36" s="31" t="str" cm="1">
        <f t="array" ref="T36">IFERROR(LOOKUP(2,1/(('1520'!$F$2:$F$1335=$P36)*('1520'!$A$2:$A$1335=MAX('1520'!$A$2:$A$1335))),'1520'!$G$2:$G$1335),"")</f>
        <v>三菱マテリアル</v>
      </c>
      <c r="U36" s="31" cm="1">
        <f t="array" ref="U36">IFERROR(LOOKUP(2,1/(('1530'!$F$2:$F$1240=$P36)*('1530'!$A$2:$A$1240=MAX('1530'!$A$2:$A$1240))),'1530'!$H$2:$H$1240),"")</f>
        <v>3944</v>
      </c>
      <c r="V36" s="31" cm="1">
        <f t="array" ref="V36">IFERROR(LOOKUP(2,1/(('1520'!$F$2:$F$1335=$P36)*('1520'!$A$2:$A$1335=MAX('1520'!$A$2:$A$1335))),'1520'!$S$2:$S$1335),0)</f>
        <v>1271700</v>
      </c>
    </row>
    <row r="37" spans="1:22">
      <c r="A37" s="107" t="str">
        <f t="shared" si="4"/>
        <v/>
      </c>
      <c r="C37" s="31" t="str">
        <f t="shared" si="8"/>
        <v/>
      </c>
      <c r="D37" s="31" t="str">
        <f t="shared" si="9"/>
        <v/>
      </c>
      <c r="E37" s="31" t="str">
        <f t="shared" si="10"/>
        <v/>
      </c>
      <c r="F37" s="32" t="str">
        <f t="shared" si="5"/>
        <v/>
      </c>
      <c r="G37" s="105" t="str">
        <f>IF($B37="","",_xlfn.LET(_xlpm.topix,関数!$C$1,_xlpm.rate,IF($D37&gt;0,ABS($F37/$D37)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37" s="32" t="str">
        <f t="shared" si="11"/>
        <v/>
      </c>
      <c r="I37" s="32" t="str">
        <f t="shared" si="6"/>
        <v/>
      </c>
      <c r="P37" s="31">
        <f>銘柄リスト!A37</f>
        <v>5713</v>
      </c>
      <c r="Q37" s="31" cm="1">
        <f t="array" ref="Q37">IFERROR(LOOKUP(2,1/(('1500'!$F$2:$F$1143=$P37)*('1500'!$A$2:$A$1143=MAX('1500'!$A$2:$A$1143))),'1500'!$H$2:$H$1143),0)</f>
        <v>7230</v>
      </c>
      <c r="R37" s="31" cm="1">
        <f t="array" ref="R37">IFERROR(LOOKUP(2,1/(('1520'!$F$2:$F$1335=$P37)*('1520'!$A$2:$A$1335=MAX('1520'!$A$2:$A$1335))),'1520'!$H$2:$H$1335),0)</f>
        <v>7275</v>
      </c>
      <c r="S37" s="31">
        <f t="shared" si="7"/>
        <v>6.2240663900414933E-3</v>
      </c>
      <c r="T37" s="31" t="str" cm="1">
        <f t="array" ref="T37">IFERROR(LOOKUP(2,1/(('1520'!$F$2:$F$1335=$P37)*('1520'!$A$2:$A$1335=MAX('1520'!$A$2:$A$1335))),'1520'!$G$2:$G$1335),"")</f>
        <v>住友鉱山</v>
      </c>
      <c r="U37" s="31" cm="1">
        <f t="array" ref="U37">IFERROR(LOOKUP(2,1/(('1530'!$F$2:$F$1240=$P37)*('1530'!$A$2:$A$1240=MAX('1530'!$A$2:$A$1240))),'1530'!$H$2:$H$1240),"")</f>
        <v>7315</v>
      </c>
      <c r="V37" s="31" cm="1">
        <f t="array" ref="V37">IFERROR(LOOKUP(2,1/(('1520'!$F$2:$F$1335=$P37)*('1520'!$A$2:$A$1335=MAX('1520'!$A$2:$A$1335))),'1520'!$S$2:$S$1335),0)</f>
        <v>2766000</v>
      </c>
    </row>
    <row r="38" spans="1:22">
      <c r="A38" s="107" t="str">
        <f t="shared" si="4"/>
        <v/>
      </c>
      <c r="C38" s="31" t="str">
        <f t="shared" si="8"/>
        <v/>
      </c>
      <c r="D38" s="31" t="str">
        <f t="shared" si="9"/>
        <v/>
      </c>
      <c r="E38" s="31" t="str">
        <f t="shared" si="10"/>
        <v/>
      </c>
      <c r="F38" s="32" t="str">
        <f t="shared" si="5"/>
        <v/>
      </c>
      <c r="G38" s="105" t="str">
        <f>IF($B38="","",_xlfn.LET(_xlpm.topix,関数!$C$1,_xlpm.rate,IF($D38&gt;0,ABS($F38/$D38)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38" s="32" t="str">
        <f t="shared" si="11"/>
        <v/>
      </c>
      <c r="I38" s="32" t="str">
        <f t="shared" si="6"/>
        <v/>
      </c>
      <c r="P38" s="31">
        <f>銘柄リスト!A38</f>
        <v>5802</v>
      </c>
      <c r="Q38" s="31" cm="1">
        <f t="array" ref="Q38">IFERROR(LOOKUP(2,1/(('1500'!$F$2:$F$1143=$P38)*('1500'!$A$2:$A$1143=MAX('1500'!$A$2:$A$1143))),'1500'!$H$2:$H$1143),0)</f>
        <v>2053</v>
      </c>
      <c r="R38" s="31" cm="1">
        <f t="array" ref="R38">IFERROR(LOOKUP(2,1/(('1520'!$F$2:$F$1335=$P38)*('1520'!$A$2:$A$1335=MAX('1520'!$A$2:$A$1335))),'1520'!$H$2:$H$1335),0)</f>
        <v>2054</v>
      </c>
      <c r="S38" s="31">
        <f t="shared" si="7"/>
        <v>4.8709206039941551E-4</v>
      </c>
      <c r="T38" s="31" t="str" cm="1">
        <f t="array" ref="T38">IFERROR(LOOKUP(2,1/(('1520'!$F$2:$F$1335=$P38)*('1520'!$A$2:$A$1335=MAX('1520'!$A$2:$A$1335))),'1520'!$G$2:$G$1335),"")</f>
        <v>住友電工</v>
      </c>
      <c r="U38" s="31" cm="1">
        <f t="array" ref="U38">IFERROR(LOOKUP(2,1/(('1530'!$F$2:$F$1240=$P38)*('1530'!$A$2:$A$1240=MAX('1530'!$A$2:$A$1240))),'1530'!$H$2:$H$1240),"")</f>
        <v>2072</v>
      </c>
      <c r="V38" s="31" cm="1">
        <f t="array" ref="V38">IFERROR(LOOKUP(2,1/(('1520'!$F$2:$F$1335=$P38)*('1520'!$A$2:$A$1335=MAX('1520'!$A$2:$A$1335))),'1520'!$S$2:$S$1335),0)</f>
        <v>25985500</v>
      </c>
    </row>
    <row r="39" spans="1:22">
      <c r="A39" s="107" t="str">
        <f t="shared" si="4"/>
        <v/>
      </c>
      <c r="C39" s="31" t="str">
        <f t="shared" si="8"/>
        <v/>
      </c>
      <c r="D39" s="31" t="str">
        <f t="shared" si="9"/>
        <v/>
      </c>
      <c r="E39" s="31" t="str">
        <f t="shared" si="10"/>
        <v/>
      </c>
      <c r="F39" s="32" t="str">
        <f t="shared" si="5"/>
        <v/>
      </c>
      <c r="G39" s="105" t="str">
        <f>IF($B39="","",_xlfn.LET(_xlpm.topix,関数!$C$1,_xlpm.rate,IF($D39&gt;0,ABS($F39/$D39)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39" s="32" t="str">
        <f t="shared" si="11"/>
        <v/>
      </c>
      <c r="I39" s="32" t="str">
        <f t="shared" si="6"/>
        <v/>
      </c>
      <c r="P39" s="31">
        <f>銘柄リスト!A39</f>
        <v>5803</v>
      </c>
      <c r="Q39" s="31" cm="1">
        <f t="array" ref="Q39">IFERROR(LOOKUP(2,1/(('1500'!$F$2:$F$1143=$P39)*('1500'!$A$2:$A$1143=MAX('1500'!$A$2:$A$1143))),'1500'!$H$2:$H$1143),0)</f>
        <v>3737</v>
      </c>
      <c r="R39" s="31" cm="1">
        <f t="array" ref="R39">IFERROR(LOOKUP(2,1/(('1520'!$F$2:$F$1335=$P39)*('1520'!$A$2:$A$1335=MAX('1520'!$A$2:$A$1335))),'1520'!$H$2:$H$1335),0)</f>
        <v>3758</v>
      </c>
      <c r="S39" s="31">
        <f t="shared" si="7"/>
        <v>5.6194808670056197E-3</v>
      </c>
      <c r="T39" s="31" t="str" cm="1">
        <f t="array" ref="T39">IFERROR(LOOKUP(2,1/(('1520'!$F$2:$F$1335=$P39)*('1520'!$A$2:$A$1335=MAX('1520'!$A$2:$A$1335))),'1520'!$G$2:$G$1335),"")</f>
        <v>フジクラ</v>
      </c>
      <c r="U39" s="31" cm="1">
        <f t="array" ref="U39">IFERROR(LOOKUP(2,1/(('1530'!$F$2:$F$1240=$P39)*('1530'!$A$2:$A$1240=MAX('1530'!$A$2:$A$1240))),'1530'!$H$2:$H$1240),"")</f>
        <v>3760</v>
      </c>
      <c r="V39" s="31" cm="1">
        <f t="array" ref="V39">IFERROR(LOOKUP(2,1/(('1520'!$F$2:$F$1335=$P39)*('1520'!$A$2:$A$1335=MAX('1520'!$A$2:$A$1335))),'1520'!$S$2:$S$1335),0)</f>
        <v>51230800</v>
      </c>
    </row>
    <row r="40" spans="1:22">
      <c r="A40" s="107" t="str">
        <f t="shared" si="4"/>
        <v/>
      </c>
      <c r="C40" s="31" t="str">
        <f t="shared" si="8"/>
        <v/>
      </c>
      <c r="D40" s="31" t="str">
        <f t="shared" si="9"/>
        <v/>
      </c>
      <c r="E40" s="31" t="str">
        <f t="shared" si="10"/>
        <v/>
      </c>
      <c r="F40" s="32" t="str">
        <f t="shared" si="5"/>
        <v/>
      </c>
      <c r="G40" s="105" t="str">
        <f>IF($B40="","",_xlfn.LET(_xlpm.topix,関数!$C$1,_xlpm.rate,IF($D40&gt;0,ABS($F40/$D40)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40" s="32" t="str">
        <f t="shared" si="11"/>
        <v/>
      </c>
      <c r="I40" s="32" t="str">
        <f t="shared" si="6"/>
        <v/>
      </c>
      <c r="P40" s="31">
        <f>銘柄リスト!A40</f>
        <v>6038</v>
      </c>
      <c r="Q40" s="31" cm="1">
        <f t="array" ref="Q40">IFERROR(LOOKUP(2,1/(('1500'!$F$2:$F$1143=$P40)*('1500'!$A$2:$A$1143=MAX('1500'!$A$2:$A$1143))),'1500'!$H$2:$H$1143),0)</f>
        <v>819</v>
      </c>
      <c r="R40" s="31" cm="1">
        <f t="array" ref="R40">IFERROR(LOOKUP(2,1/(('1520'!$F$2:$F$1335=$P40)*('1520'!$A$2:$A$1335=MAX('1520'!$A$2:$A$1335))),'1520'!$H$2:$H$1335),0)</f>
        <v>818</v>
      </c>
      <c r="S40" s="31">
        <f t="shared" si="7"/>
        <v>-1.221001221001221E-3</v>
      </c>
      <c r="T40" s="31" t="str" cm="1">
        <f t="array" ref="T40">IFERROR(LOOKUP(2,1/(('1520'!$F$2:$F$1335=$P40)*('1520'!$A$2:$A$1335=MAX('1520'!$A$2:$A$1335))),'1520'!$G$2:$G$1335),"")</f>
        <v>イード</v>
      </c>
      <c r="U40" s="31" cm="1">
        <f t="array" ref="U40">IFERROR(LOOKUP(2,1/(('1530'!$F$2:$F$1240=$P40)*('1530'!$A$2:$A$1240=MAX('1530'!$A$2:$A$1240))),'1530'!$H$2:$H$1240),"")</f>
        <v>818</v>
      </c>
      <c r="V40" s="31" cm="1">
        <f t="array" ref="V40">IFERROR(LOOKUP(2,1/(('1520'!$F$2:$F$1335=$P40)*('1520'!$A$2:$A$1335=MAX('1520'!$A$2:$A$1335))),'1520'!$S$2:$S$1335),0)</f>
        <v>187200</v>
      </c>
    </row>
    <row r="41" spans="1:22">
      <c r="A41" s="107" t="str">
        <f t="shared" si="4"/>
        <v/>
      </c>
      <c r="C41" s="31" t="str">
        <f t="shared" si="8"/>
        <v/>
      </c>
      <c r="D41" s="31" t="str">
        <f t="shared" si="9"/>
        <v/>
      </c>
      <c r="E41" s="31" t="str">
        <f t="shared" si="10"/>
        <v/>
      </c>
      <c r="F41" s="32" t="str">
        <f t="shared" si="5"/>
        <v/>
      </c>
      <c r="G41" s="105" t="str">
        <f>IF($B41="","",_xlfn.LET(_xlpm.topix,関数!$C$1,_xlpm.rate,IF($D41&gt;0,ABS($F41/$D41)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41" s="32" t="str">
        <f t="shared" si="11"/>
        <v/>
      </c>
      <c r="I41" s="32" t="str">
        <f t="shared" si="6"/>
        <v/>
      </c>
      <c r="P41" s="31">
        <f>銘柄リスト!A41</f>
        <v>6156</v>
      </c>
      <c r="Q41" s="31" cm="1">
        <f t="array" ref="Q41">IFERROR(LOOKUP(2,1/(('1500'!$F$2:$F$1143=$P41)*('1500'!$A$2:$A$1143=MAX('1500'!$A$2:$A$1143))),'1500'!$H$2:$H$1143),0)</f>
        <v>1780</v>
      </c>
      <c r="R41" s="31" cm="1">
        <f t="array" ref="R41">IFERROR(LOOKUP(2,1/(('1520'!$F$2:$F$1335=$P41)*('1520'!$A$2:$A$1335=MAX('1520'!$A$2:$A$1335))),'1520'!$H$2:$H$1335),0)</f>
        <v>1781</v>
      </c>
      <c r="S41" s="31">
        <f t="shared" si="7"/>
        <v>5.6179775280898881E-4</v>
      </c>
      <c r="T41" s="31" t="str" cm="1">
        <f t="array" ref="T41">IFERROR(LOOKUP(2,1/(('1520'!$F$2:$F$1335=$P41)*('1520'!$A$2:$A$1335=MAX('1520'!$A$2:$A$1335))),'1520'!$G$2:$G$1335),"")</f>
        <v>エーワン精密</v>
      </c>
      <c r="U41" s="31" cm="1">
        <f t="array" ref="U41">IFERROR(LOOKUP(2,1/(('1530'!$F$2:$F$1240=$P41)*('1530'!$A$2:$A$1240=MAX('1530'!$A$2:$A$1240))),'1530'!$H$2:$H$1240),"")</f>
        <v>1778</v>
      </c>
      <c r="V41" s="31" cm="1">
        <f t="array" ref="V41">IFERROR(LOOKUP(2,1/(('1520'!$F$2:$F$1335=$P41)*('1520'!$A$2:$A$1335=MAX('1520'!$A$2:$A$1335))),'1520'!$S$2:$S$1335),0)</f>
        <v>11300</v>
      </c>
    </row>
    <row r="42" spans="1:22">
      <c r="A42" s="107" t="str">
        <f t="shared" si="4"/>
        <v/>
      </c>
      <c r="C42" s="31" t="str">
        <f t="shared" si="8"/>
        <v/>
      </c>
      <c r="D42" s="31" t="str">
        <f t="shared" si="9"/>
        <v/>
      </c>
      <c r="E42" s="31" t="str">
        <f t="shared" si="10"/>
        <v/>
      </c>
      <c r="F42" s="32" t="str">
        <f t="shared" si="5"/>
        <v/>
      </c>
      <c r="G42" s="105" t="str">
        <f>IF($B42="","",_xlfn.LET(_xlpm.topix,関数!$C$1,_xlpm.rate,IF($D42&gt;0,ABS($F42/$D42)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42" s="32" t="str">
        <f t="shared" si="11"/>
        <v/>
      </c>
      <c r="I42" s="32" t="str">
        <f t="shared" si="6"/>
        <v/>
      </c>
      <c r="P42" s="31">
        <f>銘柄リスト!A42</f>
        <v>6178</v>
      </c>
      <c r="Q42" s="31" cm="1">
        <f t="array" ref="Q42">IFERROR(LOOKUP(2,1/(('1500'!$F$2:$F$1143=$P42)*('1500'!$A$2:$A$1143=MAX('1500'!$A$2:$A$1143))),'1500'!$H$2:$H$1143),0)</f>
        <v>2485</v>
      </c>
      <c r="R42" s="31" cm="1">
        <f t="array" ref="R42">IFERROR(LOOKUP(2,1/(('1520'!$F$2:$F$1335=$P42)*('1520'!$A$2:$A$1335=MAX('1520'!$A$2:$A$1335))),'1520'!$H$2:$H$1335),0)</f>
        <v>2482.5</v>
      </c>
      <c r="S42" s="31">
        <f t="shared" si="7"/>
        <v>-1.006036217303823E-3</v>
      </c>
      <c r="T42" s="31" t="str" cm="1">
        <f t="array" ref="T42">IFERROR(LOOKUP(2,1/(('1520'!$F$2:$F$1335=$P42)*('1520'!$A$2:$A$1335=MAX('1520'!$A$2:$A$1335))),'1520'!$G$2:$G$1335),"")</f>
        <v>日本郵政</v>
      </c>
      <c r="U42" s="31" cm="1">
        <f t="array" ref="U42">IFERROR(LOOKUP(2,1/(('1530'!$F$2:$F$1240=$P42)*('1530'!$A$2:$A$1240=MAX('1530'!$A$2:$A$1240))),'1530'!$H$2:$H$1240),"")</f>
        <v>2482</v>
      </c>
      <c r="V42" s="31" cm="1">
        <f t="array" ref="V42">IFERROR(LOOKUP(2,1/(('1520'!$F$2:$F$1335=$P42)*('1520'!$A$2:$A$1335=MAX('1520'!$A$2:$A$1335))),'1520'!$S$2:$S$1335),0)</f>
        <v>5069100</v>
      </c>
    </row>
    <row r="43" spans="1:22">
      <c r="A43" s="107" t="str">
        <f t="shared" si="4"/>
        <v/>
      </c>
      <c r="C43" s="31" t="str">
        <f t="shared" si="8"/>
        <v/>
      </c>
      <c r="D43" s="31" t="str">
        <f t="shared" si="9"/>
        <v/>
      </c>
      <c r="E43" s="31" t="str">
        <f t="shared" si="10"/>
        <v/>
      </c>
      <c r="F43" s="32" t="str">
        <f t="shared" si="5"/>
        <v/>
      </c>
      <c r="G43" s="105" t="str">
        <f>IF($B43="","",_xlfn.LET(_xlpm.topix,関数!$C$1,_xlpm.rate,IF($D43&gt;0,ABS($F43/$D43)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43" s="32" t="str">
        <f t="shared" si="11"/>
        <v/>
      </c>
      <c r="I43" s="32" t="str">
        <f t="shared" si="6"/>
        <v/>
      </c>
      <c r="P43" s="31">
        <f>銘柄リスト!A43</f>
        <v>6208</v>
      </c>
      <c r="Q43" s="31" cm="1">
        <f t="array" ref="Q43">IFERROR(LOOKUP(2,1/(('1500'!$F$2:$F$1143=$P43)*('1500'!$A$2:$A$1143=MAX('1500'!$A$2:$A$1143))),'1500'!$H$2:$H$1143),0)</f>
        <v>1547</v>
      </c>
      <c r="R43" s="31" cm="1">
        <f t="array" ref="R43">IFERROR(LOOKUP(2,1/(('1520'!$F$2:$F$1335=$P43)*('1520'!$A$2:$A$1335=MAX('1520'!$A$2:$A$1335))),'1520'!$H$2:$H$1335),0)</f>
        <v>1544</v>
      </c>
      <c r="S43" s="31">
        <f t="shared" si="7"/>
        <v>-1.9392372333548805E-3</v>
      </c>
      <c r="T43" s="31" t="str" cm="1">
        <f t="array" ref="T43">IFERROR(LOOKUP(2,1/(('1520'!$F$2:$F$1335=$P43)*('1520'!$A$2:$A$1335=MAX('1520'!$A$2:$A$1335))),'1520'!$G$2:$G$1335),"")</f>
        <v>石川製作所</v>
      </c>
      <c r="U43" s="31" cm="1">
        <f t="array" ref="U43">IFERROR(LOOKUP(2,1/(('1530'!$F$2:$F$1240=$P43)*('1530'!$A$2:$A$1240=MAX('1530'!$A$2:$A$1240))),'1530'!$H$2:$H$1240),"")</f>
        <v>1547</v>
      </c>
      <c r="V43" s="31" cm="1">
        <f t="array" ref="V43">IFERROR(LOOKUP(2,1/(('1520'!$F$2:$F$1335=$P43)*('1520'!$A$2:$A$1335=MAX('1520'!$A$2:$A$1335))),'1520'!$S$2:$S$1335),0)</f>
        <v>52800</v>
      </c>
    </row>
    <row r="44" spans="1:22">
      <c r="A44" s="107" t="str">
        <f t="shared" si="4"/>
        <v/>
      </c>
      <c r="C44" s="31" t="str">
        <f t="shared" si="8"/>
        <v/>
      </c>
      <c r="D44" s="31" t="str">
        <f t="shared" si="9"/>
        <v/>
      </c>
      <c r="E44" s="31" t="str">
        <f t="shared" si="10"/>
        <v/>
      </c>
      <c r="F44" s="32" t="str">
        <f t="shared" si="5"/>
        <v/>
      </c>
      <c r="G44" s="105" t="str">
        <f>IF($B44="","",_xlfn.LET(_xlpm.topix,関数!$C$1,_xlpm.rate,IF($D44&gt;0,ABS($F44/$D44)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44" s="32" t="str">
        <f t="shared" si="11"/>
        <v/>
      </c>
      <c r="I44" s="32" t="str">
        <f t="shared" si="6"/>
        <v/>
      </c>
      <c r="P44" s="31">
        <f>銘柄リスト!A44</f>
        <v>6356</v>
      </c>
      <c r="Q44" s="31" cm="1">
        <f t="array" ref="Q44">IFERROR(LOOKUP(2,1/(('1500'!$F$2:$F$1143=$P44)*('1500'!$A$2:$A$1143=MAX('1500'!$A$2:$A$1143))),'1500'!$H$2:$H$1143),0)</f>
        <v>1251</v>
      </c>
      <c r="R44" s="31" cm="1">
        <f t="array" ref="R44">IFERROR(LOOKUP(2,1/(('1520'!$F$2:$F$1335=$P44)*('1520'!$A$2:$A$1335=MAX('1520'!$A$2:$A$1335))),'1520'!$H$2:$H$1335),0)</f>
        <v>1251</v>
      </c>
      <c r="S44" s="31">
        <f t="shared" si="7"/>
        <v>0</v>
      </c>
      <c r="T44" s="31" t="str" cm="1">
        <f t="array" ref="T44">IFERROR(LOOKUP(2,1/(('1520'!$F$2:$F$1335=$P44)*('1520'!$A$2:$A$1335=MAX('1520'!$A$2:$A$1335))),'1520'!$G$2:$G$1335),"")</f>
        <v>日本ギア工業</v>
      </c>
      <c r="U44" s="31" cm="1">
        <f t="array" ref="U44">IFERROR(LOOKUP(2,1/(('1530'!$F$2:$F$1240=$P44)*('1530'!$A$2:$A$1240=MAX('1530'!$A$2:$A$1240))),'1530'!$H$2:$H$1240),"")</f>
        <v>1250</v>
      </c>
      <c r="V44" s="31" cm="1">
        <f t="array" ref="V44">IFERROR(LOOKUP(2,1/(('1520'!$F$2:$F$1335=$P44)*('1520'!$A$2:$A$1335=MAX('1520'!$A$2:$A$1335))),'1520'!$S$2:$S$1335),0)</f>
        <v>153500</v>
      </c>
    </row>
    <row r="45" spans="1:22">
      <c r="A45" s="107" t="str">
        <f t="shared" si="4"/>
        <v/>
      </c>
      <c r="C45" s="31" t="str">
        <f t="shared" si="8"/>
        <v/>
      </c>
      <c r="D45" s="31" t="str">
        <f t="shared" si="9"/>
        <v/>
      </c>
      <c r="E45" s="31" t="str">
        <f t="shared" si="10"/>
        <v/>
      </c>
      <c r="F45" s="32" t="str">
        <f t="shared" si="5"/>
        <v/>
      </c>
      <c r="G45" s="105" t="str">
        <f>IF($B45="","",_xlfn.LET(_xlpm.topix,関数!$C$1,_xlpm.rate,IF($D45&gt;0,ABS($F45/$D45)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45" s="32" t="str">
        <f t="shared" si="11"/>
        <v/>
      </c>
      <c r="I45" s="32" t="str">
        <f t="shared" si="6"/>
        <v/>
      </c>
      <c r="P45" s="31">
        <f>銘柄リスト!A45</f>
        <v>6378</v>
      </c>
      <c r="Q45" s="31" cm="1">
        <f t="array" ref="Q45">IFERROR(LOOKUP(2,1/(('1500'!$F$2:$F$1143=$P45)*('1500'!$A$2:$A$1143=MAX('1500'!$A$2:$A$1143))),'1500'!$H$2:$H$1143),0)</f>
        <v>1202</v>
      </c>
      <c r="R45" s="31" cm="1">
        <f t="array" ref="R45">IFERROR(LOOKUP(2,1/(('1520'!$F$2:$F$1335=$P45)*('1520'!$A$2:$A$1335=MAX('1520'!$A$2:$A$1335))),'1520'!$H$2:$H$1335),0)</f>
        <v>1195</v>
      </c>
      <c r="S45" s="31">
        <f t="shared" si="7"/>
        <v>-5.8236272878535774E-3</v>
      </c>
      <c r="T45" s="31" t="str" cm="1">
        <f t="array" ref="T45">IFERROR(LOOKUP(2,1/(('1520'!$F$2:$F$1335=$P45)*('1520'!$A$2:$A$1335=MAX('1520'!$A$2:$A$1335))),'1520'!$G$2:$G$1335),"")</f>
        <v>木村化工機</v>
      </c>
      <c r="U45" s="31" cm="1">
        <f t="array" ref="U45">IFERROR(LOOKUP(2,1/(('1530'!$F$2:$F$1240=$P45)*('1530'!$A$2:$A$1240=MAX('1530'!$A$2:$A$1240))),'1530'!$H$2:$H$1240),"")</f>
        <v>1192</v>
      </c>
      <c r="V45" s="31" cm="1">
        <f t="array" ref="V45">IFERROR(LOOKUP(2,1/(('1520'!$F$2:$F$1335=$P45)*('1520'!$A$2:$A$1335=MAX('1520'!$A$2:$A$1335))),'1520'!$S$2:$S$1335),0)</f>
        <v>185400</v>
      </c>
    </row>
    <row r="46" spans="1:22">
      <c r="A46" s="107" t="str">
        <f t="shared" si="4"/>
        <v/>
      </c>
      <c r="C46" s="31" t="str">
        <f t="shared" si="8"/>
        <v/>
      </c>
      <c r="D46" s="31" t="str">
        <f t="shared" si="9"/>
        <v/>
      </c>
      <c r="E46" s="31" t="str">
        <f t="shared" si="10"/>
        <v/>
      </c>
      <c r="F46" s="32" t="str">
        <f t="shared" si="5"/>
        <v/>
      </c>
      <c r="G46" s="105" t="str">
        <f>IF($B46="","",_xlfn.LET(_xlpm.topix,関数!$C$1,_xlpm.rate,IF($D46&gt;0,ABS($F46/$D46)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46" s="32" t="str">
        <f t="shared" si="11"/>
        <v/>
      </c>
      <c r="I46" s="32" t="str">
        <f t="shared" si="6"/>
        <v/>
      </c>
      <c r="P46" s="31">
        <f>銘柄リスト!A46</f>
        <v>6526</v>
      </c>
      <c r="Q46" s="31" cm="1">
        <f t="array" ref="Q46">IFERROR(LOOKUP(2,1/(('1500'!$F$2:$F$1143=$P46)*('1500'!$A$2:$A$1143=MAX('1500'!$A$2:$A$1143))),'1500'!$H$2:$H$1143),0)</f>
        <v>1993.5</v>
      </c>
      <c r="R46" s="31" cm="1">
        <f t="array" ref="R46">IFERROR(LOOKUP(2,1/(('1520'!$F$2:$F$1335=$P46)*('1520'!$A$2:$A$1335=MAX('1520'!$A$2:$A$1335))),'1520'!$H$2:$H$1335),0)</f>
        <v>1992.5</v>
      </c>
      <c r="S46" s="31">
        <f t="shared" si="7"/>
        <v>-5.0163029847002754E-4</v>
      </c>
      <c r="T46" s="31" t="str" cm="1">
        <f t="array" ref="T46">IFERROR(LOOKUP(2,1/(('1520'!$F$2:$F$1335=$P46)*('1520'!$A$2:$A$1335=MAX('1520'!$A$2:$A$1335))),'1520'!$G$2:$G$1335),"")</f>
        <v>ソシオネクスト</v>
      </c>
      <c r="U46" s="31" cm="1">
        <f t="array" ref="U46">IFERROR(LOOKUP(2,1/(('1530'!$F$2:$F$1240=$P46)*('1530'!$A$2:$A$1240=MAX('1530'!$A$2:$A$1240))),'1530'!$H$2:$H$1240),"")</f>
        <v>2023</v>
      </c>
      <c r="V46" s="31" cm="1">
        <f t="array" ref="V46">IFERROR(LOOKUP(2,1/(('1520'!$F$2:$F$1335=$P46)*('1520'!$A$2:$A$1335=MAX('1520'!$A$2:$A$1335))),'1520'!$S$2:$S$1335),0)</f>
        <v>9716600</v>
      </c>
    </row>
    <row r="47" spans="1:22">
      <c r="A47" s="107" t="str">
        <f t="shared" si="4"/>
        <v/>
      </c>
      <c r="C47" s="31" t="str">
        <f t="shared" si="8"/>
        <v/>
      </c>
      <c r="D47" s="31" t="str">
        <f t="shared" si="9"/>
        <v/>
      </c>
      <c r="E47" s="31" t="str">
        <f t="shared" si="10"/>
        <v/>
      </c>
      <c r="F47" s="32" t="str">
        <f t="shared" si="5"/>
        <v/>
      </c>
      <c r="G47" s="105" t="str">
        <f>IF($B47="","",_xlfn.LET(_xlpm.topix,関数!$C$1,_xlpm.rate,IF($D47&gt;0,ABS($F47/$D47)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47" s="32" t="str">
        <f t="shared" si="11"/>
        <v/>
      </c>
      <c r="I47" s="32" t="str">
        <f t="shared" si="6"/>
        <v/>
      </c>
      <c r="P47" s="31">
        <f>銘柄リスト!A47</f>
        <v>6586</v>
      </c>
      <c r="Q47" s="31" cm="1">
        <f t="array" ref="Q47">IFERROR(LOOKUP(2,1/(('1500'!$F$2:$F$1143=$P47)*('1500'!$A$2:$A$1143=MAX('1500'!$A$2:$A$1143))),'1500'!$H$2:$H$1143),0)</f>
        <v>5788</v>
      </c>
      <c r="R47" s="31" cm="1">
        <f t="array" ref="R47">IFERROR(LOOKUP(2,1/(('1520'!$F$2:$F$1335=$P47)*('1520'!$A$2:$A$1335=MAX('1520'!$A$2:$A$1335))),'1520'!$H$2:$H$1335),0)</f>
        <v>5817</v>
      </c>
      <c r="S47" s="31">
        <f t="shared" si="7"/>
        <v>5.0103662750518316E-3</v>
      </c>
      <c r="T47" s="31" t="str" cm="1">
        <f t="array" ref="T47">IFERROR(LOOKUP(2,1/(('1520'!$F$2:$F$1335=$P47)*('1520'!$A$2:$A$1335=MAX('1520'!$A$2:$A$1335))),'1520'!$G$2:$G$1335),"")</f>
        <v>マキタ</v>
      </c>
      <c r="U47" s="31" cm="1">
        <f t="array" ref="U47">IFERROR(LOOKUP(2,1/(('1530'!$F$2:$F$1240=$P47)*('1530'!$A$2:$A$1240=MAX('1530'!$A$2:$A$1240))),'1530'!$H$2:$H$1240),"")</f>
        <v>5895</v>
      </c>
      <c r="V47" s="31" cm="1">
        <f t="array" ref="V47">IFERROR(LOOKUP(2,1/(('1520'!$F$2:$F$1335=$P47)*('1520'!$A$2:$A$1335=MAX('1520'!$A$2:$A$1335))),'1520'!$S$2:$S$1335),0)</f>
        <v>977700</v>
      </c>
    </row>
    <row r="48" spans="1:22">
      <c r="A48" s="107" t="str">
        <f t="shared" si="4"/>
        <v/>
      </c>
      <c r="C48" s="31" t="str">
        <f t="shared" si="8"/>
        <v/>
      </c>
      <c r="D48" s="31" t="str">
        <f t="shared" si="9"/>
        <v/>
      </c>
      <c r="E48" s="31" t="str">
        <f t="shared" si="10"/>
        <v/>
      </c>
      <c r="F48" s="32" t="str">
        <f t="shared" si="5"/>
        <v/>
      </c>
      <c r="G48" s="105" t="str">
        <f>IF($B48="","",_xlfn.LET(_xlpm.topix,関数!$C$1,_xlpm.rate,IF($D48&gt;0,ABS($F48/$D48)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48" s="32" t="str">
        <f t="shared" si="11"/>
        <v/>
      </c>
      <c r="I48" s="32" t="str">
        <f t="shared" si="6"/>
        <v/>
      </c>
      <c r="P48" s="31">
        <f>銘柄リスト!A48</f>
        <v>6594</v>
      </c>
      <c r="Q48" s="31" cm="1">
        <f t="array" ref="Q48">IFERROR(LOOKUP(2,1/(('1500'!$F$2:$F$1143=$P48)*('1500'!$A$2:$A$1143=MAX('1500'!$A$2:$A$1143))),'1500'!$H$2:$H$1143),0)</f>
        <v>2546</v>
      </c>
      <c r="R48" s="31" cm="1">
        <f t="array" ref="R48">IFERROR(LOOKUP(2,1/(('1520'!$F$2:$F$1335=$P48)*('1520'!$A$2:$A$1335=MAX('1520'!$A$2:$A$1335))),'1520'!$H$2:$H$1335),0)</f>
        <v>2538</v>
      </c>
      <c r="S48" s="31">
        <f t="shared" si="7"/>
        <v>-3.1421838177533388E-3</v>
      </c>
      <c r="T48" s="31" t="str" cm="1">
        <f t="array" ref="T48">IFERROR(LOOKUP(2,1/(('1520'!$F$2:$F$1335=$P48)*('1520'!$A$2:$A$1335=MAX('1520'!$A$2:$A$1335))),'1520'!$G$2:$G$1335),"")</f>
        <v>ニデック</v>
      </c>
      <c r="U48" s="31" cm="1">
        <f t="array" ref="U48">IFERROR(LOOKUP(2,1/(('1530'!$F$2:$F$1240=$P48)*('1530'!$A$2:$A$1240=MAX('1530'!$A$2:$A$1240))),'1530'!$H$2:$H$1240),"")</f>
        <v>2567</v>
      </c>
      <c r="V48" s="31" cm="1">
        <f t="array" ref="V48">IFERROR(LOOKUP(2,1/(('1520'!$F$2:$F$1335=$P48)*('1520'!$A$2:$A$1335=MAX('1520'!$A$2:$A$1335))),'1520'!$S$2:$S$1335),0)</f>
        <v>9750600</v>
      </c>
    </row>
    <row r="49" spans="1:22">
      <c r="A49" s="107" t="str">
        <f t="shared" si="4"/>
        <v/>
      </c>
      <c r="C49" s="31" t="str">
        <f t="shared" si="8"/>
        <v/>
      </c>
      <c r="D49" s="31" t="str">
        <f t="shared" si="9"/>
        <v/>
      </c>
      <c r="E49" s="31" t="str">
        <f t="shared" si="10"/>
        <v/>
      </c>
      <c r="F49" s="32" t="str">
        <f t="shared" si="5"/>
        <v/>
      </c>
      <c r="G49" s="105" t="str">
        <f>IF($B49="","",_xlfn.LET(_xlpm.topix,関数!$C$1,_xlpm.rate,IF($D49&gt;0,ABS($F49/$D49)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49" s="32" t="str">
        <f t="shared" si="11"/>
        <v/>
      </c>
      <c r="I49" s="32" t="str">
        <f t="shared" si="6"/>
        <v/>
      </c>
      <c r="P49" s="31">
        <f>銘柄リスト!A49</f>
        <v>6674</v>
      </c>
      <c r="Q49" s="31" cm="1">
        <f t="array" ref="Q49">IFERROR(LOOKUP(2,1/(('1500'!$F$2:$F$1143=$P49)*('1500'!$A$2:$A$1143=MAX('1500'!$A$2:$A$1143))),'1500'!$H$2:$H$1143),0)</f>
        <v>5132</v>
      </c>
      <c r="R49" s="31" cm="1">
        <f t="array" ref="R49">IFERROR(LOOKUP(2,1/(('1520'!$F$2:$F$1335=$P49)*('1520'!$A$2:$A$1335=MAX('1520'!$A$2:$A$1335))),'1520'!$H$2:$H$1335),0)</f>
        <v>5147</v>
      </c>
      <c r="S49" s="31">
        <f t="shared" si="7"/>
        <v>2.9228371005455963E-3</v>
      </c>
      <c r="T49" s="31" t="str" cm="1">
        <f t="array" ref="T49">IFERROR(LOOKUP(2,1/(('1520'!$F$2:$F$1335=$P49)*('1520'!$A$2:$A$1335=MAX('1520'!$A$2:$A$1335))),'1520'!$G$2:$G$1335),"")</f>
        <v>ジーエス・ユアサコーポ</v>
      </c>
      <c r="U49" s="31" cm="1">
        <f t="array" ref="U49">IFERROR(LOOKUP(2,1/(('1530'!$F$2:$F$1240=$P49)*('1530'!$A$2:$A$1240=MAX('1530'!$A$2:$A$1240))),'1530'!$H$2:$H$1240),"")</f>
        <v>5178</v>
      </c>
      <c r="V49" s="31" cm="1">
        <f t="array" ref="V49">IFERROR(LOOKUP(2,1/(('1520'!$F$2:$F$1335=$P49)*('1520'!$A$2:$A$1335=MAX('1520'!$A$2:$A$1335))),'1520'!$S$2:$S$1335),0)</f>
        <v>767500</v>
      </c>
    </row>
    <row r="50" spans="1:22">
      <c r="A50" s="107" t="str">
        <f t="shared" si="4"/>
        <v/>
      </c>
      <c r="C50" s="31" t="str">
        <f t="shared" si="8"/>
        <v/>
      </c>
      <c r="D50" s="31" t="str">
        <f t="shared" si="9"/>
        <v/>
      </c>
      <c r="E50" s="31" t="str">
        <f t="shared" si="10"/>
        <v/>
      </c>
      <c r="F50" s="32" t="str">
        <f t="shared" si="5"/>
        <v/>
      </c>
      <c r="G50" s="105" t="str">
        <f>IF($B50="","",_xlfn.LET(_xlpm.topix,関数!$C$1,_xlpm.rate,IF($D50&gt;0,ABS($F50/$D50)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50" s="32" t="str">
        <f t="shared" si="11"/>
        <v/>
      </c>
      <c r="I50" s="32" t="str">
        <f t="shared" si="6"/>
        <v/>
      </c>
      <c r="P50" s="31">
        <f>銘柄リスト!A50</f>
        <v>6758</v>
      </c>
      <c r="Q50" s="31" cm="1">
        <f t="array" ref="Q50">IFERROR(LOOKUP(2,1/(('1500'!$F$2:$F$1143=$P50)*('1500'!$A$2:$A$1143=MAX('1500'!$A$2:$A$1143))),'1500'!$H$2:$H$1143),0)</f>
        <v>3800</v>
      </c>
      <c r="R50" s="31" cm="1">
        <f t="array" ref="R50">IFERROR(LOOKUP(2,1/(('1520'!$F$2:$F$1335=$P50)*('1520'!$A$2:$A$1335=MAX('1520'!$A$2:$A$1335))),'1520'!$H$2:$H$1335),0)</f>
        <v>3808</v>
      </c>
      <c r="S50" s="31">
        <f t="shared" si="7"/>
        <v>2.1052631578947368E-3</v>
      </c>
      <c r="T50" s="31" t="str" cm="1">
        <f t="array" ref="T50">IFERROR(LOOKUP(2,1/(('1520'!$F$2:$F$1335=$P50)*('1520'!$A$2:$A$1335=MAX('1520'!$A$2:$A$1335))),'1520'!$G$2:$G$1335),"")</f>
        <v>ソニーグループ</v>
      </c>
      <c r="U50" s="31" cm="1">
        <f t="array" ref="U50">IFERROR(LOOKUP(2,1/(('1530'!$F$2:$F$1240=$P50)*('1530'!$A$2:$A$1240=MAX('1530'!$A$2:$A$1240))),'1530'!$H$2:$H$1240),"")</f>
        <v>3809</v>
      </c>
      <c r="V50" s="31" cm="1">
        <f t="array" ref="V50">IFERROR(LOOKUP(2,1/(('1520'!$F$2:$F$1335=$P50)*('1520'!$A$2:$A$1335=MAX('1520'!$A$2:$A$1335))),'1520'!$S$2:$S$1335),0)</f>
        <v>24401900</v>
      </c>
    </row>
    <row r="51" spans="1:22">
      <c r="A51" s="107" t="str">
        <f t="shared" si="4"/>
        <v/>
      </c>
      <c r="C51" s="31" t="str">
        <f t="shared" si="8"/>
        <v/>
      </c>
      <c r="D51" s="31" t="str">
        <f t="shared" si="9"/>
        <v/>
      </c>
      <c r="E51" s="31" t="str">
        <f t="shared" si="10"/>
        <v/>
      </c>
      <c r="F51" s="32" t="str">
        <f t="shared" si="5"/>
        <v/>
      </c>
      <c r="G51" s="105" t="str">
        <f>IF($B51="","",_xlfn.LET(_xlpm.topix,関数!$C$1,_xlpm.rate,IF($D51&gt;0,ABS($F51/$D51)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51" s="32" t="str">
        <f t="shared" si="11"/>
        <v/>
      </c>
      <c r="I51" s="32" t="str">
        <f t="shared" si="6"/>
        <v/>
      </c>
      <c r="P51" s="31">
        <f>銘柄リスト!A51</f>
        <v>6810</v>
      </c>
      <c r="Q51" s="31" cm="1">
        <f t="array" ref="Q51">IFERROR(LOOKUP(2,1/(('1500'!$F$2:$F$1143=$P51)*('1500'!$A$2:$A$1143=MAX('1500'!$A$2:$A$1143))),'1500'!$H$2:$H$1143),0)</f>
        <v>2059</v>
      </c>
      <c r="R51" s="31" cm="1">
        <f t="array" ref="R51">IFERROR(LOOKUP(2,1/(('1520'!$F$2:$F$1335=$P51)*('1520'!$A$2:$A$1335=MAX('1520'!$A$2:$A$1335))),'1520'!$H$2:$H$1335),0)</f>
        <v>2066</v>
      </c>
      <c r="S51" s="31">
        <f t="shared" si="7"/>
        <v>3.3997085964060222E-3</v>
      </c>
      <c r="T51" s="31" t="str" cm="1">
        <f t="array" ref="T51">IFERROR(LOOKUP(2,1/(('1520'!$F$2:$F$1335=$P51)*('1520'!$A$2:$A$1335=MAX('1520'!$A$2:$A$1335))),'1520'!$G$2:$G$1335),"")</f>
        <v>マクセル</v>
      </c>
      <c r="U51" s="31" cm="1">
        <f t="array" ref="U51">IFERROR(LOOKUP(2,1/(('1530'!$F$2:$F$1240=$P51)*('1530'!$A$2:$A$1240=MAX('1530'!$A$2:$A$1240))),'1530'!$H$2:$H$1240),"")</f>
        <v>2075</v>
      </c>
      <c r="V51" s="31" cm="1">
        <f t="array" ref="V51">IFERROR(LOOKUP(2,1/(('1520'!$F$2:$F$1335=$P51)*('1520'!$A$2:$A$1335=MAX('1520'!$A$2:$A$1335))),'1520'!$S$2:$S$1335),0)</f>
        <v>135400</v>
      </c>
    </row>
    <row r="52" spans="1:22">
      <c r="A52" s="107" t="str">
        <f t="shared" si="4"/>
        <v/>
      </c>
      <c r="C52" s="31" t="str">
        <f t="shared" si="8"/>
        <v/>
      </c>
      <c r="D52" s="31" t="str">
        <f t="shared" si="9"/>
        <v/>
      </c>
      <c r="E52" s="31" t="str">
        <f t="shared" si="10"/>
        <v/>
      </c>
      <c r="F52" s="32" t="str">
        <f t="shared" si="5"/>
        <v/>
      </c>
      <c r="G52" s="105" t="str">
        <f>IF($B52="","",_xlfn.LET(_xlpm.topix,関数!$C$1,_xlpm.rate,IF($D52&gt;0,ABS($F52/$D52)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52" s="32" t="str">
        <f t="shared" si="11"/>
        <v/>
      </c>
      <c r="I52" s="32" t="str">
        <f t="shared" si="6"/>
        <v/>
      </c>
      <c r="P52" s="31">
        <f>銘柄リスト!A52</f>
        <v>6841</v>
      </c>
      <c r="Q52" s="31" cm="1">
        <f t="array" ref="Q52">IFERROR(LOOKUP(2,1/(('1500'!$F$2:$F$1143=$P52)*('1500'!$A$2:$A$1143=MAX('1500'!$A$2:$A$1143))),'1500'!$H$2:$H$1143),0)</f>
        <v>5549</v>
      </c>
      <c r="R52" s="31" cm="1">
        <f t="array" ref="R52">IFERROR(LOOKUP(2,1/(('1520'!$F$2:$F$1335=$P52)*('1520'!$A$2:$A$1335=MAX('1520'!$A$2:$A$1335))),'1520'!$H$2:$H$1335),0)</f>
        <v>5539</v>
      </c>
      <c r="S52" s="31">
        <f t="shared" si="7"/>
        <v>-1.8021265092809514E-3</v>
      </c>
      <c r="T52" s="31" t="str" cm="1">
        <f t="array" ref="T52">IFERROR(LOOKUP(2,1/(('1520'!$F$2:$F$1335=$P52)*('1520'!$A$2:$A$1335=MAX('1520'!$A$2:$A$1335))),'1520'!$G$2:$G$1335),"")</f>
        <v>横河電機</v>
      </c>
      <c r="U52" s="31" cm="1">
        <f t="array" ref="U52">IFERROR(LOOKUP(2,1/(('1530'!$F$2:$F$1240=$P52)*('1530'!$A$2:$A$1240=MAX('1530'!$A$2:$A$1240))),'1530'!$H$2:$H$1240),"")</f>
        <v>5560</v>
      </c>
      <c r="V52" s="31" cm="1">
        <f t="array" ref="V52">IFERROR(LOOKUP(2,1/(('1520'!$F$2:$F$1335=$P52)*('1520'!$A$2:$A$1335=MAX('1520'!$A$2:$A$1335))),'1520'!$S$2:$S$1335),0)</f>
        <v>943900</v>
      </c>
    </row>
    <row r="53" spans="1:22">
      <c r="A53" s="107" t="str">
        <f t="shared" si="4"/>
        <v/>
      </c>
      <c r="C53" s="31" t="str">
        <f t="shared" si="8"/>
        <v/>
      </c>
      <c r="D53" s="31" t="str">
        <f t="shared" si="9"/>
        <v/>
      </c>
      <c r="E53" s="31" t="str">
        <f t="shared" si="10"/>
        <v/>
      </c>
      <c r="F53" s="32" t="str">
        <f t="shared" si="5"/>
        <v/>
      </c>
      <c r="G53" s="105" t="str">
        <f>IF($B53="","",_xlfn.LET(_xlpm.topix,関数!$C$1,_xlpm.rate,IF($D53&gt;0,ABS($F53/$D53)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53" s="32" t="str">
        <f t="shared" si="11"/>
        <v/>
      </c>
      <c r="I53" s="32" t="str">
        <f t="shared" si="6"/>
        <v/>
      </c>
      <c r="P53" s="31">
        <f>銘柄リスト!A53</f>
        <v>6890</v>
      </c>
      <c r="Q53" s="31" cm="1">
        <f t="array" ref="Q53">IFERROR(LOOKUP(2,1/(('1500'!$F$2:$F$1143=$P53)*('1500'!$A$2:$A$1143=MAX('1500'!$A$2:$A$1143))),'1500'!$H$2:$H$1143),0)</f>
        <v>7190</v>
      </c>
      <c r="R53" s="31" cm="1">
        <f t="array" ref="R53">IFERROR(LOOKUP(2,1/(('1520'!$F$2:$F$1335=$P53)*('1520'!$A$2:$A$1335=MAX('1520'!$A$2:$A$1335))),'1520'!$H$2:$H$1335),0)</f>
        <v>7190</v>
      </c>
      <c r="S53" s="31">
        <f t="shared" si="7"/>
        <v>0</v>
      </c>
      <c r="T53" s="31" t="str" cm="1">
        <f t="array" ref="T53">IFERROR(LOOKUP(2,1/(('1520'!$F$2:$F$1335=$P53)*('1520'!$A$2:$A$1335=MAX('1520'!$A$2:$A$1335))),'1520'!$G$2:$G$1335),"")</f>
        <v>フェローテック</v>
      </c>
      <c r="U53" s="31" cm="1">
        <f t="array" ref="U53">IFERROR(LOOKUP(2,1/(('1530'!$F$2:$F$1240=$P53)*('1530'!$A$2:$A$1240=MAX('1530'!$A$2:$A$1240))),'1530'!$H$2:$H$1240),"")</f>
        <v>7250</v>
      </c>
      <c r="V53" s="31" cm="1">
        <f t="array" ref="V53">IFERROR(LOOKUP(2,1/(('1520'!$F$2:$F$1335=$P53)*('1520'!$A$2:$A$1335=MAX('1520'!$A$2:$A$1335))),'1520'!$S$2:$S$1335),0)</f>
        <v>2068400</v>
      </c>
    </row>
    <row r="54" spans="1:22">
      <c r="A54" s="107" t="str">
        <f t="shared" si="4"/>
        <v/>
      </c>
      <c r="C54" s="31" t="str">
        <f t="shared" si="8"/>
        <v/>
      </c>
      <c r="D54" s="31" t="str">
        <f t="shared" si="9"/>
        <v/>
      </c>
      <c r="E54" s="31" t="str">
        <f t="shared" si="10"/>
        <v/>
      </c>
      <c r="F54" s="32" t="str">
        <f t="shared" si="5"/>
        <v/>
      </c>
      <c r="G54" s="105" t="str">
        <f>IF($B54="","",_xlfn.LET(_xlpm.topix,関数!$C$1,_xlpm.rate,IF($D54&gt;0,ABS($F54/$D54)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54" s="32" t="str">
        <f t="shared" si="11"/>
        <v/>
      </c>
      <c r="I54" s="32" t="str">
        <f t="shared" si="6"/>
        <v/>
      </c>
      <c r="P54" s="31">
        <f>銘柄リスト!A54</f>
        <v>6925</v>
      </c>
      <c r="Q54" s="31" cm="1">
        <f t="array" ref="Q54">IFERROR(LOOKUP(2,1/(('1500'!$F$2:$F$1143=$P54)*('1500'!$A$2:$A$1143=MAX('1500'!$A$2:$A$1143))),'1500'!$H$2:$H$1143),0)</f>
        <v>3572</v>
      </c>
      <c r="R54" s="31" cm="1">
        <f t="array" ref="R54">IFERROR(LOOKUP(2,1/(('1520'!$F$2:$F$1335=$P54)*('1520'!$A$2:$A$1335=MAX('1520'!$A$2:$A$1335))),'1520'!$H$2:$H$1335),0)</f>
        <v>3580</v>
      </c>
      <c r="S54" s="31">
        <f t="shared" si="7"/>
        <v>2.2396416573348264E-3</v>
      </c>
      <c r="T54" s="31" t="str" cm="1">
        <f t="array" ref="T54">IFERROR(LOOKUP(2,1/(('1520'!$F$2:$F$1335=$P54)*('1520'!$A$2:$A$1335=MAX('1520'!$A$2:$A$1335))),'1520'!$G$2:$G$1335),"")</f>
        <v>ウシオ電機</v>
      </c>
      <c r="U54" s="31" cm="1">
        <f t="array" ref="U54">IFERROR(LOOKUP(2,1/(('1530'!$F$2:$F$1240=$P54)*('1530'!$A$2:$A$1240=MAX('1530'!$A$2:$A$1240))),'1530'!$H$2:$H$1240),"")</f>
        <v>3582</v>
      </c>
      <c r="V54" s="31" cm="1">
        <f t="array" ref="V54">IFERROR(LOOKUP(2,1/(('1520'!$F$2:$F$1335=$P54)*('1520'!$A$2:$A$1335=MAX('1520'!$A$2:$A$1335))),'1520'!$S$2:$S$1335),0)</f>
        <v>386200</v>
      </c>
    </row>
    <row r="55" spans="1:22">
      <c r="A55" s="107" t="str">
        <f t="shared" si="4"/>
        <v/>
      </c>
      <c r="C55" s="31" t="str">
        <f t="shared" si="8"/>
        <v/>
      </c>
      <c r="D55" s="31" t="str">
        <f t="shared" si="9"/>
        <v/>
      </c>
      <c r="E55" s="31" t="str">
        <f t="shared" si="10"/>
        <v/>
      </c>
      <c r="F55" s="32" t="str">
        <f t="shared" si="5"/>
        <v/>
      </c>
      <c r="G55" s="105" t="str">
        <f>IF($B55="","",_xlfn.LET(_xlpm.topix,関数!$C$1,_xlpm.rate,IF($D55&gt;0,ABS($F55/$D55)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55" s="32" t="str">
        <f t="shared" si="11"/>
        <v/>
      </c>
      <c r="I55" s="32" t="str">
        <f t="shared" si="6"/>
        <v/>
      </c>
      <c r="P55" s="31">
        <f>銘柄リスト!A55</f>
        <v>6963</v>
      </c>
      <c r="Q55" s="31" cm="1">
        <f t="array" ref="Q55">IFERROR(LOOKUP(2,1/(('1500'!$F$2:$F$1143=$P55)*('1500'!$A$2:$A$1143=MAX('1500'!$A$2:$A$1143))),'1500'!$H$2:$H$1143),0)</f>
        <v>3886</v>
      </c>
      <c r="R55" s="31" cm="1">
        <f t="array" ref="R55">IFERROR(LOOKUP(2,1/(('1520'!$F$2:$F$1335=$P55)*('1520'!$A$2:$A$1335=MAX('1520'!$A$2:$A$1335))),'1520'!$H$2:$H$1335),0)</f>
        <v>3926</v>
      </c>
      <c r="S55" s="31">
        <f t="shared" si="7"/>
        <v>1.0293360782295419E-2</v>
      </c>
      <c r="T55" s="31" t="str" cm="1">
        <f t="array" ref="T55">IFERROR(LOOKUP(2,1/(('1520'!$F$2:$F$1335=$P55)*('1520'!$A$2:$A$1335=MAX('1520'!$A$2:$A$1335))),'1520'!$G$2:$G$1335),"")</f>
        <v>ローム</v>
      </c>
      <c r="U55" s="31" cm="1">
        <f t="array" ref="U55">IFERROR(LOOKUP(2,1/(('1530'!$F$2:$F$1240=$P55)*('1530'!$A$2:$A$1240=MAX('1530'!$A$2:$A$1240))),'1530'!$H$2:$H$1240),"")</f>
        <v>3925</v>
      </c>
      <c r="V55" s="31" cm="1">
        <f t="array" ref="V55">IFERROR(LOOKUP(2,1/(('1520'!$F$2:$F$1335=$P55)*('1520'!$A$2:$A$1335=MAX('1520'!$A$2:$A$1335))),'1520'!$S$2:$S$1335),0)</f>
        <v>6045600</v>
      </c>
    </row>
    <row r="56" spans="1:22">
      <c r="A56" s="107" t="str">
        <f t="shared" si="4"/>
        <v/>
      </c>
      <c r="C56" s="31" t="str">
        <f t="shared" si="8"/>
        <v/>
      </c>
      <c r="D56" s="31" t="str">
        <f t="shared" si="9"/>
        <v/>
      </c>
      <c r="E56" s="31" t="str">
        <f t="shared" si="10"/>
        <v/>
      </c>
      <c r="F56" s="32" t="str">
        <f t="shared" si="5"/>
        <v/>
      </c>
      <c r="G56" s="105" t="str">
        <f>IF($B56="","",_xlfn.LET(_xlpm.topix,関数!$C$1,_xlpm.rate,IF($D56&gt;0,ABS($F56/$D56)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56" s="32" t="str">
        <f t="shared" si="11"/>
        <v/>
      </c>
      <c r="I56" s="32" t="str">
        <f t="shared" si="6"/>
        <v/>
      </c>
      <c r="P56" s="31">
        <f>銘柄リスト!A56</f>
        <v>7011</v>
      </c>
      <c r="Q56" s="31" cm="1">
        <f t="array" ref="Q56">IFERROR(LOOKUP(2,1/(('1500'!$F$2:$F$1143=$P56)*('1500'!$A$2:$A$1143=MAX('1500'!$A$2:$A$1143))),'1500'!$H$2:$H$1143),0)</f>
        <v>3738</v>
      </c>
      <c r="R56" s="31" cm="1">
        <f t="array" ref="R56">IFERROR(LOOKUP(2,1/(('1520'!$F$2:$F$1335=$P56)*('1520'!$A$2:$A$1335=MAX('1520'!$A$2:$A$1335))),'1520'!$H$2:$H$1335),0)</f>
        <v>3738</v>
      </c>
      <c r="S56" s="31">
        <f t="shared" si="7"/>
        <v>0</v>
      </c>
      <c r="T56" s="31" t="str" cm="1">
        <f t="array" ref="T56">IFERROR(LOOKUP(2,1/(('1520'!$F$2:$F$1335=$P56)*('1520'!$A$2:$A$1335=MAX('1520'!$A$2:$A$1335))),'1520'!$G$2:$G$1335),"")</f>
        <v>三菱重工業</v>
      </c>
      <c r="U56" s="31" cm="1">
        <f t="array" ref="U56">IFERROR(LOOKUP(2,1/(('1530'!$F$2:$F$1240=$P56)*('1530'!$A$2:$A$1240=MAX('1530'!$A$2:$A$1240))),'1530'!$H$2:$H$1240),"")</f>
        <v>3740</v>
      </c>
      <c r="V56" s="31" cm="1">
        <f t="array" ref="V56">IFERROR(LOOKUP(2,1/(('1520'!$F$2:$F$1335=$P56)*('1520'!$A$2:$A$1335=MAX('1520'!$A$2:$A$1335))),'1520'!$S$2:$S$1335),0)</f>
        <v>14685200</v>
      </c>
    </row>
    <row r="57" spans="1:22">
      <c r="A57" s="107" t="str">
        <f t="shared" si="4"/>
        <v/>
      </c>
      <c r="C57" s="31" t="str">
        <f t="shared" si="8"/>
        <v/>
      </c>
      <c r="D57" s="31" t="str">
        <f t="shared" si="9"/>
        <v/>
      </c>
      <c r="E57" s="31" t="str">
        <f t="shared" si="10"/>
        <v/>
      </c>
      <c r="F57" s="32" t="str">
        <f t="shared" si="5"/>
        <v/>
      </c>
      <c r="G57" s="105" t="str">
        <f>IF($B57="","",_xlfn.LET(_xlpm.topix,関数!$C$1,_xlpm.rate,IF($D57&gt;0,ABS($F57/$D57)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57" s="32" t="str">
        <f t="shared" si="11"/>
        <v/>
      </c>
      <c r="I57" s="32" t="str">
        <f t="shared" si="6"/>
        <v/>
      </c>
      <c r="P57" s="31">
        <f>銘柄リスト!A57</f>
        <v>7013</v>
      </c>
      <c r="Q57" s="31" cm="1">
        <f t="array" ref="Q57">IFERROR(LOOKUP(2,1/(('1500'!$F$2:$F$1143=$P57)*('1500'!$A$2:$A$1143=MAX('1500'!$A$2:$A$1143))),'1500'!$H$2:$H$1143),0)</f>
        <v>2737.5</v>
      </c>
      <c r="R57" s="31" cm="1">
        <f t="array" ref="R57">IFERROR(LOOKUP(2,1/(('1520'!$F$2:$F$1335=$P57)*('1520'!$A$2:$A$1335=MAX('1520'!$A$2:$A$1335))),'1520'!$H$2:$H$1335),0)</f>
        <v>2745</v>
      </c>
      <c r="S57" s="31">
        <f t="shared" si="7"/>
        <v>2.7397260273972603E-3</v>
      </c>
      <c r="T57" s="31" t="str" cm="1">
        <f t="array" ref="T57">IFERROR(LOOKUP(2,1/(('1520'!$F$2:$F$1335=$P57)*('1520'!$A$2:$A$1335=MAX('1520'!$A$2:$A$1335))),'1520'!$G$2:$G$1335),"")</f>
        <v>ＩＨＩ</v>
      </c>
      <c r="U57" s="31" cm="1">
        <f t="array" ref="U57">IFERROR(LOOKUP(2,1/(('1530'!$F$2:$F$1240=$P57)*('1530'!$A$2:$A$1240=MAX('1530'!$A$2:$A$1240))),'1530'!$H$2:$H$1240),"")</f>
        <v>2755</v>
      </c>
      <c r="V57" s="31" cm="1">
        <f t="array" ref="V57">IFERROR(LOOKUP(2,1/(('1520'!$F$2:$F$1335=$P57)*('1520'!$A$2:$A$1335=MAX('1520'!$A$2:$A$1335))),'1520'!$S$2:$S$1335),0)</f>
        <v>10506800</v>
      </c>
    </row>
    <row r="58" spans="1:22">
      <c r="A58" s="107" t="str">
        <f t="shared" si="4"/>
        <v/>
      </c>
      <c r="C58" s="31" t="str">
        <f t="shared" si="8"/>
        <v/>
      </c>
      <c r="D58" s="31" t="str">
        <f t="shared" si="9"/>
        <v/>
      </c>
      <c r="E58" s="31" t="str">
        <f t="shared" si="10"/>
        <v/>
      </c>
      <c r="F58" s="32" t="str">
        <f t="shared" si="5"/>
        <v/>
      </c>
      <c r="G58" s="105" t="str">
        <f>IF($B58="","",_xlfn.LET(_xlpm.topix,関数!$C$1,_xlpm.rate,IF($D58&gt;0,ABS($F58/$D58)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58" s="32" t="str">
        <f t="shared" si="11"/>
        <v/>
      </c>
      <c r="I58" s="32" t="str">
        <f t="shared" si="6"/>
        <v/>
      </c>
      <c r="P58" s="31">
        <f>銘柄リスト!A58</f>
        <v>7047</v>
      </c>
      <c r="Q58" s="31" cm="1">
        <f t="array" ref="Q58">IFERROR(LOOKUP(2,1/(('1500'!$F$2:$F$1143=$P58)*('1500'!$A$2:$A$1143=MAX('1500'!$A$2:$A$1143))),'1500'!$H$2:$H$1143),0)</f>
        <v>2305</v>
      </c>
      <c r="R58" s="31" cm="1">
        <f t="array" ref="R58">IFERROR(LOOKUP(2,1/(('1520'!$F$2:$F$1335=$P58)*('1520'!$A$2:$A$1335=MAX('1520'!$A$2:$A$1335))),'1520'!$H$2:$H$1335),0)</f>
        <v>2313</v>
      </c>
      <c r="S58" s="31">
        <f t="shared" si="7"/>
        <v>3.4707158351409977E-3</v>
      </c>
      <c r="T58" s="31" t="str" cm="1">
        <f t="array" ref="T58">IFERROR(LOOKUP(2,1/(('1520'!$F$2:$F$1335=$P58)*('1520'!$A$2:$A$1335=MAX('1520'!$A$2:$A$1335))),'1520'!$G$2:$G$1335),"")</f>
        <v>ポート</v>
      </c>
      <c r="U58" s="31" cm="1">
        <f t="array" ref="U58">IFERROR(LOOKUP(2,1/(('1530'!$F$2:$F$1240=$P58)*('1530'!$A$2:$A$1240=MAX('1530'!$A$2:$A$1240))),'1530'!$H$2:$H$1240),"")</f>
        <v>2317</v>
      </c>
      <c r="V58" s="31" cm="1">
        <f t="array" ref="V58">IFERROR(LOOKUP(2,1/(('1520'!$F$2:$F$1335=$P58)*('1520'!$A$2:$A$1335=MAX('1520'!$A$2:$A$1335))),'1520'!$S$2:$S$1335),0)</f>
        <v>86400</v>
      </c>
    </row>
    <row r="59" spans="1:22">
      <c r="A59" s="107" t="str">
        <f t="shared" si="4"/>
        <v/>
      </c>
      <c r="C59" s="31" t="str">
        <f t="shared" si="8"/>
        <v/>
      </c>
      <c r="D59" s="31" t="str">
        <f t="shared" si="9"/>
        <v/>
      </c>
      <c r="E59" s="31" t="str">
        <f t="shared" si="10"/>
        <v/>
      </c>
      <c r="F59" s="32" t="str">
        <f t="shared" si="5"/>
        <v/>
      </c>
      <c r="G59" s="105" t="str">
        <f>IF($B59="","",_xlfn.LET(_xlpm.topix,関数!$C$1,_xlpm.rate,IF($D59&gt;0,ABS($F59/$D59)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59" s="32" t="str">
        <f t="shared" si="11"/>
        <v/>
      </c>
      <c r="I59" s="32" t="str">
        <f t="shared" si="6"/>
        <v/>
      </c>
      <c r="P59" s="31">
        <f>銘柄リスト!A59</f>
        <v>7084</v>
      </c>
      <c r="Q59" s="31" cm="1">
        <f t="array" ref="Q59">IFERROR(LOOKUP(2,1/(('1500'!$F$2:$F$1143=$P59)*('1500'!$A$2:$A$1143=MAX('1500'!$A$2:$A$1143))),'1500'!$H$2:$H$1143),0)</f>
        <v>2720</v>
      </c>
      <c r="R59" s="31" cm="1">
        <f t="array" ref="R59">IFERROR(LOOKUP(2,1/(('1520'!$F$2:$F$1335=$P59)*('1520'!$A$2:$A$1335=MAX('1520'!$A$2:$A$1335))),'1520'!$H$2:$H$1335),0)</f>
        <v>2720</v>
      </c>
      <c r="S59" s="31">
        <f t="shared" si="7"/>
        <v>0</v>
      </c>
      <c r="T59" s="31" t="str" cm="1">
        <f t="array" ref="T59">IFERROR(LOOKUP(2,1/(('1520'!$F$2:$F$1335=$P59)*('1520'!$A$2:$A$1335=MAX('1520'!$A$2:$A$1335))),'1520'!$G$2:$G$1335),"")</f>
        <v>ＳＭＩＬＥＨＯＬＤＩＮＧＳ</v>
      </c>
      <c r="U59" s="31" cm="1">
        <f t="array" ref="U59">IFERROR(LOOKUP(2,1/(('1530'!$F$2:$F$1240=$P59)*('1530'!$A$2:$A$1240=MAX('1530'!$A$2:$A$1240))),'1530'!$H$2:$H$1240),"")</f>
        <v>2722</v>
      </c>
      <c r="V59" s="31" cm="1">
        <f t="array" ref="V59">IFERROR(LOOKUP(2,1/(('1520'!$F$2:$F$1335=$P59)*('1520'!$A$2:$A$1335=MAX('1520'!$A$2:$A$1335))),'1520'!$S$2:$S$1335),0)</f>
        <v>5800</v>
      </c>
    </row>
    <row r="60" spans="1:22">
      <c r="A60" s="107" t="str">
        <f t="shared" si="4"/>
        <v/>
      </c>
      <c r="C60" s="31" t="str">
        <f t="shared" si="8"/>
        <v/>
      </c>
      <c r="D60" s="31" t="str">
        <f t="shared" si="9"/>
        <v/>
      </c>
      <c r="E60" s="31" t="str">
        <f t="shared" si="10"/>
        <v/>
      </c>
      <c r="F60" s="32" t="str">
        <f t="shared" si="5"/>
        <v/>
      </c>
      <c r="G60" s="105" t="str">
        <f>IF($B60="","",_xlfn.LET(_xlpm.topix,関数!$C$1,_xlpm.rate,IF($D60&gt;0,ABS($F60/$D60)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60" s="32" t="str">
        <f t="shared" si="11"/>
        <v/>
      </c>
      <c r="I60" s="32" t="str">
        <f t="shared" si="6"/>
        <v/>
      </c>
      <c r="P60" s="31">
        <f>銘柄リスト!A60</f>
        <v>7182</v>
      </c>
      <c r="Q60" s="31" cm="1">
        <f t="array" ref="Q60">IFERROR(LOOKUP(2,1/(('1500'!$F$2:$F$1143=$P60)*('1500'!$A$2:$A$1143=MAX('1500'!$A$2:$A$1143))),'1500'!$H$2:$H$1143),0)</f>
        <v>3222</v>
      </c>
      <c r="R60" s="31" cm="1">
        <f t="array" ref="R60">IFERROR(LOOKUP(2,1/(('1520'!$F$2:$F$1335=$P60)*('1520'!$A$2:$A$1335=MAX('1520'!$A$2:$A$1335))),'1520'!$H$2:$H$1335),0)</f>
        <v>3226</v>
      </c>
      <c r="S60" s="31">
        <f t="shared" si="7"/>
        <v>1.2414649286157666E-3</v>
      </c>
      <c r="T60" s="31" t="str" cm="1">
        <f t="array" ref="T60">IFERROR(LOOKUP(2,1/(('1520'!$F$2:$F$1335=$P60)*('1520'!$A$2:$A$1335=MAX('1520'!$A$2:$A$1335))),'1520'!$G$2:$G$1335),"")</f>
        <v>ゆうちょ銀行</v>
      </c>
      <c r="U60" s="31" cm="1">
        <f t="array" ref="U60">IFERROR(LOOKUP(2,1/(('1530'!$F$2:$F$1240=$P60)*('1530'!$A$2:$A$1240=MAX('1530'!$A$2:$A$1240))),'1530'!$H$2:$H$1240),"")</f>
        <v>3216</v>
      </c>
      <c r="V60" s="31" cm="1">
        <f t="array" ref="V60">IFERROR(LOOKUP(2,1/(('1520'!$F$2:$F$1335=$P60)*('1520'!$A$2:$A$1335=MAX('1520'!$A$2:$A$1335))),'1520'!$S$2:$S$1335),0)</f>
        <v>8307900</v>
      </c>
    </row>
    <row r="61" spans="1:22">
      <c r="A61" s="107" t="str">
        <f t="shared" si="4"/>
        <v/>
      </c>
      <c r="C61" s="31" t="str">
        <f t="shared" si="8"/>
        <v/>
      </c>
      <c r="D61" s="31" t="str">
        <f t="shared" si="9"/>
        <v/>
      </c>
      <c r="E61" s="31" t="str">
        <f t="shared" si="10"/>
        <v/>
      </c>
      <c r="F61" s="32" t="str">
        <f t="shared" si="5"/>
        <v/>
      </c>
      <c r="G61" s="105" t="str">
        <f>IF($B61="","",_xlfn.LET(_xlpm.topix,関数!$C$1,_xlpm.rate,IF($D61&gt;0,ABS($F61/$D61)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61" s="32" t="str">
        <f t="shared" si="11"/>
        <v/>
      </c>
      <c r="I61" s="32" t="str">
        <f t="shared" si="6"/>
        <v/>
      </c>
      <c r="P61" s="31">
        <f>銘柄リスト!A61</f>
        <v>7203</v>
      </c>
      <c r="Q61" s="31" cm="1">
        <f t="array" ref="Q61">IFERROR(LOOKUP(2,1/(('1500'!$F$2:$F$1143=$P61)*('1500'!$A$2:$A$1143=MAX('1500'!$A$2:$A$1143))),'1500'!$H$2:$H$1143),0)</f>
        <v>3222</v>
      </c>
      <c r="R61" s="31" cm="1">
        <f t="array" ref="R61">IFERROR(LOOKUP(2,1/(('1520'!$F$2:$F$1335=$P61)*('1520'!$A$2:$A$1335=MAX('1520'!$A$2:$A$1335))),'1520'!$H$2:$H$1335),0)</f>
        <v>3231</v>
      </c>
      <c r="S61" s="31">
        <f t="shared" si="7"/>
        <v>2.7932960893854749E-3</v>
      </c>
      <c r="T61" s="31" t="str" cm="1">
        <f t="array" ref="T61">IFERROR(LOOKUP(2,1/(('1520'!$F$2:$F$1335=$P61)*('1520'!$A$2:$A$1335=MAX('1520'!$A$2:$A$1335))),'1520'!$G$2:$G$1335),"")</f>
        <v>トヨタ自動車</v>
      </c>
      <c r="U61" s="31" cm="1">
        <f t="array" ref="U61">IFERROR(LOOKUP(2,1/(('1530'!$F$2:$F$1240=$P61)*('1530'!$A$2:$A$1240=MAX('1530'!$A$2:$A$1240))),'1530'!$H$2:$H$1240),"")</f>
        <v>3224</v>
      </c>
      <c r="V61" s="31" cm="1">
        <f t="array" ref="V61">IFERROR(LOOKUP(2,1/(('1520'!$F$2:$F$1335=$P61)*('1520'!$A$2:$A$1335=MAX('1520'!$A$2:$A$1335))),'1520'!$S$2:$S$1335),0)</f>
        <v>51668200</v>
      </c>
    </row>
    <row r="62" spans="1:22">
      <c r="A62" s="107" t="str">
        <f t="shared" si="4"/>
        <v/>
      </c>
      <c r="C62" s="31" t="str">
        <f t="shared" si="8"/>
        <v/>
      </c>
      <c r="D62" s="31" t="str">
        <f t="shared" si="9"/>
        <v/>
      </c>
      <c r="E62" s="31" t="str">
        <f t="shared" si="10"/>
        <v/>
      </c>
      <c r="F62" s="32" t="str">
        <f t="shared" si="5"/>
        <v/>
      </c>
      <c r="G62" s="105" t="str">
        <f>IF($B62="","",_xlfn.LET(_xlpm.topix,関数!$C$1,_xlpm.rate,IF($D62&gt;0,ABS($F62/$D62)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62" s="32" t="str">
        <f t="shared" si="11"/>
        <v/>
      </c>
      <c r="I62" s="32" t="str">
        <f t="shared" si="6"/>
        <v/>
      </c>
      <c r="P62" s="31">
        <f>銘柄リスト!A62</f>
        <v>7213</v>
      </c>
      <c r="Q62" s="31" cm="1">
        <f t="array" ref="Q62">IFERROR(LOOKUP(2,1/(('1500'!$F$2:$F$1143=$P62)*('1500'!$A$2:$A$1143=MAX('1500'!$A$2:$A$1143))),'1500'!$H$2:$H$1143),0)</f>
        <v>616</v>
      </c>
      <c r="R62" s="31" cm="1">
        <f t="array" ref="R62">IFERROR(LOOKUP(2,1/(('1520'!$F$2:$F$1335=$P62)*('1520'!$A$2:$A$1335=MAX('1520'!$A$2:$A$1335))),'1520'!$H$2:$H$1335),0)</f>
        <v>618</v>
      </c>
      <c r="S62" s="31">
        <f t="shared" si="7"/>
        <v>3.246753246753247E-3</v>
      </c>
      <c r="T62" s="31" t="str" cm="1">
        <f t="array" ref="T62">IFERROR(LOOKUP(2,1/(('1520'!$F$2:$F$1335=$P62)*('1520'!$A$2:$A$1335=MAX('1520'!$A$2:$A$1335))),'1520'!$G$2:$G$1335),"")</f>
        <v>レシップホールディングス</v>
      </c>
      <c r="U62" s="31" cm="1">
        <f t="array" ref="U62">IFERROR(LOOKUP(2,1/(('1530'!$F$2:$F$1240=$P62)*('1530'!$A$2:$A$1240=MAX('1530'!$A$2:$A$1240))),'1530'!$H$2:$H$1240),"")</f>
        <v>619</v>
      </c>
      <c r="V62" s="31" cm="1">
        <f t="array" ref="V62">IFERROR(LOOKUP(2,1/(('1520'!$F$2:$F$1335=$P62)*('1520'!$A$2:$A$1335=MAX('1520'!$A$2:$A$1335))),'1520'!$S$2:$S$1335),0)</f>
        <v>27500</v>
      </c>
    </row>
    <row r="63" spans="1:22">
      <c r="A63" s="107" t="str">
        <f t="shared" si="4"/>
        <v/>
      </c>
      <c r="C63" s="31" t="str">
        <f t="shared" si="8"/>
        <v/>
      </c>
      <c r="D63" s="31" t="str">
        <f t="shared" si="9"/>
        <v/>
      </c>
      <c r="E63" s="31" t="str">
        <f t="shared" si="10"/>
        <v/>
      </c>
      <c r="F63" s="32" t="str">
        <f t="shared" si="5"/>
        <v/>
      </c>
      <c r="G63" s="105" t="str">
        <f>IF($B63="","",_xlfn.LET(_xlpm.topix,関数!$C$1,_xlpm.rate,IF($D63&gt;0,ABS($F63/$D63)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63" s="32" t="str">
        <f t="shared" si="11"/>
        <v/>
      </c>
      <c r="I63" s="32" t="str">
        <f t="shared" si="6"/>
        <v/>
      </c>
      <c r="P63" s="31">
        <f>銘柄リスト!A63</f>
        <v>7220</v>
      </c>
      <c r="Q63" s="31" cm="1">
        <f t="array" ref="Q63">IFERROR(LOOKUP(2,1/(('1500'!$F$2:$F$1143=$P63)*('1500'!$A$2:$A$1143=MAX('1500'!$A$2:$A$1143))),'1500'!$H$2:$H$1143),0)</f>
        <v>2976</v>
      </c>
      <c r="R63" s="31" cm="1">
        <f t="array" ref="R63">IFERROR(LOOKUP(2,1/(('1520'!$F$2:$F$1335=$P63)*('1520'!$A$2:$A$1335=MAX('1520'!$A$2:$A$1335))),'1520'!$H$2:$H$1335),0)</f>
        <v>2965</v>
      </c>
      <c r="S63" s="31">
        <f t="shared" si="7"/>
        <v>-3.6962365591397851E-3</v>
      </c>
      <c r="T63" s="31" t="str" cm="1">
        <f t="array" ref="T63">IFERROR(LOOKUP(2,1/(('1520'!$F$2:$F$1335=$P63)*('1520'!$A$2:$A$1335=MAX('1520'!$A$2:$A$1335))),'1520'!$G$2:$G$1335),"")</f>
        <v>武蔵精密工業</v>
      </c>
      <c r="U63" s="31" cm="1">
        <f t="array" ref="U63">IFERROR(LOOKUP(2,1/(('1530'!$F$2:$F$1240=$P63)*('1530'!$A$2:$A$1240=MAX('1530'!$A$2:$A$1240))),'1530'!$H$2:$H$1240),"")</f>
        <v>3040</v>
      </c>
      <c r="V63" s="31" cm="1">
        <f t="array" ref="V63">IFERROR(LOOKUP(2,1/(('1520'!$F$2:$F$1335=$P63)*('1520'!$A$2:$A$1335=MAX('1520'!$A$2:$A$1335))),'1520'!$S$2:$S$1335),0)</f>
        <v>1769200</v>
      </c>
    </row>
    <row r="64" spans="1:22">
      <c r="A64" s="107" t="str">
        <f t="shared" si="4"/>
        <v/>
      </c>
      <c r="C64" s="31" t="str">
        <f t="shared" si="8"/>
        <v/>
      </c>
      <c r="D64" s="31" t="str">
        <f t="shared" si="9"/>
        <v/>
      </c>
      <c r="E64" s="31" t="str">
        <f t="shared" si="10"/>
        <v/>
      </c>
      <c r="F64" s="32" t="str">
        <f t="shared" si="5"/>
        <v/>
      </c>
      <c r="G64" s="105" t="str">
        <f>IF($B64="","",_xlfn.LET(_xlpm.topix,関数!$C$1,_xlpm.rate,IF($D64&gt;0,ABS($F64/$D64)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64" s="32" t="str">
        <f t="shared" si="11"/>
        <v/>
      </c>
      <c r="I64" s="32" t="str">
        <f t="shared" si="6"/>
        <v/>
      </c>
      <c r="P64" s="31">
        <f>銘柄リスト!A64</f>
        <v>7269</v>
      </c>
      <c r="Q64" s="31" cm="1">
        <f t="array" ref="Q64">IFERROR(LOOKUP(2,1/(('1500'!$F$2:$F$1143=$P64)*('1500'!$A$2:$A$1143=MAX('1500'!$A$2:$A$1143))),'1500'!$H$2:$H$1143),0)</f>
        <v>2125.5</v>
      </c>
      <c r="R64" s="31" cm="1">
        <f t="array" ref="R64">IFERROR(LOOKUP(2,1/(('1520'!$F$2:$F$1335=$P64)*('1520'!$A$2:$A$1335=MAX('1520'!$A$2:$A$1335))),'1520'!$H$2:$H$1335),0)</f>
        <v>2133</v>
      </c>
      <c r="S64" s="31">
        <f t="shared" si="7"/>
        <v>3.5285815102328866E-3</v>
      </c>
      <c r="T64" s="31" t="str" cm="1">
        <f t="array" ref="T64">IFERROR(LOOKUP(2,1/(('1520'!$F$2:$F$1335=$P64)*('1520'!$A$2:$A$1335=MAX('1520'!$A$2:$A$1335))),'1520'!$G$2:$G$1335),"")</f>
        <v>スズキ</v>
      </c>
      <c r="U64" s="31" cm="1">
        <f t="array" ref="U64">IFERROR(LOOKUP(2,1/(('1530'!$F$2:$F$1240=$P64)*('1530'!$A$2:$A$1240=MAX('1530'!$A$2:$A$1240))),'1530'!$H$2:$H$1240),"")</f>
        <v>2145.5</v>
      </c>
      <c r="V64" s="31" cm="1">
        <f t="array" ref="V64">IFERROR(LOOKUP(2,1/(('1520'!$F$2:$F$1335=$P64)*('1520'!$A$2:$A$1335=MAX('1520'!$A$2:$A$1335))),'1520'!$S$2:$S$1335),0)</f>
        <v>4863600</v>
      </c>
    </row>
    <row r="65" spans="1:22">
      <c r="A65" s="107" t="str">
        <f t="shared" ref="A65:A94" si="12">IF(B65="","","株探")</f>
        <v/>
      </c>
      <c r="C65" s="31" t="str">
        <f t="shared" si="8"/>
        <v/>
      </c>
      <c r="D65" s="31" t="str">
        <f t="shared" si="9"/>
        <v/>
      </c>
      <c r="E65" s="31" t="str">
        <f t="shared" si="10"/>
        <v/>
      </c>
      <c r="F65" s="32" t="str">
        <f t="shared" ref="F65:F94" si="13">IF(OR($D65="",$E65=""),"",$E65-$D65)</f>
        <v/>
      </c>
      <c r="G65" s="105" t="str">
        <f>IF($B65="","",_xlfn.LET(_xlpm.topix,関数!$C$1,_xlpm.rate,IF($D65&gt;0,ABS($F65/$D65)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65" s="32" t="str">
        <f t="shared" si="11"/>
        <v/>
      </c>
      <c r="I65" s="32" t="str">
        <f t="shared" ref="I65:I94" si="14">IF(OR($E65="",$H65=""),"",$H65-$E65)</f>
        <v/>
      </c>
      <c r="P65" s="31">
        <f>銘柄リスト!A65</f>
        <v>7272</v>
      </c>
      <c r="Q65" s="31" cm="1">
        <f t="array" ref="Q65">IFERROR(LOOKUP(2,1/(('1500'!$F$2:$F$1143=$P65)*('1500'!$A$2:$A$1143=MAX('1500'!$A$2:$A$1143))),'1500'!$H$2:$H$1143),0)</f>
        <v>1405</v>
      </c>
      <c r="R65" s="31" cm="1">
        <f t="array" ref="R65">IFERROR(LOOKUP(2,1/(('1520'!$F$2:$F$1335=$P65)*('1520'!$A$2:$A$1335=MAX('1520'!$A$2:$A$1335))),'1520'!$H$2:$H$1335),0)</f>
        <v>1411</v>
      </c>
      <c r="S65" s="31">
        <f t="shared" si="7"/>
        <v>4.2704626334519576E-3</v>
      </c>
      <c r="T65" s="31" t="str" cm="1">
        <f t="array" ref="T65">IFERROR(LOOKUP(2,1/(('1520'!$F$2:$F$1335=$P65)*('1520'!$A$2:$A$1335=MAX('1520'!$A$2:$A$1335))),'1520'!$G$2:$G$1335),"")</f>
        <v>ヤマハ発動機</v>
      </c>
      <c r="U65" s="31" cm="1">
        <f t="array" ref="U65">IFERROR(LOOKUP(2,1/(('1530'!$F$2:$F$1240=$P65)*('1530'!$A$2:$A$1240=MAX('1530'!$A$2:$A$1240))),'1530'!$H$2:$H$1240),"")</f>
        <v>1409</v>
      </c>
      <c r="V65" s="31" cm="1">
        <f t="array" ref="V65">IFERROR(LOOKUP(2,1/(('1520'!$F$2:$F$1335=$P65)*('1520'!$A$2:$A$1335=MAX('1520'!$A$2:$A$1335))),'1520'!$S$2:$S$1335),0)</f>
        <v>9621700</v>
      </c>
    </row>
    <row r="66" spans="1:22">
      <c r="A66" s="107" t="str">
        <f t="shared" si="12"/>
        <v/>
      </c>
      <c r="C66" s="31" t="str">
        <f t="shared" ref="C66:C94" si="15">IF($B66="","",_xlfn.XLOOKUP($B66,$P$2:$P$94,$T$2:$T$94,""))</f>
        <v/>
      </c>
      <c r="D66" s="31" t="str">
        <f t="shared" ref="D66:D94" si="16">IF($B66="","",_xlfn.XLOOKUP($B66,$P$2:$P$94,$Q$2:$Q$94,""))</f>
        <v/>
      </c>
      <c r="E66" s="31" t="str">
        <f t="shared" ref="E66:E94" si="17">IF($B66="","",_xlfn.XLOOKUP($B66,$P$2:$P$94,$R$2:$R$94,""))</f>
        <v/>
      </c>
      <c r="F66" s="32" t="str">
        <f t="shared" si="13"/>
        <v/>
      </c>
      <c r="G66" s="105" t="str">
        <f>IF($B66="","",_xlfn.LET(_xlpm.topix,関数!$C$1,_xlpm.rate,IF($D66&gt;0,ABS($F66/$D66)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66" s="32" t="str">
        <f t="shared" ref="H66:H94" si="18">IF($B66="","",_xlfn.XLOOKUP($B66,$P$2:$P$94,$U$2:$U$94,""))</f>
        <v/>
      </c>
      <c r="I66" s="32" t="str">
        <f t="shared" si="14"/>
        <v/>
      </c>
      <c r="P66" s="31">
        <f>銘柄リスト!A66</f>
        <v>7376</v>
      </c>
      <c r="Q66" s="31" cm="1">
        <f t="array" ref="Q66">IFERROR(LOOKUP(2,1/(('1500'!$F$2:$F$1143=$P66)*('1500'!$A$2:$A$1143=MAX('1500'!$A$2:$A$1143))),'1500'!$H$2:$H$1143),0)</f>
        <v>1150</v>
      </c>
      <c r="R66" s="31" cm="1">
        <f t="array" ref="R66">IFERROR(LOOKUP(2,1/(('1520'!$F$2:$F$1335=$P66)*('1520'!$A$2:$A$1335=MAX('1520'!$A$2:$A$1335))),'1520'!$H$2:$H$1335),0)</f>
        <v>1164</v>
      </c>
      <c r="S66" s="31">
        <f t="shared" si="7"/>
        <v>1.2173913043478261E-2</v>
      </c>
      <c r="T66" s="31" t="str" cm="1">
        <f t="array" ref="T66">IFERROR(LOOKUP(2,1/(('1520'!$F$2:$F$1335=$P66)*('1520'!$A$2:$A$1335=MAX('1520'!$A$2:$A$1335))),'1520'!$G$2:$G$1335),"")</f>
        <v>ＢＣＣ</v>
      </c>
      <c r="U66" s="31" cm="1">
        <f t="array" ref="U66">IFERROR(LOOKUP(2,1/(('1530'!$F$2:$F$1240=$P66)*('1530'!$A$2:$A$1240=MAX('1530'!$A$2:$A$1240))),'1530'!$H$2:$H$1240),"")</f>
        <v>1178</v>
      </c>
      <c r="V66" s="31" cm="1">
        <f t="array" ref="V66">IFERROR(LOOKUP(2,1/(('1520'!$F$2:$F$1335=$P66)*('1520'!$A$2:$A$1335=MAX('1520'!$A$2:$A$1335))),'1520'!$S$2:$S$1335),0)</f>
        <v>19800</v>
      </c>
    </row>
    <row r="67" spans="1:22">
      <c r="A67" s="107" t="str">
        <f t="shared" si="12"/>
        <v/>
      </c>
      <c r="C67" s="31" t="str">
        <f t="shared" si="15"/>
        <v/>
      </c>
      <c r="D67" s="31" t="str">
        <f t="shared" si="16"/>
        <v/>
      </c>
      <c r="E67" s="31" t="str">
        <f t="shared" si="17"/>
        <v/>
      </c>
      <c r="F67" s="32" t="str">
        <f t="shared" si="13"/>
        <v/>
      </c>
      <c r="G67" s="105" t="str">
        <f>IF($B67="","",_xlfn.LET(_xlpm.topix,関数!$C$1,_xlpm.rate,IF($D67&gt;0,ABS($F67/$D67)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67" s="32" t="str">
        <f t="shared" si="18"/>
        <v/>
      </c>
      <c r="I67" s="32" t="str">
        <f t="shared" si="14"/>
        <v/>
      </c>
      <c r="P67" s="31">
        <f>銘柄リスト!A67</f>
        <v>7525</v>
      </c>
      <c r="Q67" s="31" cm="1">
        <f t="array" ref="Q67">IFERROR(LOOKUP(2,1/(('1500'!$F$2:$F$1143=$P67)*('1500'!$A$2:$A$1143=MAX('1500'!$A$2:$A$1143))),'1500'!$H$2:$H$1143),0)</f>
        <v>3565</v>
      </c>
      <c r="R67" s="31" cm="1">
        <f t="array" ref="R67">IFERROR(LOOKUP(2,1/(('1520'!$F$2:$F$1335=$P67)*('1520'!$A$2:$A$1335=MAX('1520'!$A$2:$A$1335))),'1520'!$H$2:$H$1335),0)</f>
        <v>3560</v>
      </c>
      <c r="S67" s="31">
        <f t="shared" ref="S67:S94" si="19">IFERROR(IF(Q67&gt;0,(R67-Q67)/Q67,0),0)</f>
        <v>-1.4025245441795231E-3</v>
      </c>
      <c r="T67" s="31" t="str" cm="1">
        <f t="array" ref="T67">IFERROR(LOOKUP(2,1/(('1520'!$F$2:$F$1335=$P67)*('1520'!$A$2:$A$1335=MAX('1520'!$A$2:$A$1335))),'1520'!$G$2:$G$1335),"")</f>
        <v>リックス</v>
      </c>
      <c r="U67" s="31" cm="1">
        <f t="array" ref="U67">IFERROR(LOOKUP(2,1/(('1530'!$F$2:$F$1240=$P67)*('1530'!$A$2:$A$1240=MAX('1530'!$A$2:$A$1240))),'1530'!$H$2:$H$1240),"")</f>
        <v>3585</v>
      </c>
      <c r="V67" s="31" cm="1">
        <f t="array" ref="V67">IFERROR(LOOKUP(2,1/(('1520'!$F$2:$F$1335=$P67)*('1520'!$A$2:$A$1335=MAX('1520'!$A$2:$A$1335))),'1520'!$S$2:$S$1335),0)</f>
        <v>23600</v>
      </c>
    </row>
    <row r="68" spans="1:22">
      <c r="A68" s="107" t="str">
        <f t="shared" si="12"/>
        <v/>
      </c>
      <c r="C68" s="31" t="str">
        <f t="shared" si="15"/>
        <v/>
      </c>
      <c r="D68" s="31" t="str">
        <f t="shared" si="16"/>
        <v/>
      </c>
      <c r="E68" s="31" t="str">
        <f t="shared" si="17"/>
        <v/>
      </c>
      <c r="F68" s="32" t="str">
        <f t="shared" si="13"/>
        <v/>
      </c>
      <c r="G68" s="105" t="str">
        <f>IF($B68="","",_xlfn.LET(_xlpm.topix,関数!$C$1,_xlpm.rate,IF($D68&gt;0,ABS($F68/$D68)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68" s="32" t="str">
        <f t="shared" si="18"/>
        <v/>
      </c>
      <c r="I68" s="32" t="str">
        <f t="shared" si="14"/>
        <v/>
      </c>
      <c r="P68" s="31">
        <f>銘柄リスト!A68</f>
        <v>7729</v>
      </c>
      <c r="Q68" s="31" cm="1">
        <f t="array" ref="Q68">IFERROR(LOOKUP(2,1/(('1500'!$F$2:$F$1143=$P68)*('1500'!$A$2:$A$1143=MAX('1500'!$A$2:$A$1143))),'1500'!$H$2:$H$1143),0)</f>
        <v>14500</v>
      </c>
      <c r="R68" s="31" cm="1">
        <f t="array" ref="R68">IFERROR(LOOKUP(2,1/(('1520'!$F$2:$F$1335=$P68)*('1520'!$A$2:$A$1335=MAX('1520'!$A$2:$A$1335))),'1520'!$H$2:$H$1335),0)</f>
        <v>14565</v>
      </c>
      <c r="S68" s="31">
        <f t="shared" si="19"/>
        <v>4.4827586206896549E-3</v>
      </c>
      <c r="T68" s="31" t="str" cm="1">
        <f t="array" ref="T68">IFERROR(LOOKUP(2,1/(('1520'!$F$2:$F$1335=$P68)*('1520'!$A$2:$A$1335=MAX('1520'!$A$2:$A$1335))),'1520'!$G$2:$G$1335),"")</f>
        <v>東京精密</v>
      </c>
      <c r="U68" s="31" cm="1">
        <f t="array" ref="U68">IFERROR(LOOKUP(2,1/(('1530'!$F$2:$F$1240=$P68)*('1530'!$A$2:$A$1240=MAX('1530'!$A$2:$A$1240))),'1530'!$H$2:$H$1240),"")</f>
        <v>14760</v>
      </c>
      <c r="V68" s="31" cm="1">
        <f t="array" ref="V68">IFERROR(LOOKUP(2,1/(('1520'!$F$2:$F$1335=$P68)*('1520'!$A$2:$A$1335=MAX('1520'!$A$2:$A$1335))),'1520'!$S$2:$S$1335),0)</f>
        <v>611900</v>
      </c>
    </row>
    <row r="69" spans="1:22">
      <c r="A69" s="107" t="str">
        <f t="shared" si="12"/>
        <v/>
      </c>
      <c r="C69" s="31" t="str">
        <f t="shared" si="15"/>
        <v/>
      </c>
      <c r="D69" s="31" t="str">
        <f t="shared" si="16"/>
        <v/>
      </c>
      <c r="E69" s="31" t="str">
        <f t="shared" si="17"/>
        <v/>
      </c>
      <c r="F69" s="32" t="str">
        <f t="shared" si="13"/>
        <v/>
      </c>
      <c r="G69" s="105" t="str">
        <f>IF($B69="","",_xlfn.LET(_xlpm.topix,関数!$C$1,_xlpm.rate,IF($D69&gt;0,ABS($F69/$D69)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69" s="32" t="str">
        <f t="shared" si="18"/>
        <v/>
      </c>
      <c r="I69" s="32" t="str">
        <f t="shared" si="14"/>
        <v/>
      </c>
      <c r="P69" s="31">
        <f>銘柄リスト!A69</f>
        <v>7921</v>
      </c>
      <c r="Q69" s="31" cm="1">
        <f t="array" ref="Q69">IFERROR(LOOKUP(2,1/(('1500'!$F$2:$F$1143=$P69)*('1500'!$A$2:$A$1143=MAX('1500'!$A$2:$A$1143))),'1500'!$H$2:$H$1143),0)</f>
        <v>4550</v>
      </c>
      <c r="R69" s="31" cm="1">
        <f t="array" ref="R69">IFERROR(LOOKUP(2,1/(('1520'!$F$2:$F$1335=$P69)*('1520'!$A$2:$A$1335=MAX('1520'!$A$2:$A$1335))),'1520'!$H$2:$H$1335),0)</f>
        <v>4560</v>
      </c>
      <c r="S69" s="31">
        <f t="shared" si="19"/>
        <v>2.1978021978021978E-3</v>
      </c>
      <c r="T69" s="31" t="str" cm="1">
        <f t="array" ref="T69">IFERROR(LOOKUP(2,1/(('1520'!$F$2:$F$1335=$P69)*('1520'!$A$2:$A$1335=MAX('1520'!$A$2:$A$1335))),'1520'!$G$2:$G$1335),"")</f>
        <v>ＴＡＫＡＲＡ＆ＣＯＭＰＡＮＹ</v>
      </c>
      <c r="U69" s="31" cm="1">
        <f t="array" ref="U69">IFERROR(LOOKUP(2,1/(('1530'!$F$2:$F$1240=$P69)*('1530'!$A$2:$A$1240=MAX('1530'!$A$2:$A$1240))),'1530'!$H$2:$H$1240),"")</f>
        <v>4550</v>
      </c>
      <c r="V69" s="31" cm="1">
        <f t="array" ref="V69">IFERROR(LOOKUP(2,1/(('1520'!$F$2:$F$1335=$P69)*('1520'!$A$2:$A$1335=MAX('1520'!$A$2:$A$1335))),'1520'!$S$2:$S$1335),0)</f>
        <v>54900</v>
      </c>
    </row>
    <row r="70" spans="1:22">
      <c r="A70" s="107" t="str">
        <f t="shared" si="12"/>
        <v/>
      </c>
      <c r="C70" s="31" t="str">
        <f t="shared" si="15"/>
        <v/>
      </c>
      <c r="D70" s="31" t="str">
        <f t="shared" si="16"/>
        <v/>
      </c>
      <c r="E70" s="31" t="str">
        <f t="shared" si="17"/>
        <v/>
      </c>
      <c r="F70" s="32" t="str">
        <f t="shared" si="13"/>
        <v/>
      </c>
      <c r="G70" s="105" t="str">
        <f>IF($B70="","",_xlfn.LET(_xlpm.topix,関数!$C$1,_xlpm.rate,IF($D70&gt;0,ABS($F70/$D70)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70" s="32" t="str">
        <f t="shared" si="18"/>
        <v/>
      </c>
      <c r="I70" s="32" t="str">
        <f t="shared" si="14"/>
        <v/>
      </c>
      <c r="P70" s="31">
        <f>銘柄リスト!A70</f>
        <v>8031</v>
      </c>
      <c r="Q70" s="31" cm="1">
        <f t="array" ref="Q70">IFERROR(LOOKUP(2,1/(('1500'!$F$2:$F$1143=$P70)*('1500'!$A$2:$A$1143=MAX('1500'!$A$2:$A$1143))),'1500'!$H$2:$H$1143),0)</f>
        <v>4919</v>
      </c>
      <c r="R70" s="31" cm="1">
        <f t="array" ref="R70">IFERROR(LOOKUP(2,1/(('1520'!$F$2:$F$1335=$P70)*('1520'!$A$2:$A$1335=MAX('1520'!$A$2:$A$1335))),'1520'!$H$2:$H$1335),0)</f>
        <v>4934</v>
      </c>
      <c r="S70" s="31">
        <f t="shared" si="19"/>
        <v>3.0494002846106934E-3</v>
      </c>
      <c r="T70" s="31" t="str" cm="1">
        <f t="array" ref="T70">IFERROR(LOOKUP(2,1/(('1520'!$F$2:$F$1335=$P70)*('1520'!$A$2:$A$1335=MAX('1520'!$A$2:$A$1335))),'1520'!$G$2:$G$1335),"")</f>
        <v>三井物産</v>
      </c>
      <c r="U70" s="31" cm="1">
        <f t="array" ref="U70">IFERROR(LOOKUP(2,1/(('1530'!$F$2:$F$1240=$P70)*('1530'!$A$2:$A$1240=MAX('1530'!$A$2:$A$1240))),'1530'!$H$2:$H$1240),"")</f>
        <v>4918</v>
      </c>
      <c r="V70" s="31" cm="1">
        <f t="array" ref="V70">IFERROR(LOOKUP(2,1/(('1520'!$F$2:$F$1335=$P70)*('1520'!$A$2:$A$1335=MAX('1520'!$A$2:$A$1335))),'1520'!$S$2:$S$1335),0)</f>
        <v>4358000</v>
      </c>
    </row>
    <row r="71" spans="1:22">
      <c r="A71" s="107" t="str">
        <f t="shared" si="12"/>
        <v/>
      </c>
      <c r="C71" s="31" t="str">
        <f t="shared" si="15"/>
        <v/>
      </c>
      <c r="D71" s="31" t="str">
        <f t="shared" si="16"/>
        <v/>
      </c>
      <c r="E71" s="31" t="str">
        <f t="shared" si="17"/>
        <v/>
      </c>
      <c r="F71" s="32" t="str">
        <f t="shared" si="13"/>
        <v/>
      </c>
      <c r="G71" s="105" t="str">
        <f>IF($B71="","",_xlfn.LET(_xlpm.topix,関数!$C$1,_xlpm.rate,IF($D71&gt;0,ABS($F71/$D71)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71" s="32" t="str">
        <f t="shared" si="18"/>
        <v/>
      </c>
      <c r="I71" s="32" t="str">
        <f t="shared" si="14"/>
        <v/>
      </c>
      <c r="P71" s="31">
        <f>銘柄リスト!A71</f>
        <v>8058</v>
      </c>
      <c r="Q71" s="31" cm="1">
        <f t="array" ref="Q71">IFERROR(LOOKUP(2,1/(('1500'!$F$2:$F$1143=$P71)*('1500'!$A$2:$A$1143=MAX('1500'!$A$2:$A$1143))),'1500'!$H$2:$H$1143),0)</f>
        <v>4822</v>
      </c>
      <c r="R71" s="31" cm="1">
        <f t="array" ref="R71">IFERROR(LOOKUP(2,1/(('1520'!$F$2:$F$1335=$P71)*('1520'!$A$2:$A$1335=MAX('1520'!$A$2:$A$1335))),'1520'!$H$2:$H$1335),0)</f>
        <v>4828</v>
      </c>
      <c r="S71" s="31">
        <f t="shared" si="19"/>
        <v>1.244296972210701E-3</v>
      </c>
      <c r="T71" s="31" t="str" cm="1">
        <f t="array" ref="T71">IFERROR(LOOKUP(2,1/(('1520'!$F$2:$F$1335=$P71)*('1520'!$A$2:$A$1335=MAX('1520'!$A$2:$A$1335))),'1520'!$G$2:$G$1335),"")</f>
        <v>三菱商事</v>
      </c>
      <c r="U71" s="31" cm="1">
        <f t="array" ref="U71">IFERROR(LOOKUP(2,1/(('1530'!$F$2:$F$1240=$P71)*('1530'!$A$2:$A$1240=MAX('1530'!$A$2:$A$1240))),'1530'!$H$2:$H$1240),"")</f>
        <v>4819</v>
      </c>
      <c r="V71" s="31" cm="1">
        <f t="array" ref="V71">IFERROR(LOOKUP(2,1/(('1520'!$F$2:$F$1335=$P71)*('1520'!$A$2:$A$1335=MAX('1520'!$A$2:$A$1335))),'1520'!$S$2:$S$1335),0)</f>
        <v>6045800</v>
      </c>
    </row>
    <row r="72" spans="1:22">
      <c r="A72" s="107" t="str">
        <f t="shared" si="12"/>
        <v/>
      </c>
      <c r="C72" s="31" t="str">
        <f t="shared" si="15"/>
        <v/>
      </c>
      <c r="D72" s="31" t="str">
        <f t="shared" si="16"/>
        <v/>
      </c>
      <c r="E72" s="31" t="str">
        <f t="shared" si="17"/>
        <v/>
      </c>
      <c r="F72" s="32" t="str">
        <f t="shared" si="13"/>
        <v/>
      </c>
      <c r="G72" s="105" t="str">
        <f>IF($B72="","",_xlfn.LET(_xlpm.topix,関数!$C$1,_xlpm.rate,IF($D72&gt;0,ABS($F72/$D72)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72" s="32" t="str">
        <f t="shared" si="18"/>
        <v/>
      </c>
      <c r="I72" s="32" t="str">
        <f t="shared" si="14"/>
        <v/>
      </c>
      <c r="P72" s="31">
        <f>銘柄リスト!A72</f>
        <v>8233</v>
      </c>
      <c r="Q72" s="31" cm="1">
        <f t="array" ref="Q72">IFERROR(LOOKUP(2,1/(('1500'!$F$2:$F$1143=$P72)*('1500'!$A$2:$A$1143=MAX('1500'!$A$2:$A$1143))),'1500'!$H$2:$H$1143),0)</f>
        <v>2368.5</v>
      </c>
      <c r="R72" s="31" cm="1">
        <f t="array" ref="R72">IFERROR(LOOKUP(2,1/(('1520'!$F$2:$F$1335=$P72)*('1520'!$A$2:$A$1335=MAX('1520'!$A$2:$A$1335))),'1520'!$H$2:$H$1335),0)</f>
        <v>2376</v>
      </c>
      <c r="S72" s="31">
        <f t="shared" si="19"/>
        <v>3.1665611146295125E-3</v>
      </c>
      <c r="T72" s="31" t="str" cm="1">
        <f t="array" ref="T72">IFERROR(LOOKUP(2,1/(('1520'!$F$2:$F$1335=$P72)*('1520'!$A$2:$A$1335=MAX('1520'!$A$2:$A$1335))),'1520'!$G$2:$G$1335),"")</f>
        <v>高島屋</v>
      </c>
      <c r="U72" s="31" cm="1">
        <f t="array" ref="U72">IFERROR(LOOKUP(2,1/(('1530'!$F$2:$F$1240=$P72)*('1530'!$A$2:$A$1240=MAX('1530'!$A$2:$A$1240))),'1530'!$H$2:$H$1240),"")</f>
        <v>2377.5</v>
      </c>
      <c r="V72" s="31" cm="1">
        <f t="array" ref="V72">IFERROR(LOOKUP(2,1/(('1520'!$F$2:$F$1335=$P72)*('1520'!$A$2:$A$1335=MAX('1520'!$A$2:$A$1335))),'1520'!$S$2:$S$1335),0)</f>
        <v>1136400</v>
      </c>
    </row>
    <row r="73" spans="1:22">
      <c r="A73" s="107" t="str">
        <f t="shared" si="12"/>
        <v/>
      </c>
      <c r="C73" s="31" t="str">
        <f t="shared" si="15"/>
        <v/>
      </c>
      <c r="D73" s="31" t="str">
        <f t="shared" si="16"/>
        <v/>
      </c>
      <c r="E73" s="31" t="str">
        <f t="shared" si="17"/>
        <v/>
      </c>
      <c r="F73" s="32" t="str">
        <f t="shared" si="13"/>
        <v/>
      </c>
      <c r="G73" s="105" t="str">
        <f>IF($B73="","",_xlfn.LET(_xlpm.topix,関数!$C$1,_xlpm.rate,IF($D73&gt;0,ABS($F73/$D73)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73" s="32" t="str">
        <f t="shared" si="18"/>
        <v/>
      </c>
      <c r="I73" s="32" t="str">
        <f t="shared" si="14"/>
        <v/>
      </c>
      <c r="P73" s="31">
        <f>銘柄リスト!A73</f>
        <v>8304</v>
      </c>
      <c r="Q73" s="31" cm="1">
        <f t="array" ref="Q73">IFERROR(LOOKUP(2,1/(('1500'!$F$2:$F$1143=$P73)*('1500'!$A$2:$A$1143=MAX('1500'!$A$2:$A$1143))),'1500'!$H$2:$H$1143),0)</f>
        <v>3076</v>
      </c>
      <c r="R73" s="31" cm="1">
        <f t="array" ref="R73">IFERROR(LOOKUP(2,1/(('1520'!$F$2:$F$1335=$P73)*('1520'!$A$2:$A$1335=MAX('1520'!$A$2:$A$1335))),'1520'!$H$2:$H$1335),0)</f>
        <v>3076</v>
      </c>
      <c r="S73" s="31">
        <f t="shared" si="19"/>
        <v>0</v>
      </c>
      <c r="T73" s="31" t="str" cm="1">
        <f t="array" ref="T73">IFERROR(LOOKUP(2,1/(('1520'!$F$2:$F$1335=$P73)*('1520'!$A$2:$A$1335=MAX('1520'!$A$2:$A$1335))),'1520'!$G$2:$G$1335),"")</f>
        <v>あおぞら銀行</v>
      </c>
      <c r="U73" s="31" cm="1">
        <f t="array" ref="U73">IFERROR(LOOKUP(2,1/(('1530'!$F$2:$F$1240=$P73)*('1530'!$A$2:$A$1240=MAX('1530'!$A$2:$A$1240))),'1530'!$H$2:$H$1240),"")</f>
        <v>3074</v>
      </c>
      <c r="V73" s="31" cm="1">
        <f t="array" ref="V73">IFERROR(LOOKUP(2,1/(('1520'!$F$2:$F$1335=$P73)*('1520'!$A$2:$A$1335=MAX('1520'!$A$2:$A$1335))),'1520'!$S$2:$S$1335),0)</f>
        <v>1351100</v>
      </c>
    </row>
    <row r="74" spans="1:22">
      <c r="A74" s="107" t="str">
        <f t="shared" si="12"/>
        <v/>
      </c>
      <c r="C74" s="31" t="str">
        <f t="shared" si="15"/>
        <v/>
      </c>
      <c r="D74" s="31" t="str">
        <f t="shared" si="16"/>
        <v/>
      </c>
      <c r="E74" s="31" t="str">
        <f t="shared" si="17"/>
        <v/>
      </c>
      <c r="F74" s="32" t="str">
        <f t="shared" si="13"/>
        <v/>
      </c>
      <c r="G74" s="105" t="str">
        <f>IF($B74="","",_xlfn.LET(_xlpm.topix,関数!$C$1,_xlpm.rate,IF($D74&gt;0,ABS($F74/$D74)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74" s="32" t="str">
        <f t="shared" si="18"/>
        <v/>
      </c>
      <c r="I74" s="32" t="str">
        <f t="shared" si="14"/>
        <v/>
      </c>
      <c r="P74" s="31">
        <f>銘柄リスト!A74</f>
        <v>8316</v>
      </c>
      <c r="Q74" s="31" cm="1">
        <f t="array" ref="Q74">IFERROR(LOOKUP(2,1/(('1500'!$F$2:$F$1143=$P74)*('1500'!$A$2:$A$1143=MAX('1500'!$A$2:$A$1143))),'1500'!$H$2:$H$1143),0)</f>
        <v>6885</v>
      </c>
      <c r="R74" s="31" cm="1">
        <f t="array" ref="R74">IFERROR(LOOKUP(2,1/(('1520'!$F$2:$F$1335=$P74)*('1520'!$A$2:$A$1335=MAX('1520'!$A$2:$A$1335))),'1520'!$H$2:$H$1335),0)</f>
        <v>6908</v>
      </c>
      <c r="S74" s="31">
        <f t="shared" si="19"/>
        <v>3.3405954974582426E-3</v>
      </c>
      <c r="T74" s="31" t="str" cm="1">
        <f t="array" ref="T74">IFERROR(LOOKUP(2,1/(('1520'!$F$2:$F$1335=$P74)*('1520'!$A$2:$A$1335=MAX('1520'!$A$2:$A$1335))),'1520'!$G$2:$G$1335),"")</f>
        <v>三井住友フィナンシャルＧ</v>
      </c>
      <c r="U74" s="31" cm="1">
        <f t="array" ref="U74">IFERROR(LOOKUP(2,1/(('1530'!$F$2:$F$1240=$P74)*('1530'!$A$2:$A$1240=MAX('1530'!$A$2:$A$1240))),'1530'!$H$2:$H$1240),"")</f>
        <v>6876</v>
      </c>
      <c r="V74" s="31" cm="1">
        <f t="array" ref="V74">IFERROR(LOOKUP(2,1/(('1520'!$F$2:$F$1335=$P74)*('1520'!$A$2:$A$1335=MAX('1520'!$A$2:$A$1335))),'1520'!$S$2:$S$1335),0)</f>
        <v>13854600</v>
      </c>
    </row>
    <row r="75" spans="1:22">
      <c r="A75" s="107" t="str">
        <f t="shared" si="12"/>
        <v/>
      </c>
      <c r="C75" s="31" t="str">
        <f t="shared" si="15"/>
        <v/>
      </c>
      <c r="D75" s="31" t="str">
        <f t="shared" si="16"/>
        <v/>
      </c>
      <c r="E75" s="31" t="str">
        <f t="shared" si="17"/>
        <v/>
      </c>
      <c r="F75" s="32" t="str">
        <f t="shared" si="13"/>
        <v/>
      </c>
      <c r="G75" s="105" t="str">
        <f>IF($B75="","",_xlfn.LET(_xlpm.topix,関数!$C$1,_xlpm.rate,IF($D75&gt;0,ABS($F75/$D75)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75" s="32" t="str">
        <f t="shared" si="18"/>
        <v/>
      </c>
      <c r="I75" s="32" t="str">
        <f t="shared" si="14"/>
        <v/>
      </c>
      <c r="P75" s="31">
        <f>銘柄リスト!A75</f>
        <v>8331</v>
      </c>
      <c r="Q75" s="31" cm="1">
        <f t="array" ref="Q75">IFERROR(LOOKUP(2,1/(('1500'!$F$2:$F$1143=$P75)*('1500'!$A$2:$A$1143=MAX('1500'!$A$2:$A$1143))),'1500'!$H$2:$H$1143),0)</f>
        <v>2684</v>
      </c>
      <c r="R75" s="31" cm="1">
        <f t="array" ref="R75">IFERROR(LOOKUP(2,1/(('1520'!$F$2:$F$1335=$P75)*('1520'!$A$2:$A$1335=MAX('1520'!$A$2:$A$1335))),'1520'!$H$2:$H$1335),0)</f>
        <v>2689</v>
      </c>
      <c r="S75" s="31">
        <f t="shared" si="19"/>
        <v>1.8628912071535022E-3</v>
      </c>
      <c r="T75" s="31" t="str" cm="1">
        <f t="array" ref="T75">IFERROR(LOOKUP(2,1/(('1520'!$F$2:$F$1335=$P75)*('1520'!$A$2:$A$1335=MAX('1520'!$A$2:$A$1335))),'1520'!$G$2:$G$1335),"")</f>
        <v>千葉銀行</v>
      </c>
      <c r="U75" s="31" cm="1">
        <f t="array" ref="U75">IFERROR(LOOKUP(2,1/(('1530'!$F$2:$F$1240=$P75)*('1530'!$A$2:$A$1240=MAX('1530'!$A$2:$A$1240))),'1530'!$H$2:$H$1240),"")</f>
        <v>2685.5</v>
      </c>
      <c r="V75" s="31" cm="1">
        <f t="array" ref="V75">IFERROR(LOOKUP(2,1/(('1520'!$F$2:$F$1335=$P75)*('1520'!$A$2:$A$1335=MAX('1520'!$A$2:$A$1335))),'1520'!$S$2:$S$1335),0)</f>
        <v>1980800</v>
      </c>
    </row>
    <row r="76" spans="1:22">
      <c r="A76" s="107" t="str">
        <f t="shared" si="12"/>
        <v/>
      </c>
      <c r="C76" s="31" t="str">
        <f t="shared" si="15"/>
        <v/>
      </c>
      <c r="D76" s="31" t="str">
        <f t="shared" si="16"/>
        <v/>
      </c>
      <c r="E76" s="31" t="str">
        <f t="shared" si="17"/>
        <v/>
      </c>
      <c r="F76" s="32" t="str">
        <f t="shared" si="13"/>
        <v/>
      </c>
      <c r="G76" s="105" t="str">
        <f>IF($B76="","",_xlfn.LET(_xlpm.topix,関数!$C$1,_xlpm.rate,IF($D76&gt;0,ABS($F76/$D76)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76" s="32" t="str">
        <f t="shared" si="18"/>
        <v/>
      </c>
      <c r="I76" s="32" t="str">
        <f t="shared" si="14"/>
        <v/>
      </c>
      <c r="P76" s="31">
        <f>銘柄リスト!A76</f>
        <v>8424</v>
      </c>
      <c r="Q76" s="31" cm="1">
        <f t="array" ref="Q76">IFERROR(LOOKUP(2,1/(('1500'!$F$2:$F$1143=$P76)*('1500'!$A$2:$A$1143=MAX('1500'!$A$2:$A$1143))),'1500'!$H$2:$H$1143),0)</f>
        <v>4587</v>
      </c>
      <c r="R76" s="31" cm="1">
        <f t="array" ref="R76">IFERROR(LOOKUP(2,1/(('1520'!$F$2:$F$1335=$P76)*('1520'!$A$2:$A$1335=MAX('1520'!$A$2:$A$1335))),'1520'!$H$2:$H$1335),0)</f>
        <v>4594</v>
      </c>
      <c r="S76" s="31">
        <f t="shared" si="19"/>
        <v>1.526051885764116E-3</v>
      </c>
      <c r="T76" s="31" t="str" cm="1">
        <f t="array" ref="T76">IFERROR(LOOKUP(2,1/(('1520'!$F$2:$F$1335=$P76)*('1520'!$A$2:$A$1335=MAX('1520'!$A$2:$A$1335))),'1520'!$G$2:$G$1335),"")</f>
        <v>芙蓉総合リース</v>
      </c>
      <c r="U76" s="31" cm="1">
        <f t="array" ref="U76">IFERROR(LOOKUP(2,1/(('1530'!$F$2:$F$1240=$P76)*('1530'!$A$2:$A$1240=MAX('1530'!$A$2:$A$1240))),'1530'!$H$2:$H$1240),"")</f>
        <v>4591</v>
      </c>
      <c r="V76" s="31" cm="1">
        <f t="array" ref="V76">IFERROR(LOOKUP(2,1/(('1520'!$F$2:$F$1335=$P76)*('1520'!$A$2:$A$1335=MAX('1520'!$A$2:$A$1335))),'1520'!$S$2:$S$1335),0)</f>
        <v>215600</v>
      </c>
    </row>
    <row r="77" spans="1:22">
      <c r="A77" s="107" t="str">
        <f t="shared" si="12"/>
        <v/>
      </c>
      <c r="C77" s="31" t="str">
        <f t="shared" si="15"/>
        <v/>
      </c>
      <c r="D77" s="31" t="str">
        <f t="shared" si="16"/>
        <v/>
      </c>
      <c r="E77" s="31" t="str">
        <f t="shared" si="17"/>
        <v/>
      </c>
      <c r="F77" s="32" t="str">
        <f t="shared" si="13"/>
        <v/>
      </c>
      <c r="G77" s="105" t="str">
        <f>IF($B77="","",_xlfn.LET(_xlpm.topix,関数!$C$1,_xlpm.rate,IF($D77&gt;0,ABS($F77/$D77)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77" s="32" t="str">
        <f t="shared" si="18"/>
        <v/>
      </c>
      <c r="I77" s="32" t="str">
        <f t="shared" si="14"/>
        <v/>
      </c>
      <c r="P77" s="31">
        <f>銘柄リスト!A77</f>
        <v>8425</v>
      </c>
      <c r="Q77" s="31" cm="1">
        <f t="array" ref="Q77">IFERROR(LOOKUP(2,1/(('1500'!$F$2:$F$1143=$P77)*('1500'!$A$2:$A$1143=MAX('1500'!$A$2:$A$1143))),'1500'!$H$2:$H$1143),0)</f>
        <v>1368</v>
      </c>
      <c r="R77" s="31" cm="1">
        <f t="array" ref="R77">IFERROR(LOOKUP(2,1/(('1520'!$F$2:$F$1335=$P77)*('1520'!$A$2:$A$1335=MAX('1520'!$A$2:$A$1335))),'1520'!$H$2:$H$1335),0)</f>
        <v>1370</v>
      </c>
      <c r="S77" s="31">
        <f t="shared" si="19"/>
        <v>1.4619883040935672E-3</v>
      </c>
      <c r="T77" s="31" t="str" cm="1">
        <f t="array" ref="T77">IFERROR(LOOKUP(2,1/(('1520'!$F$2:$F$1335=$P77)*('1520'!$A$2:$A$1335=MAX('1520'!$A$2:$A$1335))),'1520'!$G$2:$G$1335),"")</f>
        <v>みずほリース</v>
      </c>
      <c r="U77" s="31" cm="1">
        <f t="array" ref="U77">IFERROR(LOOKUP(2,1/(('1530'!$F$2:$F$1240=$P77)*('1530'!$A$2:$A$1240=MAX('1530'!$A$2:$A$1240))),'1530'!$H$2:$H$1240),"")</f>
        <v>1368</v>
      </c>
      <c r="V77" s="31" cm="1">
        <f t="array" ref="V77">IFERROR(LOOKUP(2,1/(('1520'!$F$2:$F$1335=$P77)*('1520'!$A$2:$A$1335=MAX('1520'!$A$2:$A$1335))),'1520'!$S$2:$S$1335),0)</f>
        <v>573700</v>
      </c>
    </row>
    <row r="78" spans="1:22">
      <c r="A78" s="107" t="str">
        <f t="shared" si="12"/>
        <v/>
      </c>
      <c r="C78" s="31" t="str">
        <f t="shared" si="15"/>
        <v/>
      </c>
      <c r="D78" s="31" t="str">
        <f t="shared" si="16"/>
        <v/>
      </c>
      <c r="E78" s="31" t="str">
        <f t="shared" si="17"/>
        <v/>
      </c>
      <c r="F78" s="32" t="str">
        <f t="shared" si="13"/>
        <v/>
      </c>
      <c r="G78" s="105" t="str">
        <f>IF($B78="","",_xlfn.LET(_xlpm.topix,関数!$C$1,_xlpm.rate,IF($D78&gt;0,ABS($F78/$D78)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78" s="32" t="str">
        <f t="shared" si="18"/>
        <v/>
      </c>
      <c r="I78" s="32" t="str">
        <f t="shared" si="14"/>
        <v/>
      </c>
      <c r="P78" s="31">
        <f>銘柄リスト!A78</f>
        <v>8591</v>
      </c>
      <c r="Q78" s="31" cm="1">
        <f t="array" ref="Q78">IFERROR(LOOKUP(2,1/(('1500'!$F$2:$F$1143=$P78)*('1500'!$A$2:$A$1143=MAX('1500'!$A$2:$A$1143))),'1500'!$H$2:$H$1143),0)</f>
        <v>6469</v>
      </c>
      <c r="R78" s="31" cm="1">
        <f t="array" ref="R78">IFERROR(LOOKUP(2,1/(('1520'!$F$2:$F$1335=$P78)*('1520'!$A$2:$A$1335=MAX('1520'!$A$2:$A$1335))),'1520'!$H$2:$H$1335),0)</f>
        <v>6491</v>
      </c>
      <c r="S78" s="31">
        <f t="shared" si="19"/>
        <v>3.4008347503478127E-3</v>
      </c>
      <c r="T78" s="31" t="str" cm="1">
        <f t="array" ref="T78">IFERROR(LOOKUP(2,1/(('1520'!$F$2:$F$1335=$P78)*('1520'!$A$2:$A$1335=MAX('1520'!$A$2:$A$1335))),'1520'!$G$2:$G$1335),"")</f>
        <v>オリックス</v>
      </c>
      <c r="U78" s="31" cm="1">
        <f t="array" ref="U78">IFERROR(LOOKUP(2,1/(('1530'!$F$2:$F$1240=$P78)*('1530'!$A$2:$A$1240=MAX('1530'!$A$2:$A$1240))),'1530'!$H$2:$H$1240),"")</f>
        <v>6496</v>
      </c>
      <c r="V78" s="31" cm="1">
        <f t="array" ref="V78">IFERROR(LOOKUP(2,1/(('1520'!$F$2:$F$1335=$P78)*('1520'!$A$2:$A$1335=MAX('1520'!$A$2:$A$1335))),'1520'!$S$2:$S$1335),0)</f>
        <v>3444700</v>
      </c>
    </row>
    <row r="79" spans="1:22">
      <c r="A79" s="107" t="str">
        <f t="shared" si="12"/>
        <v/>
      </c>
      <c r="C79" s="31" t="str">
        <f t="shared" si="15"/>
        <v/>
      </c>
      <c r="D79" s="31" t="str">
        <f t="shared" si="16"/>
        <v/>
      </c>
      <c r="E79" s="31" t="str">
        <f t="shared" si="17"/>
        <v/>
      </c>
      <c r="F79" s="32" t="str">
        <f t="shared" si="13"/>
        <v/>
      </c>
      <c r="G79" s="105" t="str">
        <f>IF($B79="","",_xlfn.LET(_xlpm.topix,関数!$C$1,_xlpm.rate,IF($D79&gt;0,ABS($F79/$D79)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79" s="32" t="str">
        <f t="shared" si="18"/>
        <v/>
      </c>
      <c r="I79" s="32" t="str">
        <f t="shared" si="14"/>
        <v/>
      </c>
      <c r="P79" s="31">
        <f>銘柄リスト!A79</f>
        <v>8593</v>
      </c>
      <c r="Q79" s="31" cm="1">
        <f t="array" ref="Q79">IFERROR(LOOKUP(2,1/(('1500'!$F$2:$F$1143=$P79)*('1500'!$A$2:$A$1143=MAX('1500'!$A$2:$A$1143))),'1500'!$H$2:$H$1143),0)</f>
        <v>1514</v>
      </c>
      <c r="R79" s="31" cm="1">
        <f t="array" ref="R79">IFERROR(LOOKUP(2,1/(('1520'!$F$2:$F$1335=$P79)*('1520'!$A$2:$A$1335=MAX('1520'!$A$2:$A$1335))),'1520'!$H$2:$H$1335),0)</f>
        <v>1515.5</v>
      </c>
      <c r="S79" s="31">
        <f t="shared" si="19"/>
        <v>9.9075297225891673E-4</v>
      </c>
      <c r="T79" s="31" t="str" cm="1">
        <f t="array" ref="T79">IFERROR(LOOKUP(2,1/(('1520'!$F$2:$F$1335=$P79)*('1520'!$A$2:$A$1335=MAX('1520'!$A$2:$A$1335))),'1520'!$G$2:$G$1335),"")</f>
        <v>三菱ＨＣキャピタル</v>
      </c>
      <c r="U79" s="31" cm="1">
        <f t="array" ref="U79">IFERROR(LOOKUP(2,1/(('1530'!$F$2:$F$1240=$P79)*('1530'!$A$2:$A$1240=MAX('1530'!$A$2:$A$1240))),'1530'!$H$2:$H$1240),"")</f>
        <v>1518</v>
      </c>
      <c r="V79" s="31" cm="1">
        <f t="array" ref="V79">IFERROR(LOOKUP(2,1/(('1520'!$F$2:$F$1335=$P79)*('1520'!$A$2:$A$1335=MAX('1520'!$A$2:$A$1335))),'1520'!$S$2:$S$1335),0)</f>
        <v>6155700</v>
      </c>
    </row>
    <row r="80" spans="1:22">
      <c r="A80" s="107" t="str">
        <f t="shared" si="12"/>
        <v/>
      </c>
      <c r="C80" s="31" t="str">
        <f t="shared" si="15"/>
        <v/>
      </c>
      <c r="D80" s="31" t="str">
        <f t="shared" si="16"/>
        <v/>
      </c>
      <c r="E80" s="31" t="str">
        <f t="shared" si="17"/>
        <v/>
      </c>
      <c r="F80" s="32" t="str">
        <f t="shared" si="13"/>
        <v/>
      </c>
      <c r="G80" s="105" t="str">
        <f>IF($B80="","",_xlfn.LET(_xlpm.topix,関数!$C$1,_xlpm.rate,IF($D80&gt;0,ABS($F80/$D80)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80" s="32" t="str">
        <f t="shared" si="18"/>
        <v/>
      </c>
      <c r="I80" s="32" t="str">
        <f t="shared" si="14"/>
        <v/>
      </c>
      <c r="P80" s="31">
        <f>銘柄リスト!A80</f>
        <v>8604</v>
      </c>
      <c r="Q80" s="31" cm="1">
        <f t="array" ref="Q80">IFERROR(LOOKUP(2,1/(('1500'!$F$2:$F$1143=$P80)*('1500'!$A$2:$A$1143=MAX('1500'!$A$2:$A$1143))),'1500'!$H$2:$H$1143),0)</f>
        <v>1572.5</v>
      </c>
      <c r="R80" s="31" cm="1">
        <f t="array" ref="R80">IFERROR(LOOKUP(2,1/(('1520'!$F$2:$F$1335=$P80)*('1520'!$A$2:$A$1335=MAX('1520'!$A$2:$A$1335))),'1520'!$H$2:$H$1335),0)</f>
        <v>1574</v>
      </c>
      <c r="S80" s="31">
        <f t="shared" si="19"/>
        <v>9.5389507154213036E-4</v>
      </c>
      <c r="T80" s="31" t="str" cm="1">
        <f t="array" ref="T80">IFERROR(LOOKUP(2,1/(('1520'!$F$2:$F$1335=$P80)*('1520'!$A$2:$A$1335=MAX('1520'!$A$2:$A$1335))),'1520'!$G$2:$G$1335),"")</f>
        <v>野村ホールディングス</v>
      </c>
      <c r="U80" s="31" cm="1">
        <f t="array" ref="U80">IFERROR(LOOKUP(2,1/(('1530'!$F$2:$F$1240=$P80)*('1530'!$A$2:$A$1240=MAX('1530'!$A$2:$A$1240))),'1530'!$H$2:$H$1240),"")</f>
        <v>1572.5</v>
      </c>
      <c r="V80" s="31" cm="1">
        <f t="array" ref="V80">IFERROR(LOOKUP(2,1/(('1520'!$F$2:$F$1335=$P80)*('1520'!$A$2:$A$1335=MAX('1520'!$A$2:$A$1335))),'1520'!$S$2:$S$1335),0)</f>
        <v>9559100</v>
      </c>
    </row>
    <row r="81" spans="1:22">
      <c r="A81" s="107" t="str">
        <f t="shared" si="12"/>
        <v/>
      </c>
      <c r="C81" s="31" t="str">
        <f t="shared" si="15"/>
        <v/>
      </c>
      <c r="D81" s="31" t="str">
        <f t="shared" si="16"/>
        <v/>
      </c>
      <c r="E81" s="31" t="str">
        <f t="shared" si="17"/>
        <v/>
      </c>
      <c r="F81" s="32" t="str">
        <f t="shared" si="13"/>
        <v/>
      </c>
      <c r="G81" s="105" t="str">
        <f>IF($B81="","",_xlfn.LET(_xlpm.topix,関数!$C$1,_xlpm.rate,IF($D81&gt;0,ABS($F81/$D81)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81" s="32" t="str">
        <f t="shared" si="18"/>
        <v/>
      </c>
      <c r="I81" s="32" t="str">
        <f t="shared" si="14"/>
        <v/>
      </c>
      <c r="P81" s="31">
        <f>銘柄リスト!A81</f>
        <v>8697</v>
      </c>
      <c r="Q81" s="31" cm="1">
        <f t="array" ref="Q81">IFERROR(LOOKUP(2,1/(('1500'!$F$2:$F$1143=$P81)*('1500'!$A$2:$A$1143=MAX('1500'!$A$2:$A$1143))),'1500'!$H$2:$H$1143),0)</f>
        <v>2276</v>
      </c>
      <c r="R81" s="31" cm="1">
        <f t="array" ref="R81">IFERROR(LOOKUP(2,1/(('1520'!$F$2:$F$1335=$P81)*('1520'!$A$2:$A$1335=MAX('1520'!$A$2:$A$1335))),'1520'!$H$2:$H$1335),0)</f>
        <v>2274.5</v>
      </c>
      <c r="S81" s="31">
        <f t="shared" si="19"/>
        <v>-6.5905096660808437E-4</v>
      </c>
      <c r="T81" s="31" t="str" cm="1">
        <f t="array" ref="T81">IFERROR(LOOKUP(2,1/(('1520'!$F$2:$F$1335=$P81)*('1520'!$A$2:$A$1335=MAX('1520'!$A$2:$A$1335))),'1520'!$G$2:$G$1335),"")</f>
        <v>日本取引所グループ</v>
      </c>
      <c r="U81" s="31" cm="1">
        <f t="array" ref="U81">IFERROR(LOOKUP(2,1/(('1530'!$F$2:$F$1240=$P81)*('1530'!$A$2:$A$1240=MAX('1530'!$A$2:$A$1240))),'1530'!$H$2:$H$1240),"")</f>
        <v>2290</v>
      </c>
      <c r="V81" s="31" cm="1">
        <f t="array" ref="V81">IFERROR(LOOKUP(2,1/(('1520'!$F$2:$F$1335=$P81)*('1520'!$A$2:$A$1335=MAX('1520'!$A$2:$A$1335))),'1520'!$S$2:$S$1335),0)</f>
        <v>6289500</v>
      </c>
    </row>
    <row r="82" spans="1:22">
      <c r="A82" s="107" t="str">
        <f t="shared" si="12"/>
        <v/>
      </c>
      <c r="C82" s="31" t="str">
        <f t="shared" si="15"/>
        <v/>
      </c>
      <c r="D82" s="31" t="str">
        <f t="shared" si="16"/>
        <v/>
      </c>
      <c r="E82" s="31" t="str">
        <f t="shared" si="17"/>
        <v/>
      </c>
      <c r="F82" s="32" t="str">
        <f t="shared" si="13"/>
        <v/>
      </c>
      <c r="G82" s="105" t="str">
        <f>IF($B82="","",_xlfn.LET(_xlpm.topix,関数!$C$1,_xlpm.rate,IF($D82&gt;0,ABS($F82/$D82)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82" s="32" t="str">
        <f t="shared" si="18"/>
        <v/>
      </c>
      <c r="I82" s="32" t="str">
        <f t="shared" si="14"/>
        <v/>
      </c>
      <c r="P82" s="31">
        <f>銘柄リスト!A82</f>
        <v>8830</v>
      </c>
      <c r="Q82" s="31" cm="1">
        <f t="array" ref="Q82">IFERROR(LOOKUP(2,1/(('1500'!$F$2:$F$1143=$P82)*('1500'!$A$2:$A$1143=MAX('1500'!$A$2:$A$1143))),'1500'!$H$2:$H$1143),0)</f>
        <v>3744</v>
      </c>
      <c r="R82" s="31" cm="1">
        <f t="array" ref="R82">IFERROR(LOOKUP(2,1/(('1520'!$F$2:$F$1335=$P82)*('1520'!$A$2:$A$1335=MAX('1520'!$A$2:$A$1335))),'1520'!$H$2:$H$1335),0)</f>
        <v>3757</v>
      </c>
      <c r="S82" s="31">
        <f t="shared" si="19"/>
        <v>3.472222222222222E-3</v>
      </c>
      <c r="T82" s="31" t="str" cm="1">
        <f t="array" ref="T82">IFERROR(LOOKUP(2,1/(('1520'!$F$2:$F$1335=$P82)*('1520'!$A$2:$A$1335=MAX('1520'!$A$2:$A$1335))),'1520'!$G$2:$G$1335),"")</f>
        <v>住友不動産</v>
      </c>
      <c r="U82" s="31" cm="1">
        <f t="array" ref="U82">IFERROR(LOOKUP(2,1/(('1530'!$F$2:$F$1240=$P82)*('1530'!$A$2:$A$1240=MAX('1530'!$A$2:$A$1240))),'1530'!$H$2:$H$1240),"")</f>
        <v>3742</v>
      </c>
      <c r="V82" s="31" cm="1">
        <f t="array" ref="V82">IFERROR(LOOKUP(2,1/(('1520'!$F$2:$F$1335=$P82)*('1520'!$A$2:$A$1335=MAX('1520'!$A$2:$A$1335))),'1520'!$S$2:$S$1335),0)</f>
        <v>2169700</v>
      </c>
    </row>
    <row r="83" spans="1:22">
      <c r="A83" s="107" t="str">
        <f t="shared" si="12"/>
        <v/>
      </c>
      <c r="C83" s="31" t="str">
        <f t="shared" si="15"/>
        <v/>
      </c>
      <c r="D83" s="31" t="str">
        <f t="shared" si="16"/>
        <v/>
      </c>
      <c r="E83" s="31" t="str">
        <f t="shared" si="17"/>
        <v/>
      </c>
      <c r="F83" s="32" t="str">
        <f t="shared" si="13"/>
        <v/>
      </c>
      <c r="G83" s="105" t="str">
        <f>IF($B83="","",_xlfn.LET(_xlpm.topix,関数!$C$1,_xlpm.rate,IF($D83&gt;0,ABS($F83/$D83)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83" s="32" t="str">
        <f t="shared" si="18"/>
        <v/>
      </c>
      <c r="I83" s="32" t="str">
        <f t="shared" si="14"/>
        <v/>
      </c>
      <c r="P83" s="31">
        <f>銘柄リスト!A83</f>
        <v>9020</v>
      </c>
      <c r="Q83" s="31" cm="1">
        <f t="array" ref="Q83">IFERROR(LOOKUP(2,1/(('1500'!$F$2:$F$1143=$P83)*('1500'!$A$2:$A$1143=MAX('1500'!$A$2:$A$1143))),'1500'!$H$2:$H$1143),0)</f>
        <v>3931</v>
      </c>
      <c r="R83" s="31" cm="1">
        <f t="array" ref="R83">IFERROR(LOOKUP(2,1/(('1520'!$F$2:$F$1335=$P83)*('1520'!$A$2:$A$1335=MAX('1520'!$A$2:$A$1335))),'1520'!$H$2:$H$1335),0)</f>
        <v>3939</v>
      </c>
      <c r="S83" s="31">
        <f t="shared" si="19"/>
        <v>2.0351055711015009E-3</v>
      </c>
      <c r="T83" s="31" t="str" cm="1">
        <f t="array" ref="T83">IFERROR(LOOKUP(2,1/(('1520'!$F$2:$F$1335=$P83)*('1520'!$A$2:$A$1335=MAX('1520'!$A$2:$A$1335))),'1520'!$G$2:$G$1335),"")</f>
        <v>東日本旅客鉄道</v>
      </c>
      <c r="U83" s="31" cm="1">
        <f t="array" ref="U83">IFERROR(LOOKUP(2,1/(('1530'!$F$2:$F$1240=$P83)*('1530'!$A$2:$A$1240=MAX('1530'!$A$2:$A$1240))),'1530'!$H$2:$H$1240),"")</f>
        <v>3935</v>
      </c>
      <c r="V83" s="31" cm="1">
        <f t="array" ref="V83">IFERROR(LOOKUP(2,1/(('1520'!$F$2:$F$1335=$P83)*('1520'!$A$2:$A$1335=MAX('1520'!$A$2:$A$1335))),'1520'!$S$2:$S$1335),0)</f>
        <v>3341100</v>
      </c>
    </row>
    <row r="84" spans="1:22">
      <c r="A84" s="107" t="str">
        <f t="shared" si="12"/>
        <v/>
      </c>
      <c r="C84" s="31" t="str">
        <f t="shared" si="15"/>
        <v/>
      </c>
      <c r="D84" s="31" t="str">
        <f t="shared" si="16"/>
        <v/>
      </c>
      <c r="E84" s="31" t="str">
        <f t="shared" si="17"/>
        <v/>
      </c>
      <c r="F84" s="32" t="str">
        <f t="shared" si="13"/>
        <v/>
      </c>
      <c r="G84" s="105" t="str">
        <f>IF($B84="","",_xlfn.LET(_xlpm.topix,関数!$C$1,_xlpm.rate,IF($D84&gt;0,ABS($F84/$D84)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84" s="32" t="str">
        <f t="shared" si="18"/>
        <v/>
      </c>
      <c r="I84" s="32" t="str">
        <f t="shared" si="14"/>
        <v/>
      </c>
      <c r="P84" s="31">
        <f>銘柄リスト!A84</f>
        <v>9024</v>
      </c>
      <c r="Q84" s="31" cm="1">
        <f t="array" ref="Q84">IFERROR(LOOKUP(2,1/(('1500'!$F$2:$F$1143=$P84)*('1500'!$A$2:$A$1143=MAX('1500'!$A$2:$A$1143))),'1500'!$H$2:$H$1143),0)</f>
        <v>3749</v>
      </c>
      <c r="R84" s="31" cm="1">
        <f t="array" ref="R84">IFERROR(LOOKUP(2,1/(('1520'!$F$2:$F$1335=$P84)*('1520'!$A$2:$A$1335=MAX('1520'!$A$2:$A$1335))),'1520'!$H$2:$H$1335),0)</f>
        <v>3776</v>
      </c>
      <c r="S84" s="31">
        <f t="shared" si="19"/>
        <v>7.2019205121365698E-3</v>
      </c>
      <c r="T84" s="31" t="str" cm="1">
        <f t="array" ref="T84">IFERROR(LOOKUP(2,1/(('1520'!$F$2:$F$1335=$P84)*('1520'!$A$2:$A$1335=MAX('1520'!$A$2:$A$1335))),'1520'!$G$2:$G$1335),"")</f>
        <v>西武ホールディングス</v>
      </c>
      <c r="U84" s="31" cm="1">
        <f t="array" ref="U84">IFERROR(LOOKUP(2,1/(('1530'!$F$2:$F$1240=$P84)*('1530'!$A$2:$A$1240=MAX('1530'!$A$2:$A$1240))),'1530'!$H$2:$H$1240),"")</f>
        <v>3761</v>
      </c>
      <c r="V84" s="31" cm="1">
        <f t="array" ref="V84">IFERROR(LOOKUP(2,1/(('1520'!$F$2:$F$1335=$P84)*('1520'!$A$2:$A$1335=MAX('1520'!$A$2:$A$1335))),'1520'!$S$2:$S$1335),0)</f>
        <v>948300</v>
      </c>
    </row>
    <row r="85" spans="1:22">
      <c r="A85" s="107" t="str">
        <f t="shared" si="12"/>
        <v/>
      </c>
      <c r="C85" s="31" t="str">
        <f t="shared" si="15"/>
        <v/>
      </c>
      <c r="D85" s="31" t="str">
        <f t="shared" si="16"/>
        <v/>
      </c>
      <c r="E85" s="31" t="str">
        <f t="shared" si="17"/>
        <v/>
      </c>
      <c r="F85" s="32" t="str">
        <f t="shared" si="13"/>
        <v/>
      </c>
      <c r="G85" s="105" t="str">
        <f>IF($B85="","",_xlfn.LET(_xlpm.topix,関数!$C$1,_xlpm.rate,IF($D85&gt;0,ABS($F85/$D85)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85" s="32" t="str">
        <f t="shared" si="18"/>
        <v/>
      </c>
      <c r="I85" s="32" t="str">
        <f t="shared" si="14"/>
        <v/>
      </c>
      <c r="P85" s="31">
        <f>銘柄リスト!A85</f>
        <v>9069</v>
      </c>
      <c r="Q85" s="31" cm="1">
        <f t="array" ref="Q85">IFERROR(LOOKUP(2,1/(('1500'!$F$2:$F$1143=$P85)*('1500'!$A$2:$A$1143=MAX('1500'!$A$2:$A$1143))),'1500'!$H$2:$H$1143),0)</f>
        <v>2266</v>
      </c>
      <c r="R85" s="31" cm="1">
        <f t="array" ref="R85">IFERROR(LOOKUP(2,1/(('1520'!$F$2:$F$1335=$P85)*('1520'!$A$2:$A$1335=MAX('1520'!$A$2:$A$1335))),'1520'!$H$2:$H$1335),0)</f>
        <v>2273.5</v>
      </c>
      <c r="S85" s="31">
        <f t="shared" si="19"/>
        <v>3.3097969991173876E-3</v>
      </c>
      <c r="T85" s="31" t="str" cm="1">
        <f t="array" ref="T85">IFERROR(LOOKUP(2,1/(('1520'!$F$2:$F$1335=$P85)*('1520'!$A$2:$A$1335=MAX('1520'!$A$2:$A$1335))),'1520'!$G$2:$G$1335),"")</f>
        <v>センコーグループＨＬＤＧＳ</v>
      </c>
      <c r="U85" s="31" cm="1">
        <f t="array" ref="U85">IFERROR(LOOKUP(2,1/(('1530'!$F$2:$F$1240=$P85)*('1530'!$A$2:$A$1240=MAX('1530'!$A$2:$A$1240))),'1530'!$H$2:$H$1240),"")</f>
        <v>2261.5</v>
      </c>
      <c r="V85" s="31" cm="1">
        <f t="array" ref="V85">IFERROR(LOOKUP(2,1/(('1520'!$F$2:$F$1335=$P85)*('1520'!$A$2:$A$1335=MAX('1520'!$A$2:$A$1335))),'1520'!$S$2:$S$1335),0)</f>
        <v>342500</v>
      </c>
    </row>
    <row r="86" spans="1:22">
      <c r="A86" s="107" t="str">
        <f t="shared" si="12"/>
        <v/>
      </c>
      <c r="C86" s="31" t="str">
        <f t="shared" si="15"/>
        <v/>
      </c>
      <c r="D86" s="31" t="str">
        <f t="shared" si="16"/>
        <v/>
      </c>
      <c r="E86" s="31" t="str">
        <f t="shared" si="17"/>
        <v/>
      </c>
      <c r="F86" s="32" t="str">
        <f t="shared" si="13"/>
        <v/>
      </c>
      <c r="G86" s="105" t="str">
        <f>IF($B86="","",_xlfn.LET(_xlpm.topix,関数!$C$1,_xlpm.rate,IF($D86&gt;0,ABS($F86/$D86)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86" s="32" t="str">
        <f t="shared" si="18"/>
        <v/>
      </c>
      <c r="I86" s="32" t="str">
        <f t="shared" si="14"/>
        <v/>
      </c>
      <c r="P86" s="31">
        <f>銘柄リスト!A86</f>
        <v>9227</v>
      </c>
      <c r="Q86" s="31" cm="1">
        <f t="array" ref="Q86">IFERROR(LOOKUP(2,1/(('1500'!$F$2:$F$1143=$P86)*('1500'!$A$2:$A$1143=MAX('1500'!$A$2:$A$1143))),'1500'!$H$2:$H$1143),0)</f>
        <v>922</v>
      </c>
      <c r="R86" s="31" cm="1">
        <f t="array" ref="R86">IFERROR(LOOKUP(2,1/(('1520'!$F$2:$F$1335=$P86)*('1520'!$A$2:$A$1335=MAX('1520'!$A$2:$A$1335))),'1520'!$H$2:$H$1335),0)</f>
        <v>928</v>
      </c>
      <c r="S86" s="31">
        <f t="shared" si="19"/>
        <v>6.5075921908893707E-3</v>
      </c>
      <c r="T86" s="31" t="str" cm="1">
        <f t="array" ref="T86">IFERROR(LOOKUP(2,1/(('1520'!$F$2:$F$1335=$P86)*('1520'!$A$2:$A$1335=MAX('1520'!$A$2:$A$1335))),'1520'!$G$2:$G$1335),"")</f>
        <v>マイクロ波化学</v>
      </c>
      <c r="U86" s="31" cm="1">
        <f t="array" ref="U86">IFERROR(LOOKUP(2,1/(('1530'!$F$2:$F$1240=$P86)*('1530'!$A$2:$A$1240=MAX('1530'!$A$2:$A$1240))),'1530'!$H$2:$H$1240),"")</f>
        <v>922</v>
      </c>
      <c r="V86" s="31" cm="1">
        <f t="array" ref="V86">IFERROR(LOOKUP(2,1/(('1520'!$F$2:$F$1335=$P86)*('1520'!$A$2:$A$1335=MAX('1520'!$A$2:$A$1335))),'1520'!$S$2:$S$1335),0)</f>
        <v>3325500</v>
      </c>
    </row>
    <row r="87" spans="1:22">
      <c r="A87" s="107" t="str">
        <f t="shared" si="12"/>
        <v/>
      </c>
      <c r="C87" s="31" t="str">
        <f t="shared" si="15"/>
        <v/>
      </c>
      <c r="D87" s="31" t="str">
        <f t="shared" si="16"/>
        <v/>
      </c>
      <c r="E87" s="31" t="str">
        <f t="shared" si="17"/>
        <v/>
      </c>
      <c r="F87" s="32" t="str">
        <f t="shared" si="13"/>
        <v/>
      </c>
      <c r="G87" s="105" t="str">
        <f>IF($B87="","",_xlfn.LET(_xlpm.topix,関数!$C$1,_xlpm.rate,IF($D87&gt;0,ABS($F87/$D87)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87" s="32" t="str">
        <f t="shared" si="18"/>
        <v/>
      </c>
      <c r="I87" s="32" t="str">
        <f t="shared" si="14"/>
        <v/>
      </c>
      <c r="P87" s="31">
        <f>銘柄リスト!A87</f>
        <v>9303</v>
      </c>
      <c r="Q87" s="31" cm="1">
        <f t="array" ref="Q87">IFERROR(LOOKUP(2,1/(('1500'!$F$2:$F$1143=$P87)*('1500'!$A$2:$A$1143=MAX('1500'!$A$2:$A$1143))),'1500'!$H$2:$H$1143),0)</f>
        <v>4140</v>
      </c>
      <c r="R87" s="31" cm="1">
        <f t="array" ref="R87">IFERROR(LOOKUP(2,1/(('1520'!$F$2:$F$1335=$P87)*('1520'!$A$2:$A$1335=MAX('1520'!$A$2:$A$1335))),'1520'!$H$2:$H$1335),0)</f>
        <v>4150</v>
      </c>
      <c r="S87" s="31">
        <f t="shared" si="19"/>
        <v>2.4154589371980675E-3</v>
      </c>
      <c r="T87" s="31" t="str" cm="1">
        <f t="array" ref="T87">IFERROR(LOOKUP(2,1/(('1520'!$F$2:$F$1335=$P87)*('1520'!$A$2:$A$1335=MAX('1520'!$A$2:$A$1335))),'1520'!$G$2:$G$1335),"")</f>
        <v>住友倉庫</v>
      </c>
      <c r="U87" s="31" cm="1">
        <f t="array" ref="U87">IFERROR(LOOKUP(2,1/(('1530'!$F$2:$F$1240=$P87)*('1530'!$A$2:$A$1240=MAX('1530'!$A$2:$A$1240))),'1530'!$H$2:$H$1240),"")</f>
        <v>4140</v>
      </c>
      <c r="V87" s="31" cm="1">
        <f t="array" ref="V87">IFERROR(LOOKUP(2,1/(('1520'!$F$2:$F$1335=$P87)*('1520'!$A$2:$A$1335=MAX('1520'!$A$2:$A$1335))),'1520'!$S$2:$S$1335),0)</f>
        <v>160300</v>
      </c>
    </row>
    <row r="88" spans="1:22">
      <c r="A88" s="107" t="str">
        <f t="shared" si="12"/>
        <v/>
      </c>
      <c r="C88" s="31" t="str">
        <f t="shared" si="15"/>
        <v/>
      </c>
      <c r="D88" s="31" t="str">
        <f t="shared" si="16"/>
        <v/>
      </c>
      <c r="E88" s="31" t="str">
        <f t="shared" si="17"/>
        <v/>
      </c>
      <c r="F88" s="32" t="str">
        <f t="shared" si="13"/>
        <v/>
      </c>
      <c r="G88" s="105" t="str">
        <f>IF($B88="","",_xlfn.LET(_xlpm.topix,関数!$C$1,_xlpm.rate,IF($D88&gt;0,ABS($F88/$D88)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88" s="32" t="str">
        <f t="shared" si="18"/>
        <v/>
      </c>
      <c r="I88" s="32" t="str">
        <f t="shared" si="14"/>
        <v/>
      </c>
      <c r="P88" s="31">
        <f>銘柄リスト!A88</f>
        <v>9308</v>
      </c>
      <c r="Q88" s="31" cm="1">
        <f t="array" ref="Q88">IFERROR(LOOKUP(2,1/(('1500'!$F$2:$F$1143=$P88)*('1500'!$A$2:$A$1143=MAX('1500'!$A$2:$A$1143))),'1500'!$H$2:$H$1143),0)</f>
        <v>1869</v>
      </c>
      <c r="R88" s="31" cm="1">
        <f t="array" ref="R88">IFERROR(LOOKUP(2,1/(('1520'!$F$2:$F$1335=$P88)*('1520'!$A$2:$A$1335=MAX('1520'!$A$2:$A$1335))),'1520'!$H$2:$H$1335),0)</f>
        <v>1866</v>
      </c>
      <c r="S88" s="31">
        <f t="shared" si="19"/>
        <v>-1.6051364365971107E-3</v>
      </c>
      <c r="T88" s="31" t="str" cm="1">
        <f t="array" ref="T88">IFERROR(LOOKUP(2,1/(('1520'!$F$2:$F$1335=$P88)*('1520'!$A$2:$A$1335=MAX('1520'!$A$2:$A$1335))),'1520'!$G$2:$G$1335),"")</f>
        <v>乾汽船</v>
      </c>
      <c r="U88" s="31" cm="1">
        <f t="array" ref="U88">IFERROR(LOOKUP(2,1/(('1530'!$F$2:$F$1240=$P88)*('1530'!$A$2:$A$1240=MAX('1530'!$A$2:$A$1240))),'1530'!$H$2:$H$1240),"")</f>
        <v>1875</v>
      </c>
      <c r="V88" s="31" cm="1">
        <f t="array" ref="V88">IFERROR(LOOKUP(2,1/(('1520'!$F$2:$F$1335=$P88)*('1520'!$A$2:$A$1335=MAX('1520'!$A$2:$A$1335))),'1520'!$S$2:$S$1335),0)</f>
        <v>126900</v>
      </c>
    </row>
    <row r="89" spans="1:22">
      <c r="A89" s="107" t="str">
        <f t="shared" si="12"/>
        <v/>
      </c>
      <c r="C89" s="31" t="str">
        <f t="shared" si="15"/>
        <v/>
      </c>
      <c r="D89" s="31" t="str">
        <f t="shared" si="16"/>
        <v/>
      </c>
      <c r="E89" s="31" t="str">
        <f t="shared" si="17"/>
        <v/>
      </c>
      <c r="F89" s="32" t="str">
        <f t="shared" si="13"/>
        <v/>
      </c>
      <c r="G89" s="105" t="str">
        <f>IF($B89="","",_xlfn.LET(_xlpm.topix,関数!$C$1,_xlpm.rate,IF($D89&gt;0,ABS($F89/$D89)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89" s="32" t="str">
        <f t="shared" si="18"/>
        <v/>
      </c>
      <c r="I89" s="32" t="str">
        <f t="shared" si="14"/>
        <v/>
      </c>
      <c r="P89" s="31">
        <f>銘柄リスト!A89</f>
        <v>9348</v>
      </c>
      <c r="Q89" s="31" cm="1">
        <f t="array" ref="Q89">IFERROR(LOOKUP(2,1/(('1500'!$F$2:$F$1143=$P89)*('1500'!$A$2:$A$1143=MAX('1500'!$A$2:$A$1143))),'1500'!$H$2:$H$1143),0)</f>
        <v>400</v>
      </c>
      <c r="R89" s="31" cm="1">
        <f t="array" ref="R89">IFERROR(LOOKUP(2,1/(('1520'!$F$2:$F$1335=$P89)*('1520'!$A$2:$A$1335=MAX('1520'!$A$2:$A$1335))),'1520'!$H$2:$H$1335),0)</f>
        <v>402</v>
      </c>
      <c r="S89" s="31">
        <f t="shared" si="19"/>
        <v>5.0000000000000001E-3</v>
      </c>
      <c r="T89" s="31" t="str" cm="1">
        <f t="array" ref="T89">IFERROR(LOOKUP(2,1/(('1520'!$F$2:$F$1335=$P89)*('1520'!$A$2:$A$1335=MAX('1520'!$A$2:$A$1335))),'1520'!$G$2:$G$1335),"")</f>
        <v>ｉｓｐａｃｅ</v>
      </c>
      <c r="U89" s="31" cm="1">
        <f t="array" ref="U89">IFERROR(LOOKUP(2,1/(('1530'!$F$2:$F$1240=$P89)*('1530'!$A$2:$A$1240=MAX('1530'!$A$2:$A$1240))),'1530'!$H$2:$H$1240),"")</f>
        <v>400</v>
      </c>
      <c r="V89" s="31" cm="1">
        <f t="array" ref="V89">IFERROR(LOOKUP(2,1/(('1520'!$F$2:$F$1335=$P89)*('1520'!$A$2:$A$1335=MAX('1520'!$A$2:$A$1335))),'1520'!$S$2:$S$1335),0)</f>
        <v>2155800</v>
      </c>
    </row>
    <row r="90" spans="1:22">
      <c r="A90" s="107" t="str">
        <f t="shared" si="12"/>
        <v/>
      </c>
      <c r="C90" s="31" t="str">
        <f t="shared" si="15"/>
        <v/>
      </c>
      <c r="D90" s="31" t="str">
        <f t="shared" si="16"/>
        <v/>
      </c>
      <c r="E90" s="31" t="str">
        <f t="shared" si="17"/>
        <v/>
      </c>
      <c r="F90" s="32" t="str">
        <f t="shared" si="13"/>
        <v/>
      </c>
      <c r="G90" s="105" t="str">
        <f>IF($B90="","",_xlfn.LET(_xlpm.topix,関数!$C$1,_xlpm.rate,IF($D90&gt;0,ABS($F90/$D90)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90" s="32" t="str">
        <f t="shared" si="18"/>
        <v/>
      </c>
      <c r="I90" s="32" t="str">
        <f t="shared" si="14"/>
        <v/>
      </c>
      <c r="P90" s="31">
        <f>銘柄リスト!A90</f>
        <v>9432</v>
      </c>
      <c r="Q90" s="31" cm="1">
        <f t="array" ref="Q90">IFERROR(LOOKUP(2,1/(('1500'!$F$2:$F$1143=$P90)*('1500'!$A$2:$A$1143=MAX('1500'!$A$2:$A$1143))),'1500'!$H$2:$H$1143),0)</f>
        <v>160.19999999999999</v>
      </c>
      <c r="R90" s="31" cm="1">
        <f t="array" ref="R90">IFERROR(LOOKUP(2,1/(('1520'!$F$2:$F$1335=$P90)*('1520'!$A$2:$A$1335=MAX('1520'!$A$2:$A$1335))),'1520'!$H$2:$H$1335),0)</f>
        <v>160.6</v>
      </c>
      <c r="S90" s="31">
        <f t="shared" si="19"/>
        <v>2.496878901373319E-3</v>
      </c>
      <c r="T90" s="31" t="str" cm="1">
        <f t="array" ref="T90">IFERROR(LOOKUP(2,1/(('1520'!$F$2:$F$1335=$P90)*('1520'!$A$2:$A$1335=MAX('1520'!$A$2:$A$1335))),'1520'!$G$2:$G$1335),"")</f>
        <v>ＮＴＴ</v>
      </c>
      <c r="U90" s="31" cm="1">
        <f t="array" ref="U90">IFERROR(LOOKUP(2,1/(('1530'!$F$2:$F$1240=$P90)*('1530'!$A$2:$A$1240=MAX('1530'!$A$2:$A$1240))),'1530'!$H$2:$H$1240),"")</f>
        <v>160.30000000000001</v>
      </c>
      <c r="V90" s="31" cm="1">
        <f t="array" ref="V90">IFERROR(LOOKUP(2,1/(('1520'!$F$2:$F$1335=$P90)*('1520'!$A$2:$A$1335=MAX('1520'!$A$2:$A$1335))),'1520'!$S$2:$S$1335),0)</f>
        <v>425556300</v>
      </c>
    </row>
    <row r="91" spans="1:22">
      <c r="A91" s="107" t="str">
        <f t="shared" si="12"/>
        <v/>
      </c>
      <c r="C91" s="31" t="str">
        <f t="shared" si="15"/>
        <v/>
      </c>
      <c r="D91" s="31" t="str">
        <f t="shared" si="16"/>
        <v/>
      </c>
      <c r="E91" s="31" t="str">
        <f t="shared" si="17"/>
        <v/>
      </c>
      <c r="F91" s="32" t="str">
        <f t="shared" si="13"/>
        <v/>
      </c>
      <c r="G91" s="105" t="str">
        <f>IF($B91="","",_xlfn.LET(_xlpm.topix,関数!$C$1,_xlpm.rate,IF($D91&gt;0,ABS($F91/$D91)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91" s="32" t="str">
        <f t="shared" si="18"/>
        <v/>
      </c>
      <c r="I91" s="32" t="str">
        <f t="shared" si="14"/>
        <v/>
      </c>
      <c r="P91" s="31">
        <f>銘柄リスト!A91</f>
        <v>9449</v>
      </c>
      <c r="Q91" s="31" cm="1">
        <f t="array" ref="Q91">IFERROR(LOOKUP(2,1/(('1500'!$F$2:$F$1143=$P91)*('1500'!$A$2:$A$1143=MAX('1500'!$A$2:$A$1143))),'1500'!$H$2:$H$1143),0)</f>
        <v>4273</v>
      </c>
      <c r="R91" s="31" cm="1">
        <f t="array" ref="R91">IFERROR(LOOKUP(2,1/(('1520'!$F$2:$F$1335=$P91)*('1520'!$A$2:$A$1335=MAX('1520'!$A$2:$A$1335))),'1520'!$H$2:$H$1335),0)</f>
        <v>4273</v>
      </c>
      <c r="S91" s="31">
        <f t="shared" si="19"/>
        <v>0</v>
      </c>
      <c r="T91" s="31" t="str" cm="1">
        <f t="array" ref="T91">IFERROR(LOOKUP(2,1/(('1520'!$F$2:$F$1335=$P91)*('1520'!$A$2:$A$1335=MAX('1520'!$A$2:$A$1335))),'1520'!$G$2:$G$1335),"")</f>
        <v>ＧＭＯインターネットグループ</v>
      </c>
      <c r="U91" s="31" cm="1">
        <f t="array" ref="U91">IFERROR(LOOKUP(2,1/(('1530'!$F$2:$F$1240=$P91)*('1530'!$A$2:$A$1240=MAX('1530'!$A$2:$A$1240))),'1530'!$H$2:$H$1240),"")</f>
        <v>4258</v>
      </c>
      <c r="V91" s="31" cm="1">
        <f t="array" ref="V91">IFERROR(LOOKUP(2,1/(('1520'!$F$2:$F$1335=$P91)*('1520'!$A$2:$A$1335=MAX('1520'!$A$2:$A$1335))),'1520'!$S$2:$S$1335),0)</f>
        <v>407500</v>
      </c>
    </row>
    <row r="92" spans="1:22">
      <c r="A92" s="107" t="str">
        <f t="shared" si="12"/>
        <v/>
      </c>
      <c r="C92" s="31" t="str">
        <f t="shared" si="15"/>
        <v/>
      </c>
      <c r="D92" s="31" t="str">
        <f t="shared" si="16"/>
        <v/>
      </c>
      <c r="E92" s="31" t="str">
        <f t="shared" si="17"/>
        <v/>
      </c>
      <c r="F92" s="32" t="str">
        <f t="shared" si="13"/>
        <v/>
      </c>
      <c r="G92" s="105" t="str">
        <f>IF($B92="","",_xlfn.LET(_xlpm.topix,関数!$C$1,_xlpm.rate,IF($D92&gt;0,ABS($F92/$D92)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92" s="32" t="str">
        <f t="shared" si="18"/>
        <v/>
      </c>
      <c r="I92" s="32" t="str">
        <f t="shared" si="14"/>
        <v/>
      </c>
      <c r="P92" s="31">
        <f>銘柄リスト!A92</f>
        <v>9501</v>
      </c>
      <c r="Q92" s="31" cm="1">
        <f t="array" ref="Q92">IFERROR(LOOKUP(2,1/(('1500'!$F$2:$F$1143=$P92)*('1500'!$A$2:$A$1143=MAX('1500'!$A$2:$A$1143))),'1500'!$H$2:$H$1143),0)</f>
        <v>533.6</v>
      </c>
      <c r="R92" s="31" cm="1">
        <f t="array" ref="R92">IFERROR(LOOKUP(2,1/(('1520'!$F$2:$F$1335=$P92)*('1520'!$A$2:$A$1335=MAX('1520'!$A$2:$A$1335))),'1520'!$H$2:$H$1335),0)</f>
        <v>534.1</v>
      </c>
      <c r="S92" s="31">
        <f t="shared" si="19"/>
        <v>9.3703148425787106E-4</v>
      </c>
      <c r="T92" s="31" t="str" cm="1">
        <f t="array" ref="T92">IFERROR(LOOKUP(2,1/(('1520'!$F$2:$F$1335=$P92)*('1520'!$A$2:$A$1335=MAX('1520'!$A$2:$A$1335))),'1520'!$G$2:$G$1335),"")</f>
        <v>東京電力ＨＤ</v>
      </c>
      <c r="U92" s="31" cm="1">
        <f t="array" ref="U92">IFERROR(LOOKUP(2,1/(('1530'!$F$2:$F$1240=$P92)*('1530'!$A$2:$A$1240=MAX('1530'!$A$2:$A$1240))),'1530'!$H$2:$H$1240),"")</f>
        <v>533.70000000000005</v>
      </c>
      <c r="V92" s="31" cm="1">
        <f t="array" ref="V92">IFERROR(LOOKUP(2,1/(('1520'!$F$2:$F$1335=$P92)*('1520'!$A$2:$A$1335=MAX('1520'!$A$2:$A$1335))),'1520'!$S$2:$S$1335),0)</f>
        <v>36719200</v>
      </c>
    </row>
    <row r="93" spans="1:22">
      <c r="A93" s="107" t="str">
        <f t="shared" si="12"/>
        <v/>
      </c>
      <c r="C93" s="31" t="str">
        <f t="shared" si="15"/>
        <v/>
      </c>
      <c r="D93" s="31" t="str">
        <f t="shared" si="16"/>
        <v/>
      </c>
      <c r="E93" s="31" t="str">
        <f t="shared" si="17"/>
        <v/>
      </c>
      <c r="F93" s="32" t="str">
        <f t="shared" si="13"/>
        <v/>
      </c>
      <c r="G93" s="105" t="str">
        <f>IF($B93="","",_xlfn.LET(_xlpm.topix,関数!$C$1,_xlpm.rate,IF($D93&gt;0,ABS($F93/$D93)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93" s="32" t="str">
        <f t="shared" si="18"/>
        <v/>
      </c>
      <c r="I93" s="32" t="str">
        <f t="shared" si="14"/>
        <v/>
      </c>
      <c r="P93" s="31">
        <f>銘柄リスト!A93</f>
        <v>9531</v>
      </c>
      <c r="Q93" s="31" cm="1">
        <f t="array" ref="Q93">IFERROR(LOOKUP(2,1/(('1500'!$F$2:$F$1143=$P93)*('1500'!$A$2:$A$1143=MAX('1500'!$A$2:$A$1143))),'1500'!$H$2:$H$1143),0)</f>
        <v>6281</v>
      </c>
      <c r="R93" s="31" cm="1">
        <f t="array" ref="R93">IFERROR(LOOKUP(2,1/(('1520'!$F$2:$F$1335=$P93)*('1520'!$A$2:$A$1335=MAX('1520'!$A$2:$A$1335))),'1520'!$H$2:$H$1335),0)</f>
        <v>6290</v>
      </c>
      <c r="S93" s="31">
        <f t="shared" si="19"/>
        <v>1.4328928514567743E-3</v>
      </c>
      <c r="T93" s="31" t="str" cm="1">
        <f t="array" ref="T93">IFERROR(LOOKUP(2,1/(('1520'!$F$2:$F$1335=$P93)*('1520'!$A$2:$A$1335=MAX('1520'!$A$2:$A$1335))),'1520'!$G$2:$G$1335),"")</f>
        <v>東京瓦斯</v>
      </c>
      <c r="U93" s="31" cm="1">
        <f t="array" ref="U93">IFERROR(LOOKUP(2,1/(('1530'!$F$2:$F$1240=$P93)*('1530'!$A$2:$A$1240=MAX('1530'!$A$2:$A$1240))),'1530'!$H$2:$H$1240),"")</f>
        <v>6290</v>
      </c>
      <c r="V93" s="31" cm="1">
        <f t="array" ref="V93">IFERROR(LOOKUP(2,1/(('1520'!$F$2:$F$1335=$P93)*('1520'!$A$2:$A$1335=MAX('1520'!$A$2:$A$1335))),'1520'!$S$2:$S$1335),0)</f>
        <v>778100</v>
      </c>
    </row>
    <row r="94" spans="1:22">
      <c r="A94" s="107" t="str">
        <f t="shared" si="12"/>
        <v/>
      </c>
      <c r="C94" s="31" t="str">
        <f t="shared" si="15"/>
        <v/>
      </c>
      <c r="D94" s="31" t="str">
        <f t="shared" si="16"/>
        <v/>
      </c>
      <c r="E94" s="31" t="str">
        <f t="shared" si="17"/>
        <v/>
      </c>
      <c r="F94" s="32" t="str">
        <f t="shared" si="13"/>
        <v/>
      </c>
      <c r="G94" s="105" t="str">
        <f>IF($B94="","",_xlfn.LET(_xlpm.topix,関数!$C$1,_xlpm.rate,IF($D94&gt;0,ABS($F94/$D94),0),IF(AND(_xlpm.topix&gt;=-0.5,_xlpm.topix&lt;=0),IF(_xlpm.rate&gt;=0.012,分析!$C$18,IF(_xlpm.rate&gt;=0.008,分析!$C$19,IF(_xlpm.rate&gt;=0.005,分析!$C$20,"−"))),IF(AND(_xlpm.topix&gt;=-1.2,_xlpm.topix&lt;=0.2),IF(_xlpm.rate&gt;=0.01,分析!$C$23,IF(_xlpm.rate&gt;=0.008,分析!$C$24,"−")),"−"))))</f>
        <v/>
      </c>
      <c r="H94" s="32" t="str">
        <f t="shared" si="18"/>
        <v/>
      </c>
      <c r="I94" s="32" t="str">
        <f t="shared" si="14"/>
        <v/>
      </c>
      <c r="P94" s="31">
        <f>銘柄リスト!A94</f>
        <v>9882</v>
      </c>
      <c r="Q94" s="31" cm="1">
        <f t="array" ref="Q94">IFERROR(LOOKUP(2,1/(('1500'!$F$2:$F$1143=$P94)*('1500'!$A$2:$A$1143=MAX('1500'!$A$2:$A$1143))),'1500'!$H$2:$H$1143),0)</f>
        <v>1883</v>
      </c>
      <c r="R94" s="31" cm="1">
        <f t="array" ref="R94">IFERROR(LOOKUP(2,1/(('1520'!$F$2:$F$1335=$P94)*('1520'!$A$2:$A$1335=MAX('1520'!$A$2:$A$1335))),'1520'!$H$2:$H$1335),0)</f>
        <v>1882</v>
      </c>
      <c r="S94" s="31">
        <f t="shared" si="19"/>
        <v>-5.3106744556558679E-4</v>
      </c>
      <c r="T94" s="31" t="str" cm="1">
        <f t="array" ref="T94">IFERROR(LOOKUP(2,1/(('1520'!$F$2:$F$1335=$P94)*('1520'!$A$2:$A$1335=MAX('1520'!$A$2:$A$1335))),'1520'!$G$2:$G$1335),"")</f>
        <v>イエローハット</v>
      </c>
      <c r="U94" s="31" cm="1">
        <f t="array" ref="U94">IFERROR(LOOKUP(2,1/(('1530'!$F$2:$F$1240=$P94)*('1530'!$A$2:$A$1240=MAX('1530'!$A$2:$A$1240))),'1530'!$H$2:$H$1240),"")</f>
        <v>1881</v>
      </c>
      <c r="V94" s="31" cm="1">
        <f t="array" ref="V94">IFERROR(LOOKUP(2,1/(('1520'!$F$2:$F$1335=$P94)*('1520'!$A$2:$A$1335=MAX('1520'!$A$2:$A$1335))),'1520'!$S$2:$S$1335),0)</f>
        <v>253900</v>
      </c>
    </row>
  </sheetData>
  <phoneticPr fontId="2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D12E5-7D54-4AE3-97A9-AC13FE35B8F8}">
  <sheetPr codeName="Sheet6">
    <tabColor theme="9" tint="-0.249977111117893"/>
  </sheetPr>
  <dimension ref="A1:W94"/>
  <sheetViews>
    <sheetView workbookViewId="0">
      <selection activeCell="J1" sqref="J1"/>
    </sheetView>
  </sheetViews>
  <sheetFormatPr defaultColWidth="9.26953125" defaultRowHeight="25.5" outlineLevelCol="2"/>
  <cols>
    <col min="1" max="1" width="7.1796875" style="103" customWidth="1"/>
    <col min="2" max="2" width="7.1796875" style="31" customWidth="1"/>
    <col min="3" max="3" width="33.453125" style="31" bestFit="1" customWidth="1"/>
    <col min="4" max="6" width="7.1796875" style="31" customWidth="1"/>
    <col min="7" max="7" width="9.54296875" style="103" bestFit="1" customWidth="1"/>
    <col min="8" max="8" width="7.1796875" style="31" customWidth="1"/>
    <col min="9" max="9" width="5.36328125" style="31" bestFit="1" customWidth="1"/>
    <col min="10" max="13" width="4.08984375" style="31" customWidth="1"/>
    <col min="14" max="14" width="7.08984375" style="31" bestFit="1" customWidth="1"/>
    <col min="15" max="15" width="7.6328125" style="31" customWidth="1"/>
    <col min="16" max="18" width="7.6328125" style="31" hidden="1" customWidth="1" outlineLevel="2"/>
    <col min="19" max="19" width="12" style="31" hidden="1" customWidth="1" outlineLevel="2"/>
    <col min="20" max="22" width="7.6328125" style="31" hidden="1" customWidth="1" outlineLevel="2"/>
    <col min="23" max="23" width="7.6328125" style="31" customWidth="1" collapsed="1"/>
    <col min="24" max="35" width="4.08984375" style="31" customWidth="1"/>
    <col min="36" max="16384" width="9.26953125" style="31"/>
  </cols>
  <sheetData>
    <row r="1" spans="1:22" s="15" customFormat="1" ht="40.9" customHeight="1">
      <c r="A1" s="102" t="s">
        <v>837</v>
      </c>
      <c r="B1" s="30" t="s">
        <v>117</v>
      </c>
      <c r="C1" s="30" t="s">
        <v>218</v>
      </c>
      <c r="D1" s="30" t="s">
        <v>136</v>
      </c>
      <c r="E1" s="30" t="s">
        <v>137</v>
      </c>
      <c r="F1" s="98" t="s">
        <v>833</v>
      </c>
      <c r="G1" s="104" t="s">
        <v>834</v>
      </c>
      <c r="H1" s="99" t="s">
        <v>138</v>
      </c>
      <c r="I1" s="99" t="s">
        <v>835</v>
      </c>
      <c r="J1" s="9"/>
      <c r="K1" s="9"/>
      <c r="L1" s="9"/>
      <c r="M1" s="9"/>
      <c r="N1" s="9" t="s">
        <v>929</v>
      </c>
      <c r="P1" s="15" t="s">
        <v>117</v>
      </c>
      <c r="Q1" s="15" t="s">
        <v>828</v>
      </c>
      <c r="R1" s="15" t="s">
        <v>829</v>
      </c>
      <c r="S1" s="15" t="s">
        <v>830</v>
      </c>
      <c r="T1" s="15" t="s">
        <v>5</v>
      </c>
      <c r="U1" s="15" t="s">
        <v>831</v>
      </c>
      <c r="V1" s="15" t="s">
        <v>832</v>
      </c>
    </row>
    <row r="2" spans="1:22">
      <c r="A2" s="106" t="str">
        <f>IF(B2="","","株探")</f>
        <v>株探</v>
      </c>
      <c r="B2" s="31" cm="1">
        <f t="array" ref="B2:B68">IFERROR(_xlfn.SORTBY(_xlfn._xlws.FILTER($P$2:$P$94,($S$2:$S$94&gt;=0.008)*(_xlfn.XLOOKUP($P$2:$P$94,銘柄リスト!$A$2:$A$94,銘柄リスト!$B$2:$B$94,"")="東Ｐ")*(_xlfn.XLOOKUP($P$2:$P$94,銘柄リスト!$A$2:$A$94,銘柄リスト!$C$2:$C$94,"")="貸借")),_xlfn._xlws.FILTER($S$2:$S$94,($S$2:$S$94&gt;=0.008)*(_xlfn.XLOOKUP($P$2:$P$94,銘柄リスト!$A$2:$A$94,銘柄リスト!$B$2:$B$94,"")="東Ｐ")*(_xlfn.XLOOKUP($P$2:$P$94,銘柄リスト!$A$2:$A$94,銘柄リスト!$C$2:$C$94,"")="貸借")),-1),"")</f>
        <v>7376</v>
      </c>
      <c r="C2" s="31" t="str">
        <f t="shared" ref="C2:C33" si="0">IF($B2="","",_xlfn.XLOOKUP($B2,$P$2:$P$94,$T$2:$T$94,""))</f>
        <v>ＢＣＣ</v>
      </c>
      <c r="D2" s="31">
        <f t="shared" ref="D2:D33" si="1">IF($B2="","",_xlfn.XLOOKUP($B2,$P$2:$P$94,$Q$2:$Q$94,""))</f>
        <v>1150</v>
      </c>
      <c r="E2" s="31">
        <f t="shared" ref="E2:E33" si="2">IF($B2="","",_xlfn.XLOOKUP($B2,$P$2:$P$94,$R$2:$R$94,""))</f>
        <v>1164</v>
      </c>
      <c r="F2" s="32">
        <f>IF(OR($D2="",$E2=""),"",$E2-$D2)</f>
        <v>14</v>
      </c>
      <c r="G2" s="105">
        <f>IF($B2="","",_xlfn.LET(_xlpm.topix,関数!$C$1,_xlpm.rate,IF($D2&gt;0,ABS($F2/$D2),0),IF(_xlpm.topix&gt;=1.54,分析!$C$7,IF(_xlpm.topix&gt;=1.18,分析!$C$8,IF(_xlpm.topix&gt;=0.53,分析!$C$9,IF(AND(_xlpm.topix&lt;-0.2,_xlpm.rate&gt;=0.008),分析!$C$12,IF(AND(_xlpm.topix&lt;-0.2,_xlpm.rate&gt;=0.005),分析!$C$13,"−")))))))</f>
        <v>0.77500000000000002</v>
      </c>
      <c r="H2" s="29">
        <f t="shared" ref="H2:H33" si="3">IF($B2="","",_xlfn.XLOOKUP($B2,$P$2:$P$94,$U$2:$U$94,""))</f>
        <v>1178</v>
      </c>
      <c r="I2" s="29">
        <f>IF(OR($E2="",$H2=""),"",$E2-$H2)</f>
        <v>-14</v>
      </c>
      <c r="J2" s="9"/>
      <c r="K2" s="9"/>
      <c r="L2" s="9"/>
      <c r="M2" s="9"/>
      <c r="N2" s="29">
        <f>E2-H2</f>
        <v>-14</v>
      </c>
      <c r="P2" s="31">
        <f>銘柄リスト!A2</f>
        <v>1605</v>
      </c>
      <c r="Q2" s="31" cm="1">
        <f t="array" ref="Q2">IFERROR(LOOKUP(2,1/(('1500'!$F$2:$F$1143=$P2)*('1500'!$A$2:$A$1143=MAX('1500'!$A$2:$A$1143))),'1500'!$H$2:$H$1143),0)</f>
        <v>3645</v>
      </c>
      <c r="R2" s="31" cm="1">
        <f t="array" ref="R2">IFERROR(LOOKUP(2,1/(('1520'!$F$2:$F$1335=$P2)*('1520'!$A$2:$A$1335=MAX('1520'!$A$2:$A$1335))),'1520'!$H$2:$H$1335),0)</f>
        <v>3629</v>
      </c>
      <c r="S2" s="31">
        <f>IFERROR(IF(Q2&gt;0,(R2-Q2)/Q2,0),0)</f>
        <v>-4.3895747599451305E-3</v>
      </c>
      <c r="T2" s="31" t="str" cm="1">
        <f t="array" ref="T2">IFERROR(LOOKUP(2,1/(('1520'!$F$2:$F$1335=$P2)*('1520'!$A$2:$A$1335=MAX('1520'!$A$2:$A$1335))),'1520'!$G$2:$G$1335),"")</f>
        <v>ＩＮＰＥＸ</v>
      </c>
      <c r="U2" s="31" cm="1">
        <f t="array" ref="U2">IFERROR(LOOKUP(2,1/(('1530'!$F$2:$F$1240=$P2)*('1530'!$A$2:$A$1240=MAX('1530'!$A$2:$A$1240))),'1530'!$H$2:$H$1240),"")</f>
        <v>3616</v>
      </c>
      <c r="V2" s="31" cm="1">
        <f t="array" ref="V2">IFERROR(LOOKUP(2,1/(('1520'!$F$2:$F$1335=$P2)*('1520'!$A$2:$A$1335=MAX('1520'!$A$2:$A$1335))),'1520'!$S$2:$S$1335),0)</f>
        <v>3079100</v>
      </c>
    </row>
    <row r="3" spans="1:22">
      <c r="A3" s="106" t="str">
        <f t="shared" ref="A3:A64" si="4">IF(B3="","","株探")</f>
        <v>株探</v>
      </c>
      <c r="B3" s="31">
        <v>6963</v>
      </c>
      <c r="C3" s="31" t="str">
        <f t="shared" si="0"/>
        <v>ローム</v>
      </c>
      <c r="D3" s="31">
        <f t="shared" si="1"/>
        <v>3886</v>
      </c>
      <c r="E3" s="31">
        <f t="shared" si="2"/>
        <v>3926</v>
      </c>
      <c r="F3" s="32">
        <f t="shared" ref="F3:F64" si="5">IF(OR($D3="",$E3=""),"",$E3-$D3)</f>
        <v>40</v>
      </c>
      <c r="G3" s="105">
        <f>IF($B3="","",_xlfn.LET(_xlpm.topix,関数!$C$1,_xlpm.rate,IF($D3&gt;0,ABS($F3/$D3),0),IF(_xlpm.topix&gt;=1.54,分析!$C$7,IF(_xlpm.topix&gt;=1.18,分析!$C$8,IF(_xlpm.topix&gt;=0.53,分析!$C$9,IF(AND(_xlpm.topix&lt;-0.2,_xlpm.rate&gt;=0.008),分析!$C$12,IF(AND(_xlpm.topix&lt;-0.2,_xlpm.rate&gt;=0.005),分析!$C$13,"−")))))))</f>
        <v>0.77500000000000002</v>
      </c>
      <c r="H3" s="29">
        <f t="shared" si="3"/>
        <v>3925</v>
      </c>
      <c r="I3" s="29">
        <f t="shared" ref="I3:I64" si="6">IF(OR($E3="",$H3=""),"",$E3-$H3)</f>
        <v>1</v>
      </c>
      <c r="J3" s="9"/>
      <c r="K3" s="9"/>
      <c r="L3" s="9"/>
      <c r="M3" s="9"/>
      <c r="N3" s="9"/>
      <c r="P3" s="31">
        <f>銘柄リスト!A3</f>
        <v>1833</v>
      </c>
      <c r="Q3" s="31" cm="1">
        <f t="array" ref="Q3">IFERROR(LOOKUP(2,1/(('1500'!$F$2:$F$1143=$P3)*('1500'!$A$2:$A$1143=MAX('1500'!$A$2:$A$1143))),'1500'!$H$2:$H$1143),0)</f>
        <v>5770</v>
      </c>
      <c r="R3" s="31" cm="1">
        <f t="array" ref="R3">IFERROR(LOOKUP(2,1/(('1520'!$F$2:$F$1335=$P3)*('1520'!$A$2:$A$1335=MAX('1520'!$A$2:$A$1335))),'1520'!$H$2:$H$1335),0)</f>
        <v>5780</v>
      </c>
      <c r="S3" s="31">
        <f t="shared" ref="S3:S66" si="7">IFERROR(IF(Q3&gt;0,(R3-Q3)/Q3,0),0)</f>
        <v>1.7331022530329288E-3</v>
      </c>
      <c r="T3" s="31" t="str" cm="1">
        <f t="array" ref="T3">IFERROR(LOOKUP(2,1/(('1520'!$F$2:$F$1335=$P3)*('1520'!$A$2:$A$1335=MAX('1520'!$A$2:$A$1335))),'1520'!$G$2:$G$1335),"")</f>
        <v>奥村組</v>
      </c>
      <c r="U3" s="31" cm="1">
        <f t="array" ref="U3">IFERROR(LOOKUP(2,1/(('1530'!$F$2:$F$1240=$P3)*('1530'!$A$2:$A$1240=MAX('1530'!$A$2:$A$1240))),'1530'!$H$2:$H$1240),"")</f>
        <v>5810</v>
      </c>
      <c r="V3" s="31" cm="1">
        <f t="array" ref="V3">IFERROR(LOOKUP(2,1/(('1520'!$F$2:$F$1335=$P3)*('1520'!$A$2:$A$1335=MAX('1520'!$A$2:$A$1335))),'1520'!$S$2:$S$1335),0)</f>
        <v>151000</v>
      </c>
    </row>
    <row r="4" spans="1:22">
      <c r="A4" s="106" t="str">
        <f t="shared" si="4"/>
        <v>株探</v>
      </c>
      <c r="B4" s="31">
        <v>4062</v>
      </c>
      <c r="C4" s="31" t="str">
        <f t="shared" si="0"/>
        <v>イビデン</v>
      </c>
      <c r="D4" s="31">
        <f t="shared" si="1"/>
        <v>13280</v>
      </c>
      <c r="E4" s="31">
        <f t="shared" si="2"/>
        <v>13400</v>
      </c>
      <c r="F4" s="32">
        <f t="shared" si="5"/>
        <v>120</v>
      </c>
      <c r="G4" s="105">
        <f>IF($B4="","",_xlfn.LET(_xlpm.topix,関数!$C$1,_xlpm.rate,IF($D4&gt;0,ABS($F4/$D4),0),IF(_xlpm.topix&gt;=1.54,分析!$C$7,IF(_xlpm.topix&gt;=1.18,分析!$C$8,IF(_xlpm.topix&gt;=0.53,分析!$C$9,IF(AND(_xlpm.topix&lt;-0.2,_xlpm.rate&gt;=0.008),分析!$C$12,IF(AND(_xlpm.topix&lt;-0.2,_xlpm.rate&gt;=0.005),分析!$C$13,"−")))))))</f>
        <v>0.77500000000000002</v>
      </c>
      <c r="H4" s="29">
        <f t="shared" si="3"/>
        <v>13470</v>
      </c>
      <c r="I4" s="29">
        <f t="shared" si="6"/>
        <v>-70</v>
      </c>
      <c r="J4" s="9"/>
      <c r="K4" s="9"/>
      <c r="L4" s="9"/>
      <c r="M4" s="9"/>
      <c r="N4" s="9"/>
      <c r="P4" s="31">
        <f>銘柄リスト!A4</f>
        <v>1911</v>
      </c>
      <c r="Q4" s="31" cm="1">
        <f t="array" ref="Q4">IFERROR(LOOKUP(2,1/(('1500'!$F$2:$F$1143=$P4)*('1500'!$A$2:$A$1143=MAX('1500'!$A$2:$A$1143))),'1500'!$H$2:$H$1143),0)</f>
        <v>1398</v>
      </c>
      <c r="R4" s="31" cm="1">
        <f t="array" ref="R4">IFERROR(LOOKUP(2,1/(('1520'!$F$2:$F$1335=$P4)*('1520'!$A$2:$A$1335=MAX('1520'!$A$2:$A$1335))),'1520'!$H$2:$H$1335),0)</f>
        <v>1405</v>
      </c>
      <c r="S4" s="31">
        <f t="shared" si="7"/>
        <v>5.0071530758226037E-3</v>
      </c>
      <c r="T4" s="31" t="str" cm="1">
        <f t="array" ref="T4">IFERROR(LOOKUP(2,1/(('1520'!$F$2:$F$1335=$P4)*('1520'!$A$2:$A$1335=MAX('1520'!$A$2:$A$1335))),'1520'!$G$2:$G$1335),"")</f>
        <v>住友林業</v>
      </c>
      <c r="U4" s="31" cm="1">
        <f t="array" ref="U4">IFERROR(LOOKUP(2,1/(('1530'!$F$2:$F$1240=$P4)*('1530'!$A$2:$A$1240=MAX('1530'!$A$2:$A$1240))),'1530'!$H$2:$H$1240),"")</f>
        <v>1406.5</v>
      </c>
      <c r="V4" s="31" cm="1">
        <f t="array" ref="V4">IFERROR(LOOKUP(2,1/(('1520'!$F$2:$F$1335=$P4)*('1520'!$A$2:$A$1335=MAX('1520'!$A$2:$A$1335))),'1520'!$S$2:$S$1335),0)</f>
        <v>3309100</v>
      </c>
    </row>
    <row r="5" spans="1:22">
      <c r="A5" s="106" t="str">
        <f t="shared" si="4"/>
        <v>株探</v>
      </c>
      <c r="B5" s="31">
        <v>9024</v>
      </c>
      <c r="C5" s="31" t="str">
        <f t="shared" si="0"/>
        <v>西武ホールディングス</v>
      </c>
      <c r="D5" s="31">
        <f t="shared" si="1"/>
        <v>3749</v>
      </c>
      <c r="E5" s="31">
        <f t="shared" si="2"/>
        <v>3776</v>
      </c>
      <c r="F5" s="32">
        <f t="shared" si="5"/>
        <v>27</v>
      </c>
      <c r="G5" s="105">
        <f>IF($B5="","",_xlfn.LET(_xlpm.topix,関数!$C$1,_xlpm.rate,IF($D5&gt;0,ABS($F5/$D5),0),IF(_xlpm.topix&gt;=1.54,分析!$C$7,IF(_xlpm.topix&gt;=1.18,分析!$C$8,IF(_xlpm.topix&gt;=0.53,分析!$C$9,IF(AND(_xlpm.topix&lt;-0.2,_xlpm.rate&gt;=0.008),分析!$C$12,IF(AND(_xlpm.topix&lt;-0.2,_xlpm.rate&gt;=0.005),分析!$C$13,"−")))))))</f>
        <v>0.73</v>
      </c>
      <c r="H5" s="29">
        <f t="shared" si="3"/>
        <v>3761</v>
      </c>
      <c r="I5" s="29">
        <f t="shared" si="6"/>
        <v>15</v>
      </c>
      <c r="J5" s="9"/>
      <c r="K5" s="9"/>
      <c r="L5" s="9"/>
      <c r="M5" s="9"/>
      <c r="N5" s="9"/>
      <c r="P5" s="31">
        <f>銘柄リスト!A5</f>
        <v>1925</v>
      </c>
      <c r="Q5" s="31" cm="1">
        <f t="array" ref="Q5">IFERROR(LOOKUP(2,1/(('1500'!$F$2:$F$1143=$P5)*('1500'!$A$2:$A$1143=MAX('1500'!$A$2:$A$1143))),'1500'!$H$2:$H$1143),0)</f>
        <v>4887</v>
      </c>
      <c r="R5" s="31" cm="1">
        <f t="array" ref="R5">IFERROR(LOOKUP(2,1/(('1520'!$F$2:$F$1335=$P5)*('1520'!$A$2:$A$1335=MAX('1520'!$A$2:$A$1335))),'1520'!$H$2:$H$1335),0)</f>
        <v>4897</v>
      </c>
      <c r="S5" s="31">
        <f t="shared" si="7"/>
        <v>2.0462451401677922E-3</v>
      </c>
      <c r="T5" s="31" t="str" cm="1">
        <f t="array" ref="T5">IFERROR(LOOKUP(2,1/(('1520'!$F$2:$F$1335=$P5)*('1520'!$A$2:$A$1335=MAX('1520'!$A$2:$A$1335))),'1520'!$G$2:$G$1335),"")</f>
        <v>大和ハウス</v>
      </c>
      <c r="U5" s="31" cm="1">
        <f t="array" ref="U5">IFERROR(LOOKUP(2,1/(('1530'!$F$2:$F$1240=$P5)*('1530'!$A$2:$A$1240=MAX('1530'!$A$2:$A$1240))),'1530'!$H$2:$H$1240),"")</f>
        <v>4909</v>
      </c>
      <c r="V5" s="31" cm="1">
        <f t="array" ref="V5">IFERROR(LOOKUP(2,1/(('1520'!$F$2:$F$1335=$P5)*('1520'!$A$2:$A$1335=MAX('1520'!$A$2:$A$1335))),'1520'!$S$2:$S$1335),0)</f>
        <v>2084300</v>
      </c>
    </row>
    <row r="6" spans="1:22">
      <c r="A6" s="106" t="str">
        <f t="shared" si="4"/>
        <v>株探</v>
      </c>
      <c r="B6" s="31">
        <v>9227</v>
      </c>
      <c r="C6" s="31" t="str">
        <f t="shared" si="0"/>
        <v>マイクロ波化学</v>
      </c>
      <c r="D6" s="31">
        <f t="shared" si="1"/>
        <v>922</v>
      </c>
      <c r="E6" s="31">
        <f t="shared" si="2"/>
        <v>928</v>
      </c>
      <c r="F6" s="32">
        <f t="shared" si="5"/>
        <v>6</v>
      </c>
      <c r="G6" s="105">
        <f>IF($B6="","",_xlfn.LET(_xlpm.topix,関数!$C$1,_xlpm.rate,IF($D6&gt;0,ABS($F6/$D6),0),IF(_xlpm.topix&gt;=1.54,分析!$C$7,IF(_xlpm.topix&gt;=1.18,分析!$C$8,IF(_xlpm.topix&gt;=0.53,分析!$C$9,IF(AND(_xlpm.topix&lt;-0.2,_xlpm.rate&gt;=0.008),分析!$C$12,IF(AND(_xlpm.topix&lt;-0.2,_xlpm.rate&gt;=0.005),分析!$C$13,"−")))))))</f>
        <v>0.73</v>
      </c>
      <c r="H6" s="29">
        <f t="shared" si="3"/>
        <v>922</v>
      </c>
      <c r="I6" s="29">
        <f t="shared" si="6"/>
        <v>6</v>
      </c>
      <c r="J6" s="9"/>
      <c r="K6" s="9"/>
      <c r="L6" s="9"/>
      <c r="M6" s="9"/>
      <c r="N6" s="9"/>
      <c r="P6" s="31">
        <f>銘柄リスト!A6</f>
        <v>1928</v>
      </c>
      <c r="Q6" s="31" cm="1">
        <f t="array" ref="Q6">IFERROR(LOOKUP(2,1/(('1500'!$F$2:$F$1143=$P6)*('1500'!$A$2:$A$1143=MAX('1500'!$A$2:$A$1143))),'1500'!$H$2:$H$1143),0)</f>
        <v>3743</v>
      </c>
      <c r="R6" s="31" cm="1">
        <f t="array" ref="R6">IFERROR(LOOKUP(2,1/(('1520'!$F$2:$F$1335=$P6)*('1520'!$A$2:$A$1335=MAX('1520'!$A$2:$A$1335))),'1520'!$H$2:$H$1335),0)</f>
        <v>3743</v>
      </c>
      <c r="S6" s="31">
        <f t="shared" si="7"/>
        <v>0</v>
      </c>
      <c r="T6" s="31" t="str" cm="1">
        <f t="array" ref="T6">IFERROR(LOOKUP(2,1/(('1520'!$F$2:$F$1335=$P6)*('1520'!$A$2:$A$1335=MAX('1520'!$A$2:$A$1335))),'1520'!$G$2:$G$1335),"")</f>
        <v>積水ハウス</v>
      </c>
      <c r="U6" s="31" cm="1">
        <f t="array" ref="U6">IFERROR(LOOKUP(2,1/(('1530'!$F$2:$F$1240=$P6)*('1530'!$A$2:$A$1240=MAX('1530'!$A$2:$A$1240))),'1530'!$H$2:$H$1240),"")</f>
        <v>3750</v>
      </c>
      <c r="V6" s="31" cm="1">
        <f t="array" ref="V6">IFERROR(LOOKUP(2,1/(('1520'!$F$2:$F$1335=$P6)*('1520'!$A$2:$A$1335=MAX('1520'!$A$2:$A$1335))),'1520'!$S$2:$S$1335),0)</f>
        <v>3805600</v>
      </c>
    </row>
    <row r="7" spans="1:22">
      <c r="A7" s="106" t="str">
        <f t="shared" si="4"/>
        <v>株探</v>
      </c>
      <c r="B7" s="31">
        <v>5713</v>
      </c>
      <c r="C7" s="31" t="str">
        <f t="shared" si="0"/>
        <v>住友鉱山</v>
      </c>
      <c r="D7" s="31">
        <f t="shared" si="1"/>
        <v>7230</v>
      </c>
      <c r="E7" s="31">
        <f t="shared" si="2"/>
        <v>7275</v>
      </c>
      <c r="F7" s="32">
        <f t="shared" si="5"/>
        <v>45</v>
      </c>
      <c r="G7" s="105">
        <f>IF($B7="","",_xlfn.LET(_xlpm.topix,関数!$C$1,_xlpm.rate,IF($D7&gt;0,ABS($F7/$D7),0),IF(_xlpm.topix&gt;=1.54,分析!$C$7,IF(_xlpm.topix&gt;=1.18,分析!$C$8,IF(_xlpm.topix&gt;=0.53,分析!$C$9,IF(AND(_xlpm.topix&lt;-0.2,_xlpm.rate&gt;=0.008),分析!$C$12,IF(AND(_xlpm.topix&lt;-0.2,_xlpm.rate&gt;=0.005),分析!$C$13,"−")))))))</f>
        <v>0.73</v>
      </c>
      <c r="H7" s="29">
        <f t="shared" si="3"/>
        <v>7315</v>
      </c>
      <c r="I7" s="29">
        <f t="shared" si="6"/>
        <v>-40</v>
      </c>
      <c r="J7" s="9"/>
      <c r="K7" s="9"/>
      <c r="L7" s="9"/>
      <c r="M7" s="9"/>
      <c r="N7" s="9"/>
      <c r="P7" s="31">
        <f>銘柄リスト!A7</f>
        <v>1929</v>
      </c>
      <c r="Q7" s="31" cm="1">
        <f t="array" ref="Q7">IFERROR(LOOKUP(2,1/(('1500'!$F$2:$F$1143=$P7)*('1500'!$A$2:$A$1143=MAX('1500'!$A$2:$A$1143))),'1500'!$H$2:$H$1143),0)</f>
        <v>1166</v>
      </c>
      <c r="R7" s="31" cm="1">
        <f t="array" ref="R7">IFERROR(LOOKUP(2,1/(('1520'!$F$2:$F$1335=$P7)*('1520'!$A$2:$A$1335=MAX('1520'!$A$2:$A$1335))),'1520'!$H$2:$H$1335),0)</f>
        <v>1170</v>
      </c>
      <c r="S7" s="31">
        <f t="shared" si="7"/>
        <v>3.4305317324185248E-3</v>
      </c>
      <c r="T7" s="31" t="str" cm="1">
        <f t="array" ref="T7">IFERROR(LOOKUP(2,1/(('1520'!$F$2:$F$1335=$P7)*('1520'!$A$2:$A$1335=MAX('1520'!$A$2:$A$1335))),'1520'!$G$2:$G$1335),"")</f>
        <v>日特建設</v>
      </c>
      <c r="U7" s="31" cm="1">
        <f t="array" ref="U7">IFERROR(LOOKUP(2,1/(('1530'!$F$2:$F$1240=$P7)*('1530'!$A$2:$A$1240=MAX('1530'!$A$2:$A$1240))),'1530'!$H$2:$H$1240),"")</f>
        <v>1172</v>
      </c>
      <c r="V7" s="31" cm="1">
        <f t="array" ref="V7">IFERROR(LOOKUP(2,1/(('1520'!$F$2:$F$1335=$P7)*('1520'!$A$2:$A$1335=MAX('1520'!$A$2:$A$1335))),'1520'!$S$2:$S$1335),0)</f>
        <v>283000</v>
      </c>
    </row>
    <row r="8" spans="1:22">
      <c r="A8" s="106" t="str">
        <f t="shared" si="4"/>
        <v>株探</v>
      </c>
      <c r="B8" s="31">
        <v>5711</v>
      </c>
      <c r="C8" s="31" t="str">
        <f t="shared" si="0"/>
        <v>三菱マテリアル</v>
      </c>
      <c r="D8" s="31">
        <f t="shared" si="1"/>
        <v>3911</v>
      </c>
      <c r="E8" s="31">
        <f t="shared" si="2"/>
        <v>3933</v>
      </c>
      <c r="F8" s="32">
        <f t="shared" si="5"/>
        <v>22</v>
      </c>
      <c r="G8" s="105">
        <f>IF($B8="","",_xlfn.LET(_xlpm.topix,関数!$C$1,_xlpm.rate,IF($D8&gt;0,ABS($F8/$D8),0),IF(_xlpm.topix&gt;=1.54,分析!$C$7,IF(_xlpm.topix&gt;=1.18,分析!$C$8,IF(_xlpm.topix&gt;=0.53,分析!$C$9,IF(AND(_xlpm.topix&lt;-0.2,_xlpm.rate&gt;=0.008),分析!$C$12,IF(AND(_xlpm.topix&lt;-0.2,_xlpm.rate&gt;=0.005),分析!$C$13,"−")))))))</f>
        <v>0.73</v>
      </c>
      <c r="H8" s="29">
        <f t="shared" si="3"/>
        <v>3944</v>
      </c>
      <c r="I8" s="29">
        <f t="shared" si="6"/>
        <v>-11</v>
      </c>
      <c r="J8" s="9"/>
      <c r="K8" s="9"/>
      <c r="L8" s="9"/>
      <c r="M8" s="9"/>
      <c r="N8" s="9"/>
      <c r="P8" s="31">
        <f>銘柄リスト!A8</f>
        <v>1963</v>
      </c>
      <c r="Q8" s="31" cm="1">
        <f t="array" ref="Q8">IFERROR(LOOKUP(2,1/(('1500'!$F$2:$F$1143=$P8)*('1500'!$A$2:$A$1143=MAX('1500'!$A$2:$A$1143))),'1500'!$H$2:$H$1143),0)</f>
        <v>2202.5</v>
      </c>
      <c r="R8" s="31" cm="1">
        <f t="array" ref="R8">IFERROR(LOOKUP(2,1/(('1520'!$F$2:$F$1335=$P8)*('1520'!$A$2:$A$1335=MAX('1520'!$A$2:$A$1335))),'1520'!$H$2:$H$1335),0)</f>
        <v>2206</v>
      </c>
      <c r="S8" s="31">
        <f t="shared" si="7"/>
        <v>1.5891032917139615E-3</v>
      </c>
      <c r="T8" s="31" t="str" cm="1">
        <f t="array" ref="T8">IFERROR(LOOKUP(2,1/(('1520'!$F$2:$F$1335=$P8)*('1520'!$A$2:$A$1335=MAX('1520'!$A$2:$A$1335))),'1520'!$G$2:$G$1335),"")</f>
        <v>日揮ホールディングス</v>
      </c>
      <c r="U8" s="31" cm="1">
        <f t="array" ref="U8">IFERROR(LOOKUP(2,1/(('1530'!$F$2:$F$1240=$P8)*('1530'!$A$2:$A$1240=MAX('1530'!$A$2:$A$1240))),'1530'!$H$2:$H$1240),"")</f>
        <v>2225.5</v>
      </c>
      <c r="V8" s="31" cm="1">
        <f t="array" ref="V8">IFERROR(LOOKUP(2,1/(('1520'!$F$2:$F$1335=$P8)*('1520'!$A$2:$A$1335=MAX('1520'!$A$2:$A$1335))),'1520'!$S$2:$S$1335),0)</f>
        <v>1778900</v>
      </c>
    </row>
    <row r="9" spans="1:22">
      <c r="A9" s="106" t="str">
        <f t="shared" si="4"/>
        <v>株探</v>
      </c>
      <c r="B9" s="31">
        <v>5803</v>
      </c>
      <c r="C9" s="31" t="str">
        <f t="shared" si="0"/>
        <v>フジクラ</v>
      </c>
      <c r="D9" s="31">
        <f t="shared" si="1"/>
        <v>3737</v>
      </c>
      <c r="E9" s="31">
        <f t="shared" si="2"/>
        <v>3758</v>
      </c>
      <c r="F9" s="32">
        <f t="shared" si="5"/>
        <v>21</v>
      </c>
      <c r="G9" s="105">
        <f>IF($B9="","",_xlfn.LET(_xlpm.topix,関数!$C$1,_xlpm.rate,IF($D9&gt;0,ABS($F9/$D9),0),IF(_xlpm.topix&gt;=1.54,分析!$C$7,IF(_xlpm.topix&gt;=1.18,分析!$C$8,IF(_xlpm.topix&gt;=0.53,分析!$C$9,IF(AND(_xlpm.topix&lt;-0.2,_xlpm.rate&gt;=0.008),分析!$C$12,IF(AND(_xlpm.topix&lt;-0.2,_xlpm.rate&gt;=0.005),分析!$C$13,"−")))))))</f>
        <v>0.73</v>
      </c>
      <c r="H9" s="29">
        <f t="shared" si="3"/>
        <v>3760</v>
      </c>
      <c r="I9" s="29">
        <f t="shared" si="6"/>
        <v>-2</v>
      </c>
      <c r="J9" s="9"/>
      <c r="K9" s="9"/>
      <c r="L9" s="9"/>
      <c r="M9" s="9"/>
      <c r="N9" s="9"/>
      <c r="P9" s="31">
        <f>銘柄リスト!A9</f>
        <v>2124</v>
      </c>
      <c r="Q9" s="31" cm="1">
        <f t="array" ref="Q9">IFERROR(LOOKUP(2,1/(('1500'!$F$2:$F$1143=$P9)*('1500'!$A$2:$A$1143=MAX('1500'!$A$2:$A$1143))),'1500'!$H$2:$H$1143),0)</f>
        <v>987</v>
      </c>
      <c r="R9" s="31" cm="1">
        <f t="array" ref="R9">IFERROR(LOOKUP(2,1/(('1520'!$F$2:$F$1335=$P9)*('1520'!$A$2:$A$1335=MAX('1520'!$A$2:$A$1335))),'1520'!$H$2:$H$1335),0)</f>
        <v>989</v>
      </c>
      <c r="S9" s="31">
        <f t="shared" si="7"/>
        <v>2.0263424518743669E-3</v>
      </c>
      <c r="T9" s="31" t="str" cm="1">
        <f t="array" ref="T9">IFERROR(LOOKUP(2,1/(('1520'!$F$2:$F$1335=$P9)*('1520'!$A$2:$A$1335=MAX('1520'!$A$2:$A$1335))),'1520'!$G$2:$G$1335),"")</f>
        <v>ジェイエイシーリクルートメント</v>
      </c>
      <c r="U9" s="31" cm="1">
        <f t="array" ref="U9">IFERROR(LOOKUP(2,1/(('1530'!$F$2:$F$1240=$P9)*('1530'!$A$2:$A$1240=MAX('1530'!$A$2:$A$1240))),'1530'!$H$2:$H$1240),"")</f>
        <v>988</v>
      </c>
      <c r="V9" s="31" cm="1">
        <f t="array" ref="V9">IFERROR(LOOKUP(2,1/(('1520'!$F$2:$F$1335=$P9)*('1520'!$A$2:$A$1335=MAX('1520'!$A$2:$A$1335))),'1520'!$S$2:$S$1335),0)</f>
        <v>601200</v>
      </c>
    </row>
    <row r="10" spans="1:22">
      <c r="A10" s="106" t="str">
        <f t="shared" si="4"/>
        <v>株探</v>
      </c>
      <c r="B10" s="31">
        <v>6586</v>
      </c>
      <c r="C10" s="31" t="str">
        <f t="shared" si="0"/>
        <v>マキタ</v>
      </c>
      <c r="D10" s="31">
        <f t="shared" si="1"/>
        <v>5788</v>
      </c>
      <c r="E10" s="31">
        <f t="shared" si="2"/>
        <v>5817</v>
      </c>
      <c r="F10" s="32">
        <f t="shared" si="5"/>
        <v>29</v>
      </c>
      <c r="G10" s="105">
        <f>IF($B10="","",_xlfn.LET(_xlpm.topix,関数!$C$1,_xlpm.rate,IF($D10&gt;0,ABS($F10/$D10),0),IF(_xlpm.topix&gt;=1.54,分析!$C$7,IF(_xlpm.topix&gt;=1.18,分析!$C$8,IF(_xlpm.topix&gt;=0.53,分析!$C$9,IF(AND(_xlpm.topix&lt;-0.2,_xlpm.rate&gt;=0.008),分析!$C$12,IF(AND(_xlpm.topix&lt;-0.2,_xlpm.rate&gt;=0.005),分析!$C$13,"−")))))))</f>
        <v>0.73</v>
      </c>
      <c r="H10" s="29">
        <f t="shared" si="3"/>
        <v>5895</v>
      </c>
      <c r="I10" s="29">
        <f t="shared" si="6"/>
        <v>-78</v>
      </c>
      <c r="J10" s="9"/>
      <c r="K10" s="9"/>
      <c r="L10" s="9"/>
      <c r="M10" s="9"/>
      <c r="N10" s="9"/>
      <c r="P10" s="31">
        <f>銘柄リスト!A10</f>
        <v>2162</v>
      </c>
      <c r="Q10" s="31" cm="1">
        <f t="array" ref="Q10">IFERROR(LOOKUP(2,1/(('1500'!$F$2:$F$1143=$P10)*('1500'!$A$2:$A$1143=MAX('1500'!$A$2:$A$1143))),'1500'!$H$2:$H$1143),0)</f>
        <v>536</v>
      </c>
      <c r="R10" s="31" cm="1">
        <f t="array" ref="R10">IFERROR(LOOKUP(2,1/(('1520'!$F$2:$F$1335=$P10)*('1520'!$A$2:$A$1335=MAX('1520'!$A$2:$A$1335))),'1520'!$H$2:$H$1335),0)</f>
        <v>537</v>
      </c>
      <c r="S10" s="31">
        <f t="shared" si="7"/>
        <v>1.8656716417910447E-3</v>
      </c>
      <c r="T10" s="31" t="str" cm="1">
        <f t="array" ref="T10">IFERROR(LOOKUP(2,1/(('1520'!$F$2:$F$1335=$P10)*('1520'!$A$2:$A$1335=MAX('1520'!$A$2:$A$1335))),'1520'!$G$2:$G$1335),"")</f>
        <v>ＮＭＳホールディングス</v>
      </c>
      <c r="U10" s="31" cm="1">
        <f t="array" ref="U10">IFERROR(LOOKUP(2,1/(('1530'!$F$2:$F$1240=$P10)*('1530'!$A$2:$A$1240=MAX('1530'!$A$2:$A$1240))),'1530'!$H$2:$H$1240),"")</f>
        <v>537</v>
      </c>
      <c r="V10" s="31" cm="1">
        <f t="array" ref="V10">IFERROR(LOOKUP(2,1/(('1520'!$F$2:$F$1335=$P10)*('1520'!$A$2:$A$1335=MAX('1520'!$A$2:$A$1335))),'1520'!$S$2:$S$1335),0)</f>
        <v>200</v>
      </c>
    </row>
    <row r="11" spans="1:22">
      <c r="A11" s="106" t="str">
        <f t="shared" si="4"/>
        <v>株探</v>
      </c>
      <c r="B11" s="31">
        <v>1911</v>
      </c>
      <c r="C11" s="31" t="str">
        <f t="shared" si="0"/>
        <v>住友林業</v>
      </c>
      <c r="D11" s="31">
        <f t="shared" si="1"/>
        <v>1398</v>
      </c>
      <c r="E11" s="31">
        <f t="shared" si="2"/>
        <v>1405</v>
      </c>
      <c r="F11" s="32">
        <f t="shared" si="5"/>
        <v>7</v>
      </c>
      <c r="G11" s="105">
        <f>IF($B11="","",_xlfn.LET(_xlpm.topix,関数!$C$1,_xlpm.rate,IF($D11&gt;0,ABS($F11/$D11),0),IF(_xlpm.topix&gt;=1.54,分析!$C$7,IF(_xlpm.topix&gt;=1.18,分析!$C$8,IF(_xlpm.topix&gt;=0.53,分析!$C$9,IF(AND(_xlpm.topix&lt;-0.2,_xlpm.rate&gt;=0.008),分析!$C$12,IF(AND(_xlpm.topix&lt;-0.2,_xlpm.rate&gt;=0.005),分析!$C$13,"−")))))))</f>
        <v>0.73</v>
      </c>
      <c r="H11" s="29">
        <f t="shared" si="3"/>
        <v>1406.5</v>
      </c>
      <c r="I11" s="29">
        <f t="shared" si="6"/>
        <v>-1.5</v>
      </c>
      <c r="J11" s="9"/>
      <c r="K11" s="9"/>
      <c r="L11" s="9"/>
      <c r="M11" s="9"/>
      <c r="N11" s="9"/>
      <c r="P11" s="31">
        <f>銘柄リスト!A11</f>
        <v>2229</v>
      </c>
      <c r="Q11" s="31" cm="1">
        <f t="array" ref="Q11">IFERROR(LOOKUP(2,1/(('1500'!$F$2:$F$1143=$P11)*('1500'!$A$2:$A$1143=MAX('1500'!$A$2:$A$1143))),'1500'!$H$2:$H$1143),0)</f>
        <v>3185</v>
      </c>
      <c r="R11" s="31" cm="1">
        <f t="array" ref="R11">IFERROR(LOOKUP(2,1/(('1520'!$F$2:$F$1335=$P11)*('1520'!$A$2:$A$1335=MAX('1520'!$A$2:$A$1335))),'1520'!$H$2:$H$1335),0)</f>
        <v>3186</v>
      </c>
      <c r="S11" s="31">
        <f t="shared" si="7"/>
        <v>3.1397174254317112E-4</v>
      </c>
      <c r="T11" s="31" t="str" cm="1">
        <f t="array" ref="T11">IFERROR(LOOKUP(2,1/(('1520'!$F$2:$F$1335=$P11)*('1520'!$A$2:$A$1335=MAX('1520'!$A$2:$A$1335))),'1520'!$G$2:$G$1335),"")</f>
        <v>カルビー</v>
      </c>
      <c r="U11" s="31" cm="1">
        <f t="array" ref="U11">IFERROR(LOOKUP(2,1/(('1530'!$F$2:$F$1240=$P11)*('1530'!$A$2:$A$1240=MAX('1530'!$A$2:$A$1240))),'1530'!$H$2:$H$1240),"")</f>
        <v>3195</v>
      </c>
      <c r="V11" s="31" cm="1">
        <f t="array" ref="V11">IFERROR(LOOKUP(2,1/(('1520'!$F$2:$F$1335=$P11)*('1520'!$A$2:$A$1335=MAX('1520'!$A$2:$A$1335))),'1520'!$S$2:$S$1335),0)</f>
        <v>432700</v>
      </c>
    </row>
    <row r="12" spans="1:22">
      <c r="A12" s="106" t="str">
        <f t="shared" si="4"/>
        <v>株探</v>
      </c>
      <c r="B12" s="31">
        <v>9348</v>
      </c>
      <c r="C12" s="31" t="str">
        <f t="shared" si="0"/>
        <v>ｉｓｐａｃｅ</v>
      </c>
      <c r="D12" s="31">
        <f t="shared" si="1"/>
        <v>400</v>
      </c>
      <c r="E12" s="31">
        <f t="shared" si="2"/>
        <v>402</v>
      </c>
      <c r="F12" s="32">
        <f t="shared" si="5"/>
        <v>2</v>
      </c>
      <c r="G12" s="105">
        <f>IF($B12="","",_xlfn.LET(_xlpm.topix,関数!$C$1,_xlpm.rate,IF($D12&gt;0,ABS($F12/$D12),0),IF(_xlpm.topix&gt;=1.54,分析!$C$7,IF(_xlpm.topix&gt;=1.18,分析!$C$8,IF(_xlpm.topix&gt;=0.53,分析!$C$9,IF(AND(_xlpm.topix&lt;-0.2,_xlpm.rate&gt;=0.008),分析!$C$12,IF(AND(_xlpm.topix&lt;-0.2,_xlpm.rate&gt;=0.005),分析!$C$13,"−")))))))</f>
        <v>0.73</v>
      </c>
      <c r="H12" s="29">
        <f t="shared" si="3"/>
        <v>400</v>
      </c>
      <c r="I12" s="29">
        <f t="shared" si="6"/>
        <v>2</v>
      </c>
      <c r="J12" s="9"/>
      <c r="K12" s="9"/>
      <c r="L12" s="9"/>
      <c r="M12" s="9"/>
      <c r="N12" s="9"/>
      <c r="P12" s="31">
        <f>銘柄リスト!A12</f>
        <v>2768</v>
      </c>
      <c r="Q12" s="31" cm="1">
        <f t="array" ref="Q12">IFERROR(LOOKUP(2,1/(('1500'!$F$2:$F$1143=$P12)*('1500'!$A$2:$A$1143=MAX('1500'!$A$2:$A$1143))),'1500'!$H$2:$H$1143),0)</f>
        <v>5309</v>
      </c>
      <c r="R12" s="31" cm="1">
        <f t="array" ref="R12">IFERROR(LOOKUP(2,1/(('1520'!$F$2:$F$1335=$P12)*('1520'!$A$2:$A$1335=MAX('1520'!$A$2:$A$1335))),'1520'!$H$2:$H$1335),0)</f>
        <v>5319</v>
      </c>
      <c r="S12" s="31">
        <f t="shared" si="7"/>
        <v>1.8835938971557733E-3</v>
      </c>
      <c r="T12" s="31" t="str" cm="1">
        <f t="array" ref="T12">IFERROR(LOOKUP(2,1/(('1520'!$F$2:$F$1335=$P12)*('1520'!$A$2:$A$1335=MAX('1520'!$A$2:$A$1335))),'1520'!$G$2:$G$1335),"")</f>
        <v>双日</v>
      </c>
      <c r="U12" s="31" cm="1">
        <f t="array" ref="U12">IFERROR(LOOKUP(2,1/(('1530'!$F$2:$F$1240=$P12)*('1530'!$A$2:$A$1240=MAX('1530'!$A$2:$A$1240))),'1530'!$H$2:$H$1240),"")</f>
        <v>5338</v>
      </c>
      <c r="V12" s="31" cm="1">
        <f t="array" ref="V12">IFERROR(LOOKUP(2,1/(('1520'!$F$2:$F$1335=$P12)*('1520'!$A$2:$A$1335=MAX('1520'!$A$2:$A$1335))),'1520'!$S$2:$S$1335),0)</f>
        <v>1305300</v>
      </c>
    </row>
    <row r="13" spans="1:22">
      <c r="A13" s="106" t="str">
        <f t="shared" si="4"/>
        <v>株探</v>
      </c>
      <c r="B13" s="31">
        <v>4523</v>
      </c>
      <c r="C13" s="31" t="str">
        <f t="shared" si="0"/>
        <v>エーザイ</v>
      </c>
      <c r="D13" s="31">
        <f t="shared" si="1"/>
        <v>5080</v>
      </c>
      <c r="E13" s="31">
        <f t="shared" si="2"/>
        <v>5104</v>
      </c>
      <c r="F13" s="32">
        <f t="shared" si="5"/>
        <v>24</v>
      </c>
      <c r="G13" s="105" t="str">
        <f>IF($B13="","",_xlfn.LET(_xlpm.topix,関数!$C$1,_xlpm.rate,IF($D13&gt;0,ABS($F13/$D13)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13" s="29">
        <f t="shared" si="3"/>
        <v>5110</v>
      </c>
      <c r="I13" s="29">
        <f t="shared" si="6"/>
        <v>-6</v>
      </c>
      <c r="J13" s="9"/>
      <c r="K13" s="9"/>
      <c r="L13" s="9"/>
      <c r="M13" s="9"/>
      <c r="N13" s="9"/>
      <c r="P13" s="31">
        <f>銘柄リスト!A13</f>
        <v>2769</v>
      </c>
      <c r="Q13" s="31" cm="1">
        <f t="array" ref="Q13">IFERROR(LOOKUP(2,1/(('1500'!$F$2:$F$1143=$P13)*('1500'!$A$2:$A$1143=MAX('1500'!$A$2:$A$1143))),'1500'!$H$2:$H$1143),0)</f>
        <v>890</v>
      </c>
      <c r="R13" s="31" cm="1">
        <f t="array" ref="R13">IFERROR(LOOKUP(2,1/(('1520'!$F$2:$F$1335=$P13)*('1520'!$A$2:$A$1335=MAX('1520'!$A$2:$A$1335))),'1520'!$H$2:$H$1335),0)</f>
        <v>890</v>
      </c>
      <c r="S13" s="31">
        <f t="shared" si="7"/>
        <v>0</v>
      </c>
      <c r="T13" s="31" t="str" cm="1">
        <f t="array" ref="T13">IFERROR(LOOKUP(2,1/(('1520'!$F$2:$F$1335=$P13)*('1520'!$A$2:$A$1335=MAX('1520'!$A$2:$A$1335))),'1520'!$G$2:$G$1335),"")</f>
        <v>ヴィレッジヴァンガード</v>
      </c>
      <c r="U13" s="31" cm="1">
        <f t="array" ref="U13">IFERROR(LOOKUP(2,1/(('1530'!$F$2:$F$1240=$P13)*('1530'!$A$2:$A$1240=MAX('1530'!$A$2:$A$1240))),'1530'!$H$2:$H$1240),"")</f>
        <v>890</v>
      </c>
      <c r="V13" s="31" cm="1">
        <f t="array" ref="V13">IFERROR(LOOKUP(2,1/(('1520'!$F$2:$F$1335=$P13)*('1520'!$A$2:$A$1335=MAX('1520'!$A$2:$A$1335))),'1520'!$S$2:$S$1335),0)</f>
        <v>2900</v>
      </c>
    </row>
    <row r="14" spans="1:22">
      <c r="A14" s="106" t="str">
        <f t="shared" si="4"/>
        <v>株探</v>
      </c>
      <c r="B14" s="31">
        <v>7729</v>
      </c>
      <c r="C14" s="31" t="str">
        <f t="shared" si="0"/>
        <v>東京精密</v>
      </c>
      <c r="D14" s="31">
        <f t="shared" si="1"/>
        <v>14500</v>
      </c>
      <c r="E14" s="31">
        <f t="shared" si="2"/>
        <v>14565</v>
      </c>
      <c r="F14" s="32">
        <f t="shared" si="5"/>
        <v>65</v>
      </c>
      <c r="G14" s="105" t="str">
        <f>IF($B14="","",_xlfn.LET(_xlpm.topix,関数!$C$1,_xlpm.rate,IF($D14&gt;0,ABS($F14/$D14)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14" s="29">
        <f t="shared" si="3"/>
        <v>14760</v>
      </c>
      <c r="I14" s="29">
        <f t="shared" si="6"/>
        <v>-195</v>
      </c>
      <c r="J14" s="9"/>
      <c r="K14" s="9"/>
      <c r="L14" s="9"/>
      <c r="M14" s="9"/>
      <c r="N14" s="9"/>
      <c r="P14" s="31">
        <f>銘柄リスト!A14</f>
        <v>2914</v>
      </c>
      <c r="Q14" s="31" cm="1">
        <f t="array" ref="Q14">IFERROR(LOOKUP(2,1/(('1500'!$F$2:$F$1143=$P14)*('1500'!$A$2:$A$1143=MAX('1500'!$A$2:$A$1143))),'1500'!$H$2:$H$1143),0)</f>
        <v>6787</v>
      </c>
      <c r="R14" s="31" cm="1">
        <f t="array" ref="R14">IFERROR(LOOKUP(2,1/(('1520'!$F$2:$F$1335=$P14)*('1520'!$A$2:$A$1335=MAX('1520'!$A$2:$A$1335))),'1520'!$H$2:$H$1335),0)</f>
        <v>6783</v>
      </c>
      <c r="S14" s="31">
        <f t="shared" si="7"/>
        <v>-5.8936201561809337E-4</v>
      </c>
      <c r="T14" s="31" t="str" cm="1">
        <f t="array" ref="T14">IFERROR(LOOKUP(2,1/(('1520'!$F$2:$F$1335=$P14)*('1520'!$A$2:$A$1335=MAX('1520'!$A$2:$A$1335))),'1520'!$G$2:$G$1335),"")</f>
        <v>日本たばこ産業</v>
      </c>
      <c r="U14" s="31" cm="1">
        <f t="array" ref="U14">IFERROR(LOOKUP(2,1/(('1530'!$F$2:$F$1240=$P14)*('1530'!$A$2:$A$1240=MAX('1530'!$A$2:$A$1240))),'1530'!$H$2:$H$1240),"")</f>
        <v>6781</v>
      </c>
      <c r="V14" s="31" cm="1">
        <f t="array" ref="V14">IFERROR(LOOKUP(2,1/(('1520'!$F$2:$F$1335=$P14)*('1520'!$A$2:$A$1335=MAX('1520'!$A$2:$A$1335))),'1520'!$S$2:$S$1335),0)</f>
        <v>5276300</v>
      </c>
    </row>
    <row r="15" spans="1:22">
      <c r="A15" s="106" t="str">
        <f t="shared" si="4"/>
        <v>株探</v>
      </c>
      <c r="B15" s="31">
        <v>5334</v>
      </c>
      <c r="C15" s="31" t="str">
        <f t="shared" si="0"/>
        <v>日本特殊陶業</v>
      </c>
      <c r="D15" s="31">
        <f t="shared" si="1"/>
        <v>9001</v>
      </c>
      <c r="E15" s="31">
        <f t="shared" si="2"/>
        <v>9041</v>
      </c>
      <c r="F15" s="32">
        <f t="shared" si="5"/>
        <v>40</v>
      </c>
      <c r="G15" s="105" t="str">
        <f>IF($B15="","",_xlfn.LET(_xlpm.topix,関数!$C$1,_xlpm.rate,IF($D15&gt;0,ABS($F15/$D15)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15" s="29">
        <f t="shared" si="3"/>
        <v>9078</v>
      </c>
      <c r="I15" s="29">
        <f t="shared" si="6"/>
        <v>-37</v>
      </c>
      <c r="J15" s="9"/>
      <c r="K15" s="9"/>
      <c r="L15" s="9"/>
      <c r="M15" s="9"/>
      <c r="N15" s="9"/>
      <c r="P15" s="31">
        <f>銘柄リスト!A15</f>
        <v>3003</v>
      </c>
      <c r="Q15" s="31" cm="1">
        <f t="array" ref="Q15">IFERROR(LOOKUP(2,1/(('1500'!$F$2:$F$1143=$P15)*('1500'!$A$2:$A$1143=MAX('1500'!$A$2:$A$1143))),'1500'!$H$2:$H$1143),0)</f>
        <v>1913</v>
      </c>
      <c r="R15" s="31" cm="1">
        <f t="array" ref="R15">IFERROR(LOOKUP(2,1/(('1520'!$F$2:$F$1335=$P15)*('1520'!$A$2:$A$1335=MAX('1520'!$A$2:$A$1335))),'1520'!$H$2:$H$1335),0)</f>
        <v>1910</v>
      </c>
      <c r="S15" s="31">
        <f t="shared" si="7"/>
        <v>-1.5682174594877157E-3</v>
      </c>
      <c r="T15" s="31" t="str" cm="1">
        <f t="array" ref="T15">IFERROR(LOOKUP(2,1/(('1520'!$F$2:$F$1335=$P15)*('1520'!$A$2:$A$1335=MAX('1520'!$A$2:$A$1335))),'1520'!$G$2:$G$1335),"")</f>
        <v>ヒューリック</v>
      </c>
      <c r="U15" s="31" cm="1">
        <f t="array" ref="U15">IFERROR(LOOKUP(2,1/(('1530'!$F$2:$F$1240=$P15)*('1530'!$A$2:$A$1240=MAX('1530'!$A$2:$A$1240))),'1530'!$H$2:$H$1240),"")</f>
        <v>1907</v>
      </c>
      <c r="V15" s="31" cm="1">
        <f t="array" ref="V15">IFERROR(LOOKUP(2,1/(('1520'!$F$2:$F$1335=$P15)*('1520'!$A$2:$A$1335=MAX('1520'!$A$2:$A$1335))),'1520'!$S$2:$S$1335),0)</f>
        <v>3636100</v>
      </c>
    </row>
    <row r="16" spans="1:22">
      <c r="A16" s="106" t="str">
        <f t="shared" si="4"/>
        <v>株探</v>
      </c>
      <c r="B16" s="31">
        <v>7272</v>
      </c>
      <c r="C16" s="31" t="str">
        <f t="shared" si="0"/>
        <v>ヤマハ発動機</v>
      </c>
      <c r="D16" s="31">
        <f t="shared" si="1"/>
        <v>1405</v>
      </c>
      <c r="E16" s="31">
        <f t="shared" si="2"/>
        <v>1411</v>
      </c>
      <c r="F16" s="32">
        <f t="shared" si="5"/>
        <v>6</v>
      </c>
      <c r="G16" s="105" t="str">
        <f>IF($B16="","",_xlfn.LET(_xlpm.topix,関数!$C$1,_xlpm.rate,IF($D16&gt;0,ABS($F16/$D16)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16" s="29">
        <f t="shared" si="3"/>
        <v>1409</v>
      </c>
      <c r="I16" s="29">
        <f t="shared" si="6"/>
        <v>2</v>
      </c>
      <c r="J16" s="9"/>
      <c r="K16" s="9"/>
      <c r="L16" s="9"/>
      <c r="M16" s="9"/>
      <c r="N16" s="9"/>
      <c r="P16" s="31">
        <f>銘柄リスト!A16</f>
        <v>3407</v>
      </c>
      <c r="Q16" s="31" cm="1">
        <f t="array" ref="Q16">IFERROR(LOOKUP(2,1/(('1500'!$F$2:$F$1143=$P16)*('1500'!$A$2:$A$1143=MAX('1500'!$A$2:$A$1143))),'1500'!$H$2:$H$1143),0)</f>
        <v>1817</v>
      </c>
      <c r="R16" s="31" cm="1">
        <f t="array" ref="R16">IFERROR(LOOKUP(2,1/(('1520'!$F$2:$F$1335=$P16)*('1520'!$A$2:$A$1335=MAX('1520'!$A$2:$A$1335))),'1520'!$H$2:$H$1335),0)</f>
        <v>1821.5</v>
      </c>
      <c r="S16" s="31">
        <f t="shared" si="7"/>
        <v>2.4766097963676388E-3</v>
      </c>
      <c r="T16" s="31" t="str" cm="1">
        <f t="array" ref="T16">IFERROR(LOOKUP(2,1/(('1520'!$F$2:$F$1335=$P16)*('1520'!$A$2:$A$1335=MAX('1520'!$A$2:$A$1335))),'1520'!$G$2:$G$1335),"")</f>
        <v>旭化成</v>
      </c>
      <c r="U16" s="31" cm="1">
        <f t="array" ref="U16">IFERROR(LOOKUP(2,1/(('1530'!$F$2:$F$1240=$P16)*('1530'!$A$2:$A$1240=MAX('1530'!$A$2:$A$1240))),'1530'!$H$2:$H$1240),"")</f>
        <v>1830.5</v>
      </c>
      <c r="V16" s="31" cm="1">
        <f t="array" ref="V16">IFERROR(LOOKUP(2,1/(('1520'!$F$2:$F$1335=$P16)*('1520'!$A$2:$A$1335=MAX('1520'!$A$2:$A$1335))),'1520'!$S$2:$S$1335),0)</f>
        <v>4020200</v>
      </c>
    </row>
    <row r="17" spans="1:22">
      <c r="A17" s="106" t="str">
        <f t="shared" si="4"/>
        <v>株探</v>
      </c>
      <c r="B17" s="31">
        <v>5706</v>
      </c>
      <c r="C17" s="31" t="str">
        <f t="shared" si="0"/>
        <v>三井金属</v>
      </c>
      <c r="D17" s="31">
        <f t="shared" si="1"/>
        <v>25345</v>
      </c>
      <c r="E17" s="31">
        <f t="shared" si="2"/>
        <v>25440</v>
      </c>
      <c r="F17" s="32">
        <f t="shared" si="5"/>
        <v>95</v>
      </c>
      <c r="G17" s="105" t="str">
        <f>IF($B17="","",_xlfn.LET(_xlpm.topix,関数!$C$1,_xlpm.rate,IF($D17&gt;0,ABS($F17/$D17)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17" s="29">
        <f t="shared" si="3"/>
        <v>25665</v>
      </c>
      <c r="I17" s="29">
        <f t="shared" si="6"/>
        <v>-225</v>
      </c>
      <c r="J17" s="9"/>
      <c r="K17" s="9"/>
      <c r="L17" s="9"/>
      <c r="M17" s="9"/>
      <c r="N17" s="9"/>
      <c r="P17" s="31">
        <f>銘柄リスト!A17</f>
        <v>4008</v>
      </c>
      <c r="Q17" s="31" cm="1">
        <f t="array" ref="Q17">IFERROR(LOOKUP(2,1/(('1500'!$F$2:$F$1143=$P17)*('1500'!$A$2:$A$1143=MAX('1500'!$A$2:$A$1143))),'1500'!$H$2:$H$1143),0)</f>
        <v>1218</v>
      </c>
      <c r="R17" s="31" cm="1">
        <f t="array" ref="R17">IFERROR(LOOKUP(2,1/(('1520'!$F$2:$F$1335=$P17)*('1520'!$A$2:$A$1335=MAX('1520'!$A$2:$A$1335))),'1520'!$H$2:$H$1335),0)</f>
        <v>1222</v>
      </c>
      <c r="S17" s="31">
        <f t="shared" si="7"/>
        <v>3.2840722495894909E-3</v>
      </c>
      <c r="T17" s="31" t="str" cm="1">
        <f t="array" ref="T17">IFERROR(LOOKUP(2,1/(('1520'!$F$2:$F$1335=$P17)*('1520'!$A$2:$A$1335=MAX('1520'!$A$2:$A$1335))),'1520'!$G$2:$G$1335),"")</f>
        <v>住友精化</v>
      </c>
      <c r="U17" s="31" cm="1">
        <f t="array" ref="U17">IFERROR(LOOKUP(2,1/(('1530'!$F$2:$F$1240=$P17)*('1530'!$A$2:$A$1240=MAX('1530'!$A$2:$A$1240))),'1530'!$H$2:$H$1240),"")</f>
        <v>1225</v>
      </c>
      <c r="V17" s="31" cm="1">
        <f t="array" ref="V17">IFERROR(LOOKUP(2,1/(('1520'!$F$2:$F$1335=$P17)*('1520'!$A$2:$A$1335=MAX('1520'!$A$2:$A$1335))),'1520'!$S$2:$S$1335),0)</f>
        <v>208200</v>
      </c>
    </row>
    <row r="18" spans="1:22">
      <c r="A18" s="106" t="str">
        <f t="shared" si="4"/>
        <v>株探</v>
      </c>
      <c r="B18" s="31">
        <v>7269</v>
      </c>
      <c r="C18" s="31" t="str">
        <f t="shared" si="0"/>
        <v>スズキ</v>
      </c>
      <c r="D18" s="31">
        <f t="shared" si="1"/>
        <v>2125.5</v>
      </c>
      <c r="E18" s="31">
        <f t="shared" si="2"/>
        <v>2133</v>
      </c>
      <c r="F18" s="32">
        <f t="shared" si="5"/>
        <v>7.5</v>
      </c>
      <c r="G18" s="105" t="str">
        <f>IF($B18="","",_xlfn.LET(_xlpm.topix,関数!$C$1,_xlpm.rate,IF($D18&gt;0,ABS($F18/$D18)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18" s="29">
        <f t="shared" si="3"/>
        <v>2145.5</v>
      </c>
      <c r="I18" s="29">
        <f t="shared" si="6"/>
        <v>-12.5</v>
      </c>
      <c r="J18" s="9"/>
      <c r="K18" s="9"/>
      <c r="L18" s="9"/>
      <c r="M18" s="9"/>
      <c r="N18" s="9"/>
      <c r="P18" s="31">
        <f>銘柄リスト!A18</f>
        <v>4026</v>
      </c>
      <c r="Q18" s="31" cm="1">
        <f t="array" ref="Q18">IFERROR(LOOKUP(2,1/(('1500'!$F$2:$F$1143=$P18)*('1500'!$A$2:$A$1143=MAX('1500'!$A$2:$A$1143))),'1500'!$H$2:$H$1143),0)</f>
        <v>1512</v>
      </c>
      <c r="R18" s="31" cm="1">
        <f t="array" ref="R18">IFERROR(LOOKUP(2,1/(('1520'!$F$2:$F$1335=$P18)*('1520'!$A$2:$A$1335=MAX('1520'!$A$2:$A$1335))),'1520'!$H$2:$H$1335),0)</f>
        <v>1512</v>
      </c>
      <c r="S18" s="31">
        <f t="shared" si="7"/>
        <v>0</v>
      </c>
      <c r="T18" s="31" t="str" cm="1">
        <f t="array" ref="T18">IFERROR(LOOKUP(2,1/(('1520'!$F$2:$F$1335=$P18)*('1520'!$A$2:$A$1335=MAX('1520'!$A$2:$A$1335))),'1520'!$G$2:$G$1335),"")</f>
        <v>神島化学</v>
      </c>
      <c r="U18" s="31" cm="1">
        <f t="array" ref="U18">IFERROR(LOOKUP(2,1/(('1530'!$F$2:$F$1240=$P18)*('1530'!$A$2:$A$1240=MAX('1530'!$A$2:$A$1240))),'1530'!$H$2:$H$1240),"")</f>
        <v>1520</v>
      </c>
      <c r="V18" s="31" cm="1">
        <f t="array" ref="V18">IFERROR(LOOKUP(2,1/(('1520'!$F$2:$F$1335=$P18)*('1520'!$A$2:$A$1335=MAX('1520'!$A$2:$A$1335))),'1520'!$S$2:$S$1335),0)</f>
        <v>93600</v>
      </c>
    </row>
    <row r="19" spans="1:22">
      <c r="A19" s="106" t="str">
        <f t="shared" si="4"/>
        <v>株探</v>
      </c>
      <c r="B19" s="31">
        <v>4188</v>
      </c>
      <c r="C19" s="31" t="str">
        <f t="shared" si="0"/>
        <v>三菱ケミカルグループ</v>
      </c>
      <c r="D19" s="31">
        <f t="shared" si="1"/>
        <v>1146.5</v>
      </c>
      <c r="E19" s="31">
        <f t="shared" si="2"/>
        <v>1150.5</v>
      </c>
      <c r="F19" s="32">
        <f t="shared" si="5"/>
        <v>4</v>
      </c>
      <c r="G19" s="105" t="str">
        <f>IF($B19="","",_xlfn.LET(_xlpm.topix,関数!$C$1,_xlpm.rate,IF($D19&gt;0,ABS($F19/$D19)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19" s="29">
        <f t="shared" si="3"/>
        <v>1155.5</v>
      </c>
      <c r="I19" s="29">
        <f t="shared" si="6"/>
        <v>-5</v>
      </c>
      <c r="J19" s="9"/>
      <c r="K19" s="9"/>
      <c r="L19" s="9"/>
      <c r="M19" s="9"/>
      <c r="N19" s="9"/>
      <c r="P19" s="31">
        <f>銘柄リスト!A19</f>
        <v>4062</v>
      </c>
      <c r="Q19" s="31" cm="1">
        <f t="array" ref="Q19">IFERROR(LOOKUP(2,1/(('1500'!$F$2:$F$1143=$P19)*('1500'!$A$2:$A$1143=MAX('1500'!$A$2:$A$1143))),'1500'!$H$2:$H$1143),0)</f>
        <v>13280</v>
      </c>
      <c r="R19" s="31" cm="1">
        <f t="array" ref="R19">IFERROR(LOOKUP(2,1/(('1520'!$F$2:$F$1335=$P19)*('1520'!$A$2:$A$1335=MAX('1520'!$A$2:$A$1335))),'1520'!$H$2:$H$1335),0)</f>
        <v>13400</v>
      </c>
      <c r="S19" s="31">
        <f t="shared" si="7"/>
        <v>9.0361445783132526E-3</v>
      </c>
      <c r="T19" s="31" t="str" cm="1">
        <f t="array" ref="T19">IFERROR(LOOKUP(2,1/(('1520'!$F$2:$F$1335=$P19)*('1520'!$A$2:$A$1335=MAX('1520'!$A$2:$A$1335))),'1520'!$G$2:$G$1335),"")</f>
        <v>イビデン</v>
      </c>
      <c r="U19" s="31" cm="1">
        <f t="array" ref="U19">IFERROR(LOOKUP(2,1/(('1530'!$F$2:$F$1240=$P19)*('1530'!$A$2:$A$1240=MAX('1530'!$A$2:$A$1240))),'1530'!$H$2:$H$1240),"")</f>
        <v>13470</v>
      </c>
      <c r="V19" s="31" cm="1">
        <f t="array" ref="V19">IFERROR(LOOKUP(2,1/(('1520'!$F$2:$F$1335=$P19)*('1520'!$A$2:$A$1335=MAX('1520'!$A$2:$A$1335))),'1520'!$S$2:$S$1335),0)</f>
        <v>8653500</v>
      </c>
    </row>
    <row r="20" spans="1:22">
      <c r="A20" s="106" t="str">
        <f t="shared" si="4"/>
        <v>株探</v>
      </c>
      <c r="B20" s="31">
        <v>8830</v>
      </c>
      <c r="C20" s="31" t="str">
        <f t="shared" si="0"/>
        <v>住友不動産</v>
      </c>
      <c r="D20" s="31">
        <f t="shared" si="1"/>
        <v>3744</v>
      </c>
      <c r="E20" s="31">
        <f t="shared" si="2"/>
        <v>3757</v>
      </c>
      <c r="F20" s="32">
        <f t="shared" si="5"/>
        <v>13</v>
      </c>
      <c r="G20" s="105" t="str">
        <f>IF($B20="","",_xlfn.LET(_xlpm.topix,関数!$C$1,_xlpm.rate,IF($D20&gt;0,ABS($F20/$D20)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20" s="29">
        <f t="shared" si="3"/>
        <v>3742</v>
      </c>
      <c r="I20" s="29">
        <f t="shared" si="6"/>
        <v>15</v>
      </c>
      <c r="J20" s="9"/>
      <c r="K20" s="9"/>
      <c r="L20" s="9"/>
      <c r="M20" s="9"/>
      <c r="N20" s="9"/>
      <c r="P20" s="31">
        <f>銘柄リスト!A20</f>
        <v>4063</v>
      </c>
      <c r="Q20" s="31" cm="1">
        <f t="array" ref="Q20">IFERROR(LOOKUP(2,1/(('1500'!$F$2:$F$1143=$P20)*('1500'!$A$2:$A$1143=MAX('1500'!$A$2:$A$1143))),'1500'!$H$2:$H$1143),0)</f>
        <v>5684</v>
      </c>
      <c r="R20" s="31" cm="1">
        <f t="array" ref="R20">IFERROR(LOOKUP(2,1/(('1520'!$F$2:$F$1335=$P20)*('1520'!$A$2:$A$1335=MAX('1520'!$A$2:$A$1335))),'1520'!$H$2:$H$1335),0)</f>
        <v>5697</v>
      </c>
      <c r="S20" s="31">
        <f t="shared" si="7"/>
        <v>2.2871217452498241E-3</v>
      </c>
      <c r="T20" s="31" t="str" cm="1">
        <f t="array" ref="T20">IFERROR(LOOKUP(2,1/(('1520'!$F$2:$F$1335=$P20)*('1520'!$A$2:$A$1335=MAX('1520'!$A$2:$A$1335))),'1520'!$G$2:$G$1335),"")</f>
        <v>信越化学</v>
      </c>
      <c r="U20" s="31" cm="1">
        <f t="array" ref="U20">IFERROR(LOOKUP(2,1/(('1530'!$F$2:$F$1240=$P20)*('1530'!$A$2:$A$1240=MAX('1530'!$A$2:$A$1240))),'1530'!$H$2:$H$1240),"")</f>
        <v>5690</v>
      </c>
      <c r="V20" s="31" cm="1">
        <f t="array" ref="V20">IFERROR(LOOKUP(2,1/(('1520'!$F$2:$F$1335=$P20)*('1520'!$A$2:$A$1335=MAX('1520'!$A$2:$A$1335))),'1520'!$S$2:$S$1335),0)</f>
        <v>9762100</v>
      </c>
    </row>
    <row r="21" spans="1:22">
      <c r="A21" s="106" t="str">
        <f t="shared" si="4"/>
        <v>株探</v>
      </c>
      <c r="B21" s="31">
        <v>7047</v>
      </c>
      <c r="C21" s="31" t="str">
        <f t="shared" si="0"/>
        <v>ポート</v>
      </c>
      <c r="D21" s="31">
        <f t="shared" si="1"/>
        <v>2305</v>
      </c>
      <c r="E21" s="31">
        <f t="shared" si="2"/>
        <v>2313</v>
      </c>
      <c r="F21" s="32">
        <f t="shared" si="5"/>
        <v>8</v>
      </c>
      <c r="G21" s="105" t="str">
        <f>IF($B21="","",_xlfn.LET(_xlpm.topix,関数!$C$1,_xlpm.rate,IF($D21&gt;0,ABS($F21/$D21)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21" s="29">
        <f t="shared" si="3"/>
        <v>2317</v>
      </c>
      <c r="I21" s="29">
        <f t="shared" si="6"/>
        <v>-4</v>
      </c>
      <c r="J21" s="9"/>
      <c r="K21" s="9"/>
      <c r="L21" s="9"/>
      <c r="M21" s="9"/>
      <c r="N21" s="9"/>
      <c r="P21" s="31">
        <f>銘柄リスト!A21</f>
        <v>4068</v>
      </c>
      <c r="Q21" s="31" cm="1">
        <f t="array" ref="Q21">IFERROR(LOOKUP(2,1/(('1500'!$F$2:$F$1143=$P21)*('1500'!$A$2:$A$1143=MAX('1500'!$A$2:$A$1143))),'1500'!$H$2:$H$1143),0)</f>
        <v>1650</v>
      </c>
      <c r="R21" s="31" cm="1">
        <f t="array" ref="R21">IFERROR(LOOKUP(2,1/(('1520'!$F$2:$F$1335=$P21)*('1520'!$A$2:$A$1335=MAX('1520'!$A$2:$A$1335))),'1520'!$H$2:$H$1335),0)</f>
        <v>1650</v>
      </c>
      <c r="S21" s="31">
        <f t="shared" si="7"/>
        <v>0</v>
      </c>
      <c r="T21" s="31" t="str" cm="1">
        <f t="array" ref="T21">IFERROR(LOOKUP(2,1/(('1520'!$F$2:$F$1335=$P21)*('1520'!$A$2:$A$1335=MAX('1520'!$A$2:$A$1335))),'1520'!$G$2:$G$1335),"")</f>
        <v>ベイシス</v>
      </c>
      <c r="U21" s="31" cm="1">
        <f t="array" ref="U21">IFERROR(LOOKUP(2,1/(('1530'!$F$2:$F$1240=$P21)*('1530'!$A$2:$A$1240=MAX('1530'!$A$2:$A$1240))),'1530'!$H$2:$H$1240),"")</f>
        <v>1651</v>
      </c>
      <c r="V21" s="31" cm="1">
        <f t="array" ref="V21">IFERROR(LOOKUP(2,1/(('1520'!$F$2:$F$1335=$P21)*('1520'!$A$2:$A$1335=MAX('1520'!$A$2:$A$1335))),'1520'!$S$2:$S$1335),0)</f>
        <v>400</v>
      </c>
    </row>
    <row r="22" spans="1:22">
      <c r="A22" s="106" t="str">
        <f t="shared" si="4"/>
        <v>株探</v>
      </c>
      <c r="B22" s="31">
        <v>1929</v>
      </c>
      <c r="C22" s="31" t="str">
        <f t="shared" si="0"/>
        <v>日特建設</v>
      </c>
      <c r="D22" s="31">
        <f t="shared" si="1"/>
        <v>1166</v>
      </c>
      <c r="E22" s="31">
        <f t="shared" si="2"/>
        <v>1170</v>
      </c>
      <c r="F22" s="32">
        <f t="shared" si="5"/>
        <v>4</v>
      </c>
      <c r="G22" s="105" t="str">
        <f>IF($B22="","",_xlfn.LET(_xlpm.topix,関数!$C$1,_xlpm.rate,IF($D22&gt;0,ABS($F22/$D22)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22" s="29">
        <f t="shared" si="3"/>
        <v>1172</v>
      </c>
      <c r="I22" s="29">
        <f t="shared" si="6"/>
        <v>-2</v>
      </c>
      <c r="J22" s="9"/>
      <c r="K22" s="9"/>
      <c r="L22" s="9"/>
      <c r="M22" s="9"/>
      <c r="N22" s="9"/>
      <c r="P22" s="31">
        <f>銘柄リスト!A22</f>
        <v>4100</v>
      </c>
      <c r="Q22" s="31" cm="1">
        <f t="array" ref="Q22">IFERROR(LOOKUP(2,1/(('1500'!$F$2:$F$1143=$P22)*('1500'!$A$2:$A$1143=MAX('1500'!$A$2:$A$1143))),'1500'!$H$2:$H$1143),0)</f>
        <v>1254</v>
      </c>
      <c r="R22" s="31" cm="1">
        <f t="array" ref="R22">IFERROR(LOOKUP(2,1/(('1520'!$F$2:$F$1335=$P22)*('1520'!$A$2:$A$1335=MAX('1520'!$A$2:$A$1335))),'1520'!$H$2:$H$1335),0)</f>
        <v>1258</v>
      </c>
      <c r="S22" s="31">
        <f t="shared" si="7"/>
        <v>3.189792663476874E-3</v>
      </c>
      <c r="T22" s="31" t="str" cm="1">
        <f t="array" ref="T22">IFERROR(LOOKUP(2,1/(('1520'!$F$2:$F$1335=$P22)*('1520'!$A$2:$A$1335=MAX('1520'!$A$2:$A$1335))),'1520'!$G$2:$G$1335),"")</f>
        <v>戸田工業</v>
      </c>
      <c r="U22" s="31" cm="1">
        <f t="array" ref="U22">IFERROR(LOOKUP(2,1/(('1530'!$F$2:$F$1240=$P22)*('1530'!$A$2:$A$1240=MAX('1530'!$A$2:$A$1240))),'1530'!$H$2:$H$1240),"")</f>
        <v>1258</v>
      </c>
      <c r="V22" s="31" cm="1">
        <f t="array" ref="V22">IFERROR(LOOKUP(2,1/(('1520'!$F$2:$F$1335=$P22)*('1520'!$A$2:$A$1335=MAX('1520'!$A$2:$A$1335))),'1520'!$S$2:$S$1335),0)</f>
        <v>99100</v>
      </c>
    </row>
    <row r="23" spans="1:22">
      <c r="A23" s="106" t="str">
        <f t="shared" si="4"/>
        <v>株探</v>
      </c>
      <c r="B23" s="31">
        <v>8591</v>
      </c>
      <c r="C23" s="31" t="str">
        <f t="shared" si="0"/>
        <v>オリックス</v>
      </c>
      <c r="D23" s="31">
        <f t="shared" si="1"/>
        <v>6469</v>
      </c>
      <c r="E23" s="31">
        <f t="shared" si="2"/>
        <v>6491</v>
      </c>
      <c r="F23" s="32">
        <f t="shared" si="5"/>
        <v>22</v>
      </c>
      <c r="G23" s="105" t="str">
        <f>IF($B23="","",_xlfn.LET(_xlpm.topix,関数!$C$1,_xlpm.rate,IF($D23&gt;0,ABS($F23/$D23)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23" s="29">
        <f t="shared" si="3"/>
        <v>6496</v>
      </c>
      <c r="I23" s="29">
        <f t="shared" si="6"/>
        <v>-5</v>
      </c>
      <c r="J23" s="9"/>
      <c r="K23" s="9"/>
      <c r="L23" s="9"/>
      <c r="M23" s="9"/>
      <c r="N23" s="9"/>
      <c r="P23" s="31">
        <f>銘柄リスト!A23</f>
        <v>4182</v>
      </c>
      <c r="Q23" s="31" cm="1">
        <f t="array" ref="Q23">IFERROR(LOOKUP(2,1/(('1500'!$F$2:$F$1143=$P23)*('1500'!$A$2:$A$1143=MAX('1500'!$A$2:$A$1143))),'1500'!$H$2:$H$1143),0)</f>
        <v>3810</v>
      </c>
      <c r="R23" s="31" cm="1">
        <f t="array" ref="R23">IFERROR(LOOKUP(2,1/(('1520'!$F$2:$F$1335=$P23)*('1520'!$A$2:$A$1335=MAX('1520'!$A$2:$A$1335))),'1520'!$H$2:$H$1335),0)</f>
        <v>3815</v>
      </c>
      <c r="S23" s="31">
        <f t="shared" si="7"/>
        <v>1.3123359580052493E-3</v>
      </c>
      <c r="T23" s="31" t="str" cm="1">
        <f t="array" ref="T23">IFERROR(LOOKUP(2,1/(('1520'!$F$2:$F$1335=$P23)*('1520'!$A$2:$A$1335=MAX('1520'!$A$2:$A$1335))),'1520'!$G$2:$G$1335),"")</f>
        <v>三菱瓦斯化学</v>
      </c>
      <c r="U23" s="31" cm="1">
        <f t="array" ref="U23">IFERROR(LOOKUP(2,1/(('1530'!$F$2:$F$1240=$P23)*('1530'!$A$2:$A$1240=MAX('1530'!$A$2:$A$1240))),'1530'!$H$2:$H$1240),"")</f>
        <v>3820</v>
      </c>
      <c r="V23" s="31" cm="1">
        <f t="array" ref="V23">IFERROR(LOOKUP(2,1/(('1520'!$F$2:$F$1335=$P23)*('1520'!$A$2:$A$1335=MAX('1520'!$A$2:$A$1335))),'1520'!$S$2:$S$1335),0)</f>
        <v>1092000</v>
      </c>
    </row>
    <row r="24" spans="1:22">
      <c r="A24" s="106" t="str">
        <f t="shared" si="4"/>
        <v>株探</v>
      </c>
      <c r="B24" s="31">
        <v>6810</v>
      </c>
      <c r="C24" s="31" t="str">
        <f t="shared" si="0"/>
        <v>マクセル</v>
      </c>
      <c r="D24" s="31">
        <f t="shared" si="1"/>
        <v>2059</v>
      </c>
      <c r="E24" s="31">
        <f t="shared" si="2"/>
        <v>2066</v>
      </c>
      <c r="F24" s="32">
        <f t="shared" si="5"/>
        <v>7</v>
      </c>
      <c r="G24" s="105" t="str">
        <f>IF($B24="","",_xlfn.LET(_xlpm.topix,関数!$C$1,_xlpm.rate,IF($D24&gt;0,ABS($F24/$D24)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24" s="29">
        <f t="shared" si="3"/>
        <v>2075</v>
      </c>
      <c r="I24" s="29">
        <f t="shared" si="6"/>
        <v>-9</v>
      </c>
      <c r="J24" s="9"/>
      <c r="K24" s="9"/>
      <c r="L24" s="9"/>
      <c r="M24" s="9"/>
      <c r="N24" s="9"/>
      <c r="P24" s="31">
        <f>銘柄リスト!A24</f>
        <v>4188</v>
      </c>
      <c r="Q24" s="31" cm="1">
        <f t="array" ref="Q24">IFERROR(LOOKUP(2,1/(('1500'!$F$2:$F$1143=$P24)*('1500'!$A$2:$A$1143=MAX('1500'!$A$2:$A$1143))),'1500'!$H$2:$H$1143),0)</f>
        <v>1146.5</v>
      </c>
      <c r="R24" s="31" cm="1">
        <f t="array" ref="R24">IFERROR(LOOKUP(2,1/(('1520'!$F$2:$F$1335=$P24)*('1520'!$A$2:$A$1335=MAX('1520'!$A$2:$A$1335))),'1520'!$H$2:$H$1335),0)</f>
        <v>1150.5</v>
      </c>
      <c r="S24" s="31">
        <f t="shared" si="7"/>
        <v>3.4888791975577847E-3</v>
      </c>
      <c r="T24" s="31" t="str" cm="1">
        <f t="array" ref="T24">IFERROR(LOOKUP(2,1/(('1520'!$F$2:$F$1335=$P24)*('1520'!$A$2:$A$1335=MAX('1520'!$A$2:$A$1335))),'1520'!$G$2:$G$1335),"")</f>
        <v>三菱ケミカルグループ</v>
      </c>
      <c r="U24" s="31" cm="1">
        <f t="array" ref="U24">IFERROR(LOOKUP(2,1/(('1530'!$F$2:$F$1240=$P24)*('1530'!$A$2:$A$1240=MAX('1530'!$A$2:$A$1240))),'1530'!$H$2:$H$1240),"")</f>
        <v>1155.5</v>
      </c>
      <c r="V24" s="31" cm="1">
        <f t="array" ref="V24">IFERROR(LOOKUP(2,1/(('1520'!$F$2:$F$1335=$P24)*('1520'!$A$2:$A$1335=MAX('1520'!$A$2:$A$1335))),'1520'!$S$2:$S$1335),0)</f>
        <v>5396200</v>
      </c>
    </row>
    <row r="25" spans="1:22">
      <c r="A25" s="106" t="str">
        <f t="shared" si="4"/>
        <v>株探</v>
      </c>
      <c r="B25" s="31">
        <v>8316</v>
      </c>
      <c r="C25" s="31" t="str">
        <f t="shared" si="0"/>
        <v>三井住友フィナンシャルＧ</v>
      </c>
      <c r="D25" s="31">
        <f t="shared" si="1"/>
        <v>6885</v>
      </c>
      <c r="E25" s="31">
        <f t="shared" si="2"/>
        <v>6908</v>
      </c>
      <c r="F25" s="32">
        <f t="shared" si="5"/>
        <v>23</v>
      </c>
      <c r="G25" s="105" t="str">
        <f>IF($B25="","",_xlfn.LET(_xlpm.topix,関数!$C$1,_xlpm.rate,IF($D25&gt;0,ABS($F25/$D25)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25" s="29">
        <f t="shared" si="3"/>
        <v>6876</v>
      </c>
      <c r="I25" s="29">
        <f t="shared" si="6"/>
        <v>32</v>
      </c>
      <c r="J25" s="9"/>
      <c r="K25" s="9"/>
      <c r="L25" s="9"/>
      <c r="M25" s="9"/>
      <c r="N25" s="9"/>
      <c r="P25" s="31">
        <f>銘柄リスト!A25</f>
        <v>4220</v>
      </c>
      <c r="Q25" s="31" cm="1">
        <f t="array" ref="Q25">IFERROR(LOOKUP(2,1/(('1500'!$F$2:$F$1143=$P25)*('1500'!$A$2:$A$1143=MAX('1500'!$A$2:$A$1143))),'1500'!$H$2:$H$1143),0)</f>
        <v>1782</v>
      </c>
      <c r="R25" s="31" cm="1">
        <f t="array" ref="R25">IFERROR(LOOKUP(2,1/(('1520'!$F$2:$F$1335=$P25)*('1520'!$A$2:$A$1335=MAX('1520'!$A$2:$A$1335))),'1520'!$H$2:$H$1335),0)</f>
        <v>1786</v>
      </c>
      <c r="S25" s="31">
        <f t="shared" si="7"/>
        <v>2.2446689113355782E-3</v>
      </c>
      <c r="T25" s="31" t="str" cm="1">
        <f t="array" ref="T25">IFERROR(LOOKUP(2,1/(('1520'!$F$2:$F$1335=$P25)*('1520'!$A$2:$A$1335=MAX('1520'!$A$2:$A$1335))),'1520'!$G$2:$G$1335),"")</f>
        <v>リケンテクノス</v>
      </c>
      <c r="U25" s="31" cm="1">
        <f t="array" ref="U25">IFERROR(LOOKUP(2,1/(('1530'!$F$2:$F$1240=$P25)*('1530'!$A$2:$A$1240=MAX('1530'!$A$2:$A$1240))),'1530'!$H$2:$H$1240),"")</f>
        <v>1787</v>
      </c>
      <c r="V25" s="31" cm="1">
        <f t="array" ref="V25">IFERROR(LOOKUP(2,1/(('1520'!$F$2:$F$1335=$P25)*('1520'!$A$2:$A$1335=MAX('1520'!$A$2:$A$1335))),'1520'!$S$2:$S$1335),0)</f>
        <v>70400</v>
      </c>
    </row>
    <row r="26" spans="1:22">
      <c r="A26" s="106" t="str">
        <f t="shared" si="4"/>
        <v>株探</v>
      </c>
      <c r="B26" s="31">
        <v>9069</v>
      </c>
      <c r="C26" s="31" t="str">
        <f t="shared" si="0"/>
        <v>センコーグループＨＬＤＧＳ</v>
      </c>
      <c r="D26" s="31">
        <f t="shared" si="1"/>
        <v>2266</v>
      </c>
      <c r="E26" s="31">
        <f t="shared" si="2"/>
        <v>2273.5</v>
      </c>
      <c r="F26" s="32">
        <f t="shared" si="5"/>
        <v>7.5</v>
      </c>
      <c r="G26" s="105" t="str">
        <f>IF($B26="","",_xlfn.LET(_xlpm.topix,関数!$C$1,_xlpm.rate,IF($D26&gt;0,ABS($F26/$D26)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26" s="29">
        <f t="shared" si="3"/>
        <v>2261.5</v>
      </c>
      <c r="I26" s="29">
        <f t="shared" si="6"/>
        <v>12</v>
      </c>
      <c r="J26" s="9"/>
      <c r="K26" s="9"/>
      <c r="L26" s="9"/>
      <c r="M26" s="9"/>
      <c r="N26" s="9"/>
      <c r="P26" s="31">
        <f>銘柄リスト!A26</f>
        <v>4334</v>
      </c>
      <c r="Q26" s="31" cm="1">
        <f t="array" ref="Q26">IFERROR(LOOKUP(2,1/(('1500'!$F$2:$F$1143=$P26)*('1500'!$A$2:$A$1143=MAX('1500'!$A$2:$A$1143))),'1500'!$H$2:$H$1143),0)</f>
        <v>377</v>
      </c>
      <c r="R26" s="31" cm="1">
        <f t="array" ref="R26">IFERROR(LOOKUP(2,1/(('1520'!$F$2:$F$1335=$P26)*('1520'!$A$2:$A$1335=MAX('1520'!$A$2:$A$1335))),'1520'!$H$2:$H$1335),0)</f>
        <v>377</v>
      </c>
      <c r="S26" s="31">
        <f t="shared" si="7"/>
        <v>0</v>
      </c>
      <c r="T26" s="31" t="str" cm="1">
        <f t="array" ref="T26">IFERROR(LOOKUP(2,1/(('1520'!$F$2:$F$1335=$P26)*('1520'!$A$2:$A$1335=MAX('1520'!$A$2:$A$1335))),'1520'!$G$2:$G$1335),"")</f>
        <v>ユークス</v>
      </c>
      <c r="U26" s="31" cm="1">
        <f t="array" ref="U26">IFERROR(LOOKUP(2,1/(('1530'!$F$2:$F$1240=$P26)*('1530'!$A$2:$A$1240=MAX('1530'!$A$2:$A$1240))),'1530'!$H$2:$H$1240),"")</f>
        <v>375</v>
      </c>
      <c r="V26" s="31" cm="1">
        <f t="array" ref="V26">IFERROR(LOOKUP(2,1/(('1520'!$F$2:$F$1335=$P26)*('1520'!$A$2:$A$1335=MAX('1520'!$A$2:$A$1335))),'1520'!$S$2:$S$1335),0)</f>
        <v>11700</v>
      </c>
    </row>
    <row r="27" spans="1:22">
      <c r="A27" s="106" t="str">
        <f t="shared" si="4"/>
        <v>株探</v>
      </c>
      <c r="B27" s="31">
        <v>4008</v>
      </c>
      <c r="C27" s="31" t="str">
        <f t="shared" si="0"/>
        <v>住友精化</v>
      </c>
      <c r="D27" s="31">
        <f t="shared" si="1"/>
        <v>1218</v>
      </c>
      <c r="E27" s="31">
        <f t="shared" si="2"/>
        <v>1222</v>
      </c>
      <c r="F27" s="32">
        <f t="shared" si="5"/>
        <v>4</v>
      </c>
      <c r="G27" s="105" t="str">
        <f>IF($B27="","",_xlfn.LET(_xlpm.topix,関数!$C$1,_xlpm.rate,IF($D27&gt;0,ABS($F27/$D27)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27" s="29">
        <f t="shared" si="3"/>
        <v>1225</v>
      </c>
      <c r="I27" s="29">
        <f t="shared" si="6"/>
        <v>-3</v>
      </c>
      <c r="J27" s="9"/>
      <c r="K27" s="9"/>
      <c r="L27" s="9"/>
      <c r="M27" s="9"/>
      <c r="N27" s="9"/>
      <c r="P27" s="31">
        <f>銘柄リスト!A27</f>
        <v>4523</v>
      </c>
      <c r="Q27" s="31" cm="1">
        <f t="array" ref="Q27">IFERROR(LOOKUP(2,1/(('1500'!$F$2:$F$1143=$P27)*('1500'!$A$2:$A$1143=MAX('1500'!$A$2:$A$1143))),'1500'!$H$2:$H$1143),0)</f>
        <v>5080</v>
      </c>
      <c r="R27" s="31" cm="1">
        <f t="array" ref="R27">IFERROR(LOOKUP(2,1/(('1520'!$F$2:$F$1335=$P27)*('1520'!$A$2:$A$1335=MAX('1520'!$A$2:$A$1335))),'1520'!$H$2:$H$1335),0)</f>
        <v>5104</v>
      </c>
      <c r="S27" s="31">
        <f t="shared" si="7"/>
        <v>4.7244094488188976E-3</v>
      </c>
      <c r="T27" s="31" t="str" cm="1">
        <f t="array" ref="T27">IFERROR(LOOKUP(2,1/(('1520'!$F$2:$F$1335=$P27)*('1520'!$A$2:$A$1335=MAX('1520'!$A$2:$A$1335))),'1520'!$G$2:$G$1335),"")</f>
        <v>エーザイ</v>
      </c>
      <c r="U27" s="31" cm="1">
        <f t="array" ref="U27">IFERROR(LOOKUP(2,1/(('1530'!$F$2:$F$1240=$P27)*('1530'!$A$2:$A$1240=MAX('1530'!$A$2:$A$1240))),'1530'!$H$2:$H$1240),"")</f>
        <v>5110</v>
      </c>
      <c r="V27" s="31" cm="1">
        <f t="array" ref="V27">IFERROR(LOOKUP(2,1/(('1520'!$F$2:$F$1335=$P27)*('1520'!$A$2:$A$1335=MAX('1520'!$A$2:$A$1335))),'1520'!$S$2:$S$1335),0)</f>
        <v>2556100</v>
      </c>
    </row>
    <row r="28" spans="1:22">
      <c r="A28" s="106" t="str">
        <f t="shared" si="4"/>
        <v>株探</v>
      </c>
      <c r="B28" s="31">
        <v>7213</v>
      </c>
      <c r="C28" s="31" t="str">
        <f t="shared" si="0"/>
        <v>レシップホールディングス</v>
      </c>
      <c r="D28" s="31">
        <f t="shared" si="1"/>
        <v>616</v>
      </c>
      <c r="E28" s="31">
        <f t="shared" si="2"/>
        <v>618</v>
      </c>
      <c r="F28" s="32">
        <f t="shared" si="5"/>
        <v>2</v>
      </c>
      <c r="G28" s="105" t="str">
        <f>IF($B28="","",_xlfn.LET(_xlpm.topix,関数!$C$1,_xlpm.rate,IF($D28&gt;0,ABS($F28/$D28)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28" s="29">
        <f t="shared" si="3"/>
        <v>619</v>
      </c>
      <c r="I28" s="29">
        <f t="shared" si="6"/>
        <v>-1</v>
      </c>
      <c r="J28" s="9"/>
      <c r="K28" s="9"/>
      <c r="L28" s="9"/>
      <c r="M28" s="9"/>
      <c r="N28" s="9"/>
      <c r="P28" s="31">
        <f>銘柄リスト!A28</f>
        <v>4528</v>
      </c>
      <c r="Q28" s="31" cm="1">
        <f t="array" ref="Q28">IFERROR(LOOKUP(2,1/(('1500'!$F$2:$F$1143=$P28)*('1500'!$A$2:$A$1143=MAX('1500'!$A$2:$A$1143))),'1500'!$H$2:$H$1143),0)</f>
        <v>2500</v>
      </c>
      <c r="R28" s="31" cm="1">
        <f t="array" ref="R28">IFERROR(LOOKUP(2,1/(('1520'!$F$2:$F$1335=$P28)*('1520'!$A$2:$A$1335=MAX('1520'!$A$2:$A$1335))),'1520'!$H$2:$H$1335),0)</f>
        <v>2502.5</v>
      </c>
      <c r="S28" s="31">
        <f t="shared" si="7"/>
        <v>1E-3</v>
      </c>
      <c r="T28" s="31" t="str" cm="1">
        <f t="array" ref="T28">IFERROR(LOOKUP(2,1/(('1520'!$F$2:$F$1335=$P28)*('1520'!$A$2:$A$1335=MAX('1520'!$A$2:$A$1335))),'1520'!$G$2:$G$1335),"")</f>
        <v>小野薬品</v>
      </c>
      <c r="U28" s="31" cm="1">
        <f t="array" ref="U28">IFERROR(LOOKUP(2,1/(('1530'!$F$2:$F$1240=$P28)*('1530'!$A$2:$A$1240=MAX('1530'!$A$2:$A$1240))),'1530'!$H$2:$H$1240),"")</f>
        <v>2491.5</v>
      </c>
      <c r="V28" s="31" cm="1">
        <f t="array" ref="V28">IFERROR(LOOKUP(2,1/(('1520'!$F$2:$F$1335=$P28)*('1520'!$A$2:$A$1335=MAX('1520'!$A$2:$A$1335))),'1520'!$S$2:$S$1335),0)</f>
        <v>1500000</v>
      </c>
    </row>
    <row r="29" spans="1:22">
      <c r="A29" s="106" t="str">
        <f t="shared" si="4"/>
        <v>株探</v>
      </c>
      <c r="B29" s="31">
        <v>4100</v>
      </c>
      <c r="C29" s="31" t="str">
        <f t="shared" si="0"/>
        <v>戸田工業</v>
      </c>
      <c r="D29" s="31">
        <f t="shared" si="1"/>
        <v>1254</v>
      </c>
      <c r="E29" s="31">
        <f t="shared" si="2"/>
        <v>1258</v>
      </c>
      <c r="F29" s="32">
        <f t="shared" si="5"/>
        <v>4</v>
      </c>
      <c r="G29" s="105" t="str">
        <f>IF($B29="","",_xlfn.LET(_xlpm.topix,関数!$C$1,_xlpm.rate,IF($D29&gt;0,ABS($F29/$D29)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29" s="29">
        <f t="shared" si="3"/>
        <v>1258</v>
      </c>
      <c r="I29" s="29">
        <f t="shared" si="6"/>
        <v>0</v>
      </c>
      <c r="J29" s="9"/>
      <c r="K29" s="9"/>
      <c r="L29" s="9"/>
      <c r="M29" s="9"/>
      <c r="N29" s="9"/>
      <c r="P29" s="31">
        <f>銘柄リスト!A29</f>
        <v>4661</v>
      </c>
      <c r="Q29" s="31" cm="1">
        <f t="array" ref="Q29">IFERROR(LOOKUP(2,1/(('1500'!$F$2:$F$1143=$P29)*('1500'!$A$2:$A$1143=MAX('1500'!$A$2:$A$1143))),'1500'!$H$2:$H$1143),0)</f>
        <v>3020</v>
      </c>
      <c r="R29" s="31" cm="1">
        <f t="array" ref="R29">IFERROR(LOOKUP(2,1/(('1520'!$F$2:$F$1335=$P29)*('1520'!$A$2:$A$1335=MAX('1520'!$A$2:$A$1335))),'1520'!$H$2:$H$1335),0)</f>
        <v>3023</v>
      </c>
      <c r="S29" s="31">
        <f t="shared" si="7"/>
        <v>9.9337748344370861E-4</v>
      </c>
      <c r="T29" s="31" t="str" cm="1">
        <f t="array" ref="T29">IFERROR(LOOKUP(2,1/(('1520'!$F$2:$F$1335=$P29)*('1520'!$A$2:$A$1335=MAX('1520'!$A$2:$A$1335))),'1520'!$G$2:$G$1335),"")</f>
        <v>オリエンタルランド</v>
      </c>
      <c r="U29" s="31" cm="1">
        <f t="array" ref="U29">IFERROR(LOOKUP(2,1/(('1530'!$F$2:$F$1240=$P29)*('1530'!$A$2:$A$1240=MAX('1530'!$A$2:$A$1240))),'1530'!$H$2:$H$1240),"")</f>
        <v>3030</v>
      </c>
      <c r="V29" s="31" cm="1">
        <f t="array" ref="V29">IFERROR(LOOKUP(2,1/(('1520'!$F$2:$F$1335=$P29)*('1520'!$A$2:$A$1335=MAX('1520'!$A$2:$A$1335))),'1520'!$S$2:$S$1335),0)</f>
        <v>9828800</v>
      </c>
    </row>
    <row r="30" spans="1:22">
      <c r="A30" s="106" t="str">
        <f t="shared" si="4"/>
        <v>株探</v>
      </c>
      <c r="B30" s="31">
        <v>8233</v>
      </c>
      <c r="C30" s="31" t="str">
        <f t="shared" si="0"/>
        <v>高島屋</v>
      </c>
      <c r="D30" s="31">
        <f t="shared" si="1"/>
        <v>2368.5</v>
      </c>
      <c r="E30" s="31">
        <f t="shared" si="2"/>
        <v>2376</v>
      </c>
      <c r="F30" s="32">
        <f t="shared" si="5"/>
        <v>7.5</v>
      </c>
      <c r="G30" s="105" t="str">
        <f>IF($B30="","",_xlfn.LET(_xlpm.topix,関数!$C$1,_xlpm.rate,IF($D30&gt;0,ABS($F30/$D30)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30" s="29">
        <f t="shared" si="3"/>
        <v>2377.5</v>
      </c>
      <c r="I30" s="29">
        <f t="shared" si="6"/>
        <v>-1.5</v>
      </c>
      <c r="J30" s="9"/>
      <c r="K30" s="9"/>
      <c r="L30" s="9"/>
      <c r="M30" s="9"/>
      <c r="N30" s="9"/>
      <c r="P30" s="31">
        <f>銘柄リスト!A30</f>
        <v>5020</v>
      </c>
      <c r="Q30" s="31" cm="1">
        <f t="array" ref="Q30">IFERROR(LOOKUP(2,1/(('1500'!$F$2:$F$1143=$P30)*('1500'!$A$2:$A$1143=MAX('1500'!$A$2:$A$1143))),'1500'!$H$2:$H$1143),0)</f>
        <v>1309.5</v>
      </c>
      <c r="R30" s="31" cm="1">
        <f t="array" ref="R30">IFERROR(LOOKUP(2,1/(('1520'!$F$2:$F$1335=$P30)*('1520'!$A$2:$A$1335=MAX('1520'!$A$2:$A$1335))),'1520'!$H$2:$H$1335),0)</f>
        <v>1311</v>
      </c>
      <c r="S30" s="31">
        <f t="shared" si="7"/>
        <v>1.145475372279496E-3</v>
      </c>
      <c r="T30" s="31" t="str" cm="1">
        <f t="array" ref="T30">IFERROR(LOOKUP(2,1/(('1520'!$F$2:$F$1335=$P30)*('1520'!$A$2:$A$1335=MAX('1520'!$A$2:$A$1335))),'1520'!$G$2:$G$1335),"")</f>
        <v>ＥＮＥＯＳホールディングス</v>
      </c>
      <c r="U30" s="31" cm="1">
        <f t="array" ref="U30">IFERROR(LOOKUP(2,1/(('1530'!$F$2:$F$1240=$P30)*('1530'!$A$2:$A$1240=MAX('1530'!$A$2:$A$1240))),'1530'!$H$2:$H$1240),"")</f>
        <v>1310.5</v>
      </c>
      <c r="V30" s="31" cm="1">
        <f t="array" ref="V30">IFERROR(LOOKUP(2,1/(('1520'!$F$2:$F$1335=$P30)*('1520'!$A$2:$A$1335=MAX('1520'!$A$2:$A$1335))),'1520'!$S$2:$S$1335),0)</f>
        <v>4660400</v>
      </c>
    </row>
    <row r="31" spans="1:22">
      <c r="A31" s="106" t="str">
        <f t="shared" si="4"/>
        <v>株探</v>
      </c>
      <c r="B31" s="31">
        <v>8031</v>
      </c>
      <c r="C31" s="31" t="str">
        <f t="shared" si="0"/>
        <v>三井物産</v>
      </c>
      <c r="D31" s="31">
        <f t="shared" si="1"/>
        <v>4919</v>
      </c>
      <c r="E31" s="31">
        <f t="shared" si="2"/>
        <v>4934</v>
      </c>
      <c r="F31" s="32">
        <f t="shared" si="5"/>
        <v>15</v>
      </c>
      <c r="G31" s="105" t="str">
        <f>IF($B31="","",_xlfn.LET(_xlpm.topix,関数!$C$1,_xlpm.rate,IF($D31&gt;0,ABS($F31/$D31)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31" s="29">
        <f t="shared" si="3"/>
        <v>4918</v>
      </c>
      <c r="I31" s="29">
        <f t="shared" si="6"/>
        <v>16</v>
      </c>
      <c r="J31" s="9"/>
      <c r="K31" s="9"/>
      <c r="L31" s="9"/>
      <c r="M31" s="9"/>
      <c r="N31" s="9"/>
      <c r="P31" s="31">
        <f>銘柄リスト!A31</f>
        <v>5201</v>
      </c>
      <c r="Q31" s="31" cm="1">
        <f t="array" ref="Q31">IFERROR(LOOKUP(2,1/(('1500'!$F$2:$F$1143=$P31)*('1500'!$A$2:$A$1143=MAX('1500'!$A$2:$A$1143))),'1500'!$H$2:$H$1143),0)</f>
        <v>6010</v>
      </c>
      <c r="R31" s="31" cm="1">
        <f t="array" ref="R31">IFERROR(LOOKUP(2,1/(('1520'!$F$2:$F$1335=$P31)*('1520'!$A$2:$A$1335=MAX('1520'!$A$2:$A$1335))),'1520'!$H$2:$H$1335),0)</f>
        <v>6019</v>
      </c>
      <c r="S31" s="31">
        <f t="shared" si="7"/>
        <v>1.497504159733777E-3</v>
      </c>
      <c r="T31" s="31" t="str" cm="1">
        <f t="array" ref="T31">IFERROR(LOOKUP(2,1/(('1520'!$F$2:$F$1335=$P31)*('1520'!$A$2:$A$1335=MAX('1520'!$A$2:$A$1335))),'1520'!$G$2:$G$1335),"")</f>
        <v>ＡＧＣ</v>
      </c>
      <c r="U31" s="31" cm="1">
        <f t="array" ref="U31">IFERROR(LOOKUP(2,1/(('1530'!$F$2:$F$1240=$P31)*('1530'!$A$2:$A$1240=MAX('1530'!$A$2:$A$1240))),'1530'!$H$2:$H$1240),"")</f>
        <v>6060</v>
      </c>
      <c r="V31" s="31" cm="1">
        <f t="array" ref="V31">IFERROR(LOOKUP(2,1/(('1520'!$F$2:$F$1335=$P31)*('1520'!$A$2:$A$1335=MAX('1520'!$A$2:$A$1335))),'1520'!$S$2:$S$1335),0)</f>
        <v>1238200</v>
      </c>
    </row>
    <row r="32" spans="1:22">
      <c r="A32" s="106" t="str">
        <f t="shared" si="4"/>
        <v>株探</v>
      </c>
      <c r="B32" s="31">
        <v>6674</v>
      </c>
      <c r="C32" s="31" t="str">
        <f t="shared" si="0"/>
        <v>ジーエス・ユアサコーポ</v>
      </c>
      <c r="D32" s="31">
        <f t="shared" si="1"/>
        <v>5132</v>
      </c>
      <c r="E32" s="31">
        <f t="shared" si="2"/>
        <v>5147</v>
      </c>
      <c r="F32" s="32">
        <f t="shared" si="5"/>
        <v>15</v>
      </c>
      <c r="G32" s="105" t="str">
        <f>IF($B32="","",_xlfn.LET(_xlpm.topix,関数!$C$1,_xlpm.rate,IF($D32&gt;0,ABS($F32/$D32)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32" s="29">
        <f t="shared" si="3"/>
        <v>5178</v>
      </c>
      <c r="I32" s="29">
        <f t="shared" si="6"/>
        <v>-31</v>
      </c>
      <c r="J32" s="9"/>
      <c r="K32" s="9"/>
      <c r="L32" s="9"/>
      <c r="M32" s="9"/>
      <c r="N32" s="9"/>
      <c r="P32" s="31">
        <f>銘柄リスト!A32</f>
        <v>5302</v>
      </c>
      <c r="Q32" s="31" cm="1">
        <f t="array" ref="Q32">IFERROR(LOOKUP(2,1/(('1500'!$F$2:$F$1143=$P32)*('1500'!$A$2:$A$1143=MAX('1500'!$A$2:$A$1143))),'1500'!$H$2:$H$1143),0)</f>
        <v>4680</v>
      </c>
      <c r="R32" s="31" cm="1">
        <f t="array" ref="R32">IFERROR(LOOKUP(2,1/(('1520'!$F$2:$F$1335=$P32)*('1520'!$A$2:$A$1335=MAX('1520'!$A$2:$A$1335))),'1520'!$H$2:$H$1335),0)</f>
        <v>4685</v>
      </c>
      <c r="S32" s="31">
        <f t="shared" si="7"/>
        <v>1.0683760683760685E-3</v>
      </c>
      <c r="T32" s="31" t="str" cm="1">
        <f t="array" ref="T32">IFERROR(LOOKUP(2,1/(('1520'!$F$2:$F$1335=$P32)*('1520'!$A$2:$A$1335=MAX('1520'!$A$2:$A$1335))),'1520'!$G$2:$G$1335),"")</f>
        <v>日本カーボン</v>
      </c>
      <c r="U32" s="31" cm="1">
        <f t="array" ref="U32">IFERROR(LOOKUP(2,1/(('1530'!$F$2:$F$1240=$P32)*('1530'!$A$2:$A$1240=MAX('1530'!$A$2:$A$1240))),'1530'!$H$2:$H$1240),"")</f>
        <v>4700</v>
      </c>
      <c r="V32" s="31" cm="1">
        <f t="array" ref="V32">IFERROR(LOOKUP(2,1/(('1520'!$F$2:$F$1335=$P32)*('1520'!$A$2:$A$1335=MAX('1520'!$A$2:$A$1335))),'1520'!$S$2:$S$1335),0)</f>
        <v>57200</v>
      </c>
    </row>
    <row r="33" spans="1:22">
      <c r="A33" s="106" t="str">
        <f t="shared" si="4"/>
        <v>株探</v>
      </c>
      <c r="B33" s="31">
        <v>7203</v>
      </c>
      <c r="C33" s="31" t="str">
        <f t="shared" si="0"/>
        <v>トヨタ自動車</v>
      </c>
      <c r="D33" s="31">
        <f t="shared" si="1"/>
        <v>3222</v>
      </c>
      <c r="E33" s="31">
        <f t="shared" si="2"/>
        <v>3231</v>
      </c>
      <c r="F33" s="32">
        <f t="shared" si="5"/>
        <v>9</v>
      </c>
      <c r="G33" s="105" t="str">
        <f>IF($B33="","",_xlfn.LET(_xlpm.topix,関数!$C$1,_xlpm.rate,IF($D33&gt;0,ABS($F33/$D33)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33" s="29">
        <f t="shared" si="3"/>
        <v>3224</v>
      </c>
      <c r="I33" s="29">
        <f t="shared" si="6"/>
        <v>7</v>
      </c>
      <c r="J33" s="9"/>
      <c r="K33" s="9"/>
      <c r="L33" s="9"/>
      <c r="M33" s="9"/>
      <c r="N33" s="9"/>
      <c r="P33" s="31">
        <f>銘柄リスト!A33</f>
        <v>5310</v>
      </c>
      <c r="Q33" s="31" cm="1">
        <f t="array" ref="Q33">IFERROR(LOOKUP(2,1/(('1500'!$F$2:$F$1143=$P33)*('1500'!$A$2:$A$1143=MAX('1500'!$A$2:$A$1143))),'1500'!$H$2:$H$1143),0)</f>
        <v>6000</v>
      </c>
      <c r="R33" s="31" cm="1">
        <f t="array" ref="R33">IFERROR(LOOKUP(2,1/(('1520'!$F$2:$F$1335=$P33)*('1520'!$A$2:$A$1335=MAX('1520'!$A$2:$A$1335))),'1520'!$H$2:$H$1335),0)</f>
        <v>6010</v>
      </c>
      <c r="S33" s="31">
        <f t="shared" si="7"/>
        <v>1.6666666666666668E-3</v>
      </c>
      <c r="T33" s="31" t="str" cm="1">
        <f t="array" ref="T33">IFERROR(LOOKUP(2,1/(('1520'!$F$2:$F$1335=$P33)*('1520'!$A$2:$A$1335=MAX('1520'!$A$2:$A$1335))),'1520'!$G$2:$G$1335),"")</f>
        <v>東洋炭素</v>
      </c>
      <c r="U33" s="31" cm="1">
        <f t="array" ref="U33">IFERROR(LOOKUP(2,1/(('1530'!$F$2:$F$1240=$P33)*('1530'!$A$2:$A$1240=MAX('1530'!$A$2:$A$1240))),'1530'!$H$2:$H$1240),"")</f>
        <v>6030</v>
      </c>
      <c r="V33" s="31" cm="1">
        <f t="array" ref="V33">IFERROR(LOOKUP(2,1/(('1520'!$F$2:$F$1335=$P33)*('1520'!$A$2:$A$1335=MAX('1520'!$A$2:$A$1335))),'1520'!$S$2:$S$1335),0)</f>
        <v>205900</v>
      </c>
    </row>
    <row r="34" spans="1:22">
      <c r="A34" s="106" t="str">
        <f t="shared" si="4"/>
        <v>株探</v>
      </c>
      <c r="B34" s="31">
        <v>7013</v>
      </c>
      <c r="C34" s="31" t="str">
        <f t="shared" ref="C34:C65" si="8">IF($B34="","",_xlfn.XLOOKUP($B34,$P$2:$P$94,$T$2:$T$94,""))</f>
        <v>ＩＨＩ</v>
      </c>
      <c r="D34" s="31">
        <f t="shared" ref="D34:D65" si="9">IF($B34="","",_xlfn.XLOOKUP($B34,$P$2:$P$94,$Q$2:$Q$94,""))</f>
        <v>2737.5</v>
      </c>
      <c r="E34" s="31">
        <f t="shared" ref="E34:E65" si="10">IF($B34="","",_xlfn.XLOOKUP($B34,$P$2:$P$94,$R$2:$R$94,""))</f>
        <v>2745</v>
      </c>
      <c r="F34" s="32">
        <f t="shared" si="5"/>
        <v>7.5</v>
      </c>
      <c r="G34" s="105" t="str">
        <f>IF($B34="","",_xlfn.LET(_xlpm.topix,関数!$C$1,_xlpm.rate,IF($D34&gt;0,ABS($F34/$D34)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34" s="29">
        <f t="shared" ref="H34:H65" si="11">IF($B34="","",_xlfn.XLOOKUP($B34,$P$2:$P$94,$U$2:$U$94,""))</f>
        <v>2755</v>
      </c>
      <c r="I34" s="29">
        <f t="shared" si="6"/>
        <v>-10</v>
      </c>
      <c r="J34" s="9"/>
      <c r="K34" s="9"/>
      <c r="L34" s="9"/>
      <c r="M34" s="9"/>
      <c r="N34" s="9"/>
      <c r="P34" s="31">
        <f>銘柄リスト!A34</f>
        <v>5334</v>
      </c>
      <c r="Q34" s="31" cm="1">
        <f t="array" ref="Q34">IFERROR(LOOKUP(2,1/(('1500'!$F$2:$F$1143=$P34)*('1500'!$A$2:$A$1143=MAX('1500'!$A$2:$A$1143))),'1500'!$H$2:$H$1143),0)</f>
        <v>9001</v>
      </c>
      <c r="R34" s="31" cm="1">
        <f t="array" ref="R34">IFERROR(LOOKUP(2,1/(('1520'!$F$2:$F$1335=$P34)*('1520'!$A$2:$A$1335=MAX('1520'!$A$2:$A$1335))),'1520'!$H$2:$H$1335),0)</f>
        <v>9041</v>
      </c>
      <c r="S34" s="31">
        <f t="shared" si="7"/>
        <v>4.4439506721475393E-3</v>
      </c>
      <c r="T34" s="31" t="str" cm="1">
        <f t="array" ref="T34">IFERROR(LOOKUP(2,1/(('1520'!$F$2:$F$1335=$P34)*('1520'!$A$2:$A$1335=MAX('1520'!$A$2:$A$1335))),'1520'!$G$2:$G$1335),"")</f>
        <v>日本特殊陶業</v>
      </c>
      <c r="U34" s="31" cm="1">
        <f t="array" ref="U34">IFERROR(LOOKUP(2,1/(('1530'!$F$2:$F$1240=$P34)*('1530'!$A$2:$A$1240=MAX('1530'!$A$2:$A$1240))),'1530'!$H$2:$H$1240),"")</f>
        <v>9078</v>
      </c>
      <c r="V34" s="31" cm="1">
        <f t="array" ref="V34">IFERROR(LOOKUP(2,1/(('1520'!$F$2:$F$1335=$P34)*('1520'!$A$2:$A$1335=MAX('1520'!$A$2:$A$1335))),'1520'!$S$2:$S$1335),0)</f>
        <v>1943100</v>
      </c>
    </row>
    <row r="35" spans="1:22">
      <c r="A35" s="106" t="str">
        <f t="shared" si="4"/>
        <v>株探</v>
      </c>
      <c r="B35" s="31">
        <v>9432</v>
      </c>
      <c r="C35" s="31" t="str">
        <f t="shared" si="8"/>
        <v>ＮＴＴ</v>
      </c>
      <c r="D35" s="31">
        <f t="shared" si="9"/>
        <v>160.19999999999999</v>
      </c>
      <c r="E35" s="31">
        <f t="shared" si="10"/>
        <v>160.6</v>
      </c>
      <c r="F35" s="32">
        <f t="shared" si="5"/>
        <v>0.40000000000000568</v>
      </c>
      <c r="G35" s="105" t="str">
        <f>IF($B35="","",_xlfn.LET(_xlpm.topix,関数!$C$1,_xlpm.rate,IF($D35&gt;0,ABS($F35/$D35)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35" s="29">
        <f t="shared" si="11"/>
        <v>160.30000000000001</v>
      </c>
      <c r="I35" s="29">
        <f t="shared" si="6"/>
        <v>0.29999999999998295</v>
      </c>
      <c r="J35" s="9"/>
      <c r="K35" s="9"/>
      <c r="L35" s="9"/>
      <c r="M35" s="9"/>
      <c r="N35" s="9"/>
      <c r="P35" s="31">
        <f>銘柄リスト!A35</f>
        <v>5706</v>
      </c>
      <c r="Q35" s="31" cm="1">
        <f t="array" ref="Q35">IFERROR(LOOKUP(2,1/(('1500'!$F$2:$F$1143=$P35)*('1500'!$A$2:$A$1143=MAX('1500'!$A$2:$A$1143))),'1500'!$H$2:$H$1143),0)</f>
        <v>25345</v>
      </c>
      <c r="R35" s="31" cm="1">
        <f t="array" ref="R35">IFERROR(LOOKUP(2,1/(('1520'!$F$2:$F$1335=$P35)*('1520'!$A$2:$A$1335=MAX('1520'!$A$2:$A$1335))),'1520'!$H$2:$H$1335),0)</f>
        <v>25440</v>
      </c>
      <c r="S35" s="31">
        <f t="shared" si="7"/>
        <v>3.7482738212665221E-3</v>
      </c>
      <c r="T35" s="31" t="str" cm="1">
        <f t="array" ref="T35">IFERROR(LOOKUP(2,1/(('1520'!$F$2:$F$1335=$P35)*('1520'!$A$2:$A$1335=MAX('1520'!$A$2:$A$1335))),'1520'!$G$2:$G$1335),"")</f>
        <v>三井金属</v>
      </c>
      <c r="U35" s="31" cm="1">
        <f t="array" ref="U35">IFERROR(LOOKUP(2,1/(('1530'!$F$2:$F$1240=$P35)*('1530'!$A$2:$A$1240=MAX('1530'!$A$2:$A$1240))),'1530'!$H$2:$H$1240),"")</f>
        <v>25665</v>
      </c>
      <c r="V35" s="31" cm="1">
        <f t="array" ref="V35">IFERROR(LOOKUP(2,1/(('1520'!$F$2:$F$1335=$P35)*('1520'!$A$2:$A$1335=MAX('1520'!$A$2:$A$1335))),'1520'!$S$2:$S$1335),0)</f>
        <v>1327400</v>
      </c>
    </row>
    <row r="36" spans="1:22">
      <c r="A36" s="106" t="str">
        <f t="shared" si="4"/>
        <v>株探</v>
      </c>
      <c r="B36" s="31">
        <v>3407</v>
      </c>
      <c r="C36" s="31" t="str">
        <f t="shared" si="8"/>
        <v>旭化成</v>
      </c>
      <c r="D36" s="31">
        <f t="shared" si="9"/>
        <v>1817</v>
      </c>
      <c r="E36" s="31">
        <f t="shared" si="10"/>
        <v>1821.5</v>
      </c>
      <c r="F36" s="32">
        <f t="shared" si="5"/>
        <v>4.5</v>
      </c>
      <c r="G36" s="105" t="str">
        <f>IF($B36="","",_xlfn.LET(_xlpm.topix,関数!$C$1,_xlpm.rate,IF($D36&gt;0,ABS($F36/$D36)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36" s="29">
        <f t="shared" si="11"/>
        <v>1830.5</v>
      </c>
      <c r="I36" s="29">
        <f t="shared" si="6"/>
        <v>-9</v>
      </c>
      <c r="J36" s="9"/>
      <c r="K36" s="9"/>
      <c r="L36" s="9"/>
      <c r="M36" s="9"/>
      <c r="N36" s="9"/>
      <c r="P36" s="31">
        <f>銘柄リスト!A36</f>
        <v>5711</v>
      </c>
      <c r="Q36" s="31" cm="1">
        <f t="array" ref="Q36">IFERROR(LOOKUP(2,1/(('1500'!$F$2:$F$1143=$P36)*('1500'!$A$2:$A$1143=MAX('1500'!$A$2:$A$1143))),'1500'!$H$2:$H$1143),0)</f>
        <v>3911</v>
      </c>
      <c r="R36" s="31" cm="1">
        <f t="array" ref="R36">IFERROR(LOOKUP(2,1/(('1520'!$F$2:$F$1335=$P36)*('1520'!$A$2:$A$1335=MAX('1520'!$A$2:$A$1335))),'1520'!$H$2:$H$1335),0)</f>
        <v>3933</v>
      </c>
      <c r="S36" s="31">
        <f t="shared" si="7"/>
        <v>5.6251598056762976E-3</v>
      </c>
      <c r="T36" s="31" t="str" cm="1">
        <f t="array" ref="T36">IFERROR(LOOKUP(2,1/(('1520'!$F$2:$F$1335=$P36)*('1520'!$A$2:$A$1335=MAX('1520'!$A$2:$A$1335))),'1520'!$G$2:$G$1335),"")</f>
        <v>三菱マテリアル</v>
      </c>
      <c r="U36" s="31" cm="1">
        <f t="array" ref="U36">IFERROR(LOOKUP(2,1/(('1530'!$F$2:$F$1240=$P36)*('1530'!$A$2:$A$1240=MAX('1530'!$A$2:$A$1240))),'1530'!$H$2:$H$1240),"")</f>
        <v>3944</v>
      </c>
      <c r="V36" s="31" cm="1">
        <f t="array" ref="V36">IFERROR(LOOKUP(2,1/(('1520'!$F$2:$F$1335=$P36)*('1520'!$A$2:$A$1335=MAX('1520'!$A$2:$A$1335))),'1520'!$S$2:$S$1335),0)</f>
        <v>1271700</v>
      </c>
    </row>
    <row r="37" spans="1:22">
      <c r="A37" s="106" t="str">
        <f t="shared" si="4"/>
        <v>株探</v>
      </c>
      <c r="B37" s="31">
        <v>9303</v>
      </c>
      <c r="C37" s="31" t="str">
        <f t="shared" si="8"/>
        <v>住友倉庫</v>
      </c>
      <c r="D37" s="31">
        <f t="shared" si="9"/>
        <v>4140</v>
      </c>
      <c r="E37" s="31">
        <f t="shared" si="10"/>
        <v>4150</v>
      </c>
      <c r="F37" s="32">
        <f t="shared" si="5"/>
        <v>10</v>
      </c>
      <c r="G37" s="105" t="str">
        <f>IF($B37="","",_xlfn.LET(_xlpm.topix,関数!$C$1,_xlpm.rate,IF($D37&gt;0,ABS($F37/$D37)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37" s="29">
        <f t="shared" si="11"/>
        <v>4140</v>
      </c>
      <c r="I37" s="29">
        <f t="shared" si="6"/>
        <v>10</v>
      </c>
      <c r="J37" s="9"/>
      <c r="K37" s="9"/>
      <c r="L37" s="9"/>
      <c r="M37" s="9"/>
      <c r="N37" s="9"/>
      <c r="P37" s="31">
        <f>銘柄リスト!A37</f>
        <v>5713</v>
      </c>
      <c r="Q37" s="31" cm="1">
        <f t="array" ref="Q37">IFERROR(LOOKUP(2,1/(('1500'!$F$2:$F$1143=$P37)*('1500'!$A$2:$A$1143=MAX('1500'!$A$2:$A$1143))),'1500'!$H$2:$H$1143),0)</f>
        <v>7230</v>
      </c>
      <c r="R37" s="31" cm="1">
        <f t="array" ref="R37">IFERROR(LOOKUP(2,1/(('1520'!$F$2:$F$1335=$P37)*('1520'!$A$2:$A$1335=MAX('1520'!$A$2:$A$1335))),'1520'!$H$2:$H$1335),0)</f>
        <v>7275</v>
      </c>
      <c r="S37" s="31">
        <f t="shared" si="7"/>
        <v>6.2240663900414933E-3</v>
      </c>
      <c r="T37" s="31" t="str" cm="1">
        <f t="array" ref="T37">IFERROR(LOOKUP(2,1/(('1520'!$F$2:$F$1335=$P37)*('1520'!$A$2:$A$1335=MAX('1520'!$A$2:$A$1335))),'1520'!$G$2:$G$1335),"")</f>
        <v>住友鉱山</v>
      </c>
      <c r="U37" s="31" cm="1">
        <f t="array" ref="U37">IFERROR(LOOKUP(2,1/(('1530'!$F$2:$F$1240=$P37)*('1530'!$A$2:$A$1240=MAX('1530'!$A$2:$A$1240))),'1530'!$H$2:$H$1240),"")</f>
        <v>7315</v>
      </c>
      <c r="V37" s="31" cm="1">
        <f t="array" ref="V37">IFERROR(LOOKUP(2,1/(('1520'!$F$2:$F$1335=$P37)*('1520'!$A$2:$A$1335=MAX('1520'!$A$2:$A$1335))),'1520'!$S$2:$S$1335),0)</f>
        <v>2766000</v>
      </c>
    </row>
    <row r="38" spans="1:22">
      <c r="A38" s="106" t="str">
        <f t="shared" si="4"/>
        <v>株探</v>
      </c>
      <c r="B38" s="31">
        <v>4063</v>
      </c>
      <c r="C38" s="31" t="str">
        <f t="shared" si="8"/>
        <v>信越化学</v>
      </c>
      <c r="D38" s="31">
        <f t="shared" si="9"/>
        <v>5684</v>
      </c>
      <c r="E38" s="31">
        <f t="shared" si="10"/>
        <v>5697</v>
      </c>
      <c r="F38" s="32">
        <f t="shared" si="5"/>
        <v>13</v>
      </c>
      <c r="G38" s="105" t="str">
        <f>IF($B38="","",_xlfn.LET(_xlpm.topix,関数!$C$1,_xlpm.rate,IF($D38&gt;0,ABS($F38/$D38)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38" s="29">
        <f t="shared" si="11"/>
        <v>5690</v>
      </c>
      <c r="I38" s="29">
        <f t="shared" si="6"/>
        <v>7</v>
      </c>
      <c r="J38" s="9"/>
      <c r="K38" s="9"/>
      <c r="L38" s="9"/>
      <c r="M38" s="9"/>
      <c r="N38" s="9"/>
      <c r="P38" s="31">
        <f>銘柄リスト!A38</f>
        <v>5802</v>
      </c>
      <c r="Q38" s="31" cm="1">
        <f t="array" ref="Q38">IFERROR(LOOKUP(2,1/(('1500'!$F$2:$F$1143=$P38)*('1500'!$A$2:$A$1143=MAX('1500'!$A$2:$A$1143))),'1500'!$H$2:$H$1143),0)</f>
        <v>2053</v>
      </c>
      <c r="R38" s="31" cm="1">
        <f t="array" ref="R38">IFERROR(LOOKUP(2,1/(('1520'!$F$2:$F$1335=$P38)*('1520'!$A$2:$A$1335=MAX('1520'!$A$2:$A$1335))),'1520'!$H$2:$H$1335),0)</f>
        <v>2054</v>
      </c>
      <c r="S38" s="31">
        <f t="shared" si="7"/>
        <v>4.8709206039941551E-4</v>
      </c>
      <c r="T38" s="31" t="str" cm="1">
        <f t="array" ref="T38">IFERROR(LOOKUP(2,1/(('1520'!$F$2:$F$1335=$P38)*('1520'!$A$2:$A$1335=MAX('1520'!$A$2:$A$1335))),'1520'!$G$2:$G$1335),"")</f>
        <v>住友電工</v>
      </c>
      <c r="U38" s="31" cm="1">
        <f t="array" ref="U38">IFERROR(LOOKUP(2,1/(('1530'!$F$2:$F$1240=$P38)*('1530'!$A$2:$A$1240=MAX('1530'!$A$2:$A$1240))),'1530'!$H$2:$H$1240),"")</f>
        <v>2072</v>
      </c>
      <c r="V38" s="31" cm="1">
        <f t="array" ref="V38">IFERROR(LOOKUP(2,1/(('1520'!$F$2:$F$1335=$P38)*('1520'!$A$2:$A$1335=MAX('1520'!$A$2:$A$1335))),'1520'!$S$2:$S$1335),0)</f>
        <v>25985500</v>
      </c>
    </row>
    <row r="39" spans="1:22">
      <c r="A39" s="106" t="str">
        <f t="shared" si="4"/>
        <v>株探</v>
      </c>
      <c r="B39" s="31">
        <v>4220</v>
      </c>
      <c r="C39" s="31" t="str">
        <f t="shared" si="8"/>
        <v>リケンテクノス</v>
      </c>
      <c r="D39" s="31">
        <f t="shared" si="9"/>
        <v>1782</v>
      </c>
      <c r="E39" s="31">
        <f t="shared" si="10"/>
        <v>1786</v>
      </c>
      <c r="F39" s="32">
        <f t="shared" si="5"/>
        <v>4</v>
      </c>
      <c r="G39" s="105" t="str">
        <f>IF($B39="","",_xlfn.LET(_xlpm.topix,関数!$C$1,_xlpm.rate,IF($D39&gt;0,ABS($F39/$D39)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39" s="29">
        <f t="shared" si="11"/>
        <v>1787</v>
      </c>
      <c r="I39" s="29">
        <f t="shared" si="6"/>
        <v>-1</v>
      </c>
      <c r="J39" s="9"/>
      <c r="K39" s="9"/>
      <c r="L39" s="9"/>
      <c r="M39" s="9"/>
      <c r="N39" s="9"/>
      <c r="P39" s="31">
        <f>銘柄リスト!A39</f>
        <v>5803</v>
      </c>
      <c r="Q39" s="31" cm="1">
        <f t="array" ref="Q39">IFERROR(LOOKUP(2,1/(('1500'!$F$2:$F$1143=$P39)*('1500'!$A$2:$A$1143=MAX('1500'!$A$2:$A$1143))),'1500'!$H$2:$H$1143),0)</f>
        <v>3737</v>
      </c>
      <c r="R39" s="31" cm="1">
        <f t="array" ref="R39">IFERROR(LOOKUP(2,1/(('1520'!$F$2:$F$1335=$P39)*('1520'!$A$2:$A$1335=MAX('1520'!$A$2:$A$1335))),'1520'!$H$2:$H$1335),0)</f>
        <v>3758</v>
      </c>
      <c r="S39" s="31">
        <f t="shared" si="7"/>
        <v>5.6194808670056197E-3</v>
      </c>
      <c r="T39" s="31" t="str" cm="1">
        <f t="array" ref="T39">IFERROR(LOOKUP(2,1/(('1520'!$F$2:$F$1335=$P39)*('1520'!$A$2:$A$1335=MAX('1520'!$A$2:$A$1335))),'1520'!$G$2:$G$1335),"")</f>
        <v>フジクラ</v>
      </c>
      <c r="U39" s="31" cm="1">
        <f t="array" ref="U39">IFERROR(LOOKUP(2,1/(('1530'!$F$2:$F$1240=$P39)*('1530'!$A$2:$A$1240=MAX('1530'!$A$2:$A$1240))),'1530'!$H$2:$H$1240),"")</f>
        <v>3760</v>
      </c>
      <c r="V39" s="31" cm="1">
        <f t="array" ref="V39">IFERROR(LOOKUP(2,1/(('1520'!$F$2:$F$1335=$P39)*('1520'!$A$2:$A$1335=MAX('1520'!$A$2:$A$1335))),'1520'!$S$2:$S$1335),0)</f>
        <v>51230800</v>
      </c>
    </row>
    <row r="40" spans="1:22">
      <c r="A40" s="106" t="str">
        <f t="shared" si="4"/>
        <v>株探</v>
      </c>
      <c r="B40" s="31">
        <v>6925</v>
      </c>
      <c r="C40" s="31" t="str">
        <f t="shared" si="8"/>
        <v>ウシオ電機</v>
      </c>
      <c r="D40" s="31">
        <f t="shared" si="9"/>
        <v>3572</v>
      </c>
      <c r="E40" s="31">
        <f t="shared" si="10"/>
        <v>3580</v>
      </c>
      <c r="F40" s="32">
        <f t="shared" si="5"/>
        <v>8</v>
      </c>
      <c r="G40" s="105" t="str">
        <f>IF($B40="","",_xlfn.LET(_xlpm.topix,関数!$C$1,_xlpm.rate,IF($D40&gt;0,ABS($F40/$D40)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40" s="29">
        <f t="shared" si="11"/>
        <v>3582</v>
      </c>
      <c r="I40" s="29">
        <f t="shared" si="6"/>
        <v>-2</v>
      </c>
      <c r="J40" s="9"/>
      <c r="K40" s="9"/>
      <c r="L40" s="9"/>
      <c r="M40" s="9"/>
      <c r="N40" s="9"/>
      <c r="P40" s="31">
        <f>銘柄リスト!A40</f>
        <v>6038</v>
      </c>
      <c r="Q40" s="31" cm="1">
        <f t="array" ref="Q40">IFERROR(LOOKUP(2,1/(('1500'!$F$2:$F$1143=$P40)*('1500'!$A$2:$A$1143=MAX('1500'!$A$2:$A$1143))),'1500'!$H$2:$H$1143),0)</f>
        <v>819</v>
      </c>
      <c r="R40" s="31" cm="1">
        <f t="array" ref="R40">IFERROR(LOOKUP(2,1/(('1520'!$F$2:$F$1335=$P40)*('1520'!$A$2:$A$1335=MAX('1520'!$A$2:$A$1335))),'1520'!$H$2:$H$1335),0)</f>
        <v>818</v>
      </c>
      <c r="S40" s="31">
        <f t="shared" si="7"/>
        <v>-1.221001221001221E-3</v>
      </c>
      <c r="T40" s="31" t="str" cm="1">
        <f t="array" ref="T40">IFERROR(LOOKUP(2,1/(('1520'!$F$2:$F$1335=$P40)*('1520'!$A$2:$A$1335=MAX('1520'!$A$2:$A$1335))),'1520'!$G$2:$G$1335),"")</f>
        <v>イード</v>
      </c>
      <c r="U40" s="31" cm="1">
        <f t="array" ref="U40">IFERROR(LOOKUP(2,1/(('1530'!$F$2:$F$1240=$P40)*('1530'!$A$2:$A$1240=MAX('1530'!$A$2:$A$1240))),'1530'!$H$2:$H$1240),"")</f>
        <v>818</v>
      </c>
      <c r="V40" s="31" cm="1">
        <f t="array" ref="V40">IFERROR(LOOKUP(2,1/(('1520'!$F$2:$F$1335=$P40)*('1520'!$A$2:$A$1335=MAX('1520'!$A$2:$A$1335))),'1520'!$S$2:$S$1335),0)</f>
        <v>187200</v>
      </c>
    </row>
    <row r="41" spans="1:22">
      <c r="A41" s="106" t="str">
        <f t="shared" si="4"/>
        <v>株探</v>
      </c>
      <c r="B41" s="31">
        <v>7921</v>
      </c>
      <c r="C41" s="31" t="str">
        <f t="shared" si="8"/>
        <v>ＴＡＫＡＲＡ＆ＣＯＭＰＡＮＹ</v>
      </c>
      <c r="D41" s="31">
        <f t="shared" si="9"/>
        <v>4550</v>
      </c>
      <c r="E41" s="31">
        <f t="shared" si="10"/>
        <v>4560</v>
      </c>
      <c r="F41" s="32">
        <f t="shared" si="5"/>
        <v>10</v>
      </c>
      <c r="G41" s="105" t="str">
        <f>IF($B41="","",_xlfn.LET(_xlpm.topix,関数!$C$1,_xlpm.rate,IF($D41&gt;0,ABS($F41/$D41)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41" s="29">
        <f t="shared" si="11"/>
        <v>4550</v>
      </c>
      <c r="I41" s="29">
        <f t="shared" si="6"/>
        <v>10</v>
      </c>
      <c r="J41" s="9"/>
      <c r="K41" s="9"/>
      <c r="L41" s="9"/>
      <c r="M41" s="9"/>
      <c r="N41" s="9"/>
      <c r="P41" s="31">
        <f>銘柄リスト!A41</f>
        <v>6156</v>
      </c>
      <c r="Q41" s="31" cm="1">
        <f t="array" ref="Q41">IFERROR(LOOKUP(2,1/(('1500'!$F$2:$F$1143=$P41)*('1500'!$A$2:$A$1143=MAX('1500'!$A$2:$A$1143))),'1500'!$H$2:$H$1143),0)</f>
        <v>1780</v>
      </c>
      <c r="R41" s="31" cm="1">
        <f t="array" ref="R41">IFERROR(LOOKUP(2,1/(('1520'!$F$2:$F$1335=$P41)*('1520'!$A$2:$A$1335=MAX('1520'!$A$2:$A$1335))),'1520'!$H$2:$H$1335),0)</f>
        <v>1781</v>
      </c>
      <c r="S41" s="31">
        <f t="shared" si="7"/>
        <v>5.6179775280898881E-4</v>
      </c>
      <c r="T41" s="31" t="str" cm="1">
        <f t="array" ref="T41">IFERROR(LOOKUP(2,1/(('1520'!$F$2:$F$1335=$P41)*('1520'!$A$2:$A$1335=MAX('1520'!$A$2:$A$1335))),'1520'!$G$2:$G$1335),"")</f>
        <v>エーワン精密</v>
      </c>
      <c r="U41" s="31" cm="1">
        <f t="array" ref="U41">IFERROR(LOOKUP(2,1/(('1530'!$F$2:$F$1240=$P41)*('1530'!$A$2:$A$1240=MAX('1530'!$A$2:$A$1240))),'1530'!$H$2:$H$1240),"")</f>
        <v>1778</v>
      </c>
      <c r="V41" s="31" cm="1">
        <f t="array" ref="V41">IFERROR(LOOKUP(2,1/(('1520'!$F$2:$F$1335=$P41)*('1520'!$A$2:$A$1335=MAX('1520'!$A$2:$A$1335))),'1520'!$S$2:$S$1335),0)</f>
        <v>11300</v>
      </c>
    </row>
    <row r="42" spans="1:22">
      <c r="A42" s="106" t="str">
        <f t="shared" si="4"/>
        <v>株探</v>
      </c>
      <c r="B42" s="31">
        <v>6758</v>
      </c>
      <c r="C42" s="31" t="str">
        <f t="shared" si="8"/>
        <v>ソニーグループ</v>
      </c>
      <c r="D42" s="31">
        <f t="shared" si="9"/>
        <v>3800</v>
      </c>
      <c r="E42" s="31">
        <f t="shared" si="10"/>
        <v>3808</v>
      </c>
      <c r="F42" s="32">
        <f t="shared" si="5"/>
        <v>8</v>
      </c>
      <c r="G42" s="105" t="str">
        <f>IF($B42="","",_xlfn.LET(_xlpm.topix,関数!$C$1,_xlpm.rate,IF($D42&gt;0,ABS($F42/$D42)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42" s="29">
        <f t="shared" si="11"/>
        <v>3809</v>
      </c>
      <c r="I42" s="29">
        <f t="shared" si="6"/>
        <v>-1</v>
      </c>
      <c r="J42" s="9"/>
      <c r="K42" s="9"/>
      <c r="L42" s="9"/>
      <c r="M42" s="9"/>
      <c r="N42" s="9"/>
      <c r="P42" s="31">
        <f>銘柄リスト!A42</f>
        <v>6178</v>
      </c>
      <c r="Q42" s="31" cm="1">
        <f t="array" ref="Q42">IFERROR(LOOKUP(2,1/(('1500'!$F$2:$F$1143=$P42)*('1500'!$A$2:$A$1143=MAX('1500'!$A$2:$A$1143))),'1500'!$H$2:$H$1143),0)</f>
        <v>2485</v>
      </c>
      <c r="R42" s="31" cm="1">
        <f t="array" ref="R42">IFERROR(LOOKUP(2,1/(('1520'!$F$2:$F$1335=$P42)*('1520'!$A$2:$A$1335=MAX('1520'!$A$2:$A$1335))),'1520'!$H$2:$H$1335),0)</f>
        <v>2482.5</v>
      </c>
      <c r="S42" s="31">
        <f t="shared" si="7"/>
        <v>-1.006036217303823E-3</v>
      </c>
      <c r="T42" s="31" t="str" cm="1">
        <f t="array" ref="T42">IFERROR(LOOKUP(2,1/(('1520'!$F$2:$F$1335=$P42)*('1520'!$A$2:$A$1335=MAX('1520'!$A$2:$A$1335))),'1520'!$G$2:$G$1335),"")</f>
        <v>日本郵政</v>
      </c>
      <c r="U42" s="31" cm="1">
        <f t="array" ref="U42">IFERROR(LOOKUP(2,1/(('1530'!$F$2:$F$1240=$P42)*('1530'!$A$2:$A$1240=MAX('1530'!$A$2:$A$1240))),'1530'!$H$2:$H$1240),"")</f>
        <v>2482</v>
      </c>
      <c r="V42" s="31" cm="1">
        <f t="array" ref="V42">IFERROR(LOOKUP(2,1/(('1520'!$F$2:$F$1335=$P42)*('1520'!$A$2:$A$1335=MAX('1520'!$A$2:$A$1335))),'1520'!$S$2:$S$1335),0)</f>
        <v>5069100</v>
      </c>
    </row>
    <row r="43" spans="1:22">
      <c r="A43" s="106" t="str">
        <f t="shared" si="4"/>
        <v>株探</v>
      </c>
      <c r="B43" s="31">
        <v>1925</v>
      </c>
      <c r="C43" s="31" t="str">
        <f t="shared" si="8"/>
        <v>大和ハウス</v>
      </c>
      <c r="D43" s="31">
        <f t="shared" si="9"/>
        <v>4887</v>
      </c>
      <c r="E43" s="31">
        <f t="shared" si="10"/>
        <v>4897</v>
      </c>
      <c r="F43" s="32">
        <f t="shared" si="5"/>
        <v>10</v>
      </c>
      <c r="G43" s="105" t="str">
        <f>IF($B43="","",_xlfn.LET(_xlpm.topix,関数!$C$1,_xlpm.rate,IF($D43&gt;0,ABS($F43/$D43)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43" s="29">
        <f t="shared" si="11"/>
        <v>4909</v>
      </c>
      <c r="I43" s="29">
        <f t="shared" si="6"/>
        <v>-12</v>
      </c>
      <c r="J43" s="9"/>
      <c r="K43" s="9"/>
      <c r="L43" s="9"/>
      <c r="M43" s="9"/>
      <c r="N43" s="9"/>
      <c r="P43" s="31">
        <f>銘柄リスト!A43</f>
        <v>6208</v>
      </c>
      <c r="Q43" s="31" cm="1">
        <f t="array" ref="Q43">IFERROR(LOOKUP(2,1/(('1500'!$F$2:$F$1143=$P43)*('1500'!$A$2:$A$1143=MAX('1500'!$A$2:$A$1143))),'1500'!$H$2:$H$1143),0)</f>
        <v>1547</v>
      </c>
      <c r="R43" s="31" cm="1">
        <f t="array" ref="R43">IFERROR(LOOKUP(2,1/(('1520'!$F$2:$F$1335=$P43)*('1520'!$A$2:$A$1335=MAX('1520'!$A$2:$A$1335))),'1520'!$H$2:$H$1335),0)</f>
        <v>1544</v>
      </c>
      <c r="S43" s="31">
        <f t="shared" si="7"/>
        <v>-1.9392372333548805E-3</v>
      </c>
      <c r="T43" s="31" t="str" cm="1">
        <f t="array" ref="T43">IFERROR(LOOKUP(2,1/(('1520'!$F$2:$F$1335=$P43)*('1520'!$A$2:$A$1335=MAX('1520'!$A$2:$A$1335))),'1520'!$G$2:$G$1335),"")</f>
        <v>石川製作所</v>
      </c>
      <c r="U43" s="31" cm="1">
        <f t="array" ref="U43">IFERROR(LOOKUP(2,1/(('1530'!$F$2:$F$1240=$P43)*('1530'!$A$2:$A$1240=MAX('1530'!$A$2:$A$1240))),'1530'!$H$2:$H$1240),"")</f>
        <v>1547</v>
      </c>
      <c r="V43" s="31" cm="1">
        <f t="array" ref="V43">IFERROR(LOOKUP(2,1/(('1520'!$F$2:$F$1335=$P43)*('1520'!$A$2:$A$1335=MAX('1520'!$A$2:$A$1335))),'1520'!$S$2:$S$1335),0)</f>
        <v>52800</v>
      </c>
    </row>
    <row r="44" spans="1:22">
      <c r="A44" s="106" t="str">
        <f t="shared" si="4"/>
        <v>株探</v>
      </c>
      <c r="B44" s="31">
        <v>9020</v>
      </c>
      <c r="C44" s="31" t="str">
        <f t="shared" si="8"/>
        <v>東日本旅客鉄道</v>
      </c>
      <c r="D44" s="31">
        <f t="shared" si="9"/>
        <v>3931</v>
      </c>
      <c r="E44" s="31">
        <f t="shared" si="10"/>
        <v>3939</v>
      </c>
      <c r="F44" s="32">
        <f t="shared" si="5"/>
        <v>8</v>
      </c>
      <c r="G44" s="105" t="str">
        <f>IF($B44="","",_xlfn.LET(_xlpm.topix,関数!$C$1,_xlpm.rate,IF($D44&gt;0,ABS($F44/$D44)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44" s="29">
        <f t="shared" si="11"/>
        <v>3935</v>
      </c>
      <c r="I44" s="29">
        <f t="shared" si="6"/>
        <v>4</v>
      </c>
      <c r="J44" s="9"/>
      <c r="K44" s="9"/>
      <c r="L44" s="9"/>
      <c r="M44" s="9"/>
      <c r="N44" s="9"/>
      <c r="P44" s="31">
        <f>銘柄リスト!A44</f>
        <v>6356</v>
      </c>
      <c r="Q44" s="31" cm="1">
        <f t="array" ref="Q44">IFERROR(LOOKUP(2,1/(('1500'!$F$2:$F$1143=$P44)*('1500'!$A$2:$A$1143=MAX('1500'!$A$2:$A$1143))),'1500'!$H$2:$H$1143),0)</f>
        <v>1251</v>
      </c>
      <c r="R44" s="31" cm="1">
        <f t="array" ref="R44">IFERROR(LOOKUP(2,1/(('1520'!$F$2:$F$1335=$P44)*('1520'!$A$2:$A$1335=MAX('1520'!$A$2:$A$1335))),'1520'!$H$2:$H$1335),0)</f>
        <v>1251</v>
      </c>
      <c r="S44" s="31">
        <f t="shared" si="7"/>
        <v>0</v>
      </c>
      <c r="T44" s="31" t="str" cm="1">
        <f t="array" ref="T44">IFERROR(LOOKUP(2,1/(('1520'!$F$2:$F$1335=$P44)*('1520'!$A$2:$A$1335=MAX('1520'!$A$2:$A$1335))),'1520'!$G$2:$G$1335),"")</f>
        <v>日本ギア工業</v>
      </c>
      <c r="U44" s="31" cm="1">
        <f t="array" ref="U44">IFERROR(LOOKUP(2,1/(('1530'!$F$2:$F$1240=$P44)*('1530'!$A$2:$A$1240=MAX('1530'!$A$2:$A$1240))),'1530'!$H$2:$H$1240),"")</f>
        <v>1250</v>
      </c>
      <c r="V44" s="31" cm="1">
        <f t="array" ref="V44">IFERROR(LOOKUP(2,1/(('1520'!$F$2:$F$1335=$P44)*('1520'!$A$2:$A$1335=MAX('1520'!$A$2:$A$1335))),'1520'!$S$2:$S$1335),0)</f>
        <v>153500</v>
      </c>
    </row>
    <row r="45" spans="1:22">
      <c r="A45" s="106" t="str">
        <f t="shared" si="4"/>
        <v>株探</v>
      </c>
      <c r="B45" s="31">
        <v>2124</v>
      </c>
      <c r="C45" s="31" t="str">
        <f t="shared" si="8"/>
        <v>ジェイエイシーリクルートメント</v>
      </c>
      <c r="D45" s="31">
        <f t="shared" si="9"/>
        <v>987</v>
      </c>
      <c r="E45" s="31">
        <f t="shared" si="10"/>
        <v>989</v>
      </c>
      <c r="F45" s="32">
        <f t="shared" si="5"/>
        <v>2</v>
      </c>
      <c r="G45" s="105" t="str">
        <f>IF($B45="","",_xlfn.LET(_xlpm.topix,関数!$C$1,_xlpm.rate,IF($D45&gt;0,ABS($F45/$D45)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45" s="29">
        <f t="shared" si="11"/>
        <v>988</v>
      </c>
      <c r="I45" s="29">
        <f t="shared" si="6"/>
        <v>1</v>
      </c>
      <c r="J45" s="9"/>
      <c r="K45" s="9"/>
      <c r="L45" s="9"/>
      <c r="M45" s="9"/>
      <c r="N45" s="9"/>
      <c r="P45" s="31">
        <f>銘柄リスト!A45</f>
        <v>6378</v>
      </c>
      <c r="Q45" s="31" cm="1">
        <f t="array" ref="Q45">IFERROR(LOOKUP(2,1/(('1500'!$F$2:$F$1143=$P45)*('1500'!$A$2:$A$1143=MAX('1500'!$A$2:$A$1143))),'1500'!$H$2:$H$1143),0)</f>
        <v>1202</v>
      </c>
      <c r="R45" s="31" cm="1">
        <f t="array" ref="R45">IFERROR(LOOKUP(2,1/(('1520'!$F$2:$F$1335=$P45)*('1520'!$A$2:$A$1335=MAX('1520'!$A$2:$A$1335))),'1520'!$H$2:$H$1335),0)</f>
        <v>1195</v>
      </c>
      <c r="S45" s="31">
        <f t="shared" si="7"/>
        <v>-5.8236272878535774E-3</v>
      </c>
      <c r="T45" s="31" t="str" cm="1">
        <f t="array" ref="T45">IFERROR(LOOKUP(2,1/(('1520'!$F$2:$F$1335=$P45)*('1520'!$A$2:$A$1335=MAX('1520'!$A$2:$A$1335))),'1520'!$G$2:$G$1335),"")</f>
        <v>木村化工機</v>
      </c>
      <c r="U45" s="31" cm="1">
        <f t="array" ref="U45">IFERROR(LOOKUP(2,1/(('1530'!$F$2:$F$1240=$P45)*('1530'!$A$2:$A$1240=MAX('1530'!$A$2:$A$1240))),'1530'!$H$2:$H$1240),"")</f>
        <v>1192</v>
      </c>
      <c r="V45" s="31" cm="1">
        <f t="array" ref="V45">IFERROR(LOOKUP(2,1/(('1520'!$F$2:$F$1335=$P45)*('1520'!$A$2:$A$1335=MAX('1520'!$A$2:$A$1335))),'1520'!$S$2:$S$1335),0)</f>
        <v>185400</v>
      </c>
    </row>
    <row r="46" spans="1:22">
      <c r="A46" s="106" t="str">
        <f t="shared" si="4"/>
        <v>株探</v>
      </c>
      <c r="B46" s="31">
        <v>2768</v>
      </c>
      <c r="C46" s="31" t="str">
        <f t="shared" si="8"/>
        <v>双日</v>
      </c>
      <c r="D46" s="31">
        <f t="shared" si="9"/>
        <v>5309</v>
      </c>
      <c r="E46" s="31">
        <f t="shared" si="10"/>
        <v>5319</v>
      </c>
      <c r="F46" s="32">
        <f t="shared" si="5"/>
        <v>10</v>
      </c>
      <c r="G46" s="105" t="str">
        <f>IF($B46="","",_xlfn.LET(_xlpm.topix,関数!$C$1,_xlpm.rate,IF($D46&gt;0,ABS($F46/$D46)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46" s="29">
        <f t="shared" si="11"/>
        <v>5338</v>
      </c>
      <c r="I46" s="29">
        <f t="shared" si="6"/>
        <v>-19</v>
      </c>
      <c r="J46" s="9"/>
      <c r="K46" s="9"/>
      <c r="L46" s="9"/>
      <c r="M46" s="9"/>
      <c r="N46" s="9"/>
      <c r="P46" s="31">
        <f>銘柄リスト!A46</f>
        <v>6526</v>
      </c>
      <c r="Q46" s="31" cm="1">
        <f t="array" ref="Q46">IFERROR(LOOKUP(2,1/(('1500'!$F$2:$F$1143=$P46)*('1500'!$A$2:$A$1143=MAX('1500'!$A$2:$A$1143))),'1500'!$H$2:$H$1143),0)</f>
        <v>1993.5</v>
      </c>
      <c r="R46" s="31" cm="1">
        <f t="array" ref="R46">IFERROR(LOOKUP(2,1/(('1520'!$F$2:$F$1335=$P46)*('1520'!$A$2:$A$1335=MAX('1520'!$A$2:$A$1335))),'1520'!$H$2:$H$1335),0)</f>
        <v>1992.5</v>
      </c>
      <c r="S46" s="31">
        <f t="shared" si="7"/>
        <v>-5.0163029847002754E-4</v>
      </c>
      <c r="T46" s="31" t="str" cm="1">
        <f t="array" ref="T46">IFERROR(LOOKUP(2,1/(('1520'!$F$2:$F$1335=$P46)*('1520'!$A$2:$A$1335=MAX('1520'!$A$2:$A$1335))),'1520'!$G$2:$G$1335),"")</f>
        <v>ソシオネクスト</v>
      </c>
      <c r="U46" s="31" cm="1">
        <f t="array" ref="U46">IFERROR(LOOKUP(2,1/(('1530'!$F$2:$F$1240=$P46)*('1530'!$A$2:$A$1240=MAX('1530'!$A$2:$A$1240))),'1530'!$H$2:$H$1240),"")</f>
        <v>2023</v>
      </c>
      <c r="V46" s="31" cm="1">
        <f t="array" ref="V46">IFERROR(LOOKUP(2,1/(('1520'!$F$2:$F$1335=$P46)*('1520'!$A$2:$A$1335=MAX('1520'!$A$2:$A$1335))),'1520'!$S$2:$S$1335),0)</f>
        <v>9716600</v>
      </c>
    </row>
    <row r="47" spans="1:22">
      <c r="A47" s="106" t="str">
        <f t="shared" si="4"/>
        <v>株探</v>
      </c>
      <c r="B47" s="31">
        <v>2162</v>
      </c>
      <c r="C47" s="31" t="str">
        <f t="shared" si="8"/>
        <v>ＮＭＳホールディングス</v>
      </c>
      <c r="D47" s="31">
        <f t="shared" si="9"/>
        <v>536</v>
      </c>
      <c r="E47" s="31">
        <f t="shared" si="10"/>
        <v>537</v>
      </c>
      <c r="F47" s="32">
        <f t="shared" si="5"/>
        <v>1</v>
      </c>
      <c r="G47" s="105" t="str">
        <f>IF($B47="","",_xlfn.LET(_xlpm.topix,関数!$C$1,_xlpm.rate,IF($D47&gt;0,ABS($F47/$D47)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47" s="29">
        <f t="shared" si="11"/>
        <v>537</v>
      </c>
      <c r="I47" s="29">
        <f t="shared" si="6"/>
        <v>0</v>
      </c>
      <c r="J47" s="9"/>
      <c r="K47" s="9"/>
      <c r="L47" s="9"/>
      <c r="M47" s="9"/>
      <c r="N47" s="9"/>
      <c r="P47" s="31">
        <f>銘柄リスト!A47</f>
        <v>6586</v>
      </c>
      <c r="Q47" s="31" cm="1">
        <f t="array" ref="Q47">IFERROR(LOOKUP(2,1/(('1500'!$F$2:$F$1143=$P47)*('1500'!$A$2:$A$1143=MAX('1500'!$A$2:$A$1143))),'1500'!$H$2:$H$1143),0)</f>
        <v>5788</v>
      </c>
      <c r="R47" s="31" cm="1">
        <f t="array" ref="R47">IFERROR(LOOKUP(2,1/(('1520'!$F$2:$F$1335=$P47)*('1520'!$A$2:$A$1335=MAX('1520'!$A$2:$A$1335))),'1520'!$H$2:$H$1335),0)</f>
        <v>5817</v>
      </c>
      <c r="S47" s="31">
        <f t="shared" si="7"/>
        <v>5.0103662750518316E-3</v>
      </c>
      <c r="T47" s="31" t="str" cm="1">
        <f t="array" ref="T47">IFERROR(LOOKUP(2,1/(('1520'!$F$2:$F$1335=$P47)*('1520'!$A$2:$A$1335=MAX('1520'!$A$2:$A$1335))),'1520'!$G$2:$G$1335),"")</f>
        <v>マキタ</v>
      </c>
      <c r="U47" s="31" cm="1">
        <f t="array" ref="U47">IFERROR(LOOKUP(2,1/(('1530'!$F$2:$F$1240=$P47)*('1530'!$A$2:$A$1240=MAX('1530'!$A$2:$A$1240))),'1530'!$H$2:$H$1240),"")</f>
        <v>5895</v>
      </c>
      <c r="V47" s="31" cm="1">
        <f t="array" ref="V47">IFERROR(LOOKUP(2,1/(('1520'!$F$2:$F$1335=$P47)*('1520'!$A$2:$A$1335=MAX('1520'!$A$2:$A$1335))),'1520'!$S$2:$S$1335),0)</f>
        <v>977700</v>
      </c>
    </row>
    <row r="48" spans="1:22">
      <c r="A48" s="106" t="str">
        <f t="shared" si="4"/>
        <v>株探</v>
      </c>
      <c r="B48" s="31">
        <v>8331</v>
      </c>
      <c r="C48" s="31" t="str">
        <f t="shared" si="8"/>
        <v>千葉銀行</v>
      </c>
      <c r="D48" s="31">
        <f t="shared" si="9"/>
        <v>2684</v>
      </c>
      <c r="E48" s="31">
        <f t="shared" si="10"/>
        <v>2689</v>
      </c>
      <c r="F48" s="32">
        <f t="shared" si="5"/>
        <v>5</v>
      </c>
      <c r="G48" s="105" t="str">
        <f>IF($B48="","",_xlfn.LET(_xlpm.topix,関数!$C$1,_xlpm.rate,IF($D48&gt;0,ABS($F48/$D48)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48" s="29">
        <f t="shared" si="11"/>
        <v>2685.5</v>
      </c>
      <c r="I48" s="29">
        <f t="shared" si="6"/>
        <v>3.5</v>
      </c>
      <c r="J48" s="9"/>
      <c r="K48" s="9"/>
      <c r="L48" s="9"/>
      <c r="M48" s="9"/>
      <c r="N48" s="9"/>
      <c r="P48" s="31">
        <f>銘柄リスト!A48</f>
        <v>6594</v>
      </c>
      <c r="Q48" s="31" cm="1">
        <f t="array" ref="Q48">IFERROR(LOOKUP(2,1/(('1500'!$F$2:$F$1143=$P48)*('1500'!$A$2:$A$1143=MAX('1500'!$A$2:$A$1143))),'1500'!$H$2:$H$1143),0)</f>
        <v>2546</v>
      </c>
      <c r="R48" s="31" cm="1">
        <f t="array" ref="R48">IFERROR(LOOKUP(2,1/(('1520'!$F$2:$F$1335=$P48)*('1520'!$A$2:$A$1335=MAX('1520'!$A$2:$A$1335))),'1520'!$H$2:$H$1335),0)</f>
        <v>2538</v>
      </c>
      <c r="S48" s="31">
        <f t="shared" si="7"/>
        <v>-3.1421838177533388E-3</v>
      </c>
      <c r="T48" s="31" t="str" cm="1">
        <f t="array" ref="T48">IFERROR(LOOKUP(2,1/(('1520'!$F$2:$F$1335=$P48)*('1520'!$A$2:$A$1335=MAX('1520'!$A$2:$A$1335))),'1520'!$G$2:$G$1335),"")</f>
        <v>ニデック</v>
      </c>
      <c r="U48" s="31" cm="1">
        <f t="array" ref="U48">IFERROR(LOOKUP(2,1/(('1530'!$F$2:$F$1240=$P48)*('1530'!$A$2:$A$1240=MAX('1530'!$A$2:$A$1240))),'1530'!$H$2:$H$1240),"")</f>
        <v>2567</v>
      </c>
      <c r="V48" s="31" cm="1">
        <f t="array" ref="V48">IFERROR(LOOKUP(2,1/(('1520'!$F$2:$F$1335=$P48)*('1520'!$A$2:$A$1335=MAX('1520'!$A$2:$A$1335))),'1520'!$S$2:$S$1335),0)</f>
        <v>9750600</v>
      </c>
    </row>
    <row r="49" spans="1:22">
      <c r="A49" s="106" t="str">
        <f t="shared" si="4"/>
        <v>株探</v>
      </c>
      <c r="B49" s="31">
        <v>1833</v>
      </c>
      <c r="C49" s="31" t="str">
        <f t="shared" si="8"/>
        <v>奥村組</v>
      </c>
      <c r="D49" s="31">
        <f t="shared" si="9"/>
        <v>5770</v>
      </c>
      <c r="E49" s="31">
        <f t="shared" si="10"/>
        <v>5780</v>
      </c>
      <c r="F49" s="32">
        <f t="shared" si="5"/>
        <v>10</v>
      </c>
      <c r="G49" s="105" t="str">
        <f>IF($B49="","",_xlfn.LET(_xlpm.topix,関数!$C$1,_xlpm.rate,IF($D49&gt;0,ABS($F49/$D49)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49" s="29">
        <f t="shared" si="11"/>
        <v>5810</v>
      </c>
      <c r="I49" s="29">
        <f t="shared" si="6"/>
        <v>-30</v>
      </c>
      <c r="J49" s="9"/>
      <c r="K49" s="9"/>
      <c r="L49" s="9"/>
      <c r="M49" s="9"/>
      <c r="N49" s="9"/>
      <c r="P49" s="31">
        <f>銘柄リスト!A49</f>
        <v>6674</v>
      </c>
      <c r="Q49" s="31" cm="1">
        <f t="array" ref="Q49">IFERROR(LOOKUP(2,1/(('1500'!$F$2:$F$1143=$P49)*('1500'!$A$2:$A$1143=MAX('1500'!$A$2:$A$1143))),'1500'!$H$2:$H$1143),0)</f>
        <v>5132</v>
      </c>
      <c r="R49" s="31" cm="1">
        <f t="array" ref="R49">IFERROR(LOOKUP(2,1/(('1520'!$F$2:$F$1335=$P49)*('1520'!$A$2:$A$1335=MAX('1520'!$A$2:$A$1335))),'1520'!$H$2:$H$1335),0)</f>
        <v>5147</v>
      </c>
      <c r="S49" s="31">
        <f t="shared" si="7"/>
        <v>2.9228371005455963E-3</v>
      </c>
      <c r="T49" s="31" t="str" cm="1">
        <f t="array" ref="T49">IFERROR(LOOKUP(2,1/(('1520'!$F$2:$F$1335=$P49)*('1520'!$A$2:$A$1335=MAX('1520'!$A$2:$A$1335))),'1520'!$G$2:$G$1335),"")</f>
        <v>ジーエス・ユアサコーポ</v>
      </c>
      <c r="U49" s="31" cm="1">
        <f t="array" ref="U49">IFERROR(LOOKUP(2,1/(('1530'!$F$2:$F$1240=$P49)*('1530'!$A$2:$A$1240=MAX('1530'!$A$2:$A$1240))),'1530'!$H$2:$H$1240),"")</f>
        <v>5178</v>
      </c>
      <c r="V49" s="31" cm="1">
        <f t="array" ref="V49">IFERROR(LOOKUP(2,1/(('1520'!$F$2:$F$1335=$P49)*('1520'!$A$2:$A$1335=MAX('1520'!$A$2:$A$1335))),'1520'!$S$2:$S$1335),0)</f>
        <v>767500</v>
      </c>
    </row>
    <row r="50" spans="1:22">
      <c r="A50" s="106" t="str">
        <f t="shared" si="4"/>
        <v>株探</v>
      </c>
      <c r="B50" s="31">
        <v>5310</v>
      </c>
      <c r="C50" s="31" t="str">
        <f t="shared" si="8"/>
        <v>東洋炭素</v>
      </c>
      <c r="D50" s="31">
        <f t="shared" si="9"/>
        <v>6000</v>
      </c>
      <c r="E50" s="31">
        <f t="shared" si="10"/>
        <v>6010</v>
      </c>
      <c r="F50" s="32">
        <f t="shared" si="5"/>
        <v>10</v>
      </c>
      <c r="G50" s="105" t="str">
        <f>IF($B50="","",_xlfn.LET(_xlpm.topix,関数!$C$1,_xlpm.rate,IF($D50&gt;0,ABS($F50/$D50)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50" s="29">
        <f t="shared" si="11"/>
        <v>6030</v>
      </c>
      <c r="I50" s="29">
        <f t="shared" si="6"/>
        <v>-20</v>
      </c>
      <c r="J50" s="9"/>
      <c r="K50" s="9"/>
      <c r="L50" s="9"/>
      <c r="M50" s="9"/>
      <c r="N50" s="9"/>
      <c r="P50" s="31">
        <f>銘柄リスト!A50</f>
        <v>6758</v>
      </c>
      <c r="Q50" s="31" cm="1">
        <f t="array" ref="Q50">IFERROR(LOOKUP(2,1/(('1500'!$F$2:$F$1143=$P50)*('1500'!$A$2:$A$1143=MAX('1500'!$A$2:$A$1143))),'1500'!$H$2:$H$1143),0)</f>
        <v>3800</v>
      </c>
      <c r="R50" s="31" cm="1">
        <f t="array" ref="R50">IFERROR(LOOKUP(2,1/(('1520'!$F$2:$F$1335=$P50)*('1520'!$A$2:$A$1335=MAX('1520'!$A$2:$A$1335))),'1520'!$H$2:$H$1335),0)</f>
        <v>3808</v>
      </c>
      <c r="S50" s="31">
        <f t="shared" si="7"/>
        <v>2.1052631578947368E-3</v>
      </c>
      <c r="T50" s="31" t="str" cm="1">
        <f t="array" ref="T50">IFERROR(LOOKUP(2,1/(('1520'!$F$2:$F$1335=$P50)*('1520'!$A$2:$A$1335=MAX('1520'!$A$2:$A$1335))),'1520'!$G$2:$G$1335),"")</f>
        <v>ソニーグループ</v>
      </c>
      <c r="U50" s="31" cm="1">
        <f t="array" ref="U50">IFERROR(LOOKUP(2,1/(('1530'!$F$2:$F$1240=$P50)*('1530'!$A$2:$A$1240=MAX('1530'!$A$2:$A$1240))),'1530'!$H$2:$H$1240),"")</f>
        <v>3809</v>
      </c>
      <c r="V50" s="31" cm="1">
        <f t="array" ref="V50">IFERROR(LOOKUP(2,1/(('1520'!$F$2:$F$1335=$P50)*('1520'!$A$2:$A$1335=MAX('1520'!$A$2:$A$1335))),'1520'!$S$2:$S$1335),0)</f>
        <v>24401900</v>
      </c>
    </row>
    <row r="51" spans="1:22">
      <c r="A51" s="106" t="str">
        <f t="shared" si="4"/>
        <v>株探</v>
      </c>
      <c r="B51" s="31">
        <v>1963</v>
      </c>
      <c r="C51" s="31" t="str">
        <f t="shared" si="8"/>
        <v>日揮ホールディングス</v>
      </c>
      <c r="D51" s="31">
        <f t="shared" si="9"/>
        <v>2202.5</v>
      </c>
      <c r="E51" s="31">
        <f t="shared" si="10"/>
        <v>2206</v>
      </c>
      <c r="F51" s="32">
        <f t="shared" si="5"/>
        <v>3.5</v>
      </c>
      <c r="G51" s="105" t="str">
        <f>IF($B51="","",_xlfn.LET(_xlpm.topix,関数!$C$1,_xlpm.rate,IF($D51&gt;0,ABS($F51/$D51)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51" s="29">
        <f t="shared" si="11"/>
        <v>2225.5</v>
      </c>
      <c r="I51" s="29">
        <f t="shared" si="6"/>
        <v>-19.5</v>
      </c>
      <c r="J51" s="9"/>
      <c r="K51" s="9"/>
      <c r="L51" s="9"/>
      <c r="M51" s="9"/>
      <c r="N51" s="9"/>
      <c r="P51" s="31">
        <f>銘柄リスト!A51</f>
        <v>6810</v>
      </c>
      <c r="Q51" s="31" cm="1">
        <f t="array" ref="Q51">IFERROR(LOOKUP(2,1/(('1500'!$F$2:$F$1143=$P51)*('1500'!$A$2:$A$1143=MAX('1500'!$A$2:$A$1143))),'1500'!$H$2:$H$1143),0)</f>
        <v>2059</v>
      </c>
      <c r="R51" s="31" cm="1">
        <f t="array" ref="R51">IFERROR(LOOKUP(2,1/(('1520'!$F$2:$F$1335=$P51)*('1520'!$A$2:$A$1335=MAX('1520'!$A$2:$A$1335))),'1520'!$H$2:$H$1335),0)</f>
        <v>2066</v>
      </c>
      <c r="S51" s="31">
        <f t="shared" si="7"/>
        <v>3.3997085964060222E-3</v>
      </c>
      <c r="T51" s="31" t="str" cm="1">
        <f t="array" ref="T51">IFERROR(LOOKUP(2,1/(('1520'!$F$2:$F$1335=$P51)*('1520'!$A$2:$A$1335=MAX('1520'!$A$2:$A$1335))),'1520'!$G$2:$G$1335),"")</f>
        <v>マクセル</v>
      </c>
      <c r="U51" s="31" cm="1">
        <f t="array" ref="U51">IFERROR(LOOKUP(2,1/(('1530'!$F$2:$F$1240=$P51)*('1530'!$A$2:$A$1240=MAX('1530'!$A$2:$A$1240))),'1530'!$H$2:$H$1240),"")</f>
        <v>2075</v>
      </c>
      <c r="V51" s="31" cm="1">
        <f t="array" ref="V51">IFERROR(LOOKUP(2,1/(('1520'!$F$2:$F$1335=$P51)*('1520'!$A$2:$A$1335=MAX('1520'!$A$2:$A$1335))),'1520'!$S$2:$S$1335),0)</f>
        <v>135400</v>
      </c>
    </row>
    <row r="52" spans="1:22">
      <c r="A52" s="106" t="str">
        <f t="shared" si="4"/>
        <v>株探</v>
      </c>
      <c r="B52" s="31">
        <v>8424</v>
      </c>
      <c r="C52" s="31" t="str">
        <f t="shared" si="8"/>
        <v>芙蓉総合リース</v>
      </c>
      <c r="D52" s="31">
        <f t="shared" si="9"/>
        <v>4587</v>
      </c>
      <c r="E52" s="31">
        <f t="shared" si="10"/>
        <v>4594</v>
      </c>
      <c r="F52" s="32">
        <f t="shared" si="5"/>
        <v>7</v>
      </c>
      <c r="G52" s="105" t="str">
        <f>IF($B52="","",_xlfn.LET(_xlpm.topix,関数!$C$1,_xlpm.rate,IF($D52&gt;0,ABS($F52/$D52)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52" s="29">
        <f t="shared" si="11"/>
        <v>4591</v>
      </c>
      <c r="I52" s="29">
        <f t="shared" si="6"/>
        <v>3</v>
      </c>
      <c r="J52" s="9"/>
      <c r="K52" s="9"/>
      <c r="L52" s="9"/>
      <c r="M52" s="9"/>
      <c r="N52" s="9"/>
      <c r="P52" s="31">
        <f>銘柄リスト!A52</f>
        <v>6841</v>
      </c>
      <c r="Q52" s="31" cm="1">
        <f t="array" ref="Q52">IFERROR(LOOKUP(2,1/(('1500'!$F$2:$F$1143=$P52)*('1500'!$A$2:$A$1143=MAX('1500'!$A$2:$A$1143))),'1500'!$H$2:$H$1143),0)</f>
        <v>5549</v>
      </c>
      <c r="R52" s="31" cm="1">
        <f t="array" ref="R52">IFERROR(LOOKUP(2,1/(('1520'!$F$2:$F$1335=$P52)*('1520'!$A$2:$A$1335=MAX('1520'!$A$2:$A$1335))),'1520'!$H$2:$H$1335),0)</f>
        <v>5539</v>
      </c>
      <c r="S52" s="31">
        <f t="shared" si="7"/>
        <v>-1.8021265092809514E-3</v>
      </c>
      <c r="T52" s="31" t="str" cm="1">
        <f t="array" ref="T52">IFERROR(LOOKUP(2,1/(('1520'!$F$2:$F$1335=$P52)*('1520'!$A$2:$A$1335=MAX('1520'!$A$2:$A$1335))),'1520'!$G$2:$G$1335),"")</f>
        <v>横河電機</v>
      </c>
      <c r="U52" s="31" cm="1">
        <f t="array" ref="U52">IFERROR(LOOKUP(2,1/(('1530'!$F$2:$F$1240=$P52)*('1530'!$A$2:$A$1240=MAX('1530'!$A$2:$A$1240))),'1530'!$H$2:$H$1240),"")</f>
        <v>5560</v>
      </c>
      <c r="V52" s="31" cm="1">
        <f t="array" ref="V52">IFERROR(LOOKUP(2,1/(('1520'!$F$2:$F$1335=$P52)*('1520'!$A$2:$A$1335=MAX('1520'!$A$2:$A$1335))),'1520'!$S$2:$S$1335),0)</f>
        <v>943900</v>
      </c>
    </row>
    <row r="53" spans="1:22">
      <c r="A53" s="106" t="str">
        <f t="shared" si="4"/>
        <v>株探</v>
      </c>
      <c r="B53" s="31">
        <v>5201</v>
      </c>
      <c r="C53" s="31" t="str">
        <f t="shared" si="8"/>
        <v>ＡＧＣ</v>
      </c>
      <c r="D53" s="31">
        <f t="shared" si="9"/>
        <v>6010</v>
      </c>
      <c r="E53" s="31">
        <f t="shared" si="10"/>
        <v>6019</v>
      </c>
      <c r="F53" s="32">
        <f t="shared" si="5"/>
        <v>9</v>
      </c>
      <c r="G53" s="105" t="str">
        <f>IF($B53="","",_xlfn.LET(_xlpm.topix,関数!$C$1,_xlpm.rate,IF($D53&gt;0,ABS($F53/$D53)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53" s="29">
        <f t="shared" si="11"/>
        <v>6060</v>
      </c>
      <c r="I53" s="29">
        <f t="shared" si="6"/>
        <v>-41</v>
      </c>
      <c r="J53" s="9"/>
      <c r="K53" s="9"/>
      <c r="L53" s="9"/>
      <c r="M53" s="9"/>
      <c r="N53" s="9"/>
      <c r="P53" s="31">
        <f>銘柄リスト!A53</f>
        <v>6890</v>
      </c>
      <c r="Q53" s="31" cm="1">
        <f t="array" ref="Q53">IFERROR(LOOKUP(2,1/(('1500'!$F$2:$F$1143=$P53)*('1500'!$A$2:$A$1143=MAX('1500'!$A$2:$A$1143))),'1500'!$H$2:$H$1143),0)</f>
        <v>7190</v>
      </c>
      <c r="R53" s="31" cm="1">
        <f t="array" ref="R53">IFERROR(LOOKUP(2,1/(('1520'!$F$2:$F$1335=$P53)*('1520'!$A$2:$A$1335=MAX('1520'!$A$2:$A$1335))),'1520'!$H$2:$H$1335),0)</f>
        <v>7190</v>
      </c>
      <c r="S53" s="31">
        <f t="shared" si="7"/>
        <v>0</v>
      </c>
      <c r="T53" s="31" t="str" cm="1">
        <f t="array" ref="T53">IFERROR(LOOKUP(2,1/(('1520'!$F$2:$F$1335=$P53)*('1520'!$A$2:$A$1335=MAX('1520'!$A$2:$A$1335))),'1520'!$G$2:$G$1335),"")</f>
        <v>フェローテック</v>
      </c>
      <c r="U53" s="31" cm="1">
        <f t="array" ref="U53">IFERROR(LOOKUP(2,1/(('1530'!$F$2:$F$1240=$P53)*('1530'!$A$2:$A$1240=MAX('1530'!$A$2:$A$1240))),'1530'!$H$2:$H$1240),"")</f>
        <v>7250</v>
      </c>
      <c r="V53" s="31" cm="1">
        <f t="array" ref="V53">IFERROR(LOOKUP(2,1/(('1520'!$F$2:$F$1335=$P53)*('1520'!$A$2:$A$1335=MAX('1520'!$A$2:$A$1335))),'1520'!$S$2:$S$1335),0)</f>
        <v>2068400</v>
      </c>
    </row>
    <row r="54" spans="1:22">
      <c r="A54" s="106" t="str">
        <f t="shared" si="4"/>
        <v>株探</v>
      </c>
      <c r="B54" s="31">
        <v>8425</v>
      </c>
      <c r="C54" s="31" t="str">
        <f t="shared" si="8"/>
        <v>みずほリース</v>
      </c>
      <c r="D54" s="31">
        <f t="shared" si="9"/>
        <v>1368</v>
      </c>
      <c r="E54" s="31">
        <f t="shared" si="10"/>
        <v>1370</v>
      </c>
      <c r="F54" s="32">
        <f t="shared" si="5"/>
        <v>2</v>
      </c>
      <c r="G54" s="105" t="str">
        <f>IF($B54="","",_xlfn.LET(_xlpm.topix,関数!$C$1,_xlpm.rate,IF($D54&gt;0,ABS($F54/$D54)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54" s="29">
        <f t="shared" si="11"/>
        <v>1368</v>
      </c>
      <c r="I54" s="29">
        <f t="shared" si="6"/>
        <v>2</v>
      </c>
      <c r="J54" s="9"/>
      <c r="K54" s="9"/>
      <c r="L54" s="9"/>
      <c r="M54" s="9"/>
      <c r="N54" s="9"/>
      <c r="P54" s="31">
        <f>銘柄リスト!A54</f>
        <v>6925</v>
      </c>
      <c r="Q54" s="31" cm="1">
        <f t="array" ref="Q54">IFERROR(LOOKUP(2,1/(('1500'!$F$2:$F$1143=$P54)*('1500'!$A$2:$A$1143=MAX('1500'!$A$2:$A$1143))),'1500'!$H$2:$H$1143),0)</f>
        <v>3572</v>
      </c>
      <c r="R54" s="31" cm="1">
        <f t="array" ref="R54">IFERROR(LOOKUP(2,1/(('1520'!$F$2:$F$1335=$P54)*('1520'!$A$2:$A$1335=MAX('1520'!$A$2:$A$1335))),'1520'!$H$2:$H$1335),0)</f>
        <v>3580</v>
      </c>
      <c r="S54" s="31">
        <f t="shared" si="7"/>
        <v>2.2396416573348264E-3</v>
      </c>
      <c r="T54" s="31" t="str" cm="1">
        <f t="array" ref="T54">IFERROR(LOOKUP(2,1/(('1520'!$F$2:$F$1335=$P54)*('1520'!$A$2:$A$1335=MAX('1520'!$A$2:$A$1335))),'1520'!$G$2:$G$1335),"")</f>
        <v>ウシオ電機</v>
      </c>
      <c r="U54" s="31" cm="1">
        <f t="array" ref="U54">IFERROR(LOOKUP(2,1/(('1530'!$F$2:$F$1240=$P54)*('1530'!$A$2:$A$1240=MAX('1530'!$A$2:$A$1240))),'1530'!$H$2:$H$1240),"")</f>
        <v>3582</v>
      </c>
      <c r="V54" s="31" cm="1">
        <f t="array" ref="V54">IFERROR(LOOKUP(2,1/(('1520'!$F$2:$F$1335=$P54)*('1520'!$A$2:$A$1335=MAX('1520'!$A$2:$A$1335))),'1520'!$S$2:$S$1335),0)</f>
        <v>386200</v>
      </c>
    </row>
    <row r="55" spans="1:22">
      <c r="A55" s="106" t="str">
        <f t="shared" si="4"/>
        <v>株探</v>
      </c>
      <c r="B55" s="31">
        <v>9531</v>
      </c>
      <c r="C55" s="31" t="str">
        <f t="shared" si="8"/>
        <v>東京瓦斯</v>
      </c>
      <c r="D55" s="31">
        <f t="shared" si="9"/>
        <v>6281</v>
      </c>
      <c r="E55" s="31">
        <f t="shared" si="10"/>
        <v>6290</v>
      </c>
      <c r="F55" s="32">
        <f t="shared" si="5"/>
        <v>9</v>
      </c>
      <c r="G55" s="105" t="str">
        <f>IF($B55="","",_xlfn.LET(_xlpm.topix,関数!$C$1,_xlpm.rate,IF($D55&gt;0,ABS($F55/$D55)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55" s="29">
        <f t="shared" si="11"/>
        <v>6290</v>
      </c>
      <c r="I55" s="29">
        <f t="shared" si="6"/>
        <v>0</v>
      </c>
      <c r="J55" s="9"/>
      <c r="K55" s="9"/>
      <c r="L55" s="9"/>
      <c r="M55" s="9"/>
      <c r="N55" s="9"/>
      <c r="P55" s="31">
        <f>銘柄リスト!A55</f>
        <v>6963</v>
      </c>
      <c r="Q55" s="31" cm="1">
        <f t="array" ref="Q55">IFERROR(LOOKUP(2,1/(('1500'!$F$2:$F$1143=$P55)*('1500'!$A$2:$A$1143=MAX('1500'!$A$2:$A$1143))),'1500'!$H$2:$H$1143),0)</f>
        <v>3886</v>
      </c>
      <c r="R55" s="31" cm="1">
        <f t="array" ref="R55">IFERROR(LOOKUP(2,1/(('1520'!$F$2:$F$1335=$P55)*('1520'!$A$2:$A$1335=MAX('1520'!$A$2:$A$1335))),'1520'!$H$2:$H$1335),0)</f>
        <v>3926</v>
      </c>
      <c r="S55" s="31">
        <f t="shared" si="7"/>
        <v>1.0293360782295419E-2</v>
      </c>
      <c r="T55" s="31" t="str" cm="1">
        <f t="array" ref="T55">IFERROR(LOOKUP(2,1/(('1520'!$F$2:$F$1335=$P55)*('1520'!$A$2:$A$1335=MAX('1520'!$A$2:$A$1335))),'1520'!$G$2:$G$1335),"")</f>
        <v>ローム</v>
      </c>
      <c r="U55" s="31" cm="1">
        <f t="array" ref="U55">IFERROR(LOOKUP(2,1/(('1530'!$F$2:$F$1240=$P55)*('1530'!$A$2:$A$1240=MAX('1530'!$A$2:$A$1240))),'1530'!$H$2:$H$1240),"")</f>
        <v>3925</v>
      </c>
      <c r="V55" s="31" cm="1">
        <f t="array" ref="V55">IFERROR(LOOKUP(2,1/(('1520'!$F$2:$F$1335=$P55)*('1520'!$A$2:$A$1335=MAX('1520'!$A$2:$A$1335))),'1520'!$S$2:$S$1335),0)</f>
        <v>6045600</v>
      </c>
    </row>
    <row r="56" spans="1:22">
      <c r="A56" s="106" t="str">
        <f t="shared" si="4"/>
        <v>株探</v>
      </c>
      <c r="B56" s="31">
        <v>4182</v>
      </c>
      <c r="C56" s="31" t="str">
        <f t="shared" si="8"/>
        <v>三菱瓦斯化学</v>
      </c>
      <c r="D56" s="31">
        <f t="shared" si="9"/>
        <v>3810</v>
      </c>
      <c r="E56" s="31">
        <f t="shared" si="10"/>
        <v>3815</v>
      </c>
      <c r="F56" s="32">
        <f t="shared" si="5"/>
        <v>5</v>
      </c>
      <c r="G56" s="105" t="str">
        <f>IF($B56="","",_xlfn.LET(_xlpm.topix,関数!$C$1,_xlpm.rate,IF($D56&gt;0,ABS($F56/$D56)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56" s="29">
        <f t="shared" si="11"/>
        <v>3820</v>
      </c>
      <c r="I56" s="29">
        <f t="shared" si="6"/>
        <v>-5</v>
      </c>
      <c r="J56" s="9"/>
      <c r="K56" s="9"/>
      <c r="L56" s="9"/>
      <c r="M56" s="9"/>
      <c r="N56" s="9"/>
      <c r="P56" s="31">
        <f>銘柄リスト!A56</f>
        <v>7011</v>
      </c>
      <c r="Q56" s="31" cm="1">
        <f t="array" ref="Q56">IFERROR(LOOKUP(2,1/(('1500'!$F$2:$F$1143=$P56)*('1500'!$A$2:$A$1143=MAX('1500'!$A$2:$A$1143))),'1500'!$H$2:$H$1143),0)</f>
        <v>3738</v>
      </c>
      <c r="R56" s="31" cm="1">
        <f t="array" ref="R56">IFERROR(LOOKUP(2,1/(('1520'!$F$2:$F$1335=$P56)*('1520'!$A$2:$A$1335=MAX('1520'!$A$2:$A$1335))),'1520'!$H$2:$H$1335),0)</f>
        <v>3738</v>
      </c>
      <c r="S56" s="31">
        <f t="shared" si="7"/>
        <v>0</v>
      </c>
      <c r="T56" s="31" t="str" cm="1">
        <f t="array" ref="T56">IFERROR(LOOKUP(2,1/(('1520'!$F$2:$F$1335=$P56)*('1520'!$A$2:$A$1335=MAX('1520'!$A$2:$A$1335))),'1520'!$G$2:$G$1335),"")</f>
        <v>三菱重工業</v>
      </c>
      <c r="U56" s="31" cm="1">
        <f t="array" ref="U56">IFERROR(LOOKUP(2,1/(('1530'!$F$2:$F$1240=$P56)*('1530'!$A$2:$A$1240=MAX('1530'!$A$2:$A$1240))),'1530'!$H$2:$H$1240),"")</f>
        <v>3740</v>
      </c>
      <c r="V56" s="31" cm="1">
        <f t="array" ref="V56">IFERROR(LOOKUP(2,1/(('1520'!$F$2:$F$1335=$P56)*('1520'!$A$2:$A$1335=MAX('1520'!$A$2:$A$1335))),'1520'!$S$2:$S$1335),0)</f>
        <v>14685200</v>
      </c>
    </row>
    <row r="57" spans="1:22">
      <c r="A57" s="106" t="str">
        <f t="shared" si="4"/>
        <v>株探</v>
      </c>
      <c r="B57" s="31">
        <v>8058</v>
      </c>
      <c r="C57" s="31" t="str">
        <f t="shared" si="8"/>
        <v>三菱商事</v>
      </c>
      <c r="D57" s="31">
        <f t="shared" si="9"/>
        <v>4822</v>
      </c>
      <c r="E57" s="31">
        <f t="shared" si="10"/>
        <v>4828</v>
      </c>
      <c r="F57" s="32">
        <f t="shared" si="5"/>
        <v>6</v>
      </c>
      <c r="G57" s="105" t="str">
        <f>IF($B57="","",_xlfn.LET(_xlpm.topix,関数!$C$1,_xlpm.rate,IF($D57&gt;0,ABS($F57/$D57)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57" s="29">
        <f t="shared" si="11"/>
        <v>4819</v>
      </c>
      <c r="I57" s="29">
        <f t="shared" si="6"/>
        <v>9</v>
      </c>
      <c r="J57" s="9"/>
      <c r="K57" s="9"/>
      <c r="L57" s="9"/>
      <c r="M57" s="9"/>
      <c r="N57" s="9"/>
      <c r="P57" s="31">
        <f>銘柄リスト!A57</f>
        <v>7013</v>
      </c>
      <c r="Q57" s="31" cm="1">
        <f t="array" ref="Q57">IFERROR(LOOKUP(2,1/(('1500'!$F$2:$F$1143=$P57)*('1500'!$A$2:$A$1143=MAX('1500'!$A$2:$A$1143))),'1500'!$H$2:$H$1143),0)</f>
        <v>2737.5</v>
      </c>
      <c r="R57" s="31" cm="1">
        <f t="array" ref="R57">IFERROR(LOOKUP(2,1/(('1520'!$F$2:$F$1335=$P57)*('1520'!$A$2:$A$1335=MAX('1520'!$A$2:$A$1335))),'1520'!$H$2:$H$1335),0)</f>
        <v>2745</v>
      </c>
      <c r="S57" s="31">
        <f t="shared" si="7"/>
        <v>2.7397260273972603E-3</v>
      </c>
      <c r="T57" s="31" t="str" cm="1">
        <f t="array" ref="T57">IFERROR(LOOKUP(2,1/(('1520'!$F$2:$F$1335=$P57)*('1520'!$A$2:$A$1335=MAX('1520'!$A$2:$A$1335))),'1520'!$G$2:$G$1335),"")</f>
        <v>ＩＨＩ</v>
      </c>
      <c r="U57" s="31" cm="1">
        <f t="array" ref="U57">IFERROR(LOOKUP(2,1/(('1530'!$F$2:$F$1240=$P57)*('1530'!$A$2:$A$1240=MAX('1530'!$A$2:$A$1240))),'1530'!$H$2:$H$1240),"")</f>
        <v>2755</v>
      </c>
      <c r="V57" s="31" cm="1">
        <f t="array" ref="V57">IFERROR(LOOKUP(2,1/(('1520'!$F$2:$F$1335=$P57)*('1520'!$A$2:$A$1335=MAX('1520'!$A$2:$A$1335))),'1520'!$S$2:$S$1335),0)</f>
        <v>10506800</v>
      </c>
    </row>
    <row r="58" spans="1:22">
      <c r="A58" s="106" t="str">
        <f t="shared" si="4"/>
        <v>株探</v>
      </c>
      <c r="B58" s="31">
        <v>7182</v>
      </c>
      <c r="C58" s="31" t="str">
        <f t="shared" si="8"/>
        <v>ゆうちょ銀行</v>
      </c>
      <c r="D58" s="31">
        <f t="shared" si="9"/>
        <v>3222</v>
      </c>
      <c r="E58" s="31">
        <f t="shared" si="10"/>
        <v>3226</v>
      </c>
      <c r="F58" s="32">
        <f t="shared" si="5"/>
        <v>4</v>
      </c>
      <c r="G58" s="105" t="str">
        <f>IF($B58="","",_xlfn.LET(_xlpm.topix,関数!$C$1,_xlpm.rate,IF($D58&gt;0,ABS($F58/$D58)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58" s="29">
        <f t="shared" si="11"/>
        <v>3216</v>
      </c>
      <c r="I58" s="29">
        <f t="shared" si="6"/>
        <v>10</v>
      </c>
      <c r="J58" s="9"/>
      <c r="K58" s="9"/>
      <c r="L58" s="9"/>
      <c r="M58" s="9"/>
      <c r="N58" s="9"/>
      <c r="P58" s="31">
        <f>銘柄リスト!A58</f>
        <v>7047</v>
      </c>
      <c r="Q58" s="31" cm="1">
        <f t="array" ref="Q58">IFERROR(LOOKUP(2,1/(('1500'!$F$2:$F$1143=$P58)*('1500'!$A$2:$A$1143=MAX('1500'!$A$2:$A$1143))),'1500'!$H$2:$H$1143),0)</f>
        <v>2305</v>
      </c>
      <c r="R58" s="31" cm="1">
        <f t="array" ref="R58">IFERROR(LOOKUP(2,1/(('1520'!$F$2:$F$1335=$P58)*('1520'!$A$2:$A$1335=MAX('1520'!$A$2:$A$1335))),'1520'!$H$2:$H$1335),0)</f>
        <v>2313</v>
      </c>
      <c r="S58" s="31">
        <f t="shared" si="7"/>
        <v>3.4707158351409977E-3</v>
      </c>
      <c r="T58" s="31" t="str" cm="1">
        <f t="array" ref="T58">IFERROR(LOOKUP(2,1/(('1520'!$F$2:$F$1335=$P58)*('1520'!$A$2:$A$1335=MAX('1520'!$A$2:$A$1335))),'1520'!$G$2:$G$1335),"")</f>
        <v>ポート</v>
      </c>
      <c r="U58" s="31" cm="1">
        <f t="array" ref="U58">IFERROR(LOOKUP(2,1/(('1530'!$F$2:$F$1240=$P58)*('1530'!$A$2:$A$1240=MAX('1530'!$A$2:$A$1240))),'1530'!$H$2:$H$1240),"")</f>
        <v>2317</v>
      </c>
      <c r="V58" s="31" cm="1">
        <f t="array" ref="V58">IFERROR(LOOKUP(2,1/(('1520'!$F$2:$F$1335=$P58)*('1520'!$A$2:$A$1335=MAX('1520'!$A$2:$A$1335))),'1520'!$S$2:$S$1335),0)</f>
        <v>86400</v>
      </c>
    </row>
    <row r="59" spans="1:22">
      <c r="A59" s="106" t="str">
        <f t="shared" si="4"/>
        <v>株探</v>
      </c>
      <c r="B59" s="31">
        <v>5020</v>
      </c>
      <c r="C59" s="31" t="str">
        <f t="shared" si="8"/>
        <v>ＥＮＥＯＳホールディングス</v>
      </c>
      <c r="D59" s="31">
        <f t="shared" si="9"/>
        <v>1309.5</v>
      </c>
      <c r="E59" s="31">
        <f t="shared" si="10"/>
        <v>1311</v>
      </c>
      <c r="F59" s="32">
        <f t="shared" si="5"/>
        <v>1.5</v>
      </c>
      <c r="G59" s="105" t="str">
        <f>IF($B59="","",_xlfn.LET(_xlpm.topix,関数!$C$1,_xlpm.rate,IF($D59&gt;0,ABS($F59/$D59)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59" s="29">
        <f t="shared" si="11"/>
        <v>1310.5</v>
      </c>
      <c r="I59" s="29">
        <f t="shared" si="6"/>
        <v>0.5</v>
      </c>
      <c r="J59" s="9"/>
      <c r="K59" s="9"/>
      <c r="L59" s="9"/>
      <c r="M59" s="9"/>
      <c r="N59" s="9"/>
      <c r="P59" s="31">
        <f>銘柄リスト!A59</f>
        <v>7084</v>
      </c>
      <c r="Q59" s="31" cm="1">
        <f t="array" ref="Q59">IFERROR(LOOKUP(2,1/(('1500'!$F$2:$F$1143=$P59)*('1500'!$A$2:$A$1143=MAX('1500'!$A$2:$A$1143))),'1500'!$H$2:$H$1143),0)</f>
        <v>2720</v>
      </c>
      <c r="R59" s="31" cm="1">
        <f t="array" ref="R59">IFERROR(LOOKUP(2,1/(('1520'!$F$2:$F$1335=$P59)*('1520'!$A$2:$A$1335=MAX('1520'!$A$2:$A$1335))),'1520'!$H$2:$H$1335),0)</f>
        <v>2720</v>
      </c>
      <c r="S59" s="31">
        <f t="shared" si="7"/>
        <v>0</v>
      </c>
      <c r="T59" s="31" t="str" cm="1">
        <f t="array" ref="T59">IFERROR(LOOKUP(2,1/(('1520'!$F$2:$F$1335=$P59)*('1520'!$A$2:$A$1335=MAX('1520'!$A$2:$A$1335))),'1520'!$G$2:$G$1335),"")</f>
        <v>ＳＭＩＬＥＨＯＬＤＩＮＧＳ</v>
      </c>
      <c r="U59" s="31" cm="1">
        <f t="array" ref="U59">IFERROR(LOOKUP(2,1/(('1530'!$F$2:$F$1240=$P59)*('1530'!$A$2:$A$1240=MAX('1530'!$A$2:$A$1240))),'1530'!$H$2:$H$1240),"")</f>
        <v>2722</v>
      </c>
      <c r="V59" s="31" cm="1">
        <f t="array" ref="V59">IFERROR(LOOKUP(2,1/(('1520'!$F$2:$F$1335=$P59)*('1520'!$A$2:$A$1335=MAX('1520'!$A$2:$A$1335))),'1520'!$S$2:$S$1335),0)</f>
        <v>5800</v>
      </c>
    </row>
    <row r="60" spans="1:22">
      <c r="A60" s="106" t="str">
        <f t="shared" si="4"/>
        <v>株探</v>
      </c>
      <c r="B60" s="31">
        <v>5302</v>
      </c>
      <c r="C60" s="31" t="str">
        <f t="shared" si="8"/>
        <v>日本カーボン</v>
      </c>
      <c r="D60" s="31">
        <f t="shared" si="9"/>
        <v>4680</v>
      </c>
      <c r="E60" s="31">
        <f t="shared" si="10"/>
        <v>4685</v>
      </c>
      <c r="F60" s="32">
        <f t="shared" si="5"/>
        <v>5</v>
      </c>
      <c r="G60" s="105" t="str">
        <f>IF($B60="","",_xlfn.LET(_xlpm.topix,関数!$C$1,_xlpm.rate,IF($D60&gt;0,ABS($F60/$D60)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60" s="29">
        <f t="shared" si="11"/>
        <v>4700</v>
      </c>
      <c r="I60" s="29">
        <f t="shared" si="6"/>
        <v>-15</v>
      </c>
      <c r="J60" s="9"/>
      <c r="K60" s="9"/>
      <c r="L60" s="9"/>
      <c r="M60" s="9"/>
      <c r="N60" s="9"/>
      <c r="P60" s="31">
        <f>銘柄リスト!A60</f>
        <v>7182</v>
      </c>
      <c r="Q60" s="31" cm="1">
        <f t="array" ref="Q60">IFERROR(LOOKUP(2,1/(('1500'!$F$2:$F$1143=$P60)*('1500'!$A$2:$A$1143=MAX('1500'!$A$2:$A$1143))),'1500'!$H$2:$H$1143),0)</f>
        <v>3222</v>
      </c>
      <c r="R60" s="31" cm="1">
        <f t="array" ref="R60">IFERROR(LOOKUP(2,1/(('1520'!$F$2:$F$1335=$P60)*('1520'!$A$2:$A$1335=MAX('1520'!$A$2:$A$1335))),'1520'!$H$2:$H$1335),0)</f>
        <v>3226</v>
      </c>
      <c r="S60" s="31">
        <f t="shared" si="7"/>
        <v>1.2414649286157666E-3</v>
      </c>
      <c r="T60" s="31" t="str" cm="1">
        <f t="array" ref="T60">IFERROR(LOOKUP(2,1/(('1520'!$F$2:$F$1335=$P60)*('1520'!$A$2:$A$1335=MAX('1520'!$A$2:$A$1335))),'1520'!$G$2:$G$1335),"")</f>
        <v>ゆうちょ銀行</v>
      </c>
      <c r="U60" s="31" cm="1">
        <f t="array" ref="U60">IFERROR(LOOKUP(2,1/(('1530'!$F$2:$F$1240=$P60)*('1530'!$A$2:$A$1240=MAX('1530'!$A$2:$A$1240))),'1530'!$H$2:$H$1240),"")</f>
        <v>3216</v>
      </c>
      <c r="V60" s="31" cm="1">
        <f t="array" ref="V60">IFERROR(LOOKUP(2,1/(('1520'!$F$2:$F$1335=$P60)*('1520'!$A$2:$A$1335=MAX('1520'!$A$2:$A$1335))),'1520'!$S$2:$S$1335),0)</f>
        <v>8307900</v>
      </c>
    </row>
    <row r="61" spans="1:22">
      <c r="A61" s="106" t="str">
        <f t="shared" si="4"/>
        <v>株探</v>
      </c>
      <c r="B61" s="31">
        <v>4528</v>
      </c>
      <c r="C61" s="31" t="str">
        <f t="shared" si="8"/>
        <v>小野薬品</v>
      </c>
      <c r="D61" s="31">
        <f t="shared" si="9"/>
        <v>2500</v>
      </c>
      <c r="E61" s="31">
        <f t="shared" si="10"/>
        <v>2502.5</v>
      </c>
      <c r="F61" s="32">
        <f t="shared" si="5"/>
        <v>2.5</v>
      </c>
      <c r="G61" s="105" t="str">
        <f>IF($B61="","",_xlfn.LET(_xlpm.topix,関数!$C$1,_xlpm.rate,IF($D61&gt;0,ABS($F61/$D61)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61" s="29">
        <f t="shared" si="11"/>
        <v>2491.5</v>
      </c>
      <c r="I61" s="29">
        <f t="shared" si="6"/>
        <v>11</v>
      </c>
      <c r="J61" s="9"/>
      <c r="K61" s="9"/>
      <c r="L61" s="9"/>
      <c r="M61" s="9"/>
      <c r="N61" s="9"/>
      <c r="P61" s="31">
        <f>銘柄リスト!A61</f>
        <v>7203</v>
      </c>
      <c r="Q61" s="31" cm="1">
        <f t="array" ref="Q61">IFERROR(LOOKUP(2,1/(('1500'!$F$2:$F$1143=$P61)*('1500'!$A$2:$A$1143=MAX('1500'!$A$2:$A$1143))),'1500'!$H$2:$H$1143),0)</f>
        <v>3222</v>
      </c>
      <c r="R61" s="31" cm="1">
        <f t="array" ref="R61">IFERROR(LOOKUP(2,1/(('1520'!$F$2:$F$1335=$P61)*('1520'!$A$2:$A$1335=MAX('1520'!$A$2:$A$1335))),'1520'!$H$2:$H$1335),0)</f>
        <v>3231</v>
      </c>
      <c r="S61" s="31">
        <f t="shared" si="7"/>
        <v>2.7932960893854749E-3</v>
      </c>
      <c r="T61" s="31" t="str" cm="1">
        <f t="array" ref="T61">IFERROR(LOOKUP(2,1/(('1520'!$F$2:$F$1335=$P61)*('1520'!$A$2:$A$1335=MAX('1520'!$A$2:$A$1335))),'1520'!$G$2:$G$1335),"")</f>
        <v>トヨタ自動車</v>
      </c>
      <c r="U61" s="31" cm="1">
        <f t="array" ref="U61">IFERROR(LOOKUP(2,1/(('1530'!$F$2:$F$1240=$P61)*('1530'!$A$2:$A$1240=MAX('1530'!$A$2:$A$1240))),'1530'!$H$2:$H$1240),"")</f>
        <v>3224</v>
      </c>
      <c r="V61" s="31" cm="1">
        <f t="array" ref="V61">IFERROR(LOOKUP(2,1/(('1520'!$F$2:$F$1335=$P61)*('1520'!$A$2:$A$1335=MAX('1520'!$A$2:$A$1335))),'1520'!$S$2:$S$1335),0)</f>
        <v>51668200</v>
      </c>
    </row>
    <row r="62" spans="1:22">
      <c r="A62" s="106" t="str">
        <f t="shared" si="4"/>
        <v>株探</v>
      </c>
      <c r="B62" s="31">
        <v>4661</v>
      </c>
      <c r="C62" s="31" t="str">
        <f t="shared" si="8"/>
        <v>オリエンタルランド</v>
      </c>
      <c r="D62" s="31">
        <f t="shared" si="9"/>
        <v>3020</v>
      </c>
      <c r="E62" s="31">
        <f t="shared" si="10"/>
        <v>3023</v>
      </c>
      <c r="F62" s="32">
        <f t="shared" si="5"/>
        <v>3</v>
      </c>
      <c r="G62" s="105" t="str">
        <f>IF($B62="","",_xlfn.LET(_xlpm.topix,関数!$C$1,_xlpm.rate,IF($D62&gt;0,ABS($F62/$D62)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62" s="29">
        <f t="shared" si="11"/>
        <v>3030</v>
      </c>
      <c r="I62" s="29">
        <f t="shared" si="6"/>
        <v>-7</v>
      </c>
      <c r="J62" s="9"/>
      <c r="K62" s="9"/>
      <c r="L62" s="9"/>
      <c r="M62" s="9"/>
      <c r="N62" s="9"/>
      <c r="P62" s="31">
        <f>銘柄リスト!A62</f>
        <v>7213</v>
      </c>
      <c r="Q62" s="31" cm="1">
        <f t="array" ref="Q62">IFERROR(LOOKUP(2,1/(('1500'!$F$2:$F$1143=$P62)*('1500'!$A$2:$A$1143=MAX('1500'!$A$2:$A$1143))),'1500'!$H$2:$H$1143),0)</f>
        <v>616</v>
      </c>
      <c r="R62" s="31" cm="1">
        <f t="array" ref="R62">IFERROR(LOOKUP(2,1/(('1520'!$F$2:$F$1335=$P62)*('1520'!$A$2:$A$1335=MAX('1520'!$A$2:$A$1335))),'1520'!$H$2:$H$1335),0)</f>
        <v>618</v>
      </c>
      <c r="S62" s="31">
        <f t="shared" si="7"/>
        <v>3.246753246753247E-3</v>
      </c>
      <c r="T62" s="31" t="str" cm="1">
        <f t="array" ref="T62">IFERROR(LOOKUP(2,1/(('1520'!$F$2:$F$1335=$P62)*('1520'!$A$2:$A$1335=MAX('1520'!$A$2:$A$1335))),'1520'!$G$2:$G$1335),"")</f>
        <v>レシップホールディングス</v>
      </c>
      <c r="U62" s="31" cm="1">
        <f t="array" ref="U62">IFERROR(LOOKUP(2,1/(('1530'!$F$2:$F$1240=$P62)*('1530'!$A$2:$A$1240=MAX('1530'!$A$2:$A$1240))),'1530'!$H$2:$H$1240),"")</f>
        <v>619</v>
      </c>
      <c r="V62" s="31" cm="1">
        <f t="array" ref="V62">IFERROR(LOOKUP(2,1/(('1520'!$F$2:$F$1335=$P62)*('1520'!$A$2:$A$1335=MAX('1520'!$A$2:$A$1335))),'1520'!$S$2:$S$1335),0)</f>
        <v>27500</v>
      </c>
    </row>
    <row r="63" spans="1:22">
      <c r="A63" s="106" t="str">
        <f t="shared" si="4"/>
        <v>株探</v>
      </c>
      <c r="B63" s="31">
        <v>8593</v>
      </c>
      <c r="C63" s="31" t="str">
        <f t="shared" si="8"/>
        <v>三菱ＨＣキャピタル</v>
      </c>
      <c r="D63" s="31">
        <f t="shared" si="9"/>
        <v>1514</v>
      </c>
      <c r="E63" s="31">
        <f t="shared" si="10"/>
        <v>1515.5</v>
      </c>
      <c r="F63" s="32">
        <f t="shared" si="5"/>
        <v>1.5</v>
      </c>
      <c r="G63" s="105" t="str">
        <f>IF($B63="","",_xlfn.LET(_xlpm.topix,関数!$C$1,_xlpm.rate,IF($D63&gt;0,ABS($F63/$D63)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63" s="29">
        <f t="shared" si="11"/>
        <v>1518</v>
      </c>
      <c r="I63" s="29">
        <f t="shared" si="6"/>
        <v>-2.5</v>
      </c>
      <c r="J63" s="9"/>
      <c r="K63" s="9"/>
      <c r="L63" s="9"/>
      <c r="M63" s="9"/>
      <c r="N63" s="9"/>
      <c r="P63" s="31">
        <f>銘柄リスト!A63</f>
        <v>7220</v>
      </c>
      <c r="Q63" s="31" cm="1">
        <f t="array" ref="Q63">IFERROR(LOOKUP(2,1/(('1500'!$F$2:$F$1143=$P63)*('1500'!$A$2:$A$1143=MAX('1500'!$A$2:$A$1143))),'1500'!$H$2:$H$1143),0)</f>
        <v>2976</v>
      </c>
      <c r="R63" s="31" cm="1">
        <f t="array" ref="R63">IFERROR(LOOKUP(2,1/(('1520'!$F$2:$F$1335=$P63)*('1520'!$A$2:$A$1335=MAX('1520'!$A$2:$A$1335))),'1520'!$H$2:$H$1335),0)</f>
        <v>2965</v>
      </c>
      <c r="S63" s="31">
        <f t="shared" si="7"/>
        <v>-3.6962365591397851E-3</v>
      </c>
      <c r="T63" s="31" t="str" cm="1">
        <f t="array" ref="T63">IFERROR(LOOKUP(2,1/(('1520'!$F$2:$F$1335=$P63)*('1520'!$A$2:$A$1335=MAX('1520'!$A$2:$A$1335))),'1520'!$G$2:$G$1335),"")</f>
        <v>武蔵精密工業</v>
      </c>
      <c r="U63" s="31" cm="1">
        <f t="array" ref="U63">IFERROR(LOOKUP(2,1/(('1530'!$F$2:$F$1240=$P63)*('1530'!$A$2:$A$1240=MAX('1530'!$A$2:$A$1240))),'1530'!$H$2:$H$1240),"")</f>
        <v>3040</v>
      </c>
      <c r="V63" s="31" cm="1">
        <f t="array" ref="V63">IFERROR(LOOKUP(2,1/(('1520'!$F$2:$F$1335=$P63)*('1520'!$A$2:$A$1335=MAX('1520'!$A$2:$A$1335))),'1520'!$S$2:$S$1335),0)</f>
        <v>1769200</v>
      </c>
    </row>
    <row r="64" spans="1:22">
      <c r="A64" s="106" t="str">
        <f t="shared" si="4"/>
        <v>株探</v>
      </c>
      <c r="B64" s="31">
        <v>8604</v>
      </c>
      <c r="C64" s="31" t="str">
        <f t="shared" si="8"/>
        <v>野村ホールディングス</v>
      </c>
      <c r="D64" s="31">
        <f t="shared" si="9"/>
        <v>1572.5</v>
      </c>
      <c r="E64" s="31">
        <f t="shared" si="10"/>
        <v>1574</v>
      </c>
      <c r="F64" s="32">
        <f t="shared" si="5"/>
        <v>1.5</v>
      </c>
      <c r="G64" s="105" t="str">
        <f>IF($B64="","",_xlfn.LET(_xlpm.topix,関数!$C$1,_xlpm.rate,IF($D64&gt;0,ABS($F64/$D64)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64" s="29">
        <f t="shared" si="11"/>
        <v>1572.5</v>
      </c>
      <c r="I64" s="29">
        <f t="shared" si="6"/>
        <v>1.5</v>
      </c>
      <c r="J64" s="9"/>
      <c r="K64" s="9"/>
      <c r="L64" s="9"/>
      <c r="M64" s="9"/>
      <c r="N64" s="9"/>
      <c r="P64" s="31">
        <f>銘柄リスト!A64</f>
        <v>7269</v>
      </c>
      <c r="Q64" s="31" cm="1">
        <f t="array" ref="Q64">IFERROR(LOOKUP(2,1/(('1500'!$F$2:$F$1143=$P64)*('1500'!$A$2:$A$1143=MAX('1500'!$A$2:$A$1143))),'1500'!$H$2:$H$1143),0)</f>
        <v>2125.5</v>
      </c>
      <c r="R64" s="31" cm="1">
        <f t="array" ref="R64">IFERROR(LOOKUP(2,1/(('1520'!$F$2:$F$1335=$P64)*('1520'!$A$2:$A$1335=MAX('1520'!$A$2:$A$1335))),'1520'!$H$2:$H$1335),0)</f>
        <v>2133</v>
      </c>
      <c r="S64" s="31">
        <f t="shared" si="7"/>
        <v>3.5285815102328866E-3</v>
      </c>
      <c r="T64" s="31" t="str" cm="1">
        <f t="array" ref="T64">IFERROR(LOOKUP(2,1/(('1520'!$F$2:$F$1335=$P64)*('1520'!$A$2:$A$1335=MAX('1520'!$A$2:$A$1335))),'1520'!$G$2:$G$1335),"")</f>
        <v>スズキ</v>
      </c>
      <c r="U64" s="31" cm="1">
        <f t="array" ref="U64">IFERROR(LOOKUP(2,1/(('1530'!$F$2:$F$1240=$P64)*('1530'!$A$2:$A$1240=MAX('1530'!$A$2:$A$1240))),'1530'!$H$2:$H$1240),"")</f>
        <v>2145.5</v>
      </c>
      <c r="V64" s="31" cm="1">
        <f t="array" ref="V64">IFERROR(LOOKUP(2,1/(('1520'!$F$2:$F$1335=$P64)*('1520'!$A$2:$A$1335=MAX('1520'!$A$2:$A$1335))),'1520'!$S$2:$S$1335),0)</f>
        <v>4863600</v>
      </c>
    </row>
    <row r="65" spans="1:22">
      <c r="A65" s="106" t="str">
        <f t="shared" ref="A65:A94" si="12">IF(B65="","","株探")</f>
        <v>株探</v>
      </c>
      <c r="B65" s="31">
        <v>9501</v>
      </c>
      <c r="C65" s="31" t="str">
        <f t="shared" si="8"/>
        <v>東京電力ＨＤ</v>
      </c>
      <c r="D65" s="31">
        <f t="shared" si="9"/>
        <v>533.6</v>
      </c>
      <c r="E65" s="31">
        <f t="shared" si="10"/>
        <v>534.1</v>
      </c>
      <c r="F65" s="32">
        <f t="shared" ref="F65:F94" si="13">IF(OR($D65="",$E65=""),"",$E65-$D65)</f>
        <v>0.5</v>
      </c>
      <c r="G65" s="105" t="str">
        <f>IF($B65="","",_xlfn.LET(_xlpm.topix,関数!$C$1,_xlpm.rate,IF($D65&gt;0,ABS($F65/$D65)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65" s="29">
        <f t="shared" si="11"/>
        <v>533.70000000000005</v>
      </c>
      <c r="I65" s="29">
        <f t="shared" ref="I65:I94" si="14">IF(OR($E65="",$H65=""),"",$E65-$H65)</f>
        <v>0.39999999999997726</v>
      </c>
      <c r="J65" s="9"/>
      <c r="K65" s="9"/>
      <c r="L65" s="9"/>
      <c r="M65" s="9"/>
      <c r="N65" s="9"/>
      <c r="P65" s="31">
        <f>銘柄リスト!A65</f>
        <v>7272</v>
      </c>
      <c r="Q65" s="31" cm="1">
        <f t="array" ref="Q65">IFERROR(LOOKUP(2,1/(('1500'!$F$2:$F$1143=$P65)*('1500'!$A$2:$A$1143=MAX('1500'!$A$2:$A$1143))),'1500'!$H$2:$H$1143),0)</f>
        <v>1405</v>
      </c>
      <c r="R65" s="31" cm="1">
        <f t="array" ref="R65">IFERROR(LOOKUP(2,1/(('1520'!$F$2:$F$1335=$P65)*('1520'!$A$2:$A$1335=MAX('1520'!$A$2:$A$1335))),'1520'!$H$2:$H$1335),0)</f>
        <v>1411</v>
      </c>
      <c r="S65" s="31">
        <f t="shared" si="7"/>
        <v>4.2704626334519576E-3</v>
      </c>
      <c r="T65" s="31" t="str" cm="1">
        <f t="array" ref="T65">IFERROR(LOOKUP(2,1/(('1520'!$F$2:$F$1335=$P65)*('1520'!$A$2:$A$1335=MAX('1520'!$A$2:$A$1335))),'1520'!$G$2:$G$1335),"")</f>
        <v>ヤマハ発動機</v>
      </c>
      <c r="U65" s="31" cm="1">
        <f t="array" ref="U65">IFERROR(LOOKUP(2,1/(('1530'!$F$2:$F$1240=$P65)*('1530'!$A$2:$A$1240=MAX('1530'!$A$2:$A$1240))),'1530'!$H$2:$H$1240),"")</f>
        <v>1409</v>
      </c>
      <c r="V65" s="31" cm="1">
        <f t="array" ref="V65">IFERROR(LOOKUP(2,1/(('1520'!$F$2:$F$1335=$P65)*('1520'!$A$2:$A$1335=MAX('1520'!$A$2:$A$1335))),'1520'!$S$2:$S$1335),0)</f>
        <v>9621700</v>
      </c>
    </row>
    <row r="66" spans="1:22">
      <c r="A66" s="106" t="str">
        <f t="shared" si="12"/>
        <v>株探</v>
      </c>
      <c r="B66" s="31">
        <v>6156</v>
      </c>
      <c r="C66" s="31" t="str">
        <f t="shared" ref="C66:C94" si="15">IF($B66="","",_xlfn.XLOOKUP($B66,$P$2:$P$94,$T$2:$T$94,""))</f>
        <v>エーワン精密</v>
      </c>
      <c r="D66" s="31">
        <f t="shared" ref="D66:D94" si="16">IF($B66="","",_xlfn.XLOOKUP($B66,$P$2:$P$94,$Q$2:$Q$94,""))</f>
        <v>1780</v>
      </c>
      <c r="E66" s="31">
        <f t="shared" ref="E66:E94" si="17">IF($B66="","",_xlfn.XLOOKUP($B66,$P$2:$P$94,$R$2:$R$94,""))</f>
        <v>1781</v>
      </c>
      <c r="F66" s="32">
        <f t="shared" si="13"/>
        <v>1</v>
      </c>
      <c r="G66" s="105" t="str">
        <f>IF($B66="","",_xlfn.LET(_xlpm.topix,関数!$C$1,_xlpm.rate,IF($D66&gt;0,ABS($F66/$D66)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66" s="29">
        <f t="shared" ref="H66:H94" si="18">IF($B66="","",_xlfn.XLOOKUP($B66,$P$2:$P$94,$U$2:$U$94,""))</f>
        <v>1778</v>
      </c>
      <c r="I66" s="29">
        <f t="shared" si="14"/>
        <v>3</v>
      </c>
      <c r="J66" s="9"/>
      <c r="K66" s="9"/>
      <c r="L66" s="9"/>
      <c r="M66" s="9"/>
      <c r="N66" s="9"/>
      <c r="P66" s="31">
        <f>銘柄リスト!A66</f>
        <v>7376</v>
      </c>
      <c r="Q66" s="31" cm="1">
        <f t="array" ref="Q66">IFERROR(LOOKUP(2,1/(('1500'!$F$2:$F$1143=$P66)*('1500'!$A$2:$A$1143=MAX('1500'!$A$2:$A$1143))),'1500'!$H$2:$H$1143),0)</f>
        <v>1150</v>
      </c>
      <c r="R66" s="31" cm="1">
        <f t="array" ref="R66">IFERROR(LOOKUP(2,1/(('1520'!$F$2:$F$1335=$P66)*('1520'!$A$2:$A$1335=MAX('1520'!$A$2:$A$1335))),'1520'!$H$2:$H$1335),0)</f>
        <v>1164</v>
      </c>
      <c r="S66" s="31">
        <f t="shared" si="7"/>
        <v>1.2173913043478261E-2</v>
      </c>
      <c r="T66" s="31" t="str" cm="1">
        <f t="array" ref="T66">IFERROR(LOOKUP(2,1/(('1520'!$F$2:$F$1335=$P66)*('1520'!$A$2:$A$1335=MAX('1520'!$A$2:$A$1335))),'1520'!$G$2:$G$1335),"")</f>
        <v>ＢＣＣ</v>
      </c>
      <c r="U66" s="31" cm="1">
        <f t="array" ref="U66">IFERROR(LOOKUP(2,1/(('1530'!$F$2:$F$1240=$P66)*('1530'!$A$2:$A$1240=MAX('1530'!$A$2:$A$1240))),'1530'!$H$2:$H$1240),"")</f>
        <v>1178</v>
      </c>
      <c r="V66" s="31" cm="1">
        <f t="array" ref="V66">IFERROR(LOOKUP(2,1/(('1520'!$F$2:$F$1335=$P66)*('1520'!$A$2:$A$1335=MAX('1520'!$A$2:$A$1335))),'1520'!$S$2:$S$1335),0)</f>
        <v>19800</v>
      </c>
    </row>
    <row r="67" spans="1:22">
      <c r="A67" s="106" t="str">
        <f t="shared" si="12"/>
        <v>株探</v>
      </c>
      <c r="B67" s="31">
        <v>5802</v>
      </c>
      <c r="C67" s="31" t="str">
        <f t="shared" si="15"/>
        <v>住友電工</v>
      </c>
      <c r="D67" s="31">
        <f t="shared" si="16"/>
        <v>2053</v>
      </c>
      <c r="E67" s="31">
        <f t="shared" si="17"/>
        <v>2054</v>
      </c>
      <c r="F67" s="32">
        <f t="shared" si="13"/>
        <v>1</v>
      </c>
      <c r="G67" s="105" t="str">
        <f>IF($B67="","",_xlfn.LET(_xlpm.topix,関数!$C$1,_xlpm.rate,IF($D67&gt;0,ABS($F67/$D67)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67" s="29">
        <f t="shared" si="18"/>
        <v>2072</v>
      </c>
      <c r="I67" s="29">
        <f t="shared" si="14"/>
        <v>-18</v>
      </c>
      <c r="J67" s="9"/>
      <c r="K67" s="9"/>
      <c r="L67" s="9"/>
      <c r="M67" s="9"/>
      <c r="N67" s="9"/>
      <c r="P67" s="31">
        <f>銘柄リスト!A67</f>
        <v>7525</v>
      </c>
      <c r="Q67" s="31" cm="1">
        <f t="array" ref="Q67">IFERROR(LOOKUP(2,1/(('1500'!$F$2:$F$1143=$P67)*('1500'!$A$2:$A$1143=MAX('1500'!$A$2:$A$1143))),'1500'!$H$2:$H$1143),0)</f>
        <v>3565</v>
      </c>
      <c r="R67" s="31" cm="1">
        <f t="array" ref="R67">IFERROR(LOOKUP(2,1/(('1520'!$F$2:$F$1335=$P67)*('1520'!$A$2:$A$1335=MAX('1520'!$A$2:$A$1335))),'1520'!$H$2:$H$1335),0)</f>
        <v>3560</v>
      </c>
      <c r="S67" s="31">
        <f t="shared" ref="S67:S94" si="19">IFERROR(IF(Q67&gt;0,(R67-Q67)/Q67,0),0)</f>
        <v>-1.4025245441795231E-3</v>
      </c>
      <c r="T67" s="31" t="str" cm="1">
        <f t="array" ref="T67">IFERROR(LOOKUP(2,1/(('1520'!$F$2:$F$1335=$P67)*('1520'!$A$2:$A$1335=MAX('1520'!$A$2:$A$1335))),'1520'!$G$2:$G$1335),"")</f>
        <v>リックス</v>
      </c>
      <c r="U67" s="31" cm="1">
        <f t="array" ref="U67">IFERROR(LOOKUP(2,1/(('1530'!$F$2:$F$1240=$P67)*('1530'!$A$2:$A$1240=MAX('1530'!$A$2:$A$1240))),'1530'!$H$2:$H$1240),"")</f>
        <v>3585</v>
      </c>
      <c r="V67" s="31" cm="1">
        <f t="array" ref="V67">IFERROR(LOOKUP(2,1/(('1520'!$F$2:$F$1335=$P67)*('1520'!$A$2:$A$1335=MAX('1520'!$A$2:$A$1335))),'1520'!$S$2:$S$1335),0)</f>
        <v>23600</v>
      </c>
    </row>
    <row r="68" spans="1:22">
      <c r="A68" s="106" t="str">
        <f t="shared" si="12"/>
        <v>株探</v>
      </c>
      <c r="B68" s="31">
        <v>2229</v>
      </c>
      <c r="C68" s="31" t="str">
        <f t="shared" si="15"/>
        <v>カルビー</v>
      </c>
      <c r="D68" s="31">
        <f t="shared" si="16"/>
        <v>3185</v>
      </c>
      <c r="E68" s="31">
        <f t="shared" si="17"/>
        <v>3186</v>
      </c>
      <c r="F68" s="32">
        <f t="shared" si="13"/>
        <v>1</v>
      </c>
      <c r="G68" s="105" t="str">
        <f>IF($B68="","",_xlfn.LET(_xlpm.topix,関数!$C$1,_xlpm.rate,IF($D68&gt;0,ABS($F68/$D68),0),IF(_xlpm.topix&gt;=1.54,分析!$C$7,IF(_xlpm.topix&gt;=1.18,分析!$C$8,IF(_xlpm.topix&gt;=0.53,分析!$C$9,IF(AND(_xlpm.topix&lt;-0.2,_xlpm.rate&gt;=0.008),分析!$C$12,IF(AND(_xlpm.topix&lt;-0.2,_xlpm.rate&gt;=0.005),分析!$C$13,"−")))))))</f>
        <v>−</v>
      </c>
      <c r="H68" s="29">
        <f t="shared" si="18"/>
        <v>3195</v>
      </c>
      <c r="I68" s="29">
        <f t="shared" si="14"/>
        <v>-9</v>
      </c>
      <c r="J68" s="9"/>
      <c r="K68" s="9"/>
      <c r="L68" s="9"/>
      <c r="M68" s="9"/>
      <c r="N68" s="9"/>
      <c r="P68" s="31">
        <f>銘柄リスト!A68</f>
        <v>7729</v>
      </c>
      <c r="Q68" s="31" cm="1">
        <f t="array" ref="Q68">IFERROR(LOOKUP(2,1/(('1500'!$F$2:$F$1143=$P68)*('1500'!$A$2:$A$1143=MAX('1500'!$A$2:$A$1143))),'1500'!$H$2:$H$1143),0)</f>
        <v>14500</v>
      </c>
      <c r="R68" s="31" cm="1">
        <f t="array" ref="R68">IFERROR(LOOKUP(2,1/(('1520'!$F$2:$F$1335=$P68)*('1520'!$A$2:$A$1335=MAX('1520'!$A$2:$A$1335))),'1520'!$H$2:$H$1335),0)</f>
        <v>14565</v>
      </c>
      <c r="S68" s="31">
        <f t="shared" si="19"/>
        <v>4.4827586206896549E-3</v>
      </c>
      <c r="T68" s="31" t="str" cm="1">
        <f t="array" ref="T68">IFERROR(LOOKUP(2,1/(('1520'!$F$2:$F$1335=$P68)*('1520'!$A$2:$A$1335=MAX('1520'!$A$2:$A$1335))),'1520'!$G$2:$G$1335),"")</f>
        <v>東京精密</v>
      </c>
      <c r="U68" s="31" cm="1">
        <f t="array" ref="U68">IFERROR(LOOKUP(2,1/(('1530'!$F$2:$F$1240=$P68)*('1530'!$A$2:$A$1240=MAX('1530'!$A$2:$A$1240))),'1530'!$H$2:$H$1240),"")</f>
        <v>14760</v>
      </c>
      <c r="V68" s="31" cm="1">
        <f t="array" ref="V68">IFERROR(LOOKUP(2,1/(('1520'!$F$2:$F$1335=$P68)*('1520'!$A$2:$A$1335=MAX('1520'!$A$2:$A$1335))),'1520'!$S$2:$S$1335),0)</f>
        <v>611900</v>
      </c>
    </row>
    <row r="69" spans="1:22">
      <c r="A69" s="106" t="str">
        <f t="shared" si="12"/>
        <v/>
      </c>
      <c r="C69" s="31" t="str">
        <f t="shared" si="15"/>
        <v/>
      </c>
      <c r="D69" s="31" t="str">
        <f t="shared" si="16"/>
        <v/>
      </c>
      <c r="E69" s="31" t="str">
        <f t="shared" si="17"/>
        <v/>
      </c>
      <c r="F69" s="32" t="str">
        <f t="shared" si="13"/>
        <v/>
      </c>
      <c r="G69" s="105" t="str">
        <f>IF($B69="","",_xlfn.LET(_xlpm.topix,関数!$C$1,_xlpm.rate,IF($D69&gt;0,ABS($F69/$D69)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69" s="29" t="str">
        <f t="shared" si="18"/>
        <v/>
      </c>
      <c r="I69" s="29" t="str">
        <f t="shared" si="14"/>
        <v/>
      </c>
      <c r="J69" s="9"/>
      <c r="K69" s="9"/>
      <c r="L69" s="9"/>
      <c r="M69" s="9"/>
      <c r="N69" s="9"/>
      <c r="P69" s="31">
        <f>銘柄リスト!A69</f>
        <v>7921</v>
      </c>
      <c r="Q69" s="31" cm="1">
        <f t="array" ref="Q69">IFERROR(LOOKUP(2,1/(('1500'!$F$2:$F$1143=$P69)*('1500'!$A$2:$A$1143=MAX('1500'!$A$2:$A$1143))),'1500'!$H$2:$H$1143),0)</f>
        <v>4550</v>
      </c>
      <c r="R69" s="31" cm="1">
        <f t="array" ref="R69">IFERROR(LOOKUP(2,1/(('1520'!$F$2:$F$1335=$P69)*('1520'!$A$2:$A$1335=MAX('1520'!$A$2:$A$1335))),'1520'!$H$2:$H$1335),0)</f>
        <v>4560</v>
      </c>
      <c r="S69" s="31">
        <f t="shared" si="19"/>
        <v>2.1978021978021978E-3</v>
      </c>
      <c r="T69" s="31" t="str" cm="1">
        <f t="array" ref="T69">IFERROR(LOOKUP(2,1/(('1520'!$F$2:$F$1335=$P69)*('1520'!$A$2:$A$1335=MAX('1520'!$A$2:$A$1335))),'1520'!$G$2:$G$1335),"")</f>
        <v>ＴＡＫＡＲＡ＆ＣＯＭＰＡＮＹ</v>
      </c>
      <c r="U69" s="31" cm="1">
        <f t="array" ref="U69">IFERROR(LOOKUP(2,1/(('1530'!$F$2:$F$1240=$P69)*('1530'!$A$2:$A$1240=MAX('1530'!$A$2:$A$1240))),'1530'!$H$2:$H$1240),"")</f>
        <v>4550</v>
      </c>
      <c r="V69" s="31" cm="1">
        <f t="array" ref="V69">IFERROR(LOOKUP(2,1/(('1520'!$F$2:$F$1335=$P69)*('1520'!$A$2:$A$1335=MAX('1520'!$A$2:$A$1335))),'1520'!$S$2:$S$1335),0)</f>
        <v>54900</v>
      </c>
    </row>
    <row r="70" spans="1:22">
      <c r="A70" s="106" t="str">
        <f t="shared" si="12"/>
        <v/>
      </c>
      <c r="C70" s="31" t="str">
        <f t="shared" si="15"/>
        <v/>
      </c>
      <c r="D70" s="31" t="str">
        <f t="shared" si="16"/>
        <v/>
      </c>
      <c r="E70" s="31" t="str">
        <f t="shared" si="17"/>
        <v/>
      </c>
      <c r="F70" s="32" t="str">
        <f t="shared" si="13"/>
        <v/>
      </c>
      <c r="G70" s="105" t="str">
        <f>IF($B70="","",_xlfn.LET(_xlpm.topix,関数!$C$1,_xlpm.rate,IF($D70&gt;0,ABS($F70/$D70)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70" s="29" t="str">
        <f t="shared" si="18"/>
        <v/>
      </c>
      <c r="I70" s="29" t="str">
        <f t="shared" si="14"/>
        <v/>
      </c>
      <c r="J70" s="9"/>
      <c r="K70" s="9"/>
      <c r="L70" s="9"/>
      <c r="M70" s="9"/>
      <c r="N70" s="9"/>
      <c r="P70" s="31">
        <f>銘柄リスト!A70</f>
        <v>8031</v>
      </c>
      <c r="Q70" s="31" cm="1">
        <f t="array" ref="Q70">IFERROR(LOOKUP(2,1/(('1500'!$F$2:$F$1143=$P70)*('1500'!$A$2:$A$1143=MAX('1500'!$A$2:$A$1143))),'1500'!$H$2:$H$1143),0)</f>
        <v>4919</v>
      </c>
      <c r="R70" s="31" cm="1">
        <f t="array" ref="R70">IFERROR(LOOKUP(2,1/(('1520'!$F$2:$F$1335=$P70)*('1520'!$A$2:$A$1335=MAX('1520'!$A$2:$A$1335))),'1520'!$H$2:$H$1335),0)</f>
        <v>4934</v>
      </c>
      <c r="S70" s="31">
        <f t="shared" si="19"/>
        <v>3.0494002846106934E-3</v>
      </c>
      <c r="T70" s="31" t="str" cm="1">
        <f t="array" ref="T70">IFERROR(LOOKUP(2,1/(('1520'!$F$2:$F$1335=$P70)*('1520'!$A$2:$A$1335=MAX('1520'!$A$2:$A$1335))),'1520'!$G$2:$G$1335),"")</f>
        <v>三井物産</v>
      </c>
      <c r="U70" s="31" cm="1">
        <f t="array" ref="U70">IFERROR(LOOKUP(2,1/(('1530'!$F$2:$F$1240=$P70)*('1530'!$A$2:$A$1240=MAX('1530'!$A$2:$A$1240))),'1530'!$H$2:$H$1240),"")</f>
        <v>4918</v>
      </c>
      <c r="V70" s="31" cm="1">
        <f t="array" ref="V70">IFERROR(LOOKUP(2,1/(('1520'!$F$2:$F$1335=$P70)*('1520'!$A$2:$A$1335=MAX('1520'!$A$2:$A$1335))),'1520'!$S$2:$S$1335),0)</f>
        <v>4358000</v>
      </c>
    </row>
    <row r="71" spans="1:22">
      <c r="A71" s="106" t="str">
        <f t="shared" si="12"/>
        <v/>
      </c>
      <c r="C71" s="31" t="str">
        <f t="shared" si="15"/>
        <v/>
      </c>
      <c r="D71" s="31" t="str">
        <f t="shared" si="16"/>
        <v/>
      </c>
      <c r="E71" s="31" t="str">
        <f t="shared" si="17"/>
        <v/>
      </c>
      <c r="F71" s="32" t="str">
        <f t="shared" si="13"/>
        <v/>
      </c>
      <c r="G71" s="105" t="str">
        <f>IF($B71="","",_xlfn.LET(_xlpm.topix,関数!$C$1,_xlpm.rate,IF($D71&gt;0,ABS($F71/$D71)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71" s="29" t="str">
        <f t="shared" si="18"/>
        <v/>
      </c>
      <c r="I71" s="29" t="str">
        <f t="shared" si="14"/>
        <v/>
      </c>
      <c r="J71" s="9"/>
      <c r="K71" s="9"/>
      <c r="L71" s="9"/>
      <c r="M71" s="9"/>
      <c r="N71" s="9"/>
      <c r="P71" s="31">
        <f>銘柄リスト!A71</f>
        <v>8058</v>
      </c>
      <c r="Q71" s="31" cm="1">
        <f t="array" ref="Q71">IFERROR(LOOKUP(2,1/(('1500'!$F$2:$F$1143=$P71)*('1500'!$A$2:$A$1143=MAX('1500'!$A$2:$A$1143))),'1500'!$H$2:$H$1143),0)</f>
        <v>4822</v>
      </c>
      <c r="R71" s="31" cm="1">
        <f t="array" ref="R71">IFERROR(LOOKUP(2,1/(('1520'!$F$2:$F$1335=$P71)*('1520'!$A$2:$A$1335=MAX('1520'!$A$2:$A$1335))),'1520'!$H$2:$H$1335),0)</f>
        <v>4828</v>
      </c>
      <c r="S71" s="31">
        <f t="shared" si="19"/>
        <v>1.244296972210701E-3</v>
      </c>
      <c r="T71" s="31" t="str" cm="1">
        <f t="array" ref="T71">IFERROR(LOOKUP(2,1/(('1520'!$F$2:$F$1335=$P71)*('1520'!$A$2:$A$1335=MAX('1520'!$A$2:$A$1335))),'1520'!$G$2:$G$1335),"")</f>
        <v>三菱商事</v>
      </c>
      <c r="U71" s="31" cm="1">
        <f t="array" ref="U71">IFERROR(LOOKUP(2,1/(('1530'!$F$2:$F$1240=$P71)*('1530'!$A$2:$A$1240=MAX('1530'!$A$2:$A$1240))),'1530'!$H$2:$H$1240),"")</f>
        <v>4819</v>
      </c>
      <c r="V71" s="31" cm="1">
        <f t="array" ref="V71">IFERROR(LOOKUP(2,1/(('1520'!$F$2:$F$1335=$P71)*('1520'!$A$2:$A$1335=MAX('1520'!$A$2:$A$1335))),'1520'!$S$2:$S$1335),0)</f>
        <v>6045800</v>
      </c>
    </row>
    <row r="72" spans="1:22">
      <c r="A72" s="106" t="str">
        <f t="shared" si="12"/>
        <v/>
      </c>
      <c r="C72" s="31" t="str">
        <f t="shared" si="15"/>
        <v/>
      </c>
      <c r="D72" s="31" t="str">
        <f t="shared" si="16"/>
        <v/>
      </c>
      <c r="E72" s="31" t="str">
        <f t="shared" si="17"/>
        <v/>
      </c>
      <c r="F72" s="32" t="str">
        <f t="shared" si="13"/>
        <v/>
      </c>
      <c r="G72" s="105" t="str">
        <f>IF($B72="","",_xlfn.LET(_xlpm.topix,関数!$C$1,_xlpm.rate,IF($D72&gt;0,ABS($F72/$D72)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72" s="29" t="str">
        <f t="shared" si="18"/>
        <v/>
      </c>
      <c r="I72" s="29" t="str">
        <f t="shared" si="14"/>
        <v/>
      </c>
      <c r="J72" s="9"/>
      <c r="K72" s="9"/>
      <c r="L72" s="9"/>
      <c r="M72" s="9"/>
      <c r="N72" s="9"/>
      <c r="P72" s="31">
        <f>銘柄リスト!A72</f>
        <v>8233</v>
      </c>
      <c r="Q72" s="31" cm="1">
        <f t="array" ref="Q72">IFERROR(LOOKUP(2,1/(('1500'!$F$2:$F$1143=$P72)*('1500'!$A$2:$A$1143=MAX('1500'!$A$2:$A$1143))),'1500'!$H$2:$H$1143),0)</f>
        <v>2368.5</v>
      </c>
      <c r="R72" s="31" cm="1">
        <f t="array" ref="R72">IFERROR(LOOKUP(2,1/(('1520'!$F$2:$F$1335=$P72)*('1520'!$A$2:$A$1335=MAX('1520'!$A$2:$A$1335))),'1520'!$H$2:$H$1335),0)</f>
        <v>2376</v>
      </c>
      <c r="S72" s="31">
        <f t="shared" si="19"/>
        <v>3.1665611146295125E-3</v>
      </c>
      <c r="T72" s="31" t="str" cm="1">
        <f t="array" ref="T72">IFERROR(LOOKUP(2,1/(('1520'!$F$2:$F$1335=$P72)*('1520'!$A$2:$A$1335=MAX('1520'!$A$2:$A$1335))),'1520'!$G$2:$G$1335),"")</f>
        <v>高島屋</v>
      </c>
      <c r="U72" s="31" cm="1">
        <f t="array" ref="U72">IFERROR(LOOKUP(2,1/(('1530'!$F$2:$F$1240=$P72)*('1530'!$A$2:$A$1240=MAX('1530'!$A$2:$A$1240))),'1530'!$H$2:$H$1240),"")</f>
        <v>2377.5</v>
      </c>
      <c r="V72" s="31" cm="1">
        <f t="array" ref="V72">IFERROR(LOOKUP(2,1/(('1520'!$F$2:$F$1335=$P72)*('1520'!$A$2:$A$1335=MAX('1520'!$A$2:$A$1335))),'1520'!$S$2:$S$1335),0)</f>
        <v>1136400</v>
      </c>
    </row>
    <row r="73" spans="1:22">
      <c r="A73" s="106" t="str">
        <f t="shared" si="12"/>
        <v/>
      </c>
      <c r="C73" s="31" t="str">
        <f t="shared" si="15"/>
        <v/>
      </c>
      <c r="D73" s="31" t="str">
        <f t="shared" si="16"/>
        <v/>
      </c>
      <c r="E73" s="31" t="str">
        <f t="shared" si="17"/>
        <v/>
      </c>
      <c r="F73" s="32" t="str">
        <f t="shared" si="13"/>
        <v/>
      </c>
      <c r="G73" s="105" t="str">
        <f>IF($B73="","",_xlfn.LET(_xlpm.topix,関数!$C$1,_xlpm.rate,IF($D73&gt;0,ABS($F73/$D73)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73" s="29" t="str">
        <f t="shared" si="18"/>
        <v/>
      </c>
      <c r="I73" s="29" t="str">
        <f t="shared" si="14"/>
        <v/>
      </c>
      <c r="J73" s="9"/>
      <c r="K73" s="9"/>
      <c r="L73" s="9"/>
      <c r="M73" s="9"/>
      <c r="N73" s="9"/>
      <c r="P73" s="31">
        <f>銘柄リスト!A73</f>
        <v>8304</v>
      </c>
      <c r="Q73" s="31" cm="1">
        <f t="array" ref="Q73">IFERROR(LOOKUP(2,1/(('1500'!$F$2:$F$1143=$P73)*('1500'!$A$2:$A$1143=MAX('1500'!$A$2:$A$1143))),'1500'!$H$2:$H$1143),0)</f>
        <v>3076</v>
      </c>
      <c r="R73" s="31" cm="1">
        <f t="array" ref="R73">IFERROR(LOOKUP(2,1/(('1520'!$F$2:$F$1335=$P73)*('1520'!$A$2:$A$1335=MAX('1520'!$A$2:$A$1335))),'1520'!$H$2:$H$1335),0)</f>
        <v>3076</v>
      </c>
      <c r="S73" s="31">
        <f t="shared" si="19"/>
        <v>0</v>
      </c>
      <c r="T73" s="31" t="str" cm="1">
        <f t="array" ref="T73">IFERROR(LOOKUP(2,1/(('1520'!$F$2:$F$1335=$P73)*('1520'!$A$2:$A$1335=MAX('1520'!$A$2:$A$1335))),'1520'!$G$2:$G$1335),"")</f>
        <v>あおぞら銀行</v>
      </c>
      <c r="U73" s="31" cm="1">
        <f t="array" ref="U73">IFERROR(LOOKUP(2,1/(('1530'!$F$2:$F$1240=$P73)*('1530'!$A$2:$A$1240=MAX('1530'!$A$2:$A$1240))),'1530'!$H$2:$H$1240),"")</f>
        <v>3074</v>
      </c>
      <c r="V73" s="31" cm="1">
        <f t="array" ref="V73">IFERROR(LOOKUP(2,1/(('1520'!$F$2:$F$1335=$P73)*('1520'!$A$2:$A$1335=MAX('1520'!$A$2:$A$1335))),'1520'!$S$2:$S$1335),0)</f>
        <v>1351100</v>
      </c>
    </row>
    <row r="74" spans="1:22">
      <c r="A74" s="106" t="str">
        <f t="shared" si="12"/>
        <v/>
      </c>
      <c r="C74" s="31" t="str">
        <f t="shared" si="15"/>
        <v/>
      </c>
      <c r="D74" s="31" t="str">
        <f t="shared" si="16"/>
        <v/>
      </c>
      <c r="E74" s="31" t="str">
        <f t="shared" si="17"/>
        <v/>
      </c>
      <c r="F74" s="32" t="str">
        <f t="shared" si="13"/>
        <v/>
      </c>
      <c r="G74" s="105" t="str">
        <f>IF($B74="","",_xlfn.LET(_xlpm.topix,関数!$C$1,_xlpm.rate,IF($D74&gt;0,ABS($F74/$D74)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74" s="29" t="str">
        <f t="shared" si="18"/>
        <v/>
      </c>
      <c r="I74" s="29" t="str">
        <f t="shared" si="14"/>
        <v/>
      </c>
      <c r="J74" s="9"/>
      <c r="K74" s="9"/>
      <c r="L74" s="9"/>
      <c r="M74" s="9"/>
      <c r="N74" s="9"/>
      <c r="P74" s="31">
        <f>銘柄リスト!A74</f>
        <v>8316</v>
      </c>
      <c r="Q74" s="31" cm="1">
        <f t="array" ref="Q74">IFERROR(LOOKUP(2,1/(('1500'!$F$2:$F$1143=$P74)*('1500'!$A$2:$A$1143=MAX('1500'!$A$2:$A$1143))),'1500'!$H$2:$H$1143),0)</f>
        <v>6885</v>
      </c>
      <c r="R74" s="31" cm="1">
        <f t="array" ref="R74">IFERROR(LOOKUP(2,1/(('1520'!$F$2:$F$1335=$P74)*('1520'!$A$2:$A$1335=MAX('1520'!$A$2:$A$1335))),'1520'!$H$2:$H$1335),0)</f>
        <v>6908</v>
      </c>
      <c r="S74" s="31">
        <f t="shared" si="19"/>
        <v>3.3405954974582426E-3</v>
      </c>
      <c r="T74" s="31" t="str" cm="1">
        <f t="array" ref="T74">IFERROR(LOOKUP(2,1/(('1520'!$F$2:$F$1335=$P74)*('1520'!$A$2:$A$1335=MAX('1520'!$A$2:$A$1335))),'1520'!$G$2:$G$1335),"")</f>
        <v>三井住友フィナンシャルＧ</v>
      </c>
      <c r="U74" s="31" cm="1">
        <f t="array" ref="U74">IFERROR(LOOKUP(2,1/(('1530'!$F$2:$F$1240=$P74)*('1530'!$A$2:$A$1240=MAX('1530'!$A$2:$A$1240))),'1530'!$H$2:$H$1240),"")</f>
        <v>6876</v>
      </c>
      <c r="V74" s="31" cm="1">
        <f t="array" ref="V74">IFERROR(LOOKUP(2,1/(('1520'!$F$2:$F$1335=$P74)*('1520'!$A$2:$A$1335=MAX('1520'!$A$2:$A$1335))),'1520'!$S$2:$S$1335),0)</f>
        <v>13854600</v>
      </c>
    </row>
    <row r="75" spans="1:22">
      <c r="A75" s="106" t="str">
        <f t="shared" si="12"/>
        <v/>
      </c>
      <c r="C75" s="31" t="str">
        <f t="shared" si="15"/>
        <v/>
      </c>
      <c r="D75" s="31" t="str">
        <f t="shared" si="16"/>
        <v/>
      </c>
      <c r="E75" s="31" t="str">
        <f t="shared" si="17"/>
        <v/>
      </c>
      <c r="F75" s="32" t="str">
        <f t="shared" si="13"/>
        <v/>
      </c>
      <c r="G75" s="105" t="str">
        <f>IF($B75="","",_xlfn.LET(_xlpm.topix,関数!$C$1,_xlpm.rate,IF($D75&gt;0,ABS($F75/$D75)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75" s="29" t="str">
        <f t="shared" si="18"/>
        <v/>
      </c>
      <c r="I75" s="29" t="str">
        <f t="shared" si="14"/>
        <v/>
      </c>
      <c r="J75" s="9"/>
      <c r="K75" s="9"/>
      <c r="L75" s="9"/>
      <c r="M75" s="9"/>
      <c r="N75" s="9"/>
      <c r="P75" s="31">
        <f>銘柄リスト!A75</f>
        <v>8331</v>
      </c>
      <c r="Q75" s="31" cm="1">
        <f t="array" ref="Q75">IFERROR(LOOKUP(2,1/(('1500'!$F$2:$F$1143=$P75)*('1500'!$A$2:$A$1143=MAX('1500'!$A$2:$A$1143))),'1500'!$H$2:$H$1143),0)</f>
        <v>2684</v>
      </c>
      <c r="R75" s="31" cm="1">
        <f t="array" ref="R75">IFERROR(LOOKUP(2,1/(('1520'!$F$2:$F$1335=$P75)*('1520'!$A$2:$A$1335=MAX('1520'!$A$2:$A$1335))),'1520'!$H$2:$H$1335),0)</f>
        <v>2689</v>
      </c>
      <c r="S75" s="31">
        <f t="shared" si="19"/>
        <v>1.8628912071535022E-3</v>
      </c>
      <c r="T75" s="31" t="str" cm="1">
        <f t="array" ref="T75">IFERROR(LOOKUP(2,1/(('1520'!$F$2:$F$1335=$P75)*('1520'!$A$2:$A$1335=MAX('1520'!$A$2:$A$1335))),'1520'!$G$2:$G$1335),"")</f>
        <v>千葉銀行</v>
      </c>
      <c r="U75" s="31" cm="1">
        <f t="array" ref="U75">IFERROR(LOOKUP(2,1/(('1530'!$F$2:$F$1240=$P75)*('1530'!$A$2:$A$1240=MAX('1530'!$A$2:$A$1240))),'1530'!$H$2:$H$1240),"")</f>
        <v>2685.5</v>
      </c>
      <c r="V75" s="31" cm="1">
        <f t="array" ref="V75">IFERROR(LOOKUP(2,1/(('1520'!$F$2:$F$1335=$P75)*('1520'!$A$2:$A$1335=MAX('1520'!$A$2:$A$1335))),'1520'!$S$2:$S$1335),0)</f>
        <v>1980800</v>
      </c>
    </row>
    <row r="76" spans="1:22">
      <c r="A76" s="106" t="str">
        <f t="shared" si="12"/>
        <v/>
      </c>
      <c r="C76" s="31" t="str">
        <f t="shared" si="15"/>
        <v/>
      </c>
      <c r="D76" s="31" t="str">
        <f t="shared" si="16"/>
        <v/>
      </c>
      <c r="E76" s="31" t="str">
        <f t="shared" si="17"/>
        <v/>
      </c>
      <c r="F76" s="32" t="str">
        <f t="shared" si="13"/>
        <v/>
      </c>
      <c r="G76" s="105" t="str">
        <f>IF($B76="","",_xlfn.LET(_xlpm.topix,関数!$C$1,_xlpm.rate,IF($D76&gt;0,ABS($F76/$D76)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76" s="29" t="str">
        <f t="shared" si="18"/>
        <v/>
      </c>
      <c r="I76" s="29" t="str">
        <f t="shared" si="14"/>
        <v/>
      </c>
      <c r="J76" s="9"/>
      <c r="K76" s="9"/>
      <c r="L76" s="9"/>
      <c r="M76" s="9"/>
      <c r="N76" s="9"/>
      <c r="P76" s="31">
        <f>銘柄リスト!A76</f>
        <v>8424</v>
      </c>
      <c r="Q76" s="31" cm="1">
        <f t="array" ref="Q76">IFERROR(LOOKUP(2,1/(('1500'!$F$2:$F$1143=$P76)*('1500'!$A$2:$A$1143=MAX('1500'!$A$2:$A$1143))),'1500'!$H$2:$H$1143),0)</f>
        <v>4587</v>
      </c>
      <c r="R76" s="31" cm="1">
        <f t="array" ref="R76">IFERROR(LOOKUP(2,1/(('1520'!$F$2:$F$1335=$P76)*('1520'!$A$2:$A$1335=MAX('1520'!$A$2:$A$1335))),'1520'!$H$2:$H$1335),0)</f>
        <v>4594</v>
      </c>
      <c r="S76" s="31">
        <f t="shared" si="19"/>
        <v>1.526051885764116E-3</v>
      </c>
      <c r="T76" s="31" t="str" cm="1">
        <f t="array" ref="T76">IFERROR(LOOKUP(2,1/(('1520'!$F$2:$F$1335=$P76)*('1520'!$A$2:$A$1335=MAX('1520'!$A$2:$A$1335))),'1520'!$G$2:$G$1335),"")</f>
        <v>芙蓉総合リース</v>
      </c>
      <c r="U76" s="31" cm="1">
        <f t="array" ref="U76">IFERROR(LOOKUP(2,1/(('1530'!$F$2:$F$1240=$P76)*('1530'!$A$2:$A$1240=MAX('1530'!$A$2:$A$1240))),'1530'!$H$2:$H$1240),"")</f>
        <v>4591</v>
      </c>
      <c r="V76" s="31" cm="1">
        <f t="array" ref="V76">IFERROR(LOOKUP(2,1/(('1520'!$F$2:$F$1335=$P76)*('1520'!$A$2:$A$1335=MAX('1520'!$A$2:$A$1335))),'1520'!$S$2:$S$1335),0)</f>
        <v>215600</v>
      </c>
    </row>
    <row r="77" spans="1:22">
      <c r="A77" s="106" t="str">
        <f t="shared" si="12"/>
        <v/>
      </c>
      <c r="C77" s="31" t="str">
        <f t="shared" si="15"/>
        <v/>
      </c>
      <c r="D77" s="31" t="str">
        <f t="shared" si="16"/>
        <v/>
      </c>
      <c r="E77" s="31" t="str">
        <f t="shared" si="17"/>
        <v/>
      </c>
      <c r="F77" s="32" t="str">
        <f t="shared" si="13"/>
        <v/>
      </c>
      <c r="G77" s="105" t="str">
        <f>IF($B77="","",_xlfn.LET(_xlpm.topix,関数!$C$1,_xlpm.rate,IF($D77&gt;0,ABS($F77/$D77)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77" s="29" t="str">
        <f t="shared" si="18"/>
        <v/>
      </c>
      <c r="I77" s="29" t="str">
        <f t="shared" si="14"/>
        <v/>
      </c>
      <c r="J77" s="9"/>
      <c r="K77" s="9"/>
      <c r="L77" s="9"/>
      <c r="M77" s="9"/>
      <c r="N77" s="9"/>
      <c r="P77" s="31">
        <f>銘柄リスト!A77</f>
        <v>8425</v>
      </c>
      <c r="Q77" s="31" cm="1">
        <f t="array" ref="Q77">IFERROR(LOOKUP(2,1/(('1500'!$F$2:$F$1143=$P77)*('1500'!$A$2:$A$1143=MAX('1500'!$A$2:$A$1143))),'1500'!$H$2:$H$1143),0)</f>
        <v>1368</v>
      </c>
      <c r="R77" s="31" cm="1">
        <f t="array" ref="R77">IFERROR(LOOKUP(2,1/(('1520'!$F$2:$F$1335=$P77)*('1520'!$A$2:$A$1335=MAX('1520'!$A$2:$A$1335))),'1520'!$H$2:$H$1335),0)</f>
        <v>1370</v>
      </c>
      <c r="S77" s="31">
        <f t="shared" si="19"/>
        <v>1.4619883040935672E-3</v>
      </c>
      <c r="T77" s="31" t="str" cm="1">
        <f t="array" ref="T77">IFERROR(LOOKUP(2,1/(('1520'!$F$2:$F$1335=$P77)*('1520'!$A$2:$A$1335=MAX('1520'!$A$2:$A$1335))),'1520'!$G$2:$G$1335),"")</f>
        <v>みずほリース</v>
      </c>
      <c r="U77" s="31" cm="1">
        <f t="array" ref="U77">IFERROR(LOOKUP(2,1/(('1530'!$F$2:$F$1240=$P77)*('1530'!$A$2:$A$1240=MAX('1530'!$A$2:$A$1240))),'1530'!$H$2:$H$1240),"")</f>
        <v>1368</v>
      </c>
      <c r="V77" s="31" cm="1">
        <f t="array" ref="V77">IFERROR(LOOKUP(2,1/(('1520'!$F$2:$F$1335=$P77)*('1520'!$A$2:$A$1335=MAX('1520'!$A$2:$A$1335))),'1520'!$S$2:$S$1335),0)</f>
        <v>573700</v>
      </c>
    </row>
    <row r="78" spans="1:22">
      <c r="A78" s="106" t="str">
        <f t="shared" si="12"/>
        <v/>
      </c>
      <c r="C78" s="31" t="str">
        <f t="shared" si="15"/>
        <v/>
      </c>
      <c r="D78" s="31" t="str">
        <f t="shared" si="16"/>
        <v/>
      </c>
      <c r="E78" s="31" t="str">
        <f t="shared" si="17"/>
        <v/>
      </c>
      <c r="F78" s="32" t="str">
        <f t="shared" si="13"/>
        <v/>
      </c>
      <c r="G78" s="105" t="str">
        <f>IF($B78="","",_xlfn.LET(_xlpm.topix,関数!$C$1,_xlpm.rate,IF($D78&gt;0,ABS($F78/$D78)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78" s="29" t="str">
        <f t="shared" si="18"/>
        <v/>
      </c>
      <c r="I78" s="29" t="str">
        <f t="shared" si="14"/>
        <v/>
      </c>
      <c r="J78" s="9"/>
      <c r="K78" s="9"/>
      <c r="L78" s="9"/>
      <c r="M78" s="9"/>
      <c r="N78" s="9"/>
      <c r="P78" s="31">
        <f>銘柄リスト!A78</f>
        <v>8591</v>
      </c>
      <c r="Q78" s="31" cm="1">
        <f t="array" ref="Q78">IFERROR(LOOKUP(2,1/(('1500'!$F$2:$F$1143=$P78)*('1500'!$A$2:$A$1143=MAX('1500'!$A$2:$A$1143))),'1500'!$H$2:$H$1143),0)</f>
        <v>6469</v>
      </c>
      <c r="R78" s="31" cm="1">
        <f t="array" ref="R78">IFERROR(LOOKUP(2,1/(('1520'!$F$2:$F$1335=$P78)*('1520'!$A$2:$A$1335=MAX('1520'!$A$2:$A$1335))),'1520'!$H$2:$H$1335),0)</f>
        <v>6491</v>
      </c>
      <c r="S78" s="31">
        <f t="shared" si="19"/>
        <v>3.4008347503478127E-3</v>
      </c>
      <c r="T78" s="31" t="str" cm="1">
        <f t="array" ref="T78">IFERROR(LOOKUP(2,1/(('1520'!$F$2:$F$1335=$P78)*('1520'!$A$2:$A$1335=MAX('1520'!$A$2:$A$1335))),'1520'!$G$2:$G$1335),"")</f>
        <v>オリックス</v>
      </c>
      <c r="U78" s="31" cm="1">
        <f t="array" ref="U78">IFERROR(LOOKUP(2,1/(('1530'!$F$2:$F$1240=$P78)*('1530'!$A$2:$A$1240=MAX('1530'!$A$2:$A$1240))),'1530'!$H$2:$H$1240),"")</f>
        <v>6496</v>
      </c>
      <c r="V78" s="31" cm="1">
        <f t="array" ref="V78">IFERROR(LOOKUP(2,1/(('1520'!$F$2:$F$1335=$P78)*('1520'!$A$2:$A$1335=MAX('1520'!$A$2:$A$1335))),'1520'!$S$2:$S$1335),0)</f>
        <v>3444700</v>
      </c>
    </row>
    <row r="79" spans="1:22">
      <c r="A79" s="106" t="str">
        <f t="shared" si="12"/>
        <v/>
      </c>
      <c r="C79" s="31" t="str">
        <f t="shared" si="15"/>
        <v/>
      </c>
      <c r="D79" s="31" t="str">
        <f t="shared" si="16"/>
        <v/>
      </c>
      <c r="E79" s="31" t="str">
        <f t="shared" si="17"/>
        <v/>
      </c>
      <c r="F79" s="32" t="str">
        <f t="shared" si="13"/>
        <v/>
      </c>
      <c r="G79" s="105" t="str">
        <f>IF($B79="","",_xlfn.LET(_xlpm.topix,関数!$C$1,_xlpm.rate,IF($D79&gt;0,ABS($F79/$D79)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79" s="29" t="str">
        <f t="shared" si="18"/>
        <v/>
      </c>
      <c r="I79" s="29" t="str">
        <f t="shared" si="14"/>
        <v/>
      </c>
      <c r="J79" s="9"/>
      <c r="K79" s="9"/>
      <c r="L79" s="9"/>
      <c r="M79" s="9"/>
      <c r="N79" s="9"/>
      <c r="P79" s="31">
        <f>銘柄リスト!A79</f>
        <v>8593</v>
      </c>
      <c r="Q79" s="31" cm="1">
        <f t="array" ref="Q79">IFERROR(LOOKUP(2,1/(('1500'!$F$2:$F$1143=$P79)*('1500'!$A$2:$A$1143=MAX('1500'!$A$2:$A$1143))),'1500'!$H$2:$H$1143),0)</f>
        <v>1514</v>
      </c>
      <c r="R79" s="31" cm="1">
        <f t="array" ref="R79">IFERROR(LOOKUP(2,1/(('1520'!$F$2:$F$1335=$P79)*('1520'!$A$2:$A$1335=MAX('1520'!$A$2:$A$1335))),'1520'!$H$2:$H$1335),0)</f>
        <v>1515.5</v>
      </c>
      <c r="S79" s="31">
        <f t="shared" si="19"/>
        <v>9.9075297225891673E-4</v>
      </c>
      <c r="T79" s="31" t="str" cm="1">
        <f t="array" ref="T79">IFERROR(LOOKUP(2,1/(('1520'!$F$2:$F$1335=$P79)*('1520'!$A$2:$A$1335=MAX('1520'!$A$2:$A$1335))),'1520'!$G$2:$G$1335),"")</f>
        <v>三菱ＨＣキャピタル</v>
      </c>
      <c r="U79" s="31" cm="1">
        <f t="array" ref="U79">IFERROR(LOOKUP(2,1/(('1530'!$F$2:$F$1240=$P79)*('1530'!$A$2:$A$1240=MAX('1530'!$A$2:$A$1240))),'1530'!$H$2:$H$1240),"")</f>
        <v>1518</v>
      </c>
      <c r="V79" s="31" cm="1">
        <f t="array" ref="V79">IFERROR(LOOKUP(2,1/(('1520'!$F$2:$F$1335=$P79)*('1520'!$A$2:$A$1335=MAX('1520'!$A$2:$A$1335))),'1520'!$S$2:$S$1335),0)</f>
        <v>6155700</v>
      </c>
    </row>
    <row r="80" spans="1:22">
      <c r="A80" s="106" t="str">
        <f t="shared" si="12"/>
        <v/>
      </c>
      <c r="C80" s="31" t="str">
        <f t="shared" si="15"/>
        <v/>
      </c>
      <c r="D80" s="31" t="str">
        <f t="shared" si="16"/>
        <v/>
      </c>
      <c r="E80" s="31" t="str">
        <f t="shared" si="17"/>
        <v/>
      </c>
      <c r="F80" s="32" t="str">
        <f t="shared" si="13"/>
        <v/>
      </c>
      <c r="G80" s="105" t="str">
        <f>IF($B80="","",_xlfn.LET(_xlpm.topix,関数!$C$1,_xlpm.rate,IF($D80&gt;0,ABS($F80/$D80)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80" s="29" t="str">
        <f t="shared" si="18"/>
        <v/>
      </c>
      <c r="I80" s="29" t="str">
        <f t="shared" si="14"/>
        <v/>
      </c>
      <c r="J80" s="9"/>
      <c r="K80" s="9"/>
      <c r="L80" s="9"/>
      <c r="M80" s="9"/>
      <c r="N80" s="9"/>
      <c r="P80" s="31">
        <f>銘柄リスト!A80</f>
        <v>8604</v>
      </c>
      <c r="Q80" s="31" cm="1">
        <f t="array" ref="Q80">IFERROR(LOOKUP(2,1/(('1500'!$F$2:$F$1143=$P80)*('1500'!$A$2:$A$1143=MAX('1500'!$A$2:$A$1143))),'1500'!$H$2:$H$1143),0)</f>
        <v>1572.5</v>
      </c>
      <c r="R80" s="31" cm="1">
        <f t="array" ref="R80">IFERROR(LOOKUP(2,1/(('1520'!$F$2:$F$1335=$P80)*('1520'!$A$2:$A$1335=MAX('1520'!$A$2:$A$1335))),'1520'!$H$2:$H$1335),0)</f>
        <v>1574</v>
      </c>
      <c r="S80" s="31">
        <f t="shared" si="19"/>
        <v>9.5389507154213036E-4</v>
      </c>
      <c r="T80" s="31" t="str" cm="1">
        <f t="array" ref="T80">IFERROR(LOOKUP(2,1/(('1520'!$F$2:$F$1335=$P80)*('1520'!$A$2:$A$1335=MAX('1520'!$A$2:$A$1335))),'1520'!$G$2:$G$1335),"")</f>
        <v>野村ホールディングス</v>
      </c>
      <c r="U80" s="31" cm="1">
        <f t="array" ref="U80">IFERROR(LOOKUP(2,1/(('1530'!$F$2:$F$1240=$P80)*('1530'!$A$2:$A$1240=MAX('1530'!$A$2:$A$1240))),'1530'!$H$2:$H$1240),"")</f>
        <v>1572.5</v>
      </c>
      <c r="V80" s="31" cm="1">
        <f t="array" ref="V80">IFERROR(LOOKUP(2,1/(('1520'!$F$2:$F$1335=$P80)*('1520'!$A$2:$A$1335=MAX('1520'!$A$2:$A$1335))),'1520'!$S$2:$S$1335),0)</f>
        <v>9559100</v>
      </c>
    </row>
    <row r="81" spans="1:22">
      <c r="A81" s="106" t="str">
        <f t="shared" si="12"/>
        <v/>
      </c>
      <c r="C81" s="31" t="str">
        <f t="shared" si="15"/>
        <v/>
      </c>
      <c r="D81" s="31" t="str">
        <f t="shared" si="16"/>
        <v/>
      </c>
      <c r="E81" s="31" t="str">
        <f t="shared" si="17"/>
        <v/>
      </c>
      <c r="F81" s="32" t="str">
        <f t="shared" si="13"/>
        <v/>
      </c>
      <c r="G81" s="105" t="str">
        <f>IF($B81="","",_xlfn.LET(_xlpm.topix,関数!$C$1,_xlpm.rate,IF($D81&gt;0,ABS($F81/$D81)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81" s="29" t="str">
        <f t="shared" si="18"/>
        <v/>
      </c>
      <c r="I81" s="29" t="str">
        <f t="shared" si="14"/>
        <v/>
      </c>
      <c r="J81" s="9"/>
      <c r="K81" s="9"/>
      <c r="L81" s="9"/>
      <c r="M81" s="9"/>
      <c r="N81" s="9"/>
      <c r="P81" s="31">
        <f>銘柄リスト!A81</f>
        <v>8697</v>
      </c>
      <c r="Q81" s="31" cm="1">
        <f t="array" ref="Q81">IFERROR(LOOKUP(2,1/(('1500'!$F$2:$F$1143=$P81)*('1500'!$A$2:$A$1143=MAX('1500'!$A$2:$A$1143))),'1500'!$H$2:$H$1143),0)</f>
        <v>2276</v>
      </c>
      <c r="R81" s="31" cm="1">
        <f t="array" ref="R81">IFERROR(LOOKUP(2,1/(('1520'!$F$2:$F$1335=$P81)*('1520'!$A$2:$A$1335=MAX('1520'!$A$2:$A$1335))),'1520'!$H$2:$H$1335),0)</f>
        <v>2274.5</v>
      </c>
      <c r="S81" s="31">
        <f t="shared" si="19"/>
        <v>-6.5905096660808437E-4</v>
      </c>
      <c r="T81" s="31" t="str" cm="1">
        <f t="array" ref="T81">IFERROR(LOOKUP(2,1/(('1520'!$F$2:$F$1335=$P81)*('1520'!$A$2:$A$1335=MAX('1520'!$A$2:$A$1335))),'1520'!$G$2:$G$1335),"")</f>
        <v>日本取引所グループ</v>
      </c>
      <c r="U81" s="31" cm="1">
        <f t="array" ref="U81">IFERROR(LOOKUP(2,1/(('1530'!$F$2:$F$1240=$P81)*('1530'!$A$2:$A$1240=MAX('1530'!$A$2:$A$1240))),'1530'!$H$2:$H$1240),"")</f>
        <v>2290</v>
      </c>
      <c r="V81" s="31" cm="1">
        <f t="array" ref="V81">IFERROR(LOOKUP(2,1/(('1520'!$F$2:$F$1335=$P81)*('1520'!$A$2:$A$1335=MAX('1520'!$A$2:$A$1335))),'1520'!$S$2:$S$1335),0)</f>
        <v>6289500</v>
      </c>
    </row>
    <row r="82" spans="1:22">
      <c r="A82" s="106" t="str">
        <f t="shared" si="12"/>
        <v/>
      </c>
      <c r="C82" s="31" t="str">
        <f t="shared" si="15"/>
        <v/>
      </c>
      <c r="D82" s="31" t="str">
        <f t="shared" si="16"/>
        <v/>
      </c>
      <c r="E82" s="31" t="str">
        <f t="shared" si="17"/>
        <v/>
      </c>
      <c r="F82" s="32" t="str">
        <f t="shared" si="13"/>
        <v/>
      </c>
      <c r="G82" s="105" t="str">
        <f>IF($B82="","",_xlfn.LET(_xlpm.topix,関数!$C$1,_xlpm.rate,IF($D82&gt;0,ABS($F82/$D82)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82" s="29" t="str">
        <f t="shared" si="18"/>
        <v/>
      </c>
      <c r="I82" s="29" t="str">
        <f t="shared" si="14"/>
        <v/>
      </c>
      <c r="J82" s="9"/>
      <c r="K82" s="9"/>
      <c r="L82" s="9"/>
      <c r="M82" s="9"/>
      <c r="N82" s="9"/>
      <c r="P82" s="31">
        <f>銘柄リスト!A82</f>
        <v>8830</v>
      </c>
      <c r="Q82" s="31" cm="1">
        <f t="array" ref="Q82">IFERROR(LOOKUP(2,1/(('1500'!$F$2:$F$1143=$P82)*('1500'!$A$2:$A$1143=MAX('1500'!$A$2:$A$1143))),'1500'!$H$2:$H$1143),0)</f>
        <v>3744</v>
      </c>
      <c r="R82" s="31" cm="1">
        <f t="array" ref="R82">IFERROR(LOOKUP(2,1/(('1520'!$F$2:$F$1335=$P82)*('1520'!$A$2:$A$1335=MAX('1520'!$A$2:$A$1335))),'1520'!$H$2:$H$1335),0)</f>
        <v>3757</v>
      </c>
      <c r="S82" s="31">
        <f t="shared" si="19"/>
        <v>3.472222222222222E-3</v>
      </c>
      <c r="T82" s="31" t="str" cm="1">
        <f t="array" ref="T82">IFERROR(LOOKUP(2,1/(('1520'!$F$2:$F$1335=$P82)*('1520'!$A$2:$A$1335=MAX('1520'!$A$2:$A$1335))),'1520'!$G$2:$G$1335),"")</f>
        <v>住友不動産</v>
      </c>
      <c r="U82" s="31" cm="1">
        <f t="array" ref="U82">IFERROR(LOOKUP(2,1/(('1530'!$F$2:$F$1240=$P82)*('1530'!$A$2:$A$1240=MAX('1530'!$A$2:$A$1240))),'1530'!$H$2:$H$1240),"")</f>
        <v>3742</v>
      </c>
      <c r="V82" s="31" cm="1">
        <f t="array" ref="V82">IFERROR(LOOKUP(2,1/(('1520'!$F$2:$F$1335=$P82)*('1520'!$A$2:$A$1335=MAX('1520'!$A$2:$A$1335))),'1520'!$S$2:$S$1335),0)</f>
        <v>2169700</v>
      </c>
    </row>
    <row r="83" spans="1:22">
      <c r="A83" s="106" t="str">
        <f t="shared" si="12"/>
        <v/>
      </c>
      <c r="C83" s="31" t="str">
        <f t="shared" si="15"/>
        <v/>
      </c>
      <c r="D83" s="31" t="str">
        <f t="shared" si="16"/>
        <v/>
      </c>
      <c r="E83" s="31" t="str">
        <f t="shared" si="17"/>
        <v/>
      </c>
      <c r="F83" s="32" t="str">
        <f t="shared" si="13"/>
        <v/>
      </c>
      <c r="G83" s="105" t="str">
        <f>IF($B83="","",_xlfn.LET(_xlpm.topix,関数!$C$1,_xlpm.rate,IF($D83&gt;0,ABS($F83/$D83)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83" s="29" t="str">
        <f t="shared" si="18"/>
        <v/>
      </c>
      <c r="I83" s="29" t="str">
        <f t="shared" si="14"/>
        <v/>
      </c>
      <c r="J83" s="9"/>
      <c r="K83" s="9"/>
      <c r="L83" s="9"/>
      <c r="M83" s="9"/>
      <c r="N83" s="9"/>
      <c r="P83" s="31">
        <f>銘柄リスト!A83</f>
        <v>9020</v>
      </c>
      <c r="Q83" s="31" cm="1">
        <f t="array" ref="Q83">IFERROR(LOOKUP(2,1/(('1500'!$F$2:$F$1143=$P83)*('1500'!$A$2:$A$1143=MAX('1500'!$A$2:$A$1143))),'1500'!$H$2:$H$1143),0)</f>
        <v>3931</v>
      </c>
      <c r="R83" s="31" cm="1">
        <f t="array" ref="R83">IFERROR(LOOKUP(2,1/(('1520'!$F$2:$F$1335=$P83)*('1520'!$A$2:$A$1335=MAX('1520'!$A$2:$A$1335))),'1520'!$H$2:$H$1335),0)</f>
        <v>3939</v>
      </c>
      <c r="S83" s="31">
        <f t="shared" si="19"/>
        <v>2.0351055711015009E-3</v>
      </c>
      <c r="T83" s="31" t="str" cm="1">
        <f t="array" ref="T83">IFERROR(LOOKUP(2,1/(('1520'!$F$2:$F$1335=$P83)*('1520'!$A$2:$A$1335=MAX('1520'!$A$2:$A$1335))),'1520'!$G$2:$G$1335),"")</f>
        <v>東日本旅客鉄道</v>
      </c>
      <c r="U83" s="31" cm="1">
        <f t="array" ref="U83">IFERROR(LOOKUP(2,1/(('1530'!$F$2:$F$1240=$P83)*('1530'!$A$2:$A$1240=MAX('1530'!$A$2:$A$1240))),'1530'!$H$2:$H$1240),"")</f>
        <v>3935</v>
      </c>
      <c r="V83" s="31" cm="1">
        <f t="array" ref="V83">IFERROR(LOOKUP(2,1/(('1520'!$F$2:$F$1335=$P83)*('1520'!$A$2:$A$1335=MAX('1520'!$A$2:$A$1335))),'1520'!$S$2:$S$1335),0)</f>
        <v>3341100</v>
      </c>
    </row>
    <row r="84" spans="1:22">
      <c r="A84" s="106" t="str">
        <f t="shared" si="12"/>
        <v/>
      </c>
      <c r="C84" s="31" t="str">
        <f t="shared" si="15"/>
        <v/>
      </c>
      <c r="D84" s="31" t="str">
        <f t="shared" si="16"/>
        <v/>
      </c>
      <c r="E84" s="31" t="str">
        <f t="shared" si="17"/>
        <v/>
      </c>
      <c r="F84" s="32" t="str">
        <f t="shared" si="13"/>
        <v/>
      </c>
      <c r="G84" s="105" t="str">
        <f>IF($B84="","",_xlfn.LET(_xlpm.topix,関数!$C$1,_xlpm.rate,IF($D84&gt;0,ABS($F84/$D84)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84" s="29" t="str">
        <f t="shared" si="18"/>
        <v/>
      </c>
      <c r="I84" s="29" t="str">
        <f t="shared" si="14"/>
        <v/>
      </c>
      <c r="J84" s="9"/>
      <c r="K84" s="9"/>
      <c r="L84" s="9"/>
      <c r="M84" s="9"/>
      <c r="N84" s="9"/>
      <c r="P84" s="31">
        <f>銘柄リスト!A84</f>
        <v>9024</v>
      </c>
      <c r="Q84" s="31" cm="1">
        <f t="array" ref="Q84">IFERROR(LOOKUP(2,1/(('1500'!$F$2:$F$1143=$P84)*('1500'!$A$2:$A$1143=MAX('1500'!$A$2:$A$1143))),'1500'!$H$2:$H$1143),0)</f>
        <v>3749</v>
      </c>
      <c r="R84" s="31" cm="1">
        <f t="array" ref="R84">IFERROR(LOOKUP(2,1/(('1520'!$F$2:$F$1335=$P84)*('1520'!$A$2:$A$1335=MAX('1520'!$A$2:$A$1335))),'1520'!$H$2:$H$1335),0)</f>
        <v>3776</v>
      </c>
      <c r="S84" s="31">
        <f t="shared" si="19"/>
        <v>7.2019205121365698E-3</v>
      </c>
      <c r="T84" s="31" t="str" cm="1">
        <f t="array" ref="T84">IFERROR(LOOKUP(2,1/(('1520'!$F$2:$F$1335=$P84)*('1520'!$A$2:$A$1335=MAX('1520'!$A$2:$A$1335))),'1520'!$G$2:$G$1335),"")</f>
        <v>西武ホールディングス</v>
      </c>
      <c r="U84" s="31" cm="1">
        <f t="array" ref="U84">IFERROR(LOOKUP(2,1/(('1530'!$F$2:$F$1240=$P84)*('1530'!$A$2:$A$1240=MAX('1530'!$A$2:$A$1240))),'1530'!$H$2:$H$1240),"")</f>
        <v>3761</v>
      </c>
      <c r="V84" s="31" cm="1">
        <f t="array" ref="V84">IFERROR(LOOKUP(2,1/(('1520'!$F$2:$F$1335=$P84)*('1520'!$A$2:$A$1335=MAX('1520'!$A$2:$A$1335))),'1520'!$S$2:$S$1335),0)</f>
        <v>948300</v>
      </c>
    </row>
    <row r="85" spans="1:22">
      <c r="A85" s="106" t="str">
        <f t="shared" si="12"/>
        <v/>
      </c>
      <c r="C85" s="31" t="str">
        <f t="shared" si="15"/>
        <v/>
      </c>
      <c r="D85" s="31" t="str">
        <f t="shared" si="16"/>
        <v/>
      </c>
      <c r="E85" s="31" t="str">
        <f t="shared" si="17"/>
        <v/>
      </c>
      <c r="F85" s="32" t="str">
        <f t="shared" si="13"/>
        <v/>
      </c>
      <c r="G85" s="105" t="str">
        <f>IF($B85="","",_xlfn.LET(_xlpm.topix,関数!$C$1,_xlpm.rate,IF($D85&gt;0,ABS($F85/$D85)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85" s="29" t="str">
        <f t="shared" si="18"/>
        <v/>
      </c>
      <c r="I85" s="29" t="str">
        <f t="shared" si="14"/>
        <v/>
      </c>
      <c r="J85" s="9"/>
      <c r="K85" s="9"/>
      <c r="L85" s="9"/>
      <c r="M85" s="9"/>
      <c r="N85" s="9"/>
      <c r="P85" s="31">
        <f>銘柄リスト!A85</f>
        <v>9069</v>
      </c>
      <c r="Q85" s="31" cm="1">
        <f t="array" ref="Q85">IFERROR(LOOKUP(2,1/(('1500'!$F$2:$F$1143=$P85)*('1500'!$A$2:$A$1143=MAX('1500'!$A$2:$A$1143))),'1500'!$H$2:$H$1143),0)</f>
        <v>2266</v>
      </c>
      <c r="R85" s="31" cm="1">
        <f t="array" ref="R85">IFERROR(LOOKUP(2,1/(('1520'!$F$2:$F$1335=$P85)*('1520'!$A$2:$A$1335=MAX('1520'!$A$2:$A$1335))),'1520'!$H$2:$H$1335),0)</f>
        <v>2273.5</v>
      </c>
      <c r="S85" s="31">
        <f t="shared" si="19"/>
        <v>3.3097969991173876E-3</v>
      </c>
      <c r="T85" s="31" t="str" cm="1">
        <f t="array" ref="T85">IFERROR(LOOKUP(2,1/(('1520'!$F$2:$F$1335=$P85)*('1520'!$A$2:$A$1335=MAX('1520'!$A$2:$A$1335))),'1520'!$G$2:$G$1335),"")</f>
        <v>センコーグループＨＬＤＧＳ</v>
      </c>
      <c r="U85" s="31" cm="1">
        <f t="array" ref="U85">IFERROR(LOOKUP(2,1/(('1530'!$F$2:$F$1240=$P85)*('1530'!$A$2:$A$1240=MAX('1530'!$A$2:$A$1240))),'1530'!$H$2:$H$1240),"")</f>
        <v>2261.5</v>
      </c>
      <c r="V85" s="31" cm="1">
        <f t="array" ref="V85">IFERROR(LOOKUP(2,1/(('1520'!$F$2:$F$1335=$P85)*('1520'!$A$2:$A$1335=MAX('1520'!$A$2:$A$1335))),'1520'!$S$2:$S$1335),0)</f>
        <v>342500</v>
      </c>
    </row>
    <row r="86" spans="1:22">
      <c r="A86" s="106" t="str">
        <f t="shared" si="12"/>
        <v/>
      </c>
      <c r="C86" s="31" t="str">
        <f t="shared" si="15"/>
        <v/>
      </c>
      <c r="D86" s="31" t="str">
        <f t="shared" si="16"/>
        <v/>
      </c>
      <c r="E86" s="31" t="str">
        <f t="shared" si="17"/>
        <v/>
      </c>
      <c r="F86" s="32" t="str">
        <f t="shared" si="13"/>
        <v/>
      </c>
      <c r="G86" s="105" t="str">
        <f>IF($B86="","",_xlfn.LET(_xlpm.topix,関数!$C$1,_xlpm.rate,IF($D86&gt;0,ABS($F86/$D86)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86" s="29" t="str">
        <f t="shared" si="18"/>
        <v/>
      </c>
      <c r="I86" s="29" t="str">
        <f t="shared" si="14"/>
        <v/>
      </c>
      <c r="J86" s="9"/>
      <c r="K86" s="9"/>
      <c r="L86" s="9"/>
      <c r="M86" s="9"/>
      <c r="N86" s="9"/>
      <c r="P86" s="31">
        <f>銘柄リスト!A86</f>
        <v>9227</v>
      </c>
      <c r="Q86" s="31" cm="1">
        <f t="array" ref="Q86">IFERROR(LOOKUP(2,1/(('1500'!$F$2:$F$1143=$P86)*('1500'!$A$2:$A$1143=MAX('1500'!$A$2:$A$1143))),'1500'!$H$2:$H$1143),0)</f>
        <v>922</v>
      </c>
      <c r="R86" s="31" cm="1">
        <f t="array" ref="R86">IFERROR(LOOKUP(2,1/(('1520'!$F$2:$F$1335=$P86)*('1520'!$A$2:$A$1335=MAX('1520'!$A$2:$A$1335))),'1520'!$H$2:$H$1335),0)</f>
        <v>928</v>
      </c>
      <c r="S86" s="31">
        <f t="shared" si="19"/>
        <v>6.5075921908893707E-3</v>
      </c>
      <c r="T86" s="31" t="str" cm="1">
        <f t="array" ref="T86">IFERROR(LOOKUP(2,1/(('1520'!$F$2:$F$1335=$P86)*('1520'!$A$2:$A$1335=MAX('1520'!$A$2:$A$1335))),'1520'!$G$2:$G$1335),"")</f>
        <v>マイクロ波化学</v>
      </c>
      <c r="U86" s="31" cm="1">
        <f t="array" ref="U86">IFERROR(LOOKUP(2,1/(('1530'!$F$2:$F$1240=$P86)*('1530'!$A$2:$A$1240=MAX('1530'!$A$2:$A$1240))),'1530'!$H$2:$H$1240),"")</f>
        <v>922</v>
      </c>
      <c r="V86" s="31" cm="1">
        <f t="array" ref="V86">IFERROR(LOOKUP(2,1/(('1520'!$F$2:$F$1335=$P86)*('1520'!$A$2:$A$1335=MAX('1520'!$A$2:$A$1335))),'1520'!$S$2:$S$1335),0)</f>
        <v>3325500</v>
      </c>
    </row>
    <row r="87" spans="1:22">
      <c r="A87" s="106" t="str">
        <f t="shared" si="12"/>
        <v/>
      </c>
      <c r="C87" s="31" t="str">
        <f t="shared" si="15"/>
        <v/>
      </c>
      <c r="D87" s="31" t="str">
        <f t="shared" si="16"/>
        <v/>
      </c>
      <c r="E87" s="31" t="str">
        <f t="shared" si="17"/>
        <v/>
      </c>
      <c r="F87" s="32" t="str">
        <f t="shared" si="13"/>
        <v/>
      </c>
      <c r="G87" s="105" t="str">
        <f>IF($B87="","",_xlfn.LET(_xlpm.topix,関数!$C$1,_xlpm.rate,IF($D87&gt;0,ABS($F87/$D87)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87" s="29" t="str">
        <f t="shared" si="18"/>
        <v/>
      </c>
      <c r="I87" s="29" t="str">
        <f t="shared" si="14"/>
        <v/>
      </c>
      <c r="J87" s="9"/>
      <c r="K87" s="9"/>
      <c r="L87" s="9"/>
      <c r="M87" s="9"/>
      <c r="N87" s="9"/>
      <c r="P87" s="31">
        <f>銘柄リスト!A87</f>
        <v>9303</v>
      </c>
      <c r="Q87" s="31" cm="1">
        <f t="array" ref="Q87">IFERROR(LOOKUP(2,1/(('1500'!$F$2:$F$1143=$P87)*('1500'!$A$2:$A$1143=MAX('1500'!$A$2:$A$1143))),'1500'!$H$2:$H$1143),0)</f>
        <v>4140</v>
      </c>
      <c r="R87" s="31" cm="1">
        <f t="array" ref="R87">IFERROR(LOOKUP(2,1/(('1520'!$F$2:$F$1335=$P87)*('1520'!$A$2:$A$1335=MAX('1520'!$A$2:$A$1335))),'1520'!$H$2:$H$1335),0)</f>
        <v>4150</v>
      </c>
      <c r="S87" s="31">
        <f t="shared" si="19"/>
        <v>2.4154589371980675E-3</v>
      </c>
      <c r="T87" s="31" t="str" cm="1">
        <f t="array" ref="T87">IFERROR(LOOKUP(2,1/(('1520'!$F$2:$F$1335=$P87)*('1520'!$A$2:$A$1335=MAX('1520'!$A$2:$A$1335))),'1520'!$G$2:$G$1335),"")</f>
        <v>住友倉庫</v>
      </c>
      <c r="U87" s="31" cm="1">
        <f t="array" ref="U87">IFERROR(LOOKUP(2,1/(('1530'!$F$2:$F$1240=$P87)*('1530'!$A$2:$A$1240=MAX('1530'!$A$2:$A$1240))),'1530'!$H$2:$H$1240),"")</f>
        <v>4140</v>
      </c>
      <c r="V87" s="31" cm="1">
        <f t="array" ref="V87">IFERROR(LOOKUP(2,1/(('1520'!$F$2:$F$1335=$P87)*('1520'!$A$2:$A$1335=MAX('1520'!$A$2:$A$1335))),'1520'!$S$2:$S$1335),0)</f>
        <v>160300</v>
      </c>
    </row>
    <row r="88" spans="1:22">
      <c r="A88" s="106" t="str">
        <f t="shared" si="12"/>
        <v/>
      </c>
      <c r="C88" s="31" t="str">
        <f t="shared" si="15"/>
        <v/>
      </c>
      <c r="D88" s="31" t="str">
        <f t="shared" si="16"/>
        <v/>
      </c>
      <c r="E88" s="31" t="str">
        <f t="shared" si="17"/>
        <v/>
      </c>
      <c r="F88" s="32" t="str">
        <f t="shared" si="13"/>
        <v/>
      </c>
      <c r="G88" s="105" t="str">
        <f>IF($B88="","",_xlfn.LET(_xlpm.topix,関数!$C$1,_xlpm.rate,IF($D88&gt;0,ABS($F88/$D88)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88" s="29" t="str">
        <f t="shared" si="18"/>
        <v/>
      </c>
      <c r="I88" s="29" t="str">
        <f t="shared" si="14"/>
        <v/>
      </c>
      <c r="J88" s="9"/>
      <c r="K88" s="9"/>
      <c r="L88" s="9"/>
      <c r="M88" s="9"/>
      <c r="N88" s="9"/>
      <c r="P88" s="31">
        <f>銘柄リスト!A88</f>
        <v>9308</v>
      </c>
      <c r="Q88" s="31" cm="1">
        <f t="array" ref="Q88">IFERROR(LOOKUP(2,1/(('1500'!$F$2:$F$1143=$P88)*('1500'!$A$2:$A$1143=MAX('1500'!$A$2:$A$1143))),'1500'!$H$2:$H$1143),0)</f>
        <v>1869</v>
      </c>
      <c r="R88" s="31" cm="1">
        <f t="array" ref="R88">IFERROR(LOOKUP(2,1/(('1520'!$F$2:$F$1335=$P88)*('1520'!$A$2:$A$1335=MAX('1520'!$A$2:$A$1335))),'1520'!$H$2:$H$1335),0)</f>
        <v>1866</v>
      </c>
      <c r="S88" s="31">
        <f t="shared" si="19"/>
        <v>-1.6051364365971107E-3</v>
      </c>
      <c r="T88" s="31" t="str" cm="1">
        <f t="array" ref="T88">IFERROR(LOOKUP(2,1/(('1520'!$F$2:$F$1335=$P88)*('1520'!$A$2:$A$1335=MAX('1520'!$A$2:$A$1335))),'1520'!$G$2:$G$1335),"")</f>
        <v>乾汽船</v>
      </c>
      <c r="U88" s="31" cm="1">
        <f t="array" ref="U88">IFERROR(LOOKUP(2,1/(('1530'!$F$2:$F$1240=$P88)*('1530'!$A$2:$A$1240=MAX('1530'!$A$2:$A$1240))),'1530'!$H$2:$H$1240),"")</f>
        <v>1875</v>
      </c>
      <c r="V88" s="31" cm="1">
        <f t="array" ref="V88">IFERROR(LOOKUP(2,1/(('1520'!$F$2:$F$1335=$P88)*('1520'!$A$2:$A$1335=MAX('1520'!$A$2:$A$1335))),'1520'!$S$2:$S$1335),0)</f>
        <v>126900</v>
      </c>
    </row>
    <row r="89" spans="1:22">
      <c r="A89" s="106" t="str">
        <f t="shared" si="12"/>
        <v/>
      </c>
      <c r="C89" s="31" t="str">
        <f t="shared" si="15"/>
        <v/>
      </c>
      <c r="D89" s="31" t="str">
        <f t="shared" si="16"/>
        <v/>
      </c>
      <c r="E89" s="31" t="str">
        <f t="shared" si="17"/>
        <v/>
      </c>
      <c r="F89" s="32" t="str">
        <f t="shared" si="13"/>
        <v/>
      </c>
      <c r="G89" s="105" t="str">
        <f>IF($B89="","",_xlfn.LET(_xlpm.topix,関数!$C$1,_xlpm.rate,IF($D89&gt;0,ABS($F89/$D89)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89" s="29" t="str">
        <f t="shared" si="18"/>
        <v/>
      </c>
      <c r="I89" s="29" t="str">
        <f t="shared" si="14"/>
        <v/>
      </c>
      <c r="J89" s="9"/>
      <c r="K89" s="9"/>
      <c r="L89" s="9"/>
      <c r="M89" s="9"/>
      <c r="N89" s="9"/>
      <c r="P89" s="31">
        <f>銘柄リスト!A89</f>
        <v>9348</v>
      </c>
      <c r="Q89" s="31" cm="1">
        <f t="array" ref="Q89">IFERROR(LOOKUP(2,1/(('1500'!$F$2:$F$1143=$P89)*('1500'!$A$2:$A$1143=MAX('1500'!$A$2:$A$1143))),'1500'!$H$2:$H$1143),0)</f>
        <v>400</v>
      </c>
      <c r="R89" s="31" cm="1">
        <f t="array" ref="R89">IFERROR(LOOKUP(2,1/(('1520'!$F$2:$F$1335=$P89)*('1520'!$A$2:$A$1335=MAX('1520'!$A$2:$A$1335))),'1520'!$H$2:$H$1335),0)</f>
        <v>402</v>
      </c>
      <c r="S89" s="31">
        <f t="shared" si="19"/>
        <v>5.0000000000000001E-3</v>
      </c>
      <c r="T89" s="31" t="str" cm="1">
        <f t="array" ref="T89">IFERROR(LOOKUP(2,1/(('1520'!$F$2:$F$1335=$P89)*('1520'!$A$2:$A$1335=MAX('1520'!$A$2:$A$1335))),'1520'!$G$2:$G$1335),"")</f>
        <v>ｉｓｐａｃｅ</v>
      </c>
      <c r="U89" s="31" cm="1">
        <f t="array" ref="U89">IFERROR(LOOKUP(2,1/(('1530'!$F$2:$F$1240=$P89)*('1530'!$A$2:$A$1240=MAX('1530'!$A$2:$A$1240))),'1530'!$H$2:$H$1240),"")</f>
        <v>400</v>
      </c>
      <c r="V89" s="31" cm="1">
        <f t="array" ref="V89">IFERROR(LOOKUP(2,1/(('1520'!$F$2:$F$1335=$P89)*('1520'!$A$2:$A$1335=MAX('1520'!$A$2:$A$1335))),'1520'!$S$2:$S$1335),0)</f>
        <v>2155800</v>
      </c>
    </row>
    <row r="90" spans="1:22">
      <c r="A90" s="106" t="str">
        <f t="shared" si="12"/>
        <v/>
      </c>
      <c r="C90" s="31" t="str">
        <f t="shared" si="15"/>
        <v/>
      </c>
      <c r="D90" s="31" t="str">
        <f t="shared" si="16"/>
        <v/>
      </c>
      <c r="E90" s="31" t="str">
        <f t="shared" si="17"/>
        <v/>
      </c>
      <c r="F90" s="32" t="str">
        <f t="shared" si="13"/>
        <v/>
      </c>
      <c r="G90" s="105" t="str">
        <f>IF($B90="","",_xlfn.LET(_xlpm.topix,関数!$C$1,_xlpm.rate,IF($D90&gt;0,ABS($F90/$D90)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90" s="29" t="str">
        <f t="shared" si="18"/>
        <v/>
      </c>
      <c r="I90" s="29" t="str">
        <f t="shared" si="14"/>
        <v/>
      </c>
      <c r="J90" s="9"/>
      <c r="K90" s="9"/>
      <c r="L90" s="9"/>
      <c r="M90" s="9"/>
      <c r="N90" s="9"/>
      <c r="P90" s="31">
        <f>銘柄リスト!A90</f>
        <v>9432</v>
      </c>
      <c r="Q90" s="31" cm="1">
        <f t="array" ref="Q90">IFERROR(LOOKUP(2,1/(('1500'!$F$2:$F$1143=$P90)*('1500'!$A$2:$A$1143=MAX('1500'!$A$2:$A$1143))),'1500'!$H$2:$H$1143),0)</f>
        <v>160.19999999999999</v>
      </c>
      <c r="R90" s="31" cm="1">
        <f t="array" ref="R90">IFERROR(LOOKUP(2,1/(('1520'!$F$2:$F$1335=$P90)*('1520'!$A$2:$A$1335=MAX('1520'!$A$2:$A$1335))),'1520'!$H$2:$H$1335),0)</f>
        <v>160.6</v>
      </c>
      <c r="S90" s="31">
        <f t="shared" si="19"/>
        <v>2.496878901373319E-3</v>
      </c>
      <c r="T90" s="31" t="str" cm="1">
        <f t="array" ref="T90">IFERROR(LOOKUP(2,1/(('1520'!$F$2:$F$1335=$P90)*('1520'!$A$2:$A$1335=MAX('1520'!$A$2:$A$1335))),'1520'!$G$2:$G$1335),"")</f>
        <v>ＮＴＴ</v>
      </c>
      <c r="U90" s="31" cm="1">
        <f t="array" ref="U90">IFERROR(LOOKUP(2,1/(('1530'!$F$2:$F$1240=$P90)*('1530'!$A$2:$A$1240=MAX('1530'!$A$2:$A$1240))),'1530'!$H$2:$H$1240),"")</f>
        <v>160.30000000000001</v>
      </c>
      <c r="V90" s="31" cm="1">
        <f t="array" ref="V90">IFERROR(LOOKUP(2,1/(('1520'!$F$2:$F$1335=$P90)*('1520'!$A$2:$A$1335=MAX('1520'!$A$2:$A$1335))),'1520'!$S$2:$S$1335),0)</f>
        <v>425556300</v>
      </c>
    </row>
    <row r="91" spans="1:22">
      <c r="A91" s="106" t="str">
        <f t="shared" si="12"/>
        <v/>
      </c>
      <c r="C91" s="31" t="str">
        <f t="shared" si="15"/>
        <v/>
      </c>
      <c r="D91" s="31" t="str">
        <f t="shared" si="16"/>
        <v/>
      </c>
      <c r="E91" s="31" t="str">
        <f t="shared" si="17"/>
        <v/>
      </c>
      <c r="F91" s="32" t="str">
        <f t="shared" si="13"/>
        <v/>
      </c>
      <c r="G91" s="105" t="str">
        <f>IF($B91="","",_xlfn.LET(_xlpm.topix,関数!$C$1,_xlpm.rate,IF($D91&gt;0,ABS($F91/$D91)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91" s="29" t="str">
        <f t="shared" si="18"/>
        <v/>
      </c>
      <c r="I91" s="29" t="str">
        <f t="shared" si="14"/>
        <v/>
      </c>
      <c r="J91" s="9"/>
      <c r="K91" s="9"/>
      <c r="L91" s="9"/>
      <c r="M91" s="9"/>
      <c r="N91" s="9"/>
      <c r="P91" s="31">
        <f>銘柄リスト!A91</f>
        <v>9449</v>
      </c>
      <c r="Q91" s="31" cm="1">
        <f t="array" ref="Q91">IFERROR(LOOKUP(2,1/(('1500'!$F$2:$F$1143=$P91)*('1500'!$A$2:$A$1143=MAX('1500'!$A$2:$A$1143))),'1500'!$H$2:$H$1143),0)</f>
        <v>4273</v>
      </c>
      <c r="R91" s="31" cm="1">
        <f t="array" ref="R91">IFERROR(LOOKUP(2,1/(('1520'!$F$2:$F$1335=$P91)*('1520'!$A$2:$A$1335=MAX('1520'!$A$2:$A$1335))),'1520'!$H$2:$H$1335),0)</f>
        <v>4273</v>
      </c>
      <c r="S91" s="31">
        <f t="shared" si="19"/>
        <v>0</v>
      </c>
      <c r="T91" s="31" t="str" cm="1">
        <f t="array" ref="T91">IFERROR(LOOKUP(2,1/(('1520'!$F$2:$F$1335=$P91)*('1520'!$A$2:$A$1335=MAX('1520'!$A$2:$A$1335))),'1520'!$G$2:$G$1335),"")</f>
        <v>ＧＭＯインターネットグループ</v>
      </c>
      <c r="U91" s="31" cm="1">
        <f t="array" ref="U91">IFERROR(LOOKUP(2,1/(('1530'!$F$2:$F$1240=$P91)*('1530'!$A$2:$A$1240=MAX('1530'!$A$2:$A$1240))),'1530'!$H$2:$H$1240),"")</f>
        <v>4258</v>
      </c>
      <c r="V91" s="31" cm="1">
        <f t="array" ref="V91">IFERROR(LOOKUP(2,1/(('1520'!$F$2:$F$1335=$P91)*('1520'!$A$2:$A$1335=MAX('1520'!$A$2:$A$1335))),'1520'!$S$2:$S$1335),0)</f>
        <v>407500</v>
      </c>
    </row>
    <row r="92" spans="1:22">
      <c r="A92" s="106" t="str">
        <f t="shared" si="12"/>
        <v/>
      </c>
      <c r="C92" s="31" t="str">
        <f t="shared" si="15"/>
        <v/>
      </c>
      <c r="D92" s="31" t="str">
        <f t="shared" si="16"/>
        <v/>
      </c>
      <c r="E92" s="31" t="str">
        <f t="shared" si="17"/>
        <v/>
      </c>
      <c r="F92" s="32" t="str">
        <f t="shared" si="13"/>
        <v/>
      </c>
      <c r="G92" s="105" t="str">
        <f>IF($B92="","",_xlfn.LET(_xlpm.topix,関数!$C$1,_xlpm.rate,IF($D92&gt;0,ABS($F92/$D92)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92" s="29" t="str">
        <f t="shared" si="18"/>
        <v/>
      </c>
      <c r="I92" s="29" t="str">
        <f t="shared" si="14"/>
        <v/>
      </c>
      <c r="J92" s="9"/>
      <c r="K92" s="9"/>
      <c r="L92" s="9"/>
      <c r="M92" s="9"/>
      <c r="N92" s="9"/>
      <c r="P92" s="31">
        <f>銘柄リスト!A92</f>
        <v>9501</v>
      </c>
      <c r="Q92" s="31" cm="1">
        <f t="array" ref="Q92">IFERROR(LOOKUP(2,1/(('1500'!$F$2:$F$1143=$P92)*('1500'!$A$2:$A$1143=MAX('1500'!$A$2:$A$1143))),'1500'!$H$2:$H$1143),0)</f>
        <v>533.6</v>
      </c>
      <c r="R92" s="31" cm="1">
        <f t="array" ref="R92">IFERROR(LOOKUP(2,1/(('1520'!$F$2:$F$1335=$P92)*('1520'!$A$2:$A$1335=MAX('1520'!$A$2:$A$1335))),'1520'!$H$2:$H$1335),0)</f>
        <v>534.1</v>
      </c>
      <c r="S92" s="31">
        <f t="shared" si="19"/>
        <v>9.3703148425787106E-4</v>
      </c>
      <c r="T92" s="31" t="str" cm="1">
        <f t="array" ref="T92">IFERROR(LOOKUP(2,1/(('1520'!$F$2:$F$1335=$P92)*('1520'!$A$2:$A$1335=MAX('1520'!$A$2:$A$1335))),'1520'!$G$2:$G$1335),"")</f>
        <v>東京電力ＨＤ</v>
      </c>
      <c r="U92" s="31" cm="1">
        <f t="array" ref="U92">IFERROR(LOOKUP(2,1/(('1530'!$F$2:$F$1240=$P92)*('1530'!$A$2:$A$1240=MAX('1530'!$A$2:$A$1240))),'1530'!$H$2:$H$1240),"")</f>
        <v>533.70000000000005</v>
      </c>
      <c r="V92" s="31" cm="1">
        <f t="array" ref="V92">IFERROR(LOOKUP(2,1/(('1520'!$F$2:$F$1335=$P92)*('1520'!$A$2:$A$1335=MAX('1520'!$A$2:$A$1335))),'1520'!$S$2:$S$1335),0)</f>
        <v>36719200</v>
      </c>
    </row>
    <row r="93" spans="1:22">
      <c r="A93" s="106" t="str">
        <f t="shared" si="12"/>
        <v/>
      </c>
      <c r="C93" s="31" t="str">
        <f t="shared" si="15"/>
        <v/>
      </c>
      <c r="D93" s="31" t="str">
        <f t="shared" si="16"/>
        <v/>
      </c>
      <c r="E93" s="31" t="str">
        <f t="shared" si="17"/>
        <v/>
      </c>
      <c r="F93" s="32" t="str">
        <f t="shared" si="13"/>
        <v/>
      </c>
      <c r="G93" s="105" t="str">
        <f>IF($B93="","",_xlfn.LET(_xlpm.topix,関数!$C$1,_xlpm.rate,IF($D93&gt;0,ABS($F93/$D93)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93" s="29" t="str">
        <f t="shared" si="18"/>
        <v/>
      </c>
      <c r="I93" s="29" t="str">
        <f t="shared" si="14"/>
        <v/>
      </c>
      <c r="J93" s="9"/>
      <c r="K93" s="9"/>
      <c r="L93" s="9"/>
      <c r="M93" s="9"/>
      <c r="N93" s="9"/>
      <c r="P93" s="31">
        <f>銘柄リスト!A93</f>
        <v>9531</v>
      </c>
      <c r="Q93" s="31" cm="1">
        <f t="array" ref="Q93">IFERROR(LOOKUP(2,1/(('1500'!$F$2:$F$1143=$P93)*('1500'!$A$2:$A$1143=MAX('1500'!$A$2:$A$1143))),'1500'!$H$2:$H$1143),0)</f>
        <v>6281</v>
      </c>
      <c r="R93" s="31" cm="1">
        <f t="array" ref="R93">IFERROR(LOOKUP(2,1/(('1520'!$F$2:$F$1335=$P93)*('1520'!$A$2:$A$1335=MAX('1520'!$A$2:$A$1335))),'1520'!$H$2:$H$1335),0)</f>
        <v>6290</v>
      </c>
      <c r="S93" s="31">
        <f t="shared" si="19"/>
        <v>1.4328928514567743E-3</v>
      </c>
      <c r="T93" s="31" t="str" cm="1">
        <f t="array" ref="T93">IFERROR(LOOKUP(2,1/(('1520'!$F$2:$F$1335=$P93)*('1520'!$A$2:$A$1335=MAX('1520'!$A$2:$A$1335))),'1520'!$G$2:$G$1335),"")</f>
        <v>東京瓦斯</v>
      </c>
      <c r="U93" s="31" cm="1">
        <f t="array" ref="U93">IFERROR(LOOKUP(2,1/(('1530'!$F$2:$F$1240=$P93)*('1530'!$A$2:$A$1240=MAX('1530'!$A$2:$A$1240))),'1530'!$H$2:$H$1240),"")</f>
        <v>6290</v>
      </c>
      <c r="V93" s="31" cm="1">
        <f t="array" ref="V93">IFERROR(LOOKUP(2,1/(('1520'!$F$2:$F$1335=$P93)*('1520'!$A$2:$A$1335=MAX('1520'!$A$2:$A$1335))),'1520'!$S$2:$S$1335),0)</f>
        <v>778100</v>
      </c>
    </row>
    <row r="94" spans="1:22">
      <c r="A94" s="106" t="str">
        <f t="shared" si="12"/>
        <v/>
      </c>
      <c r="C94" s="31" t="str">
        <f t="shared" si="15"/>
        <v/>
      </c>
      <c r="D94" s="31" t="str">
        <f t="shared" si="16"/>
        <v/>
      </c>
      <c r="E94" s="31" t="str">
        <f t="shared" si="17"/>
        <v/>
      </c>
      <c r="F94" s="32" t="str">
        <f t="shared" si="13"/>
        <v/>
      </c>
      <c r="G94" s="105" t="str">
        <f>IF($B94="","",_xlfn.LET(_xlpm.topix,関数!$C$1,_xlpm.rate,IF($D94&gt;0,ABS($F94/$D94),0),IF(_xlpm.topix&gt;=1.54,分析!$C$7,IF(_xlpm.topix&gt;=1.18,分析!$C$8,IF(_xlpm.topix&gt;=0.53,分析!$C$9,IF(AND(_xlpm.topix&lt;-0.2,_xlpm.rate&gt;=0.008),分析!$C$12,IF(AND(_xlpm.topix&lt;-0.2,_xlpm.rate&gt;=0.005),分析!$C$13,"−")))))))</f>
        <v/>
      </c>
      <c r="H94" s="29" t="str">
        <f t="shared" si="18"/>
        <v/>
      </c>
      <c r="I94" s="29" t="str">
        <f t="shared" si="14"/>
        <v/>
      </c>
      <c r="J94" s="9"/>
      <c r="K94" s="9"/>
      <c r="L94" s="9"/>
      <c r="M94" s="9"/>
      <c r="N94" s="9"/>
      <c r="P94" s="31">
        <f>銘柄リスト!A94</f>
        <v>9882</v>
      </c>
      <c r="Q94" s="31" cm="1">
        <f t="array" ref="Q94">IFERROR(LOOKUP(2,1/(('1500'!$F$2:$F$1143=$P94)*('1500'!$A$2:$A$1143=MAX('1500'!$A$2:$A$1143))),'1500'!$H$2:$H$1143),0)</f>
        <v>1883</v>
      </c>
      <c r="R94" s="31" cm="1">
        <f t="array" ref="R94">IFERROR(LOOKUP(2,1/(('1520'!$F$2:$F$1335=$P94)*('1520'!$A$2:$A$1335=MAX('1520'!$A$2:$A$1335))),'1520'!$H$2:$H$1335),0)</f>
        <v>1882</v>
      </c>
      <c r="S94" s="31">
        <f t="shared" si="19"/>
        <v>-5.3106744556558679E-4</v>
      </c>
      <c r="T94" s="31" t="str" cm="1">
        <f t="array" ref="T94">IFERROR(LOOKUP(2,1/(('1520'!$F$2:$F$1335=$P94)*('1520'!$A$2:$A$1335=MAX('1520'!$A$2:$A$1335))),'1520'!$G$2:$G$1335),"")</f>
        <v>イエローハット</v>
      </c>
      <c r="U94" s="31" cm="1">
        <f t="array" ref="U94">IFERROR(LOOKUP(2,1/(('1530'!$F$2:$F$1240=$P94)*('1530'!$A$2:$A$1240=MAX('1530'!$A$2:$A$1240))),'1530'!$H$2:$H$1240),"")</f>
        <v>1881</v>
      </c>
      <c r="V94" s="31" cm="1">
        <f t="array" ref="V94">IFERROR(LOOKUP(2,1/(('1520'!$F$2:$F$1335=$P94)*('1520'!$A$2:$A$1335=MAX('1520'!$A$2:$A$1335))),'1520'!$S$2:$S$1335),0)</f>
        <v>253900</v>
      </c>
    </row>
  </sheetData>
  <phoneticPr fontId="2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O95"/>
  <sheetViews>
    <sheetView workbookViewId="0">
      <selection activeCell="R3" sqref="R3"/>
    </sheetView>
  </sheetViews>
  <sheetFormatPr defaultRowHeight="24"/>
  <cols>
    <col min="2" max="2" width="8.26953125" bestFit="1" customWidth="1"/>
    <col min="7" max="7" width="15.26953125" bestFit="1" customWidth="1"/>
  </cols>
  <sheetData>
    <row r="1" spans="1:15" ht="42">
      <c r="A1" s="8"/>
      <c r="B1" cm="1">
        <f t="array" ref="B1">_xll.RssIndexMarket("TOPX", "現在値")</f>
        <v>3952.5</v>
      </c>
      <c r="C1" cm="1">
        <f t="array" ref="C1">_xll.RssIndexMarket("TOPX", "前日比率")</f>
        <v>-0.54</v>
      </c>
      <c r="D1" cm="1">
        <f t="array" ref="D1">_xll.RssIndexMarket("N225.FUT01.OS", "現在値")</f>
        <v>61710</v>
      </c>
      <c r="E1" cm="1">
        <f t="array" ref="E1">_xll.RssIndexMarket("N225.FUT01.OS", "前日比率")</f>
        <v>-1.18</v>
      </c>
      <c r="G1" s="112" t="s">
        <v>867</v>
      </c>
      <c r="H1" s="109" t="s">
        <v>798</v>
      </c>
      <c r="I1" s="109" t="s">
        <v>799</v>
      </c>
      <c r="J1" s="109" t="s">
        <v>800</v>
      </c>
      <c r="K1" s="109" t="s">
        <v>801</v>
      </c>
      <c r="L1" s="109" t="s">
        <v>802</v>
      </c>
      <c r="M1" s="109" t="s">
        <v>803</v>
      </c>
      <c r="N1" s="112" t="s">
        <v>867</v>
      </c>
      <c r="O1" s="7"/>
    </row>
    <row r="2" spans="1:15">
      <c r="A2" s="8" t="s">
        <v>0</v>
      </c>
      <c r="B2" t="s">
        <v>116</v>
      </c>
      <c r="C2" t="s">
        <v>1</v>
      </c>
      <c r="D2" t="s">
        <v>2</v>
      </c>
      <c r="E2" t="s">
        <v>3</v>
      </c>
      <c r="F2" s="7" t="s">
        <v>4</v>
      </c>
      <c r="H2" s="110">
        <v>1605</v>
      </c>
      <c r="I2" s="111">
        <v>14</v>
      </c>
      <c r="J2" s="111">
        <v>0</v>
      </c>
      <c r="K2" s="111">
        <v>0</v>
      </c>
      <c r="L2" s="111">
        <v>-2</v>
      </c>
      <c r="M2" s="111">
        <v>5</v>
      </c>
    </row>
    <row r="3" spans="1:15">
      <c r="A3" s="8"/>
      <c r="B3" t="str" cm="1">
        <f t="array" ref="B3">_xll.RssMarket(A4, "出来高加重平均")</f>
        <v/>
      </c>
      <c r="D3" s="1"/>
      <c r="E3" s="6"/>
      <c r="H3" s="110">
        <v>1833</v>
      </c>
      <c r="I3" s="111">
        <v>0</v>
      </c>
      <c r="J3" s="111">
        <v>0</v>
      </c>
      <c r="K3" s="111">
        <v>0</v>
      </c>
      <c r="L3" s="111">
        <v>0</v>
      </c>
      <c r="M3" s="111">
        <v>0</v>
      </c>
    </row>
    <row r="4" spans="1:15">
      <c r="A4">
        <v>1230</v>
      </c>
      <c r="B4" t="str" cm="1">
        <f t="array" ref="B4">_xll.RssMarket(A5, "出来高加重平均")</f>
        <v/>
      </c>
      <c r="D4" t="s">
        <v>194</v>
      </c>
      <c r="H4" s="110">
        <v>1911</v>
      </c>
      <c r="I4" s="111">
        <v>4.2</v>
      </c>
      <c r="J4" s="111">
        <v>0</v>
      </c>
      <c r="K4" s="111">
        <v>0</v>
      </c>
      <c r="L4" s="111">
        <v>0</v>
      </c>
      <c r="M4" s="111">
        <v>-1.5</v>
      </c>
    </row>
    <row r="5" spans="1:15">
      <c r="H5" s="110">
        <v>1925</v>
      </c>
      <c r="I5" s="111">
        <v>11</v>
      </c>
      <c r="J5" s="111">
        <v>0</v>
      </c>
      <c r="K5" s="111">
        <v>0</v>
      </c>
      <c r="L5" s="111">
        <v>0</v>
      </c>
      <c r="M5" s="111">
        <v>-4</v>
      </c>
    </row>
    <row r="6" spans="1:15">
      <c r="A6" t="s">
        <v>118</v>
      </c>
      <c r="H6" s="110">
        <v>1928</v>
      </c>
      <c r="I6" s="111">
        <v>6</v>
      </c>
      <c r="J6" s="111">
        <v>0</v>
      </c>
      <c r="K6" s="111">
        <v>0</v>
      </c>
      <c r="L6" s="111">
        <v>0</v>
      </c>
      <c r="M6" s="111">
        <v>-7</v>
      </c>
    </row>
    <row r="7" spans="1:15">
      <c r="H7" s="110">
        <v>1929</v>
      </c>
      <c r="I7" s="111">
        <v>0</v>
      </c>
      <c r="J7" s="111">
        <v>0</v>
      </c>
      <c r="K7" s="111">
        <v>0</v>
      </c>
      <c r="L7" s="111">
        <v>1</v>
      </c>
      <c r="M7" s="111">
        <v>0</v>
      </c>
    </row>
    <row r="8" spans="1:15">
      <c r="A8" t="s">
        <v>119</v>
      </c>
      <c r="H8" s="110">
        <v>1963</v>
      </c>
      <c r="I8" s="111">
        <v>-6</v>
      </c>
      <c r="J8" s="111">
        <v>0</v>
      </c>
      <c r="K8" s="111">
        <v>0</v>
      </c>
      <c r="L8" s="111">
        <v>-11</v>
      </c>
      <c r="M8" s="111">
        <v>-6</v>
      </c>
    </row>
    <row r="9" spans="1:15">
      <c r="H9" s="110">
        <v>2124</v>
      </c>
      <c r="I9" s="111">
        <v>1.5</v>
      </c>
      <c r="J9" s="111">
        <v>0</v>
      </c>
      <c r="K9" s="111">
        <v>0</v>
      </c>
      <c r="L9" s="111">
        <v>2</v>
      </c>
      <c r="M9" s="111">
        <v>-1</v>
      </c>
    </row>
    <row r="10" spans="1:15">
      <c r="A10" t="s">
        <v>120</v>
      </c>
      <c r="H10" s="110">
        <v>2162</v>
      </c>
      <c r="I10" s="111">
        <v>0</v>
      </c>
      <c r="J10" s="111">
        <v>0</v>
      </c>
      <c r="K10" s="111">
        <v>0</v>
      </c>
      <c r="L10" s="111">
        <v>0</v>
      </c>
      <c r="M10" s="111">
        <v>0</v>
      </c>
    </row>
    <row r="11" spans="1:15">
      <c r="H11" s="110">
        <v>2229</v>
      </c>
      <c r="I11" s="111">
        <v>5.0999999999999996</v>
      </c>
      <c r="J11" s="111">
        <v>0</v>
      </c>
      <c r="K11" s="111">
        <v>0</v>
      </c>
      <c r="L11" s="111">
        <v>0</v>
      </c>
      <c r="M11" s="111">
        <v>5</v>
      </c>
    </row>
    <row r="12" spans="1:15">
      <c r="A12" s="9" t="s">
        <v>120</v>
      </c>
      <c r="H12" s="110">
        <v>2768</v>
      </c>
      <c r="I12" s="111">
        <v>9.5</v>
      </c>
      <c r="J12" s="111">
        <v>0</v>
      </c>
      <c r="K12" s="111">
        <v>0</v>
      </c>
      <c r="L12" s="111">
        <v>-2</v>
      </c>
      <c r="M12" s="111">
        <v>23</v>
      </c>
    </row>
    <row r="13" spans="1:15">
      <c r="H13" s="110">
        <v>2769</v>
      </c>
      <c r="I13" s="111">
        <v>2</v>
      </c>
      <c r="J13" s="111">
        <v>0</v>
      </c>
      <c r="K13" s="111">
        <v>0</v>
      </c>
      <c r="L13" s="111">
        <v>-3</v>
      </c>
      <c r="M13" s="111">
        <v>0</v>
      </c>
    </row>
    <row r="14" spans="1:15" ht="48">
      <c r="A14" s="10" t="s">
        <v>121</v>
      </c>
      <c r="B14" s="10"/>
      <c r="H14" s="110">
        <v>2914</v>
      </c>
      <c r="I14" s="111">
        <v>2.7</v>
      </c>
      <c r="J14" s="111">
        <v>0</v>
      </c>
      <c r="K14" s="111">
        <v>0</v>
      </c>
      <c r="L14" s="111">
        <v>20</v>
      </c>
      <c r="M14" s="111">
        <v>-9</v>
      </c>
    </row>
    <row r="15" spans="1:15">
      <c r="A15" s="11"/>
      <c r="B15" s="11"/>
      <c r="H15" s="110">
        <v>3003</v>
      </c>
      <c r="I15" s="111">
        <v>0.8</v>
      </c>
      <c r="J15" s="111">
        <v>0</v>
      </c>
      <c r="K15" s="111">
        <v>0</v>
      </c>
      <c r="L15" s="111">
        <v>0</v>
      </c>
      <c r="M15" s="111">
        <v>2.5</v>
      </c>
    </row>
    <row r="16" spans="1:15">
      <c r="A16" s="12" t="s">
        <v>122</v>
      </c>
      <c r="B16" s="11" t="s">
        <v>123</v>
      </c>
      <c r="H16" s="110">
        <v>3407</v>
      </c>
      <c r="I16" s="111">
        <v>1.4</v>
      </c>
      <c r="J16" s="111">
        <v>0</v>
      </c>
      <c r="K16" s="111">
        <v>0</v>
      </c>
      <c r="L16" s="111">
        <v>-2</v>
      </c>
      <c r="M16" s="111">
        <v>0</v>
      </c>
    </row>
    <row r="17" spans="1:13" ht="72">
      <c r="A17" s="11" t="s">
        <v>124</v>
      </c>
      <c r="B17" s="11" t="s">
        <v>125</v>
      </c>
      <c r="H17" s="110">
        <v>4008</v>
      </c>
      <c r="I17" s="111">
        <v>0.5</v>
      </c>
      <c r="J17" s="111">
        <v>0</v>
      </c>
      <c r="K17" s="111">
        <v>0</v>
      </c>
      <c r="L17" s="111">
        <v>3</v>
      </c>
      <c r="M17" s="111">
        <v>4</v>
      </c>
    </row>
    <row r="18" spans="1:13" ht="48">
      <c r="A18" s="11" t="s">
        <v>126</v>
      </c>
      <c r="B18" s="11" t="s">
        <v>127</v>
      </c>
      <c r="H18" s="110">
        <v>4026</v>
      </c>
      <c r="I18" s="111">
        <v>1</v>
      </c>
      <c r="J18" s="111">
        <v>0</v>
      </c>
      <c r="K18" s="111">
        <v>0</v>
      </c>
      <c r="L18" s="111">
        <v>3</v>
      </c>
      <c r="M18" s="111">
        <v>16</v>
      </c>
    </row>
    <row r="19" spans="1:13">
      <c r="A19" t="s">
        <v>128</v>
      </c>
      <c r="B19" t="s">
        <v>129</v>
      </c>
      <c r="H19" s="110">
        <v>4062</v>
      </c>
      <c r="I19" s="111">
        <v>-238.7</v>
      </c>
      <c r="J19" s="111">
        <v>0</v>
      </c>
      <c r="K19" s="111">
        <v>0</v>
      </c>
      <c r="L19" s="111">
        <v>70</v>
      </c>
      <c r="M19" s="111">
        <v>-75</v>
      </c>
    </row>
    <row r="20" spans="1:13">
      <c r="A20" t="s">
        <v>130</v>
      </c>
      <c r="B20" t="s">
        <v>131</v>
      </c>
      <c r="H20" s="110">
        <v>4063</v>
      </c>
      <c r="I20" s="111">
        <v>0</v>
      </c>
      <c r="J20" s="111">
        <v>0</v>
      </c>
      <c r="K20" s="111">
        <v>0</v>
      </c>
      <c r="L20" s="111">
        <v>0</v>
      </c>
      <c r="M20" s="111">
        <v>12</v>
      </c>
    </row>
    <row r="21" spans="1:13">
      <c r="H21" s="110">
        <v>4068</v>
      </c>
      <c r="I21" s="111">
        <v>0</v>
      </c>
      <c r="J21" s="111">
        <v>0</v>
      </c>
      <c r="K21" s="111">
        <v>0</v>
      </c>
      <c r="L21" s="111">
        <v>0</v>
      </c>
      <c r="M21" s="111">
        <v>0</v>
      </c>
    </row>
    <row r="22" spans="1:13">
      <c r="H22" s="110">
        <v>4100</v>
      </c>
      <c r="I22" s="111">
        <v>0.3</v>
      </c>
      <c r="J22" s="111">
        <v>0</v>
      </c>
      <c r="K22" s="111">
        <v>0</v>
      </c>
      <c r="L22" s="111">
        <v>0</v>
      </c>
      <c r="M22" s="111">
        <v>0</v>
      </c>
    </row>
    <row r="23" spans="1:13">
      <c r="A23" s="13" t="s">
        <v>132</v>
      </c>
      <c r="H23" s="110">
        <v>4182</v>
      </c>
      <c r="I23" s="111">
        <v>3.3</v>
      </c>
      <c r="J23" s="111">
        <v>0</v>
      </c>
      <c r="K23" s="111">
        <v>0</v>
      </c>
      <c r="L23" s="111">
        <v>0</v>
      </c>
      <c r="M23" s="111">
        <v>-8</v>
      </c>
    </row>
    <row r="24" spans="1:13">
      <c r="A24" s="13"/>
      <c r="H24" s="110">
        <v>4188</v>
      </c>
      <c r="I24" s="111">
        <v>2</v>
      </c>
      <c r="J24" s="111">
        <v>0</v>
      </c>
      <c r="K24" s="111">
        <v>0</v>
      </c>
      <c r="L24" s="111">
        <v>1.5</v>
      </c>
      <c r="M24" s="111">
        <v>0</v>
      </c>
    </row>
    <row r="25" spans="1:13">
      <c r="A25" t="s">
        <v>133</v>
      </c>
      <c r="H25" s="110">
        <v>4220</v>
      </c>
      <c r="I25" s="111">
        <v>-3</v>
      </c>
      <c r="J25" s="111">
        <v>0</v>
      </c>
      <c r="K25" s="111">
        <v>0</v>
      </c>
      <c r="L25" s="111">
        <v>0</v>
      </c>
      <c r="M25" s="111">
        <v>0</v>
      </c>
    </row>
    <row r="26" spans="1:13">
      <c r="A26" t="s">
        <v>134</v>
      </c>
      <c r="H26" s="110">
        <v>4334</v>
      </c>
      <c r="I26" s="111">
        <v>0.5</v>
      </c>
      <c r="J26" s="111">
        <v>0</v>
      </c>
      <c r="K26" s="111">
        <v>0</v>
      </c>
      <c r="L26" s="111">
        <v>1</v>
      </c>
      <c r="M26" s="111">
        <v>0</v>
      </c>
    </row>
    <row r="27" spans="1:13">
      <c r="H27" s="110">
        <v>4523</v>
      </c>
      <c r="I27" s="111">
        <v>1</v>
      </c>
      <c r="J27" s="111">
        <v>0</v>
      </c>
      <c r="K27" s="111">
        <v>0</v>
      </c>
      <c r="L27" s="111">
        <v>0</v>
      </c>
      <c r="M27" s="111">
        <v>4</v>
      </c>
    </row>
    <row r="28" spans="1:13">
      <c r="A28" t="s">
        <v>135</v>
      </c>
      <c r="H28" s="110">
        <v>4528</v>
      </c>
      <c r="I28" s="111">
        <v>-2.7</v>
      </c>
      <c r="J28" s="111">
        <v>0</v>
      </c>
      <c r="K28" s="111">
        <v>0</v>
      </c>
      <c r="L28" s="111">
        <v>-0.5</v>
      </c>
      <c r="M28" s="111">
        <v>-4</v>
      </c>
    </row>
    <row r="29" spans="1:13">
      <c r="H29" s="110">
        <v>4661</v>
      </c>
      <c r="I29" s="111">
        <v>-1</v>
      </c>
      <c r="J29" s="111">
        <v>0</v>
      </c>
      <c r="K29" s="111">
        <v>0</v>
      </c>
      <c r="L29" s="111">
        <v>6</v>
      </c>
      <c r="M29" s="111">
        <v>-6.5</v>
      </c>
    </row>
    <row r="30" spans="1:13">
      <c r="H30" s="110">
        <v>5020</v>
      </c>
      <c r="I30" s="111">
        <v>-1.2</v>
      </c>
      <c r="J30" s="111">
        <v>0</v>
      </c>
      <c r="K30" s="111">
        <v>0</v>
      </c>
      <c r="L30" s="111">
        <v>0.5</v>
      </c>
      <c r="M30" s="111">
        <v>0</v>
      </c>
    </row>
    <row r="31" spans="1:13">
      <c r="A31" t="s">
        <v>244</v>
      </c>
      <c r="H31" s="110">
        <v>5201</v>
      </c>
      <c r="I31" s="111">
        <v>17.3</v>
      </c>
      <c r="J31" s="111">
        <v>0</v>
      </c>
      <c r="K31" s="111">
        <v>0</v>
      </c>
      <c r="L31" s="111">
        <v>-5</v>
      </c>
      <c r="M31" s="111">
        <v>-16</v>
      </c>
    </row>
    <row r="32" spans="1:13">
      <c r="H32" s="110">
        <v>5302</v>
      </c>
      <c r="I32" s="111">
        <v>15</v>
      </c>
      <c r="J32" s="111">
        <v>0</v>
      </c>
      <c r="K32" s="111">
        <v>0</v>
      </c>
      <c r="L32" s="111">
        <v>0</v>
      </c>
      <c r="M32" s="111">
        <v>0</v>
      </c>
    </row>
    <row r="33" spans="1:13">
      <c r="A33" t="s">
        <v>245</v>
      </c>
      <c r="H33" s="110">
        <v>5310</v>
      </c>
      <c r="I33" s="111">
        <v>25</v>
      </c>
      <c r="J33" s="111">
        <v>0</v>
      </c>
      <c r="K33" s="111">
        <v>0</v>
      </c>
      <c r="L33" s="111">
        <v>0</v>
      </c>
      <c r="M33" s="111">
        <v>0</v>
      </c>
    </row>
    <row r="34" spans="1:13">
      <c r="A34" t="s">
        <v>246</v>
      </c>
      <c r="H34" s="110">
        <v>5334</v>
      </c>
      <c r="I34" s="111">
        <v>45</v>
      </c>
      <c r="J34" s="111">
        <v>0</v>
      </c>
      <c r="K34" s="111">
        <v>0</v>
      </c>
      <c r="L34" s="111">
        <v>0</v>
      </c>
      <c r="M34" s="111">
        <v>-15</v>
      </c>
    </row>
    <row r="35" spans="1:13">
      <c r="A35" t="s">
        <v>247</v>
      </c>
      <c r="H35" s="110">
        <v>5706</v>
      </c>
      <c r="I35" s="111">
        <v>0</v>
      </c>
      <c r="J35" s="111">
        <v>0</v>
      </c>
      <c r="K35" s="111">
        <v>0</v>
      </c>
      <c r="L35" s="111">
        <v>-80</v>
      </c>
      <c r="M35" s="111">
        <v>-90</v>
      </c>
    </row>
    <row r="36" spans="1:13">
      <c r="H36" s="110">
        <v>5711</v>
      </c>
      <c r="I36" s="111">
        <v>0</v>
      </c>
      <c r="J36" s="111">
        <v>0</v>
      </c>
      <c r="K36" s="111">
        <v>0</v>
      </c>
      <c r="L36" s="111">
        <v>-1</v>
      </c>
      <c r="M36" s="111">
        <v>0</v>
      </c>
    </row>
    <row r="37" spans="1:13">
      <c r="A37" t="s">
        <v>1</v>
      </c>
      <c r="B37" t="s">
        <v>248</v>
      </c>
      <c r="H37" s="110">
        <v>5713</v>
      </c>
      <c r="I37" s="111">
        <v>23</v>
      </c>
      <c r="J37" s="111">
        <v>0</v>
      </c>
      <c r="K37" s="111">
        <v>0</v>
      </c>
      <c r="L37" s="111">
        <v>-7</v>
      </c>
      <c r="M37" s="111">
        <v>0</v>
      </c>
    </row>
    <row r="38" spans="1:13">
      <c r="A38" t="s">
        <v>251</v>
      </c>
      <c r="B38" t="s">
        <v>252</v>
      </c>
      <c r="H38" s="110">
        <v>5802</v>
      </c>
      <c r="I38" s="111">
        <v>-155</v>
      </c>
      <c r="J38" s="111">
        <v>0</v>
      </c>
      <c r="K38" s="111">
        <v>0</v>
      </c>
      <c r="L38" s="111">
        <v>-45</v>
      </c>
      <c r="M38" s="111">
        <v>-155</v>
      </c>
    </row>
    <row r="39" spans="1:13">
      <c r="A39" t="s">
        <v>253</v>
      </c>
      <c r="B39" t="s">
        <v>254</v>
      </c>
      <c r="H39" s="110">
        <v>5803</v>
      </c>
      <c r="I39" s="111">
        <v>37</v>
      </c>
      <c r="J39" s="111">
        <v>0</v>
      </c>
      <c r="K39" s="111">
        <v>0</v>
      </c>
      <c r="L39" s="111">
        <v>0</v>
      </c>
      <c r="M39" s="111">
        <v>-20</v>
      </c>
    </row>
    <row r="40" spans="1:13">
      <c r="A40" t="s">
        <v>255</v>
      </c>
      <c r="H40" s="110">
        <v>6038</v>
      </c>
      <c r="I40" s="111">
        <v>0</v>
      </c>
      <c r="J40" s="111">
        <v>0</v>
      </c>
      <c r="K40" s="111">
        <v>0</v>
      </c>
      <c r="L40" s="111">
        <v>0</v>
      </c>
      <c r="M40" s="111">
        <v>0</v>
      </c>
    </row>
    <row r="41" spans="1:13">
      <c r="A41" t="s">
        <v>256</v>
      </c>
      <c r="H41" s="110">
        <v>6156</v>
      </c>
      <c r="I41" s="111">
        <v>2.7</v>
      </c>
      <c r="J41" s="111">
        <v>0</v>
      </c>
      <c r="K41" s="111">
        <v>0</v>
      </c>
      <c r="L41" s="111">
        <v>0</v>
      </c>
      <c r="M41" s="111">
        <v>0</v>
      </c>
    </row>
    <row r="42" spans="1:13">
      <c r="A42" t="s">
        <v>257</v>
      </c>
      <c r="H42" s="110">
        <v>6178</v>
      </c>
      <c r="I42" s="111">
        <v>0.7</v>
      </c>
      <c r="J42" s="111">
        <v>0</v>
      </c>
      <c r="K42" s="111">
        <v>0</v>
      </c>
      <c r="L42" s="111">
        <v>3.5</v>
      </c>
      <c r="M42" s="111">
        <v>0</v>
      </c>
    </row>
    <row r="43" spans="1:13">
      <c r="A43" t="s">
        <v>258</v>
      </c>
      <c r="H43" s="110">
        <v>6208</v>
      </c>
      <c r="I43" s="111">
        <v>3.7</v>
      </c>
      <c r="J43" s="111">
        <v>0</v>
      </c>
      <c r="K43" s="111">
        <v>0</v>
      </c>
      <c r="L43" s="111">
        <v>-7</v>
      </c>
      <c r="M43" s="111">
        <v>4</v>
      </c>
    </row>
    <row r="44" spans="1:13">
      <c r="A44" t="s">
        <v>259</v>
      </c>
      <c r="H44" s="110">
        <v>6356</v>
      </c>
      <c r="I44" s="111">
        <v>-24</v>
      </c>
      <c r="J44" s="111">
        <v>0</v>
      </c>
      <c r="K44" s="111">
        <v>0</v>
      </c>
      <c r="L44" s="111">
        <v>0</v>
      </c>
      <c r="M44" s="111">
        <v>0</v>
      </c>
    </row>
    <row r="45" spans="1:13">
      <c r="A45" t="s">
        <v>260</v>
      </c>
      <c r="H45" s="110">
        <v>6378</v>
      </c>
      <c r="I45" s="111">
        <v>1.5</v>
      </c>
      <c r="J45" s="111">
        <v>0</v>
      </c>
      <c r="K45" s="111">
        <v>0</v>
      </c>
      <c r="L45" s="111">
        <v>-7</v>
      </c>
      <c r="M45" s="111">
        <v>0</v>
      </c>
    </row>
    <row r="46" spans="1:13">
      <c r="A46" t="s">
        <v>262</v>
      </c>
      <c r="H46" s="110">
        <v>6526</v>
      </c>
      <c r="I46" s="111">
        <v>-6.5</v>
      </c>
      <c r="J46" s="111">
        <v>0</v>
      </c>
      <c r="K46" s="111">
        <v>0</v>
      </c>
      <c r="L46" s="111">
        <v>-4.5</v>
      </c>
      <c r="M46" s="111">
        <v>0</v>
      </c>
    </row>
    <row r="47" spans="1:13">
      <c r="H47" s="110">
        <v>6586</v>
      </c>
      <c r="I47" s="111">
        <v>23.3</v>
      </c>
      <c r="J47" s="111">
        <v>0</v>
      </c>
      <c r="K47" s="111">
        <v>0</v>
      </c>
      <c r="L47" s="111">
        <v>-16</v>
      </c>
      <c r="M47" s="111">
        <v>8</v>
      </c>
    </row>
    <row r="48" spans="1:13">
      <c r="A48" t="s">
        <v>263</v>
      </c>
      <c r="H48" s="110">
        <v>6594</v>
      </c>
      <c r="I48" s="111">
        <v>10.5</v>
      </c>
      <c r="J48" s="111">
        <v>0</v>
      </c>
      <c r="K48" s="111">
        <v>0</v>
      </c>
      <c r="L48" s="111">
        <v>-16</v>
      </c>
      <c r="M48" s="111">
        <v>0</v>
      </c>
    </row>
    <row r="49" spans="1:13">
      <c r="A49" t="s">
        <v>264</v>
      </c>
      <c r="H49" s="110">
        <v>6674</v>
      </c>
      <c r="I49" s="111">
        <v>-32</v>
      </c>
      <c r="J49" s="111">
        <v>0</v>
      </c>
      <c r="K49" s="111">
        <v>0</v>
      </c>
      <c r="L49" s="111">
        <v>0</v>
      </c>
      <c r="M49" s="111">
        <v>0</v>
      </c>
    </row>
    <row r="50" spans="1:13">
      <c r="A50" t="s">
        <v>265</v>
      </c>
      <c r="H50" s="110">
        <v>6758</v>
      </c>
      <c r="I50" s="111">
        <v>9.5</v>
      </c>
      <c r="J50" s="111">
        <v>0</v>
      </c>
      <c r="K50" s="111">
        <v>0</v>
      </c>
      <c r="L50" s="111">
        <v>0</v>
      </c>
      <c r="M50" s="111">
        <v>-12</v>
      </c>
    </row>
    <row r="51" spans="1:13">
      <c r="A51" t="s">
        <v>266</v>
      </c>
      <c r="H51" s="110">
        <v>6810</v>
      </c>
      <c r="I51" s="111">
        <v>1</v>
      </c>
      <c r="J51" s="111">
        <v>0</v>
      </c>
      <c r="K51" s="111">
        <v>0</v>
      </c>
      <c r="L51" s="111">
        <v>3</v>
      </c>
      <c r="M51" s="111">
        <v>10</v>
      </c>
    </row>
    <row r="52" spans="1:13">
      <c r="A52" t="s">
        <v>267</v>
      </c>
      <c r="H52" s="110">
        <v>6841</v>
      </c>
      <c r="I52" s="111">
        <v>12</v>
      </c>
      <c r="J52" s="111">
        <v>0</v>
      </c>
      <c r="K52" s="111">
        <v>0</v>
      </c>
      <c r="L52" s="111">
        <v>-12</v>
      </c>
      <c r="M52" s="111">
        <v>6</v>
      </c>
    </row>
    <row r="53" spans="1:13">
      <c r="H53" s="110">
        <v>6890</v>
      </c>
      <c r="I53" s="111">
        <v>6.7</v>
      </c>
      <c r="J53" s="111">
        <v>0</v>
      </c>
      <c r="K53" s="111">
        <v>0</v>
      </c>
      <c r="L53" s="111">
        <v>0</v>
      </c>
      <c r="M53" s="111">
        <v>0</v>
      </c>
    </row>
    <row r="54" spans="1:13">
      <c r="A54" t="s">
        <v>827</v>
      </c>
      <c r="H54" s="110">
        <v>6925</v>
      </c>
      <c r="I54" s="111">
        <v>11.5</v>
      </c>
      <c r="J54" s="111">
        <v>0</v>
      </c>
      <c r="K54" s="111">
        <v>0</v>
      </c>
      <c r="L54" s="111">
        <v>1</v>
      </c>
      <c r="M54" s="111">
        <v>-18</v>
      </c>
    </row>
    <row r="55" spans="1:13">
      <c r="A55" s="97">
        <v>46225</v>
      </c>
      <c r="H55" s="110">
        <v>6963</v>
      </c>
      <c r="I55" s="111">
        <v>-4.5</v>
      </c>
      <c r="J55" s="111">
        <v>0</v>
      </c>
      <c r="K55" s="111">
        <v>0</v>
      </c>
      <c r="L55" s="111">
        <v>-9</v>
      </c>
      <c r="M55" s="111">
        <v>0</v>
      </c>
    </row>
    <row r="56" spans="1:13">
      <c r="A56" t="s">
        <v>871</v>
      </c>
      <c r="H56" s="110">
        <v>7011</v>
      </c>
      <c r="I56" s="111">
        <v>2</v>
      </c>
      <c r="J56" s="111">
        <v>0</v>
      </c>
      <c r="K56" s="111">
        <v>0</v>
      </c>
      <c r="L56" s="111">
        <v>7</v>
      </c>
      <c r="M56" s="111">
        <v>-2</v>
      </c>
    </row>
    <row r="57" spans="1:13">
      <c r="A57" t="s">
        <v>872</v>
      </c>
      <c r="H57" s="110">
        <v>7013</v>
      </c>
      <c r="I57" s="111">
        <v>0</v>
      </c>
      <c r="J57" s="111">
        <v>0</v>
      </c>
      <c r="K57" s="111">
        <v>0</v>
      </c>
      <c r="L57" s="111">
        <v>-4.5</v>
      </c>
      <c r="M57" s="111">
        <v>-10.5</v>
      </c>
    </row>
    <row r="58" spans="1:13">
      <c r="A58" t="s">
        <v>873</v>
      </c>
      <c r="H58" s="110">
        <v>7047</v>
      </c>
      <c r="I58" s="111">
        <v>5.7</v>
      </c>
      <c r="J58" s="111">
        <v>0</v>
      </c>
      <c r="K58" s="111">
        <v>0</v>
      </c>
      <c r="L58" s="111">
        <v>0</v>
      </c>
      <c r="M58" s="111">
        <v>0</v>
      </c>
    </row>
    <row r="59" spans="1:13">
      <c r="A59" t="s">
        <v>874</v>
      </c>
      <c r="H59" s="110">
        <v>7084</v>
      </c>
      <c r="I59" s="111">
        <v>4.5</v>
      </c>
      <c r="J59" s="111">
        <v>0</v>
      </c>
      <c r="K59" s="111">
        <v>0</v>
      </c>
      <c r="L59" s="111">
        <v>0</v>
      </c>
      <c r="M59" s="111">
        <v>0</v>
      </c>
    </row>
    <row r="60" spans="1:13">
      <c r="A60" t="s">
        <v>875</v>
      </c>
      <c r="H60" s="110">
        <v>7182</v>
      </c>
      <c r="I60" s="111">
        <v>-1.5</v>
      </c>
      <c r="J60" s="111">
        <v>0</v>
      </c>
      <c r="K60" s="111">
        <v>0</v>
      </c>
      <c r="L60" s="111">
        <v>-3</v>
      </c>
      <c r="M60" s="111">
        <v>13</v>
      </c>
    </row>
    <row r="61" spans="1:13">
      <c r="A61" t="s">
        <v>876</v>
      </c>
      <c r="H61" s="110">
        <v>7203</v>
      </c>
      <c r="I61" s="111">
        <v>1</v>
      </c>
      <c r="J61" s="111">
        <v>0</v>
      </c>
      <c r="K61" s="111">
        <v>0</v>
      </c>
      <c r="L61" s="111">
        <v>3</v>
      </c>
      <c r="M61" s="111">
        <v>0</v>
      </c>
    </row>
    <row r="62" spans="1:13">
      <c r="A62" t="s">
        <v>877</v>
      </c>
      <c r="H62" s="110">
        <v>7213</v>
      </c>
      <c r="I62" s="111">
        <v>-3</v>
      </c>
      <c r="J62" s="111">
        <v>0</v>
      </c>
      <c r="K62" s="111">
        <v>0</v>
      </c>
      <c r="L62" s="111">
        <v>-6</v>
      </c>
      <c r="M62" s="111">
        <v>1</v>
      </c>
    </row>
    <row r="63" spans="1:13">
      <c r="H63" s="110">
        <v>7220</v>
      </c>
      <c r="I63" s="111">
        <v>0</v>
      </c>
      <c r="J63" s="111">
        <v>0</v>
      </c>
      <c r="K63" s="111">
        <v>0</v>
      </c>
      <c r="L63" s="111">
        <v>-80</v>
      </c>
      <c r="M63" s="111">
        <v>0</v>
      </c>
    </row>
    <row r="64" spans="1:13">
      <c r="H64" s="110">
        <v>7269</v>
      </c>
      <c r="I64" s="111">
        <v>0</v>
      </c>
      <c r="J64" s="111">
        <v>0</v>
      </c>
      <c r="K64" s="111">
        <v>0</v>
      </c>
      <c r="L64" s="111">
        <v>0.5</v>
      </c>
      <c r="M64" s="111">
        <v>0</v>
      </c>
    </row>
    <row r="65" spans="8:13">
      <c r="H65" s="110">
        <v>7272</v>
      </c>
      <c r="I65" s="111">
        <v>-1.7</v>
      </c>
      <c r="J65" s="111">
        <v>0</v>
      </c>
      <c r="K65" s="111">
        <v>0</v>
      </c>
      <c r="L65" s="111">
        <v>0</v>
      </c>
      <c r="M65" s="111">
        <v>0</v>
      </c>
    </row>
    <row r="66" spans="8:13">
      <c r="H66" s="110">
        <v>7376</v>
      </c>
      <c r="I66" s="111">
        <v>9</v>
      </c>
      <c r="J66" s="111">
        <v>0</v>
      </c>
      <c r="K66" s="111">
        <v>0</v>
      </c>
      <c r="L66" s="111">
        <v>0</v>
      </c>
      <c r="M66" s="111">
        <v>0</v>
      </c>
    </row>
    <row r="67" spans="8:13">
      <c r="H67" s="110">
        <v>7525</v>
      </c>
      <c r="I67" s="111">
        <v>10</v>
      </c>
      <c r="J67" s="111">
        <v>0</v>
      </c>
      <c r="K67" s="111">
        <v>0</v>
      </c>
      <c r="L67" s="111">
        <v>0</v>
      </c>
      <c r="M67" s="111">
        <v>0</v>
      </c>
    </row>
    <row r="68" spans="8:13">
      <c r="H68" s="110">
        <v>7729</v>
      </c>
      <c r="I68" s="111">
        <v>100</v>
      </c>
      <c r="J68" s="111">
        <v>0</v>
      </c>
      <c r="K68" s="111">
        <v>0</v>
      </c>
      <c r="L68" s="111">
        <v>-95</v>
      </c>
      <c r="M68" s="111">
        <v>0</v>
      </c>
    </row>
    <row r="69" spans="8:13">
      <c r="H69" s="110">
        <v>7921</v>
      </c>
      <c r="I69" s="111">
        <v>25</v>
      </c>
      <c r="J69" s="111">
        <v>0</v>
      </c>
      <c r="K69" s="111">
        <v>0</v>
      </c>
      <c r="L69" s="111">
        <v>0</v>
      </c>
      <c r="M69" s="111">
        <v>0</v>
      </c>
    </row>
    <row r="70" spans="8:13">
      <c r="H70" s="110">
        <v>8031</v>
      </c>
      <c r="I70" s="111">
        <v>28</v>
      </c>
      <c r="J70" s="111">
        <v>0</v>
      </c>
      <c r="K70" s="111">
        <v>0</v>
      </c>
      <c r="L70" s="111">
        <v>27</v>
      </c>
      <c r="M70" s="111">
        <v>-2</v>
      </c>
    </row>
    <row r="71" spans="8:13">
      <c r="H71" s="110">
        <v>8058</v>
      </c>
      <c r="I71" s="111">
        <v>7</v>
      </c>
      <c r="J71" s="111">
        <v>0</v>
      </c>
      <c r="K71" s="111">
        <v>0</v>
      </c>
      <c r="L71" s="111">
        <v>12</v>
      </c>
      <c r="M71" s="111">
        <v>-7</v>
      </c>
    </row>
    <row r="72" spans="8:13">
      <c r="H72" s="110">
        <v>8233</v>
      </c>
      <c r="I72" s="111">
        <v>1.7</v>
      </c>
      <c r="J72" s="111">
        <v>0</v>
      </c>
      <c r="K72" s="111">
        <v>0</v>
      </c>
      <c r="L72" s="111">
        <v>0</v>
      </c>
      <c r="M72" s="111">
        <v>6</v>
      </c>
    </row>
    <row r="73" spans="8:13">
      <c r="H73" s="110">
        <v>8304</v>
      </c>
      <c r="I73" s="111">
        <v>5.5</v>
      </c>
      <c r="J73" s="111">
        <v>0</v>
      </c>
      <c r="K73" s="111">
        <v>0</v>
      </c>
      <c r="L73" s="111">
        <v>1.5</v>
      </c>
      <c r="M73" s="111">
        <v>-6.5</v>
      </c>
    </row>
    <row r="74" spans="8:13">
      <c r="H74" s="110">
        <v>8316</v>
      </c>
      <c r="I74" s="111">
        <v>0.5</v>
      </c>
      <c r="J74" s="111">
        <v>0</v>
      </c>
      <c r="K74" s="111">
        <v>0</v>
      </c>
      <c r="L74" s="111">
        <v>-9</v>
      </c>
      <c r="M74" s="111">
        <v>-2</v>
      </c>
    </row>
    <row r="75" spans="8:13">
      <c r="H75" s="110">
        <v>8331</v>
      </c>
      <c r="I75" s="111">
        <v>2.5</v>
      </c>
      <c r="J75" s="111">
        <v>0</v>
      </c>
      <c r="K75" s="111">
        <v>0</v>
      </c>
      <c r="L75" s="111">
        <v>-7.5</v>
      </c>
      <c r="M75" s="111">
        <v>4</v>
      </c>
    </row>
    <row r="76" spans="8:13">
      <c r="H76" s="110">
        <v>8424</v>
      </c>
      <c r="I76" s="111">
        <v>16</v>
      </c>
      <c r="J76" s="111">
        <v>0</v>
      </c>
      <c r="K76" s="111">
        <v>0</v>
      </c>
      <c r="L76" s="111">
        <v>0</v>
      </c>
      <c r="M76" s="111">
        <v>7</v>
      </c>
    </row>
    <row r="77" spans="8:13">
      <c r="H77" s="110">
        <v>8425</v>
      </c>
      <c r="I77" s="111">
        <v>5</v>
      </c>
      <c r="J77" s="111">
        <v>0</v>
      </c>
      <c r="K77" s="111">
        <v>0</v>
      </c>
      <c r="L77" s="111">
        <v>3</v>
      </c>
      <c r="M77" s="111">
        <v>0</v>
      </c>
    </row>
    <row r="78" spans="8:13">
      <c r="H78" s="110">
        <v>8591</v>
      </c>
      <c r="I78" s="111">
        <v>-27</v>
      </c>
      <c r="J78" s="111">
        <v>0</v>
      </c>
      <c r="K78" s="111">
        <v>0</v>
      </c>
      <c r="L78" s="111">
        <v>-25</v>
      </c>
      <c r="M78" s="111">
        <v>0</v>
      </c>
    </row>
    <row r="79" spans="8:13">
      <c r="H79" s="110">
        <v>8593</v>
      </c>
      <c r="I79" s="111">
        <v>1</v>
      </c>
      <c r="J79" s="111">
        <v>0</v>
      </c>
      <c r="K79" s="111">
        <v>0</v>
      </c>
      <c r="L79" s="111">
        <v>-0.5</v>
      </c>
      <c r="M79" s="111">
        <v>-0.5</v>
      </c>
    </row>
    <row r="80" spans="8:13">
      <c r="H80" s="110">
        <v>8604</v>
      </c>
      <c r="I80" s="111">
        <v>3.8</v>
      </c>
      <c r="J80" s="111">
        <v>0</v>
      </c>
      <c r="K80" s="111">
        <v>0</v>
      </c>
      <c r="L80" s="111">
        <v>0</v>
      </c>
      <c r="M80" s="111">
        <v>0</v>
      </c>
    </row>
    <row r="81" spans="8:13">
      <c r="H81" s="110">
        <v>8697</v>
      </c>
      <c r="I81" s="111">
        <v>5.8</v>
      </c>
      <c r="J81" s="111">
        <v>0</v>
      </c>
      <c r="K81" s="111">
        <v>0</v>
      </c>
      <c r="L81" s="111">
        <v>-2.5</v>
      </c>
      <c r="M81" s="111">
        <v>6.5</v>
      </c>
    </row>
    <row r="82" spans="8:13">
      <c r="H82" s="110">
        <v>8830</v>
      </c>
      <c r="I82" s="111">
        <v>0.8</v>
      </c>
      <c r="J82" s="111">
        <v>0</v>
      </c>
      <c r="K82" s="111">
        <v>0</v>
      </c>
      <c r="L82" s="111">
        <v>-1</v>
      </c>
      <c r="M82" s="111">
        <v>0</v>
      </c>
    </row>
    <row r="83" spans="8:13">
      <c r="H83" s="110">
        <v>9020</v>
      </c>
      <c r="I83" s="111">
        <v>23</v>
      </c>
      <c r="J83" s="111">
        <v>0</v>
      </c>
      <c r="K83" s="111">
        <v>0</v>
      </c>
      <c r="L83" s="111">
        <v>0</v>
      </c>
      <c r="M83" s="111">
        <v>0</v>
      </c>
    </row>
    <row r="84" spans="8:13">
      <c r="H84" s="110">
        <v>9024</v>
      </c>
      <c r="I84" s="111">
        <v>9</v>
      </c>
      <c r="J84" s="111">
        <v>0</v>
      </c>
      <c r="K84" s="111">
        <v>0</v>
      </c>
      <c r="L84" s="111">
        <v>7</v>
      </c>
      <c r="M84" s="111">
        <v>5.5</v>
      </c>
    </row>
    <row r="85" spans="8:13">
      <c r="H85" s="110">
        <v>9069</v>
      </c>
      <c r="I85" s="111">
        <v>-1</v>
      </c>
      <c r="J85" s="111">
        <v>0</v>
      </c>
      <c r="K85" s="111">
        <v>0</v>
      </c>
      <c r="L85" s="111">
        <v>-2.5</v>
      </c>
      <c r="M85" s="111">
        <v>5</v>
      </c>
    </row>
    <row r="86" spans="8:13">
      <c r="H86" s="110">
        <v>9227</v>
      </c>
      <c r="I86" s="111">
        <v>7</v>
      </c>
      <c r="J86" s="111">
        <v>0</v>
      </c>
      <c r="K86" s="111">
        <v>0</v>
      </c>
      <c r="L86" s="111">
        <v>-5</v>
      </c>
      <c r="M86" s="111">
        <v>-3</v>
      </c>
    </row>
    <row r="87" spans="8:13">
      <c r="H87" s="110">
        <v>9303</v>
      </c>
      <c r="I87" s="111">
        <v>1</v>
      </c>
      <c r="J87" s="111">
        <v>0</v>
      </c>
      <c r="K87" s="111">
        <v>0</v>
      </c>
      <c r="L87" s="111">
        <v>0</v>
      </c>
      <c r="M87" s="111">
        <v>5</v>
      </c>
    </row>
    <row r="88" spans="8:13">
      <c r="H88" s="110">
        <v>9308</v>
      </c>
      <c r="I88" s="111">
        <v>0</v>
      </c>
      <c r="J88" s="111">
        <v>0</v>
      </c>
      <c r="K88" s="111">
        <v>0</v>
      </c>
      <c r="L88" s="111">
        <v>0</v>
      </c>
      <c r="M88" s="111">
        <v>3</v>
      </c>
    </row>
    <row r="89" spans="8:13">
      <c r="H89" s="110">
        <v>9348</v>
      </c>
      <c r="I89" s="111">
        <v>0.5</v>
      </c>
      <c r="J89" s="111">
        <v>0</v>
      </c>
      <c r="K89" s="111">
        <v>0</v>
      </c>
      <c r="L89" s="111">
        <v>0</v>
      </c>
      <c r="M89" s="111">
        <v>0</v>
      </c>
    </row>
    <row r="90" spans="8:13">
      <c r="H90" s="110">
        <v>9432</v>
      </c>
      <c r="I90" s="111">
        <v>-0.1</v>
      </c>
      <c r="J90" s="111">
        <v>0</v>
      </c>
      <c r="K90" s="111">
        <v>0</v>
      </c>
      <c r="L90" s="111">
        <v>0.3</v>
      </c>
      <c r="M90" s="111">
        <v>-0.2</v>
      </c>
    </row>
    <row r="91" spans="8:13">
      <c r="H91" s="110">
        <v>9449</v>
      </c>
      <c r="I91" s="111">
        <v>4</v>
      </c>
      <c r="J91" s="111">
        <v>0</v>
      </c>
      <c r="K91" s="111">
        <v>0</v>
      </c>
      <c r="L91" s="111">
        <v>0</v>
      </c>
      <c r="M91" s="111">
        <v>14</v>
      </c>
    </row>
    <row r="92" spans="8:13">
      <c r="H92" s="110">
        <v>9501</v>
      </c>
      <c r="I92" s="111">
        <v>0</v>
      </c>
      <c r="J92" s="111">
        <v>0</v>
      </c>
      <c r="K92" s="111">
        <v>0</v>
      </c>
      <c r="L92" s="111">
        <v>0.9</v>
      </c>
      <c r="M92" s="111">
        <v>-0.4</v>
      </c>
    </row>
    <row r="93" spans="8:13">
      <c r="H93" s="110">
        <v>9531</v>
      </c>
      <c r="I93" s="111">
        <v>6</v>
      </c>
      <c r="J93" s="111">
        <v>0</v>
      </c>
      <c r="K93" s="111">
        <v>0</v>
      </c>
      <c r="L93" s="111">
        <v>-7</v>
      </c>
      <c r="M93" s="111">
        <v>3</v>
      </c>
    </row>
    <row r="94" spans="8:13">
      <c r="H94" s="110">
        <v>9882</v>
      </c>
      <c r="I94" s="111">
        <v>8.5</v>
      </c>
      <c r="J94" s="111">
        <v>0</v>
      </c>
      <c r="K94" s="111">
        <v>0</v>
      </c>
      <c r="L94" s="111">
        <v>0</v>
      </c>
      <c r="M94" s="111">
        <v>3</v>
      </c>
    </row>
    <row r="95" spans="8:13">
      <c r="H95" s="7"/>
      <c r="I95" s="7"/>
      <c r="J95" s="7"/>
      <c r="K95" s="7"/>
      <c r="L95" s="7"/>
      <c r="M95" s="7"/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291DD-493E-4130-9B0A-6F6EF55FF5B7}">
  <sheetPr codeName="Sheet14"/>
  <dimension ref="A1:K77"/>
  <sheetViews>
    <sheetView topLeftCell="A22" workbookViewId="0">
      <selection activeCell="F49" sqref="F49"/>
    </sheetView>
  </sheetViews>
  <sheetFormatPr defaultRowHeight="24"/>
  <cols>
    <col min="1" max="1" width="23.08984375" customWidth="1"/>
    <col min="2" max="2" width="48.7265625" customWidth="1"/>
    <col min="3" max="4" width="11.54296875" customWidth="1"/>
    <col min="5" max="5" width="12.81640625" customWidth="1"/>
  </cols>
  <sheetData>
    <row r="1" spans="1:11" ht="34.9" customHeight="1">
      <c r="A1" s="133" t="s">
        <v>142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</row>
    <row r="2" spans="1:11">
      <c r="A2">
        <v>4334</v>
      </c>
      <c r="B2">
        <v>370</v>
      </c>
    </row>
    <row r="3" spans="1:11">
      <c r="A3" s="16" t="s">
        <v>143</v>
      </c>
    </row>
    <row r="5" spans="1:11">
      <c r="A5" s="17" t="s">
        <v>144</v>
      </c>
    </row>
    <row r="6" spans="1:11">
      <c r="A6" s="23" t="s">
        <v>145</v>
      </c>
      <c r="B6" s="23" t="s">
        <v>22</v>
      </c>
      <c r="C6" s="23" t="s">
        <v>146</v>
      </c>
      <c r="D6" s="23" t="s">
        <v>147</v>
      </c>
      <c r="E6" s="23" t="s">
        <v>148</v>
      </c>
    </row>
    <row r="7" spans="1:11">
      <c r="A7" s="25" t="s">
        <v>149</v>
      </c>
      <c r="B7" s="25" t="s">
        <v>150</v>
      </c>
      <c r="C7" s="26">
        <v>0.82799999999999996</v>
      </c>
      <c r="D7" s="25">
        <v>93</v>
      </c>
      <c r="E7" s="25" t="s">
        <v>151</v>
      </c>
    </row>
    <row r="8" spans="1:11">
      <c r="A8" t="s">
        <v>152</v>
      </c>
      <c r="B8" t="s">
        <v>153</v>
      </c>
      <c r="C8" s="24">
        <v>0.79</v>
      </c>
      <c r="D8">
        <v>186</v>
      </c>
      <c r="E8" s="18">
        <v>13.1</v>
      </c>
    </row>
    <row r="9" spans="1:11">
      <c r="A9" t="s">
        <v>154</v>
      </c>
      <c r="B9" t="s">
        <v>155</v>
      </c>
      <c r="C9" s="4">
        <v>0.70499999999999996</v>
      </c>
      <c r="D9">
        <v>278</v>
      </c>
    </row>
    <row r="11" spans="1:11">
      <c r="A11" s="17" t="s">
        <v>156</v>
      </c>
    </row>
    <row r="12" spans="1:11">
      <c r="A12" t="s">
        <v>149</v>
      </c>
      <c r="B12" t="s">
        <v>157</v>
      </c>
      <c r="C12" s="24">
        <v>0.77500000000000002</v>
      </c>
      <c r="D12">
        <v>40</v>
      </c>
    </row>
    <row r="13" spans="1:11">
      <c r="A13" t="s">
        <v>152</v>
      </c>
      <c r="B13" t="s">
        <v>158</v>
      </c>
      <c r="C13" s="4">
        <v>0.73</v>
      </c>
      <c r="D13">
        <v>74</v>
      </c>
    </row>
    <row r="15" spans="1:11">
      <c r="A15" s="19" t="s">
        <v>159</v>
      </c>
    </row>
    <row r="17" spans="1:5">
      <c r="A17" s="17" t="s">
        <v>160</v>
      </c>
    </row>
    <row r="18" spans="1:5">
      <c r="A18" s="25" t="s">
        <v>161</v>
      </c>
      <c r="B18" s="25" t="s">
        <v>162</v>
      </c>
      <c r="C18" s="26">
        <v>0.94899999999999995</v>
      </c>
      <c r="D18" s="25">
        <v>39</v>
      </c>
      <c r="E18" s="25" t="s">
        <v>163</v>
      </c>
    </row>
    <row r="19" spans="1:5">
      <c r="A19" t="s">
        <v>149</v>
      </c>
      <c r="B19" t="s">
        <v>164</v>
      </c>
      <c r="C19" s="24">
        <v>0.85499999999999998</v>
      </c>
      <c r="D19">
        <v>55</v>
      </c>
      <c r="E19" s="18">
        <v>30.6</v>
      </c>
    </row>
    <row r="20" spans="1:5">
      <c r="A20" t="s">
        <v>152</v>
      </c>
      <c r="B20" t="s">
        <v>165</v>
      </c>
      <c r="C20" s="4">
        <v>0.78600000000000003</v>
      </c>
      <c r="D20">
        <v>70</v>
      </c>
    </row>
    <row r="22" spans="1:5">
      <c r="A22" s="17" t="s">
        <v>166</v>
      </c>
    </row>
    <row r="23" spans="1:5">
      <c r="A23" t="s">
        <v>152</v>
      </c>
      <c r="B23" t="s">
        <v>167</v>
      </c>
      <c r="C23" s="4">
        <v>0.81100000000000005</v>
      </c>
      <c r="D23">
        <v>53</v>
      </c>
    </row>
    <row r="24" spans="1:5">
      <c r="A24" t="s">
        <v>152</v>
      </c>
      <c r="B24" t="s">
        <v>168</v>
      </c>
      <c r="C24" s="4">
        <v>0.78100000000000003</v>
      </c>
      <c r="D24">
        <v>73</v>
      </c>
    </row>
    <row r="26" spans="1:5">
      <c r="A26" s="20" t="s">
        <v>169</v>
      </c>
    </row>
    <row r="27" spans="1:5">
      <c r="A27" t="s">
        <v>170</v>
      </c>
      <c r="B27" t="s">
        <v>171</v>
      </c>
    </row>
    <row r="28" spans="1:5">
      <c r="A28" t="s">
        <v>172</v>
      </c>
      <c r="B28" t="s">
        <v>173</v>
      </c>
    </row>
    <row r="29" spans="1:5">
      <c r="A29" t="s">
        <v>174</v>
      </c>
      <c r="B29" t="s">
        <v>175</v>
      </c>
    </row>
    <row r="30" spans="1:5">
      <c r="A30" t="s">
        <v>176</v>
      </c>
      <c r="B30" t="s">
        <v>177</v>
      </c>
    </row>
    <row r="32" spans="1:5">
      <c r="A32" s="21" t="s">
        <v>178</v>
      </c>
    </row>
    <row r="34" spans="1:1">
      <c r="A34" s="5" t="s">
        <v>179</v>
      </c>
    </row>
    <row r="35" spans="1:1">
      <c r="A35" t="s">
        <v>180</v>
      </c>
    </row>
    <row r="36" spans="1:1">
      <c r="A36" t="s">
        <v>181</v>
      </c>
    </row>
    <row r="37" spans="1:1">
      <c r="A37" t="s">
        <v>182</v>
      </c>
    </row>
    <row r="39" spans="1:1">
      <c r="A39" s="5" t="s">
        <v>183</v>
      </c>
    </row>
    <row r="40" spans="1:1">
      <c r="A40" t="s">
        <v>184</v>
      </c>
    </row>
    <row r="42" spans="1:1">
      <c r="A42" s="5" t="s">
        <v>185</v>
      </c>
    </row>
    <row r="43" spans="1:1">
      <c r="A43" t="s">
        <v>186</v>
      </c>
    </row>
    <row r="44" spans="1:1">
      <c r="A44" t="s">
        <v>187</v>
      </c>
    </row>
    <row r="46" spans="1:1">
      <c r="A46" s="22" t="s">
        <v>188</v>
      </c>
    </row>
    <row r="47" spans="1:1">
      <c r="A47" t="s">
        <v>189</v>
      </c>
    </row>
    <row r="48" spans="1:1">
      <c r="A48" t="s">
        <v>190</v>
      </c>
    </row>
    <row r="49" spans="1:2">
      <c r="A49" t="s">
        <v>191</v>
      </c>
    </row>
    <row r="50" spans="1:2">
      <c r="A50" t="s">
        <v>192</v>
      </c>
    </row>
    <row r="51" spans="1:2">
      <c r="A51" s="97">
        <v>46218</v>
      </c>
    </row>
    <row r="52" spans="1:2">
      <c r="A52" t="s">
        <v>804</v>
      </c>
    </row>
    <row r="53" spans="1:2">
      <c r="A53" t="s">
        <v>805</v>
      </c>
      <c r="B53" t="s">
        <v>228</v>
      </c>
    </row>
    <row r="54" spans="1:2">
      <c r="A54" t="s">
        <v>806</v>
      </c>
      <c r="B54" s="96">
        <v>13.9</v>
      </c>
    </row>
    <row r="55" spans="1:2">
      <c r="A55" t="s">
        <v>807</v>
      </c>
      <c r="B55" s="96">
        <v>1.9</v>
      </c>
    </row>
    <row r="56" spans="1:2">
      <c r="A56" t="s">
        <v>768</v>
      </c>
      <c r="B56" s="96">
        <v>4.3</v>
      </c>
    </row>
    <row r="57" spans="1:2">
      <c r="A57" t="s">
        <v>808</v>
      </c>
    </row>
    <row r="58" spans="1:2">
      <c r="A58" t="s">
        <v>809</v>
      </c>
    </row>
    <row r="59" spans="1:2">
      <c r="A59" t="s">
        <v>810</v>
      </c>
    </row>
    <row r="60" spans="1:2">
      <c r="A60" t="s">
        <v>811</v>
      </c>
    </row>
    <row r="61" spans="1:2">
      <c r="A61" t="s">
        <v>812</v>
      </c>
    </row>
    <row r="62" spans="1:2">
      <c r="A62" t="s">
        <v>813</v>
      </c>
    </row>
    <row r="63" spans="1:2">
      <c r="A63" t="s">
        <v>814</v>
      </c>
    </row>
    <row r="64" spans="1:2">
      <c r="A64" t="s">
        <v>815</v>
      </c>
    </row>
    <row r="65" spans="1:3">
      <c r="A65" t="s">
        <v>816</v>
      </c>
    </row>
    <row r="66" spans="1:3">
      <c r="A66" t="s">
        <v>817</v>
      </c>
    </row>
    <row r="67" spans="1:3">
      <c r="A67" t="s">
        <v>818</v>
      </c>
    </row>
    <row r="68" spans="1:3">
      <c r="A68" t="s">
        <v>819</v>
      </c>
    </row>
    <row r="69" spans="1:3">
      <c r="A69" t="s">
        <v>820</v>
      </c>
    </row>
    <row r="70" spans="1:3">
      <c r="A70" t="s">
        <v>821</v>
      </c>
    </row>
    <row r="71" spans="1:3">
      <c r="A71" t="s">
        <v>822</v>
      </c>
    </row>
    <row r="72" spans="1:3">
      <c r="A72" t="s">
        <v>823</v>
      </c>
    </row>
    <row r="73" spans="1:3">
      <c r="A73" t="s">
        <v>805</v>
      </c>
      <c r="B73" t="s">
        <v>824</v>
      </c>
      <c r="C73" t="s">
        <v>825</v>
      </c>
    </row>
    <row r="74" spans="1:3">
      <c r="A74" t="s">
        <v>806</v>
      </c>
      <c r="B74" s="96">
        <v>13.1</v>
      </c>
      <c r="C74" s="96">
        <v>13.9</v>
      </c>
    </row>
    <row r="75" spans="1:3">
      <c r="A75" t="s">
        <v>807</v>
      </c>
      <c r="B75" s="96">
        <v>13.1</v>
      </c>
      <c r="C75" s="96">
        <v>1.9</v>
      </c>
    </row>
    <row r="76" spans="1:3">
      <c r="A76" t="s">
        <v>768</v>
      </c>
      <c r="B76" s="96">
        <v>13.1</v>
      </c>
      <c r="C76" s="96">
        <v>4.3</v>
      </c>
    </row>
    <row r="77" spans="1:3">
      <c r="A77" t="s">
        <v>826</v>
      </c>
    </row>
  </sheetData>
  <mergeCells count="1">
    <mergeCell ref="A1:K1"/>
  </mergeCells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5467E-D951-41D5-A4CD-88711AD45812}">
  <sheetPr codeName="Sheet11"/>
  <dimension ref="A1:C94"/>
  <sheetViews>
    <sheetView topLeftCell="A4" workbookViewId="0">
      <selection activeCell="A32" sqref="A32"/>
    </sheetView>
  </sheetViews>
  <sheetFormatPr defaultRowHeight="24"/>
  <cols>
    <col min="1" max="1" width="10.26953125" customWidth="1"/>
  </cols>
  <sheetData>
    <row r="1" spans="1:3">
      <c r="A1" s="27" t="s">
        <v>117</v>
      </c>
      <c r="B1" t="inlineStr">
        <is>
          <t>市場</t>
        </is>
      </c>
      <c r="C1" t="inlineStr">
        <is>
          <t>貸借区分</t>
        </is>
      </c>
    </row>
    <row r="2" spans="1:3">
      <c r="A2">
        <v>1605</v>
      </c>
      <c r="B2" t="inlineStr">
        <is>
          <t>東Ｐ</t>
        </is>
      </c>
      <c r="C2" t="inlineStr">
        <is>
          <t>貸借</t>
        </is>
      </c>
    </row>
    <row r="3" spans="1:3">
      <c r="A3">
        <v>1833</v>
      </c>
      <c r="B3" t="inlineStr">
        <is>
          <t>東Ｐ</t>
        </is>
      </c>
      <c r="C3" t="inlineStr">
        <is>
          <t>貸借</t>
        </is>
      </c>
    </row>
    <row r="4" spans="1:3">
      <c r="A4">
        <v>1911</v>
      </c>
      <c r="B4" t="inlineStr">
        <is>
          <t>東Ｐ</t>
        </is>
      </c>
      <c r="C4" t="inlineStr">
        <is>
          <t>貸借</t>
        </is>
      </c>
    </row>
    <row r="5" spans="1:3">
      <c r="A5">
        <v>1925</v>
      </c>
      <c r="B5" t="inlineStr">
        <is>
          <t>東Ｐ</t>
        </is>
      </c>
      <c r="C5" t="inlineStr">
        <is>
          <t>貸借</t>
        </is>
      </c>
    </row>
    <row r="6" spans="1:3">
      <c r="A6">
        <v>1928</v>
      </c>
      <c r="B6" t="inlineStr">
        <is>
          <t>東Ｐ</t>
        </is>
      </c>
      <c r="C6" t="inlineStr">
        <is>
          <t>貸借</t>
        </is>
      </c>
    </row>
    <row r="7" spans="1:3">
      <c r="A7">
        <v>1929</v>
      </c>
      <c r="B7" t="inlineStr">
        <is>
          <t>東Ｐ</t>
        </is>
      </c>
      <c r="C7" t="inlineStr">
        <is>
          <t>貸借</t>
        </is>
      </c>
    </row>
    <row r="8" spans="1:3">
      <c r="A8">
        <v>1963</v>
      </c>
      <c r="B8" t="inlineStr">
        <is>
          <t>東Ｐ</t>
        </is>
      </c>
      <c r="C8" t="inlineStr">
        <is>
          <t>貸借</t>
        </is>
      </c>
    </row>
    <row r="9" spans="1:3">
      <c r="A9">
        <v>2124</v>
      </c>
      <c r="B9" t="inlineStr">
        <is>
          <t>東Ｐ</t>
        </is>
      </c>
      <c r="C9" t="inlineStr">
        <is>
          <t>貸借</t>
        </is>
      </c>
    </row>
    <row r="10" spans="1:3">
      <c r="A10">
        <v>2162</v>
      </c>
      <c r="B10" t="inlineStr">
        <is>
          <t>東Ｓ</t>
        </is>
      </c>
      <c r="C10" t="inlineStr">
        <is>
          <t>貸借</t>
        </is>
      </c>
    </row>
    <row r="11" spans="1:3">
      <c r="A11">
        <v>2229</v>
      </c>
      <c r="B11" t="inlineStr">
        <is>
          <t>東Ｐ</t>
        </is>
      </c>
      <c r="C11" t="inlineStr">
        <is>
          <t>貸借</t>
        </is>
      </c>
    </row>
    <row r="12" spans="1:3">
      <c r="A12">
        <v>2768</v>
      </c>
      <c r="B12" t="inlineStr">
        <is>
          <t>東Ｐ</t>
        </is>
      </c>
      <c r="C12" t="inlineStr">
        <is>
          <t>貸借</t>
        </is>
      </c>
    </row>
    <row r="13" spans="1:3">
      <c r="A13">
        <v>2769</v>
      </c>
      <c r="B13" t="inlineStr">
        <is>
          <t>東Ｓ</t>
        </is>
      </c>
      <c r="C13" t="inlineStr">
        <is>
          <t>信用</t>
        </is>
      </c>
    </row>
    <row r="14" spans="1:3">
      <c r="A14">
        <v>2914</v>
      </c>
      <c r="B14" t="inlineStr">
        <is>
          <t>東Ｐ</t>
        </is>
      </c>
      <c r="C14" t="inlineStr">
        <is>
          <t>貸借</t>
        </is>
      </c>
    </row>
    <row r="15" spans="1:3">
      <c r="A15">
        <v>3003</v>
      </c>
      <c r="B15" t="inlineStr">
        <is>
          <t>東Ｐ</t>
        </is>
      </c>
      <c r="C15" t="inlineStr">
        <is>
          <t>貸借</t>
        </is>
      </c>
    </row>
    <row r="16" spans="1:3">
      <c r="A16">
        <v>3407</v>
      </c>
      <c r="B16" t="inlineStr">
        <is>
          <t>東Ｐ</t>
        </is>
      </c>
      <c r="C16" t="inlineStr">
        <is>
          <t>貸借</t>
        </is>
      </c>
    </row>
    <row r="17" spans="1:3">
      <c r="A17">
        <v>4008</v>
      </c>
      <c r="B17" t="inlineStr">
        <is>
          <t>東Ｐ</t>
        </is>
      </c>
      <c r="C17" t="inlineStr">
        <is>
          <t>貸借</t>
        </is>
      </c>
    </row>
    <row r="18" spans="1:3">
      <c r="A18">
        <v>4026</v>
      </c>
      <c r="B18" t="inlineStr">
        <is>
          <t>東Ｓ</t>
        </is>
      </c>
      <c r="C18" t="inlineStr">
        <is>
          <t>貸借</t>
        </is>
      </c>
    </row>
    <row r="19" spans="1:3">
      <c r="A19">
        <v>4062</v>
      </c>
      <c r="B19" t="inlineStr">
        <is>
          <t>東Ｐ</t>
        </is>
      </c>
      <c r="C19" t="inlineStr">
        <is>
          <t>貸借</t>
        </is>
      </c>
    </row>
    <row r="20" spans="1:3">
      <c r="A20">
        <v>4063</v>
      </c>
      <c r="B20" t="inlineStr">
        <is>
          <t>東Ｐ</t>
        </is>
      </c>
      <c r="C20" t="inlineStr">
        <is>
          <t>貸借</t>
        </is>
      </c>
    </row>
    <row r="21" spans="1:3">
      <c r="A21">
        <v>4068</v>
      </c>
      <c r="B21" t="inlineStr">
        <is>
          <t>東Ｇ</t>
        </is>
      </c>
      <c r="C21" t="inlineStr">
        <is>
          <t>信用</t>
        </is>
      </c>
    </row>
    <row r="22" spans="1:3">
      <c r="A22">
        <v>4100</v>
      </c>
      <c r="B22" t="inlineStr">
        <is>
          <t>東Ｓ</t>
        </is>
      </c>
      <c r="C22" t="inlineStr">
        <is>
          <t>貸借</t>
        </is>
      </c>
    </row>
    <row r="23" spans="1:3">
      <c r="A23">
        <v>4182</v>
      </c>
      <c r="B23" t="inlineStr">
        <is>
          <t>東Ｐ</t>
        </is>
      </c>
      <c r="C23" t="inlineStr">
        <is>
          <t>貸借</t>
        </is>
      </c>
    </row>
    <row r="24" spans="1:3">
      <c r="A24">
        <v>4188</v>
      </c>
      <c r="B24" t="inlineStr">
        <is>
          <t>東Ｐ</t>
        </is>
      </c>
      <c r="C24" t="inlineStr">
        <is>
          <t>貸借</t>
        </is>
      </c>
    </row>
    <row r="25" spans="1:3">
      <c r="A25">
        <v>4220</v>
      </c>
      <c r="B25" t="inlineStr">
        <is>
          <t>東Ｐ</t>
        </is>
      </c>
      <c r="C25" t="inlineStr">
        <is>
          <t>貸借</t>
        </is>
      </c>
    </row>
    <row r="26" spans="1:3">
      <c r="A26">
        <v>4334</v>
      </c>
      <c r="B26" t="inlineStr">
        <is>
          <t>東Ｓ</t>
        </is>
      </c>
      <c r="C26" t="inlineStr">
        <is>
          <t>信用</t>
        </is>
      </c>
    </row>
    <row r="27" spans="1:3">
      <c r="A27">
        <v>4523</v>
      </c>
      <c r="B27" t="inlineStr">
        <is>
          <t>東Ｐ</t>
        </is>
      </c>
      <c r="C27" t="inlineStr">
        <is>
          <t>貸借</t>
        </is>
      </c>
    </row>
    <row r="28" spans="1:3">
      <c r="A28">
        <v>4528</v>
      </c>
      <c r="B28" t="inlineStr">
        <is>
          <t>東Ｐ</t>
        </is>
      </c>
      <c r="C28" t="inlineStr">
        <is>
          <t>貸借</t>
        </is>
      </c>
    </row>
    <row r="29" spans="1:3">
      <c r="A29">
        <v>4661</v>
      </c>
      <c r="B29" t="inlineStr">
        <is>
          <t>東Ｐ</t>
        </is>
      </c>
      <c r="C29" t="inlineStr">
        <is>
          <t>貸借</t>
        </is>
      </c>
    </row>
    <row r="30" spans="1:3">
      <c r="A30">
        <v>5020</v>
      </c>
      <c r="B30" t="inlineStr">
        <is>
          <t>東Ｐ</t>
        </is>
      </c>
      <c r="C30" t="inlineStr">
        <is>
          <t>貸借</t>
        </is>
      </c>
    </row>
    <row r="31" spans="1:3">
      <c r="A31">
        <v>5201</v>
      </c>
      <c r="B31" t="inlineStr">
        <is>
          <t>東Ｐ</t>
        </is>
      </c>
      <c r="C31" t="inlineStr">
        <is>
          <t>貸借</t>
        </is>
      </c>
    </row>
    <row r="32" spans="1:3">
      <c r="A32">
        <v>5302</v>
      </c>
      <c r="B32" t="inlineStr">
        <is>
          <t>東Ｐ</t>
        </is>
      </c>
      <c r="C32" t="inlineStr">
        <is>
          <t>貸借</t>
        </is>
      </c>
    </row>
    <row r="33" spans="1:3">
      <c r="A33">
        <v>5310</v>
      </c>
      <c r="B33" t="inlineStr">
        <is>
          <t>東Ｐ</t>
        </is>
      </c>
      <c r="C33" t="inlineStr">
        <is>
          <t>貸借</t>
        </is>
      </c>
    </row>
    <row r="34" spans="1:3">
      <c r="A34">
        <v>5334</v>
      </c>
      <c r="B34" t="inlineStr">
        <is>
          <t>東Ｐ</t>
        </is>
      </c>
      <c r="C34" t="inlineStr">
        <is>
          <t>貸借</t>
        </is>
      </c>
    </row>
    <row r="35" spans="1:3">
      <c r="A35">
        <v>5706</v>
      </c>
      <c r="B35" t="inlineStr">
        <is>
          <t>東Ｐ</t>
        </is>
      </c>
      <c r="C35" t="inlineStr">
        <is>
          <t>貸借</t>
        </is>
      </c>
    </row>
    <row r="36" spans="1:3">
      <c r="A36">
        <v>5711</v>
      </c>
      <c r="B36" t="inlineStr">
        <is>
          <t>東Ｐ</t>
        </is>
      </c>
      <c r="C36" t="inlineStr">
        <is>
          <t>貸借</t>
        </is>
      </c>
    </row>
    <row r="37" spans="1:3">
      <c r="A37">
        <v>5713</v>
      </c>
      <c r="B37" t="inlineStr">
        <is>
          <t>東Ｐ</t>
        </is>
      </c>
      <c r="C37" t="inlineStr">
        <is>
          <t>貸借</t>
        </is>
      </c>
    </row>
    <row r="38" spans="1:3">
      <c r="A38">
        <v>5802</v>
      </c>
      <c r="B38" t="inlineStr">
        <is>
          <t>東Ｐ</t>
        </is>
      </c>
      <c r="C38" t="inlineStr">
        <is>
          <t>貸借</t>
        </is>
      </c>
    </row>
    <row r="39" spans="1:3">
      <c r="A39">
        <v>5803</v>
      </c>
      <c r="B39" t="inlineStr">
        <is>
          <t>東Ｐ</t>
        </is>
      </c>
      <c r="C39" t="inlineStr">
        <is>
          <t>貸借</t>
        </is>
      </c>
    </row>
    <row r="40" spans="1:3">
      <c r="A40">
        <v>6038</v>
      </c>
      <c r="B40" t="inlineStr">
        <is>
          <t>東Ｇ</t>
        </is>
      </c>
      <c r="C40" t="inlineStr">
        <is>
          <t>貸借</t>
        </is>
      </c>
    </row>
    <row r="41" spans="1:3">
      <c r="A41">
        <v>6156</v>
      </c>
      <c r="B41" t="inlineStr">
        <is>
          <t>東Ｓ</t>
        </is>
      </c>
      <c r="C41" t="inlineStr">
        <is>
          <t>信用</t>
        </is>
      </c>
    </row>
    <row r="42" spans="1:3">
      <c r="A42">
        <v>6178</v>
      </c>
      <c r="B42" t="inlineStr">
        <is>
          <t>東Ｐ</t>
        </is>
      </c>
      <c r="C42" t="inlineStr">
        <is>
          <t>貸借</t>
        </is>
      </c>
    </row>
    <row r="43" spans="1:3">
      <c r="A43">
        <v>6208</v>
      </c>
      <c r="B43" t="inlineStr">
        <is>
          <t>東Ｓ</t>
        </is>
      </c>
      <c r="C43" t="inlineStr">
        <is>
          <t>貸借</t>
        </is>
      </c>
    </row>
    <row r="44" spans="1:3">
      <c r="A44">
        <v>6356</v>
      </c>
      <c r="B44" t="inlineStr">
        <is>
          <t>東Ｓ</t>
        </is>
      </c>
      <c r="C44" t="inlineStr">
        <is>
          <t>貸借</t>
        </is>
      </c>
    </row>
    <row r="45" spans="1:3">
      <c r="A45">
        <v>6378</v>
      </c>
      <c r="B45" t="inlineStr">
        <is>
          <t>東Ｓ</t>
        </is>
      </c>
      <c r="C45" t="inlineStr">
        <is>
          <t>貸借</t>
        </is>
      </c>
    </row>
    <row r="46" spans="1:3">
      <c r="A46">
        <v>6526</v>
      </c>
      <c r="B46" t="inlineStr">
        <is>
          <t>東Ｐ</t>
        </is>
      </c>
      <c r="C46" t="inlineStr">
        <is>
          <t>貸借</t>
        </is>
      </c>
    </row>
    <row r="47" spans="1:3">
      <c r="A47">
        <v>6586</v>
      </c>
      <c r="B47" t="inlineStr">
        <is>
          <t>東Ｐ</t>
        </is>
      </c>
      <c r="C47" t="inlineStr">
        <is>
          <t>貸借</t>
        </is>
      </c>
    </row>
    <row r="48" spans="1:3">
      <c r="A48">
        <v>6594</v>
      </c>
      <c r="B48" t="inlineStr">
        <is>
          <t>東Ｐ</t>
        </is>
      </c>
      <c r="C48" t="inlineStr">
        <is>
          <t>貸借</t>
        </is>
      </c>
    </row>
    <row r="49" spans="1:3">
      <c r="A49">
        <v>6674</v>
      </c>
      <c r="B49" t="inlineStr">
        <is>
          <t>東Ｐ</t>
        </is>
      </c>
      <c r="C49" t="inlineStr">
        <is>
          <t>貸借</t>
        </is>
      </c>
    </row>
    <row r="50" spans="1:3">
      <c r="A50">
        <v>6758</v>
      </c>
      <c r="B50" t="inlineStr">
        <is>
          <t>東Ｐ</t>
        </is>
      </c>
      <c r="C50" t="inlineStr">
        <is>
          <t>貸借</t>
        </is>
      </c>
    </row>
    <row r="51" spans="1:3">
      <c r="A51">
        <v>6810</v>
      </c>
      <c r="B51" t="inlineStr">
        <is>
          <t>東Ｐ</t>
        </is>
      </c>
      <c r="C51" t="inlineStr">
        <is>
          <t>貸借</t>
        </is>
      </c>
    </row>
    <row r="52" spans="1:3">
      <c r="A52">
        <v>6841</v>
      </c>
      <c r="B52" t="inlineStr">
        <is>
          <t>東Ｐ</t>
        </is>
      </c>
      <c r="C52" t="inlineStr">
        <is>
          <t>貸借</t>
        </is>
      </c>
    </row>
    <row r="53" spans="1:3">
      <c r="A53">
        <v>6890</v>
      </c>
      <c r="B53" t="inlineStr">
        <is>
          <t>東Ｓ</t>
        </is>
      </c>
      <c r="C53" t="inlineStr">
        <is>
          <t>貸借</t>
        </is>
      </c>
    </row>
    <row r="54" spans="1:3">
      <c r="A54">
        <v>6925</v>
      </c>
      <c r="B54" t="inlineStr">
        <is>
          <t>東Ｐ</t>
        </is>
      </c>
      <c r="C54" t="inlineStr">
        <is>
          <t>貸借</t>
        </is>
      </c>
    </row>
    <row r="55" spans="1:3">
      <c r="A55">
        <v>6963</v>
      </c>
      <c r="B55" t="inlineStr">
        <is>
          <t>東Ｐ</t>
        </is>
      </c>
      <c r="C55" t="inlineStr">
        <is>
          <t>貸借</t>
        </is>
      </c>
    </row>
    <row r="56" spans="1:3">
      <c r="A56">
        <v>7011</v>
      </c>
      <c r="B56" t="inlineStr">
        <is>
          <t>東Ｐ</t>
        </is>
      </c>
      <c r="C56" t="inlineStr">
        <is>
          <t>貸借</t>
        </is>
      </c>
    </row>
    <row r="57" spans="1:3">
      <c r="A57">
        <v>7013</v>
      </c>
      <c r="B57" t="inlineStr">
        <is>
          <t>東Ｐ</t>
        </is>
      </c>
      <c r="C57" t="inlineStr">
        <is>
          <t>貸借</t>
        </is>
      </c>
    </row>
    <row r="58" spans="1:3">
      <c r="A58">
        <v>7047</v>
      </c>
      <c r="B58" t="inlineStr">
        <is>
          <t>東Ｇ</t>
        </is>
      </c>
      <c r="C58" t="inlineStr">
        <is>
          <t>貸借</t>
        </is>
      </c>
    </row>
    <row r="59" spans="1:3">
      <c r="A59">
        <v>7084</v>
      </c>
      <c r="B59" t="inlineStr">
        <is>
          <t>東Ｇ</t>
        </is>
      </c>
      <c r="C59" t="inlineStr">
        <is>
          <t>信用</t>
        </is>
      </c>
    </row>
    <row r="60" spans="1:3">
      <c r="A60">
        <v>7182</v>
      </c>
      <c r="B60" t="inlineStr">
        <is>
          <t>東Ｐ</t>
        </is>
      </c>
      <c r="C60" t="inlineStr">
        <is>
          <t>貸借</t>
        </is>
      </c>
    </row>
    <row r="61" spans="1:3">
      <c r="A61">
        <v>7203</v>
      </c>
      <c r="B61" t="inlineStr">
        <is>
          <t>東Ｐ</t>
        </is>
      </c>
      <c r="C61" t="inlineStr">
        <is>
          <t>貸借</t>
        </is>
      </c>
    </row>
    <row r="62" spans="1:3">
      <c r="A62">
        <v>7213</v>
      </c>
      <c r="B62" t="inlineStr">
        <is>
          <t>東Ｓ</t>
        </is>
      </c>
      <c r="C62" t="inlineStr">
        <is>
          <t>貸借</t>
        </is>
      </c>
    </row>
    <row r="63" spans="1:3">
      <c r="A63">
        <v>7220</v>
      </c>
      <c r="B63" t="inlineStr">
        <is>
          <t>東Ｐ</t>
        </is>
      </c>
      <c r="C63" t="inlineStr">
        <is>
          <t>貸借</t>
        </is>
      </c>
    </row>
    <row r="64" spans="1:3">
      <c r="A64">
        <v>7269</v>
      </c>
      <c r="B64" t="inlineStr">
        <is>
          <t>東Ｐ</t>
        </is>
      </c>
      <c r="C64" t="inlineStr">
        <is>
          <t>貸借</t>
        </is>
      </c>
    </row>
    <row r="65" spans="1:3">
      <c r="A65">
        <v>7272</v>
      </c>
      <c r="B65" t="inlineStr">
        <is>
          <t>東Ｐ</t>
        </is>
      </c>
      <c r="C65" t="inlineStr">
        <is>
          <t>貸借</t>
        </is>
      </c>
    </row>
    <row r="66" spans="1:3">
      <c r="A66">
        <v>7376</v>
      </c>
      <c r="B66" t="inlineStr">
        <is>
          <t>東Ｇ</t>
        </is>
      </c>
      <c r="C66" t="inlineStr">
        <is>
          <t>信用</t>
        </is>
      </c>
    </row>
    <row r="67" spans="1:3">
      <c r="A67">
        <v>7525</v>
      </c>
      <c r="B67" t="inlineStr">
        <is>
          <t>東Ｐ</t>
        </is>
      </c>
      <c r="C67" t="inlineStr">
        <is>
          <t>貸借</t>
        </is>
      </c>
    </row>
    <row r="68" spans="1:3">
      <c r="A68">
        <v>7729</v>
      </c>
      <c r="B68" t="inlineStr">
        <is>
          <t>東Ｐ</t>
        </is>
      </c>
      <c r="C68" t="inlineStr">
        <is>
          <t>貸借</t>
        </is>
      </c>
    </row>
    <row r="69" spans="1:3">
      <c r="A69">
        <v>7921</v>
      </c>
      <c r="B69" t="inlineStr">
        <is>
          <t>東Ｐ</t>
        </is>
      </c>
      <c r="C69" t="inlineStr">
        <is>
          <t>貸借</t>
        </is>
      </c>
    </row>
    <row r="70" spans="1:3">
      <c r="A70">
        <v>8031</v>
      </c>
      <c r="B70" t="inlineStr">
        <is>
          <t>東Ｐ</t>
        </is>
      </c>
      <c r="C70" t="inlineStr">
        <is>
          <t>貸借</t>
        </is>
      </c>
    </row>
    <row r="71" spans="1:3">
      <c r="A71">
        <v>8058</v>
      </c>
      <c r="B71" t="inlineStr">
        <is>
          <t>東Ｐ</t>
        </is>
      </c>
      <c r="C71" t="inlineStr">
        <is>
          <t>貸借</t>
        </is>
      </c>
    </row>
    <row r="72" spans="1:3">
      <c r="A72">
        <v>8233</v>
      </c>
      <c r="B72" t="inlineStr">
        <is>
          <t>東Ｐ</t>
        </is>
      </c>
      <c r="C72" t="inlineStr">
        <is>
          <t>貸借</t>
        </is>
      </c>
    </row>
    <row r="73" spans="1:3">
      <c r="A73">
        <v>8304</v>
      </c>
      <c r="B73" t="inlineStr">
        <is>
          <t>東Ｐ</t>
        </is>
      </c>
      <c r="C73" t="inlineStr">
        <is>
          <t>貸借</t>
        </is>
      </c>
    </row>
    <row r="74" spans="1:3">
      <c r="A74">
        <v>8316</v>
      </c>
      <c r="B74" t="inlineStr">
        <is>
          <t>東Ｐ</t>
        </is>
      </c>
      <c r="C74" t="inlineStr">
        <is>
          <t>貸借</t>
        </is>
      </c>
    </row>
    <row r="75" spans="1:3">
      <c r="A75">
        <v>8331</v>
      </c>
      <c r="B75" t="inlineStr">
        <is>
          <t>東Ｐ</t>
        </is>
      </c>
      <c r="C75" t="inlineStr">
        <is>
          <t>貸借</t>
        </is>
      </c>
    </row>
    <row r="76" spans="1:3">
      <c r="A76">
        <v>8424</v>
      </c>
      <c r="B76" t="inlineStr">
        <is>
          <t>東Ｐ</t>
        </is>
      </c>
      <c r="C76" t="inlineStr">
        <is>
          <t>貸借</t>
        </is>
      </c>
    </row>
    <row r="77" spans="1:3">
      <c r="A77">
        <v>8425</v>
      </c>
      <c r="B77" t="inlineStr">
        <is>
          <t>東Ｐ</t>
        </is>
      </c>
      <c r="C77" t="inlineStr">
        <is>
          <t>貸借</t>
        </is>
      </c>
    </row>
    <row r="78" spans="1:3">
      <c r="A78">
        <v>8591</v>
      </c>
      <c r="B78" t="inlineStr">
        <is>
          <t>東Ｐ</t>
        </is>
      </c>
      <c r="C78" t="inlineStr">
        <is>
          <t>貸借</t>
        </is>
      </c>
    </row>
    <row r="79" spans="1:3">
      <c r="A79">
        <v>8593</v>
      </c>
      <c r="B79" t="inlineStr">
        <is>
          <t>東Ｐ</t>
        </is>
      </c>
      <c r="C79" t="inlineStr">
        <is>
          <t>貸借</t>
        </is>
      </c>
    </row>
    <row r="80" spans="1:3">
      <c r="A80">
        <v>8604</v>
      </c>
      <c r="B80" t="inlineStr">
        <is>
          <t>東Ｐ</t>
        </is>
      </c>
      <c r="C80" t="inlineStr">
        <is>
          <t>貸借</t>
        </is>
      </c>
    </row>
    <row r="81" spans="1:3">
      <c r="A81">
        <v>8697</v>
      </c>
      <c r="B81" t="inlineStr">
        <is>
          <t>東Ｐ</t>
        </is>
      </c>
      <c r="C81" t="inlineStr">
        <is>
          <t>貸借</t>
        </is>
      </c>
    </row>
    <row r="82" spans="1:3">
      <c r="A82">
        <v>8830</v>
      </c>
      <c r="B82" t="inlineStr">
        <is>
          <t>東Ｐ</t>
        </is>
      </c>
      <c r="C82" t="inlineStr">
        <is>
          <t>貸借</t>
        </is>
      </c>
    </row>
    <row r="83" spans="1:3">
      <c r="A83">
        <v>9020</v>
      </c>
      <c r="B83" t="inlineStr">
        <is>
          <t>東Ｐ</t>
        </is>
      </c>
      <c r="C83" t="inlineStr">
        <is>
          <t>貸借</t>
        </is>
      </c>
    </row>
    <row r="84" spans="1:3">
      <c r="A84">
        <v>9024</v>
      </c>
      <c r="B84" t="inlineStr">
        <is>
          <t>東Ｐ</t>
        </is>
      </c>
      <c r="C84" t="inlineStr">
        <is>
          <t>貸借</t>
        </is>
      </c>
    </row>
    <row r="85" spans="1:3">
      <c r="A85">
        <v>9069</v>
      </c>
      <c r="B85" t="inlineStr">
        <is>
          <t>東Ｐ</t>
        </is>
      </c>
      <c r="C85" t="inlineStr">
        <is>
          <t>貸借</t>
        </is>
      </c>
    </row>
    <row r="86" spans="1:3">
      <c r="A86">
        <v>9227</v>
      </c>
      <c r="B86" t="inlineStr">
        <is>
          <t>東Ｇ</t>
        </is>
      </c>
      <c r="C86" t="inlineStr">
        <is>
          <t>貸借</t>
        </is>
      </c>
    </row>
    <row r="87" spans="1:3">
      <c r="A87">
        <v>9303</v>
      </c>
      <c r="B87" t="inlineStr">
        <is>
          <t>東Ｐ</t>
        </is>
      </c>
      <c r="C87" t="inlineStr">
        <is>
          <t>貸借</t>
        </is>
      </c>
    </row>
    <row r="88" spans="1:3">
      <c r="A88">
        <v>9308</v>
      </c>
      <c r="B88" t="inlineStr">
        <is>
          <t>東Ｓ</t>
        </is>
      </c>
      <c r="C88" t="inlineStr">
        <is>
          <t>貸借</t>
        </is>
      </c>
    </row>
    <row r="89" spans="1:3">
      <c r="A89">
        <v>9348</v>
      </c>
      <c r="B89" t="inlineStr">
        <is>
          <t>東Ｇ</t>
        </is>
      </c>
      <c r="C89" t="inlineStr">
        <is>
          <t>信用</t>
        </is>
      </c>
    </row>
    <row r="90" spans="1:3">
      <c r="A90">
        <v>9432</v>
      </c>
      <c r="B90" t="inlineStr">
        <is>
          <t>東Ｐ</t>
        </is>
      </c>
      <c r="C90" t="inlineStr">
        <is>
          <t>貸借</t>
        </is>
      </c>
    </row>
    <row r="91" spans="1:3">
      <c r="A91">
        <v>9449</v>
      </c>
      <c r="B91" t="inlineStr">
        <is>
          <t>東Ｐ</t>
        </is>
      </c>
      <c r="C91" t="inlineStr">
        <is>
          <t>貸借</t>
        </is>
      </c>
    </row>
    <row r="92" spans="1:3">
      <c r="A92">
        <v>9501</v>
      </c>
      <c r="B92" t="inlineStr">
        <is>
          <t>東Ｐ</t>
        </is>
      </c>
      <c r="C92" t="inlineStr">
        <is>
          <t>貸借</t>
        </is>
      </c>
    </row>
    <row r="93" spans="1:3">
      <c r="A93">
        <v>9531</v>
      </c>
      <c r="B93" t="inlineStr">
        <is>
          <t>東Ｐ</t>
        </is>
      </c>
      <c r="C93" t="inlineStr">
        <is>
          <t>貸借</t>
        </is>
      </c>
    </row>
    <row r="94" spans="1:3">
      <c r="A94">
        <v>9882</v>
      </c>
      <c r="B94" t="inlineStr">
        <is>
          <t>東Ｐ</t>
        </is>
      </c>
      <c r="C94" t="inlineStr">
        <is>
          <t>貸借</t>
        </is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49939-74F3-49A2-B613-B1C8C4F18016}">
  <sheetPr codeName="Sheet12">
    <tabColor rgb="FF4472C4"/>
  </sheetPr>
  <dimension ref="A1:AA652"/>
  <sheetViews>
    <sheetView workbookViewId="0">
      <pane ySplit="1" topLeftCell="A2" activePane="bottomLeft" state="frozen"/>
      <selection pane="bottomLeft" activeCell="A2" sqref="A2"/>
    </sheetView>
  </sheetViews>
  <sheetFormatPr defaultRowHeight="24"/>
  <cols>
    <col min="1" max="1" width="10" bestFit="1" customWidth="1"/>
    <col min="2" max="2" width="8.26953125" bestFit="1" customWidth="1"/>
    <col min="3" max="3" width="12.1796875" bestFit="1" customWidth="1"/>
    <col min="4" max="4" width="12" bestFit="1" customWidth="1"/>
    <col min="5" max="5" width="13.6328125" bestFit="1" customWidth="1"/>
    <col min="6" max="6" width="5.7265625" bestFit="1" customWidth="1"/>
    <col min="7" max="7" width="26.90625" bestFit="1" customWidth="1"/>
    <col min="8" max="8" width="7.26953125" bestFit="1" customWidth="1"/>
    <col min="9" max="9" width="5.7265625" bestFit="1" customWidth="1"/>
    <col min="10" max="10" width="8.6328125" bestFit="1" customWidth="1"/>
    <col min="11" max="11" width="7.26953125" bestFit="1" customWidth="1"/>
    <col min="12" max="12" width="6.26953125" bestFit="1" customWidth="1"/>
    <col min="13" max="14" width="7.26953125" bestFit="1" customWidth="1"/>
    <col min="15" max="15" width="13.26953125" bestFit="1" customWidth="1"/>
    <col min="16" max="16" width="7.26953125" bestFit="1" customWidth="1"/>
    <col min="17" max="17" width="8.7265625" bestFit="1" customWidth="1"/>
    <col min="18" max="18" width="13.6328125" bestFit="1" customWidth="1"/>
    <col min="19" max="19" width="9.26953125" bestFit="1" customWidth="1"/>
    <col min="20" max="20" width="5.7265625" bestFit="1" customWidth="1"/>
    <col min="21" max="22" width="9.7265625" bestFit="1" customWidth="1"/>
    <col min="23" max="23" width="8.7265625" bestFit="1" customWidth="1"/>
    <col min="24" max="24" width="5.7265625" bestFit="1" customWidth="1"/>
    <col min="25" max="25" width="8.7265625" bestFit="1" customWidth="1"/>
    <col min="26" max="26" width="8.26953125" bestFit="1" customWidth="1"/>
    <col min="27" max="27" width="12" bestFit="1" customWidth="1"/>
  </cols>
  <sheetData>
    <row r="1" spans="1:27" ht="25.15" customHeight="1">
      <c r="A1" s="28" t="s">
        <v>0</v>
      </c>
      <c r="B1" s="28" t="s">
        <v>116</v>
      </c>
      <c r="C1" s="28" t="s">
        <v>1</v>
      </c>
      <c r="D1" s="28" t="s">
        <v>2</v>
      </c>
      <c r="E1" s="28" t="s">
        <v>3</v>
      </c>
      <c r="F1" s="28" t="s">
        <v>117</v>
      </c>
      <c r="G1" s="28" t="s">
        <v>5</v>
      </c>
      <c r="H1" s="28" t="s">
        <v>6</v>
      </c>
      <c r="I1" s="28" t="s">
        <v>7</v>
      </c>
      <c r="J1" s="28" t="s">
        <v>8</v>
      </c>
      <c r="K1" s="28" t="s">
        <v>9</v>
      </c>
      <c r="L1" s="28" t="s">
        <v>10</v>
      </c>
      <c r="M1" s="28" t="s">
        <v>11</v>
      </c>
      <c r="N1" s="28" t="s">
        <v>12</v>
      </c>
      <c r="O1" s="28" t="s">
        <v>195</v>
      </c>
      <c r="P1" s="28" t="s">
        <v>196</v>
      </c>
      <c r="Q1" s="28" t="s">
        <v>197</v>
      </c>
      <c r="R1" s="28" t="s">
        <v>198</v>
      </c>
      <c r="S1" s="28" t="s">
        <v>13</v>
      </c>
      <c r="T1" s="28" t="s">
        <v>193</v>
      </c>
      <c r="U1" s="28" t="s">
        <v>14</v>
      </c>
      <c r="V1" s="28" t="s">
        <v>15</v>
      </c>
      <c r="W1" s="28" t="s">
        <v>16</v>
      </c>
      <c r="X1" s="28" t="s">
        <v>17</v>
      </c>
      <c r="Y1" s="28" t="s">
        <v>18</v>
      </c>
      <c r="Z1" s="28" t="s">
        <v>19</v>
      </c>
      <c r="AA1" s="28" t="s">
        <v>20</v>
      </c>
    </row>
    <row r="2" spans="1:27">
      <c r="A2" s="3">
        <v>46225</v>
      </c>
      <c r="B2">
        <v>4039.8</v>
      </c>
      <c r="C2">
        <v>6.1999999999999998E-3</v>
      </c>
      <c r="D2">
        <v>66270</v>
      </c>
      <c r="E2">
        <v>-8.0000000000000004E-4</v>
      </c>
      <c r="F2">
        <v>1605</v>
      </c>
      <c r="G2" t="s">
        <v>21</v>
      </c>
      <c r="H2">
        <v>3618</v>
      </c>
      <c r="I2">
        <v>38</v>
      </c>
      <c r="J2">
        <v>1.0614525139664804E-2</v>
      </c>
      <c r="K2">
        <v>3580</v>
      </c>
      <c r="L2">
        <v>3598</v>
      </c>
      <c r="M2">
        <v>3634</v>
      </c>
      <c r="N2">
        <v>3563</v>
      </c>
      <c r="O2">
        <v>5.558643690939411E-3</v>
      </c>
      <c r="P2">
        <v>3595</v>
      </c>
      <c r="Q2">
        <v>6.3977746870653683E-3</v>
      </c>
      <c r="R2">
        <v>1.5436429974740387E-2</v>
      </c>
      <c r="S2">
        <v>3028600</v>
      </c>
      <c r="T2">
        <v>3609.1387</v>
      </c>
      <c r="U2">
        <v>4955</v>
      </c>
      <c r="V2">
        <v>3020</v>
      </c>
      <c r="Z2" s="108">
        <v>0.62508101851851849</v>
      </c>
    </row>
    <row r="3" spans="1:27">
      <c r="A3" s="3">
        <v>46225</v>
      </c>
      <c r="B3">
        <v>4039.8</v>
      </c>
      <c r="C3">
        <v>6.1999999999999998E-3</v>
      </c>
      <c r="D3">
        <v>66270</v>
      </c>
      <c r="E3">
        <v>-8.0000000000000004E-4</v>
      </c>
      <c r="F3">
        <v>1833</v>
      </c>
      <c r="G3" t="s">
        <v>24</v>
      </c>
      <c r="H3">
        <v>5680</v>
      </c>
      <c r="I3">
        <v>10</v>
      </c>
      <c r="J3">
        <v>1.7636684303350969E-3</v>
      </c>
      <c r="K3">
        <v>5670</v>
      </c>
      <c r="L3">
        <v>5670</v>
      </c>
      <c r="M3">
        <v>5720</v>
      </c>
      <c r="N3">
        <v>5660</v>
      </c>
      <c r="O3">
        <v>1.7636684303350969E-3</v>
      </c>
      <c r="P3">
        <v>5670</v>
      </c>
      <c r="Q3">
        <v>1.7636684303350969E-3</v>
      </c>
      <c r="R3">
        <v>3.5335689045936395E-3</v>
      </c>
      <c r="S3">
        <v>85100</v>
      </c>
      <c r="T3">
        <v>5682.0798999999997</v>
      </c>
      <c r="U3">
        <v>7490</v>
      </c>
      <c r="V3">
        <v>5420</v>
      </c>
      <c r="Z3" s="108">
        <v>0.62490740740740736</v>
      </c>
    </row>
    <row r="4" spans="1:27">
      <c r="A4" s="3">
        <v>46225</v>
      </c>
      <c r="B4">
        <v>4039.8</v>
      </c>
      <c r="C4">
        <v>6.1999999999999998E-3</v>
      </c>
      <c r="D4">
        <v>66270</v>
      </c>
      <c r="E4">
        <v>-8.0000000000000004E-4</v>
      </c>
      <c r="F4">
        <v>1911</v>
      </c>
      <c r="G4" t="s">
        <v>25</v>
      </c>
      <c r="H4">
        <v>1328.5</v>
      </c>
      <c r="I4">
        <v>-23</v>
      </c>
      <c r="J4">
        <v>-1.7018128005919349E-2</v>
      </c>
      <c r="K4">
        <v>1351.5</v>
      </c>
      <c r="L4">
        <v>1343.5</v>
      </c>
      <c r="M4">
        <v>1345.5</v>
      </c>
      <c r="N4">
        <v>1327</v>
      </c>
      <c r="O4">
        <v>-1.1164867882396725E-2</v>
      </c>
      <c r="P4">
        <v>1335</v>
      </c>
      <c r="Q4">
        <v>-4.8689138576779025E-3</v>
      </c>
      <c r="R4">
        <v>1.1303692539562924E-3</v>
      </c>
      <c r="S4">
        <v>2220300</v>
      </c>
      <c r="T4">
        <v>1335.3108</v>
      </c>
      <c r="U4">
        <v>1874.5</v>
      </c>
      <c r="V4">
        <v>1232.5</v>
      </c>
      <c r="Z4" s="108">
        <v>0.62510416666666668</v>
      </c>
    </row>
    <row r="5" spans="1:27">
      <c r="A5" s="3">
        <v>46225</v>
      </c>
      <c r="B5">
        <v>4039.8</v>
      </c>
      <c r="C5">
        <v>6.1999999999999998E-3</v>
      </c>
      <c r="D5">
        <v>66270</v>
      </c>
      <c r="E5">
        <v>-8.0000000000000004E-4</v>
      </c>
      <c r="F5">
        <v>1925</v>
      </c>
      <c r="G5" t="s">
        <v>26</v>
      </c>
      <c r="H5">
        <v>4602</v>
      </c>
      <c r="I5">
        <v>-37</v>
      </c>
      <c r="J5">
        <v>-7.9758568657038158E-3</v>
      </c>
      <c r="K5">
        <v>4639</v>
      </c>
      <c r="L5">
        <v>4580</v>
      </c>
      <c r="M5">
        <v>4607</v>
      </c>
      <c r="N5">
        <v>4555</v>
      </c>
      <c r="O5">
        <v>4.8034934497816597E-3</v>
      </c>
      <c r="P5">
        <v>4566</v>
      </c>
      <c r="Q5">
        <v>7.8843626806833107E-3</v>
      </c>
      <c r="R5">
        <v>1.0318331503841932E-2</v>
      </c>
      <c r="S5">
        <v>1124200</v>
      </c>
      <c r="T5">
        <v>4584.0721000000003</v>
      </c>
      <c r="U5">
        <v>5805</v>
      </c>
      <c r="V5">
        <v>4081</v>
      </c>
      <c r="Z5" s="108">
        <v>0.62510416666666668</v>
      </c>
    </row>
    <row r="6" spans="1:27">
      <c r="A6" s="3">
        <v>46225</v>
      </c>
      <c r="B6">
        <v>4039.8</v>
      </c>
      <c r="C6">
        <v>6.1999999999999998E-3</v>
      </c>
      <c r="D6">
        <v>66270</v>
      </c>
      <c r="E6">
        <v>-8.0000000000000004E-4</v>
      </c>
      <c r="F6">
        <v>1928</v>
      </c>
      <c r="G6" t="s">
        <v>27</v>
      </c>
      <c r="H6">
        <v>3522</v>
      </c>
      <c r="I6">
        <v>-27</v>
      </c>
      <c r="J6">
        <v>-7.6077768385460695E-3</v>
      </c>
      <c r="K6">
        <v>3549</v>
      </c>
      <c r="L6">
        <v>3548</v>
      </c>
      <c r="M6">
        <v>3548</v>
      </c>
      <c r="N6">
        <v>3498</v>
      </c>
      <c r="O6">
        <v>-7.328072153325817E-3</v>
      </c>
      <c r="P6">
        <v>3502</v>
      </c>
      <c r="Q6">
        <v>5.7110222729868645E-3</v>
      </c>
      <c r="R6">
        <v>6.8610634648370496E-3</v>
      </c>
      <c r="S6">
        <v>1958700</v>
      </c>
      <c r="T6">
        <v>3519.1929</v>
      </c>
      <c r="U6">
        <v>3832</v>
      </c>
      <c r="V6">
        <v>3181</v>
      </c>
      <c r="Z6" s="108">
        <v>0.62510416666666668</v>
      </c>
    </row>
    <row r="7" spans="1:27">
      <c r="A7" s="3">
        <v>46225</v>
      </c>
      <c r="B7">
        <v>4039.8</v>
      </c>
      <c r="C7">
        <v>6.1999999999999998E-3</v>
      </c>
      <c r="D7">
        <v>66270</v>
      </c>
      <c r="E7">
        <v>-8.0000000000000004E-4</v>
      </c>
      <c r="F7">
        <v>1929</v>
      </c>
      <c r="G7" t="s">
        <v>28</v>
      </c>
      <c r="H7">
        <v>1130</v>
      </c>
      <c r="I7">
        <v>3</v>
      </c>
      <c r="J7">
        <v>2.6619343389529724E-3</v>
      </c>
      <c r="K7">
        <v>1127</v>
      </c>
      <c r="L7">
        <v>1131</v>
      </c>
      <c r="M7">
        <v>1136</v>
      </c>
      <c r="N7">
        <v>1117</v>
      </c>
      <c r="O7">
        <v>-8.8417329796640137E-4</v>
      </c>
      <c r="P7">
        <v>1130</v>
      </c>
      <c r="Q7">
        <v>0</v>
      </c>
      <c r="R7">
        <v>1.1638316920322292E-2</v>
      </c>
      <c r="S7">
        <v>87800</v>
      </c>
      <c r="T7">
        <v>1126.4009000000001</v>
      </c>
      <c r="U7">
        <v>1465</v>
      </c>
      <c r="V7">
        <v>1074</v>
      </c>
      <c r="Z7" s="108">
        <v>0.61744212962962963</v>
      </c>
    </row>
    <row r="8" spans="1:27">
      <c r="A8" s="3">
        <v>46225</v>
      </c>
      <c r="B8">
        <v>4039.8</v>
      </c>
      <c r="C8">
        <v>6.1999999999999998E-3</v>
      </c>
      <c r="D8">
        <v>66270</v>
      </c>
      <c r="E8">
        <v>-8.0000000000000004E-4</v>
      </c>
      <c r="F8">
        <v>1963</v>
      </c>
      <c r="G8" t="s">
        <v>29</v>
      </c>
      <c r="H8">
        <v>2286.5</v>
      </c>
      <c r="I8">
        <v>9</v>
      </c>
      <c r="J8">
        <v>3.9517014270032931E-3</v>
      </c>
      <c r="K8">
        <v>2277.5</v>
      </c>
      <c r="L8">
        <v>2299</v>
      </c>
      <c r="M8">
        <v>2331.5</v>
      </c>
      <c r="N8">
        <v>2284.5</v>
      </c>
      <c r="O8">
        <v>-5.4371465854719447E-3</v>
      </c>
      <c r="P8">
        <v>2305</v>
      </c>
      <c r="Q8">
        <v>-8.0260303687635579E-3</v>
      </c>
      <c r="R8">
        <v>8.7546509082950317E-4</v>
      </c>
      <c r="S8">
        <v>780600</v>
      </c>
      <c r="T8">
        <v>2305.1840000000002</v>
      </c>
      <c r="U8">
        <v>2927.5</v>
      </c>
      <c r="V8">
        <v>1950.5</v>
      </c>
      <c r="Z8" s="108">
        <v>0.62515046296296295</v>
      </c>
    </row>
    <row r="9" spans="1:27">
      <c r="A9" s="3">
        <v>46225</v>
      </c>
      <c r="B9">
        <v>4039.8</v>
      </c>
      <c r="C9">
        <v>6.1999999999999998E-3</v>
      </c>
      <c r="D9">
        <v>66270</v>
      </c>
      <c r="E9">
        <v>-8.0000000000000004E-4</v>
      </c>
      <c r="F9">
        <v>2124</v>
      </c>
      <c r="G9" t="s">
        <v>30</v>
      </c>
      <c r="H9">
        <v>913</v>
      </c>
      <c r="I9">
        <v>-16</v>
      </c>
      <c r="J9">
        <v>-1.7222820236813777E-2</v>
      </c>
      <c r="K9">
        <v>929</v>
      </c>
      <c r="L9">
        <v>921</v>
      </c>
      <c r="M9">
        <v>921</v>
      </c>
      <c r="N9">
        <v>905</v>
      </c>
      <c r="O9">
        <v>-8.6862106406080351E-3</v>
      </c>
      <c r="P9">
        <v>910</v>
      </c>
      <c r="Q9">
        <v>3.2967032967032967E-3</v>
      </c>
      <c r="R9">
        <v>8.8397790055248626E-3</v>
      </c>
      <c r="S9">
        <v>452700</v>
      </c>
      <c r="T9">
        <v>912.10379999999998</v>
      </c>
      <c r="U9">
        <v>1092</v>
      </c>
      <c r="V9">
        <v>820</v>
      </c>
      <c r="Z9" s="108">
        <v>0.62462962962962965</v>
      </c>
    </row>
    <row r="10" spans="1:27">
      <c r="A10" s="3">
        <v>46225</v>
      </c>
      <c r="B10">
        <v>4039.8</v>
      </c>
      <c r="C10">
        <v>6.1999999999999998E-3</v>
      </c>
      <c r="D10">
        <v>66270</v>
      </c>
      <c r="E10">
        <v>-8.0000000000000004E-4</v>
      </c>
      <c r="F10">
        <v>2162</v>
      </c>
      <c r="G10" t="s">
        <v>31</v>
      </c>
      <c r="H10">
        <v>537</v>
      </c>
      <c r="I10">
        <v>2</v>
      </c>
      <c r="J10">
        <v>3.7383177570093459E-3</v>
      </c>
      <c r="K10">
        <v>535</v>
      </c>
      <c r="L10">
        <v>535</v>
      </c>
      <c r="M10">
        <v>537</v>
      </c>
      <c r="N10">
        <v>535</v>
      </c>
      <c r="O10">
        <v>3.7383177570093459E-3</v>
      </c>
      <c r="P10">
        <v>536</v>
      </c>
      <c r="Q10">
        <v>1.8656716417910447E-3</v>
      </c>
      <c r="R10">
        <v>3.7383177570093459E-3</v>
      </c>
      <c r="S10">
        <v>40400</v>
      </c>
      <c r="T10">
        <v>536.49249999999995</v>
      </c>
      <c r="U10">
        <v>540</v>
      </c>
      <c r="V10">
        <v>382</v>
      </c>
      <c r="Z10" s="108">
        <v>0.57612268518518517</v>
      </c>
    </row>
    <row r="11" spans="1:27">
      <c r="A11" s="3">
        <v>46225</v>
      </c>
      <c r="B11">
        <v>4039.8</v>
      </c>
      <c r="C11">
        <v>6.1999999999999998E-3</v>
      </c>
      <c r="D11">
        <v>66270</v>
      </c>
      <c r="E11">
        <v>-8.0000000000000004E-4</v>
      </c>
      <c r="F11">
        <v>2229</v>
      </c>
      <c r="G11" t="s">
        <v>32</v>
      </c>
      <c r="H11">
        <v>2947</v>
      </c>
      <c r="I11">
        <v>-33</v>
      </c>
      <c r="J11">
        <v>-1.1073825503355705E-2</v>
      </c>
      <c r="K11">
        <v>2980</v>
      </c>
      <c r="L11">
        <v>2958</v>
      </c>
      <c r="M11">
        <v>2958.5</v>
      </c>
      <c r="N11">
        <v>2908.5</v>
      </c>
      <c r="O11">
        <v>-3.7187288708586883E-3</v>
      </c>
      <c r="P11">
        <v>2919</v>
      </c>
      <c r="Q11">
        <v>9.5923261390887284E-3</v>
      </c>
      <c r="R11">
        <v>1.3237063778580024E-2</v>
      </c>
      <c r="S11">
        <v>203200</v>
      </c>
      <c r="T11">
        <v>2932.1983</v>
      </c>
      <c r="U11">
        <v>3194</v>
      </c>
      <c r="V11">
        <v>2756</v>
      </c>
      <c r="Z11" s="108">
        <v>0.62464120370370368</v>
      </c>
    </row>
    <row r="12" spans="1:27">
      <c r="A12" s="3">
        <v>46225</v>
      </c>
      <c r="B12">
        <v>4039.8</v>
      </c>
      <c r="C12">
        <v>6.1999999999999998E-3</v>
      </c>
      <c r="D12">
        <v>66270</v>
      </c>
      <c r="E12">
        <v>-8.0000000000000004E-4</v>
      </c>
      <c r="F12">
        <v>2768</v>
      </c>
      <c r="G12" t="s">
        <v>33</v>
      </c>
      <c r="H12">
        <v>5399</v>
      </c>
      <c r="I12">
        <v>122</v>
      </c>
      <c r="J12">
        <v>2.3119196513170362E-2</v>
      </c>
      <c r="K12">
        <v>5277</v>
      </c>
      <c r="L12">
        <v>5318</v>
      </c>
      <c r="M12">
        <v>5453</v>
      </c>
      <c r="N12">
        <v>5301</v>
      </c>
      <c r="O12">
        <v>1.5231289958631064E-2</v>
      </c>
      <c r="P12">
        <v>5385</v>
      </c>
      <c r="Q12">
        <v>2.5998142989786446E-3</v>
      </c>
      <c r="R12">
        <v>1.8487077909828335E-2</v>
      </c>
      <c r="S12">
        <v>1052400</v>
      </c>
      <c r="T12">
        <v>5390.2846</v>
      </c>
      <c r="U12">
        <v>7257</v>
      </c>
      <c r="V12">
        <v>4923</v>
      </c>
      <c r="Z12" s="108">
        <v>0.62508101851851849</v>
      </c>
    </row>
    <row r="13" spans="1:27">
      <c r="A13" s="3">
        <v>46225</v>
      </c>
      <c r="B13">
        <v>4039.8</v>
      </c>
      <c r="C13">
        <v>6.1999999999999998E-3</v>
      </c>
      <c r="D13">
        <v>66270</v>
      </c>
      <c r="E13">
        <v>-8.0000000000000004E-4</v>
      </c>
      <c r="F13">
        <v>2769</v>
      </c>
      <c r="G13" t="s">
        <v>34</v>
      </c>
      <c r="H13">
        <v>884</v>
      </c>
      <c r="I13">
        <v>0</v>
      </c>
      <c r="J13">
        <v>0</v>
      </c>
      <c r="K13">
        <v>884</v>
      </c>
      <c r="L13">
        <v>884</v>
      </c>
      <c r="M13">
        <v>886</v>
      </c>
      <c r="N13">
        <v>883</v>
      </c>
      <c r="O13">
        <v>0</v>
      </c>
      <c r="P13">
        <v>884</v>
      </c>
      <c r="Q13">
        <v>0</v>
      </c>
      <c r="R13">
        <v>1.1325028312570782E-3</v>
      </c>
      <c r="S13">
        <v>3100</v>
      </c>
      <c r="T13">
        <v>884.45159999999998</v>
      </c>
      <c r="U13">
        <v>990</v>
      </c>
      <c r="V13">
        <v>807</v>
      </c>
      <c r="Z13" s="108">
        <v>0.61849537037037039</v>
      </c>
    </row>
    <row r="14" spans="1:27">
      <c r="A14" s="3">
        <v>46225</v>
      </c>
      <c r="B14">
        <v>4039.8</v>
      </c>
      <c r="C14">
        <v>6.1999999999999998E-3</v>
      </c>
      <c r="D14">
        <v>66270</v>
      </c>
      <c r="E14">
        <v>-8.0000000000000004E-4</v>
      </c>
      <c r="F14">
        <v>2914</v>
      </c>
      <c r="G14" t="s">
        <v>35</v>
      </c>
      <c r="H14">
        <v>6437</v>
      </c>
      <c r="I14">
        <v>12</v>
      </c>
      <c r="J14">
        <v>1.8677042801556419E-3</v>
      </c>
      <c r="K14">
        <v>6425</v>
      </c>
      <c r="L14">
        <v>6360</v>
      </c>
      <c r="M14">
        <v>6445</v>
      </c>
      <c r="N14">
        <v>6325</v>
      </c>
      <c r="O14">
        <v>1.2106918238993711E-2</v>
      </c>
      <c r="P14">
        <v>6343</v>
      </c>
      <c r="Q14">
        <v>1.4819486047611539E-2</v>
      </c>
      <c r="R14">
        <v>1.7707509881422924E-2</v>
      </c>
      <c r="S14">
        <v>2849800</v>
      </c>
      <c r="T14">
        <v>6379.8651</v>
      </c>
      <c r="U14">
        <v>6474</v>
      </c>
      <c r="V14">
        <v>5451</v>
      </c>
      <c r="Z14" s="108">
        <v>0.62510416666666668</v>
      </c>
    </row>
    <row r="15" spans="1:27">
      <c r="A15" s="3">
        <v>46225</v>
      </c>
      <c r="B15">
        <v>4039.8</v>
      </c>
      <c r="C15">
        <v>6.1999999999999998E-3</v>
      </c>
      <c r="D15">
        <v>66270</v>
      </c>
      <c r="E15">
        <v>-8.0000000000000004E-4</v>
      </c>
      <c r="F15">
        <v>3003</v>
      </c>
      <c r="G15" t="s">
        <v>36</v>
      </c>
      <c r="H15">
        <v>1810.5</v>
      </c>
      <c r="I15">
        <v>-15</v>
      </c>
      <c r="J15">
        <v>-8.2169268693508633E-3</v>
      </c>
      <c r="K15">
        <v>1825.5</v>
      </c>
      <c r="L15">
        <v>1800</v>
      </c>
      <c r="M15">
        <v>1813</v>
      </c>
      <c r="N15">
        <v>1795</v>
      </c>
      <c r="O15">
        <v>5.8333333333333336E-3</v>
      </c>
      <c r="P15">
        <v>1799</v>
      </c>
      <c r="Q15">
        <v>6.3924402445803222E-3</v>
      </c>
      <c r="R15">
        <v>8.6350974930362121E-3</v>
      </c>
      <c r="S15">
        <v>1066900</v>
      </c>
      <c r="T15">
        <v>1805.1093000000001</v>
      </c>
      <c r="U15">
        <v>2094</v>
      </c>
      <c r="V15">
        <v>1620.5</v>
      </c>
      <c r="Z15" s="108">
        <v>0.62503472222222223</v>
      </c>
    </row>
    <row r="16" spans="1:27">
      <c r="A16" s="3">
        <v>46225</v>
      </c>
      <c r="B16">
        <v>4039.8</v>
      </c>
      <c r="C16">
        <v>6.1999999999999998E-3</v>
      </c>
      <c r="D16">
        <v>66270</v>
      </c>
      <c r="E16">
        <v>-8.0000000000000004E-4</v>
      </c>
      <c r="F16">
        <v>3407</v>
      </c>
      <c r="G16" t="s">
        <v>37</v>
      </c>
      <c r="H16">
        <v>1865.5</v>
      </c>
      <c r="I16">
        <v>3.5</v>
      </c>
      <c r="J16">
        <v>1.8796992481203006E-3</v>
      </c>
      <c r="K16">
        <v>1862</v>
      </c>
      <c r="L16">
        <v>1872</v>
      </c>
      <c r="M16">
        <v>1886.5</v>
      </c>
      <c r="N16">
        <v>1863</v>
      </c>
      <c r="O16">
        <v>-3.472222222222222E-3</v>
      </c>
      <c r="P16">
        <v>1869</v>
      </c>
      <c r="Q16">
        <v>-1.8726591760299626E-3</v>
      </c>
      <c r="R16">
        <v>1.3419216317767043E-3</v>
      </c>
      <c r="S16">
        <v>1891700</v>
      </c>
      <c r="T16">
        <v>1873.0038999999999</v>
      </c>
      <c r="U16">
        <v>1906</v>
      </c>
      <c r="V16">
        <v>1415</v>
      </c>
      <c r="Z16" s="108">
        <v>0.62506944444444446</v>
      </c>
    </row>
    <row r="17" spans="1:26">
      <c r="A17" s="3">
        <v>46225</v>
      </c>
      <c r="B17">
        <v>4039.8</v>
      </c>
      <c r="C17">
        <v>6.1999999999999998E-3</v>
      </c>
      <c r="D17">
        <v>66270</v>
      </c>
      <c r="E17">
        <v>-8.0000000000000004E-4</v>
      </c>
      <c r="F17">
        <v>4008</v>
      </c>
      <c r="G17" t="s">
        <v>38</v>
      </c>
      <c r="H17">
        <v>1297</v>
      </c>
      <c r="I17">
        <v>11</v>
      </c>
      <c r="J17">
        <v>8.553654743390357E-3</v>
      </c>
      <c r="K17">
        <v>1286</v>
      </c>
      <c r="L17">
        <v>1300</v>
      </c>
      <c r="M17">
        <v>1318</v>
      </c>
      <c r="N17">
        <v>1293</v>
      </c>
      <c r="O17">
        <v>-2.3076923076923079E-3</v>
      </c>
      <c r="P17">
        <v>1308</v>
      </c>
      <c r="Q17">
        <v>-8.4097859327217118E-3</v>
      </c>
      <c r="R17">
        <v>3.0935808197989174E-3</v>
      </c>
      <c r="S17">
        <v>80100</v>
      </c>
      <c r="T17">
        <v>1304.6515999999999</v>
      </c>
      <c r="U17">
        <v>1398</v>
      </c>
      <c r="V17">
        <v>1141</v>
      </c>
      <c r="Z17" s="108">
        <v>0.62483796296296301</v>
      </c>
    </row>
    <row r="18" spans="1:26">
      <c r="A18" s="3">
        <v>46225</v>
      </c>
      <c r="B18">
        <v>4039.8</v>
      </c>
      <c r="C18">
        <v>6.1999999999999998E-3</v>
      </c>
      <c r="D18">
        <v>66270</v>
      </c>
      <c r="E18">
        <v>-8.0000000000000004E-4</v>
      </c>
      <c r="F18">
        <v>4026</v>
      </c>
      <c r="G18" t="s">
        <v>39</v>
      </c>
      <c r="H18">
        <v>1560</v>
      </c>
      <c r="I18">
        <v>13</v>
      </c>
      <c r="J18">
        <v>8.4033613445378148E-3</v>
      </c>
      <c r="K18">
        <v>1547</v>
      </c>
      <c r="L18">
        <v>1558</v>
      </c>
      <c r="M18">
        <v>1576</v>
      </c>
      <c r="N18">
        <v>1543</v>
      </c>
      <c r="O18">
        <v>1.2836970474967907E-3</v>
      </c>
      <c r="P18">
        <v>1569</v>
      </c>
      <c r="Q18">
        <v>-5.7361376673040155E-3</v>
      </c>
      <c r="R18">
        <v>1.1017498379779649E-2</v>
      </c>
      <c r="S18">
        <v>57500</v>
      </c>
      <c r="T18">
        <v>1563.6313</v>
      </c>
      <c r="U18">
        <v>2148</v>
      </c>
      <c r="V18">
        <v>1480</v>
      </c>
      <c r="Z18" s="108">
        <v>0.62408564814814815</v>
      </c>
    </row>
    <row r="19" spans="1:26">
      <c r="A19" s="3">
        <v>46225</v>
      </c>
      <c r="B19">
        <v>4039.8</v>
      </c>
      <c r="C19">
        <v>6.1999999999999998E-3</v>
      </c>
      <c r="D19">
        <v>66270</v>
      </c>
      <c r="E19">
        <v>-8.0000000000000004E-4</v>
      </c>
      <c r="F19">
        <v>4062</v>
      </c>
      <c r="G19" t="s">
        <v>40</v>
      </c>
      <c r="H19">
        <v>18265</v>
      </c>
      <c r="I19">
        <v>850</v>
      </c>
      <c r="J19">
        <v>4.8808498420901521E-2</v>
      </c>
      <c r="K19">
        <v>17415</v>
      </c>
      <c r="L19">
        <v>19815</v>
      </c>
      <c r="M19">
        <v>19820</v>
      </c>
      <c r="N19">
        <v>17965</v>
      </c>
      <c r="O19">
        <v>-7.8223568004037347E-2</v>
      </c>
      <c r="P19">
        <v>19165</v>
      </c>
      <c r="Q19">
        <v>-4.6960605270023478E-2</v>
      </c>
      <c r="R19">
        <v>1.6699137211244084E-2</v>
      </c>
      <c r="S19">
        <v>9083200</v>
      </c>
      <c r="T19">
        <v>18806.0461</v>
      </c>
      <c r="U19">
        <v>27480</v>
      </c>
      <c r="V19">
        <v>6592</v>
      </c>
      <c r="Z19" s="108">
        <v>0.62515046296296295</v>
      </c>
    </row>
    <row r="20" spans="1:26">
      <c r="A20" s="3">
        <v>46225</v>
      </c>
      <c r="B20">
        <v>4039.8</v>
      </c>
      <c r="C20">
        <v>6.1999999999999998E-3</v>
      </c>
      <c r="D20">
        <v>66270</v>
      </c>
      <c r="E20">
        <v>-8.0000000000000004E-4</v>
      </c>
      <c r="F20">
        <v>4063</v>
      </c>
      <c r="G20" t="s">
        <v>41</v>
      </c>
      <c r="H20">
        <v>7122</v>
      </c>
      <c r="I20">
        <v>-83</v>
      </c>
      <c r="J20">
        <v>-1.1519777931991673E-2</v>
      </c>
      <c r="K20">
        <v>7205</v>
      </c>
      <c r="L20">
        <v>7233</v>
      </c>
      <c r="M20">
        <v>7367</v>
      </c>
      <c r="N20">
        <v>7114</v>
      </c>
      <c r="O20">
        <v>-1.5346329323931979E-2</v>
      </c>
      <c r="P20">
        <v>7250</v>
      </c>
      <c r="Q20">
        <v>-1.7655172413793104E-2</v>
      </c>
      <c r="R20">
        <v>1.1245431543435479E-3</v>
      </c>
      <c r="S20">
        <v>4106300</v>
      </c>
      <c r="T20">
        <v>7252.3287</v>
      </c>
      <c r="U20">
        <v>7930</v>
      </c>
      <c r="V20">
        <v>4812</v>
      </c>
      <c r="Z20" s="108">
        <v>0.62512731481481476</v>
      </c>
    </row>
    <row r="21" spans="1:26">
      <c r="A21" s="3">
        <v>46225</v>
      </c>
      <c r="B21">
        <v>4039.8</v>
      </c>
      <c r="C21">
        <v>6.1999999999999998E-3</v>
      </c>
      <c r="D21">
        <v>66270</v>
      </c>
      <c r="E21">
        <v>-8.0000000000000004E-4</v>
      </c>
      <c r="F21">
        <v>4068</v>
      </c>
      <c r="G21" t="s">
        <v>42</v>
      </c>
      <c r="H21">
        <v>1655</v>
      </c>
      <c r="I21">
        <v>22</v>
      </c>
      <c r="J21">
        <v>1.3472137170851195E-2</v>
      </c>
      <c r="K21">
        <v>1633</v>
      </c>
      <c r="L21">
        <v>1655</v>
      </c>
      <c r="M21">
        <v>1655</v>
      </c>
      <c r="N21">
        <v>1655</v>
      </c>
      <c r="O21">
        <v>0</v>
      </c>
      <c r="P21">
        <v>1655</v>
      </c>
      <c r="Q21">
        <v>0</v>
      </c>
      <c r="R21">
        <v>0</v>
      </c>
      <c r="S21">
        <v>500</v>
      </c>
      <c r="T21">
        <v>1655</v>
      </c>
      <c r="U21">
        <v>2000</v>
      </c>
      <c r="V21">
        <v>1557</v>
      </c>
      <c r="Z21" s="108">
        <v>0.55025462962962968</v>
      </c>
    </row>
    <row r="22" spans="1:26">
      <c r="A22" s="3">
        <v>46225</v>
      </c>
      <c r="B22">
        <v>4039.8</v>
      </c>
      <c r="C22">
        <v>6.1999999999999998E-3</v>
      </c>
      <c r="D22">
        <v>66270</v>
      </c>
      <c r="E22">
        <v>-8.0000000000000004E-4</v>
      </c>
      <c r="F22">
        <v>4100</v>
      </c>
      <c r="G22" t="s">
        <v>43</v>
      </c>
      <c r="H22">
        <v>1481</v>
      </c>
      <c r="I22">
        <v>79</v>
      </c>
      <c r="J22">
        <v>5.6348074179743225E-2</v>
      </c>
      <c r="K22">
        <v>1402</v>
      </c>
      <c r="L22">
        <v>1432</v>
      </c>
      <c r="M22">
        <v>1507</v>
      </c>
      <c r="N22">
        <v>1430</v>
      </c>
      <c r="O22">
        <v>3.4217877094972066E-2</v>
      </c>
      <c r="P22">
        <v>1500</v>
      </c>
      <c r="Q22">
        <v>-1.2666666666666666E-2</v>
      </c>
      <c r="R22">
        <v>3.5664335664335661E-2</v>
      </c>
      <c r="S22">
        <v>64900</v>
      </c>
      <c r="T22">
        <v>1476.4667999999999</v>
      </c>
      <c r="U22">
        <v>2219</v>
      </c>
      <c r="V22">
        <v>1153</v>
      </c>
      <c r="Z22" s="108">
        <v>0.62467592592592591</v>
      </c>
    </row>
    <row r="23" spans="1:26">
      <c r="A23" s="3">
        <v>46225</v>
      </c>
      <c r="B23">
        <v>4039.8</v>
      </c>
      <c r="C23">
        <v>6.1999999999999998E-3</v>
      </c>
      <c r="D23">
        <v>66270</v>
      </c>
      <c r="E23">
        <v>-8.0000000000000004E-4</v>
      </c>
      <c r="F23">
        <v>4182</v>
      </c>
      <c r="G23" t="s">
        <v>44</v>
      </c>
      <c r="H23">
        <v>4557</v>
      </c>
      <c r="I23">
        <v>104</v>
      </c>
      <c r="J23">
        <v>2.3355041545025827E-2</v>
      </c>
      <c r="K23">
        <v>4453</v>
      </c>
      <c r="L23">
        <v>4640</v>
      </c>
      <c r="M23">
        <v>4687</v>
      </c>
      <c r="N23">
        <v>4534</v>
      </c>
      <c r="O23">
        <v>-1.788793103448276E-2</v>
      </c>
      <c r="P23">
        <v>4678</v>
      </c>
      <c r="Q23">
        <v>-2.5865754595981189E-2</v>
      </c>
      <c r="R23">
        <v>5.0727834142037936E-3</v>
      </c>
      <c r="S23">
        <v>604800</v>
      </c>
      <c r="T23">
        <v>4629.6728999999996</v>
      </c>
      <c r="U23">
        <v>5738</v>
      </c>
      <c r="V23">
        <v>2830.5</v>
      </c>
      <c r="Z23" s="108">
        <v>0.62510416666666668</v>
      </c>
    </row>
    <row r="24" spans="1:26">
      <c r="A24" s="3">
        <v>46225</v>
      </c>
      <c r="B24">
        <v>4039.8</v>
      </c>
      <c r="C24">
        <v>6.1999999999999998E-3</v>
      </c>
      <c r="D24">
        <v>66270</v>
      </c>
      <c r="E24">
        <v>-8.0000000000000004E-4</v>
      </c>
      <c r="F24">
        <v>4188</v>
      </c>
      <c r="G24" t="s">
        <v>45</v>
      </c>
      <c r="H24">
        <v>1202.5</v>
      </c>
      <c r="I24">
        <v>9.5</v>
      </c>
      <c r="J24">
        <v>7.9631181894383903E-3</v>
      </c>
      <c r="K24">
        <v>1193</v>
      </c>
      <c r="L24">
        <v>1197</v>
      </c>
      <c r="M24">
        <v>1220</v>
      </c>
      <c r="N24">
        <v>1191.5</v>
      </c>
      <c r="O24">
        <v>4.5948203842940682E-3</v>
      </c>
      <c r="P24">
        <v>1209</v>
      </c>
      <c r="Q24">
        <v>-5.3763440860215058E-3</v>
      </c>
      <c r="R24">
        <v>9.2320604280318932E-3</v>
      </c>
      <c r="S24">
        <v>4360300</v>
      </c>
      <c r="T24">
        <v>1208.6424</v>
      </c>
      <c r="U24">
        <v>1228.5</v>
      </c>
      <c r="V24">
        <v>846.4</v>
      </c>
      <c r="Z24" s="108">
        <v>0.62515046296296295</v>
      </c>
    </row>
    <row r="25" spans="1:26">
      <c r="A25" s="3">
        <v>46225</v>
      </c>
      <c r="B25">
        <v>4039.8</v>
      </c>
      <c r="C25">
        <v>6.1999999999999998E-3</v>
      </c>
      <c r="D25">
        <v>66270</v>
      </c>
      <c r="E25">
        <v>-8.0000000000000004E-4</v>
      </c>
      <c r="F25">
        <v>4220</v>
      </c>
      <c r="G25" t="s">
        <v>46</v>
      </c>
      <c r="H25">
        <v>1827</v>
      </c>
      <c r="I25">
        <v>15</v>
      </c>
      <c r="J25">
        <v>8.2781456953642391E-3</v>
      </c>
      <c r="K25">
        <v>1812</v>
      </c>
      <c r="L25">
        <v>1819</v>
      </c>
      <c r="M25">
        <v>1837</v>
      </c>
      <c r="N25">
        <v>1800</v>
      </c>
      <c r="O25">
        <v>4.3980208905992305E-3</v>
      </c>
      <c r="P25">
        <v>1818</v>
      </c>
      <c r="Q25">
        <v>4.9504950495049506E-3</v>
      </c>
      <c r="R25">
        <v>1.4999999999999999E-2</v>
      </c>
      <c r="S25">
        <v>75400</v>
      </c>
      <c r="T25">
        <v>1815.3155999999999</v>
      </c>
      <c r="U25">
        <v>1921</v>
      </c>
      <c r="V25">
        <v>1487</v>
      </c>
      <c r="Z25" s="108">
        <v>0.62234953703703699</v>
      </c>
    </row>
    <row r="26" spans="1:26">
      <c r="A26" s="3">
        <v>46225</v>
      </c>
      <c r="B26">
        <v>4039.8</v>
      </c>
      <c r="C26">
        <v>6.1999999999999998E-3</v>
      </c>
      <c r="D26">
        <v>66270</v>
      </c>
      <c r="E26">
        <v>-8.0000000000000004E-4</v>
      </c>
      <c r="F26">
        <v>4334</v>
      </c>
      <c r="G26" t="s">
        <v>47</v>
      </c>
      <c r="H26">
        <v>383</v>
      </c>
      <c r="I26">
        <v>1</v>
      </c>
      <c r="J26">
        <v>2.617801047120419E-3</v>
      </c>
      <c r="K26">
        <v>382</v>
      </c>
      <c r="L26">
        <v>381</v>
      </c>
      <c r="M26">
        <v>385</v>
      </c>
      <c r="N26">
        <v>380</v>
      </c>
      <c r="O26">
        <v>5.2493438320209973E-3</v>
      </c>
      <c r="P26">
        <v>384</v>
      </c>
      <c r="Q26">
        <v>-2.6041666666666665E-3</v>
      </c>
      <c r="R26">
        <v>7.8947368421052634E-3</v>
      </c>
      <c r="S26">
        <v>15300</v>
      </c>
      <c r="T26">
        <v>381.30709999999999</v>
      </c>
      <c r="U26">
        <v>426</v>
      </c>
      <c r="V26">
        <v>365</v>
      </c>
      <c r="Z26" s="108">
        <v>0.62187499999999996</v>
      </c>
    </row>
    <row r="27" spans="1:26">
      <c r="A27" s="3">
        <v>46225</v>
      </c>
      <c r="B27">
        <v>4039.8</v>
      </c>
      <c r="C27">
        <v>6.1999999999999998E-3</v>
      </c>
      <c r="D27">
        <v>66270</v>
      </c>
      <c r="E27">
        <v>-8.0000000000000004E-4</v>
      </c>
      <c r="F27">
        <v>4523</v>
      </c>
      <c r="G27" t="s">
        <v>48</v>
      </c>
      <c r="H27">
        <v>4596</v>
      </c>
      <c r="I27">
        <v>114</v>
      </c>
      <c r="J27">
        <v>2.5435073627844713E-2</v>
      </c>
      <c r="K27">
        <v>4482</v>
      </c>
      <c r="L27">
        <v>4450</v>
      </c>
      <c r="M27">
        <v>4607</v>
      </c>
      <c r="N27">
        <v>4440</v>
      </c>
      <c r="O27">
        <v>3.2808988764044943E-2</v>
      </c>
      <c r="P27">
        <v>4568</v>
      </c>
      <c r="Q27">
        <v>6.1295971978984239E-3</v>
      </c>
      <c r="R27">
        <v>3.5135135135135137E-2</v>
      </c>
      <c r="S27">
        <v>1016800</v>
      </c>
      <c r="T27">
        <v>4550.8495999999996</v>
      </c>
      <c r="U27">
        <v>5243</v>
      </c>
      <c r="V27">
        <v>3660</v>
      </c>
      <c r="Z27" s="108">
        <v>0.62510416666666668</v>
      </c>
    </row>
    <row r="28" spans="1:26">
      <c r="A28" s="3">
        <v>46225</v>
      </c>
      <c r="B28">
        <v>4039.8</v>
      </c>
      <c r="C28">
        <v>6.1999999999999998E-3</v>
      </c>
      <c r="D28">
        <v>66270</v>
      </c>
      <c r="E28">
        <v>-8.0000000000000004E-4</v>
      </c>
      <c r="F28">
        <v>4528</v>
      </c>
      <c r="G28" t="s">
        <v>49</v>
      </c>
      <c r="H28">
        <v>2425.5</v>
      </c>
      <c r="I28">
        <v>28.5</v>
      </c>
      <c r="J28">
        <v>1.1889862327909888E-2</v>
      </c>
      <c r="K28">
        <v>2397</v>
      </c>
      <c r="L28">
        <v>2389</v>
      </c>
      <c r="M28">
        <v>2431</v>
      </c>
      <c r="N28">
        <v>2384</v>
      </c>
      <c r="O28">
        <v>1.5278359146086228E-2</v>
      </c>
      <c r="P28">
        <v>2426</v>
      </c>
      <c r="Q28">
        <v>-2.0610057708161583E-4</v>
      </c>
      <c r="R28">
        <v>1.7407718120805368E-2</v>
      </c>
      <c r="S28">
        <v>634800</v>
      </c>
      <c r="T28">
        <v>2413.8625999999999</v>
      </c>
      <c r="U28">
        <v>2674.5</v>
      </c>
      <c r="V28">
        <v>2114.5</v>
      </c>
      <c r="Z28" s="108">
        <v>0.62513888888888891</v>
      </c>
    </row>
    <row r="29" spans="1:26">
      <c r="A29" s="3">
        <v>46225</v>
      </c>
      <c r="B29">
        <v>4039.8</v>
      </c>
      <c r="C29">
        <v>6.1999999999999998E-3</v>
      </c>
      <c r="D29">
        <v>66270</v>
      </c>
      <c r="E29">
        <v>-8.0000000000000004E-4</v>
      </c>
      <c r="F29">
        <v>4661</v>
      </c>
      <c r="G29" t="s">
        <v>50</v>
      </c>
      <c r="H29">
        <v>2675</v>
      </c>
      <c r="I29">
        <v>-60</v>
      </c>
      <c r="J29">
        <v>-2.1937842778793418E-2</v>
      </c>
      <c r="K29">
        <v>2735</v>
      </c>
      <c r="L29">
        <v>2674.5</v>
      </c>
      <c r="M29">
        <v>2685</v>
      </c>
      <c r="N29">
        <v>2582</v>
      </c>
      <c r="O29">
        <v>1.8695083193120209E-4</v>
      </c>
      <c r="P29">
        <v>2613</v>
      </c>
      <c r="Q29">
        <v>2.3727516264829697E-2</v>
      </c>
      <c r="R29">
        <v>3.6018590240123938E-2</v>
      </c>
      <c r="S29">
        <v>6572500</v>
      </c>
      <c r="T29">
        <v>2627.9476</v>
      </c>
      <c r="U29">
        <v>2947</v>
      </c>
      <c r="V29">
        <v>2103</v>
      </c>
      <c r="Z29" s="108">
        <v>0.62515046296296295</v>
      </c>
    </row>
    <row r="30" spans="1:26">
      <c r="A30" s="3">
        <v>46225</v>
      </c>
      <c r="B30">
        <v>4039.8</v>
      </c>
      <c r="C30">
        <v>6.1999999999999998E-3</v>
      </c>
      <c r="D30">
        <v>66270</v>
      </c>
      <c r="E30">
        <v>-8.0000000000000004E-4</v>
      </c>
      <c r="F30">
        <v>5020</v>
      </c>
      <c r="G30" t="s">
        <v>51</v>
      </c>
      <c r="H30">
        <v>1319.5</v>
      </c>
      <c r="I30">
        <v>19</v>
      </c>
      <c r="J30">
        <v>1.4609765474817378E-2</v>
      </c>
      <c r="K30">
        <v>1300.5</v>
      </c>
      <c r="L30">
        <v>1293.5</v>
      </c>
      <c r="M30">
        <v>1326</v>
      </c>
      <c r="N30">
        <v>1286.5</v>
      </c>
      <c r="O30">
        <v>2.0100502512562814E-2</v>
      </c>
      <c r="P30">
        <v>1315</v>
      </c>
      <c r="Q30">
        <v>3.4220532319391636E-3</v>
      </c>
      <c r="R30">
        <v>2.5650991061018268E-2</v>
      </c>
      <c r="S30">
        <v>3998100</v>
      </c>
      <c r="T30">
        <v>1314.4902999999999</v>
      </c>
      <c r="U30">
        <v>1552.5</v>
      </c>
      <c r="V30">
        <v>1113</v>
      </c>
      <c r="Z30" s="108">
        <v>0.62515046296296295</v>
      </c>
    </row>
    <row r="31" spans="1:26">
      <c r="A31" s="3">
        <v>46225</v>
      </c>
      <c r="B31">
        <v>4039.8</v>
      </c>
      <c r="C31">
        <v>6.1999999999999998E-3</v>
      </c>
      <c r="D31">
        <v>66270</v>
      </c>
      <c r="E31">
        <v>-8.0000000000000004E-4</v>
      </c>
      <c r="F31">
        <v>5201</v>
      </c>
      <c r="G31" t="s">
        <v>52</v>
      </c>
      <c r="H31">
        <v>6347</v>
      </c>
      <c r="I31">
        <v>90</v>
      </c>
      <c r="J31">
        <v>1.438389004315167E-2</v>
      </c>
      <c r="K31">
        <v>6257</v>
      </c>
      <c r="L31">
        <v>6350</v>
      </c>
      <c r="M31">
        <v>6459</v>
      </c>
      <c r="N31">
        <v>6326</v>
      </c>
      <c r="O31">
        <v>-4.7244094488188977E-4</v>
      </c>
      <c r="P31">
        <v>6446</v>
      </c>
      <c r="Q31">
        <v>-1.5358361774744027E-2</v>
      </c>
      <c r="R31">
        <v>3.3196332595637054E-3</v>
      </c>
      <c r="S31">
        <v>746200</v>
      </c>
      <c r="T31">
        <v>6397.9839000000002</v>
      </c>
      <c r="U31">
        <v>8315</v>
      </c>
      <c r="V31">
        <v>5177</v>
      </c>
      <c r="Z31" s="108">
        <v>0.62510416666666668</v>
      </c>
    </row>
    <row r="32" spans="1:26">
      <c r="A32" s="3">
        <v>46225</v>
      </c>
      <c r="B32">
        <v>4039.8</v>
      </c>
      <c r="C32">
        <v>6.1999999999999998E-3</v>
      </c>
      <c r="D32">
        <v>66270</v>
      </c>
      <c r="E32">
        <v>-8.0000000000000004E-4</v>
      </c>
      <c r="F32">
        <v>5302</v>
      </c>
      <c r="G32" t="s">
        <v>53</v>
      </c>
      <c r="H32">
        <v>4775</v>
      </c>
      <c r="I32">
        <v>90</v>
      </c>
      <c r="J32">
        <v>1.9210245464247599E-2</v>
      </c>
      <c r="K32">
        <v>4685</v>
      </c>
      <c r="L32">
        <v>4725</v>
      </c>
      <c r="M32">
        <v>4800</v>
      </c>
      <c r="N32">
        <v>4685</v>
      </c>
      <c r="O32">
        <v>1.0582010582010581E-2</v>
      </c>
      <c r="P32">
        <v>4780</v>
      </c>
      <c r="Q32">
        <v>-1.0460251046025104E-3</v>
      </c>
      <c r="R32">
        <v>1.9210245464247599E-2</v>
      </c>
      <c r="S32">
        <v>53300</v>
      </c>
      <c r="T32">
        <v>4768.7335000000003</v>
      </c>
      <c r="U32">
        <v>5080</v>
      </c>
      <c r="V32">
        <v>4390</v>
      </c>
      <c r="Z32" s="108">
        <v>0.61569444444444443</v>
      </c>
    </row>
    <row r="33" spans="1:26">
      <c r="A33" s="3">
        <v>46225</v>
      </c>
      <c r="B33">
        <v>4039.8</v>
      </c>
      <c r="C33">
        <v>6.1999999999999998E-3</v>
      </c>
      <c r="D33">
        <v>66270</v>
      </c>
      <c r="E33">
        <v>-8.0000000000000004E-4</v>
      </c>
      <c r="F33">
        <v>5310</v>
      </c>
      <c r="G33" t="s">
        <v>54</v>
      </c>
      <c r="H33">
        <v>6800</v>
      </c>
      <c r="I33">
        <v>140</v>
      </c>
      <c r="J33">
        <v>2.1021021021021023E-2</v>
      </c>
      <c r="K33">
        <v>6660</v>
      </c>
      <c r="L33">
        <v>6760</v>
      </c>
      <c r="M33">
        <v>6970</v>
      </c>
      <c r="N33">
        <v>6730</v>
      </c>
      <c r="O33">
        <v>5.9171597633136093E-3</v>
      </c>
      <c r="P33">
        <v>6940</v>
      </c>
      <c r="Q33">
        <v>-2.0172910662824207E-2</v>
      </c>
      <c r="R33">
        <v>1.0401188707280832E-2</v>
      </c>
      <c r="S33">
        <v>80000</v>
      </c>
      <c r="T33">
        <v>6899.2375000000002</v>
      </c>
      <c r="U33">
        <v>8990</v>
      </c>
      <c r="V33">
        <v>4825</v>
      </c>
      <c r="Z33" s="108">
        <v>0.62510416666666668</v>
      </c>
    </row>
    <row r="34" spans="1:26">
      <c r="A34" s="3">
        <v>46225</v>
      </c>
      <c r="B34">
        <v>4039.8</v>
      </c>
      <c r="C34">
        <v>6.1999999999999998E-3</v>
      </c>
      <c r="D34">
        <v>66270</v>
      </c>
      <c r="E34">
        <v>-8.0000000000000004E-4</v>
      </c>
      <c r="F34">
        <v>5334</v>
      </c>
      <c r="G34" t="s">
        <v>55</v>
      </c>
      <c r="H34">
        <v>9753</v>
      </c>
      <c r="I34">
        <v>75</v>
      </c>
      <c r="J34">
        <v>7.7495350278983261E-3</v>
      </c>
      <c r="K34">
        <v>9678</v>
      </c>
      <c r="L34">
        <v>9792</v>
      </c>
      <c r="M34">
        <v>9905</v>
      </c>
      <c r="N34">
        <v>9722</v>
      </c>
      <c r="O34">
        <v>-3.9828431372549017E-3</v>
      </c>
      <c r="P34">
        <v>9880</v>
      </c>
      <c r="Q34">
        <v>-1.2854251012145749E-2</v>
      </c>
      <c r="R34">
        <v>3.1886443118699856E-3</v>
      </c>
      <c r="S34">
        <v>770400</v>
      </c>
      <c r="T34">
        <v>9814.2883999999995</v>
      </c>
      <c r="U34">
        <v>11265</v>
      </c>
      <c r="V34">
        <v>6421</v>
      </c>
      <c r="Z34" s="108">
        <v>0.62511574074074072</v>
      </c>
    </row>
    <row r="35" spans="1:26">
      <c r="A35" s="3">
        <v>46225</v>
      </c>
      <c r="B35">
        <v>4039.8</v>
      </c>
      <c r="C35">
        <v>6.1999999999999998E-3</v>
      </c>
      <c r="D35">
        <v>66270</v>
      </c>
      <c r="E35">
        <v>-8.0000000000000004E-4</v>
      </c>
      <c r="F35">
        <v>5706</v>
      </c>
      <c r="G35" t="s">
        <v>56</v>
      </c>
      <c r="H35">
        <v>33650</v>
      </c>
      <c r="I35">
        <v>2360</v>
      </c>
      <c r="J35">
        <v>7.5423457973793545E-2</v>
      </c>
      <c r="K35">
        <v>31290</v>
      </c>
      <c r="L35">
        <v>34280</v>
      </c>
      <c r="M35">
        <v>35290</v>
      </c>
      <c r="N35">
        <v>33390</v>
      </c>
      <c r="O35">
        <v>-1.8378063010501749E-2</v>
      </c>
      <c r="P35">
        <v>34970</v>
      </c>
      <c r="Q35">
        <v>-3.7746639977123249E-2</v>
      </c>
      <c r="R35">
        <v>7.7867625037436362E-3</v>
      </c>
      <c r="S35">
        <v>1450900</v>
      </c>
      <c r="T35">
        <v>34457.429100000001</v>
      </c>
      <c r="U35">
        <v>57700</v>
      </c>
      <c r="V35">
        <v>17995</v>
      </c>
      <c r="Z35" s="108">
        <v>0.62512731481481476</v>
      </c>
    </row>
    <row r="36" spans="1:26">
      <c r="A36" s="3">
        <v>46225</v>
      </c>
      <c r="B36">
        <v>4039.8</v>
      </c>
      <c r="C36">
        <v>6.1999999999999998E-3</v>
      </c>
      <c r="D36">
        <v>66270</v>
      </c>
      <c r="E36">
        <v>-8.0000000000000004E-4</v>
      </c>
      <c r="F36">
        <v>5711</v>
      </c>
      <c r="G36" t="s">
        <v>57</v>
      </c>
      <c r="H36">
        <v>4203</v>
      </c>
      <c r="I36">
        <v>79</v>
      </c>
      <c r="J36">
        <v>1.915615906886518E-2</v>
      </c>
      <c r="K36">
        <v>4124</v>
      </c>
      <c r="L36">
        <v>4239</v>
      </c>
      <c r="M36">
        <v>4330</v>
      </c>
      <c r="N36">
        <v>4196</v>
      </c>
      <c r="O36">
        <v>-8.4925690021231421E-3</v>
      </c>
      <c r="P36">
        <v>4296</v>
      </c>
      <c r="Q36">
        <v>-2.1648044692737432E-2</v>
      </c>
      <c r="R36">
        <v>1.6682554814108675E-3</v>
      </c>
      <c r="S36">
        <v>1677700</v>
      </c>
      <c r="T36">
        <v>4282.4696000000004</v>
      </c>
      <c r="U36">
        <v>6126</v>
      </c>
      <c r="V36">
        <v>3690</v>
      </c>
      <c r="Z36" s="108">
        <v>0.62513888888888891</v>
      </c>
    </row>
    <row r="37" spans="1:26">
      <c r="A37" s="3">
        <v>46225</v>
      </c>
      <c r="B37">
        <v>4039.8</v>
      </c>
      <c r="C37">
        <v>6.1999999999999998E-3</v>
      </c>
      <c r="D37">
        <v>66270</v>
      </c>
      <c r="E37">
        <v>-8.0000000000000004E-4</v>
      </c>
      <c r="F37">
        <v>5713</v>
      </c>
      <c r="G37" t="s">
        <v>58</v>
      </c>
      <c r="H37">
        <v>7504</v>
      </c>
      <c r="I37">
        <v>187</v>
      </c>
      <c r="J37">
        <v>2.5556922235889026E-2</v>
      </c>
      <c r="K37">
        <v>7317</v>
      </c>
      <c r="L37">
        <v>7509</v>
      </c>
      <c r="M37">
        <v>7686</v>
      </c>
      <c r="N37">
        <v>7455</v>
      </c>
      <c r="O37">
        <v>-6.6586762551604738E-4</v>
      </c>
      <c r="P37">
        <v>7603</v>
      </c>
      <c r="Q37">
        <v>-1.3021175851637512E-2</v>
      </c>
      <c r="R37">
        <v>6.5727699530516428E-3</v>
      </c>
      <c r="S37">
        <v>2885200</v>
      </c>
      <c r="T37">
        <v>7589.4939999999997</v>
      </c>
      <c r="U37">
        <v>13300</v>
      </c>
      <c r="V37">
        <v>6552</v>
      </c>
      <c r="Z37" s="108">
        <v>0.62512731481481476</v>
      </c>
    </row>
    <row r="38" spans="1:26">
      <c r="A38" s="3">
        <v>46225</v>
      </c>
      <c r="B38">
        <v>4039.8</v>
      </c>
      <c r="C38">
        <v>6.1999999999999998E-3</v>
      </c>
      <c r="D38">
        <v>66270</v>
      </c>
      <c r="E38">
        <v>-8.0000000000000004E-4</v>
      </c>
      <c r="F38">
        <v>5802</v>
      </c>
      <c r="G38" t="s">
        <v>59</v>
      </c>
      <c r="H38">
        <v>2456.5</v>
      </c>
      <c r="I38">
        <v>120</v>
      </c>
      <c r="J38">
        <v>5.1358870104857693E-2</v>
      </c>
      <c r="K38">
        <v>2336.5</v>
      </c>
      <c r="L38">
        <v>2536.5</v>
      </c>
      <c r="M38">
        <v>2564</v>
      </c>
      <c r="N38">
        <v>2448.5</v>
      </c>
      <c r="O38">
        <v>-3.1539522964715155E-2</v>
      </c>
      <c r="P38">
        <v>2561.5</v>
      </c>
      <c r="Q38">
        <v>-4.0991606480577786E-2</v>
      </c>
      <c r="R38">
        <v>3.2673065141923625E-3</v>
      </c>
      <c r="S38">
        <v>20303000</v>
      </c>
      <c r="T38">
        <v>2514.9580999999998</v>
      </c>
      <c r="U38">
        <v>3019</v>
      </c>
      <c r="V38">
        <v>2151.5</v>
      </c>
      <c r="Z38" s="108">
        <v>0.62515046296296295</v>
      </c>
    </row>
    <row r="39" spans="1:26">
      <c r="A39" s="3">
        <v>46225</v>
      </c>
      <c r="B39">
        <v>4039.8</v>
      </c>
      <c r="C39">
        <v>6.1999999999999998E-3</v>
      </c>
      <c r="D39">
        <v>66270</v>
      </c>
      <c r="E39">
        <v>-8.0000000000000004E-4</v>
      </c>
      <c r="F39">
        <v>5803</v>
      </c>
      <c r="G39" t="s">
        <v>60</v>
      </c>
      <c r="H39">
        <v>4777</v>
      </c>
      <c r="I39">
        <v>105</v>
      </c>
      <c r="J39">
        <v>2.247431506849315E-2</v>
      </c>
      <c r="K39">
        <v>4672</v>
      </c>
      <c r="L39">
        <v>4954</v>
      </c>
      <c r="M39">
        <v>5026</v>
      </c>
      <c r="N39">
        <v>4768</v>
      </c>
      <c r="O39">
        <v>-3.5728704077513121E-2</v>
      </c>
      <c r="P39">
        <v>4992</v>
      </c>
      <c r="Q39">
        <v>-4.3068910256410256E-2</v>
      </c>
      <c r="R39">
        <v>1.8875838926174498E-3</v>
      </c>
      <c r="S39">
        <v>34709400</v>
      </c>
      <c r="T39">
        <v>4919.6927999999998</v>
      </c>
      <c r="U39">
        <v>7933</v>
      </c>
      <c r="V39">
        <v>3888</v>
      </c>
      <c r="Z39" s="108">
        <v>0.62513888888888891</v>
      </c>
    </row>
    <row r="40" spans="1:26">
      <c r="A40" s="3">
        <v>46225</v>
      </c>
      <c r="B40">
        <v>4039.8</v>
      </c>
      <c r="C40">
        <v>6.1999999999999998E-3</v>
      </c>
      <c r="D40">
        <v>66270</v>
      </c>
      <c r="E40">
        <v>-8.0000000000000004E-4</v>
      </c>
      <c r="F40">
        <v>6038</v>
      </c>
      <c r="G40" t="s">
        <v>61</v>
      </c>
      <c r="H40">
        <v>818</v>
      </c>
      <c r="I40">
        <v>-2</v>
      </c>
      <c r="J40">
        <v>-2.4390243902439024E-3</v>
      </c>
      <c r="K40">
        <v>820</v>
      </c>
      <c r="L40">
        <v>823</v>
      </c>
      <c r="M40">
        <v>824</v>
      </c>
      <c r="N40">
        <v>818</v>
      </c>
      <c r="O40">
        <v>-6.0753341433778859E-3</v>
      </c>
      <c r="P40">
        <v>819</v>
      </c>
      <c r="Q40">
        <v>-1.221001221001221E-3</v>
      </c>
      <c r="R40">
        <v>0</v>
      </c>
      <c r="S40">
        <v>6100</v>
      </c>
      <c r="T40">
        <v>821.49180000000001</v>
      </c>
      <c r="U40">
        <v>991</v>
      </c>
      <c r="V40">
        <v>790</v>
      </c>
      <c r="Z40" s="108">
        <v>0.61649305555555556</v>
      </c>
    </row>
    <row r="41" spans="1:26">
      <c r="A41" s="3">
        <v>46225</v>
      </c>
      <c r="B41">
        <v>4039.8</v>
      </c>
      <c r="C41">
        <v>6.1999999999999998E-3</v>
      </c>
      <c r="D41">
        <v>66270</v>
      </c>
      <c r="E41">
        <v>-8.0000000000000004E-4</v>
      </c>
      <c r="F41">
        <v>6156</v>
      </c>
      <c r="G41" t="s">
        <v>62</v>
      </c>
      <c r="H41">
        <v>1774</v>
      </c>
      <c r="I41">
        <v>11</v>
      </c>
      <c r="J41">
        <v>6.239364719228588E-3</v>
      </c>
      <c r="K41">
        <v>1763</v>
      </c>
      <c r="L41">
        <v>1762</v>
      </c>
      <c r="M41">
        <v>1779</v>
      </c>
      <c r="N41">
        <v>1759</v>
      </c>
      <c r="O41">
        <v>6.8104426787741201E-3</v>
      </c>
      <c r="P41">
        <v>1776</v>
      </c>
      <c r="Q41">
        <v>-1.1261261261261261E-3</v>
      </c>
      <c r="R41">
        <v>8.5275724843661173E-3</v>
      </c>
      <c r="S41">
        <v>10300</v>
      </c>
      <c r="T41">
        <v>1769.9902</v>
      </c>
      <c r="U41">
        <v>2086</v>
      </c>
      <c r="V41">
        <v>1677</v>
      </c>
      <c r="Z41" s="108">
        <v>0.61782407407407403</v>
      </c>
    </row>
    <row r="42" spans="1:26">
      <c r="A42" s="3">
        <v>46225</v>
      </c>
      <c r="B42">
        <v>4039.8</v>
      </c>
      <c r="C42">
        <v>6.1999999999999998E-3</v>
      </c>
      <c r="D42">
        <v>66270</v>
      </c>
      <c r="E42">
        <v>-8.0000000000000004E-4</v>
      </c>
      <c r="F42">
        <v>6178</v>
      </c>
      <c r="G42" t="s">
        <v>63</v>
      </c>
      <c r="H42">
        <v>2453.5</v>
      </c>
      <c r="I42">
        <v>35</v>
      </c>
      <c r="J42">
        <v>1.4471780028943559E-2</v>
      </c>
      <c r="K42">
        <v>2418.5</v>
      </c>
      <c r="L42">
        <v>2418.5</v>
      </c>
      <c r="M42">
        <v>2460</v>
      </c>
      <c r="N42">
        <v>2400.5</v>
      </c>
      <c r="O42">
        <v>1.4471780028943559E-2</v>
      </c>
      <c r="P42">
        <v>2450</v>
      </c>
      <c r="Q42">
        <v>1.4285714285714286E-3</v>
      </c>
      <c r="R42">
        <v>2.2078733597167256E-2</v>
      </c>
      <c r="S42">
        <v>2595900</v>
      </c>
      <c r="T42">
        <v>2442.8211999999999</v>
      </c>
      <c r="U42">
        <v>2418.5</v>
      </c>
      <c r="V42">
        <v>1663.5</v>
      </c>
      <c r="Z42" s="108">
        <v>0.62510416666666668</v>
      </c>
    </row>
    <row r="43" spans="1:26">
      <c r="A43" s="3">
        <v>46225</v>
      </c>
      <c r="B43">
        <v>4039.8</v>
      </c>
      <c r="C43">
        <v>6.1999999999999998E-3</v>
      </c>
      <c r="D43">
        <v>66270</v>
      </c>
      <c r="E43">
        <v>-8.0000000000000004E-4</v>
      </c>
      <c r="F43">
        <v>6208</v>
      </c>
      <c r="G43" t="s">
        <v>64</v>
      </c>
      <c r="H43">
        <v>1642</v>
      </c>
      <c r="I43">
        <v>2</v>
      </c>
      <c r="J43">
        <v>1.2195121951219512E-3</v>
      </c>
      <c r="K43">
        <v>1640</v>
      </c>
      <c r="L43">
        <v>1649</v>
      </c>
      <c r="M43">
        <v>1660</v>
      </c>
      <c r="N43">
        <v>1603</v>
      </c>
      <c r="O43">
        <v>-4.2449969678593083E-3</v>
      </c>
      <c r="P43">
        <v>1655</v>
      </c>
      <c r="Q43">
        <v>-7.8549848942598196E-3</v>
      </c>
      <c r="R43">
        <v>2.4329382407985028E-2</v>
      </c>
      <c r="S43">
        <v>51800</v>
      </c>
      <c r="T43">
        <v>1640.7103999999999</v>
      </c>
      <c r="U43">
        <v>3135</v>
      </c>
      <c r="V43">
        <v>1501</v>
      </c>
      <c r="Z43" s="108">
        <v>0.62383101851851852</v>
      </c>
    </row>
    <row r="44" spans="1:26">
      <c r="A44" s="3">
        <v>46225</v>
      </c>
      <c r="B44">
        <v>4039.8</v>
      </c>
      <c r="C44">
        <v>6.1999999999999998E-3</v>
      </c>
      <c r="D44">
        <v>66270</v>
      </c>
      <c r="E44">
        <v>-8.0000000000000004E-4</v>
      </c>
      <c r="F44">
        <v>6356</v>
      </c>
      <c r="G44" t="s">
        <v>65</v>
      </c>
      <c r="H44">
        <v>1430</v>
      </c>
      <c r="I44">
        <v>55</v>
      </c>
      <c r="J44">
        <v>0.04</v>
      </c>
      <c r="K44">
        <v>1375</v>
      </c>
      <c r="L44">
        <v>1395</v>
      </c>
      <c r="M44">
        <v>1438</v>
      </c>
      <c r="N44">
        <v>1368</v>
      </c>
      <c r="O44">
        <v>2.5089605734767026E-2</v>
      </c>
      <c r="P44">
        <v>1412</v>
      </c>
      <c r="Q44">
        <v>1.2747875354107648E-2</v>
      </c>
      <c r="R44">
        <v>4.5321637426900582E-2</v>
      </c>
      <c r="S44">
        <v>162100</v>
      </c>
      <c r="T44">
        <v>1407.1782000000001</v>
      </c>
      <c r="U44">
        <v>2287</v>
      </c>
      <c r="V44">
        <v>810</v>
      </c>
      <c r="Z44" s="108">
        <v>0.62503472222222223</v>
      </c>
    </row>
    <row r="45" spans="1:26">
      <c r="A45" s="3">
        <v>46225</v>
      </c>
      <c r="B45">
        <v>4039.8</v>
      </c>
      <c r="C45">
        <v>6.1999999999999998E-3</v>
      </c>
      <c r="D45">
        <v>66270</v>
      </c>
      <c r="E45">
        <v>-8.0000000000000004E-4</v>
      </c>
      <c r="F45">
        <v>6378</v>
      </c>
      <c r="G45" t="s">
        <v>66</v>
      </c>
      <c r="H45">
        <v>1222</v>
      </c>
      <c r="I45">
        <v>20</v>
      </c>
      <c r="J45">
        <v>1.6638935108153077E-2</v>
      </c>
      <c r="K45">
        <v>1202</v>
      </c>
      <c r="L45">
        <v>1212</v>
      </c>
      <c r="M45">
        <v>1233</v>
      </c>
      <c r="N45">
        <v>1200</v>
      </c>
      <c r="O45">
        <v>8.2508250825082501E-3</v>
      </c>
      <c r="P45">
        <v>1225</v>
      </c>
      <c r="Q45">
        <v>-2.4489795918367346E-3</v>
      </c>
      <c r="R45">
        <v>1.8333333333333333E-2</v>
      </c>
      <c r="S45">
        <v>143500</v>
      </c>
      <c r="T45">
        <v>1219.7357999999999</v>
      </c>
      <c r="U45">
        <v>1950</v>
      </c>
      <c r="V45">
        <v>1101</v>
      </c>
      <c r="Z45" s="108">
        <v>0.62403935185185189</v>
      </c>
    </row>
    <row r="46" spans="1:26">
      <c r="A46" s="3">
        <v>46225</v>
      </c>
      <c r="B46">
        <v>4039.8</v>
      </c>
      <c r="C46">
        <v>6.1999999999999998E-3</v>
      </c>
      <c r="D46">
        <v>66270</v>
      </c>
      <c r="E46">
        <v>-8.0000000000000004E-4</v>
      </c>
      <c r="F46">
        <v>6526</v>
      </c>
      <c r="G46" t="s">
        <v>67</v>
      </c>
      <c r="H46">
        <v>2495</v>
      </c>
      <c r="I46">
        <v>22.5</v>
      </c>
      <c r="J46">
        <v>9.1001011122345803E-3</v>
      </c>
      <c r="K46">
        <v>2472.5</v>
      </c>
      <c r="L46">
        <v>2522.5</v>
      </c>
      <c r="M46">
        <v>2582.5</v>
      </c>
      <c r="N46">
        <v>2435.5</v>
      </c>
      <c r="O46">
        <v>-1.0901883052527254E-2</v>
      </c>
      <c r="P46">
        <v>2558</v>
      </c>
      <c r="Q46">
        <v>-2.4628616106333073E-2</v>
      </c>
      <c r="R46">
        <v>2.4430301786080886E-2</v>
      </c>
      <c r="S46">
        <v>9359800</v>
      </c>
      <c r="T46">
        <v>2513.6060000000002</v>
      </c>
      <c r="U46">
        <v>3200</v>
      </c>
      <c r="V46">
        <v>1678.5</v>
      </c>
      <c r="Z46" s="108">
        <v>0.62513888888888891</v>
      </c>
    </row>
    <row r="47" spans="1:26">
      <c r="A47" s="3">
        <v>46225</v>
      </c>
      <c r="B47">
        <v>4039.8</v>
      </c>
      <c r="C47">
        <v>6.1999999999999998E-3</v>
      </c>
      <c r="D47">
        <v>66270</v>
      </c>
      <c r="E47">
        <v>-8.0000000000000004E-4</v>
      </c>
      <c r="F47">
        <v>6586</v>
      </c>
      <c r="G47" t="s">
        <v>68</v>
      </c>
      <c r="H47">
        <v>5659</v>
      </c>
      <c r="I47">
        <v>22</v>
      </c>
      <c r="J47">
        <v>3.9027851694163561E-3</v>
      </c>
      <c r="K47">
        <v>5637</v>
      </c>
      <c r="L47">
        <v>5718</v>
      </c>
      <c r="M47">
        <v>5718</v>
      </c>
      <c r="N47">
        <v>5652</v>
      </c>
      <c r="O47">
        <v>-1.0318293109478838E-2</v>
      </c>
      <c r="P47">
        <v>5703</v>
      </c>
      <c r="Q47">
        <v>-7.7152375942486414E-3</v>
      </c>
      <c r="R47">
        <v>1.2384996461429583E-3</v>
      </c>
      <c r="S47">
        <v>297600</v>
      </c>
      <c r="T47">
        <v>5680.5366000000004</v>
      </c>
      <c r="U47">
        <v>6130</v>
      </c>
      <c r="V47">
        <v>4633</v>
      </c>
      <c r="Z47" s="108">
        <v>0.62506944444444446</v>
      </c>
    </row>
    <row r="48" spans="1:26">
      <c r="A48" s="3">
        <v>46225</v>
      </c>
      <c r="B48">
        <v>4039.8</v>
      </c>
      <c r="C48">
        <v>6.1999999999999998E-3</v>
      </c>
      <c r="D48">
        <v>66270</v>
      </c>
      <c r="E48">
        <v>-8.0000000000000004E-4</v>
      </c>
      <c r="F48">
        <v>6594</v>
      </c>
      <c r="G48" t="s">
        <v>69</v>
      </c>
      <c r="H48">
        <v>2485</v>
      </c>
      <c r="I48">
        <v>18</v>
      </c>
      <c r="J48">
        <v>7.296311309282529E-3</v>
      </c>
      <c r="K48">
        <v>2467</v>
      </c>
      <c r="L48">
        <v>2494</v>
      </c>
      <c r="M48">
        <v>2525</v>
      </c>
      <c r="N48">
        <v>2466</v>
      </c>
      <c r="O48">
        <v>-3.6086607858861267E-3</v>
      </c>
      <c r="P48">
        <v>2520</v>
      </c>
      <c r="Q48">
        <v>-1.3888888888888888E-2</v>
      </c>
      <c r="R48">
        <v>7.7047850770478512E-3</v>
      </c>
      <c r="S48">
        <v>2836200</v>
      </c>
      <c r="T48">
        <v>2499.9589000000001</v>
      </c>
      <c r="U48">
        <v>2922</v>
      </c>
      <c r="V48">
        <v>1937</v>
      </c>
      <c r="Z48" s="108">
        <v>0.62513888888888891</v>
      </c>
    </row>
    <row r="49" spans="1:26">
      <c r="A49" s="3">
        <v>46225</v>
      </c>
      <c r="B49">
        <v>4039.8</v>
      </c>
      <c r="C49">
        <v>6.1999999999999998E-3</v>
      </c>
      <c r="D49">
        <v>66270</v>
      </c>
      <c r="E49">
        <v>-8.0000000000000004E-4</v>
      </c>
      <c r="F49">
        <v>6674</v>
      </c>
      <c r="G49" t="s">
        <v>70</v>
      </c>
      <c r="H49">
        <v>5943</v>
      </c>
      <c r="I49">
        <v>219</v>
      </c>
      <c r="J49">
        <v>3.8259958071278827E-2</v>
      </c>
      <c r="K49">
        <v>5724</v>
      </c>
      <c r="L49">
        <v>6024</v>
      </c>
      <c r="M49">
        <v>6149</v>
      </c>
      <c r="N49">
        <v>5853</v>
      </c>
      <c r="O49">
        <v>-1.3446215139442231E-2</v>
      </c>
      <c r="P49">
        <v>6113</v>
      </c>
      <c r="Q49">
        <v>-2.7809586127924096E-2</v>
      </c>
      <c r="R49">
        <v>1.5376729882111738E-2</v>
      </c>
      <c r="S49">
        <v>839800</v>
      </c>
      <c r="T49">
        <v>6058.0264999999999</v>
      </c>
      <c r="U49">
        <v>7899</v>
      </c>
      <c r="V49">
        <v>3532</v>
      </c>
      <c r="Z49" s="108">
        <v>0.62510416666666668</v>
      </c>
    </row>
    <row r="50" spans="1:26">
      <c r="A50" s="3">
        <v>46225</v>
      </c>
      <c r="B50">
        <v>4039.8</v>
      </c>
      <c r="C50">
        <v>6.1999999999999998E-3</v>
      </c>
      <c r="D50">
        <v>66270</v>
      </c>
      <c r="E50">
        <v>-8.0000000000000004E-4</v>
      </c>
      <c r="F50">
        <v>6758</v>
      </c>
      <c r="G50" t="s">
        <v>71</v>
      </c>
      <c r="H50">
        <v>3460</v>
      </c>
      <c r="I50">
        <v>2</v>
      </c>
      <c r="J50">
        <v>5.7836899942163096E-4</v>
      </c>
      <c r="K50">
        <v>3458</v>
      </c>
      <c r="L50">
        <v>3400</v>
      </c>
      <c r="M50">
        <v>3467</v>
      </c>
      <c r="N50">
        <v>3400</v>
      </c>
      <c r="O50">
        <v>1.7647058823529412E-2</v>
      </c>
      <c r="P50">
        <v>3430</v>
      </c>
      <c r="Q50">
        <v>8.7463556851311956E-3</v>
      </c>
      <c r="R50">
        <v>1.7647058823529412E-2</v>
      </c>
      <c r="S50">
        <v>8979300</v>
      </c>
      <c r="T50">
        <v>3431.9836</v>
      </c>
      <c r="U50">
        <v>4124</v>
      </c>
      <c r="V50">
        <v>3043</v>
      </c>
      <c r="Z50" s="108">
        <v>0.62515046296296295</v>
      </c>
    </row>
    <row r="51" spans="1:26">
      <c r="A51" s="3">
        <v>46225</v>
      </c>
      <c r="B51">
        <v>4039.8</v>
      </c>
      <c r="C51">
        <v>6.1999999999999998E-3</v>
      </c>
      <c r="D51">
        <v>66270</v>
      </c>
      <c r="E51">
        <v>-8.0000000000000004E-4</v>
      </c>
      <c r="F51">
        <v>6810</v>
      </c>
      <c r="G51" t="s">
        <v>72</v>
      </c>
      <c r="H51">
        <v>2101</v>
      </c>
      <c r="I51">
        <v>5</v>
      </c>
      <c r="J51">
        <v>2.3854961832061069E-3</v>
      </c>
      <c r="K51">
        <v>2096</v>
      </c>
      <c r="L51">
        <v>2096</v>
      </c>
      <c r="M51">
        <v>2128</v>
      </c>
      <c r="N51">
        <v>2096</v>
      </c>
      <c r="O51">
        <v>2.3854961832061069E-3</v>
      </c>
      <c r="P51">
        <v>2112</v>
      </c>
      <c r="Q51">
        <v>-5.208333333333333E-3</v>
      </c>
      <c r="R51">
        <v>2.3854961832061069E-3</v>
      </c>
      <c r="S51">
        <v>92300</v>
      </c>
      <c r="T51">
        <v>2113.1104999999998</v>
      </c>
      <c r="U51">
        <v>2511</v>
      </c>
      <c r="V51">
        <v>1871</v>
      </c>
      <c r="Z51" s="108">
        <v>0.62435185185185182</v>
      </c>
    </row>
    <row r="52" spans="1:26">
      <c r="A52" s="3">
        <v>46225</v>
      </c>
      <c r="B52">
        <v>4039.8</v>
      </c>
      <c r="C52">
        <v>6.1999999999999998E-3</v>
      </c>
      <c r="D52">
        <v>66270</v>
      </c>
      <c r="E52">
        <v>-8.0000000000000004E-4</v>
      </c>
      <c r="F52">
        <v>6841</v>
      </c>
      <c r="G52" t="s">
        <v>73</v>
      </c>
      <c r="H52">
        <v>5735</v>
      </c>
      <c r="I52">
        <v>28</v>
      </c>
      <c r="J52">
        <v>4.9062554757315574E-3</v>
      </c>
      <c r="K52">
        <v>5707</v>
      </c>
      <c r="L52">
        <v>5719</v>
      </c>
      <c r="M52">
        <v>5825</v>
      </c>
      <c r="N52">
        <v>5678</v>
      </c>
      <c r="O52">
        <v>2.7976919041790521E-3</v>
      </c>
      <c r="P52">
        <v>5787</v>
      </c>
      <c r="Q52">
        <v>-8.9856575082080531E-3</v>
      </c>
      <c r="R52">
        <v>1.0038746037337091E-2</v>
      </c>
      <c r="S52">
        <v>534700</v>
      </c>
      <c r="T52">
        <v>5770.3409000000001</v>
      </c>
      <c r="U52">
        <v>6317</v>
      </c>
      <c r="V52">
        <v>4584</v>
      </c>
      <c r="Z52" s="108">
        <v>0.62510416666666668</v>
      </c>
    </row>
    <row r="53" spans="1:26">
      <c r="A53" s="3">
        <v>46225</v>
      </c>
      <c r="B53">
        <v>4039.8</v>
      </c>
      <c r="C53">
        <v>6.1999999999999998E-3</v>
      </c>
      <c r="D53">
        <v>66270</v>
      </c>
      <c r="E53">
        <v>-8.0000000000000004E-4</v>
      </c>
      <c r="F53">
        <v>6890</v>
      </c>
      <c r="G53" t="s">
        <v>74</v>
      </c>
      <c r="H53">
        <v>7530</v>
      </c>
      <c r="I53">
        <v>330</v>
      </c>
      <c r="J53">
        <v>4.583333333333333E-2</v>
      </c>
      <c r="K53">
        <v>7200</v>
      </c>
      <c r="L53">
        <v>7750</v>
      </c>
      <c r="M53">
        <v>7890</v>
      </c>
      <c r="N53">
        <v>7480</v>
      </c>
      <c r="O53">
        <v>-2.838709677419355E-2</v>
      </c>
      <c r="P53">
        <v>7800</v>
      </c>
      <c r="Q53">
        <v>-3.4615384615384617E-2</v>
      </c>
      <c r="R53">
        <v>6.6844919786096255E-3</v>
      </c>
      <c r="S53">
        <v>1029200</v>
      </c>
      <c r="T53">
        <v>7698.7349000000004</v>
      </c>
      <c r="U53">
        <v>11700</v>
      </c>
      <c r="V53">
        <v>5030</v>
      </c>
      <c r="Z53" s="108">
        <v>0.62510416666666668</v>
      </c>
    </row>
    <row r="54" spans="1:26">
      <c r="A54" s="3">
        <v>46225</v>
      </c>
      <c r="B54">
        <v>4039.8</v>
      </c>
      <c r="C54">
        <v>6.1999999999999998E-3</v>
      </c>
      <c r="D54">
        <v>66270</v>
      </c>
      <c r="E54">
        <v>-8.0000000000000004E-4</v>
      </c>
      <c r="F54">
        <v>6925</v>
      </c>
      <c r="G54" t="s">
        <v>75</v>
      </c>
      <c r="H54">
        <v>4122</v>
      </c>
      <c r="I54">
        <v>74</v>
      </c>
      <c r="J54">
        <v>1.8280632411067192E-2</v>
      </c>
      <c r="K54">
        <v>4048</v>
      </c>
      <c r="L54">
        <v>4160</v>
      </c>
      <c r="M54">
        <v>4215</v>
      </c>
      <c r="N54">
        <v>4102</v>
      </c>
      <c r="O54">
        <v>-9.1346153846153851E-3</v>
      </c>
      <c r="P54">
        <v>4215</v>
      </c>
      <c r="Q54">
        <v>-2.206405693950178E-2</v>
      </c>
      <c r="R54">
        <v>4.8756704046806435E-3</v>
      </c>
      <c r="S54">
        <v>219000</v>
      </c>
      <c r="T54">
        <v>4171.1767</v>
      </c>
      <c r="U54">
        <v>5164</v>
      </c>
      <c r="V54">
        <v>2520.5</v>
      </c>
      <c r="Z54" s="108">
        <v>0.62510416666666668</v>
      </c>
    </row>
    <row r="55" spans="1:26">
      <c r="A55" s="3">
        <v>46225</v>
      </c>
      <c r="B55">
        <v>4039.8</v>
      </c>
      <c r="C55">
        <v>6.1999999999999998E-3</v>
      </c>
      <c r="D55">
        <v>66270</v>
      </c>
      <c r="E55">
        <v>-8.0000000000000004E-4</v>
      </c>
      <c r="F55">
        <v>6963</v>
      </c>
      <c r="G55" t="s">
        <v>76</v>
      </c>
      <c r="H55">
        <v>4829</v>
      </c>
      <c r="I55">
        <v>95</v>
      </c>
      <c r="J55">
        <v>2.006759611322349E-2</v>
      </c>
      <c r="K55">
        <v>4734</v>
      </c>
      <c r="L55">
        <v>4978</v>
      </c>
      <c r="M55">
        <v>5018</v>
      </c>
      <c r="N55">
        <v>4792</v>
      </c>
      <c r="O55">
        <v>-2.9931699477701888E-2</v>
      </c>
      <c r="P55">
        <v>4899</v>
      </c>
      <c r="Q55">
        <v>-1.4288630332720964E-2</v>
      </c>
      <c r="R55">
        <v>7.7212020033388985E-3</v>
      </c>
      <c r="S55">
        <v>4264800</v>
      </c>
      <c r="T55">
        <v>4916.8518999999997</v>
      </c>
      <c r="U55">
        <v>6099</v>
      </c>
      <c r="V55">
        <v>2247</v>
      </c>
      <c r="Z55" s="108">
        <v>0.62515046296296295</v>
      </c>
    </row>
    <row r="56" spans="1:26">
      <c r="A56" s="3">
        <v>46225</v>
      </c>
      <c r="B56">
        <v>4039.8</v>
      </c>
      <c r="C56">
        <v>6.1999999999999998E-3</v>
      </c>
      <c r="D56">
        <v>66270</v>
      </c>
      <c r="E56">
        <v>-8.0000000000000004E-4</v>
      </c>
      <c r="F56">
        <v>7011</v>
      </c>
      <c r="G56" t="s">
        <v>77</v>
      </c>
      <c r="H56">
        <v>3897</v>
      </c>
      <c r="I56">
        <v>45</v>
      </c>
      <c r="J56">
        <v>1.1682242990654205E-2</v>
      </c>
      <c r="K56">
        <v>3852</v>
      </c>
      <c r="L56">
        <v>3809</v>
      </c>
      <c r="M56">
        <v>3916</v>
      </c>
      <c r="N56">
        <v>3804</v>
      </c>
      <c r="O56">
        <v>2.3103176686794433E-2</v>
      </c>
      <c r="P56">
        <v>3899</v>
      </c>
      <c r="Q56">
        <v>-5.1295203898435492E-4</v>
      </c>
      <c r="R56">
        <v>2.4447949526813881E-2</v>
      </c>
      <c r="S56">
        <v>10119500</v>
      </c>
      <c r="T56">
        <v>3879.5871999999999</v>
      </c>
      <c r="U56">
        <v>5208</v>
      </c>
      <c r="V56">
        <v>3404</v>
      </c>
      <c r="Z56" s="108">
        <v>0.62516203703703699</v>
      </c>
    </row>
    <row r="57" spans="1:26">
      <c r="A57" s="3">
        <v>46225</v>
      </c>
      <c r="B57">
        <v>4039.8</v>
      </c>
      <c r="C57">
        <v>6.1999999999999998E-3</v>
      </c>
      <c r="D57">
        <v>66270</v>
      </c>
      <c r="E57">
        <v>-8.0000000000000004E-4</v>
      </c>
      <c r="F57">
        <v>7013</v>
      </c>
      <c r="G57" t="s">
        <v>78</v>
      </c>
      <c r="H57">
        <v>2784</v>
      </c>
      <c r="I57">
        <v>4</v>
      </c>
      <c r="J57">
        <v>1.4388489208633094E-3</v>
      </c>
      <c r="K57">
        <v>2780</v>
      </c>
      <c r="L57">
        <v>2800</v>
      </c>
      <c r="M57">
        <v>2831</v>
      </c>
      <c r="N57">
        <v>2747</v>
      </c>
      <c r="O57">
        <v>-5.7142857142857143E-3</v>
      </c>
      <c r="P57">
        <v>2818</v>
      </c>
      <c r="Q57">
        <v>-1.2065294535131299E-2</v>
      </c>
      <c r="R57">
        <v>1.3469239170003641E-2</v>
      </c>
      <c r="S57">
        <v>7511600</v>
      </c>
      <c r="T57">
        <v>2798.7791000000002</v>
      </c>
      <c r="U57">
        <v>4698</v>
      </c>
      <c r="V57">
        <v>2245</v>
      </c>
      <c r="Z57" s="108">
        <v>0.62512731481481476</v>
      </c>
    </row>
    <row r="58" spans="1:26">
      <c r="A58" s="3">
        <v>46225</v>
      </c>
      <c r="B58">
        <v>4039.8</v>
      </c>
      <c r="C58">
        <v>6.1999999999999998E-3</v>
      </c>
      <c r="D58">
        <v>66270</v>
      </c>
      <c r="E58">
        <v>-8.0000000000000004E-4</v>
      </c>
      <c r="F58">
        <v>7047</v>
      </c>
      <c r="G58" t="s">
        <v>79</v>
      </c>
      <c r="H58">
        <v>2498</v>
      </c>
      <c r="I58">
        <v>-41</v>
      </c>
      <c r="J58">
        <v>-1.6148089799133517E-2</v>
      </c>
      <c r="K58">
        <v>2539</v>
      </c>
      <c r="L58">
        <v>2539</v>
      </c>
      <c r="M58">
        <v>2539</v>
      </c>
      <c r="N58">
        <v>2464</v>
      </c>
      <c r="O58">
        <v>-1.6148089799133517E-2</v>
      </c>
      <c r="P58">
        <v>2506</v>
      </c>
      <c r="Q58">
        <v>-3.1923383878691143E-3</v>
      </c>
      <c r="R58">
        <v>1.3798701298701298E-2</v>
      </c>
      <c r="S58">
        <v>52600</v>
      </c>
      <c r="T58">
        <v>2495.7471</v>
      </c>
      <c r="U58">
        <v>2769</v>
      </c>
      <c r="V58">
        <v>1912</v>
      </c>
      <c r="Z58" s="108">
        <v>0.62506944444444446</v>
      </c>
    </row>
    <row r="59" spans="1:26">
      <c r="A59" s="3">
        <v>46225</v>
      </c>
      <c r="B59">
        <v>4039.8</v>
      </c>
      <c r="C59">
        <v>6.1999999999999998E-3</v>
      </c>
      <c r="D59">
        <v>66270</v>
      </c>
      <c r="E59">
        <v>-8.0000000000000004E-4</v>
      </c>
      <c r="F59">
        <v>7084</v>
      </c>
      <c r="G59" t="s">
        <v>80</v>
      </c>
      <c r="H59">
        <v>2759</v>
      </c>
      <c r="I59">
        <v>8</v>
      </c>
      <c r="J59">
        <v>2.9080334423845873E-3</v>
      </c>
      <c r="K59">
        <v>2751</v>
      </c>
      <c r="L59">
        <v>2743</v>
      </c>
      <c r="M59">
        <v>2759</v>
      </c>
      <c r="N59">
        <v>2736</v>
      </c>
      <c r="O59">
        <v>5.8330295297119939E-3</v>
      </c>
      <c r="P59">
        <v>2751</v>
      </c>
      <c r="Q59">
        <v>2.9080334423845873E-3</v>
      </c>
      <c r="R59">
        <v>8.4064327485380112E-3</v>
      </c>
      <c r="S59">
        <v>2200</v>
      </c>
      <c r="T59">
        <v>2745.1817999999998</v>
      </c>
      <c r="U59">
        <v>3595</v>
      </c>
      <c r="V59">
        <v>1856</v>
      </c>
      <c r="Z59" s="108">
        <v>0.60832175925925924</v>
      </c>
    </row>
    <row r="60" spans="1:26">
      <c r="A60" s="3">
        <v>46225</v>
      </c>
      <c r="B60">
        <v>4039.8</v>
      </c>
      <c r="C60">
        <v>6.1999999999999998E-3</v>
      </c>
      <c r="D60">
        <v>66270</v>
      </c>
      <c r="E60">
        <v>-8.0000000000000004E-4</v>
      </c>
      <c r="F60">
        <v>7182</v>
      </c>
      <c r="G60" t="s">
        <v>81</v>
      </c>
      <c r="H60">
        <v>3412</v>
      </c>
      <c r="I60">
        <v>64</v>
      </c>
      <c r="J60">
        <v>1.9115890083632018E-2</v>
      </c>
      <c r="K60">
        <v>3348</v>
      </c>
      <c r="L60">
        <v>3404</v>
      </c>
      <c r="M60">
        <v>3460</v>
      </c>
      <c r="N60">
        <v>3364</v>
      </c>
      <c r="O60">
        <v>2.3501762632197414E-3</v>
      </c>
      <c r="P60">
        <v>3449</v>
      </c>
      <c r="Q60">
        <v>-1.072774717309365E-2</v>
      </c>
      <c r="R60">
        <v>1.4268727705112961E-2</v>
      </c>
      <c r="S60">
        <v>5634500</v>
      </c>
      <c r="T60">
        <v>3423.4560000000001</v>
      </c>
      <c r="U60">
        <v>3402</v>
      </c>
      <c r="V60">
        <v>2238</v>
      </c>
      <c r="Z60" s="108">
        <v>0.62513888888888891</v>
      </c>
    </row>
    <row r="61" spans="1:26">
      <c r="A61" s="3">
        <v>46225</v>
      </c>
      <c r="B61">
        <v>4039.8</v>
      </c>
      <c r="C61">
        <v>6.1999999999999998E-3</v>
      </c>
      <c r="D61">
        <v>66270</v>
      </c>
      <c r="E61">
        <v>-8.0000000000000004E-4</v>
      </c>
      <c r="F61">
        <v>7203</v>
      </c>
      <c r="G61" t="s">
        <v>82</v>
      </c>
      <c r="H61">
        <v>2943</v>
      </c>
      <c r="I61">
        <v>-1.5</v>
      </c>
      <c r="J61">
        <v>-5.0942435048395313E-4</v>
      </c>
      <c r="K61">
        <v>2944.5</v>
      </c>
      <c r="L61">
        <v>2921.5</v>
      </c>
      <c r="M61">
        <v>2951</v>
      </c>
      <c r="N61">
        <v>2897.5</v>
      </c>
      <c r="O61">
        <v>7.3592332705801813E-3</v>
      </c>
      <c r="P61">
        <v>2930</v>
      </c>
      <c r="Q61">
        <v>4.4368600682593859E-3</v>
      </c>
      <c r="R61">
        <v>1.5703192407247626E-2</v>
      </c>
      <c r="S61">
        <v>17575300</v>
      </c>
      <c r="T61">
        <v>2929.3744000000002</v>
      </c>
      <c r="U61">
        <v>4000</v>
      </c>
      <c r="V61">
        <v>2686</v>
      </c>
      <c r="Z61" s="108">
        <v>0.62512731481481476</v>
      </c>
    </row>
    <row r="62" spans="1:26">
      <c r="A62" s="3">
        <v>46225</v>
      </c>
      <c r="B62">
        <v>4039.8</v>
      </c>
      <c r="C62">
        <v>6.1999999999999998E-3</v>
      </c>
      <c r="D62">
        <v>66270</v>
      </c>
      <c r="E62">
        <v>-8.0000000000000004E-4</v>
      </c>
      <c r="F62">
        <v>7213</v>
      </c>
      <c r="G62" t="s">
        <v>83</v>
      </c>
      <c r="H62">
        <v>621</v>
      </c>
      <c r="I62">
        <v>0</v>
      </c>
      <c r="J62">
        <v>0</v>
      </c>
      <c r="K62">
        <v>621</v>
      </c>
      <c r="L62">
        <v>624</v>
      </c>
      <c r="M62">
        <v>631</v>
      </c>
      <c r="N62">
        <v>621</v>
      </c>
      <c r="O62">
        <v>-4.807692307692308E-3</v>
      </c>
      <c r="P62">
        <v>624</v>
      </c>
      <c r="Q62">
        <v>-4.807692307692308E-3</v>
      </c>
      <c r="R62">
        <v>0</v>
      </c>
      <c r="S62">
        <v>9800</v>
      </c>
      <c r="T62">
        <v>625.0204</v>
      </c>
      <c r="U62">
        <v>647</v>
      </c>
      <c r="V62">
        <v>438</v>
      </c>
      <c r="Z62" s="108">
        <v>0.61288194444444444</v>
      </c>
    </row>
    <row r="63" spans="1:26">
      <c r="A63" s="3">
        <v>46225</v>
      </c>
      <c r="B63">
        <v>4039.8</v>
      </c>
      <c r="C63">
        <v>6.1999999999999998E-3</v>
      </c>
      <c r="D63">
        <v>66270</v>
      </c>
      <c r="E63">
        <v>-8.0000000000000004E-4</v>
      </c>
      <c r="F63">
        <v>7220</v>
      </c>
      <c r="G63" t="s">
        <v>84</v>
      </c>
      <c r="H63">
        <v>3225</v>
      </c>
      <c r="I63">
        <v>105</v>
      </c>
      <c r="J63">
        <v>3.3653846153846152E-2</v>
      </c>
      <c r="K63">
        <v>3120</v>
      </c>
      <c r="L63">
        <v>3220</v>
      </c>
      <c r="M63">
        <v>3320</v>
      </c>
      <c r="N63">
        <v>3140</v>
      </c>
      <c r="O63">
        <v>1.5527950310559005E-3</v>
      </c>
      <c r="P63">
        <v>3300</v>
      </c>
      <c r="Q63">
        <v>-2.2727272727272728E-2</v>
      </c>
      <c r="R63">
        <v>2.7070063694267517E-2</v>
      </c>
      <c r="S63">
        <v>668100</v>
      </c>
      <c r="T63">
        <v>3253.8923</v>
      </c>
      <c r="U63">
        <v>10550</v>
      </c>
      <c r="V63">
        <v>2210</v>
      </c>
      <c r="Z63" s="108">
        <v>0.62506944444444446</v>
      </c>
    </row>
    <row r="64" spans="1:26">
      <c r="A64" s="3">
        <v>46225</v>
      </c>
      <c r="B64">
        <v>4039.8</v>
      </c>
      <c r="C64">
        <v>6.1999999999999998E-3</v>
      </c>
      <c r="D64">
        <v>66270</v>
      </c>
      <c r="E64">
        <v>-8.0000000000000004E-4</v>
      </c>
      <c r="F64">
        <v>7269</v>
      </c>
      <c r="G64" t="s">
        <v>85</v>
      </c>
      <c r="H64">
        <v>2058.5</v>
      </c>
      <c r="I64">
        <v>7.5</v>
      </c>
      <c r="J64">
        <v>3.6567528035104826E-3</v>
      </c>
      <c r="K64">
        <v>2051</v>
      </c>
      <c r="L64">
        <v>2036.5</v>
      </c>
      <c r="M64">
        <v>2081</v>
      </c>
      <c r="N64">
        <v>2033</v>
      </c>
      <c r="O64">
        <v>1.080284802356985E-2</v>
      </c>
      <c r="P64">
        <v>2050</v>
      </c>
      <c r="Q64">
        <v>4.1463414634146344E-3</v>
      </c>
      <c r="R64">
        <v>1.2543039842597147E-2</v>
      </c>
      <c r="S64">
        <v>3841700</v>
      </c>
      <c r="T64">
        <v>2056.2802999999999</v>
      </c>
      <c r="U64">
        <v>2439</v>
      </c>
      <c r="V64">
        <v>1670</v>
      </c>
      <c r="Z64" s="108">
        <v>0.62508101851851849</v>
      </c>
    </row>
    <row r="65" spans="1:26">
      <c r="A65" s="3">
        <v>46225</v>
      </c>
      <c r="B65">
        <v>4039.8</v>
      </c>
      <c r="C65">
        <v>6.1999999999999998E-3</v>
      </c>
      <c r="D65">
        <v>66270</v>
      </c>
      <c r="E65">
        <v>-8.0000000000000004E-4</v>
      </c>
      <c r="F65">
        <v>7272</v>
      </c>
      <c r="G65" t="s">
        <v>86</v>
      </c>
      <c r="H65">
        <v>1307.5</v>
      </c>
      <c r="I65">
        <v>14</v>
      </c>
      <c r="J65">
        <v>1.0823347506764593E-2</v>
      </c>
      <c r="K65">
        <v>1293.5</v>
      </c>
      <c r="L65">
        <v>1280</v>
      </c>
      <c r="M65">
        <v>1307.5</v>
      </c>
      <c r="N65">
        <v>1279</v>
      </c>
      <c r="O65">
        <v>2.1484375E-2</v>
      </c>
      <c r="P65">
        <v>1300</v>
      </c>
      <c r="Q65">
        <v>5.7692307692307696E-3</v>
      </c>
      <c r="R65">
        <v>2.2283033620015637E-2</v>
      </c>
      <c r="S65">
        <v>3238000</v>
      </c>
      <c r="T65">
        <v>1299.1814999999999</v>
      </c>
      <c r="U65">
        <v>1328.5</v>
      </c>
      <c r="V65">
        <v>1033</v>
      </c>
      <c r="Z65" s="108">
        <v>0.62509259259259264</v>
      </c>
    </row>
    <row r="66" spans="1:26">
      <c r="A66" s="3">
        <v>46225</v>
      </c>
      <c r="B66">
        <v>4039.8</v>
      </c>
      <c r="C66">
        <v>6.1999999999999998E-3</v>
      </c>
      <c r="D66">
        <v>66270</v>
      </c>
      <c r="E66">
        <v>-8.0000000000000004E-4</v>
      </c>
      <c r="F66">
        <v>7376</v>
      </c>
      <c r="G66" t="s">
        <v>87</v>
      </c>
      <c r="H66">
        <v>988</v>
      </c>
      <c r="I66">
        <v>-55</v>
      </c>
      <c r="J66">
        <v>-5.2732502396931925E-2</v>
      </c>
      <c r="K66">
        <v>1043</v>
      </c>
      <c r="L66">
        <v>1073</v>
      </c>
      <c r="M66">
        <v>1073</v>
      </c>
      <c r="N66">
        <v>957</v>
      </c>
      <c r="O66">
        <v>-7.9217148182665426E-2</v>
      </c>
      <c r="P66">
        <v>971</v>
      </c>
      <c r="Q66">
        <v>1.7507723995880537E-2</v>
      </c>
      <c r="R66">
        <v>3.2392894461859979E-2</v>
      </c>
      <c r="S66">
        <v>41300</v>
      </c>
      <c r="T66">
        <v>999.3365</v>
      </c>
      <c r="U66">
        <v>1310</v>
      </c>
      <c r="V66">
        <v>631</v>
      </c>
      <c r="Z66" s="108">
        <v>0.59233796296296293</v>
      </c>
    </row>
    <row r="67" spans="1:26">
      <c r="A67" s="3">
        <v>46225</v>
      </c>
      <c r="B67">
        <v>4039.8</v>
      </c>
      <c r="C67">
        <v>6.1999999999999998E-3</v>
      </c>
      <c r="D67">
        <v>66270</v>
      </c>
      <c r="E67">
        <v>-8.0000000000000004E-4</v>
      </c>
      <c r="F67">
        <v>7525</v>
      </c>
      <c r="G67" t="s">
        <v>88</v>
      </c>
      <c r="H67">
        <v>3590</v>
      </c>
      <c r="I67">
        <v>10</v>
      </c>
      <c r="J67">
        <v>2.7932960893854749E-3</v>
      </c>
      <c r="K67">
        <v>3580</v>
      </c>
      <c r="L67">
        <v>3625</v>
      </c>
      <c r="M67">
        <v>3625</v>
      </c>
      <c r="N67">
        <v>3565</v>
      </c>
      <c r="O67">
        <v>-9.655172413793104E-3</v>
      </c>
      <c r="P67">
        <v>3565</v>
      </c>
      <c r="Q67">
        <v>7.0126227208976155E-3</v>
      </c>
      <c r="R67">
        <v>7.0126227208976155E-3</v>
      </c>
      <c r="S67">
        <v>7900</v>
      </c>
      <c r="T67">
        <v>3587.7847999999999</v>
      </c>
      <c r="U67">
        <v>3980</v>
      </c>
      <c r="V67">
        <v>3325</v>
      </c>
      <c r="Z67" s="108">
        <v>0.6224305555555556</v>
      </c>
    </row>
    <row r="68" spans="1:26">
      <c r="A68" s="3">
        <v>46225</v>
      </c>
      <c r="B68">
        <v>4039.8</v>
      </c>
      <c r="C68">
        <v>6.1999999999999998E-3</v>
      </c>
      <c r="D68">
        <v>66270</v>
      </c>
      <c r="E68">
        <v>-8.0000000000000004E-4</v>
      </c>
      <c r="F68">
        <v>7729</v>
      </c>
      <c r="G68" t="s">
        <v>89</v>
      </c>
      <c r="H68">
        <v>18285</v>
      </c>
      <c r="I68">
        <v>100</v>
      </c>
      <c r="J68">
        <v>5.4990376684080286E-3</v>
      </c>
      <c r="K68">
        <v>18185</v>
      </c>
      <c r="L68">
        <v>18585</v>
      </c>
      <c r="M68">
        <v>19195</v>
      </c>
      <c r="N68">
        <v>18230</v>
      </c>
      <c r="O68">
        <v>-1.6142050040355124E-2</v>
      </c>
      <c r="P68">
        <v>19000</v>
      </c>
      <c r="Q68">
        <v>-3.7631578947368419E-2</v>
      </c>
      <c r="R68">
        <v>3.0170049369171695E-3</v>
      </c>
      <c r="S68">
        <v>337500</v>
      </c>
      <c r="T68">
        <v>18738.595499999999</v>
      </c>
      <c r="U68">
        <v>21310</v>
      </c>
      <c r="V68">
        <v>11300</v>
      </c>
      <c r="Z68" s="108">
        <v>0.62510416666666668</v>
      </c>
    </row>
    <row r="69" spans="1:26">
      <c r="A69" s="3">
        <v>46225</v>
      </c>
      <c r="B69">
        <v>4039.8</v>
      </c>
      <c r="C69">
        <v>6.1999999999999998E-3</v>
      </c>
      <c r="D69">
        <v>66270</v>
      </c>
      <c r="E69">
        <v>-8.0000000000000004E-4</v>
      </c>
      <c r="F69">
        <v>7921</v>
      </c>
      <c r="G69" t="s">
        <v>90</v>
      </c>
      <c r="H69">
        <v>4410</v>
      </c>
      <c r="I69">
        <v>-5</v>
      </c>
      <c r="J69">
        <v>-1.1325028312570782E-3</v>
      </c>
      <c r="K69">
        <v>4415</v>
      </c>
      <c r="L69">
        <v>4345</v>
      </c>
      <c r="M69">
        <v>4410</v>
      </c>
      <c r="N69">
        <v>4285</v>
      </c>
      <c r="O69">
        <v>1.4959723820483314E-2</v>
      </c>
      <c r="P69">
        <v>4335</v>
      </c>
      <c r="Q69">
        <v>1.7301038062283738E-2</v>
      </c>
      <c r="R69">
        <v>2.9171528588098017E-2</v>
      </c>
      <c r="S69">
        <v>51100</v>
      </c>
      <c r="T69">
        <v>4353.8159999999998</v>
      </c>
      <c r="U69">
        <v>4790</v>
      </c>
      <c r="V69">
        <v>2783</v>
      </c>
      <c r="Z69" s="108">
        <v>0.62077546296296293</v>
      </c>
    </row>
    <row r="70" spans="1:26">
      <c r="A70" s="3">
        <v>46225</v>
      </c>
      <c r="B70">
        <v>4039.8</v>
      </c>
      <c r="C70">
        <v>6.1999999999999998E-3</v>
      </c>
      <c r="D70">
        <v>66270</v>
      </c>
      <c r="E70">
        <v>-8.0000000000000004E-4</v>
      </c>
      <c r="F70">
        <v>8031</v>
      </c>
      <c r="G70" t="s">
        <v>91</v>
      </c>
      <c r="H70">
        <v>4907</v>
      </c>
      <c r="I70">
        <v>83</v>
      </c>
      <c r="J70">
        <v>1.7205638474295192E-2</v>
      </c>
      <c r="K70">
        <v>4824</v>
      </c>
      <c r="L70">
        <v>4850</v>
      </c>
      <c r="M70">
        <v>4972</v>
      </c>
      <c r="N70">
        <v>4820</v>
      </c>
      <c r="O70">
        <v>1.1752577319587629E-2</v>
      </c>
      <c r="P70">
        <v>4897</v>
      </c>
      <c r="Q70">
        <v>2.0420665713702267E-3</v>
      </c>
      <c r="R70">
        <v>1.804979253112033E-2</v>
      </c>
      <c r="S70">
        <v>5238200</v>
      </c>
      <c r="T70">
        <v>4910.2896000000001</v>
      </c>
      <c r="U70">
        <v>6675</v>
      </c>
      <c r="V70">
        <v>4407</v>
      </c>
      <c r="Z70" s="108">
        <v>0.62513888888888891</v>
      </c>
    </row>
    <row r="71" spans="1:26">
      <c r="A71" s="3">
        <v>46225</v>
      </c>
      <c r="B71">
        <v>4039.8</v>
      </c>
      <c r="C71">
        <v>6.1999999999999998E-3</v>
      </c>
      <c r="D71">
        <v>66270</v>
      </c>
      <c r="E71">
        <v>-8.0000000000000004E-4</v>
      </c>
      <c r="F71">
        <v>8058</v>
      </c>
      <c r="G71" t="s">
        <v>92</v>
      </c>
      <c r="H71">
        <v>4921</v>
      </c>
      <c r="I71">
        <v>257</v>
      </c>
      <c r="J71">
        <v>5.5102915951972559E-2</v>
      </c>
      <c r="K71">
        <v>4664</v>
      </c>
      <c r="L71">
        <v>4795</v>
      </c>
      <c r="M71">
        <v>4947</v>
      </c>
      <c r="N71">
        <v>4772</v>
      </c>
      <c r="O71">
        <v>2.6277372262773723E-2</v>
      </c>
      <c r="P71">
        <v>4879</v>
      </c>
      <c r="Q71">
        <v>8.60832137733142E-3</v>
      </c>
      <c r="R71">
        <v>3.1223805532271585E-2</v>
      </c>
      <c r="S71">
        <v>9140800</v>
      </c>
      <c r="T71">
        <v>4872.8723</v>
      </c>
      <c r="U71">
        <v>6012</v>
      </c>
      <c r="V71">
        <v>3610</v>
      </c>
      <c r="Z71" s="108">
        <v>0.62513888888888891</v>
      </c>
    </row>
    <row r="72" spans="1:26">
      <c r="A72" s="3">
        <v>46225</v>
      </c>
      <c r="B72">
        <v>4039.8</v>
      </c>
      <c r="C72">
        <v>6.1999999999999998E-3</v>
      </c>
      <c r="D72">
        <v>66270</v>
      </c>
      <c r="E72">
        <v>-8.0000000000000004E-4</v>
      </c>
      <c r="F72">
        <v>8233</v>
      </c>
      <c r="G72" t="s">
        <v>93</v>
      </c>
      <c r="H72">
        <v>2409</v>
      </c>
      <c r="I72">
        <v>-117.5</v>
      </c>
      <c r="J72">
        <v>-4.6507025529388485E-2</v>
      </c>
      <c r="K72">
        <v>2526.5</v>
      </c>
      <c r="L72">
        <v>2487.5</v>
      </c>
      <c r="M72">
        <v>2497</v>
      </c>
      <c r="N72">
        <v>2383</v>
      </c>
      <c r="O72">
        <v>-3.1557788944723615E-2</v>
      </c>
      <c r="P72">
        <v>2397.5</v>
      </c>
      <c r="Q72">
        <v>4.7966631908237748E-3</v>
      </c>
      <c r="R72">
        <v>1.0910616869492237E-2</v>
      </c>
      <c r="S72">
        <v>1557300</v>
      </c>
      <c r="T72">
        <v>2420.5473999999999</v>
      </c>
      <c r="U72">
        <v>2608.5</v>
      </c>
      <c r="V72">
        <v>1642.5</v>
      </c>
      <c r="Z72" s="108">
        <v>0.62476851851851856</v>
      </c>
    </row>
    <row r="73" spans="1:26">
      <c r="A73" s="3">
        <v>46225</v>
      </c>
      <c r="B73">
        <v>4039.8</v>
      </c>
      <c r="C73">
        <v>6.1999999999999998E-3</v>
      </c>
      <c r="D73">
        <v>66270</v>
      </c>
      <c r="E73">
        <v>-8.0000000000000004E-4</v>
      </c>
      <c r="F73">
        <v>8304</v>
      </c>
      <c r="G73" t="s">
        <v>94</v>
      </c>
      <c r="H73">
        <v>3007</v>
      </c>
      <c r="I73">
        <v>24.5</v>
      </c>
      <c r="J73">
        <v>8.2145850796311818E-3</v>
      </c>
      <c r="K73">
        <v>2982.5</v>
      </c>
      <c r="L73">
        <v>2998</v>
      </c>
      <c r="M73">
        <v>3027</v>
      </c>
      <c r="N73">
        <v>2988</v>
      </c>
      <c r="O73">
        <v>3.002001334222815E-3</v>
      </c>
      <c r="P73">
        <v>3020</v>
      </c>
      <c r="Q73">
        <v>-4.3046357615894038E-3</v>
      </c>
      <c r="R73">
        <v>6.3587684069611782E-3</v>
      </c>
      <c r="S73">
        <v>872000</v>
      </c>
      <c r="T73">
        <v>3009.6212999999998</v>
      </c>
      <c r="U73">
        <v>2996.5</v>
      </c>
      <c r="V73">
        <v>2418.5</v>
      </c>
      <c r="Z73" s="108">
        <v>0.62501157407407404</v>
      </c>
    </row>
    <row r="74" spans="1:26">
      <c r="A74" s="3">
        <v>46225</v>
      </c>
      <c r="B74">
        <v>4039.8</v>
      </c>
      <c r="C74">
        <v>6.1999999999999998E-3</v>
      </c>
      <c r="D74">
        <v>66270</v>
      </c>
      <c r="E74">
        <v>-8.0000000000000004E-4</v>
      </c>
      <c r="F74">
        <v>8316</v>
      </c>
      <c r="G74" t="s">
        <v>95</v>
      </c>
      <c r="H74">
        <v>7083</v>
      </c>
      <c r="I74">
        <v>132</v>
      </c>
      <c r="J74">
        <v>1.8990073370738023E-2</v>
      </c>
      <c r="K74">
        <v>6951</v>
      </c>
      <c r="L74">
        <v>7020</v>
      </c>
      <c r="M74">
        <v>7147</v>
      </c>
      <c r="N74">
        <v>6972</v>
      </c>
      <c r="O74">
        <v>8.9743589743589737E-3</v>
      </c>
      <c r="P74">
        <v>7120</v>
      </c>
      <c r="Q74">
        <v>-5.1966292134831464E-3</v>
      </c>
      <c r="R74">
        <v>1.5920826161790018E-2</v>
      </c>
      <c r="S74">
        <v>10614700</v>
      </c>
      <c r="T74">
        <v>7078.9398000000001</v>
      </c>
      <c r="U74">
        <v>7137</v>
      </c>
      <c r="V74">
        <v>4927</v>
      </c>
      <c r="Z74" s="108">
        <v>0.62515046296296295</v>
      </c>
    </row>
    <row r="75" spans="1:26">
      <c r="A75" s="3">
        <v>46225</v>
      </c>
      <c r="B75">
        <v>4039.8</v>
      </c>
      <c r="C75">
        <v>6.1999999999999998E-3</v>
      </c>
      <c r="D75">
        <v>66270</v>
      </c>
      <c r="E75">
        <v>-8.0000000000000004E-4</v>
      </c>
      <c r="F75">
        <v>8331</v>
      </c>
      <c r="G75" t="s">
        <v>96</v>
      </c>
      <c r="H75">
        <v>2707.5</v>
      </c>
      <c r="I75">
        <v>48.5</v>
      </c>
      <c r="J75">
        <v>1.8239939827002633E-2</v>
      </c>
      <c r="K75">
        <v>2659</v>
      </c>
      <c r="L75">
        <v>2652.5</v>
      </c>
      <c r="M75">
        <v>2732</v>
      </c>
      <c r="N75">
        <v>2650</v>
      </c>
      <c r="O75">
        <v>2.0735155513666354E-2</v>
      </c>
      <c r="P75">
        <v>2718</v>
      </c>
      <c r="Q75">
        <v>-3.8631346578366448E-3</v>
      </c>
      <c r="R75">
        <v>2.1698113207547168E-2</v>
      </c>
      <c r="S75">
        <v>1128800</v>
      </c>
      <c r="T75">
        <v>2706.78</v>
      </c>
      <c r="U75">
        <v>2813</v>
      </c>
      <c r="V75">
        <v>1764</v>
      </c>
      <c r="Z75" s="108">
        <v>0.62512731481481476</v>
      </c>
    </row>
    <row r="76" spans="1:26">
      <c r="A76" s="3">
        <v>46225</v>
      </c>
      <c r="B76">
        <v>4039.8</v>
      </c>
      <c r="C76">
        <v>6.1999999999999998E-3</v>
      </c>
      <c r="D76">
        <v>66270</v>
      </c>
      <c r="E76">
        <v>-8.0000000000000004E-4</v>
      </c>
      <c r="F76">
        <v>8424</v>
      </c>
      <c r="G76" t="s">
        <v>97</v>
      </c>
      <c r="H76">
        <v>4432</v>
      </c>
      <c r="I76">
        <v>7</v>
      </c>
      <c r="J76">
        <v>1.5819209039548022E-3</v>
      </c>
      <c r="K76">
        <v>4425</v>
      </c>
      <c r="L76">
        <v>4430</v>
      </c>
      <c r="M76">
        <v>4441</v>
      </c>
      <c r="N76">
        <v>4402</v>
      </c>
      <c r="O76">
        <v>4.514672686230248E-4</v>
      </c>
      <c r="P76">
        <v>4412</v>
      </c>
      <c r="Q76">
        <v>4.5330915684496827E-3</v>
      </c>
      <c r="R76">
        <v>6.8150840527033164E-3</v>
      </c>
      <c r="S76">
        <v>97000</v>
      </c>
      <c r="T76">
        <v>4424.2184999999999</v>
      </c>
      <c r="U76">
        <v>4664</v>
      </c>
      <c r="V76">
        <v>4016</v>
      </c>
      <c r="Z76" s="108">
        <v>0.62464120370370368</v>
      </c>
    </row>
    <row r="77" spans="1:26">
      <c r="A77" s="3">
        <v>46225</v>
      </c>
      <c r="B77">
        <v>4039.8</v>
      </c>
      <c r="C77">
        <v>6.1999999999999998E-3</v>
      </c>
      <c r="D77">
        <v>66270</v>
      </c>
      <c r="E77">
        <v>-8.0000000000000004E-4</v>
      </c>
      <c r="F77">
        <v>8425</v>
      </c>
      <c r="G77" t="s">
        <v>98</v>
      </c>
      <c r="H77">
        <v>1328</v>
      </c>
      <c r="I77">
        <v>10</v>
      </c>
      <c r="J77">
        <v>7.5872534142640367E-3</v>
      </c>
      <c r="K77">
        <v>1318</v>
      </c>
      <c r="L77">
        <v>1319</v>
      </c>
      <c r="M77">
        <v>1332</v>
      </c>
      <c r="N77">
        <v>1312</v>
      </c>
      <c r="O77">
        <v>6.8233510235026539E-3</v>
      </c>
      <c r="P77">
        <v>1326</v>
      </c>
      <c r="Q77">
        <v>1.5082956259426848E-3</v>
      </c>
      <c r="R77">
        <v>1.2195121951219513E-2</v>
      </c>
      <c r="S77">
        <v>689000</v>
      </c>
      <c r="T77">
        <v>1323.8185000000001</v>
      </c>
      <c r="U77">
        <v>1544</v>
      </c>
      <c r="V77">
        <v>1224</v>
      </c>
      <c r="Z77" s="108">
        <v>0.62473379629629633</v>
      </c>
    </row>
    <row r="78" spans="1:26">
      <c r="A78" s="3">
        <v>46225</v>
      </c>
      <c r="B78">
        <v>4039.8</v>
      </c>
      <c r="C78">
        <v>6.1999999999999998E-3</v>
      </c>
      <c r="D78">
        <v>66270</v>
      </c>
      <c r="E78">
        <v>-8.0000000000000004E-4</v>
      </c>
      <c r="F78">
        <v>8591</v>
      </c>
      <c r="G78" t="s">
        <v>99</v>
      </c>
      <c r="H78">
        <v>6566</v>
      </c>
      <c r="I78">
        <v>64</v>
      </c>
      <c r="J78">
        <v>9.8431251922485394E-3</v>
      </c>
      <c r="K78">
        <v>6502</v>
      </c>
      <c r="L78">
        <v>6529</v>
      </c>
      <c r="M78">
        <v>6639</v>
      </c>
      <c r="N78">
        <v>6492</v>
      </c>
      <c r="O78">
        <v>5.6670240465614948E-3</v>
      </c>
      <c r="P78">
        <v>6624</v>
      </c>
      <c r="Q78">
        <v>-8.7560386473429959E-3</v>
      </c>
      <c r="R78">
        <v>1.139864448552064E-2</v>
      </c>
      <c r="S78">
        <v>1895200</v>
      </c>
      <c r="T78">
        <v>6586.7053999999998</v>
      </c>
      <c r="U78">
        <v>6605</v>
      </c>
      <c r="V78">
        <v>4528</v>
      </c>
      <c r="Z78" s="108">
        <v>0.62503472222222223</v>
      </c>
    </row>
    <row r="79" spans="1:26">
      <c r="A79" s="3">
        <v>46225</v>
      </c>
      <c r="B79">
        <v>4039.8</v>
      </c>
      <c r="C79">
        <v>6.1999999999999998E-3</v>
      </c>
      <c r="D79">
        <v>66270</v>
      </c>
      <c r="E79">
        <v>-8.0000000000000004E-4</v>
      </c>
      <c r="F79">
        <v>8593</v>
      </c>
      <c r="G79" t="s">
        <v>100</v>
      </c>
      <c r="H79">
        <v>1436.5</v>
      </c>
      <c r="I79">
        <v>-3.5</v>
      </c>
      <c r="J79">
        <v>-2.4305555555555556E-3</v>
      </c>
      <c r="K79">
        <v>1440</v>
      </c>
      <c r="L79">
        <v>1440</v>
      </c>
      <c r="M79">
        <v>1442</v>
      </c>
      <c r="N79">
        <v>1425.5</v>
      </c>
      <c r="O79">
        <v>-2.4305555555555556E-3</v>
      </c>
      <c r="P79">
        <v>1434</v>
      </c>
      <c r="Q79">
        <v>1.7433751743375174E-3</v>
      </c>
      <c r="R79">
        <v>7.716590669940372E-3</v>
      </c>
      <c r="S79">
        <v>2643300</v>
      </c>
      <c r="T79">
        <v>1435.7950000000001</v>
      </c>
      <c r="U79">
        <v>1541.5</v>
      </c>
      <c r="V79">
        <v>1239.5</v>
      </c>
      <c r="Z79" s="108">
        <v>0.62496527777777777</v>
      </c>
    </row>
    <row r="80" spans="1:26">
      <c r="A80" s="3">
        <v>46225</v>
      </c>
      <c r="B80">
        <v>4039.8</v>
      </c>
      <c r="C80">
        <v>6.1999999999999998E-3</v>
      </c>
      <c r="D80">
        <v>66270</v>
      </c>
      <c r="E80">
        <v>-8.0000000000000004E-4</v>
      </c>
      <c r="F80">
        <v>8604</v>
      </c>
      <c r="G80" t="s">
        <v>101</v>
      </c>
      <c r="H80">
        <v>1603</v>
      </c>
      <c r="I80">
        <v>16.5</v>
      </c>
      <c r="J80">
        <v>1.0400252127324299E-2</v>
      </c>
      <c r="K80">
        <v>1586.5</v>
      </c>
      <c r="L80">
        <v>1596</v>
      </c>
      <c r="M80">
        <v>1624.5</v>
      </c>
      <c r="N80">
        <v>1579.5</v>
      </c>
      <c r="O80">
        <v>4.3859649122807015E-3</v>
      </c>
      <c r="P80">
        <v>1620</v>
      </c>
      <c r="Q80">
        <v>-1.0493827160493827E-2</v>
      </c>
      <c r="R80">
        <v>1.4878125989237101E-2</v>
      </c>
      <c r="S80">
        <v>6651600</v>
      </c>
      <c r="T80">
        <v>1607.2260000000001</v>
      </c>
      <c r="U80">
        <v>1636</v>
      </c>
      <c r="V80">
        <v>1145</v>
      </c>
      <c r="Z80" s="108">
        <v>0.62510416666666668</v>
      </c>
    </row>
    <row r="81" spans="1:26">
      <c r="A81" s="3">
        <v>46225</v>
      </c>
      <c r="B81">
        <v>4039.8</v>
      </c>
      <c r="C81">
        <v>6.1999999999999998E-3</v>
      </c>
      <c r="D81">
        <v>66270</v>
      </c>
      <c r="E81">
        <v>-8.0000000000000004E-4</v>
      </c>
      <c r="F81">
        <v>8697</v>
      </c>
      <c r="G81" t="s">
        <v>102</v>
      </c>
      <c r="H81">
        <v>2212.5</v>
      </c>
      <c r="I81">
        <v>-43</v>
      </c>
      <c r="J81">
        <v>-1.9064508978053646E-2</v>
      </c>
      <c r="K81">
        <v>2255.5</v>
      </c>
      <c r="L81">
        <v>2255</v>
      </c>
      <c r="M81">
        <v>2259.5</v>
      </c>
      <c r="N81">
        <v>2211</v>
      </c>
      <c r="O81">
        <v>-1.8847006651884702E-2</v>
      </c>
      <c r="P81">
        <v>2232.5</v>
      </c>
      <c r="Q81">
        <v>-8.9585666293393058E-3</v>
      </c>
      <c r="R81">
        <v>6.7842605156037987E-4</v>
      </c>
      <c r="S81">
        <v>1991900</v>
      </c>
      <c r="T81">
        <v>2236.2021</v>
      </c>
      <c r="U81">
        <v>2267</v>
      </c>
      <c r="V81">
        <v>1597</v>
      </c>
      <c r="Z81" s="108">
        <v>0.62512731481481476</v>
      </c>
    </row>
    <row r="82" spans="1:26">
      <c r="A82" s="3">
        <v>46225</v>
      </c>
      <c r="B82">
        <v>4039.8</v>
      </c>
      <c r="C82">
        <v>6.1999999999999998E-3</v>
      </c>
      <c r="D82">
        <v>66270</v>
      </c>
      <c r="E82">
        <v>-8.0000000000000004E-4</v>
      </c>
      <c r="F82">
        <v>8830</v>
      </c>
      <c r="G82" t="s">
        <v>103</v>
      </c>
      <c r="H82">
        <v>3816</v>
      </c>
      <c r="I82">
        <v>-28</v>
      </c>
      <c r="J82">
        <v>-7.2840790842872011E-3</v>
      </c>
      <c r="K82">
        <v>3844</v>
      </c>
      <c r="L82">
        <v>3732</v>
      </c>
      <c r="M82">
        <v>3836</v>
      </c>
      <c r="N82">
        <v>3729</v>
      </c>
      <c r="O82">
        <v>2.2508038585209004E-2</v>
      </c>
      <c r="P82">
        <v>3796</v>
      </c>
      <c r="Q82">
        <v>5.268703898840885E-3</v>
      </c>
      <c r="R82">
        <v>2.3330651649235722E-2</v>
      </c>
      <c r="S82">
        <v>1253900</v>
      </c>
      <c r="T82">
        <v>3800.5666999999999</v>
      </c>
      <c r="U82">
        <v>5358</v>
      </c>
      <c r="V82">
        <v>3354</v>
      </c>
      <c r="Z82" s="108">
        <v>0.62509259259259264</v>
      </c>
    </row>
    <row r="83" spans="1:26">
      <c r="A83" s="3">
        <v>46225</v>
      </c>
      <c r="B83">
        <v>4039.8</v>
      </c>
      <c r="C83">
        <v>6.1999999999999998E-3</v>
      </c>
      <c r="D83">
        <v>66270</v>
      </c>
      <c r="E83">
        <v>-8.0000000000000004E-4</v>
      </c>
      <c r="F83">
        <v>9020</v>
      </c>
      <c r="G83" t="s">
        <v>104</v>
      </c>
      <c r="H83">
        <v>3622</v>
      </c>
      <c r="I83">
        <v>-28</v>
      </c>
      <c r="J83">
        <v>-7.6712328767123287E-3</v>
      </c>
      <c r="K83">
        <v>3650</v>
      </c>
      <c r="L83">
        <v>3590</v>
      </c>
      <c r="M83">
        <v>3649</v>
      </c>
      <c r="N83">
        <v>3555</v>
      </c>
      <c r="O83">
        <v>8.9136490250696383E-3</v>
      </c>
      <c r="P83">
        <v>3564</v>
      </c>
      <c r="Q83">
        <v>1.6273849607182939E-2</v>
      </c>
      <c r="R83">
        <v>1.8846694796061884E-2</v>
      </c>
      <c r="S83">
        <v>1863300</v>
      </c>
      <c r="T83">
        <v>3583.0342000000001</v>
      </c>
      <c r="U83">
        <v>4211</v>
      </c>
      <c r="V83">
        <v>3243</v>
      </c>
      <c r="Z83" s="108">
        <v>0.62515046296296295</v>
      </c>
    </row>
    <row r="84" spans="1:26">
      <c r="A84" s="3">
        <v>46225</v>
      </c>
      <c r="B84">
        <v>4039.8</v>
      </c>
      <c r="C84">
        <v>6.1999999999999998E-3</v>
      </c>
      <c r="D84">
        <v>66270</v>
      </c>
      <c r="E84">
        <v>-8.0000000000000004E-4</v>
      </c>
      <c r="F84">
        <v>9024</v>
      </c>
      <c r="G84" t="s">
        <v>105</v>
      </c>
      <c r="H84">
        <v>3527</v>
      </c>
      <c r="I84">
        <v>-47</v>
      </c>
      <c r="J84">
        <v>-1.3150531617235591E-2</v>
      </c>
      <c r="K84">
        <v>3574</v>
      </c>
      <c r="L84">
        <v>3520</v>
      </c>
      <c r="M84">
        <v>3550</v>
      </c>
      <c r="N84">
        <v>3467</v>
      </c>
      <c r="O84">
        <v>1.9886363636363634E-3</v>
      </c>
      <c r="P84">
        <v>3475</v>
      </c>
      <c r="Q84">
        <v>1.4964028776978418E-2</v>
      </c>
      <c r="R84">
        <v>1.7306028266512834E-2</v>
      </c>
      <c r="S84">
        <v>1302600</v>
      </c>
      <c r="T84">
        <v>3506.4189000000001</v>
      </c>
      <c r="U84">
        <v>4775</v>
      </c>
      <c r="V84">
        <v>2579.5</v>
      </c>
      <c r="Z84" s="108">
        <v>0.62502314814814819</v>
      </c>
    </row>
    <row r="85" spans="1:26">
      <c r="A85" s="3">
        <v>46225</v>
      </c>
      <c r="B85">
        <v>4039.8</v>
      </c>
      <c r="C85">
        <v>6.1999999999999998E-3</v>
      </c>
      <c r="D85">
        <v>66270</v>
      </c>
      <c r="E85">
        <v>-8.0000000000000004E-4</v>
      </c>
      <c r="F85">
        <v>9069</v>
      </c>
      <c r="G85" t="s">
        <v>106</v>
      </c>
      <c r="H85">
        <v>2203</v>
      </c>
      <c r="I85">
        <v>-22.5</v>
      </c>
      <c r="J85">
        <v>-1.011008762075938E-2</v>
      </c>
      <c r="K85">
        <v>2225.5</v>
      </c>
      <c r="L85">
        <v>2210</v>
      </c>
      <c r="M85">
        <v>2223</v>
      </c>
      <c r="N85">
        <v>2187</v>
      </c>
      <c r="O85">
        <v>-3.167420814479638E-3</v>
      </c>
      <c r="P85">
        <v>2196</v>
      </c>
      <c r="Q85">
        <v>3.1876138433515485E-3</v>
      </c>
      <c r="R85">
        <v>7.3159579332418836E-3</v>
      </c>
      <c r="S85">
        <v>138900</v>
      </c>
      <c r="T85">
        <v>2199.3706999999999</v>
      </c>
      <c r="U85">
        <v>2252.5</v>
      </c>
      <c r="V85">
        <v>1695</v>
      </c>
      <c r="Z85" s="108">
        <v>0.62509259259259264</v>
      </c>
    </row>
    <row r="86" spans="1:26">
      <c r="A86" s="3">
        <v>46225</v>
      </c>
      <c r="B86">
        <v>4039.8</v>
      </c>
      <c r="C86">
        <v>6.1999999999999998E-3</v>
      </c>
      <c r="D86">
        <v>66270</v>
      </c>
      <c r="E86">
        <v>-8.0000000000000004E-4</v>
      </c>
      <c r="F86">
        <v>9227</v>
      </c>
      <c r="G86" t="s">
        <v>107</v>
      </c>
      <c r="H86">
        <v>814</v>
      </c>
      <c r="I86">
        <v>3</v>
      </c>
      <c r="J86">
        <v>3.6991368680641184E-3</v>
      </c>
      <c r="K86">
        <v>811</v>
      </c>
      <c r="L86">
        <v>812</v>
      </c>
      <c r="M86">
        <v>831</v>
      </c>
      <c r="N86">
        <v>810</v>
      </c>
      <c r="O86">
        <v>2.4630541871921183E-3</v>
      </c>
      <c r="P86">
        <v>816</v>
      </c>
      <c r="Q86">
        <v>-2.4509803921568627E-3</v>
      </c>
      <c r="R86">
        <v>4.9382716049382715E-3</v>
      </c>
      <c r="S86">
        <v>91900</v>
      </c>
      <c r="T86">
        <v>820.23609999999996</v>
      </c>
      <c r="U86">
        <v>1620</v>
      </c>
      <c r="V86">
        <v>594</v>
      </c>
      <c r="Z86" s="108">
        <v>0.62503472222222223</v>
      </c>
    </row>
    <row r="87" spans="1:26">
      <c r="A87" s="3">
        <v>46225</v>
      </c>
      <c r="B87">
        <v>4039.8</v>
      </c>
      <c r="C87">
        <v>6.1999999999999998E-3</v>
      </c>
      <c r="D87">
        <v>66270</v>
      </c>
      <c r="E87">
        <v>-8.0000000000000004E-4</v>
      </c>
      <c r="F87">
        <v>9303</v>
      </c>
      <c r="G87" t="s">
        <v>108</v>
      </c>
      <c r="H87">
        <v>3990</v>
      </c>
      <c r="I87">
        <v>-15</v>
      </c>
      <c r="J87">
        <v>-3.7453183520599251E-3</v>
      </c>
      <c r="K87">
        <v>4005</v>
      </c>
      <c r="L87">
        <v>4005</v>
      </c>
      <c r="M87">
        <v>4010</v>
      </c>
      <c r="N87">
        <v>3950</v>
      </c>
      <c r="O87">
        <v>-3.7453183520599251E-3</v>
      </c>
      <c r="P87">
        <v>3955</v>
      </c>
      <c r="Q87">
        <v>8.8495575221238937E-3</v>
      </c>
      <c r="R87">
        <v>1.0126582278481013E-2</v>
      </c>
      <c r="S87">
        <v>78600</v>
      </c>
      <c r="T87">
        <v>3974.4337999999998</v>
      </c>
      <c r="U87">
        <v>4285</v>
      </c>
      <c r="V87">
        <v>3535</v>
      </c>
      <c r="Z87" s="108">
        <v>0.62160879629629628</v>
      </c>
    </row>
    <row r="88" spans="1:26">
      <c r="A88" s="3">
        <v>46225</v>
      </c>
      <c r="B88">
        <v>4039.8</v>
      </c>
      <c r="C88">
        <v>6.1999999999999998E-3</v>
      </c>
      <c r="D88">
        <v>66270</v>
      </c>
      <c r="E88">
        <v>-8.0000000000000004E-4</v>
      </c>
      <c r="F88">
        <v>9308</v>
      </c>
      <c r="G88" t="s">
        <v>109</v>
      </c>
      <c r="H88">
        <v>1679</v>
      </c>
      <c r="I88">
        <v>9</v>
      </c>
      <c r="J88">
        <v>5.3892215568862277E-3</v>
      </c>
      <c r="K88">
        <v>1670</v>
      </c>
      <c r="L88">
        <v>1677</v>
      </c>
      <c r="M88">
        <v>1682</v>
      </c>
      <c r="N88">
        <v>1657</v>
      </c>
      <c r="O88">
        <v>1.1926058437686344E-3</v>
      </c>
      <c r="P88">
        <v>1667</v>
      </c>
      <c r="Q88">
        <v>7.1985602879424118E-3</v>
      </c>
      <c r="R88">
        <v>1.3277006638503319E-2</v>
      </c>
      <c r="S88">
        <v>43700</v>
      </c>
      <c r="T88">
        <v>1667.8282999999999</v>
      </c>
      <c r="U88">
        <v>1707</v>
      </c>
      <c r="V88">
        <v>1271</v>
      </c>
      <c r="Z88" s="108">
        <v>0.62511574074074072</v>
      </c>
    </row>
    <row r="89" spans="1:26">
      <c r="A89" s="3">
        <v>46225</v>
      </c>
      <c r="B89">
        <v>4039.8</v>
      </c>
      <c r="C89">
        <v>6.1999999999999998E-3</v>
      </c>
      <c r="D89">
        <v>66270</v>
      </c>
      <c r="E89">
        <v>-8.0000000000000004E-4</v>
      </c>
      <c r="F89">
        <v>9348</v>
      </c>
      <c r="G89" t="s">
        <v>110</v>
      </c>
      <c r="H89">
        <v>417</v>
      </c>
      <c r="I89">
        <v>4</v>
      </c>
      <c r="J89">
        <v>9.6852300242130755E-3</v>
      </c>
      <c r="K89">
        <v>413</v>
      </c>
      <c r="L89">
        <v>415</v>
      </c>
      <c r="M89">
        <v>423</v>
      </c>
      <c r="N89">
        <v>412</v>
      </c>
      <c r="O89">
        <v>4.8192771084337354E-3</v>
      </c>
      <c r="P89">
        <v>419</v>
      </c>
      <c r="Q89">
        <v>-4.7732696897374704E-3</v>
      </c>
      <c r="R89">
        <v>1.2135922330097087E-2</v>
      </c>
      <c r="S89">
        <v>907000</v>
      </c>
      <c r="T89">
        <v>417.32130000000001</v>
      </c>
      <c r="U89">
        <v>710</v>
      </c>
      <c r="V89">
        <v>406</v>
      </c>
      <c r="Z89" s="108">
        <v>0.62457175925925923</v>
      </c>
    </row>
    <row r="90" spans="1:26">
      <c r="A90" s="3">
        <v>46225</v>
      </c>
      <c r="B90">
        <v>4039.8</v>
      </c>
      <c r="C90">
        <v>6.1999999999999998E-3</v>
      </c>
      <c r="D90">
        <v>66270</v>
      </c>
      <c r="E90">
        <v>-8.0000000000000004E-4</v>
      </c>
      <c r="F90">
        <v>9432</v>
      </c>
      <c r="G90" t="s">
        <v>111</v>
      </c>
      <c r="H90">
        <v>151.69999999999999</v>
      </c>
      <c r="I90">
        <v>0</v>
      </c>
      <c r="J90">
        <v>0</v>
      </c>
      <c r="K90">
        <v>151.69999999999999</v>
      </c>
      <c r="L90">
        <v>150.5</v>
      </c>
      <c r="M90">
        <v>152.1</v>
      </c>
      <c r="N90">
        <v>149.69999999999999</v>
      </c>
      <c r="O90">
        <v>7.9734219269102236E-3</v>
      </c>
      <c r="P90">
        <v>150.19999999999999</v>
      </c>
      <c r="Q90">
        <v>9.986684420772305E-3</v>
      </c>
      <c r="R90">
        <v>1.3360053440213761E-2</v>
      </c>
      <c r="S90">
        <v>191703400</v>
      </c>
      <c r="T90">
        <v>150.59829999999999</v>
      </c>
      <c r="U90">
        <v>161.19999999999999</v>
      </c>
      <c r="V90">
        <v>142.6</v>
      </c>
      <c r="Z90" s="108">
        <v>0.62513888888888891</v>
      </c>
    </row>
    <row r="91" spans="1:26">
      <c r="A91" s="3">
        <v>46225</v>
      </c>
      <c r="B91">
        <v>4039.8</v>
      </c>
      <c r="C91">
        <v>6.1999999999999998E-3</v>
      </c>
      <c r="D91">
        <v>66270</v>
      </c>
      <c r="E91">
        <v>-8.0000000000000004E-4</v>
      </c>
      <c r="F91">
        <v>9449</v>
      </c>
      <c r="G91" t="s">
        <v>112</v>
      </c>
      <c r="H91">
        <v>3943</v>
      </c>
      <c r="I91">
        <v>-115</v>
      </c>
      <c r="J91">
        <v>-2.8339083292262198E-2</v>
      </c>
      <c r="K91">
        <v>4058</v>
      </c>
      <c r="L91">
        <v>3990</v>
      </c>
      <c r="M91">
        <v>4012</v>
      </c>
      <c r="N91">
        <v>3916</v>
      </c>
      <c r="O91">
        <v>-1.1779448621553884E-2</v>
      </c>
      <c r="P91">
        <v>3945</v>
      </c>
      <c r="Q91">
        <v>-5.0697084917617234E-4</v>
      </c>
      <c r="R91">
        <v>6.8947906026557712E-3</v>
      </c>
      <c r="S91">
        <v>341400</v>
      </c>
      <c r="T91">
        <v>3954.6262000000002</v>
      </c>
      <c r="U91">
        <v>4140</v>
      </c>
      <c r="V91">
        <v>2731.5</v>
      </c>
      <c r="Z91" s="108">
        <v>0.62502314814814819</v>
      </c>
    </row>
    <row r="92" spans="1:26">
      <c r="A92" s="3">
        <v>46225</v>
      </c>
      <c r="B92">
        <v>4039.8</v>
      </c>
      <c r="C92">
        <v>6.1999999999999998E-3</v>
      </c>
      <c r="D92">
        <v>66270</v>
      </c>
      <c r="E92">
        <v>-8.0000000000000004E-4</v>
      </c>
      <c r="F92">
        <v>9501</v>
      </c>
      <c r="G92" t="s">
        <v>113</v>
      </c>
      <c r="H92">
        <v>506.7</v>
      </c>
      <c r="I92">
        <v>3.3000000000000114</v>
      </c>
      <c r="J92">
        <v>6.5554231227652193E-3</v>
      </c>
      <c r="K92">
        <v>503.4</v>
      </c>
      <c r="L92">
        <v>503.4</v>
      </c>
      <c r="M92">
        <v>509.9</v>
      </c>
      <c r="N92">
        <v>492.6</v>
      </c>
      <c r="O92">
        <v>6.5554231227652193E-3</v>
      </c>
      <c r="P92">
        <v>506.1</v>
      </c>
      <c r="Q92">
        <v>1.1855364552459313E-3</v>
      </c>
      <c r="R92">
        <v>2.8623629719853765E-2</v>
      </c>
      <c r="S92">
        <v>26095600</v>
      </c>
      <c r="T92">
        <v>503.08210000000003</v>
      </c>
      <c r="U92">
        <v>760</v>
      </c>
      <c r="V92">
        <v>442.8</v>
      </c>
      <c r="Z92" s="108">
        <v>0.62515046296296295</v>
      </c>
    </row>
    <row r="93" spans="1:26">
      <c r="A93" s="3">
        <v>46225</v>
      </c>
      <c r="B93">
        <v>4039.8</v>
      </c>
      <c r="C93">
        <v>6.1999999999999998E-3</v>
      </c>
      <c r="D93">
        <v>66270</v>
      </c>
      <c r="E93">
        <v>-8.0000000000000004E-4</v>
      </c>
      <c r="F93">
        <v>9531</v>
      </c>
      <c r="G93" t="s">
        <v>114</v>
      </c>
      <c r="H93">
        <v>6142</v>
      </c>
      <c r="I93">
        <v>15</v>
      </c>
      <c r="J93">
        <v>2.4481801860616942E-3</v>
      </c>
      <c r="K93">
        <v>6127</v>
      </c>
      <c r="L93">
        <v>6127</v>
      </c>
      <c r="M93">
        <v>6155</v>
      </c>
      <c r="N93">
        <v>6089</v>
      </c>
      <c r="O93">
        <v>2.4481801860616942E-3</v>
      </c>
      <c r="P93">
        <v>6120</v>
      </c>
      <c r="Q93">
        <v>3.5947712418300652E-3</v>
      </c>
      <c r="R93">
        <v>8.7042207258991623E-3</v>
      </c>
      <c r="S93">
        <v>588600</v>
      </c>
      <c r="T93">
        <v>6123.3213999999998</v>
      </c>
      <c r="U93">
        <v>7967</v>
      </c>
      <c r="V93">
        <v>5896</v>
      </c>
      <c r="Z93" s="108">
        <v>0.62512731481481476</v>
      </c>
    </row>
    <row r="94" spans="1:26">
      <c r="A94" s="3">
        <v>46225</v>
      </c>
      <c r="B94">
        <v>4039.8</v>
      </c>
      <c r="C94">
        <v>6.1999999999999998E-3</v>
      </c>
      <c r="D94">
        <v>66270</v>
      </c>
      <c r="E94">
        <v>-8.0000000000000004E-4</v>
      </c>
      <c r="F94">
        <v>9882</v>
      </c>
      <c r="G94" t="s">
        <v>115</v>
      </c>
      <c r="H94">
        <v>1808</v>
      </c>
      <c r="I94">
        <v>-17</v>
      </c>
      <c r="J94">
        <v>-9.3150684931506845E-3</v>
      </c>
      <c r="K94">
        <v>1825</v>
      </c>
      <c r="L94">
        <v>1806</v>
      </c>
      <c r="M94">
        <v>1811</v>
      </c>
      <c r="N94">
        <v>1795</v>
      </c>
      <c r="O94">
        <v>1.1074197120708748E-3</v>
      </c>
      <c r="P94">
        <v>1796</v>
      </c>
      <c r="Q94">
        <v>6.6815144766146995E-3</v>
      </c>
      <c r="R94">
        <v>7.2423398328690805E-3</v>
      </c>
      <c r="S94">
        <v>121100</v>
      </c>
      <c r="T94">
        <v>1802.7175</v>
      </c>
      <c r="U94">
        <v>1857</v>
      </c>
      <c r="V94">
        <v>1487</v>
      </c>
      <c r="Z94" s="108">
        <v>0.62511574074074072</v>
      </c>
    </row>
    <row r="95" spans="1:26">
      <c r="A95" s="3">
        <v>46226</v>
      </c>
      <c r="B95">
        <v>4048.99</v>
      </c>
      <c r="C95">
        <v>3.9000000000000003E-3</v>
      </c>
      <c r="D95">
        <v>66430</v>
      </c>
      <c r="E95">
        <v>5.4000000000000003E-3</v>
      </c>
      <c r="F95">
        <v>1605</v>
      </c>
      <c r="G95" t="s">
        <v>21</v>
      </c>
      <c r="H95">
        <v>3685</v>
      </c>
      <c r="I95">
        <v>70</v>
      </c>
      <c r="J95">
        <v>1.9363762102351315E-2</v>
      </c>
      <c r="K95">
        <v>3615</v>
      </c>
      <c r="L95">
        <v>3620</v>
      </c>
      <c r="M95">
        <v>3685</v>
      </c>
      <c r="N95">
        <v>3610</v>
      </c>
      <c r="O95">
        <v>1.7955801104972375E-2</v>
      </c>
      <c r="P95">
        <v>3669</v>
      </c>
      <c r="Q95">
        <v>4.3608612701008451E-3</v>
      </c>
      <c r="R95">
        <v>2.077562326869806E-2</v>
      </c>
      <c r="S95">
        <v>3284200</v>
      </c>
      <c r="T95">
        <v>3659.6165999999998</v>
      </c>
      <c r="U95">
        <v>4955</v>
      </c>
      <c r="V95">
        <v>3020</v>
      </c>
      <c r="Z95">
        <v>0.62506944444444446</v>
      </c>
    </row>
    <row r="96" spans="1:26">
      <c r="A96" s="3">
        <v>46226</v>
      </c>
      <c r="B96">
        <v>4048.99</v>
      </c>
      <c r="C96">
        <v>3.9000000000000003E-3</v>
      </c>
      <c r="D96">
        <v>66430</v>
      </c>
      <c r="E96">
        <v>5.4000000000000003E-3</v>
      </c>
      <c r="F96">
        <v>1833</v>
      </c>
      <c r="G96" t="s">
        <v>24</v>
      </c>
      <c r="H96">
        <v>5730</v>
      </c>
      <c r="I96">
        <v>60</v>
      </c>
      <c r="J96">
        <v>1.0582010582010581E-2</v>
      </c>
      <c r="K96">
        <v>5670</v>
      </c>
      <c r="L96">
        <v>5680</v>
      </c>
      <c r="M96">
        <v>5750</v>
      </c>
      <c r="N96">
        <v>5680</v>
      </c>
      <c r="O96">
        <v>8.8028169014084511E-3</v>
      </c>
      <c r="P96">
        <v>5730</v>
      </c>
      <c r="Q96">
        <v>0</v>
      </c>
      <c r="R96">
        <v>8.8028169014084511E-3</v>
      </c>
      <c r="S96">
        <v>84500</v>
      </c>
      <c r="T96">
        <v>5725.8698000000004</v>
      </c>
      <c r="U96">
        <v>7490</v>
      </c>
      <c r="V96">
        <v>5420</v>
      </c>
      <c r="Z96">
        <v>0.62342592592592594</v>
      </c>
    </row>
    <row r="97" spans="1:26">
      <c r="A97" s="3">
        <v>46226</v>
      </c>
      <c r="B97">
        <v>4048.99</v>
      </c>
      <c r="C97">
        <v>3.9000000000000003E-3</v>
      </c>
      <c r="D97">
        <v>66430</v>
      </c>
      <c r="E97">
        <v>5.4000000000000003E-3</v>
      </c>
      <c r="F97">
        <v>1911</v>
      </c>
      <c r="G97" t="s">
        <v>25</v>
      </c>
      <c r="H97">
        <v>1323</v>
      </c>
      <c r="I97">
        <v>-4</v>
      </c>
      <c r="J97">
        <v>-3.0143180105501131E-3</v>
      </c>
      <c r="K97">
        <v>1327</v>
      </c>
      <c r="L97">
        <v>1329</v>
      </c>
      <c r="M97">
        <v>1333</v>
      </c>
      <c r="N97">
        <v>1317.5</v>
      </c>
      <c r="O97">
        <v>-4.5146726862302479E-3</v>
      </c>
      <c r="P97">
        <v>1320</v>
      </c>
      <c r="Q97">
        <v>2.2727272727272726E-3</v>
      </c>
      <c r="R97">
        <v>4.1745730550284627E-3</v>
      </c>
      <c r="S97">
        <v>1678000</v>
      </c>
      <c r="T97">
        <v>1324.5034000000001</v>
      </c>
      <c r="U97">
        <v>1874.5</v>
      </c>
      <c r="V97">
        <v>1232.5</v>
      </c>
      <c r="Z97">
        <v>0.62509259259259264</v>
      </c>
    </row>
    <row r="98" spans="1:26">
      <c r="A98" s="3">
        <v>46226</v>
      </c>
      <c r="B98">
        <v>4048.99</v>
      </c>
      <c r="C98">
        <v>3.9000000000000003E-3</v>
      </c>
      <c r="D98">
        <v>66430</v>
      </c>
      <c r="E98">
        <v>5.4000000000000003E-3</v>
      </c>
      <c r="F98">
        <v>1925</v>
      </c>
      <c r="G98" t="s">
        <v>26</v>
      </c>
      <c r="H98">
        <v>4551</v>
      </c>
      <c r="I98">
        <v>-54</v>
      </c>
      <c r="J98">
        <v>-1.1726384364820847E-2</v>
      </c>
      <c r="K98">
        <v>4605</v>
      </c>
      <c r="L98">
        <v>4548</v>
      </c>
      <c r="M98">
        <v>4585</v>
      </c>
      <c r="N98">
        <v>4537</v>
      </c>
      <c r="O98">
        <v>6.5963060686015829E-4</v>
      </c>
      <c r="P98">
        <v>4540</v>
      </c>
      <c r="Q98">
        <v>2.422907488986784E-3</v>
      </c>
      <c r="R98">
        <v>3.085739475424289E-3</v>
      </c>
      <c r="S98">
        <v>1044100</v>
      </c>
      <c r="T98">
        <v>4552.1881999999996</v>
      </c>
      <c r="U98">
        <v>5805</v>
      </c>
      <c r="V98">
        <v>4081</v>
      </c>
      <c r="Z98">
        <v>0.62509259259259264</v>
      </c>
    </row>
    <row r="99" spans="1:26">
      <c r="A99" s="3">
        <v>46226</v>
      </c>
      <c r="B99">
        <v>4048.99</v>
      </c>
      <c r="C99">
        <v>3.9000000000000003E-3</v>
      </c>
      <c r="D99">
        <v>66430</v>
      </c>
      <c r="E99">
        <v>5.4000000000000003E-3</v>
      </c>
      <c r="F99">
        <v>1928</v>
      </c>
      <c r="G99" t="s">
        <v>27</v>
      </c>
      <c r="H99">
        <v>3504</v>
      </c>
      <c r="I99">
        <v>-23</v>
      </c>
      <c r="J99">
        <v>-6.5211227672242701E-3</v>
      </c>
      <c r="K99">
        <v>3527</v>
      </c>
      <c r="L99">
        <v>3513</v>
      </c>
      <c r="M99">
        <v>3525</v>
      </c>
      <c r="N99">
        <v>3499</v>
      </c>
      <c r="O99">
        <v>-2.5619128949615714E-3</v>
      </c>
      <c r="P99">
        <v>3508</v>
      </c>
      <c r="Q99">
        <v>-1.1402508551881414E-3</v>
      </c>
      <c r="R99">
        <v>1.4289797084881394E-3</v>
      </c>
      <c r="S99">
        <v>1352800</v>
      </c>
      <c r="T99">
        <v>3509.9857000000002</v>
      </c>
      <c r="U99">
        <v>3832</v>
      </c>
      <c r="V99">
        <v>3181</v>
      </c>
      <c r="Z99">
        <v>0.62505787037037042</v>
      </c>
    </row>
    <row r="100" spans="1:26">
      <c r="A100" s="3">
        <v>46226</v>
      </c>
      <c r="B100">
        <v>4048.99</v>
      </c>
      <c r="C100">
        <v>3.9000000000000003E-3</v>
      </c>
      <c r="D100">
        <v>66430</v>
      </c>
      <c r="E100">
        <v>5.4000000000000003E-3</v>
      </c>
      <c r="F100">
        <v>1929</v>
      </c>
      <c r="G100" t="s">
        <v>28</v>
      </c>
      <c r="H100">
        <v>1137</v>
      </c>
      <c r="I100">
        <v>5</v>
      </c>
      <c r="J100">
        <v>4.4169611307420496E-3</v>
      </c>
      <c r="K100">
        <v>1132</v>
      </c>
      <c r="L100">
        <v>1132</v>
      </c>
      <c r="M100">
        <v>1139</v>
      </c>
      <c r="N100">
        <v>1127</v>
      </c>
      <c r="O100">
        <v>4.4169611307420496E-3</v>
      </c>
      <c r="P100">
        <v>1133</v>
      </c>
      <c r="Q100">
        <v>3.5304501323918801E-3</v>
      </c>
      <c r="R100">
        <v>8.8731144631765749E-3</v>
      </c>
      <c r="S100">
        <v>70100</v>
      </c>
      <c r="T100">
        <v>1133.9671000000001</v>
      </c>
      <c r="U100">
        <v>1465</v>
      </c>
      <c r="V100">
        <v>1074</v>
      </c>
      <c r="Z100">
        <v>0.62298611111111113</v>
      </c>
    </row>
    <row r="101" spans="1:26">
      <c r="A101" s="3">
        <v>46226</v>
      </c>
      <c r="B101">
        <v>4048.99</v>
      </c>
      <c r="C101">
        <v>3.9000000000000003E-3</v>
      </c>
      <c r="D101">
        <v>66430</v>
      </c>
      <c r="E101">
        <v>5.4000000000000003E-3</v>
      </c>
      <c r="F101">
        <v>1963</v>
      </c>
      <c r="G101" t="s">
        <v>29</v>
      </c>
      <c r="H101">
        <v>2313</v>
      </c>
      <c r="I101">
        <v>24</v>
      </c>
      <c r="J101">
        <v>1.0484927916120577E-2</v>
      </c>
      <c r="K101">
        <v>2289</v>
      </c>
      <c r="L101">
        <v>2295</v>
      </c>
      <c r="M101">
        <v>2341</v>
      </c>
      <c r="N101">
        <v>2288.5</v>
      </c>
      <c r="O101">
        <v>7.8431372549019607E-3</v>
      </c>
      <c r="P101">
        <v>2326</v>
      </c>
      <c r="Q101">
        <v>-5.5889939810834051E-3</v>
      </c>
      <c r="R101">
        <v>1.0705702425169324E-2</v>
      </c>
      <c r="S101">
        <v>836700</v>
      </c>
      <c r="T101">
        <v>2319.2655</v>
      </c>
      <c r="U101">
        <v>2927.5</v>
      </c>
      <c r="V101">
        <v>1950.5</v>
      </c>
      <c r="Z101">
        <v>0.62505787037037042</v>
      </c>
    </row>
    <row r="102" spans="1:26">
      <c r="A102" s="3">
        <v>46226</v>
      </c>
      <c r="B102">
        <v>4048.99</v>
      </c>
      <c r="C102">
        <v>3.9000000000000003E-3</v>
      </c>
      <c r="D102">
        <v>66430</v>
      </c>
      <c r="E102">
        <v>5.4000000000000003E-3</v>
      </c>
      <c r="F102">
        <v>2124</v>
      </c>
      <c r="G102" t="s">
        <v>30</v>
      </c>
      <c r="H102">
        <v>906</v>
      </c>
      <c r="I102">
        <v>-9</v>
      </c>
      <c r="J102">
        <v>-9.8360655737704927E-3</v>
      </c>
      <c r="K102">
        <v>915</v>
      </c>
      <c r="L102">
        <v>909</v>
      </c>
      <c r="M102">
        <v>915</v>
      </c>
      <c r="N102">
        <v>904</v>
      </c>
      <c r="O102">
        <v>-3.3003300330033004E-3</v>
      </c>
      <c r="P102">
        <v>908</v>
      </c>
      <c r="Q102">
        <v>-2.2026431718061676E-3</v>
      </c>
      <c r="R102">
        <v>2.2123893805309734E-3</v>
      </c>
      <c r="S102">
        <v>325200</v>
      </c>
      <c r="T102">
        <v>908.83849999999995</v>
      </c>
      <c r="U102">
        <v>1092</v>
      </c>
      <c r="V102">
        <v>820</v>
      </c>
      <c r="Z102">
        <v>0.62482638888888886</v>
      </c>
    </row>
    <row r="103" spans="1:26">
      <c r="A103" s="3">
        <v>46226</v>
      </c>
      <c r="B103">
        <v>4048.99</v>
      </c>
      <c r="C103">
        <v>3.9000000000000003E-3</v>
      </c>
      <c r="D103">
        <v>66430</v>
      </c>
      <c r="E103">
        <v>5.4000000000000003E-3</v>
      </c>
      <c r="F103">
        <v>2162</v>
      </c>
      <c r="G103" t="s">
        <v>31</v>
      </c>
      <c r="H103">
        <v>536</v>
      </c>
      <c r="I103">
        <v>-1</v>
      </c>
      <c r="J103">
        <v>-1.8621973929236499E-3</v>
      </c>
      <c r="K103">
        <v>537</v>
      </c>
      <c r="L103">
        <v>537</v>
      </c>
      <c r="M103">
        <v>538</v>
      </c>
      <c r="N103">
        <v>536</v>
      </c>
      <c r="O103">
        <v>-1.8621973929236499E-3</v>
      </c>
      <c r="P103">
        <v>537</v>
      </c>
      <c r="Q103">
        <v>-1.8621973929236499E-3</v>
      </c>
      <c r="R103">
        <v>0</v>
      </c>
      <c r="S103">
        <v>2400</v>
      </c>
      <c r="T103">
        <v>537</v>
      </c>
      <c r="U103">
        <v>540</v>
      </c>
      <c r="V103">
        <v>382</v>
      </c>
      <c r="Z103">
        <v>0.57415509259259256</v>
      </c>
    </row>
    <row r="104" spans="1:26">
      <c r="A104" s="3">
        <v>46226</v>
      </c>
      <c r="B104">
        <v>4048.99</v>
      </c>
      <c r="C104">
        <v>3.9000000000000003E-3</v>
      </c>
      <c r="D104">
        <v>66430</v>
      </c>
      <c r="E104">
        <v>5.4000000000000003E-3</v>
      </c>
      <c r="F104">
        <v>2229</v>
      </c>
      <c r="G104" t="s">
        <v>32</v>
      </c>
      <c r="H104">
        <v>2923.5</v>
      </c>
      <c r="I104">
        <v>-24.5</v>
      </c>
      <c r="J104">
        <v>-8.3107191316146543E-3</v>
      </c>
      <c r="K104">
        <v>2948</v>
      </c>
      <c r="L104">
        <v>2929</v>
      </c>
      <c r="M104">
        <v>2945</v>
      </c>
      <c r="N104">
        <v>2912</v>
      </c>
      <c r="O104">
        <v>-1.8777739842949811E-3</v>
      </c>
      <c r="P104">
        <v>2930.5</v>
      </c>
      <c r="Q104">
        <v>-2.3886708752772563E-3</v>
      </c>
      <c r="R104">
        <v>3.949175824175824E-3</v>
      </c>
      <c r="S104">
        <v>115400</v>
      </c>
      <c r="T104">
        <v>2928.5934999999999</v>
      </c>
      <c r="U104">
        <v>3194</v>
      </c>
      <c r="V104">
        <v>2756</v>
      </c>
      <c r="Z104">
        <v>0.625</v>
      </c>
    </row>
    <row r="105" spans="1:26">
      <c r="A105" s="3">
        <v>46226</v>
      </c>
      <c r="B105">
        <v>4048.99</v>
      </c>
      <c r="C105">
        <v>3.9000000000000003E-3</v>
      </c>
      <c r="D105">
        <v>66430</v>
      </c>
      <c r="E105">
        <v>5.4000000000000003E-3</v>
      </c>
      <c r="F105">
        <v>2768</v>
      </c>
      <c r="G105" t="s">
        <v>33</v>
      </c>
      <c r="H105">
        <v>5461</v>
      </c>
      <c r="I105">
        <v>72</v>
      </c>
      <c r="J105">
        <v>1.3360549267025422E-2</v>
      </c>
      <c r="K105">
        <v>5389</v>
      </c>
      <c r="L105">
        <v>5390</v>
      </c>
      <c r="M105">
        <v>5507</v>
      </c>
      <c r="N105">
        <v>5386</v>
      </c>
      <c r="O105">
        <v>1.3172541743970315E-2</v>
      </c>
      <c r="P105">
        <v>5480</v>
      </c>
      <c r="Q105">
        <v>-3.467153284671533E-3</v>
      </c>
      <c r="R105">
        <v>1.3924990716672856E-2</v>
      </c>
      <c r="S105">
        <v>783600</v>
      </c>
      <c r="T105">
        <v>5460.8310000000001</v>
      </c>
      <c r="U105">
        <v>7257</v>
      </c>
      <c r="V105">
        <v>4923</v>
      </c>
      <c r="Z105">
        <v>0.62505787037037042</v>
      </c>
    </row>
    <row r="106" spans="1:26">
      <c r="A106" s="3">
        <v>46226</v>
      </c>
      <c r="B106">
        <v>4048.99</v>
      </c>
      <c r="C106">
        <v>3.9000000000000003E-3</v>
      </c>
      <c r="D106">
        <v>66430</v>
      </c>
      <c r="E106">
        <v>5.4000000000000003E-3</v>
      </c>
      <c r="F106">
        <v>2769</v>
      </c>
      <c r="G106" t="s">
        <v>34</v>
      </c>
      <c r="H106">
        <v>885</v>
      </c>
      <c r="I106">
        <v>2</v>
      </c>
      <c r="J106">
        <v>2.2650056625141564E-3</v>
      </c>
      <c r="K106">
        <v>883</v>
      </c>
      <c r="L106">
        <v>883</v>
      </c>
      <c r="M106">
        <v>890</v>
      </c>
      <c r="N106">
        <v>883</v>
      </c>
      <c r="O106">
        <v>2.2650056625141564E-3</v>
      </c>
      <c r="P106">
        <v>885</v>
      </c>
      <c r="Q106">
        <v>0</v>
      </c>
      <c r="R106">
        <v>2.2650056625141564E-3</v>
      </c>
      <c r="S106">
        <v>1400</v>
      </c>
      <c r="T106">
        <v>885</v>
      </c>
      <c r="U106">
        <v>990</v>
      </c>
      <c r="V106">
        <v>807</v>
      </c>
      <c r="Z106">
        <v>0.62358796296296293</v>
      </c>
    </row>
    <row r="107" spans="1:26">
      <c r="A107" s="3">
        <v>46226</v>
      </c>
      <c r="B107">
        <v>4048.99</v>
      </c>
      <c r="C107">
        <v>3.9000000000000003E-3</v>
      </c>
      <c r="D107">
        <v>66430</v>
      </c>
      <c r="E107">
        <v>5.4000000000000003E-3</v>
      </c>
      <c r="F107">
        <v>2914</v>
      </c>
      <c r="G107" t="s">
        <v>35</v>
      </c>
      <c r="H107">
        <v>6383</v>
      </c>
      <c r="I107">
        <v>-75</v>
      </c>
      <c r="J107">
        <v>-1.161350263239393E-2</v>
      </c>
      <c r="K107">
        <v>6458</v>
      </c>
      <c r="L107">
        <v>6489</v>
      </c>
      <c r="M107">
        <v>6525</v>
      </c>
      <c r="N107">
        <v>6368</v>
      </c>
      <c r="O107">
        <v>-1.6335336723686238E-2</v>
      </c>
      <c r="P107">
        <v>6425</v>
      </c>
      <c r="Q107">
        <v>-6.5369649805447471E-3</v>
      </c>
      <c r="R107">
        <v>2.3555276381909546E-3</v>
      </c>
      <c r="S107">
        <v>3879900</v>
      </c>
      <c r="T107">
        <v>6436.1252000000004</v>
      </c>
      <c r="U107">
        <v>6474</v>
      </c>
      <c r="V107">
        <v>5451</v>
      </c>
      <c r="Z107">
        <v>0.62508101851851849</v>
      </c>
    </row>
    <row r="108" spans="1:26">
      <c r="A108" s="3">
        <v>46226</v>
      </c>
      <c r="B108">
        <v>4048.99</v>
      </c>
      <c r="C108">
        <v>3.9000000000000003E-3</v>
      </c>
      <c r="D108">
        <v>66430</v>
      </c>
      <c r="E108">
        <v>5.4000000000000003E-3</v>
      </c>
      <c r="F108">
        <v>3003</v>
      </c>
      <c r="G108" t="s">
        <v>36</v>
      </c>
      <c r="H108">
        <v>1774.5</v>
      </c>
      <c r="I108">
        <v>-33</v>
      </c>
      <c r="J108">
        <v>-1.8257261410788383E-2</v>
      </c>
      <c r="K108">
        <v>1807.5</v>
      </c>
      <c r="L108">
        <v>1790</v>
      </c>
      <c r="M108">
        <v>1799</v>
      </c>
      <c r="N108">
        <v>1773.5</v>
      </c>
      <c r="O108">
        <v>-8.6592178770949716E-3</v>
      </c>
      <c r="P108">
        <v>1785.5</v>
      </c>
      <c r="Q108">
        <v>-6.1607392887146461E-3</v>
      </c>
      <c r="R108">
        <v>5.6385678037778404E-4</v>
      </c>
      <c r="S108">
        <v>881900</v>
      </c>
      <c r="T108">
        <v>1786.0514000000001</v>
      </c>
      <c r="U108">
        <v>2094</v>
      </c>
      <c r="V108">
        <v>1620.5</v>
      </c>
      <c r="Z108">
        <v>0.62508101851851849</v>
      </c>
    </row>
    <row r="109" spans="1:26">
      <c r="A109" s="3">
        <v>46226</v>
      </c>
      <c r="B109">
        <v>4048.99</v>
      </c>
      <c r="C109">
        <v>3.9000000000000003E-3</v>
      </c>
      <c r="D109">
        <v>66430</v>
      </c>
      <c r="E109">
        <v>5.4000000000000003E-3</v>
      </c>
      <c r="F109">
        <v>3407</v>
      </c>
      <c r="G109" t="s">
        <v>37</v>
      </c>
      <c r="H109">
        <v>1868</v>
      </c>
      <c r="I109">
        <v>11</v>
      </c>
      <c r="J109">
        <v>5.9235325794291865E-3</v>
      </c>
      <c r="K109">
        <v>1857</v>
      </c>
      <c r="L109">
        <v>1846</v>
      </c>
      <c r="M109">
        <v>1877.5</v>
      </c>
      <c r="N109">
        <v>1846</v>
      </c>
      <c r="O109">
        <v>1.1917659804983749E-2</v>
      </c>
      <c r="P109">
        <v>1860</v>
      </c>
      <c r="Q109">
        <v>4.3010752688172043E-3</v>
      </c>
      <c r="R109">
        <v>1.1917659804983749E-2</v>
      </c>
      <c r="S109">
        <v>1615600</v>
      </c>
      <c r="T109">
        <v>1862.2501999999999</v>
      </c>
      <c r="U109">
        <v>1906</v>
      </c>
      <c r="V109">
        <v>1415</v>
      </c>
      <c r="Z109">
        <v>0.62505787037037042</v>
      </c>
    </row>
    <row r="110" spans="1:26">
      <c r="A110" s="3">
        <v>46226</v>
      </c>
      <c r="B110">
        <v>4048.99</v>
      </c>
      <c r="C110">
        <v>3.9000000000000003E-3</v>
      </c>
      <c r="D110">
        <v>66430</v>
      </c>
      <c r="E110">
        <v>5.4000000000000003E-3</v>
      </c>
      <c r="F110">
        <v>4008</v>
      </c>
      <c r="G110" t="s">
        <v>38</v>
      </c>
      <c r="H110">
        <v>1296</v>
      </c>
      <c r="I110">
        <v>-1</v>
      </c>
      <c r="J110">
        <v>-7.7101002313030066E-4</v>
      </c>
      <c r="K110">
        <v>1297</v>
      </c>
      <c r="L110">
        <v>1297</v>
      </c>
      <c r="M110">
        <v>1307</v>
      </c>
      <c r="N110">
        <v>1287</v>
      </c>
      <c r="O110">
        <v>-7.7101002313030066E-4</v>
      </c>
      <c r="P110">
        <v>1290</v>
      </c>
      <c r="Q110">
        <v>4.6511627906976744E-3</v>
      </c>
      <c r="R110">
        <v>6.993006993006993E-3</v>
      </c>
      <c r="S110">
        <v>91600</v>
      </c>
      <c r="T110">
        <v>1295.4181000000001</v>
      </c>
      <c r="U110">
        <v>1398</v>
      </c>
      <c r="V110">
        <v>1141</v>
      </c>
      <c r="Z110">
        <v>0.62486111111111109</v>
      </c>
    </row>
    <row r="111" spans="1:26">
      <c r="A111" s="3">
        <v>46226</v>
      </c>
      <c r="B111">
        <v>4048.99</v>
      </c>
      <c r="C111">
        <v>3.9000000000000003E-3</v>
      </c>
      <c r="D111">
        <v>66430</v>
      </c>
      <c r="E111">
        <v>5.4000000000000003E-3</v>
      </c>
      <c r="F111">
        <v>4026</v>
      </c>
      <c r="G111" t="s">
        <v>39</v>
      </c>
      <c r="H111">
        <v>1574</v>
      </c>
      <c r="I111">
        <v>19</v>
      </c>
      <c r="J111">
        <v>1.2218649517684888E-2</v>
      </c>
      <c r="K111">
        <v>1555</v>
      </c>
      <c r="L111">
        <v>1565</v>
      </c>
      <c r="M111">
        <v>1581</v>
      </c>
      <c r="N111">
        <v>1561</v>
      </c>
      <c r="O111">
        <v>5.7507987220447284E-3</v>
      </c>
      <c r="P111">
        <v>1563</v>
      </c>
      <c r="Q111">
        <v>7.0377479206653873E-3</v>
      </c>
      <c r="R111">
        <v>8.3279948750800761E-3</v>
      </c>
      <c r="S111">
        <v>27300</v>
      </c>
      <c r="T111">
        <v>1571.3113000000001</v>
      </c>
      <c r="U111">
        <v>2148</v>
      </c>
      <c r="V111">
        <v>1480</v>
      </c>
      <c r="Z111">
        <v>0.62329861111111107</v>
      </c>
    </row>
    <row r="112" spans="1:26">
      <c r="A112" s="3">
        <v>46226</v>
      </c>
      <c r="B112">
        <v>4048.99</v>
      </c>
      <c r="C112">
        <v>3.9000000000000003E-3</v>
      </c>
      <c r="D112">
        <v>66430</v>
      </c>
      <c r="E112">
        <v>5.4000000000000003E-3</v>
      </c>
      <c r="F112">
        <v>4062</v>
      </c>
      <c r="G112" t="s">
        <v>40</v>
      </c>
      <c r="H112">
        <v>18010</v>
      </c>
      <c r="I112">
        <v>-240</v>
      </c>
      <c r="J112">
        <v>-1.315068493150685E-2</v>
      </c>
      <c r="K112">
        <v>18250</v>
      </c>
      <c r="L112">
        <v>18650</v>
      </c>
      <c r="M112">
        <v>18650</v>
      </c>
      <c r="N112">
        <v>17790</v>
      </c>
      <c r="O112">
        <v>-3.4316353887399467E-2</v>
      </c>
      <c r="P112">
        <v>17935</v>
      </c>
      <c r="Q112">
        <v>4.1817674937273484E-3</v>
      </c>
      <c r="R112">
        <v>1.2366498032602586E-2</v>
      </c>
      <c r="S112">
        <v>6026200</v>
      </c>
      <c r="T112">
        <v>18167.684000000001</v>
      </c>
      <c r="U112">
        <v>27480</v>
      </c>
      <c r="V112">
        <v>6592</v>
      </c>
      <c r="Z112">
        <v>0.62508101851851849</v>
      </c>
    </row>
    <row r="113" spans="1:26">
      <c r="A113" s="3">
        <v>46226</v>
      </c>
      <c r="B113">
        <v>4048.99</v>
      </c>
      <c r="C113">
        <v>3.9000000000000003E-3</v>
      </c>
      <c r="D113">
        <v>66430</v>
      </c>
      <c r="E113">
        <v>5.4000000000000003E-3</v>
      </c>
      <c r="F113">
        <v>4063</v>
      </c>
      <c r="G113" t="s">
        <v>41</v>
      </c>
      <c r="H113">
        <v>6993</v>
      </c>
      <c r="I113">
        <v>-82</v>
      </c>
      <c r="J113">
        <v>-1.1590106007067138E-2</v>
      </c>
      <c r="K113">
        <v>7075</v>
      </c>
      <c r="L113">
        <v>7180</v>
      </c>
      <c r="M113">
        <v>7219</v>
      </c>
      <c r="N113">
        <v>6943</v>
      </c>
      <c r="O113">
        <v>-2.6044568245125348E-2</v>
      </c>
      <c r="P113">
        <v>6985</v>
      </c>
      <c r="Q113">
        <v>1.1453113815318541E-3</v>
      </c>
      <c r="R113">
        <v>7.2014979115656054E-3</v>
      </c>
      <c r="S113">
        <v>5722900</v>
      </c>
      <c r="T113">
        <v>7043.7654000000002</v>
      </c>
      <c r="U113">
        <v>7930</v>
      </c>
      <c r="V113">
        <v>4812</v>
      </c>
      <c r="Z113">
        <v>0.62508101851851849</v>
      </c>
    </row>
    <row r="114" spans="1:26">
      <c r="A114" s="3">
        <v>46226</v>
      </c>
      <c r="B114">
        <v>4048.99</v>
      </c>
      <c r="C114">
        <v>3.9000000000000003E-3</v>
      </c>
      <c r="D114">
        <v>66430</v>
      </c>
      <c r="E114">
        <v>5.4000000000000003E-3</v>
      </c>
      <c r="F114">
        <v>4068</v>
      </c>
      <c r="G114" t="s">
        <v>42</v>
      </c>
      <c r="H114">
        <v>1654</v>
      </c>
      <c r="I114">
        <v>-1</v>
      </c>
      <c r="J114">
        <v>-6.0422960725075529E-4</v>
      </c>
      <c r="K114">
        <v>1655</v>
      </c>
      <c r="L114">
        <v>1665</v>
      </c>
      <c r="M114">
        <v>1668</v>
      </c>
      <c r="N114">
        <v>1650</v>
      </c>
      <c r="O114">
        <v>-6.6066066066066062E-3</v>
      </c>
      <c r="P114">
        <v>1665</v>
      </c>
      <c r="Q114">
        <v>-6.6066066066066062E-3</v>
      </c>
      <c r="R114">
        <v>2.4242424242424242E-3</v>
      </c>
      <c r="S114">
        <v>800</v>
      </c>
      <c r="T114">
        <v>1662.375</v>
      </c>
      <c r="U114">
        <v>2000</v>
      </c>
      <c r="V114">
        <v>1557</v>
      </c>
      <c r="Z114">
        <v>0.59891203703703699</v>
      </c>
    </row>
    <row r="115" spans="1:26">
      <c r="A115" s="3">
        <v>46226</v>
      </c>
      <c r="B115">
        <v>4048.99</v>
      </c>
      <c r="C115">
        <v>3.9000000000000003E-3</v>
      </c>
      <c r="D115">
        <v>66430</v>
      </c>
      <c r="E115">
        <v>5.4000000000000003E-3</v>
      </c>
      <c r="F115">
        <v>4100</v>
      </c>
      <c r="G115" t="s">
        <v>43</v>
      </c>
      <c r="H115">
        <v>1494</v>
      </c>
      <c r="I115">
        <v>29</v>
      </c>
      <c r="J115">
        <v>1.9795221843003412E-2</v>
      </c>
      <c r="K115">
        <v>1465</v>
      </c>
      <c r="L115">
        <v>1466</v>
      </c>
      <c r="M115">
        <v>1510</v>
      </c>
      <c r="N115">
        <v>1466</v>
      </c>
      <c r="O115">
        <v>1.9099590723055934E-2</v>
      </c>
      <c r="P115">
        <v>1485</v>
      </c>
      <c r="Q115">
        <v>6.0606060606060606E-3</v>
      </c>
      <c r="R115">
        <v>1.9099590723055934E-2</v>
      </c>
      <c r="S115">
        <v>26500</v>
      </c>
      <c r="T115">
        <v>1487.5471</v>
      </c>
      <c r="U115">
        <v>2219</v>
      </c>
      <c r="V115">
        <v>1153</v>
      </c>
      <c r="Z115">
        <v>0.62153935185185183</v>
      </c>
    </row>
    <row r="116" spans="1:26">
      <c r="A116" s="3">
        <v>46226</v>
      </c>
      <c r="B116">
        <v>4048.99</v>
      </c>
      <c r="C116">
        <v>3.9000000000000003E-3</v>
      </c>
      <c r="D116">
        <v>66430</v>
      </c>
      <c r="E116">
        <v>5.4000000000000003E-3</v>
      </c>
      <c r="F116">
        <v>4182</v>
      </c>
      <c r="G116" t="s">
        <v>44</v>
      </c>
      <c r="H116">
        <v>4555</v>
      </c>
      <c r="I116">
        <v>22</v>
      </c>
      <c r="J116">
        <v>4.8532980366203394E-3</v>
      </c>
      <c r="K116">
        <v>4533</v>
      </c>
      <c r="L116">
        <v>4564</v>
      </c>
      <c r="M116">
        <v>4615</v>
      </c>
      <c r="N116">
        <v>4547</v>
      </c>
      <c r="O116">
        <v>-1.9719544259421558E-3</v>
      </c>
      <c r="P116">
        <v>4553</v>
      </c>
      <c r="Q116">
        <v>4.392708104546453E-4</v>
      </c>
      <c r="R116">
        <v>1.7594018033868484E-3</v>
      </c>
      <c r="S116">
        <v>305600</v>
      </c>
      <c r="T116">
        <v>4572.9531999999999</v>
      </c>
      <c r="U116">
        <v>5738</v>
      </c>
      <c r="V116">
        <v>2830.5</v>
      </c>
      <c r="Z116">
        <v>0.62506944444444446</v>
      </c>
    </row>
    <row r="117" spans="1:26">
      <c r="A117" s="3">
        <v>46226</v>
      </c>
      <c r="B117">
        <v>4048.99</v>
      </c>
      <c r="C117">
        <v>3.9000000000000003E-3</v>
      </c>
      <c r="D117">
        <v>66430</v>
      </c>
      <c r="E117">
        <v>5.4000000000000003E-3</v>
      </c>
      <c r="F117">
        <v>4188</v>
      </c>
      <c r="G117" t="s">
        <v>45</v>
      </c>
      <c r="H117">
        <v>1215</v>
      </c>
      <c r="I117">
        <v>19.5</v>
      </c>
      <c r="J117">
        <v>1.631116687578419E-2</v>
      </c>
      <c r="K117">
        <v>1195.5</v>
      </c>
      <c r="L117">
        <v>1208</v>
      </c>
      <c r="M117">
        <v>1222</v>
      </c>
      <c r="N117">
        <v>1201.5</v>
      </c>
      <c r="O117">
        <v>5.794701986754967E-3</v>
      </c>
      <c r="P117">
        <v>1216.5</v>
      </c>
      <c r="Q117">
        <v>-1.2330456226880395E-3</v>
      </c>
      <c r="R117">
        <v>1.1235955056179775E-2</v>
      </c>
      <c r="S117">
        <v>2448000</v>
      </c>
      <c r="T117">
        <v>1215.8678</v>
      </c>
      <c r="U117">
        <v>1228.5</v>
      </c>
      <c r="V117">
        <v>846.4</v>
      </c>
      <c r="Z117">
        <v>0.62501157407407404</v>
      </c>
    </row>
    <row r="118" spans="1:26">
      <c r="A118" s="3">
        <v>46226</v>
      </c>
      <c r="B118">
        <v>4048.99</v>
      </c>
      <c r="C118">
        <v>3.9000000000000003E-3</v>
      </c>
      <c r="D118">
        <v>66430</v>
      </c>
      <c r="E118">
        <v>5.4000000000000003E-3</v>
      </c>
      <c r="F118">
        <v>4220</v>
      </c>
      <c r="G118" t="s">
        <v>46</v>
      </c>
      <c r="H118">
        <v>1828</v>
      </c>
      <c r="I118">
        <v>5</v>
      </c>
      <c r="J118">
        <v>2.7427317608337905E-3</v>
      </c>
      <c r="K118">
        <v>1823</v>
      </c>
      <c r="L118">
        <v>1811</v>
      </c>
      <c r="M118">
        <v>1836</v>
      </c>
      <c r="N118">
        <v>1811</v>
      </c>
      <c r="O118">
        <v>9.3870789618995028E-3</v>
      </c>
      <c r="P118">
        <v>1829</v>
      </c>
      <c r="Q118">
        <v>-5.4674685620557679E-4</v>
      </c>
      <c r="R118">
        <v>9.3870789618995028E-3</v>
      </c>
      <c r="S118">
        <v>40800</v>
      </c>
      <c r="T118">
        <v>1827.2769000000001</v>
      </c>
      <c r="U118">
        <v>1921</v>
      </c>
      <c r="V118">
        <v>1487</v>
      </c>
      <c r="Z118">
        <v>0.62086805555555558</v>
      </c>
    </row>
    <row r="119" spans="1:26">
      <c r="A119" s="3">
        <v>46226</v>
      </c>
      <c r="B119">
        <v>4048.99</v>
      </c>
      <c r="C119">
        <v>3.9000000000000003E-3</v>
      </c>
      <c r="D119">
        <v>66430</v>
      </c>
      <c r="E119">
        <v>5.4000000000000003E-3</v>
      </c>
      <c r="F119">
        <v>4334</v>
      </c>
      <c r="G119" t="s">
        <v>47</v>
      </c>
      <c r="H119">
        <v>384</v>
      </c>
      <c r="I119">
        <v>4</v>
      </c>
      <c r="J119">
        <v>1.0526315789473684E-2</v>
      </c>
      <c r="K119">
        <v>380</v>
      </c>
      <c r="L119">
        <v>384</v>
      </c>
      <c r="M119">
        <v>386</v>
      </c>
      <c r="N119">
        <v>380</v>
      </c>
      <c r="O119">
        <v>0</v>
      </c>
      <c r="P119">
        <v>386</v>
      </c>
      <c r="Q119">
        <v>-5.1813471502590676E-3</v>
      </c>
      <c r="R119">
        <v>1.0526315789473684E-2</v>
      </c>
      <c r="S119">
        <v>6100</v>
      </c>
      <c r="T119">
        <v>383.90159999999997</v>
      </c>
      <c r="U119">
        <v>426</v>
      </c>
      <c r="V119">
        <v>365</v>
      </c>
      <c r="Z119">
        <v>0.58104166666666668</v>
      </c>
    </row>
    <row r="120" spans="1:26">
      <c r="A120" s="3">
        <v>46226</v>
      </c>
      <c r="B120">
        <v>4048.99</v>
      </c>
      <c r="C120">
        <v>3.9000000000000003E-3</v>
      </c>
      <c r="D120">
        <v>66430</v>
      </c>
      <c r="E120">
        <v>5.4000000000000003E-3</v>
      </c>
      <c r="F120">
        <v>4523</v>
      </c>
      <c r="G120" t="s">
        <v>48</v>
      </c>
      <c r="H120">
        <v>4568</v>
      </c>
      <c r="I120">
        <v>18</v>
      </c>
      <c r="J120">
        <v>3.956043956043956E-3</v>
      </c>
      <c r="K120">
        <v>4550</v>
      </c>
      <c r="L120">
        <v>4550</v>
      </c>
      <c r="M120">
        <v>4585</v>
      </c>
      <c r="N120">
        <v>4515</v>
      </c>
      <c r="O120">
        <v>3.956043956043956E-3</v>
      </c>
      <c r="P120">
        <v>4532</v>
      </c>
      <c r="Q120">
        <v>7.9435127978817292E-3</v>
      </c>
      <c r="R120">
        <v>1.1738648947951274E-2</v>
      </c>
      <c r="S120">
        <v>713700</v>
      </c>
      <c r="T120">
        <v>4555.3832000000002</v>
      </c>
      <c r="U120">
        <v>5243</v>
      </c>
      <c r="V120">
        <v>3660</v>
      </c>
      <c r="Z120">
        <v>0.62504629629629627</v>
      </c>
    </row>
    <row r="121" spans="1:26">
      <c r="A121" s="3">
        <v>46226</v>
      </c>
      <c r="B121">
        <v>4048.99</v>
      </c>
      <c r="C121">
        <v>3.9000000000000003E-3</v>
      </c>
      <c r="D121">
        <v>66430</v>
      </c>
      <c r="E121">
        <v>5.4000000000000003E-3</v>
      </c>
      <c r="F121">
        <v>4528</v>
      </c>
      <c r="G121" t="s">
        <v>49</v>
      </c>
      <c r="H121">
        <v>2386</v>
      </c>
      <c r="I121">
        <v>-19</v>
      </c>
      <c r="J121">
        <v>-7.9002079002079006E-3</v>
      </c>
      <c r="K121">
        <v>2405</v>
      </c>
      <c r="L121">
        <v>2396</v>
      </c>
      <c r="M121">
        <v>2410.5</v>
      </c>
      <c r="N121">
        <v>2384</v>
      </c>
      <c r="O121">
        <v>-4.1736227045075123E-3</v>
      </c>
      <c r="P121">
        <v>2390.5</v>
      </c>
      <c r="Q121">
        <v>-1.8824513700062748E-3</v>
      </c>
      <c r="R121">
        <v>8.3892617449664428E-4</v>
      </c>
      <c r="S121">
        <v>545900</v>
      </c>
      <c r="T121">
        <v>2394.6275000000001</v>
      </c>
      <c r="U121">
        <v>2674.5</v>
      </c>
      <c r="V121">
        <v>2114.5</v>
      </c>
      <c r="Z121">
        <v>0.62504629629629627</v>
      </c>
    </row>
    <row r="122" spans="1:26">
      <c r="A122" s="3">
        <v>46226</v>
      </c>
      <c r="B122">
        <v>4048.99</v>
      </c>
      <c r="C122">
        <v>3.9000000000000003E-3</v>
      </c>
      <c r="D122">
        <v>66430</v>
      </c>
      <c r="E122">
        <v>5.4000000000000003E-3</v>
      </c>
      <c r="F122">
        <v>4661</v>
      </c>
      <c r="G122" t="s">
        <v>50</v>
      </c>
      <c r="H122">
        <v>2619.5</v>
      </c>
      <c r="I122">
        <v>-54</v>
      </c>
      <c r="J122">
        <v>-2.0198242004862539E-2</v>
      </c>
      <c r="K122">
        <v>2673.5</v>
      </c>
      <c r="L122">
        <v>2623.5</v>
      </c>
      <c r="M122">
        <v>2645.5</v>
      </c>
      <c r="N122">
        <v>2606.5</v>
      </c>
      <c r="O122">
        <v>-1.5246807699637887E-3</v>
      </c>
      <c r="P122">
        <v>2611</v>
      </c>
      <c r="Q122">
        <v>3.2554576790501722E-3</v>
      </c>
      <c r="R122">
        <v>4.9875311720698253E-3</v>
      </c>
      <c r="S122">
        <v>2705400</v>
      </c>
      <c r="T122">
        <v>2620.8629999999998</v>
      </c>
      <c r="U122">
        <v>2947</v>
      </c>
      <c r="V122">
        <v>2103</v>
      </c>
      <c r="Z122">
        <v>0.625</v>
      </c>
    </row>
    <row r="123" spans="1:26">
      <c r="A123" s="3">
        <v>46226</v>
      </c>
      <c r="B123">
        <v>4048.99</v>
      </c>
      <c r="C123">
        <v>3.9000000000000003E-3</v>
      </c>
      <c r="D123">
        <v>66430</v>
      </c>
      <c r="E123">
        <v>5.4000000000000003E-3</v>
      </c>
      <c r="F123">
        <v>5020</v>
      </c>
      <c r="G123" t="s">
        <v>51</v>
      </c>
      <c r="H123">
        <v>1332</v>
      </c>
      <c r="I123">
        <v>12</v>
      </c>
      <c r="J123">
        <v>9.0909090909090905E-3</v>
      </c>
      <c r="K123">
        <v>1320</v>
      </c>
      <c r="L123">
        <v>1316.5</v>
      </c>
      <c r="M123">
        <v>1336.5</v>
      </c>
      <c r="N123">
        <v>1316.5</v>
      </c>
      <c r="O123">
        <v>1.1773642233194076E-2</v>
      </c>
      <c r="P123">
        <v>1330</v>
      </c>
      <c r="Q123">
        <v>1.5037593984962407E-3</v>
      </c>
      <c r="R123">
        <v>1.1773642233194076E-2</v>
      </c>
      <c r="S123">
        <v>3400300</v>
      </c>
      <c r="T123">
        <v>1328.1036999999999</v>
      </c>
      <c r="U123">
        <v>1552.5</v>
      </c>
      <c r="V123">
        <v>1113</v>
      </c>
      <c r="Z123">
        <v>0.62501157407407404</v>
      </c>
    </row>
    <row r="124" spans="1:26">
      <c r="A124" s="3">
        <v>46226</v>
      </c>
      <c r="B124">
        <v>4048.99</v>
      </c>
      <c r="C124">
        <v>3.9000000000000003E-3</v>
      </c>
      <c r="D124">
        <v>66430</v>
      </c>
      <c r="E124">
        <v>5.4000000000000003E-3</v>
      </c>
      <c r="F124">
        <v>5201</v>
      </c>
      <c r="G124" t="s">
        <v>52</v>
      </c>
      <c r="H124">
        <v>6290</v>
      </c>
      <c r="I124">
        <v>-54</v>
      </c>
      <c r="J124">
        <v>-8.5119798234552339E-3</v>
      </c>
      <c r="K124">
        <v>6344</v>
      </c>
      <c r="L124">
        <v>6388</v>
      </c>
      <c r="M124">
        <v>6452</v>
      </c>
      <c r="N124">
        <v>6290</v>
      </c>
      <c r="O124">
        <v>-1.5341264871634314E-2</v>
      </c>
      <c r="P124">
        <v>6360</v>
      </c>
      <c r="Q124">
        <v>-1.10062893081761E-2</v>
      </c>
      <c r="R124">
        <v>0</v>
      </c>
      <c r="S124">
        <v>576300</v>
      </c>
      <c r="T124">
        <v>6369.0663999999997</v>
      </c>
      <c r="U124">
        <v>8315</v>
      </c>
      <c r="V124">
        <v>5177</v>
      </c>
      <c r="Z124">
        <v>0.62491898148148151</v>
      </c>
    </row>
    <row r="125" spans="1:26">
      <c r="A125" s="3">
        <v>46226</v>
      </c>
      <c r="B125">
        <v>4048.99</v>
      </c>
      <c r="C125">
        <v>3.9000000000000003E-3</v>
      </c>
      <c r="D125">
        <v>66430</v>
      </c>
      <c r="E125">
        <v>5.4000000000000003E-3</v>
      </c>
      <c r="F125">
        <v>5302</v>
      </c>
      <c r="G125" t="s">
        <v>53</v>
      </c>
      <c r="H125">
        <v>4735</v>
      </c>
      <c r="I125">
        <v>-35</v>
      </c>
      <c r="J125">
        <v>-7.3375262054507341E-3</v>
      </c>
      <c r="K125">
        <v>4770</v>
      </c>
      <c r="L125">
        <v>4800</v>
      </c>
      <c r="M125">
        <v>4820</v>
      </c>
      <c r="N125">
        <v>4730</v>
      </c>
      <c r="O125">
        <v>-1.3541666666666667E-2</v>
      </c>
      <c r="P125">
        <v>4755</v>
      </c>
      <c r="Q125">
        <v>-4.206098843322818E-3</v>
      </c>
      <c r="R125">
        <v>1.0570824524312897E-3</v>
      </c>
      <c r="S125">
        <v>28100</v>
      </c>
      <c r="T125">
        <v>4770.2313000000004</v>
      </c>
      <c r="U125">
        <v>5080</v>
      </c>
      <c r="V125">
        <v>4390</v>
      </c>
      <c r="Z125">
        <v>0.6242361111111111</v>
      </c>
    </row>
    <row r="126" spans="1:26">
      <c r="A126" s="3">
        <v>46226</v>
      </c>
      <c r="B126">
        <v>4048.99</v>
      </c>
      <c r="C126">
        <v>3.9000000000000003E-3</v>
      </c>
      <c r="D126">
        <v>66430</v>
      </c>
      <c r="E126">
        <v>5.4000000000000003E-3</v>
      </c>
      <c r="F126">
        <v>5310</v>
      </c>
      <c r="G126" t="s">
        <v>54</v>
      </c>
      <c r="H126">
        <v>6750</v>
      </c>
      <c r="I126">
        <v>10</v>
      </c>
      <c r="J126">
        <v>1.483679525222552E-3</v>
      </c>
      <c r="K126">
        <v>6740</v>
      </c>
      <c r="L126">
        <v>6800</v>
      </c>
      <c r="M126">
        <v>6950</v>
      </c>
      <c r="N126">
        <v>6750</v>
      </c>
      <c r="O126">
        <v>-7.3529411764705881E-3</v>
      </c>
      <c r="P126">
        <v>6760</v>
      </c>
      <c r="Q126">
        <v>-1.4792899408284023E-3</v>
      </c>
      <c r="R126">
        <v>0</v>
      </c>
      <c r="S126">
        <v>71500</v>
      </c>
      <c r="T126">
        <v>6825.0069000000003</v>
      </c>
      <c r="U126">
        <v>8990</v>
      </c>
      <c r="V126">
        <v>4825</v>
      </c>
      <c r="Z126">
        <v>0.624537037037037</v>
      </c>
    </row>
    <row r="127" spans="1:26">
      <c r="A127" s="3">
        <v>46226</v>
      </c>
      <c r="B127">
        <v>4048.99</v>
      </c>
      <c r="C127">
        <v>3.9000000000000003E-3</v>
      </c>
      <c r="D127">
        <v>66430</v>
      </c>
      <c r="E127">
        <v>5.4000000000000003E-3</v>
      </c>
      <c r="F127">
        <v>5334</v>
      </c>
      <c r="G127" t="s">
        <v>55</v>
      </c>
      <c r="H127">
        <v>9674</v>
      </c>
      <c r="I127">
        <v>-76</v>
      </c>
      <c r="J127">
        <v>-7.7948717948717952E-3</v>
      </c>
      <c r="K127">
        <v>9750</v>
      </c>
      <c r="L127">
        <v>9750</v>
      </c>
      <c r="M127">
        <v>9867</v>
      </c>
      <c r="N127">
        <v>9669</v>
      </c>
      <c r="O127">
        <v>-7.7948717948717952E-3</v>
      </c>
      <c r="P127">
        <v>9721</v>
      </c>
      <c r="Q127">
        <v>-4.8348935294722766E-3</v>
      </c>
      <c r="R127">
        <v>5.1711655807218945E-4</v>
      </c>
      <c r="S127">
        <v>596300</v>
      </c>
      <c r="T127">
        <v>9756.5887000000002</v>
      </c>
      <c r="U127">
        <v>11265</v>
      </c>
      <c r="V127">
        <v>6421</v>
      </c>
      <c r="Z127">
        <v>0.62508101851851849</v>
      </c>
    </row>
    <row r="128" spans="1:26">
      <c r="A128" s="3">
        <v>46226</v>
      </c>
      <c r="B128">
        <v>4048.99</v>
      </c>
      <c r="C128">
        <v>3.9000000000000003E-3</v>
      </c>
      <c r="D128">
        <v>66430</v>
      </c>
      <c r="E128">
        <v>5.4000000000000003E-3</v>
      </c>
      <c r="F128">
        <v>5706</v>
      </c>
      <c r="G128" t="s">
        <v>56</v>
      </c>
      <c r="H128">
        <v>33840</v>
      </c>
      <c r="I128">
        <v>240</v>
      </c>
      <c r="J128">
        <v>7.1428571428571426E-3</v>
      </c>
      <c r="K128">
        <v>33600</v>
      </c>
      <c r="L128">
        <v>34800</v>
      </c>
      <c r="M128">
        <v>35210</v>
      </c>
      <c r="N128">
        <v>33320</v>
      </c>
      <c r="O128">
        <v>-2.7586206896551724E-2</v>
      </c>
      <c r="P128">
        <v>33450</v>
      </c>
      <c r="Q128">
        <v>1.1659192825112108E-2</v>
      </c>
      <c r="R128">
        <v>1.5606242496998799E-2</v>
      </c>
      <c r="S128">
        <v>676000</v>
      </c>
      <c r="T128">
        <v>33969.2618</v>
      </c>
      <c r="U128">
        <v>57700</v>
      </c>
      <c r="V128">
        <v>17995</v>
      </c>
      <c r="Z128">
        <v>0.62508101851851849</v>
      </c>
    </row>
    <row r="129" spans="1:26">
      <c r="A129" s="3">
        <v>46226</v>
      </c>
      <c r="B129">
        <v>4048.99</v>
      </c>
      <c r="C129">
        <v>3.9000000000000003E-3</v>
      </c>
      <c r="D129">
        <v>66430</v>
      </c>
      <c r="E129">
        <v>5.4000000000000003E-3</v>
      </c>
      <c r="F129">
        <v>5711</v>
      </c>
      <c r="G129" t="s">
        <v>57</v>
      </c>
      <c r="H129">
        <v>4289</v>
      </c>
      <c r="I129">
        <v>85</v>
      </c>
      <c r="J129">
        <v>2.0218839200761181E-2</v>
      </c>
      <c r="K129">
        <v>4204</v>
      </c>
      <c r="L129">
        <v>4296</v>
      </c>
      <c r="M129">
        <v>4333</v>
      </c>
      <c r="N129">
        <v>4247</v>
      </c>
      <c r="O129">
        <v>-1.6294227188081937E-3</v>
      </c>
      <c r="P129">
        <v>4290</v>
      </c>
      <c r="Q129">
        <v>-2.331002331002331E-4</v>
      </c>
      <c r="R129">
        <v>9.8893336472804325E-3</v>
      </c>
      <c r="S129">
        <v>432900</v>
      </c>
      <c r="T129">
        <v>4292.9179000000004</v>
      </c>
      <c r="U129">
        <v>6126</v>
      </c>
      <c r="V129">
        <v>3690</v>
      </c>
      <c r="Z129">
        <v>0.62501157407407404</v>
      </c>
    </row>
    <row r="130" spans="1:26">
      <c r="A130" s="3">
        <v>46226</v>
      </c>
      <c r="B130">
        <v>4048.99</v>
      </c>
      <c r="C130">
        <v>3.9000000000000003E-3</v>
      </c>
      <c r="D130">
        <v>66430</v>
      </c>
      <c r="E130">
        <v>5.4000000000000003E-3</v>
      </c>
      <c r="F130">
        <v>5713</v>
      </c>
      <c r="G130" t="s">
        <v>58</v>
      </c>
      <c r="H130">
        <v>7888</v>
      </c>
      <c r="I130">
        <v>367</v>
      </c>
      <c r="J130">
        <v>4.8796702566148119E-2</v>
      </c>
      <c r="K130">
        <v>7521</v>
      </c>
      <c r="L130">
        <v>7800</v>
      </c>
      <c r="M130">
        <v>7952</v>
      </c>
      <c r="N130">
        <v>7754</v>
      </c>
      <c r="O130">
        <v>1.1282051282051283E-2</v>
      </c>
      <c r="P130">
        <v>7897</v>
      </c>
      <c r="Q130">
        <v>-1.1396732936558187E-3</v>
      </c>
      <c r="R130">
        <v>1.728140314676296E-2</v>
      </c>
      <c r="S130">
        <v>2594800</v>
      </c>
      <c r="T130">
        <v>7866.2722999999996</v>
      </c>
      <c r="U130">
        <v>13300</v>
      </c>
      <c r="V130">
        <v>6552</v>
      </c>
      <c r="Z130">
        <v>0.62505787037037042</v>
      </c>
    </row>
    <row r="131" spans="1:26">
      <c r="A131" s="3">
        <v>46226</v>
      </c>
      <c r="B131">
        <v>4048.99</v>
      </c>
      <c r="C131">
        <v>3.9000000000000003E-3</v>
      </c>
      <c r="D131">
        <v>66430</v>
      </c>
      <c r="E131">
        <v>5.4000000000000003E-3</v>
      </c>
      <c r="F131">
        <v>5802</v>
      </c>
      <c r="G131" t="s">
        <v>59</v>
      </c>
      <c r="H131">
        <v>2513</v>
      </c>
      <c r="I131">
        <v>62</v>
      </c>
      <c r="J131">
        <v>2.529579763361893E-2</v>
      </c>
      <c r="K131">
        <v>2451</v>
      </c>
      <c r="L131">
        <v>2480</v>
      </c>
      <c r="M131">
        <v>2537</v>
      </c>
      <c r="N131">
        <v>2452.5</v>
      </c>
      <c r="O131">
        <v>1.3306451612903225E-2</v>
      </c>
      <c r="P131">
        <v>2511.5</v>
      </c>
      <c r="Q131">
        <v>5.9725263786581729E-4</v>
      </c>
      <c r="R131">
        <v>2.4668705402650357E-2</v>
      </c>
      <c r="S131">
        <v>12975700</v>
      </c>
      <c r="T131">
        <v>2504.3562000000002</v>
      </c>
      <c r="U131">
        <v>3019</v>
      </c>
      <c r="V131">
        <v>2151.5</v>
      </c>
      <c r="Z131">
        <v>0.62508101851851849</v>
      </c>
    </row>
    <row r="132" spans="1:26">
      <c r="A132" s="3">
        <v>46226</v>
      </c>
      <c r="B132">
        <v>4048.99</v>
      </c>
      <c r="C132">
        <v>3.9000000000000003E-3</v>
      </c>
      <c r="D132">
        <v>66430</v>
      </c>
      <c r="E132">
        <v>5.4000000000000003E-3</v>
      </c>
      <c r="F132">
        <v>5803</v>
      </c>
      <c r="G132" t="s">
        <v>60</v>
      </c>
      <c r="H132">
        <v>4722</v>
      </c>
      <c r="I132">
        <v>-29</v>
      </c>
      <c r="J132">
        <v>-6.1039781098716061E-3</v>
      </c>
      <c r="K132">
        <v>4751</v>
      </c>
      <c r="L132">
        <v>4888</v>
      </c>
      <c r="M132">
        <v>4935</v>
      </c>
      <c r="N132">
        <v>4652</v>
      </c>
      <c r="O132">
        <v>-3.3960720130932896E-2</v>
      </c>
      <c r="P132">
        <v>4665</v>
      </c>
      <c r="Q132">
        <v>1.2218649517684888E-2</v>
      </c>
      <c r="R132">
        <v>1.5047291487532245E-2</v>
      </c>
      <c r="S132">
        <v>28692000</v>
      </c>
      <c r="T132">
        <v>4730.1246000000001</v>
      </c>
      <c r="U132">
        <v>7933</v>
      </c>
      <c r="V132">
        <v>3888</v>
      </c>
      <c r="Z132">
        <v>0.62508101851851849</v>
      </c>
    </row>
    <row r="133" spans="1:26">
      <c r="A133" s="3">
        <v>46226</v>
      </c>
      <c r="B133">
        <v>4048.99</v>
      </c>
      <c r="C133">
        <v>3.9000000000000003E-3</v>
      </c>
      <c r="D133">
        <v>66430</v>
      </c>
      <c r="E133">
        <v>5.4000000000000003E-3</v>
      </c>
      <c r="F133">
        <v>6038</v>
      </c>
      <c r="G133" t="s">
        <v>61</v>
      </c>
      <c r="H133">
        <v>819</v>
      </c>
      <c r="I133">
        <v>-4</v>
      </c>
      <c r="J133">
        <v>-4.8602673147023082E-3</v>
      </c>
      <c r="K133">
        <v>823</v>
      </c>
      <c r="L133">
        <v>823</v>
      </c>
      <c r="M133">
        <v>823</v>
      </c>
      <c r="N133">
        <v>819</v>
      </c>
      <c r="O133">
        <v>-4.8602673147023082E-3</v>
      </c>
      <c r="P133">
        <v>820</v>
      </c>
      <c r="Q133">
        <v>-1.2195121951219512E-3</v>
      </c>
      <c r="R133">
        <v>0</v>
      </c>
      <c r="S133">
        <v>2600</v>
      </c>
      <c r="T133">
        <v>820.61530000000005</v>
      </c>
      <c r="U133">
        <v>991</v>
      </c>
      <c r="V133">
        <v>790</v>
      </c>
      <c r="Z133">
        <v>0.61476851851851855</v>
      </c>
    </row>
    <row r="134" spans="1:26">
      <c r="A134" s="3">
        <v>46226</v>
      </c>
      <c r="B134">
        <v>4048.99</v>
      </c>
      <c r="C134">
        <v>3.9000000000000003E-3</v>
      </c>
      <c r="D134">
        <v>66430</v>
      </c>
      <c r="E134">
        <v>5.4000000000000003E-3</v>
      </c>
      <c r="F134">
        <v>6156</v>
      </c>
      <c r="G134" t="s">
        <v>62</v>
      </c>
      <c r="H134">
        <v>1781</v>
      </c>
      <c r="I134">
        <v>5</v>
      </c>
      <c r="J134">
        <v>2.8153153153153152E-3</v>
      </c>
      <c r="K134">
        <v>1776</v>
      </c>
      <c r="L134">
        <v>1779</v>
      </c>
      <c r="M134">
        <v>1784</v>
      </c>
      <c r="N134">
        <v>1772</v>
      </c>
      <c r="O134">
        <v>1.1242270938729624E-3</v>
      </c>
      <c r="P134">
        <v>1781</v>
      </c>
      <c r="Q134">
        <v>0</v>
      </c>
      <c r="R134">
        <v>5.0790067720090292E-3</v>
      </c>
      <c r="S134">
        <v>10300</v>
      </c>
      <c r="T134">
        <v>1777.7184</v>
      </c>
      <c r="U134">
        <v>2086</v>
      </c>
      <c r="V134">
        <v>1677</v>
      </c>
      <c r="Z134">
        <v>0.62487268518518524</v>
      </c>
    </row>
    <row r="135" spans="1:26">
      <c r="A135" s="3">
        <v>46226</v>
      </c>
      <c r="B135">
        <v>4048.99</v>
      </c>
      <c r="C135">
        <v>3.9000000000000003E-3</v>
      </c>
      <c r="D135">
        <v>66430</v>
      </c>
      <c r="E135">
        <v>5.4000000000000003E-3</v>
      </c>
      <c r="F135">
        <v>6178</v>
      </c>
      <c r="G135" t="s">
        <v>63</v>
      </c>
      <c r="H135">
        <v>2456</v>
      </c>
      <c r="I135">
        <v>2.5</v>
      </c>
      <c r="J135">
        <v>1.0189525168127166E-3</v>
      </c>
      <c r="K135">
        <v>2453.5</v>
      </c>
      <c r="L135">
        <v>2440</v>
      </c>
      <c r="M135">
        <v>2466.5</v>
      </c>
      <c r="N135">
        <v>2435</v>
      </c>
      <c r="O135">
        <v>6.5573770491803279E-3</v>
      </c>
      <c r="P135">
        <v>2452</v>
      </c>
      <c r="Q135">
        <v>1.6313213703099511E-3</v>
      </c>
      <c r="R135">
        <v>8.6242299794661199E-3</v>
      </c>
      <c r="S135">
        <v>2976100</v>
      </c>
      <c r="T135">
        <v>2452.9859000000001</v>
      </c>
      <c r="U135">
        <v>2460</v>
      </c>
      <c r="V135">
        <v>1663.5</v>
      </c>
      <c r="Z135">
        <v>0.62509259259259264</v>
      </c>
    </row>
    <row r="136" spans="1:26">
      <c r="A136" s="3">
        <v>46226</v>
      </c>
      <c r="B136">
        <v>4048.99</v>
      </c>
      <c r="C136">
        <v>3.9000000000000003E-3</v>
      </c>
      <c r="D136">
        <v>66430</v>
      </c>
      <c r="E136">
        <v>5.4000000000000003E-3</v>
      </c>
      <c r="F136">
        <v>6208</v>
      </c>
      <c r="G136" t="s">
        <v>64</v>
      </c>
      <c r="H136">
        <v>1640</v>
      </c>
      <c r="I136">
        <v>1</v>
      </c>
      <c r="J136">
        <v>6.1012812690665037E-4</v>
      </c>
      <c r="K136">
        <v>1639</v>
      </c>
      <c r="L136">
        <v>1633</v>
      </c>
      <c r="M136">
        <v>1665</v>
      </c>
      <c r="N136">
        <v>1625</v>
      </c>
      <c r="O136">
        <v>4.2865890998162893E-3</v>
      </c>
      <c r="P136">
        <v>1641</v>
      </c>
      <c r="Q136">
        <v>-6.0938452163315055E-4</v>
      </c>
      <c r="R136">
        <v>9.2307692307692316E-3</v>
      </c>
      <c r="S136">
        <v>41200</v>
      </c>
      <c r="T136">
        <v>1640.6286</v>
      </c>
      <c r="U136">
        <v>3135</v>
      </c>
      <c r="V136">
        <v>1501</v>
      </c>
      <c r="Z136">
        <v>0.62276620370370372</v>
      </c>
    </row>
    <row r="137" spans="1:26">
      <c r="A137" s="3">
        <v>46226</v>
      </c>
      <c r="B137">
        <v>4048.99</v>
      </c>
      <c r="C137">
        <v>3.9000000000000003E-3</v>
      </c>
      <c r="D137">
        <v>66430</v>
      </c>
      <c r="E137">
        <v>5.4000000000000003E-3</v>
      </c>
      <c r="F137">
        <v>6356</v>
      </c>
      <c r="G137" t="s">
        <v>65</v>
      </c>
      <c r="H137">
        <v>1415</v>
      </c>
      <c r="I137">
        <v>3</v>
      </c>
      <c r="J137">
        <v>2.124645892351275E-3</v>
      </c>
      <c r="K137">
        <v>1412</v>
      </c>
      <c r="L137">
        <v>1402</v>
      </c>
      <c r="M137">
        <v>1421</v>
      </c>
      <c r="N137">
        <v>1393</v>
      </c>
      <c r="O137">
        <v>9.2724679029957211E-3</v>
      </c>
      <c r="P137">
        <v>1406</v>
      </c>
      <c r="Q137">
        <v>6.4011379800853483E-3</v>
      </c>
      <c r="R137">
        <v>1.5793251974156496E-2</v>
      </c>
      <c r="S137">
        <v>73700</v>
      </c>
      <c r="T137">
        <v>1408.4274</v>
      </c>
      <c r="U137">
        <v>2287</v>
      </c>
      <c r="V137">
        <v>810</v>
      </c>
      <c r="Z137">
        <v>0.62491898148148151</v>
      </c>
    </row>
    <row r="138" spans="1:26">
      <c r="A138" s="3">
        <v>46226</v>
      </c>
      <c r="B138">
        <v>4048.99</v>
      </c>
      <c r="C138">
        <v>3.9000000000000003E-3</v>
      </c>
      <c r="D138">
        <v>66430</v>
      </c>
      <c r="E138">
        <v>5.4000000000000003E-3</v>
      </c>
      <c r="F138">
        <v>6378</v>
      </c>
      <c r="G138" t="s">
        <v>66</v>
      </c>
      <c r="H138">
        <v>1222</v>
      </c>
      <c r="I138">
        <v>5</v>
      </c>
      <c r="J138">
        <v>4.1084634346754316E-3</v>
      </c>
      <c r="K138">
        <v>1217</v>
      </c>
      <c r="L138">
        <v>1212</v>
      </c>
      <c r="M138">
        <v>1226</v>
      </c>
      <c r="N138">
        <v>1200</v>
      </c>
      <c r="O138">
        <v>8.2508250825082501E-3</v>
      </c>
      <c r="P138">
        <v>1205</v>
      </c>
      <c r="Q138">
        <v>1.4107883817427386E-2</v>
      </c>
      <c r="R138">
        <v>1.8333333333333333E-2</v>
      </c>
      <c r="S138">
        <v>62100</v>
      </c>
      <c r="T138">
        <v>1211.0676000000001</v>
      </c>
      <c r="U138">
        <v>1950</v>
      </c>
      <c r="V138">
        <v>1101</v>
      </c>
      <c r="Z138">
        <v>0.62282407407407403</v>
      </c>
    </row>
    <row r="139" spans="1:26">
      <c r="A139" s="3">
        <v>46226</v>
      </c>
      <c r="B139">
        <v>4048.99</v>
      </c>
      <c r="C139">
        <v>3.9000000000000003E-3</v>
      </c>
      <c r="D139">
        <v>66430</v>
      </c>
      <c r="E139">
        <v>5.4000000000000003E-3</v>
      </c>
      <c r="F139">
        <v>6526</v>
      </c>
      <c r="G139" t="s">
        <v>67</v>
      </c>
      <c r="H139">
        <v>2489.5</v>
      </c>
      <c r="I139">
        <v>3</v>
      </c>
      <c r="J139">
        <v>1.2065151819827067E-3</v>
      </c>
      <c r="K139">
        <v>2486.5</v>
      </c>
      <c r="L139">
        <v>2586.5</v>
      </c>
      <c r="M139">
        <v>2648.5</v>
      </c>
      <c r="N139">
        <v>2483.5</v>
      </c>
      <c r="O139">
        <v>-3.7502416392808817E-2</v>
      </c>
      <c r="P139">
        <v>2517.5</v>
      </c>
      <c r="Q139">
        <v>-1.1122144985104269E-2</v>
      </c>
      <c r="R139">
        <v>2.4159452385745924E-3</v>
      </c>
      <c r="S139">
        <v>6196900</v>
      </c>
      <c r="T139">
        <v>2551.6010999999999</v>
      </c>
      <c r="U139">
        <v>3200</v>
      </c>
      <c r="V139">
        <v>1678.5</v>
      </c>
      <c r="Z139">
        <v>0.62508101851851849</v>
      </c>
    </row>
    <row r="140" spans="1:26">
      <c r="A140" s="3">
        <v>46226</v>
      </c>
      <c r="B140">
        <v>4048.99</v>
      </c>
      <c r="C140">
        <v>3.9000000000000003E-3</v>
      </c>
      <c r="D140">
        <v>66430</v>
      </c>
      <c r="E140">
        <v>5.4000000000000003E-3</v>
      </c>
      <c r="F140">
        <v>6586</v>
      </c>
      <c r="G140" t="s">
        <v>68</v>
      </c>
      <c r="H140">
        <v>5676</v>
      </c>
      <c r="I140">
        <v>19</v>
      </c>
      <c r="J140">
        <v>3.3586706735018561E-3</v>
      </c>
      <c r="K140">
        <v>5657</v>
      </c>
      <c r="L140">
        <v>5655</v>
      </c>
      <c r="M140">
        <v>5699</v>
      </c>
      <c r="N140">
        <v>5634</v>
      </c>
      <c r="O140">
        <v>3.7135278514588859E-3</v>
      </c>
      <c r="P140">
        <v>5673</v>
      </c>
      <c r="Q140">
        <v>5.2882072977260709E-4</v>
      </c>
      <c r="R140">
        <v>7.4547390841320556E-3</v>
      </c>
      <c r="S140">
        <v>326300</v>
      </c>
      <c r="T140">
        <v>5668.893</v>
      </c>
      <c r="U140">
        <v>6130</v>
      </c>
      <c r="V140">
        <v>4633</v>
      </c>
      <c r="Z140">
        <v>0.62506944444444446</v>
      </c>
    </row>
    <row r="141" spans="1:26">
      <c r="A141" s="3">
        <v>46226</v>
      </c>
      <c r="B141">
        <v>4048.99</v>
      </c>
      <c r="C141">
        <v>3.9000000000000003E-3</v>
      </c>
      <c r="D141">
        <v>66430</v>
      </c>
      <c r="E141">
        <v>5.4000000000000003E-3</v>
      </c>
      <c r="F141">
        <v>6594</v>
      </c>
      <c r="G141" t="s">
        <v>69</v>
      </c>
      <c r="H141">
        <v>2566</v>
      </c>
      <c r="I141">
        <v>86</v>
      </c>
      <c r="J141">
        <v>3.4677419354838708E-2</v>
      </c>
      <c r="K141">
        <v>2480</v>
      </c>
      <c r="L141">
        <v>2483</v>
      </c>
      <c r="M141">
        <v>2573</v>
      </c>
      <c r="N141">
        <v>2480</v>
      </c>
      <c r="O141">
        <v>3.3427305678614579E-2</v>
      </c>
      <c r="P141">
        <v>2520</v>
      </c>
      <c r="Q141">
        <v>1.8253968253968255E-2</v>
      </c>
      <c r="R141">
        <v>3.4677419354838708E-2</v>
      </c>
      <c r="S141">
        <v>3718200</v>
      </c>
      <c r="T141">
        <v>2545.1468</v>
      </c>
      <c r="U141">
        <v>2922</v>
      </c>
      <c r="V141">
        <v>1937</v>
      </c>
      <c r="Z141">
        <v>0.62508101851851849</v>
      </c>
    </row>
    <row r="142" spans="1:26">
      <c r="A142" s="3">
        <v>46226</v>
      </c>
      <c r="B142">
        <v>4048.99</v>
      </c>
      <c r="C142">
        <v>3.9000000000000003E-3</v>
      </c>
      <c r="D142">
        <v>66430</v>
      </c>
      <c r="E142">
        <v>5.4000000000000003E-3</v>
      </c>
      <c r="F142">
        <v>6674</v>
      </c>
      <c r="G142" t="s">
        <v>70</v>
      </c>
      <c r="H142">
        <v>6022</v>
      </c>
      <c r="I142">
        <v>108</v>
      </c>
      <c r="J142">
        <v>1.8261751775448091E-2</v>
      </c>
      <c r="K142">
        <v>5914</v>
      </c>
      <c r="L142">
        <v>6014</v>
      </c>
      <c r="M142">
        <v>6117</v>
      </c>
      <c r="N142">
        <v>5988</v>
      </c>
      <c r="O142">
        <v>1.3302294645826404E-3</v>
      </c>
      <c r="P142">
        <v>6044</v>
      </c>
      <c r="Q142">
        <v>-3.639973527465255E-3</v>
      </c>
      <c r="R142">
        <v>5.6780227120908485E-3</v>
      </c>
      <c r="S142">
        <v>593800</v>
      </c>
      <c r="T142">
        <v>6048.0263999999997</v>
      </c>
      <c r="U142">
        <v>7899</v>
      </c>
      <c r="V142">
        <v>3532</v>
      </c>
      <c r="Z142">
        <v>0.62505787037037042</v>
      </c>
    </row>
    <row r="143" spans="1:26">
      <c r="A143" s="3">
        <v>46226</v>
      </c>
      <c r="B143">
        <v>4048.99</v>
      </c>
      <c r="C143">
        <v>3.9000000000000003E-3</v>
      </c>
      <c r="D143">
        <v>66430</v>
      </c>
      <c r="E143">
        <v>5.4000000000000003E-3</v>
      </c>
      <c r="F143">
        <v>6758</v>
      </c>
      <c r="G143" t="s">
        <v>71</v>
      </c>
      <c r="H143">
        <v>3438</v>
      </c>
      <c r="I143">
        <v>-6</v>
      </c>
      <c r="J143">
        <v>-1.7421602787456446E-3</v>
      </c>
      <c r="K143">
        <v>3444</v>
      </c>
      <c r="L143">
        <v>3435</v>
      </c>
      <c r="M143">
        <v>3452</v>
      </c>
      <c r="N143">
        <v>3413</v>
      </c>
      <c r="O143">
        <v>8.7336244541484718E-4</v>
      </c>
      <c r="P143">
        <v>3430</v>
      </c>
      <c r="Q143">
        <v>2.3323615160349854E-3</v>
      </c>
      <c r="R143">
        <v>7.3249340755933198E-3</v>
      </c>
      <c r="S143">
        <v>6514500</v>
      </c>
      <c r="T143">
        <v>3429.9560000000001</v>
      </c>
      <c r="U143">
        <v>4124</v>
      </c>
      <c r="V143">
        <v>3043</v>
      </c>
      <c r="Z143">
        <v>0.62509259259259264</v>
      </c>
    </row>
    <row r="144" spans="1:26">
      <c r="A144" s="3">
        <v>46226</v>
      </c>
      <c r="B144">
        <v>4048.99</v>
      </c>
      <c r="C144">
        <v>3.9000000000000003E-3</v>
      </c>
      <c r="D144">
        <v>66430</v>
      </c>
      <c r="E144">
        <v>5.4000000000000003E-3</v>
      </c>
      <c r="F144">
        <v>6810</v>
      </c>
      <c r="G144" t="s">
        <v>72</v>
      </c>
      <c r="H144">
        <v>2117</v>
      </c>
      <c r="I144">
        <v>17</v>
      </c>
      <c r="J144">
        <v>8.0952380952380946E-3</v>
      </c>
      <c r="K144">
        <v>2100</v>
      </c>
      <c r="L144">
        <v>2107</v>
      </c>
      <c r="M144">
        <v>2137</v>
      </c>
      <c r="N144">
        <v>2105</v>
      </c>
      <c r="O144">
        <v>4.7460844803037493E-3</v>
      </c>
      <c r="P144">
        <v>2120</v>
      </c>
      <c r="Q144">
        <v>-1.4150943396226414E-3</v>
      </c>
      <c r="R144">
        <v>5.7007125890736346E-3</v>
      </c>
      <c r="S144">
        <v>94000</v>
      </c>
      <c r="T144">
        <v>2124.1828999999998</v>
      </c>
      <c r="U144">
        <v>2511</v>
      </c>
      <c r="V144">
        <v>1871</v>
      </c>
      <c r="Z144">
        <v>0.62503472222222223</v>
      </c>
    </row>
    <row r="145" spans="1:26">
      <c r="A145" s="3">
        <v>46226</v>
      </c>
      <c r="B145">
        <v>4048.99</v>
      </c>
      <c r="C145">
        <v>3.9000000000000003E-3</v>
      </c>
      <c r="D145">
        <v>66430</v>
      </c>
      <c r="E145">
        <v>5.4000000000000003E-3</v>
      </c>
      <c r="F145">
        <v>6841</v>
      </c>
      <c r="G145" t="s">
        <v>73</v>
      </c>
      <c r="H145">
        <v>5744</v>
      </c>
      <c r="I145">
        <v>17</v>
      </c>
      <c r="J145">
        <v>2.9683953204120831E-3</v>
      </c>
      <c r="K145">
        <v>5727</v>
      </c>
      <c r="L145">
        <v>5761</v>
      </c>
      <c r="M145">
        <v>5830</v>
      </c>
      <c r="N145">
        <v>5720</v>
      </c>
      <c r="O145">
        <v>-2.9508765839264019E-3</v>
      </c>
      <c r="P145">
        <v>5725</v>
      </c>
      <c r="Q145">
        <v>3.318777292576419E-3</v>
      </c>
      <c r="R145">
        <v>4.1958041958041958E-3</v>
      </c>
      <c r="S145">
        <v>349800</v>
      </c>
      <c r="T145">
        <v>5766.3127000000004</v>
      </c>
      <c r="U145">
        <v>6317</v>
      </c>
      <c r="V145">
        <v>4584</v>
      </c>
      <c r="Z145">
        <v>0.625</v>
      </c>
    </row>
    <row r="146" spans="1:26">
      <c r="A146" s="3">
        <v>46226</v>
      </c>
      <c r="B146">
        <v>4048.99</v>
      </c>
      <c r="C146">
        <v>3.9000000000000003E-3</v>
      </c>
      <c r="D146">
        <v>66430</v>
      </c>
      <c r="E146">
        <v>5.4000000000000003E-3</v>
      </c>
      <c r="F146">
        <v>6890</v>
      </c>
      <c r="G146" t="s">
        <v>74</v>
      </c>
    </row>
    <row r="147" spans="1:26">
      <c r="A147" s="3">
        <v>46226</v>
      </c>
      <c r="B147">
        <v>4048.99</v>
      </c>
      <c r="C147">
        <v>3.9000000000000003E-3</v>
      </c>
      <c r="D147">
        <v>66430</v>
      </c>
      <c r="E147">
        <v>5.4000000000000003E-3</v>
      </c>
      <c r="F147">
        <v>6925</v>
      </c>
      <c r="G147" t="s">
        <v>75</v>
      </c>
      <c r="H147">
        <v>4217</v>
      </c>
      <c r="I147">
        <v>113</v>
      </c>
      <c r="J147">
        <v>2.7534113060428848E-2</v>
      </c>
      <c r="K147">
        <v>4104</v>
      </c>
      <c r="L147">
        <v>4228</v>
      </c>
      <c r="M147">
        <v>4326</v>
      </c>
      <c r="N147">
        <v>4213</v>
      </c>
      <c r="O147">
        <v>-2.6017029328287609E-3</v>
      </c>
      <c r="P147">
        <v>4223</v>
      </c>
      <c r="Q147">
        <v>-1.4207909069381957E-3</v>
      </c>
      <c r="R147">
        <v>9.4944220270591032E-4</v>
      </c>
      <c r="S147">
        <v>238500</v>
      </c>
      <c r="T147">
        <v>4250.9299000000001</v>
      </c>
      <c r="U147">
        <v>5164</v>
      </c>
      <c r="V147">
        <v>2520.5</v>
      </c>
      <c r="Z147">
        <v>0.62452546296296296</v>
      </c>
    </row>
    <row r="148" spans="1:26">
      <c r="A148" s="3">
        <v>46226</v>
      </c>
      <c r="B148">
        <v>4048.99</v>
      </c>
      <c r="C148">
        <v>3.9000000000000003E-3</v>
      </c>
      <c r="D148">
        <v>66430</v>
      </c>
      <c r="E148">
        <v>5.4000000000000003E-3</v>
      </c>
      <c r="F148">
        <v>6963</v>
      </c>
      <c r="G148" t="s">
        <v>76</v>
      </c>
      <c r="H148">
        <v>4880</v>
      </c>
      <c r="I148">
        <v>95</v>
      </c>
      <c r="J148">
        <v>1.9853709508881923E-2</v>
      </c>
      <c r="K148">
        <v>4785</v>
      </c>
      <c r="L148">
        <v>4925</v>
      </c>
      <c r="M148">
        <v>4994</v>
      </c>
      <c r="N148">
        <v>4857</v>
      </c>
      <c r="O148">
        <v>-9.1370558375634525E-3</v>
      </c>
      <c r="P148">
        <v>4875</v>
      </c>
      <c r="Q148">
        <v>1.0256410256410256E-3</v>
      </c>
      <c r="R148">
        <v>4.7354333950998563E-3</v>
      </c>
      <c r="S148">
        <v>2726400</v>
      </c>
      <c r="T148">
        <v>4922.5835999999999</v>
      </c>
      <c r="U148">
        <v>6099</v>
      </c>
      <c r="V148">
        <v>2247</v>
      </c>
      <c r="Z148">
        <v>0.62508101851851849</v>
      </c>
    </row>
    <row r="149" spans="1:26">
      <c r="A149" s="3">
        <v>46226</v>
      </c>
      <c r="B149">
        <v>4048.99</v>
      </c>
      <c r="C149">
        <v>3.9000000000000003E-3</v>
      </c>
      <c r="D149">
        <v>66430</v>
      </c>
      <c r="E149">
        <v>5.4000000000000003E-3</v>
      </c>
      <c r="F149">
        <v>7011</v>
      </c>
      <c r="G149" t="s">
        <v>77</v>
      </c>
      <c r="H149">
        <v>3917</v>
      </c>
      <c r="I149">
        <v>25</v>
      </c>
      <c r="J149">
        <v>6.4234326824254883E-3</v>
      </c>
      <c r="K149">
        <v>3892</v>
      </c>
      <c r="L149">
        <v>3854</v>
      </c>
      <c r="M149">
        <v>3921</v>
      </c>
      <c r="N149">
        <v>3851</v>
      </c>
      <c r="O149">
        <v>1.6346652828230411E-2</v>
      </c>
      <c r="P149">
        <v>3892</v>
      </c>
      <c r="Q149">
        <v>6.4234326824254883E-3</v>
      </c>
      <c r="R149">
        <v>1.7138405608932743E-2</v>
      </c>
      <c r="S149">
        <v>11027300</v>
      </c>
      <c r="T149">
        <v>3889.9481000000001</v>
      </c>
      <c r="U149">
        <v>5208</v>
      </c>
      <c r="V149">
        <v>3404</v>
      </c>
      <c r="Z149">
        <v>0.62505787037037042</v>
      </c>
    </row>
    <row r="150" spans="1:26">
      <c r="A150" s="3">
        <v>46226</v>
      </c>
      <c r="B150">
        <v>4048.99</v>
      </c>
      <c r="C150">
        <v>3.9000000000000003E-3</v>
      </c>
      <c r="D150">
        <v>66430</v>
      </c>
      <c r="E150">
        <v>5.4000000000000003E-3</v>
      </c>
      <c r="F150">
        <v>7013</v>
      </c>
      <c r="G150" t="s">
        <v>78</v>
      </c>
      <c r="H150">
        <v>2910.5</v>
      </c>
      <c r="I150">
        <v>131.5</v>
      </c>
      <c r="J150">
        <v>4.7319179560993165E-2</v>
      </c>
      <c r="K150">
        <v>2779</v>
      </c>
      <c r="L150">
        <v>2800</v>
      </c>
      <c r="M150">
        <v>2927</v>
      </c>
      <c r="N150">
        <v>2798</v>
      </c>
      <c r="O150">
        <v>3.9464285714285716E-2</v>
      </c>
      <c r="P150">
        <v>2880</v>
      </c>
      <c r="Q150">
        <v>1.0590277777777778E-2</v>
      </c>
      <c r="R150">
        <v>4.0207290922087205E-2</v>
      </c>
      <c r="S150">
        <v>9803000</v>
      </c>
      <c r="T150">
        <v>2881.4173999999998</v>
      </c>
      <c r="U150">
        <v>4698</v>
      </c>
      <c r="V150">
        <v>2245</v>
      </c>
      <c r="Z150">
        <v>0.62508101851851849</v>
      </c>
    </row>
    <row r="151" spans="1:26">
      <c r="A151" s="3">
        <v>46226</v>
      </c>
      <c r="B151">
        <v>4048.99</v>
      </c>
      <c r="C151">
        <v>3.9000000000000003E-3</v>
      </c>
      <c r="D151">
        <v>66430</v>
      </c>
      <c r="E151">
        <v>5.4000000000000003E-3</v>
      </c>
      <c r="F151">
        <v>7047</v>
      </c>
      <c r="G151" t="s">
        <v>79</v>
      </c>
      <c r="H151">
        <v>2445</v>
      </c>
      <c r="I151">
        <v>-42</v>
      </c>
      <c r="J151">
        <v>-1.6887816646562123E-2</v>
      </c>
      <c r="K151">
        <v>2487</v>
      </c>
      <c r="L151">
        <v>2457</v>
      </c>
      <c r="M151">
        <v>2486</v>
      </c>
      <c r="N151">
        <v>2434</v>
      </c>
      <c r="O151">
        <v>-4.884004884004884E-3</v>
      </c>
      <c r="P151">
        <v>2460</v>
      </c>
      <c r="Q151">
        <v>-6.0975609756097563E-3</v>
      </c>
      <c r="R151">
        <v>4.5193097781429745E-3</v>
      </c>
      <c r="S151">
        <v>60900</v>
      </c>
      <c r="T151">
        <v>2458.8537999999999</v>
      </c>
      <c r="U151">
        <v>2769</v>
      </c>
      <c r="V151">
        <v>1912</v>
      </c>
      <c r="Z151">
        <v>0.62386574074074075</v>
      </c>
    </row>
    <row r="152" spans="1:26">
      <c r="A152" s="3">
        <v>46226</v>
      </c>
      <c r="B152">
        <v>4048.99</v>
      </c>
      <c r="C152">
        <v>3.9000000000000003E-3</v>
      </c>
      <c r="D152">
        <v>66430</v>
      </c>
      <c r="E152">
        <v>5.4000000000000003E-3</v>
      </c>
      <c r="F152">
        <v>7084</v>
      </c>
      <c r="G152" t="s">
        <v>80</v>
      </c>
      <c r="H152">
        <v>2765</v>
      </c>
      <c r="I152">
        <v>25</v>
      </c>
      <c r="J152">
        <v>9.1240875912408752E-3</v>
      </c>
      <c r="K152">
        <v>2740</v>
      </c>
      <c r="L152">
        <v>2740</v>
      </c>
      <c r="M152">
        <v>2773</v>
      </c>
      <c r="N152">
        <v>2740</v>
      </c>
      <c r="O152">
        <v>9.1240875912408752E-3</v>
      </c>
      <c r="P152">
        <v>2751</v>
      </c>
      <c r="Q152">
        <v>5.0890585241730284E-3</v>
      </c>
      <c r="R152">
        <v>9.1240875912408752E-3</v>
      </c>
      <c r="S152">
        <v>2500</v>
      </c>
      <c r="T152">
        <v>2757.88</v>
      </c>
      <c r="U152">
        <v>3595</v>
      </c>
      <c r="V152">
        <v>1856</v>
      </c>
      <c r="Z152">
        <v>0.61251157407407408</v>
      </c>
    </row>
    <row r="153" spans="1:26">
      <c r="A153" s="3">
        <v>46226</v>
      </c>
      <c r="B153">
        <v>4048.99</v>
      </c>
      <c r="C153">
        <v>3.9000000000000003E-3</v>
      </c>
      <c r="D153">
        <v>66430</v>
      </c>
      <c r="E153">
        <v>5.4000000000000003E-3</v>
      </c>
      <c r="F153">
        <v>7182</v>
      </c>
      <c r="G153" t="s">
        <v>81</v>
      </c>
      <c r="H153">
        <v>3435</v>
      </c>
      <c r="I153">
        <v>24</v>
      </c>
      <c r="J153">
        <v>7.0360598065083556E-3</v>
      </c>
      <c r="K153">
        <v>3411</v>
      </c>
      <c r="L153">
        <v>3392</v>
      </c>
      <c r="M153">
        <v>3461</v>
      </c>
      <c r="N153">
        <v>3386</v>
      </c>
      <c r="O153">
        <v>1.2676886792452831E-2</v>
      </c>
      <c r="P153">
        <v>3453</v>
      </c>
      <c r="Q153">
        <v>-5.2128583840139013E-3</v>
      </c>
      <c r="R153">
        <v>1.4471352628470172E-2</v>
      </c>
      <c r="S153">
        <v>4232500</v>
      </c>
      <c r="T153">
        <v>3434.7864</v>
      </c>
      <c r="U153">
        <v>3460</v>
      </c>
      <c r="V153">
        <v>2238</v>
      </c>
      <c r="Z153">
        <v>0.62505787037037042</v>
      </c>
    </row>
    <row r="154" spans="1:26">
      <c r="A154" s="3">
        <v>46226</v>
      </c>
      <c r="B154">
        <v>4048.99</v>
      </c>
      <c r="C154">
        <v>3.9000000000000003E-3</v>
      </c>
      <c r="D154">
        <v>66430</v>
      </c>
      <c r="E154">
        <v>5.4000000000000003E-3</v>
      </c>
      <c r="F154">
        <v>7203</v>
      </c>
      <c r="G154" t="s">
        <v>82</v>
      </c>
      <c r="H154">
        <v>2936.5</v>
      </c>
      <c r="I154">
        <v>-2.5</v>
      </c>
      <c r="J154">
        <v>-8.5062946580469548E-4</v>
      </c>
      <c r="K154">
        <v>2939</v>
      </c>
      <c r="L154">
        <v>2938</v>
      </c>
      <c r="M154">
        <v>2945.5</v>
      </c>
      <c r="N154">
        <v>2913.5</v>
      </c>
      <c r="O154">
        <v>-5.1055139550714769E-4</v>
      </c>
      <c r="P154">
        <v>2928</v>
      </c>
      <c r="Q154">
        <v>2.9030054644808745E-3</v>
      </c>
      <c r="R154">
        <v>7.8942852239574403E-3</v>
      </c>
      <c r="S154">
        <v>15100800</v>
      </c>
      <c r="T154">
        <v>2933.4843000000001</v>
      </c>
      <c r="U154">
        <v>4000</v>
      </c>
      <c r="V154">
        <v>2686</v>
      </c>
      <c r="Z154">
        <v>0.62509259259259264</v>
      </c>
    </row>
    <row r="155" spans="1:26">
      <c r="A155" s="3">
        <v>46226</v>
      </c>
      <c r="B155">
        <v>4048.99</v>
      </c>
      <c r="C155">
        <v>3.9000000000000003E-3</v>
      </c>
      <c r="D155">
        <v>66430</v>
      </c>
      <c r="E155">
        <v>5.4000000000000003E-3</v>
      </c>
      <c r="F155">
        <v>7213</v>
      </c>
      <c r="G155" t="s">
        <v>83</v>
      </c>
      <c r="H155">
        <v>625</v>
      </c>
      <c r="I155">
        <v>4</v>
      </c>
      <c r="J155">
        <v>6.4412238325281803E-3</v>
      </c>
      <c r="K155">
        <v>621</v>
      </c>
      <c r="L155">
        <v>621</v>
      </c>
      <c r="M155">
        <v>625</v>
      </c>
      <c r="N155">
        <v>620</v>
      </c>
      <c r="O155">
        <v>6.4412238325281803E-3</v>
      </c>
      <c r="P155">
        <v>622</v>
      </c>
      <c r="Q155">
        <v>4.8231511254019296E-3</v>
      </c>
      <c r="R155">
        <v>8.0645161290322578E-3</v>
      </c>
      <c r="S155">
        <v>4500</v>
      </c>
      <c r="T155">
        <v>621.3777</v>
      </c>
      <c r="U155">
        <v>647</v>
      </c>
      <c r="V155">
        <v>438</v>
      </c>
      <c r="Z155">
        <v>0.5759143518518518</v>
      </c>
    </row>
    <row r="156" spans="1:26">
      <c r="A156" s="3">
        <v>46226</v>
      </c>
      <c r="B156">
        <v>4048.99</v>
      </c>
      <c r="C156">
        <v>3.9000000000000003E-3</v>
      </c>
      <c r="D156">
        <v>66430</v>
      </c>
      <c r="E156">
        <v>5.4000000000000003E-3</v>
      </c>
      <c r="F156">
        <v>7220</v>
      </c>
      <c r="G156" t="s">
        <v>84</v>
      </c>
      <c r="H156">
        <v>3190</v>
      </c>
      <c r="I156">
        <v>15</v>
      </c>
      <c r="J156">
        <v>4.7244094488188976E-3</v>
      </c>
      <c r="K156">
        <v>3175</v>
      </c>
      <c r="L156">
        <v>3150</v>
      </c>
      <c r="M156">
        <v>3345</v>
      </c>
      <c r="N156">
        <v>3130</v>
      </c>
      <c r="O156">
        <v>1.2698412698412698E-2</v>
      </c>
      <c r="P156">
        <v>3220</v>
      </c>
      <c r="Q156">
        <v>-9.316770186335404E-3</v>
      </c>
      <c r="R156">
        <v>1.9169329073482427E-2</v>
      </c>
      <c r="S156">
        <v>679900</v>
      </c>
      <c r="T156">
        <v>3250.2654000000002</v>
      </c>
      <c r="U156">
        <v>10550</v>
      </c>
      <c r="V156">
        <v>2210</v>
      </c>
      <c r="Z156">
        <v>0.62498842592592596</v>
      </c>
    </row>
    <row r="157" spans="1:26">
      <c r="A157" s="3">
        <v>46226</v>
      </c>
      <c r="B157">
        <v>4048.99</v>
      </c>
      <c r="C157">
        <v>3.9000000000000003E-3</v>
      </c>
      <c r="D157">
        <v>66430</v>
      </c>
      <c r="E157">
        <v>5.4000000000000003E-3</v>
      </c>
      <c r="F157">
        <v>7269</v>
      </c>
      <c r="G157" t="s">
        <v>85</v>
      </c>
      <c r="H157">
        <v>2045</v>
      </c>
      <c r="I157">
        <v>-11</v>
      </c>
      <c r="J157">
        <v>-5.350194552529183E-3</v>
      </c>
      <c r="K157">
        <v>2056</v>
      </c>
      <c r="L157">
        <v>2049.5</v>
      </c>
      <c r="M157">
        <v>2063.5</v>
      </c>
      <c r="N157">
        <v>2039</v>
      </c>
      <c r="O157">
        <v>-2.1956574774335204E-3</v>
      </c>
      <c r="P157">
        <v>2047</v>
      </c>
      <c r="Q157">
        <v>-9.7703957010258913E-4</v>
      </c>
      <c r="R157">
        <v>2.9426189308484553E-3</v>
      </c>
      <c r="S157">
        <v>2485400</v>
      </c>
      <c r="T157">
        <v>2047.4365</v>
      </c>
      <c r="U157">
        <v>2439</v>
      </c>
      <c r="V157">
        <v>1670</v>
      </c>
      <c r="Z157">
        <v>0.62506944444444446</v>
      </c>
    </row>
    <row r="158" spans="1:26">
      <c r="A158" s="3">
        <v>46226</v>
      </c>
      <c r="B158">
        <v>4048.99</v>
      </c>
      <c r="C158">
        <v>3.9000000000000003E-3</v>
      </c>
      <c r="D158">
        <v>66430</v>
      </c>
      <c r="E158">
        <v>5.4000000000000003E-3</v>
      </c>
      <c r="F158">
        <v>7272</v>
      </c>
      <c r="G158" t="s">
        <v>86</v>
      </c>
      <c r="H158">
        <v>1292.5</v>
      </c>
      <c r="I158">
        <v>-17</v>
      </c>
      <c r="J158">
        <v>-1.2982054219167621E-2</v>
      </c>
      <c r="K158">
        <v>1309.5</v>
      </c>
      <c r="L158">
        <v>1309.5</v>
      </c>
      <c r="M158">
        <v>1312</v>
      </c>
      <c r="N158">
        <v>1283.5</v>
      </c>
      <c r="O158">
        <v>-1.2982054219167621E-2</v>
      </c>
      <c r="P158">
        <v>1289.5</v>
      </c>
      <c r="Q158">
        <v>2.3264831329972858E-3</v>
      </c>
      <c r="R158">
        <v>7.012076353720296E-3</v>
      </c>
      <c r="S158">
        <v>2862000</v>
      </c>
      <c r="T158">
        <v>1296.0554</v>
      </c>
      <c r="U158">
        <v>1328.5</v>
      </c>
      <c r="V158">
        <v>1033</v>
      </c>
      <c r="Z158">
        <v>0.62471064814814814</v>
      </c>
    </row>
    <row r="159" spans="1:26">
      <c r="A159" s="3">
        <v>46226</v>
      </c>
      <c r="B159">
        <v>4048.99</v>
      </c>
      <c r="C159">
        <v>3.9000000000000003E-3</v>
      </c>
      <c r="D159">
        <v>66430</v>
      </c>
      <c r="E159">
        <v>5.4000000000000003E-3</v>
      </c>
      <c r="F159">
        <v>7376</v>
      </c>
      <c r="G159" t="s">
        <v>87</v>
      </c>
      <c r="H159">
        <v>1051</v>
      </c>
      <c r="I159">
        <v>37</v>
      </c>
      <c r="J159">
        <v>3.6489151873767257E-2</v>
      </c>
      <c r="K159">
        <v>1014</v>
      </c>
      <c r="L159">
        <v>998</v>
      </c>
      <c r="M159">
        <v>1060</v>
      </c>
      <c r="N159">
        <v>998</v>
      </c>
      <c r="O159">
        <v>5.3106212424849697E-2</v>
      </c>
      <c r="P159">
        <v>1049</v>
      </c>
      <c r="Q159">
        <v>1.9065776930409914E-3</v>
      </c>
      <c r="R159">
        <v>5.3106212424849697E-2</v>
      </c>
      <c r="S159">
        <v>8400</v>
      </c>
      <c r="T159">
        <v>1030.8214</v>
      </c>
      <c r="U159">
        <v>1310</v>
      </c>
      <c r="V159">
        <v>631</v>
      </c>
      <c r="Z159">
        <v>0.61908564814814815</v>
      </c>
    </row>
    <row r="160" spans="1:26">
      <c r="A160" s="3">
        <v>46226</v>
      </c>
      <c r="B160">
        <v>4048.99</v>
      </c>
      <c r="C160">
        <v>3.9000000000000003E-3</v>
      </c>
      <c r="D160">
        <v>66430</v>
      </c>
      <c r="E160">
        <v>5.4000000000000003E-3</v>
      </c>
      <c r="F160">
        <v>7525</v>
      </c>
      <c r="G160" t="s">
        <v>88</v>
      </c>
      <c r="H160">
        <v>3575</v>
      </c>
      <c r="I160">
        <v>-20</v>
      </c>
      <c r="J160">
        <v>-5.5632823365785811E-3</v>
      </c>
      <c r="K160">
        <v>3595</v>
      </c>
      <c r="L160">
        <v>3575</v>
      </c>
      <c r="M160">
        <v>3600</v>
      </c>
      <c r="N160">
        <v>3575</v>
      </c>
      <c r="O160">
        <v>0</v>
      </c>
      <c r="P160">
        <v>3595</v>
      </c>
      <c r="Q160">
        <v>-5.5632823365785811E-3</v>
      </c>
      <c r="R160">
        <v>0</v>
      </c>
      <c r="S160">
        <v>3300</v>
      </c>
      <c r="T160">
        <v>3584.3939</v>
      </c>
      <c r="U160">
        <v>3980</v>
      </c>
      <c r="V160">
        <v>3325</v>
      </c>
      <c r="Z160">
        <v>0.55671296296296291</v>
      </c>
    </row>
    <row r="161" spans="1:26">
      <c r="A161" s="3">
        <v>46226</v>
      </c>
      <c r="B161">
        <v>4048.99</v>
      </c>
      <c r="C161">
        <v>3.9000000000000003E-3</v>
      </c>
      <c r="D161">
        <v>66430</v>
      </c>
      <c r="E161">
        <v>5.4000000000000003E-3</v>
      </c>
      <c r="F161">
        <v>7729</v>
      </c>
      <c r="G161" t="s">
        <v>89</v>
      </c>
      <c r="H161">
        <v>18485</v>
      </c>
      <c r="I161">
        <v>230</v>
      </c>
      <c r="J161">
        <v>1.259928786633799E-2</v>
      </c>
      <c r="K161">
        <v>18255</v>
      </c>
      <c r="L161">
        <v>18655</v>
      </c>
      <c r="M161">
        <v>19005</v>
      </c>
      <c r="N161">
        <v>18395</v>
      </c>
      <c r="O161">
        <v>-9.112838381131064E-3</v>
      </c>
      <c r="P161">
        <v>18410</v>
      </c>
      <c r="Q161">
        <v>4.0738728951656708E-3</v>
      </c>
      <c r="R161">
        <v>4.892633867898886E-3</v>
      </c>
      <c r="S161">
        <v>249300</v>
      </c>
      <c r="T161">
        <v>18674.8776</v>
      </c>
      <c r="U161">
        <v>21310</v>
      </c>
      <c r="V161">
        <v>11300</v>
      </c>
      <c r="Z161">
        <v>0.62506944444444446</v>
      </c>
    </row>
    <row r="162" spans="1:26">
      <c r="A162" s="3">
        <v>46226</v>
      </c>
      <c r="B162">
        <v>4048.99</v>
      </c>
      <c r="C162">
        <v>3.9000000000000003E-3</v>
      </c>
      <c r="D162">
        <v>66430</v>
      </c>
      <c r="E162">
        <v>5.4000000000000003E-3</v>
      </c>
      <c r="F162">
        <v>7921</v>
      </c>
      <c r="G162" t="s">
        <v>90</v>
      </c>
      <c r="H162">
        <v>4340</v>
      </c>
      <c r="I162">
        <v>-55</v>
      </c>
      <c r="J162">
        <v>-1.2514220705346985E-2</v>
      </c>
      <c r="K162">
        <v>4395</v>
      </c>
      <c r="L162">
        <v>4365</v>
      </c>
      <c r="M162">
        <v>4390</v>
      </c>
      <c r="N162">
        <v>4280</v>
      </c>
      <c r="O162">
        <v>-5.7273768613974796E-3</v>
      </c>
      <c r="P162">
        <v>4315</v>
      </c>
      <c r="Q162">
        <v>5.7937427578215531E-3</v>
      </c>
      <c r="R162">
        <v>1.4018691588785047E-2</v>
      </c>
      <c r="S162">
        <v>38000</v>
      </c>
      <c r="T162">
        <v>4336.2763000000004</v>
      </c>
      <c r="U162">
        <v>4790</v>
      </c>
      <c r="V162">
        <v>2783</v>
      </c>
      <c r="Z162">
        <v>0.60863425925925929</v>
      </c>
    </row>
    <row r="163" spans="1:26">
      <c r="A163" s="3">
        <v>46226</v>
      </c>
      <c r="B163">
        <v>4048.99</v>
      </c>
      <c r="C163">
        <v>3.9000000000000003E-3</v>
      </c>
      <c r="D163">
        <v>66430</v>
      </c>
      <c r="E163">
        <v>5.4000000000000003E-3</v>
      </c>
      <c r="F163">
        <v>8031</v>
      </c>
      <c r="G163" t="s">
        <v>91</v>
      </c>
      <c r="H163">
        <v>4942</v>
      </c>
      <c r="I163">
        <v>31</v>
      </c>
      <c r="J163">
        <v>6.3123600081449807E-3</v>
      </c>
      <c r="K163">
        <v>4911</v>
      </c>
      <c r="L163">
        <v>4911</v>
      </c>
      <c r="M163">
        <v>4977</v>
      </c>
      <c r="N163">
        <v>4891</v>
      </c>
      <c r="O163">
        <v>6.3123600081449807E-3</v>
      </c>
      <c r="P163">
        <v>4940</v>
      </c>
      <c r="Q163">
        <v>4.0485829959514168E-4</v>
      </c>
      <c r="R163">
        <v>1.0427315477407483E-2</v>
      </c>
      <c r="S163">
        <v>3802200</v>
      </c>
      <c r="T163">
        <v>4938.4566999999997</v>
      </c>
      <c r="U163">
        <v>6675</v>
      </c>
      <c r="V163">
        <v>4407</v>
      </c>
      <c r="Z163">
        <v>0.62501157407407404</v>
      </c>
    </row>
    <row r="164" spans="1:26">
      <c r="A164" s="3">
        <v>46226</v>
      </c>
      <c r="B164">
        <v>4048.99</v>
      </c>
      <c r="C164">
        <v>3.9000000000000003E-3</v>
      </c>
      <c r="D164">
        <v>66430</v>
      </c>
      <c r="E164">
        <v>5.4000000000000003E-3</v>
      </c>
      <c r="F164">
        <v>8058</v>
      </c>
      <c r="G164" t="s">
        <v>92</v>
      </c>
      <c r="H164">
        <v>4913</v>
      </c>
      <c r="I164">
        <v>25</v>
      </c>
      <c r="J164">
        <v>5.1145662847790511E-3</v>
      </c>
      <c r="K164">
        <v>4888</v>
      </c>
      <c r="L164">
        <v>4863</v>
      </c>
      <c r="M164">
        <v>4943</v>
      </c>
      <c r="N164">
        <v>4840</v>
      </c>
      <c r="O164">
        <v>1.0281719103434095E-2</v>
      </c>
      <c r="P164">
        <v>4909</v>
      </c>
      <c r="Q164">
        <v>8.1482990425748626E-4</v>
      </c>
      <c r="R164">
        <v>1.5082644628099174E-2</v>
      </c>
      <c r="S164">
        <v>5183400</v>
      </c>
      <c r="T164">
        <v>4903.8662000000004</v>
      </c>
      <c r="U164">
        <v>6012</v>
      </c>
      <c r="V164">
        <v>3610</v>
      </c>
      <c r="Z164">
        <v>0.62504629629629627</v>
      </c>
    </row>
    <row r="165" spans="1:26">
      <c r="A165" s="3">
        <v>46226</v>
      </c>
      <c r="B165">
        <v>4048.99</v>
      </c>
      <c r="C165">
        <v>3.9000000000000003E-3</v>
      </c>
      <c r="D165">
        <v>66430</v>
      </c>
      <c r="E165">
        <v>5.4000000000000003E-3</v>
      </c>
      <c r="F165">
        <v>8233</v>
      </c>
      <c r="G165" t="s">
        <v>93</v>
      </c>
      <c r="H165">
        <v>2237</v>
      </c>
      <c r="I165">
        <v>-165.5</v>
      </c>
      <c r="J165">
        <v>-6.8886576482830392E-2</v>
      </c>
      <c r="K165">
        <v>2402.5</v>
      </c>
      <c r="L165">
        <v>2390</v>
      </c>
      <c r="M165">
        <v>2395.5</v>
      </c>
      <c r="N165">
        <v>2225</v>
      </c>
      <c r="O165">
        <v>-6.4016736401673643E-2</v>
      </c>
      <c r="P165">
        <v>2354</v>
      </c>
      <c r="Q165">
        <v>-4.9702633814783348E-2</v>
      </c>
      <c r="R165">
        <v>5.3932584269662919E-3</v>
      </c>
      <c r="S165">
        <v>1646800</v>
      </c>
      <c r="T165">
        <v>2327.9072000000001</v>
      </c>
      <c r="U165">
        <v>2608.5</v>
      </c>
      <c r="V165">
        <v>1642.5</v>
      </c>
      <c r="Z165">
        <v>0.62506944444444446</v>
      </c>
    </row>
    <row r="166" spans="1:26">
      <c r="A166" s="3">
        <v>46226</v>
      </c>
      <c r="B166">
        <v>4048.99</v>
      </c>
      <c r="C166">
        <v>3.9000000000000003E-3</v>
      </c>
      <c r="D166">
        <v>66430</v>
      </c>
      <c r="E166">
        <v>5.4000000000000003E-3</v>
      </c>
      <c r="F166">
        <v>8304</v>
      </c>
      <c r="G166" t="s">
        <v>94</v>
      </c>
      <c r="H166">
        <v>3030</v>
      </c>
      <c r="I166">
        <v>26</v>
      </c>
      <c r="J166">
        <v>8.6551264980026625E-3</v>
      </c>
      <c r="K166">
        <v>3004</v>
      </c>
      <c r="L166">
        <v>2995</v>
      </c>
      <c r="M166">
        <v>3048</v>
      </c>
      <c r="N166">
        <v>2991.5</v>
      </c>
      <c r="O166">
        <v>1.1686143572621035E-2</v>
      </c>
      <c r="P166">
        <v>3036</v>
      </c>
      <c r="Q166">
        <v>-1.976284584980237E-3</v>
      </c>
      <c r="R166">
        <v>1.2869797760320909E-2</v>
      </c>
      <c r="S166">
        <v>924600</v>
      </c>
      <c r="T166">
        <v>3030.1111999999998</v>
      </c>
      <c r="U166">
        <v>3027</v>
      </c>
      <c r="V166">
        <v>2418.5</v>
      </c>
      <c r="Z166">
        <v>0.62487268518518524</v>
      </c>
    </row>
    <row r="167" spans="1:26">
      <c r="A167" s="3">
        <v>46226</v>
      </c>
      <c r="B167">
        <v>4048.99</v>
      </c>
      <c r="C167">
        <v>3.9000000000000003E-3</v>
      </c>
      <c r="D167">
        <v>66430</v>
      </c>
      <c r="E167">
        <v>5.4000000000000003E-3</v>
      </c>
      <c r="F167">
        <v>8316</v>
      </c>
      <c r="G167" t="s">
        <v>95</v>
      </c>
      <c r="H167">
        <v>7169</v>
      </c>
      <c r="I167">
        <v>97</v>
      </c>
      <c r="J167">
        <v>1.3716063348416289E-2</v>
      </c>
      <c r="K167">
        <v>7072</v>
      </c>
      <c r="L167">
        <v>7000</v>
      </c>
      <c r="M167">
        <v>7212</v>
      </c>
      <c r="N167">
        <v>6999</v>
      </c>
      <c r="O167">
        <v>2.4142857142857143E-2</v>
      </c>
      <c r="P167">
        <v>7177</v>
      </c>
      <c r="Q167">
        <v>-1.1146718684687195E-3</v>
      </c>
      <c r="R167">
        <v>2.4289184169167023E-2</v>
      </c>
      <c r="S167">
        <v>9931700</v>
      </c>
      <c r="T167">
        <v>7157.3915999999999</v>
      </c>
      <c r="U167">
        <v>7147</v>
      </c>
      <c r="V167">
        <v>4927</v>
      </c>
      <c r="Z167">
        <v>0.62508101851851849</v>
      </c>
    </row>
    <row r="168" spans="1:26">
      <c r="A168" s="3">
        <v>46226</v>
      </c>
      <c r="B168">
        <v>4048.99</v>
      </c>
      <c r="C168">
        <v>3.9000000000000003E-3</v>
      </c>
      <c r="D168">
        <v>66430</v>
      </c>
      <c r="E168">
        <v>5.4000000000000003E-3</v>
      </c>
      <c r="F168">
        <v>8331</v>
      </c>
      <c r="G168" t="s">
        <v>96</v>
      </c>
      <c r="H168">
        <v>2752</v>
      </c>
      <c r="I168">
        <v>44</v>
      </c>
      <c r="J168">
        <v>1.6248153618906941E-2</v>
      </c>
      <c r="K168">
        <v>2708</v>
      </c>
      <c r="L168">
        <v>2681</v>
      </c>
      <c r="M168">
        <v>2773</v>
      </c>
      <c r="N168">
        <v>2680</v>
      </c>
      <c r="O168">
        <v>2.6482655725475569E-2</v>
      </c>
      <c r="P168">
        <v>2754</v>
      </c>
      <c r="Q168">
        <v>-7.2621641249092229E-4</v>
      </c>
      <c r="R168">
        <v>2.6865671641791045E-2</v>
      </c>
      <c r="S168">
        <v>1480600</v>
      </c>
      <c r="T168">
        <v>2742.2294999999999</v>
      </c>
      <c r="U168">
        <v>2813</v>
      </c>
      <c r="V168">
        <v>1764</v>
      </c>
      <c r="Z168">
        <v>0.62508101851851849</v>
      </c>
    </row>
    <row r="169" spans="1:26">
      <c r="A169" s="3">
        <v>46226</v>
      </c>
      <c r="B169">
        <v>4048.99</v>
      </c>
      <c r="C169">
        <v>3.9000000000000003E-3</v>
      </c>
      <c r="D169">
        <v>66430</v>
      </c>
      <c r="E169">
        <v>5.4000000000000003E-3</v>
      </c>
      <c r="F169">
        <v>8424</v>
      </c>
      <c r="G169" t="s">
        <v>97</v>
      </c>
      <c r="H169">
        <v>4414</v>
      </c>
      <c r="I169">
        <v>-18</v>
      </c>
      <c r="J169">
        <v>-4.0613718411552343E-3</v>
      </c>
      <c r="K169">
        <v>4432</v>
      </c>
      <c r="L169">
        <v>4412</v>
      </c>
      <c r="M169">
        <v>4440</v>
      </c>
      <c r="N169">
        <v>4403</v>
      </c>
      <c r="O169">
        <v>4.5330915684496827E-4</v>
      </c>
      <c r="P169">
        <v>4413</v>
      </c>
      <c r="Q169">
        <v>2.2660321776569228E-4</v>
      </c>
      <c r="R169">
        <v>2.4982966159436746E-3</v>
      </c>
      <c r="S169">
        <v>83800</v>
      </c>
      <c r="T169">
        <v>4419.1419999999998</v>
      </c>
      <c r="U169">
        <v>4664</v>
      </c>
      <c r="V169">
        <v>4016</v>
      </c>
      <c r="Z169">
        <v>0.625</v>
      </c>
    </row>
    <row r="170" spans="1:26">
      <c r="A170" s="3">
        <v>46226</v>
      </c>
      <c r="B170">
        <v>4048.99</v>
      </c>
      <c r="C170">
        <v>3.9000000000000003E-3</v>
      </c>
      <c r="D170">
        <v>66430</v>
      </c>
      <c r="E170">
        <v>5.4000000000000003E-3</v>
      </c>
      <c r="F170">
        <v>8425</v>
      </c>
      <c r="G170" t="s">
        <v>98</v>
      </c>
      <c r="H170">
        <v>1320</v>
      </c>
      <c r="I170">
        <v>-6</v>
      </c>
      <c r="J170">
        <v>-4.5248868778280547E-3</v>
      </c>
      <c r="K170">
        <v>1326</v>
      </c>
      <c r="L170">
        <v>1326</v>
      </c>
      <c r="M170">
        <v>1329</v>
      </c>
      <c r="N170">
        <v>1319</v>
      </c>
      <c r="O170">
        <v>-4.5248868778280547E-3</v>
      </c>
      <c r="P170">
        <v>1321</v>
      </c>
      <c r="Q170">
        <v>-7.5700227100681302E-4</v>
      </c>
      <c r="R170">
        <v>7.5815011372251705E-4</v>
      </c>
      <c r="S170">
        <v>463700</v>
      </c>
      <c r="T170">
        <v>1323.7034000000001</v>
      </c>
      <c r="U170">
        <v>1544</v>
      </c>
      <c r="V170">
        <v>1224</v>
      </c>
      <c r="Z170">
        <v>0.62473379629629633</v>
      </c>
    </row>
    <row r="171" spans="1:26">
      <c r="A171" s="3">
        <v>46226</v>
      </c>
      <c r="B171">
        <v>4048.99</v>
      </c>
      <c r="C171">
        <v>3.9000000000000003E-3</v>
      </c>
      <c r="D171">
        <v>66430</v>
      </c>
      <c r="E171">
        <v>5.4000000000000003E-3</v>
      </c>
      <c r="F171">
        <v>8591</v>
      </c>
      <c r="G171" t="s">
        <v>99</v>
      </c>
      <c r="H171">
        <v>6596</v>
      </c>
      <c r="I171">
        <v>14</v>
      </c>
      <c r="J171">
        <v>2.1270130659374049E-3</v>
      </c>
      <c r="K171">
        <v>6582</v>
      </c>
      <c r="L171">
        <v>6590</v>
      </c>
      <c r="M171">
        <v>6653</v>
      </c>
      <c r="N171">
        <v>6584</v>
      </c>
      <c r="O171">
        <v>9.1047040971168442E-4</v>
      </c>
      <c r="P171">
        <v>6624</v>
      </c>
      <c r="Q171">
        <v>-4.227053140096618E-3</v>
      </c>
      <c r="R171">
        <v>1.8226002430133657E-3</v>
      </c>
      <c r="S171">
        <v>1674400</v>
      </c>
      <c r="T171">
        <v>6621.6522000000004</v>
      </c>
      <c r="U171">
        <v>6639</v>
      </c>
      <c r="V171">
        <v>4528</v>
      </c>
      <c r="Z171">
        <v>0.62505787037037042</v>
      </c>
    </row>
    <row r="172" spans="1:26">
      <c r="A172" s="3">
        <v>46226</v>
      </c>
      <c r="B172">
        <v>4048.99</v>
      </c>
      <c r="C172">
        <v>3.9000000000000003E-3</v>
      </c>
      <c r="D172">
        <v>66430</v>
      </c>
      <c r="E172">
        <v>5.4000000000000003E-3</v>
      </c>
      <c r="F172">
        <v>8593</v>
      </c>
      <c r="G172" t="s">
        <v>100</v>
      </c>
      <c r="H172">
        <v>1434.5</v>
      </c>
      <c r="I172">
        <v>-2.5</v>
      </c>
      <c r="J172">
        <v>-1.7397355601948504E-3</v>
      </c>
      <c r="K172">
        <v>1437</v>
      </c>
      <c r="L172">
        <v>1435</v>
      </c>
      <c r="M172">
        <v>1440.5</v>
      </c>
      <c r="N172">
        <v>1432.5</v>
      </c>
      <c r="O172">
        <v>-3.4843205574912892E-4</v>
      </c>
      <c r="P172">
        <v>1434</v>
      </c>
      <c r="Q172">
        <v>3.4867503486750347E-4</v>
      </c>
      <c r="R172">
        <v>1.3961605584642235E-3</v>
      </c>
      <c r="S172">
        <v>1854700</v>
      </c>
      <c r="T172">
        <v>1436.2569000000001</v>
      </c>
      <c r="U172">
        <v>1541.5</v>
      </c>
      <c r="V172">
        <v>1239.5</v>
      </c>
      <c r="Z172">
        <v>0.62505787037037042</v>
      </c>
    </row>
    <row r="173" spans="1:26">
      <c r="A173" s="3">
        <v>46226</v>
      </c>
      <c r="B173">
        <v>4048.99</v>
      </c>
      <c r="C173">
        <v>3.9000000000000003E-3</v>
      </c>
      <c r="D173">
        <v>66430</v>
      </c>
      <c r="E173">
        <v>5.4000000000000003E-3</v>
      </c>
      <c r="F173">
        <v>8604</v>
      </c>
      <c r="G173" t="s">
        <v>101</v>
      </c>
      <c r="H173">
        <v>1613.5</v>
      </c>
      <c r="I173">
        <v>10.5</v>
      </c>
      <c r="J173">
        <v>6.5502183406113534E-3</v>
      </c>
      <c r="K173">
        <v>1603</v>
      </c>
      <c r="L173">
        <v>1597</v>
      </c>
      <c r="M173">
        <v>1624</v>
      </c>
      <c r="N173">
        <v>1591</v>
      </c>
      <c r="O173">
        <v>1.0331872260488416E-2</v>
      </c>
      <c r="P173">
        <v>1608</v>
      </c>
      <c r="Q173">
        <v>3.4203980099502488E-3</v>
      </c>
      <c r="R173">
        <v>1.4142049025769956E-2</v>
      </c>
      <c r="S173">
        <v>5475100</v>
      </c>
      <c r="T173">
        <v>1611.4014</v>
      </c>
      <c r="U173">
        <v>1636</v>
      </c>
      <c r="V173">
        <v>1145</v>
      </c>
      <c r="Z173">
        <v>0.62465277777777772</v>
      </c>
    </row>
    <row r="174" spans="1:26">
      <c r="A174" s="3">
        <v>46226</v>
      </c>
      <c r="B174">
        <v>4048.99</v>
      </c>
      <c r="C174">
        <v>3.9000000000000003E-3</v>
      </c>
      <c r="D174">
        <v>66430</v>
      </c>
      <c r="E174">
        <v>5.4000000000000003E-3</v>
      </c>
      <c r="F174">
        <v>8697</v>
      </c>
      <c r="G174" t="s">
        <v>102</v>
      </c>
      <c r="H174">
        <v>2258.5</v>
      </c>
      <c r="I174">
        <v>40.5</v>
      </c>
      <c r="J174">
        <v>1.8259693417493238E-2</v>
      </c>
      <c r="K174">
        <v>2218</v>
      </c>
      <c r="L174">
        <v>2200</v>
      </c>
      <c r="M174">
        <v>2273</v>
      </c>
      <c r="N174">
        <v>2200</v>
      </c>
      <c r="O174">
        <v>2.6590909090909092E-2</v>
      </c>
      <c r="P174">
        <v>2250.5</v>
      </c>
      <c r="Q174">
        <v>3.5547656076427461E-3</v>
      </c>
      <c r="R174">
        <v>2.6590909090909092E-2</v>
      </c>
      <c r="S174">
        <v>1222400</v>
      </c>
      <c r="T174">
        <v>2245.5857999999998</v>
      </c>
      <c r="U174">
        <v>2267</v>
      </c>
      <c r="V174">
        <v>1597</v>
      </c>
      <c r="Z174">
        <v>0.62506944444444446</v>
      </c>
    </row>
    <row r="175" spans="1:26">
      <c r="A175" s="3">
        <v>46226</v>
      </c>
      <c r="B175">
        <v>4048.99</v>
      </c>
      <c r="C175">
        <v>3.9000000000000003E-3</v>
      </c>
      <c r="D175">
        <v>66430</v>
      </c>
      <c r="E175">
        <v>5.4000000000000003E-3</v>
      </c>
      <c r="F175">
        <v>8830</v>
      </c>
      <c r="G175" t="s">
        <v>103</v>
      </c>
      <c r="H175">
        <v>3678</v>
      </c>
      <c r="I175">
        <v>-115</v>
      </c>
      <c r="J175">
        <v>-3.0319008700237279E-2</v>
      </c>
      <c r="K175">
        <v>3793</v>
      </c>
      <c r="L175">
        <v>3696</v>
      </c>
      <c r="M175">
        <v>3715</v>
      </c>
      <c r="N175">
        <v>3649</v>
      </c>
      <c r="O175">
        <v>-4.87012987012987E-3</v>
      </c>
      <c r="P175">
        <v>3672</v>
      </c>
      <c r="Q175">
        <v>1.6339869281045752E-3</v>
      </c>
      <c r="R175">
        <v>7.9473828446149624E-3</v>
      </c>
      <c r="S175">
        <v>2096900</v>
      </c>
      <c r="T175">
        <v>3681.4776000000002</v>
      </c>
      <c r="U175">
        <v>5358</v>
      </c>
      <c r="V175">
        <v>3354</v>
      </c>
      <c r="Z175">
        <v>0.62508101851851849</v>
      </c>
    </row>
    <row r="176" spans="1:26">
      <c r="A176" s="3">
        <v>46226</v>
      </c>
      <c r="B176">
        <v>4048.99</v>
      </c>
      <c r="C176">
        <v>3.9000000000000003E-3</v>
      </c>
      <c r="D176">
        <v>66430</v>
      </c>
      <c r="E176">
        <v>5.4000000000000003E-3</v>
      </c>
      <c r="F176">
        <v>9020</v>
      </c>
      <c r="G176" t="s">
        <v>104</v>
      </c>
      <c r="H176">
        <v>3554</v>
      </c>
      <c r="I176">
        <v>-63</v>
      </c>
      <c r="J176">
        <v>-1.7417749516173624E-2</v>
      </c>
      <c r="K176">
        <v>3617</v>
      </c>
      <c r="L176">
        <v>3577</v>
      </c>
      <c r="M176">
        <v>3597</v>
      </c>
      <c r="N176">
        <v>3553</v>
      </c>
      <c r="O176">
        <v>-6.4299692479731618E-3</v>
      </c>
      <c r="P176">
        <v>3568</v>
      </c>
      <c r="Q176">
        <v>-3.9237668161434978E-3</v>
      </c>
      <c r="R176">
        <v>2.8145229383619476E-4</v>
      </c>
      <c r="S176">
        <v>1130400</v>
      </c>
      <c r="T176">
        <v>3573.9996000000001</v>
      </c>
      <c r="U176">
        <v>4211</v>
      </c>
      <c r="V176">
        <v>3243</v>
      </c>
      <c r="Z176">
        <v>0.62503472222222223</v>
      </c>
    </row>
    <row r="177" spans="1:26">
      <c r="A177" s="3">
        <v>46226</v>
      </c>
      <c r="B177">
        <v>4048.99</v>
      </c>
      <c r="C177">
        <v>3.9000000000000003E-3</v>
      </c>
      <c r="D177">
        <v>66430</v>
      </c>
      <c r="E177">
        <v>5.4000000000000003E-3</v>
      </c>
      <c r="F177">
        <v>9024</v>
      </c>
      <c r="G177" t="s">
        <v>105</v>
      </c>
      <c r="H177">
        <v>3520</v>
      </c>
      <c r="I177">
        <v>-20</v>
      </c>
      <c r="J177">
        <v>-5.6497175141242938E-3</v>
      </c>
      <c r="K177">
        <v>3540</v>
      </c>
      <c r="L177">
        <v>3502</v>
      </c>
      <c r="M177">
        <v>3551</v>
      </c>
      <c r="N177">
        <v>3483</v>
      </c>
      <c r="O177">
        <v>5.1399200456881781E-3</v>
      </c>
      <c r="P177">
        <v>3518</v>
      </c>
      <c r="Q177">
        <v>5.6850483229107444E-4</v>
      </c>
      <c r="R177">
        <v>1.0623026126902095E-2</v>
      </c>
      <c r="S177">
        <v>887000</v>
      </c>
      <c r="T177">
        <v>3523.9431</v>
      </c>
      <c r="U177">
        <v>4775</v>
      </c>
      <c r="V177">
        <v>2579.5</v>
      </c>
      <c r="Z177">
        <v>0.62508101851851849</v>
      </c>
    </row>
    <row r="178" spans="1:26">
      <c r="A178" s="3">
        <v>46226</v>
      </c>
      <c r="B178">
        <v>4048.99</v>
      </c>
      <c r="C178">
        <v>3.9000000000000003E-3</v>
      </c>
      <c r="D178">
        <v>66430</v>
      </c>
      <c r="E178">
        <v>5.4000000000000003E-3</v>
      </c>
      <c r="F178">
        <v>9069</v>
      </c>
      <c r="G178" t="s">
        <v>106</v>
      </c>
      <c r="H178">
        <v>2175.5</v>
      </c>
      <c r="I178">
        <v>-25</v>
      </c>
      <c r="J178">
        <v>-1.1361054305839582E-2</v>
      </c>
      <c r="K178">
        <v>2200.5</v>
      </c>
      <c r="L178">
        <v>2167</v>
      </c>
      <c r="M178">
        <v>2180</v>
      </c>
      <c r="N178">
        <v>2160</v>
      </c>
      <c r="O178">
        <v>3.9224734656206741E-3</v>
      </c>
      <c r="P178">
        <v>2173.5</v>
      </c>
      <c r="Q178">
        <v>9.2017483321831146E-4</v>
      </c>
      <c r="R178">
        <v>7.1759259259259259E-3</v>
      </c>
      <c r="S178">
        <v>157400</v>
      </c>
      <c r="T178">
        <v>2168.2417</v>
      </c>
      <c r="U178">
        <v>2252.5</v>
      </c>
      <c r="V178">
        <v>1695</v>
      </c>
      <c r="Z178">
        <v>0.6240162037037037</v>
      </c>
    </row>
    <row r="179" spans="1:26">
      <c r="A179" s="3">
        <v>46226</v>
      </c>
      <c r="B179">
        <v>4048.99</v>
      </c>
      <c r="C179">
        <v>3.9000000000000003E-3</v>
      </c>
      <c r="D179">
        <v>66430</v>
      </c>
      <c r="E179">
        <v>5.4000000000000003E-3</v>
      </c>
      <c r="F179">
        <v>9227</v>
      </c>
      <c r="G179" t="s">
        <v>107</v>
      </c>
      <c r="H179">
        <v>810</v>
      </c>
      <c r="I179">
        <v>-1</v>
      </c>
      <c r="J179">
        <v>-1.2330456226880395E-3</v>
      </c>
      <c r="K179">
        <v>811</v>
      </c>
      <c r="L179">
        <v>814</v>
      </c>
      <c r="M179">
        <v>821</v>
      </c>
      <c r="N179">
        <v>801</v>
      </c>
      <c r="O179">
        <v>-4.9140049140049139E-3</v>
      </c>
      <c r="P179">
        <v>810</v>
      </c>
      <c r="Q179">
        <v>0</v>
      </c>
      <c r="R179">
        <v>1.1235955056179775E-2</v>
      </c>
      <c r="S179">
        <v>146000</v>
      </c>
      <c r="T179">
        <v>812.91840000000002</v>
      </c>
      <c r="U179">
        <v>1620</v>
      </c>
      <c r="V179">
        <v>594</v>
      </c>
      <c r="Z179">
        <v>0.6209027777777778</v>
      </c>
    </row>
    <row r="180" spans="1:26">
      <c r="A180" s="3">
        <v>46226</v>
      </c>
      <c r="B180">
        <v>4048.99</v>
      </c>
      <c r="C180">
        <v>3.9000000000000003E-3</v>
      </c>
      <c r="D180">
        <v>66430</v>
      </c>
      <c r="E180">
        <v>5.4000000000000003E-3</v>
      </c>
      <c r="F180">
        <v>9303</v>
      </c>
      <c r="G180" t="s">
        <v>108</v>
      </c>
      <c r="H180">
        <v>3945</v>
      </c>
      <c r="I180">
        <v>-35</v>
      </c>
      <c r="J180">
        <v>-8.7939698492462311E-3</v>
      </c>
      <c r="K180">
        <v>3980</v>
      </c>
      <c r="L180">
        <v>3935</v>
      </c>
      <c r="M180">
        <v>3955</v>
      </c>
      <c r="N180">
        <v>3920</v>
      </c>
      <c r="O180">
        <v>2.5412960609911056E-3</v>
      </c>
      <c r="P180">
        <v>3925</v>
      </c>
      <c r="Q180">
        <v>5.0955414012738851E-3</v>
      </c>
      <c r="R180">
        <v>6.3775510204081634E-3</v>
      </c>
      <c r="S180">
        <v>96100</v>
      </c>
      <c r="T180">
        <v>3935.5619000000002</v>
      </c>
      <c r="U180">
        <v>4285</v>
      </c>
      <c r="V180">
        <v>3535</v>
      </c>
      <c r="Z180">
        <v>0.62315972222222227</v>
      </c>
    </row>
    <row r="181" spans="1:26">
      <c r="A181" s="3">
        <v>46226</v>
      </c>
      <c r="B181">
        <v>4048.99</v>
      </c>
      <c r="C181">
        <v>3.9000000000000003E-3</v>
      </c>
      <c r="D181">
        <v>66430</v>
      </c>
      <c r="E181">
        <v>5.4000000000000003E-3</v>
      </c>
      <c r="F181">
        <v>9308</v>
      </c>
      <c r="G181" t="s">
        <v>109</v>
      </c>
      <c r="H181">
        <v>1692</v>
      </c>
      <c r="I181">
        <v>10</v>
      </c>
      <c r="J181">
        <v>5.945303210463734E-3</v>
      </c>
      <c r="K181">
        <v>1682</v>
      </c>
      <c r="L181">
        <v>1685</v>
      </c>
      <c r="M181">
        <v>1707</v>
      </c>
      <c r="N181">
        <v>1675</v>
      </c>
      <c r="O181">
        <v>4.154302670623145E-3</v>
      </c>
      <c r="P181">
        <v>1688</v>
      </c>
      <c r="Q181">
        <v>2.3696682464454978E-3</v>
      </c>
      <c r="R181">
        <v>1.0149253731343283E-2</v>
      </c>
      <c r="S181">
        <v>79200</v>
      </c>
      <c r="T181">
        <v>1690.3333</v>
      </c>
      <c r="U181">
        <v>1707</v>
      </c>
      <c r="V181">
        <v>1271</v>
      </c>
      <c r="Z181">
        <v>0.62420138888888888</v>
      </c>
    </row>
    <row r="182" spans="1:26">
      <c r="A182" s="3">
        <v>46226</v>
      </c>
      <c r="B182">
        <v>4048.99</v>
      </c>
      <c r="C182">
        <v>3.9000000000000003E-3</v>
      </c>
      <c r="D182">
        <v>66430</v>
      </c>
      <c r="E182">
        <v>5.4000000000000003E-3</v>
      </c>
      <c r="F182">
        <v>9348</v>
      </c>
      <c r="G182" t="s">
        <v>110</v>
      </c>
      <c r="H182">
        <v>418</v>
      </c>
      <c r="I182">
        <v>3</v>
      </c>
      <c r="J182">
        <v>7.2289156626506026E-3</v>
      </c>
      <c r="K182">
        <v>415</v>
      </c>
      <c r="L182">
        <v>412</v>
      </c>
      <c r="M182">
        <v>419</v>
      </c>
      <c r="N182">
        <v>412</v>
      </c>
      <c r="O182">
        <v>1.4563106796116505E-2</v>
      </c>
      <c r="P182">
        <v>417</v>
      </c>
      <c r="Q182">
        <v>2.3980815347721821E-3</v>
      </c>
      <c r="R182">
        <v>1.4563106796116505E-2</v>
      </c>
      <c r="S182">
        <v>442100</v>
      </c>
      <c r="T182">
        <v>415.53309999999999</v>
      </c>
      <c r="U182">
        <v>710</v>
      </c>
      <c r="V182">
        <v>406</v>
      </c>
      <c r="Z182">
        <v>0.62450231481481477</v>
      </c>
    </row>
    <row r="183" spans="1:26">
      <c r="A183" s="3">
        <v>46226</v>
      </c>
      <c r="B183">
        <v>4048.99</v>
      </c>
      <c r="C183">
        <v>3.9000000000000003E-3</v>
      </c>
      <c r="D183">
        <v>66430</v>
      </c>
      <c r="E183">
        <v>5.4000000000000003E-3</v>
      </c>
      <c r="F183">
        <v>9432</v>
      </c>
      <c r="G183" t="s">
        <v>111</v>
      </c>
      <c r="H183">
        <v>149.4</v>
      </c>
      <c r="I183">
        <v>-2.6</v>
      </c>
      <c r="J183">
        <v>-1.7105263157894738E-2</v>
      </c>
      <c r="K183">
        <v>152</v>
      </c>
      <c r="L183">
        <v>151</v>
      </c>
      <c r="M183">
        <v>151.19999999999999</v>
      </c>
      <c r="N183">
        <v>149.30000000000001</v>
      </c>
      <c r="O183">
        <v>-1.0596026490066187E-2</v>
      </c>
      <c r="P183">
        <v>150.30000000000001</v>
      </c>
      <c r="Q183">
        <v>-5.988023952095846E-3</v>
      </c>
      <c r="R183">
        <v>6.6979236436700814E-4</v>
      </c>
      <c r="S183">
        <v>133101400</v>
      </c>
      <c r="T183">
        <v>150.23699999999999</v>
      </c>
      <c r="U183">
        <v>161.19999999999999</v>
      </c>
      <c r="V183">
        <v>142.6</v>
      </c>
      <c r="Z183">
        <v>0.62504629629629627</v>
      </c>
    </row>
    <row r="184" spans="1:26">
      <c r="A184" s="3">
        <v>46226</v>
      </c>
      <c r="B184">
        <v>4048.99</v>
      </c>
      <c r="C184">
        <v>3.9000000000000003E-3</v>
      </c>
      <c r="D184">
        <v>66430</v>
      </c>
      <c r="E184">
        <v>5.4000000000000003E-3</v>
      </c>
      <c r="F184">
        <v>9449</v>
      </c>
      <c r="G184" t="s">
        <v>112</v>
      </c>
      <c r="H184">
        <v>3953</v>
      </c>
      <c r="I184">
        <v>3</v>
      </c>
      <c r="J184">
        <v>7.5949367088607594E-4</v>
      </c>
      <c r="K184">
        <v>3950</v>
      </c>
      <c r="L184">
        <v>3911</v>
      </c>
      <c r="M184">
        <v>4001</v>
      </c>
      <c r="N184">
        <v>3896</v>
      </c>
      <c r="O184">
        <v>1.0738941447200204E-2</v>
      </c>
      <c r="P184">
        <v>3970</v>
      </c>
      <c r="Q184">
        <v>-4.2821158690176326E-3</v>
      </c>
      <c r="R184">
        <v>1.4630390143737166E-2</v>
      </c>
      <c r="S184">
        <v>218900</v>
      </c>
      <c r="T184">
        <v>3956.7916</v>
      </c>
      <c r="U184">
        <v>4140</v>
      </c>
      <c r="V184">
        <v>2731.5</v>
      </c>
      <c r="Z184">
        <v>0.62508101851851849</v>
      </c>
    </row>
    <row r="185" spans="1:26">
      <c r="A185" s="3">
        <v>46226</v>
      </c>
      <c r="B185">
        <v>4048.99</v>
      </c>
      <c r="C185">
        <v>3.9000000000000003E-3</v>
      </c>
      <c r="D185">
        <v>66430</v>
      </c>
      <c r="E185">
        <v>5.4000000000000003E-3</v>
      </c>
      <c r="F185">
        <v>9501</v>
      </c>
      <c r="G185" t="s">
        <v>113</v>
      </c>
      <c r="H185">
        <v>515.1</v>
      </c>
      <c r="I185">
        <v>9.8000000000000007</v>
      </c>
      <c r="J185">
        <v>1.9394419156936474E-2</v>
      </c>
      <c r="K185">
        <v>505.3</v>
      </c>
      <c r="L185">
        <v>506.2</v>
      </c>
      <c r="M185">
        <v>524.6</v>
      </c>
      <c r="N185">
        <v>505.5</v>
      </c>
      <c r="O185">
        <v>1.7581983405768539E-2</v>
      </c>
      <c r="P185">
        <v>515</v>
      </c>
      <c r="Q185">
        <v>1.9417475728159754E-4</v>
      </c>
      <c r="R185">
        <v>1.8991097922848709E-2</v>
      </c>
      <c r="S185">
        <v>29802900</v>
      </c>
      <c r="T185">
        <v>515.92319999999995</v>
      </c>
      <c r="U185">
        <v>760</v>
      </c>
      <c r="V185">
        <v>442.8</v>
      </c>
      <c r="Z185">
        <v>0.62503472222222223</v>
      </c>
    </row>
    <row r="186" spans="1:26">
      <c r="A186" s="3">
        <v>46226</v>
      </c>
      <c r="B186">
        <v>4048.99</v>
      </c>
      <c r="C186">
        <v>3.9000000000000003E-3</v>
      </c>
      <c r="D186">
        <v>66430</v>
      </c>
      <c r="E186">
        <v>5.4000000000000003E-3</v>
      </c>
      <c r="F186">
        <v>9531</v>
      </c>
      <c r="G186" t="s">
        <v>114</v>
      </c>
      <c r="H186">
        <v>6139</v>
      </c>
      <c r="I186">
        <v>-12</v>
      </c>
      <c r="J186">
        <v>-1.9509022923101934E-3</v>
      </c>
      <c r="K186">
        <v>6151</v>
      </c>
      <c r="L186">
        <v>6151</v>
      </c>
      <c r="M186">
        <v>6168</v>
      </c>
      <c r="N186">
        <v>6126</v>
      </c>
      <c r="O186">
        <v>-1.9509022923101934E-3</v>
      </c>
      <c r="P186">
        <v>6144</v>
      </c>
      <c r="Q186">
        <v>-8.1380208333333337E-4</v>
      </c>
      <c r="R186">
        <v>2.1221025138752855E-3</v>
      </c>
      <c r="S186">
        <v>379400</v>
      </c>
      <c r="T186">
        <v>6147.1733999999997</v>
      </c>
      <c r="U186">
        <v>7967</v>
      </c>
      <c r="V186">
        <v>5896</v>
      </c>
      <c r="Z186">
        <v>0.62508101851851849</v>
      </c>
    </row>
    <row r="187" spans="1:26">
      <c r="A187" s="3">
        <v>46226</v>
      </c>
      <c r="B187">
        <v>4048.99</v>
      </c>
      <c r="C187">
        <v>3.9000000000000003E-3</v>
      </c>
      <c r="D187">
        <v>66430</v>
      </c>
      <c r="E187">
        <v>5.4000000000000003E-3</v>
      </c>
      <c r="F187">
        <v>9882</v>
      </c>
      <c r="G187" t="s">
        <v>115</v>
      </c>
      <c r="H187">
        <v>1785</v>
      </c>
      <c r="I187">
        <v>-18</v>
      </c>
      <c r="J187">
        <v>-9.9833610648918467E-3</v>
      </c>
      <c r="K187">
        <v>1803</v>
      </c>
      <c r="L187">
        <v>1797</v>
      </c>
      <c r="M187">
        <v>1798</v>
      </c>
      <c r="N187">
        <v>1783</v>
      </c>
      <c r="O187">
        <v>-6.6777963272120202E-3</v>
      </c>
      <c r="P187">
        <v>1790</v>
      </c>
      <c r="Q187">
        <v>-2.7932960893854749E-3</v>
      </c>
      <c r="R187">
        <v>1.1217049915872126E-3</v>
      </c>
      <c r="S187">
        <v>109600</v>
      </c>
      <c r="T187">
        <v>1790.4259999999999</v>
      </c>
      <c r="U187">
        <v>1857</v>
      </c>
      <c r="V187">
        <v>1487</v>
      </c>
      <c r="Z187">
        <v>0.62402777777777774</v>
      </c>
    </row>
    <row r="188" spans="1:26">
      <c r="A188" s="3">
        <v>46227</v>
      </c>
      <c r="B188">
        <v>4002.84</v>
      </c>
      <c r="C188">
        <v>-1.26E-2</v>
      </c>
      <c r="D188">
        <v>64520</v>
      </c>
      <c r="E188">
        <v>-2.76E-2</v>
      </c>
      <c r="F188">
        <v>1605</v>
      </c>
      <c r="G188" t="s">
        <v>21</v>
      </c>
      <c r="H188">
        <v>3741</v>
      </c>
      <c r="I188">
        <v>44</v>
      </c>
      <c r="J188">
        <v>1.1901541790641061E-2</v>
      </c>
      <c r="K188">
        <v>3697</v>
      </c>
      <c r="L188">
        <v>3760</v>
      </c>
      <c r="M188">
        <v>3761</v>
      </c>
      <c r="N188">
        <v>3691</v>
      </c>
      <c r="O188">
        <v>-5.0531914893617025E-3</v>
      </c>
      <c r="P188">
        <v>3723</v>
      </c>
      <c r="Q188">
        <v>4.8348106365834007E-3</v>
      </c>
      <c r="R188">
        <v>1.3546464372798699E-2</v>
      </c>
      <c r="S188">
        <v>4851100</v>
      </c>
      <c r="T188">
        <v>3726.3524000000002</v>
      </c>
      <c r="U188">
        <v>4955</v>
      </c>
      <c r="V188">
        <v>3020</v>
      </c>
      <c r="Z188">
        <v>0.62518518518518518</v>
      </c>
    </row>
    <row r="189" spans="1:26">
      <c r="A189" s="3">
        <v>46227</v>
      </c>
      <c r="B189">
        <v>4002.84</v>
      </c>
      <c r="C189">
        <v>-1.26E-2</v>
      </c>
      <c r="D189">
        <v>64520</v>
      </c>
      <c r="E189">
        <v>-2.76E-2</v>
      </c>
      <c r="F189">
        <v>1833</v>
      </c>
      <c r="G189" t="s">
        <v>24</v>
      </c>
      <c r="H189">
        <v>5720</v>
      </c>
      <c r="I189">
        <v>-10</v>
      </c>
      <c r="J189">
        <v>-1.7452006980802793E-3</v>
      </c>
      <c r="K189">
        <v>5730</v>
      </c>
      <c r="L189">
        <v>5740</v>
      </c>
      <c r="M189">
        <v>5740</v>
      </c>
      <c r="N189">
        <v>5690</v>
      </c>
      <c r="O189">
        <v>-3.4843205574912892E-3</v>
      </c>
      <c r="P189">
        <v>5720</v>
      </c>
      <c r="Q189">
        <v>0</v>
      </c>
      <c r="R189">
        <v>5.272407732864675E-3</v>
      </c>
      <c r="S189">
        <v>113600</v>
      </c>
      <c r="T189">
        <v>5727.6408000000001</v>
      </c>
      <c r="U189">
        <v>7490</v>
      </c>
      <c r="V189">
        <v>5420</v>
      </c>
      <c r="Z189">
        <v>0.62289351851851849</v>
      </c>
    </row>
    <row r="190" spans="1:26">
      <c r="A190" s="3">
        <v>46227</v>
      </c>
      <c r="B190">
        <v>4002.84</v>
      </c>
      <c r="C190">
        <v>-1.26E-2</v>
      </c>
      <c r="D190">
        <v>64520</v>
      </c>
      <c r="E190">
        <v>-2.76E-2</v>
      </c>
      <c r="F190">
        <v>1911</v>
      </c>
      <c r="G190" t="s">
        <v>25</v>
      </c>
      <c r="H190">
        <v>1319</v>
      </c>
      <c r="I190">
        <v>-9</v>
      </c>
      <c r="J190">
        <v>-6.7771084337349399E-3</v>
      </c>
      <c r="K190">
        <v>1328</v>
      </c>
      <c r="L190">
        <v>1308</v>
      </c>
      <c r="M190">
        <v>1320</v>
      </c>
      <c r="N190">
        <v>1302.5</v>
      </c>
      <c r="O190">
        <v>8.4097859327217118E-3</v>
      </c>
      <c r="P190">
        <v>1316.5</v>
      </c>
      <c r="Q190">
        <v>1.8989745537409798E-3</v>
      </c>
      <c r="R190">
        <v>1.2667946257197697E-2</v>
      </c>
      <c r="S190">
        <v>1597600</v>
      </c>
      <c r="T190">
        <v>1312.7672</v>
      </c>
      <c r="U190">
        <v>1874.5</v>
      </c>
      <c r="V190">
        <v>1232.5</v>
      </c>
      <c r="Z190">
        <v>0.62519675925925922</v>
      </c>
    </row>
    <row r="191" spans="1:26">
      <c r="A191" s="3">
        <v>46227</v>
      </c>
      <c r="B191">
        <v>4002.84</v>
      </c>
      <c r="C191">
        <v>-1.26E-2</v>
      </c>
      <c r="D191">
        <v>64520</v>
      </c>
      <c r="E191">
        <v>-2.76E-2</v>
      </c>
      <c r="F191">
        <v>1925</v>
      </c>
      <c r="G191" t="s">
        <v>26</v>
      </c>
      <c r="H191">
        <v>4582</v>
      </c>
      <c r="I191">
        <v>16</v>
      </c>
      <c r="J191">
        <v>3.504161191414805E-3</v>
      </c>
      <c r="K191">
        <v>4566</v>
      </c>
      <c r="L191">
        <v>4546</v>
      </c>
      <c r="M191">
        <v>4595</v>
      </c>
      <c r="N191">
        <v>4520</v>
      </c>
      <c r="O191">
        <v>7.9190497140343152E-3</v>
      </c>
      <c r="P191">
        <v>4592</v>
      </c>
      <c r="Q191">
        <v>-2.1777003484320556E-3</v>
      </c>
      <c r="R191">
        <v>1.3716814159292035E-2</v>
      </c>
      <c r="S191">
        <v>725000</v>
      </c>
      <c r="T191">
        <v>4568.9754999999996</v>
      </c>
      <c r="U191">
        <v>5805</v>
      </c>
      <c r="V191">
        <v>4081</v>
      </c>
      <c r="Z191">
        <v>0.62513888888888891</v>
      </c>
    </row>
    <row r="192" spans="1:26">
      <c r="A192" s="3">
        <v>46227</v>
      </c>
      <c r="B192">
        <v>4002.84</v>
      </c>
      <c r="C192">
        <v>-1.26E-2</v>
      </c>
      <c r="D192">
        <v>64520</v>
      </c>
      <c r="E192">
        <v>-2.76E-2</v>
      </c>
      <c r="F192">
        <v>1928</v>
      </c>
      <c r="G192" t="s">
        <v>27</v>
      </c>
      <c r="H192">
        <v>3523</v>
      </c>
      <c r="I192">
        <v>9</v>
      </c>
      <c r="J192">
        <v>2.5611838360842347E-3</v>
      </c>
      <c r="K192">
        <v>3514</v>
      </c>
      <c r="L192">
        <v>3500</v>
      </c>
      <c r="M192">
        <v>3533</v>
      </c>
      <c r="N192">
        <v>3483</v>
      </c>
      <c r="O192">
        <v>6.5714285714285718E-3</v>
      </c>
      <c r="P192">
        <v>3521</v>
      </c>
      <c r="Q192">
        <v>5.6802044873615449E-4</v>
      </c>
      <c r="R192">
        <v>1.1484352569623888E-2</v>
      </c>
      <c r="S192">
        <v>1551000</v>
      </c>
      <c r="T192">
        <v>3509.8220999999999</v>
      </c>
      <c r="U192">
        <v>3832</v>
      </c>
      <c r="V192">
        <v>3181</v>
      </c>
      <c r="Z192">
        <v>0.62510416666666668</v>
      </c>
    </row>
    <row r="193" spans="1:26">
      <c r="A193" s="3">
        <v>46227</v>
      </c>
      <c r="B193">
        <v>4002.84</v>
      </c>
      <c r="C193">
        <v>-1.26E-2</v>
      </c>
      <c r="D193">
        <v>64520</v>
      </c>
      <c r="E193">
        <v>-2.76E-2</v>
      </c>
      <c r="F193">
        <v>1929</v>
      </c>
      <c r="G193" t="s">
        <v>28</v>
      </c>
      <c r="H193">
        <v>1135</v>
      </c>
      <c r="I193">
        <v>-5</v>
      </c>
      <c r="J193">
        <v>-4.3859649122807015E-3</v>
      </c>
      <c r="K193">
        <v>1140</v>
      </c>
      <c r="L193">
        <v>1134</v>
      </c>
      <c r="M193">
        <v>1139</v>
      </c>
      <c r="N193">
        <v>1129</v>
      </c>
      <c r="O193">
        <v>8.8183421516754845E-4</v>
      </c>
      <c r="P193">
        <v>1132</v>
      </c>
      <c r="Q193">
        <v>2.6501766784452299E-3</v>
      </c>
      <c r="R193">
        <v>5.3144375553587243E-3</v>
      </c>
      <c r="S193">
        <v>54800</v>
      </c>
      <c r="T193">
        <v>1132.3941</v>
      </c>
      <c r="U193">
        <v>1465</v>
      </c>
      <c r="V193">
        <v>1074</v>
      </c>
      <c r="Z193">
        <v>0.61888888888888893</v>
      </c>
    </row>
    <row r="194" spans="1:26">
      <c r="A194" s="3">
        <v>46227</v>
      </c>
      <c r="B194">
        <v>4002.84</v>
      </c>
      <c r="C194">
        <v>-1.26E-2</v>
      </c>
      <c r="D194">
        <v>64520</v>
      </c>
      <c r="E194">
        <v>-2.76E-2</v>
      </c>
      <c r="F194">
        <v>1963</v>
      </c>
      <c r="G194" t="s">
        <v>29</v>
      </c>
      <c r="H194">
        <v>2286</v>
      </c>
      <c r="I194">
        <v>-30.5</v>
      </c>
      <c r="J194">
        <v>-1.3166414849989207E-2</v>
      </c>
      <c r="K194">
        <v>2316.5</v>
      </c>
      <c r="L194">
        <v>2280</v>
      </c>
      <c r="M194">
        <v>2324.5</v>
      </c>
      <c r="N194">
        <v>2273</v>
      </c>
      <c r="O194">
        <v>2.631578947368421E-3</v>
      </c>
      <c r="P194">
        <v>2306</v>
      </c>
      <c r="Q194">
        <v>-8.6730268863833473E-3</v>
      </c>
      <c r="R194">
        <v>5.7193136823581172E-3</v>
      </c>
      <c r="S194">
        <v>831300</v>
      </c>
      <c r="T194">
        <v>2295.9114</v>
      </c>
      <c r="U194">
        <v>2927.5</v>
      </c>
      <c r="V194">
        <v>1950.5</v>
      </c>
      <c r="Z194">
        <v>0.62505787037037042</v>
      </c>
    </row>
    <row r="195" spans="1:26">
      <c r="A195" s="3">
        <v>46227</v>
      </c>
      <c r="B195">
        <v>4002.84</v>
      </c>
      <c r="C195">
        <v>-1.26E-2</v>
      </c>
      <c r="D195">
        <v>64520</v>
      </c>
      <c r="E195">
        <v>-2.76E-2</v>
      </c>
      <c r="F195">
        <v>2124</v>
      </c>
      <c r="G195" t="s">
        <v>30</v>
      </c>
      <c r="H195">
        <v>924</v>
      </c>
      <c r="I195">
        <v>14</v>
      </c>
      <c r="J195">
        <v>1.5384615384615385E-2</v>
      </c>
      <c r="K195">
        <v>910</v>
      </c>
      <c r="L195">
        <v>903</v>
      </c>
      <c r="M195">
        <v>925</v>
      </c>
      <c r="N195">
        <v>899</v>
      </c>
      <c r="O195">
        <v>2.3255813953488372E-2</v>
      </c>
      <c r="P195">
        <v>916</v>
      </c>
      <c r="Q195">
        <v>8.7336244541484712E-3</v>
      </c>
      <c r="R195">
        <v>2.7808676307007785E-2</v>
      </c>
      <c r="S195">
        <v>471000</v>
      </c>
      <c r="T195">
        <v>910.49440000000004</v>
      </c>
      <c r="U195">
        <v>1092</v>
      </c>
      <c r="V195">
        <v>820</v>
      </c>
      <c r="Z195">
        <v>0.62505787037037042</v>
      </c>
    </row>
    <row r="196" spans="1:26">
      <c r="A196" s="3">
        <v>46227</v>
      </c>
      <c r="B196">
        <v>4002.84</v>
      </c>
      <c r="C196">
        <v>-1.26E-2</v>
      </c>
      <c r="D196">
        <v>64520</v>
      </c>
      <c r="E196">
        <v>-2.76E-2</v>
      </c>
      <c r="F196">
        <v>2162</v>
      </c>
      <c r="G196" t="s">
        <v>31</v>
      </c>
      <c r="H196">
        <v>536</v>
      </c>
      <c r="I196">
        <v>0</v>
      </c>
      <c r="J196">
        <v>0</v>
      </c>
      <c r="K196">
        <v>536</v>
      </c>
      <c r="L196">
        <v>536</v>
      </c>
      <c r="M196">
        <v>537</v>
      </c>
      <c r="N196">
        <v>536</v>
      </c>
      <c r="O196">
        <v>0</v>
      </c>
      <c r="P196">
        <v>537</v>
      </c>
      <c r="Q196">
        <v>-1.8621973929236499E-3</v>
      </c>
      <c r="R196">
        <v>0</v>
      </c>
      <c r="S196">
        <v>5100</v>
      </c>
      <c r="T196">
        <v>536.66660000000002</v>
      </c>
      <c r="U196">
        <v>540</v>
      </c>
      <c r="V196">
        <v>382</v>
      </c>
      <c r="Z196">
        <v>0.53481481481481485</v>
      </c>
    </row>
    <row r="197" spans="1:26">
      <c r="A197" s="3">
        <v>46227</v>
      </c>
      <c r="B197">
        <v>4002.84</v>
      </c>
      <c r="C197">
        <v>-1.26E-2</v>
      </c>
      <c r="D197">
        <v>64520</v>
      </c>
      <c r="E197">
        <v>-2.76E-2</v>
      </c>
      <c r="F197">
        <v>2229</v>
      </c>
      <c r="G197" t="s">
        <v>32</v>
      </c>
      <c r="H197">
        <v>2936</v>
      </c>
      <c r="I197">
        <v>9.5</v>
      </c>
      <c r="J197">
        <v>3.2461985306680334E-3</v>
      </c>
      <c r="K197">
        <v>2926.5</v>
      </c>
      <c r="L197">
        <v>2908</v>
      </c>
      <c r="M197">
        <v>2945</v>
      </c>
      <c r="N197">
        <v>2897.5</v>
      </c>
      <c r="O197">
        <v>9.6286107290233843E-3</v>
      </c>
      <c r="P197">
        <v>2927</v>
      </c>
      <c r="Q197">
        <v>3.0748206354629312E-3</v>
      </c>
      <c r="R197">
        <v>1.3287316652286454E-2</v>
      </c>
      <c r="S197">
        <v>198700</v>
      </c>
      <c r="T197">
        <v>2917.5185999999999</v>
      </c>
      <c r="U197">
        <v>3194</v>
      </c>
      <c r="V197">
        <v>2756</v>
      </c>
      <c r="Z197">
        <v>0.62457175925925923</v>
      </c>
    </row>
    <row r="198" spans="1:26">
      <c r="A198" s="3">
        <v>46227</v>
      </c>
      <c r="B198">
        <v>4002.84</v>
      </c>
      <c r="C198">
        <v>-1.26E-2</v>
      </c>
      <c r="D198">
        <v>64520</v>
      </c>
      <c r="E198">
        <v>-2.76E-2</v>
      </c>
      <c r="F198">
        <v>2768</v>
      </c>
      <c r="G198" t="s">
        <v>33</v>
      </c>
      <c r="H198">
        <v>5386</v>
      </c>
      <c r="I198">
        <v>-84</v>
      </c>
      <c r="J198">
        <v>-1.5356489945155392E-2</v>
      </c>
      <c r="K198">
        <v>5470</v>
      </c>
      <c r="L198">
        <v>5449</v>
      </c>
      <c r="M198">
        <v>5452</v>
      </c>
      <c r="N198">
        <v>5378</v>
      </c>
      <c r="O198">
        <v>-1.1561754450357864E-2</v>
      </c>
      <c r="P198">
        <v>5399</v>
      </c>
      <c r="Q198">
        <v>-2.4078533061678087E-3</v>
      </c>
      <c r="R198">
        <v>1.4875418371141688E-3</v>
      </c>
      <c r="S198">
        <v>675700</v>
      </c>
      <c r="T198">
        <v>5407.1898000000001</v>
      </c>
      <c r="U198">
        <v>7257</v>
      </c>
      <c r="V198">
        <v>4923</v>
      </c>
      <c r="Z198">
        <v>0.62511574074074072</v>
      </c>
    </row>
    <row r="199" spans="1:26">
      <c r="A199" s="3">
        <v>46227</v>
      </c>
      <c r="B199">
        <v>4002.84</v>
      </c>
      <c r="C199">
        <v>-1.26E-2</v>
      </c>
      <c r="D199">
        <v>64520</v>
      </c>
      <c r="E199">
        <v>-2.76E-2</v>
      </c>
      <c r="F199">
        <v>2769</v>
      </c>
      <c r="G199" t="s">
        <v>34</v>
      </c>
      <c r="H199">
        <v>886</v>
      </c>
      <c r="I199">
        <v>2</v>
      </c>
      <c r="J199">
        <v>2.2624434389140274E-3</v>
      </c>
      <c r="K199">
        <v>884</v>
      </c>
      <c r="L199">
        <v>885</v>
      </c>
      <c r="M199">
        <v>889</v>
      </c>
      <c r="N199">
        <v>884</v>
      </c>
      <c r="O199">
        <v>1.1299435028248588E-3</v>
      </c>
      <c r="P199">
        <v>885</v>
      </c>
      <c r="Q199">
        <v>1.1299435028248588E-3</v>
      </c>
      <c r="R199">
        <v>2.2624434389140274E-3</v>
      </c>
      <c r="S199">
        <v>2300</v>
      </c>
      <c r="T199">
        <v>885.3913</v>
      </c>
      <c r="U199">
        <v>990</v>
      </c>
      <c r="V199">
        <v>807</v>
      </c>
      <c r="Z199">
        <v>0.61946759259259254</v>
      </c>
    </row>
    <row r="200" spans="1:26">
      <c r="A200" s="3">
        <v>46227</v>
      </c>
      <c r="B200">
        <v>4002.84</v>
      </c>
      <c r="C200">
        <v>-1.26E-2</v>
      </c>
      <c r="D200">
        <v>64520</v>
      </c>
      <c r="E200">
        <v>-2.76E-2</v>
      </c>
      <c r="F200">
        <v>2914</v>
      </c>
      <c r="G200" t="s">
        <v>35</v>
      </c>
      <c r="H200">
        <v>6428</v>
      </c>
      <c r="I200">
        <v>59</v>
      </c>
      <c r="J200">
        <v>9.2636206625843938E-3</v>
      </c>
      <c r="K200">
        <v>6369</v>
      </c>
      <c r="L200">
        <v>6390</v>
      </c>
      <c r="M200">
        <v>6481</v>
      </c>
      <c r="N200">
        <v>6362</v>
      </c>
      <c r="O200">
        <v>5.9467918622848198E-3</v>
      </c>
      <c r="P200">
        <v>6414</v>
      </c>
      <c r="Q200">
        <v>2.1827252884315559E-3</v>
      </c>
      <c r="R200">
        <v>1.0374096196164728E-2</v>
      </c>
      <c r="S200">
        <v>3274100</v>
      </c>
      <c r="T200">
        <v>6417.9520000000002</v>
      </c>
      <c r="U200">
        <v>6525</v>
      </c>
      <c r="V200">
        <v>5451</v>
      </c>
      <c r="Z200">
        <v>0.62510416666666668</v>
      </c>
    </row>
    <row r="201" spans="1:26">
      <c r="A201" s="3">
        <v>46227</v>
      </c>
      <c r="B201">
        <v>4002.84</v>
      </c>
      <c r="C201">
        <v>-1.26E-2</v>
      </c>
      <c r="D201">
        <v>64520</v>
      </c>
      <c r="E201">
        <v>-2.76E-2</v>
      </c>
      <c r="F201">
        <v>3003</v>
      </c>
      <c r="G201" t="s">
        <v>36</v>
      </c>
      <c r="H201">
        <v>1767</v>
      </c>
      <c r="I201">
        <v>-10.5</v>
      </c>
      <c r="J201">
        <v>-5.9071729957805904E-3</v>
      </c>
      <c r="K201">
        <v>1777.5</v>
      </c>
      <c r="L201">
        <v>1765</v>
      </c>
      <c r="M201">
        <v>1780</v>
      </c>
      <c r="N201">
        <v>1759</v>
      </c>
      <c r="O201">
        <v>1.1331444759206798E-3</v>
      </c>
      <c r="P201">
        <v>1775</v>
      </c>
      <c r="Q201">
        <v>-4.507042253521127E-3</v>
      </c>
      <c r="R201">
        <v>4.5480386583285955E-3</v>
      </c>
      <c r="S201">
        <v>932600</v>
      </c>
      <c r="T201">
        <v>1770.9289000000001</v>
      </c>
      <c r="U201">
        <v>2094</v>
      </c>
      <c r="V201">
        <v>1620.5</v>
      </c>
      <c r="Z201">
        <v>0.62505787037037042</v>
      </c>
    </row>
    <row r="202" spans="1:26">
      <c r="A202" s="3">
        <v>46227</v>
      </c>
      <c r="B202">
        <v>4002.84</v>
      </c>
      <c r="C202">
        <v>-1.26E-2</v>
      </c>
      <c r="D202">
        <v>64520</v>
      </c>
      <c r="E202">
        <v>-2.76E-2</v>
      </c>
      <c r="F202">
        <v>3407</v>
      </c>
      <c r="G202" t="s">
        <v>37</v>
      </c>
      <c r="H202">
        <v>1849.5</v>
      </c>
      <c r="I202">
        <v>-17</v>
      </c>
      <c r="J202">
        <v>-9.1079560675060272E-3</v>
      </c>
      <c r="K202">
        <v>1866.5</v>
      </c>
      <c r="L202">
        <v>1839.5</v>
      </c>
      <c r="M202">
        <v>1862.5</v>
      </c>
      <c r="N202">
        <v>1837.5</v>
      </c>
      <c r="O202">
        <v>5.436259853220984E-3</v>
      </c>
      <c r="P202">
        <v>1857</v>
      </c>
      <c r="Q202">
        <v>-4.0387722132471729E-3</v>
      </c>
      <c r="R202">
        <v>6.5306122448979594E-3</v>
      </c>
      <c r="S202">
        <v>2070500</v>
      </c>
      <c r="T202">
        <v>1849.0519999999999</v>
      </c>
      <c r="U202">
        <v>1906</v>
      </c>
      <c r="V202">
        <v>1415</v>
      </c>
      <c r="Z202">
        <v>0.62512731481481476</v>
      </c>
    </row>
    <row r="203" spans="1:26">
      <c r="A203" s="3">
        <v>46227</v>
      </c>
      <c r="B203">
        <v>4002.84</v>
      </c>
      <c r="C203">
        <v>-1.26E-2</v>
      </c>
      <c r="D203">
        <v>64520</v>
      </c>
      <c r="E203">
        <v>-2.76E-2</v>
      </c>
      <c r="F203">
        <v>4008</v>
      </c>
      <c r="G203" t="s">
        <v>38</v>
      </c>
      <c r="H203">
        <v>1277</v>
      </c>
      <c r="I203">
        <v>-23</v>
      </c>
      <c r="J203">
        <v>-1.7692307692307691E-2</v>
      </c>
      <c r="K203">
        <v>1300</v>
      </c>
      <c r="L203">
        <v>1283</v>
      </c>
      <c r="M203">
        <v>1293</v>
      </c>
      <c r="N203">
        <v>1275</v>
      </c>
      <c r="O203">
        <v>-4.6765393608729543E-3</v>
      </c>
      <c r="P203">
        <v>1281</v>
      </c>
      <c r="Q203">
        <v>-3.1225604996096799E-3</v>
      </c>
      <c r="R203">
        <v>1.5686274509803921E-3</v>
      </c>
      <c r="S203">
        <v>123700</v>
      </c>
      <c r="T203">
        <v>1281.1956</v>
      </c>
      <c r="U203">
        <v>1398</v>
      </c>
      <c r="V203">
        <v>1141</v>
      </c>
      <c r="Z203">
        <v>0.62421296296296291</v>
      </c>
    </row>
    <row r="204" spans="1:26">
      <c r="A204" s="3">
        <v>46227</v>
      </c>
      <c r="B204">
        <v>4002.84</v>
      </c>
      <c r="C204">
        <v>-1.26E-2</v>
      </c>
      <c r="D204">
        <v>64520</v>
      </c>
      <c r="E204">
        <v>-2.76E-2</v>
      </c>
      <c r="F204">
        <v>4026</v>
      </c>
      <c r="G204" t="s">
        <v>39</v>
      </c>
      <c r="H204">
        <v>1540</v>
      </c>
      <c r="I204">
        <v>-36</v>
      </c>
      <c r="J204">
        <v>-2.2842639593908629E-2</v>
      </c>
      <c r="K204">
        <v>1576</v>
      </c>
      <c r="L204">
        <v>1564</v>
      </c>
      <c r="M204">
        <v>1564</v>
      </c>
      <c r="N204">
        <v>1529</v>
      </c>
      <c r="O204">
        <v>-1.5345268542199489E-2</v>
      </c>
      <c r="P204">
        <v>1538</v>
      </c>
      <c r="Q204">
        <v>1.3003901170351106E-3</v>
      </c>
      <c r="R204">
        <v>7.1942446043165471E-3</v>
      </c>
      <c r="S204">
        <v>125700</v>
      </c>
      <c r="T204">
        <v>1539.6578999999999</v>
      </c>
      <c r="U204">
        <v>2148</v>
      </c>
      <c r="V204">
        <v>1480</v>
      </c>
      <c r="Z204">
        <v>0.62403935185185189</v>
      </c>
    </row>
    <row r="205" spans="1:26">
      <c r="A205" s="3">
        <v>46227</v>
      </c>
      <c r="B205">
        <v>4002.84</v>
      </c>
      <c r="C205">
        <v>-1.26E-2</v>
      </c>
      <c r="D205">
        <v>64520</v>
      </c>
      <c r="E205">
        <v>-2.76E-2</v>
      </c>
      <c r="F205">
        <v>4062</v>
      </c>
      <c r="G205" t="s">
        <v>40</v>
      </c>
      <c r="H205">
        <v>17225</v>
      </c>
      <c r="I205">
        <v>-850</v>
      </c>
      <c r="J205">
        <v>-4.7026279391424619E-2</v>
      </c>
      <c r="K205">
        <v>18075</v>
      </c>
      <c r="L205">
        <v>18000</v>
      </c>
      <c r="M205">
        <v>18770</v>
      </c>
      <c r="N205">
        <v>16825</v>
      </c>
      <c r="O205">
        <v>-4.3055555555555555E-2</v>
      </c>
      <c r="P205">
        <v>17155</v>
      </c>
      <c r="Q205">
        <v>4.0804430195278346E-3</v>
      </c>
      <c r="R205">
        <v>2.3774145616641901E-2</v>
      </c>
      <c r="S205">
        <v>8819700</v>
      </c>
      <c r="T205">
        <v>17599.427</v>
      </c>
      <c r="U205">
        <v>27480</v>
      </c>
      <c r="V205">
        <v>6592</v>
      </c>
      <c r="Z205">
        <v>0.6252199074074074</v>
      </c>
    </row>
    <row r="206" spans="1:26">
      <c r="A206" s="3">
        <v>46227</v>
      </c>
      <c r="B206">
        <v>4002.84</v>
      </c>
      <c r="C206">
        <v>-1.26E-2</v>
      </c>
      <c r="D206">
        <v>64520</v>
      </c>
      <c r="E206">
        <v>-2.76E-2</v>
      </c>
      <c r="F206">
        <v>4063</v>
      </c>
      <c r="G206" t="s">
        <v>41</v>
      </c>
      <c r="H206">
        <v>6649</v>
      </c>
      <c r="I206">
        <v>-321</v>
      </c>
      <c r="J206">
        <v>-4.6054519368723096E-2</v>
      </c>
      <c r="K206">
        <v>6970</v>
      </c>
      <c r="L206">
        <v>6833</v>
      </c>
      <c r="M206">
        <v>6840</v>
      </c>
      <c r="N206">
        <v>6603</v>
      </c>
      <c r="O206">
        <v>-2.6928142836235913E-2</v>
      </c>
      <c r="P206">
        <v>6683</v>
      </c>
      <c r="Q206">
        <v>-5.0875355379320667E-3</v>
      </c>
      <c r="R206">
        <v>6.9665303649856123E-3</v>
      </c>
      <c r="S206">
        <v>5465800</v>
      </c>
      <c r="T206">
        <v>6708.4483</v>
      </c>
      <c r="U206">
        <v>7930</v>
      </c>
      <c r="V206">
        <v>4812</v>
      </c>
      <c r="Z206">
        <v>0.6252199074074074</v>
      </c>
    </row>
    <row r="207" spans="1:26">
      <c r="A207" s="3">
        <v>46227</v>
      </c>
      <c r="B207">
        <v>4002.84</v>
      </c>
      <c r="C207">
        <v>-1.26E-2</v>
      </c>
      <c r="D207">
        <v>64520</v>
      </c>
      <c r="E207">
        <v>-2.76E-2</v>
      </c>
      <c r="F207">
        <v>4068</v>
      </c>
      <c r="G207" t="s">
        <v>42</v>
      </c>
      <c r="H207">
        <v>1636</v>
      </c>
      <c r="I207">
        <v>1</v>
      </c>
      <c r="J207">
        <v>6.116207951070336E-4</v>
      </c>
      <c r="K207">
        <v>1635</v>
      </c>
      <c r="L207">
        <v>1636</v>
      </c>
      <c r="M207">
        <v>1636</v>
      </c>
      <c r="N207">
        <v>1636</v>
      </c>
      <c r="O207">
        <v>0</v>
      </c>
      <c r="R207">
        <v>0</v>
      </c>
      <c r="S207">
        <v>100</v>
      </c>
      <c r="T207">
        <v>1636</v>
      </c>
      <c r="U207">
        <v>2000</v>
      </c>
      <c r="V207">
        <v>1557</v>
      </c>
      <c r="Z207">
        <v>0.375</v>
      </c>
    </row>
    <row r="208" spans="1:26">
      <c r="A208" s="3">
        <v>46227</v>
      </c>
      <c r="B208">
        <v>4002.84</v>
      </c>
      <c r="C208">
        <v>-1.26E-2</v>
      </c>
      <c r="D208">
        <v>64520</v>
      </c>
      <c r="E208">
        <v>-2.76E-2</v>
      </c>
      <c r="F208">
        <v>4100</v>
      </c>
      <c r="G208" t="s">
        <v>43</v>
      </c>
      <c r="H208">
        <v>1417</v>
      </c>
      <c r="I208">
        <v>-71</v>
      </c>
      <c r="J208">
        <v>-4.7715053763440859E-2</v>
      </c>
      <c r="K208">
        <v>1488</v>
      </c>
      <c r="L208">
        <v>1466</v>
      </c>
      <c r="M208">
        <v>1499</v>
      </c>
      <c r="N208">
        <v>1405</v>
      </c>
      <c r="O208">
        <v>-3.3424283765347888E-2</v>
      </c>
      <c r="P208">
        <v>1422</v>
      </c>
      <c r="Q208">
        <v>-3.5161744022503515E-3</v>
      </c>
      <c r="R208">
        <v>8.5409252669039152E-3</v>
      </c>
      <c r="S208">
        <v>22700</v>
      </c>
      <c r="T208">
        <v>1426.1188999999999</v>
      </c>
      <c r="U208">
        <v>2219</v>
      </c>
      <c r="V208">
        <v>1153</v>
      </c>
      <c r="Z208">
        <v>0.62486111111111109</v>
      </c>
    </row>
    <row r="209" spans="1:26">
      <c r="A209" s="3">
        <v>46227</v>
      </c>
      <c r="B209">
        <v>4002.84</v>
      </c>
      <c r="C209">
        <v>-1.26E-2</v>
      </c>
      <c r="D209">
        <v>64520</v>
      </c>
      <c r="E209">
        <v>-2.76E-2</v>
      </c>
      <c r="F209">
        <v>4182</v>
      </c>
      <c r="G209" t="s">
        <v>44</v>
      </c>
      <c r="H209">
        <v>4371</v>
      </c>
      <c r="I209">
        <v>-200</v>
      </c>
      <c r="J209">
        <v>-4.3754101947057533E-2</v>
      </c>
      <c r="K209">
        <v>4571</v>
      </c>
      <c r="L209">
        <v>4501</v>
      </c>
      <c r="M209">
        <v>4528</v>
      </c>
      <c r="N209">
        <v>4349</v>
      </c>
      <c r="O209">
        <v>-2.888247056209731E-2</v>
      </c>
      <c r="P209">
        <v>4409</v>
      </c>
      <c r="Q209">
        <v>-8.6187344068949876E-3</v>
      </c>
      <c r="R209">
        <v>5.0586341687744313E-3</v>
      </c>
      <c r="S209">
        <v>510500</v>
      </c>
      <c r="T209">
        <v>4417.7118</v>
      </c>
      <c r="U209">
        <v>5738</v>
      </c>
      <c r="V209">
        <v>2830.5</v>
      </c>
      <c r="Z209">
        <v>0.62484953703703705</v>
      </c>
    </row>
    <row r="210" spans="1:26">
      <c r="A210" s="3">
        <v>46227</v>
      </c>
      <c r="B210">
        <v>4002.84</v>
      </c>
      <c r="C210">
        <v>-1.26E-2</v>
      </c>
      <c r="D210">
        <v>64520</v>
      </c>
      <c r="E210">
        <v>-2.76E-2</v>
      </c>
      <c r="F210">
        <v>4188</v>
      </c>
      <c r="G210" t="s">
        <v>45</v>
      </c>
      <c r="H210">
        <v>1183</v>
      </c>
      <c r="I210">
        <v>-33</v>
      </c>
      <c r="J210">
        <v>-2.7138157894736843E-2</v>
      </c>
      <c r="K210">
        <v>1216</v>
      </c>
      <c r="L210">
        <v>1188</v>
      </c>
      <c r="M210">
        <v>1199</v>
      </c>
      <c r="N210">
        <v>1180</v>
      </c>
      <c r="O210">
        <v>-4.2087542087542087E-3</v>
      </c>
      <c r="P210">
        <v>1184</v>
      </c>
      <c r="Q210">
        <v>-8.4459459459459464E-4</v>
      </c>
      <c r="R210">
        <v>2.542372881355932E-3</v>
      </c>
      <c r="S210">
        <v>5142400</v>
      </c>
      <c r="T210">
        <v>1186.8010999999999</v>
      </c>
      <c r="U210">
        <v>1228.5</v>
      </c>
      <c r="V210">
        <v>846.4</v>
      </c>
      <c r="Z210">
        <v>0.62498842592592596</v>
      </c>
    </row>
    <row r="211" spans="1:26">
      <c r="A211" s="3">
        <v>46227</v>
      </c>
      <c r="B211">
        <v>4002.84</v>
      </c>
      <c r="C211">
        <v>-1.26E-2</v>
      </c>
      <c r="D211">
        <v>64520</v>
      </c>
      <c r="E211">
        <v>-2.76E-2</v>
      </c>
      <c r="F211">
        <v>4220</v>
      </c>
      <c r="G211" t="s">
        <v>46</v>
      </c>
      <c r="H211">
        <v>1798</v>
      </c>
      <c r="I211">
        <v>-31</v>
      </c>
      <c r="J211">
        <v>-1.6949152542372881E-2</v>
      </c>
      <c r="K211">
        <v>1829</v>
      </c>
      <c r="L211">
        <v>1789</v>
      </c>
      <c r="M211">
        <v>1816</v>
      </c>
      <c r="N211">
        <v>1774</v>
      </c>
      <c r="O211">
        <v>5.030743432084964E-3</v>
      </c>
      <c r="P211">
        <v>1803</v>
      </c>
      <c r="Q211">
        <v>-2.7731558513588465E-3</v>
      </c>
      <c r="R211">
        <v>1.3528748590755355E-2</v>
      </c>
      <c r="S211">
        <v>89500</v>
      </c>
      <c r="T211">
        <v>1800.3887999999999</v>
      </c>
      <c r="U211">
        <v>1921</v>
      </c>
      <c r="V211">
        <v>1487</v>
      </c>
      <c r="Z211">
        <v>0.62504629629629627</v>
      </c>
    </row>
    <row r="212" spans="1:26">
      <c r="A212" s="3">
        <v>46227</v>
      </c>
      <c r="B212">
        <v>4002.84</v>
      </c>
      <c r="C212">
        <v>-1.26E-2</v>
      </c>
      <c r="D212">
        <v>64520</v>
      </c>
      <c r="E212">
        <v>-2.76E-2</v>
      </c>
      <c r="F212">
        <v>4334</v>
      </c>
      <c r="G212" t="s">
        <v>47</v>
      </c>
      <c r="H212">
        <v>379</v>
      </c>
      <c r="I212">
        <v>-2</v>
      </c>
      <c r="J212">
        <v>-5.2493438320209973E-3</v>
      </c>
      <c r="K212">
        <v>381</v>
      </c>
      <c r="L212">
        <v>383</v>
      </c>
      <c r="M212">
        <v>383</v>
      </c>
      <c r="N212">
        <v>378</v>
      </c>
      <c r="O212">
        <v>-1.0443864229765013E-2</v>
      </c>
      <c r="P212">
        <v>383</v>
      </c>
      <c r="Q212">
        <v>-1.0443864229765013E-2</v>
      </c>
      <c r="R212">
        <v>2.6455026455026454E-3</v>
      </c>
      <c r="S212">
        <v>1800</v>
      </c>
      <c r="T212">
        <v>380</v>
      </c>
      <c r="U212">
        <v>426</v>
      </c>
      <c r="V212">
        <v>365</v>
      </c>
      <c r="Z212">
        <v>0.60006944444444443</v>
      </c>
    </row>
    <row r="213" spans="1:26">
      <c r="A213" s="3">
        <v>46227</v>
      </c>
      <c r="B213">
        <v>4002.84</v>
      </c>
      <c r="C213">
        <v>-1.26E-2</v>
      </c>
      <c r="D213">
        <v>64520</v>
      </c>
      <c r="E213">
        <v>-2.76E-2</v>
      </c>
      <c r="F213">
        <v>4523</v>
      </c>
      <c r="G213" t="s">
        <v>48</v>
      </c>
      <c r="H213">
        <v>4663</v>
      </c>
      <c r="I213">
        <v>81</v>
      </c>
      <c r="J213">
        <v>1.7677869925796594E-2</v>
      </c>
      <c r="K213">
        <v>4582</v>
      </c>
      <c r="L213">
        <v>4597</v>
      </c>
      <c r="M213">
        <v>4678</v>
      </c>
      <c r="N213">
        <v>4563</v>
      </c>
      <c r="O213">
        <v>1.4357189471394388E-2</v>
      </c>
      <c r="P213">
        <v>4646</v>
      </c>
      <c r="Q213">
        <v>3.6590615583297461E-3</v>
      </c>
      <c r="R213">
        <v>2.1915406530791146E-2</v>
      </c>
      <c r="S213">
        <v>930200</v>
      </c>
      <c r="T213">
        <v>4636.0958000000001</v>
      </c>
      <c r="U213">
        <v>5243</v>
      </c>
      <c r="V213">
        <v>3660</v>
      </c>
      <c r="Z213">
        <v>0.62516203703703699</v>
      </c>
    </row>
    <row r="214" spans="1:26">
      <c r="A214" s="3">
        <v>46227</v>
      </c>
      <c r="B214">
        <v>4002.84</v>
      </c>
      <c r="C214">
        <v>-1.26E-2</v>
      </c>
      <c r="D214">
        <v>64520</v>
      </c>
      <c r="E214">
        <v>-2.76E-2</v>
      </c>
      <c r="F214">
        <v>4528</v>
      </c>
      <c r="G214" t="s">
        <v>49</v>
      </c>
      <c r="H214">
        <v>2419.5</v>
      </c>
      <c r="I214">
        <v>21</v>
      </c>
      <c r="J214">
        <v>8.7554721701063164E-3</v>
      </c>
      <c r="K214">
        <v>2398.5</v>
      </c>
      <c r="L214">
        <v>2397</v>
      </c>
      <c r="M214">
        <v>2440.5</v>
      </c>
      <c r="N214">
        <v>2383.5</v>
      </c>
      <c r="O214">
        <v>9.3867334167709645E-3</v>
      </c>
      <c r="P214">
        <v>2440</v>
      </c>
      <c r="Q214">
        <v>-8.4016393442622947E-3</v>
      </c>
      <c r="R214">
        <v>1.5103838892385148E-2</v>
      </c>
      <c r="S214">
        <v>846100</v>
      </c>
      <c r="T214">
        <v>2424.7728000000002</v>
      </c>
      <c r="U214">
        <v>2674.5</v>
      </c>
      <c r="V214">
        <v>2114.5</v>
      </c>
      <c r="Z214">
        <v>0.62520833333333337</v>
      </c>
    </row>
    <row r="215" spans="1:26">
      <c r="A215" s="3">
        <v>46227</v>
      </c>
      <c r="B215">
        <v>4002.84</v>
      </c>
      <c r="C215">
        <v>-1.26E-2</v>
      </c>
      <c r="D215">
        <v>64520</v>
      </c>
      <c r="E215">
        <v>-2.76E-2</v>
      </c>
      <c r="F215">
        <v>4661</v>
      </c>
      <c r="G215" t="s">
        <v>50</v>
      </c>
      <c r="H215">
        <v>2676.5</v>
      </c>
      <c r="I215">
        <v>46.5</v>
      </c>
      <c r="J215">
        <v>1.7680608365019012E-2</v>
      </c>
      <c r="K215">
        <v>2630</v>
      </c>
      <c r="L215">
        <v>2605</v>
      </c>
      <c r="M215">
        <v>2687</v>
      </c>
      <c r="N215">
        <v>2603.5</v>
      </c>
      <c r="O215">
        <v>2.7447216890595011E-2</v>
      </c>
      <c r="P215">
        <v>2673.5</v>
      </c>
      <c r="Q215">
        <v>1.1221245558256966E-3</v>
      </c>
      <c r="R215">
        <v>2.8039178029575573E-2</v>
      </c>
      <c r="S215">
        <v>3385200</v>
      </c>
      <c r="T215">
        <v>2656.5435000000002</v>
      </c>
      <c r="U215">
        <v>2947</v>
      </c>
      <c r="V215">
        <v>2103</v>
      </c>
      <c r="Z215">
        <v>0.62517361111111114</v>
      </c>
    </row>
    <row r="216" spans="1:26">
      <c r="A216" s="3">
        <v>46227</v>
      </c>
      <c r="B216">
        <v>4002.84</v>
      </c>
      <c r="C216">
        <v>-1.26E-2</v>
      </c>
      <c r="D216">
        <v>64520</v>
      </c>
      <c r="E216">
        <v>-2.76E-2</v>
      </c>
      <c r="F216">
        <v>5020</v>
      </c>
      <c r="G216" t="s">
        <v>51</v>
      </c>
      <c r="H216">
        <v>1327.5</v>
      </c>
      <c r="I216">
        <v>-9.5</v>
      </c>
      <c r="J216">
        <v>-7.1054599850411369E-3</v>
      </c>
      <c r="K216">
        <v>1337</v>
      </c>
      <c r="L216">
        <v>1330</v>
      </c>
      <c r="M216">
        <v>1342</v>
      </c>
      <c r="N216">
        <v>1324.5</v>
      </c>
      <c r="O216">
        <v>-1.8796992481203006E-3</v>
      </c>
      <c r="P216">
        <v>1333.5</v>
      </c>
      <c r="Q216">
        <v>-4.4994375703037125E-3</v>
      </c>
      <c r="R216">
        <v>2.2650056625141564E-3</v>
      </c>
      <c r="S216">
        <v>4758500</v>
      </c>
      <c r="T216">
        <v>1331.998</v>
      </c>
      <c r="U216">
        <v>1552.5</v>
      </c>
      <c r="V216">
        <v>1113</v>
      </c>
      <c r="Z216">
        <v>0.62509259259259264</v>
      </c>
    </row>
    <row r="217" spans="1:26">
      <c r="A217" s="3">
        <v>46227</v>
      </c>
      <c r="B217">
        <v>4002.84</v>
      </c>
      <c r="C217">
        <v>-1.26E-2</v>
      </c>
      <c r="D217">
        <v>64520</v>
      </c>
      <c r="E217">
        <v>-2.76E-2</v>
      </c>
      <c r="F217">
        <v>5201</v>
      </c>
      <c r="G217" t="s">
        <v>52</v>
      </c>
      <c r="H217">
        <v>6152</v>
      </c>
      <c r="I217">
        <v>-163</v>
      </c>
      <c r="J217">
        <v>-2.5811559778305623E-2</v>
      </c>
      <c r="K217">
        <v>6315</v>
      </c>
      <c r="L217">
        <v>6251</v>
      </c>
      <c r="M217">
        <v>6279</v>
      </c>
      <c r="N217">
        <v>6132</v>
      </c>
      <c r="O217">
        <v>-1.583746600543913E-2</v>
      </c>
      <c r="P217">
        <v>6179</v>
      </c>
      <c r="Q217">
        <v>-4.3696391001780219E-3</v>
      </c>
      <c r="R217">
        <v>3.2615786040443573E-3</v>
      </c>
      <c r="S217">
        <v>650100</v>
      </c>
      <c r="T217">
        <v>6186.2403999999997</v>
      </c>
      <c r="U217">
        <v>8315</v>
      </c>
      <c r="V217">
        <v>5177</v>
      </c>
      <c r="Z217">
        <v>0.62509259259259264</v>
      </c>
    </row>
    <row r="218" spans="1:26">
      <c r="A218" s="3">
        <v>46227</v>
      </c>
      <c r="B218">
        <v>4002.84</v>
      </c>
      <c r="C218">
        <v>-1.26E-2</v>
      </c>
      <c r="D218">
        <v>64520</v>
      </c>
      <c r="E218">
        <v>-2.76E-2</v>
      </c>
      <c r="F218">
        <v>5302</v>
      </c>
      <c r="G218" t="s">
        <v>53</v>
      </c>
      <c r="H218">
        <v>4685</v>
      </c>
      <c r="I218">
        <v>-65</v>
      </c>
      <c r="J218">
        <v>-1.368421052631579E-2</v>
      </c>
      <c r="K218">
        <v>4750</v>
      </c>
      <c r="L218">
        <v>4735</v>
      </c>
      <c r="M218">
        <v>4735</v>
      </c>
      <c r="N218">
        <v>4685</v>
      </c>
      <c r="O218">
        <v>-1.0559662090813094E-2</v>
      </c>
      <c r="P218">
        <v>4705</v>
      </c>
      <c r="Q218">
        <v>-4.2507970244420826E-3</v>
      </c>
      <c r="R218">
        <v>0</v>
      </c>
      <c r="S218">
        <v>28700</v>
      </c>
      <c r="T218">
        <v>4703.7978999999996</v>
      </c>
      <c r="U218">
        <v>5080</v>
      </c>
      <c r="V218">
        <v>4390</v>
      </c>
      <c r="Z218">
        <v>0.62451388888888892</v>
      </c>
    </row>
    <row r="219" spans="1:26">
      <c r="A219" s="3">
        <v>46227</v>
      </c>
      <c r="B219">
        <v>4002.84</v>
      </c>
      <c r="C219">
        <v>-1.26E-2</v>
      </c>
      <c r="D219">
        <v>64520</v>
      </c>
      <c r="E219">
        <v>-2.76E-2</v>
      </c>
      <c r="F219">
        <v>5310</v>
      </c>
      <c r="G219" t="s">
        <v>54</v>
      </c>
      <c r="H219">
        <v>6710</v>
      </c>
      <c r="I219">
        <v>-80</v>
      </c>
      <c r="J219">
        <v>-1.1782032400589101E-2</v>
      </c>
      <c r="K219">
        <v>6790</v>
      </c>
      <c r="L219">
        <v>6750</v>
      </c>
      <c r="M219">
        <v>6840</v>
      </c>
      <c r="N219">
        <v>6630</v>
      </c>
      <c r="O219">
        <v>-5.9259259259259256E-3</v>
      </c>
      <c r="P219">
        <v>6650</v>
      </c>
      <c r="Q219">
        <v>9.0225563909774441E-3</v>
      </c>
      <c r="R219">
        <v>1.2066365007541479E-2</v>
      </c>
      <c r="S219">
        <v>63500</v>
      </c>
      <c r="T219">
        <v>6705.3069999999998</v>
      </c>
      <c r="U219">
        <v>8990</v>
      </c>
      <c r="V219">
        <v>4825</v>
      </c>
      <c r="Z219">
        <v>0.62350694444444443</v>
      </c>
    </row>
    <row r="220" spans="1:26">
      <c r="A220" s="3">
        <v>46227</v>
      </c>
      <c r="B220">
        <v>4002.84</v>
      </c>
      <c r="C220">
        <v>-1.26E-2</v>
      </c>
      <c r="D220">
        <v>64520</v>
      </c>
      <c r="E220">
        <v>-2.76E-2</v>
      </c>
      <c r="F220">
        <v>5334</v>
      </c>
      <c r="G220" t="s">
        <v>55</v>
      </c>
      <c r="H220">
        <v>9397</v>
      </c>
      <c r="I220">
        <v>-331</v>
      </c>
      <c r="J220">
        <v>-3.4025493421052634E-2</v>
      </c>
      <c r="K220">
        <v>9728</v>
      </c>
      <c r="L220">
        <v>9600</v>
      </c>
      <c r="M220">
        <v>9692</v>
      </c>
      <c r="N220">
        <v>9326</v>
      </c>
      <c r="O220">
        <v>-2.1145833333333332E-2</v>
      </c>
      <c r="P220">
        <v>9428</v>
      </c>
      <c r="Q220">
        <v>-3.2880780653372931E-3</v>
      </c>
      <c r="R220">
        <v>7.6131245978983486E-3</v>
      </c>
      <c r="S220">
        <v>681400</v>
      </c>
      <c r="T220">
        <v>9476.6520999999993</v>
      </c>
      <c r="U220">
        <v>11265</v>
      </c>
      <c r="V220">
        <v>6421</v>
      </c>
      <c r="Z220">
        <v>0.62517361111111114</v>
      </c>
    </row>
    <row r="221" spans="1:26">
      <c r="A221" s="3">
        <v>46227</v>
      </c>
      <c r="B221">
        <v>4002.84</v>
      </c>
      <c r="C221">
        <v>-1.26E-2</v>
      </c>
      <c r="D221">
        <v>64520</v>
      </c>
      <c r="E221">
        <v>-2.76E-2</v>
      </c>
      <c r="F221">
        <v>5706</v>
      </c>
      <c r="G221" t="s">
        <v>56</v>
      </c>
      <c r="H221">
        <v>31880</v>
      </c>
      <c r="I221">
        <v>-2020</v>
      </c>
      <c r="J221">
        <v>-5.9587020648967551E-2</v>
      </c>
      <c r="K221">
        <v>33900</v>
      </c>
      <c r="L221">
        <v>33330</v>
      </c>
      <c r="M221">
        <v>33660</v>
      </c>
      <c r="N221">
        <v>31380</v>
      </c>
      <c r="O221">
        <v>-4.3504350435043505E-2</v>
      </c>
      <c r="P221">
        <v>31780</v>
      </c>
      <c r="Q221">
        <v>3.1466331025802393E-3</v>
      </c>
      <c r="R221">
        <v>1.5933715742511154E-2</v>
      </c>
      <c r="S221">
        <v>619800</v>
      </c>
      <c r="T221">
        <v>32142.061900000001</v>
      </c>
      <c r="U221">
        <v>57700</v>
      </c>
      <c r="V221">
        <v>17995</v>
      </c>
      <c r="Z221">
        <v>0.62510416666666668</v>
      </c>
    </row>
    <row r="222" spans="1:26">
      <c r="A222" s="3">
        <v>46227</v>
      </c>
      <c r="B222">
        <v>4002.84</v>
      </c>
      <c r="C222">
        <v>-1.26E-2</v>
      </c>
      <c r="D222">
        <v>64520</v>
      </c>
      <c r="E222">
        <v>-2.76E-2</v>
      </c>
      <c r="F222">
        <v>5711</v>
      </c>
      <c r="G222" t="s">
        <v>57</v>
      </c>
      <c r="H222">
        <v>4150</v>
      </c>
      <c r="I222">
        <v>-144</v>
      </c>
      <c r="J222">
        <v>-3.3535165346995806E-2</v>
      </c>
      <c r="K222">
        <v>4294</v>
      </c>
      <c r="L222">
        <v>4224</v>
      </c>
      <c r="M222">
        <v>4249</v>
      </c>
      <c r="N222">
        <v>4139</v>
      </c>
      <c r="O222">
        <v>-1.7518939393939392E-2</v>
      </c>
      <c r="P222">
        <v>4174</v>
      </c>
      <c r="Q222">
        <v>-5.7498802108289409E-3</v>
      </c>
      <c r="R222">
        <v>2.6576467745832327E-3</v>
      </c>
      <c r="S222">
        <v>656100</v>
      </c>
      <c r="T222">
        <v>4175.4544999999998</v>
      </c>
      <c r="U222">
        <v>6126</v>
      </c>
      <c r="V222">
        <v>3690</v>
      </c>
      <c r="Z222">
        <v>0.62510416666666668</v>
      </c>
    </row>
    <row r="223" spans="1:26">
      <c r="A223" s="3">
        <v>46227</v>
      </c>
      <c r="B223">
        <v>4002.84</v>
      </c>
      <c r="C223">
        <v>-1.26E-2</v>
      </c>
      <c r="D223">
        <v>64520</v>
      </c>
      <c r="E223">
        <v>-2.76E-2</v>
      </c>
      <c r="F223">
        <v>5713</v>
      </c>
      <c r="G223" t="s">
        <v>58</v>
      </c>
      <c r="H223">
        <v>7436</v>
      </c>
      <c r="I223">
        <v>-466</v>
      </c>
      <c r="J223">
        <v>-5.8972412047582891E-2</v>
      </c>
      <c r="K223">
        <v>7902</v>
      </c>
      <c r="L223">
        <v>7697</v>
      </c>
      <c r="M223">
        <v>7722</v>
      </c>
      <c r="N223">
        <v>7407</v>
      </c>
      <c r="O223">
        <v>-3.390931531765623E-2</v>
      </c>
      <c r="P223">
        <v>7480</v>
      </c>
      <c r="Q223">
        <v>-5.8823529411764705E-3</v>
      </c>
      <c r="R223">
        <v>3.9152153368435267E-3</v>
      </c>
      <c r="S223">
        <v>2226100</v>
      </c>
      <c r="T223">
        <v>7510.8375999999998</v>
      </c>
      <c r="U223">
        <v>13300</v>
      </c>
      <c r="V223">
        <v>6552</v>
      </c>
      <c r="Z223">
        <v>0.62516203703703699</v>
      </c>
    </row>
    <row r="224" spans="1:26">
      <c r="A224" s="3">
        <v>46227</v>
      </c>
      <c r="B224">
        <v>4002.84</v>
      </c>
      <c r="C224">
        <v>-1.26E-2</v>
      </c>
      <c r="D224">
        <v>64520</v>
      </c>
      <c r="E224">
        <v>-2.76E-2</v>
      </c>
      <c r="F224">
        <v>5802</v>
      </c>
      <c r="G224" t="s">
        <v>59</v>
      </c>
      <c r="H224">
        <v>2443.5</v>
      </c>
      <c r="I224">
        <v>-68.5</v>
      </c>
      <c r="J224">
        <v>-2.7269108280254778E-2</v>
      </c>
      <c r="K224">
        <v>2512</v>
      </c>
      <c r="L224">
        <v>2464</v>
      </c>
      <c r="M224">
        <v>2474</v>
      </c>
      <c r="N224">
        <v>2412</v>
      </c>
      <c r="O224">
        <v>-8.3198051948051941E-3</v>
      </c>
      <c r="P224">
        <v>2445.5</v>
      </c>
      <c r="Q224">
        <v>-8.1782866489470455E-4</v>
      </c>
      <c r="R224">
        <v>1.3059701492537313E-2</v>
      </c>
      <c r="S224">
        <v>9001300</v>
      </c>
      <c r="T224">
        <v>2437.9175</v>
      </c>
      <c r="U224">
        <v>3019</v>
      </c>
      <c r="V224">
        <v>2151.5</v>
      </c>
      <c r="Z224">
        <v>0.62520833333333337</v>
      </c>
    </row>
    <row r="225" spans="1:26">
      <c r="A225" s="3">
        <v>46227</v>
      </c>
      <c r="B225">
        <v>4002.84</v>
      </c>
      <c r="C225">
        <v>-1.26E-2</v>
      </c>
      <c r="D225">
        <v>64520</v>
      </c>
      <c r="E225">
        <v>-2.76E-2</v>
      </c>
      <c r="F225">
        <v>5803</v>
      </c>
      <c r="G225" t="s">
        <v>60</v>
      </c>
      <c r="H225">
        <v>4553</v>
      </c>
      <c r="I225">
        <v>-174</v>
      </c>
      <c r="J225">
        <v>-3.6809815950920248E-2</v>
      </c>
      <c r="K225">
        <v>4727</v>
      </c>
      <c r="L225">
        <v>4659</v>
      </c>
      <c r="M225">
        <v>4740</v>
      </c>
      <c r="N225">
        <v>4511</v>
      </c>
      <c r="O225">
        <v>-2.275166344709165E-2</v>
      </c>
      <c r="P225">
        <v>4573</v>
      </c>
      <c r="Q225">
        <v>-4.3734966105401264E-3</v>
      </c>
      <c r="R225">
        <v>9.3105741520727106E-3</v>
      </c>
      <c r="S225">
        <v>25469700</v>
      </c>
      <c r="T225">
        <v>4591.9785000000002</v>
      </c>
      <c r="U225">
        <v>7933</v>
      </c>
      <c r="V225">
        <v>3888</v>
      </c>
      <c r="Z225">
        <v>0.62520833333333337</v>
      </c>
    </row>
    <row r="226" spans="1:26">
      <c r="A226" s="3">
        <v>46227</v>
      </c>
      <c r="B226">
        <v>4002.84</v>
      </c>
      <c r="C226">
        <v>-1.26E-2</v>
      </c>
      <c r="D226">
        <v>64520</v>
      </c>
      <c r="E226">
        <v>-2.76E-2</v>
      </c>
      <c r="F226">
        <v>6038</v>
      </c>
      <c r="G226" t="s">
        <v>61</v>
      </c>
      <c r="H226">
        <v>819</v>
      </c>
      <c r="I226">
        <v>0</v>
      </c>
      <c r="J226">
        <v>0</v>
      </c>
      <c r="K226">
        <v>819</v>
      </c>
      <c r="L226">
        <v>824</v>
      </c>
      <c r="M226">
        <v>824</v>
      </c>
      <c r="N226">
        <v>819</v>
      </c>
      <c r="O226">
        <v>-6.0679611650485436E-3</v>
      </c>
      <c r="P226">
        <v>819</v>
      </c>
      <c r="Q226">
        <v>0</v>
      </c>
      <c r="R226">
        <v>0</v>
      </c>
      <c r="S226">
        <v>3100</v>
      </c>
      <c r="T226">
        <v>820.80640000000005</v>
      </c>
      <c r="U226">
        <v>991</v>
      </c>
      <c r="V226">
        <v>790</v>
      </c>
      <c r="Z226">
        <v>0.61769675925925926</v>
      </c>
    </row>
    <row r="227" spans="1:26">
      <c r="A227" s="3">
        <v>46227</v>
      </c>
      <c r="B227">
        <v>4002.84</v>
      </c>
      <c r="C227">
        <v>-1.26E-2</v>
      </c>
      <c r="D227">
        <v>64520</v>
      </c>
      <c r="E227">
        <v>-2.76E-2</v>
      </c>
      <c r="F227">
        <v>6156</v>
      </c>
      <c r="G227" t="s">
        <v>62</v>
      </c>
      <c r="H227">
        <v>1775</v>
      </c>
      <c r="I227">
        <v>-7</v>
      </c>
      <c r="J227">
        <v>-3.9281705948372618E-3</v>
      </c>
      <c r="K227">
        <v>1782</v>
      </c>
      <c r="L227">
        <v>1782</v>
      </c>
      <c r="M227">
        <v>1782</v>
      </c>
      <c r="N227">
        <v>1766</v>
      </c>
      <c r="O227">
        <v>-3.9281705948372618E-3</v>
      </c>
      <c r="P227">
        <v>1777</v>
      </c>
      <c r="Q227">
        <v>-1.1254924029262803E-3</v>
      </c>
      <c r="R227">
        <v>5.0962627406568517E-3</v>
      </c>
      <c r="S227">
        <v>8500</v>
      </c>
      <c r="T227">
        <v>1771.4469999999999</v>
      </c>
      <c r="U227">
        <v>2086</v>
      </c>
      <c r="V227">
        <v>1677</v>
      </c>
      <c r="Z227">
        <v>0.62151620370370375</v>
      </c>
    </row>
    <row r="228" spans="1:26">
      <c r="A228" s="3">
        <v>46227</v>
      </c>
      <c r="B228">
        <v>4002.84</v>
      </c>
      <c r="C228">
        <v>-1.26E-2</v>
      </c>
      <c r="D228">
        <v>64520</v>
      </c>
      <c r="E228">
        <v>-2.76E-2</v>
      </c>
      <c r="F228">
        <v>6178</v>
      </c>
      <c r="G228" t="s">
        <v>63</v>
      </c>
      <c r="H228">
        <v>2489</v>
      </c>
      <c r="I228">
        <v>28.5</v>
      </c>
      <c r="J228">
        <v>1.1583011583011582E-2</v>
      </c>
      <c r="K228">
        <v>2460.5</v>
      </c>
      <c r="L228">
        <v>2430.5</v>
      </c>
      <c r="M228">
        <v>2496</v>
      </c>
      <c r="N228">
        <v>2426</v>
      </c>
      <c r="O228">
        <v>2.4069121579921828E-2</v>
      </c>
      <c r="P228">
        <v>2482</v>
      </c>
      <c r="Q228">
        <v>2.8203062046736503E-3</v>
      </c>
      <c r="R228">
        <v>2.5968672712283595E-2</v>
      </c>
      <c r="S228">
        <v>3566200</v>
      </c>
      <c r="T228">
        <v>2474.1012999999998</v>
      </c>
      <c r="U228">
        <v>2466.5</v>
      </c>
      <c r="V228">
        <v>1663.5</v>
      </c>
      <c r="Z228">
        <v>0.62505787037037042</v>
      </c>
    </row>
    <row r="229" spans="1:26">
      <c r="A229" s="3">
        <v>46227</v>
      </c>
      <c r="B229">
        <v>4002.84</v>
      </c>
      <c r="C229">
        <v>-1.26E-2</v>
      </c>
      <c r="D229">
        <v>64520</v>
      </c>
      <c r="E229">
        <v>-2.76E-2</v>
      </c>
      <c r="F229">
        <v>6208</v>
      </c>
      <c r="G229" t="s">
        <v>64</v>
      </c>
      <c r="H229">
        <v>1635</v>
      </c>
      <c r="I229">
        <v>-8</v>
      </c>
      <c r="J229">
        <v>-4.8691418137553257E-3</v>
      </c>
      <c r="K229">
        <v>1643</v>
      </c>
      <c r="L229">
        <v>1643</v>
      </c>
      <c r="M229">
        <v>1643</v>
      </c>
      <c r="N229">
        <v>1610</v>
      </c>
      <c r="O229">
        <v>-4.8691418137553257E-3</v>
      </c>
      <c r="P229">
        <v>1634</v>
      </c>
      <c r="Q229">
        <v>6.1199510403916763E-4</v>
      </c>
      <c r="R229">
        <v>1.5527950310559006E-2</v>
      </c>
      <c r="S229">
        <v>44800</v>
      </c>
      <c r="T229">
        <v>1625.8280999999999</v>
      </c>
      <c r="U229">
        <v>3135</v>
      </c>
      <c r="V229">
        <v>1501</v>
      </c>
      <c r="Z229">
        <v>0.62262731481481481</v>
      </c>
    </row>
    <row r="230" spans="1:26">
      <c r="A230" s="3">
        <v>46227</v>
      </c>
      <c r="B230">
        <v>4002.84</v>
      </c>
      <c r="C230">
        <v>-1.26E-2</v>
      </c>
      <c r="D230">
        <v>64520</v>
      </c>
      <c r="E230">
        <v>-2.76E-2</v>
      </c>
      <c r="F230">
        <v>6356</v>
      </c>
      <c r="G230" t="s">
        <v>65</v>
      </c>
      <c r="H230">
        <v>1357</v>
      </c>
      <c r="I230">
        <v>-50</v>
      </c>
      <c r="J230">
        <v>-3.5536602700781808E-2</v>
      </c>
      <c r="K230">
        <v>1407</v>
      </c>
      <c r="L230">
        <v>1400</v>
      </c>
      <c r="M230">
        <v>1418</v>
      </c>
      <c r="N230">
        <v>1350</v>
      </c>
      <c r="O230">
        <v>-3.0714285714285715E-2</v>
      </c>
      <c r="P230">
        <v>1380</v>
      </c>
      <c r="Q230">
        <v>-1.6666666666666666E-2</v>
      </c>
      <c r="R230">
        <v>5.185185185185185E-3</v>
      </c>
      <c r="S230">
        <v>138500</v>
      </c>
      <c r="T230">
        <v>1378.2779</v>
      </c>
      <c r="U230">
        <v>2287</v>
      </c>
      <c r="V230">
        <v>810</v>
      </c>
      <c r="Z230">
        <v>0.62461805555555561</v>
      </c>
    </row>
    <row r="231" spans="1:26">
      <c r="A231" s="3">
        <v>46227</v>
      </c>
      <c r="B231">
        <v>4002.84</v>
      </c>
      <c r="C231">
        <v>-1.26E-2</v>
      </c>
      <c r="D231">
        <v>64520</v>
      </c>
      <c r="E231">
        <v>-2.76E-2</v>
      </c>
      <c r="F231">
        <v>6378</v>
      </c>
      <c r="G231" t="s">
        <v>66</v>
      </c>
      <c r="H231">
        <v>1204</v>
      </c>
      <c r="I231">
        <v>-11</v>
      </c>
      <c r="J231">
        <v>-9.0534979423868307E-3</v>
      </c>
      <c r="K231">
        <v>1215</v>
      </c>
      <c r="L231">
        <v>1215</v>
      </c>
      <c r="M231">
        <v>1224</v>
      </c>
      <c r="N231">
        <v>1200</v>
      </c>
      <c r="O231">
        <v>-9.0534979423868307E-3</v>
      </c>
      <c r="P231">
        <v>1209</v>
      </c>
      <c r="Q231">
        <v>-4.1356492969396195E-3</v>
      </c>
      <c r="R231">
        <v>3.3333333333333335E-3</v>
      </c>
      <c r="S231">
        <v>82000</v>
      </c>
      <c r="T231">
        <v>1210.4121</v>
      </c>
      <c r="U231">
        <v>1950</v>
      </c>
      <c r="V231">
        <v>1101</v>
      </c>
      <c r="Z231">
        <v>0.62459490740740742</v>
      </c>
    </row>
    <row r="232" spans="1:26">
      <c r="A232" s="3">
        <v>46227</v>
      </c>
      <c r="B232">
        <v>4002.84</v>
      </c>
      <c r="C232">
        <v>-1.26E-2</v>
      </c>
      <c r="D232">
        <v>64520</v>
      </c>
      <c r="E232">
        <v>-2.76E-2</v>
      </c>
      <c r="F232">
        <v>6526</v>
      </c>
      <c r="G232" t="s">
        <v>67</v>
      </c>
      <c r="H232">
        <v>2389</v>
      </c>
      <c r="I232">
        <v>-84.5</v>
      </c>
      <c r="J232">
        <v>-3.4162118455629671E-2</v>
      </c>
      <c r="K232">
        <v>2473.5</v>
      </c>
      <c r="L232">
        <v>2453</v>
      </c>
      <c r="M232">
        <v>2508.5</v>
      </c>
      <c r="N232">
        <v>2369</v>
      </c>
      <c r="O232">
        <v>-2.6090501426824297E-2</v>
      </c>
      <c r="P232">
        <v>2379</v>
      </c>
      <c r="Q232">
        <v>4.2034468263976461E-3</v>
      </c>
      <c r="R232">
        <v>8.4423807513718876E-3</v>
      </c>
      <c r="S232">
        <v>5216800</v>
      </c>
      <c r="T232">
        <v>2414.9486000000002</v>
      </c>
      <c r="U232">
        <v>3200</v>
      </c>
      <c r="V232">
        <v>1678.5</v>
      </c>
      <c r="Z232">
        <v>0.62520833333333337</v>
      </c>
    </row>
    <row r="233" spans="1:26">
      <c r="A233" s="3">
        <v>46227</v>
      </c>
      <c r="B233">
        <v>4002.84</v>
      </c>
      <c r="C233">
        <v>-1.26E-2</v>
      </c>
      <c r="D233">
        <v>64520</v>
      </c>
      <c r="E233">
        <v>-2.76E-2</v>
      </c>
      <c r="F233">
        <v>6586</v>
      </c>
      <c r="G233" t="s">
        <v>68</v>
      </c>
      <c r="H233">
        <v>5622</v>
      </c>
      <c r="I233">
        <v>-67</v>
      </c>
      <c r="J233">
        <v>-1.1777113728247496E-2</v>
      </c>
      <c r="K233">
        <v>5689</v>
      </c>
      <c r="L233">
        <v>5662</v>
      </c>
      <c r="M233">
        <v>5662</v>
      </c>
      <c r="N233">
        <v>5588</v>
      </c>
      <c r="O233">
        <v>-7.0646414694454252E-3</v>
      </c>
      <c r="P233">
        <v>5624</v>
      </c>
      <c r="Q233">
        <v>-3.5561877667140827E-4</v>
      </c>
      <c r="R233">
        <v>6.0844667143879743E-3</v>
      </c>
      <c r="S233">
        <v>332000</v>
      </c>
      <c r="T233">
        <v>5621.2545</v>
      </c>
      <c r="U233">
        <v>6130</v>
      </c>
      <c r="V233">
        <v>4633</v>
      </c>
      <c r="Z233">
        <v>0.62503472222222223</v>
      </c>
    </row>
    <row r="234" spans="1:26">
      <c r="A234" s="3">
        <v>46227</v>
      </c>
      <c r="B234">
        <v>4002.84</v>
      </c>
      <c r="C234">
        <v>-1.26E-2</v>
      </c>
      <c r="D234">
        <v>64520</v>
      </c>
      <c r="E234">
        <v>-2.76E-2</v>
      </c>
      <c r="F234">
        <v>6594</v>
      </c>
      <c r="G234" t="s">
        <v>69</v>
      </c>
      <c r="H234">
        <v>2535</v>
      </c>
      <c r="I234">
        <v>-21</v>
      </c>
      <c r="J234">
        <v>-8.2159624413145546E-3</v>
      </c>
      <c r="K234">
        <v>2556</v>
      </c>
      <c r="L234">
        <v>2580</v>
      </c>
      <c r="M234">
        <v>2588</v>
      </c>
      <c r="N234">
        <v>2510</v>
      </c>
      <c r="O234">
        <v>-1.7441860465116279E-2</v>
      </c>
      <c r="P234">
        <v>2526</v>
      </c>
      <c r="Q234">
        <v>3.5629453681710215E-3</v>
      </c>
      <c r="R234">
        <v>9.9601593625498006E-3</v>
      </c>
      <c r="S234">
        <v>3330200</v>
      </c>
      <c r="T234">
        <v>2545.8157000000001</v>
      </c>
      <c r="U234">
        <v>2922</v>
      </c>
      <c r="V234">
        <v>1937</v>
      </c>
      <c r="Z234">
        <v>0.62518518518518518</v>
      </c>
    </row>
    <row r="235" spans="1:26">
      <c r="A235" s="3">
        <v>46227</v>
      </c>
      <c r="B235">
        <v>4002.84</v>
      </c>
      <c r="C235">
        <v>-1.26E-2</v>
      </c>
      <c r="D235">
        <v>64520</v>
      </c>
      <c r="E235">
        <v>-2.76E-2</v>
      </c>
      <c r="F235">
        <v>6674</v>
      </c>
      <c r="G235" t="s">
        <v>70</v>
      </c>
      <c r="H235">
        <v>5810</v>
      </c>
      <c r="I235">
        <v>-205</v>
      </c>
      <c r="J235">
        <v>-3.408146300914381E-2</v>
      </c>
      <c r="K235">
        <v>6015</v>
      </c>
      <c r="L235">
        <v>5957</v>
      </c>
      <c r="M235">
        <v>5973</v>
      </c>
      <c r="N235">
        <v>5733</v>
      </c>
      <c r="O235">
        <v>-2.4676850763807285E-2</v>
      </c>
      <c r="P235">
        <v>5793</v>
      </c>
      <c r="Q235">
        <v>2.9345762126704645E-3</v>
      </c>
      <c r="R235">
        <v>1.3431013431013432E-2</v>
      </c>
      <c r="S235">
        <v>419700</v>
      </c>
      <c r="T235">
        <v>5826.1121999999996</v>
      </c>
      <c r="U235">
        <v>7899</v>
      </c>
      <c r="V235">
        <v>3532</v>
      </c>
      <c r="Z235">
        <v>0.62517361111111114</v>
      </c>
    </row>
    <row r="236" spans="1:26">
      <c r="A236" s="3">
        <v>46227</v>
      </c>
      <c r="B236">
        <v>4002.84</v>
      </c>
      <c r="C236">
        <v>-1.26E-2</v>
      </c>
      <c r="D236">
        <v>64520</v>
      </c>
      <c r="E236">
        <v>-2.76E-2</v>
      </c>
      <c r="F236">
        <v>6758</v>
      </c>
      <c r="G236" t="s">
        <v>71</v>
      </c>
      <c r="H236">
        <v>3412</v>
      </c>
      <c r="I236">
        <v>-33</v>
      </c>
      <c r="J236">
        <v>-9.579100145137881E-3</v>
      </c>
      <c r="K236">
        <v>3445</v>
      </c>
      <c r="L236">
        <v>3401</v>
      </c>
      <c r="M236">
        <v>3433</v>
      </c>
      <c r="N236">
        <v>3360</v>
      </c>
      <c r="O236">
        <v>3.2343428403410761E-3</v>
      </c>
      <c r="P236">
        <v>3429</v>
      </c>
      <c r="Q236">
        <v>-4.9577136191309417E-3</v>
      </c>
      <c r="R236">
        <v>1.5476190476190477E-2</v>
      </c>
      <c r="S236">
        <v>7005100</v>
      </c>
      <c r="T236">
        <v>3397.8582000000001</v>
      </c>
      <c r="U236">
        <v>4124</v>
      </c>
      <c r="V236">
        <v>3043</v>
      </c>
      <c r="Z236">
        <v>0.62519675925925922</v>
      </c>
    </row>
    <row r="237" spans="1:26">
      <c r="A237" s="3">
        <v>46227</v>
      </c>
      <c r="B237">
        <v>4002.84</v>
      </c>
      <c r="C237">
        <v>-1.26E-2</v>
      </c>
      <c r="D237">
        <v>64520</v>
      </c>
      <c r="E237">
        <v>-2.76E-2</v>
      </c>
      <c r="F237">
        <v>6810</v>
      </c>
      <c r="G237" t="s">
        <v>72</v>
      </c>
      <c r="H237">
        <v>2120</v>
      </c>
      <c r="I237">
        <v>3</v>
      </c>
      <c r="J237">
        <v>1.4170996693434106E-3</v>
      </c>
      <c r="K237">
        <v>2117</v>
      </c>
      <c r="L237">
        <v>2094</v>
      </c>
      <c r="M237">
        <v>2128</v>
      </c>
      <c r="N237">
        <v>2085</v>
      </c>
      <c r="O237">
        <v>1.2416427889207259E-2</v>
      </c>
      <c r="P237">
        <v>2117</v>
      </c>
      <c r="Q237">
        <v>1.4170996693434106E-3</v>
      </c>
      <c r="R237">
        <v>1.6786570743405275E-2</v>
      </c>
      <c r="S237">
        <v>128400</v>
      </c>
      <c r="T237">
        <v>2109.3045000000002</v>
      </c>
      <c r="U237">
        <v>2511</v>
      </c>
      <c r="V237">
        <v>1871</v>
      </c>
      <c r="Z237">
        <v>0.62327546296296299</v>
      </c>
    </row>
    <row r="238" spans="1:26">
      <c r="A238" s="3">
        <v>46227</v>
      </c>
      <c r="B238">
        <v>4002.84</v>
      </c>
      <c r="C238">
        <v>-1.26E-2</v>
      </c>
      <c r="D238">
        <v>64520</v>
      </c>
      <c r="E238">
        <v>-2.76E-2</v>
      </c>
      <c r="F238">
        <v>6841</v>
      </c>
      <c r="G238" t="s">
        <v>73</v>
      </c>
      <c r="H238">
        <v>5791</v>
      </c>
      <c r="I238">
        <v>22</v>
      </c>
      <c r="J238">
        <v>3.8134858727682441E-3</v>
      </c>
      <c r="K238">
        <v>5769</v>
      </c>
      <c r="L238">
        <v>5700</v>
      </c>
      <c r="M238">
        <v>5814</v>
      </c>
      <c r="N238">
        <v>5680</v>
      </c>
      <c r="O238">
        <v>1.5964912280701755E-2</v>
      </c>
      <c r="P238">
        <v>5760</v>
      </c>
      <c r="Q238">
        <v>5.3819444444444444E-3</v>
      </c>
      <c r="R238">
        <v>1.9542253521126762E-2</v>
      </c>
      <c r="S238">
        <v>477500</v>
      </c>
      <c r="T238">
        <v>5766.7124000000003</v>
      </c>
      <c r="U238">
        <v>6317</v>
      </c>
      <c r="V238">
        <v>4584</v>
      </c>
      <c r="Z238">
        <v>0.62510416666666668</v>
      </c>
    </row>
    <row r="239" spans="1:26">
      <c r="A239" s="3">
        <v>46227</v>
      </c>
      <c r="B239">
        <v>4002.84</v>
      </c>
      <c r="C239">
        <v>-1.26E-2</v>
      </c>
      <c r="D239">
        <v>64520</v>
      </c>
      <c r="E239">
        <v>-2.76E-2</v>
      </c>
      <c r="F239">
        <v>6890</v>
      </c>
      <c r="G239" t="s">
        <v>74</v>
      </c>
      <c r="H239">
        <v>8850</v>
      </c>
      <c r="I239">
        <v>-90</v>
      </c>
      <c r="J239">
        <v>-1.0067114093959731E-2</v>
      </c>
      <c r="K239">
        <v>8940</v>
      </c>
      <c r="L239">
        <v>9090</v>
      </c>
      <c r="M239">
        <v>9280</v>
      </c>
      <c r="N239">
        <v>8580</v>
      </c>
      <c r="O239">
        <v>-2.6402640264026403E-2</v>
      </c>
      <c r="P239">
        <v>8640</v>
      </c>
      <c r="Q239">
        <v>2.4305555555555556E-2</v>
      </c>
      <c r="R239">
        <v>3.1468531468531472E-2</v>
      </c>
      <c r="S239">
        <v>5663300</v>
      </c>
      <c r="T239">
        <v>8898.8935000000001</v>
      </c>
      <c r="U239">
        <v>11700</v>
      </c>
      <c r="V239">
        <v>5030</v>
      </c>
      <c r="Z239">
        <v>0.62518518518518518</v>
      </c>
    </row>
    <row r="240" spans="1:26">
      <c r="A240" s="3">
        <v>46227</v>
      </c>
      <c r="B240">
        <v>4002.84</v>
      </c>
      <c r="C240">
        <v>-1.26E-2</v>
      </c>
      <c r="D240">
        <v>64520</v>
      </c>
      <c r="E240">
        <v>-2.76E-2</v>
      </c>
      <c r="F240">
        <v>6925</v>
      </c>
      <c r="G240" t="s">
        <v>75</v>
      </c>
      <c r="H240">
        <v>4134</v>
      </c>
      <c r="I240">
        <v>-100</v>
      </c>
      <c r="J240">
        <v>-2.3618327822390175E-2</v>
      </c>
      <c r="K240">
        <v>4234</v>
      </c>
      <c r="L240">
        <v>4174</v>
      </c>
      <c r="M240">
        <v>4199</v>
      </c>
      <c r="N240">
        <v>4086</v>
      </c>
      <c r="O240">
        <v>-9.5831336847149017E-3</v>
      </c>
      <c r="P240">
        <v>4135</v>
      </c>
      <c r="Q240">
        <v>-2.418379685610641E-4</v>
      </c>
      <c r="R240">
        <v>1.1747430249632892E-2</v>
      </c>
      <c r="S240">
        <v>234500</v>
      </c>
      <c r="T240">
        <v>4144.1697000000004</v>
      </c>
      <c r="U240">
        <v>5164</v>
      </c>
      <c r="V240">
        <v>2520.5</v>
      </c>
      <c r="Z240">
        <v>0.62494212962962958</v>
      </c>
    </row>
    <row r="241" spans="1:26">
      <c r="A241" s="3">
        <v>46227</v>
      </c>
      <c r="B241">
        <v>4002.84</v>
      </c>
      <c r="C241">
        <v>-1.26E-2</v>
      </c>
      <c r="D241">
        <v>64520</v>
      </c>
      <c r="E241">
        <v>-2.76E-2</v>
      </c>
      <c r="F241">
        <v>6963</v>
      </c>
      <c r="G241" t="s">
        <v>76</v>
      </c>
      <c r="H241">
        <v>4663</v>
      </c>
      <c r="I241">
        <v>-200</v>
      </c>
      <c r="J241">
        <v>-4.1126876413736378E-2</v>
      </c>
      <c r="K241">
        <v>4863</v>
      </c>
      <c r="L241">
        <v>4845</v>
      </c>
      <c r="M241">
        <v>4875</v>
      </c>
      <c r="N241">
        <v>4614</v>
      </c>
      <c r="O241">
        <v>-3.756449948400413E-2</v>
      </c>
      <c r="P241">
        <v>4692</v>
      </c>
      <c r="Q241">
        <v>-6.1807331628303498E-3</v>
      </c>
      <c r="R241">
        <v>1.0619852622453402E-2</v>
      </c>
      <c r="S241">
        <v>3006900</v>
      </c>
      <c r="T241">
        <v>4702.5594000000001</v>
      </c>
      <c r="U241">
        <v>6099</v>
      </c>
      <c r="V241">
        <v>2247</v>
      </c>
      <c r="Z241">
        <v>0.62518518518518518</v>
      </c>
    </row>
    <row r="242" spans="1:26">
      <c r="A242" s="3">
        <v>46227</v>
      </c>
      <c r="B242">
        <v>4002.84</v>
      </c>
      <c r="C242">
        <v>-1.26E-2</v>
      </c>
      <c r="D242">
        <v>64520</v>
      </c>
      <c r="E242">
        <v>-2.76E-2</v>
      </c>
      <c r="F242">
        <v>7011</v>
      </c>
      <c r="G242" t="s">
        <v>77</v>
      </c>
      <c r="H242">
        <v>3954</v>
      </c>
      <c r="I242">
        <v>24</v>
      </c>
      <c r="J242">
        <v>6.1068702290076335E-3</v>
      </c>
      <c r="K242">
        <v>3930</v>
      </c>
      <c r="L242">
        <v>3976</v>
      </c>
      <c r="M242">
        <v>4007</v>
      </c>
      <c r="N242">
        <v>3898</v>
      </c>
      <c r="O242">
        <v>-5.533199195171026E-3</v>
      </c>
      <c r="P242">
        <v>3982</v>
      </c>
      <c r="Q242">
        <v>-7.0316423907584129E-3</v>
      </c>
      <c r="R242">
        <v>1.4366341713699333E-2</v>
      </c>
      <c r="S242">
        <v>12397200</v>
      </c>
      <c r="T242">
        <v>3959.7588000000001</v>
      </c>
      <c r="U242">
        <v>5208</v>
      </c>
      <c r="V242">
        <v>3404</v>
      </c>
      <c r="Z242">
        <v>0.6252199074074074</v>
      </c>
    </row>
    <row r="243" spans="1:26">
      <c r="A243" s="3">
        <v>46227</v>
      </c>
      <c r="B243">
        <v>4002.84</v>
      </c>
      <c r="C243">
        <v>-1.26E-2</v>
      </c>
      <c r="D243">
        <v>64520</v>
      </c>
      <c r="E243">
        <v>-2.76E-2</v>
      </c>
      <c r="F243">
        <v>7013</v>
      </c>
      <c r="G243" t="s">
        <v>78</v>
      </c>
      <c r="H243">
        <v>2879.5</v>
      </c>
      <c r="I243">
        <v>-9.5</v>
      </c>
      <c r="J243">
        <v>-3.2883350640359986E-3</v>
      </c>
      <c r="K243">
        <v>2889</v>
      </c>
      <c r="L243">
        <v>2939</v>
      </c>
      <c r="M243">
        <v>2963</v>
      </c>
      <c r="N243">
        <v>2864</v>
      </c>
      <c r="O243">
        <v>-2.0244981286151754E-2</v>
      </c>
      <c r="P243">
        <v>2918</v>
      </c>
      <c r="Q243">
        <v>-1.3193968471555861E-2</v>
      </c>
      <c r="R243">
        <v>5.4120111731843579E-3</v>
      </c>
      <c r="S243">
        <v>10705300</v>
      </c>
      <c r="T243">
        <v>2909.3780000000002</v>
      </c>
      <c r="U243">
        <v>4698</v>
      </c>
      <c r="V243">
        <v>2245</v>
      </c>
      <c r="Z243">
        <v>0.62517361111111114</v>
      </c>
    </row>
    <row r="244" spans="1:26">
      <c r="A244" s="3">
        <v>46227</v>
      </c>
      <c r="B244">
        <v>4002.84</v>
      </c>
      <c r="C244">
        <v>-1.26E-2</v>
      </c>
      <c r="D244">
        <v>64520</v>
      </c>
      <c r="E244">
        <v>-2.76E-2</v>
      </c>
      <c r="F244">
        <v>7047</v>
      </c>
      <c r="G244" t="s">
        <v>79</v>
      </c>
      <c r="H244">
        <v>2401</v>
      </c>
      <c r="I244">
        <v>-47</v>
      </c>
      <c r="J244">
        <v>-1.9199346405228759E-2</v>
      </c>
      <c r="K244">
        <v>2448</v>
      </c>
      <c r="L244">
        <v>2399</v>
      </c>
      <c r="M244">
        <v>2426</v>
      </c>
      <c r="N244">
        <v>2378</v>
      </c>
      <c r="O244">
        <v>8.3368070029178826E-4</v>
      </c>
      <c r="P244">
        <v>2399</v>
      </c>
      <c r="Q244">
        <v>8.3368070029178826E-4</v>
      </c>
      <c r="R244">
        <v>9.6719932716568553E-3</v>
      </c>
      <c r="S244">
        <v>78600</v>
      </c>
      <c r="T244">
        <v>2401.3778000000002</v>
      </c>
      <c r="U244">
        <v>2769</v>
      </c>
      <c r="V244">
        <v>1912</v>
      </c>
      <c r="Z244">
        <v>0.62497685185185181</v>
      </c>
    </row>
    <row r="245" spans="1:26">
      <c r="A245" s="3">
        <v>46227</v>
      </c>
      <c r="B245">
        <v>4002.84</v>
      </c>
      <c r="C245">
        <v>-1.26E-2</v>
      </c>
      <c r="D245">
        <v>64520</v>
      </c>
      <c r="E245">
        <v>-2.76E-2</v>
      </c>
      <c r="F245">
        <v>7084</v>
      </c>
      <c r="G245" t="s">
        <v>80</v>
      </c>
      <c r="H245">
        <v>2751</v>
      </c>
      <c r="I245">
        <v>-18</v>
      </c>
      <c r="J245">
        <v>-6.5005417118093175E-3</v>
      </c>
      <c r="K245">
        <v>2769</v>
      </c>
      <c r="L245">
        <v>2750</v>
      </c>
      <c r="M245">
        <v>2762</v>
      </c>
      <c r="N245">
        <v>2744</v>
      </c>
      <c r="O245">
        <v>3.6363636363636361E-4</v>
      </c>
      <c r="P245">
        <v>2756</v>
      </c>
      <c r="Q245">
        <v>-1.8142235123367199E-3</v>
      </c>
      <c r="R245">
        <v>2.5510204081632651E-3</v>
      </c>
      <c r="S245">
        <v>3600</v>
      </c>
      <c r="T245">
        <v>2750.6388000000002</v>
      </c>
      <c r="U245">
        <v>3595</v>
      </c>
      <c r="V245">
        <v>1856</v>
      </c>
      <c r="Z245">
        <v>0.60526620370370365</v>
      </c>
    </row>
    <row r="246" spans="1:26">
      <c r="A246" s="3">
        <v>46227</v>
      </c>
      <c r="B246">
        <v>4002.84</v>
      </c>
      <c r="C246">
        <v>-1.26E-2</v>
      </c>
      <c r="D246">
        <v>64520</v>
      </c>
      <c r="E246">
        <v>-2.76E-2</v>
      </c>
      <c r="F246">
        <v>7182</v>
      </c>
      <c r="G246" t="s">
        <v>81</v>
      </c>
      <c r="H246">
        <v>3431</v>
      </c>
      <c r="I246">
        <v>-16</v>
      </c>
      <c r="J246">
        <v>-4.6417174354511171E-3</v>
      </c>
      <c r="K246">
        <v>3447</v>
      </c>
      <c r="L246">
        <v>3400</v>
      </c>
      <c r="M246">
        <v>3465</v>
      </c>
      <c r="N246">
        <v>3383</v>
      </c>
      <c r="O246">
        <v>9.1176470588235289E-3</v>
      </c>
      <c r="P246">
        <v>3452</v>
      </c>
      <c r="Q246">
        <v>-6.0834298957126304E-3</v>
      </c>
      <c r="R246">
        <v>1.4188590008867869E-2</v>
      </c>
      <c r="S246">
        <v>4116600</v>
      </c>
      <c r="T246">
        <v>3433.2734999999998</v>
      </c>
      <c r="U246">
        <v>3461</v>
      </c>
      <c r="V246">
        <v>2238</v>
      </c>
      <c r="Z246">
        <v>0.62518518518518518</v>
      </c>
    </row>
    <row r="247" spans="1:26">
      <c r="A247" s="3">
        <v>46227</v>
      </c>
      <c r="B247">
        <v>4002.84</v>
      </c>
      <c r="C247">
        <v>-1.26E-2</v>
      </c>
      <c r="D247">
        <v>64520</v>
      </c>
      <c r="E247">
        <v>-2.76E-2</v>
      </c>
      <c r="F247">
        <v>7203</v>
      </c>
      <c r="G247" t="s">
        <v>82</v>
      </c>
      <c r="H247">
        <v>2887</v>
      </c>
      <c r="I247">
        <v>-63</v>
      </c>
      <c r="J247">
        <v>-2.135593220338983E-2</v>
      </c>
      <c r="K247">
        <v>2950</v>
      </c>
      <c r="L247">
        <v>2920</v>
      </c>
      <c r="M247">
        <v>2923</v>
      </c>
      <c r="N247">
        <v>2877.5</v>
      </c>
      <c r="O247">
        <v>-1.1301369863013699E-2</v>
      </c>
      <c r="P247">
        <v>2892</v>
      </c>
      <c r="Q247">
        <v>-1.7289073305670815E-3</v>
      </c>
      <c r="R247">
        <v>3.3014769765421373E-3</v>
      </c>
      <c r="S247">
        <v>16700200</v>
      </c>
      <c r="T247">
        <v>2895.6235999999999</v>
      </c>
      <c r="U247">
        <v>4000</v>
      </c>
      <c r="V247">
        <v>2686</v>
      </c>
      <c r="Z247">
        <v>0.62518518518518518</v>
      </c>
    </row>
    <row r="248" spans="1:26">
      <c r="A248" s="3">
        <v>46227</v>
      </c>
      <c r="B248">
        <v>4002.84</v>
      </c>
      <c r="C248">
        <v>-1.26E-2</v>
      </c>
      <c r="D248">
        <v>64520</v>
      </c>
      <c r="E248">
        <v>-2.76E-2</v>
      </c>
      <c r="F248">
        <v>7213</v>
      </c>
      <c r="G248" t="s">
        <v>83</v>
      </c>
      <c r="H248">
        <v>615</v>
      </c>
      <c r="I248">
        <v>-9</v>
      </c>
      <c r="J248">
        <v>-1.4423076923076924E-2</v>
      </c>
      <c r="K248">
        <v>624</v>
      </c>
      <c r="L248">
        <v>622</v>
      </c>
      <c r="M248">
        <v>624</v>
      </c>
      <c r="N248">
        <v>606</v>
      </c>
      <c r="O248">
        <v>-1.1254019292604502E-2</v>
      </c>
      <c r="P248">
        <v>612</v>
      </c>
      <c r="Q248">
        <v>4.9019607843137254E-3</v>
      </c>
      <c r="R248">
        <v>1.4851485148514851E-2</v>
      </c>
      <c r="S248">
        <v>19100</v>
      </c>
      <c r="T248">
        <v>614.01570000000004</v>
      </c>
      <c r="U248">
        <v>647</v>
      </c>
      <c r="V248">
        <v>438</v>
      </c>
      <c r="Z248">
        <v>0.61640046296296291</v>
      </c>
    </row>
    <row r="249" spans="1:26">
      <c r="A249" s="3">
        <v>46227</v>
      </c>
      <c r="B249">
        <v>4002.84</v>
      </c>
      <c r="C249">
        <v>-1.26E-2</v>
      </c>
      <c r="D249">
        <v>64520</v>
      </c>
      <c r="E249">
        <v>-2.76E-2</v>
      </c>
      <c r="F249">
        <v>7220</v>
      </c>
      <c r="G249" t="s">
        <v>84</v>
      </c>
      <c r="H249">
        <v>3025</v>
      </c>
      <c r="I249">
        <v>-125</v>
      </c>
      <c r="J249">
        <v>-3.968253968253968E-2</v>
      </c>
      <c r="K249">
        <v>3150</v>
      </c>
      <c r="L249">
        <v>3080</v>
      </c>
      <c r="M249">
        <v>3105</v>
      </c>
      <c r="N249">
        <v>2991</v>
      </c>
      <c r="O249">
        <v>-1.7857142857142856E-2</v>
      </c>
      <c r="P249">
        <v>3040</v>
      </c>
      <c r="Q249">
        <v>-4.9342105263157892E-3</v>
      </c>
      <c r="R249">
        <v>1.1367435640254095E-2</v>
      </c>
      <c r="S249">
        <v>589700</v>
      </c>
      <c r="T249">
        <v>3037.0776000000001</v>
      </c>
      <c r="U249">
        <v>10550</v>
      </c>
      <c r="V249">
        <v>2210</v>
      </c>
      <c r="Z249">
        <v>0.62502314814814819</v>
      </c>
    </row>
    <row r="250" spans="1:26">
      <c r="A250" s="3">
        <v>46227</v>
      </c>
      <c r="B250">
        <v>4002.84</v>
      </c>
      <c r="C250">
        <v>-1.26E-2</v>
      </c>
      <c r="D250">
        <v>64520</v>
      </c>
      <c r="E250">
        <v>-2.76E-2</v>
      </c>
      <c r="F250">
        <v>7269</v>
      </c>
      <c r="G250" t="s">
        <v>85</v>
      </c>
      <c r="H250">
        <v>1967.5</v>
      </c>
      <c r="I250">
        <v>-76.5</v>
      </c>
      <c r="J250">
        <v>-3.7426614481409E-2</v>
      </c>
      <c r="K250">
        <v>2044</v>
      </c>
      <c r="L250">
        <v>2011</v>
      </c>
      <c r="M250">
        <v>2015</v>
      </c>
      <c r="N250">
        <v>1962</v>
      </c>
      <c r="O250">
        <v>-2.1631029338637493E-2</v>
      </c>
      <c r="P250">
        <v>1981</v>
      </c>
      <c r="Q250">
        <v>-6.8147400302877338E-3</v>
      </c>
      <c r="R250">
        <v>2.8032619775739042E-3</v>
      </c>
      <c r="S250">
        <v>4256600</v>
      </c>
      <c r="T250">
        <v>1983.7095999999999</v>
      </c>
      <c r="U250">
        <v>2439</v>
      </c>
      <c r="V250">
        <v>1670</v>
      </c>
      <c r="Z250">
        <v>0.62518518518518518</v>
      </c>
    </row>
    <row r="251" spans="1:26">
      <c r="A251" s="3">
        <v>46227</v>
      </c>
      <c r="B251">
        <v>4002.84</v>
      </c>
      <c r="C251">
        <v>-1.26E-2</v>
      </c>
      <c r="D251">
        <v>64520</v>
      </c>
      <c r="E251">
        <v>-2.76E-2</v>
      </c>
      <c r="F251">
        <v>7272</v>
      </c>
      <c r="G251" t="s">
        <v>86</v>
      </c>
      <c r="H251">
        <v>1272</v>
      </c>
      <c r="I251">
        <v>-26</v>
      </c>
      <c r="J251">
        <v>-2.0030816640986132E-2</v>
      </c>
      <c r="K251">
        <v>1298</v>
      </c>
      <c r="L251">
        <v>1272</v>
      </c>
      <c r="M251">
        <v>1287.5</v>
      </c>
      <c r="N251">
        <v>1267.5</v>
      </c>
      <c r="O251">
        <v>0</v>
      </c>
      <c r="P251">
        <v>1285.5</v>
      </c>
      <c r="Q251">
        <v>-1.0501750291715286E-2</v>
      </c>
      <c r="R251">
        <v>3.5502958579881655E-3</v>
      </c>
      <c r="S251">
        <v>2407500</v>
      </c>
      <c r="T251">
        <v>1278.6984</v>
      </c>
      <c r="U251">
        <v>1328.5</v>
      </c>
      <c r="V251">
        <v>1033</v>
      </c>
      <c r="Z251">
        <v>0.62482638888888886</v>
      </c>
    </row>
    <row r="252" spans="1:26">
      <c r="A252" s="3">
        <v>46227</v>
      </c>
      <c r="B252">
        <v>4002.84</v>
      </c>
      <c r="C252">
        <v>-1.26E-2</v>
      </c>
      <c r="D252">
        <v>64520</v>
      </c>
      <c r="E252">
        <v>-2.76E-2</v>
      </c>
      <c r="F252">
        <v>7376</v>
      </c>
      <c r="G252" t="s">
        <v>87</v>
      </c>
      <c r="H252">
        <v>1122</v>
      </c>
      <c r="I252">
        <v>50</v>
      </c>
      <c r="J252">
        <v>4.6641791044776122E-2</v>
      </c>
      <c r="K252">
        <v>1072</v>
      </c>
      <c r="L252">
        <v>1072</v>
      </c>
      <c r="M252">
        <v>1136</v>
      </c>
      <c r="N252">
        <v>1049</v>
      </c>
      <c r="O252">
        <v>4.6641791044776122E-2</v>
      </c>
      <c r="P252">
        <v>1094</v>
      </c>
      <c r="Q252">
        <v>2.5594149908592323E-2</v>
      </c>
      <c r="R252">
        <v>6.9590085795996182E-2</v>
      </c>
      <c r="S252">
        <v>42200</v>
      </c>
      <c r="T252">
        <v>1091.8530000000001</v>
      </c>
      <c r="U252">
        <v>1310</v>
      </c>
      <c r="V252">
        <v>631</v>
      </c>
      <c r="Z252">
        <v>0.62458333333333338</v>
      </c>
    </row>
    <row r="253" spans="1:26">
      <c r="A253" s="3">
        <v>46227</v>
      </c>
      <c r="B253">
        <v>4002.84</v>
      </c>
      <c r="C253">
        <v>-1.26E-2</v>
      </c>
      <c r="D253">
        <v>64520</v>
      </c>
      <c r="E253">
        <v>-2.76E-2</v>
      </c>
      <c r="F253">
        <v>7525</v>
      </c>
      <c r="G253" t="s">
        <v>88</v>
      </c>
      <c r="H253">
        <v>3565</v>
      </c>
      <c r="I253">
        <v>-30</v>
      </c>
      <c r="J253">
        <v>-8.3449235048678721E-3</v>
      </c>
      <c r="K253">
        <v>3595</v>
      </c>
      <c r="L253">
        <v>3580</v>
      </c>
      <c r="M253">
        <v>3580</v>
      </c>
      <c r="N253">
        <v>3565</v>
      </c>
      <c r="O253">
        <v>-4.1899441340782122E-3</v>
      </c>
      <c r="P253">
        <v>3565</v>
      </c>
      <c r="Q253">
        <v>0</v>
      </c>
      <c r="R253">
        <v>0</v>
      </c>
      <c r="S253">
        <v>5800</v>
      </c>
      <c r="T253">
        <v>3570.9481999999998</v>
      </c>
      <c r="U253">
        <v>3980</v>
      </c>
      <c r="V253">
        <v>3325</v>
      </c>
      <c r="Z253">
        <v>0.62122685185185189</v>
      </c>
    </row>
    <row r="254" spans="1:26">
      <c r="A254" s="3">
        <v>46227</v>
      </c>
      <c r="B254">
        <v>4002.84</v>
      </c>
      <c r="C254">
        <v>-1.26E-2</v>
      </c>
      <c r="D254">
        <v>64520</v>
      </c>
      <c r="E254">
        <v>-2.76E-2</v>
      </c>
      <c r="F254">
        <v>7729</v>
      </c>
      <c r="G254" t="s">
        <v>89</v>
      </c>
      <c r="H254">
        <v>17500</v>
      </c>
      <c r="I254">
        <v>-945</v>
      </c>
      <c r="J254">
        <v>-5.1233396584440226E-2</v>
      </c>
      <c r="K254">
        <v>18445</v>
      </c>
      <c r="L254">
        <v>18045</v>
      </c>
      <c r="M254">
        <v>18135</v>
      </c>
      <c r="N254">
        <v>17275</v>
      </c>
      <c r="O254">
        <v>-3.0202272097533941E-2</v>
      </c>
      <c r="P254">
        <v>17345</v>
      </c>
      <c r="Q254">
        <v>8.9362928797924474E-3</v>
      </c>
      <c r="R254">
        <v>1.3024602026049204E-2</v>
      </c>
      <c r="S254">
        <v>286000</v>
      </c>
      <c r="T254">
        <v>17560.7045</v>
      </c>
      <c r="U254">
        <v>21310</v>
      </c>
      <c r="V254">
        <v>11300</v>
      </c>
      <c r="Z254">
        <v>0.6252199074074074</v>
      </c>
    </row>
    <row r="255" spans="1:26">
      <c r="A255" s="3">
        <v>46227</v>
      </c>
      <c r="B255">
        <v>4002.84</v>
      </c>
      <c r="C255">
        <v>-1.26E-2</v>
      </c>
      <c r="D255">
        <v>64520</v>
      </c>
      <c r="E255">
        <v>-2.76E-2</v>
      </c>
      <c r="F255">
        <v>7921</v>
      </c>
      <c r="G255" t="s">
        <v>90</v>
      </c>
      <c r="H255">
        <v>4340</v>
      </c>
      <c r="I255">
        <v>-25</v>
      </c>
      <c r="J255">
        <v>-5.7273768613974796E-3</v>
      </c>
      <c r="K255">
        <v>4365</v>
      </c>
      <c r="L255">
        <v>4295</v>
      </c>
      <c r="M255">
        <v>4360</v>
      </c>
      <c r="N255">
        <v>4295</v>
      </c>
      <c r="O255">
        <v>1.0477299185098952E-2</v>
      </c>
      <c r="P255">
        <v>4330</v>
      </c>
      <c r="Q255">
        <v>2.3094688221709007E-3</v>
      </c>
      <c r="R255">
        <v>1.0477299185098952E-2</v>
      </c>
      <c r="S255">
        <v>26900</v>
      </c>
      <c r="T255">
        <v>4318.3456999999999</v>
      </c>
      <c r="U255">
        <v>4790</v>
      </c>
      <c r="V255">
        <v>2783</v>
      </c>
      <c r="Z255">
        <v>0.62025462962962963</v>
      </c>
    </row>
    <row r="256" spans="1:26">
      <c r="A256" s="3">
        <v>46227</v>
      </c>
      <c r="B256">
        <v>4002.84</v>
      </c>
      <c r="C256">
        <v>-1.26E-2</v>
      </c>
      <c r="D256">
        <v>64520</v>
      </c>
      <c r="E256">
        <v>-2.76E-2</v>
      </c>
      <c r="F256">
        <v>8031</v>
      </c>
      <c r="G256" t="s">
        <v>91</v>
      </c>
      <c r="H256">
        <v>4948</v>
      </c>
      <c r="I256">
        <v>-22</v>
      </c>
      <c r="J256">
        <v>-4.4265593561368206E-3</v>
      </c>
      <c r="K256">
        <v>4970</v>
      </c>
      <c r="L256">
        <v>4970</v>
      </c>
      <c r="M256">
        <v>5018</v>
      </c>
      <c r="N256">
        <v>4931</v>
      </c>
      <c r="O256">
        <v>-4.4265593561368206E-3</v>
      </c>
      <c r="P256">
        <v>5003</v>
      </c>
      <c r="Q256">
        <v>-1.0993403957625424E-2</v>
      </c>
      <c r="R256">
        <v>3.4475765564794159E-3</v>
      </c>
      <c r="S256">
        <v>3905600</v>
      </c>
      <c r="T256">
        <v>4971.9436999999998</v>
      </c>
      <c r="U256">
        <v>6675</v>
      </c>
      <c r="V256">
        <v>4407</v>
      </c>
      <c r="Z256">
        <v>0.62511574074074072</v>
      </c>
    </row>
    <row r="257" spans="1:26">
      <c r="A257" s="3">
        <v>46227</v>
      </c>
      <c r="B257">
        <v>4002.84</v>
      </c>
      <c r="C257">
        <v>-1.26E-2</v>
      </c>
      <c r="D257">
        <v>64520</v>
      </c>
      <c r="E257">
        <v>-2.76E-2</v>
      </c>
      <c r="F257">
        <v>8058</v>
      </c>
      <c r="G257" t="s">
        <v>92</v>
      </c>
      <c r="H257">
        <v>4915</v>
      </c>
      <c r="I257">
        <v>-1</v>
      </c>
      <c r="J257">
        <v>-2.0341741253051261E-4</v>
      </c>
      <c r="K257">
        <v>4916</v>
      </c>
      <c r="L257">
        <v>4925</v>
      </c>
      <c r="M257">
        <v>4972</v>
      </c>
      <c r="N257">
        <v>4883</v>
      </c>
      <c r="O257">
        <v>-2.0304568527918783E-3</v>
      </c>
      <c r="P257">
        <v>4951</v>
      </c>
      <c r="Q257">
        <v>-7.2712583316501718E-3</v>
      </c>
      <c r="R257">
        <v>6.553348351423305E-3</v>
      </c>
      <c r="S257">
        <v>5594300</v>
      </c>
      <c r="T257">
        <v>4926.1243999999997</v>
      </c>
      <c r="U257">
        <v>6012</v>
      </c>
      <c r="V257">
        <v>3610</v>
      </c>
      <c r="Z257">
        <v>0.62520833333333337</v>
      </c>
    </row>
    <row r="258" spans="1:26">
      <c r="A258" s="3">
        <v>46227</v>
      </c>
      <c r="B258">
        <v>4002.84</v>
      </c>
      <c r="C258">
        <v>-1.26E-2</v>
      </c>
      <c r="D258">
        <v>64520</v>
      </c>
      <c r="E258">
        <v>-2.76E-2</v>
      </c>
      <c r="F258">
        <v>8233</v>
      </c>
      <c r="G258" t="s">
        <v>93</v>
      </c>
      <c r="H258">
        <v>2237.5</v>
      </c>
      <c r="I258">
        <v>-17.5</v>
      </c>
      <c r="J258">
        <v>-7.7605321507760536E-3</v>
      </c>
      <c r="K258">
        <v>2255</v>
      </c>
      <c r="L258">
        <v>2212</v>
      </c>
      <c r="M258">
        <v>2249.5</v>
      </c>
      <c r="N258">
        <v>2192</v>
      </c>
      <c r="O258">
        <v>1.1528028933092224E-2</v>
      </c>
      <c r="P258">
        <v>2210</v>
      </c>
      <c r="Q258">
        <v>1.2443438914027148E-2</v>
      </c>
      <c r="R258">
        <v>2.0757299270072992E-2</v>
      </c>
      <c r="S258">
        <v>1476900</v>
      </c>
      <c r="T258">
        <v>2224.7451999999998</v>
      </c>
      <c r="U258">
        <v>2608.5</v>
      </c>
      <c r="V258">
        <v>1642.5</v>
      </c>
      <c r="Z258">
        <v>0.62516203703703699</v>
      </c>
    </row>
    <row r="259" spans="1:26">
      <c r="A259" s="3">
        <v>46227</v>
      </c>
      <c r="B259">
        <v>4002.84</v>
      </c>
      <c r="C259">
        <v>-1.26E-2</v>
      </c>
      <c r="D259">
        <v>64520</v>
      </c>
      <c r="E259">
        <v>-2.76E-2</v>
      </c>
      <c r="F259">
        <v>8304</v>
      </c>
      <c r="G259" t="s">
        <v>94</v>
      </c>
      <c r="H259">
        <v>3026</v>
      </c>
      <c r="I259">
        <v>-2</v>
      </c>
      <c r="J259">
        <v>-6.6050198150594452E-4</v>
      </c>
      <c r="K259">
        <v>3028</v>
      </c>
      <c r="L259">
        <v>2997</v>
      </c>
      <c r="M259">
        <v>3040</v>
      </c>
      <c r="N259">
        <v>2981</v>
      </c>
      <c r="O259">
        <v>9.6763430096763435E-3</v>
      </c>
      <c r="P259">
        <v>3032</v>
      </c>
      <c r="Q259">
        <v>-1.9788918205804751E-3</v>
      </c>
      <c r="R259">
        <v>1.5095605501509561E-2</v>
      </c>
      <c r="S259">
        <v>1014600</v>
      </c>
      <c r="T259">
        <v>3017.4096</v>
      </c>
      <c r="U259">
        <v>3048</v>
      </c>
      <c r="V259">
        <v>2418.5</v>
      </c>
      <c r="Z259">
        <v>0.62515046296296295</v>
      </c>
    </row>
    <row r="260" spans="1:26">
      <c r="A260" s="3">
        <v>46227</v>
      </c>
      <c r="B260">
        <v>4002.84</v>
      </c>
      <c r="C260">
        <v>-1.26E-2</v>
      </c>
      <c r="D260">
        <v>64520</v>
      </c>
      <c r="E260">
        <v>-2.76E-2</v>
      </c>
      <c r="F260">
        <v>8316</v>
      </c>
      <c r="G260" t="s">
        <v>95</v>
      </c>
      <c r="H260">
        <v>7141</v>
      </c>
      <c r="I260">
        <v>-26</v>
      </c>
      <c r="J260">
        <v>-3.6277382447328032E-3</v>
      </c>
      <c r="K260">
        <v>7167</v>
      </c>
      <c r="L260">
        <v>7065</v>
      </c>
      <c r="M260">
        <v>7181</v>
      </c>
      <c r="N260">
        <v>7055</v>
      </c>
      <c r="O260">
        <v>1.075725406935598E-2</v>
      </c>
      <c r="P260">
        <v>7168</v>
      </c>
      <c r="Q260">
        <v>-3.7667410714285715E-3</v>
      </c>
      <c r="R260">
        <v>1.2189936215450035E-2</v>
      </c>
      <c r="S260">
        <v>7689800</v>
      </c>
      <c r="T260">
        <v>7124.0880999999999</v>
      </c>
      <c r="U260">
        <v>7212</v>
      </c>
      <c r="V260">
        <v>4927</v>
      </c>
      <c r="Z260">
        <v>0.62512731481481476</v>
      </c>
    </row>
    <row r="261" spans="1:26">
      <c r="A261" s="3">
        <v>46227</v>
      </c>
      <c r="B261">
        <v>4002.84</v>
      </c>
      <c r="C261">
        <v>-1.26E-2</v>
      </c>
      <c r="D261">
        <v>64520</v>
      </c>
      <c r="E261">
        <v>-2.76E-2</v>
      </c>
      <c r="F261">
        <v>8331</v>
      </c>
      <c r="G261" t="s">
        <v>96</v>
      </c>
      <c r="H261">
        <v>2743.5</v>
      </c>
      <c r="I261">
        <v>-5.5</v>
      </c>
      <c r="J261">
        <v>-2.0007275372862861E-3</v>
      </c>
      <c r="K261">
        <v>2749</v>
      </c>
      <c r="L261">
        <v>2704</v>
      </c>
      <c r="M261">
        <v>2758</v>
      </c>
      <c r="N261">
        <v>2698</v>
      </c>
      <c r="O261">
        <v>1.4607988165680473E-2</v>
      </c>
      <c r="P261">
        <v>2751</v>
      </c>
      <c r="Q261">
        <v>-2.7262813522355507E-3</v>
      </c>
      <c r="R261">
        <v>1.6864343958487769E-2</v>
      </c>
      <c r="S261">
        <v>1317400</v>
      </c>
      <c r="T261">
        <v>2733.4398999999999</v>
      </c>
      <c r="U261">
        <v>2813</v>
      </c>
      <c r="V261">
        <v>1764</v>
      </c>
      <c r="Z261">
        <v>0.62512731481481476</v>
      </c>
    </row>
    <row r="262" spans="1:26">
      <c r="A262" s="3">
        <v>46227</v>
      </c>
      <c r="B262">
        <v>4002.84</v>
      </c>
      <c r="C262">
        <v>-1.26E-2</v>
      </c>
      <c r="D262">
        <v>64520</v>
      </c>
      <c r="E262">
        <v>-2.76E-2</v>
      </c>
      <c r="F262">
        <v>8424</v>
      </c>
      <c r="G262" t="s">
        <v>97</v>
      </c>
      <c r="H262">
        <v>4425</v>
      </c>
      <c r="I262">
        <v>3</v>
      </c>
      <c r="J262">
        <v>6.7842605156037987E-4</v>
      </c>
      <c r="K262">
        <v>4422</v>
      </c>
      <c r="L262">
        <v>4400</v>
      </c>
      <c r="M262">
        <v>4433</v>
      </c>
      <c r="N262">
        <v>4372</v>
      </c>
      <c r="O262">
        <v>5.681818181818182E-3</v>
      </c>
      <c r="P262">
        <v>4418</v>
      </c>
      <c r="Q262">
        <v>1.5844273426889996E-3</v>
      </c>
      <c r="R262">
        <v>1.212259835315645E-2</v>
      </c>
      <c r="S262">
        <v>67900</v>
      </c>
      <c r="T262">
        <v>4413.9219000000003</v>
      </c>
      <c r="U262">
        <v>4664</v>
      </c>
      <c r="V262">
        <v>4016</v>
      </c>
      <c r="Z262">
        <v>0.62517361111111114</v>
      </c>
    </row>
    <row r="263" spans="1:26">
      <c r="A263" s="3">
        <v>46227</v>
      </c>
      <c r="B263">
        <v>4002.84</v>
      </c>
      <c r="C263">
        <v>-1.26E-2</v>
      </c>
      <c r="D263">
        <v>64520</v>
      </c>
      <c r="E263">
        <v>-2.76E-2</v>
      </c>
      <c r="F263">
        <v>8425</v>
      </c>
      <c r="G263" t="s">
        <v>98</v>
      </c>
      <c r="H263">
        <v>1324</v>
      </c>
      <c r="I263">
        <v>-3</v>
      </c>
      <c r="J263">
        <v>-2.2607385079125848E-3</v>
      </c>
      <c r="K263">
        <v>1327</v>
      </c>
      <c r="L263">
        <v>1318</v>
      </c>
      <c r="M263">
        <v>1328</v>
      </c>
      <c r="N263">
        <v>1313</v>
      </c>
      <c r="O263">
        <v>4.552352048558422E-3</v>
      </c>
      <c r="P263">
        <v>1324</v>
      </c>
      <c r="Q263">
        <v>0</v>
      </c>
      <c r="R263">
        <v>8.3777608530083772E-3</v>
      </c>
      <c r="S263">
        <v>386300</v>
      </c>
      <c r="T263">
        <v>1322.6898000000001</v>
      </c>
      <c r="U263">
        <v>1544</v>
      </c>
      <c r="V263">
        <v>1224</v>
      </c>
      <c r="Z263">
        <v>0.625</v>
      </c>
    </row>
    <row r="264" spans="1:26">
      <c r="A264" s="3">
        <v>46227</v>
      </c>
      <c r="B264">
        <v>4002.84</v>
      </c>
      <c r="C264">
        <v>-1.26E-2</v>
      </c>
      <c r="D264">
        <v>64520</v>
      </c>
      <c r="E264">
        <v>-2.76E-2</v>
      </c>
      <c r="F264">
        <v>8591</v>
      </c>
      <c r="G264" t="s">
        <v>99</v>
      </c>
      <c r="H264">
        <v>6536</v>
      </c>
      <c r="I264">
        <v>-81</v>
      </c>
      <c r="J264">
        <v>-1.2241196917031887E-2</v>
      </c>
      <c r="K264">
        <v>6617</v>
      </c>
      <c r="L264">
        <v>6529</v>
      </c>
      <c r="M264">
        <v>6591</v>
      </c>
      <c r="N264">
        <v>6513</v>
      </c>
      <c r="O264">
        <v>1.0721396844846072E-3</v>
      </c>
      <c r="P264">
        <v>6550</v>
      </c>
      <c r="Q264">
        <v>-2.1374045801526719E-3</v>
      </c>
      <c r="R264">
        <v>3.5313987409795792E-3</v>
      </c>
      <c r="S264">
        <v>1727600</v>
      </c>
      <c r="T264">
        <v>6549.8841000000002</v>
      </c>
      <c r="U264">
        <v>6653</v>
      </c>
      <c r="V264">
        <v>4528</v>
      </c>
      <c r="Z264">
        <v>0.62512731481481476</v>
      </c>
    </row>
    <row r="265" spans="1:26">
      <c r="A265" s="3">
        <v>46227</v>
      </c>
      <c r="B265">
        <v>4002.84</v>
      </c>
      <c r="C265">
        <v>-1.26E-2</v>
      </c>
      <c r="D265">
        <v>64520</v>
      </c>
      <c r="E265">
        <v>-2.76E-2</v>
      </c>
      <c r="F265">
        <v>8593</v>
      </c>
      <c r="G265" t="s">
        <v>100</v>
      </c>
      <c r="H265">
        <v>1437.5</v>
      </c>
      <c r="I265">
        <v>-2</v>
      </c>
      <c r="J265">
        <v>-1.3893713094824591E-3</v>
      </c>
      <c r="K265">
        <v>1439.5</v>
      </c>
      <c r="L265">
        <v>1428</v>
      </c>
      <c r="M265">
        <v>1441</v>
      </c>
      <c r="N265">
        <v>1423.5</v>
      </c>
      <c r="O265">
        <v>6.6526610644257701E-3</v>
      </c>
      <c r="P265">
        <v>1435</v>
      </c>
      <c r="Q265">
        <v>1.7421602787456446E-3</v>
      </c>
      <c r="R265">
        <v>9.8349139445029852E-3</v>
      </c>
      <c r="S265">
        <v>2164400</v>
      </c>
      <c r="T265">
        <v>1434.4684999999999</v>
      </c>
      <c r="U265">
        <v>1541.5</v>
      </c>
      <c r="V265">
        <v>1239.5</v>
      </c>
      <c r="Z265">
        <v>0.62513888888888891</v>
      </c>
    </row>
    <row r="266" spans="1:26">
      <c r="A266" s="3">
        <v>46227</v>
      </c>
      <c r="B266">
        <v>4002.84</v>
      </c>
      <c r="C266">
        <v>-1.26E-2</v>
      </c>
      <c r="D266">
        <v>64520</v>
      </c>
      <c r="E266">
        <v>-2.76E-2</v>
      </c>
      <c r="F266">
        <v>8604</v>
      </c>
      <c r="G266" t="s">
        <v>101</v>
      </c>
      <c r="H266">
        <v>1599</v>
      </c>
      <c r="I266">
        <v>-25.5</v>
      </c>
      <c r="J266">
        <v>-1.569713758079409E-2</v>
      </c>
      <c r="K266">
        <v>1624.5</v>
      </c>
      <c r="L266">
        <v>1595</v>
      </c>
      <c r="M266">
        <v>1618</v>
      </c>
      <c r="N266">
        <v>1591.5</v>
      </c>
      <c r="O266">
        <v>2.5078369905956114E-3</v>
      </c>
      <c r="P266">
        <v>1606.5</v>
      </c>
      <c r="Q266">
        <v>-4.6685340802987861E-3</v>
      </c>
      <c r="R266">
        <v>4.7125353440150798E-3</v>
      </c>
      <c r="S266">
        <v>6756400</v>
      </c>
      <c r="T266">
        <v>1601.9145000000001</v>
      </c>
      <c r="U266">
        <v>1636</v>
      </c>
      <c r="V266">
        <v>1145</v>
      </c>
      <c r="Z266">
        <v>0.62518518518518518</v>
      </c>
    </row>
    <row r="267" spans="1:26">
      <c r="A267" s="3">
        <v>46227</v>
      </c>
      <c r="B267">
        <v>4002.84</v>
      </c>
      <c r="C267">
        <v>-1.26E-2</v>
      </c>
      <c r="D267">
        <v>64520</v>
      </c>
      <c r="E267">
        <v>-2.76E-2</v>
      </c>
      <c r="F267">
        <v>8697</v>
      </c>
      <c r="G267" t="s">
        <v>102</v>
      </c>
      <c r="H267">
        <v>2225.5</v>
      </c>
      <c r="I267">
        <v>-31.5</v>
      </c>
      <c r="J267">
        <v>-1.3956579530350023E-2</v>
      </c>
      <c r="K267">
        <v>2257</v>
      </c>
      <c r="L267">
        <v>2241.5</v>
      </c>
      <c r="M267">
        <v>2252</v>
      </c>
      <c r="N267">
        <v>2222</v>
      </c>
      <c r="O267">
        <v>-7.1380771804595141E-3</v>
      </c>
      <c r="P267">
        <v>2225.5</v>
      </c>
      <c r="Q267">
        <v>0</v>
      </c>
      <c r="R267">
        <v>1.5751575157515751E-3</v>
      </c>
      <c r="S267">
        <v>1799300</v>
      </c>
      <c r="T267">
        <v>2234.1408999999999</v>
      </c>
      <c r="U267">
        <v>2273</v>
      </c>
      <c r="V267">
        <v>1597</v>
      </c>
      <c r="Z267">
        <v>0.6252199074074074</v>
      </c>
    </row>
    <row r="268" spans="1:26">
      <c r="A268" s="3">
        <v>46227</v>
      </c>
      <c r="B268">
        <v>4002.84</v>
      </c>
      <c r="C268">
        <v>-1.26E-2</v>
      </c>
      <c r="D268">
        <v>64520</v>
      </c>
      <c r="E268">
        <v>-2.76E-2</v>
      </c>
      <c r="F268">
        <v>8830</v>
      </c>
      <c r="G268" t="s">
        <v>103</v>
      </c>
      <c r="H268">
        <v>3674</v>
      </c>
      <c r="I268">
        <v>-21</v>
      </c>
      <c r="J268">
        <v>-5.6833558863328823E-3</v>
      </c>
      <c r="K268">
        <v>3695</v>
      </c>
      <c r="L268">
        <v>3654</v>
      </c>
      <c r="M268">
        <v>3705</v>
      </c>
      <c r="N268">
        <v>3610</v>
      </c>
      <c r="O268">
        <v>5.4734537493158182E-3</v>
      </c>
      <c r="P268">
        <v>3694</v>
      </c>
      <c r="Q268">
        <v>-5.4141851651326473E-3</v>
      </c>
      <c r="R268">
        <v>1.772853185595568E-2</v>
      </c>
      <c r="S268">
        <v>1978400</v>
      </c>
      <c r="T268">
        <v>3671.8877000000002</v>
      </c>
      <c r="U268">
        <v>5358</v>
      </c>
      <c r="V268">
        <v>3354</v>
      </c>
      <c r="Z268">
        <v>0.62501157407407404</v>
      </c>
    </row>
    <row r="269" spans="1:26">
      <c r="A269" s="3">
        <v>46227</v>
      </c>
      <c r="B269">
        <v>4002.84</v>
      </c>
      <c r="C269">
        <v>-1.26E-2</v>
      </c>
      <c r="D269">
        <v>64520</v>
      </c>
      <c r="E269">
        <v>-2.76E-2</v>
      </c>
      <c r="F269">
        <v>9020</v>
      </c>
      <c r="G269" t="s">
        <v>104</v>
      </c>
      <c r="H269">
        <v>3622</v>
      </c>
      <c r="I269">
        <v>56</v>
      </c>
      <c r="J269">
        <v>1.5703869882220976E-2</v>
      </c>
      <c r="K269">
        <v>3566</v>
      </c>
      <c r="L269">
        <v>3572</v>
      </c>
      <c r="M269">
        <v>3631</v>
      </c>
      <c r="N269">
        <v>3548</v>
      </c>
      <c r="O269">
        <v>1.3997760358342666E-2</v>
      </c>
      <c r="P269">
        <v>3608</v>
      </c>
      <c r="Q269">
        <v>3.8802660753880268E-3</v>
      </c>
      <c r="R269">
        <v>2.0856820744081173E-2</v>
      </c>
      <c r="S269">
        <v>1562600</v>
      </c>
      <c r="T269">
        <v>3594.5396000000001</v>
      </c>
      <c r="U269">
        <v>4211</v>
      </c>
      <c r="V269">
        <v>3243</v>
      </c>
      <c r="Z269">
        <v>0.6252199074074074</v>
      </c>
    </row>
    <row r="270" spans="1:26">
      <c r="A270" s="3">
        <v>46227</v>
      </c>
      <c r="B270">
        <v>4002.84</v>
      </c>
      <c r="C270">
        <v>-1.26E-2</v>
      </c>
      <c r="D270">
        <v>64520</v>
      </c>
      <c r="E270">
        <v>-2.76E-2</v>
      </c>
      <c r="F270">
        <v>9024</v>
      </c>
      <c r="G270" t="s">
        <v>105</v>
      </c>
      <c r="H270">
        <v>3549</v>
      </c>
      <c r="I270">
        <v>19</v>
      </c>
      <c r="J270">
        <v>5.3824362606232296E-3</v>
      </c>
      <c r="K270">
        <v>3530</v>
      </c>
      <c r="L270">
        <v>3490</v>
      </c>
      <c r="M270">
        <v>3597</v>
      </c>
      <c r="N270">
        <v>3461</v>
      </c>
      <c r="O270">
        <v>1.69054441260745E-2</v>
      </c>
      <c r="P270">
        <v>3570</v>
      </c>
      <c r="Q270">
        <v>-5.8823529411764705E-3</v>
      </c>
      <c r="R270">
        <v>2.5426177405374169E-2</v>
      </c>
      <c r="S270">
        <v>902900</v>
      </c>
      <c r="T270">
        <v>3553.1597999999999</v>
      </c>
      <c r="U270">
        <v>4775</v>
      </c>
      <c r="V270">
        <v>2579.5</v>
      </c>
      <c r="Z270">
        <v>0.62520833333333337</v>
      </c>
    </row>
    <row r="271" spans="1:26">
      <c r="A271" s="3">
        <v>46227</v>
      </c>
      <c r="B271">
        <v>4002.84</v>
      </c>
      <c r="C271">
        <v>-1.26E-2</v>
      </c>
      <c r="D271">
        <v>64520</v>
      </c>
      <c r="E271">
        <v>-2.76E-2</v>
      </c>
      <c r="F271">
        <v>9069</v>
      </c>
      <c r="G271" t="s">
        <v>106</v>
      </c>
      <c r="H271">
        <v>2184</v>
      </c>
      <c r="I271">
        <v>-2.5</v>
      </c>
      <c r="J271">
        <v>-1.1433798307797849E-3</v>
      </c>
      <c r="K271">
        <v>2186.5</v>
      </c>
      <c r="L271">
        <v>2160</v>
      </c>
      <c r="M271">
        <v>2199</v>
      </c>
      <c r="N271">
        <v>2141</v>
      </c>
      <c r="O271">
        <v>1.1111111111111112E-2</v>
      </c>
      <c r="P271">
        <v>2190.5</v>
      </c>
      <c r="Q271">
        <v>-2.967359050445104E-3</v>
      </c>
      <c r="R271">
        <v>2.0084072863148061E-2</v>
      </c>
      <c r="S271">
        <v>205900</v>
      </c>
      <c r="T271">
        <v>2178.8661000000002</v>
      </c>
      <c r="U271">
        <v>2252.5</v>
      </c>
      <c r="V271">
        <v>1695</v>
      </c>
      <c r="Z271">
        <v>0.6252199074074074</v>
      </c>
    </row>
    <row r="272" spans="1:26">
      <c r="A272" s="3">
        <v>46227</v>
      </c>
      <c r="B272">
        <v>4002.84</v>
      </c>
      <c r="C272">
        <v>-1.26E-2</v>
      </c>
      <c r="D272">
        <v>64520</v>
      </c>
      <c r="E272">
        <v>-2.76E-2</v>
      </c>
      <c r="F272">
        <v>9227</v>
      </c>
      <c r="G272" t="s">
        <v>107</v>
      </c>
      <c r="H272">
        <v>791</v>
      </c>
      <c r="I272">
        <v>-17</v>
      </c>
      <c r="J272">
        <v>-2.1039603960396041E-2</v>
      </c>
      <c r="K272">
        <v>808</v>
      </c>
      <c r="L272">
        <v>805</v>
      </c>
      <c r="M272">
        <v>805</v>
      </c>
      <c r="N272">
        <v>788</v>
      </c>
      <c r="O272">
        <v>-1.7391304347826087E-2</v>
      </c>
      <c r="P272">
        <v>791</v>
      </c>
      <c r="Q272">
        <v>0</v>
      </c>
      <c r="R272">
        <v>3.8071065989847717E-3</v>
      </c>
      <c r="S272">
        <v>54100</v>
      </c>
      <c r="T272">
        <v>794.12009999999998</v>
      </c>
      <c r="U272">
        <v>1620</v>
      </c>
      <c r="V272">
        <v>594</v>
      </c>
      <c r="Z272">
        <v>0.6240162037037037</v>
      </c>
    </row>
    <row r="273" spans="1:26">
      <c r="A273" s="3">
        <v>46227</v>
      </c>
      <c r="B273">
        <v>4002.84</v>
      </c>
      <c r="C273">
        <v>-1.26E-2</v>
      </c>
      <c r="D273">
        <v>64520</v>
      </c>
      <c r="E273">
        <v>-2.76E-2</v>
      </c>
      <c r="F273">
        <v>9303</v>
      </c>
      <c r="G273" t="s">
        <v>108</v>
      </c>
      <c r="H273">
        <v>3980</v>
      </c>
      <c r="I273">
        <v>15</v>
      </c>
      <c r="J273">
        <v>3.7831021437578815E-3</v>
      </c>
      <c r="K273">
        <v>3965</v>
      </c>
      <c r="L273">
        <v>3950</v>
      </c>
      <c r="M273">
        <v>4005</v>
      </c>
      <c r="N273">
        <v>3930</v>
      </c>
      <c r="O273">
        <v>7.5949367088607592E-3</v>
      </c>
      <c r="P273">
        <v>3930</v>
      </c>
      <c r="Q273">
        <v>1.2722646310432569E-2</v>
      </c>
      <c r="R273">
        <v>1.2722646310432569E-2</v>
      </c>
      <c r="S273">
        <v>54200</v>
      </c>
      <c r="T273">
        <v>3981.7988</v>
      </c>
      <c r="U273">
        <v>4285</v>
      </c>
      <c r="V273">
        <v>3535</v>
      </c>
      <c r="Z273">
        <v>0.62427083333333333</v>
      </c>
    </row>
    <row r="274" spans="1:26">
      <c r="A274" s="3">
        <v>46227</v>
      </c>
      <c r="B274">
        <v>4002.84</v>
      </c>
      <c r="C274">
        <v>-1.26E-2</v>
      </c>
      <c r="D274">
        <v>64520</v>
      </c>
      <c r="E274">
        <v>-2.76E-2</v>
      </c>
      <c r="F274">
        <v>9308</v>
      </c>
      <c r="G274" t="s">
        <v>109</v>
      </c>
      <c r="H274">
        <v>1736</v>
      </c>
      <c r="I274">
        <v>36</v>
      </c>
      <c r="J274">
        <v>2.1176470588235293E-2</v>
      </c>
      <c r="K274">
        <v>1700</v>
      </c>
      <c r="L274">
        <v>1665</v>
      </c>
      <c r="M274">
        <v>1747</v>
      </c>
      <c r="N274">
        <v>1665</v>
      </c>
      <c r="O274">
        <v>4.2642642642642642E-2</v>
      </c>
      <c r="P274">
        <v>1718</v>
      </c>
      <c r="Q274">
        <v>1.0477299185098952E-2</v>
      </c>
      <c r="R274">
        <v>4.2642642642642642E-2</v>
      </c>
      <c r="S274">
        <v>121600</v>
      </c>
      <c r="T274">
        <v>1718.6011000000001</v>
      </c>
      <c r="U274">
        <v>1707</v>
      </c>
      <c r="V274">
        <v>1271</v>
      </c>
      <c r="Z274">
        <v>0.622650462962963</v>
      </c>
    </row>
    <row r="275" spans="1:26">
      <c r="A275" s="3">
        <v>46227</v>
      </c>
      <c r="B275">
        <v>4002.84</v>
      </c>
      <c r="C275">
        <v>-1.26E-2</v>
      </c>
      <c r="D275">
        <v>64520</v>
      </c>
      <c r="E275">
        <v>-2.76E-2</v>
      </c>
      <c r="F275">
        <v>9348</v>
      </c>
      <c r="G275" t="s">
        <v>110</v>
      </c>
      <c r="H275">
        <v>413</v>
      </c>
      <c r="I275">
        <v>-3</v>
      </c>
      <c r="J275">
        <v>-7.2115384615384619E-3</v>
      </c>
      <c r="K275">
        <v>416</v>
      </c>
      <c r="L275">
        <v>424</v>
      </c>
      <c r="M275">
        <v>425</v>
      </c>
      <c r="N275">
        <v>411</v>
      </c>
      <c r="O275">
        <v>-2.5943396226415096E-2</v>
      </c>
      <c r="P275">
        <v>415</v>
      </c>
      <c r="Q275">
        <v>-4.8192771084337354E-3</v>
      </c>
      <c r="R275">
        <v>4.8661800486618006E-3</v>
      </c>
      <c r="S275">
        <v>979400</v>
      </c>
      <c r="T275">
        <v>415.5924</v>
      </c>
      <c r="U275">
        <v>710</v>
      </c>
      <c r="V275">
        <v>406</v>
      </c>
      <c r="Z275">
        <v>0.62440972222222224</v>
      </c>
    </row>
    <row r="276" spans="1:26">
      <c r="A276" s="3">
        <v>46227</v>
      </c>
      <c r="B276">
        <v>4002.84</v>
      </c>
      <c r="C276">
        <v>-1.26E-2</v>
      </c>
      <c r="D276">
        <v>64520</v>
      </c>
      <c r="E276">
        <v>-2.76E-2</v>
      </c>
      <c r="F276">
        <v>9432</v>
      </c>
      <c r="G276" t="s">
        <v>111</v>
      </c>
      <c r="H276">
        <v>150.9</v>
      </c>
      <c r="I276">
        <v>1.2</v>
      </c>
      <c r="J276">
        <v>8.0160320641282576E-3</v>
      </c>
      <c r="K276">
        <v>149.69999999999999</v>
      </c>
      <c r="L276">
        <v>150</v>
      </c>
      <c r="M276">
        <v>151.30000000000001</v>
      </c>
      <c r="N276">
        <v>149.19999999999999</v>
      </c>
      <c r="O276">
        <v>6.0000000000000383E-3</v>
      </c>
      <c r="P276">
        <v>151</v>
      </c>
      <c r="Q276">
        <v>-6.6225165562910145E-4</v>
      </c>
      <c r="R276">
        <v>1.1394101876675718E-2</v>
      </c>
      <c r="S276">
        <v>142800700</v>
      </c>
      <c r="T276">
        <v>150.273</v>
      </c>
      <c r="U276">
        <v>161.19999999999999</v>
      </c>
      <c r="V276">
        <v>142.6</v>
      </c>
      <c r="Z276">
        <v>0.62519675925925922</v>
      </c>
    </row>
    <row r="277" spans="1:26">
      <c r="A277" s="3">
        <v>46227</v>
      </c>
      <c r="B277">
        <v>4002.84</v>
      </c>
      <c r="C277">
        <v>-1.26E-2</v>
      </c>
      <c r="D277">
        <v>64520</v>
      </c>
      <c r="E277">
        <v>-2.76E-2</v>
      </c>
      <c r="F277">
        <v>9449</v>
      </c>
      <c r="G277" t="s">
        <v>112</v>
      </c>
      <c r="H277">
        <v>3916</v>
      </c>
      <c r="I277">
        <v>-47</v>
      </c>
      <c r="J277">
        <v>-1.1859702245773405E-2</v>
      </c>
      <c r="K277">
        <v>3963</v>
      </c>
      <c r="L277">
        <v>3916</v>
      </c>
      <c r="M277">
        <v>3926</v>
      </c>
      <c r="N277">
        <v>3860</v>
      </c>
      <c r="O277">
        <v>0</v>
      </c>
      <c r="P277">
        <v>3913</v>
      </c>
      <c r="Q277">
        <v>7.6667518527983648E-4</v>
      </c>
      <c r="R277">
        <v>1.4507772020725389E-2</v>
      </c>
      <c r="S277">
        <v>122100</v>
      </c>
      <c r="T277">
        <v>3901.0695999999998</v>
      </c>
      <c r="U277">
        <v>4140</v>
      </c>
      <c r="V277">
        <v>2731.5</v>
      </c>
      <c r="Z277">
        <v>0.62518518518518518</v>
      </c>
    </row>
    <row r="278" spans="1:26">
      <c r="A278" s="3">
        <v>46227</v>
      </c>
      <c r="B278">
        <v>4002.84</v>
      </c>
      <c r="C278">
        <v>-1.26E-2</v>
      </c>
      <c r="D278">
        <v>64520</v>
      </c>
      <c r="E278">
        <v>-2.76E-2</v>
      </c>
      <c r="F278">
        <v>9501</v>
      </c>
      <c r="G278" t="s">
        <v>113</v>
      </c>
      <c r="H278">
        <v>515.4</v>
      </c>
      <c r="I278">
        <v>-1.2</v>
      </c>
      <c r="J278">
        <v>-2.3228803716608595E-3</v>
      </c>
      <c r="K278">
        <v>516.6</v>
      </c>
      <c r="L278">
        <v>515.20000000000005</v>
      </c>
      <c r="M278">
        <v>521.20000000000005</v>
      </c>
      <c r="N278">
        <v>508.1</v>
      </c>
      <c r="O278">
        <v>3.8819875776384275E-4</v>
      </c>
      <c r="P278">
        <v>519.29999999999995</v>
      </c>
      <c r="Q278">
        <v>-7.510109763142649E-3</v>
      </c>
      <c r="R278">
        <v>1.4367250541231951E-2</v>
      </c>
      <c r="S278">
        <v>24934800</v>
      </c>
      <c r="T278">
        <v>516.29549999999995</v>
      </c>
      <c r="U278">
        <v>760</v>
      </c>
      <c r="V278">
        <v>442.8</v>
      </c>
      <c r="Z278">
        <v>0.62516203703703699</v>
      </c>
    </row>
    <row r="279" spans="1:26">
      <c r="A279" s="3">
        <v>46227</v>
      </c>
      <c r="B279">
        <v>4002.84</v>
      </c>
      <c r="C279">
        <v>-1.26E-2</v>
      </c>
      <c r="D279">
        <v>64520</v>
      </c>
      <c r="E279">
        <v>-2.76E-2</v>
      </c>
      <c r="F279">
        <v>9531</v>
      </c>
      <c r="G279" t="s">
        <v>114</v>
      </c>
      <c r="H279">
        <v>6215</v>
      </c>
      <c r="I279">
        <v>55</v>
      </c>
      <c r="J279">
        <v>8.9285714285714281E-3</v>
      </c>
      <c r="K279">
        <v>6160</v>
      </c>
      <c r="L279">
        <v>6130</v>
      </c>
      <c r="M279">
        <v>6258</v>
      </c>
      <c r="N279">
        <v>6108</v>
      </c>
      <c r="O279">
        <v>1.3866231647634585E-2</v>
      </c>
      <c r="P279">
        <v>6244</v>
      </c>
      <c r="Q279">
        <v>-4.6444586803331194E-3</v>
      </c>
      <c r="R279">
        <v>1.7518009168303865E-2</v>
      </c>
      <c r="S279">
        <v>614900</v>
      </c>
      <c r="T279">
        <v>6203.6521000000002</v>
      </c>
      <c r="U279">
        <v>7967</v>
      </c>
      <c r="V279">
        <v>5896</v>
      </c>
      <c r="Z279">
        <v>0.62516203703703699</v>
      </c>
    </row>
    <row r="280" spans="1:26">
      <c r="A280" s="3">
        <v>46227</v>
      </c>
      <c r="B280">
        <v>4002.84</v>
      </c>
      <c r="C280">
        <v>-1.26E-2</v>
      </c>
      <c r="D280">
        <v>64520</v>
      </c>
      <c r="E280">
        <v>-2.76E-2</v>
      </c>
      <c r="F280">
        <v>9882</v>
      </c>
      <c r="G280" t="s">
        <v>115</v>
      </c>
      <c r="H280">
        <v>1781</v>
      </c>
      <c r="I280">
        <v>-7</v>
      </c>
      <c r="J280">
        <v>-3.9149888143176735E-3</v>
      </c>
      <c r="K280">
        <v>1788</v>
      </c>
      <c r="L280">
        <v>1775</v>
      </c>
      <c r="M280">
        <v>1783</v>
      </c>
      <c r="N280">
        <v>1765</v>
      </c>
      <c r="O280">
        <v>3.3802816901408453E-3</v>
      </c>
      <c r="P280">
        <v>1780</v>
      </c>
      <c r="Q280">
        <v>5.6179775280898881E-4</v>
      </c>
      <c r="R280">
        <v>9.0651558073654385E-3</v>
      </c>
      <c r="S280">
        <v>97100</v>
      </c>
      <c r="T280">
        <v>1777.8135</v>
      </c>
      <c r="U280">
        <v>1857</v>
      </c>
      <c r="V280">
        <v>1487</v>
      </c>
      <c r="Z280">
        <v>0.62509259259259264</v>
      </c>
    </row>
    <row r="281" spans="1:26">
      <c r="A281" s="3">
        <v>46230</v>
      </c>
      <c r="B281">
        <v>4059.63</v>
      </c>
      <c r="C281">
        <v>1.2E-2</v>
      </c>
      <c r="D281">
        <v>64900</v>
      </c>
      <c r="E281">
        <v>5.3E-3</v>
      </c>
      <c r="F281">
        <v>1605</v>
      </c>
      <c r="G281" t="s">
        <v>21</v>
      </c>
      <c r="H281">
        <v>3676</v>
      </c>
      <c r="I281">
        <v>-85</v>
      </c>
      <c r="J281">
        <v>-2.2600372241425151E-2</v>
      </c>
      <c r="K281">
        <v>3761</v>
      </c>
      <c r="L281">
        <v>3688</v>
      </c>
      <c r="M281">
        <v>3726</v>
      </c>
      <c r="N281">
        <v>3662</v>
      </c>
      <c r="O281">
        <v>-3.2537960954446853E-3</v>
      </c>
      <c r="P281">
        <v>3683</v>
      </c>
      <c r="Q281">
        <v>-1.9006244909041542E-3</v>
      </c>
      <c r="R281">
        <v>3.8230475150191155E-3</v>
      </c>
      <c r="S281">
        <v>4690500</v>
      </c>
      <c r="T281">
        <v>3692.395</v>
      </c>
      <c r="U281">
        <v>4955</v>
      </c>
      <c r="V281">
        <v>3020</v>
      </c>
      <c r="Z281">
        <v>0.62518518518518518</v>
      </c>
    </row>
    <row r="282" spans="1:26">
      <c r="A282" s="3">
        <v>46230</v>
      </c>
      <c r="B282">
        <v>4059.63</v>
      </c>
      <c r="C282">
        <v>1.2E-2</v>
      </c>
      <c r="D282">
        <v>64900</v>
      </c>
      <c r="E282">
        <v>5.3E-3</v>
      </c>
      <c r="F282">
        <v>1833</v>
      </c>
      <c r="G282" t="s">
        <v>24</v>
      </c>
      <c r="H282">
        <v>5850</v>
      </c>
      <c r="I282">
        <v>100</v>
      </c>
      <c r="J282">
        <v>1.7391304347826087E-2</v>
      </c>
      <c r="K282">
        <v>5750</v>
      </c>
      <c r="L282">
        <v>5800</v>
      </c>
      <c r="M282">
        <v>5880</v>
      </c>
      <c r="N282">
        <v>5780</v>
      </c>
      <c r="O282">
        <v>8.6206896551724137E-3</v>
      </c>
      <c r="P282">
        <v>5840</v>
      </c>
      <c r="Q282">
        <v>1.7123287671232876E-3</v>
      </c>
      <c r="R282">
        <v>1.2110726643598616E-2</v>
      </c>
      <c r="S282">
        <v>94900</v>
      </c>
      <c r="T282">
        <v>5834.5837000000001</v>
      </c>
      <c r="U282">
        <v>7490</v>
      </c>
      <c r="V282">
        <v>5420</v>
      </c>
      <c r="Z282">
        <v>0.6236342592592593</v>
      </c>
    </row>
    <row r="283" spans="1:26">
      <c r="A283" s="3">
        <v>46230</v>
      </c>
      <c r="B283">
        <v>4059.63</v>
      </c>
      <c r="C283">
        <v>1.2E-2</v>
      </c>
      <c r="D283">
        <v>64900</v>
      </c>
      <c r="E283">
        <v>5.3E-3</v>
      </c>
      <c r="F283">
        <v>1911</v>
      </c>
      <c r="G283" t="s">
        <v>25</v>
      </c>
      <c r="H283">
        <v>1372.5</v>
      </c>
      <c r="I283">
        <v>53.5</v>
      </c>
      <c r="J283">
        <v>4.056103108415466E-2</v>
      </c>
      <c r="K283">
        <v>1319</v>
      </c>
      <c r="L283">
        <v>1348</v>
      </c>
      <c r="M283">
        <v>1374.5</v>
      </c>
      <c r="N283">
        <v>1337.5</v>
      </c>
      <c r="O283">
        <v>1.8175074183976261E-2</v>
      </c>
      <c r="P283">
        <v>1361.5</v>
      </c>
      <c r="Q283">
        <v>8.0793242746970261E-3</v>
      </c>
      <c r="R283">
        <v>2.6168224299065422E-2</v>
      </c>
      <c r="S283">
        <v>2693400</v>
      </c>
      <c r="T283">
        <v>1360.6605</v>
      </c>
      <c r="U283">
        <v>1874.5</v>
      </c>
      <c r="V283">
        <v>1232.5</v>
      </c>
      <c r="Z283">
        <v>0.62520833333333337</v>
      </c>
    </row>
    <row r="284" spans="1:26">
      <c r="A284" s="3">
        <v>46230</v>
      </c>
      <c r="B284">
        <v>4059.63</v>
      </c>
      <c r="C284">
        <v>1.2E-2</v>
      </c>
      <c r="D284">
        <v>64900</v>
      </c>
      <c r="E284">
        <v>5.3E-3</v>
      </c>
      <c r="F284">
        <v>1925</v>
      </c>
      <c r="G284" t="s">
        <v>26</v>
      </c>
      <c r="H284">
        <v>4721</v>
      </c>
      <c r="I284">
        <v>142</v>
      </c>
      <c r="J284">
        <v>3.1011137803013757E-2</v>
      </c>
      <c r="K284">
        <v>4579</v>
      </c>
      <c r="L284">
        <v>4693</v>
      </c>
      <c r="M284">
        <v>4726</v>
      </c>
      <c r="N284">
        <v>4601</v>
      </c>
      <c r="O284">
        <v>5.9663328361389302E-3</v>
      </c>
      <c r="P284">
        <v>4700</v>
      </c>
      <c r="Q284">
        <v>4.4680851063829789E-3</v>
      </c>
      <c r="R284">
        <v>2.6081286676809388E-2</v>
      </c>
      <c r="S284">
        <v>2351500</v>
      </c>
      <c r="T284">
        <v>4685.3843999999999</v>
      </c>
      <c r="U284">
        <v>5805</v>
      </c>
      <c r="V284">
        <v>4081</v>
      </c>
      <c r="Z284">
        <v>0.62516203703703699</v>
      </c>
    </row>
    <row r="285" spans="1:26">
      <c r="A285" s="3">
        <v>46230</v>
      </c>
      <c r="B285">
        <v>4059.63</v>
      </c>
      <c r="C285">
        <v>1.2E-2</v>
      </c>
      <c r="D285">
        <v>64900</v>
      </c>
      <c r="E285">
        <v>5.3E-3</v>
      </c>
      <c r="F285">
        <v>1928</v>
      </c>
      <c r="G285" t="s">
        <v>27</v>
      </c>
      <c r="H285">
        <v>3635</v>
      </c>
      <c r="I285">
        <v>99</v>
      </c>
      <c r="J285">
        <v>2.7997737556561087E-2</v>
      </c>
      <c r="K285">
        <v>3536</v>
      </c>
      <c r="L285">
        <v>3583</v>
      </c>
      <c r="M285">
        <v>3639</v>
      </c>
      <c r="N285">
        <v>3573</v>
      </c>
      <c r="O285">
        <v>1.4512977951437344E-2</v>
      </c>
      <c r="P285">
        <v>3628</v>
      </c>
      <c r="Q285">
        <v>1.9294377067254685E-3</v>
      </c>
      <c r="R285">
        <v>1.7352364959417856E-2</v>
      </c>
      <c r="S285">
        <v>2761400</v>
      </c>
      <c r="T285">
        <v>3613.6930000000002</v>
      </c>
      <c r="U285">
        <v>3832</v>
      </c>
      <c r="V285">
        <v>3181</v>
      </c>
      <c r="Z285">
        <v>0.62505787037037042</v>
      </c>
    </row>
    <row r="286" spans="1:26">
      <c r="A286" s="3">
        <v>46230</v>
      </c>
      <c r="B286">
        <v>4059.63</v>
      </c>
      <c r="C286">
        <v>1.2E-2</v>
      </c>
      <c r="D286">
        <v>64900</v>
      </c>
      <c r="E286">
        <v>5.3E-3</v>
      </c>
      <c r="F286">
        <v>1929</v>
      </c>
      <c r="G286" t="s">
        <v>28</v>
      </c>
      <c r="H286">
        <v>1150</v>
      </c>
      <c r="I286">
        <v>13</v>
      </c>
      <c r="J286">
        <v>1.1433597185576077E-2</v>
      </c>
      <c r="K286">
        <v>1137</v>
      </c>
      <c r="L286">
        <v>1149</v>
      </c>
      <c r="M286">
        <v>1151</v>
      </c>
      <c r="N286">
        <v>1138</v>
      </c>
      <c r="O286">
        <v>8.703220191470844E-4</v>
      </c>
      <c r="P286">
        <v>1145</v>
      </c>
      <c r="Q286">
        <v>4.3668122270742356E-3</v>
      </c>
      <c r="R286">
        <v>1.054481546572935E-2</v>
      </c>
      <c r="S286">
        <v>82200</v>
      </c>
      <c r="T286">
        <v>1146.9635000000001</v>
      </c>
      <c r="U286">
        <v>1465</v>
      </c>
      <c r="V286">
        <v>1074</v>
      </c>
      <c r="Z286">
        <v>0.62502314814814819</v>
      </c>
    </row>
    <row r="287" spans="1:26">
      <c r="A287" s="3">
        <v>46230</v>
      </c>
      <c r="B287">
        <v>4059.63</v>
      </c>
      <c r="C287">
        <v>1.2E-2</v>
      </c>
      <c r="D287">
        <v>64900</v>
      </c>
      <c r="E287">
        <v>5.3E-3</v>
      </c>
      <c r="F287">
        <v>1963</v>
      </c>
      <c r="G287" t="s">
        <v>29</v>
      </c>
      <c r="H287">
        <v>2354.5</v>
      </c>
      <c r="I287">
        <v>63</v>
      </c>
      <c r="J287">
        <v>2.7492908575169103E-2</v>
      </c>
      <c r="K287">
        <v>2291.5</v>
      </c>
      <c r="L287">
        <v>2287.5</v>
      </c>
      <c r="M287">
        <v>2375</v>
      </c>
      <c r="N287">
        <v>2285</v>
      </c>
      <c r="O287">
        <v>2.92896174863388E-2</v>
      </c>
      <c r="P287">
        <v>2365</v>
      </c>
      <c r="Q287">
        <v>-4.4397463002114161E-3</v>
      </c>
      <c r="R287">
        <v>3.0415754923413568E-2</v>
      </c>
      <c r="S287">
        <v>1569200</v>
      </c>
      <c r="T287">
        <v>2343.4594999999999</v>
      </c>
      <c r="U287">
        <v>2927.5</v>
      </c>
      <c r="V287">
        <v>1950.5</v>
      </c>
      <c r="Z287">
        <v>0.62519675925925922</v>
      </c>
    </row>
    <row r="288" spans="1:26">
      <c r="A288" s="3">
        <v>46230</v>
      </c>
      <c r="B288">
        <v>4059.63</v>
      </c>
      <c r="C288">
        <v>1.2E-2</v>
      </c>
      <c r="D288">
        <v>64900</v>
      </c>
      <c r="E288">
        <v>5.3E-3</v>
      </c>
      <c r="F288">
        <v>2124</v>
      </c>
      <c r="G288" t="s">
        <v>30</v>
      </c>
      <c r="H288">
        <v>945</v>
      </c>
      <c r="I288">
        <v>23</v>
      </c>
      <c r="J288">
        <v>2.4945770065075923E-2</v>
      </c>
      <c r="K288">
        <v>922</v>
      </c>
      <c r="L288">
        <v>935</v>
      </c>
      <c r="M288">
        <v>947</v>
      </c>
      <c r="N288">
        <v>931</v>
      </c>
      <c r="O288">
        <v>1.06951871657754E-2</v>
      </c>
      <c r="P288">
        <v>942</v>
      </c>
      <c r="Q288">
        <v>3.1847133757961785E-3</v>
      </c>
      <c r="R288">
        <v>1.5037593984962405E-2</v>
      </c>
      <c r="S288">
        <v>471400</v>
      </c>
      <c r="T288">
        <v>940.38990000000001</v>
      </c>
      <c r="U288">
        <v>1092</v>
      </c>
      <c r="V288">
        <v>820</v>
      </c>
      <c r="Z288">
        <v>0.62291666666666667</v>
      </c>
    </row>
    <row r="289" spans="1:26">
      <c r="A289" s="3">
        <v>46230</v>
      </c>
      <c r="B289">
        <v>4059.63</v>
      </c>
      <c r="C289">
        <v>1.2E-2</v>
      </c>
      <c r="D289">
        <v>64900</v>
      </c>
      <c r="E289">
        <v>5.3E-3</v>
      </c>
      <c r="F289">
        <v>2162</v>
      </c>
      <c r="G289" t="s">
        <v>31</v>
      </c>
      <c r="H289">
        <v>536</v>
      </c>
      <c r="I289">
        <v>0</v>
      </c>
      <c r="J289">
        <v>0</v>
      </c>
      <c r="K289">
        <v>536</v>
      </c>
      <c r="L289">
        <v>536</v>
      </c>
      <c r="M289">
        <v>537</v>
      </c>
      <c r="N289">
        <v>536</v>
      </c>
      <c r="O289">
        <v>0</v>
      </c>
      <c r="P289">
        <v>536</v>
      </c>
      <c r="Q289">
        <v>0</v>
      </c>
      <c r="R289">
        <v>0</v>
      </c>
      <c r="S289">
        <v>2100</v>
      </c>
      <c r="T289">
        <v>536.23800000000006</v>
      </c>
      <c r="U289">
        <v>540</v>
      </c>
      <c r="V289">
        <v>382</v>
      </c>
      <c r="Z289">
        <v>0.60621527777777773</v>
      </c>
    </row>
    <row r="290" spans="1:26">
      <c r="A290" s="3">
        <v>46230</v>
      </c>
      <c r="B290">
        <v>4059.63</v>
      </c>
      <c r="C290">
        <v>1.2E-2</v>
      </c>
      <c r="D290">
        <v>64900</v>
      </c>
      <c r="E290">
        <v>5.3E-3</v>
      </c>
      <c r="F290">
        <v>2229</v>
      </c>
      <c r="G290" t="s">
        <v>32</v>
      </c>
      <c r="H290">
        <v>2989</v>
      </c>
      <c r="I290">
        <v>48.5</v>
      </c>
      <c r="J290">
        <v>1.6493793572521679E-2</v>
      </c>
      <c r="K290">
        <v>2940.5</v>
      </c>
      <c r="L290">
        <v>2958.5</v>
      </c>
      <c r="M290">
        <v>3000</v>
      </c>
      <c r="N290">
        <v>2950</v>
      </c>
      <c r="O290">
        <v>1.0309278350515464E-2</v>
      </c>
      <c r="P290">
        <v>2988</v>
      </c>
      <c r="Q290">
        <v>3.3467202141900936E-4</v>
      </c>
      <c r="R290">
        <v>1.3220338983050847E-2</v>
      </c>
      <c r="S290">
        <v>108000</v>
      </c>
      <c r="T290">
        <v>2980.8402000000001</v>
      </c>
      <c r="U290">
        <v>3194</v>
      </c>
      <c r="V290">
        <v>2756</v>
      </c>
      <c r="Z290">
        <v>0.62491898148148151</v>
      </c>
    </row>
    <row r="291" spans="1:26">
      <c r="A291" s="3">
        <v>46230</v>
      </c>
      <c r="B291">
        <v>4059.63</v>
      </c>
      <c r="C291">
        <v>1.2E-2</v>
      </c>
      <c r="D291">
        <v>64900</v>
      </c>
      <c r="E291">
        <v>5.3E-3</v>
      </c>
      <c r="F291">
        <v>2768</v>
      </c>
      <c r="G291" t="s">
        <v>33</v>
      </c>
      <c r="H291">
        <v>5417</v>
      </c>
      <c r="I291">
        <v>27</v>
      </c>
      <c r="J291">
        <v>5.0092764378478665E-3</v>
      </c>
      <c r="K291">
        <v>5390</v>
      </c>
      <c r="L291">
        <v>5452</v>
      </c>
      <c r="M291">
        <v>5467</v>
      </c>
      <c r="N291">
        <v>5387</v>
      </c>
      <c r="O291">
        <v>-6.4196625091709463E-3</v>
      </c>
      <c r="P291">
        <v>5423</v>
      </c>
      <c r="Q291">
        <v>-1.1063986723215931E-3</v>
      </c>
      <c r="R291">
        <v>5.5689623166883234E-3</v>
      </c>
      <c r="S291">
        <v>782400</v>
      </c>
      <c r="T291">
        <v>5415.8671999999997</v>
      </c>
      <c r="U291">
        <v>7257</v>
      </c>
      <c r="V291">
        <v>4923</v>
      </c>
      <c r="Z291">
        <v>0.62501157407407404</v>
      </c>
    </row>
    <row r="292" spans="1:26">
      <c r="A292" s="3">
        <v>46230</v>
      </c>
      <c r="B292">
        <v>4059.63</v>
      </c>
      <c r="C292">
        <v>1.2E-2</v>
      </c>
      <c r="D292">
        <v>64900</v>
      </c>
      <c r="E292">
        <v>5.3E-3</v>
      </c>
      <c r="F292">
        <v>2769</v>
      </c>
      <c r="G292" t="s">
        <v>34</v>
      </c>
      <c r="H292">
        <v>885</v>
      </c>
      <c r="I292">
        <v>0</v>
      </c>
      <c r="J292">
        <v>0</v>
      </c>
      <c r="K292">
        <v>885</v>
      </c>
      <c r="L292">
        <v>890</v>
      </c>
      <c r="M292">
        <v>890</v>
      </c>
      <c r="N292">
        <v>885</v>
      </c>
      <c r="O292">
        <v>-5.6179775280898875E-3</v>
      </c>
      <c r="P292">
        <v>887</v>
      </c>
      <c r="Q292">
        <v>-2.2547914317925591E-3</v>
      </c>
      <c r="R292">
        <v>0</v>
      </c>
      <c r="S292">
        <v>2900</v>
      </c>
      <c r="T292">
        <v>887.7586</v>
      </c>
      <c r="U292">
        <v>990</v>
      </c>
      <c r="V292">
        <v>807</v>
      </c>
      <c r="Z292">
        <v>0.60248842592592589</v>
      </c>
    </row>
    <row r="293" spans="1:26">
      <c r="A293" s="3">
        <v>46230</v>
      </c>
      <c r="B293">
        <v>4059.63</v>
      </c>
      <c r="C293">
        <v>1.2E-2</v>
      </c>
      <c r="D293">
        <v>64900</v>
      </c>
      <c r="E293">
        <v>5.3E-3</v>
      </c>
      <c r="F293">
        <v>2914</v>
      </c>
      <c r="G293" t="s">
        <v>35</v>
      </c>
      <c r="H293">
        <v>6561</v>
      </c>
      <c r="I293">
        <v>100</v>
      </c>
      <c r="J293">
        <v>1.5477480266212661E-2</v>
      </c>
      <c r="K293">
        <v>6461</v>
      </c>
      <c r="L293">
        <v>6479</v>
      </c>
      <c r="M293">
        <v>6575</v>
      </c>
      <c r="N293">
        <v>6466</v>
      </c>
      <c r="O293">
        <v>1.2656274116375984E-2</v>
      </c>
      <c r="P293">
        <v>6532</v>
      </c>
      <c r="Q293">
        <v>4.439681567666871E-3</v>
      </c>
      <c r="R293">
        <v>1.4692236313021962E-2</v>
      </c>
      <c r="S293">
        <v>3256900</v>
      </c>
      <c r="T293">
        <v>6536.4628000000002</v>
      </c>
      <c r="U293">
        <v>6525</v>
      </c>
      <c r="V293">
        <v>5451</v>
      </c>
      <c r="Z293">
        <v>0.62515046296296295</v>
      </c>
    </row>
    <row r="294" spans="1:26">
      <c r="A294" s="3">
        <v>46230</v>
      </c>
      <c r="B294">
        <v>4059.63</v>
      </c>
      <c r="C294">
        <v>1.2E-2</v>
      </c>
      <c r="D294">
        <v>64900</v>
      </c>
      <c r="E294">
        <v>5.3E-3</v>
      </c>
      <c r="F294">
        <v>3003</v>
      </c>
      <c r="G294" t="s">
        <v>36</v>
      </c>
      <c r="H294">
        <v>1830</v>
      </c>
      <c r="I294">
        <v>60.5</v>
      </c>
      <c r="J294">
        <v>3.4190449279457476E-2</v>
      </c>
      <c r="K294">
        <v>1769.5</v>
      </c>
      <c r="L294">
        <v>1787.5</v>
      </c>
      <c r="M294">
        <v>1830</v>
      </c>
      <c r="N294">
        <v>1779</v>
      </c>
      <c r="O294">
        <v>2.3776223776223775E-2</v>
      </c>
      <c r="P294">
        <v>1818</v>
      </c>
      <c r="Q294">
        <v>6.6006600660066007E-3</v>
      </c>
      <c r="R294">
        <v>2.866779089376054E-2</v>
      </c>
      <c r="S294">
        <v>1921500</v>
      </c>
      <c r="T294">
        <v>1810.9248</v>
      </c>
      <c r="U294">
        <v>2094</v>
      </c>
      <c r="V294">
        <v>1620.5</v>
      </c>
      <c r="Z294">
        <v>0.62517361111111114</v>
      </c>
    </row>
    <row r="295" spans="1:26">
      <c r="A295" s="3">
        <v>46230</v>
      </c>
      <c r="B295">
        <v>4059.63</v>
      </c>
      <c r="C295">
        <v>1.2E-2</v>
      </c>
      <c r="D295">
        <v>64900</v>
      </c>
      <c r="E295">
        <v>5.3E-3</v>
      </c>
      <c r="F295">
        <v>3407</v>
      </c>
      <c r="G295" t="s">
        <v>37</v>
      </c>
      <c r="H295">
        <v>1867.5</v>
      </c>
      <c r="I295">
        <v>22</v>
      </c>
      <c r="J295">
        <v>1.1920888648062856E-2</v>
      </c>
      <c r="K295">
        <v>1845.5</v>
      </c>
      <c r="L295">
        <v>1852.5</v>
      </c>
      <c r="M295">
        <v>1874</v>
      </c>
      <c r="N295">
        <v>1844.5</v>
      </c>
      <c r="O295">
        <v>8.0971659919028341E-3</v>
      </c>
      <c r="P295">
        <v>1862</v>
      </c>
      <c r="Q295">
        <v>2.9538131041890441E-3</v>
      </c>
      <c r="R295">
        <v>1.24695039306045E-2</v>
      </c>
      <c r="S295">
        <v>3322900</v>
      </c>
      <c r="T295">
        <v>1859.5842</v>
      </c>
      <c r="U295">
        <v>1906</v>
      </c>
      <c r="V295">
        <v>1415</v>
      </c>
      <c r="Z295">
        <v>0.6252199074074074</v>
      </c>
    </row>
    <row r="296" spans="1:26">
      <c r="A296" s="3">
        <v>46230</v>
      </c>
      <c r="B296">
        <v>4059.63</v>
      </c>
      <c r="C296">
        <v>1.2E-2</v>
      </c>
      <c r="D296">
        <v>64900</v>
      </c>
      <c r="E296">
        <v>5.3E-3</v>
      </c>
      <c r="F296">
        <v>4008</v>
      </c>
      <c r="G296" t="s">
        <v>38</v>
      </c>
      <c r="H296">
        <v>1287</v>
      </c>
      <c r="I296">
        <v>11</v>
      </c>
      <c r="J296">
        <v>8.6206896551724137E-3</v>
      </c>
      <c r="K296">
        <v>1276</v>
      </c>
      <c r="L296">
        <v>1294</v>
      </c>
      <c r="M296">
        <v>1302</v>
      </c>
      <c r="N296">
        <v>1277</v>
      </c>
      <c r="O296">
        <v>-5.4095826893353939E-3</v>
      </c>
      <c r="P296">
        <v>1292</v>
      </c>
      <c r="Q296">
        <v>-3.869969040247678E-3</v>
      </c>
      <c r="R296">
        <v>7.8308535630383716E-3</v>
      </c>
      <c r="S296">
        <v>119800</v>
      </c>
      <c r="T296">
        <v>1290.4474</v>
      </c>
      <c r="U296">
        <v>1398</v>
      </c>
      <c r="V296">
        <v>1141</v>
      </c>
      <c r="Z296">
        <v>0.62451388888888892</v>
      </c>
    </row>
    <row r="297" spans="1:26">
      <c r="A297" s="3">
        <v>46230</v>
      </c>
      <c r="B297">
        <v>4059.63</v>
      </c>
      <c r="C297">
        <v>1.2E-2</v>
      </c>
      <c r="D297">
        <v>64900</v>
      </c>
      <c r="E297">
        <v>5.3E-3</v>
      </c>
      <c r="F297">
        <v>4026</v>
      </c>
      <c r="G297" t="s">
        <v>39</v>
      </c>
      <c r="H297">
        <v>1580</v>
      </c>
      <c r="I297">
        <v>37</v>
      </c>
      <c r="J297">
        <v>2.3979261179520414E-2</v>
      </c>
      <c r="K297">
        <v>1543</v>
      </c>
      <c r="L297">
        <v>1558</v>
      </c>
      <c r="M297">
        <v>1584</v>
      </c>
      <c r="N297">
        <v>1540</v>
      </c>
      <c r="O297">
        <v>1.4120667522464698E-2</v>
      </c>
      <c r="P297">
        <v>1559</v>
      </c>
      <c r="Q297">
        <v>1.3470173187940988E-2</v>
      </c>
      <c r="R297">
        <v>2.5974025974025976E-2</v>
      </c>
      <c r="S297">
        <v>49100</v>
      </c>
      <c r="T297">
        <v>1563.1079</v>
      </c>
      <c r="U297">
        <v>2148</v>
      </c>
      <c r="V297">
        <v>1480</v>
      </c>
      <c r="Z297">
        <v>0.62502314814814819</v>
      </c>
    </row>
    <row r="298" spans="1:26">
      <c r="A298" s="3">
        <v>46230</v>
      </c>
      <c r="B298">
        <v>4059.63</v>
      </c>
      <c r="C298">
        <v>1.2E-2</v>
      </c>
      <c r="D298">
        <v>64900</v>
      </c>
      <c r="E298">
        <v>5.3E-3</v>
      </c>
      <c r="F298">
        <v>4062</v>
      </c>
      <c r="G298" t="s">
        <v>40</v>
      </c>
      <c r="H298">
        <v>16490</v>
      </c>
      <c r="I298">
        <v>-880</v>
      </c>
      <c r="J298">
        <v>-5.0662061024755324E-2</v>
      </c>
      <c r="K298">
        <v>17370</v>
      </c>
      <c r="L298">
        <v>17320</v>
      </c>
      <c r="M298">
        <v>17495</v>
      </c>
      <c r="N298">
        <v>16420</v>
      </c>
      <c r="O298">
        <v>-4.7921478060046187E-2</v>
      </c>
      <c r="P298">
        <v>16600</v>
      </c>
      <c r="Q298">
        <v>-6.6265060240963854E-3</v>
      </c>
      <c r="R298">
        <v>4.2630937880633376E-3</v>
      </c>
      <c r="S298">
        <v>6307100</v>
      </c>
      <c r="T298">
        <v>16706.014800000001</v>
      </c>
      <c r="U298">
        <v>27480</v>
      </c>
      <c r="V298">
        <v>6592</v>
      </c>
      <c r="Z298">
        <v>0.62520833333333337</v>
      </c>
    </row>
    <row r="299" spans="1:26">
      <c r="A299" s="3">
        <v>46230</v>
      </c>
      <c r="B299">
        <v>4059.63</v>
      </c>
      <c r="C299">
        <v>1.2E-2</v>
      </c>
      <c r="D299">
        <v>64900</v>
      </c>
      <c r="E299">
        <v>5.3E-3</v>
      </c>
      <c r="F299">
        <v>4063</v>
      </c>
      <c r="G299" t="s">
        <v>41</v>
      </c>
      <c r="H299">
        <v>6163</v>
      </c>
      <c r="I299">
        <v>-539</v>
      </c>
      <c r="J299">
        <v>-8.0423754103252754E-2</v>
      </c>
      <c r="K299">
        <v>6702</v>
      </c>
      <c r="L299">
        <v>6473</v>
      </c>
      <c r="M299">
        <v>6520</v>
      </c>
      <c r="N299">
        <v>6140</v>
      </c>
      <c r="O299">
        <v>-4.7891240537617799E-2</v>
      </c>
      <c r="P299">
        <v>6200</v>
      </c>
      <c r="Q299">
        <v>-5.9677419354838713E-3</v>
      </c>
      <c r="R299">
        <v>3.7459283387622148E-3</v>
      </c>
      <c r="S299">
        <v>12089800</v>
      </c>
      <c r="T299">
        <v>6269.1210000000001</v>
      </c>
      <c r="U299">
        <v>7930</v>
      </c>
      <c r="V299">
        <v>4812</v>
      </c>
      <c r="Z299">
        <v>0.62518518518518518</v>
      </c>
    </row>
    <row r="300" spans="1:26">
      <c r="A300" s="3">
        <v>46230</v>
      </c>
      <c r="B300">
        <v>4059.63</v>
      </c>
      <c r="C300">
        <v>1.2E-2</v>
      </c>
      <c r="D300">
        <v>64900</v>
      </c>
      <c r="E300">
        <v>5.3E-3</v>
      </c>
      <c r="F300">
        <v>4068</v>
      </c>
      <c r="G300" t="s">
        <v>42</v>
      </c>
      <c r="H300">
        <v>1640</v>
      </c>
      <c r="I300">
        <v>4</v>
      </c>
      <c r="J300">
        <v>2.4449877750611247E-3</v>
      </c>
      <c r="K300">
        <v>1636</v>
      </c>
      <c r="L300">
        <v>1637</v>
      </c>
      <c r="M300">
        <v>1640</v>
      </c>
      <c r="N300">
        <v>1637</v>
      </c>
      <c r="O300">
        <v>1.8326206475259622E-3</v>
      </c>
      <c r="P300">
        <v>1640</v>
      </c>
      <c r="Q300">
        <v>0</v>
      </c>
      <c r="R300">
        <v>1.8326206475259622E-3</v>
      </c>
      <c r="S300">
        <v>800</v>
      </c>
      <c r="T300">
        <v>1638.375</v>
      </c>
      <c r="U300">
        <v>2000</v>
      </c>
      <c r="V300">
        <v>1557</v>
      </c>
      <c r="Z300">
        <v>0.61737268518518518</v>
      </c>
    </row>
    <row r="301" spans="1:26">
      <c r="A301" s="3">
        <v>46230</v>
      </c>
      <c r="B301">
        <v>4059.63</v>
      </c>
      <c r="C301">
        <v>1.2E-2</v>
      </c>
      <c r="D301">
        <v>64900</v>
      </c>
      <c r="E301">
        <v>5.3E-3</v>
      </c>
      <c r="F301">
        <v>4100</v>
      </c>
      <c r="G301" t="s">
        <v>43</v>
      </c>
      <c r="H301">
        <v>1418</v>
      </c>
      <c r="I301">
        <v>4</v>
      </c>
      <c r="J301">
        <v>2.828854314002829E-3</v>
      </c>
      <c r="K301">
        <v>1414</v>
      </c>
      <c r="L301">
        <v>1421</v>
      </c>
      <c r="M301">
        <v>1439</v>
      </c>
      <c r="N301">
        <v>1386</v>
      </c>
      <c r="O301">
        <v>-2.11118930330753E-3</v>
      </c>
      <c r="P301">
        <v>1406</v>
      </c>
      <c r="Q301">
        <v>8.5348506401137988E-3</v>
      </c>
      <c r="R301">
        <v>2.3088023088023088E-2</v>
      </c>
      <c r="S301">
        <v>26200</v>
      </c>
      <c r="T301">
        <v>1412.3244</v>
      </c>
      <c r="U301">
        <v>2219</v>
      </c>
      <c r="V301">
        <v>1153</v>
      </c>
      <c r="Z301">
        <v>0.62511574074074072</v>
      </c>
    </row>
    <row r="302" spans="1:26">
      <c r="A302" s="3">
        <v>46230</v>
      </c>
      <c r="B302">
        <v>4059.63</v>
      </c>
      <c r="C302">
        <v>1.2E-2</v>
      </c>
      <c r="D302">
        <v>64900</v>
      </c>
      <c r="E302">
        <v>5.3E-3</v>
      </c>
      <c r="F302">
        <v>4182</v>
      </c>
      <c r="G302" t="s">
        <v>44</v>
      </c>
      <c r="H302">
        <v>4329</v>
      </c>
      <c r="I302">
        <v>-54</v>
      </c>
      <c r="J302">
        <v>-1.2320328542094456E-2</v>
      </c>
      <c r="K302">
        <v>4383</v>
      </c>
      <c r="L302">
        <v>4422</v>
      </c>
      <c r="M302">
        <v>4435</v>
      </c>
      <c r="N302">
        <v>4251</v>
      </c>
      <c r="O302">
        <v>-2.1031207598371779E-2</v>
      </c>
      <c r="P302">
        <v>4327</v>
      </c>
      <c r="Q302">
        <v>4.6221400508435407E-4</v>
      </c>
      <c r="R302">
        <v>1.834862385321101E-2</v>
      </c>
      <c r="S302">
        <v>812600</v>
      </c>
      <c r="T302">
        <v>4325.3455999999996</v>
      </c>
      <c r="U302">
        <v>5738</v>
      </c>
      <c r="V302">
        <v>2830.5</v>
      </c>
      <c r="Z302">
        <v>0.62503472222222223</v>
      </c>
    </row>
    <row r="303" spans="1:26">
      <c r="A303" s="3">
        <v>46230</v>
      </c>
      <c r="B303">
        <v>4059.63</v>
      </c>
      <c r="C303">
        <v>1.2E-2</v>
      </c>
      <c r="D303">
        <v>64900</v>
      </c>
      <c r="E303">
        <v>5.3E-3</v>
      </c>
      <c r="F303">
        <v>4188</v>
      </c>
      <c r="G303" t="s">
        <v>45</v>
      </c>
      <c r="H303">
        <v>1225</v>
      </c>
      <c r="I303">
        <v>36</v>
      </c>
      <c r="J303">
        <v>3.0277544154751892E-2</v>
      </c>
      <c r="K303">
        <v>1189</v>
      </c>
      <c r="L303">
        <v>1204.5</v>
      </c>
      <c r="M303">
        <v>1232.5</v>
      </c>
      <c r="N303">
        <v>1197.5</v>
      </c>
      <c r="O303">
        <v>1.7019510170195103E-2</v>
      </c>
      <c r="P303">
        <v>1217</v>
      </c>
      <c r="Q303">
        <v>6.5735414954806899E-3</v>
      </c>
      <c r="R303">
        <v>2.2964509394572025E-2</v>
      </c>
      <c r="S303">
        <v>3925200</v>
      </c>
      <c r="T303">
        <v>1216.92</v>
      </c>
      <c r="U303">
        <v>1228.5</v>
      </c>
      <c r="V303">
        <v>846.4</v>
      </c>
      <c r="Z303">
        <v>0.62503472222222223</v>
      </c>
    </row>
    <row r="304" spans="1:26">
      <c r="A304" s="3">
        <v>46230</v>
      </c>
      <c r="B304">
        <v>4059.63</v>
      </c>
      <c r="C304">
        <v>1.2E-2</v>
      </c>
      <c r="D304">
        <v>64900</v>
      </c>
      <c r="E304">
        <v>5.3E-3</v>
      </c>
      <c r="F304">
        <v>4220</v>
      </c>
      <c r="G304" t="s">
        <v>46</v>
      </c>
      <c r="H304">
        <v>1830</v>
      </c>
      <c r="I304">
        <v>7</v>
      </c>
      <c r="J304">
        <v>3.8398244651673065E-3</v>
      </c>
      <c r="K304">
        <v>1823</v>
      </c>
      <c r="L304">
        <v>1830</v>
      </c>
      <c r="M304">
        <v>1838</v>
      </c>
      <c r="N304">
        <v>1797</v>
      </c>
      <c r="O304">
        <v>0</v>
      </c>
      <c r="P304">
        <v>1830</v>
      </c>
      <c r="Q304">
        <v>0</v>
      </c>
      <c r="R304">
        <v>1.8363939899833055E-2</v>
      </c>
      <c r="S304">
        <v>43300</v>
      </c>
      <c r="T304">
        <v>1822.8128999999999</v>
      </c>
      <c r="U304">
        <v>1921</v>
      </c>
      <c r="V304">
        <v>1487</v>
      </c>
      <c r="Z304">
        <v>0.62504629629629627</v>
      </c>
    </row>
    <row r="305" spans="1:26">
      <c r="A305" s="3">
        <v>46230</v>
      </c>
      <c r="B305">
        <v>4059.63</v>
      </c>
      <c r="C305">
        <v>1.2E-2</v>
      </c>
      <c r="D305">
        <v>64900</v>
      </c>
      <c r="E305">
        <v>5.3E-3</v>
      </c>
      <c r="F305">
        <v>4334</v>
      </c>
      <c r="G305" t="s">
        <v>47</v>
      </c>
      <c r="H305">
        <v>382</v>
      </c>
      <c r="I305">
        <v>0</v>
      </c>
      <c r="J305">
        <v>0</v>
      </c>
      <c r="K305">
        <v>382</v>
      </c>
      <c r="L305">
        <v>380</v>
      </c>
      <c r="M305">
        <v>384</v>
      </c>
      <c r="N305">
        <v>380</v>
      </c>
      <c r="O305">
        <v>5.263157894736842E-3</v>
      </c>
      <c r="P305">
        <v>382</v>
      </c>
      <c r="Q305">
        <v>0</v>
      </c>
      <c r="R305">
        <v>5.263157894736842E-3</v>
      </c>
      <c r="S305">
        <v>8200</v>
      </c>
      <c r="T305">
        <v>381.1463</v>
      </c>
      <c r="U305">
        <v>426</v>
      </c>
      <c r="V305">
        <v>365</v>
      </c>
      <c r="Z305">
        <v>0.60613425925925923</v>
      </c>
    </row>
    <row r="306" spans="1:26">
      <c r="A306" s="3">
        <v>46230</v>
      </c>
      <c r="B306">
        <v>4059.63</v>
      </c>
      <c r="C306">
        <v>1.2E-2</v>
      </c>
      <c r="D306">
        <v>64900</v>
      </c>
      <c r="E306">
        <v>5.3E-3</v>
      </c>
      <c r="F306">
        <v>4523</v>
      </c>
      <c r="G306" t="s">
        <v>48</v>
      </c>
      <c r="H306">
        <v>4751</v>
      </c>
      <c r="I306">
        <v>95</v>
      </c>
      <c r="J306">
        <v>2.0403780068728523E-2</v>
      </c>
      <c r="K306">
        <v>4656</v>
      </c>
      <c r="L306">
        <v>4649</v>
      </c>
      <c r="M306">
        <v>4786</v>
      </c>
      <c r="N306">
        <v>4636</v>
      </c>
      <c r="O306">
        <v>2.1940202194020219E-2</v>
      </c>
      <c r="P306">
        <v>4770</v>
      </c>
      <c r="Q306">
        <v>-3.983228511530398E-3</v>
      </c>
      <c r="R306">
        <v>2.4805867126833477E-2</v>
      </c>
      <c r="S306">
        <v>1508600</v>
      </c>
      <c r="T306">
        <v>4729.9777000000004</v>
      </c>
      <c r="U306">
        <v>5243</v>
      </c>
      <c r="V306">
        <v>3660</v>
      </c>
      <c r="Z306">
        <v>0.62519675925925922</v>
      </c>
    </row>
    <row r="307" spans="1:26">
      <c r="A307" s="3">
        <v>46230</v>
      </c>
      <c r="B307">
        <v>4059.63</v>
      </c>
      <c r="C307">
        <v>1.2E-2</v>
      </c>
      <c r="D307">
        <v>64900</v>
      </c>
      <c r="E307">
        <v>5.3E-3</v>
      </c>
      <c r="F307">
        <v>4528</v>
      </c>
      <c r="G307" t="s">
        <v>49</v>
      </c>
      <c r="H307">
        <v>2434.5</v>
      </c>
      <c r="I307">
        <v>-0.5</v>
      </c>
      <c r="J307">
        <v>-2.0533880903490759E-4</v>
      </c>
      <c r="K307">
        <v>2435</v>
      </c>
      <c r="L307">
        <v>2410</v>
      </c>
      <c r="M307">
        <v>2448.5</v>
      </c>
      <c r="N307">
        <v>2406</v>
      </c>
      <c r="O307">
        <v>1.016597510373444E-2</v>
      </c>
      <c r="P307">
        <v>2447</v>
      </c>
      <c r="Q307">
        <v>-5.1082958724969346E-3</v>
      </c>
      <c r="R307">
        <v>1.1845386533665835E-2</v>
      </c>
      <c r="S307">
        <v>901400</v>
      </c>
      <c r="T307">
        <v>2434.9038999999998</v>
      </c>
      <c r="U307">
        <v>2674.5</v>
      </c>
      <c r="V307">
        <v>2114.5</v>
      </c>
      <c r="Z307">
        <v>0.62516203703703699</v>
      </c>
    </row>
    <row r="308" spans="1:26">
      <c r="A308" s="3">
        <v>46230</v>
      </c>
      <c r="B308">
        <v>4059.63</v>
      </c>
      <c r="C308">
        <v>1.2E-2</v>
      </c>
      <c r="D308">
        <v>64900</v>
      </c>
      <c r="E308">
        <v>5.3E-3</v>
      </c>
      <c r="F308">
        <v>4661</v>
      </c>
      <c r="G308" t="s">
        <v>50</v>
      </c>
      <c r="H308">
        <v>2827.5</v>
      </c>
      <c r="I308">
        <v>145</v>
      </c>
      <c r="J308">
        <v>5.4054054054054057E-2</v>
      </c>
      <c r="K308">
        <v>2682.5</v>
      </c>
      <c r="L308">
        <v>2708</v>
      </c>
      <c r="M308">
        <v>2831</v>
      </c>
      <c r="N308">
        <v>2708</v>
      </c>
      <c r="O308">
        <v>4.4128508124076808E-2</v>
      </c>
      <c r="P308">
        <v>2814.5</v>
      </c>
      <c r="Q308">
        <v>4.6189376443418013E-3</v>
      </c>
      <c r="R308">
        <v>4.4128508124076808E-2</v>
      </c>
      <c r="S308">
        <v>6121800</v>
      </c>
      <c r="T308">
        <v>2790.6496999999999</v>
      </c>
      <c r="U308">
        <v>2947</v>
      </c>
      <c r="V308">
        <v>2103</v>
      </c>
      <c r="Z308">
        <v>0.62518518518518518</v>
      </c>
    </row>
    <row r="309" spans="1:26">
      <c r="A309" s="3">
        <v>46230</v>
      </c>
      <c r="B309">
        <v>4059.63</v>
      </c>
      <c r="C309">
        <v>1.2E-2</v>
      </c>
      <c r="D309">
        <v>64900</v>
      </c>
      <c r="E309">
        <v>5.3E-3</v>
      </c>
      <c r="F309">
        <v>5020</v>
      </c>
      <c r="G309" t="s">
        <v>51</v>
      </c>
      <c r="H309">
        <v>1319.5</v>
      </c>
      <c r="I309">
        <v>-0.5</v>
      </c>
      <c r="J309">
        <v>-3.7878787878787879E-4</v>
      </c>
      <c r="K309">
        <v>1320</v>
      </c>
      <c r="L309">
        <v>1314</v>
      </c>
      <c r="M309">
        <v>1330.5</v>
      </c>
      <c r="N309">
        <v>1311.5</v>
      </c>
      <c r="O309">
        <v>4.1856925418569252E-3</v>
      </c>
      <c r="P309">
        <v>1317</v>
      </c>
      <c r="Q309">
        <v>1.8982536066818527E-3</v>
      </c>
      <c r="R309">
        <v>6.0998856271444911E-3</v>
      </c>
      <c r="S309">
        <v>3401600</v>
      </c>
      <c r="T309">
        <v>1319.3127999999999</v>
      </c>
      <c r="U309">
        <v>1552.5</v>
      </c>
      <c r="V309">
        <v>1113</v>
      </c>
      <c r="Z309">
        <v>0.62519675925925922</v>
      </c>
    </row>
    <row r="310" spans="1:26">
      <c r="A310" s="3">
        <v>46230</v>
      </c>
      <c r="B310">
        <v>4059.63</v>
      </c>
      <c r="C310">
        <v>1.2E-2</v>
      </c>
      <c r="D310">
        <v>64900</v>
      </c>
      <c r="E310">
        <v>5.3E-3</v>
      </c>
      <c r="F310">
        <v>5201</v>
      </c>
      <c r="G310" t="s">
        <v>52</v>
      </c>
      <c r="H310">
        <v>6219</v>
      </c>
      <c r="I310">
        <v>32</v>
      </c>
      <c r="J310">
        <v>5.1721351220300627E-3</v>
      </c>
      <c r="K310">
        <v>6187</v>
      </c>
      <c r="L310">
        <v>6237</v>
      </c>
      <c r="M310">
        <v>6274</v>
      </c>
      <c r="N310">
        <v>6144</v>
      </c>
      <c r="O310">
        <v>-2.886002886002886E-3</v>
      </c>
      <c r="P310">
        <v>6250</v>
      </c>
      <c r="Q310">
        <v>-4.96E-3</v>
      </c>
      <c r="R310">
        <v>1.220703125E-2</v>
      </c>
      <c r="S310">
        <v>673200</v>
      </c>
      <c r="T310">
        <v>6216.3397000000004</v>
      </c>
      <c r="U310">
        <v>8315</v>
      </c>
      <c r="V310">
        <v>5177</v>
      </c>
      <c r="Z310">
        <v>0.62520833333333337</v>
      </c>
    </row>
    <row r="311" spans="1:26">
      <c r="A311" s="3">
        <v>46230</v>
      </c>
      <c r="B311">
        <v>4059.63</v>
      </c>
      <c r="C311">
        <v>1.2E-2</v>
      </c>
      <c r="D311">
        <v>64900</v>
      </c>
      <c r="E311">
        <v>5.3E-3</v>
      </c>
      <c r="F311">
        <v>5302</v>
      </c>
      <c r="G311" t="s">
        <v>53</v>
      </c>
      <c r="H311">
        <v>4750</v>
      </c>
      <c r="I311">
        <v>80</v>
      </c>
      <c r="J311">
        <v>1.7130620985010708E-2</v>
      </c>
      <c r="K311">
        <v>4670</v>
      </c>
      <c r="L311">
        <v>4670</v>
      </c>
      <c r="M311">
        <v>4775</v>
      </c>
      <c r="N311">
        <v>4670</v>
      </c>
      <c r="O311">
        <v>1.7130620985010708E-2</v>
      </c>
      <c r="P311">
        <v>4740</v>
      </c>
      <c r="Q311">
        <v>2.1097046413502108E-3</v>
      </c>
      <c r="R311">
        <v>1.7130620985010708E-2</v>
      </c>
      <c r="S311">
        <v>29900</v>
      </c>
      <c r="T311">
        <v>4740.4346999999998</v>
      </c>
      <c r="U311">
        <v>5080</v>
      </c>
      <c r="V311">
        <v>4390</v>
      </c>
      <c r="Z311">
        <v>0.62302083333333336</v>
      </c>
    </row>
    <row r="312" spans="1:26">
      <c r="A312" s="3">
        <v>46230</v>
      </c>
      <c r="B312">
        <v>4059.63</v>
      </c>
      <c r="C312">
        <v>1.2E-2</v>
      </c>
      <c r="D312">
        <v>64900</v>
      </c>
      <c r="E312">
        <v>5.3E-3</v>
      </c>
      <c r="F312">
        <v>5310</v>
      </c>
      <c r="G312" t="s">
        <v>54</v>
      </c>
      <c r="H312">
        <v>6850</v>
      </c>
      <c r="I312">
        <v>130</v>
      </c>
      <c r="J312">
        <v>1.9345238095238096E-2</v>
      </c>
      <c r="K312">
        <v>6720</v>
      </c>
      <c r="L312">
        <v>6800</v>
      </c>
      <c r="M312">
        <v>6980</v>
      </c>
      <c r="N312">
        <v>6670</v>
      </c>
      <c r="O312">
        <v>7.3529411764705881E-3</v>
      </c>
      <c r="P312">
        <v>6910</v>
      </c>
      <c r="Q312">
        <v>-8.6830680173661367E-3</v>
      </c>
      <c r="R312">
        <v>2.6986506746626688E-2</v>
      </c>
      <c r="S312">
        <v>76400</v>
      </c>
      <c r="T312">
        <v>6835.3402999999998</v>
      </c>
      <c r="U312">
        <v>8990</v>
      </c>
      <c r="V312">
        <v>4825</v>
      </c>
      <c r="Z312">
        <v>0.62306712962962962</v>
      </c>
    </row>
    <row r="313" spans="1:26">
      <c r="A313" s="3">
        <v>46230</v>
      </c>
      <c r="B313">
        <v>4059.63</v>
      </c>
      <c r="C313">
        <v>1.2E-2</v>
      </c>
      <c r="D313">
        <v>64900</v>
      </c>
      <c r="E313">
        <v>5.3E-3</v>
      </c>
      <c r="F313">
        <v>5334</v>
      </c>
      <c r="G313" t="s">
        <v>55</v>
      </c>
      <c r="H313">
        <v>9370</v>
      </c>
      <c r="I313">
        <v>-68</v>
      </c>
      <c r="J313">
        <v>-7.2049162958253863E-3</v>
      </c>
      <c r="K313">
        <v>9438</v>
      </c>
      <c r="L313">
        <v>9501</v>
      </c>
      <c r="M313">
        <v>9519</v>
      </c>
      <c r="N313">
        <v>9216</v>
      </c>
      <c r="O313">
        <v>-1.3788022313440691E-2</v>
      </c>
      <c r="P313">
        <v>9412</v>
      </c>
      <c r="Q313">
        <v>-4.4623884402889931E-3</v>
      </c>
      <c r="R313">
        <v>1.6710069444444444E-2</v>
      </c>
      <c r="S313">
        <v>535700</v>
      </c>
      <c r="T313">
        <v>9364.7186000000002</v>
      </c>
      <c r="U313">
        <v>11265</v>
      </c>
      <c r="V313">
        <v>6421</v>
      </c>
      <c r="Z313">
        <v>0.62517361111111114</v>
      </c>
    </row>
    <row r="314" spans="1:26">
      <c r="A314" s="3">
        <v>46230</v>
      </c>
      <c r="B314">
        <v>4059.63</v>
      </c>
      <c r="C314">
        <v>1.2E-2</v>
      </c>
      <c r="D314">
        <v>64900</v>
      </c>
      <c r="E314">
        <v>5.3E-3</v>
      </c>
      <c r="F314">
        <v>5706</v>
      </c>
      <c r="G314" t="s">
        <v>56</v>
      </c>
      <c r="H314">
        <v>30900</v>
      </c>
      <c r="I314">
        <v>-1010</v>
      </c>
      <c r="J314">
        <v>-3.1651519899717956E-2</v>
      </c>
      <c r="K314">
        <v>31910</v>
      </c>
      <c r="L314">
        <v>31910</v>
      </c>
      <c r="M314">
        <v>32230</v>
      </c>
      <c r="N314">
        <v>30240</v>
      </c>
      <c r="O314">
        <v>-3.1651519899717956E-2</v>
      </c>
      <c r="P314">
        <v>30730</v>
      </c>
      <c r="Q314">
        <v>5.5320533680442568E-3</v>
      </c>
      <c r="R314">
        <v>2.1825396825396824E-2</v>
      </c>
      <c r="S314">
        <v>795500</v>
      </c>
      <c r="T314">
        <v>30889.1351</v>
      </c>
      <c r="U314">
        <v>57700</v>
      </c>
      <c r="V314">
        <v>17995</v>
      </c>
      <c r="Z314">
        <v>0.62504629629629627</v>
      </c>
    </row>
    <row r="315" spans="1:26">
      <c r="A315" s="3">
        <v>46230</v>
      </c>
      <c r="B315">
        <v>4059.63</v>
      </c>
      <c r="C315">
        <v>1.2E-2</v>
      </c>
      <c r="D315">
        <v>64900</v>
      </c>
      <c r="E315">
        <v>5.3E-3</v>
      </c>
      <c r="F315">
        <v>5711</v>
      </c>
      <c r="G315" t="s">
        <v>57</v>
      </c>
      <c r="H315">
        <v>4205</v>
      </c>
      <c r="I315">
        <v>39</v>
      </c>
      <c r="J315">
        <v>9.3614978396543442E-3</v>
      </c>
      <c r="K315">
        <v>4166</v>
      </c>
      <c r="L315">
        <v>4236</v>
      </c>
      <c r="M315">
        <v>4242</v>
      </c>
      <c r="N315">
        <v>4114</v>
      </c>
      <c r="O315">
        <v>-7.3182247403210578E-3</v>
      </c>
      <c r="P315">
        <v>4178</v>
      </c>
      <c r="Q315">
        <v>6.4624222115844902E-3</v>
      </c>
      <c r="R315">
        <v>2.2119591638308216E-2</v>
      </c>
      <c r="S315">
        <v>586700</v>
      </c>
      <c r="T315">
        <v>4177.5406000000003</v>
      </c>
      <c r="U315">
        <v>6126</v>
      </c>
      <c r="V315">
        <v>3690</v>
      </c>
      <c r="Z315">
        <v>0.62501157407407404</v>
      </c>
    </row>
    <row r="316" spans="1:26">
      <c r="A316" s="3">
        <v>46230</v>
      </c>
      <c r="B316">
        <v>4059.63</v>
      </c>
      <c r="C316">
        <v>1.2E-2</v>
      </c>
      <c r="D316">
        <v>64900</v>
      </c>
      <c r="E316">
        <v>5.3E-3</v>
      </c>
      <c r="F316">
        <v>5713</v>
      </c>
      <c r="G316" t="s">
        <v>58</v>
      </c>
      <c r="H316">
        <v>7764</v>
      </c>
      <c r="I316">
        <v>304</v>
      </c>
      <c r="J316">
        <v>4.0750670241286861E-2</v>
      </c>
      <c r="K316">
        <v>7460</v>
      </c>
      <c r="L316">
        <v>7610</v>
      </c>
      <c r="M316">
        <v>7787</v>
      </c>
      <c r="N316">
        <v>7506</v>
      </c>
      <c r="O316">
        <v>2.0236530880420499E-2</v>
      </c>
      <c r="P316">
        <v>7673</v>
      </c>
      <c r="Q316">
        <v>1.1859768017724488E-2</v>
      </c>
      <c r="R316">
        <v>3.4372501998401278E-2</v>
      </c>
      <c r="S316">
        <v>2179600</v>
      </c>
      <c r="T316">
        <v>7678.5792000000001</v>
      </c>
      <c r="U316">
        <v>13300</v>
      </c>
      <c r="V316">
        <v>6552</v>
      </c>
      <c r="Z316">
        <v>0.62520833333333337</v>
      </c>
    </row>
    <row r="317" spans="1:26">
      <c r="A317" s="3">
        <v>46230</v>
      </c>
      <c r="B317">
        <v>4059.63</v>
      </c>
      <c r="C317">
        <v>1.2E-2</v>
      </c>
      <c r="D317">
        <v>64900</v>
      </c>
      <c r="E317">
        <v>5.3E-3</v>
      </c>
      <c r="F317">
        <v>5802</v>
      </c>
      <c r="G317" t="s">
        <v>59</v>
      </c>
      <c r="H317">
        <v>2355.5</v>
      </c>
      <c r="I317">
        <v>-113.5</v>
      </c>
      <c r="J317">
        <v>-4.5970028351559333E-2</v>
      </c>
      <c r="K317">
        <v>2469</v>
      </c>
      <c r="L317">
        <v>2419</v>
      </c>
      <c r="M317">
        <v>2429</v>
      </c>
      <c r="N317">
        <v>2308</v>
      </c>
      <c r="O317">
        <v>-2.625051674245556E-2</v>
      </c>
      <c r="P317">
        <v>2348</v>
      </c>
      <c r="Q317">
        <v>3.1942078364565587E-3</v>
      </c>
      <c r="R317">
        <v>2.0580589254766031E-2</v>
      </c>
      <c r="S317">
        <v>12938300</v>
      </c>
      <c r="T317">
        <v>2359.7377999999999</v>
      </c>
      <c r="U317">
        <v>3019</v>
      </c>
      <c r="V317">
        <v>2151.5</v>
      </c>
      <c r="Z317">
        <v>0.62515046296296295</v>
      </c>
    </row>
    <row r="318" spans="1:26">
      <c r="A318" s="3">
        <v>46230</v>
      </c>
      <c r="B318">
        <v>4059.63</v>
      </c>
      <c r="C318">
        <v>1.2E-2</v>
      </c>
      <c r="D318">
        <v>64900</v>
      </c>
      <c r="E318">
        <v>5.3E-3</v>
      </c>
      <c r="F318">
        <v>5803</v>
      </c>
      <c r="G318" t="s">
        <v>60</v>
      </c>
      <c r="H318">
        <v>4304</v>
      </c>
      <c r="I318">
        <v>-289</v>
      </c>
      <c r="J318">
        <v>-6.2921837578924444E-2</v>
      </c>
      <c r="K318">
        <v>4593</v>
      </c>
      <c r="L318">
        <v>4532</v>
      </c>
      <c r="M318">
        <v>4565</v>
      </c>
      <c r="N318">
        <v>4233</v>
      </c>
      <c r="O318">
        <v>-5.0308914386584289E-2</v>
      </c>
      <c r="P318">
        <v>4317</v>
      </c>
      <c r="Q318">
        <v>-3.0113504748668055E-3</v>
      </c>
      <c r="R318">
        <v>1.6772974249940939E-2</v>
      </c>
      <c r="S318">
        <v>37935500</v>
      </c>
      <c r="T318">
        <v>4325.3064000000004</v>
      </c>
      <c r="U318">
        <v>7933</v>
      </c>
      <c r="V318">
        <v>3888</v>
      </c>
      <c r="Z318">
        <v>0.62519675925925922</v>
      </c>
    </row>
    <row r="319" spans="1:26">
      <c r="A319" s="3">
        <v>46230</v>
      </c>
      <c r="B319">
        <v>4059.63</v>
      </c>
      <c r="C319">
        <v>1.2E-2</v>
      </c>
      <c r="D319">
        <v>64900</v>
      </c>
      <c r="E319">
        <v>5.3E-3</v>
      </c>
      <c r="F319">
        <v>6038</v>
      </c>
      <c r="G319" t="s">
        <v>61</v>
      </c>
      <c r="H319">
        <v>822</v>
      </c>
      <c r="I319">
        <v>4</v>
      </c>
      <c r="J319">
        <v>4.8899755501222494E-3</v>
      </c>
      <c r="K319">
        <v>818</v>
      </c>
      <c r="L319">
        <v>818</v>
      </c>
      <c r="M319">
        <v>827</v>
      </c>
      <c r="N319">
        <v>818</v>
      </c>
      <c r="O319">
        <v>4.8899755501222494E-3</v>
      </c>
      <c r="P319">
        <v>822</v>
      </c>
      <c r="Q319">
        <v>0</v>
      </c>
      <c r="R319">
        <v>4.8899755501222494E-3</v>
      </c>
      <c r="S319">
        <v>4000</v>
      </c>
      <c r="T319">
        <v>823.125</v>
      </c>
      <c r="U319">
        <v>991</v>
      </c>
      <c r="V319">
        <v>790</v>
      </c>
      <c r="Z319">
        <v>0.62040509259259258</v>
      </c>
    </row>
    <row r="320" spans="1:26">
      <c r="A320" s="3">
        <v>46230</v>
      </c>
      <c r="B320">
        <v>4059.63</v>
      </c>
      <c r="C320">
        <v>1.2E-2</v>
      </c>
      <c r="D320">
        <v>64900</v>
      </c>
      <c r="E320">
        <v>5.3E-3</v>
      </c>
      <c r="F320">
        <v>6156</v>
      </c>
      <c r="G320" t="s">
        <v>62</v>
      </c>
      <c r="H320">
        <v>1790</v>
      </c>
      <c r="I320">
        <v>16</v>
      </c>
      <c r="J320">
        <v>9.0191657271702363E-3</v>
      </c>
      <c r="K320">
        <v>1774</v>
      </c>
      <c r="L320">
        <v>1771</v>
      </c>
      <c r="M320">
        <v>1795</v>
      </c>
      <c r="N320">
        <v>1766</v>
      </c>
      <c r="O320">
        <v>1.0728402032749858E-2</v>
      </c>
      <c r="P320">
        <v>1776</v>
      </c>
      <c r="Q320">
        <v>7.8828828828828822E-3</v>
      </c>
      <c r="R320">
        <v>1.3590033975084938E-2</v>
      </c>
      <c r="S320">
        <v>9700</v>
      </c>
      <c r="T320">
        <v>1783.0824</v>
      </c>
      <c r="U320">
        <v>2086</v>
      </c>
      <c r="V320">
        <v>1677</v>
      </c>
      <c r="Z320">
        <v>0.60934027777777777</v>
      </c>
    </row>
    <row r="321" spans="1:26">
      <c r="A321" s="3">
        <v>46230</v>
      </c>
      <c r="B321">
        <v>4059.63</v>
      </c>
      <c r="C321">
        <v>1.2E-2</v>
      </c>
      <c r="D321">
        <v>64900</v>
      </c>
      <c r="E321">
        <v>5.3E-3</v>
      </c>
      <c r="F321">
        <v>6178</v>
      </c>
      <c r="G321" t="s">
        <v>63</v>
      </c>
      <c r="H321">
        <v>2530.5</v>
      </c>
      <c r="I321">
        <v>45</v>
      </c>
      <c r="J321">
        <v>1.8105009052504527E-2</v>
      </c>
      <c r="K321">
        <v>2485.5</v>
      </c>
      <c r="L321">
        <v>2499.5</v>
      </c>
      <c r="M321">
        <v>2539.5</v>
      </c>
      <c r="N321">
        <v>2495.5</v>
      </c>
      <c r="O321">
        <v>1.2402480496099219E-2</v>
      </c>
      <c r="P321">
        <v>2519</v>
      </c>
      <c r="Q321">
        <v>4.5653036919412462E-3</v>
      </c>
      <c r="R321">
        <v>1.4025245441795231E-2</v>
      </c>
      <c r="S321">
        <v>3707100</v>
      </c>
      <c r="T321">
        <v>2517.4674</v>
      </c>
      <c r="U321">
        <v>2496</v>
      </c>
      <c r="V321">
        <v>1663.5</v>
      </c>
      <c r="Z321">
        <v>0.62515046296296295</v>
      </c>
    </row>
    <row r="322" spans="1:26">
      <c r="A322" s="3">
        <v>46230</v>
      </c>
      <c r="B322">
        <v>4059.63</v>
      </c>
      <c r="C322">
        <v>1.2E-2</v>
      </c>
      <c r="D322">
        <v>64900</v>
      </c>
      <c r="E322">
        <v>5.3E-3</v>
      </c>
      <c r="F322">
        <v>6208</v>
      </c>
      <c r="G322" t="s">
        <v>64</v>
      </c>
      <c r="H322">
        <v>1654</v>
      </c>
      <c r="I322">
        <v>30</v>
      </c>
      <c r="J322">
        <v>1.8472906403940888E-2</v>
      </c>
      <c r="K322">
        <v>1624</v>
      </c>
      <c r="L322">
        <v>1648</v>
      </c>
      <c r="M322">
        <v>1657</v>
      </c>
      <c r="N322">
        <v>1605</v>
      </c>
      <c r="O322">
        <v>3.6407766990291263E-3</v>
      </c>
      <c r="P322">
        <v>1629</v>
      </c>
      <c r="Q322">
        <v>1.5346838551258441E-2</v>
      </c>
      <c r="R322">
        <v>3.0529595015576325E-2</v>
      </c>
      <c r="S322">
        <v>38000</v>
      </c>
      <c r="T322">
        <v>1629.3235999999999</v>
      </c>
      <c r="U322">
        <v>3135</v>
      </c>
      <c r="V322">
        <v>1501</v>
      </c>
      <c r="Z322">
        <v>0.62189814814814814</v>
      </c>
    </row>
    <row r="323" spans="1:26">
      <c r="A323" s="3">
        <v>46230</v>
      </c>
      <c r="B323">
        <v>4059.63</v>
      </c>
      <c r="C323">
        <v>1.2E-2</v>
      </c>
      <c r="D323">
        <v>64900</v>
      </c>
      <c r="E323">
        <v>5.3E-3</v>
      </c>
      <c r="F323">
        <v>6356</v>
      </c>
      <c r="G323" t="s">
        <v>65</v>
      </c>
      <c r="H323">
        <v>1380</v>
      </c>
      <c r="I323">
        <v>18</v>
      </c>
      <c r="J323">
        <v>1.3215859030837005E-2</v>
      </c>
      <c r="K323">
        <v>1362</v>
      </c>
      <c r="L323">
        <v>1367</v>
      </c>
      <c r="M323">
        <v>1400</v>
      </c>
      <c r="N323">
        <v>1325</v>
      </c>
      <c r="O323">
        <v>9.5098756400877841E-3</v>
      </c>
      <c r="P323">
        <v>1359</v>
      </c>
      <c r="Q323">
        <v>1.5452538631346579E-2</v>
      </c>
      <c r="R323">
        <v>4.1509433962264149E-2</v>
      </c>
      <c r="S323">
        <v>184700</v>
      </c>
      <c r="T323">
        <v>1358.5939000000001</v>
      </c>
      <c r="U323">
        <v>2287</v>
      </c>
      <c r="V323">
        <v>810</v>
      </c>
      <c r="Z323">
        <v>0.62483796296296301</v>
      </c>
    </row>
    <row r="324" spans="1:26">
      <c r="A324" s="3">
        <v>46230</v>
      </c>
      <c r="B324">
        <v>4059.63</v>
      </c>
      <c r="C324">
        <v>1.2E-2</v>
      </c>
      <c r="D324">
        <v>64900</v>
      </c>
      <c r="E324">
        <v>5.3E-3</v>
      </c>
      <c r="F324">
        <v>6378</v>
      </c>
      <c r="G324" t="s">
        <v>66</v>
      </c>
      <c r="H324">
        <v>1217</v>
      </c>
      <c r="I324">
        <v>16</v>
      </c>
      <c r="J324">
        <v>1.3322231473771857E-2</v>
      </c>
      <c r="K324">
        <v>1201</v>
      </c>
      <c r="L324">
        <v>1215</v>
      </c>
      <c r="M324">
        <v>1226</v>
      </c>
      <c r="N324">
        <v>1202</v>
      </c>
      <c r="O324">
        <v>1.6460905349794238E-3</v>
      </c>
      <c r="P324">
        <v>1216</v>
      </c>
      <c r="Q324">
        <v>8.2236842105263153E-4</v>
      </c>
      <c r="R324">
        <v>1.2479201331114808E-2</v>
      </c>
      <c r="S324">
        <v>78500</v>
      </c>
      <c r="T324">
        <v>1218.1719000000001</v>
      </c>
      <c r="U324">
        <v>1950</v>
      </c>
      <c r="V324">
        <v>1101</v>
      </c>
      <c r="Z324">
        <v>0.62268518518518523</v>
      </c>
    </row>
    <row r="325" spans="1:26">
      <c r="A325" s="3">
        <v>46230</v>
      </c>
      <c r="B325">
        <v>4059.63</v>
      </c>
      <c r="C325">
        <v>1.2E-2</v>
      </c>
      <c r="D325">
        <v>64900</v>
      </c>
      <c r="E325">
        <v>5.3E-3</v>
      </c>
      <c r="F325">
        <v>6526</v>
      </c>
      <c r="G325" t="s">
        <v>67</v>
      </c>
      <c r="H325">
        <v>2377</v>
      </c>
      <c r="I325">
        <v>-15.5</v>
      </c>
      <c r="J325">
        <v>-6.4785788923719962E-3</v>
      </c>
      <c r="K325">
        <v>2392.5</v>
      </c>
      <c r="L325">
        <v>2414.5</v>
      </c>
      <c r="M325">
        <v>2447.5</v>
      </c>
      <c r="N325">
        <v>2358</v>
      </c>
      <c r="O325">
        <v>-1.5531165872851522E-2</v>
      </c>
      <c r="P325">
        <v>2391</v>
      </c>
      <c r="Q325">
        <v>-5.8552906733584272E-3</v>
      </c>
      <c r="R325">
        <v>8.0576759966072935E-3</v>
      </c>
      <c r="S325">
        <v>5375900</v>
      </c>
      <c r="T325">
        <v>2397.3249000000001</v>
      </c>
      <c r="U325">
        <v>3200</v>
      </c>
      <c r="V325">
        <v>1678.5</v>
      </c>
      <c r="Z325">
        <v>0.62517361111111114</v>
      </c>
    </row>
    <row r="326" spans="1:26">
      <c r="A326" s="3">
        <v>46230</v>
      </c>
      <c r="B326">
        <v>4059.63</v>
      </c>
      <c r="C326">
        <v>1.2E-2</v>
      </c>
      <c r="D326">
        <v>64900</v>
      </c>
      <c r="E326">
        <v>5.3E-3</v>
      </c>
      <c r="F326">
        <v>6586</v>
      </c>
      <c r="G326" t="s">
        <v>68</v>
      </c>
      <c r="H326">
        <v>5829</v>
      </c>
      <c r="I326">
        <v>206</v>
      </c>
      <c r="J326">
        <v>3.6635248088209144E-2</v>
      </c>
      <c r="K326">
        <v>5623</v>
      </c>
      <c r="L326">
        <v>5750</v>
      </c>
      <c r="M326">
        <v>5838</v>
      </c>
      <c r="N326">
        <v>5697</v>
      </c>
      <c r="O326">
        <v>1.3739130434782608E-2</v>
      </c>
      <c r="P326">
        <v>5810</v>
      </c>
      <c r="Q326">
        <v>3.2702237521514631E-3</v>
      </c>
      <c r="R326">
        <v>2.3170089520800422E-2</v>
      </c>
      <c r="S326">
        <v>367500</v>
      </c>
      <c r="T326">
        <v>5785.0927000000001</v>
      </c>
      <c r="U326">
        <v>6130</v>
      </c>
      <c r="V326">
        <v>4633</v>
      </c>
      <c r="Z326">
        <v>0.62515046296296295</v>
      </c>
    </row>
    <row r="327" spans="1:26">
      <c r="A327" s="3">
        <v>46230</v>
      </c>
      <c r="B327">
        <v>4059.63</v>
      </c>
      <c r="C327">
        <v>1.2E-2</v>
      </c>
      <c r="D327">
        <v>64900</v>
      </c>
      <c r="E327">
        <v>5.3E-3</v>
      </c>
      <c r="F327">
        <v>6594</v>
      </c>
      <c r="G327" t="s">
        <v>69</v>
      </c>
      <c r="H327">
        <v>2571</v>
      </c>
      <c r="I327">
        <v>22</v>
      </c>
      <c r="J327">
        <v>8.6308356218124747E-3</v>
      </c>
      <c r="K327">
        <v>2549</v>
      </c>
      <c r="L327">
        <v>2538</v>
      </c>
      <c r="M327">
        <v>2580</v>
      </c>
      <c r="N327">
        <v>2532</v>
      </c>
      <c r="O327">
        <v>1.3002364066193853E-2</v>
      </c>
      <c r="P327">
        <v>2565</v>
      </c>
      <c r="Q327">
        <v>2.3391812865497076E-3</v>
      </c>
      <c r="R327">
        <v>1.5402843601895734E-2</v>
      </c>
      <c r="S327">
        <v>3117900</v>
      </c>
      <c r="T327">
        <v>2560.0789</v>
      </c>
      <c r="U327">
        <v>2922</v>
      </c>
      <c r="V327">
        <v>1937</v>
      </c>
      <c r="Z327">
        <v>0.62503472222222223</v>
      </c>
    </row>
    <row r="328" spans="1:26">
      <c r="A328" s="3">
        <v>46230</v>
      </c>
      <c r="B328">
        <v>4059.63</v>
      </c>
      <c r="C328">
        <v>1.2E-2</v>
      </c>
      <c r="D328">
        <v>64900</v>
      </c>
      <c r="E328">
        <v>5.3E-3</v>
      </c>
      <c r="F328">
        <v>6674</v>
      </c>
      <c r="G328" t="s">
        <v>70</v>
      </c>
      <c r="H328">
        <v>5771</v>
      </c>
      <c r="I328">
        <v>-79</v>
      </c>
      <c r="J328">
        <v>-1.3504273504273504E-2</v>
      </c>
      <c r="K328">
        <v>5850</v>
      </c>
      <c r="L328">
        <v>5836</v>
      </c>
      <c r="M328">
        <v>5850</v>
      </c>
      <c r="N328">
        <v>5693</v>
      </c>
      <c r="O328">
        <v>-1.1137765592871831E-2</v>
      </c>
      <c r="P328">
        <v>5785</v>
      </c>
      <c r="Q328">
        <v>-2.4200518582541053E-3</v>
      </c>
      <c r="R328">
        <v>1.3701036360442649E-2</v>
      </c>
      <c r="S328">
        <v>495400</v>
      </c>
      <c r="T328">
        <v>5791.5416999999998</v>
      </c>
      <c r="U328">
        <v>7899</v>
      </c>
      <c r="V328">
        <v>3532</v>
      </c>
      <c r="Z328">
        <v>0.625</v>
      </c>
    </row>
    <row r="329" spans="1:26">
      <c r="A329" s="3">
        <v>46230</v>
      </c>
      <c r="B329">
        <v>4059.63</v>
      </c>
      <c r="C329">
        <v>1.2E-2</v>
      </c>
      <c r="D329">
        <v>64900</v>
      </c>
      <c r="E329">
        <v>5.3E-3</v>
      </c>
      <c r="F329">
        <v>6758</v>
      </c>
      <c r="G329" t="s">
        <v>71</v>
      </c>
      <c r="H329">
        <v>3567</v>
      </c>
      <c r="I329">
        <v>158</v>
      </c>
      <c r="J329">
        <v>4.6347902610736284E-2</v>
      </c>
      <c r="K329">
        <v>3409</v>
      </c>
      <c r="L329">
        <v>3453</v>
      </c>
      <c r="M329">
        <v>3574</v>
      </c>
      <c r="N329">
        <v>3440</v>
      </c>
      <c r="O329">
        <v>3.3014769765421371E-2</v>
      </c>
      <c r="P329">
        <v>3559</v>
      </c>
      <c r="Q329">
        <v>2.2478224220286599E-3</v>
      </c>
      <c r="R329">
        <v>3.6918604651162791E-2</v>
      </c>
      <c r="S329">
        <v>11290800</v>
      </c>
      <c r="T329">
        <v>3534.6819999999998</v>
      </c>
      <c r="U329">
        <v>4124</v>
      </c>
      <c r="V329">
        <v>3043</v>
      </c>
      <c r="Z329">
        <v>0.62517361111111114</v>
      </c>
    </row>
    <row r="330" spans="1:26">
      <c r="A330" s="3">
        <v>46230</v>
      </c>
      <c r="B330">
        <v>4059.63</v>
      </c>
      <c r="C330">
        <v>1.2E-2</v>
      </c>
      <c r="D330">
        <v>64900</v>
      </c>
      <c r="E330">
        <v>5.3E-3</v>
      </c>
      <c r="F330">
        <v>6810</v>
      </c>
      <c r="G330" t="s">
        <v>72</v>
      </c>
      <c r="H330">
        <v>2163</v>
      </c>
      <c r="I330">
        <v>45</v>
      </c>
      <c r="J330">
        <v>2.1246458923512748E-2</v>
      </c>
      <c r="K330">
        <v>2118</v>
      </c>
      <c r="L330">
        <v>2150</v>
      </c>
      <c r="M330">
        <v>2172</v>
      </c>
      <c r="N330">
        <v>2126</v>
      </c>
      <c r="O330">
        <v>6.0465116279069765E-3</v>
      </c>
      <c r="P330">
        <v>2168</v>
      </c>
      <c r="Q330">
        <v>-2.3062730627306273E-3</v>
      </c>
      <c r="R330">
        <v>1.7403574788334902E-2</v>
      </c>
      <c r="S330">
        <v>94900</v>
      </c>
      <c r="T330">
        <v>2153.9609999999998</v>
      </c>
      <c r="U330">
        <v>2511</v>
      </c>
      <c r="V330">
        <v>1871</v>
      </c>
      <c r="Z330">
        <v>0.62515046296296295</v>
      </c>
    </row>
    <row r="331" spans="1:26">
      <c r="A331" s="3">
        <v>46230</v>
      </c>
      <c r="B331">
        <v>4059.63</v>
      </c>
      <c r="C331">
        <v>1.2E-2</v>
      </c>
      <c r="D331">
        <v>64900</v>
      </c>
      <c r="E331">
        <v>5.3E-3</v>
      </c>
      <c r="F331">
        <v>6841</v>
      </c>
      <c r="G331" t="s">
        <v>73</v>
      </c>
      <c r="H331">
        <v>5985</v>
      </c>
      <c r="I331">
        <v>193</v>
      </c>
      <c r="J331">
        <v>3.3321823204419891E-2</v>
      </c>
      <c r="K331">
        <v>5792</v>
      </c>
      <c r="L331">
        <v>5973</v>
      </c>
      <c r="M331">
        <v>6020</v>
      </c>
      <c r="N331">
        <v>5881</v>
      </c>
      <c r="O331">
        <v>2.0090406830738324E-3</v>
      </c>
      <c r="P331">
        <v>5999</v>
      </c>
      <c r="Q331">
        <v>-2.3337222870478411E-3</v>
      </c>
      <c r="R331">
        <v>1.7684067335487164E-2</v>
      </c>
      <c r="S331">
        <v>790100</v>
      </c>
      <c r="T331">
        <v>5962.7615999999998</v>
      </c>
      <c r="U331">
        <v>6317</v>
      </c>
      <c r="V331">
        <v>4584</v>
      </c>
      <c r="Z331">
        <v>0.62511574074074072</v>
      </c>
    </row>
    <row r="332" spans="1:26">
      <c r="A332" s="3">
        <v>46230</v>
      </c>
      <c r="B332">
        <v>4059.63</v>
      </c>
      <c r="C332">
        <v>1.2E-2</v>
      </c>
      <c r="D332">
        <v>64900</v>
      </c>
      <c r="E332">
        <v>5.3E-3</v>
      </c>
      <c r="F332">
        <v>6890</v>
      </c>
      <c r="G332" t="s">
        <v>74</v>
      </c>
      <c r="H332">
        <v>8590</v>
      </c>
      <c r="I332">
        <v>-330</v>
      </c>
      <c r="J332">
        <v>-3.6995515695067267E-2</v>
      </c>
      <c r="K332">
        <v>8920</v>
      </c>
      <c r="L332">
        <v>9080</v>
      </c>
      <c r="M332">
        <v>9100</v>
      </c>
      <c r="N332">
        <v>8470</v>
      </c>
      <c r="O332">
        <v>-5.3964757709251104E-2</v>
      </c>
      <c r="P332">
        <v>8750</v>
      </c>
      <c r="Q332">
        <v>-1.8285714285714287E-2</v>
      </c>
      <c r="R332">
        <v>1.4167650531286895E-2</v>
      </c>
      <c r="S332">
        <v>1916300</v>
      </c>
      <c r="T332">
        <v>8704.5691999999999</v>
      </c>
      <c r="U332">
        <v>11700</v>
      </c>
      <c r="V332">
        <v>5030</v>
      </c>
      <c r="Z332">
        <v>0.62519675925925922</v>
      </c>
    </row>
    <row r="333" spans="1:26">
      <c r="A333" s="3">
        <v>46230</v>
      </c>
      <c r="B333">
        <v>4059.63</v>
      </c>
      <c r="C333">
        <v>1.2E-2</v>
      </c>
      <c r="D333">
        <v>64900</v>
      </c>
      <c r="E333">
        <v>5.3E-3</v>
      </c>
      <c r="F333">
        <v>6925</v>
      </c>
      <c r="G333" t="s">
        <v>75</v>
      </c>
      <c r="H333">
        <v>4131</v>
      </c>
      <c r="I333">
        <v>-33</v>
      </c>
      <c r="J333">
        <v>-7.9250720461095103E-3</v>
      </c>
      <c r="K333">
        <v>4164</v>
      </c>
      <c r="L333">
        <v>4164</v>
      </c>
      <c r="M333">
        <v>4189</v>
      </c>
      <c r="N333">
        <v>4067</v>
      </c>
      <c r="O333">
        <v>-7.9250720461095103E-3</v>
      </c>
      <c r="P333">
        <v>4143</v>
      </c>
      <c r="Q333">
        <v>-2.8964518464880519E-3</v>
      </c>
      <c r="R333">
        <v>1.573641504794689E-2</v>
      </c>
      <c r="S333">
        <v>122900</v>
      </c>
      <c r="T333">
        <v>4135.4449999999997</v>
      </c>
      <c r="U333">
        <v>5164</v>
      </c>
      <c r="V333">
        <v>2520.5</v>
      </c>
      <c r="Z333">
        <v>0.62511574074074072</v>
      </c>
    </row>
    <row r="334" spans="1:26">
      <c r="A334" s="3">
        <v>46230</v>
      </c>
      <c r="B334">
        <v>4059.63</v>
      </c>
      <c r="C334">
        <v>1.2E-2</v>
      </c>
      <c r="D334">
        <v>64900</v>
      </c>
      <c r="E334">
        <v>5.3E-3</v>
      </c>
      <c r="F334">
        <v>6963</v>
      </c>
      <c r="G334" t="s">
        <v>76</v>
      </c>
      <c r="H334">
        <v>4576</v>
      </c>
      <c r="I334">
        <v>-112</v>
      </c>
      <c r="J334">
        <v>-2.3890784982935155E-2</v>
      </c>
      <c r="K334">
        <v>4688</v>
      </c>
      <c r="L334">
        <v>4699</v>
      </c>
      <c r="M334">
        <v>4753</v>
      </c>
      <c r="N334">
        <v>4519</v>
      </c>
      <c r="O334">
        <v>-2.6175782081293893E-2</v>
      </c>
      <c r="P334">
        <v>4566</v>
      </c>
      <c r="Q334">
        <v>2.1901007446342531E-3</v>
      </c>
      <c r="R334">
        <v>1.2613410046470458E-2</v>
      </c>
      <c r="S334">
        <v>2548200</v>
      </c>
      <c r="T334">
        <v>4592.5940000000001</v>
      </c>
      <c r="U334">
        <v>6099</v>
      </c>
      <c r="V334">
        <v>2247</v>
      </c>
      <c r="Z334">
        <v>0.62511574074074072</v>
      </c>
    </row>
    <row r="335" spans="1:26">
      <c r="A335" s="3">
        <v>46230</v>
      </c>
      <c r="B335">
        <v>4059.63</v>
      </c>
      <c r="C335">
        <v>1.2E-2</v>
      </c>
      <c r="D335">
        <v>64900</v>
      </c>
      <c r="E335">
        <v>5.3E-3</v>
      </c>
      <c r="F335">
        <v>7011</v>
      </c>
      <c r="G335" t="s">
        <v>77</v>
      </c>
      <c r="H335">
        <v>3885</v>
      </c>
      <c r="I335">
        <v>-60</v>
      </c>
      <c r="J335">
        <v>-1.5209125475285171E-2</v>
      </c>
      <c r="K335">
        <v>3945</v>
      </c>
      <c r="L335">
        <v>3962</v>
      </c>
      <c r="M335">
        <v>3981</v>
      </c>
      <c r="N335">
        <v>3875</v>
      </c>
      <c r="O335">
        <v>-1.9434628975265017E-2</v>
      </c>
      <c r="P335">
        <v>3893</v>
      </c>
      <c r="Q335">
        <v>-2.0549704597996403E-3</v>
      </c>
      <c r="R335">
        <v>2.5806451612903226E-3</v>
      </c>
      <c r="S335">
        <v>10276400</v>
      </c>
      <c r="T335">
        <v>3906.5963999999999</v>
      </c>
      <c r="U335">
        <v>5208</v>
      </c>
      <c r="V335">
        <v>3404</v>
      </c>
      <c r="Z335">
        <v>0.62513888888888891</v>
      </c>
    </row>
    <row r="336" spans="1:26">
      <c r="A336" s="3">
        <v>46230</v>
      </c>
      <c r="B336">
        <v>4059.63</v>
      </c>
      <c r="C336">
        <v>1.2E-2</v>
      </c>
      <c r="D336">
        <v>64900</v>
      </c>
      <c r="E336">
        <v>5.3E-3</v>
      </c>
      <c r="F336">
        <v>7013</v>
      </c>
      <c r="G336" t="s">
        <v>78</v>
      </c>
      <c r="H336">
        <v>2826.5</v>
      </c>
      <c r="I336">
        <v>-52</v>
      </c>
      <c r="J336">
        <v>-1.8064964391175959E-2</v>
      </c>
      <c r="K336">
        <v>2878.5</v>
      </c>
      <c r="L336">
        <v>2889</v>
      </c>
      <c r="M336">
        <v>2925</v>
      </c>
      <c r="N336">
        <v>2799.5</v>
      </c>
      <c r="O336">
        <v>-2.1633783316026306E-2</v>
      </c>
      <c r="P336">
        <v>2836.5</v>
      </c>
      <c r="Q336">
        <v>-3.5254715318173806E-3</v>
      </c>
      <c r="R336">
        <v>9.6445793891766392E-3</v>
      </c>
      <c r="S336">
        <v>7528400</v>
      </c>
      <c r="T336">
        <v>2835.2784000000001</v>
      </c>
      <c r="U336">
        <v>4698</v>
      </c>
      <c r="V336">
        <v>2245</v>
      </c>
      <c r="Z336">
        <v>0.62516203703703699</v>
      </c>
    </row>
    <row r="337" spans="1:26">
      <c r="A337" s="3">
        <v>46230</v>
      </c>
      <c r="B337">
        <v>4059.63</v>
      </c>
      <c r="C337">
        <v>1.2E-2</v>
      </c>
      <c r="D337">
        <v>64900</v>
      </c>
      <c r="E337">
        <v>5.3E-3</v>
      </c>
      <c r="F337">
        <v>7047</v>
      </c>
      <c r="G337" t="s">
        <v>79</v>
      </c>
      <c r="H337">
        <v>2425</v>
      </c>
      <c r="I337">
        <v>37</v>
      </c>
      <c r="J337">
        <v>1.5494137353433836E-2</v>
      </c>
      <c r="K337">
        <v>2388</v>
      </c>
      <c r="L337">
        <v>2438</v>
      </c>
      <c r="M337">
        <v>2460</v>
      </c>
      <c r="N337">
        <v>2384</v>
      </c>
      <c r="O337">
        <v>-5.3322395406070547E-3</v>
      </c>
      <c r="P337">
        <v>2440</v>
      </c>
      <c r="Q337">
        <v>-6.1475409836065573E-3</v>
      </c>
      <c r="R337">
        <v>1.7197986577181208E-2</v>
      </c>
      <c r="S337">
        <v>51800</v>
      </c>
      <c r="T337">
        <v>2418.7701999999999</v>
      </c>
      <c r="U337">
        <v>2769</v>
      </c>
      <c r="V337">
        <v>1912</v>
      </c>
      <c r="Z337">
        <v>0.62496527777777777</v>
      </c>
    </row>
    <row r="338" spans="1:26">
      <c r="A338" s="3">
        <v>46230</v>
      </c>
      <c r="B338">
        <v>4059.63</v>
      </c>
      <c r="C338">
        <v>1.2E-2</v>
      </c>
      <c r="D338">
        <v>64900</v>
      </c>
      <c r="E338">
        <v>5.3E-3</v>
      </c>
      <c r="F338">
        <v>7084</v>
      </c>
      <c r="G338" t="s">
        <v>80</v>
      </c>
      <c r="H338">
        <v>2746</v>
      </c>
      <c r="I338">
        <v>-11</v>
      </c>
      <c r="J338">
        <v>-3.989844033369605E-3</v>
      </c>
      <c r="K338">
        <v>2757</v>
      </c>
      <c r="L338">
        <v>2757</v>
      </c>
      <c r="M338">
        <v>2757</v>
      </c>
      <c r="N338">
        <v>2727</v>
      </c>
      <c r="O338">
        <v>-3.989844033369605E-3</v>
      </c>
      <c r="P338">
        <v>2745</v>
      </c>
      <c r="Q338">
        <v>3.6429872495446266E-4</v>
      </c>
      <c r="R338">
        <v>6.9673634030069671E-3</v>
      </c>
      <c r="S338">
        <v>3600</v>
      </c>
      <c r="T338">
        <v>2740.75</v>
      </c>
      <c r="U338">
        <v>3595</v>
      </c>
      <c r="V338">
        <v>1856</v>
      </c>
      <c r="Z338">
        <v>0.62027777777777782</v>
      </c>
    </row>
    <row r="339" spans="1:26">
      <c r="A339" s="3">
        <v>46230</v>
      </c>
      <c r="B339">
        <v>4059.63</v>
      </c>
      <c r="C339">
        <v>1.2E-2</v>
      </c>
      <c r="D339">
        <v>64900</v>
      </c>
      <c r="E339">
        <v>5.3E-3</v>
      </c>
      <c r="F339">
        <v>7182</v>
      </c>
      <c r="G339" t="s">
        <v>81</v>
      </c>
      <c r="H339">
        <v>3415</v>
      </c>
      <c r="I339">
        <v>-27</v>
      </c>
      <c r="J339">
        <v>-7.8442765833817551E-3</v>
      </c>
      <c r="K339">
        <v>3442</v>
      </c>
      <c r="L339">
        <v>3400</v>
      </c>
      <c r="M339">
        <v>3430</v>
      </c>
      <c r="N339">
        <v>3364</v>
      </c>
      <c r="O339">
        <v>4.4117647058823529E-3</v>
      </c>
      <c r="P339">
        <v>3397</v>
      </c>
      <c r="Q339">
        <v>5.2987930526935531E-3</v>
      </c>
      <c r="R339">
        <v>1.5160523186682521E-2</v>
      </c>
      <c r="S339">
        <v>4153400</v>
      </c>
      <c r="T339">
        <v>3396.8193999999999</v>
      </c>
      <c r="U339">
        <v>3465</v>
      </c>
      <c r="V339">
        <v>2238</v>
      </c>
      <c r="Z339">
        <v>0.62511574074074072</v>
      </c>
    </row>
    <row r="340" spans="1:26">
      <c r="A340" s="3">
        <v>46230</v>
      </c>
      <c r="B340">
        <v>4059.63</v>
      </c>
      <c r="C340">
        <v>1.2E-2</v>
      </c>
      <c r="D340">
        <v>64900</v>
      </c>
      <c r="E340">
        <v>5.3E-3</v>
      </c>
      <c r="F340">
        <v>7203</v>
      </c>
      <c r="G340" t="s">
        <v>82</v>
      </c>
      <c r="H340">
        <v>2961.5</v>
      </c>
      <c r="I340">
        <v>64.5</v>
      </c>
      <c r="J340">
        <v>2.2264411460131171E-2</v>
      </c>
      <c r="K340">
        <v>2897</v>
      </c>
      <c r="L340">
        <v>2921</v>
      </c>
      <c r="M340">
        <v>2973</v>
      </c>
      <c r="N340">
        <v>2915</v>
      </c>
      <c r="O340">
        <v>1.3865114686751112E-2</v>
      </c>
      <c r="P340">
        <v>2962</v>
      </c>
      <c r="Q340">
        <v>-1.6880486158001352E-4</v>
      </c>
      <c r="R340">
        <v>1.5951972555746142E-2</v>
      </c>
      <c r="S340">
        <v>20087400</v>
      </c>
      <c r="T340">
        <v>2950.2483999999999</v>
      </c>
      <c r="U340">
        <v>4000</v>
      </c>
      <c r="V340">
        <v>2686</v>
      </c>
      <c r="Z340">
        <v>0.62520833333333337</v>
      </c>
    </row>
    <row r="341" spans="1:26">
      <c r="A341" s="3">
        <v>46230</v>
      </c>
      <c r="B341">
        <v>4059.63</v>
      </c>
      <c r="C341">
        <v>1.2E-2</v>
      </c>
      <c r="D341">
        <v>64900</v>
      </c>
      <c r="E341">
        <v>5.3E-3</v>
      </c>
      <c r="F341">
        <v>7213</v>
      </c>
      <c r="G341" t="s">
        <v>83</v>
      </c>
      <c r="H341">
        <v>623</v>
      </c>
      <c r="I341">
        <v>9</v>
      </c>
      <c r="J341">
        <v>1.4657980456026058E-2</v>
      </c>
      <c r="K341">
        <v>614</v>
      </c>
      <c r="L341">
        <v>620</v>
      </c>
      <c r="M341">
        <v>625</v>
      </c>
      <c r="N341">
        <v>613</v>
      </c>
      <c r="O341">
        <v>4.8387096774193551E-3</v>
      </c>
      <c r="P341">
        <v>621</v>
      </c>
      <c r="Q341">
        <v>3.2206119162640902E-3</v>
      </c>
      <c r="R341">
        <v>1.6313213703099509E-2</v>
      </c>
      <c r="S341">
        <v>18300</v>
      </c>
      <c r="T341">
        <v>620.32780000000002</v>
      </c>
      <c r="U341">
        <v>647</v>
      </c>
      <c r="V341">
        <v>438</v>
      </c>
      <c r="Z341">
        <v>0.62170138888888893</v>
      </c>
    </row>
    <row r="342" spans="1:26">
      <c r="A342" s="3">
        <v>46230</v>
      </c>
      <c r="B342">
        <v>4059.63</v>
      </c>
      <c r="C342">
        <v>1.2E-2</v>
      </c>
      <c r="D342">
        <v>64900</v>
      </c>
      <c r="E342">
        <v>5.3E-3</v>
      </c>
      <c r="F342">
        <v>7220</v>
      </c>
      <c r="G342" t="s">
        <v>84</v>
      </c>
      <c r="H342">
        <v>2987</v>
      </c>
      <c r="I342">
        <v>-38</v>
      </c>
      <c r="J342">
        <v>-1.256198347107438E-2</v>
      </c>
      <c r="K342">
        <v>3025</v>
      </c>
      <c r="L342">
        <v>3015</v>
      </c>
      <c r="M342">
        <v>3025</v>
      </c>
      <c r="N342">
        <v>2860</v>
      </c>
      <c r="O342">
        <v>-9.2868988391376448E-3</v>
      </c>
      <c r="P342">
        <v>2935</v>
      </c>
      <c r="Q342">
        <v>1.7717206132879047E-2</v>
      </c>
      <c r="R342">
        <v>4.4405594405594405E-2</v>
      </c>
      <c r="S342">
        <v>1518100</v>
      </c>
      <c r="T342">
        <v>2946.3027999999999</v>
      </c>
      <c r="U342">
        <v>10550</v>
      </c>
      <c r="V342">
        <v>2210</v>
      </c>
      <c r="Z342">
        <v>0.62503472222222223</v>
      </c>
    </row>
    <row r="343" spans="1:26">
      <c r="A343" s="3">
        <v>46230</v>
      </c>
      <c r="B343">
        <v>4059.63</v>
      </c>
      <c r="C343">
        <v>1.2E-2</v>
      </c>
      <c r="D343">
        <v>64900</v>
      </c>
      <c r="E343">
        <v>5.3E-3</v>
      </c>
      <c r="F343">
        <v>7269</v>
      </c>
      <c r="G343" t="s">
        <v>85</v>
      </c>
      <c r="H343">
        <v>2037.5</v>
      </c>
      <c r="I343">
        <v>69</v>
      </c>
      <c r="J343">
        <v>3.5052070104140208E-2</v>
      </c>
      <c r="K343">
        <v>1968.5</v>
      </c>
      <c r="L343">
        <v>2000</v>
      </c>
      <c r="M343">
        <v>2046</v>
      </c>
      <c r="N343">
        <v>1995.5</v>
      </c>
      <c r="O343">
        <v>1.8749999999999999E-2</v>
      </c>
      <c r="P343">
        <v>2033.5</v>
      </c>
      <c r="Q343">
        <v>1.9670518809933612E-3</v>
      </c>
      <c r="R343">
        <v>2.1047356552242547E-2</v>
      </c>
      <c r="S343">
        <v>4038800</v>
      </c>
      <c r="T343">
        <v>2021.8759</v>
      </c>
      <c r="U343">
        <v>2439</v>
      </c>
      <c r="V343">
        <v>1670</v>
      </c>
      <c r="Z343">
        <v>0.62511574074074072</v>
      </c>
    </row>
    <row r="344" spans="1:26">
      <c r="A344" s="3">
        <v>46230</v>
      </c>
      <c r="B344">
        <v>4059.63</v>
      </c>
      <c r="C344">
        <v>1.2E-2</v>
      </c>
      <c r="D344">
        <v>64900</v>
      </c>
      <c r="E344">
        <v>5.3E-3</v>
      </c>
      <c r="F344">
        <v>7272</v>
      </c>
      <c r="G344" t="s">
        <v>86</v>
      </c>
      <c r="H344">
        <v>1322.5</v>
      </c>
      <c r="I344">
        <v>44.5</v>
      </c>
      <c r="J344">
        <v>3.4820031298904541E-2</v>
      </c>
      <c r="K344">
        <v>1278</v>
      </c>
      <c r="L344">
        <v>1299</v>
      </c>
      <c r="M344">
        <v>1325</v>
      </c>
      <c r="N344">
        <v>1291.5</v>
      </c>
      <c r="O344">
        <v>1.8090839107005388E-2</v>
      </c>
      <c r="P344">
        <v>1313</v>
      </c>
      <c r="Q344">
        <v>7.2353389185072356E-3</v>
      </c>
      <c r="R344">
        <v>2.4003097173828883E-2</v>
      </c>
      <c r="S344">
        <v>4197200</v>
      </c>
      <c r="T344">
        <v>1309.598</v>
      </c>
      <c r="U344">
        <v>1328.5</v>
      </c>
      <c r="V344">
        <v>1033</v>
      </c>
      <c r="Z344">
        <v>0.62519675925925922</v>
      </c>
    </row>
    <row r="345" spans="1:26">
      <c r="A345" s="3">
        <v>46230</v>
      </c>
      <c r="B345">
        <v>4059.63</v>
      </c>
      <c r="C345">
        <v>1.2E-2</v>
      </c>
      <c r="D345">
        <v>64900</v>
      </c>
      <c r="E345">
        <v>5.3E-3</v>
      </c>
      <c r="F345">
        <v>7376</v>
      </c>
      <c r="G345" t="s">
        <v>87</v>
      </c>
      <c r="H345">
        <v>1168</v>
      </c>
      <c r="I345">
        <v>48</v>
      </c>
      <c r="J345">
        <v>4.2857142857142858E-2</v>
      </c>
      <c r="K345">
        <v>1120</v>
      </c>
      <c r="L345">
        <v>1129</v>
      </c>
      <c r="M345">
        <v>1194</v>
      </c>
      <c r="N345">
        <v>1100</v>
      </c>
      <c r="O345">
        <v>3.454384410983171E-2</v>
      </c>
      <c r="P345">
        <v>1170</v>
      </c>
      <c r="Q345">
        <v>-1.7094017094017094E-3</v>
      </c>
      <c r="R345">
        <v>6.1818181818181821E-2</v>
      </c>
      <c r="S345">
        <v>51800</v>
      </c>
      <c r="T345">
        <v>1153.2007000000001</v>
      </c>
      <c r="U345">
        <v>1310</v>
      </c>
      <c r="V345">
        <v>631</v>
      </c>
      <c r="Z345">
        <v>0.62509259259259264</v>
      </c>
    </row>
    <row r="346" spans="1:26">
      <c r="A346" s="3">
        <v>46230</v>
      </c>
      <c r="B346">
        <v>4059.63</v>
      </c>
      <c r="C346">
        <v>1.2E-2</v>
      </c>
      <c r="D346">
        <v>64900</v>
      </c>
      <c r="E346">
        <v>5.3E-3</v>
      </c>
      <c r="F346">
        <v>7525</v>
      </c>
      <c r="G346" t="s">
        <v>88</v>
      </c>
      <c r="H346">
        <v>3615</v>
      </c>
      <c r="I346">
        <v>50</v>
      </c>
      <c r="J346">
        <v>1.4025245441795231E-2</v>
      </c>
      <c r="K346">
        <v>3565</v>
      </c>
      <c r="L346">
        <v>3585</v>
      </c>
      <c r="M346">
        <v>3625</v>
      </c>
      <c r="N346">
        <v>3580</v>
      </c>
      <c r="O346">
        <v>8.368200836820083E-3</v>
      </c>
      <c r="P346">
        <v>3595</v>
      </c>
      <c r="Q346">
        <v>5.5632823365785811E-3</v>
      </c>
      <c r="R346">
        <v>9.7765363128491621E-3</v>
      </c>
      <c r="S346">
        <v>8000</v>
      </c>
      <c r="T346">
        <v>3598.875</v>
      </c>
      <c r="U346">
        <v>3980</v>
      </c>
      <c r="V346">
        <v>3325</v>
      </c>
      <c r="Z346">
        <v>0.60781249999999998</v>
      </c>
    </row>
    <row r="347" spans="1:26">
      <c r="A347" s="3">
        <v>46230</v>
      </c>
      <c r="B347">
        <v>4059.63</v>
      </c>
      <c r="C347">
        <v>1.2E-2</v>
      </c>
      <c r="D347">
        <v>64900</v>
      </c>
      <c r="E347">
        <v>5.3E-3</v>
      </c>
      <c r="F347">
        <v>7729</v>
      </c>
      <c r="G347" t="s">
        <v>89</v>
      </c>
      <c r="H347">
        <v>17790</v>
      </c>
      <c r="I347">
        <v>270</v>
      </c>
      <c r="J347">
        <v>1.5410958904109588E-2</v>
      </c>
      <c r="K347">
        <v>17520</v>
      </c>
      <c r="L347">
        <v>17770</v>
      </c>
      <c r="M347">
        <v>17805</v>
      </c>
      <c r="N347">
        <v>17315</v>
      </c>
      <c r="O347">
        <v>1.1254924029262803E-3</v>
      </c>
      <c r="P347">
        <v>17595</v>
      </c>
      <c r="Q347">
        <v>1.1082693947144074E-2</v>
      </c>
      <c r="R347">
        <v>2.7432861680623737E-2</v>
      </c>
      <c r="S347">
        <v>271200</v>
      </c>
      <c r="T347">
        <v>17594.338100000001</v>
      </c>
      <c r="U347">
        <v>21310</v>
      </c>
      <c r="V347">
        <v>11300</v>
      </c>
      <c r="Z347">
        <v>0.62513888888888891</v>
      </c>
    </row>
    <row r="348" spans="1:26">
      <c r="A348" s="3">
        <v>46230</v>
      </c>
      <c r="B348">
        <v>4059.63</v>
      </c>
      <c r="C348">
        <v>1.2E-2</v>
      </c>
      <c r="D348">
        <v>64900</v>
      </c>
      <c r="E348">
        <v>5.3E-3</v>
      </c>
      <c r="F348">
        <v>7921</v>
      </c>
      <c r="G348" t="s">
        <v>90</v>
      </c>
      <c r="H348">
        <v>4440</v>
      </c>
      <c r="I348">
        <v>120</v>
      </c>
      <c r="J348">
        <v>2.7777777777777776E-2</v>
      </c>
      <c r="K348">
        <v>4320</v>
      </c>
      <c r="L348">
        <v>4300</v>
      </c>
      <c r="M348">
        <v>4465</v>
      </c>
      <c r="N348">
        <v>4295</v>
      </c>
      <c r="O348">
        <v>3.255813953488372E-2</v>
      </c>
      <c r="P348">
        <v>4400</v>
      </c>
      <c r="Q348">
        <v>9.0909090909090905E-3</v>
      </c>
      <c r="R348">
        <v>3.3760186263096625E-2</v>
      </c>
      <c r="S348">
        <v>39300</v>
      </c>
      <c r="T348">
        <v>4372.9898000000003</v>
      </c>
      <c r="U348">
        <v>4790</v>
      </c>
      <c r="V348">
        <v>2783</v>
      </c>
      <c r="Z348">
        <v>0.62451388888888892</v>
      </c>
    </row>
    <row r="349" spans="1:26">
      <c r="A349" s="3">
        <v>46230</v>
      </c>
      <c r="B349">
        <v>4059.63</v>
      </c>
      <c r="C349">
        <v>1.2E-2</v>
      </c>
      <c r="D349">
        <v>64900</v>
      </c>
      <c r="E349">
        <v>5.3E-3</v>
      </c>
      <c r="F349">
        <v>8031</v>
      </c>
      <c r="G349" t="s">
        <v>91</v>
      </c>
      <c r="H349">
        <v>4963</v>
      </c>
      <c r="I349">
        <v>-3</v>
      </c>
      <c r="J349">
        <v>-6.0410793395086586E-4</v>
      </c>
      <c r="K349">
        <v>4966</v>
      </c>
      <c r="L349">
        <v>4966</v>
      </c>
      <c r="M349">
        <v>5006</v>
      </c>
      <c r="N349">
        <v>4921</v>
      </c>
      <c r="O349">
        <v>-6.0410793395086586E-4</v>
      </c>
      <c r="P349">
        <v>4951</v>
      </c>
      <c r="Q349">
        <v>2.4237527772167241E-3</v>
      </c>
      <c r="R349">
        <v>8.5348506401137988E-3</v>
      </c>
      <c r="S349">
        <v>3906600</v>
      </c>
      <c r="T349">
        <v>4956.0300999999999</v>
      </c>
      <c r="U349">
        <v>6675</v>
      </c>
      <c r="V349">
        <v>4407</v>
      </c>
      <c r="Z349">
        <v>0.62516203703703699</v>
      </c>
    </row>
    <row r="350" spans="1:26">
      <c r="A350" s="3">
        <v>46230</v>
      </c>
      <c r="B350">
        <v>4059.63</v>
      </c>
      <c r="C350">
        <v>1.2E-2</v>
      </c>
      <c r="D350">
        <v>64900</v>
      </c>
      <c r="E350">
        <v>5.3E-3</v>
      </c>
      <c r="F350">
        <v>8058</v>
      </c>
      <c r="G350" t="s">
        <v>92</v>
      </c>
      <c r="H350">
        <v>4864</v>
      </c>
      <c r="I350">
        <v>-54</v>
      </c>
      <c r="J350">
        <v>-1.0980073200488003E-2</v>
      </c>
      <c r="K350">
        <v>4918</v>
      </c>
      <c r="L350">
        <v>4901</v>
      </c>
      <c r="M350">
        <v>4966</v>
      </c>
      <c r="N350">
        <v>4841</v>
      </c>
      <c r="O350">
        <v>-7.5494796980208117E-3</v>
      </c>
      <c r="P350">
        <v>4880</v>
      </c>
      <c r="Q350">
        <v>-3.2786885245901639E-3</v>
      </c>
      <c r="R350">
        <v>4.7510844866763069E-3</v>
      </c>
      <c r="S350">
        <v>4813300</v>
      </c>
      <c r="T350">
        <v>4877.4079000000002</v>
      </c>
      <c r="U350">
        <v>6012</v>
      </c>
      <c r="V350">
        <v>3610</v>
      </c>
      <c r="Z350">
        <v>0.62520833333333337</v>
      </c>
    </row>
    <row r="351" spans="1:26">
      <c r="A351" s="3">
        <v>46230</v>
      </c>
      <c r="B351">
        <v>4059.63</v>
      </c>
      <c r="C351">
        <v>1.2E-2</v>
      </c>
      <c r="D351">
        <v>64900</v>
      </c>
      <c r="E351">
        <v>5.3E-3</v>
      </c>
      <c r="F351">
        <v>8233</v>
      </c>
      <c r="G351" t="s">
        <v>93</v>
      </c>
      <c r="H351">
        <v>2329.5</v>
      </c>
      <c r="I351">
        <v>93.5</v>
      </c>
      <c r="J351">
        <v>4.1815742397137749E-2</v>
      </c>
      <c r="K351">
        <v>2236</v>
      </c>
      <c r="L351">
        <v>2269</v>
      </c>
      <c r="M351">
        <v>2335.5</v>
      </c>
      <c r="N351">
        <v>2263</v>
      </c>
      <c r="O351">
        <v>2.6663728514764215E-2</v>
      </c>
      <c r="P351">
        <v>2319.5</v>
      </c>
      <c r="Q351">
        <v>4.3112739814615223E-3</v>
      </c>
      <c r="R351">
        <v>2.9385771100309325E-2</v>
      </c>
      <c r="S351">
        <v>1080100</v>
      </c>
      <c r="T351">
        <v>2316.4830999999999</v>
      </c>
      <c r="U351">
        <v>2608.5</v>
      </c>
      <c r="V351">
        <v>1642.5</v>
      </c>
      <c r="Z351">
        <v>0.62519675925925922</v>
      </c>
    </row>
    <row r="352" spans="1:26">
      <c r="A352" s="3">
        <v>46230</v>
      </c>
      <c r="B352">
        <v>4059.63</v>
      </c>
      <c r="C352">
        <v>1.2E-2</v>
      </c>
      <c r="D352">
        <v>64900</v>
      </c>
      <c r="E352">
        <v>5.3E-3</v>
      </c>
      <c r="F352">
        <v>8304</v>
      </c>
      <c r="G352" t="s">
        <v>94</v>
      </c>
      <c r="H352">
        <v>3135</v>
      </c>
      <c r="I352">
        <v>101</v>
      </c>
      <c r="J352">
        <v>3.3289386947923535E-2</v>
      </c>
      <c r="K352">
        <v>3034</v>
      </c>
      <c r="L352">
        <v>3056</v>
      </c>
      <c r="M352">
        <v>3146</v>
      </c>
      <c r="N352">
        <v>3045</v>
      </c>
      <c r="O352">
        <v>2.5850785340314136E-2</v>
      </c>
      <c r="P352">
        <v>3090</v>
      </c>
      <c r="Q352">
        <v>1.4563106796116505E-2</v>
      </c>
      <c r="R352">
        <v>2.9556650246305417E-2</v>
      </c>
      <c r="S352">
        <v>1413700</v>
      </c>
      <c r="T352">
        <v>3101.2226000000001</v>
      </c>
      <c r="U352">
        <v>3048</v>
      </c>
      <c r="V352">
        <v>2418.5</v>
      </c>
      <c r="Z352">
        <v>0.62511574074074072</v>
      </c>
    </row>
    <row r="353" spans="1:26">
      <c r="A353" s="3">
        <v>46230</v>
      </c>
      <c r="B353">
        <v>4059.63</v>
      </c>
      <c r="C353">
        <v>1.2E-2</v>
      </c>
      <c r="D353">
        <v>64900</v>
      </c>
      <c r="E353">
        <v>5.3E-3</v>
      </c>
      <c r="F353">
        <v>8316</v>
      </c>
      <c r="G353" t="s">
        <v>95</v>
      </c>
      <c r="H353">
        <v>7233</v>
      </c>
      <c r="I353">
        <v>72</v>
      </c>
      <c r="J353">
        <v>1.0054461667364893E-2</v>
      </c>
      <c r="K353">
        <v>7161</v>
      </c>
      <c r="L353">
        <v>7200</v>
      </c>
      <c r="M353">
        <v>7260</v>
      </c>
      <c r="N353">
        <v>7130</v>
      </c>
      <c r="O353">
        <v>4.5833333333333334E-3</v>
      </c>
      <c r="P353">
        <v>7209</v>
      </c>
      <c r="Q353">
        <v>3.3291718684977114E-3</v>
      </c>
      <c r="R353">
        <v>1.4446002805049088E-2</v>
      </c>
      <c r="S353">
        <v>9511600</v>
      </c>
      <c r="T353">
        <v>7194.6632</v>
      </c>
      <c r="U353">
        <v>7212</v>
      </c>
      <c r="V353">
        <v>4927</v>
      </c>
      <c r="Z353">
        <v>0.62519675925925922</v>
      </c>
    </row>
    <row r="354" spans="1:26">
      <c r="A354" s="3">
        <v>46230</v>
      </c>
      <c r="B354">
        <v>4059.63</v>
      </c>
      <c r="C354">
        <v>1.2E-2</v>
      </c>
      <c r="D354">
        <v>64900</v>
      </c>
      <c r="E354">
        <v>5.3E-3</v>
      </c>
      <c r="F354">
        <v>8331</v>
      </c>
      <c r="G354" t="s">
        <v>96</v>
      </c>
      <c r="H354">
        <v>2808.5</v>
      </c>
      <c r="I354">
        <v>53</v>
      </c>
      <c r="J354">
        <v>1.9234258755216838E-2</v>
      </c>
      <c r="K354">
        <v>2755.5</v>
      </c>
      <c r="L354">
        <v>2801.5</v>
      </c>
      <c r="M354">
        <v>2822.5</v>
      </c>
      <c r="N354">
        <v>2761.5</v>
      </c>
      <c r="O354">
        <v>2.4986614313760487E-3</v>
      </c>
      <c r="P354">
        <v>2798</v>
      </c>
      <c r="Q354">
        <v>3.7526804860614723E-3</v>
      </c>
      <c r="R354">
        <v>1.7019735650914358E-2</v>
      </c>
      <c r="S354">
        <v>1495700</v>
      </c>
      <c r="T354">
        <v>2796.4059000000002</v>
      </c>
      <c r="U354">
        <v>2813</v>
      </c>
      <c r="V354">
        <v>1764</v>
      </c>
      <c r="Z354">
        <v>0.62518518518518518</v>
      </c>
    </row>
    <row r="355" spans="1:26">
      <c r="A355" s="3">
        <v>46230</v>
      </c>
      <c r="B355">
        <v>4059.63</v>
      </c>
      <c r="C355">
        <v>1.2E-2</v>
      </c>
      <c r="D355">
        <v>64900</v>
      </c>
      <c r="E355">
        <v>5.3E-3</v>
      </c>
      <c r="F355">
        <v>8424</v>
      </c>
      <c r="G355" t="s">
        <v>97</v>
      </c>
      <c r="H355">
        <v>4505</v>
      </c>
      <c r="I355">
        <v>73</v>
      </c>
      <c r="J355">
        <v>1.6471119133574009E-2</v>
      </c>
      <c r="K355">
        <v>4432</v>
      </c>
      <c r="L355">
        <v>4475</v>
      </c>
      <c r="M355">
        <v>4509</v>
      </c>
      <c r="N355">
        <v>4463</v>
      </c>
      <c r="O355">
        <v>6.7039106145251395E-3</v>
      </c>
      <c r="P355">
        <v>4494</v>
      </c>
      <c r="Q355">
        <v>2.4477080551846908E-3</v>
      </c>
      <c r="R355">
        <v>9.4107102845619531E-3</v>
      </c>
      <c r="S355">
        <v>162600</v>
      </c>
      <c r="T355">
        <v>4484.9648999999999</v>
      </c>
      <c r="U355">
        <v>4664</v>
      </c>
      <c r="V355">
        <v>4016</v>
      </c>
      <c r="Z355">
        <v>0.62343749999999998</v>
      </c>
    </row>
    <row r="356" spans="1:26">
      <c r="A356" s="3">
        <v>46230</v>
      </c>
      <c r="B356">
        <v>4059.63</v>
      </c>
      <c r="C356">
        <v>1.2E-2</v>
      </c>
      <c r="D356">
        <v>64900</v>
      </c>
      <c r="E356">
        <v>5.3E-3</v>
      </c>
      <c r="F356">
        <v>8425</v>
      </c>
      <c r="G356" t="s">
        <v>98</v>
      </c>
      <c r="H356">
        <v>1344</v>
      </c>
      <c r="I356">
        <v>18</v>
      </c>
      <c r="J356">
        <v>1.3574660633484163E-2</v>
      </c>
      <c r="K356">
        <v>1326</v>
      </c>
      <c r="L356">
        <v>1340</v>
      </c>
      <c r="M356">
        <v>1348</v>
      </c>
      <c r="N356">
        <v>1332</v>
      </c>
      <c r="O356">
        <v>2.9850746268656717E-3</v>
      </c>
      <c r="P356">
        <v>1338</v>
      </c>
      <c r="Q356">
        <v>4.4843049327354259E-3</v>
      </c>
      <c r="R356">
        <v>9.0090090090090089E-3</v>
      </c>
      <c r="S356">
        <v>434500</v>
      </c>
      <c r="T356">
        <v>1339.5588</v>
      </c>
      <c r="U356">
        <v>1544</v>
      </c>
      <c r="V356">
        <v>1224</v>
      </c>
      <c r="Z356">
        <v>0.62501157407407404</v>
      </c>
    </row>
    <row r="357" spans="1:26">
      <c r="A357" s="3">
        <v>46230</v>
      </c>
      <c r="B357">
        <v>4059.63</v>
      </c>
      <c r="C357">
        <v>1.2E-2</v>
      </c>
      <c r="D357">
        <v>64900</v>
      </c>
      <c r="E357">
        <v>5.3E-3</v>
      </c>
      <c r="F357">
        <v>8591</v>
      </c>
      <c r="G357" t="s">
        <v>99</v>
      </c>
      <c r="H357">
        <v>6649</v>
      </c>
      <c r="I357">
        <v>114</v>
      </c>
      <c r="J357">
        <v>1.7444529456771232E-2</v>
      </c>
      <c r="K357">
        <v>6535</v>
      </c>
      <c r="L357">
        <v>6590</v>
      </c>
      <c r="M357">
        <v>6673</v>
      </c>
      <c r="N357">
        <v>6550</v>
      </c>
      <c r="O357">
        <v>8.9529590288315638E-3</v>
      </c>
      <c r="P357">
        <v>6632</v>
      </c>
      <c r="Q357">
        <v>2.5633293124246079E-3</v>
      </c>
      <c r="R357">
        <v>1.5114503816793893E-2</v>
      </c>
      <c r="S357">
        <v>2142700</v>
      </c>
      <c r="T357">
        <v>6620.3886000000002</v>
      </c>
      <c r="U357">
        <v>6653</v>
      </c>
      <c r="V357">
        <v>4528</v>
      </c>
      <c r="Z357">
        <v>0.62516203703703699</v>
      </c>
    </row>
    <row r="358" spans="1:26">
      <c r="A358" s="3">
        <v>46230</v>
      </c>
      <c r="B358">
        <v>4059.63</v>
      </c>
      <c r="C358">
        <v>1.2E-2</v>
      </c>
      <c r="D358">
        <v>64900</v>
      </c>
      <c r="E358">
        <v>5.3E-3</v>
      </c>
      <c r="F358">
        <v>8593</v>
      </c>
      <c r="G358" t="s">
        <v>100</v>
      </c>
      <c r="H358">
        <v>1466.5</v>
      </c>
      <c r="I358">
        <v>27.5</v>
      </c>
      <c r="J358">
        <v>1.9110493398193189E-2</v>
      </c>
      <c r="K358">
        <v>1439</v>
      </c>
      <c r="L358">
        <v>1444</v>
      </c>
      <c r="M358">
        <v>1468</v>
      </c>
      <c r="N358">
        <v>1444</v>
      </c>
      <c r="O358">
        <v>1.5581717451523546E-2</v>
      </c>
      <c r="P358">
        <v>1460</v>
      </c>
      <c r="Q358">
        <v>4.4520547945205479E-3</v>
      </c>
      <c r="R358">
        <v>1.5581717451523546E-2</v>
      </c>
      <c r="S358">
        <v>2835400</v>
      </c>
      <c r="T358">
        <v>1457.4643000000001</v>
      </c>
      <c r="U358">
        <v>1541.5</v>
      </c>
      <c r="V358">
        <v>1239.5</v>
      </c>
      <c r="Z358">
        <v>0.62506944444444446</v>
      </c>
    </row>
    <row r="359" spans="1:26">
      <c r="A359" s="3">
        <v>46230</v>
      </c>
      <c r="B359">
        <v>4059.63</v>
      </c>
      <c r="C359">
        <v>1.2E-2</v>
      </c>
      <c r="D359">
        <v>64900</v>
      </c>
      <c r="E359">
        <v>5.3E-3</v>
      </c>
      <c r="F359">
        <v>8604</v>
      </c>
      <c r="G359" t="s">
        <v>101</v>
      </c>
      <c r="H359">
        <v>1603.5</v>
      </c>
      <c r="I359">
        <v>3.5</v>
      </c>
      <c r="J359">
        <v>2.1875000000000002E-3</v>
      </c>
      <c r="K359">
        <v>1600</v>
      </c>
      <c r="L359">
        <v>1617</v>
      </c>
      <c r="M359">
        <v>1623</v>
      </c>
      <c r="N359">
        <v>1597</v>
      </c>
      <c r="O359">
        <v>-8.3487940630797772E-3</v>
      </c>
      <c r="P359">
        <v>1603</v>
      </c>
      <c r="Q359">
        <v>3.1191515907673113E-4</v>
      </c>
      <c r="R359">
        <v>4.0701314965560422E-3</v>
      </c>
      <c r="S359">
        <v>5828500</v>
      </c>
      <c r="T359">
        <v>1608.0533</v>
      </c>
      <c r="U359">
        <v>1636</v>
      </c>
      <c r="V359">
        <v>1145</v>
      </c>
      <c r="Z359">
        <v>0.62520833333333337</v>
      </c>
    </row>
    <row r="360" spans="1:26">
      <c r="A360" s="3">
        <v>46230</v>
      </c>
      <c r="B360">
        <v>4059.63</v>
      </c>
      <c r="C360">
        <v>1.2E-2</v>
      </c>
      <c r="D360">
        <v>64900</v>
      </c>
      <c r="E360">
        <v>5.3E-3</v>
      </c>
      <c r="F360">
        <v>8697</v>
      </c>
      <c r="G360" t="s">
        <v>102</v>
      </c>
      <c r="H360">
        <v>2289</v>
      </c>
      <c r="I360">
        <v>67</v>
      </c>
      <c r="J360">
        <v>3.0153015301530153E-2</v>
      </c>
      <c r="K360">
        <v>2222</v>
      </c>
      <c r="L360">
        <v>2256.5</v>
      </c>
      <c r="M360">
        <v>2299</v>
      </c>
      <c r="N360">
        <v>2256.5</v>
      </c>
      <c r="O360">
        <v>1.4402836250830933E-2</v>
      </c>
      <c r="P360">
        <v>2282.5</v>
      </c>
      <c r="Q360">
        <v>2.8477546549835705E-3</v>
      </c>
      <c r="R360">
        <v>1.4402836250830933E-2</v>
      </c>
      <c r="S360">
        <v>1775200</v>
      </c>
      <c r="T360">
        <v>2279.2258999999999</v>
      </c>
      <c r="U360">
        <v>2273</v>
      </c>
      <c r="V360">
        <v>1597</v>
      </c>
      <c r="Z360">
        <v>0.62518518518518518</v>
      </c>
    </row>
    <row r="361" spans="1:26">
      <c r="A361" s="3">
        <v>46230</v>
      </c>
      <c r="B361">
        <v>4059.63</v>
      </c>
      <c r="C361">
        <v>1.2E-2</v>
      </c>
      <c r="D361">
        <v>64900</v>
      </c>
      <c r="E361">
        <v>5.3E-3</v>
      </c>
      <c r="F361">
        <v>8830</v>
      </c>
      <c r="G361" t="s">
        <v>103</v>
      </c>
      <c r="H361">
        <v>3785</v>
      </c>
      <c r="I361">
        <v>105</v>
      </c>
      <c r="J361">
        <v>2.8532608695652172E-2</v>
      </c>
      <c r="K361">
        <v>3680</v>
      </c>
      <c r="L361">
        <v>3717</v>
      </c>
      <c r="M361">
        <v>3790</v>
      </c>
      <c r="N361">
        <v>3674</v>
      </c>
      <c r="O361">
        <v>1.8294323379069142E-2</v>
      </c>
      <c r="P361">
        <v>3759</v>
      </c>
      <c r="Q361">
        <v>6.9167331737164141E-3</v>
      </c>
      <c r="R361">
        <v>3.0212302667392488E-2</v>
      </c>
      <c r="S361">
        <v>1518800</v>
      </c>
      <c r="T361">
        <v>3745.6880999999998</v>
      </c>
      <c r="U361">
        <v>5358</v>
      </c>
      <c r="V361">
        <v>3354</v>
      </c>
      <c r="Z361">
        <v>0.62502314814814819</v>
      </c>
    </row>
    <row r="362" spans="1:26">
      <c r="A362" s="3">
        <v>46230</v>
      </c>
      <c r="B362">
        <v>4059.63</v>
      </c>
      <c r="C362">
        <v>1.2E-2</v>
      </c>
      <c r="D362">
        <v>64900</v>
      </c>
      <c r="E362">
        <v>5.3E-3</v>
      </c>
      <c r="F362">
        <v>9020</v>
      </c>
      <c r="G362" t="s">
        <v>104</v>
      </c>
      <c r="H362">
        <v>3762</v>
      </c>
      <c r="I362">
        <v>130</v>
      </c>
      <c r="J362">
        <v>3.5792951541850221E-2</v>
      </c>
      <c r="K362">
        <v>3632</v>
      </c>
      <c r="L362">
        <v>3640</v>
      </c>
      <c r="M362">
        <v>3770</v>
      </c>
      <c r="N362">
        <v>3639</v>
      </c>
      <c r="O362">
        <v>3.3516483516483515E-2</v>
      </c>
      <c r="P362">
        <v>3769</v>
      </c>
      <c r="Q362">
        <v>-1.8572565667285751E-3</v>
      </c>
      <c r="R362">
        <v>3.3800494641384994E-2</v>
      </c>
      <c r="S362">
        <v>2619700</v>
      </c>
      <c r="T362">
        <v>3728.1336999999999</v>
      </c>
      <c r="U362">
        <v>4211</v>
      </c>
      <c r="V362">
        <v>3243</v>
      </c>
      <c r="Z362">
        <v>0.62518518518518518</v>
      </c>
    </row>
    <row r="363" spans="1:26">
      <c r="A363" s="3">
        <v>46230</v>
      </c>
      <c r="B363">
        <v>4059.63</v>
      </c>
      <c r="C363">
        <v>1.2E-2</v>
      </c>
      <c r="D363">
        <v>64900</v>
      </c>
      <c r="E363">
        <v>5.3E-3</v>
      </c>
      <c r="F363">
        <v>9024</v>
      </c>
      <c r="G363" t="s">
        <v>105</v>
      </c>
      <c r="H363">
        <v>3672</v>
      </c>
      <c r="I363">
        <v>112</v>
      </c>
      <c r="J363">
        <v>3.1460674157303373E-2</v>
      </c>
      <c r="K363">
        <v>3560</v>
      </c>
      <c r="L363">
        <v>3603</v>
      </c>
      <c r="M363">
        <v>3687</v>
      </c>
      <c r="N363">
        <v>3570</v>
      </c>
      <c r="O363">
        <v>1.9150707743547043E-2</v>
      </c>
      <c r="P363">
        <v>3669</v>
      </c>
      <c r="Q363">
        <v>8.1766148814390845E-4</v>
      </c>
      <c r="R363">
        <v>2.8571428571428571E-2</v>
      </c>
      <c r="S363">
        <v>702200</v>
      </c>
      <c r="T363">
        <v>3645.9277000000002</v>
      </c>
      <c r="U363">
        <v>4775</v>
      </c>
      <c r="V363">
        <v>2579.5</v>
      </c>
      <c r="Z363">
        <v>0.62511574074074072</v>
      </c>
    </row>
    <row r="364" spans="1:26">
      <c r="A364" s="3">
        <v>46230</v>
      </c>
      <c r="B364">
        <v>4059.63</v>
      </c>
      <c r="C364">
        <v>1.2E-2</v>
      </c>
      <c r="D364">
        <v>64900</v>
      </c>
      <c r="E364">
        <v>5.3E-3</v>
      </c>
      <c r="F364">
        <v>9069</v>
      </c>
      <c r="G364" t="s">
        <v>106</v>
      </c>
      <c r="H364">
        <v>2187</v>
      </c>
      <c r="I364">
        <v>-0.5</v>
      </c>
      <c r="J364">
        <v>-2.2857142857142857E-4</v>
      </c>
      <c r="K364">
        <v>2187.5</v>
      </c>
      <c r="L364">
        <v>2198</v>
      </c>
      <c r="M364">
        <v>2209</v>
      </c>
      <c r="N364">
        <v>2179.5</v>
      </c>
      <c r="O364">
        <v>-5.0045495905368517E-3</v>
      </c>
      <c r="P364">
        <v>2201</v>
      </c>
      <c r="Q364">
        <v>-6.3607451158564287E-3</v>
      </c>
      <c r="R364">
        <v>3.4411562284927736E-3</v>
      </c>
      <c r="S364">
        <v>201900</v>
      </c>
      <c r="T364">
        <v>2191.6507999999999</v>
      </c>
      <c r="U364">
        <v>2252.5</v>
      </c>
      <c r="V364">
        <v>1695</v>
      </c>
      <c r="Z364">
        <v>0.62512731481481476</v>
      </c>
    </row>
    <row r="365" spans="1:26">
      <c r="A365" s="3">
        <v>46230</v>
      </c>
      <c r="B365">
        <v>4059.63</v>
      </c>
      <c r="C365">
        <v>1.2E-2</v>
      </c>
      <c r="D365">
        <v>64900</v>
      </c>
      <c r="E365">
        <v>5.3E-3</v>
      </c>
      <c r="F365">
        <v>9227</v>
      </c>
      <c r="G365" t="s">
        <v>107</v>
      </c>
      <c r="H365">
        <v>821</v>
      </c>
      <c r="I365">
        <v>31</v>
      </c>
      <c r="J365">
        <v>3.9240506329113925E-2</v>
      </c>
      <c r="K365">
        <v>790</v>
      </c>
      <c r="L365">
        <v>798</v>
      </c>
      <c r="M365">
        <v>823</v>
      </c>
      <c r="N365">
        <v>787</v>
      </c>
      <c r="O365">
        <v>2.882205513784461E-2</v>
      </c>
      <c r="P365">
        <v>805</v>
      </c>
      <c r="Q365">
        <v>1.9875776397515529E-2</v>
      </c>
      <c r="R365">
        <v>4.3202033036848796E-2</v>
      </c>
      <c r="S365">
        <v>62200</v>
      </c>
      <c r="T365">
        <v>805</v>
      </c>
      <c r="U365">
        <v>1620</v>
      </c>
      <c r="V365">
        <v>594</v>
      </c>
      <c r="Z365">
        <v>0.62483796296296301</v>
      </c>
    </row>
    <row r="366" spans="1:26">
      <c r="A366" s="3">
        <v>46230</v>
      </c>
      <c r="B366">
        <v>4059.63</v>
      </c>
      <c r="C366">
        <v>1.2E-2</v>
      </c>
      <c r="D366">
        <v>64900</v>
      </c>
      <c r="E366">
        <v>5.3E-3</v>
      </c>
      <c r="F366">
        <v>9303</v>
      </c>
      <c r="G366" t="s">
        <v>108</v>
      </c>
      <c r="H366">
        <v>4035</v>
      </c>
      <c r="I366">
        <v>45</v>
      </c>
      <c r="J366">
        <v>1.1278195488721804E-2</v>
      </c>
      <c r="K366">
        <v>3990</v>
      </c>
      <c r="L366">
        <v>4000</v>
      </c>
      <c r="M366">
        <v>4055</v>
      </c>
      <c r="N366">
        <v>3995</v>
      </c>
      <c r="O366">
        <v>8.7500000000000008E-3</v>
      </c>
      <c r="P366">
        <v>4040</v>
      </c>
      <c r="Q366">
        <v>-1.2376237623762376E-3</v>
      </c>
      <c r="R366">
        <v>1.0012515644555695E-2</v>
      </c>
      <c r="S366">
        <v>59000</v>
      </c>
      <c r="T366">
        <v>4031.5169000000001</v>
      </c>
      <c r="U366">
        <v>4285</v>
      </c>
      <c r="V366">
        <v>3535</v>
      </c>
      <c r="Z366">
        <v>0.62435185185185182</v>
      </c>
    </row>
    <row r="367" spans="1:26">
      <c r="A367" s="3">
        <v>46230</v>
      </c>
      <c r="B367">
        <v>4059.63</v>
      </c>
      <c r="C367">
        <v>1.2E-2</v>
      </c>
      <c r="D367">
        <v>64900</v>
      </c>
      <c r="E367">
        <v>5.3E-3</v>
      </c>
      <c r="F367">
        <v>9308</v>
      </c>
      <c r="G367" t="s">
        <v>109</v>
      </c>
      <c r="H367">
        <v>1860</v>
      </c>
      <c r="I367">
        <v>124</v>
      </c>
      <c r="J367">
        <v>7.1428571428571425E-2</v>
      </c>
      <c r="K367">
        <v>1736</v>
      </c>
      <c r="L367">
        <v>1738</v>
      </c>
      <c r="M367">
        <v>1862</v>
      </c>
      <c r="N367">
        <v>1738</v>
      </c>
      <c r="O367">
        <v>7.0195627157652471E-2</v>
      </c>
      <c r="P367">
        <v>1807</v>
      </c>
      <c r="Q367">
        <v>2.9330381848367459E-2</v>
      </c>
      <c r="R367">
        <v>7.0195627157652471E-2</v>
      </c>
      <c r="S367">
        <v>252800</v>
      </c>
      <c r="T367">
        <v>1811.9675</v>
      </c>
      <c r="U367">
        <v>1747</v>
      </c>
      <c r="V367">
        <v>1271</v>
      </c>
      <c r="Z367">
        <v>0.62508101851851849</v>
      </c>
    </row>
    <row r="368" spans="1:26">
      <c r="A368" s="3">
        <v>46230</v>
      </c>
      <c r="B368">
        <v>4059.63</v>
      </c>
      <c r="C368">
        <v>1.2E-2</v>
      </c>
      <c r="D368">
        <v>64900</v>
      </c>
      <c r="E368">
        <v>5.3E-3</v>
      </c>
      <c r="F368">
        <v>9348</v>
      </c>
      <c r="G368" t="s">
        <v>110</v>
      </c>
      <c r="H368">
        <v>418</v>
      </c>
      <c r="I368">
        <v>5</v>
      </c>
      <c r="J368">
        <v>1.2106537530266344E-2</v>
      </c>
      <c r="K368">
        <v>413</v>
      </c>
      <c r="L368">
        <v>415</v>
      </c>
      <c r="M368">
        <v>420</v>
      </c>
      <c r="N368">
        <v>411</v>
      </c>
      <c r="O368">
        <v>7.2289156626506026E-3</v>
      </c>
      <c r="P368">
        <v>417</v>
      </c>
      <c r="Q368">
        <v>2.3980815347721821E-3</v>
      </c>
      <c r="R368">
        <v>1.7031630170316302E-2</v>
      </c>
      <c r="S368">
        <v>679300</v>
      </c>
      <c r="T368">
        <v>414.72750000000002</v>
      </c>
      <c r="U368">
        <v>710</v>
      </c>
      <c r="V368">
        <v>406</v>
      </c>
      <c r="Z368">
        <v>0.62383101851851852</v>
      </c>
    </row>
    <row r="369" spans="1:26">
      <c r="A369" s="3">
        <v>46230</v>
      </c>
      <c r="B369">
        <v>4059.63</v>
      </c>
      <c r="C369">
        <v>1.2E-2</v>
      </c>
      <c r="D369">
        <v>64900</v>
      </c>
      <c r="E369">
        <v>5.3E-3</v>
      </c>
      <c r="F369">
        <v>9432</v>
      </c>
      <c r="G369" t="s">
        <v>111</v>
      </c>
      <c r="H369">
        <v>154.19999999999999</v>
      </c>
      <c r="I369">
        <v>2.9</v>
      </c>
      <c r="J369">
        <v>1.9167217448777262E-2</v>
      </c>
      <c r="K369">
        <v>151.30000000000001</v>
      </c>
      <c r="L369">
        <v>151.5</v>
      </c>
      <c r="M369">
        <v>154.30000000000001</v>
      </c>
      <c r="N369">
        <v>151.5</v>
      </c>
      <c r="O369">
        <v>1.7821782178217747E-2</v>
      </c>
      <c r="P369">
        <v>153.80000000000001</v>
      </c>
      <c r="Q369">
        <v>2.6007802340700732E-3</v>
      </c>
      <c r="R369">
        <v>1.7821782178217747E-2</v>
      </c>
      <c r="S369">
        <v>190529900</v>
      </c>
      <c r="T369">
        <v>153.46350000000001</v>
      </c>
      <c r="U369">
        <v>161.19999999999999</v>
      </c>
      <c r="V369">
        <v>142.6</v>
      </c>
      <c r="Z369">
        <v>0.62518518518518518</v>
      </c>
    </row>
    <row r="370" spans="1:26">
      <c r="A370" s="3">
        <v>46230</v>
      </c>
      <c r="B370">
        <v>4059.63</v>
      </c>
      <c r="C370">
        <v>1.2E-2</v>
      </c>
      <c r="D370">
        <v>64900</v>
      </c>
      <c r="E370">
        <v>5.3E-3</v>
      </c>
      <c r="F370">
        <v>9449</v>
      </c>
      <c r="G370" t="s">
        <v>112</v>
      </c>
      <c r="H370">
        <v>4097</v>
      </c>
      <c r="I370">
        <v>181</v>
      </c>
      <c r="J370">
        <v>4.6220633299284983E-2</v>
      </c>
      <c r="K370">
        <v>3916</v>
      </c>
      <c r="L370">
        <v>4000</v>
      </c>
      <c r="M370">
        <v>4117</v>
      </c>
      <c r="N370">
        <v>3987</v>
      </c>
      <c r="O370">
        <v>2.4250000000000001E-2</v>
      </c>
      <c r="P370">
        <v>4070</v>
      </c>
      <c r="Q370">
        <v>6.633906633906634E-3</v>
      </c>
      <c r="R370">
        <v>2.7589666415851519E-2</v>
      </c>
      <c r="S370">
        <v>327300</v>
      </c>
      <c r="T370">
        <v>4074.9931999999999</v>
      </c>
      <c r="U370">
        <v>4140</v>
      </c>
      <c r="V370">
        <v>2731.5</v>
      </c>
      <c r="Z370">
        <v>0.62513888888888891</v>
      </c>
    </row>
    <row r="371" spans="1:26">
      <c r="A371" s="3">
        <v>46230</v>
      </c>
      <c r="B371">
        <v>4059.63</v>
      </c>
      <c r="C371">
        <v>1.2E-2</v>
      </c>
      <c r="D371">
        <v>64900</v>
      </c>
      <c r="E371">
        <v>5.3E-3</v>
      </c>
      <c r="F371">
        <v>9501</v>
      </c>
      <c r="G371" t="s">
        <v>113</v>
      </c>
      <c r="H371">
        <v>533.70000000000005</v>
      </c>
      <c r="I371">
        <v>17</v>
      </c>
      <c r="J371">
        <v>3.2901103154635181E-2</v>
      </c>
      <c r="K371">
        <v>516.70000000000005</v>
      </c>
      <c r="L371">
        <v>530.1</v>
      </c>
      <c r="M371">
        <v>537.9</v>
      </c>
      <c r="N371">
        <v>522.29999999999995</v>
      </c>
      <c r="O371">
        <v>6.7911714770798387E-3</v>
      </c>
      <c r="P371">
        <v>525.5</v>
      </c>
      <c r="Q371">
        <v>1.5604186489058126E-2</v>
      </c>
      <c r="R371">
        <v>2.1826536473291389E-2</v>
      </c>
      <c r="S371">
        <v>30802100</v>
      </c>
      <c r="T371">
        <v>530.41459999999995</v>
      </c>
      <c r="U371">
        <v>760</v>
      </c>
      <c r="V371">
        <v>442.8</v>
      </c>
      <c r="Z371">
        <v>0.62518518518518518</v>
      </c>
    </row>
    <row r="372" spans="1:26">
      <c r="A372" s="3">
        <v>46230</v>
      </c>
      <c r="B372">
        <v>4059.63</v>
      </c>
      <c r="C372">
        <v>1.2E-2</v>
      </c>
      <c r="D372">
        <v>64900</v>
      </c>
      <c r="E372">
        <v>5.3E-3</v>
      </c>
      <c r="F372">
        <v>9531</v>
      </c>
      <c r="G372" t="s">
        <v>114</v>
      </c>
      <c r="H372">
        <v>6245</v>
      </c>
      <c r="I372">
        <v>19</v>
      </c>
      <c r="J372">
        <v>3.0517185994217797E-3</v>
      </c>
      <c r="K372">
        <v>6226</v>
      </c>
      <c r="L372">
        <v>6275</v>
      </c>
      <c r="M372">
        <v>6284</v>
      </c>
      <c r="N372">
        <v>6175</v>
      </c>
      <c r="O372">
        <v>-4.7808764940239041E-3</v>
      </c>
      <c r="P372">
        <v>6230</v>
      </c>
      <c r="Q372">
        <v>2.407704654895666E-3</v>
      </c>
      <c r="R372">
        <v>1.1336032388663968E-2</v>
      </c>
      <c r="S372">
        <v>524600</v>
      </c>
      <c r="T372">
        <v>6223.5744999999997</v>
      </c>
      <c r="U372">
        <v>7967</v>
      </c>
      <c r="V372">
        <v>5896</v>
      </c>
      <c r="Z372">
        <v>0.62516203703703699</v>
      </c>
    </row>
    <row r="373" spans="1:26">
      <c r="A373" s="3">
        <v>46230</v>
      </c>
      <c r="B373">
        <v>4059.63</v>
      </c>
      <c r="C373">
        <v>1.2E-2</v>
      </c>
      <c r="D373">
        <v>64900</v>
      </c>
      <c r="E373">
        <v>5.3E-3</v>
      </c>
      <c r="F373">
        <v>9882</v>
      </c>
      <c r="G373" t="s">
        <v>115</v>
      </c>
      <c r="H373">
        <v>1825</v>
      </c>
      <c r="I373">
        <v>38</v>
      </c>
      <c r="J373">
        <v>2.1264689423614997E-2</v>
      </c>
      <c r="K373">
        <v>1787</v>
      </c>
      <c r="L373">
        <v>1800</v>
      </c>
      <c r="M373">
        <v>1831</v>
      </c>
      <c r="N373">
        <v>1795</v>
      </c>
      <c r="O373">
        <v>1.3888888888888888E-2</v>
      </c>
      <c r="P373">
        <v>1816</v>
      </c>
      <c r="Q373">
        <v>4.955947136563877E-3</v>
      </c>
      <c r="R373">
        <v>1.6713091922005572E-2</v>
      </c>
      <c r="S373">
        <v>140900</v>
      </c>
      <c r="T373">
        <v>1817.7707</v>
      </c>
      <c r="U373">
        <v>1857</v>
      </c>
      <c r="V373">
        <v>1487</v>
      </c>
      <c r="Z373">
        <v>0.62410879629629634</v>
      </c>
    </row>
    <row r="374" spans="1:26">
      <c r="A374" s="3">
        <v>46231</v>
      </c>
      <c r="B374">
        <v>3959.78</v>
      </c>
      <c r="C374">
        <v>-2.6099999999999998E-2</v>
      </c>
      <c r="D374">
        <v>62280</v>
      </c>
      <c r="E374">
        <v>-4.4299999999999999E-2</v>
      </c>
      <c r="F374">
        <v>1605</v>
      </c>
      <c r="G374" t="s">
        <v>21</v>
      </c>
      <c r="H374">
        <v>3564</v>
      </c>
      <c r="I374">
        <v>-88</v>
      </c>
      <c r="J374">
        <v>-2.4096385542168676E-2</v>
      </c>
      <c r="K374">
        <v>3652</v>
      </c>
      <c r="L374">
        <v>3593</v>
      </c>
      <c r="M374">
        <v>3607</v>
      </c>
      <c r="N374">
        <v>3534</v>
      </c>
      <c r="O374">
        <v>-8.0712496521013078E-3</v>
      </c>
      <c r="P374">
        <v>3539</v>
      </c>
      <c r="Q374">
        <v>7.0641424131110487E-3</v>
      </c>
      <c r="R374">
        <v>8.4889643463497456E-3</v>
      </c>
      <c r="S374">
        <v>2974200</v>
      </c>
      <c r="T374">
        <v>3563.5682999999999</v>
      </c>
      <c r="U374">
        <v>4955</v>
      </c>
      <c r="V374">
        <v>3020</v>
      </c>
      <c r="Z374">
        <v>0.62510416666666668</v>
      </c>
    </row>
    <row r="375" spans="1:26">
      <c r="A375" s="3">
        <v>46231</v>
      </c>
      <c r="B375">
        <v>3959.78</v>
      </c>
      <c r="C375">
        <v>-2.6099999999999998E-2</v>
      </c>
      <c r="D375">
        <v>62280</v>
      </c>
      <c r="E375">
        <v>-4.4299999999999999E-2</v>
      </c>
      <c r="F375">
        <v>1833</v>
      </c>
      <c r="G375" t="s">
        <v>24</v>
      </c>
      <c r="H375">
        <v>5840</v>
      </c>
      <c r="I375">
        <v>-10</v>
      </c>
      <c r="J375">
        <v>-1.7094017094017094E-3</v>
      </c>
      <c r="K375">
        <v>5850</v>
      </c>
      <c r="L375">
        <v>5850</v>
      </c>
      <c r="M375">
        <v>5890</v>
      </c>
      <c r="N375">
        <v>5780</v>
      </c>
      <c r="O375">
        <v>-1.7094017094017094E-3</v>
      </c>
      <c r="P375">
        <v>5860</v>
      </c>
      <c r="Q375">
        <v>-3.4129692832764505E-3</v>
      </c>
      <c r="R375">
        <v>1.0380622837370242E-2</v>
      </c>
      <c r="S375">
        <v>86200</v>
      </c>
      <c r="T375">
        <v>5834.2923000000001</v>
      </c>
      <c r="U375">
        <v>7490</v>
      </c>
      <c r="V375">
        <v>5420</v>
      </c>
      <c r="Z375">
        <v>0.62504629629629627</v>
      </c>
    </row>
    <row r="376" spans="1:26">
      <c r="A376" s="3">
        <v>46231</v>
      </c>
      <c r="B376">
        <v>3959.78</v>
      </c>
      <c r="C376">
        <v>-2.6099999999999998E-2</v>
      </c>
      <c r="D376">
        <v>62280</v>
      </c>
      <c r="E376">
        <v>-4.4299999999999999E-2</v>
      </c>
      <c r="F376">
        <v>1911</v>
      </c>
      <c r="G376" t="s">
        <v>25</v>
      </c>
      <c r="H376">
        <v>1378</v>
      </c>
      <c r="I376">
        <v>1.5</v>
      </c>
      <c r="J376">
        <v>1.0897203051216855E-3</v>
      </c>
      <c r="K376">
        <v>1376.5</v>
      </c>
      <c r="L376">
        <v>1365</v>
      </c>
      <c r="M376">
        <v>1380</v>
      </c>
      <c r="N376">
        <v>1356</v>
      </c>
      <c r="O376">
        <v>9.5238095238095247E-3</v>
      </c>
      <c r="P376">
        <v>1372</v>
      </c>
      <c r="Q376">
        <v>4.3731778425655978E-3</v>
      </c>
      <c r="R376">
        <v>1.6224188790560472E-2</v>
      </c>
      <c r="S376">
        <v>1549100</v>
      </c>
      <c r="T376">
        <v>1370.1913999999999</v>
      </c>
      <c r="U376">
        <v>1874.5</v>
      </c>
      <c r="V376">
        <v>1232.5</v>
      </c>
      <c r="Z376">
        <v>0.62516203703703699</v>
      </c>
    </row>
    <row r="377" spans="1:26">
      <c r="A377" s="3">
        <v>46231</v>
      </c>
      <c r="B377">
        <v>3959.78</v>
      </c>
      <c r="C377">
        <v>-2.6099999999999998E-2</v>
      </c>
      <c r="D377">
        <v>62280</v>
      </c>
      <c r="E377">
        <v>-4.4299999999999999E-2</v>
      </c>
      <c r="F377">
        <v>1925</v>
      </c>
      <c r="G377" t="s">
        <v>26</v>
      </c>
      <c r="H377">
        <v>4771</v>
      </c>
      <c r="I377">
        <v>31</v>
      </c>
      <c r="J377">
        <v>6.5400843881856536E-3</v>
      </c>
      <c r="K377">
        <v>4740</v>
      </c>
      <c r="L377">
        <v>4740</v>
      </c>
      <c r="M377">
        <v>4786</v>
      </c>
      <c r="N377">
        <v>4723</v>
      </c>
      <c r="O377">
        <v>6.5400843881856536E-3</v>
      </c>
      <c r="P377">
        <v>4772</v>
      </c>
      <c r="Q377">
        <v>-2.0955574182732607E-4</v>
      </c>
      <c r="R377">
        <v>1.0163031971204743E-2</v>
      </c>
      <c r="S377">
        <v>1070800</v>
      </c>
      <c r="T377">
        <v>4758.4784</v>
      </c>
      <c r="U377">
        <v>5805</v>
      </c>
      <c r="V377">
        <v>4081</v>
      </c>
      <c r="Z377">
        <v>0.62510416666666668</v>
      </c>
    </row>
    <row r="378" spans="1:26">
      <c r="A378" s="3">
        <v>46231</v>
      </c>
      <c r="B378">
        <v>3959.78</v>
      </c>
      <c r="C378">
        <v>-2.6099999999999998E-2</v>
      </c>
      <c r="D378">
        <v>62280</v>
      </c>
      <c r="E378">
        <v>-4.4299999999999999E-2</v>
      </c>
      <c r="F378">
        <v>1928</v>
      </c>
      <c r="G378" t="s">
        <v>27</v>
      </c>
      <c r="H378">
        <v>3665</v>
      </c>
      <c r="I378">
        <v>26</v>
      </c>
      <c r="J378">
        <v>7.1448200054960156E-3</v>
      </c>
      <c r="K378">
        <v>3639</v>
      </c>
      <c r="L378">
        <v>3630</v>
      </c>
      <c r="M378">
        <v>3669</v>
      </c>
      <c r="N378">
        <v>3622</v>
      </c>
      <c r="O378">
        <v>9.6418732782369149E-3</v>
      </c>
      <c r="P378">
        <v>3650</v>
      </c>
      <c r="Q378">
        <v>4.10958904109589E-3</v>
      </c>
      <c r="R378">
        <v>1.1871893981225842E-2</v>
      </c>
      <c r="S378">
        <v>2038100</v>
      </c>
      <c r="T378">
        <v>3651.0504999999998</v>
      </c>
      <c r="U378">
        <v>3832</v>
      </c>
      <c r="V378">
        <v>3181</v>
      </c>
      <c r="Z378">
        <v>0.62517361111111114</v>
      </c>
    </row>
    <row r="379" spans="1:26">
      <c r="A379" s="3">
        <v>46231</v>
      </c>
      <c r="B379">
        <v>3959.78</v>
      </c>
      <c r="C379">
        <v>-2.6099999999999998E-2</v>
      </c>
      <c r="D379">
        <v>62280</v>
      </c>
      <c r="E379">
        <v>-4.4299999999999999E-2</v>
      </c>
      <c r="F379">
        <v>1929</v>
      </c>
      <c r="G379" t="s">
        <v>28</v>
      </c>
      <c r="H379">
        <v>1139</v>
      </c>
      <c r="I379">
        <v>-15</v>
      </c>
      <c r="J379">
        <v>-1.2998266897746967E-2</v>
      </c>
      <c r="K379">
        <v>1154</v>
      </c>
      <c r="L379">
        <v>1150</v>
      </c>
      <c r="M379">
        <v>1153</v>
      </c>
      <c r="N379">
        <v>1134</v>
      </c>
      <c r="O379">
        <v>-9.5652173913043474E-3</v>
      </c>
      <c r="P379">
        <v>1137</v>
      </c>
      <c r="Q379">
        <v>1.7590149516270889E-3</v>
      </c>
      <c r="R379">
        <v>4.4091710758377423E-3</v>
      </c>
      <c r="S379">
        <v>43500</v>
      </c>
      <c r="T379">
        <v>1141.6022</v>
      </c>
      <c r="U379">
        <v>1465</v>
      </c>
      <c r="V379">
        <v>1074</v>
      </c>
      <c r="Z379">
        <v>0.62502314814814819</v>
      </c>
    </row>
    <row r="380" spans="1:26">
      <c r="A380" s="3">
        <v>46231</v>
      </c>
      <c r="B380">
        <v>3959.78</v>
      </c>
      <c r="C380">
        <v>-2.6099999999999998E-2</v>
      </c>
      <c r="D380">
        <v>62280</v>
      </c>
      <c r="E380">
        <v>-4.4299999999999999E-2</v>
      </c>
      <c r="F380">
        <v>1963</v>
      </c>
      <c r="G380" t="s">
        <v>29</v>
      </c>
      <c r="H380">
        <v>2281</v>
      </c>
      <c r="I380">
        <v>-90</v>
      </c>
      <c r="J380">
        <v>-3.7958667229017293E-2</v>
      </c>
      <c r="K380">
        <v>2371</v>
      </c>
      <c r="L380">
        <v>2321</v>
      </c>
      <c r="M380">
        <v>2337</v>
      </c>
      <c r="N380">
        <v>2274.5</v>
      </c>
      <c r="O380">
        <v>-1.7233950883239983E-2</v>
      </c>
      <c r="P380">
        <v>2315</v>
      </c>
      <c r="Q380">
        <v>-1.468682505399568E-2</v>
      </c>
      <c r="R380">
        <v>2.8577709386678391E-3</v>
      </c>
      <c r="S380">
        <v>1514000</v>
      </c>
      <c r="T380">
        <v>2299.6550000000002</v>
      </c>
      <c r="U380">
        <v>2927.5</v>
      </c>
      <c r="V380">
        <v>1950.5</v>
      </c>
      <c r="Z380">
        <v>0.62516203703703699</v>
      </c>
    </row>
    <row r="381" spans="1:26">
      <c r="A381" s="3">
        <v>46231</v>
      </c>
      <c r="B381">
        <v>3959.78</v>
      </c>
      <c r="C381">
        <v>-2.6099999999999998E-2</v>
      </c>
      <c r="D381">
        <v>62280</v>
      </c>
      <c r="E381">
        <v>-4.4299999999999999E-2</v>
      </c>
      <c r="F381">
        <v>2124</v>
      </c>
      <c r="G381" t="s">
        <v>30</v>
      </c>
      <c r="H381">
        <v>958</v>
      </c>
      <c r="I381">
        <v>10</v>
      </c>
      <c r="J381">
        <v>1.0548523206751054E-2</v>
      </c>
      <c r="K381">
        <v>948</v>
      </c>
      <c r="L381">
        <v>951</v>
      </c>
      <c r="M381">
        <v>960</v>
      </c>
      <c r="N381">
        <v>943</v>
      </c>
      <c r="O381">
        <v>7.3606729758149319E-3</v>
      </c>
      <c r="P381">
        <v>951</v>
      </c>
      <c r="Q381">
        <v>7.3606729758149319E-3</v>
      </c>
      <c r="R381">
        <v>1.5906680805938492E-2</v>
      </c>
      <c r="S381">
        <v>927900</v>
      </c>
      <c r="T381">
        <v>951.11180000000002</v>
      </c>
      <c r="U381">
        <v>1092</v>
      </c>
      <c r="V381">
        <v>820</v>
      </c>
      <c r="Z381">
        <v>0.62502314814814819</v>
      </c>
    </row>
    <row r="382" spans="1:26">
      <c r="A382" s="3">
        <v>46231</v>
      </c>
      <c r="B382">
        <v>3959.78</v>
      </c>
      <c r="C382">
        <v>-2.6099999999999998E-2</v>
      </c>
      <c r="D382">
        <v>62280</v>
      </c>
      <c r="E382">
        <v>-4.4299999999999999E-2</v>
      </c>
      <c r="F382">
        <v>2162</v>
      </c>
      <c r="G382" t="s">
        <v>31</v>
      </c>
      <c r="H382">
        <v>537</v>
      </c>
      <c r="I382">
        <v>1</v>
      </c>
      <c r="J382">
        <v>1.8656716417910447E-3</v>
      </c>
      <c r="K382">
        <v>536</v>
      </c>
      <c r="L382">
        <v>536</v>
      </c>
      <c r="M382">
        <v>537</v>
      </c>
      <c r="N382">
        <v>536</v>
      </c>
      <c r="O382">
        <v>1.8656716417910447E-3</v>
      </c>
      <c r="R382">
        <v>1.8656716417910447E-3</v>
      </c>
      <c r="S382">
        <v>10000</v>
      </c>
      <c r="T382">
        <v>536.99</v>
      </c>
      <c r="U382">
        <v>540</v>
      </c>
      <c r="V382">
        <v>382</v>
      </c>
      <c r="Z382">
        <v>0.45167824074074076</v>
      </c>
    </row>
    <row r="383" spans="1:26">
      <c r="A383" s="3">
        <v>46231</v>
      </c>
      <c r="B383">
        <v>3959.78</v>
      </c>
      <c r="C383">
        <v>-2.6099999999999998E-2</v>
      </c>
      <c r="D383">
        <v>62280</v>
      </c>
      <c r="E383">
        <v>-4.4299999999999999E-2</v>
      </c>
      <c r="F383">
        <v>2229</v>
      </c>
      <c r="G383" t="s">
        <v>32</v>
      </c>
      <c r="H383">
        <v>3058</v>
      </c>
      <c r="I383">
        <v>60</v>
      </c>
      <c r="J383">
        <v>2.0013342228152101E-2</v>
      </c>
      <c r="K383">
        <v>2998</v>
      </c>
      <c r="L383">
        <v>3029</v>
      </c>
      <c r="M383">
        <v>3064</v>
      </c>
      <c r="N383">
        <v>3023</v>
      </c>
      <c r="O383">
        <v>9.5741168702542095E-3</v>
      </c>
      <c r="P383">
        <v>3057</v>
      </c>
      <c r="Q383">
        <v>3.2711808963035657E-4</v>
      </c>
      <c r="R383">
        <v>1.1577902745616937E-2</v>
      </c>
      <c r="S383">
        <v>200700</v>
      </c>
      <c r="T383">
        <v>3048.2037</v>
      </c>
      <c r="U383">
        <v>3194</v>
      </c>
      <c r="V383">
        <v>2756</v>
      </c>
      <c r="Z383">
        <v>0.62471064814814814</v>
      </c>
    </row>
    <row r="384" spans="1:26">
      <c r="A384" s="3">
        <v>46231</v>
      </c>
      <c r="B384">
        <v>3959.78</v>
      </c>
      <c r="C384">
        <v>-2.6099999999999998E-2</v>
      </c>
      <c r="D384">
        <v>62280</v>
      </c>
      <c r="E384">
        <v>-4.4299999999999999E-2</v>
      </c>
      <c r="F384">
        <v>2768</v>
      </c>
      <c r="G384" t="s">
        <v>33</v>
      </c>
      <c r="H384">
        <v>5338</v>
      </c>
      <c r="I384">
        <v>-108</v>
      </c>
      <c r="J384">
        <v>-1.9831068674256335E-2</v>
      </c>
      <c r="K384">
        <v>5446</v>
      </c>
      <c r="L384">
        <v>5409</v>
      </c>
      <c r="M384">
        <v>5413</v>
      </c>
      <c r="N384">
        <v>5304</v>
      </c>
      <c r="O384">
        <v>-1.3126271029765206E-2</v>
      </c>
      <c r="P384">
        <v>5332</v>
      </c>
      <c r="Q384">
        <v>1.1252813203300824E-3</v>
      </c>
      <c r="R384">
        <v>6.41025641025641E-3</v>
      </c>
      <c r="S384">
        <v>723700</v>
      </c>
      <c r="T384">
        <v>5348.3685999999998</v>
      </c>
      <c r="U384">
        <v>7257</v>
      </c>
      <c r="V384">
        <v>4923</v>
      </c>
      <c r="Z384">
        <v>0.62508101851851849</v>
      </c>
    </row>
    <row r="385" spans="1:26">
      <c r="A385" s="3">
        <v>46231</v>
      </c>
      <c r="B385">
        <v>3959.78</v>
      </c>
      <c r="C385">
        <v>-2.6099999999999998E-2</v>
      </c>
      <c r="D385">
        <v>62280</v>
      </c>
      <c r="E385">
        <v>-4.4299999999999999E-2</v>
      </c>
      <c r="F385">
        <v>2769</v>
      </c>
      <c r="G385" t="s">
        <v>34</v>
      </c>
      <c r="H385">
        <v>888</v>
      </c>
      <c r="I385">
        <v>3</v>
      </c>
      <c r="J385">
        <v>3.3898305084745762E-3</v>
      </c>
      <c r="K385">
        <v>885</v>
      </c>
      <c r="L385">
        <v>888</v>
      </c>
      <c r="M385">
        <v>888</v>
      </c>
      <c r="N385">
        <v>885</v>
      </c>
      <c r="O385">
        <v>0</v>
      </c>
      <c r="P385">
        <v>885</v>
      </c>
      <c r="Q385">
        <v>3.3898305084745762E-3</v>
      </c>
      <c r="R385">
        <v>3.3898305084745762E-3</v>
      </c>
      <c r="S385">
        <v>2600</v>
      </c>
      <c r="T385">
        <v>886.4615</v>
      </c>
      <c r="U385">
        <v>990</v>
      </c>
      <c r="V385">
        <v>807</v>
      </c>
      <c r="Z385">
        <v>0.62298611111111113</v>
      </c>
    </row>
    <row r="386" spans="1:26">
      <c r="A386" s="3">
        <v>46231</v>
      </c>
      <c r="B386">
        <v>3959.78</v>
      </c>
      <c r="C386">
        <v>-2.6099999999999998E-2</v>
      </c>
      <c r="D386">
        <v>62280</v>
      </c>
      <c r="E386">
        <v>-4.4299999999999999E-2</v>
      </c>
      <c r="F386">
        <v>2914</v>
      </c>
      <c r="G386" t="s">
        <v>35</v>
      </c>
      <c r="H386">
        <v>6633</v>
      </c>
      <c r="I386">
        <v>102</v>
      </c>
      <c r="J386">
        <v>1.5617822691777675E-2</v>
      </c>
      <c r="K386">
        <v>6531</v>
      </c>
      <c r="L386">
        <v>6573</v>
      </c>
      <c r="M386">
        <v>6652</v>
      </c>
      <c r="N386">
        <v>6550</v>
      </c>
      <c r="O386">
        <v>9.1282519397535376E-3</v>
      </c>
      <c r="P386">
        <v>6620</v>
      </c>
      <c r="Q386">
        <v>1.9637462235649549E-3</v>
      </c>
      <c r="R386">
        <v>1.2671755725190839E-2</v>
      </c>
      <c r="S386">
        <v>3249200</v>
      </c>
      <c r="T386">
        <v>6609.2065000000002</v>
      </c>
      <c r="U386">
        <v>6575</v>
      </c>
      <c r="V386">
        <v>5451</v>
      </c>
      <c r="Z386">
        <v>0.62516203703703699</v>
      </c>
    </row>
    <row r="387" spans="1:26">
      <c r="A387" s="3">
        <v>46231</v>
      </c>
      <c r="B387">
        <v>3959.78</v>
      </c>
      <c r="C387">
        <v>-2.6099999999999998E-2</v>
      </c>
      <c r="D387">
        <v>62280</v>
      </c>
      <c r="E387">
        <v>-4.4299999999999999E-2</v>
      </c>
      <c r="F387">
        <v>3003</v>
      </c>
      <c r="G387" t="s">
        <v>36</v>
      </c>
      <c r="H387">
        <v>1813</v>
      </c>
      <c r="I387">
        <v>-22</v>
      </c>
      <c r="J387">
        <v>-1.1989100817438692E-2</v>
      </c>
      <c r="K387">
        <v>1835</v>
      </c>
      <c r="L387">
        <v>1810</v>
      </c>
      <c r="M387">
        <v>1857</v>
      </c>
      <c r="N387">
        <v>1793</v>
      </c>
      <c r="O387">
        <v>1.6574585635359116E-3</v>
      </c>
      <c r="P387">
        <v>1848.5</v>
      </c>
      <c r="Q387">
        <v>-1.9204760616716256E-2</v>
      </c>
      <c r="R387">
        <v>1.1154489682097044E-2</v>
      </c>
      <c r="S387">
        <v>2856200</v>
      </c>
      <c r="T387">
        <v>1828.2150999999999</v>
      </c>
      <c r="U387">
        <v>2094</v>
      </c>
      <c r="V387">
        <v>1620.5</v>
      </c>
      <c r="Z387">
        <v>0.62512731481481476</v>
      </c>
    </row>
    <row r="388" spans="1:26">
      <c r="A388" s="3">
        <v>46231</v>
      </c>
      <c r="B388">
        <v>3959.78</v>
      </c>
      <c r="C388">
        <v>-2.6099999999999998E-2</v>
      </c>
      <c r="D388">
        <v>62280</v>
      </c>
      <c r="E388">
        <v>-4.4299999999999999E-2</v>
      </c>
      <c r="F388">
        <v>3407</v>
      </c>
      <c r="G388" t="s">
        <v>37</v>
      </c>
      <c r="H388">
        <v>1822.5</v>
      </c>
      <c r="I388">
        <v>-50</v>
      </c>
      <c r="J388">
        <v>-2.67022696929239E-2</v>
      </c>
      <c r="K388">
        <v>1872.5</v>
      </c>
      <c r="L388">
        <v>1835</v>
      </c>
      <c r="M388">
        <v>1855.5</v>
      </c>
      <c r="N388">
        <v>1800</v>
      </c>
      <c r="O388">
        <v>-6.8119891008174387E-3</v>
      </c>
      <c r="P388">
        <v>1811</v>
      </c>
      <c r="Q388">
        <v>6.3500828271673112E-3</v>
      </c>
      <c r="R388">
        <v>1.2500000000000001E-2</v>
      </c>
      <c r="S388">
        <v>3051400</v>
      </c>
      <c r="T388">
        <v>1822.5444</v>
      </c>
      <c r="U388">
        <v>1906</v>
      </c>
      <c r="V388">
        <v>1415</v>
      </c>
      <c r="Z388">
        <v>0.62510416666666668</v>
      </c>
    </row>
    <row r="389" spans="1:26">
      <c r="A389" s="3">
        <v>46231</v>
      </c>
      <c r="B389">
        <v>3959.78</v>
      </c>
      <c r="C389">
        <v>-2.6099999999999998E-2</v>
      </c>
      <c r="D389">
        <v>62280</v>
      </c>
      <c r="E389">
        <v>-4.4299999999999999E-2</v>
      </c>
      <c r="F389">
        <v>4008</v>
      </c>
      <c r="G389" t="s">
        <v>38</v>
      </c>
      <c r="H389">
        <v>1234</v>
      </c>
      <c r="I389">
        <v>-49</v>
      </c>
      <c r="J389">
        <v>-3.8191738113795788E-2</v>
      </c>
      <c r="K389">
        <v>1283</v>
      </c>
      <c r="L389">
        <v>1278</v>
      </c>
      <c r="M389">
        <v>1297</v>
      </c>
      <c r="N389">
        <v>1230</v>
      </c>
      <c r="O389">
        <v>-3.4428794992175271E-2</v>
      </c>
      <c r="P389">
        <v>1239</v>
      </c>
      <c r="Q389">
        <v>-4.0355125100887809E-3</v>
      </c>
      <c r="R389">
        <v>3.2520325203252032E-3</v>
      </c>
      <c r="S389">
        <v>162700</v>
      </c>
      <c r="T389">
        <v>1248.5716</v>
      </c>
      <c r="U389">
        <v>1398</v>
      </c>
      <c r="V389">
        <v>1141</v>
      </c>
      <c r="Z389">
        <v>0.62510416666666668</v>
      </c>
    </row>
    <row r="390" spans="1:26">
      <c r="A390" s="3">
        <v>46231</v>
      </c>
      <c r="B390">
        <v>3959.78</v>
      </c>
      <c r="C390">
        <v>-2.6099999999999998E-2</v>
      </c>
      <c r="D390">
        <v>62280</v>
      </c>
      <c r="E390">
        <v>-4.4299999999999999E-2</v>
      </c>
      <c r="F390">
        <v>4026</v>
      </c>
      <c r="G390" t="s">
        <v>39</v>
      </c>
      <c r="H390">
        <v>1531</v>
      </c>
      <c r="I390">
        <v>-51</v>
      </c>
      <c r="J390">
        <v>-3.2237673830594185E-2</v>
      </c>
      <c r="K390">
        <v>1582</v>
      </c>
      <c r="L390">
        <v>1580</v>
      </c>
      <c r="M390">
        <v>1580</v>
      </c>
      <c r="N390">
        <v>1530</v>
      </c>
      <c r="O390">
        <v>-3.10126582278481E-2</v>
      </c>
      <c r="P390">
        <v>1545</v>
      </c>
      <c r="Q390">
        <v>-9.0614886731391585E-3</v>
      </c>
      <c r="R390">
        <v>6.5359477124183002E-4</v>
      </c>
      <c r="S390">
        <v>58500</v>
      </c>
      <c r="T390">
        <v>1549.5042000000001</v>
      </c>
      <c r="U390">
        <v>2148</v>
      </c>
      <c r="V390">
        <v>1480</v>
      </c>
      <c r="Z390">
        <v>0.62504629629629627</v>
      </c>
    </row>
    <row r="391" spans="1:26">
      <c r="A391" s="3">
        <v>46231</v>
      </c>
      <c r="B391">
        <v>3959.78</v>
      </c>
      <c r="C391">
        <v>-2.6099999999999998E-2</v>
      </c>
      <c r="D391">
        <v>62280</v>
      </c>
      <c r="E391">
        <v>-4.4299999999999999E-2</v>
      </c>
      <c r="F391">
        <v>4062</v>
      </c>
      <c r="G391" t="s">
        <v>40</v>
      </c>
      <c r="H391">
        <v>14760</v>
      </c>
      <c r="I391">
        <v>-1940</v>
      </c>
      <c r="J391">
        <v>-0.11616766467065869</v>
      </c>
      <c r="K391">
        <v>16700</v>
      </c>
      <c r="L391">
        <v>15400</v>
      </c>
      <c r="M391">
        <v>15590</v>
      </c>
      <c r="N391">
        <v>14470</v>
      </c>
      <c r="O391">
        <v>-4.1558441558441558E-2</v>
      </c>
      <c r="P391">
        <v>14610</v>
      </c>
      <c r="Q391">
        <v>1.0266940451745379E-2</v>
      </c>
      <c r="R391">
        <v>2.0041465100207326E-2</v>
      </c>
      <c r="S391">
        <v>6978300</v>
      </c>
      <c r="T391">
        <v>14993.251399999999</v>
      </c>
      <c r="U391">
        <v>27480</v>
      </c>
      <c r="V391">
        <v>6592</v>
      </c>
      <c r="Z391">
        <v>0.62516203703703699</v>
      </c>
    </row>
    <row r="392" spans="1:26">
      <c r="A392" s="3">
        <v>46231</v>
      </c>
      <c r="B392">
        <v>3959.78</v>
      </c>
      <c r="C392">
        <v>-2.6099999999999998E-2</v>
      </c>
      <c r="D392">
        <v>62280</v>
      </c>
      <c r="E392">
        <v>-4.4299999999999999E-2</v>
      </c>
      <c r="F392">
        <v>4063</v>
      </c>
      <c r="G392" t="s">
        <v>41</v>
      </c>
      <c r="H392">
        <v>5867</v>
      </c>
      <c r="I392">
        <v>-279</v>
      </c>
      <c r="J392">
        <v>-4.5395379108363165E-2</v>
      </c>
      <c r="K392">
        <v>6146</v>
      </c>
      <c r="L392">
        <v>6000</v>
      </c>
      <c r="M392">
        <v>6176</v>
      </c>
      <c r="N392">
        <v>5846</v>
      </c>
      <c r="O392">
        <v>-2.2166666666666668E-2</v>
      </c>
      <c r="P392">
        <v>5876</v>
      </c>
      <c r="Q392">
        <v>-1.5316541865214432E-3</v>
      </c>
      <c r="R392">
        <v>3.5921997947314403E-3</v>
      </c>
      <c r="S392">
        <v>11625500</v>
      </c>
      <c r="T392">
        <v>5965.0447999999997</v>
      </c>
      <c r="U392">
        <v>7930</v>
      </c>
      <c r="V392">
        <v>4812</v>
      </c>
      <c r="Z392">
        <v>0.62518518518518518</v>
      </c>
    </row>
    <row r="393" spans="1:26">
      <c r="A393" s="3">
        <v>46231</v>
      </c>
      <c r="B393">
        <v>3959.78</v>
      </c>
      <c r="C393">
        <v>-2.6099999999999998E-2</v>
      </c>
      <c r="D393">
        <v>62280</v>
      </c>
      <c r="E393">
        <v>-4.4299999999999999E-2</v>
      </c>
      <c r="F393">
        <v>4068</v>
      </c>
      <c r="G393" t="s">
        <v>42</v>
      </c>
      <c r="H393">
        <v>1637</v>
      </c>
      <c r="I393">
        <v>1</v>
      </c>
      <c r="J393">
        <v>6.1124694376528117E-4</v>
      </c>
      <c r="K393">
        <v>1636</v>
      </c>
      <c r="L393">
        <v>1652</v>
      </c>
      <c r="M393">
        <v>1652</v>
      </c>
      <c r="N393">
        <v>1637</v>
      </c>
      <c r="O393">
        <v>-9.0799031476997572E-3</v>
      </c>
      <c r="P393">
        <v>1642</v>
      </c>
      <c r="Q393">
        <v>-3.0450669914738123E-3</v>
      </c>
      <c r="R393">
        <v>0</v>
      </c>
      <c r="S393">
        <v>800</v>
      </c>
      <c r="T393">
        <v>1644.625</v>
      </c>
      <c r="U393">
        <v>2000</v>
      </c>
      <c r="V393">
        <v>1557</v>
      </c>
      <c r="Z393">
        <v>0.57146990740740744</v>
      </c>
    </row>
    <row r="394" spans="1:26">
      <c r="A394" s="3">
        <v>46231</v>
      </c>
      <c r="B394">
        <v>3959.78</v>
      </c>
      <c r="C394">
        <v>-2.6099999999999998E-2</v>
      </c>
      <c r="D394">
        <v>62280</v>
      </c>
      <c r="E394">
        <v>-4.4299999999999999E-2</v>
      </c>
      <c r="F394">
        <v>4100</v>
      </c>
      <c r="G394" t="s">
        <v>43</v>
      </c>
      <c r="H394">
        <v>1324</v>
      </c>
      <c r="I394">
        <v>-86</v>
      </c>
      <c r="J394">
        <v>-6.0992907801418438E-2</v>
      </c>
      <c r="K394">
        <v>1410</v>
      </c>
      <c r="L394">
        <v>1390</v>
      </c>
      <c r="M394">
        <v>1391</v>
      </c>
      <c r="N394">
        <v>1324</v>
      </c>
      <c r="O394">
        <v>-4.7482014388489209E-2</v>
      </c>
      <c r="P394">
        <v>1338</v>
      </c>
      <c r="Q394">
        <v>-1.0463378176382661E-2</v>
      </c>
      <c r="R394">
        <v>0</v>
      </c>
      <c r="S394">
        <v>68900</v>
      </c>
      <c r="T394">
        <v>1364.3046999999999</v>
      </c>
      <c r="U394">
        <v>2219</v>
      </c>
      <c r="V394">
        <v>1153</v>
      </c>
      <c r="Z394">
        <v>0.625</v>
      </c>
    </row>
    <row r="395" spans="1:26">
      <c r="A395" s="3">
        <v>46231</v>
      </c>
      <c r="B395">
        <v>3959.78</v>
      </c>
      <c r="C395">
        <v>-2.6099999999999998E-2</v>
      </c>
      <c r="D395">
        <v>62280</v>
      </c>
      <c r="E395">
        <v>-4.4299999999999999E-2</v>
      </c>
      <c r="F395">
        <v>4182</v>
      </c>
      <c r="G395" t="s">
        <v>44</v>
      </c>
      <c r="H395">
        <v>3990</v>
      </c>
      <c r="I395">
        <v>-373</v>
      </c>
      <c r="J395">
        <v>-8.5491634196653676E-2</v>
      </c>
      <c r="K395">
        <v>4363</v>
      </c>
      <c r="L395">
        <v>4200</v>
      </c>
      <c r="M395">
        <v>4205</v>
      </c>
      <c r="N395">
        <v>3987</v>
      </c>
      <c r="O395">
        <v>-0.05</v>
      </c>
      <c r="P395">
        <v>4058</v>
      </c>
      <c r="Q395">
        <v>-1.6757023164120255E-2</v>
      </c>
      <c r="R395">
        <v>7.5244544770504136E-4</v>
      </c>
      <c r="S395">
        <v>735200</v>
      </c>
      <c r="T395">
        <v>4077.6181000000001</v>
      </c>
      <c r="U395">
        <v>5738</v>
      </c>
      <c r="V395">
        <v>2830.5</v>
      </c>
      <c r="Z395">
        <v>0.62516203703703699</v>
      </c>
    </row>
    <row r="396" spans="1:26">
      <c r="A396" s="3">
        <v>46231</v>
      </c>
      <c r="B396">
        <v>3959.78</v>
      </c>
      <c r="C396">
        <v>-2.6099999999999998E-2</v>
      </c>
      <c r="D396">
        <v>62280</v>
      </c>
      <c r="E396">
        <v>-4.4299999999999999E-2</v>
      </c>
      <c r="F396">
        <v>4188</v>
      </c>
      <c r="G396" t="s">
        <v>45</v>
      </c>
      <c r="H396">
        <v>1163.5</v>
      </c>
      <c r="I396">
        <v>-61.5</v>
      </c>
      <c r="J396">
        <v>-5.020408163265306E-2</v>
      </c>
      <c r="K396">
        <v>1225</v>
      </c>
      <c r="L396">
        <v>1200</v>
      </c>
      <c r="M396">
        <v>1205.5</v>
      </c>
      <c r="N396">
        <v>1159.5</v>
      </c>
      <c r="O396">
        <v>-3.0416666666666668E-2</v>
      </c>
      <c r="P396">
        <v>1168</v>
      </c>
      <c r="Q396">
        <v>-3.852739726027397E-3</v>
      </c>
      <c r="R396">
        <v>3.4497628288055198E-3</v>
      </c>
      <c r="S396">
        <v>3993300</v>
      </c>
      <c r="T396">
        <v>1172.9393</v>
      </c>
      <c r="U396">
        <v>1232.5</v>
      </c>
      <c r="V396">
        <v>846.4</v>
      </c>
      <c r="Z396">
        <v>0.62510416666666668</v>
      </c>
    </row>
    <row r="397" spans="1:26">
      <c r="A397" s="3">
        <v>46231</v>
      </c>
      <c r="B397">
        <v>3959.78</v>
      </c>
      <c r="C397">
        <v>-2.6099999999999998E-2</v>
      </c>
      <c r="D397">
        <v>62280</v>
      </c>
      <c r="E397">
        <v>-4.4299999999999999E-2</v>
      </c>
      <c r="F397">
        <v>4220</v>
      </c>
      <c r="G397" t="s">
        <v>46</v>
      </c>
      <c r="H397">
        <v>1790</v>
      </c>
      <c r="I397">
        <v>-41</v>
      </c>
      <c r="J397">
        <v>-2.2392135445111962E-2</v>
      </c>
      <c r="K397">
        <v>1831</v>
      </c>
      <c r="L397">
        <v>1805</v>
      </c>
      <c r="M397">
        <v>1836</v>
      </c>
      <c r="N397">
        <v>1785</v>
      </c>
      <c r="O397">
        <v>-8.3102493074792248E-3</v>
      </c>
      <c r="P397">
        <v>1792</v>
      </c>
      <c r="Q397">
        <v>-1.1160714285714285E-3</v>
      </c>
      <c r="R397">
        <v>2.8011204481792717E-3</v>
      </c>
      <c r="S397">
        <v>71800</v>
      </c>
      <c r="T397">
        <v>1799.6949</v>
      </c>
      <c r="U397">
        <v>1921</v>
      </c>
      <c r="V397">
        <v>1487</v>
      </c>
      <c r="Z397">
        <v>0.62516203703703699</v>
      </c>
    </row>
    <row r="398" spans="1:26">
      <c r="A398" s="3">
        <v>46231</v>
      </c>
      <c r="B398">
        <v>3959.78</v>
      </c>
      <c r="C398">
        <v>-2.6099999999999998E-2</v>
      </c>
      <c r="D398">
        <v>62280</v>
      </c>
      <c r="E398">
        <v>-4.4299999999999999E-2</v>
      </c>
      <c r="F398">
        <v>4334</v>
      </c>
      <c r="G398" t="s">
        <v>47</v>
      </c>
      <c r="H398">
        <v>379</v>
      </c>
      <c r="I398">
        <v>1</v>
      </c>
      <c r="J398">
        <v>2.6455026455026454E-3</v>
      </c>
      <c r="K398">
        <v>378</v>
      </c>
      <c r="L398">
        <v>378</v>
      </c>
      <c r="M398">
        <v>380</v>
      </c>
      <c r="N398">
        <v>375</v>
      </c>
      <c r="O398">
        <v>2.6455026455026454E-3</v>
      </c>
      <c r="P398">
        <v>380</v>
      </c>
      <c r="Q398">
        <v>-2.631578947368421E-3</v>
      </c>
      <c r="R398">
        <v>1.0666666666666666E-2</v>
      </c>
      <c r="S398">
        <v>11400</v>
      </c>
      <c r="T398">
        <v>377.66660000000002</v>
      </c>
      <c r="U398">
        <v>426</v>
      </c>
      <c r="V398">
        <v>365</v>
      </c>
      <c r="Z398">
        <v>0.5894907407407407</v>
      </c>
    </row>
    <row r="399" spans="1:26">
      <c r="A399" s="3">
        <v>46231</v>
      </c>
      <c r="B399">
        <v>3959.78</v>
      </c>
      <c r="C399">
        <v>-2.6099999999999998E-2</v>
      </c>
      <c r="D399">
        <v>62280</v>
      </c>
      <c r="E399">
        <v>-4.4299999999999999E-2</v>
      </c>
      <c r="F399">
        <v>4523</v>
      </c>
      <c r="G399" t="s">
        <v>48</v>
      </c>
      <c r="H399">
        <v>4789</v>
      </c>
      <c r="I399">
        <v>36</v>
      </c>
      <c r="J399">
        <v>7.5741636860929941E-3</v>
      </c>
      <c r="K399">
        <v>4753</v>
      </c>
      <c r="L399">
        <v>4766</v>
      </c>
      <c r="M399">
        <v>4816</v>
      </c>
      <c r="N399">
        <v>4750</v>
      </c>
      <c r="O399">
        <v>4.8258497691984889E-3</v>
      </c>
      <c r="P399">
        <v>4786</v>
      </c>
      <c r="Q399">
        <v>6.2682824905975758E-4</v>
      </c>
      <c r="R399">
        <v>8.2105263157894737E-3</v>
      </c>
      <c r="S399">
        <v>1297200</v>
      </c>
      <c r="T399">
        <v>4785.0972000000002</v>
      </c>
      <c r="U399">
        <v>5243</v>
      </c>
      <c r="V399">
        <v>3660</v>
      </c>
      <c r="Z399">
        <v>0.62510416666666668</v>
      </c>
    </row>
    <row r="400" spans="1:26">
      <c r="A400" s="3">
        <v>46231</v>
      </c>
      <c r="B400">
        <v>3959.78</v>
      </c>
      <c r="C400">
        <v>-2.6099999999999998E-2</v>
      </c>
      <c r="D400">
        <v>62280</v>
      </c>
      <c r="E400">
        <v>-4.4299999999999999E-2</v>
      </c>
      <c r="F400">
        <v>4528</v>
      </c>
      <c r="G400" t="s">
        <v>49</v>
      </c>
      <c r="H400">
        <v>2414</v>
      </c>
      <c r="I400">
        <v>-25.5</v>
      </c>
      <c r="J400">
        <v>-1.0452961672473868E-2</v>
      </c>
      <c r="K400">
        <v>2439.5</v>
      </c>
      <c r="L400">
        <v>2450</v>
      </c>
      <c r="M400">
        <v>2457</v>
      </c>
      <c r="N400">
        <v>2412</v>
      </c>
      <c r="O400">
        <v>-1.4693877551020407E-2</v>
      </c>
      <c r="P400">
        <v>2423</v>
      </c>
      <c r="Q400">
        <v>-3.7144036318613291E-3</v>
      </c>
      <c r="R400">
        <v>8.2918739635157548E-4</v>
      </c>
      <c r="S400">
        <v>708900</v>
      </c>
      <c r="T400">
        <v>2432.4461000000001</v>
      </c>
      <c r="U400">
        <v>2674.5</v>
      </c>
      <c r="V400">
        <v>2114.5</v>
      </c>
      <c r="Z400">
        <v>0.62509259259259264</v>
      </c>
    </row>
    <row r="401" spans="1:26">
      <c r="A401" s="3">
        <v>46231</v>
      </c>
      <c r="B401">
        <v>3959.78</v>
      </c>
      <c r="C401">
        <v>-2.6099999999999998E-2</v>
      </c>
      <c r="D401">
        <v>62280</v>
      </c>
      <c r="E401">
        <v>-4.4299999999999999E-2</v>
      </c>
      <c r="F401">
        <v>4661</v>
      </c>
      <c r="G401" t="s">
        <v>50</v>
      </c>
      <c r="H401">
        <v>2901.5</v>
      </c>
      <c r="I401">
        <v>70</v>
      </c>
      <c r="J401">
        <v>2.4721878862793572E-2</v>
      </c>
      <c r="K401">
        <v>2831.5</v>
      </c>
      <c r="L401">
        <v>2855</v>
      </c>
      <c r="M401">
        <v>2915</v>
      </c>
      <c r="N401">
        <v>2843.5</v>
      </c>
      <c r="O401">
        <v>1.628721541155867E-2</v>
      </c>
      <c r="P401">
        <v>2910</v>
      </c>
      <c r="Q401">
        <v>-2.9209621993127148E-3</v>
      </c>
      <c r="R401">
        <v>2.0397397573413047E-2</v>
      </c>
      <c r="S401">
        <v>6416800</v>
      </c>
      <c r="T401">
        <v>2885.6516999999999</v>
      </c>
      <c r="U401">
        <v>2947</v>
      </c>
      <c r="V401">
        <v>2103</v>
      </c>
      <c r="Z401">
        <v>0.62513888888888891</v>
      </c>
    </row>
    <row r="402" spans="1:26">
      <c r="A402" s="3">
        <v>46231</v>
      </c>
      <c r="B402">
        <v>3959.78</v>
      </c>
      <c r="C402">
        <v>-2.6099999999999998E-2</v>
      </c>
      <c r="D402">
        <v>62280</v>
      </c>
      <c r="E402">
        <v>-4.4299999999999999E-2</v>
      </c>
      <c r="F402">
        <v>5020</v>
      </c>
      <c r="G402" t="s">
        <v>51</v>
      </c>
      <c r="H402">
        <v>1300.5</v>
      </c>
      <c r="I402">
        <v>-23</v>
      </c>
      <c r="J402">
        <v>-1.7378163959199094E-2</v>
      </c>
      <c r="K402">
        <v>1323.5</v>
      </c>
      <c r="L402">
        <v>1325.5</v>
      </c>
      <c r="M402">
        <v>1326</v>
      </c>
      <c r="N402">
        <v>1288</v>
      </c>
      <c r="O402">
        <v>-1.886080724254998E-2</v>
      </c>
      <c r="P402">
        <v>1295.5</v>
      </c>
      <c r="Q402">
        <v>3.8595137012736396E-3</v>
      </c>
      <c r="R402">
        <v>9.7049689440993781E-3</v>
      </c>
      <c r="S402">
        <v>4453000</v>
      </c>
      <c r="T402">
        <v>1302.3924</v>
      </c>
      <c r="U402">
        <v>1552.5</v>
      </c>
      <c r="V402">
        <v>1113</v>
      </c>
      <c r="Z402">
        <v>0.62510416666666668</v>
      </c>
    </row>
    <row r="403" spans="1:26">
      <c r="A403" s="3">
        <v>46231</v>
      </c>
      <c r="B403">
        <v>3959.78</v>
      </c>
      <c r="C403">
        <v>-2.6099999999999998E-2</v>
      </c>
      <c r="D403">
        <v>62280</v>
      </c>
      <c r="E403">
        <v>-4.4299999999999999E-2</v>
      </c>
      <c r="F403">
        <v>5201</v>
      </c>
      <c r="G403" t="s">
        <v>52</v>
      </c>
      <c r="H403">
        <v>6159</v>
      </c>
      <c r="I403">
        <v>-101</v>
      </c>
      <c r="J403">
        <v>-1.6134185303514376E-2</v>
      </c>
      <c r="K403">
        <v>6260</v>
      </c>
      <c r="L403">
        <v>6169</v>
      </c>
      <c r="M403">
        <v>6190</v>
      </c>
      <c r="N403">
        <v>6024</v>
      </c>
      <c r="O403">
        <v>-1.6210082671421625E-3</v>
      </c>
      <c r="P403">
        <v>6092</v>
      </c>
      <c r="Q403">
        <v>1.0998030203545634E-2</v>
      </c>
      <c r="R403">
        <v>2.2410358565737053E-2</v>
      </c>
      <c r="S403">
        <v>1101300</v>
      </c>
      <c r="T403">
        <v>6109.9074000000001</v>
      </c>
      <c r="U403">
        <v>8315</v>
      </c>
      <c r="V403">
        <v>5177</v>
      </c>
      <c r="Z403">
        <v>0.62516203703703699</v>
      </c>
    </row>
    <row r="404" spans="1:26">
      <c r="A404" s="3">
        <v>46231</v>
      </c>
      <c r="B404">
        <v>3959.78</v>
      </c>
      <c r="C404">
        <v>-2.6099999999999998E-2</v>
      </c>
      <c r="D404">
        <v>62280</v>
      </c>
      <c r="E404">
        <v>-4.4299999999999999E-2</v>
      </c>
      <c r="F404">
        <v>5302</v>
      </c>
      <c r="G404" t="s">
        <v>53</v>
      </c>
      <c r="H404">
        <v>4660</v>
      </c>
      <c r="I404">
        <v>-90</v>
      </c>
      <c r="J404">
        <v>-1.8947368421052633E-2</v>
      </c>
      <c r="K404">
        <v>4750</v>
      </c>
      <c r="L404">
        <v>4705</v>
      </c>
      <c r="M404">
        <v>4755</v>
      </c>
      <c r="N404">
        <v>4660</v>
      </c>
      <c r="O404">
        <v>-9.5642933049946872E-3</v>
      </c>
      <c r="P404">
        <v>4685</v>
      </c>
      <c r="Q404">
        <v>-5.3361792956243331E-3</v>
      </c>
      <c r="R404">
        <v>0</v>
      </c>
      <c r="S404">
        <v>37900</v>
      </c>
      <c r="T404">
        <v>4691.5303000000004</v>
      </c>
      <c r="U404">
        <v>5080</v>
      </c>
      <c r="V404">
        <v>4390</v>
      </c>
      <c r="Z404">
        <v>0.62383101851851852</v>
      </c>
    </row>
    <row r="405" spans="1:26">
      <c r="A405" s="3">
        <v>46231</v>
      </c>
      <c r="B405">
        <v>3959.78</v>
      </c>
      <c r="C405">
        <v>-2.6099999999999998E-2</v>
      </c>
      <c r="D405">
        <v>62280</v>
      </c>
      <c r="E405">
        <v>-4.4299999999999999E-2</v>
      </c>
      <c r="F405">
        <v>5310</v>
      </c>
      <c r="G405" t="s">
        <v>54</v>
      </c>
      <c r="H405">
        <v>6350</v>
      </c>
      <c r="I405">
        <v>-530</v>
      </c>
      <c r="J405">
        <v>-7.7034883720930231E-2</v>
      </c>
      <c r="K405">
        <v>6880</v>
      </c>
      <c r="L405">
        <v>6880</v>
      </c>
      <c r="M405">
        <v>6880</v>
      </c>
      <c r="N405">
        <v>6340</v>
      </c>
      <c r="O405">
        <v>-7.7034883720930231E-2</v>
      </c>
      <c r="P405">
        <v>6450</v>
      </c>
      <c r="Q405">
        <v>-1.5503875968992248E-2</v>
      </c>
      <c r="R405">
        <v>1.5772870662460567E-3</v>
      </c>
      <c r="S405">
        <v>96100</v>
      </c>
      <c r="T405">
        <v>6477.9395999999997</v>
      </c>
      <c r="U405">
        <v>8990</v>
      </c>
      <c r="V405">
        <v>4825</v>
      </c>
      <c r="Z405">
        <v>0.62515046296296295</v>
      </c>
    </row>
    <row r="406" spans="1:26">
      <c r="A406" s="3">
        <v>46231</v>
      </c>
      <c r="B406">
        <v>3959.78</v>
      </c>
      <c r="C406">
        <v>-2.6099999999999998E-2</v>
      </c>
      <c r="D406">
        <v>62280</v>
      </c>
      <c r="E406">
        <v>-4.4299999999999999E-2</v>
      </c>
      <c r="F406">
        <v>5334</v>
      </c>
      <c r="G406" t="s">
        <v>55</v>
      </c>
      <c r="H406">
        <v>8924</v>
      </c>
      <c r="I406">
        <v>-497</v>
      </c>
      <c r="J406">
        <v>-5.2754484661925484E-2</v>
      </c>
      <c r="K406">
        <v>9421</v>
      </c>
      <c r="L406">
        <v>9200</v>
      </c>
      <c r="M406">
        <v>9228</v>
      </c>
      <c r="N406">
        <v>8904</v>
      </c>
      <c r="O406">
        <v>-0.03</v>
      </c>
      <c r="P406">
        <v>8943</v>
      </c>
      <c r="Q406">
        <v>-2.1245667002124566E-3</v>
      </c>
      <c r="R406">
        <v>2.2461814914645105E-3</v>
      </c>
      <c r="S406">
        <v>935400</v>
      </c>
      <c r="T406">
        <v>9018.3935000000001</v>
      </c>
      <c r="U406">
        <v>11265</v>
      </c>
      <c r="V406">
        <v>6421</v>
      </c>
      <c r="Z406">
        <v>0.62517361111111114</v>
      </c>
    </row>
    <row r="407" spans="1:26">
      <c r="A407" s="3">
        <v>46231</v>
      </c>
      <c r="B407">
        <v>3959.78</v>
      </c>
      <c r="C407">
        <v>-2.6099999999999998E-2</v>
      </c>
      <c r="D407">
        <v>62280</v>
      </c>
      <c r="E407">
        <v>-4.4299999999999999E-2</v>
      </c>
      <c r="F407">
        <v>5706</v>
      </c>
      <c r="G407" t="s">
        <v>56</v>
      </c>
      <c r="H407">
        <v>27875</v>
      </c>
      <c r="I407">
        <v>-3355</v>
      </c>
      <c r="J407">
        <v>-0.10742875440281781</v>
      </c>
      <c r="K407">
        <v>31230</v>
      </c>
      <c r="L407">
        <v>29975</v>
      </c>
      <c r="M407">
        <v>29995</v>
      </c>
      <c r="N407">
        <v>27770</v>
      </c>
      <c r="O407">
        <v>-7.0058381984987483E-2</v>
      </c>
      <c r="P407">
        <v>28105</v>
      </c>
      <c r="Q407">
        <v>-8.1835972246931156E-3</v>
      </c>
      <c r="R407">
        <v>3.781058696435002E-3</v>
      </c>
      <c r="S407">
        <v>907000</v>
      </c>
      <c r="T407">
        <v>28608.6499</v>
      </c>
      <c r="U407">
        <v>57700</v>
      </c>
      <c r="V407">
        <v>17995</v>
      </c>
      <c r="Z407">
        <v>0.62516203703703699</v>
      </c>
    </row>
    <row r="408" spans="1:26">
      <c r="A408" s="3">
        <v>46231</v>
      </c>
      <c r="B408">
        <v>3959.78</v>
      </c>
      <c r="C408">
        <v>-2.6099999999999998E-2</v>
      </c>
      <c r="D408">
        <v>62280</v>
      </c>
      <c r="E408">
        <v>-4.4299999999999999E-2</v>
      </c>
      <c r="F408">
        <v>5711</v>
      </c>
      <c r="G408" t="s">
        <v>57</v>
      </c>
      <c r="H408">
        <v>4017</v>
      </c>
      <c r="I408">
        <v>-207</v>
      </c>
      <c r="J408">
        <v>-4.9005681818181816E-2</v>
      </c>
      <c r="K408">
        <v>4224</v>
      </c>
      <c r="L408">
        <v>4154</v>
      </c>
      <c r="M408">
        <v>4154</v>
      </c>
      <c r="N408">
        <v>4012</v>
      </c>
      <c r="O408">
        <v>-3.2980259990370728E-2</v>
      </c>
      <c r="P408">
        <v>4038</v>
      </c>
      <c r="Q408">
        <v>-5.2005943536404158E-3</v>
      </c>
      <c r="R408">
        <v>1.2462612163509472E-3</v>
      </c>
      <c r="S408">
        <v>805300</v>
      </c>
      <c r="T408">
        <v>4053.9623000000001</v>
      </c>
      <c r="U408">
        <v>6126</v>
      </c>
      <c r="V408">
        <v>3690</v>
      </c>
      <c r="Z408">
        <v>0.62516203703703699</v>
      </c>
    </row>
    <row r="409" spans="1:26">
      <c r="A409" s="3">
        <v>46231</v>
      </c>
      <c r="B409">
        <v>3959.78</v>
      </c>
      <c r="C409">
        <v>-2.6099999999999998E-2</v>
      </c>
      <c r="D409">
        <v>62280</v>
      </c>
      <c r="E409">
        <v>-4.4299999999999999E-2</v>
      </c>
      <c r="F409">
        <v>5713</v>
      </c>
      <c r="G409" t="s">
        <v>58</v>
      </c>
      <c r="H409">
        <v>7318</v>
      </c>
      <c r="I409">
        <v>-467</v>
      </c>
      <c r="J409">
        <v>-5.9987154784842643E-2</v>
      </c>
      <c r="K409">
        <v>7785</v>
      </c>
      <c r="L409">
        <v>7500</v>
      </c>
      <c r="M409">
        <v>7502</v>
      </c>
      <c r="N409">
        <v>7300</v>
      </c>
      <c r="O409">
        <v>-2.4266666666666666E-2</v>
      </c>
      <c r="P409">
        <v>7358</v>
      </c>
      <c r="Q409">
        <v>-5.436259853220984E-3</v>
      </c>
      <c r="R409">
        <v>2.4657534246575342E-3</v>
      </c>
      <c r="S409">
        <v>1776100</v>
      </c>
      <c r="T409">
        <v>7388.3942999999999</v>
      </c>
      <c r="U409">
        <v>13300</v>
      </c>
      <c r="V409">
        <v>6552</v>
      </c>
      <c r="Z409">
        <v>0.62516203703703699</v>
      </c>
    </row>
    <row r="410" spans="1:26">
      <c r="A410" s="3">
        <v>46231</v>
      </c>
      <c r="B410">
        <v>3959.78</v>
      </c>
      <c r="C410">
        <v>-2.6099999999999998E-2</v>
      </c>
      <c r="D410">
        <v>62280</v>
      </c>
      <c r="E410">
        <v>-4.4299999999999999E-2</v>
      </c>
      <c r="F410">
        <v>5802</v>
      </c>
      <c r="G410" t="s">
        <v>59</v>
      </c>
      <c r="H410">
        <v>2183.5</v>
      </c>
      <c r="I410">
        <v>-171.5</v>
      </c>
      <c r="J410">
        <v>-7.2823779193205943E-2</v>
      </c>
      <c r="K410">
        <v>2355</v>
      </c>
      <c r="L410">
        <v>2240</v>
      </c>
      <c r="M410">
        <v>2273.5</v>
      </c>
      <c r="N410">
        <v>2167.5</v>
      </c>
      <c r="O410">
        <v>-2.5223214285714286E-2</v>
      </c>
      <c r="P410">
        <v>2177</v>
      </c>
      <c r="Q410">
        <v>2.9857602204869087E-3</v>
      </c>
      <c r="R410">
        <v>7.3817762399077278E-3</v>
      </c>
      <c r="S410">
        <v>16271200</v>
      </c>
      <c r="T410">
        <v>2211.8199</v>
      </c>
      <c r="U410">
        <v>3019</v>
      </c>
      <c r="V410">
        <v>2151.5</v>
      </c>
      <c r="Z410">
        <v>0.62517361111111114</v>
      </c>
    </row>
    <row r="411" spans="1:26">
      <c r="A411" s="3">
        <v>46231</v>
      </c>
      <c r="B411">
        <v>3959.78</v>
      </c>
      <c r="C411">
        <v>-2.6099999999999998E-2</v>
      </c>
      <c r="D411">
        <v>62280</v>
      </c>
      <c r="E411">
        <v>-4.4299999999999999E-2</v>
      </c>
      <c r="F411">
        <v>5803</v>
      </c>
      <c r="G411" t="s">
        <v>60</v>
      </c>
      <c r="H411">
        <v>4023</v>
      </c>
      <c r="I411">
        <v>-302</v>
      </c>
      <c r="J411">
        <v>-6.9826589595375729E-2</v>
      </c>
      <c r="K411">
        <v>4325</v>
      </c>
      <c r="L411">
        <v>4199</v>
      </c>
      <c r="M411">
        <v>4216</v>
      </c>
      <c r="N411">
        <v>4013</v>
      </c>
      <c r="O411">
        <v>-4.1914741605144079E-2</v>
      </c>
      <c r="P411">
        <v>4040</v>
      </c>
      <c r="Q411">
        <v>-4.2079207920792082E-3</v>
      </c>
      <c r="R411">
        <v>2.4919013207076999E-3</v>
      </c>
      <c r="S411">
        <v>35597500</v>
      </c>
      <c r="T411">
        <v>4094.2447000000002</v>
      </c>
      <c r="U411">
        <v>7933</v>
      </c>
      <c r="V411">
        <v>3888</v>
      </c>
      <c r="Z411">
        <v>0.62516203703703699</v>
      </c>
    </row>
    <row r="412" spans="1:26">
      <c r="A412" s="3">
        <v>46231</v>
      </c>
      <c r="B412">
        <v>3959.78</v>
      </c>
      <c r="C412">
        <v>-2.6099999999999998E-2</v>
      </c>
      <c r="D412">
        <v>62280</v>
      </c>
      <c r="E412">
        <v>-4.4299999999999999E-2</v>
      </c>
      <c r="F412">
        <v>6038</v>
      </c>
      <c r="G412" t="s">
        <v>61</v>
      </c>
      <c r="H412">
        <v>823</v>
      </c>
      <c r="I412">
        <v>1</v>
      </c>
      <c r="J412">
        <v>1.2165450121654502E-3</v>
      </c>
      <c r="K412">
        <v>822</v>
      </c>
      <c r="L412">
        <v>822</v>
      </c>
      <c r="M412">
        <v>828</v>
      </c>
      <c r="N412">
        <v>818</v>
      </c>
      <c r="O412">
        <v>1.2165450121654502E-3</v>
      </c>
      <c r="P412">
        <v>819</v>
      </c>
      <c r="Q412">
        <v>4.884004884004884E-3</v>
      </c>
      <c r="R412">
        <v>6.1124694376528121E-3</v>
      </c>
      <c r="S412">
        <v>4100</v>
      </c>
      <c r="T412">
        <v>822.07309999999995</v>
      </c>
      <c r="U412">
        <v>991</v>
      </c>
      <c r="V412">
        <v>790</v>
      </c>
      <c r="Z412">
        <v>0.62376157407407407</v>
      </c>
    </row>
    <row r="413" spans="1:26">
      <c r="A413" s="3">
        <v>46231</v>
      </c>
      <c r="B413">
        <v>3959.78</v>
      </c>
      <c r="C413">
        <v>-2.6099999999999998E-2</v>
      </c>
      <c r="D413">
        <v>62280</v>
      </c>
      <c r="E413">
        <v>-4.4299999999999999E-2</v>
      </c>
      <c r="F413">
        <v>6156</v>
      </c>
      <c r="G413" t="s">
        <v>62</v>
      </c>
      <c r="H413">
        <v>1786</v>
      </c>
      <c r="I413">
        <v>-4</v>
      </c>
      <c r="J413">
        <v>-2.2346368715083797E-3</v>
      </c>
      <c r="K413">
        <v>1790</v>
      </c>
      <c r="L413">
        <v>1788</v>
      </c>
      <c r="M413">
        <v>1791</v>
      </c>
      <c r="N413">
        <v>1776</v>
      </c>
      <c r="O413">
        <v>-1.1185682326621924E-3</v>
      </c>
      <c r="P413">
        <v>1790</v>
      </c>
      <c r="Q413">
        <v>-2.2346368715083797E-3</v>
      </c>
      <c r="R413">
        <v>5.6306306306306304E-3</v>
      </c>
      <c r="S413">
        <v>9600</v>
      </c>
      <c r="T413">
        <v>1783.9894999999999</v>
      </c>
      <c r="U413">
        <v>2086</v>
      </c>
      <c r="V413">
        <v>1677</v>
      </c>
      <c r="Z413">
        <v>0.60947916666666668</v>
      </c>
    </row>
    <row r="414" spans="1:26">
      <c r="A414" s="3">
        <v>46231</v>
      </c>
      <c r="B414">
        <v>3959.78</v>
      </c>
      <c r="C414">
        <v>-2.6099999999999998E-2</v>
      </c>
      <c r="D414">
        <v>62280</v>
      </c>
      <c r="E414">
        <v>-4.4299999999999999E-2</v>
      </c>
      <c r="F414">
        <v>6178</v>
      </c>
      <c r="G414" t="s">
        <v>63</v>
      </c>
      <c r="H414">
        <v>2465.5</v>
      </c>
      <c r="I414">
        <v>-56</v>
      </c>
      <c r="J414">
        <v>-2.2209002577830657E-2</v>
      </c>
      <c r="K414">
        <v>2521.5</v>
      </c>
      <c r="L414">
        <v>2498.5</v>
      </c>
      <c r="M414">
        <v>2510</v>
      </c>
      <c r="N414">
        <v>2448</v>
      </c>
      <c r="O414">
        <v>-1.3207924754852912E-2</v>
      </c>
      <c r="P414">
        <v>2464.5</v>
      </c>
      <c r="Q414">
        <v>4.0576181781294381E-4</v>
      </c>
      <c r="R414">
        <v>7.1486928104575161E-3</v>
      </c>
      <c r="S414">
        <v>2998600</v>
      </c>
      <c r="T414">
        <v>2469.2966999999999</v>
      </c>
      <c r="U414">
        <v>2539.5</v>
      </c>
      <c r="V414">
        <v>1663.5</v>
      </c>
      <c r="Z414">
        <v>0.62515046296296295</v>
      </c>
    </row>
    <row r="415" spans="1:26">
      <c r="A415" s="3">
        <v>46231</v>
      </c>
      <c r="B415">
        <v>3959.78</v>
      </c>
      <c r="C415">
        <v>-2.6099999999999998E-2</v>
      </c>
      <c r="D415">
        <v>62280</v>
      </c>
      <c r="E415">
        <v>-4.4299999999999999E-2</v>
      </c>
      <c r="F415">
        <v>6208</v>
      </c>
      <c r="G415" t="s">
        <v>64</v>
      </c>
      <c r="H415">
        <v>1591</v>
      </c>
      <c r="I415">
        <v>-59</v>
      </c>
      <c r="J415">
        <v>-3.5757575757575759E-2</v>
      </c>
      <c r="K415">
        <v>1650</v>
      </c>
      <c r="L415">
        <v>1650</v>
      </c>
      <c r="M415">
        <v>1650</v>
      </c>
      <c r="N415">
        <v>1590</v>
      </c>
      <c r="O415">
        <v>-3.5757575757575759E-2</v>
      </c>
      <c r="P415">
        <v>1607</v>
      </c>
      <c r="Q415">
        <v>-9.9564405724953328E-3</v>
      </c>
      <c r="R415">
        <v>6.2893081761006286E-4</v>
      </c>
      <c r="S415">
        <v>51600</v>
      </c>
      <c r="T415">
        <v>1607.0619999999999</v>
      </c>
      <c r="U415">
        <v>3135</v>
      </c>
      <c r="V415">
        <v>1501</v>
      </c>
      <c r="Z415">
        <v>0.62502314814814819</v>
      </c>
    </row>
    <row r="416" spans="1:26">
      <c r="A416" s="3">
        <v>46231</v>
      </c>
      <c r="B416">
        <v>3959.78</v>
      </c>
      <c r="C416">
        <v>-2.6099999999999998E-2</v>
      </c>
      <c r="D416">
        <v>62280</v>
      </c>
      <c r="E416">
        <v>-4.4299999999999999E-2</v>
      </c>
      <c r="F416">
        <v>6356</v>
      </c>
      <c r="G416" t="s">
        <v>65</v>
      </c>
      <c r="H416">
        <v>1300</v>
      </c>
      <c r="I416">
        <v>-79</v>
      </c>
      <c r="J416">
        <v>-5.728788977519942E-2</v>
      </c>
      <c r="K416">
        <v>1379</v>
      </c>
      <c r="L416">
        <v>1380</v>
      </c>
      <c r="M416">
        <v>1386</v>
      </c>
      <c r="N416">
        <v>1294</v>
      </c>
      <c r="O416">
        <v>-5.7971014492753624E-2</v>
      </c>
      <c r="P416">
        <v>1336</v>
      </c>
      <c r="Q416">
        <v>-2.6946107784431138E-2</v>
      </c>
      <c r="R416">
        <v>4.6367851622874804E-3</v>
      </c>
      <c r="S416">
        <v>137200</v>
      </c>
      <c r="T416">
        <v>1333.2434000000001</v>
      </c>
      <c r="U416">
        <v>2287</v>
      </c>
      <c r="V416">
        <v>810</v>
      </c>
      <c r="Z416">
        <v>0.62493055555555554</v>
      </c>
    </row>
    <row r="417" spans="1:26">
      <c r="A417" s="3">
        <v>46231</v>
      </c>
      <c r="B417">
        <v>3959.78</v>
      </c>
      <c r="C417">
        <v>-2.6099999999999998E-2</v>
      </c>
      <c r="D417">
        <v>62280</v>
      </c>
      <c r="E417">
        <v>-4.4299999999999999E-2</v>
      </c>
      <c r="F417">
        <v>6378</v>
      </c>
      <c r="G417" t="s">
        <v>66</v>
      </c>
      <c r="H417">
        <v>1207</v>
      </c>
      <c r="I417">
        <v>-13</v>
      </c>
      <c r="J417">
        <v>-1.0655737704918032E-2</v>
      </c>
      <c r="K417">
        <v>1220</v>
      </c>
      <c r="L417">
        <v>1216</v>
      </c>
      <c r="M417">
        <v>1224</v>
      </c>
      <c r="N417">
        <v>1194</v>
      </c>
      <c r="O417">
        <v>-7.4013157894736838E-3</v>
      </c>
      <c r="P417">
        <v>1199</v>
      </c>
      <c r="Q417">
        <v>6.672226855713094E-3</v>
      </c>
      <c r="R417">
        <v>1.0887772194304857E-2</v>
      </c>
      <c r="S417">
        <v>126300</v>
      </c>
      <c r="T417">
        <v>1204.1116</v>
      </c>
      <c r="U417">
        <v>1950</v>
      </c>
      <c r="V417">
        <v>1101</v>
      </c>
      <c r="Z417">
        <v>0.625</v>
      </c>
    </row>
    <row r="418" spans="1:26">
      <c r="A418" s="3">
        <v>46231</v>
      </c>
      <c r="B418">
        <v>3959.78</v>
      </c>
      <c r="C418">
        <v>-2.6099999999999998E-2</v>
      </c>
      <c r="D418">
        <v>62280</v>
      </c>
      <c r="E418">
        <v>-4.4299999999999999E-2</v>
      </c>
      <c r="F418">
        <v>6526</v>
      </c>
      <c r="G418" t="s">
        <v>67</v>
      </c>
      <c r="H418">
        <v>2146</v>
      </c>
      <c r="I418">
        <v>-251.5</v>
      </c>
      <c r="J418">
        <v>-0.10490093847758081</v>
      </c>
      <c r="K418">
        <v>2397.5</v>
      </c>
      <c r="L418">
        <v>2301</v>
      </c>
      <c r="M418">
        <v>2307.5</v>
      </c>
      <c r="N418">
        <v>2139</v>
      </c>
      <c r="O418">
        <v>-6.7362016514558892E-2</v>
      </c>
      <c r="P418">
        <v>2165.5</v>
      </c>
      <c r="Q418">
        <v>-9.0048487647194642E-3</v>
      </c>
      <c r="R418">
        <v>3.2725572697522207E-3</v>
      </c>
      <c r="S418">
        <v>7344700</v>
      </c>
      <c r="T418">
        <v>2200.1860000000001</v>
      </c>
      <c r="U418">
        <v>3200</v>
      </c>
      <c r="V418">
        <v>1678.5</v>
      </c>
      <c r="Z418">
        <v>0.62515046296296295</v>
      </c>
    </row>
    <row r="419" spans="1:26">
      <c r="A419" s="3">
        <v>46231</v>
      </c>
      <c r="B419">
        <v>3959.78</v>
      </c>
      <c r="C419">
        <v>-2.6099999999999998E-2</v>
      </c>
      <c r="D419">
        <v>62280</v>
      </c>
      <c r="E419">
        <v>-4.4299999999999999E-2</v>
      </c>
      <c r="F419">
        <v>6586</v>
      </c>
      <c r="G419" t="s">
        <v>68</v>
      </c>
      <c r="H419">
        <v>5664</v>
      </c>
      <c r="I419">
        <v>-196</v>
      </c>
      <c r="J419">
        <v>-3.3447098976109216E-2</v>
      </c>
      <c r="K419">
        <v>5860</v>
      </c>
      <c r="L419">
        <v>5762</v>
      </c>
      <c r="M419">
        <v>5798</v>
      </c>
      <c r="N419">
        <v>5644</v>
      </c>
      <c r="O419">
        <v>-1.7007983339118363E-2</v>
      </c>
      <c r="P419">
        <v>5726</v>
      </c>
      <c r="Q419">
        <v>-1.0827803003842123E-2</v>
      </c>
      <c r="R419">
        <v>3.5435861091424521E-3</v>
      </c>
      <c r="S419">
        <v>379100</v>
      </c>
      <c r="T419">
        <v>5704.3503000000001</v>
      </c>
      <c r="U419">
        <v>6130</v>
      </c>
      <c r="V419">
        <v>4633</v>
      </c>
      <c r="Z419">
        <v>0.62515046296296295</v>
      </c>
    </row>
    <row r="420" spans="1:26">
      <c r="A420" s="3">
        <v>46231</v>
      </c>
      <c r="B420">
        <v>3959.78</v>
      </c>
      <c r="C420">
        <v>-2.6099999999999998E-2</v>
      </c>
      <c r="D420">
        <v>62280</v>
      </c>
      <c r="E420">
        <v>-4.4299999999999999E-2</v>
      </c>
      <c r="F420">
        <v>6594</v>
      </c>
      <c r="G420" t="s">
        <v>69</v>
      </c>
      <c r="H420">
        <v>2549</v>
      </c>
      <c r="I420">
        <v>-8</v>
      </c>
      <c r="J420">
        <v>-3.128666405944466E-3</v>
      </c>
      <c r="K420">
        <v>2557</v>
      </c>
      <c r="L420">
        <v>2600</v>
      </c>
      <c r="M420">
        <v>2625</v>
      </c>
      <c r="N420">
        <v>2537</v>
      </c>
      <c r="O420">
        <v>-1.9615384615384614E-2</v>
      </c>
      <c r="P420">
        <v>2563</v>
      </c>
      <c r="Q420">
        <v>-5.4623488099882949E-3</v>
      </c>
      <c r="R420">
        <v>4.7299960583366179E-3</v>
      </c>
      <c r="S420">
        <v>5129800</v>
      </c>
      <c r="T420">
        <v>2571.6158</v>
      </c>
      <c r="U420">
        <v>2922</v>
      </c>
      <c r="V420">
        <v>1937</v>
      </c>
      <c r="Z420">
        <v>0.62516203703703699</v>
      </c>
    </row>
    <row r="421" spans="1:26">
      <c r="A421" s="3">
        <v>46231</v>
      </c>
      <c r="B421">
        <v>3959.78</v>
      </c>
      <c r="C421">
        <v>-2.6099999999999998E-2</v>
      </c>
      <c r="D421">
        <v>62280</v>
      </c>
      <c r="E421">
        <v>-4.4299999999999999E-2</v>
      </c>
      <c r="F421">
        <v>6674</v>
      </c>
      <c r="G421" t="s">
        <v>70</v>
      </c>
      <c r="H421">
        <v>5441</v>
      </c>
      <c r="I421">
        <v>-352</v>
      </c>
      <c r="J421">
        <v>-6.0762989815294322E-2</v>
      </c>
      <c r="K421">
        <v>5793</v>
      </c>
      <c r="L421">
        <v>5640</v>
      </c>
      <c r="M421">
        <v>5678</v>
      </c>
      <c r="N421">
        <v>5433</v>
      </c>
      <c r="O421">
        <v>-3.5283687943262414E-2</v>
      </c>
      <c r="P421">
        <v>5459</v>
      </c>
      <c r="Q421">
        <v>-3.2973071991207179E-3</v>
      </c>
      <c r="R421">
        <v>1.4724829744156083E-3</v>
      </c>
      <c r="S421">
        <v>722800</v>
      </c>
      <c r="T421">
        <v>5535.5231000000003</v>
      </c>
      <c r="U421">
        <v>7899</v>
      </c>
      <c r="V421">
        <v>3532</v>
      </c>
      <c r="Z421">
        <v>0.62510416666666668</v>
      </c>
    </row>
    <row r="422" spans="1:26">
      <c r="A422" s="3">
        <v>46231</v>
      </c>
      <c r="B422">
        <v>3959.78</v>
      </c>
      <c r="C422">
        <v>-2.6099999999999998E-2</v>
      </c>
      <c r="D422">
        <v>62280</v>
      </c>
      <c r="E422">
        <v>-4.4299999999999999E-2</v>
      </c>
      <c r="F422">
        <v>6758</v>
      </c>
      <c r="G422" t="s">
        <v>71</v>
      </c>
      <c r="H422">
        <v>3658</v>
      </c>
      <c r="I422">
        <v>84</v>
      </c>
      <c r="J422">
        <v>2.3503077783995522E-2</v>
      </c>
      <c r="K422">
        <v>3574</v>
      </c>
      <c r="L422">
        <v>3595</v>
      </c>
      <c r="M422">
        <v>3660</v>
      </c>
      <c r="N422">
        <v>3536</v>
      </c>
      <c r="O422">
        <v>1.7524339360222532E-2</v>
      </c>
      <c r="P422">
        <v>3607</v>
      </c>
      <c r="Q422">
        <v>1.4139173828666482E-2</v>
      </c>
      <c r="R422">
        <v>3.4502262443438916E-2</v>
      </c>
      <c r="S422">
        <v>14736000</v>
      </c>
      <c r="T422">
        <v>3600.6028999999999</v>
      </c>
      <c r="U422">
        <v>4124</v>
      </c>
      <c r="V422">
        <v>3043</v>
      </c>
      <c r="Z422">
        <v>0.62517361111111114</v>
      </c>
    </row>
    <row r="423" spans="1:26">
      <c r="A423" s="3">
        <v>46231</v>
      </c>
      <c r="B423">
        <v>3959.78</v>
      </c>
      <c r="C423">
        <v>-2.6099999999999998E-2</v>
      </c>
      <c r="D423">
        <v>62280</v>
      </c>
      <c r="E423">
        <v>-4.4299999999999999E-2</v>
      </c>
      <c r="F423">
        <v>6810</v>
      </c>
      <c r="G423" t="s">
        <v>72</v>
      </c>
      <c r="H423">
        <v>2074</v>
      </c>
      <c r="I423">
        <v>-97</v>
      </c>
      <c r="J423">
        <v>-4.4679871027176417E-2</v>
      </c>
      <c r="K423">
        <v>2171</v>
      </c>
      <c r="L423">
        <v>2147</v>
      </c>
      <c r="M423">
        <v>2164</v>
      </c>
      <c r="N423">
        <v>2073</v>
      </c>
      <c r="O423">
        <v>-3.400093153237075E-2</v>
      </c>
      <c r="P423">
        <v>2088</v>
      </c>
      <c r="Q423">
        <v>-6.7049808429118776E-3</v>
      </c>
      <c r="R423">
        <v>4.8239266763145202E-4</v>
      </c>
      <c r="S423">
        <v>131500</v>
      </c>
      <c r="T423">
        <v>2095.8204999999998</v>
      </c>
      <c r="U423">
        <v>2511</v>
      </c>
      <c r="V423">
        <v>1871</v>
      </c>
      <c r="Z423">
        <v>0.62502314814814819</v>
      </c>
    </row>
    <row r="424" spans="1:26">
      <c r="A424" s="3">
        <v>46231</v>
      </c>
      <c r="B424">
        <v>3959.78</v>
      </c>
      <c r="C424">
        <v>-2.6099999999999998E-2</v>
      </c>
      <c r="D424">
        <v>62280</v>
      </c>
      <c r="E424">
        <v>-4.4299999999999999E-2</v>
      </c>
      <c r="F424">
        <v>6841</v>
      </c>
      <c r="G424" t="s">
        <v>73</v>
      </c>
      <c r="H424">
        <v>5660</v>
      </c>
      <c r="I424">
        <v>-362</v>
      </c>
      <c r="J424">
        <v>-6.0112919295914981E-2</v>
      </c>
      <c r="K424">
        <v>6022</v>
      </c>
      <c r="L424">
        <v>5900</v>
      </c>
      <c r="M424">
        <v>5910</v>
      </c>
      <c r="N424">
        <v>5648</v>
      </c>
      <c r="O424">
        <v>-4.0677966101694912E-2</v>
      </c>
      <c r="P424">
        <v>5729</v>
      </c>
      <c r="Q424">
        <v>-1.204398673415954E-2</v>
      </c>
      <c r="R424">
        <v>2.124645892351275E-3</v>
      </c>
      <c r="S424">
        <v>518800</v>
      </c>
      <c r="T424">
        <v>5755.6908000000003</v>
      </c>
      <c r="U424">
        <v>6317</v>
      </c>
      <c r="V424">
        <v>4584</v>
      </c>
      <c r="Z424">
        <v>0.62518518518518518</v>
      </c>
    </row>
    <row r="425" spans="1:26">
      <c r="A425" s="3">
        <v>46231</v>
      </c>
      <c r="B425">
        <v>3959.78</v>
      </c>
      <c r="C425">
        <v>-2.6099999999999998E-2</v>
      </c>
      <c r="D425">
        <v>62280</v>
      </c>
      <c r="E425">
        <v>-4.4299999999999999E-2</v>
      </c>
      <c r="F425">
        <v>6890</v>
      </c>
      <c r="G425" t="s">
        <v>74</v>
      </c>
      <c r="H425">
        <v>7580</v>
      </c>
      <c r="I425">
        <v>-1040</v>
      </c>
      <c r="J425">
        <v>-0.12064965197215777</v>
      </c>
      <c r="K425">
        <v>8620</v>
      </c>
      <c r="L425">
        <v>8130</v>
      </c>
      <c r="M425">
        <v>8180</v>
      </c>
      <c r="N425">
        <v>7520</v>
      </c>
      <c r="O425">
        <v>-6.7650676506765067E-2</v>
      </c>
      <c r="P425">
        <v>7800</v>
      </c>
      <c r="Q425">
        <v>-2.8205128205128206E-2</v>
      </c>
      <c r="R425">
        <v>7.9787234042553185E-3</v>
      </c>
      <c r="S425">
        <v>2665000</v>
      </c>
      <c r="T425">
        <v>7825.9714000000004</v>
      </c>
      <c r="U425">
        <v>11700</v>
      </c>
      <c r="V425">
        <v>5030</v>
      </c>
      <c r="Z425">
        <v>0.62513888888888891</v>
      </c>
    </row>
    <row r="426" spans="1:26">
      <c r="A426" s="3">
        <v>46231</v>
      </c>
      <c r="B426">
        <v>3959.78</v>
      </c>
      <c r="C426">
        <v>-2.6099999999999998E-2</v>
      </c>
      <c r="D426">
        <v>62280</v>
      </c>
      <c r="E426">
        <v>-4.4299999999999999E-2</v>
      </c>
      <c r="F426">
        <v>6925</v>
      </c>
      <c r="G426" t="s">
        <v>75</v>
      </c>
      <c r="H426">
        <v>3816</v>
      </c>
      <c r="I426">
        <v>-326</v>
      </c>
      <c r="J426">
        <v>-7.8705939159826169E-2</v>
      </c>
      <c r="K426">
        <v>4142</v>
      </c>
      <c r="L426">
        <v>4002</v>
      </c>
      <c r="M426">
        <v>4014</v>
      </c>
      <c r="N426">
        <v>3800</v>
      </c>
      <c r="O426">
        <v>-4.6476761619190406E-2</v>
      </c>
      <c r="P426">
        <v>3820</v>
      </c>
      <c r="Q426">
        <v>-1.0471204188481676E-3</v>
      </c>
      <c r="R426">
        <v>4.2105263157894736E-3</v>
      </c>
      <c r="S426">
        <v>268500</v>
      </c>
      <c r="T426">
        <v>3874.8189000000002</v>
      </c>
      <c r="U426">
        <v>5164</v>
      </c>
      <c r="V426">
        <v>2520.5</v>
      </c>
      <c r="Z426">
        <v>0.62513888888888891</v>
      </c>
    </row>
    <row r="427" spans="1:26">
      <c r="A427" s="3">
        <v>46231</v>
      </c>
      <c r="B427">
        <v>3959.78</v>
      </c>
      <c r="C427">
        <v>-2.6099999999999998E-2</v>
      </c>
      <c r="D427">
        <v>62280</v>
      </c>
      <c r="E427">
        <v>-4.4299999999999999E-2</v>
      </c>
      <c r="F427">
        <v>6963</v>
      </c>
      <c r="G427" t="s">
        <v>76</v>
      </c>
      <c r="H427">
        <v>4104</v>
      </c>
      <c r="I427">
        <v>-524</v>
      </c>
      <c r="J427">
        <v>-0.1132238547968885</v>
      </c>
      <c r="K427">
        <v>4628</v>
      </c>
      <c r="L427">
        <v>4430</v>
      </c>
      <c r="M427">
        <v>4431</v>
      </c>
      <c r="N427">
        <v>4103</v>
      </c>
      <c r="O427">
        <v>-7.3589164785553052E-2</v>
      </c>
      <c r="P427">
        <v>4178</v>
      </c>
      <c r="Q427">
        <v>-1.7711823839157492E-2</v>
      </c>
      <c r="R427">
        <v>2.4372410431391665E-4</v>
      </c>
      <c r="S427">
        <v>4409400</v>
      </c>
      <c r="T427">
        <v>4233.6071000000002</v>
      </c>
      <c r="U427">
        <v>6099</v>
      </c>
      <c r="V427">
        <v>2247</v>
      </c>
      <c r="Z427">
        <v>0.62517361111111114</v>
      </c>
    </row>
    <row r="428" spans="1:26">
      <c r="A428" s="3">
        <v>46231</v>
      </c>
      <c r="B428">
        <v>3959.78</v>
      </c>
      <c r="C428">
        <v>-2.6099999999999998E-2</v>
      </c>
      <c r="D428">
        <v>62280</v>
      </c>
      <c r="E428">
        <v>-4.4299999999999999E-2</v>
      </c>
      <c r="F428">
        <v>7011</v>
      </c>
      <c r="G428" t="s">
        <v>77</v>
      </c>
      <c r="H428">
        <v>3784</v>
      </c>
      <c r="I428">
        <v>-107</v>
      </c>
      <c r="J428">
        <v>-2.7499357491647392E-2</v>
      </c>
      <c r="K428">
        <v>3891</v>
      </c>
      <c r="L428">
        <v>3811</v>
      </c>
      <c r="M428">
        <v>3817</v>
      </c>
      <c r="N428">
        <v>3736</v>
      </c>
      <c r="O428">
        <v>-7.0847546575701914E-3</v>
      </c>
      <c r="P428">
        <v>3781</v>
      </c>
      <c r="Q428">
        <v>7.9344088865379526E-4</v>
      </c>
      <c r="R428">
        <v>1.284796573875803E-2</v>
      </c>
      <c r="S428">
        <v>11700300</v>
      </c>
      <c r="T428">
        <v>3780.2629999999999</v>
      </c>
      <c r="U428">
        <v>5208</v>
      </c>
      <c r="V428">
        <v>3404</v>
      </c>
      <c r="Z428">
        <v>0.62517361111111114</v>
      </c>
    </row>
    <row r="429" spans="1:26">
      <c r="A429" s="3">
        <v>46231</v>
      </c>
      <c r="B429">
        <v>3959.78</v>
      </c>
      <c r="C429">
        <v>-2.6099999999999998E-2</v>
      </c>
      <c r="D429">
        <v>62280</v>
      </c>
      <c r="E429">
        <v>-4.4299999999999999E-2</v>
      </c>
      <c r="F429">
        <v>7013</v>
      </c>
      <c r="G429" t="s">
        <v>78</v>
      </c>
      <c r="H429">
        <v>2775.5</v>
      </c>
      <c r="I429">
        <v>-60.5</v>
      </c>
      <c r="J429">
        <v>-2.1332863187588154E-2</v>
      </c>
      <c r="K429">
        <v>2836</v>
      </c>
      <c r="L429">
        <v>2799.5</v>
      </c>
      <c r="M429">
        <v>2855</v>
      </c>
      <c r="N429">
        <v>2742.5</v>
      </c>
      <c r="O429">
        <v>-8.5729594570459009E-3</v>
      </c>
      <c r="P429">
        <v>2773</v>
      </c>
      <c r="Q429">
        <v>9.015506671474937E-4</v>
      </c>
      <c r="R429">
        <v>1.203281677301732E-2</v>
      </c>
      <c r="S429">
        <v>7395300</v>
      </c>
      <c r="T429">
        <v>2782.8175000000001</v>
      </c>
      <c r="U429">
        <v>4698</v>
      </c>
      <c r="V429">
        <v>2245</v>
      </c>
      <c r="Z429">
        <v>0.62517361111111114</v>
      </c>
    </row>
    <row r="430" spans="1:26">
      <c r="A430" s="3">
        <v>46231</v>
      </c>
      <c r="B430">
        <v>3959.78</v>
      </c>
      <c r="C430">
        <v>-2.6099999999999998E-2</v>
      </c>
      <c r="D430">
        <v>62280</v>
      </c>
      <c r="E430">
        <v>-4.4299999999999999E-2</v>
      </c>
      <c r="F430">
        <v>7047</v>
      </c>
      <c r="G430" t="s">
        <v>79</v>
      </c>
      <c r="H430">
        <v>2352</v>
      </c>
      <c r="I430">
        <v>-76</v>
      </c>
      <c r="J430">
        <v>-3.130148270181219E-2</v>
      </c>
      <c r="K430">
        <v>2428</v>
      </c>
      <c r="L430">
        <v>2410</v>
      </c>
      <c r="M430">
        <v>2424</v>
      </c>
      <c r="N430">
        <v>2342</v>
      </c>
      <c r="O430">
        <v>-2.4066390041493777E-2</v>
      </c>
      <c r="P430">
        <v>2383</v>
      </c>
      <c r="Q430">
        <v>-1.3008812421317666E-2</v>
      </c>
      <c r="R430">
        <v>4.269854824935952E-3</v>
      </c>
      <c r="S430">
        <v>71000</v>
      </c>
      <c r="T430">
        <v>2378.6507000000001</v>
      </c>
      <c r="U430">
        <v>2769</v>
      </c>
      <c r="V430">
        <v>1912</v>
      </c>
      <c r="Z430">
        <v>0.62516203703703699</v>
      </c>
    </row>
    <row r="431" spans="1:26">
      <c r="A431" s="3">
        <v>46231</v>
      </c>
      <c r="B431">
        <v>3959.78</v>
      </c>
      <c r="C431">
        <v>-2.6099999999999998E-2</v>
      </c>
      <c r="D431">
        <v>62280</v>
      </c>
      <c r="E431">
        <v>-4.4299999999999999E-2</v>
      </c>
      <c r="F431">
        <v>7084</v>
      </c>
      <c r="G431" t="s">
        <v>80</v>
      </c>
      <c r="H431">
        <v>2745</v>
      </c>
      <c r="I431">
        <v>-3</v>
      </c>
      <c r="J431">
        <v>-1.0917030567685589E-3</v>
      </c>
      <c r="K431">
        <v>2748</v>
      </c>
      <c r="L431">
        <v>2748</v>
      </c>
      <c r="M431">
        <v>2748</v>
      </c>
      <c r="N431">
        <v>2728</v>
      </c>
      <c r="O431">
        <v>-1.0917030567685589E-3</v>
      </c>
      <c r="P431">
        <v>2733</v>
      </c>
      <c r="Q431">
        <v>4.3907793633369925E-3</v>
      </c>
      <c r="R431">
        <v>6.2316715542521991E-3</v>
      </c>
      <c r="S431">
        <v>1400</v>
      </c>
      <c r="T431">
        <v>2735.8571000000002</v>
      </c>
      <c r="U431">
        <v>3595</v>
      </c>
      <c r="V431">
        <v>1856</v>
      </c>
      <c r="Z431">
        <v>0.53287037037037033</v>
      </c>
    </row>
    <row r="432" spans="1:26">
      <c r="A432" s="3">
        <v>46231</v>
      </c>
      <c r="B432">
        <v>3959.78</v>
      </c>
      <c r="C432">
        <v>-2.6099999999999998E-2</v>
      </c>
      <c r="D432">
        <v>62280</v>
      </c>
      <c r="E432">
        <v>-4.4299999999999999E-2</v>
      </c>
      <c r="F432">
        <v>7182</v>
      </c>
      <c r="G432" t="s">
        <v>81</v>
      </c>
      <c r="H432">
        <v>3270</v>
      </c>
      <c r="I432">
        <v>-146</v>
      </c>
      <c r="J432">
        <v>-4.2740046838407493E-2</v>
      </c>
      <c r="K432">
        <v>3416</v>
      </c>
      <c r="L432">
        <v>3361</v>
      </c>
      <c r="M432">
        <v>3371</v>
      </c>
      <c r="N432">
        <v>3261</v>
      </c>
      <c r="O432">
        <v>-2.7075275215709609E-2</v>
      </c>
      <c r="P432">
        <v>3278</v>
      </c>
      <c r="Q432">
        <v>-2.4405125076266015E-3</v>
      </c>
      <c r="R432">
        <v>2.7598896044158236E-3</v>
      </c>
      <c r="S432">
        <v>4840600</v>
      </c>
      <c r="T432">
        <v>3302.7492000000002</v>
      </c>
      <c r="U432">
        <v>3465</v>
      </c>
      <c r="V432">
        <v>2238</v>
      </c>
      <c r="Z432">
        <v>0.62513888888888891</v>
      </c>
    </row>
    <row r="433" spans="1:26">
      <c r="A433" s="3">
        <v>46231</v>
      </c>
      <c r="B433">
        <v>3959.78</v>
      </c>
      <c r="C433">
        <v>-2.6099999999999998E-2</v>
      </c>
      <c r="D433">
        <v>62280</v>
      </c>
      <c r="E433">
        <v>-4.4299999999999999E-2</v>
      </c>
      <c r="F433">
        <v>7203</v>
      </c>
      <c r="G433" t="s">
        <v>82</v>
      </c>
      <c r="H433">
        <v>3003</v>
      </c>
      <c r="I433">
        <v>37.5</v>
      </c>
      <c r="J433">
        <v>1.2645422357106728E-2</v>
      </c>
      <c r="K433">
        <v>2965.5</v>
      </c>
      <c r="L433">
        <v>2972.5</v>
      </c>
      <c r="M433">
        <v>3015</v>
      </c>
      <c r="N433">
        <v>2934.5</v>
      </c>
      <c r="O433">
        <v>1.0260723296888142E-2</v>
      </c>
      <c r="P433">
        <v>2987</v>
      </c>
      <c r="Q433">
        <v>5.3565450284566458E-3</v>
      </c>
      <c r="R433">
        <v>2.3342988584085875E-2</v>
      </c>
      <c r="S433">
        <v>22460200</v>
      </c>
      <c r="T433">
        <v>2979.8586</v>
      </c>
      <c r="U433">
        <v>4000</v>
      </c>
      <c r="V433">
        <v>2686</v>
      </c>
      <c r="Z433">
        <v>0.62516203703703699</v>
      </c>
    </row>
    <row r="434" spans="1:26">
      <c r="A434" s="3">
        <v>46231</v>
      </c>
      <c r="B434">
        <v>3959.78</v>
      </c>
      <c r="C434">
        <v>-2.6099999999999998E-2</v>
      </c>
      <c r="D434">
        <v>62280</v>
      </c>
      <c r="E434">
        <v>-4.4299999999999999E-2</v>
      </c>
      <c r="F434">
        <v>7213</v>
      </c>
      <c r="G434" t="s">
        <v>83</v>
      </c>
      <c r="H434">
        <v>620</v>
      </c>
      <c r="I434">
        <v>-4</v>
      </c>
      <c r="J434">
        <v>-6.41025641025641E-3</v>
      </c>
      <c r="K434">
        <v>624</v>
      </c>
      <c r="L434">
        <v>627</v>
      </c>
      <c r="M434">
        <v>627</v>
      </c>
      <c r="N434">
        <v>616</v>
      </c>
      <c r="O434">
        <v>-1.1164274322169059E-2</v>
      </c>
      <c r="P434">
        <v>617</v>
      </c>
      <c r="Q434">
        <v>4.8622366288492711E-3</v>
      </c>
      <c r="R434">
        <v>6.4935064935064939E-3</v>
      </c>
      <c r="S434">
        <v>10300</v>
      </c>
      <c r="T434">
        <v>621.40769999999998</v>
      </c>
      <c r="U434">
        <v>647</v>
      </c>
      <c r="V434">
        <v>438</v>
      </c>
      <c r="Z434">
        <v>0.6127083333333333</v>
      </c>
    </row>
    <row r="435" spans="1:26">
      <c r="A435" s="3">
        <v>46231</v>
      </c>
      <c r="B435">
        <v>3959.78</v>
      </c>
      <c r="C435">
        <v>-2.6099999999999998E-2</v>
      </c>
      <c r="D435">
        <v>62280</v>
      </c>
      <c r="E435">
        <v>-4.4299999999999999E-2</v>
      </c>
      <c r="F435">
        <v>7220</v>
      </c>
      <c r="G435" t="s">
        <v>84</v>
      </c>
      <c r="H435">
        <v>3055</v>
      </c>
      <c r="I435">
        <v>35</v>
      </c>
      <c r="J435">
        <v>1.1589403973509934E-2</v>
      </c>
      <c r="K435">
        <v>3020</v>
      </c>
      <c r="L435">
        <v>2920</v>
      </c>
      <c r="M435">
        <v>3140</v>
      </c>
      <c r="N435">
        <v>2868</v>
      </c>
      <c r="O435">
        <v>4.6232876712328765E-2</v>
      </c>
      <c r="P435">
        <v>2930</v>
      </c>
      <c r="Q435">
        <v>4.2662116040955635E-2</v>
      </c>
      <c r="R435">
        <v>6.5202231520223156E-2</v>
      </c>
      <c r="S435">
        <v>1949900</v>
      </c>
      <c r="T435">
        <v>3004.8416999999999</v>
      </c>
      <c r="U435">
        <v>10550</v>
      </c>
      <c r="V435">
        <v>2210</v>
      </c>
      <c r="Z435">
        <v>0.62494212962962958</v>
      </c>
    </row>
    <row r="436" spans="1:26">
      <c r="A436" s="3">
        <v>46231</v>
      </c>
      <c r="B436">
        <v>3959.78</v>
      </c>
      <c r="C436">
        <v>-2.6099999999999998E-2</v>
      </c>
      <c r="D436">
        <v>62280</v>
      </c>
      <c r="E436">
        <v>-4.4299999999999999E-2</v>
      </c>
      <c r="F436">
        <v>7269</v>
      </c>
      <c r="G436" t="s">
        <v>85</v>
      </c>
      <c r="H436">
        <v>2087</v>
      </c>
      <c r="I436">
        <v>32</v>
      </c>
      <c r="J436">
        <v>1.5571776155717762E-2</v>
      </c>
      <c r="K436">
        <v>2055</v>
      </c>
      <c r="L436">
        <v>2037.5</v>
      </c>
      <c r="M436">
        <v>2098</v>
      </c>
      <c r="N436">
        <v>2032</v>
      </c>
      <c r="O436">
        <v>2.4294478527607362E-2</v>
      </c>
      <c r="P436">
        <v>2089.5</v>
      </c>
      <c r="Q436">
        <v>-1.1964584828906438E-3</v>
      </c>
      <c r="R436">
        <v>2.7066929133858268E-2</v>
      </c>
      <c r="S436">
        <v>3866800</v>
      </c>
      <c r="T436">
        <v>2072.3575999999998</v>
      </c>
      <c r="U436">
        <v>2439</v>
      </c>
      <c r="V436">
        <v>1670</v>
      </c>
      <c r="Z436">
        <v>0.62516203703703699</v>
      </c>
    </row>
    <row r="437" spans="1:26">
      <c r="A437" s="3">
        <v>46231</v>
      </c>
      <c r="B437">
        <v>3959.78</v>
      </c>
      <c r="C437">
        <v>-2.6099999999999998E-2</v>
      </c>
      <c r="D437">
        <v>62280</v>
      </c>
      <c r="E437">
        <v>-4.4299999999999999E-2</v>
      </c>
      <c r="F437">
        <v>7272</v>
      </c>
      <c r="G437" t="s">
        <v>86</v>
      </c>
      <c r="H437">
        <v>1332.5</v>
      </c>
      <c r="I437">
        <v>5.5</v>
      </c>
      <c r="J437">
        <v>4.1446872645064057E-3</v>
      </c>
      <c r="K437">
        <v>1327</v>
      </c>
      <c r="L437">
        <v>1329.5</v>
      </c>
      <c r="M437">
        <v>1340</v>
      </c>
      <c r="N437">
        <v>1320</v>
      </c>
      <c r="O437">
        <v>2.2564874012786762E-3</v>
      </c>
      <c r="P437">
        <v>1335.5</v>
      </c>
      <c r="Q437">
        <v>-2.2463496817671283E-3</v>
      </c>
      <c r="R437">
        <v>9.46969696969697E-3</v>
      </c>
      <c r="S437">
        <v>4288200</v>
      </c>
      <c r="T437">
        <v>1330.546</v>
      </c>
      <c r="U437">
        <v>1328.5</v>
      </c>
      <c r="V437">
        <v>1033</v>
      </c>
      <c r="Z437">
        <v>0.62516203703703699</v>
      </c>
    </row>
    <row r="438" spans="1:26">
      <c r="A438" s="3">
        <v>46231</v>
      </c>
      <c r="B438">
        <v>3959.78</v>
      </c>
      <c r="C438">
        <v>-2.6099999999999998E-2</v>
      </c>
      <c r="D438">
        <v>62280</v>
      </c>
      <c r="E438">
        <v>-4.4299999999999999E-2</v>
      </c>
      <c r="F438">
        <v>7376</v>
      </c>
      <c r="G438" t="s">
        <v>87</v>
      </c>
      <c r="H438">
        <v>1150</v>
      </c>
      <c r="I438">
        <v>-21</v>
      </c>
      <c r="J438">
        <v>-1.7933390264730998E-2</v>
      </c>
      <c r="K438">
        <v>1171</v>
      </c>
      <c r="L438">
        <v>1168</v>
      </c>
      <c r="M438">
        <v>1200</v>
      </c>
      <c r="N438">
        <v>1040</v>
      </c>
      <c r="O438">
        <v>-1.5410958904109588E-2</v>
      </c>
      <c r="P438">
        <v>1175</v>
      </c>
      <c r="Q438">
        <v>-2.1276595744680851E-2</v>
      </c>
      <c r="R438">
        <v>0.10576923076923077</v>
      </c>
      <c r="S438">
        <v>56900</v>
      </c>
      <c r="T438">
        <v>1147.7802999999999</v>
      </c>
      <c r="U438">
        <v>1310</v>
      </c>
      <c r="V438">
        <v>631</v>
      </c>
      <c r="Z438">
        <v>0.61756944444444439</v>
      </c>
    </row>
    <row r="439" spans="1:26">
      <c r="A439" s="3">
        <v>46231</v>
      </c>
      <c r="B439">
        <v>3959.78</v>
      </c>
      <c r="C439">
        <v>-2.6099999999999998E-2</v>
      </c>
      <c r="D439">
        <v>62280</v>
      </c>
      <c r="E439">
        <v>-4.4299999999999999E-2</v>
      </c>
      <c r="F439">
        <v>7525</v>
      </c>
      <c r="G439" t="s">
        <v>88</v>
      </c>
      <c r="H439">
        <v>3580</v>
      </c>
      <c r="I439">
        <v>-45</v>
      </c>
      <c r="J439">
        <v>-1.2413793103448275E-2</v>
      </c>
      <c r="K439">
        <v>3625</v>
      </c>
      <c r="L439">
        <v>3630</v>
      </c>
      <c r="M439">
        <v>3630</v>
      </c>
      <c r="N439">
        <v>3560</v>
      </c>
      <c r="O439">
        <v>-1.3774104683195593E-2</v>
      </c>
      <c r="P439">
        <v>3570</v>
      </c>
      <c r="Q439">
        <v>2.8011204481792717E-3</v>
      </c>
      <c r="R439">
        <v>5.6179775280898875E-3</v>
      </c>
      <c r="S439">
        <v>16100</v>
      </c>
      <c r="T439">
        <v>3598.2608</v>
      </c>
      <c r="U439">
        <v>3980</v>
      </c>
      <c r="V439">
        <v>3325</v>
      </c>
      <c r="Z439">
        <v>0.62149305555555556</v>
      </c>
    </row>
    <row r="440" spans="1:26">
      <c r="A440" s="3">
        <v>46231</v>
      </c>
      <c r="B440">
        <v>3959.78</v>
      </c>
      <c r="C440">
        <v>-2.6099999999999998E-2</v>
      </c>
      <c r="D440">
        <v>62280</v>
      </c>
      <c r="E440">
        <v>-4.4299999999999999E-2</v>
      </c>
      <c r="F440">
        <v>7729</v>
      </c>
      <c r="G440" t="s">
        <v>89</v>
      </c>
      <c r="H440">
        <v>16045</v>
      </c>
      <c r="I440">
        <v>-1820</v>
      </c>
      <c r="J440">
        <v>-0.10187517492303387</v>
      </c>
      <c r="K440">
        <v>17865</v>
      </c>
      <c r="L440">
        <v>17465</v>
      </c>
      <c r="M440">
        <v>17645</v>
      </c>
      <c r="N440">
        <v>16035</v>
      </c>
      <c r="O440">
        <v>-8.1305468079015175E-2</v>
      </c>
      <c r="P440">
        <v>16285</v>
      </c>
      <c r="Q440">
        <v>-1.473748848633712E-2</v>
      </c>
      <c r="R440">
        <v>6.2363579669473025E-4</v>
      </c>
      <c r="S440">
        <v>606900</v>
      </c>
      <c r="T440">
        <v>16540.9251</v>
      </c>
      <c r="U440">
        <v>21310</v>
      </c>
      <c r="V440">
        <v>11300</v>
      </c>
      <c r="Z440">
        <v>0.62510416666666668</v>
      </c>
    </row>
    <row r="441" spans="1:26">
      <c r="A441" s="3">
        <v>46231</v>
      </c>
      <c r="B441">
        <v>3959.78</v>
      </c>
      <c r="C441">
        <v>-2.6099999999999998E-2</v>
      </c>
      <c r="D441">
        <v>62280</v>
      </c>
      <c r="E441">
        <v>-4.4299999999999999E-2</v>
      </c>
      <c r="F441">
        <v>7921</v>
      </c>
      <c r="G441" t="s">
        <v>90</v>
      </c>
      <c r="H441">
        <v>4435</v>
      </c>
      <c r="I441">
        <v>-5</v>
      </c>
      <c r="J441">
        <v>-1.1261261261261261E-3</v>
      </c>
      <c r="K441">
        <v>4440</v>
      </c>
      <c r="L441">
        <v>4370</v>
      </c>
      <c r="M441">
        <v>4520</v>
      </c>
      <c r="N441">
        <v>4370</v>
      </c>
      <c r="O441">
        <v>1.4874141876430207E-2</v>
      </c>
      <c r="P441">
        <v>4470</v>
      </c>
      <c r="Q441">
        <v>-7.829977628635347E-3</v>
      </c>
      <c r="R441">
        <v>1.4874141876430207E-2</v>
      </c>
      <c r="S441">
        <v>35200</v>
      </c>
      <c r="T441">
        <v>4434.1193000000003</v>
      </c>
      <c r="U441">
        <v>4790</v>
      </c>
      <c r="V441">
        <v>2783</v>
      </c>
      <c r="Z441">
        <v>0.62443287037037032</v>
      </c>
    </row>
    <row r="442" spans="1:26">
      <c r="A442" s="3">
        <v>46231</v>
      </c>
      <c r="B442">
        <v>3959.78</v>
      </c>
      <c r="C442">
        <v>-2.6099999999999998E-2</v>
      </c>
      <c r="D442">
        <v>62280</v>
      </c>
      <c r="E442">
        <v>-4.4299999999999999E-2</v>
      </c>
      <c r="F442">
        <v>8031</v>
      </c>
      <c r="G442" t="s">
        <v>91</v>
      </c>
      <c r="H442">
        <v>4879</v>
      </c>
      <c r="I442">
        <v>-96</v>
      </c>
      <c r="J442">
        <v>-1.9296482412060303E-2</v>
      </c>
      <c r="K442">
        <v>4975</v>
      </c>
      <c r="L442">
        <v>4905</v>
      </c>
      <c r="M442">
        <v>4918</v>
      </c>
      <c r="N442">
        <v>4824</v>
      </c>
      <c r="O442">
        <v>-5.3007135575942914E-3</v>
      </c>
      <c r="P442">
        <v>4860</v>
      </c>
      <c r="Q442">
        <v>3.9094650205761319E-3</v>
      </c>
      <c r="R442">
        <v>1.1401326699834163E-2</v>
      </c>
      <c r="S442">
        <v>3589900</v>
      </c>
      <c r="T442">
        <v>4868.4655000000002</v>
      </c>
      <c r="U442">
        <v>6675</v>
      </c>
      <c r="V442">
        <v>4407</v>
      </c>
      <c r="Z442">
        <v>0.62516203703703699</v>
      </c>
    </row>
    <row r="443" spans="1:26">
      <c r="A443" s="3">
        <v>46231</v>
      </c>
      <c r="B443">
        <v>3959.78</v>
      </c>
      <c r="C443">
        <v>-2.6099999999999998E-2</v>
      </c>
      <c r="D443">
        <v>62280</v>
      </c>
      <c r="E443">
        <v>-4.4299999999999999E-2</v>
      </c>
      <c r="F443">
        <v>8058</v>
      </c>
      <c r="G443" t="s">
        <v>92</v>
      </c>
      <c r="H443">
        <v>4786</v>
      </c>
      <c r="I443">
        <v>-61</v>
      </c>
      <c r="J443">
        <v>-1.2585104188157623E-2</v>
      </c>
      <c r="K443">
        <v>4847</v>
      </c>
      <c r="L443">
        <v>4815</v>
      </c>
      <c r="M443">
        <v>4824</v>
      </c>
      <c r="N443">
        <v>4710</v>
      </c>
      <c r="O443">
        <v>-6.0228452751817235E-3</v>
      </c>
      <c r="P443">
        <v>4768</v>
      </c>
      <c r="Q443">
        <v>3.7751677852348995E-3</v>
      </c>
      <c r="R443">
        <v>1.613588110403397E-2</v>
      </c>
      <c r="S443">
        <v>5028700</v>
      </c>
      <c r="T443">
        <v>4771.0442000000003</v>
      </c>
      <c r="U443">
        <v>6012</v>
      </c>
      <c r="V443">
        <v>3610</v>
      </c>
      <c r="Z443">
        <v>0.62517361111111114</v>
      </c>
    </row>
    <row r="444" spans="1:26">
      <c r="A444" s="3">
        <v>46231</v>
      </c>
      <c r="B444">
        <v>3959.78</v>
      </c>
      <c r="C444">
        <v>-2.6099999999999998E-2</v>
      </c>
      <c r="D444">
        <v>62280</v>
      </c>
      <c r="E444">
        <v>-4.4299999999999999E-2</v>
      </c>
      <c r="F444">
        <v>8233</v>
      </c>
      <c r="G444" t="s">
        <v>93</v>
      </c>
      <c r="H444">
        <v>2307.5</v>
      </c>
      <c r="I444">
        <v>-15.5</v>
      </c>
      <c r="J444">
        <v>-6.6724063710718899E-3</v>
      </c>
      <c r="K444">
        <v>2323</v>
      </c>
      <c r="L444">
        <v>2337.5</v>
      </c>
      <c r="M444">
        <v>2345</v>
      </c>
      <c r="N444">
        <v>2258</v>
      </c>
      <c r="O444">
        <v>-1.2834224598930482E-2</v>
      </c>
      <c r="P444">
        <v>2279</v>
      </c>
      <c r="Q444">
        <v>1.2505484861781484E-2</v>
      </c>
      <c r="R444">
        <v>2.1922054915854739E-2</v>
      </c>
      <c r="S444">
        <v>960600</v>
      </c>
      <c r="T444">
        <v>2291.9254999999998</v>
      </c>
      <c r="U444">
        <v>2608.5</v>
      </c>
      <c r="V444">
        <v>1642.5</v>
      </c>
      <c r="Z444">
        <v>0.62513888888888891</v>
      </c>
    </row>
    <row r="445" spans="1:26">
      <c r="A445" s="3">
        <v>46231</v>
      </c>
      <c r="B445">
        <v>3959.78</v>
      </c>
      <c r="C445">
        <v>-2.6099999999999998E-2</v>
      </c>
      <c r="D445">
        <v>62280</v>
      </c>
      <c r="E445">
        <v>-4.4299999999999999E-2</v>
      </c>
      <c r="F445">
        <v>8304</v>
      </c>
      <c r="G445" t="s">
        <v>94</v>
      </c>
      <c r="H445">
        <v>3090</v>
      </c>
      <c r="I445">
        <v>-34</v>
      </c>
      <c r="J445">
        <v>-1.088348271446863E-2</v>
      </c>
      <c r="K445">
        <v>3124</v>
      </c>
      <c r="L445">
        <v>3122</v>
      </c>
      <c r="M445">
        <v>3123</v>
      </c>
      <c r="N445">
        <v>3063</v>
      </c>
      <c r="O445">
        <v>-1.0249839846252402E-2</v>
      </c>
      <c r="P445">
        <v>3109</v>
      </c>
      <c r="Q445">
        <v>-6.1112898037954328E-3</v>
      </c>
      <c r="R445">
        <v>8.8148873653281102E-3</v>
      </c>
      <c r="S445">
        <v>1253100</v>
      </c>
      <c r="T445">
        <v>3094.9477999999999</v>
      </c>
      <c r="U445">
        <v>3146</v>
      </c>
      <c r="V445">
        <v>2418.5</v>
      </c>
      <c r="Z445">
        <v>0.62505787037037042</v>
      </c>
    </row>
    <row r="446" spans="1:26">
      <c r="A446" s="3">
        <v>46231</v>
      </c>
      <c r="B446">
        <v>3959.78</v>
      </c>
      <c r="C446">
        <v>-2.6099999999999998E-2</v>
      </c>
      <c r="D446">
        <v>62280</v>
      </c>
      <c r="E446">
        <v>-4.4299999999999999E-2</v>
      </c>
      <c r="F446">
        <v>8316</v>
      </c>
      <c r="G446" t="s">
        <v>95</v>
      </c>
      <c r="H446">
        <v>6975</v>
      </c>
      <c r="I446">
        <v>-239</v>
      </c>
      <c r="J446">
        <v>-3.3130024951483227E-2</v>
      </c>
      <c r="K446">
        <v>7214</v>
      </c>
      <c r="L446">
        <v>7100</v>
      </c>
      <c r="M446">
        <v>7141</v>
      </c>
      <c r="N446">
        <v>6923</v>
      </c>
      <c r="O446">
        <v>-1.7605633802816902E-2</v>
      </c>
      <c r="P446">
        <v>6975</v>
      </c>
      <c r="Q446">
        <v>0</v>
      </c>
      <c r="R446">
        <v>7.5111945688285421E-3</v>
      </c>
      <c r="S446">
        <v>11596700</v>
      </c>
      <c r="T446">
        <v>7003.4754000000003</v>
      </c>
      <c r="U446">
        <v>7260</v>
      </c>
      <c r="V446">
        <v>4927</v>
      </c>
      <c r="Z446">
        <v>0.62513888888888891</v>
      </c>
    </row>
    <row r="447" spans="1:26">
      <c r="A447" s="3">
        <v>46231</v>
      </c>
      <c r="B447">
        <v>3959.78</v>
      </c>
      <c r="C447">
        <v>-2.6099999999999998E-2</v>
      </c>
      <c r="D447">
        <v>62280</v>
      </c>
      <c r="E447">
        <v>-4.4299999999999999E-2</v>
      </c>
      <c r="F447">
        <v>8331</v>
      </c>
      <c r="G447" t="s">
        <v>96</v>
      </c>
      <c r="H447">
        <v>2711.5</v>
      </c>
      <c r="I447">
        <v>-93.5</v>
      </c>
      <c r="J447">
        <v>-3.3333333333333333E-2</v>
      </c>
      <c r="K447">
        <v>2805</v>
      </c>
      <c r="L447">
        <v>2746.5</v>
      </c>
      <c r="M447">
        <v>2750.5</v>
      </c>
      <c r="N447">
        <v>2672</v>
      </c>
      <c r="O447">
        <v>-1.2743491716730384E-2</v>
      </c>
      <c r="P447">
        <v>2714</v>
      </c>
      <c r="Q447">
        <v>-9.2114959469417835E-4</v>
      </c>
      <c r="R447">
        <v>1.4782934131736527E-2</v>
      </c>
      <c r="S447">
        <v>1656300</v>
      </c>
      <c r="T447">
        <v>2713.4578999999999</v>
      </c>
      <c r="U447">
        <v>2822.5</v>
      </c>
      <c r="V447">
        <v>1764</v>
      </c>
      <c r="Z447">
        <v>0.62518518518518518</v>
      </c>
    </row>
    <row r="448" spans="1:26">
      <c r="A448" s="3">
        <v>46231</v>
      </c>
      <c r="B448">
        <v>3959.78</v>
      </c>
      <c r="C448">
        <v>-2.6099999999999998E-2</v>
      </c>
      <c r="D448">
        <v>62280</v>
      </c>
      <c r="E448">
        <v>-4.4299999999999999E-2</v>
      </c>
      <c r="F448">
        <v>8424</v>
      </c>
      <c r="G448" t="s">
        <v>97</v>
      </c>
      <c r="H448">
        <v>4494</v>
      </c>
      <c r="I448">
        <v>-26</v>
      </c>
      <c r="J448">
        <v>-5.7522123893805309E-3</v>
      </c>
      <c r="K448">
        <v>4520</v>
      </c>
      <c r="L448">
        <v>4549</v>
      </c>
      <c r="M448">
        <v>4549</v>
      </c>
      <c r="N448">
        <v>4482</v>
      </c>
      <c r="O448">
        <v>-1.2090569355902397E-2</v>
      </c>
      <c r="P448">
        <v>4512</v>
      </c>
      <c r="Q448">
        <v>-3.9893617021276593E-3</v>
      </c>
      <c r="R448">
        <v>2.6773761713520749E-3</v>
      </c>
      <c r="S448">
        <v>125300</v>
      </c>
      <c r="T448">
        <v>4511.3239999999996</v>
      </c>
      <c r="U448">
        <v>4664</v>
      </c>
      <c r="V448">
        <v>4016</v>
      </c>
      <c r="Z448">
        <v>0.62510416666666668</v>
      </c>
    </row>
    <row r="449" spans="1:26">
      <c r="A449" s="3">
        <v>46231</v>
      </c>
      <c r="B449">
        <v>3959.78</v>
      </c>
      <c r="C449">
        <v>-2.6099999999999998E-2</v>
      </c>
      <c r="D449">
        <v>62280</v>
      </c>
      <c r="E449">
        <v>-4.4299999999999999E-2</v>
      </c>
      <c r="F449">
        <v>8425</v>
      </c>
      <c r="G449" t="s">
        <v>98</v>
      </c>
      <c r="H449">
        <v>1340</v>
      </c>
      <c r="I449">
        <v>-5</v>
      </c>
      <c r="J449">
        <v>-3.7174721189591076E-3</v>
      </c>
      <c r="K449">
        <v>1345</v>
      </c>
      <c r="L449">
        <v>1350</v>
      </c>
      <c r="M449">
        <v>1351</v>
      </c>
      <c r="N449">
        <v>1336</v>
      </c>
      <c r="O449">
        <v>-7.4074074074074077E-3</v>
      </c>
      <c r="P449">
        <v>1344</v>
      </c>
      <c r="Q449">
        <v>-2.976190476190476E-3</v>
      </c>
      <c r="R449">
        <v>2.9940119760479044E-3</v>
      </c>
      <c r="S449">
        <v>430000</v>
      </c>
      <c r="T449">
        <v>1342.8486</v>
      </c>
      <c r="U449">
        <v>1544</v>
      </c>
      <c r="V449">
        <v>1224</v>
      </c>
      <c r="Z449">
        <v>0.62501157407407404</v>
      </c>
    </row>
    <row r="450" spans="1:26">
      <c r="A450" s="3">
        <v>46231</v>
      </c>
      <c r="B450">
        <v>3959.78</v>
      </c>
      <c r="C450">
        <v>-2.6099999999999998E-2</v>
      </c>
      <c r="D450">
        <v>62280</v>
      </c>
      <c r="E450">
        <v>-4.4299999999999999E-2</v>
      </c>
      <c r="F450">
        <v>8591</v>
      </c>
      <c r="G450" t="s">
        <v>99</v>
      </c>
      <c r="H450">
        <v>6416</v>
      </c>
      <c r="I450">
        <v>-257</v>
      </c>
      <c r="J450">
        <v>-3.8513412258354564E-2</v>
      </c>
      <c r="K450">
        <v>6673</v>
      </c>
      <c r="L450">
        <v>6674</v>
      </c>
      <c r="M450">
        <v>6680</v>
      </c>
      <c r="N450">
        <v>6361</v>
      </c>
      <c r="O450">
        <v>-3.8657476775546901E-2</v>
      </c>
      <c r="P450">
        <v>6419</v>
      </c>
      <c r="Q450">
        <v>-4.6736251752609438E-4</v>
      </c>
      <c r="R450">
        <v>8.6464392391133477E-3</v>
      </c>
      <c r="S450">
        <v>2944800</v>
      </c>
      <c r="T450">
        <v>6471.5528999999997</v>
      </c>
      <c r="U450">
        <v>6673</v>
      </c>
      <c r="V450">
        <v>4528</v>
      </c>
      <c r="Z450">
        <v>0.62510416666666668</v>
      </c>
    </row>
    <row r="451" spans="1:26">
      <c r="A451" s="3">
        <v>46231</v>
      </c>
      <c r="B451">
        <v>3959.78</v>
      </c>
      <c r="C451">
        <v>-2.6099999999999998E-2</v>
      </c>
      <c r="D451">
        <v>62280</v>
      </c>
      <c r="E451">
        <v>-4.4299999999999999E-2</v>
      </c>
      <c r="F451">
        <v>8593</v>
      </c>
      <c r="G451" t="s">
        <v>100</v>
      </c>
      <c r="H451">
        <v>1468.5</v>
      </c>
      <c r="I451">
        <v>-1.5</v>
      </c>
      <c r="J451">
        <v>-1.0204081632653062E-3</v>
      </c>
      <c r="K451">
        <v>1470</v>
      </c>
      <c r="L451">
        <v>1470</v>
      </c>
      <c r="M451">
        <v>1470</v>
      </c>
      <c r="N451">
        <v>1453</v>
      </c>
      <c r="O451">
        <v>-1.0204081632653062E-3</v>
      </c>
      <c r="P451">
        <v>1461</v>
      </c>
      <c r="Q451">
        <v>5.1334702258726897E-3</v>
      </c>
      <c r="R451">
        <v>1.0667584308327599E-2</v>
      </c>
      <c r="S451">
        <v>2444500</v>
      </c>
      <c r="T451">
        <v>1461.8041000000001</v>
      </c>
      <c r="U451">
        <v>1541.5</v>
      </c>
      <c r="V451">
        <v>1239.5</v>
      </c>
      <c r="Z451">
        <v>0.62511574074074072</v>
      </c>
    </row>
    <row r="452" spans="1:26">
      <c r="A452" s="3">
        <v>46231</v>
      </c>
      <c r="B452">
        <v>3959.78</v>
      </c>
      <c r="C452">
        <v>-2.6099999999999998E-2</v>
      </c>
      <c r="D452">
        <v>62280</v>
      </c>
      <c r="E452">
        <v>-4.4299999999999999E-2</v>
      </c>
      <c r="F452">
        <v>8604</v>
      </c>
      <c r="G452" t="s">
        <v>101</v>
      </c>
      <c r="H452">
        <v>1564</v>
      </c>
      <c r="I452">
        <v>-41.5</v>
      </c>
      <c r="J452">
        <v>-2.5848645281843663E-2</v>
      </c>
      <c r="K452">
        <v>1605.5</v>
      </c>
      <c r="L452">
        <v>1594.5</v>
      </c>
      <c r="M452">
        <v>1596</v>
      </c>
      <c r="N452">
        <v>1555</v>
      </c>
      <c r="O452">
        <v>-1.9128253370962685E-2</v>
      </c>
      <c r="P452">
        <v>1560</v>
      </c>
      <c r="Q452">
        <v>2.5641025641025641E-3</v>
      </c>
      <c r="R452">
        <v>5.7877813504823147E-3</v>
      </c>
      <c r="S452">
        <v>6363800</v>
      </c>
      <c r="T452">
        <v>1568.5286000000001</v>
      </c>
      <c r="U452">
        <v>1636</v>
      </c>
      <c r="V452">
        <v>1145</v>
      </c>
      <c r="Z452">
        <v>0.62510416666666668</v>
      </c>
    </row>
    <row r="453" spans="1:26">
      <c r="A453" s="3">
        <v>46231</v>
      </c>
      <c r="B453">
        <v>3959.78</v>
      </c>
      <c r="C453">
        <v>-2.6099999999999998E-2</v>
      </c>
      <c r="D453">
        <v>62280</v>
      </c>
      <c r="E453">
        <v>-4.4299999999999999E-2</v>
      </c>
      <c r="F453">
        <v>8697</v>
      </c>
      <c r="G453" t="s">
        <v>102</v>
      </c>
      <c r="H453">
        <v>2229.5</v>
      </c>
      <c r="I453">
        <v>-59</v>
      </c>
      <c r="J453">
        <v>-2.5781079309591434E-2</v>
      </c>
      <c r="K453">
        <v>2288.5</v>
      </c>
      <c r="L453">
        <v>2260</v>
      </c>
      <c r="M453">
        <v>2287.5</v>
      </c>
      <c r="N453">
        <v>2214.5</v>
      </c>
      <c r="O453">
        <v>-1.3495575221238938E-2</v>
      </c>
      <c r="P453">
        <v>2245</v>
      </c>
      <c r="Q453">
        <v>-6.9042316258351895E-3</v>
      </c>
      <c r="R453">
        <v>6.7735380447053514E-3</v>
      </c>
      <c r="S453">
        <v>3409600</v>
      </c>
      <c r="T453">
        <v>2251.2066</v>
      </c>
      <c r="U453">
        <v>2299</v>
      </c>
      <c r="V453">
        <v>1597</v>
      </c>
      <c r="Z453">
        <v>0.62516203703703699</v>
      </c>
    </row>
    <row r="454" spans="1:26">
      <c r="A454" s="3">
        <v>46231</v>
      </c>
      <c r="B454">
        <v>3959.78</v>
      </c>
      <c r="C454">
        <v>-2.6099999999999998E-2</v>
      </c>
      <c r="D454">
        <v>62280</v>
      </c>
      <c r="E454">
        <v>-4.4299999999999999E-2</v>
      </c>
      <c r="F454">
        <v>8830</v>
      </c>
      <c r="G454" t="s">
        <v>103</v>
      </c>
      <c r="H454">
        <v>3752</v>
      </c>
      <c r="I454">
        <v>-29</v>
      </c>
      <c r="J454">
        <v>-7.6699285903200215E-3</v>
      </c>
      <c r="K454">
        <v>3781</v>
      </c>
      <c r="L454">
        <v>3812</v>
      </c>
      <c r="M454">
        <v>3822</v>
      </c>
      <c r="N454">
        <v>3713</v>
      </c>
      <c r="O454">
        <v>-1.5739769150052464E-2</v>
      </c>
      <c r="P454">
        <v>3739</v>
      </c>
      <c r="Q454">
        <v>3.4768654720513507E-3</v>
      </c>
      <c r="R454">
        <v>1.050363587395637E-2</v>
      </c>
      <c r="S454">
        <v>1003200</v>
      </c>
      <c r="T454">
        <v>3754.7736</v>
      </c>
      <c r="U454">
        <v>5358</v>
      </c>
      <c r="V454">
        <v>3354</v>
      </c>
      <c r="Z454">
        <v>0.62516203703703699</v>
      </c>
    </row>
    <row r="455" spans="1:26">
      <c r="A455" s="3">
        <v>46231</v>
      </c>
      <c r="B455">
        <v>3959.78</v>
      </c>
      <c r="C455">
        <v>-2.6099999999999998E-2</v>
      </c>
      <c r="D455">
        <v>62280</v>
      </c>
      <c r="E455">
        <v>-4.4299999999999999E-2</v>
      </c>
      <c r="F455">
        <v>9020</v>
      </c>
      <c r="G455" t="s">
        <v>104</v>
      </c>
      <c r="H455">
        <v>3826</v>
      </c>
      <c r="I455">
        <v>70</v>
      </c>
      <c r="J455">
        <v>1.863684771033014E-2</v>
      </c>
      <c r="K455">
        <v>3756</v>
      </c>
      <c r="L455">
        <v>3784</v>
      </c>
      <c r="M455">
        <v>3847</v>
      </c>
      <c r="N455">
        <v>3754</v>
      </c>
      <c r="O455">
        <v>1.1099365750528542E-2</v>
      </c>
      <c r="P455">
        <v>3842</v>
      </c>
      <c r="Q455">
        <v>-4.1644976574700676E-3</v>
      </c>
      <c r="R455">
        <v>1.9179541822056473E-2</v>
      </c>
      <c r="S455">
        <v>2398100</v>
      </c>
      <c r="T455">
        <v>3809.1911</v>
      </c>
      <c r="U455">
        <v>4211</v>
      </c>
      <c r="V455">
        <v>3243</v>
      </c>
      <c r="Z455">
        <v>0.62511574074074072</v>
      </c>
    </row>
    <row r="456" spans="1:26">
      <c r="A456" s="3">
        <v>46231</v>
      </c>
      <c r="B456">
        <v>3959.78</v>
      </c>
      <c r="C456">
        <v>-2.6099999999999998E-2</v>
      </c>
      <c r="D456">
        <v>62280</v>
      </c>
      <c r="E456">
        <v>-4.4299999999999999E-2</v>
      </c>
      <c r="F456">
        <v>9024</v>
      </c>
      <c r="G456" t="s">
        <v>105</v>
      </c>
      <c r="H456">
        <v>3720</v>
      </c>
      <c r="I456">
        <v>55</v>
      </c>
      <c r="J456">
        <v>1.5006821282401092E-2</v>
      </c>
      <c r="K456">
        <v>3665</v>
      </c>
      <c r="L456">
        <v>3655</v>
      </c>
      <c r="M456">
        <v>3729</v>
      </c>
      <c r="N456">
        <v>3619</v>
      </c>
      <c r="O456">
        <v>1.7783857729138167E-2</v>
      </c>
      <c r="P456">
        <v>3703</v>
      </c>
      <c r="Q456">
        <v>4.590872265730489E-3</v>
      </c>
      <c r="R456">
        <v>2.7908261950815142E-2</v>
      </c>
      <c r="S456">
        <v>746800</v>
      </c>
      <c r="T456">
        <v>3681.7116999999998</v>
      </c>
      <c r="U456">
        <v>4775</v>
      </c>
      <c r="V456">
        <v>2579.5</v>
      </c>
      <c r="Z456">
        <v>0.62506944444444446</v>
      </c>
    </row>
    <row r="457" spans="1:26">
      <c r="A457" s="3">
        <v>46231</v>
      </c>
      <c r="B457">
        <v>3959.78</v>
      </c>
      <c r="C457">
        <v>-2.6099999999999998E-2</v>
      </c>
      <c r="D457">
        <v>62280</v>
      </c>
      <c r="E457">
        <v>-4.4299999999999999E-2</v>
      </c>
      <c r="F457">
        <v>9069</v>
      </c>
      <c r="G457" t="s">
        <v>106</v>
      </c>
      <c r="H457">
        <v>2199.5</v>
      </c>
      <c r="I457">
        <v>-6</v>
      </c>
      <c r="J457">
        <v>-2.7204715484017228E-3</v>
      </c>
      <c r="K457">
        <v>2205.5</v>
      </c>
      <c r="L457">
        <v>2211</v>
      </c>
      <c r="M457">
        <v>2225.5</v>
      </c>
      <c r="N457">
        <v>2195.5</v>
      </c>
      <c r="O457">
        <v>-5.2012663952962458E-3</v>
      </c>
      <c r="P457">
        <v>2212</v>
      </c>
      <c r="Q457">
        <v>-5.650994575045208E-3</v>
      </c>
      <c r="R457">
        <v>1.8219084491004327E-3</v>
      </c>
      <c r="S457">
        <v>194500</v>
      </c>
      <c r="T457">
        <v>2206.7665000000002</v>
      </c>
      <c r="U457">
        <v>2252.5</v>
      </c>
      <c r="V457">
        <v>1695</v>
      </c>
      <c r="Z457">
        <v>0.62510416666666668</v>
      </c>
    </row>
    <row r="458" spans="1:26">
      <c r="A458" s="3">
        <v>46231</v>
      </c>
      <c r="B458">
        <v>3959.78</v>
      </c>
      <c r="C458">
        <v>-2.6099999999999998E-2</v>
      </c>
      <c r="D458">
        <v>62280</v>
      </c>
      <c r="E458">
        <v>-4.4299999999999999E-2</v>
      </c>
      <c r="F458">
        <v>9227</v>
      </c>
      <c r="G458" t="s">
        <v>107</v>
      </c>
      <c r="H458">
        <v>811</v>
      </c>
      <c r="I458">
        <v>-12</v>
      </c>
      <c r="J458">
        <v>-1.4580801944106925E-2</v>
      </c>
      <c r="K458">
        <v>823</v>
      </c>
      <c r="L458">
        <v>814</v>
      </c>
      <c r="M458">
        <v>819</v>
      </c>
      <c r="N458">
        <v>787</v>
      </c>
      <c r="O458">
        <v>-3.6855036855036856E-3</v>
      </c>
      <c r="P458">
        <v>807</v>
      </c>
      <c r="Q458">
        <v>4.9566294919454771E-3</v>
      </c>
      <c r="R458">
        <v>3.0495552731893267E-2</v>
      </c>
      <c r="S458">
        <v>92400</v>
      </c>
      <c r="T458">
        <v>804.51400000000001</v>
      </c>
      <c r="U458">
        <v>1620</v>
      </c>
      <c r="V458">
        <v>594</v>
      </c>
      <c r="Z458">
        <v>0.62508101851851849</v>
      </c>
    </row>
    <row r="459" spans="1:26">
      <c r="A459" s="3">
        <v>46231</v>
      </c>
      <c r="B459">
        <v>3959.78</v>
      </c>
      <c r="C459">
        <v>-2.6099999999999998E-2</v>
      </c>
      <c r="D459">
        <v>62280</v>
      </c>
      <c r="E459">
        <v>-4.4299999999999999E-2</v>
      </c>
      <c r="F459">
        <v>9303</v>
      </c>
      <c r="G459" t="s">
        <v>108</v>
      </c>
      <c r="H459">
        <v>4065</v>
      </c>
      <c r="I459">
        <v>10</v>
      </c>
      <c r="J459">
        <v>2.4660912453760789E-3</v>
      </c>
      <c r="K459">
        <v>4055</v>
      </c>
      <c r="L459">
        <v>4055</v>
      </c>
      <c r="M459">
        <v>4090</v>
      </c>
      <c r="N459">
        <v>4040</v>
      </c>
      <c r="O459">
        <v>2.4660912453760789E-3</v>
      </c>
      <c r="P459">
        <v>4075</v>
      </c>
      <c r="Q459">
        <v>-2.4539877300613498E-3</v>
      </c>
      <c r="R459">
        <v>6.1881188118811884E-3</v>
      </c>
      <c r="S459">
        <v>69600</v>
      </c>
      <c r="T459">
        <v>4063.2901999999999</v>
      </c>
      <c r="U459">
        <v>4285</v>
      </c>
      <c r="V459">
        <v>3535</v>
      </c>
      <c r="Z459">
        <v>0.62504629629629627</v>
      </c>
    </row>
    <row r="460" spans="1:26">
      <c r="A460" s="3">
        <v>46231</v>
      </c>
      <c r="B460">
        <v>3959.78</v>
      </c>
      <c r="C460">
        <v>-2.6099999999999998E-2</v>
      </c>
      <c r="D460">
        <v>62280</v>
      </c>
      <c r="E460">
        <v>-4.4299999999999999E-2</v>
      </c>
      <c r="F460">
        <v>9308</v>
      </c>
      <c r="G460" t="s">
        <v>109</v>
      </c>
      <c r="H460">
        <v>1866</v>
      </c>
      <c r="I460">
        <v>6</v>
      </c>
      <c r="J460">
        <v>3.2258064516129032E-3</v>
      </c>
      <c r="K460">
        <v>1860</v>
      </c>
      <c r="L460">
        <v>1860</v>
      </c>
      <c r="M460">
        <v>1888</v>
      </c>
      <c r="N460">
        <v>1801</v>
      </c>
      <c r="O460">
        <v>3.2258064516129032E-3</v>
      </c>
      <c r="P460">
        <v>1854</v>
      </c>
      <c r="Q460">
        <v>6.4724919093851136E-3</v>
      </c>
      <c r="R460">
        <v>3.6091060521932262E-2</v>
      </c>
      <c r="S460">
        <v>124900</v>
      </c>
      <c r="T460">
        <v>1856.8606</v>
      </c>
      <c r="U460">
        <v>1862</v>
      </c>
      <c r="V460">
        <v>1271</v>
      </c>
      <c r="Z460">
        <v>0.62489583333333332</v>
      </c>
    </row>
    <row r="461" spans="1:26">
      <c r="A461" s="3">
        <v>46231</v>
      </c>
      <c r="B461">
        <v>3959.78</v>
      </c>
      <c r="C461">
        <v>-2.6099999999999998E-2</v>
      </c>
      <c r="D461">
        <v>62280</v>
      </c>
      <c r="E461">
        <v>-4.4299999999999999E-2</v>
      </c>
      <c r="F461">
        <v>9348</v>
      </c>
      <c r="G461" t="s">
        <v>110</v>
      </c>
      <c r="H461">
        <v>407</v>
      </c>
      <c r="I461">
        <v>-12</v>
      </c>
      <c r="J461">
        <v>-2.8639618138424822E-2</v>
      </c>
      <c r="K461">
        <v>419</v>
      </c>
      <c r="L461">
        <v>410</v>
      </c>
      <c r="M461">
        <v>413</v>
      </c>
      <c r="N461">
        <v>405</v>
      </c>
      <c r="O461">
        <v>-7.3170731707317077E-3</v>
      </c>
      <c r="P461">
        <v>407</v>
      </c>
      <c r="Q461">
        <v>0</v>
      </c>
      <c r="R461">
        <v>4.9382716049382715E-3</v>
      </c>
      <c r="S461">
        <v>1418100</v>
      </c>
      <c r="T461">
        <v>407.63389999999998</v>
      </c>
      <c r="U461">
        <v>710</v>
      </c>
      <c r="V461">
        <v>406</v>
      </c>
      <c r="Z461">
        <v>0.62449074074074074</v>
      </c>
    </row>
    <row r="462" spans="1:26">
      <c r="A462" s="3">
        <v>46231</v>
      </c>
      <c r="B462">
        <v>3959.78</v>
      </c>
      <c r="C462">
        <v>-2.6099999999999998E-2</v>
      </c>
      <c r="D462">
        <v>62280</v>
      </c>
      <c r="E462">
        <v>-4.4299999999999999E-2</v>
      </c>
      <c r="F462">
        <v>9432</v>
      </c>
      <c r="G462" t="s">
        <v>111</v>
      </c>
      <c r="H462">
        <v>156.5</v>
      </c>
      <c r="I462">
        <v>2.2000000000000002</v>
      </c>
      <c r="J462">
        <v>1.4257939079714841E-2</v>
      </c>
      <c r="K462">
        <v>154.30000000000001</v>
      </c>
      <c r="L462">
        <v>155</v>
      </c>
      <c r="M462">
        <v>156.69999999999999</v>
      </c>
      <c r="N462">
        <v>154.4</v>
      </c>
      <c r="O462">
        <v>9.6774193548387101E-3</v>
      </c>
      <c r="P462">
        <v>155.69999999999999</v>
      </c>
      <c r="Q462">
        <v>5.1380860629416276E-3</v>
      </c>
      <c r="R462">
        <v>1.3601036269430015E-2</v>
      </c>
      <c r="S462">
        <v>246267400</v>
      </c>
      <c r="T462">
        <v>155.69810000000001</v>
      </c>
      <c r="U462">
        <v>161.19999999999999</v>
      </c>
      <c r="V462">
        <v>142.6</v>
      </c>
      <c r="Z462">
        <v>0.62515046296296295</v>
      </c>
    </row>
    <row r="463" spans="1:26">
      <c r="A463" s="3">
        <v>46231</v>
      </c>
      <c r="B463">
        <v>3959.78</v>
      </c>
      <c r="C463">
        <v>-2.6099999999999998E-2</v>
      </c>
      <c r="D463">
        <v>62280</v>
      </c>
      <c r="E463">
        <v>-4.4299999999999999E-2</v>
      </c>
      <c r="F463">
        <v>9449</v>
      </c>
      <c r="G463" t="s">
        <v>112</v>
      </c>
      <c r="H463">
        <v>4097</v>
      </c>
      <c r="I463">
        <v>-23</v>
      </c>
      <c r="J463">
        <v>-5.5825242718446598E-3</v>
      </c>
      <c r="K463">
        <v>4120</v>
      </c>
      <c r="L463">
        <v>4135</v>
      </c>
      <c r="M463">
        <v>4168</v>
      </c>
      <c r="N463">
        <v>4082</v>
      </c>
      <c r="O463">
        <v>-9.1898428053204355E-3</v>
      </c>
      <c r="P463">
        <v>4123</v>
      </c>
      <c r="Q463">
        <v>-6.3060878001455255E-3</v>
      </c>
      <c r="R463">
        <v>3.6746692797648213E-3</v>
      </c>
      <c r="S463">
        <v>558500</v>
      </c>
      <c r="T463">
        <v>4119.8440000000001</v>
      </c>
      <c r="U463">
        <v>4140</v>
      </c>
      <c r="V463">
        <v>2731.5</v>
      </c>
      <c r="Z463">
        <v>0.62504629629629627</v>
      </c>
    </row>
    <row r="464" spans="1:26">
      <c r="A464" s="3">
        <v>46231</v>
      </c>
      <c r="B464">
        <v>3959.78</v>
      </c>
      <c r="C464">
        <v>-2.6099999999999998E-2</v>
      </c>
      <c r="D464">
        <v>62280</v>
      </c>
      <c r="E464">
        <v>-4.4299999999999999E-2</v>
      </c>
      <c r="F464">
        <v>9501</v>
      </c>
      <c r="G464" t="s">
        <v>113</v>
      </c>
      <c r="H464">
        <v>519.70000000000005</v>
      </c>
      <c r="I464">
        <v>-17.3</v>
      </c>
      <c r="J464">
        <v>-3.2216014897579144E-2</v>
      </c>
      <c r="K464">
        <v>537</v>
      </c>
      <c r="L464">
        <v>533.9</v>
      </c>
      <c r="M464">
        <v>535.79999999999995</v>
      </c>
      <c r="N464">
        <v>514.79999999999995</v>
      </c>
      <c r="O464">
        <v>-2.6596740962726975E-2</v>
      </c>
      <c r="P464">
        <v>530</v>
      </c>
      <c r="Q464">
        <v>-1.9433962264150857E-2</v>
      </c>
      <c r="R464">
        <v>9.518259518259695E-3</v>
      </c>
      <c r="S464">
        <v>41774600</v>
      </c>
      <c r="T464">
        <v>524.9511</v>
      </c>
      <c r="U464">
        <v>760</v>
      </c>
      <c r="V464">
        <v>442.8</v>
      </c>
      <c r="Z464">
        <v>0.62516203703703699</v>
      </c>
    </row>
    <row r="465" spans="1:26">
      <c r="A465" s="3">
        <v>46231</v>
      </c>
      <c r="B465">
        <v>3959.78</v>
      </c>
      <c r="C465">
        <v>-2.6099999999999998E-2</v>
      </c>
      <c r="D465">
        <v>62280</v>
      </c>
      <c r="E465">
        <v>-4.4299999999999999E-2</v>
      </c>
      <c r="F465">
        <v>9531</v>
      </c>
      <c r="G465" t="s">
        <v>114</v>
      </c>
      <c r="H465">
        <v>6239</v>
      </c>
      <c r="I465">
        <v>-34</v>
      </c>
      <c r="J465">
        <v>-5.4200542005420054E-3</v>
      </c>
      <c r="K465">
        <v>6273</v>
      </c>
      <c r="L465">
        <v>6243</v>
      </c>
      <c r="M465">
        <v>6268</v>
      </c>
      <c r="N465">
        <v>6182</v>
      </c>
      <c r="O465">
        <v>-6.4071760371616209E-4</v>
      </c>
      <c r="P465">
        <v>6245</v>
      </c>
      <c r="Q465">
        <v>-9.6076861489191351E-4</v>
      </c>
      <c r="R465">
        <v>9.2203170494985446E-3</v>
      </c>
      <c r="S465">
        <v>508500</v>
      </c>
      <c r="T465">
        <v>6229.4885999999997</v>
      </c>
      <c r="U465">
        <v>7967</v>
      </c>
      <c r="V465">
        <v>5896</v>
      </c>
      <c r="Z465">
        <v>0.62512731481481476</v>
      </c>
    </row>
    <row r="466" spans="1:26">
      <c r="A466" s="3">
        <v>46231</v>
      </c>
      <c r="B466">
        <v>3959.78</v>
      </c>
      <c r="C466">
        <v>-2.6099999999999998E-2</v>
      </c>
      <c r="D466">
        <v>62280</v>
      </c>
      <c r="E466">
        <v>-4.4299999999999999E-2</v>
      </c>
      <c r="F466">
        <v>9882</v>
      </c>
      <c r="G466" t="s">
        <v>115</v>
      </c>
      <c r="H466">
        <v>1848</v>
      </c>
      <c r="I466">
        <v>19</v>
      </c>
      <c r="J466">
        <v>1.038819026790596E-2</v>
      </c>
      <c r="K466">
        <v>1829</v>
      </c>
      <c r="L466">
        <v>1840</v>
      </c>
      <c r="M466">
        <v>1857</v>
      </c>
      <c r="N466">
        <v>1829</v>
      </c>
      <c r="O466">
        <v>4.3478260869565218E-3</v>
      </c>
      <c r="P466">
        <v>1844</v>
      </c>
      <c r="Q466">
        <v>2.1691973969631237E-3</v>
      </c>
      <c r="R466">
        <v>1.038819026790596E-2</v>
      </c>
      <c r="S466">
        <v>161400</v>
      </c>
      <c r="T466">
        <v>1845.184</v>
      </c>
      <c r="U466">
        <v>1857</v>
      </c>
      <c r="V466">
        <v>1487</v>
      </c>
      <c r="Z466">
        <v>0.62516203703703699</v>
      </c>
    </row>
    <row r="467" spans="1:26">
      <c r="A467" s="3">
        <v>46232</v>
      </c>
      <c r="B467">
        <v>3968.2</v>
      </c>
      <c r="C467">
        <v>1.1999999999999999E-3</v>
      </c>
      <c r="D467">
        <v>61300</v>
      </c>
      <c r="E467">
        <v>-1.7600000000000001E-2</v>
      </c>
      <c r="F467">
        <v>1605</v>
      </c>
      <c r="G467" t="s">
        <v>21</v>
      </c>
      <c r="H467">
        <v>3643</v>
      </c>
      <c r="I467">
        <v>77</v>
      </c>
      <c r="J467">
        <v>2.159282108805384E-2</v>
      </c>
      <c r="K467">
        <v>3566</v>
      </c>
      <c r="L467">
        <v>3555</v>
      </c>
      <c r="M467">
        <v>3651</v>
      </c>
      <c r="N467">
        <v>3555</v>
      </c>
      <c r="O467">
        <v>2.4753867791842476E-2</v>
      </c>
      <c r="P467">
        <v>3615</v>
      </c>
      <c r="Q467">
        <v>7.7455048409405258E-3</v>
      </c>
      <c r="R467">
        <v>2.4753867791842476E-2</v>
      </c>
      <c r="S467">
        <v>2884600</v>
      </c>
      <c r="T467">
        <v>3611.6320999999998</v>
      </c>
      <c r="U467">
        <v>4955</v>
      </c>
      <c r="V467">
        <v>3020</v>
      </c>
      <c r="Z467">
        <v>0.62613425925925925</v>
      </c>
    </row>
    <row r="468" spans="1:26">
      <c r="A468" s="3">
        <v>46232</v>
      </c>
      <c r="B468">
        <v>3968.2</v>
      </c>
      <c r="C468">
        <v>1.1999999999999999E-3</v>
      </c>
      <c r="D468">
        <v>61300</v>
      </c>
      <c r="E468">
        <v>-1.7600000000000001E-2</v>
      </c>
      <c r="F468">
        <v>1833</v>
      </c>
      <c r="G468" t="s">
        <v>24</v>
      </c>
      <c r="H468">
        <v>5790</v>
      </c>
      <c r="I468">
        <v>-60</v>
      </c>
      <c r="J468">
        <v>-1.0256410256410256E-2</v>
      </c>
      <c r="K468">
        <v>5850</v>
      </c>
      <c r="L468">
        <v>5900</v>
      </c>
      <c r="M468">
        <v>5900</v>
      </c>
      <c r="N468">
        <v>5710</v>
      </c>
      <c r="O468">
        <v>-1.864406779661017E-2</v>
      </c>
      <c r="P468">
        <v>5780</v>
      </c>
      <c r="Q468">
        <v>1.7301038062283738E-3</v>
      </c>
      <c r="R468">
        <v>1.4010507880910683E-2</v>
      </c>
      <c r="S468">
        <v>141700</v>
      </c>
      <c r="T468">
        <v>5783.0556999999999</v>
      </c>
      <c r="U468">
        <v>7490</v>
      </c>
      <c r="V468">
        <v>5420</v>
      </c>
      <c r="Z468">
        <v>0.62570601851851848</v>
      </c>
    </row>
    <row r="469" spans="1:26">
      <c r="A469" s="3">
        <v>46232</v>
      </c>
      <c r="B469">
        <v>3968.2</v>
      </c>
      <c r="C469">
        <v>1.1999999999999999E-3</v>
      </c>
      <c r="D469">
        <v>61300</v>
      </c>
      <c r="E469">
        <v>-1.7600000000000001E-2</v>
      </c>
      <c r="F469">
        <v>1911</v>
      </c>
      <c r="G469" t="s">
        <v>25</v>
      </c>
      <c r="H469">
        <v>1401</v>
      </c>
      <c r="I469">
        <v>26.5</v>
      </c>
      <c r="J469">
        <v>1.9279738086576938E-2</v>
      </c>
      <c r="K469">
        <v>1374.5</v>
      </c>
      <c r="L469">
        <v>1389</v>
      </c>
      <c r="M469">
        <v>1413</v>
      </c>
      <c r="N469">
        <v>1381.5</v>
      </c>
      <c r="O469">
        <v>8.6393088552915772E-3</v>
      </c>
      <c r="P469">
        <v>1400.5</v>
      </c>
      <c r="Q469">
        <v>3.570153516601214E-4</v>
      </c>
      <c r="R469">
        <v>1.4115092290988056E-2</v>
      </c>
      <c r="S469">
        <v>2983400</v>
      </c>
      <c r="T469">
        <v>1400.6687999999999</v>
      </c>
      <c r="U469">
        <v>1874.5</v>
      </c>
      <c r="V469">
        <v>1232.5</v>
      </c>
      <c r="Z469">
        <v>0.62641203703703707</v>
      </c>
    </row>
    <row r="470" spans="1:26">
      <c r="A470" s="3">
        <v>46232</v>
      </c>
      <c r="B470">
        <v>3968.2</v>
      </c>
      <c r="C470">
        <v>1.1999999999999999E-3</v>
      </c>
      <c r="D470">
        <v>61300</v>
      </c>
      <c r="E470">
        <v>-1.7600000000000001E-2</v>
      </c>
      <c r="F470">
        <v>1925</v>
      </c>
      <c r="G470" t="s">
        <v>26</v>
      </c>
      <c r="H470">
        <v>4889</v>
      </c>
      <c r="I470">
        <v>124</v>
      </c>
      <c r="J470">
        <v>2.602308499475341E-2</v>
      </c>
      <c r="K470">
        <v>4765</v>
      </c>
      <c r="L470">
        <v>4820</v>
      </c>
      <c r="M470">
        <v>4929</v>
      </c>
      <c r="N470">
        <v>4789</v>
      </c>
      <c r="O470">
        <v>1.4315352697095435E-2</v>
      </c>
      <c r="P470">
        <v>4898</v>
      </c>
      <c r="Q470">
        <v>-1.8374846876276032E-3</v>
      </c>
      <c r="R470">
        <v>2.0881186051367719E-2</v>
      </c>
      <c r="S470">
        <v>1940600</v>
      </c>
      <c r="T470">
        <v>4872.1761999999999</v>
      </c>
      <c r="U470">
        <v>5805</v>
      </c>
      <c r="V470">
        <v>4081</v>
      </c>
      <c r="Z470">
        <v>0.62642361111111111</v>
      </c>
    </row>
    <row r="471" spans="1:26">
      <c r="A471" s="3">
        <v>46232</v>
      </c>
      <c r="B471">
        <v>3968.2</v>
      </c>
      <c r="C471">
        <v>1.1999999999999999E-3</v>
      </c>
      <c r="D471">
        <v>61300</v>
      </c>
      <c r="E471">
        <v>-1.7600000000000001E-2</v>
      </c>
      <c r="F471">
        <v>1928</v>
      </c>
      <c r="G471" t="s">
        <v>27</v>
      </c>
      <c r="H471">
        <v>3747</v>
      </c>
      <c r="I471">
        <v>90</v>
      </c>
      <c r="J471">
        <v>2.461033634126333E-2</v>
      </c>
      <c r="K471">
        <v>3657</v>
      </c>
      <c r="L471">
        <v>3696</v>
      </c>
      <c r="M471">
        <v>3767</v>
      </c>
      <c r="N471">
        <v>3676</v>
      </c>
      <c r="O471">
        <v>1.3798701298701298E-2</v>
      </c>
      <c r="P471">
        <v>3740</v>
      </c>
      <c r="Q471">
        <v>1.8716577540106951E-3</v>
      </c>
      <c r="R471">
        <v>1.9314472252448315E-2</v>
      </c>
      <c r="S471">
        <v>3640300</v>
      </c>
      <c r="T471">
        <v>3727.6738999999998</v>
      </c>
      <c r="U471">
        <v>3832</v>
      </c>
      <c r="V471">
        <v>3181</v>
      </c>
      <c r="Z471">
        <v>0.62645833333333334</v>
      </c>
    </row>
    <row r="472" spans="1:26">
      <c r="A472" s="3">
        <v>46232</v>
      </c>
      <c r="B472">
        <v>3968.2</v>
      </c>
      <c r="C472">
        <v>1.1999999999999999E-3</v>
      </c>
      <c r="D472">
        <v>61300</v>
      </c>
      <c r="E472">
        <v>-1.7600000000000001E-2</v>
      </c>
      <c r="F472">
        <v>1929</v>
      </c>
      <c r="G472" t="s">
        <v>28</v>
      </c>
      <c r="H472">
        <v>1168</v>
      </c>
      <c r="I472">
        <v>29</v>
      </c>
      <c r="J472">
        <v>2.5460930640913083E-2</v>
      </c>
      <c r="K472">
        <v>1139</v>
      </c>
      <c r="L472">
        <v>1204</v>
      </c>
      <c r="M472">
        <v>1212</v>
      </c>
      <c r="N472">
        <v>1154</v>
      </c>
      <c r="O472">
        <v>-2.9900332225913623E-2</v>
      </c>
      <c r="P472">
        <v>1164</v>
      </c>
      <c r="Q472">
        <v>3.4364261168384879E-3</v>
      </c>
      <c r="R472">
        <v>1.2131715771230503E-2</v>
      </c>
      <c r="S472">
        <v>270300</v>
      </c>
      <c r="T472">
        <v>1179.8257000000001</v>
      </c>
      <c r="U472">
        <v>1465</v>
      </c>
      <c r="V472">
        <v>1074</v>
      </c>
      <c r="Z472">
        <v>0.62619212962962967</v>
      </c>
    </row>
    <row r="473" spans="1:26">
      <c r="A473" s="3">
        <v>46232</v>
      </c>
      <c r="B473">
        <v>3968.2</v>
      </c>
      <c r="C473">
        <v>1.1999999999999999E-3</v>
      </c>
      <c r="D473">
        <v>61300</v>
      </c>
      <c r="E473">
        <v>-1.7600000000000001E-2</v>
      </c>
      <c r="F473">
        <v>1963</v>
      </c>
      <c r="G473" t="s">
        <v>29</v>
      </c>
      <c r="H473">
        <v>2208.5</v>
      </c>
      <c r="I473">
        <v>-85.5</v>
      </c>
      <c r="J473">
        <v>-3.7271142109851788E-2</v>
      </c>
      <c r="K473">
        <v>2294</v>
      </c>
      <c r="L473">
        <v>2329</v>
      </c>
      <c r="M473">
        <v>2329</v>
      </c>
      <c r="N473">
        <v>2184</v>
      </c>
      <c r="O473">
        <v>-5.1738943752683557E-2</v>
      </c>
      <c r="P473">
        <v>2234</v>
      </c>
      <c r="Q473">
        <v>-1.1414503133393017E-2</v>
      </c>
      <c r="R473">
        <v>1.1217948717948718E-2</v>
      </c>
      <c r="S473">
        <v>1688600</v>
      </c>
      <c r="T473">
        <v>2235.9304999999999</v>
      </c>
      <c r="U473">
        <v>2927.5</v>
      </c>
      <c r="V473">
        <v>1950.5</v>
      </c>
      <c r="Z473">
        <v>0.6264467592592593</v>
      </c>
    </row>
    <row r="474" spans="1:26">
      <c r="A474" s="3">
        <v>46232</v>
      </c>
      <c r="B474">
        <v>3968.2</v>
      </c>
      <c r="C474">
        <v>1.1999999999999999E-3</v>
      </c>
      <c r="D474">
        <v>61300</v>
      </c>
      <c r="E474">
        <v>-1.7600000000000001E-2</v>
      </c>
      <c r="F474">
        <v>2124</v>
      </c>
      <c r="G474" t="s">
        <v>30</v>
      </c>
      <c r="H474">
        <v>988</v>
      </c>
      <c r="I474">
        <v>36</v>
      </c>
      <c r="J474">
        <v>3.7815126050420166E-2</v>
      </c>
      <c r="K474">
        <v>952</v>
      </c>
      <c r="L474">
        <v>966</v>
      </c>
      <c r="M474">
        <v>996</v>
      </c>
      <c r="N474">
        <v>951</v>
      </c>
      <c r="O474">
        <v>2.2774327122153208E-2</v>
      </c>
      <c r="P474">
        <v>988</v>
      </c>
      <c r="Q474">
        <v>0</v>
      </c>
      <c r="R474">
        <v>3.8906414300736068E-2</v>
      </c>
      <c r="S474">
        <v>566000</v>
      </c>
      <c r="T474">
        <v>981.48900000000003</v>
      </c>
      <c r="U474">
        <v>1092</v>
      </c>
      <c r="V474">
        <v>820</v>
      </c>
      <c r="Z474">
        <v>0.62611111111111106</v>
      </c>
    </row>
    <row r="475" spans="1:26">
      <c r="A475" s="3">
        <v>46232</v>
      </c>
      <c r="B475">
        <v>3968.2</v>
      </c>
      <c r="C475">
        <v>1.1999999999999999E-3</v>
      </c>
      <c r="D475">
        <v>61300</v>
      </c>
      <c r="E475">
        <v>-1.7600000000000001E-2</v>
      </c>
      <c r="F475">
        <v>2162</v>
      </c>
      <c r="G475" t="s">
        <v>31</v>
      </c>
      <c r="H475">
        <v>536</v>
      </c>
      <c r="I475">
        <v>0</v>
      </c>
      <c r="J475">
        <v>0</v>
      </c>
      <c r="K475">
        <v>536</v>
      </c>
      <c r="L475">
        <v>536</v>
      </c>
      <c r="M475">
        <v>536</v>
      </c>
      <c r="N475">
        <v>536</v>
      </c>
      <c r="O475">
        <v>0</v>
      </c>
      <c r="R475">
        <v>0</v>
      </c>
      <c r="S475">
        <v>100</v>
      </c>
      <c r="T475">
        <v>536</v>
      </c>
      <c r="U475">
        <v>540</v>
      </c>
      <c r="V475">
        <v>382</v>
      </c>
      <c r="Z475">
        <v>0.40942129629629631</v>
      </c>
    </row>
    <row r="476" spans="1:26">
      <c r="A476" s="3">
        <v>46232</v>
      </c>
      <c r="B476">
        <v>3968.2</v>
      </c>
      <c r="C476">
        <v>1.1999999999999999E-3</v>
      </c>
      <c r="D476">
        <v>61300</v>
      </c>
      <c r="E476">
        <v>-1.7600000000000001E-2</v>
      </c>
      <c r="F476">
        <v>2229</v>
      </c>
      <c r="G476" t="s">
        <v>32</v>
      </c>
      <c r="H476">
        <v>3184</v>
      </c>
      <c r="I476">
        <v>123</v>
      </c>
      <c r="J476">
        <v>4.0182946749428294E-2</v>
      </c>
      <c r="K476">
        <v>3061</v>
      </c>
      <c r="L476">
        <v>3097</v>
      </c>
      <c r="M476">
        <v>3209</v>
      </c>
      <c r="N476">
        <v>3078</v>
      </c>
      <c r="O476">
        <v>2.8091701646754924E-2</v>
      </c>
      <c r="P476">
        <v>3174</v>
      </c>
      <c r="Q476">
        <v>3.1505986137366098E-3</v>
      </c>
      <c r="R476">
        <v>3.4437946718648471E-2</v>
      </c>
      <c r="S476">
        <v>407900</v>
      </c>
      <c r="T476">
        <v>3159.2512000000002</v>
      </c>
      <c r="U476">
        <v>3194</v>
      </c>
      <c r="V476">
        <v>2756</v>
      </c>
      <c r="Z476">
        <v>0.62626157407407412</v>
      </c>
    </row>
    <row r="477" spans="1:26">
      <c r="A477" s="3">
        <v>46232</v>
      </c>
      <c r="B477">
        <v>3968.2</v>
      </c>
      <c r="C477">
        <v>1.1999999999999999E-3</v>
      </c>
      <c r="D477">
        <v>61300</v>
      </c>
      <c r="E477">
        <v>-1.7600000000000001E-2</v>
      </c>
      <c r="F477">
        <v>2768</v>
      </c>
      <c r="G477" t="s">
        <v>33</v>
      </c>
      <c r="H477">
        <v>5317</v>
      </c>
      <c r="I477">
        <v>-42</v>
      </c>
      <c r="J477">
        <v>-7.8372830752005979E-3</v>
      </c>
      <c r="K477">
        <v>5359</v>
      </c>
      <c r="L477">
        <v>5400</v>
      </c>
      <c r="M477">
        <v>5412</v>
      </c>
      <c r="N477">
        <v>5243</v>
      </c>
      <c r="O477">
        <v>-1.5370370370370371E-2</v>
      </c>
      <c r="P477">
        <v>5305</v>
      </c>
      <c r="Q477">
        <v>2.2620169651272385E-3</v>
      </c>
      <c r="R477">
        <v>1.4114056837688346E-2</v>
      </c>
      <c r="S477">
        <v>1231200</v>
      </c>
      <c r="T477">
        <v>5297.0644000000002</v>
      </c>
      <c r="U477">
        <v>7257</v>
      </c>
      <c r="V477">
        <v>4923</v>
      </c>
      <c r="Z477">
        <v>0.62643518518518515</v>
      </c>
    </row>
    <row r="478" spans="1:26">
      <c r="A478" s="3">
        <v>46232</v>
      </c>
      <c r="B478">
        <v>3968.2</v>
      </c>
      <c r="C478">
        <v>1.1999999999999999E-3</v>
      </c>
      <c r="D478">
        <v>61300</v>
      </c>
      <c r="E478">
        <v>-1.7600000000000001E-2</v>
      </c>
      <c r="F478">
        <v>2769</v>
      </c>
      <c r="G478" t="s">
        <v>34</v>
      </c>
      <c r="H478">
        <v>890</v>
      </c>
      <c r="I478">
        <v>0</v>
      </c>
      <c r="J478">
        <v>0</v>
      </c>
      <c r="K478">
        <v>890</v>
      </c>
      <c r="L478">
        <v>890</v>
      </c>
      <c r="M478">
        <v>893</v>
      </c>
      <c r="N478">
        <v>890</v>
      </c>
      <c r="O478">
        <v>0</v>
      </c>
      <c r="P478">
        <v>891</v>
      </c>
      <c r="Q478">
        <v>-1.1223344556677891E-3</v>
      </c>
      <c r="R478">
        <v>0</v>
      </c>
      <c r="S478">
        <v>2700</v>
      </c>
      <c r="T478">
        <v>891</v>
      </c>
      <c r="U478">
        <v>990</v>
      </c>
      <c r="V478">
        <v>807</v>
      </c>
      <c r="Z478">
        <v>0.6243981481481482</v>
      </c>
    </row>
    <row r="479" spans="1:26">
      <c r="A479" s="3">
        <v>46232</v>
      </c>
      <c r="B479">
        <v>3968.2</v>
      </c>
      <c r="C479">
        <v>1.1999999999999999E-3</v>
      </c>
      <c r="D479">
        <v>61300</v>
      </c>
      <c r="E479">
        <v>-1.7600000000000001E-2</v>
      </c>
      <c r="F479">
        <v>2914</v>
      </c>
      <c r="G479" t="s">
        <v>35</v>
      </c>
      <c r="H479">
        <v>6787</v>
      </c>
      <c r="I479">
        <v>139</v>
      </c>
      <c r="J479">
        <v>2.0908543922984357E-2</v>
      </c>
      <c r="K479">
        <v>6648</v>
      </c>
      <c r="L479">
        <v>6677</v>
      </c>
      <c r="M479">
        <v>6832</v>
      </c>
      <c r="N479">
        <v>6630</v>
      </c>
      <c r="O479">
        <v>1.6474464579901153E-2</v>
      </c>
      <c r="P479">
        <v>6777</v>
      </c>
      <c r="Q479">
        <v>1.4755791648221927E-3</v>
      </c>
      <c r="R479">
        <v>2.368024132730015E-2</v>
      </c>
      <c r="S479">
        <v>4991800</v>
      </c>
      <c r="T479">
        <v>6760.2178999999996</v>
      </c>
      <c r="U479">
        <v>6652</v>
      </c>
      <c r="V479">
        <v>5451</v>
      </c>
      <c r="Z479">
        <v>0.62633101851851847</v>
      </c>
    </row>
    <row r="480" spans="1:26">
      <c r="A480" s="3">
        <v>46232</v>
      </c>
      <c r="B480">
        <v>3968.2</v>
      </c>
      <c r="C480">
        <v>1.1999999999999999E-3</v>
      </c>
      <c r="D480">
        <v>61300</v>
      </c>
      <c r="E480">
        <v>-1.7600000000000001E-2</v>
      </c>
      <c r="F480">
        <v>3003</v>
      </c>
      <c r="G480" t="s">
        <v>36</v>
      </c>
      <c r="H480">
        <v>1913</v>
      </c>
      <c r="I480">
        <v>104</v>
      </c>
      <c r="J480">
        <v>5.7490326147042567E-2</v>
      </c>
      <c r="K480">
        <v>1809</v>
      </c>
      <c r="L480">
        <v>1849</v>
      </c>
      <c r="M480">
        <v>1915</v>
      </c>
      <c r="N480">
        <v>1841</v>
      </c>
      <c r="O480">
        <v>3.4613304488912928E-2</v>
      </c>
      <c r="P480">
        <v>1880</v>
      </c>
      <c r="Q480">
        <v>1.7553191489361703E-2</v>
      </c>
      <c r="R480">
        <v>3.9109179793590437E-2</v>
      </c>
      <c r="S480">
        <v>3400300</v>
      </c>
      <c r="T480">
        <v>1885.4846</v>
      </c>
      <c r="U480">
        <v>2094</v>
      </c>
      <c r="V480">
        <v>1620.5</v>
      </c>
      <c r="Z480">
        <v>0.62645833333333334</v>
      </c>
    </row>
    <row r="481" spans="1:26">
      <c r="A481" s="3">
        <v>46232</v>
      </c>
      <c r="B481">
        <v>3968.2</v>
      </c>
      <c r="C481">
        <v>1.1999999999999999E-3</v>
      </c>
      <c r="D481">
        <v>61300</v>
      </c>
      <c r="E481">
        <v>-1.7600000000000001E-2</v>
      </c>
      <c r="F481">
        <v>3407</v>
      </c>
      <c r="G481" t="s">
        <v>37</v>
      </c>
      <c r="H481">
        <v>1821.5</v>
      </c>
      <c r="I481">
        <v>4.5</v>
      </c>
      <c r="J481">
        <v>2.4766097963676388E-3</v>
      </c>
      <c r="K481">
        <v>1817</v>
      </c>
      <c r="L481">
        <v>1820</v>
      </c>
      <c r="M481">
        <v>1830.5</v>
      </c>
      <c r="N481">
        <v>1794</v>
      </c>
      <c r="O481">
        <v>8.2417582417582418E-4</v>
      </c>
      <c r="P481">
        <v>1816.5</v>
      </c>
      <c r="Q481">
        <v>2.7525461051472614E-3</v>
      </c>
      <c r="R481">
        <v>1.5328874024526198E-2</v>
      </c>
      <c r="S481">
        <v>3741800</v>
      </c>
      <c r="T481">
        <v>1813.191</v>
      </c>
      <c r="U481">
        <v>1906</v>
      </c>
      <c r="V481">
        <v>1415</v>
      </c>
      <c r="Z481">
        <v>0.62643518518518515</v>
      </c>
    </row>
    <row r="482" spans="1:26">
      <c r="A482" s="3">
        <v>46232</v>
      </c>
      <c r="B482">
        <v>3968.2</v>
      </c>
      <c r="C482">
        <v>1.1999999999999999E-3</v>
      </c>
      <c r="D482">
        <v>61300</v>
      </c>
      <c r="E482">
        <v>-1.7600000000000001E-2</v>
      </c>
      <c r="F482">
        <v>4008</v>
      </c>
      <c r="G482" t="s">
        <v>38</v>
      </c>
      <c r="H482">
        <v>1221</v>
      </c>
      <c r="I482">
        <v>-9</v>
      </c>
      <c r="J482">
        <v>-7.3170731707317077E-3</v>
      </c>
      <c r="K482">
        <v>1230</v>
      </c>
      <c r="L482">
        <v>1247</v>
      </c>
      <c r="M482">
        <v>1247</v>
      </c>
      <c r="N482">
        <v>1195</v>
      </c>
      <c r="O482">
        <v>-2.0850040096230954E-2</v>
      </c>
      <c r="P482">
        <v>1214</v>
      </c>
      <c r="Q482">
        <v>5.7660626029654039E-3</v>
      </c>
      <c r="R482">
        <v>2.1757322175732216E-2</v>
      </c>
      <c r="S482">
        <v>194600</v>
      </c>
      <c r="T482">
        <v>1211.8751</v>
      </c>
      <c r="U482">
        <v>1398</v>
      </c>
      <c r="V482">
        <v>1141</v>
      </c>
      <c r="Z482">
        <v>0.62627314814814816</v>
      </c>
    </row>
    <row r="483" spans="1:26">
      <c r="A483" s="3">
        <v>46232</v>
      </c>
      <c r="B483">
        <v>3968.2</v>
      </c>
      <c r="C483">
        <v>1.1999999999999999E-3</v>
      </c>
      <c r="D483">
        <v>61300</v>
      </c>
      <c r="E483">
        <v>-1.7600000000000001E-2</v>
      </c>
      <c r="F483">
        <v>4026</v>
      </c>
      <c r="G483" t="s">
        <v>39</v>
      </c>
      <c r="H483">
        <v>1517</v>
      </c>
      <c r="I483">
        <v>-20</v>
      </c>
      <c r="J483">
        <v>-1.3012361743656473E-2</v>
      </c>
      <c r="K483">
        <v>1537</v>
      </c>
      <c r="L483">
        <v>1540</v>
      </c>
      <c r="M483">
        <v>1544</v>
      </c>
      <c r="N483">
        <v>1495</v>
      </c>
      <c r="O483">
        <v>-1.4935064935064935E-2</v>
      </c>
      <c r="P483">
        <v>1515</v>
      </c>
      <c r="Q483">
        <v>1.3201320132013201E-3</v>
      </c>
      <c r="R483">
        <v>1.471571906354515E-2</v>
      </c>
      <c r="S483">
        <v>89600</v>
      </c>
      <c r="T483">
        <v>1511.039</v>
      </c>
      <c r="U483">
        <v>2148</v>
      </c>
      <c r="V483">
        <v>1480</v>
      </c>
      <c r="Z483">
        <v>0.62630787037037039</v>
      </c>
    </row>
    <row r="484" spans="1:26">
      <c r="A484" s="3">
        <v>46232</v>
      </c>
      <c r="B484">
        <v>3968.2</v>
      </c>
      <c r="C484">
        <v>1.1999999999999999E-3</v>
      </c>
      <c r="D484">
        <v>61300</v>
      </c>
      <c r="E484">
        <v>-1.7600000000000001E-2</v>
      </c>
      <c r="F484">
        <v>4062</v>
      </c>
      <c r="G484" t="s">
        <v>40</v>
      </c>
      <c r="H484">
        <v>13290</v>
      </c>
      <c r="I484">
        <v>-1565</v>
      </c>
      <c r="J484">
        <v>-0.10535173342308987</v>
      </c>
      <c r="K484">
        <v>14855</v>
      </c>
      <c r="L484">
        <v>15155</v>
      </c>
      <c r="M484">
        <v>15340</v>
      </c>
      <c r="N484">
        <v>12980</v>
      </c>
      <c r="O484">
        <v>-0.12306169580996371</v>
      </c>
      <c r="P484">
        <v>13785</v>
      </c>
      <c r="Q484">
        <v>-3.5908596300326445E-2</v>
      </c>
      <c r="R484">
        <v>2.3882896764252697E-2</v>
      </c>
      <c r="S484">
        <v>8231700</v>
      </c>
      <c r="T484">
        <v>14080.41</v>
      </c>
      <c r="U484">
        <v>27480</v>
      </c>
      <c r="V484">
        <v>6592</v>
      </c>
      <c r="Z484">
        <v>0.62645833333333334</v>
      </c>
    </row>
    <row r="485" spans="1:26">
      <c r="A485" s="3">
        <v>46232</v>
      </c>
      <c r="B485">
        <v>3968.2</v>
      </c>
      <c r="C485">
        <v>1.1999999999999999E-3</v>
      </c>
      <c r="D485">
        <v>61300</v>
      </c>
      <c r="E485">
        <v>-1.7600000000000001E-2</v>
      </c>
      <c r="F485">
        <v>4063</v>
      </c>
      <c r="G485" t="s">
        <v>41</v>
      </c>
      <c r="H485">
        <v>5689</v>
      </c>
      <c r="I485">
        <v>-183</v>
      </c>
      <c r="J485">
        <v>-3.1164850136239781E-2</v>
      </c>
      <c r="K485">
        <v>5872</v>
      </c>
      <c r="L485">
        <v>5835</v>
      </c>
      <c r="M485">
        <v>5945</v>
      </c>
      <c r="N485">
        <v>5636</v>
      </c>
      <c r="O485">
        <v>-2.5021422450728362E-2</v>
      </c>
      <c r="P485">
        <v>5722</v>
      </c>
      <c r="Q485">
        <v>-5.7672142607479906E-3</v>
      </c>
      <c r="R485">
        <v>9.4038325053229233E-3</v>
      </c>
      <c r="S485">
        <v>9211100</v>
      </c>
      <c r="T485">
        <v>5763.0423000000001</v>
      </c>
      <c r="U485">
        <v>7930</v>
      </c>
      <c r="V485">
        <v>4812</v>
      </c>
      <c r="Z485">
        <v>0.62645833333333334</v>
      </c>
    </row>
    <row r="486" spans="1:26">
      <c r="A486" s="3">
        <v>46232</v>
      </c>
      <c r="B486">
        <v>3968.2</v>
      </c>
      <c r="C486">
        <v>1.1999999999999999E-3</v>
      </c>
      <c r="D486">
        <v>61300</v>
      </c>
      <c r="E486">
        <v>-1.7600000000000001E-2</v>
      </c>
      <c r="F486">
        <v>4068</v>
      </c>
      <c r="G486" t="s">
        <v>42</v>
      </c>
      <c r="H486">
        <v>1650</v>
      </c>
      <c r="I486">
        <v>1</v>
      </c>
      <c r="J486">
        <v>6.0642813826561554E-4</v>
      </c>
      <c r="K486">
        <v>1649</v>
      </c>
      <c r="L486">
        <v>1650</v>
      </c>
      <c r="M486">
        <v>1650</v>
      </c>
      <c r="N486">
        <v>1650</v>
      </c>
      <c r="O486">
        <v>0</v>
      </c>
      <c r="R486">
        <v>0</v>
      </c>
      <c r="S486">
        <v>400</v>
      </c>
      <c r="T486">
        <v>1650</v>
      </c>
      <c r="U486">
        <v>2000</v>
      </c>
      <c r="V486">
        <v>1557</v>
      </c>
      <c r="Z486">
        <v>0.375</v>
      </c>
    </row>
    <row r="487" spans="1:26">
      <c r="A487" s="3">
        <v>46232</v>
      </c>
      <c r="B487">
        <v>3968.2</v>
      </c>
      <c r="C487">
        <v>1.1999999999999999E-3</v>
      </c>
      <c r="D487">
        <v>61300</v>
      </c>
      <c r="E487">
        <v>-1.7600000000000001E-2</v>
      </c>
      <c r="F487">
        <v>4100</v>
      </c>
      <c r="G487" t="s">
        <v>43</v>
      </c>
      <c r="H487">
        <v>1260</v>
      </c>
      <c r="I487">
        <v>-62</v>
      </c>
      <c r="J487">
        <v>-4.6898638426626324E-2</v>
      </c>
      <c r="K487">
        <v>1322</v>
      </c>
      <c r="L487">
        <v>1327</v>
      </c>
      <c r="M487">
        <v>1346</v>
      </c>
      <c r="N487">
        <v>1255</v>
      </c>
      <c r="O487">
        <v>-5.0489826676714394E-2</v>
      </c>
      <c r="P487">
        <v>1288</v>
      </c>
      <c r="Q487">
        <v>-2.1739130434782608E-2</v>
      </c>
      <c r="R487">
        <v>3.9840637450199202E-3</v>
      </c>
      <c r="S487">
        <v>93200</v>
      </c>
      <c r="T487">
        <v>1278.6469</v>
      </c>
      <c r="U487">
        <v>2219</v>
      </c>
      <c r="V487">
        <v>1153</v>
      </c>
      <c r="Z487">
        <v>0.62545138888888885</v>
      </c>
    </row>
    <row r="488" spans="1:26">
      <c r="A488" s="3">
        <v>46232</v>
      </c>
      <c r="B488">
        <v>3968.2</v>
      </c>
      <c r="C488">
        <v>1.1999999999999999E-3</v>
      </c>
      <c r="D488">
        <v>61300</v>
      </c>
      <c r="E488">
        <v>-1.7600000000000001E-2</v>
      </c>
      <c r="F488">
        <v>4182</v>
      </c>
      <c r="G488" t="s">
        <v>44</v>
      </c>
      <c r="H488">
        <v>3807</v>
      </c>
      <c r="I488">
        <v>-196</v>
      </c>
      <c r="J488">
        <v>-4.8963277541843618E-2</v>
      </c>
      <c r="K488">
        <v>4003</v>
      </c>
      <c r="L488">
        <v>3988</v>
      </c>
      <c r="M488">
        <v>4047</v>
      </c>
      <c r="N488">
        <v>3744</v>
      </c>
      <c r="O488">
        <v>-4.5386158475426278E-2</v>
      </c>
      <c r="P488">
        <v>3849</v>
      </c>
      <c r="Q488">
        <v>-1.0911925175370226E-2</v>
      </c>
      <c r="R488">
        <v>1.6826923076923076E-2</v>
      </c>
      <c r="S488">
        <v>1019200</v>
      </c>
      <c r="T488">
        <v>3872.4313000000002</v>
      </c>
      <c r="U488">
        <v>5738</v>
      </c>
      <c r="V488">
        <v>2830.5</v>
      </c>
      <c r="Z488">
        <v>0.6264467592592593</v>
      </c>
    </row>
    <row r="489" spans="1:26">
      <c r="A489" s="3">
        <v>46232</v>
      </c>
      <c r="B489">
        <v>3968.2</v>
      </c>
      <c r="C489">
        <v>1.1999999999999999E-3</v>
      </c>
      <c r="D489">
        <v>61300</v>
      </c>
      <c r="E489">
        <v>-1.7600000000000001E-2</v>
      </c>
      <c r="F489">
        <v>4188</v>
      </c>
      <c r="G489" t="s">
        <v>45</v>
      </c>
      <c r="H489">
        <v>1150.5</v>
      </c>
      <c r="I489">
        <v>-14.5</v>
      </c>
      <c r="J489">
        <v>-1.2446351931330472E-2</v>
      </c>
      <c r="K489">
        <v>1165</v>
      </c>
      <c r="L489">
        <v>1178</v>
      </c>
      <c r="M489">
        <v>1179</v>
      </c>
      <c r="N489">
        <v>1129</v>
      </c>
      <c r="O489">
        <v>-2.3344651952461801E-2</v>
      </c>
      <c r="P489">
        <v>1142</v>
      </c>
      <c r="Q489">
        <v>7.4430823117338004E-3</v>
      </c>
      <c r="R489">
        <v>1.904340124003543E-2</v>
      </c>
      <c r="S489">
        <v>5111200</v>
      </c>
      <c r="T489">
        <v>1145.9917</v>
      </c>
      <c r="U489">
        <v>1232.5</v>
      </c>
      <c r="V489">
        <v>846.4</v>
      </c>
      <c r="Z489">
        <v>0.62643518518518515</v>
      </c>
    </row>
    <row r="490" spans="1:26">
      <c r="A490" s="3">
        <v>46232</v>
      </c>
      <c r="B490">
        <v>3968.2</v>
      </c>
      <c r="C490">
        <v>1.1999999999999999E-3</v>
      </c>
      <c r="D490">
        <v>61300</v>
      </c>
      <c r="E490">
        <v>-1.7600000000000001E-2</v>
      </c>
      <c r="F490">
        <v>4220</v>
      </c>
      <c r="G490" t="s">
        <v>46</v>
      </c>
      <c r="H490">
        <v>1786</v>
      </c>
      <c r="I490">
        <v>-8</v>
      </c>
      <c r="J490">
        <v>-4.459308807134894E-3</v>
      </c>
      <c r="K490">
        <v>1794</v>
      </c>
      <c r="L490">
        <v>1814</v>
      </c>
      <c r="M490">
        <v>1814</v>
      </c>
      <c r="N490">
        <v>1752</v>
      </c>
      <c r="O490">
        <v>-1.5435501653803748E-2</v>
      </c>
      <c r="P490">
        <v>1773</v>
      </c>
      <c r="Q490">
        <v>7.3322053017484488E-3</v>
      </c>
      <c r="R490">
        <v>1.9406392694063926E-2</v>
      </c>
      <c r="S490">
        <v>65100</v>
      </c>
      <c r="T490">
        <v>1772.6205</v>
      </c>
      <c r="U490">
        <v>1921</v>
      </c>
      <c r="V490">
        <v>1487</v>
      </c>
      <c r="Z490">
        <v>0.6259837962962963</v>
      </c>
    </row>
    <row r="491" spans="1:26">
      <c r="A491" s="3">
        <v>46232</v>
      </c>
      <c r="B491">
        <v>3968.2</v>
      </c>
      <c r="C491">
        <v>1.1999999999999999E-3</v>
      </c>
      <c r="D491">
        <v>61300</v>
      </c>
      <c r="E491">
        <v>-1.7600000000000001E-2</v>
      </c>
      <c r="F491">
        <v>4334</v>
      </c>
      <c r="G491" t="s">
        <v>47</v>
      </c>
      <c r="H491">
        <v>377</v>
      </c>
      <c r="I491">
        <v>-4</v>
      </c>
      <c r="J491">
        <v>-1.0498687664041995E-2</v>
      </c>
      <c r="K491">
        <v>381</v>
      </c>
      <c r="L491">
        <v>379</v>
      </c>
      <c r="M491">
        <v>380</v>
      </c>
      <c r="N491">
        <v>375</v>
      </c>
      <c r="O491">
        <v>-5.2770448548812663E-3</v>
      </c>
      <c r="P491">
        <v>380</v>
      </c>
      <c r="Q491">
        <v>-7.8947368421052634E-3</v>
      </c>
      <c r="R491">
        <v>5.3333333333333332E-3</v>
      </c>
      <c r="S491">
        <v>11700</v>
      </c>
      <c r="T491">
        <v>377.0256</v>
      </c>
      <c r="U491">
        <v>426</v>
      </c>
      <c r="V491">
        <v>365</v>
      </c>
      <c r="Z491">
        <v>0.62597222222222226</v>
      </c>
    </row>
    <row r="492" spans="1:26">
      <c r="A492" s="3">
        <v>46232</v>
      </c>
      <c r="B492">
        <v>3968.2</v>
      </c>
      <c r="C492">
        <v>1.1999999999999999E-3</v>
      </c>
      <c r="D492">
        <v>61300</v>
      </c>
      <c r="E492">
        <v>-1.7600000000000001E-2</v>
      </c>
      <c r="F492">
        <v>4523</v>
      </c>
      <c r="G492" t="s">
        <v>48</v>
      </c>
      <c r="H492">
        <v>5078</v>
      </c>
      <c r="I492">
        <v>287</v>
      </c>
      <c r="J492">
        <v>5.9903986641619701E-2</v>
      </c>
      <c r="K492">
        <v>4791</v>
      </c>
      <c r="L492">
        <v>4861</v>
      </c>
      <c r="M492">
        <v>5110</v>
      </c>
      <c r="N492">
        <v>4846</v>
      </c>
      <c r="O492">
        <v>4.4641020366179798E-2</v>
      </c>
      <c r="P492">
        <v>5050</v>
      </c>
      <c r="Q492">
        <v>5.5445544554455443E-3</v>
      </c>
      <c r="R492">
        <v>4.7874535699546014E-2</v>
      </c>
      <c r="S492">
        <v>2359600</v>
      </c>
      <c r="T492">
        <v>5001.7956000000004</v>
      </c>
      <c r="U492">
        <v>5243</v>
      </c>
      <c r="V492">
        <v>3660</v>
      </c>
      <c r="Z492">
        <v>0.62642361111111111</v>
      </c>
    </row>
    <row r="493" spans="1:26">
      <c r="A493" s="3">
        <v>46232</v>
      </c>
      <c r="B493">
        <v>3968.2</v>
      </c>
      <c r="C493">
        <v>1.1999999999999999E-3</v>
      </c>
      <c r="D493">
        <v>61300</v>
      </c>
      <c r="E493">
        <v>-1.7600000000000001E-2</v>
      </c>
      <c r="F493">
        <v>4528</v>
      </c>
      <c r="G493" t="s">
        <v>49</v>
      </c>
      <c r="H493">
        <v>2503.5</v>
      </c>
      <c r="I493">
        <v>86.5</v>
      </c>
      <c r="J493">
        <v>3.5788167149358709E-2</v>
      </c>
      <c r="K493">
        <v>2417</v>
      </c>
      <c r="L493">
        <v>2450</v>
      </c>
      <c r="M493">
        <v>2514.5</v>
      </c>
      <c r="N493">
        <v>2426.5</v>
      </c>
      <c r="O493">
        <v>2.1836734693877553E-2</v>
      </c>
      <c r="P493">
        <v>2465.5</v>
      </c>
      <c r="Q493">
        <v>1.5412695193672683E-2</v>
      </c>
      <c r="R493">
        <v>3.173294869153101E-2</v>
      </c>
      <c r="S493">
        <v>1371500</v>
      </c>
      <c r="T493">
        <v>2481.8723</v>
      </c>
      <c r="U493">
        <v>2674.5</v>
      </c>
      <c r="V493">
        <v>2114.5</v>
      </c>
      <c r="Z493">
        <v>0.62645833333333334</v>
      </c>
    </row>
    <row r="494" spans="1:26">
      <c r="A494" s="3">
        <v>46232</v>
      </c>
      <c r="B494">
        <v>3968.2</v>
      </c>
      <c r="C494">
        <v>1.1999999999999999E-3</v>
      </c>
      <c r="D494">
        <v>61300</v>
      </c>
      <c r="E494">
        <v>-1.7600000000000001E-2</v>
      </c>
      <c r="F494">
        <v>4661</v>
      </c>
      <c r="G494" t="s">
        <v>50</v>
      </c>
      <c r="H494">
        <v>3021</v>
      </c>
      <c r="I494">
        <v>117</v>
      </c>
      <c r="J494">
        <v>4.0289256198347105E-2</v>
      </c>
      <c r="K494">
        <v>2904</v>
      </c>
      <c r="L494">
        <v>2932</v>
      </c>
      <c r="M494">
        <v>3051</v>
      </c>
      <c r="N494">
        <v>2876</v>
      </c>
      <c r="O494">
        <v>3.0354706684856753E-2</v>
      </c>
      <c r="P494">
        <v>2994</v>
      </c>
      <c r="Q494">
        <v>9.0180360721442889E-3</v>
      </c>
      <c r="R494">
        <v>5.0417246175243395E-2</v>
      </c>
      <c r="S494">
        <v>9371600</v>
      </c>
      <c r="T494">
        <v>2981.0349999999999</v>
      </c>
      <c r="U494">
        <v>2947</v>
      </c>
      <c r="V494">
        <v>2103</v>
      </c>
      <c r="Z494">
        <v>0.62643518518518515</v>
      </c>
    </row>
    <row r="495" spans="1:26">
      <c r="A495" s="3">
        <v>46232</v>
      </c>
      <c r="B495">
        <v>3968.2</v>
      </c>
      <c r="C495">
        <v>1.1999999999999999E-3</v>
      </c>
      <c r="D495">
        <v>61300</v>
      </c>
      <c r="E495">
        <v>-1.7600000000000001E-2</v>
      </c>
      <c r="F495">
        <v>5020</v>
      </c>
      <c r="G495" t="s">
        <v>51</v>
      </c>
      <c r="H495">
        <v>1311.5</v>
      </c>
      <c r="I495">
        <v>15.5</v>
      </c>
      <c r="J495">
        <v>1.1959876543209876E-2</v>
      </c>
      <c r="K495">
        <v>1296</v>
      </c>
      <c r="L495">
        <v>1296.5</v>
      </c>
      <c r="M495">
        <v>1311.5</v>
      </c>
      <c r="N495">
        <v>1296</v>
      </c>
      <c r="O495">
        <v>1.1569610489780177E-2</v>
      </c>
      <c r="P495">
        <v>1310</v>
      </c>
      <c r="Q495">
        <v>1.1450381679389313E-3</v>
      </c>
      <c r="R495">
        <v>1.1959876543209876E-2</v>
      </c>
      <c r="S495">
        <v>4307700</v>
      </c>
      <c r="T495">
        <v>1304.2172</v>
      </c>
      <c r="U495">
        <v>1552.5</v>
      </c>
      <c r="V495">
        <v>1113</v>
      </c>
      <c r="Z495">
        <v>0.62641203703703707</v>
      </c>
    </row>
    <row r="496" spans="1:26">
      <c r="A496" s="3">
        <v>46232</v>
      </c>
      <c r="B496">
        <v>3968.2</v>
      </c>
      <c r="C496">
        <v>1.1999999999999999E-3</v>
      </c>
      <c r="D496">
        <v>61300</v>
      </c>
      <c r="E496">
        <v>-1.7600000000000001E-2</v>
      </c>
      <c r="F496">
        <v>5201</v>
      </c>
      <c r="G496" t="s">
        <v>52</v>
      </c>
      <c r="H496">
        <v>6027</v>
      </c>
      <c r="I496">
        <v>-141</v>
      </c>
      <c r="J496">
        <v>-2.2859922178988325E-2</v>
      </c>
      <c r="K496">
        <v>6168</v>
      </c>
      <c r="L496">
        <v>6175</v>
      </c>
      <c r="M496">
        <v>6194</v>
      </c>
      <c r="N496">
        <v>5951</v>
      </c>
      <c r="O496">
        <v>-2.3967611336032389E-2</v>
      </c>
      <c r="P496">
        <v>6069</v>
      </c>
      <c r="Q496">
        <v>-6.920415224913495E-3</v>
      </c>
      <c r="R496">
        <v>1.2770962863384305E-2</v>
      </c>
      <c r="S496">
        <v>1147200</v>
      </c>
      <c r="T496">
        <v>6049.3761000000004</v>
      </c>
      <c r="U496">
        <v>8315</v>
      </c>
      <c r="V496">
        <v>5177</v>
      </c>
      <c r="Z496">
        <v>0.62643518518518515</v>
      </c>
    </row>
    <row r="497" spans="1:26">
      <c r="A497" s="3">
        <v>46232</v>
      </c>
      <c r="B497">
        <v>3968.2</v>
      </c>
      <c r="C497">
        <v>1.1999999999999999E-3</v>
      </c>
      <c r="D497">
        <v>61300</v>
      </c>
      <c r="E497">
        <v>-1.7600000000000001E-2</v>
      </c>
      <c r="F497">
        <v>5302</v>
      </c>
      <c r="G497" t="s">
        <v>53</v>
      </c>
      <c r="H497">
        <v>4685</v>
      </c>
      <c r="I497">
        <v>20</v>
      </c>
      <c r="J497">
        <v>4.2872454448017148E-3</v>
      </c>
      <c r="K497">
        <v>4665</v>
      </c>
      <c r="L497">
        <v>4665</v>
      </c>
      <c r="M497">
        <v>4695</v>
      </c>
      <c r="N497">
        <v>4615</v>
      </c>
      <c r="O497">
        <v>4.2872454448017148E-3</v>
      </c>
      <c r="P497">
        <v>4660</v>
      </c>
      <c r="Q497">
        <v>5.3648068669527897E-3</v>
      </c>
      <c r="R497">
        <v>1.5167930660888408E-2</v>
      </c>
      <c r="S497">
        <v>55000</v>
      </c>
      <c r="T497">
        <v>4660.3818000000001</v>
      </c>
      <c r="U497">
        <v>5080</v>
      </c>
      <c r="V497">
        <v>4390</v>
      </c>
      <c r="Z497">
        <v>0.6260648148148148</v>
      </c>
    </row>
    <row r="498" spans="1:26">
      <c r="A498" s="3">
        <v>46232</v>
      </c>
      <c r="B498">
        <v>3968.2</v>
      </c>
      <c r="C498">
        <v>1.1999999999999999E-3</v>
      </c>
      <c r="D498">
        <v>61300</v>
      </c>
      <c r="E498">
        <v>-1.7600000000000001E-2</v>
      </c>
      <c r="F498">
        <v>5310</v>
      </c>
      <c r="G498" t="s">
        <v>54</v>
      </c>
      <c r="H498">
        <v>6000</v>
      </c>
      <c r="I498">
        <v>-350</v>
      </c>
      <c r="J498">
        <v>-5.5118110236220472E-2</v>
      </c>
      <c r="K498">
        <v>6350</v>
      </c>
      <c r="L498">
        <v>6330</v>
      </c>
      <c r="M498">
        <v>6330</v>
      </c>
      <c r="N498">
        <v>5870</v>
      </c>
      <c r="O498">
        <v>-5.2132701421800945E-2</v>
      </c>
      <c r="P498">
        <v>5970</v>
      </c>
      <c r="Q498">
        <v>5.0251256281407036E-3</v>
      </c>
      <c r="R498">
        <v>2.2146507666098807E-2</v>
      </c>
      <c r="S498">
        <v>198700</v>
      </c>
      <c r="T498">
        <v>5994.8968000000004</v>
      </c>
      <c r="U498">
        <v>8990</v>
      </c>
      <c r="V498">
        <v>4825</v>
      </c>
      <c r="Z498">
        <v>0.62575231481481486</v>
      </c>
    </row>
    <row r="499" spans="1:26">
      <c r="A499" s="3">
        <v>46232</v>
      </c>
      <c r="B499">
        <v>3968.2</v>
      </c>
      <c r="C499">
        <v>1.1999999999999999E-3</v>
      </c>
      <c r="D499">
        <v>61300</v>
      </c>
      <c r="E499">
        <v>-1.7600000000000001E-2</v>
      </c>
      <c r="F499">
        <v>5334</v>
      </c>
      <c r="G499" t="s">
        <v>55</v>
      </c>
      <c r="H499">
        <v>9021</v>
      </c>
      <c r="I499">
        <v>80</v>
      </c>
      <c r="J499">
        <v>8.9475450173358683E-3</v>
      </c>
      <c r="K499">
        <v>8941</v>
      </c>
      <c r="L499">
        <v>8999</v>
      </c>
      <c r="M499">
        <v>9185</v>
      </c>
      <c r="N499">
        <v>8755</v>
      </c>
      <c r="O499">
        <v>2.4447160795643959E-3</v>
      </c>
      <c r="P499">
        <v>8962</v>
      </c>
      <c r="Q499">
        <v>6.5833519303726846E-3</v>
      </c>
      <c r="R499">
        <v>3.0382638492290118E-2</v>
      </c>
      <c r="S499">
        <v>1809000</v>
      </c>
      <c r="T499">
        <v>8988.3629000000001</v>
      </c>
      <c r="U499">
        <v>11265</v>
      </c>
      <c r="V499">
        <v>6421</v>
      </c>
      <c r="Z499">
        <v>0.62641203703703707</v>
      </c>
    </row>
    <row r="500" spans="1:26">
      <c r="A500" s="3">
        <v>46232</v>
      </c>
      <c r="B500">
        <v>3968.2</v>
      </c>
      <c r="C500">
        <v>1.1999999999999999E-3</v>
      </c>
      <c r="D500">
        <v>61300</v>
      </c>
      <c r="E500">
        <v>-1.7600000000000001E-2</v>
      </c>
      <c r="F500">
        <v>5706</v>
      </c>
      <c r="G500" t="s">
        <v>56</v>
      </c>
      <c r="H500">
        <v>25440</v>
      </c>
      <c r="I500">
        <v>-2570</v>
      </c>
      <c r="J500">
        <v>-9.1752945376651199E-2</v>
      </c>
      <c r="K500">
        <v>28010</v>
      </c>
      <c r="L500">
        <v>28010</v>
      </c>
      <c r="M500">
        <v>28435</v>
      </c>
      <c r="N500">
        <v>24780</v>
      </c>
      <c r="O500">
        <v>-9.1752945376651199E-2</v>
      </c>
      <c r="P500">
        <v>25850</v>
      </c>
      <c r="Q500">
        <v>-1.5860735009671181E-2</v>
      </c>
      <c r="R500">
        <v>2.6634382566585957E-2</v>
      </c>
      <c r="S500">
        <v>1249200</v>
      </c>
      <c r="T500">
        <v>26313.374500000002</v>
      </c>
      <c r="U500">
        <v>57700</v>
      </c>
      <c r="V500">
        <v>17995</v>
      </c>
      <c r="Z500">
        <v>0.62643518518518515</v>
      </c>
    </row>
    <row r="501" spans="1:26">
      <c r="A501" s="3">
        <v>46232</v>
      </c>
      <c r="B501">
        <v>3968.2</v>
      </c>
      <c r="C501">
        <v>1.1999999999999999E-3</v>
      </c>
      <c r="D501">
        <v>61300</v>
      </c>
      <c r="E501">
        <v>-1.7600000000000001E-2</v>
      </c>
      <c r="F501">
        <v>5711</v>
      </c>
      <c r="G501" t="s">
        <v>57</v>
      </c>
      <c r="H501">
        <v>3925</v>
      </c>
      <c r="I501">
        <v>-109</v>
      </c>
      <c r="J501">
        <v>-2.7020327218641546E-2</v>
      </c>
      <c r="K501">
        <v>4034</v>
      </c>
      <c r="L501">
        <v>4035</v>
      </c>
      <c r="M501">
        <v>4065</v>
      </c>
      <c r="N501">
        <v>3825</v>
      </c>
      <c r="O501">
        <v>-2.7261462205700124E-2</v>
      </c>
      <c r="P501">
        <v>3917</v>
      </c>
      <c r="Q501">
        <v>2.0423793719683433E-3</v>
      </c>
      <c r="R501">
        <v>2.6143790849673203E-2</v>
      </c>
      <c r="S501">
        <v>1194600</v>
      </c>
      <c r="T501">
        <v>3924.5032999999999</v>
      </c>
      <c r="U501">
        <v>6126</v>
      </c>
      <c r="V501">
        <v>3690</v>
      </c>
      <c r="Z501">
        <v>0.6264467592592593</v>
      </c>
    </row>
    <row r="502" spans="1:26">
      <c r="A502" s="3">
        <v>46232</v>
      </c>
      <c r="B502">
        <v>3968.2</v>
      </c>
      <c r="C502">
        <v>1.1999999999999999E-3</v>
      </c>
      <c r="D502">
        <v>61300</v>
      </c>
      <c r="E502">
        <v>-1.7600000000000001E-2</v>
      </c>
      <c r="F502">
        <v>5713</v>
      </c>
      <c r="G502" t="s">
        <v>58</v>
      </c>
      <c r="H502">
        <v>7265</v>
      </c>
      <c r="I502">
        <v>-99</v>
      </c>
      <c r="J502">
        <v>-1.3443780554046714E-2</v>
      </c>
      <c r="K502">
        <v>7364</v>
      </c>
      <c r="L502">
        <v>7309</v>
      </c>
      <c r="M502">
        <v>7453</v>
      </c>
      <c r="N502">
        <v>6969</v>
      </c>
      <c r="O502">
        <v>-6.0199753728280205E-3</v>
      </c>
      <c r="P502">
        <v>7166</v>
      </c>
      <c r="Q502">
        <v>1.3815238626849009E-2</v>
      </c>
      <c r="R502">
        <v>4.247381259865117E-2</v>
      </c>
      <c r="S502">
        <v>2646500</v>
      </c>
      <c r="T502">
        <v>7202.8827000000001</v>
      </c>
      <c r="U502">
        <v>13300</v>
      </c>
      <c r="V502">
        <v>6552</v>
      </c>
      <c r="Z502">
        <v>0.6264467592592593</v>
      </c>
    </row>
    <row r="503" spans="1:26">
      <c r="A503" s="3">
        <v>46232</v>
      </c>
      <c r="B503">
        <v>3968.2</v>
      </c>
      <c r="C503">
        <v>1.1999999999999999E-3</v>
      </c>
      <c r="D503">
        <v>61300</v>
      </c>
      <c r="E503">
        <v>-1.7600000000000001E-2</v>
      </c>
      <c r="F503">
        <v>5802</v>
      </c>
      <c r="G503" t="s">
        <v>59</v>
      </c>
      <c r="H503">
        <v>2058.5</v>
      </c>
      <c r="I503">
        <v>-129</v>
      </c>
      <c r="J503">
        <v>-5.897142857142857E-2</v>
      </c>
      <c r="K503">
        <v>2187.5</v>
      </c>
      <c r="L503">
        <v>2137.5</v>
      </c>
      <c r="M503">
        <v>2197</v>
      </c>
      <c r="N503">
        <v>2002.5</v>
      </c>
      <c r="O503">
        <v>-3.6959064327485379E-2</v>
      </c>
      <c r="P503">
        <v>2060</v>
      </c>
      <c r="Q503">
        <v>-7.2815533980582527E-4</v>
      </c>
      <c r="R503">
        <v>2.7965043695380776E-2</v>
      </c>
      <c r="S503">
        <v>24997400</v>
      </c>
      <c r="T503">
        <v>2088.8276999999998</v>
      </c>
      <c r="U503">
        <v>3019</v>
      </c>
      <c r="V503">
        <v>2151.5</v>
      </c>
      <c r="Z503">
        <v>0.62645833333333334</v>
      </c>
    </row>
    <row r="504" spans="1:26">
      <c r="A504" s="3">
        <v>46232</v>
      </c>
      <c r="B504">
        <v>3968.2</v>
      </c>
      <c r="C504">
        <v>1.1999999999999999E-3</v>
      </c>
      <c r="D504">
        <v>61300</v>
      </c>
      <c r="E504">
        <v>-1.7600000000000001E-2</v>
      </c>
      <c r="F504">
        <v>5803</v>
      </c>
      <c r="G504" t="s">
        <v>60</v>
      </c>
      <c r="H504">
        <v>3742</v>
      </c>
      <c r="I504">
        <v>-331</v>
      </c>
      <c r="J504">
        <v>-8.1266879450036827E-2</v>
      </c>
      <c r="K504">
        <v>4073</v>
      </c>
      <c r="L504">
        <v>4003</v>
      </c>
      <c r="M504">
        <v>4129</v>
      </c>
      <c r="N504">
        <v>3665</v>
      </c>
      <c r="O504">
        <v>-6.5201099175618282E-2</v>
      </c>
      <c r="P504">
        <v>3792</v>
      </c>
      <c r="Q504">
        <v>-1.3185654008438819E-2</v>
      </c>
      <c r="R504">
        <v>2.1009549795361529E-2</v>
      </c>
      <c r="S504">
        <v>49670700</v>
      </c>
      <c r="T504">
        <v>3874.3200999999999</v>
      </c>
      <c r="U504">
        <v>7933</v>
      </c>
      <c r="V504">
        <v>3888</v>
      </c>
      <c r="Z504">
        <v>0.62645833333333334</v>
      </c>
    </row>
    <row r="505" spans="1:26">
      <c r="A505" s="3">
        <v>46232</v>
      </c>
      <c r="B505">
        <v>3968.2</v>
      </c>
      <c r="C505">
        <v>1.1999999999999999E-3</v>
      </c>
      <c r="D505">
        <v>61300</v>
      </c>
      <c r="E505">
        <v>-1.7600000000000001E-2</v>
      </c>
      <c r="F505">
        <v>6038</v>
      </c>
      <c r="G505" t="s">
        <v>61</v>
      </c>
      <c r="H505">
        <v>819</v>
      </c>
      <c r="I505">
        <v>-8</v>
      </c>
      <c r="J505">
        <v>-9.673518742442563E-3</v>
      </c>
      <c r="K505">
        <v>827</v>
      </c>
      <c r="L505">
        <v>826</v>
      </c>
      <c r="M505">
        <v>829</v>
      </c>
      <c r="N505">
        <v>816</v>
      </c>
      <c r="O505">
        <v>-8.4745762711864406E-3</v>
      </c>
      <c r="P505">
        <v>829</v>
      </c>
      <c r="Q505">
        <v>-1.2062726176115802E-2</v>
      </c>
      <c r="R505">
        <v>3.6764705882352941E-3</v>
      </c>
      <c r="S505">
        <v>186900</v>
      </c>
      <c r="T505">
        <v>828.86940000000004</v>
      </c>
      <c r="U505">
        <v>991</v>
      </c>
      <c r="V505">
        <v>790</v>
      </c>
      <c r="Z505">
        <v>0.6177893518518518</v>
      </c>
    </row>
    <row r="506" spans="1:26">
      <c r="A506" s="3">
        <v>46232</v>
      </c>
      <c r="B506">
        <v>3968.2</v>
      </c>
      <c r="C506">
        <v>1.1999999999999999E-3</v>
      </c>
      <c r="D506">
        <v>61300</v>
      </c>
      <c r="E506">
        <v>-1.7600000000000001E-2</v>
      </c>
      <c r="F506">
        <v>6156</v>
      </c>
      <c r="G506" t="s">
        <v>62</v>
      </c>
      <c r="H506">
        <v>1779</v>
      </c>
      <c r="I506">
        <v>2</v>
      </c>
      <c r="J506">
        <v>1.1254924029262803E-3</v>
      </c>
      <c r="K506">
        <v>1777</v>
      </c>
      <c r="L506">
        <v>1790</v>
      </c>
      <c r="M506">
        <v>1797</v>
      </c>
      <c r="N506">
        <v>1776</v>
      </c>
      <c r="O506">
        <v>-6.1452513966480443E-3</v>
      </c>
      <c r="P506">
        <v>1792</v>
      </c>
      <c r="Q506">
        <v>-7.254464285714286E-3</v>
      </c>
      <c r="R506">
        <v>1.6891891891891893E-3</v>
      </c>
      <c r="S506">
        <v>11100</v>
      </c>
      <c r="T506">
        <v>1785.5675000000001</v>
      </c>
      <c r="U506">
        <v>2086</v>
      </c>
      <c r="V506">
        <v>1677</v>
      </c>
      <c r="Z506">
        <v>0.61303240740740739</v>
      </c>
    </row>
    <row r="507" spans="1:26">
      <c r="A507" s="3">
        <v>46232</v>
      </c>
      <c r="B507">
        <v>3968.2</v>
      </c>
      <c r="C507">
        <v>1.1999999999999999E-3</v>
      </c>
      <c r="D507">
        <v>61300</v>
      </c>
      <c r="E507">
        <v>-1.7600000000000001E-2</v>
      </c>
      <c r="F507">
        <v>6178</v>
      </c>
      <c r="G507" t="s">
        <v>63</v>
      </c>
      <c r="H507">
        <v>2492</v>
      </c>
      <c r="I507">
        <v>28</v>
      </c>
      <c r="J507">
        <v>1.1363636363636364E-2</v>
      </c>
      <c r="K507">
        <v>2464</v>
      </c>
      <c r="L507">
        <v>2496.5</v>
      </c>
      <c r="M507">
        <v>2499</v>
      </c>
      <c r="N507">
        <v>2448.5</v>
      </c>
      <c r="O507">
        <v>-1.8025235329461246E-3</v>
      </c>
      <c r="P507">
        <v>2484.5</v>
      </c>
      <c r="Q507">
        <v>3.0187160394445564E-3</v>
      </c>
      <c r="R507">
        <v>1.7765979170920973E-2</v>
      </c>
      <c r="S507">
        <v>4814400</v>
      </c>
      <c r="T507">
        <v>2475.3395999999998</v>
      </c>
      <c r="U507">
        <v>2539.5</v>
      </c>
      <c r="V507">
        <v>1663.5</v>
      </c>
      <c r="Z507">
        <v>0.6264467592592593</v>
      </c>
    </row>
    <row r="508" spans="1:26">
      <c r="A508" s="3">
        <v>46232</v>
      </c>
      <c r="B508">
        <v>3968.2</v>
      </c>
      <c r="C508">
        <v>1.1999999999999999E-3</v>
      </c>
      <c r="D508">
        <v>61300</v>
      </c>
      <c r="E508">
        <v>-1.7600000000000001E-2</v>
      </c>
      <c r="F508">
        <v>6208</v>
      </c>
      <c r="G508" t="s">
        <v>64</v>
      </c>
      <c r="H508">
        <v>1549</v>
      </c>
      <c r="I508">
        <v>-41</v>
      </c>
      <c r="J508">
        <v>-2.578616352201258E-2</v>
      </c>
      <c r="K508">
        <v>1590</v>
      </c>
      <c r="L508">
        <v>1600</v>
      </c>
      <c r="M508">
        <v>1605</v>
      </c>
      <c r="N508">
        <v>1531</v>
      </c>
      <c r="O508">
        <v>-3.1875000000000001E-2</v>
      </c>
      <c r="P508">
        <v>1547</v>
      </c>
      <c r="Q508">
        <v>1.2928248222365869E-3</v>
      </c>
      <c r="R508">
        <v>1.1757021554539516E-2</v>
      </c>
      <c r="S508">
        <v>52000</v>
      </c>
      <c r="T508">
        <v>1554.5364999999999</v>
      </c>
      <c r="U508">
        <v>3135</v>
      </c>
      <c r="V508">
        <v>1501</v>
      </c>
      <c r="Z508">
        <v>0.62550925925925926</v>
      </c>
    </row>
    <row r="509" spans="1:26">
      <c r="A509" s="3">
        <v>46232</v>
      </c>
      <c r="B509">
        <v>3968.2</v>
      </c>
      <c r="C509">
        <v>1.1999999999999999E-3</v>
      </c>
      <c r="D509">
        <v>61300</v>
      </c>
      <c r="E509">
        <v>-1.7600000000000001E-2</v>
      </c>
      <c r="F509">
        <v>6356</v>
      </c>
      <c r="G509" t="s">
        <v>65</v>
      </c>
      <c r="H509">
        <v>1249</v>
      </c>
      <c r="I509">
        <v>-47</v>
      </c>
      <c r="J509">
        <v>-3.6265432098765434E-2</v>
      </c>
      <c r="K509">
        <v>1296</v>
      </c>
      <c r="L509">
        <v>1304</v>
      </c>
      <c r="M509">
        <v>1312</v>
      </c>
      <c r="N509">
        <v>1235</v>
      </c>
      <c r="O509">
        <v>-4.2177914110429447E-2</v>
      </c>
      <c r="P509">
        <v>1272</v>
      </c>
      <c r="Q509">
        <v>-1.8081761006289308E-2</v>
      </c>
      <c r="R509">
        <v>1.1336032388663968E-2</v>
      </c>
      <c r="S509">
        <v>148100</v>
      </c>
      <c r="T509">
        <v>1268.8669</v>
      </c>
      <c r="U509">
        <v>2287</v>
      </c>
      <c r="V509">
        <v>810</v>
      </c>
      <c r="Z509">
        <v>0.6262847222222222</v>
      </c>
    </row>
    <row r="510" spans="1:26">
      <c r="A510" s="3">
        <v>46232</v>
      </c>
      <c r="B510">
        <v>3968.2</v>
      </c>
      <c r="C510">
        <v>1.1999999999999999E-3</v>
      </c>
      <c r="D510">
        <v>61300</v>
      </c>
      <c r="E510">
        <v>-1.7600000000000001E-2</v>
      </c>
      <c r="F510">
        <v>6378</v>
      </c>
      <c r="G510" t="s">
        <v>66</v>
      </c>
      <c r="H510">
        <v>1205</v>
      </c>
      <c r="I510">
        <v>6</v>
      </c>
      <c r="J510">
        <v>5.0041701417848205E-3</v>
      </c>
      <c r="K510">
        <v>1199</v>
      </c>
      <c r="L510">
        <v>1197</v>
      </c>
      <c r="M510">
        <v>1210</v>
      </c>
      <c r="N510">
        <v>1159</v>
      </c>
      <c r="O510">
        <v>6.6833751044277356E-3</v>
      </c>
      <c r="P510">
        <v>1170</v>
      </c>
      <c r="Q510">
        <v>2.9914529914529916E-2</v>
      </c>
      <c r="R510">
        <v>3.9689387402933561E-2</v>
      </c>
      <c r="S510">
        <v>158100</v>
      </c>
      <c r="T510">
        <v>1180.1935000000001</v>
      </c>
      <c r="U510">
        <v>1950</v>
      </c>
      <c r="V510">
        <v>1101</v>
      </c>
      <c r="Z510">
        <v>0.62633101851851847</v>
      </c>
    </row>
    <row r="511" spans="1:26">
      <c r="A511" s="3">
        <v>46232</v>
      </c>
      <c r="B511">
        <v>3968.2</v>
      </c>
      <c r="C511">
        <v>1.1999999999999999E-3</v>
      </c>
      <c r="D511">
        <v>61300</v>
      </c>
      <c r="E511">
        <v>-1.7600000000000001E-2</v>
      </c>
      <c r="F511">
        <v>6526</v>
      </c>
      <c r="G511" t="s">
        <v>67</v>
      </c>
      <c r="H511">
        <v>2005.5</v>
      </c>
      <c r="I511">
        <v>-143.5</v>
      </c>
      <c r="J511">
        <v>-6.6775244299674269E-2</v>
      </c>
      <c r="K511">
        <v>2149</v>
      </c>
      <c r="L511">
        <v>2162</v>
      </c>
      <c r="M511">
        <v>2197.5</v>
      </c>
      <c r="N511">
        <v>1963</v>
      </c>
      <c r="O511">
        <v>-7.2386679000925075E-2</v>
      </c>
      <c r="P511">
        <v>2031.5</v>
      </c>
      <c r="Q511">
        <v>-1.2798424809254246E-2</v>
      </c>
      <c r="R511">
        <v>2.1650534895568008E-2</v>
      </c>
      <c r="S511">
        <v>9053900</v>
      </c>
      <c r="T511">
        <v>2051.3425000000002</v>
      </c>
      <c r="U511">
        <v>3200</v>
      </c>
      <c r="V511">
        <v>1678.5</v>
      </c>
      <c r="Z511">
        <v>0.62645833333333334</v>
      </c>
    </row>
    <row r="512" spans="1:26">
      <c r="A512" s="3">
        <v>46232</v>
      </c>
      <c r="B512">
        <v>3968.2</v>
      </c>
      <c r="C512">
        <v>1.1999999999999999E-3</v>
      </c>
      <c r="D512">
        <v>61300</v>
      </c>
      <c r="E512">
        <v>-1.7600000000000001E-2</v>
      </c>
      <c r="F512">
        <v>6586</v>
      </c>
      <c r="G512" t="s">
        <v>68</v>
      </c>
      <c r="H512">
        <v>5796</v>
      </c>
      <c r="I512">
        <v>124</v>
      </c>
      <c r="J512">
        <v>2.1861777150916785E-2</v>
      </c>
      <c r="K512">
        <v>5672</v>
      </c>
      <c r="L512">
        <v>5741</v>
      </c>
      <c r="M512">
        <v>5859</v>
      </c>
      <c r="N512">
        <v>5717</v>
      </c>
      <c r="O512">
        <v>9.5802125065319634E-3</v>
      </c>
      <c r="P512">
        <v>5858</v>
      </c>
      <c r="Q512">
        <v>-1.0583817002389894E-2</v>
      </c>
      <c r="R512">
        <v>1.3818436242784678E-2</v>
      </c>
      <c r="S512">
        <v>875300</v>
      </c>
      <c r="T512">
        <v>5800.9678000000004</v>
      </c>
      <c r="U512">
        <v>6130</v>
      </c>
      <c r="V512">
        <v>4633</v>
      </c>
      <c r="Z512">
        <v>0.62643518518518515</v>
      </c>
    </row>
    <row r="513" spans="1:26">
      <c r="A513" s="3">
        <v>46232</v>
      </c>
      <c r="B513">
        <v>3968.2</v>
      </c>
      <c r="C513">
        <v>1.1999999999999999E-3</v>
      </c>
      <c r="D513">
        <v>61300</v>
      </c>
      <c r="E513">
        <v>-1.7600000000000001E-2</v>
      </c>
      <c r="F513">
        <v>6594</v>
      </c>
      <c r="G513" t="s">
        <v>69</v>
      </c>
      <c r="H513">
        <v>2546</v>
      </c>
      <c r="I513">
        <v>-18</v>
      </c>
      <c r="J513">
        <v>-7.0202808112324495E-3</v>
      </c>
      <c r="K513">
        <v>2564</v>
      </c>
      <c r="L513">
        <v>2614</v>
      </c>
      <c r="M513">
        <v>2615</v>
      </c>
      <c r="N513">
        <v>2488</v>
      </c>
      <c r="O513">
        <v>-2.6013771996939557E-2</v>
      </c>
      <c r="P513">
        <v>2517</v>
      </c>
      <c r="Q513">
        <v>1.1521652761223678E-2</v>
      </c>
      <c r="R513">
        <v>2.3311897106109324E-2</v>
      </c>
      <c r="S513">
        <v>9238900</v>
      </c>
      <c r="T513">
        <v>2532.6174999999998</v>
      </c>
      <c r="U513">
        <v>2922</v>
      </c>
      <c r="V513">
        <v>1937</v>
      </c>
      <c r="Z513">
        <v>0.6264467592592593</v>
      </c>
    </row>
    <row r="514" spans="1:26">
      <c r="A514" s="3">
        <v>46232</v>
      </c>
      <c r="B514">
        <v>3968.2</v>
      </c>
      <c r="C514">
        <v>1.1999999999999999E-3</v>
      </c>
      <c r="D514">
        <v>61300</v>
      </c>
      <c r="E514">
        <v>-1.7600000000000001E-2</v>
      </c>
      <c r="F514">
        <v>6674</v>
      </c>
      <c r="G514" t="s">
        <v>70</v>
      </c>
      <c r="H514">
        <v>5137</v>
      </c>
      <c r="I514">
        <v>-324</v>
      </c>
      <c r="J514">
        <v>-5.9329793078190807E-2</v>
      </c>
      <c r="K514">
        <v>5461</v>
      </c>
      <c r="L514">
        <v>5401</v>
      </c>
      <c r="M514">
        <v>5439</v>
      </c>
      <c r="N514">
        <v>5044</v>
      </c>
      <c r="O514">
        <v>-4.8879837067209775E-2</v>
      </c>
      <c r="P514">
        <v>5173</v>
      </c>
      <c r="Q514">
        <v>-6.9592112893872024E-3</v>
      </c>
      <c r="R514">
        <v>1.8437747819191119E-2</v>
      </c>
      <c r="S514">
        <v>697500</v>
      </c>
      <c r="T514">
        <v>5199.7105000000001</v>
      </c>
      <c r="U514">
        <v>7899</v>
      </c>
      <c r="V514">
        <v>3532</v>
      </c>
      <c r="Z514">
        <v>0.62642361111111111</v>
      </c>
    </row>
    <row r="515" spans="1:26">
      <c r="A515" s="3">
        <v>46232</v>
      </c>
      <c r="B515">
        <v>3968.2</v>
      </c>
      <c r="C515">
        <v>1.1999999999999999E-3</v>
      </c>
      <c r="D515">
        <v>61300</v>
      </c>
      <c r="E515">
        <v>-1.7600000000000001E-2</v>
      </c>
      <c r="F515">
        <v>6758</v>
      </c>
      <c r="G515" t="s">
        <v>71</v>
      </c>
      <c r="H515">
        <v>3804</v>
      </c>
      <c r="I515">
        <v>142</v>
      </c>
      <c r="J515">
        <v>3.8776624795193886E-2</v>
      </c>
      <c r="K515">
        <v>3662</v>
      </c>
      <c r="L515">
        <v>3685</v>
      </c>
      <c r="M515">
        <v>3809</v>
      </c>
      <c r="N515">
        <v>3646</v>
      </c>
      <c r="O515">
        <v>3.2293080054274087E-2</v>
      </c>
      <c r="P515">
        <v>3786</v>
      </c>
      <c r="Q515">
        <v>4.7543581616481777E-3</v>
      </c>
      <c r="R515">
        <v>4.333516182117389E-2</v>
      </c>
      <c r="S515">
        <v>23255500</v>
      </c>
      <c r="T515">
        <v>3752.1079</v>
      </c>
      <c r="U515">
        <v>4124</v>
      </c>
      <c r="V515">
        <v>3043</v>
      </c>
      <c r="Z515">
        <v>0.6264467592592593</v>
      </c>
    </row>
    <row r="516" spans="1:26">
      <c r="A516" s="3">
        <v>46232</v>
      </c>
      <c r="B516">
        <v>3968.2</v>
      </c>
      <c r="C516">
        <v>1.1999999999999999E-3</v>
      </c>
      <c r="D516">
        <v>61300</v>
      </c>
      <c r="E516">
        <v>-1.7600000000000001E-2</v>
      </c>
      <c r="F516">
        <v>6810</v>
      </c>
      <c r="G516" t="s">
        <v>72</v>
      </c>
      <c r="H516">
        <v>2064</v>
      </c>
      <c r="I516">
        <v>-15</v>
      </c>
      <c r="J516">
        <v>-7.215007215007215E-3</v>
      </c>
      <c r="K516">
        <v>2079</v>
      </c>
      <c r="L516">
        <v>2099</v>
      </c>
      <c r="M516">
        <v>2100</v>
      </c>
      <c r="N516">
        <v>2038</v>
      </c>
      <c r="O516">
        <v>-1.6674606955693186E-2</v>
      </c>
      <c r="P516">
        <v>2055</v>
      </c>
      <c r="Q516">
        <v>4.3795620437956208E-3</v>
      </c>
      <c r="R516">
        <v>1.2757605495583905E-2</v>
      </c>
      <c r="S516">
        <v>125600</v>
      </c>
      <c r="T516">
        <v>2067.5135</v>
      </c>
      <c r="U516">
        <v>2511</v>
      </c>
      <c r="V516">
        <v>1871</v>
      </c>
      <c r="Z516">
        <v>0.62615740740740744</v>
      </c>
    </row>
    <row r="517" spans="1:26">
      <c r="A517" s="3">
        <v>46232</v>
      </c>
      <c r="B517">
        <v>3968.2</v>
      </c>
      <c r="C517">
        <v>1.1999999999999999E-3</v>
      </c>
      <c r="D517">
        <v>61300</v>
      </c>
      <c r="E517">
        <v>-1.7600000000000001E-2</v>
      </c>
      <c r="F517">
        <v>6841</v>
      </c>
      <c r="G517" t="s">
        <v>73</v>
      </c>
      <c r="H517">
        <v>5567</v>
      </c>
      <c r="I517">
        <v>-88</v>
      </c>
      <c r="J517">
        <v>-1.5561450044208665E-2</v>
      </c>
      <c r="K517">
        <v>5655</v>
      </c>
      <c r="L517">
        <v>5668</v>
      </c>
      <c r="M517">
        <v>5703</v>
      </c>
      <c r="N517">
        <v>5472</v>
      </c>
      <c r="O517">
        <v>-1.7819336626676077E-2</v>
      </c>
      <c r="P517">
        <v>5600</v>
      </c>
      <c r="Q517">
        <v>-5.8928571428571433E-3</v>
      </c>
      <c r="R517">
        <v>1.7361111111111112E-2</v>
      </c>
      <c r="S517">
        <v>864600</v>
      </c>
      <c r="T517">
        <v>5590.3765000000003</v>
      </c>
      <c r="U517">
        <v>6317</v>
      </c>
      <c r="V517">
        <v>4584</v>
      </c>
      <c r="Z517">
        <v>0.6264467592592593</v>
      </c>
    </row>
    <row r="518" spans="1:26">
      <c r="A518" s="3">
        <v>46232</v>
      </c>
      <c r="B518">
        <v>3968.2</v>
      </c>
      <c r="C518">
        <v>1.1999999999999999E-3</v>
      </c>
      <c r="D518">
        <v>61300</v>
      </c>
      <c r="E518">
        <v>-1.7600000000000001E-2</v>
      </c>
      <c r="F518">
        <v>6890</v>
      </c>
      <c r="G518" t="s">
        <v>74</v>
      </c>
      <c r="H518">
        <v>7180</v>
      </c>
      <c r="I518">
        <v>-370</v>
      </c>
      <c r="J518">
        <v>-4.900662251655629E-2</v>
      </c>
      <c r="K518">
        <v>7550</v>
      </c>
      <c r="L518">
        <v>7670</v>
      </c>
      <c r="M518">
        <v>7950</v>
      </c>
      <c r="N518">
        <v>6950</v>
      </c>
      <c r="O518">
        <v>-6.3885267275097787E-2</v>
      </c>
      <c r="P518">
        <v>7150</v>
      </c>
      <c r="Q518">
        <v>4.1958041958041958E-3</v>
      </c>
      <c r="R518">
        <v>3.3093525179856115E-2</v>
      </c>
      <c r="S518">
        <v>1941400</v>
      </c>
      <c r="T518">
        <v>7335.2456000000002</v>
      </c>
      <c r="U518">
        <v>11700</v>
      </c>
      <c r="V518">
        <v>5030</v>
      </c>
      <c r="Z518">
        <v>0.62638888888888888</v>
      </c>
    </row>
    <row r="519" spans="1:26">
      <c r="A519" s="3">
        <v>46232</v>
      </c>
      <c r="B519">
        <v>3968.2</v>
      </c>
      <c r="C519">
        <v>1.1999999999999999E-3</v>
      </c>
      <c r="D519">
        <v>61300</v>
      </c>
      <c r="E519">
        <v>-1.7600000000000001E-2</v>
      </c>
      <c r="F519">
        <v>6925</v>
      </c>
      <c r="G519" t="s">
        <v>75</v>
      </c>
      <c r="H519">
        <v>3575</v>
      </c>
      <c r="I519">
        <v>-248</v>
      </c>
      <c r="J519">
        <v>-6.487052053361235E-2</v>
      </c>
      <c r="K519">
        <v>3823</v>
      </c>
      <c r="L519">
        <v>3753</v>
      </c>
      <c r="M519">
        <v>3812</v>
      </c>
      <c r="N519">
        <v>3513</v>
      </c>
      <c r="O519">
        <v>-4.7428723687716494E-2</v>
      </c>
      <c r="P519">
        <v>3587</v>
      </c>
      <c r="Q519">
        <v>-3.3454139949818792E-3</v>
      </c>
      <c r="R519">
        <v>1.7648733276401936E-2</v>
      </c>
      <c r="S519">
        <v>357900</v>
      </c>
      <c r="T519">
        <v>3618.3928000000001</v>
      </c>
      <c r="U519">
        <v>5164</v>
      </c>
      <c r="V519">
        <v>2520.5</v>
      </c>
      <c r="Z519">
        <v>0.62643518518518515</v>
      </c>
    </row>
    <row r="520" spans="1:26">
      <c r="A520" s="3">
        <v>46232</v>
      </c>
      <c r="B520">
        <v>3968.2</v>
      </c>
      <c r="C520">
        <v>1.1999999999999999E-3</v>
      </c>
      <c r="D520">
        <v>61300</v>
      </c>
      <c r="E520">
        <v>-1.7600000000000001E-2</v>
      </c>
      <c r="F520">
        <v>6963</v>
      </c>
      <c r="G520" t="s">
        <v>76</v>
      </c>
      <c r="H520">
        <v>3886</v>
      </c>
      <c r="I520">
        <v>-231</v>
      </c>
      <c r="J520">
        <v>-5.6108817099829976E-2</v>
      </c>
      <c r="K520">
        <v>4117</v>
      </c>
      <c r="L520">
        <v>4121</v>
      </c>
      <c r="M520">
        <v>4272</v>
      </c>
      <c r="N520">
        <v>3784</v>
      </c>
      <c r="O520">
        <v>-5.7024993933511285E-2</v>
      </c>
      <c r="P520">
        <v>3969</v>
      </c>
      <c r="Q520">
        <v>-2.091206853111615E-2</v>
      </c>
      <c r="R520">
        <v>2.6955602536997886E-2</v>
      </c>
      <c r="S520">
        <v>5684200</v>
      </c>
      <c r="T520">
        <v>3984.6772999999998</v>
      </c>
      <c r="U520">
        <v>6099</v>
      </c>
      <c r="V520">
        <v>2247</v>
      </c>
      <c r="Z520">
        <v>0.6264467592592593</v>
      </c>
    </row>
    <row r="521" spans="1:26">
      <c r="A521" s="3">
        <v>46232</v>
      </c>
      <c r="B521">
        <v>3968.2</v>
      </c>
      <c r="C521">
        <v>1.1999999999999999E-3</v>
      </c>
      <c r="D521">
        <v>61300</v>
      </c>
      <c r="E521">
        <v>-1.7600000000000001E-2</v>
      </c>
      <c r="F521">
        <v>7011</v>
      </c>
      <c r="G521" t="s">
        <v>77</v>
      </c>
      <c r="H521">
        <v>3745</v>
      </c>
      <c r="I521">
        <v>-60</v>
      </c>
      <c r="J521">
        <v>-1.5768725361366621E-2</v>
      </c>
      <c r="K521">
        <v>3805</v>
      </c>
      <c r="L521">
        <v>3751</v>
      </c>
      <c r="M521">
        <v>3783</v>
      </c>
      <c r="N521">
        <v>3701</v>
      </c>
      <c r="O521">
        <v>-1.5995734470807784E-3</v>
      </c>
      <c r="P521">
        <v>3747</v>
      </c>
      <c r="Q521">
        <v>-5.3376034160661863E-4</v>
      </c>
      <c r="R521">
        <v>1.1888678735476898E-2</v>
      </c>
      <c r="S521">
        <v>14083100</v>
      </c>
      <c r="T521">
        <v>3735.4016000000001</v>
      </c>
      <c r="U521">
        <v>5208</v>
      </c>
      <c r="V521">
        <v>3404</v>
      </c>
      <c r="Z521">
        <v>0.6264467592592593</v>
      </c>
    </row>
    <row r="522" spans="1:26">
      <c r="A522" s="3">
        <v>46232</v>
      </c>
      <c r="B522">
        <v>3968.2</v>
      </c>
      <c r="C522">
        <v>1.1999999999999999E-3</v>
      </c>
      <c r="D522">
        <v>61300</v>
      </c>
      <c r="E522">
        <v>-1.7600000000000001E-2</v>
      </c>
      <c r="F522">
        <v>7013</v>
      </c>
      <c r="G522" t="s">
        <v>78</v>
      </c>
      <c r="H522">
        <v>2741</v>
      </c>
      <c r="I522">
        <v>-33.5</v>
      </c>
      <c r="J522">
        <v>-1.2074247612182376E-2</v>
      </c>
      <c r="K522">
        <v>2774.5</v>
      </c>
      <c r="L522">
        <v>2783</v>
      </c>
      <c r="M522">
        <v>2805.5</v>
      </c>
      <c r="N522">
        <v>2704</v>
      </c>
      <c r="O522">
        <v>-1.5091627739849083E-2</v>
      </c>
      <c r="P522">
        <v>2748</v>
      </c>
      <c r="Q522">
        <v>-2.5473071324599709E-3</v>
      </c>
      <c r="R522">
        <v>1.3683431952662722E-2</v>
      </c>
      <c r="S522">
        <v>9947100</v>
      </c>
      <c r="T522">
        <v>2739.4603000000002</v>
      </c>
      <c r="U522">
        <v>4698</v>
      </c>
      <c r="V522">
        <v>2245</v>
      </c>
      <c r="Z522">
        <v>0.62645833333333334</v>
      </c>
    </row>
    <row r="523" spans="1:26">
      <c r="A523" s="3">
        <v>46232</v>
      </c>
      <c r="B523">
        <v>3968.2</v>
      </c>
      <c r="C523">
        <v>1.1999999999999999E-3</v>
      </c>
      <c r="D523">
        <v>61300</v>
      </c>
      <c r="E523">
        <v>-1.7600000000000001E-2</v>
      </c>
      <c r="F523">
        <v>7047</v>
      </c>
      <c r="G523" t="s">
        <v>79</v>
      </c>
      <c r="H523">
        <v>2309</v>
      </c>
      <c r="I523">
        <v>-37</v>
      </c>
      <c r="J523">
        <v>-1.5771526001705029E-2</v>
      </c>
      <c r="K523">
        <v>2346</v>
      </c>
      <c r="L523">
        <v>2375</v>
      </c>
      <c r="M523">
        <v>2380</v>
      </c>
      <c r="N523">
        <v>2281</v>
      </c>
      <c r="O523">
        <v>-2.7789473684210527E-2</v>
      </c>
      <c r="P523">
        <v>2317</v>
      </c>
      <c r="Q523">
        <v>-3.4527406128614588E-3</v>
      </c>
      <c r="R523">
        <v>1.2275317843051293E-2</v>
      </c>
      <c r="S523">
        <v>81500</v>
      </c>
      <c r="T523">
        <v>2316.6478000000002</v>
      </c>
      <c r="U523">
        <v>2769</v>
      </c>
      <c r="V523">
        <v>1912</v>
      </c>
      <c r="Z523">
        <v>0.62578703703703709</v>
      </c>
    </row>
    <row r="524" spans="1:26">
      <c r="A524" s="3">
        <v>46232</v>
      </c>
      <c r="B524">
        <v>3968.2</v>
      </c>
      <c r="C524">
        <v>1.1999999999999999E-3</v>
      </c>
      <c r="D524">
        <v>61300</v>
      </c>
      <c r="E524">
        <v>-1.7600000000000001E-2</v>
      </c>
      <c r="F524">
        <v>7084</v>
      </c>
      <c r="G524" t="s">
        <v>80</v>
      </c>
      <c r="H524">
        <v>2720</v>
      </c>
      <c r="I524">
        <v>-10</v>
      </c>
      <c r="J524">
        <v>-3.663003663003663E-3</v>
      </c>
      <c r="K524">
        <v>2730</v>
      </c>
      <c r="L524">
        <v>2719</v>
      </c>
      <c r="M524">
        <v>2737</v>
      </c>
      <c r="N524">
        <v>2660</v>
      </c>
      <c r="O524">
        <v>3.677822728944465E-4</v>
      </c>
      <c r="P524">
        <v>2733</v>
      </c>
      <c r="Q524">
        <v>-4.7566776436150753E-3</v>
      </c>
      <c r="R524">
        <v>2.2556390977443608E-2</v>
      </c>
      <c r="S524">
        <v>5800</v>
      </c>
      <c r="T524">
        <v>2709.3103000000001</v>
      </c>
      <c r="U524">
        <v>3595</v>
      </c>
      <c r="V524">
        <v>1856</v>
      </c>
      <c r="Z524">
        <v>0.57996527777777773</v>
      </c>
    </row>
    <row r="525" spans="1:26">
      <c r="A525" s="3">
        <v>46232</v>
      </c>
      <c r="B525">
        <v>3968.2</v>
      </c>
      <c r="C525">
        <v>1.1999999999999999E-3</v>
      </c>
      <c r="D525">
        <v>61300</v>
      </c>
      <c r="E525">
        <v>-1.7600000000000001E-2</v>
      </c>
      <c r="F525">
        <v>7182</v>
      </c>
      <c r="G525" t="s">
        <v>81</v>
      </c>
      <c r="H525">
        <v>3233</v>
      </c>
      <c r="I525">
        <v>-23</v>
      </c>
      <c r="J525">
        <v>-7.0638820638820642E-3</v>
      </c>
      <c r="K525">
        <v>3256</v>
      </c>
      <c r="L525">
        <v>3200</v>
      </c>
      <c r="M525">
        <v>3241</v>
      </c>
      <c r="N525">
        <v>3134</v>
      </c>
      <c r="O525">
        <v>1.03125E-2</v>
      </c>
      <c r="P525">
        <v>3174</v>
      </c>
      <c r="Q525">
        <v>1.8588531821046E-2</v>
      </c>
      <c r="R525">
        <v>3.1589023611997447E-2</v>
      </c>
      <c r="S525">
        <v>7884100</v>
      </c>
      <c r="T525">
        <v>3184.5989</v>
      </c>
      <c r="U525">
        <v>3465</v>
      </c>
      <c r="V525">
        <v>2238</v>
      </c>
      <c r="Z525">
        <v>0.62643518518518515</v>
      </c>
    </row>
    <row r="526" spans="1:26">
      <c r="A526" s="3">
        <v>46232</v>
      </c>
      <c r="B526">
        <v>3968.2</v>
      </c>
      <c r="C526">
        <v>1.1999999999999999E-3</v>
      </c>
      <c r="D526">
        <v>61300</v>
      </c>
      <c r="E526">
        <v>-1.7600000000000001E-2</v>
      </c>
      <c r="F526">
        <v>7203</v>
      </c>
      <c r="G526" t="s">
        <v>82</v>
      </c>
      <c r="H526">
        <v>3222</v>
      </c>
      <c r="I526">
        <v>214</v>
      </c>
      <c r="J526">
        <v>7.1143617021276598E-2</v>
      </c>
      <c r="K526">
        <v>3008</v>
      </c>
      <c r="L526">
        <v>3085</v>
      </c>
      <c r="M526">
        <v>3226</v>
      </c>
      <c r="N526">
        <v>3059</v>
      </c>
      <c r="O526">
        <v>4.4408427876823336E-2</v>
      </c>
      <c r="P526">
        <v>3183</v>
      </c>
      <c r="Q526">
        <v>1.2252591894439209E-2</v>
      </c>
      <c r="R526">
        <v>5.3285387381497219E-2</v>
      </c>
      <c r="S526">
        <v>48931600</v>
      </c>
      <c r="T526">
        <v>3154.8420000000001</v>
      </c>
      <c r="U526">
        <v>4000</v>
      </c>
      <c r="V526">
        <v>2686</v>
      </c>
      <c r="Z526">
        <v>0.62645833333333334</v>
      </c>
    </row>
    <row r="527" spans="1:26">
      <c r="A527" s="3">
        <v>46232</v>
      </c>
      <c r="B527">
        <v>3968.2</v>
      </c>
      <c r="C527">
        <v>1.1999999999999999E-3</v>
      </c>
      <c r="D527">
        <v>61300</v>
      </c>
      <c r="E527">
        <v>-1.7600000000000001E-2</v>
      </c>
      <c r="F527">
        <v>7213</v>
      </c>
      <c r="G527" t="s">
        <v>83</v>
      </c>
      <c r="H527">
        <v>616</v>
      </c>
      <c r="I527">
        <v>-3</v>
      </c>
      <c r="J527">
        <v>-4.8465266558966073E-3</v>
      </c>
      <c r="K527">
        <v>619</v>
      </c>
      <c r="L527">
        <v>622</v>
      </c>
      <c r="M527">
        <v>624</v>
      </c>
      <c r="N527">
        <v>605</v>
      </c>
      <c r="O527">
        <v>-9.6463022508038593E-3</v>
      </c>
      <c r="P527">
        <v>618</v>
      </c>
      <c r="Q527">
        <v>-3.2362459546925568E-3</v>
      </c>
      <c r="R527">
        <v>1.8181818181818181E-2</v>
      </c>
      <c r="S527">
        <v>27000</v>
      </c>
      <c r="T527">
        <v>610.94439999999997</v>
      </c>
      <c r="U527">
        <v>647</v>
      </c>
      <c r="V527">
        <v>438</v>
      </c>
      <c r="Z527">
        <v>0.62597222222222226</v>
      </c>
    </row>
    <row r="528" spans="1:26">
      <c r="A528" s="3">
        <v>46232</v>
      </c>
      <c r="B528">
        <v>3968.2</v>
      </c>
      <c r="C528">
        <v>1.1999999999999999E-3</v>
      </c>
      <c r="D528">
        <v>61300</v>
      </c>
      <c r="E528">
        <v>-1.7600000000000001E-2</v>
      </c>
      <c r="F528">
        <v>7220</v>
      </c>
      <c r="G528" t="s">
        <v>84</v>
      </c>
      <c r="H528">
        <v>2990</v>
      </c>
      <c r="I528">
        <v>-75</v>
      </c>
      <c r="J528">
        <v>-2.4469820554649267E-2</v>
      </c>
      <c r="K528">
        <v>3065</v>
      </c>
      <c r="L528">
        <v>3065</v>
      </c>
      <c r="M528">
        <v>3175</v>
      </c>
      <c r="N528">
        <v>2871</v>
      </c>
      <c r="O528">
        <v>-2.4469820554649267E-2</v>
      </c>
      <c r="P528">
        <v>2997</v>
      </c>
      <c r="Q528">
        <v>-2.3356690023356688E-3</v>
      </c>
      <c r="R528">
        <v>4.1448972483455242E-2</v>
      </c>
      <c r="S528">
        <v>1575800</v>
      </c>
      <c r="T528">
        <v>2993.9198999999999</v>
      </c>
      <c r="U528">
        <v>10550</v>
      </c>
      <c r="V528">
        <v>2210</v>
      </c>
      <c r="Z528">
        <v>0.62645833333333334</v>
      </c>
    </row>
    <row r="529" spans="1:26">
      <c r="A529" s="3">
        <v>46232</v>
      </c>
      <c r="B529">
        <v>3968.2</v>
      </c>
      <c r="C529">
        <v>1.1999999999999999E-3</v>
      </c>
      <c r="D529">
        <v>61300</v>
      </c>
      <c r="E529">
        <v>-1.7600000000000001E-2</v>
      </c>
      <c r="F529">
        <v>7269</v>
      </c>
      <c r="G529" t="s">
        <v>85</v>
      </c>
      <c r="H529">
        <v>2128</v>
      </c>
      <c r="I529">
        <v>49.5</v>
      </c>
      <c r="J529">
        <v>2.3815251383209043E-2</v>
      </c>
      <c r="K529">
        <v>2078.5</v>
      </c>
      <c r="L529">
        <v>2115</v>
      </c>
      <c r="M529">
        <v>2130.5</v>
      </c>
      <c r="N529">
        <v>2074</v>
      </c>
      <c r="O529">
        <v>6.1465721040189127E-3</v>
      </c>
      <c r="P529">
        <v>2105.5</v>
      </c>
      <c r="Q529">
        <v>1.0686297791498456E-2</v>
      </c>
      <c r="R529">
        <v>2.6036644165863067E-2</v>
      </c>
      <c r="S529">
        <v>4537800</v>
      </c>
      <c r="T529">
        <v>2100.7181</v>
      </c>
      <c r="U529">
        <v>2439</v>
      </c>
      <c r="V529">
        <v>1670</v>
      </c>
      <c r="Z529">
        <v>0.6264467592592593</v>
      </c>
    </row>
    <row r="530" spans="1:26">
      <c r="A530" s="3">
        <v>46232</v>
      </c>
      <c r="B530">
        <v>3968.2</v>
      </c>
      <c r="C530">
        <v>1.1999999999999999E-3</v>
      </c>
      <c r="D530">
        <v>61300</v>
      </c>
      <c r="E530">
        <v>-1.7600000000000001E-2</v>
      </c>
      <c r="F530">
        <v>7272</v>
      </c>
      <c r="G530" t="s">
        <v>86</v>
      </c>
      <c r="H530">
        <v>1407</v>
      </c>
      <c r="I530">
        <v>67</v>
      </c>
      <c r="J530">
        <v>0.05</v>
      </c>
      <c r="K530">
        <v>1340</v>
      </c>
      <c r="L530">
        <v>1379</v>
      </c>
      <c r="M530">
        <v>1411</v>
      </c>
      <c r="N530">
        <v>1356.5</v>
      </c>
      <c r="O530">
        <v>2.030456852791878E-2</v>
      </c>
      <c r="P530">
        <v>1383.5</v>
      </c>
      <c r="Q530">
        <v>1.6985905312612938E-2</v>
      </c>
      <c r="R530">
        <v>3.7228160707703649E-2</v>
      </c>
      <c r="S530">
        <v>9164500</v>
      </c>
      <c r="T530">
        <v>1385.6679999999999</v>
      </c>
      <c r="U530">
        <v>1340</v>
      </c>
      <c r="V530">
        <v>1033</v>
      </c>
      <c r="Z530">
        <v>0.6263657407407407</v>
      </c>
    </row>
    <row r="531" spans="1:26">
      <c r="A531" s="3">
        <v>46232</v>
      </c>
      <c r="B531">
        <v>3968.2</v>
      </c>
      <c r="C531">
        <v>1.1999999999999999E-3</v>
      </c>
      <c r="D531">
        <v>61300</v>
      </c>
      <c r="E531">
        <v>-1.7600000000000001E-2</v>
      </c>
      <c r="F531">
        <v>7376</v>
      </c>
      <c r="G531" t="s">
        <v>87</v>
      </c>
      <c r="H531">
        <v>1150</v>
      </c>
      <c r="I531">
        <v>-21</v>
      </c>
      <c r="J531">
        <v>-1.7933390264730998E-2</v>
      </c>
      <c r="K531">
        <v>1171</v>
      </c>
      <c r="L531">
        <v>1168</v>
      </c>
      <c r="M531">
        <v>1171</v>
      </c>
      <c r="N531">
        <v>1120</v>
      </c>
      <c r="O531">
        <v>-1.5410958904109588E-2</v>
      </c>
      <c r="P531">
        <v>1150</v>
      </c>
      <c r="Q531">
        <v>0</v>
      </c>
      <c r="R531">
        <v>2.6785714285714284E-2</v>
      </c>
      <c r="S531">
        <v>18800</v>
      </c>
      <c r="T531">
        <v>1147.6860999999999</v>
      </c>
      <c r="U531">
        <v>1310</v>
      </c>
      <c r="V531">
        <v>631</v>
      </c>
      <c r="Z531">
        <v>0.62633101851851847</v>
      </c>
    </row>
    <row r="532" spans="1:26">
      <c r="A532" s="3">
        <v>46232</v>
      </c>
      <c r="B532">
        <v>3968.2</v>
      </c>
      <c r="C532">
        <v>1.1999999999999999E-3</v>
      </c>
      <c r="D532">
        <v>61300</v>
      </c>
      <c r="E532">
        <v>-1.7600000000000001E-2</v>
      </c>
      <c r="F532">
        <v>7525</v>
      </c>
      <c r="G532" t="s">
        <v>88</v>
      </c>
      <c r="H532">
        <v>3570</v>
      </c>
      <c r="I532">
        <v>-5</v>
      </c>
      <c r="J532">
        <v>-1.3986013986013986E-3</v>
      </c>
      <c r="K532">
        <v>3575</v>
      </c>
      <c r="L532">
        <v>3625</v>
      </c>
      <c r="M532">
        <v>3625</v>
      </c>
      <c r="N532">
        <v>3510</v>
      </c>
      <c r="O532">
        <v>-1.5172413793103448E-2</v>
      </c>
      <c r="P532">
        <v>3565</v>
      </c>
      <c r="Q532">
        <v>1.4025245441795231E-3</v>
      </c>
      <c r="R532">
        <v>1.7094017094017096E-2</v>
      </c>
      <c r="S532">
        <v>23100</v>
      </c>
      <c r="T532">
        <v>3558.8744000000002</v>
      </c>
      <c r="U532">
        <v>3980</v>
      </c>
      <c r="V532">
        <v>3325</v>
      </c>
      <c r="Z532">
        <v>0.61353009259259261</v>
      </c>
    </row>
    <row r="533" spans="1:26">
      <c r="A533" s="3">
        <v>46232</v>
      </c>
      <c r="B533">
        <v>3968.2</v>
      </c>
      <c r="C533">
        <v>1.1999999999999999E-3</v>
      </c>
      <c r="D533">
        <v>61300</v>
      </c>
      <c r="E533">
        <v>-1.7600000000000001E-2</v>
      </c>
      <c r="F533">
        <v>7729</v>
      </c>
      <c r="G533" t="s">
        <v>89</v>
      </c>
      <c r="H533">
        <v>14575</v>
      </c>
      <c r="I533">
        <v>-1545</v>
      </c>
      <c r="J533">
        <v>-9.5843672456575685E-2</v>
      </c>
      <c r="K533">
        <v>16120</v>
      </c>
      <c r="L533">
        <v>15905</v>
      </c>
      <c r="M533">
        <v>16210</v>
      </c>
      <c r="N533">
        <v>14390</v>
      </c>
      <c r="O533">
        <v>-8.3621502672115683E-2</v>
      </c>
      <c r="P533">
        <v>14935</v>
      </c>
      <c r="Q533">
        <v>-2.4104452628054905E-2</v>
      </c>
      <c r="R533">
        <v>1.2856150104239055E-2</v>
      </c>
      <c r="S533">
        <v>585500</v>
      </c>
      <c r="T533">
        <v>15081.921399999999</v>
      </c>
      <c r="U533">
        <v>21310</v>
      </c>
      <c r="V533">
        <v>11300</v>
      </c>
      <c r="Z533">
        <v>0.6264467592592593</v>
      </c>
    </row>
    <row r="534" spans="1:26">
      <c r="A534" s="3">
        <v>46232</v>
      </c>
      <c r="B534">
        <v>3968.2</v>
      </c>
      <c r="C534">
        <v>1.1999999999999999E-3</v>
      </c>
      <c r="D534">
        <v>61300</v>
      </c>
      <c r="E534">
        <v>-1.7600000000000001E-2</v>
      </c>
      <c r="F534">
        <v>7921</v>
      </c>
      <c r="G534" t="s">
        <v>90</v>
      </c>
      <c r="H534">
        <v>4550</v>
      </c>
      <c r="I534">
        <v>125</v>
      </c>
      <c r="J534">
        <v>2.8248587570621469E-2</v>
      </c>
      <c r="K534">
        <v>4425</v>
      </c>
      <c r="L534">
        <v>4410</v>
      </c>
      <c r="M534">
        <v>4595</v>
      </c>
      <c r="N534">
        <v>4365</v>
      </c>
      <c r="O534">
        <v>3.1746031746031744E-2</v>
      </c>
      <c r="P534">
        <v>4565</v>
      </c>
      <c r="Q534">
        <v>-3.2858707557502738E-3</v>
      </c>
      <c r="R534">
        <v>4.2382588774341354E-2</v>
      </c>
      <c r="S534">
        <v>53900</v>
      </c>
      <c r="T534">
        <v>4491.1502</v>
      </c>
      <c r="U534">
        <v>4790</v>
      </c>
      <c r="V534">
        <v>2783</v>
      </c>
      <c r="Z534">
        <v>0.62613425925925925</v>
      </c>
    </row>
    <row r="535" spans="1:26">
      <c r="A535" s="3">
        <v>46232</v>
      </c>
      <c r="B535">
        <v>3968.2</v>
      </c>
      <c r="C535">
        <v>1.1999999999999999E-3</v>
      </c>
      <c r="D535">
        <v>61300</v>
      </c>
      <c r="E535">
        <v>-1.7600000000000001E-2</v>
      </c>
      <c r="F535">
        <v>8031</v>
      </c>
      <c r="G535" t="s">
        <v>91</v>
      </c>
      <c r="H535">
        <v>4922</v>
      </c>
      <c r="I535">
        <v>32</v>
      </c>
      <c r="J535">
        <v>6.5439672801635993E-3</v>
      </c>
      <c r="K535">
        <v>4890</v>
      </c>
      <c r="L535">
        <v>4908</v>
      </c>
      <c r="M535">
        <v>4931</v>
      </c>
      <c r="N535">
        <v>4862</v>
      </c>
      <c r="O535">
        <v>2.8524857375713123E-3</v>
      </c>
      <c r="P535">
        <v>4914</v>
      </c>
      <c r="Q535">
        <v>1.6280016280016279E-3</v>
      </c>
      <c r="R535">
        <v>1.2340600575894693E-2</v>
      </c>
      <c r="S535">
        <v>4061200</v>
      </c>
      <c r="T535">
        <v>4897.4165999999996</v>
      </c>
      <c r="U535">
        <v>6675</v>
      </c>
      <c r="V535">
        <v>4407</v>
      </c>
      <c r="Z535">
        <v>0.62643518518518515</v>
      </c>
    </row>
    <row r="536" spans="1:26">
      <c r="A536" s="3">
        <v>46232</v>
      </c>
      <c r="B536">
        <v>3968.2</v>
      </c>
      <c r="C536">
        <v>1.1999999999999999E-3</v>
      </c>
      <c r="D536">
        <v>61300</v>
      </c>
      <c r="E536">
        <v>-1.7600000000000001E-2</v>
      </c>
      <c r="F536">
        <v>8058</v>
      </c>
      <c r="G536" t="s">
        <v>92</v>
      </c>
      <c r="H536">
        <v>4830</v>
      </c>
      <c r="I536">
        <v>54</v>
      </c>
      <c r="J536">
        <v>1.1306532663316583E-2</v>
      </c>
      <c r="K536">
        <v>4776</v>
      </c>
      <c r="L536">
        <v>4800</v>
      </c>
      <c r="M536">
        <v>4833</v>
      </c>
      <c r="N536">
        <v>4750</v>
      </c>
      <c r="O536">
        <v>6.2500000000000003E-3</v>
      </c>
      <c r="P536">
        <v>4815</v>
      </c>
      <c r="Q536">
        <v>3.1152647975077881E-3</v>
      </c>
      <c r="R536">
        <v>1.6842105263157894E-2</v>
      </c>
      <c r="S536">
        <v>5729700</v>
      </c>
      <c r="T536">
        <v>4793.0893999999998</v>
      </c>
      <c r="U536">
        <v>6012</v>
      </c>
      <c r="V536">
        <v>3610</v>
      </c>
      <c r="Z536">
        <v>0.62641203703703707</v>
      </c>
    </row>
    <row r="537" spans="1:26">
      <c r="A537" s="3">
        <v>46232</v>
      </c>
      <c r="B537">
        <v>3968.2</v>
      </c>
      <c r="C537">
        <v>1.1999999999999999E-3</v>
      </c>
      <c r="D537">
        <v>61300</v>
      </c>
      <c r="E537">
        <v>-1.7600000000000001E-2</v>
      </c>
      <c r="F537">
        <v>8233</v>
      </c>
      <c r="G537" t="s">
        <v>93</v>
      </c>
      <c r="H537">
        <v>2371</v>
      </c>
      <c r="I537">
        <v>53.5</v>
      </c>
      <c r="J537">
        <v>2.3085221143473569E-2</v>
      </c>
      <c r="K537">
        <v>2317.5</v>
      </c>
      <c r="L537">
        <v>2355</v>
      </c>
      <c r="M537">
        <v>2376</v>
      </c>
      <c r="N537">
        <v>2323</v>
      </c>
      <c r="O537">
        <v>6.794055201698514E-3</v>
      </c>
      <c r="P537">
        <v>2363</v>
      </c>
      <c r="Q537">
        <v>3.3855268726195515E-3</v>
      </c>
      <c r="R537">
        <v>2.0662935858803272E-2</v>
      </c>
      <c r="S537">
        <v>1052700</v>
      </c>
      <c r="T537">
        <v>2359.3357999999998</v>
      </c>
      <c r="U537">
        <v>2608.5</v>
      </c>
      <c r="V537">
        <v>1642.5</v>
      </c>
      <c r="Z537">
        <v>0.62646990740740738</v>
      </c>
    </row>
    <row r="538" spans="1:26">
      <c r="A538" s="3">
        <v>46232</v>
      </c>
      <c r="B538">
        <v>3968.2</v>
      </c>
      <c r="C538">
        <v>1.1999999999999999E-3</v>
      </c>
      <c r="D538">
        <v>61300</v>
      </c>
      <c r="E538">
        <v>-1.7600000000000001E-2</v>
      </c>
      <c r="F538">
        <v>8304</v>
      </c>
      <c r="G538" t="s">
        <v>94</v>
      </c>
      <c r="H538">
        <v>3080</v>
      </c>
      <c r="I538">
        <v>-9</v>
      </c>
      <c r="J538">
        <v>-2.9135642602784073E-3</v>
      </c>
      <c r="K538">
        <v>3089</v>
      </c>
      <c r="L538">
        <v>3088</v>
      </c>
      <c r="M538">
        <v>3092</v>
      </c>
      <c r="N538">
        <v>3025</v>
      </c>
      <c r="O538">
        <v>-2.5906735751295338E-3</v>
      </c>
      <c r="P538">
        <v>3079</v>
      </c>
      <c r="Q538">
        <v>3.2478077297823967E-4</v>
      </c>
      <c r="R538">
        <v>1.8181818181818181E-2</v>
      </c>
      <c r="S538">
        <v>1294300</v>
      </c>
      <c r="T538">
        <v>3059.8914</v>
      </c>
      <c r="U538">
        <v>3146</v>
      </c>
      <c r="V538">
        <v>2418.5</v>
      </c>
      <c r="Z538">
        <v>0.62637731481481485</v>
      </c>
    </row>
    <row r="539" spans="1:26">
      <c r="A539" s="3">
        <v>46232</v>
      </c>
      <c r="B539">
        <v>3968.2</v>
      </c>
      <c r="C539">
        <v>1.1999999999999999E-3</v>
      </c>
      <c r="D539">
        <v>61300</v>
      </c>
      <c r="E539">
        <v>-1.7600000000000001E-2</v>
      </c>
      <c r="F539">
        <v>8316</v>
      </c>
      <c r="G539" t="s">
        <v>95</v>
      </c>
      <c r="H539">
        <v>6911</v>
      </c>
      <c r="I539">
        <v>-23</v>
      </c>
      <c r="J539">
        <v>-3.3169887510816269E-3</v>
      </c>
      <c r="K539">
        <v>6934</v>
      </c>
      <c r="L539">
        <v>6857</v>
      </c>
      <c r="M539">
        <v>6932</v>
      </c>
      <c r="N539">
        <v>6731</v>
      </c>
      <c r="O539">
        <v>7.8751640659180406E-3</v>
      </c>
      <c r="P539">
        <v>6806</v>
      </c>
      <c r="Q539">
        <v>1.5427563914193358E-2</v>
      </c>
      <c r="R539">
        <v>2.6741940276333382E-2</v>
      </c>
      <c r="S539">
        <v>13190800</v>
      </c>
      <c r="T539">
        <v>6824.7447000000002</v>
      </c>
      <c r="U539">
        <v>7260</v>
      </c>
      <c r="V539">
        <v>4927</v>
      </c>
      <c r="Z539">
        <v>0.6264467592592593</v>
      </c>
    </row>
    <row r="540" spans="1:26">
      <c r="A540" s="3">
        <v>46232</v>
      </c>
      <c r="B540">
        <v>3968.2</v>
      </c>
      <c r="C540">
        <v>1.1999999999999999E-3</v>
      </c>
      <c r="D540">
        <v>61300</v>
      </c>
      <c r="E540">
        <v>-1.7600000000000001E-2</v>
      </c>
      <c r="F540">
        <v>8331</v>
      </c>
      <c r="G540" t="s">
        <v>96</v>
      </c>
      <c r="H540">
        <v>2697.5</v>
      </c>
      <c r="I540">
        <v>-4.5</v>
      </c>
      <c r="J540">
        <v>-1.6654330125832717E-3</v>
      </c>
      <c r="K540">
        <v>2702</v>
      </c>
      <c r="L540">
        <v>2702</v>
      </c>
      <c r="M540">
        <v>2702.5</v>
      </c>
      <c r="N540">
        <v>2613.5</v>
      </c>
      <c r="O540">
        <v>-1.6654330125832717E-3</v>
      </c>
      <c r="P540">
        <v>2653.5</v>
      </c>
      <c r="Q540">
        <v>1.6581872997927266E-2</v>
      </c>
      <c r="R540">
        <v>3.2140807346470249E-2</v>
      </c>
      <c r="S540">
        <v>1835700</v>
      </c>
      <c r="T540">
        <v>2658.1534999999999</v>
      </c>
      <c r="U540">
        <v>2822.5</v>
      </c>
      <c r="V540">
        <v>1764</v>
      </c>
      <c r="Z540">
        <v>0.6264467592592593</v>
      </c>
    </row>
    <row r="541" spans="1:26">
      <c r="A541" s="3">
        <v>46232</v>
      </c>
      <c r="B541">
        <v>3968.2</v>
      </c>
      <c r="C541">
        <v>1.1999999999999999E-3</v>
      </c>
      <c r="D541">
        <v>61300</v>
      </c>
      <c r="E541">
        <v>-1.7600000000000001E-2</v>
      </c>
      <c r="F541">
        <v>8424</v>
      </c>
      <c r="G541" t="s">
        <v>97</v>
      </c>
      <c r="H541">
        <v>4593</v>
      </c>
      <c r="I541">
        <v>111</v>
      </c>
      <c r="J541">
        <v>2.4765729585006693E-2</v>
      </c>
      <c r="K541">
        <v>4482</v>
      </c>
      <c r="L541">
        <v>4523</v>
      </c>
      <c r="M541">
        <v>4620</v>
      </c>
      <c r="N541">
        <v>4498</v>
      </c>
      <c r="O541">
        <v>1.5476453681185054E-2</v>
      </c>
      <c r="P541">
        <v>4588</v>
      </c>
      <c r="Q541">
        <v>1.089799476896251E-3</v>
      </c>
      <c r="R541">
        <v>2.1120497999110716E-2</v>
      </c>
      <c r="S541">
        <v>204500</v>
      </c>
      <c r="T541">
        <v>4570.0073000000002</v>
      </c>
      <c r="U541">
        <v>4664</v>
      </c>
      <c r="V541">
        <v>4016</v>
      </c>
      <c r="Z541">
        <v>0.62630787037037039</v>
      </c>
    </row>
    <row r="542" spans="1:26">
      <c r="A542" s="3">
        <v>46232</v>
      </c>
      <c r="B542">
        <v>3968.2</v>
      </c>
      <c r="C542">
        <v>1.1999999999999999E-3</v>
      </c>
      <c r="D542">
        <v>61300</v>
      </c>
      <c r="E542">
        <v>-1.7600000000000001E-2</v>
      </c>
      <c r="F542">
        <v>8425</v>
      </c>
      <c r="G542" t="s">
        <v>98</v>
      </c>
      <c r="H542">
        <v>1369</v>
      </c>
      <c r="I542">
        <v>31</v>
      </c>
      <c r="J542">
        <v>2.3168908819133034E-2</v>
      </c>
      <c r="K542">
        <v>1338</v>
      </c>
      <c r="L542">
        <v>1347</v>
      </c>
      <c r="M542">
        <v>1372</v>
      </c>
      <c r="N542">
        <v>1342</v>
      </c>
      <c r="O542">
        <v>1.6332590942835932E-2</v>
      </c>
      <c r="P542">
        <v>1365</v>
      </c>
      <c r="Q542">
        <v>2.9304029304029304E-3</v>
      </c>
      <c r="R542">
        <v>2.0119225037257823E-2</v>
      </c>
      <c r="S542">
        <v>528000</v>
      </c>
      <c r="T542">
        <v>1360.8664000000001</v>
      </c>
      <c r="U542">
        <v>1544</v>
      </c>
      <c r="V542">
        <v>1224</v>
      </c>
      <c r="Z542">
        <v>0.6262268518518519</v>
      </c>
    </row>
    <row r="543" spans="1:26">
      <c r="A543" s="3">
        <v>46232</v>
      </c>
      <c r="B543">
        <v>3968.2</v>
      </c>
      <c r="C543">
        <v>1.1999999999999999E-3</v>
      </c>
      <c r="D543">
        <v>61300</v>
      </c>
      <c r="E543">
        <v>-1.7600000000000001E-2</v>
      </c>
      <c r="F543">
        <v>8591</v>
      </c>
      <c r="G543" t="s">
        <v>99</v>
      </c>
      <c r="H543">
        <v>6483</v>
      </c>
      <c r="I543">
        <v>83</v>
      </c>
      <c r="J543">
        <v>1.2968749999999999E-2</v>
      </c>
      <c r="K543">
        <v>6400</v>
      </c>
      <c r="L543">
        <v>6398</v>
      </c>
      <c r="M543">
        <v>6496</v>
      </c>
      <c r="N543">
        <v>6358</v>
      </c>
      <c r="O543">
        <v>1.3285401688027509E-2</v>
      </c>
      <c r="P543">
        <v>6422</v>
      </c>
      <c r="Q543">
        <v>9.4985985674244777E-3</v>
      </c>
      <c r="R543">
        <v>1.9660270525322428E-2</v>
      </c>
      <c r="S543">
        <v>3278800</v>
      </c>
      <c r="T543">
        <v>6428.1977999999999</v>
      </c>
      <c r="U543">
        <v>6680</v>
      </c>
      <c r="V543">
        <v>4528</v>
      </c>
      <c r="Z543">
        <v>0.62642361111111111</v>
      </c>
    </row>
    <row r="544" spans="1:26">
      <c r="A544" s="3">
        <v>46232</v>
      </c>
      <c r="B544">
        <v>3968.2</v>
      </c>
      <c r="C544">
        <v>1.1999999999999999E-3</v>
      </c>
      <c r="D544">
        <v>61300</v>
      </c>
      <c r="E544">
        <v>-1.7600000000000001E-2</v>
      </c>
      <c r="F544">
        <v>8593</v>
      </c>
      <c r="G544" t="s">
        <v>100</v>
      </c>
      <c r="H544">
        <v>1515.5</v>
      </c>
      <c r="I544">
        <v>48.5</v>
      </c>
      <c r="J544">
        <v>3.3060668029993183E-2</v>
      </c>
      <c r="K544">
        <v>1467</v>
      </c>
      <c r="L544">
        <v>1490</v>
      </c>
      <c r="M544">
        <v>1517</v>
      </c>
      <c r="N544">
        <v>1484</v>
      </c>
      <c r="O544">
        <v>1.7114093959731545E-2</v>
      </c>
      <c r="P544">
        <v>1510.5</v>
      </c>
      <c r="Q544">
        <v>3.3101621979476996E-3</v>
      </c>
      <c r="R544">
        <v>2.1226415094339621E-2</v>
      </c>
      <c r="S544">
        <v>5836900</v>
      </c>
      <c r="T544">
        <v>1506.6934000000001</v>
      </c>
      <c r="U544">
        <v>1541.5</v>
      </c>
      <c r="V544">
        <v>1239.5</v>
      </c>
      <c r="Z544">
        <v>0.62646990740740738</v>
      </c>
    </row>
    <row r="545" spans="1:26">
      <c r="A545" s="3">
        <v>46232</v>
      </c>
      <c r="B545">
        <v>3968.2</v>
      </c>
      <c r="C545">
        <v>1.1999999999999999E-3</v>
      </c>
      <c r="D545">
        <v>61300</v>
      </c>
      <c r="E545">
        <v>-1.7600000000000001E-2</v>
      </c>
      <c r="F545">
        <v>8604</v>
      </c>
      <c r="G545" t="s">
        <v>101</v>
      </c>
      <c r="H545">
        <v>1578.5</v>
      </c>
      <c r="I545">
        <v>7.5</v>
      </c>
      <c r="J545">
        <v>4.7740292807129216E-3</v>
      </c>
      <c r="K545">
        <v>1571</v>
      </c>
      <c r="L545">
        <v>1567</v>
      </c>
      <c r="M545">
        <v>1579</v>
      </c>
      <c r="N545">
        <v>1545</v>
      </c>
      <c r="O545">
        <v>7.3388640714741544E-3</v>
      </c>
      <c r="P545">
        <v>1566</v>
      </c>
      <c r="Q545">
        <v>7.9821200510855686E-3</v>
      </c>
      <c r="R545">
        <v>2.1682847896440129E-2</v>
      </c>
      <c r="S545">
        <v>9064400</v>
      </c>
      <c r="T545">
        <v>1559.6070999999999</v>
      </c>
      <c r="U545">
        <v>1636</v>
      </c>
      <c r="V545">
        <v>1145</v>
      </c>
      <c r="Z545">
        <v>0.6264467592592593</v>
      </c>
    </row>
    <row r="546" spans="1:26">
      <c r="A546" s="3">
        <v>46232</v>
      </c>
      <c r="B546">
        <v>3968.2</v>
      </c>
      <c r="C546">
        <v>1.1999999999999999E-3</v>
      </c>
      <c r="D546">
        <v>61300</v>
      </c>
      <c r="E546">
        <v>-1.7600000000000001E-2</v>
      </c>
      <c r="F546">
        <v>8697</v>
      </c>
      <c r="G546" t="s">
        <v>102</v>
      </c>
      <c r="H546">
        <v>2285</v>
      </c>
      <c r="I546">
        <v>44</v>
      </c>
      <c r="J546">
        <v>1.963409192324855E-2</v>
      </c>
      <c r="K546">
        <v>2241</v>
      </c>
      <c r="L546">
        <v>2257</v>
      </c>
      <c r="M546">
        <v>2356</v>
      </c>
      <c r="N546">
        <v>2244.5</v>
      </c>
      <c r="O546">
        <v>1.2405848471422242E-2</v>
      </c>
      <c r="P546">
        <v>2318</v>
      </c>
      <c r="Q546">
        <v>-1.4236410698878344E-2</v>
      </c>
      <c r="R546">
        <v>1.8044107819113388E-2</v>
      </c>
      <c r="S546">
        <v>6031200</v>
      </c>
      <c r="T546">
        <v>2297.9558999999999</v>
      </c>
      <c r="U546">
        <v>2299</v>
      </c>
      <c r="V546">
        <v>1597</v>
      </c>
      <c r="Z546">
        <v>0.62643518518518515</v>
      </c>
    </row>
    <row r="547" spans="1:26">
      <c r="A547" s="3">
        <v>46232</v>
      </c>
      <c r="B547">
        <v>3968.2</v>
      </c>
      <c r="C547">
        <v>1.1999999999999999E-3</v>
      </c>
      <c r="D547">
        <v>61300</v>
      </c>
      <c r="E547">
        <v>-1.7600000000000001E-2</v>
      </c>
      <c r="F547">
        <v>8830</v>
      </c>
      <c r="G547" t="s">
        <v>103</v>
      </c>
      <c r="H547">
        <v>3751</v>
      </c>
      <c r="I547">
        <v>20</v>
      </c>
      <c r="J547">
        <v>5.3604931653712141E-3</v>
      </c>
      <c r="K547">
        <v>3731</v>
      </c>
      <c r="L547">
        <v>3744</v>
      </c>
      <c r="M547">
        <v>3753</v>
      </c>
      <c r="N547">
        <v>3701</v>
      </c>
      <c r="O547">
        <v>1.8696581196581197E-3</v>
      </c>
      <c r="P547">
        <v>3710</v>
      </c>
      <c r="Q547">
        <v>1.1051212938005392E-2</v>
      </c>
      <c r="R547">
        <v>1.3509862199405566E-2</v>
      </c>
      <c r="S547">
        <v>2045200</v>
      </c>
      <c r="T547">
        <v>3726.0666000000001</v>
      </c>
      <c r="U547">
        <v>5358</v>
      </c>
      <c r="V547">
        <v>3354</v>
      </c>
      <c r="Z547">
        <v>0.6263657407407407</v>
      </c>
    </row>
    <row r="548" spans="1:26">
      <c r="A548" s="3">
        <v>46232</v>
      </c>
      <c r="B548">
        <v>3968.2</v>
      </c>
      <c r="C548">
        <v>1.1999999999999999E-3</v>
      </c>
      <c r="D548">
        <v>61300</v>
      </c>
      <c r="E548">
        <v>-1.7600000000000001E-2</v>
      </c>
      <c r="F548">
        <v>9020</v>
      </c>
      <c r="G548" t="s">
        <v>104</v>
      </c>
      <c r="H548">
        <v>3932</v>
      </c>
      <c r="I548">
        <v>103</v>
      </c>
      <c r="J548">
        <v>2.68999738835205E-2</v>
      </c>
      <c r="K548">
        <v>3829</v>
      </c>
      <c r="L548">
        <v>3812</v>
      </c>
      <c r="M548">
        <v>3966</v>
      </c>
      <c r="N548">
        <v>3802</v>
      </c>
      <c r="O548">
        <v>3.1479538300104928E-2</v>
      </c>
      <c r="P548">
        <v>3925</v>
      </c>
      <c r="Q548">
        <v>1.7834394904458599E-3</v>
      </c>
      <c r="R548">
        <v>3.4192530247238298E-2</v>
      </c>
      <c r="S548">
        <v>3160100</v>
      </c>
      <c r="T548">
        <v>3897.6662000000001</v>
      </c>
      <c r="U548">
        <v>4211</v>
      </c>
      <c r="V548">
        <v>3243</v>
      </c>
      <c r="Z548">
        <v>0.6264467592592593</v>
      </c>
    </row>
    <row r="549" spans="1:26">
      <c r="A549" s="3">
        <v>46232</v>
      </c>
      <c r="B549">
        <v>3968.2</v>
      </c>
      <c r="C549">
        <v>1.1999999999999999E-3</v>
      </c>
      <c r="D549">
        <v>61300</v>
      </c>
      <c r="E549">
        <v>-1.7600000000000001E-2</v>
      </c>
      <c r="F549">
        <v>9024</v>
      </c>
      <c r="G549" t="s">
        <v>105</v>
      </c>
      <c r="H549">
        <v>3749</v>
      </c>
      <c r="I549">
        <v>36</v>
      </c>
      <c r="J549">
        <v>9.6956638836520337E-3</v>
      </c>
      <c r="K549">
        <v>3713</v>
      </c>
      <c r="L549">
        <v>3722</v>
      </c>
      <c r="M549">
        <v>3770</v>
      </c>
      <c r="N549">
        <v>3586</v>
      </c>
      <c r="O549">
        <v>7.2541644277270287E-3</v>
      </c>
      <c r="P549">
        <v>3714</v>
      </c>
      <c r="Q549">
        <v>9.4238018309100707E-3</v>
      </c>
      <c r="R549">
        <v>4.5454545454545456E-2</v>
      </c>
      <c r="S549">
        <v>872100</v>
      </c>
      <c r="T549">
        <v>3707.5250999999998</v>
      </c>
      <c r="U549">
        <v>4775</v>
      </c>
      <c r="V549">
        <v>2579.5</v>
      </c>
      <c r="Z549">
        <v>0.62637731481481485</v>
      </c>
    </row>
    <row r="550" spans="1:26">
      <c r="A550" s="3">
        <v>46232</v>
      </c>
      <c r="B550">
        <v>3968.2</v>
      </c>
      <c r="C550">
        <v>1.1999999999999999E-3</v>
      </c>
      <c r="D550">
        <v>61300</v>
      </c>
      <c r="E550">
        <v>-1.7600000000000001E-2</v>
      </c>
      <c r="F550">
        <v>9069</v>
      </c>
      <c r="G550" t="s">
        <v>106</v>
      </c>
      <c r="H550">
        <v>2266.5</v>
      </c>
      <c r="I550">
        <v>70.5</v>
      </c>
      <c r="J550">
        <v>3.2103825136612023E-2</v>
      </c>
      <c r="K550">
        <v>2196</v>
      </c>
      <c r="L550">
        <v>2208</v>
      </c>
      <c r="M550">
        <v>2268</v>
      </c>
      <c r="N550">
        <v>2196.5</v>
      </c>
      <c r="O550">
        <v>2.6494565217391304E-2</v>
      </c>
      <c r="P550">
        <v>2255.5</v>
      </c>
      <c r="Q550">
        <v>4.8769674129904676E-3</v>
      </c>
      <c r="R550">
        <v>3.1868882312770318E-2</v>
      </c>
      <c r="S550">
        <v>314500</v>
      </c>
      <c r="T550">
        <v>2244.11</v>
      </c>
      <c r="U550">
        <v>2252.5</v>
      </c>
      <c r="V550">
        <v>1695</v>
      </c>
      <c r="Z550">
        <v>0.62642361111111111</v>
      </c>
    </row>
    <row r="551" spans="1:26">
      <c r="A551" s="3">
        <v>46232</v>
      </c>
      <c r="B551">
        <v>3968.2</v>
      </c>
      <c r="C551">
        <v>1.1999999999999999E-3</v>
      </c>
      <c r="D551">
        <v>61300</v>
      </c>
      <c r="E551">
        <v>-1.7600000000000001E-2</v>
      </c>
      <c r="F551">
        <v>9227</v>
      </c>
      <c r="G551" t="s">
        <v>107</v>
      </c>
      <c r="H551">
        <v>928</v>
      </c>
      <c r="I551">
        <v>111</v>
      </c>
      <c r="J551">
        <v>0.13586291309669524</v>
      </c>
      <c r="K551">
        <v>817</v>
      </c>
      <c r="L551">
        <v>846</v>
      </c>
      <c r="M551">
        <v>967</v>
      </c>
      <c r="N551">
        <v>841</v>
      </c>
      <c r="O551">
        <v>9.6926713947990545E-2</v>
      </c>
      <c r="P551">
        <v>925</v>
      </c>
      <c r="Q551">
        <v>3.2432432432432431E-3</v>
      </c>
      <c r="R551">
        <v>0.10344827586206896</v>
      </c>
      <c r="S551">
        <v>3257900</v>
      </c>
      <c r="T551">
        <v>937.06060000000002</v>
      </c>
      <c r="U551">
        <v>1620</v>
      </c>
      <c r="V551">
        <v>594</v>
      </c>
      <c r="Z551">
        <v>0.62642361111111111</v>
      </c>
    </row>
    <row r="552" spans="1:26">
      <c r="A552" s="3">
        <v>46232</v>
      </c>
      <c r="B552">
        <v>3968.2</v>
      </c>
      <c r="C552">
        <v>1.1999999999999999E-3</v>
      </c>
      <c r="D552">
        <v>61300</v>
      </c>
      <c r="E552">
        <v>-1.7600000000000001E-2</v>
      </c>
      <c r="F552">
        <v>9303</v>
      </c>
      <c r="G552" t="s">
        <v>108</v>
      </c>
      <c r="H552">
        <v>4140</v>
      </c>
      <c r="I552">
        <v>85</v>
      </c>
      <c r="J552">
        <v>2.096177558569667E-2</v>
      </c>
      <c r="K552">
        <v>4055</v>
      </c>
      <c r="L552">
        <v>4070</v>
      </c>
      <c r="M552">
        <v>4165</v>
      </c>
      <c r="N552">
        <v>4045</v>
      </c>
      <c r="O552">
        <v>1.7199017199017199E-2</v>
      </c>
      <c r="P552">
        <v>4160</v>
      </c>
      <c r="Q552">
        <v>-4.807692307692308E-3</v>
      </c>
      <c r="R552">
        <v>2.3485784919653894E-2</v>
      </c>
      <c r="S552">
        <v>153500</v>
      </c>
      <c r="T552">
        <v>4126.4885000000004</v>
      </c>
      <c r="U552">
        <v>4285</v>
      </c>
      <c r="V552">
        <v>3535</v>
      </c>
      <c r="Z552">
        <v>0.62512731481481476</v>
      </c>
    </row>
    <row r="553" spans="1:26">
      <c r="A553" s="3">
        <v>46232</v>
      </c>
      <c r="B553">
        <v>3968.2</v>
      </c>
      <c r="C553">
        <v>1.1999999999999999E-3</v>
      </c>
      <c r="D553">
        <v>61300</v>
      </c>
      <c r="E553">
        <v>-1.7600000000000001E-2</v>
      </c>
      <c r="F553">
        <v>9308</v>
      </c>
      <c r="G553" t="s">
        <v>109</v>
      </c>
      <c r="H553">
        <v>1869</v>
      </c>
      <c r="I553">
        <v>-3</v>
      </c>
      <c r="J553">
        <v>-1.6025641025641025E-3</v>
      </c>
      <c r="K553">
        <v>1872</v>
      </c>
      <c r="L553">
        <v>1885</v>
      </c>
      <c r="M553">
        <v>1897</v>
      </c>
      <c r="N553">
        <v>1830</v>
      </c>
      <c r="O553">
        <v>-8.4880636604774528E-3</v>
      </c>
      <c r="P553">
        <v>1857</v>
      </c>
      <c r="Q553">
        <v>6.462035541195477E-3</v>
      </c>
      <c r="R553">
        <v>2.1311475409836064E-2</v>
      </c>
      <c r="S553">
        <v>122400</v>
      </c>
      <c r="T553">
        <v>1862.5456999999999</v>
      </c>
      <c r="U553">
        <v>1888</v>
      </c>
      <c r="V553">
        <v>1271</v>
      </c>
      <c r="Z553">
        <v>0.62437500000000001</v>
      </c>
    </row>
    <row r="554" spans="1:26">
      <c r="A554" s="3">
        <v>46232</v>
      </c>
      <c r="B554">
        <v>3968.2</v>
      </c>
      <c r="C554">
        <v>1.1999999999999999E-3</v>
      </c>
      <c r="D554">
        <v>61300</v>
      </c>
      <c r="E554">
        <v>-1.7600000000000001E-2</v>
      </c>
      <c r="F554">
        <v>9348</v>
      </c>
      <c r="G554" t="s">
        <v>110</v>
      </c>
      <c r="H554">
        <v>400</v>
      </c>
      <c r="I554">
        <v>-8</v>
      </c>
      <c r="J554">
        <v>-1.9607843137254902E-2</v>
      </c>
      <c r="K554">
        <v>408</v>
      </c>
      <c r="L554">
        <v>407</v>
      </c>
      <c r="M554">
        <v>408</v>
      </c>
      <c r="N554">
        <v>397</v>
      </c>
      <c r="O554">
        <v>-1.7199017199017199E-2</v>
      </c>
      <c r="P554">
        <v>400</v>
      </c>
      <c r="Q554">
        <v>0</v>
      </c>
      <c r="R554">
        <v>7.556675062972292E-3</v>
      </c>
      <c r="S554">
        <v>2029400</v>
      </c>
      <c r="T554">
        <v>401.37150000000003</v>
      </c>
      <c r="U554">
        <v>710</v>
      </c>
      <c r="V554">
        <v>405</v>
      </c>
      <c r="Z554">
        <v>0.62582175925925931</v>
      </c>
    </row>
    <row r="555" spans="1:26">
      <c r="A555" s="3">
        <v>46232</v>
      </c>
      <c r="B555">
        <v>3968.2</v>
      </c>
      <c r="C555">
        <v>1.1999999999999999E-3</v>
      </c>
      <c r="D555">
        <v>61300</v>
      </c>
      <c r="E555">
        <v>-1.7600000000000001E-2</v>
      </c>
      <c r="F555">
        <v>9432</v>
      </c>
      <c r="G555" t="s">
        <v>111</v>
      </c>
      <c r="H555">
        <v>160</v>
      </c>
      <c r="I555">
        <v>3.6</v>
      </c>
      <c r="J555">
        <v>2.3017902813299233E-2</v>
      </c>
      <c r="K555">
        <v>156.4</v>
      </c>
      <c r="L555">
        <v>156.4</v>
      </c>
      <c r="M555">
        <v>161.19999999999999</v>
      </c>
      <c r="N555">
        <v>156.19999999999999</v>
      </c>
      <c r="O555">
        <v>2.3017902813299195E-2</v>
      </c>
      <c r="P555">
        <v>159.19999999999999</v>
      </c>
      <c r="Q555">
        <v>5.0251256281407756E-3</v>
      </c>
      <c r="R555">
        <v>2.4327784891165247E-2</v>
      </c>
      <c r="S555">
        <v>410743000</v>
      </c>
      <c r="T555">
        <v>159.2586</v>
      </c>
      <c r="U555">
        <v>161.19999999999999</v>
      </c>
      <c r="V555">
        <v>142.6</v>
      </c>
      <c r="Z555">
        <v>0.6264467592592593</v>
      </c>
    </row>
    <row r="556" spans="1:26">
      <c r="A556" s="3">
        <v>46232</v>
      </c>
      <c r="B556">
        <v>3968.2</v>
      </c>
      <c r="C556">
        <v>1.1999999999999999E-3</v>
      </c>
      <c r="D556">
        <v>61300</v>
      </c>
      <c r="E556">
        <v>-1.7600000000000001E-2</v>
      </c>
      <c r="F556">
        <v>9449</v>
      </c>
      <c r="G556" t="s">
        <v>112</v>
      </c>
      <c r="H556">
        <v>4281</v>
      </c>
      <c r="I556">
        <v>181</v>
      </c>
      <c r="J556">
        <v>4.4146341463414632E-2</v>
      </c>
      <c r="K556">
        <v>4100</v>
      </c>
      <c r="L556">
        <v>4154</v>
      </c>
      <c r="M556">
        <v>4285</v>
      </c>
      <c r="N556">
        <v>4120</v>
      </c>
      <c r="O556">
        <v>3.0572941742898412E-2</v>
      </c>
      <c r="P556">
        <v>4237</v>
      </c>
      <c r="Q556">
        <v>1.0384706160018881E-2</v>
      </c>
      <c r="R556">
        <v>3.9077669902912622E-2</v>
      </c>
      <c r="S556">
        <v>368200</v>
      </c>
      <c r="T556">
        <v>4224.6409000000003</v>
      </c>
      <c r="U556">
        <v>4168</v>
      </c>
      <c r="V556">
        <v>2731.5</v>
      </c>
      <c r="Z556">
        <v>0.6259837962962963</v>
      </c>
    </row>
    <row r="557" spans="1:26">
      <c r="A557" s="3">
        <v>46232</v>
      </c>
      <c r="B557">
        <v>3968.2</v>
      </c>
      <c r="C557">
        <v>1.1999999999999999E-3</v>
      </c>
      <c r="D557">
        <v>61300</v>
      </c>
      <c r="E557">
        <v>-1.7600000000000001E-2</v>
      </c>
      <c r="F557">
        <v>9501</v>
      </c>
      <c r="G557" t="s">
        <v>113</v>
      </c>
      <c r="H557">
        <v>534.9</v>
      </c>
      <c r="I557">
        <v>11.3</v>
      </c>
      <c r="J557">
        <v>2.1581359816653933E-2</v>
      </c>
      <c r="K557">
        <v>523.6</v>
      </c>
      <c r="L557">
        <v>521.9</v>
      </c>
      <c r="M557">
        <v>535.4</v>
      </c>
      <c r="N557">
        <v>521.9</v>
      </c>
      <c r="O557">
        <v>2.4908986395861279E-2</v>
      </c>
      <c r="P557">
        <v>529.6</v>
      </c>
      <c r="Q557">
        <v>1.0007552870090548E-2</v>
      </c>
      <c r="R557">
        <v>2.4908986395861279E-2</v>
      </c>
      <c r="S557">
        <v>34558000</v>
      </c>
      <c r="T557">
        <v>529.1309</v>
      </c>
      <c r="U557">
        <v>760</v>
      </c>
      <c r="V557">
        <v>442.8</v>
      </c>
      <c r="Z557">
        <v>0.62643518518518515</v>
      </c>
    </row>
    <row r="558" spans="1:26">
      <c r="A558" s="3">
        <v>46232</v>
      </c>
      <c r="B558">
        <v>3968.2</v>
      </c>
      <c r="C558">
        <v>1.1999999999999999E-3</v>
      </c>
      <c r="D558">
        <v>61300</v>
      </c>
      <c r="E558">
        <v>-1.7600000000000001E-2</v>
      </c>
      <c r="F558">
        <v>9531</v>
      </c>
      <c r="G558" t="s">
        <v>114</v>
      </c>
      <c r="H558">
        <v>6287</v>
      </c>
      <c r="I558">
        <v>52</v>
      </c>
      <c r="J558">
        <v>8.3400160384923816E-3</v>
      </c>
      <c r="K558">
        <v>6235</v>
      </c>
      <c r="L558">
        <v>6289</v>
      </c>
      <c r="M558">
        <v>6312</v>
      </c>
      <c r="N558">
        <v>6190</v>
      </c>
      <c r="O558">
        <v>-3.180155827635554E-4</v>
      </c>
      <c r="P558">
        <v>6290</v>
      </c>
      <c r="Q558">
        <v>-4.7694753577106518E-4</v>
      </c>
      <c r="R558">
        <v>1.567043618739903E-2</v>
      </c>
      <c r="S558">
        <v>721700</v>
      </c>
      <c r="T558">
        <v>6270.9745000000003</v>
      </c>
      <c r="U558">
        <v>7967</v>
      </c>
      <c r="V558">
        <v>5896</v>
      </c>
      <c r="Z558">
        <v>0.62604166666666672</v>
      </c>
    </row>
    <row r="559" spans="1:26">
      <c r="A559" s="3">
        <v>46232</v>
      </c>
      <c r="B559">
        <v>3968.2</v>
      </c>
      <c r="C559">
        <v>1.1999999999999999E-3</v>
      </c>
      <c r="D559">
        <v>61300</v>
      </c>
      <c r="E559">
        <v>-1.7600000000000001E-2</v>
      </c>
      <c r="F559">
        <v>9882</v>
      </c>
      <c r="G559" t="s">
        <v>115</v>
      </c>
      <c r="H559">
        <v>1883</v>
      </c>
      <c r="I559">
        <v>38</v>
      </c>
      <c r="J559">
        <v>2.0596205962059622E-2</v>
      </c>
      <c r="K559">
        <v>1845</v>
      </c>
      <c r="L559">
        <v>1860</v>
      </c>
      <c r="M559">
        <v>1891</v>
      </c>
      <c r="N559">
        <v>1846</v>
      </c>
      <c r="O559">
        <v>1.2365591397849462E-2</v>
      </c>
      <c r="P559">
        <v>1882</v>
      </c>
      <c r="Q559">
        <v>5.3134962805526033E-4</v>
      </c>
      <c r="R559">
        <v>2.0043336944745395E-2</v>
      </c>
      <c r="S559">
        <v>235100</v>
      </c>
      <c r="T559">
        <v>1878.0500999999999</v>
      </c>
      <c r="U559">
        <v>1857</v>
      </c>
      <c r="V559">
        <v>1487</v>
      </c>
      <c r="Z559">
        <v>0.62645833333333334</v>
      </c>
    </row>
    <row r="560" spans="1:26">
      <c r="A560" s="3">
        <v>46233</v>
      </c>
      <c r="B560">
        <v>3955.54</v>
      </c>
      <c r="C560">
        <v>-4.6999999999999993E-3</v>
      </c>
      <c r="D560">
        <v>61980</v>
      </c>
      <c r="E560">
        <v>-7.4999999999999997E-3</v>
      </c>
      <c r="F560">
        <v>1605</v>
      </c>
      <c r="G560" t="s">
        <v>21</v>
      </c>
      <c r="H560">
        <v>3634</v>
      </c>
      <c r="I560">
        <v>18</v>
      </c>
      <c r="J560">
        <v>4.9778761061946902E-3</v>
      </c>
      <c r="K560">
        <v>3616</v>
      </c>
      <c r="L560">
        <v>3652</v>
      </c>
      <c r="M560">
        <v>3678</v>
      </c>
      <c r="N560">
        <v>3589</v>
      </c>
      <c r="O560">
        <v>-4.9288061336254111E-3</v>
      </c>
      <c r="P560">
        <v>3625</v>
      </c>
      <c r="Q560">
        <v>2.4827586206896553E-3</v>
      </c>
      <c r="R560">
        <v>1.2538311507383673E-2</v>
      </c>
      <c r="S560">
        <v>2556400</v>
      </c>
      <c r="T560">
        <v>3629.5264999999999</v>
      </c>
      <c r="U560">
        <v>4955</v>
      </c>
      <c r="V560">
        <v>3020</v>
      </c>
      <c r="Z560">
        <v>0.62854166666666667</v>
      </c>
    </row>
    <row r="561" spans="1:26">
      <c r="A561" s="3">
        <v>46233</v>
      </c>
      <c r="B561">
        <v>3955.54</v>
      </c>
      <c r="C561">
        <v>-4.6999999999999993E-3</v>
      </c>
      <c r="D561">
        <v>61980</v>
      </c>
      <c r="E561">
        <v>-7.4999999999999997E-3</v>
      </c>
      <c r="F561">
        <v>1833</v>
      </c>
      <c r="G561" t="s">
        <v>24</v>
      </c>
      <c r="H561">
        <v>5810</v>
      </c>
      <c r="I561">
        <v>0</v>
      </c>
      <c r="J561">
        <v>0</v>
      </c>
      <c r="K561">
        <v>5810</v>
      </c>
      <c r="L561">
        <v>5770</v>
      </c>
      <c r="M561">
        <v>5830</v>
      </c>
      <c r="N561">
        <v>5730</v>
      </c>
      <c r="O561">
        <v>6.9324090121317154E-3</v>
      </c>
      <c r="P561">
        <v>5800</v>
      </c>
      <c r="Q561">
        <v>1.7241379310344827E-3</v>
      </c>
      <c r="R561">
        <v>1.3961605584642234E-2</v>
      </c>
      <c r="S561">
        <v>88400</v>
      </c>
      <c r="T561">
        <v>5796.0519999999997</v>
      </c>
      <c r="U561">
        <v>7490</v>
      </c>
      <c r="V561">
        <v>5420</v>
      </c>
      <c r="Z561">
        <v>0.6284953703703704</v>
      </c>
    </row>
    <row r="562" spans="1:26">
      <c r="A562" s="3">
        <v>46233</v>
      </c>
      <c r="B562">
        <v>3955.54</v>
      </c>
      <c r="C562">
        <v>-4.6999999999999993E-3</v>
      </c>
      <c r="D562">
        <v>61980</v>
      </c>
      <c r="E562">
        <v>-7.4999999999999997E-3</v>
      </c>
      <c r="F562">
        <v>1911</v>
      </c>
      <c r="G562" t="s">
        <v>25</v>
      </c>
      <c r="H562">
        <v>1381.5</v>
      </c>
      <c r="I562">
        <v>-25</v>
      </c>
      <c r="J562">
        <v>-1.7774617845716316E-2</v>
      </c>
      <c r="K562">
        <v>1406.5</v>
      </c>
      <c r="L562">
        <v>1382</v>
      </c>
      <c r="M562">
        <v>1394</v>
      </c>
      <c r="N562">
        <v>1363.5</v>
      </c>
      <c r="O562">
        <v>-3.6179450072358897E-4</v>
      </c>
      <c r="P562">
        <v>1369</v>
      </c>
      <c r="Q562">
        <v>9.1307523739956164E-3</v>
      </c>
      <c r="R562">
        <v>1.3201320132013201E-2</v>
      </c>
      <c r="S562">
        <v>2225400</v>
      </c>
      <c r="T562">
        <v>1378.7364</v>
      </c>
      <c r="U562">
        <v>1874.5</v>
      </c>
      <c r="V562">
        <v>1232.5</v>
      </c>
      <c r="Z562">
        <v>0.62853009259259263</v>
      </c>
    </row>
    <row r="563" spans="1:26">
      <c r="A563" s="3">
        <v>46233</v>
      </c>
      <c r="B563">
        <v>3955.54</v>
      </c>
      <c r="C563">
        <v>-4.6999999999999993E-3</v>
      </c>
      <c r="D563">
        <v>61980</v>
      </c>
      <c r="E563">
        <v>-7.4999999999999997E-3</v>
      </c>
      <c r="F563">
        <v>1925</v>
      </c>
      <c r="G563" t="s">
        <v>26</v>
      </c>
      <c r="H563">
        <v>4839</v>
      </c>
      <c r="I563">
        <v>-70</v>
      </c>
      <c r="J563">
        <v>-1.4259523324506009E-2</v>
      </c>
      <c r="K563">
        <v>4909</v>
      </c>
      <c r="L563">
        <v>4876</v>
      </c>
      <c r="M563">
        <v>4901</v>
      </c>
      <c r="N563">
        <v>4783</v>
      </c>
      <c r="O563">
        <v>-7.5881870385561935E-3</v>
      </c>
      <c r="P563">
        <v>4804</v>
      </c>
      <c r="Q563">
        <v>7.2855953372189843E-3</v>
      </c>
      <c r="R563">
        <v>1.1708132970938742E-2</v>
      </c>
      <c r="S563">
        <v>1373800</v>
      </c>
      <c r="T563">
        <v>4831.8068000000003</v>
      </c>
      <c r="U563">
        <v>5805</v>
      </c>
      <c r="V563">
        <v>4081</v>
      </c>
      <c r="Z563">
        <v>0.62847222222222221</v>
      </c>
    </row>
    <row r="564" spans="1:26">
      <c r="A564" s="3">
        <v>46233</v>
      </c>
      <c r="B564">
        <v>3955.54</v>
      </c>
      <c r="C564">
        <v>-4.6999999999999993E-3</v>
      </c>
      <c r="D564">
        <v>61980</v>
      </c>
      <c r="E564">
        <v>-7.4999999999999997E-3</v>
      </c>
      <c r="F564">
        <v>1928</v>
      </c>
      <c r="G564" t="s">
        <v>27</v>
      </c>
      <c r="H564">
        <v>3588</v>
      </c>
      <c r="I564">
        <v>-162</v>
      </c>
      <c r="J564">
        <v>-4.3200000000000002E-2</v>
      </c>
      <c r="K564">
        <v>3750</v>
      </c>
      <c r="L564">
        <v>3630</v>
      </c>
      <c r="M564">
        <v>3652</v>
      </c>
      <c r="N564">
        <v>3565</v>
      </c>
      <c r="O564">
        <v>-1.1570247933884297E-2</v>
      </c>
      <c r="P564">
        <v>3576</v>
      </c>
      <c r="Q564">
        <v>3.3557046979865771E-3</v>
      </c>
      <c r="R564">
        <v>6.4516129032258064E-3</v>
      </c>
      <c r="S564">
        <v>3651300</v>
      </c>
      <c r="T564">
        <v>3599.9018000000001</v>
      </c>
      <c r="U564">
        <v>3832</v>
      </c>
      <c r="V564">
        <v>3181</v>
      </c>
      <c r="Z564">
        <v>0.62847222222222221</v>
      </c>
    </row>
    <row r="565" spans="1:26">
      <c r="A565" s="3">
        <v>46233</v>
      </c>
      <c r="B565">
        <v>3955.54</v>
      </c>
      <c r="C565">
        <v>-4.6999999999999993E-3</v>
      </c>
      <c r="D565">
        <v>61980</v>
      </c>
      <c r="E565">
        <v>-7.4999999999999997E-3</v>
      </c>
      <c r="F565">
        <v>1929</v>
      </c>
      <c r="G565" t="s">
        <v>28</v>
      </c>
      <c r="H565">
        <v>1164</v>
      </c>
      <c r="I565">
        <v>-8</v>
      </c>
      <c r="J565">
        <v>-6.8259385665529011E-3</v>
      </c>
      <c r="K565">
        <v>1172</v>
      </c>
      <c r="L565">
        <v>1171</v>
      </c>
      <c r="M565">
        <v>1172</v>
      </c>
      <c r="N565">
        <v>1156</v>
      </c>
      <c r="O565">
        <v>-5.9777967549103327E-3</v>
      </c>
      <c r="P565">
        <v>1168</v>
      </c>
      <c r="Q565">
        <v>-3.4246575342465752E-3</v>
      </c>
      <c r="R565">
        <v>6.920415224913495E-3</v>
      </c>
      <c r="S565">
        <v>86600</v>
      </c>
      <c r="T565">
        <v>1166.5508</v>
      </c>
      <c r="U565">
        <v>1465</v>
      </c>
      <c r="V565">
        <v>1074</v>
      </c>
      <c r="Z565">
        <v>0.62723379629629628</v>
      </c>
    </row>
    <row r="566" spans="1:26">
      <c r="A566" s="3">
        <v>46233</v>
      </c>
      <c r="B566">
        <v>3955.54</v>
      </c>
      <c r="C566">
        <v>-4.6999999999999993E-3</v>
      </c>
      <c r="D566">
        <v>61980</v>
      </c>
      <c r="E566">
        <v>-7.4999999999999997E-3</v>
      </c>
      <c r="F566">
        <v>1963</v>
      </c>
      <c r="G566" t="s">
        <v>29</v>
      </c>
      <c r="H566">
        <v>2220</v>
      </c>
      <c r="I566">
        <v>-5.5</v>
      </c>
      <c r="J566">
        <v>-2.4713547517411817E-3</v>
      </c>
      <c r="K566">
        <v>2225.5</v>
      </c>
      <c r="L566">
        <v>2200</v>
      </c>
      <c r="M566">
        <v>2275.5</v>
      </c>
      <c r="N566">
        <v>2200</v>
      </c>
      <c r="O566">
        <v>9.0909090909090905E-3</v>
      </c>
      <c r="P566">
        <v>2223</v>
      </c>
      <c r="Q566">
        <v>-1.3495276653171389E-3</v>
      </c>
      <c r="R566">
        <v>9.0909090909090905E-3</v>
      </c>
      <c r="S566">
        <v>1307700</v>
      </c>
      <c r="T566">
        <v>2238.2959000000001</v>
      </c>
      <c r="U566">
        <v>2927.5</v>
      </c>
      <c r="V566">
        <v>1950.5</v>
      </c>
      <c r="Z566">
        <v>0.62854166666666667</v>
      </c>
    </row>
    <row r="567" spans="1:26">
      <c r="A567" s="3">
        <v>46233</v>
      </c>
      <c r="B567">
        <v>3955.54</v>
      </c>
      <c r="C567">
        <v>-4.6999999999999993E-3</v>
      </c>
      <c r="D567">
        <v>61980</v>
      </c>
      <c r="E567">
        <v>-7.4999999999999997E-3</v>
      </c>
      <c r="F567">
        <v>2124</v>
      </c>
      <c r="G567" t="s">
        <v>30</v>
      </c>
      <c r="H567">
        <v>985</v>
      </c>
      <c r="I567">
        <v>-3</v>
      </c>
      <c r="J567">
        <v>-3.0364372469635628E-3</v>
      </c>
      <c r="K567">
        <v>988</v>
      </c>
      <c r="L567">
        <v>991</v>
      </c>
      <c r="M567">
        <v>995</v>
      </c>
      <c r="N567">
        <v>964</v>
      </c>
      <c r="O567">
        <v>-6.0544904137235112E-3</v>
      </c>
      <c r="P567">
        <v>972</v>
      </c>
      <c r="Q567">
        <v>1.3374485596707819E-2</v>
      </c>
      <c r="R567">
        <v>2.1784232365145227E-2</v>
      </c>
      <c r="S567">
        <v>415300</v>
      </c>
      <c r="T567">
        <v>979.82389999999998</v>
      </c>
      <c r="U567">
        <v>1092</v>
      </c>
      <c r="V567">
        <v>820</v>
      </c>
      <c r="Z567">
        <v>0.62848379629629625</v>
      </c>
    </row>
    <row r="568" spans="1:26">
      <c r="A568" s="3">
        <v>46233</v>
      </c>
      <c r="B568">
        <v>3955.54</v>
      </c>
      <c r="C568">
        <v>-4.6999999999999993E-3</v>
      </c>
      <c r="D568">
        <v>61980</v>
      </c>
      <c r="E568">
        <v>-7.4999999999999997E-3</v>
      </c>
      <c r="F568">
        <v>2162</v>
      </c>
      <c r="G568" t="s">
        <v>31</v>
      </c>
      <c r="H568">
        <v>537</v>
      </c>
      <c r="I568">
        <v>0</v>
      </c>
      <c r="J568">
        <v>0</v>
      </c>
      <c r="K568">
        <v>537</v>
      </c>
      <c r="L568">
        <v>536</v>
      </c>
      <c r="M568">
        <v>537</v>
      </c>
      <c r="N568">
        <v>536</v>
      </c>
      <c r="O568">
        <v>1.8656716417910447E-3</v>
      </c>
      <c r="R568">
        <v>1.8656716417910447E-3</v>
      </c>
      <c r="S568">
        <v>5700</v>
      </c>
      <c r="T568">
        <v>536.38589999999999</v>
      </c>
      <c r="U568">
        <v>540</v>
      </c>
      <c r="V568">
        <v>382</v>
      </c>
      <c r="Z568">
        <v>0.44224537037037037</v>
      </c>
    </row>
    <row r="569" spans="1:26">
      <c r="A569" s="3">
        <v>46233</v>
      </c>
      <c r="B569">
        <v>3955.54</v>
      </c>
      <c r="C569">
        <v>-4.6999999999999993E-3</v>
      </c>
      <c r="D569">
        <v>61980</v>
      </c>
      <c r="E569">
        <v>-7.4999999999999997E-3</v>
      </c>
      <c r="F569">
        <v>2229</v>
      </c>
      <c r="G569" t="s">
        <v>32</v>
      </c>
      <c r="H569">
        <v>3136</v>
      </c>
      <c r="I569">
        <v>-59</v>
      </c>
      <c r="J569">
        <v>-1.8466353677621283E-2</v>
      </c>
      <c r="K569">
        <v>3195</v>
      </c>
      <c r="L569">
        <v>3195</v>
      </c>
      <c r="M569">
        <v>3195</v>
      </c>
      <c r="N569">
        <v>3035</v>
      </c>
      <c r="O569">
        <v>-1.8466353677621283E-2</v>
      </c>
      <c r="P569">
        <v>3123</v>
      </c>
      <c r="Q569">
        <v>4.1626641050272178E-3</v>
      </c>
      <c r="R569">
        <v>3.3278418451400331E-2</v>
      </c>
      <c r="S569">
        <v>414400</v>
      </c>
      <c r="T569">
        <v>3111.7601</v>
      </c>
      <c r="U569">
        <v>3209</v>
      </c>
      <c r="V569">
        <v>2756</v>
      </c>
      <c r="Z569">
        <v>0.62846064814814817</v>
      </c>
    </row>
    <row r="570" spans="1:26">
      <c r="A570" s="3">
        <v>46233</v>
      </c>
      <c r="B570">
        <v>3955.54</v>
      </c>
      <c r="C570">
        <v>-4.6999999999999993E-3</v>
      </c>
      <c r="D570">
        <v>61980</v>
      </c>
      <c r="E570">
        <v>-7.4999999999999997E-3</v>
      </c>
      <c r="F570">
        <v>2768</v>
      </c>
      <c r="G570" t="s">
        <v>33</v>
      </c>
      <c r="H570">
        <v>5339</v>
      </c>
      <c r="I570">
        <v>1</v>
      </c>
      <c r="J570">
        <v>1.8733608092918696E-4</v>
      </c>
      <c r="K570">
        <v>5338</v>
      </c>
      <c r="L570">
        <v>5340</v>
      </c>
      <c r="M570">
        <v>5373</v>
      </c>
      <c r="N570">
        <v>5279</v>
      </c>
      <c r="O570">
        <v>-1.8726591760299626E-4</v>
      </c>
      <c r="P570">
        <v>5340</v>
      </c>
      <c r="Q570">
        <v>-1.8726591760299626E-4</v>
      </c>
      <c r="R570">
        <v>1.1365788975184693E-2</v>
      </c>
      <c r="S570">
        <v>792000</v>
      </c>
      <c r="T570">
        <v>5339.5285999999996</v>
      </c>
      <c r="U570">
        <v>7257</v>
      </c>
      <c r="V570">
        <v>4923</v>
      </c>
      <c r="Z570">
        <v>0.6284143518518519</v>
      </c>
    </row>
    <row r="571" spans="1:26">
      <c r="A571" s="3">
        <v>46233</v>
      </c>
      <c r="B571">
        <v>3955.54</v>
      </c>
      <c r="C571">
        <v>-4.6999999999999993E-3</v>
      </c>
      <c r="D571">
        <v>61980</v>
      </c>
      <c r="E571">
        <v>-7.4999999999999997E-3</v>
      </c>
      <c r="F571">
        <v>2769</v>
      </c>
      <c r="G571" t="s">
        <v>34</v>
      </c>
      <c r="H571">
        <v>892</v>
      </c>
      <c r="I571">
        <v>2</v>
      </c>
      <c r="J571">
        <v>2.2471910112359553E-3</v>
      </c>
      <c r="K571">
        <v>890</v>
      </c>
      <c r="L571">
        <v>891</v>
      </c>
      <c r="M571">
        <v>893</v>
      </c>
      <c r="N571">
        <v>891</v>
      </c>
      <c r="O571">
        <v>1.1223344556677891E-3</v>
      </c>
      <c r="P571">
        <v>893</v>
      </c>
      <c r="Q571">
        <v>-1.1198208286674132E-3</v>
      </c>
      <c r="R571">
        <v>1.1223344556677891E-3</v>
      </c>
      <c r="S571">
        <v>1800</v>
      </c>
      <c r="T571">
        <v>891.66660000000002</v>
      </c>
      <c r="U571">
        <v>990</v>
      </c>
      <c r="V571">
        <v>807</v>
      </c>
      <c r="Z571">
        <v>0.62467592592592591</v>
      </c>
    </row>
    <row r="572" spans="1:26">
      <c r="A572" s="3">
        <v>46233</v>
      </c>
      <c r="B572">
        <v>3955.54</v>
      </c>
      <c r="C572">
        <v>-4.6999999999999993E-3</v>
      </c>
      <c r="D572">
        <v>61980</v>
      </c>
      <c r="E572">
        <v>-7.4999999999999997E-3</v>
      </c>
      <c r="F572">
        <v>2914</v>
      </c>
      <c r="G572" t="s">
        <v>35</v>
      </c>
      <c r="H572">
        <v>6674</v>
      </c>
      <c r="I572">
        <v>-107</v>
      </c>
      <c r="J572">
        <v>-1.577938357174458E-2</v>
      </c>
      <c r="K572">
        <v>6781</v>
      </c>
      <c r="L572">
        <v>6800</v>
      </c>
      <c r="M572">
        <v>6820</v>
      </c>
      <c r="N572">
        <v>6619</v>
      </c>
      <c r="O572">
        <v>-1.8529411764705881E-2</v>
      </c>
      <c r="P572">
        <v>6631</v>
      </c>
      <c r="Q572">
        <v>6.4846931081284876E-3</v>
      </c>
      <c r="R572">
        <v>8.3094122979302017E-3</v>
      </c>
      <c r="S572">
        <v>4417400</v>
      </c>
      <c r="T572">
        <v>6686.2656999999999</v>
      </c>
      <c r="U572">
        <v>6832</v>
      </c>
      <c r="V572">
        <v>5451</v>
      </c>
      <c r="Z572">
        <v>0.6285532407407407</v>
      </c>
    </row>
    <row r="573" spans="1:26">
      <c r="A573" s="3">
        <v>46233</v>
      </c>
      <c r="B573">
        <v>3955.54</v>
      </c>
      <c r="C573">
        <v>-4.6999999999999993E-3</v>
      </c>
      <c r="D573">
        <v>61980</v>
      </c>
      <c r="E573">
        <v>-7.4999999999999997E-3</v>
      </c>
      <c r="F573">
        <v>3003</v>
      </c>
      <c r="G573" t="s">
        <v>36</v>
      </c>
      <c r="H573">
        <v>1831</v>
      </c>
      <c r="I573">
        <v>-76</v>
      </c>
      <c r="J573">
        <v>-3.9853172522286311E-2</v>
      </c>
      <c r="K573">
        <v>1907</v>
      </c>
      <c r="L573">
        <v>1904.5</v>
      </c>
      <c r="M573">
        <v>1913</v>
      </c>
      <c r="N573">
        <v>1823</v>
      </c>
      <c r="O573">
        <v>-3.859280651089525E-2</v>
      </c>
      <c r="P573">
        <v>1835</v>
      </c>
      <c r="Q573">
        <v>-2.1798365122615805E-3</v>
      </c>
      <c r="R573">
        <v>4.388370817334065E-3</v>
      </c>
      <c r="S573">
        <v>2270100</v>
      </c>
      <c r="T573">
        <v>1850.2049</v>
      </c>
      <c r="U573">
        <v>2094</v>
      </c>
      <c r="V573">
        <v>1620.5</v>
      </c>
      <c r="Z573">
        <v>0.62853009259259263</v>
      </c>
    </row>
    <row r="574" spans="1:26">
      <c r="A574" s="3">
        <v>46233</v>
      </c>
      <c r="B574">
        <v>3955.54</v>
      </c>
      <c r="C574">
        <v>-4.6999999999999993E-3</v>
      </c>
      <c r="D574">
        <v>61980</v>
      </c>
      <c r="E574">
        <v>-7.4999999999999997E-3</v>
      </c>
      <c r="F574">
        <v>3407</v>
      </c>
      <c r="G574" t="s">
        <v>37</v>
      </c>
      <c r="H574">
        <v>1809.5</v>
      </c>
      <c r="I574">
        <v>-21</v>
      </c>
      <c r="J574">
        <v>-1.1472275334608031E-2</v>
      </c>
      <c r="K574">
        <v>1830.5</v>
      </c>
      <c r="L574">
        <v>1801</v>
      </c>
      <c r="M574">
        <v>1818.5</v>
      </c>
      <c r="N574">
        <v>1785.5</v>
      </c>
      <c r="O574">
        <v>4.7196002220988341E-3</v>
      </c>
      <c r="P574">
        <v>1796.5</v>
      </c>
      <c r="Q574">
        <v>7.2362927915391034E-3</v>
      </c>
      <c r="R574">
        <v>1.3441612993559227E-2</v>
      </c>
      <c r="S574">
        <v>3712400</v>
      </c>
      <c r="T574">
        <v>1804.5890999999999</v>
      </c>
      <c r="U574">
        <v>1906</v>
      </c>
      <c r="V574">
        <v>1415</v>
      </c>
      <c r="Z574">
        <v>0.62848379629629625</v>
      </c>
    </row>
    <row r="575" spans="1:26">
      <c r="A575" s="3">
        <v>46233</v>
      </c>
      <c r="B575">
        <v>3955.54</v>
      </c>
      <c r="C575">
        <v>-4.6999999999999993E-3</v>
      </c>
      <c r="D575">
        <v>61980</v>
      </c>
      <c r="E575">
        <v>-7.4999999999999997E-3</v>
      </c>
      <c r="F575">
        <v>4008</v>
      </c>
      <c r="G575" t="s">
        <v>38</v>
      </c>
      <c r="H575">
        <v>1224</v>
      </c>
      <c r="I575">
        <v>-1</v>
      </c>
      <c r="J575">
        <v>-8.1632653061224493E-4</v>
      </c>
      <c r="K575">
        <v>1225</v>
      </c>
      <c r="L575">
        <v>1216</v>
      </c>
      <c r="M575">
        <v>1237</v>
      </c>
      <c r="N575">
        <v>1206</v>
      </c>
      <c r="O575">
        <v>6.5789473684210523E-3</v>
      </c>
      <c r="P575">
        <v>1228</v>
      </c>
      <c r="Q575">
        <v>-3.2573289902280132E-3</v>
      </c>
      <c r="R575">
        <v>1.4925373134328358E-2</v>
      </c>
      <c r="S575">
        <v>115800</v>
      </c>
      <c r="T575">
        <v>1226.0449000000001</v>
      </c>
      <c r="U575">
        <v>1398</v>
      </c>
      <c r="V575">
        <v>1141</v>
      </c>
      <c r="Z575">
        <v>0.62766203703703705</v>
      </c>
    </row>
    <row r="576" spans="1:26">
      <c r="A576" s="3">
        <v>46233</v>
      </c>
      <c r="B576">
        <v>3955.54</v>
      </c>
      <c r="C576">
        <v>-4.6999999999999993E-3</v>
      </c>
      <c r="D576">
        <v>61980</v>
      </c>
      <c r="E576">
        <v>-7.4999999999999997E-3</v>
      </c>
      <c r="F576">
        <v>4026</v>
      </c>
      <c r="G576" t="s">
        <v>39</v>
      </c>
      <c r="H576">
        <v>1531</v>
      </c>
      <c r="I576">
        <v>11</v>
      </c>
      <c r="J576">
        <v>7.2368421052631578E-3</v>
      </c>
      <c r="K576">
        <v>1520</v>
      </c>
      <c r="L576">
        <v>1507</v>
      </c>
      <c r="M576">
        <v>1546</v>
      </c>
      <c r="N576">
        <v>1505</v>
      </c>
      <c r="O576">
        <v>1.5925680159256803E-2</v>
      </c>
      <c r="P576">
        <v>1540</v>
      </c>
      <c r="Q576">
        <v>-5.8441558441558444E-3</v>
      </c>
      <c r="R576">
        <v>1.7275747508305649E-2</v>
      </c>
      <c r="S576">
        <v>24100</v>
      </c>
      <c r="T576">
        <v>1527.7925</v>
      </c>
      <c r="U576">
        <v>2148</v>
      </c>
      <c r="V576">
        <v>1480</v>
      </c>
      <c r="Z576">
        <v>0.62708333333333333</v>
      </c>
    </row>
    <row r="577" spans="1:26">
      <c r="A577" s="3">
        <v>46233</v>
      </c>
      <c r="B577">
        <v>3955.54</v>
      </c>
      <c r="C577">
        <v>-4.6999999999999993E-3</v>
      </c>
      <c r="D577">
        <v>61980</v>
      </c>
      <c r="E577">
        <v>-7.4999999999999997E-3</v>
      </c>
      <c r="F577">
        <v>4062</v>
      </c>
      <c r="G577" t="s">
        <v>40</v>
      </c>
      <c r="H577">
        <v>13630</v>
      </c>
      <c r="I577">
        <v>160</v>
      </c>
      <c r="J577">
        <v>1.1878247958426132E-2</v>
      </c>
      <c r="K577">
        <v>13470</v>
      </c>
      <c r="L577">
        <v>13475</v>
      </c>
      <c r="M577">
        <v>14700</v>
      </c>
      <c r="N577">
        <v>13095</v>
      </c>
      <c r="O577">
        <v>1.150278293135436E-2</v>
      </c>
      <c r="P577">
        <v>14080</v>
      </c>
      <c r="Q577">
        <v>-3.1960227272727272E-2</v>
      </c>
      <c r="R577">
        <v>4.0855288277968693E-2</v>
      </c>
      <c r="S577">
        <v>9238000</v>
      </c>
      <c r="T577">
        <v>14034.3068</v>
      </c>
      <c r="U577">
        <v>27480</v>
      </c>
      <c r="V577">
        <v>6592</v>
      </c>
      <c r="Z577">
        <v>0.62854166666666667</v>
      </c>
    </row>
    <row r="578" spans="1:26">
      <c r="A578" s="3">
        <v>46233</v>
      </c>
      <c r="B578">
        <v>3955.54</v>
      </c>
      <c r="C578">
        <v>-4.6999999999999993E-3</v>
      </c>
      <c r="D578">
        <v>61980</v>
      </c>
      <c r="E578">
        <v>-7.4999999999999997E-3</v>
      </c>
      <c r="F578">
        <v>4063</v>
      </c>
      <c r="G578" t="s">
        <v>41</v>
      </c>
      <c r="H578">
        <v>5784</v>
      </c>
      <c r="I578">
        <v>94</v>
      </c>
      <c r="J578">
        <v>1.6520210896309315E-2</v>
      </c>
      <c r="K578">
        <v>5690</v>
      </c>
      <c r="L578">
        <v>5712</v>
      </c>
      <c r="M578">
        <v>5879</v>
      </c>
      <c r="N578">
        <v>5696</v>
      </c>
      <c r="O578">
        <v>1.2605042016806723E-2</v>
      </c>
      <c r="P578">
        <v>5782</v>
      </c>
      <c r="Q578">
        <v>3.4590107229332413E-4</v>
      </c>
      <c r="R578">
        <v>1.5449438202247191E-2</v>
      </c>
      <c r="S578">
        <v>7364400</v>
      </c>
      <c r="T578">
        <v>5802.7006000000001</v>
      </c>
      <c r="U578">
        <v>7930</v>
      </c>
      <c r="V578">
        <v>4812</v>
      </c>
      <c r="Z578">
        <v>0.62854166666666667</v>
      </c>
    </row>
    <row r="579" spans="1:26">
      <c r="A579" s="3">
        <v>46233</v>
      </c>
      <c r="B579">
        <v>3955.54</v>
      </c>
      <c r="C579">
        <v>-4.6999999999999993E-3</v>
      </c>
      <c r="D579">
        <v>61980</v>
      </c>
      <c r="E579">
        <v>-7.4999999999999997E-3</v>
      </c>
      <c r="F579">
        <v>4068</v>
      </c>
      <c r="G579" t="s">
        <v>42</v>
      </c>
      <c r="H579">
        <v>1652</v>
      </c>
      <c r="I579">
        <v>1</v>
      </c>
      <c r="J579">
        <v>6.0569351907934583E-4</v>
      </c>
      <c r="K579">
        <v>1651</v>
      </c>
      <c r="L579">
        <v>1651</v>
      </c>
      <c r="M579">
        <v>1668</v>
      </c>
      <c r="N579">
        <v>1651</v>
      </c>
      <c r="O579">
        <v>6.0569351907934583E-4</v>
      </c>
      <c r="P579">
        <v>1653</v>
      </c>
      <c r="Q579">
        <v>-6.0496067755595891E-4</v>
      </c>
      <c r="R579">
        <v>6.0569351907934583E-4</v>
      </c>
      <c r="S579">
        <v>800</v>
      </c>
      <c r="T579">
        <v>1656</v>
      </c>
      <c r="U579">
        <v>2000</v>
      </c>
      <c r="V579">
        <v>1557</v>
      </c>
      <c r="Z579">
        <v>0.54608796296296291</v>
      </c>
    </row>
    <row r="580" spans="1:26">
      <c r="A580" s="3">
        <v>46233</v>
      </c>
      <c r="B580">
        <v>3955.54</v>
      </c>
      <c r="C580">
        <v>-4.6999999999999993E-3</v>
      </c>
      <c r="D580">
        <v>61980</v>
      </c>
      <c r="E580">
        <v>-7.4999999999999997E-3</v>
      </c>
      <c r="F580">
        <v>4100</v>
      </c>
      <c r="G580" t="s">
        <v>43</v>
      </c>
      <c r="H580">
        <v>1312</v>
      </c>
      <c r="I580">
        <v>54</v>
      </c>
      <c r="J580">
        <v>4.2925278219395867E-2</v>
      </c>
      <c r="K580">
        <v>1258</v>
      </c>
      <c r="L580">
        <v>1275</v>
      </c>
      <c r="M580">
        <v>1323</v>
      </c>
      <c r="N580">
        <v>1250</v>
      </c>
      <c r="O580">
        <v>2.9019607843137254E-2</v>
      </c>
      <c r="P580">
        <v>1303</v>
      </c>
      <c r="Q580">
        <v>6.9071373752877972E-3</v>
      </c>
      <c r="R580">
        <v>4.9599999999999998E-2</v>
      </c>
      <c r="S580">
        <v>34600</v>
      </c>
      <c r="T580">
        <v>1293.0953</v>
      </c>
      <c r="U580">
        <v>2219</v>
      </c>
      <c r="V580">
        <v>1153</v>
      </c>
      <c r="Z580">
        <v>0.62824074074074077</v>
      </c>
    </row>
    <row r="581" spans="1:26">
      <c r="A581" s="3">
        <v>46233</v>
      </c>
      <c r="B581">
        <v>3955.54</v>
      </c>
      <c r="C581">
        <v>-4.6999999999999993E-3</v>
      </c>
      <c r="D581">
        <v>61980</v>
      </c>
      <c r="E581">
        <v>-7.4999999999999997E-3</v>
      </c>
      <c r="F581">
        <v>4182</v>
      </c>
      <c r="G581" t="s">
        <v>44</v>
      </c>
      <c r="H581">
        <v>3858</v>
      </c>
      <c r="I581">
        <v>38</v>
      </c>
      <c r="J581">
        <v>9.947643979057591E-3</v>
      </c>
      <c r="K581">
        <v>3820</v>
      </c>
      <c r="L581">
        <v>3751</v>
      </c>
      <c r="M581">
        <v>3970</v>
      </c>
      <c r="N581">
        <v>3711</v>
      </c>
      <c r="O581">
        <v>2.8525726472940549E-2</v>
      </c>
      <c r="P581">
        <v>3890</v>
      </c>
      <c r="Q581">
        <v>-8.2262210796915161E-3</v>
      </c>
      <c r="R581">
        <v>3.9611964430072755E-2</v>
      </c>
      <c r="S581">
        <v>750500</v>
      </c>
      <c r="T581">
        <v>3861.4666999999999</v>
      </c>
      <c r="U581">
        <v>5738</v>
      </c>
      <c r="V581">
        <v>2830.5</v>
      </c>
      <c r="Z581">
        <v>0.62847222222222221</v>
      </c>
    </row>
    <row r="582" spans="1:26">
      <c r="A582" s="3">
        <v>46233</v>
      </c>
      <c r="B582">
        <v>3955.54</v>
      </c>
      <c r="C582">
        <v>-4.6999999999999993E-3</v>
      </c>
      <c r="D582">
        <v>61980</v>
      </c>
      <c r="E582">
        <v>-7.4999999999999997E-3</v>
      </c>
      <c r="F582">
        <v>4188</v>
      </c>
      <c r="G582" t="s">
        <v>45</v>
      </c>
      <c r="H582">
        <v>1136</v>
      </c>
      <c r="I582">
        <v>-19.5</v>
      </c>
      <c r="J582">
        <v>-1.6875811337083515E-2</v>
      </c>
      <c r="K582">
        <v>1155.5</v>
      </c>
      <c r="L582">
        <v>1143.5</v>
      </c>
      <c r="M582">
        <v>1156.5</v>
      </c>
      <c r="N582">
        <v>1129</v>
      </c>
      <c r="O582">
        <v>-6.558810668998688E-3</v>
      </c>
      <c r="P582">
        <v>1138.5</v>
      </c>
      <c r="Q582">
        <v>-2.1958717610891525E-3</v>
      </c>
      <c r="R582">
        <v>6.2001771479185119E-3</v>
      </c>
      <c r="S582">
        <v>3765900</v>
      </c>
      <c r="T582">
        <v>1141.5532000000001</v>
      </c>
      <c r="U582">
        <v>1232.5</v>
      </c>
      <c r="V582">
        <v>846.4</v>
      </c>
      <c r="Z582">
        <v>0.6284953703703704</v>
      </c>
    </row>
    <row r="583" spans="1:26">
      <c r="A583" s="3">
        <v>46233</v>
      </c>
      <c r="B583">
        <v>3955.54</v>
      </c>
      <c r="C583">
        <v>-4.6999999999999993E-3</v>
      </c>
      <c r="D583">
        <v>61980</v>
      </c>
      <c r="E583">
        <v>-7.4999999999999997E-3</v>
      </c>
      <c r="F583">
        <v>4220</v>
      </c>
      <c r="G583" t="s">
        <v>46</v>
      </c>
      <c r="H583">
        <v>1813</v>
      </c>
      <c r="I583">
        <v>26</v>
      </c>
      <c r="J583">
        <v>1.4549524342473419E-2</v>
      </c>
      <c r="K583">
        <v>1787</v>
      </c>
      <c r="L583">
        <v>1766</v>
      </c>
      <c r="M583">
        <v>1841</v>
      </c>
      <c r="N583">
        <v>1754</v>
      </c>
      <c r="O583">
        <v>2.6613816534541337E-2</v>
      </c>
      <c r="P583">
        <v>1824</v>
      </c>
      <c r="Q583">
        <v>-6.0307017543859646E-3</v>
      </c>
      <c r="R583">
        <v>3.3637400228050174E-2</v>
      </c>
      <c r="S583">
        <v>100200</v>
      </c>
      <c r="T583">
        <v>1806.1756</v>
      </c>
      <c r="U583">
        <v>1921</v>
      </c>
      <c r="V583">
        <v>1487</v>
      </c>
      <c r="Z583">
        <v>0.62847222222222221</v>
      </c>
    </row>
    <row r="584" spans="1:26">
      <c r="A584" s="3">
        <v>46233</v>
      </c>
      <c r="B584">
        <v>3955.54</v>
      </c>
      <c r="C584">
        <v>-4.6999999999999993E-3</v>
      </c>
      <c r="D584">
        <v>61980</v>
      </c>
      <c r="E584">
        <v>-7.4999999999999997E-3</v>
      </c>
      <c r="F584">
        <v>4334</v>
      </c>
      <c r="G584" t="s">
        <v>47</v>
      </c>
      <c r="H584">
        <v>377</v>
      </c>
      <c r="I584">
        <v>2</v>
      </c>
      <c r="J584">
        <v>5.3333333333333332E-3</v>
      </c>
      <c r="K584">
        <v>375</v>
      </c>
      <c r="L584">
        <v>374</v>
      </c>
      <c r="M584">
        <v>378</v>
      </c>
      <c r="N584">
        <v>374</v>
      </c>
      <c r="O584">
        <v>8.0213903743315516E-3</v>
      </c>
      <c r="P584">
        <v>377</v>
      </c>
      <c r="Q584">
        <v>0</v>
      </c>
      <c r="R584">
        <v>8.0213903743315516E-3</v>
      </c>
      <c r="S584">
        <v>4000</v>
      </c>
      <c r="T584">
        <v>376.25</v>
      </c>
      <c r="U584">
        <v>426</v>
      </c>
      <c r="V584">
        <v>365</v>
      </c>
      <c r="Z584">
        <v>0.57731481481481484</v>
      </c>
    </row>
    <row r="585" spans="1:26">
      <c r="A585" s="3">
        <v>46233</v>
      </c>
      <c r="B585">
        <v>3955.54</v>
      </c>
      <c r="C585">
        <v>-4.6999999999999993E-3</v>
      </c>
      <c r="D585">
        <v>61980</v>
      </c>
      <c r="E585">
        <v>-7.4999999999999997E-3</v>
      </c>
      <c r="F585">
        <v>4523</v>
      </c>
      <c r="G585" t="s">
        <v>48</v>
      </c>
      <c r="H585">
        <v>5014</v>
      </c>
      <c r="I585">
        <v>-96</v>
      </c>
      <c r="J585">
        <v>-1.8786692759295499E-2</v>
      </c>
      <c r="K585">
        <v>5110</v>
      </c>
      <c r="L585">
        <v>5057</v>
      </c>
      <c r="M585">
        <v>5132</v>
      </c>
      <c r="N585">
        <v>4897</v>
      </c>
      <c r="O585">
        <v>-8.5030650583349816E-3</v>
      </c>
      <c r="P585">
        <v>4911</v>
      </c>
      <c r="Q585">
        <v>2.0973325188352678E-2</v>
      </c>
      <c r="R585">
        <v>2.3892178885031652E-2</v>
      </c>
      <c r="S585">
        <v>1434400</v>
      </c>
      <c r="T585">
        <v>4978.2978000000003</v>
      </c>
      <c r="U585">
        <v>5243</v>
      </c>
      <c r="V585">
        <v>3660</v>
      </c>
      <c r="Z585">
        <v>0.62853009259259263</v>
      </c>
    </row>
    <row r="586" spans="1:26">
      <c r="A586" s="3">
        <v>46233</v>
      </c>
      <c r="B586">
        <v>3955.54</v>
      </c>
      <c r="C586">
        <v>-4.6999999999999993E-3</v>
      </c>
      <c r="D586">
        <v>61980</v>
      </c>
      <c r="E586">
        <v>-7.4999999999999997E-3</v>
      </c>
      <c r="F586">
        <v>4528</v>
      </c>
      <c r="G586" t="s">
        <v>49</v>
      </c>
      <c r="H586">
        <v>2439.5</v>
      </c>
      <c r="I586">
        <v>-52</v>
      </c>
      <c r="J586">
        <v>-2.0870961268312262E-2</v>
      </c>
      <c r="K586">
        <v>2491.5</v>
      </c>
      <c r="L586">
        <v>2479.5</v>
      </c>
      <c r="M586">
        <v>2482</v>
      </c>
      <c r="N586">
        <v>2404</v>
      </c>
      <c r="O586">
        <v>-1.6132284734825569E-2</v>
      </c>
      <c r="P586">
        <v>2421.5</v>
      </c>
      <c r="Q586">
        <v>7.4334090439810039E-3</v>
      </c>
      <c r="R586">
        <v>1.4767054908485858E-2</v>
      </c>
      <c r="S586">
        <v>900300</v>
      </c>
      <c r="T586">
        <v>2431.9758999999999</v>
      </c>
      <c r="U586">
        <v>2674.5</v>
      </c>
      <c r="V586">
        <v>2114.5</v>
      </c>
      <c r="Z586">
        <v>0.6285532407407407</v>
      </c>
    </row>
    <row r="587" spans="1:26">
      <c r="A587" s="3">
        <v>46233</v>
      </c>
      <c r="B587">
        <v>3955.54</v>
      </c>
      <c r="C587">
        <v>-4.6999999999999993E-3</v>
      </c>
      <c r="D587">
        <v>61980</v>
      </c>
      <c r="E587">
        <v>-7.4999999999999997E-3</v>
      </c>
      <c r="F587">
        <v>4661</v>
      </c>
      <c r="G587" t="s">
        <v>50</v>
      </c>
      <c r="H587">
        <v>2917.5</v>
      </c>
      <c r="I587">
        <v>-112.5</v>
      </c>
      <c r="J587">
        <v>-3.7128712871287127E-2</v>
      </c>
      <c r="K587">
        <v>3030</v>
      </c>
      <c r="L587">
        <v>3033</v>
      </c>
      <c r="M587">
        <v>3065</v>
      </c>
      <c r="N587">
        <v>2908</v>
      </c>
      <c r="O587">
        <v>-3.8081107814045501E-2</v>
      </c>
      <c r="P587">
        <v>2913</v>
      </c>
      <c r="Q587">
        <v>1.544799176107106E-3</v>
      </c>
      <c r="R587">
        <v>3.266850068775791E-3</v>
      </c>
      <c r="S587">
        <v>7746300</v>
      </c>
      <c r="T587">
        <v>2950.9953</v>
      </c>
      <c r="U587">
        <v>3051</v>
      </c>
      <c r="V587">
        <v>2103</v>
      </c>
      <c r="Z587">
        <v>0.62851851851851848</v>
      </c>
    </row>
    <row r="588" spans="1:26">
      <c r="A588" s="3">
        <v>46233</v>
      </c>
      <c r="B588">
        <v>3955.54</v>
      </c>
      <c r="C588">
        <v>-4.6999999999999993E-3</v>
      </c>
      <c r="D588">
        <v>61980</v>
      </c>
      <c r="E588">
        <v>-7.4999999999999997E-3</v>
      </c>
      <c r="F588">
        <v>5020</v>
      </c>
      <c r="G588" t="s">
        <v>51</v>
      </c>
      <c r="H588">
        <v>1309</v>
      </c>
      <c r="I588">
        <v>-1.5</v>
      </c>
      <c r="J588">
        <v>-1.1446012972148034E-3</v>
      </c>
      <c r="K588">
        <v>1310.5</v>
      </c>
      <c r="L588">
        <v>1310</v>
      </c>
      <c r="M588">
        <v>1323</v>
      </c>
      <c r="N588">
        <v>1301.5</v>
      </c>
      <c r="O588">
        <v>-7.6335877862595419E-4</v>
      </c>
      <c r="P588">
        <v>1307</v>
      </c>
      <c r="Q588">
        <v>1.530221882172915E-3</v>
      </c>
      <c r="R588">
        <v>5.7625816365731849E-3</v>
      </c>
      <c r="S588">
        <v>4174800</v>
      </c>
      <c r="T588">
        <v>1311.1642999999999</v>
      </c>
      <c r="U588">
        <v>1552.5</v>
      </c>
      <c r="V588">
        <v>1113</v>
      </c>
      <c r="Z588">
        <v>0.62854166666666667</v>
      </c>
    </row>
    <row r="589" spans="1:26">
      <c r="A589" s="3">
        <v>46233</v>
      </c>
      <c r="B589">
        <v>3955.54</v>
      </c>
      <c r="C589">
        <v>-4.6999999999999993E-3</v>
      </c>
      <c r="D589">
        <v>61980</v>
      </c>
      <c r="E589">
        <v>-7.4999999999999997E-3</v>
      </c>
      <c r="F589">
        <v>5201</v>
      </c>
      <c r="G589" t="s">
        <v>52</v>
      </c>
      <c r="H589">
        <v>5974</v>
      </c>
      <c r="I589">
        <v>-86</v>
      </c>
      <c r="J589">
        <v>-1.4191419141914191E-2</v>
      </c>
      <c r="K589">
        <v>6060</v>
      </c>
      <c r="L589">
        <v>6000</v>
      </c>
      <c r="M589">
        <v>6090</v>
      </c>
      <c r="N589">
        <v>5948</v>
      </c>
      <c r="O589">
        <v>-4.3333333333333331E-3</v>
      </c>
      <c r="P589">
        <v>6026</v>
      </c>
      <c r="Q589">
        <v>-8.6292731496847002E-3</v>
      </c>
      <c r="R589">
        <v>4.3712172158708812E-3</v>
      </c>
      <c r="S589">
        <v>860400</v>
      </c>
      <c r="T589">
        <v>6011.1782000000003</v>
      </c>
      <c r="U589">
        <v>8315</v>
      </c>
      <c r="V589">
        <v>5177</v>
      </c>
      <c r="Z589">
        <v>0.6285532407407407</v>
      </c>
    </row>
    <row r="590" spans="1:26">
      <c r="A590" s="3">
        <v>46233</v>
      </c>
      <c r="B590">
        <v>3955.54</v>
      </c>
      <c r="C590">
        <v>-4.6999999999999993E-3</v>
      </c>
      <c r="D590">
        <v>61980</v>
      </c>
      <c r="E590">
        <v>-7.4999999999999997E-3</v>
      </c>
      <c r="F590">
        <v>5302</v>
      </c>
      <c r="G590" t="s">
        <v>53</v>
      </c>
      <c r="H590">
        <v>4710</v>
      </c>
      <c r="I590">
        <v>10</v>
      </c>
      <c r="J590">
        <v>2.1276595744680851E-3</v>
      </c>
      <c r="K590">
        <v>4700</v>
      </c>
      <c r="L590">
        <v>4650</v>
      </c>
      <c r="M590">
        <v>4720</v>
      </c>
      <c r="N590">
        <v>4630</v>
      </c>
      <c r="O590">
        <v>1.2903225806451613E-2</v>
      </c>
      <c r="P590">
        <v>4690</v>
      </c>
      <c r="Q590">
        <v>4.2643923240938165E-3</v>
      </c>
      <c r="R590">
        <v>1.7278617710583154E-2</v>
      </c>
      <c r="S590">
        <v>49000</v>
      </c>
      <c r="T590">
        <v>4689.2039999999997</v>
      </c>
      <c r="U590">
        <v>5080</v>
      </c>
      <c r="V590">
        <v>4390</v>
      </c>
      <c r="Z590">
        <v>0.62510416666666668</v>
      </c>
    </row>
    <row r="591" spans="1:26">
      <c r="A591" s="3">
        <v>46233</v>
      </c>
      <c r="B591">
        <v>3955.54</v>
      </c>
      <c r="C591">
        <v>-4.6999999999999993E-3</v>
      </c>
      <c r="D591">
        <v>61980</v>
      </c>
      <c r="E591">
        <v>-7.4999999999999997E-3</v>
      </c>
      <c r="F591">
        <v>5310</v>
      </c>
      <c r="G591" t="s">
        <v>54</v>
      </c>
      <c r="H591">
        <v>6040</v>
      </c>
      <c r="I591">
        <v>10</v>
      </c>
      <c r="J591">
        <v>1.658374792703151E-3</v>
      </c>
      <c r="K591">
        <v>6030</v>
      </c>
      <c r="L591">
        <v>5950</v>
      </c>
      <c r="M591">
        <v>6180</v>
      </c>
      <c r="N591">
        <v>5940</v>
      </c>
      <c r="O591">
        <v>1.5126050420168067E-2</v>
      </c>
      <c r="P591">
        <v>6130</v>
      </c>
      <c r="Q591">
        <v>-1.468189233278956E-2</v>
      </c>
      <c r="R591">
        <v>1.6835016835016835E-2</v>
      </c>
      <c r="S591">
        <v>86200</v>
      </c>
      <c r="T591">
        <v>6077.1809000000003</v>
      </c>
      <c r="U591">
        <v>8990</v>
      </c>
      <c r="V591">
        <v>4825</v>
      </c>
      <c r="Z591">
        <v>0.62545138888888885</v>
      </c>
    </row>
    <row r="592" spans="1:26">
      <c r="A592" s="3">
        <v>46233</v>
      </c>
      <c r="B592">
        <v>3955.54</v>
      </c>
      <c r="C592">
        <v>-4.6999999999999993E-3</v>
      </c>
      <c r="D592">
        <v>61980</v>
      </c>
      <c r="E592">
        <v>-7.4999999999999997E-3</v>
      </c>
      <c r="F592">
        <v>5334</v>
      </c>
      <c r="G592" t="s">
        <v>55</v>
      </c>
      <c r="H592">
        <v>8883</v>
      </c>
      <c r="I592">
        <v>-195</v>
      </c>
      <c r="J592">
        <v>-2.1480502313284865E-2</v>
      </c>
      <c r="K592">
        <v>9078</v>
      </c>
      <c r="L592">
        <v>9020</v>
      </c>
      <c r="M592">
        <v>9130</v>
      </c>
      <c r="N592">
        <v>8854</v>
      </c>
      <c r="O592">
        <v>-1.5188470066518847E-2</v>
      </c>
      <c r="P592">
        <v>8998</v>
      </c>
      <c r="Q592">
        <v>-1.2780617915092243E-2</v>
      </c>
      <c r="R592">
        <v>3.2753557714027557E-3</v>
      </c>
      <c r="S592">
        <v>845600</v>
      </c>
      <c r="T592">
        <v>8963.8863999999994</v>
      </c>
      <c r="U592">
        <v>11265</v>
      </c>
      <c r="V592">
        <v>6421</v>
      </c>
      <c r="Z592">
        <v>0.6285532407407407</v>
      </c>
    </row>
    <row r="593" spans="1:26">
      <c r="A593" s="3">
        <v>46233</v>
      </c>
      <c r="B593">
        <v>3955.54</v>
      </c>
      <c r="C593">
        <v>-4.6999999999999993E-3</v>
      </c>
      <c r="D593">
        <v>61980</v>
      </c>
      <c r="E593">
        <v>-7.4999999999999997E-3</v>
      </c>
      <c r="F593">
        <v>5706</v>
      </c>
      <c r="G593" t="s">
        <v>56</v>
      </c>
      <c r="H593">
        <v>26970</v>
      </c>
      <c r="I593">
        <v>1305</v>
      </c>
      <c r="J593">
        <v>5.0847457627118647E-2</v>
      </c>
      <c r="K593">
        <v>25665</v>
      </c>
      <c r="L593">
        <v>25670</v>
      </c>
      <c r="M593">
        <v>28080</v>
      </c>
      <c r="N593">
        <v>24950</v>
      </c>
      <c r="O593">
        <v>5.0642773665757694E-2</v>
      </c>
      <c r="P593">
        <v>27300</v>
      </c>
      <c r="Q593">
        <v>-1.2087912087912088E-2</v>
      </c>
      <c r="R593">
        <v>8.0961923847695391E-2</v>
      </c>
      <c r="S593">
        <v>1422800</v>
      </c>
      <c r="T593">
        <v>27067.088400000001</v>
      </c>
      <c r="U593">
        <v>57700</v>
      </c>
      <c r="V593">
        <v>17995</v>
      </c>
      <c r="Z593">
        <v>0.62853009259259263</v>
      </c>
    </row>
    <row r="594" spans="1:26">
      <c r="A594" s="3">
        <v>46233</v>
      </c>
      <c r="B594">
        <v>3955.54</v>
      </c>
      <c r="C594">
        <v>-4.6999999999999993E-3</v>
      </c>
      <c r="D594">
        <v>61980</v>
      </c>
      <c r="E594">
        <v>-7.4999999999999997E-3</v>
      </c>
      <c r="F594">
        <v>5711</v>
      </c>
      <c r="G594" t="s">
        <v>57</v>
      </c>
      <c r="H594">
        <v>3959</v>
      </c>
      <c r="I594">
        <v>15</v>
      </c>
      <c r="J594">
        <v>3.8032454361054766E-3</v>
      </c>
      <c r="K594">
        <v>3944</v>
      </c>
      <c r="L594">
        <v>3906</v>
      </c>
      <c r="M594">
        <v>4026</v>
      </c>
      <c r="N594">
        <v>3894</v>
      </c>
      <c r="O594">
        <v>1.3568868407578085E-2</v>
      </c>
      <c r="P594">
        <v>3962</v>
      </c>
      <c r="Q594">
        <v>-7.5719333669863704E-4</v>
      </c>
      <c r="R594">
        <v>1.6692347200821776E-2</v>
      </c>
      <c r="S594">
        <v>751600</v>
      </c>
      <c r="T594">
        <v>3960.8744000000002</v>
      </c>
      <c r="U594">
        <v>6126</v>
      </c>
      <c r="V594">
        <v>3690</v>
      </c>
      <c r="Z594">
        <v>0.62820601851851854</v>
      </c>
    </row>
    <row r="595" spans="1:26">
      <c r="A595" s="3">
        <v>46233</v>
      </c>
      <c r="B595">
        <v>3955.54</v>
      </c>
      <c r="C595">
        <v>-4.6999999999999993E-3</v>
      </c>
      <c r="D595">
        <v>61980</v>
      </c>
      <c r="E595">
        <v>-7.4999999999999997E-3</v>
      </c>
      <c r="F595">
        <v>5713</v>
      </c>
      <c r="G595" t="s">
        <v>58</v>
      </c>
      <c r="H595">
        <v>7376</v>
      </c>
      <c r="I595">
        <v>61</v>
      </c>
      <c r="J595">
        <v>8.3390293916609706E-3</v>
      </c>
      <c r="K595">
        <v>7315</v>
      </c>
      <c r="L595">
        <v>7224</v>
      </c>
      <c r="M595">
        <v>7502</v>
      </c>
      <c r="N595">
        <v>7134</v>
      </c>
      <c r="O595">
        <v>2.1040974529346623E-2</v>
      </c>
      <c r="P595">
        <v>7397</v>
      </c>
      <c r="Q595">
        <v>-2.8389887792348249E-3</v>
      </c>
      <c r="R595">
        <v>3.3922063358564618E-2</v>
      </c>
      <c r="S595">
        <v>2209000</v>
      </c>
      <c r="T595">
        <v>7354.8788999999997</v>
      </c>
      <c r="U595">
        <v>13300</v>
      </c>
      <c r="V595">
        <v>6552</v>
      </c>
      <c r="Z595">
        <v>0.6285532407407407</v>
      </c>
    </row>
    <row r="596" spans="1:26">
      <c r="A596" s="3">
        <v>46233</v>
      </c>
      <c r="B596">
        <v>3955.54</v>
      </c>
      <c r="C596">
        <v>-4.6999999999999993E-3</v>
      </c>
      <c r="D596">
        <v>61980</v>
      </c>
      <c r="E596">
        <v>-7.4999999999999997E-3</v>
      </c>
      <c r="F596">
        <v>5802</v>
      </c>
      <c r="G596" t="s">
        <v>59</v>
      </c>
      <c r="H596">
        <v>2089</v>
      </c>
      <c r="I596">
        <v>17</v>
      </c>
      <c r="J596">
        <v>8.2046332046332038E-3</v>
      </c>
      <c r="K596">
        <v>2072</v>
      </c>
      <c r="L596">
        <v>2040.5</v>
      </c>
      <c r="M596">
        <v>2175.5</v>
      </c>
      <c r="N596">
        <v>2013</v>
      </c>
      <c r="O596">
        <v>2.3768684146042638E-2</v>
      </c>
      <c r="P596">
        <v>2095</v>
      </c>
      <c r="Q596">
        <v>-2.8639618138424821E-3</v>
      </c>
      <c r="R596">
        <v>3.7754595131644315E-2</v>
      </c>
      <c r="S596">
        <v>20446800</v>
      </c>
      <c r="T596">
        <v>2110.5871000000002</v>
      </c>
      <c r="U596">
        <v>3019</v>
      </c>
      <c r="V596">
        <v>2002.5</v>
      </c>
      <c r="Z596">
        <v>0.62854166666666667</v>
      </c>
    </row>
    <row r="597" spans="1:26">
      <c r="A597" s="3">
        <v>46233</v>
      </c>
      <c r="B597">
        <v>3955.54</v>
      </c>
      <c r="C597">
        <v>-4.6999999999999993E-3</v>
      </c>
      <c r="D597">
        <v>61980</v>
      </c>
      <c r="E597">
        <v>-7.4999999999999997E-3</v>
      </c>
      <c r="F597">
        <v>5803</v>
      </c>
      <c r="G597" t="s">
        <v>60</v>
      </c>
      <c r="H597">
        <v>3712</v>
      </c>
      <c r="I597">
        <v>-48</v>
      </c>
      <c r="J597">
        <v>-1.276595744680851E-2</v>
      </c>
      <c r="K597">
        <v>3760</v>
      </c>
      <c r="L597">
        <v>3750</v>
      </c>
      <c r="M597">
        <v>3927</v>
      </c>
      <c r="N597">
        <v>3690</v>
      </c>
      <c r="O597">
        <v>-1.0133333333333333E-2</v>
      </c>
      <c r="P597">
        <v>3748</v>
      </c>
      <c r="Q597">
        <v>-9.6051227321237997E-3</v>
      </c>
      <c r="R597">
        <v>5.962059620596206E-3</v>
      </c>
      <c r="S597">
        <v>43924800</v>
      </c>
      <c r="T597">
        <v>3783.9315999999999</v>
      </c>
      <c r="U597">
        <v>7933</v>
      </c>
      <c r="V597">
        <v>3665</v>
      </c>
      <c r="Z597">
        <v>0.62854166666666667</v>
      </c>
    </row>
    <row r="598" spans="1:26">
      <c r="A598" s="3">
        <v>46233</v>
      </c>
      <c r="B598">
        <v>3955.54</v>
      </c>
      <c r="C598">
        <v>-4.6999999999999993E-3</v>
      </c>
      <c r="D598">
        <v>61980</v>
      </c>
      <c r="E598">
        <v>-7.4999999999999997E-3</v>
      </c>
      <c r="F598">
        <v>6038</v>
      </c>
      <c r="G598" t="s">
        <v>61</v>
      </c>
      <c r="H598">
        <v>814</v>
      </c>
      <c r="I598">
        <v>-4</v>
      </c>
      <c r="J598">
        <v>-4.8899755501222494E-3</v>
      </c>
      <c r="K598">
        <v>818</v>
      </c>
      <c r="L598">
        <v>817</v>
      </c>
      <c r="M598">
        <v>821</v>
      </c>
      <c r="N598">
        <v>814</v>
      </c>
      <c r="O598">
        <v>-3.6719706242350062E-3</v>
      </c>
      <c r="P598">
        <v>817</v>
      </c>
      <c r="Q598">
        <v>-3.6719706242350062E-3</v>
      </c>
      <c r="R598">
        <v>0</v>
      </c>
      <c r="S598">
        <v>2800</v>
      </c>
      <c r="T598">
        <v>816.5</v>
      </c>
      <c r="U598">
        <v>991</v>
      </c>
      <c r="V598">
        <v>790</v>
      </c>
      <c r="Z598">
        <v>0.61848379629629635</v>
      </c>
    </row>
    <row r="599" spans="1:26">
      <c r="A599" s="3">
        <v>46233</v>
      </c>
      <c r="B599">
        <v>3955.54</v>
      </c>
      <c r="C599">
        <v>-4.6999999999999993E-3</v>
      </c>
      <c r="D599">
        <v>61980</v>
      </c>
      <c r="E599">
        <v>-7.4999999999999997E-3</v>
      </c>
      <c r="F599">
        <v>6156</v>
      </c>
      <c r="G599" t="s">
        <v>62</v>
      </c>
      <c r="H599">
        <v>1810</v>
      </c>
      <c r="I599">
        <v>32</v>
      </c>
      <c r="J599">
        <v>1.799775028121485E-2</v>
      </c>
      <c r="K599">
        <v>1778</v>
      </c>
      <c r="L599">
        <v>1798</v>
      </c>
      <c r="M599">
        <v>1828</v>
      </c>
      <c r="N599">
        <v>1778</v>
      </c>
      <c r="O599">
        <v>6.6740823136818691E-3</v>
      </c>
      <c r="P599">
        <v>1800</v>
      </c>
      <c r="Q599">
        <v>5.5555555555555558E-3</v>
      </c>
      <c r="R599">
        <v>1.799775028121485E-2</v>
      </c>
      <c r="S599">
        <v>16000</v>
      </c>
      <c r="T599">
        <v>1804.8062</v>
      </c>
      <c r="U599">
        <v>2086</v>
      </c>
      <c r="V599">
        <v>1677</v>
      </c>
      <c r="Z599">
        <v>0.61670138888888892</v>
      </c>
    </row>
    <row r="600" spans="1:26">
      <c r="A600" s="3">
        <v>46233</v>
      </c>
      <c r="B600">
        <v>3955.54</v>
      </c>
      <c r="C600">
        <v>-4.6999999999999993E-3</v>
      </c>
      <c r="D600">
        <v>61980</v>
      </c>
      <c r="E600">
        <v>-7.4999999999999997E-3</v>
      </c>
      <c r="F600">
        <v>6178</v>
      </c>
      <c r="G600" t="s">
        <v>63</v>
      </c>
      <c r="H600">
        <v>2425.5</v>
      </c>
      <c r="I600">
        <v>-56.5</v>
      </c>
      <c r="J600">
        <v>-2.2763900080580178E-2</v>
      </c>
      <c r="K600">
        <v>2482</v>
      </c>
      <c r="L600">
        <v>2436.5</v>
      </c>
      <c r="M600">
        <v>2466</v>
      </c>
      <c r="N600">
        <v>2401.5</v>
      </c>
      <c r="O600">
        <v>-4.5146726862302479E-3</v>
      </c>
      <c r="P600">
        <v>2401.5</v>
      </c>
      <c r="Q600">
        <v>9.9937539038101181E-3</v>
      </c>
      <c r="R600">
        <v>9.9937539038101181E-3</v>
      </c>
      <c r="S600">
        <v>3275000</v>
      </c>
      <c r="T600">
        <v>2426.2029000000002</v>
      </c>
      <c r="U600">
        <v>2539.5</v>
      </c>
      <c r="V600">
        <v>1663.5</v>
      </c>
      <c r="Z600">
        <v>0.62854166666666667</v>
      </c>
    </row>
    <row r="601" spans="1:26">
      <c r="A601" s="3">
        <v>46233</v>
      </c>
      <c r="B601">
        <v>3955.54</v>
      </c>
      <c r="C601">
        <v>-4.6999999999999993E-3</v>
      </c>
      <c r="D601">
        <v>61980</v>
      </c>
      <c r="E601">
        <v>-7.4999999999999997E-3</v>
      </c>
      <c r="F601">
        <v>6208</v>
      </c>
      <c r="G601" t="s">
        <v>64</v>
      </c>
      <c r="H601">
        <v>1561</v>
      </c>
      <c r="I601">
        <v>14</v>
      </c>
      <c r="J601">
        <v>9.0497737556561094E-3</v>
      </c>
      <c r="K601">
        <v>1547</v>
      </c>
      <c r="L601">
        <v>1549</v>
      </c>
      <c r="M601">
        <v>1574</v>
      </c>
      <c r="N601">
        <v>1525</v>
      </c>
      <c r="O601">
        <v>7.7469335054874116E-3</v>
      </c>
      <c r="P601">
        <v>1567</v>
      </c>
      <c r="Q601">
        <v>-3.8289725590299937E-3</v>
      </c>
      <c r="R601">
        <v>2.360655737704918E-2</v>
      </c>
      <c r="S601">
        <v>34300</v>
      </c>
      <c r="T601">
        <v>1558.0174</v>
      </c>
      <c r="U601">
        <v>3135</v>
      </c>
      <c r="V601">
        <v>1501</v>
      </c>
      <c r="Z601">
        <v>0.62409722222222219</v>
      </c>
    </row>
    <row r="602" spans="1:26">
      <c r="A602" s="3">
        <v>46233</v>
      </c>
      <c r="B602">
        <v>3955.54</v>
      </c>
      <c r="C602">
        <v>-4.6999999999999993E-3</v>
      </c>
      <c r="D602">
        <v>61980</v>
      </c>
      <c r="E602">
        <v>-7.4999999999999997E-3</v>
      </c>
      <c r="F602">
        <v>6356</v>
      </c>
      <c r="G602" t="s">
        <v>65</v>
      </c>
      <c r="H602">
        <v>1254</v>
      </c>
      <c r="I602">
        <v>4</v>
      </c>
      <c r="J602">
        <v>3.2000000000000002E-3</v>
      </c>
      <c r="K602">
        <v>1250</v>
      </c>
      <c r="L602">
        <v>1222</v>
      </c>
      <c r="M602">
        <v>1285</v>
      </c>
      <c r="N602">
        <v>1220</v>
      </c>
      <c r="O602">
        <v>2.6186579378068741E-2</v>
      </c>
      <c r="P602">
        <v>1264</v>
      </c>
      <c r="Q602">
        <v>-7.9113924050632917E-3</v>
      </c>
      <c r="R602">
        <v>2.7868852459016394E-2</v>
      </c>
      <c r="S602">
        <v>120800</v>
      </c>
      <c r="T602">
        <v>1254.9278999999999</v>
      </c>
      <c r="U602">
        <v>2287</v>
      </c>
      <c r="V602">
        <v>810</v>
      </c>
      <c r="Z602">
        <v>0.62848379629629625</v>
      </c>
    </row>
    <row r="603" spans="1:26">
      <c r="A603" s="3">
        <v>46233</v>
      </c>
      <c r="B603">
        <v>3955.54</v>
      </c>
      <c r="C603">
        <v>-4.6999999999999993E-3</v>
      </c>
      <c r="D603">
        <v>61980</v>
      </c>
      <c r="E603">
        <v>-7.4999999999999997E-3</v>
      </c>
      <c r="F603">
        <v>6378</v>
      </c>
      <c r="G603" t="s">
        <v>66</v>
      </c>
      <c r="H603">
        <v>1192</v>
      </c>
      <c r="I603">
        <v>0</v>
      </c>
      <c r="J603">
        <v>0</v>
      </c>
      <c r="K603">
        <v>1192</v>
      </c>
      <c r="L603">
        <v>1180</v>
      </c>
      <c r="M603">
        <v>1202</v>
      </c>
      <c r="N603">
        <v>1171</v>
      </c>
      <c r="O603">
        <v>1.0169491525423728E-2</v>
      </c>
      <c r="P603">
        <v>1183</v>
      </c>
      <c r="Q603">
        <v>7.6077768385460695E-3</v>
      </c>
      <c r="R603">
        <v>1.7933390264730998E-2</v>
      </c>
      <c r="S603">
        <v>60300</v>
      </c>
      <c r="T603">
        <v>1188.3913</v>
      </c>
      <c r="U603">
        <v>1950</v>
      </c>
      <c r="V603">
        <v>1101</v>
      </c>
      <c r="Z603">
        <v>0.62740740740740741</v>
      </c>
    </row>
    <row r="604" spans="1:26">
      <c r="A604" s="3">
        <v>46233</v>
      </c>
      <c r="B604">
        <v>3955.54</v>
      </c>
      <c r="C604">
        <v>-4.6999999999999993E-3</v>
      </c>
      <c r="D604">
        <v>61980</v>
      </c>
      <c r="E604">
        <v>-7.4999999999999997E-3</v>
      </c>
      <c r="F604">
        <v>6526</v>
      </c>
      <c r="G604" t="s">
        <v>67</v>
      </c>
      <c r="H604">
        <v>1891</v>
      </c>
      <c r="I604">
        <v>-132</v>
      </c>
      <c r="J604">
        <v>-6.5249629263470096E-2</v>
      </c>
      <c r="K604">
        <v>2023</v>
      </c>
      <c r="L604">
        <v>1853</v>
      </c>
      <c r="M604">
        <v>2013.5</v>
      </c>
      <c r="N604">
        <v>1815.5</v>
      </c>
      <c r="O604">
        <v>2.0507285483000539E-2</v>
      </c>
      <c r="P604">
        <v>1920</v>
      </c>
      <c r="Q604">
        <v>-1.5104166666666667E-2</v>
      </c>
      <c r="R604">
        <v>4.1586339851280636E-2</v>
      </c>
      <c r="S604">
        <v>15704500</v>
      </c>
      <c r="T604">
        <v>1918.0685000000001</v>
      </c>
      <c r="U604">
        <v>3200</v>
      </c>
      <c r="V604">
        <v>1678.5</v>
      </c>
      <c r="Z604">
        <v>0.62854166666666667</v>
      </c>
    </row>
    <row r="605" spans="1:26">
      <c r="A605" s="3">
        <v>46233</v>
      </c>
      <c r="B605">
        <v>3955.54</v>
      </c>
      <c r="C605">
        <v>-4.6999999999999993E-3</v>
      </c>
      <c r="D605">
        <v>61980</v>
      </c>
      <c r="E605">
        <v>-7.4999999999999997E-3</v>
      </c>
      <c r="F605">
        <v>6586</v>
      </c>
      <c r="G605" t="s">
        <v>68</v>
      </c>
      <c r="H605">
        <v>5268</v>
      </c>
      <c r="I605">
        <v>-627</v>
      </c>
      <c r="J605">
        <v>-0.10636132315521629</v>
      </c>
      <c r="K605">
        <v>5895</v>
      </c>
      <c r="L605">
        <v>5306</v>
      </c>
      <c r="M605">
        <v>5308</v>
      </c>
      <c r="N605">
        <v>5043</v>
      </c>
      <c r="O605">
        <v>-7.1617037316245762E-3</v>
      </c>
      <c r="P605">
        <v>5282</v>
      </c>
      <c r="Q605">
        <v>-2.6505111700113595E-3</v>
      </c>
      <c r="R605">
        <v>4.4616299821534804E-2</v>
      </c>
      <c r="S605">
        <v>2695100</v>
      </c>
      <c r="T605">
        <v>5197.4521000000004</v>
      </c>
      <c r="U605">
        <v>6130</v>
      </c>
      <c r="V605">
        <v>4633</v>
      </c>
      <c r="Z605">
        <v>0.62846064814814817</v>
      </c>
    </row>
    <row r="606" spans="1:26">
      <c r="A606" s="3">
        <v>46233</v>
      </c>
      <c r="B606">
        <v>3955.54</v>
      </c>
      <c r="C606">
        <v>-4.6999999999999993E-3</v>
      </c>
      <c r="D606">
        <v>61980</v>
      </c>
      <c r="E606">
        <v>-7.4999999999999997E-3</v>
      </c>
      <c r="F606">
        <v>6594</v>
      </c>
      <c r="G606" t="s">
        <v>69</v>
      </c>
      <c r="H606">
        <v>2482</v>
      </c>
      <c r="I606">
        <v>-85</v>
      </c>
      <c r="J606">
        <v>-3.3112582781456956E-2</v>
      </c>
      <c r="K606">
        <v>2567</v>
      </c>
      <c r="L606">
        <v>2588</v>
      </c>
      <c r="M606">
        <v>2602</v>
      </c>
      <c r="N606">
        <v>2447</v>
      </c>
      <c r="O606">
        <v>-4.0958268933539412E-2</v>
      </c>
      <c r="P606">
        <v>2506</v>
      </c>
      <c r="Q606">
        <v>-9.5770151636073424E-3</v>
      </c>
      <c r="R606">
        <v>1.4303228442991417E-2</v>
      </c>
      <c r="S606">
        <v>6082500</v>
      </c>
      <c r="T606">
        <v>2512.9202</v>
      </c>
      <c r="U606">
        <v>2922</v>
      </c>
      <c r="V606">
        <v>1937</v>
      </c>
      <c r="Z606">
        <v>0.62854166666666667</v>
      </c>
    </row>
    <row r="607" spans="1:26">
      <c r="A607" s="3">
        <v>46233</v>
      </c>
      <c r="B607">
        <v>3955.54</v>
      </c>
      <c r="C607">
        <v>-4.6999999999999993E-3</v>
      </c>
      <c r="D607">
        <v>61980</v>
      </c>
      <c r="E607">
        <v>-7.4999999999999997E-3</v>
      </c>
      <c r="F607">
        <v>6674</v>
      </c>
      <c r="G607" t="s">
        <v>70</v>
      </c>
      <c r="H607">
        <v>5256</v>
      </c>
      <c r="I607">
        <v>78</v>
      </c>
      <c r="J607">
        <v>1.5063731170336037E-2</v>
      </c>
      <c r="K607">
        <v>5178</v>
      </c>
      <c r="L607">
        <v>5095</v>
      </c>
      <c r="M607">
        <v>5386</v>
      </c>
      <c r="N607">
        <v>5095</v>
      </c>
      <c r="O607">
        <v>3.159960745829244E-2</v>
      </c>
      <c r="P607">
        <v>5327</v>
      </c>
      <c r="Q607">
        <v>-1.332832738877417E-2</v>
      </c>
      <c r="R607">
        <v>3.159960745829244E-2</v>
      </c>
      <c r="S607">
        <v>685000</v>
      </c>
      <c r="T607">
        <v>5279.8617999999997</v>
      </c>
      <c r="U607">
        <v>7899</v>
      </c>
      <c r="V607">
        <v>3532</v>
      </c>
      <c r="Z607">
        <v>0.62847222222222221</v>
      </c>
    </row>
    <row r="608" spans="1:26">
      <c r="A608" s="3">
        <v>46233</v>
      </c>
      <c r="B608">
        <v>3955.54</v>
      </c>
      <c r="C608">
        <v>-4.6999999999999993E-3</v>
      </c>
      <c r="D608">
        <v>61980</v>
      </c>
      <c r="E608">
        <v>-7.4999999999999997E-3</v>
      </c>
      <c r="F608">
        <v>6758</v>
      </c>
      <c r="G608" t="s">
        <v>71</v>
      </c>
      <c r="H608">
        <v>3798</v>
      </c>
      <c r="I608">
        <v>-11</v>
      </c>
      <c r="J608">
        <v>-2.8878970858493042E-3</v>
      </c>
      <c r="K608">
        <v>3809</v>
      </c>
      <c r="L608">
        <v>3809</v>
      </c>
      <c r="M608">
        <v>3862</v>
      </c>
      <c r="N608">
        <v>3730</v>
      </c>
      <c r="O608">
        <v>-2.8878970858493042E-3</v>
      </c>
      <c r="P608">
        <v>3777</v>
      </c>
      <c r="Q608">
        <v>5.5599682287529786E-3</v>
      </c>
      <c r="R608">
        <v>1.8230563002680965E-2</v>
      </c>
      <c r="S608">
        <v>17327200</v>
      </c>
      <c r="T608">
        <v>3791.9645999999998</v>
      </c>
      <c r="U608">
        <v>4124</v>
      </c>
      <c r="V608">
        <v>3043</v>
      </c>
      <c r="Z608">
        <v>0.62854166666666667</v>
      </c>
    </row>
    <row r="609" spans="1:26">
      <c r="A609" s="3">
        <v>46233</v>
      </c>
      <c r="B609">
        <v>3955.54</v>
      </c>
      <c r="C609">
        <v>-4.6999999999999993E-3</v>
      </c>
      <c r="D609">
        <v>61980</v>
      </c>
      <c r="E609">
        <v>-7.4999999999999997E-3</v>
      </c>
      <c r="F609">
        <v>6810</v>
      </c>
      <c r="G609" t="s">
        <v>72</v>
      </c>
      <c r="H609">
        <v>2053</v>
      </c>
      <c r="I609">
        <v>-22</v>
      </c>
      <c r="J609">
        <v>-1.0602409638554217E-2</v>
      </c>
      <c r="K609">
        <v>2075</v>
      </c>
      <c r="L609">
        <v>2074</v>
      </c>
      <c r="M609">
        <v>2096</v>
      </c>
      <c r="N609">
        <v>2052</v>
      </c>
      <c r="O609">
        <v>-1.0125361620057859E-2</v>
      </c>
      <c r="P609">
        <v>2065</v>
      </c>
      <c r="Q609">
        <v>-5.8111380145278446E-3</v>
      </c>
      <c r="R609">
        <v>4.8732943469785572E-4</v>
      </c>
      <c r="S609">
        <v>141600</v>
      </c>
      <c r="T609">
        <v>2072.2633999999998</v>
      </c>
      <c r="U609">
        <v>2511</v>
      </c>
      <c r="V609">
        <v>1871</v>
      </c>
      <c r="Z609">
        <v>0.62853009259259263</v>
      </c>
    </row>
    <row r="610" spans="1:26">
      <c r="A610" s="3">
        <v>46233</v>
      </c>
      <c r="B610">
        <v>3955.54</v>
      </c>
      <c r="C610">
        <v>-4.6999999999999993E-3</v>
      </c>
      <c r="D610">
        <v>61980</v>
      </c>
      <c r="E610">
        <v>-7.4999999999999997E-3</v>
      </c>
      <c r="F610">
        <v>6841</v>
      </c>
      <c r="G610" t="s">
        <v>73</v>
      </c>
      <c r="H610">
        <v>5639</v>
      </c>
      <c r="I610">
        <v>79</v>
      </c>
      <c r="J610">
        <v>1.4208633093525181E-2</v>
      </c>
      <c r="K610">
        <v>5560</v>
      </c>
      <c r="L610">
        <v>5487</v>
      </c>
      <c r="M610">
        <v>5761</v>
      </c>
      <c r="N610">
        <v>5481</v>
      </c>
      <c r="O610">
        <v>2.7701840714415893E-2</v>
      </c>
      <c r="P610">
        <v>5612</v>
      </c>
      <c r="Q610">
        <v>4.8111190306486104E-3</v>
      </c>
      <c r="R610">
        <v>2.8826856413063311E-2</v>
      </c>
      <c r="S610">
        <v>488200</v>
      </c>
      <c r="T610">
        <v>5631.0573000000004</v>
      </c>
      <c r="U610">
        <v>6317</v>
      </c>
      <c r="V610">
        <v>4584</v>
      </c>
      <c r="Z610">
        <v>0.62843749999999998</v>
      </c>
    </row>
    <row r="611" spans="1:26">
      <c r="A611" s="3">
        <v>46233</v>
      </c>
      <c r="B611">
        <v>3955.54</v>
      </c>
      <c r="C611">
        <v>-4.6999999999999993E-3</v>
      </c>
      <c r="D611">
        <v>61980</v>
      </c>
      <c r="E611">
        <v>-7.4999999999999997E-3</v>
      </c>
      <c r="F611">
        <v>6890</v>
      </c>
      <c r="G611" t="s">
        <v>74</v>
      </c>
      <c r="H611">
        <v>7130</v>
      </c>
      <c r="I611">
        <v>-120</v>
      </c>
      <c r="J611">
        <v>-1.6551724137931035E-2</v>
      </c>
      <c r="K611">
        <v>7250</v>
      </c>
      <c r="L611">
        <v>7330</v>
      </c>
      <c r="M611">
        <v>7720</v>
      </c>
      <c r="N611">
        <v>7100</v>
      </c>
      <c r="O611">
        <v>-2.7285129604365622E-2</v>
      </c>
      <c r="P611">
        <v>7310</v>
      </c>
      <c r="Q611">
        <v>-2.4623803009575923E-2</v>
      </c>
      <c r="R611">
        <v>4.2253521126760559E-3</v>
      </c>
      <c r="S611">
        <v>1904000</v>
      </c>
      <c r="T611">
        <v>7370.2473</v>
      </c>
      <c r="U611">
        <v>11700</v>
      </c>
      <c r="V611">
        <v>5030</v>
      </c>
      <c r="Z611">
        <v>0.62854166666666667</v>
      </c>
    </row>
    <row r="612" spans="1:26">
      <c r="A612" s="3">
        <v>46233</v>
      </c>
      <c r="B612">
        <v>3955.54</v>
      </c>
      <c r="C612">
        <v>-4.6999999999999993E-3</v>
      </c>
      <c r="D612">
        <v>61980</v>
      </c>
      <c r="E612">
        <v>-7.4999999999999997E-3</v>
      </c>
      <c r="F612">
        <v>6925</v>
      </c>
      <c r="G612" t="s">
        <v>75</v>
      </c>
      <c r="H612">
        <v>3609</v>
      </c>
      <c r="I612">
        <v>27</v>
      </c>
      <c r="J612">
        <v>7.537688442211055E-3</v>
      </c>
      <c r="K612">
        <v>3582</v>
      </c>
      <c r="L612">
        <v>3538</v>
      </c>
      <c r="M612">
        <v>3676</v>
      </c>
      <c r="N612">
        <v>3516</v>
      </c>
      <c r="O612">
        <v>2.0067834934991521E-2</v>
      </c>
      <c r="P612">
        <v>3602</v>
      </c>
      <c r="Q612">
        <v>1.943364797334814E-3</v>
      </c>
      <c r="R612">
        <v>2.6450511945392493E-2</v>
      </c>
      <c r="S612">
        <v>262800</v>
      </c>
      <c r="T612">
        <v>3604.5194000000001</v>
      </c>
      <c r="U612">
        <v>5164</v>
      </c>
      <c r="V612">
        <v>2520.5</v>
      </c>
      <c r="Z612">
        <v>0.62848379629629625</v>
      </c>
    </row>
    <row r="613" spans="1:26">
      <c r="A613" s="3">
        <v>46233</v>
      </c>
      <c r="B613">
        <v>3955.54</v>
      </c>
      <c r="C613">
        <v>-4.6999999999999993E-3</v>
      </c>
      <c r="D613">
        <v>61980</v>
      </c>
      <c r="E613">
        <v>-7.4999999999999997E-3</v>
      </c>
      <c r="F613">
        <v>6963</v>
      </c>
      <c r="G613" t="s">
        <v>76</v>
      </c>
      <c r="H613">
        <v>3875</v>
      </c>
      <c r="I613">
        <v>-50</v>
      </c>
      <c r="J613">
        <v>-1.2738853503184714E-2</v>
      </c>
      <c r="K613">
        <v>3925</v>
      </c>
      <c r="L613">
        <v>3916</v>
      </c>
      <c r="M613">
        <v>4065</v>
      </c>
      <c r="N613">
        <v>3775</v>
      </c>
      <c r="O613">
        <v>-1.0469867211440245E-2</v>
      </c>
      <c r="P613">
        <v>3890</v>
      </c>
      <c r="Q613">
        <v>-3.8560411311053984E-3</v>
      </c>
      <c r="R613">
        <v>2.6490066225165563E-2</v>
      </c>
      <c r="S613">
        <v>5678300</v>
      </c>
      <c r="T613">
        <v>3931.1979000000001</v>
      </c>
      <c r="U613">
        <v>6099</v>
      </c>
      <c r="V613">
        <v>2247</v>
      </c>
      <c r="Z613">
        <v>0.62854166666666667</v>
      </c>
    </row>
    <row r="614" spans="1:26">
      <c r="A614" s="3">
        <v>46233</v>
      </c>
      <c r="B614">
        <v>3955.54</v>
      </c>
      <c r="C614">
        <v>-4.6999999999999993E-3</v>
      </c>
      <c r="D614">
        <v>61980</v>
      </c>
      <c r="E614">
        <v>-7.4999999999999997E-3</v>
      </c>
      <c r="F614">
        <v>7011</v>
      </c>
      <c r="G614" t="s">
        <v>77</v>
      </c>
      <c r="H614">
        <v>3748</v>
      </c>
      <c r="I614">
        <v>8</v>
      </c>
      <c r="J614">
        <v>2.1390374331550803E-3</v>
      </c>
      <c r="K614">
        <v>3740</v>
      </c>
      <c r="L614">
        <v>3710</v>
      </c>
      <c r="M614">
        <v>3801</v>
      </c>
      <c r="N614">
        <v>3702</v>
      </c>
      <c r="O614">
        <v>1.0242587601078167E-2</v>
      </c>
      <c r="P614">
        <v>3767</v>
      </c>
      <c r="Q614">
        <v>-5.0438014335014601E-3</v>
      </c>
      <c r="R614">
        <v>1.242571582928147E-2</v>
      </c>
      <c r="S614">
        <v>10522600</v>
      </c>
      <c r="T614">
        <v>3756.3112000000001</v>
      </c>
      <c r="U614">
        <v>5208</v>
      </c>
      <c r="V614">
        <v>3404</v>
      </c>
      <c r="Z614">
        <v>0.62854166666666667</v>
      </c>
    </row>
    <row r="615" spans="1:26">
      <c r="A615" s="3">
        <v>46233</v>
      </c>
      <c r="B615">
        <v>3955.54</v>
      </c>
      <c r="C615">
        <v>-4.6999999999999993E-3</v>
      </c>
      <c r="D615">
        <v>61980</v>
      </c>
      <c r="E615">
        <v>-7.4999999999999997E-3</v>
      </c>
      <c r="F615">
        <v>7013</v>
      </c>
      <c r="G615" t="s">
        <v>78</v>
      </c>
      <c r="H615">
        <v>2763.5</v>
      </c>
      <c r="I615">
        <v>8.5</v>
      </c>
      <c r="J615">
        <v>3.0852994555353903E-3</v>
      </c>
      <c r="K615">
        <v>2755</v>
      </c>
      <c r="L615">
        <v>2706</v>
      </c>
      <c r="M615">
        <v>2798</v>
      </c>
      <c r="N615">
        <v>2701</v>
      </c>
      <c r="O615">
        <v>2.1249076127124907E-2</v>
      </c>
      <c r="P615">
        <v>2761.5</v>
      </c>
      <c r="Q615">
        <v>7.2424407025167478E-4</v>
      </c>
      <c r="R615">
        <v>2.3139577934098481E-2</v>
      </c>
      <c r="S615">
        <v>8178900</v>
      </c>
      <c r="T615">
        <v>2760.6176</v>
      </c>
      <c r="U615">
        <v>4698</v>
      </c>
      <c r="V615">
        <v>2245</v>
      </c>
      <c r="Z615">
        <v>0.62854166666666667</v>
      </c>
    </row>
    <row r="616" spans="1:26">
      <c r="A616" s="3">
        <v>46233</v>
      </c>
      <c r="B616">
        <v>3955.54</v>
      </c>
      <c r="C616">
        <v>-4.6999999999999993E-3</v>
      </c>
      <c r="D616">
        <v>61980</v>
      </c>
      <c r="E616">
        <v>-7.4999999999999997E-3</v>
      </c>
      <c r="F616">
        <v>7047</v>
      </c>
      <c r="G616" t="s">
        <v>79</v>
      </c>
      <c r="H616">
        <v>2334</v>
      </c>
      <c r="I616">
        <v>17</v>
      </c>
      <c r="J616">
        <v>7.3370738023305999E-3</v>
      </c>
      <c r="K616">
        <v>2317</v>
      </c>
      <c r="L616">
        <v>2330</v>
      </c>
      <c r="M616">
        <v>2360</v>
      </c>
      <c r="N616">
        <v>2290</v>
      </c>
      <c r="O616">
        <v>1.7167381974248926E-3</v>
      </c>
      <c r="P616">
        <v>2348</v>
      </c>
      <c r="Q616">
        <v>-5.96252129471891E-3</v>
      </c>
      <c r="R616">
        <v>1.9213973799126639E-2</v>
      </c>
      <c r="S616">
        <v>62800</v>
      </c>
      <c r="T616">
        <v>2330.6831000000002</v>
      </c>
      <c r="U616">
        <v>2769</v>
      </c>
      <c r="V616">
        <v>1912</v>
      </c>
      <c r="Z616">
        <v>0.62810185185185186</v>
      </c>
    </row>
    <row r="617" spans="1:26">
      <c r="A617" s="3">
        <v>46233</v>
      </c>
      <c r="B617">
        <v>3955.54</v>
      </c>
      <c r="C617">
        <v>-4.6999999999999993E-3</v>
      </c>
      <c r="D617">
        <v>61980</v>
      </c>
      <c r="E617">
        <v>-7.4999999999999997E-3</v>
      </c>
      <c r="F617">
        <v>7084</v>
      </c>
      <c r="G617" t="s">
        <v>80</v>
      </c>
      <c r="H617">
        <v>2732</v>
      </c>
      <c r="I617">
        <v>10</v>
      </c>
      <c r="J617">
        <v>3.6737692872887582E-3</v>
      </c>
      <c r="K617">
        <v>2722</v>
      </c>
      <c r="L617">
        <v>2730</v>
      </c>
      <c r="M617">
        <v>2732</v>
      </c>
      <c r="N617">
        <v>2684</v>
      </c>
      <c r="O617">
        <v>7.326007326007326E-4</v>
      </c>
      <c r="P617">
        <v>2730</v>
      </c>
      <c r="Q617">
        <v>7.326007326007326E-4</v>
      </c>
      <c r="R617">
        <v>1.7883755588673621E-2</v>
      </c>
      <c r="S617">
        <v>2000</v>
      </c>
      <c r="T617">
        <v>2709.65</v>
      </c>
      <c r="U617">
        <v>3595</v>
      </c>
      <c r="V617">
        <v>1856</v>
      </c>
      <c r="Z617">
        <v>0.62152777777777779</v>
      </c>
    </row>
    <row r="618" spans="1:26">
      <c r="A618" s="3">
        <v>46233</v>
      </c>
      <c r="B618">
        <v>3955.54</v>
      </c>
      <c r="C618">
        <v>-4.6999999999999993E-3</v>
      </c>
      <c r="D618">
        <v>61980</v>
      </c>
      <c r="E618">
        <v>-7.4999999999999997E-3</v>
      </c>
      <c r="F618">
        <v>7182</v>
      </c>
      <c r="G618" t="s">
        <v>81</v>
      </c>
      <c r="H618">
        <v>3119</v>
      </c>
      <c r="I618">
        <v>-97</v>
      </c>
      <c r="J618">
        <v>-3.0161691542288559E-2</v>
      </c>
      <c r="K618">
        <v>3216</v>
      </c>
      <c r="L618">
        <v>3122</v>
      </c>
      <c r="M618">
        <v>3165</v>
      </c>
      <c r="N618">
        <v>3107</v>
      </c>
      <c r="O618">
        <v>-9.6092248558616276E-4</v>
      </c>
      <c r="P618">
        <v>3123</v>
      </c>
      <c r="Q618">
        <v>-1.2808197246237591E-3</v>
      </c>
      <c r="R618">
        <v>3.8622465400708077E-3</v>
      </c>
      <c r="S618">
        <v>5393000</v>
      </c>
      <c r="T618">
        <v>3130.3829999999998</v>
      </c>
      <c r="U618">
        <v>3465</v>
      </c>
      <c r="V618">
        <v>2238</v>
      </c>
      <c r="Z618">
        <v>0.6285532407407407</v>
      </c>
    </row>
    <row r="619" spans="1:26">
      <c r="A619" s="3">
        <v>46233</v>
      </c>
      <c r="B619">
        <v>3955.54</v>
      </c>
      <c r="C619">
        <v>-4.6999999999999993E-3</v>
      </c>
      <c r="D619">
        <v>61980</v>
      </c>
      <c r="E619">
        <v>-7.4999999999999997E-3</v>
      </c>
      <c r="F619">
        <v>7203</v>
      </c>
      <c r="G619" t="s">
        <v>82</v>
      </c>
      <c r="H619">
        <v>3176</v>
      </c>
      <c r="I619">
        <v>-48</v>
      </c>
      <c r="J619">
        <v>-1.488833746898263E-2</v>
      </c>
      <c r="K619">
        <v>3224</v>
      </c>
      <c r="L619">
        <v>3181</v>
      </c>
      <c r="M619">
        <v>3192</v>
      </c>
      <c r="N619">
        <v>3106</v>
      </c>
      <c r="O619">
        <v>-1.5718327569946558E-3</v>
      </c>
      <c r="P619">
        <v>3150</v>
      </c>
      <c r="Q619">
        <v>8.2539682539682548E-3</v>
      </c>
      <c r="R619">
        <v>2.2537025112685124E-2</v>
      </c>
      <c r="S619">
        <v>25129800</v>
      </c>
      <c r="T619">
        <v>3163.0978</v>
      </c>
      <c r="U619">
        <v>4000</v>
      </c>
      <c r="V619">
        <v>2686</v>
      </c>
      <c r="Z619">
        <v>0.62851851851851848</v>
      </c>
    </row>
    <row r="620" spans="1:26">
      <c r="A620" s="3">
        <v>46233</v>
      </c>
      <c r="B620">
        <v>3955.54</v>
      </c>
      <c r="C620">
        <v>-4.6999999999999993E-3</v>
      </c>
      <c r="D620">
        <v>61980</v>
      </c>
      <c r="E620">
        <v>-7.4999999999999997E-3</v>
      </c>
      <c r="F620">
        <v>7213</v>
      </c>
      <c r="G620" t="s">
        <v>83</v>
      </c>
      <c r="H620">
        <v>621</v>
      </c>
      <c r="I620">
        <v>2</v>
      </c>
      <c r="J620">
        <v>3.2310177705977385E-3</v>
      </c>
      <c r="K620">
        <v>619</v>
      </c>
      <c r="L620">
        <v>616</v>
      </c>
      <c r="M620">
        <v>623</v>
      </c>
      <c r="N620">
        <v>615</v>
      </c>
      <c r="O620">
        <v>8.1168831168831161E-3</v>
      </c>
      <c r="P620">
        <v>620</v>
      </c>
      <c r="Q620">
        <v>1.6129032258064516E-3</v>
      </c>
      <c r="R620">
        <v>9.7560975609756097E-3</v>
      </c>
      <c r="S620">
        <v>7100</v>
      </c>
      <c r="T620">
        <v>618.42250000000001</v>
      </c>
      <c r="U620">
        <v>647</v>
      </c>
      <c r="V620">
        <v>438</v>
      </c>
      <c r="Z620">
        <v>0.62152777777777779</v>
      </c>
    </row>
    <row r="621" spans="1:26">
      <c r="A621" s="3">
        <v>46233</v>
      </c>
      <c r="B621">
        <v>3955.54</v>
      </c>
      <c r="C621">
        <v>-4.6999999999999993E-3</v>
      </c>
      <c r="D621">
        <v>61980</v>
      </c>
      <c r="E621">
        <v>-7.4999999999999997E-3</v>
      </c>
      <c r="F621">
        <v>7220</v>
      </c>
      <c r="G621" t="s">
        <v>84</v>
      </c>
      <c r="H621">
        <v>3020</v>
      </c>
      <c r="I621">
        <v>-20</v>
      </c>
      <c r="J621">
        <v>-6.5789473684210523E-3</v>
      </c>
      <c r="K621">
        <v>3040</v>
      </c>
      <c r="L621">
        <v>2980</v>
      </c>
      <c r="M621">
        <v>3165</v>
      </c>
      <c r="N621">
        <v>2956</v>
      </c>
      <c r="O621">
        <v>1.3422818791946308E-2</v>
      </c>
      <c r="P621">
        <v>3080</v>
      </c>
      <c r="Q621">
        <v>-1.948051948051948E-2</v>
      </c>
      <c r="R621">
        <v>2.165087956698241E-2</v>
      </c>
      <c r="S621">
        <v>541600</v>
      </c>
      <c r="T621">
        <v>3057.3562999999999</v>
      </c>
      <c r="U621">
        <v>10550</v>
      </c>
      <c r="V621">
        <v>2210</v>
      </c>
      <c r="Z621">
        <v>0.62755787037037036</v>
      </c>
    </row>
    <row r="622" spans="1:26">
      <c r="A622" s="3">
        <v>46233</v>
      </c>
      <c r="B622">
        <v>3955.54</v>
      </c>
      <c r="C622">
        <v>-4.6999999999999993E-3</v>
      </c>
      <c r="D622">
        <v>61980</v>
      </c>
      <c r="E622">
        <v>-7.4999999999999997E-3</v>
      </c>
      <c r="F622">
        <v>7269</v>
      </c>
      <c r="G622" t="s">
        <v>85</v>
      </c>
      <c r="H622">
        <v>2150</v>
      </c>
      <c r="I622">
        <v>4.5</v>
      </c>
      <c r="J622">
        <v>2.0974131903985084E-3</v>
      </c>
      <c r="K622">
        <v>2145.5</v>
      </c>
      <c r="L622">
        <v>2116.5</v>
      </c>
      <c r="M622">
        <v>2161.5</v>
      </c>
      <c r="N622">
        <v>2102.5</v>
      </c>
      <c r="O622">
        <v>1.5828017954169618E-2</v>
      </c>
      <c r="P622">
        <v>2140</v>
      </c>
      <c r="Q622">
        <v>4.6728971962616819E-3</v>
      </c>
      <c r="R622">
        <v>2.2592152199762187E-2</v>
      </c>
      <c r="S622">
        <v>4356700</v>
      </c>
      <c r="T622">
        <v>2139.8382999999999</v>
      </c>
      <c r="U622">
        <v>2439</v>
      </c>
      <c r="V622">
        <v>1670</v>
      </c>
      <c r="Z622">
        <v>0.62854166666666667</v>
      </c>
    </row>
    <row r="623" spans="1:26">
      <c r="A623" s="3">
        <v>46233</v>
      </c>
      <c r="B623">
        <v>3955.54</v>
      </c>
      <c r="C623">
        <v>-4.6999999999999993E-3</v>
      </c>
      <c r="D623">
        <v>61980</v>
      </c>
      <c r="E623">
        <v>-7.4999999999999997E-3</v>
      </c>
      <c r="F623">
        <v>7272</v>
      </c>
      <c r="G623" t="s">
        <v>86</v>
      </c>
      <c r="H623">
        <v>1390.5</v>
      </c>
      <c r="I623">
        <v>-18.5</v>
      </c>
      <c r="J623">
        <v>-1.3129879347054649E-2</v>
      </c>
      <c r="K623">
        <v>1409</v>
      </c>
      <c r="L623">
        <v>1411</v>
      </c>
      <c r="M623">
        <v>1415</v>
      </c>
      <c r="N623">
        <v>1375</v>
      </c>
      <c r="O623">
        <v>-1.4528703047484054E-2</v>
      </c>
      <c r="P623">
        <v>1387.5</v>
      </c>
      <c r="Q623">
        <v>2.1621621621621622E-3</v>
      </c>
      <c r="R623">
        <v>1.1272727272727273E-2</v>
      </c>
      <c r="S623">
        <v>4550400</v>
      </c>
      <c r="T623">
        <v>1393.7859000000001</v>
      </c>
      <c r="U623">
        <v>1412</v>
      </c>
      <c r="V623">
        <v>1033</v>
      </c>
      <c r="Z623">
        <v>0.6284953703703704</v>
      </c>
    </row>
    <row r="624" spans="1:26">
      <c r="A624" s="3">
        <v>46233</v>
      </c>
      <c r="B624">
        <v>3955.54</v>
      </c>
      <c r="C624">
        <v>-4.6999999999999993E-3</v>
      </c>
      <c r="D624">
        <v>61980</v>
      </c>
      <c r="E624">
        <v>-7.4999999999999997E-3</v>
      </c>
      <c r="F624">
        <v>7376</v>
      </c>
      <c r="G624" t="s">
        <v>87</v>
      </c>
      <c r="H624">
        <v>1180</v>
      </c>
      <c r="I624">
        <v>2</v>
      </c>
      <c r="J624">
        <v>1.697792869269949E-3</v>
      </c>
      <c r="K624">
        <v>1178</v>
      </c>
      <c r="L624">
        <v>1178</v>
      </c>
      <c r="M624">
        <v>1188</v>
      </c>
      <c r="N624">
        <v>1148</v>
      </c>
      <c r="O624">
        <v>1.697792869269949E-3</v>
      </c>
      <c r="P624">
        <v>1185</v>
      </c>
      <c r="Q624">
        <v>-4.2194092827004216E-3</v>
      </c>
      <c r="R624">
        <v>2.7874564459930314E-2</v>
      </c>
      <c r="S624">
        <v>8200</v>
      </c>
      <c r="T624">
        <v>1178.5608999999999</v>
      </c>
      <c r="U624">
        <v>1310</v>
      </c>
      <c r="V624">
        <v>631</v>
      </c>
      <c r="Z624">
        <v>0.62793981481481487</v>
      </c>
    </row>
    <row r="625" spans="1:26">
      <c r="A625" s="3">
        <v>46233</v>
      </c>
      <c r="B625">
        <v>3955.54</v>
      </c>
      <c r="C625">
        <v>-4.6999999999999993E-3</v>
      </c>
      <c r="D625">
        <v>61980</v>
      </c>
      <c r="E625">
        <v>-7.4999999999999997E-3</v>
      </c>
      <c r="F625">
        <v>7525</v>
      </c>
      <c r="G625" t="s">
        <v>88</v>
      </c>
      <c r="H625">
        <v>3600</v>
      </c>
      <c r="I625">
        <v>15</v>
      </c>
      <c r="J625">
        <v>4.1841004184100415E-3</v>
      </c>
      <c r="K625">
        <v>3585</v>
      </c>
      <c r="L625">
        <v>3595</v>
      </c>
      <c r="M625">
        <v>3600</v>
      </c>
      <c r="N625">
        <v>3545</v>
      </c>
      <c r="O625">
        <v>1.3908205841446453E-3</v>
      </c>
      <c r="P625">
        <v>3580</v>
      </c>
      <c r="Q625">
        <v>5.5865921787709499E-3</v>
      </c>
      <c r="R625">
        <v>1.5514809590973202E-2</v>
      </c>
      <c r="S625">
        <v>8600</v>
      </c>
      <c r="T625">
        <v>3582.3254999999999</v>
      </c>
      <c r="U625">
        <v>3980</v>
      </c>
      <c r="V625">
        <v>3325</v>
      </c>
      <c r="Z625">
        <v>0.61640046296296291</v>
      </c>
    </row>
    <row r="626" spans="1:26">
      <c r="A626" s="3">
        <v>46233</v>
      </c>
      <c r="B626">
        <v>3955.54</v>
      </c>
      <c r="C626">
        <v>-4.6999999999999993E-3</v>
      </c>
      <c r="D626">
        <v>61980</v>
      </c>
      <c r="E626">
        <v>-7.4999999999999997E-3</v>
      </c>
      <c r="F626">
        <v>7729</v>
      </c>
      <c r="G626" t="s">
        <v>89</v>
      </c>
      <c r="H626">
        <v>15415</v>
      </c>
      <c r="I626">
        <v>655</v>
      </c>
      <c r="J626">
        <v>4.4376693766937668E-2</v>
      </c>
      <c r="K626">
        <v>14760</v>
      </c>
      <c r="L626">
        <v>15000</v>
      </c>
      <c r="M626">
        <v>15690</v>
      </c>
      <c r="N626">
        <v>14715</v>
      </c>
      <c r="O626">
        <v>2.7666666666666666E-2</v>
      </c>
      <c r="P626">
        <v>15170</v>
      </c>
      <c r="Q626">
        <v>1.6150296638101518E-2</v>
      </c>
      <c r="R626">
        <v>4.7570506286102619E-2</v>
      </c>
      <c r="S626">
        <v>568000</v>
      </c>
      <c r="T626">
        <v>15243.5105</v>
      </c>
      <c r="U626">
        <v>21310</v>
      </c>
      <c r="V626">
        <v>11300</v>
      </c>
      <c r="Z626">
        <v>0.62848379629629625</v>
      </c>
    </row>
    <row r="627" spans="1:26">
      <c r="A627" s="3">
        <v>46233</v>
      </c>
      <c r="B627">
        <v>3955.54</v>
      </c>
      <c r="C627">
        <v>-4.6999999999999993E-3</v>
      </c>
      <c r="D627">
        <v>61980</v>
      </c>
      <c r="E627">
        <v>-7.4999999999999997E-3</v>
      </c>
      <c r="F627">
        <v>7921</v>
      </c>
      <c r="G627" t="s">
        <v>90</v>
      </c>
      <c r="H627">
        <v>4465</v>
      </c>
      <c r="I627">
        <v>-85</v>
      </c>
      <c r="J627">
        <v>-1.8681318681318681E-2</v>
      </c>
      <c r="K627">
        <v>4550</v>
      </c>
      <c r="L627">
        <v>4585</v>
      </c>
      <c r="M627">
        <v>4595</v>
      </c>
      <c r="N627">
        <v>4380</v>
      </c>
      <c r="O627">
        <v>-2.6172300981461286E-2</v>
      </c>
      <c r="P627">
        <v>4395</v>
      </c>
      <c r="Q627">
        <v>1.5927189988623434E-2</v>
      </c>
      <c r="R627">
        <v>1.9406392694063926E-2</v>
      </c>
      <c r="S627">
        <v>26800</v>
      </c>
      <c r="T627">
        <v>4450.2237999999998</v>
      </c>
      <c r="U627">
        <v>4790</v>
      </c>
      <c r="V627">
        <v>2783</v>
      </c>
      <c r="Z627">
        <v>0.6284143518518519</v>
      </c>
    </row>
    <row r="628" spans="1:26">
      <c r="A628" s="3">
        <v>46233</v>
      </c>
      <c r="B628">
        <v>3955.54</v>
      </c>
      <c r="C628">
        <v>-4.6999999999999993E-3</v>
      </c>
      <c r="D628">
        <v>61980</v>
      </c>
      <c r="E628">
        <v>-7.4999999999999997E-3</v>
      </c>
      <c r="F628">
        <v>8031</v>
      </c>
      <c r="G628" t="s">
        <v>91</v>
      </c>
      <c r="H628">
        <v>4915</v>
      </c>
      <c r="I628">
        <v>-3</v>
      </c>
      <c r="J628">
        <v>-6.1000406669377792E-4</v>
      </c>
      <c r="K628">
        <v>4918</v>
      </c>
      <c r="L628">
        <v>4853</v>
      </c>
      <c r="M628">
        <v>4944</v>
      </c>
      <c r="N628">
        <v>4835</v>
      </c>
      <c r="O628">
        <v>1.2775602719967031E-2</v>
      </c>
      <c r="P628">
        <v>4888</v>
      </c>
      <c r="Q628">
        <v>5.523731587561375E-3</v>
      </c>
      <c r="R628">
        <v>1.6546018614270942E-2</v>
      </c>
      <c r="S628">
        <v>3247500</v>
      </c>
      <c r="T628">
        <v>4891.6363000000001</v>
      </c>
      <c r="U628">
        <v>6675</v>
      </c>
      <c r="V628">
        <v>4407</v>
      </c>
      <c r="Z628">
        <v>0.62854166666666667</v>
      </c>
    </row>
    <row r="629" spans="1:26">
      <c r="A629" s="3">
        <v>46233</v>
      </c>
      <c r="B629">
        <v>3955.54</v>
      </c>
      <c r="C629">
        <v>-4.6999999999999993E-3</v>
      </c>
      <c r="D629">
        <v>61980</v>
      </c>
      <c r="E629">
        <v>-7.4999999999999997E-3</v>
      </c>
      <c r="F629">
        <v>8058</v>
      </c>
      <c r="G629" t="s">
        <v>92</v>
      </c>
      <c r="H629">
        <v>4787</v>
      </c>
      <c r="I629">
        <v>-32</v>
      </c>
      <c r="J629">
        <v>-6.6403818219547628E-3</v>
      </c>
      <c r="K629">
        <v>4819</v>
      </c>
      <c r="L629">
        <v>4772</v>
      </c>
      <c r="M629">
        <v>4833</v>
      </c>
      <c r="N629">
        <v>4736</v>
      </c>
      <c r="O629">
        <v>3.1433361274098908E-3</v>
      </c>
      <c r="P629">
        <v>4798</v>
      </c>
      <c r="Q629">
        <v>-2.2926219258024177E-3</v>
      </c>
      <c r="R629">
        <v>1.076858108108108E-2</v>
      </c>
      <c r="S629">
        <v>4294900</v>
      </c>
      <c r="T629">
        <v>4785.5236999999997</v>
      </c>
      <c r="U629">
        <v>6012</v>
      </c>
      <c r="V629">
        <v>3610</v>
      </c>
      <c r="Z629">
        <v>0.62854166666666667</v>
      </c>
    </row>
    <row r="630" spans="1:26">
      <c r="A630" s="3">
        <v>46233</v>
      </c>
      <c r="B630">
        <v>3955.54</v>
      </c>
      <c r="C630">
        <v>-4.6999999999999993E-3</v>
      </c>
      <c r="D630">
        <v>61980</v>
      </c>
      <c r="E630">
        <v>-7.4999999999999997E-3</v>
      </c>
      <c r="F630">
        <v>8233</v>
      </c>
      <c r="G630" t="s">
        <v>93</v>
      </c>
      <c r="H630">
        <v>2298</v>
      </c>
      <c r="I630">
        <v>-79.5</v>
      </c>
      <c r="J630">
        <v>-3.3438485804416405E-2</v>
      </c>
      <c r="K630">
        <v>2377.5</v>
      </c>
      <c r="L630">
        <v>2335</v>
      </c>
      <c r="M630">
        <v>2363</v>
      </c>
      <c r="N630">
        <v>2292.5</v>
      </c>
      <c r="O630">
        <v>-1.5845824411134905E-2</v>
      </c>
      <c r="P630">
        <v>2302</v>
      </c>
      <c r="Q630">
        <v>-1.7376194613379669E-3</v>
      </c>
      <c r="R630">
        <v>2.3991275899672847E-3</v>
      </c>
      <c r="S630">
        <v>932200</v>
      </c>
      <c r="T630">
        <v>2312.8139999999999</v>
      </c>
      <c r="U630">
        <v>2608.5</v>
      </c>
      <c r="V630">
        <v>1642.5</v>
      </c>
      <c r="Z630">
        <v>0.62851851851851848</v>
      </c>
    </row>
    <row r="631" spans="1:26">
      <c r="A631" s="3">
        <v>46233</v>
      </c>
      <c r="B631">
        <v>3955.54</v>
      </c>
      <c r="C631">
        <v>-4.6999999999999993E-3</v>
      </c>
      <c r="D631">
        <v>61980</v>
      </c>
      <c r="E631">
        <v>-7.4999999999999997E-3</v>
      </c>
      <c r="F631">
        <v>8304</v>
      </c>
      <c r="G631" t="s">
        <v>94</v>
      </c>
      <c r="H631">
        <v>3051</v>
      </c>
      <c r="I631">
        <v>-23</v>
      </c>
      <c r="J631">
        <v>-7.4821080026024724E-3</v>
      </c>
      <c r="K631">
        <v>3074</v>
      </c>
      <c r="L631">
        <v>3036</v>
      </c>
      <c r="M631">
        <v>3070</v>
      </c>
      <c r="N631">
        <v>3022</v>
      </c>
      <c r="O631">
        <v>4.940711462450593E-3</v>
      </c>
      <c r="P631">
        <v>3053</v>
      </c>
      <c r="Q631">
        <v>-6.5509335080248931E-4</v>
      </c>
      <c r="R631">
        <v>9.596293845135672E-3</v>
      </c>
      <c r="S631">
        <v>1038500</v>
      </c>
      <c r="T631">
        <v>3053.0428999999999</v>
      </c>
      <c r="U631">
        <v>3146</v>
      </c>
      <c r="V631">
        <v>2418.5</v>
      </c>
      <c r="Z631">
        <v>0.62850694444444444</v>
      </c>
    </row>
    <row r="632" spans="1:26">
      <c r="A632" s="3">
        <v>46233</v>
      </c>
      <c r="B632">
        <v>3955.54</v>
      </c>
      <c r="C632">
        <v>-4.6999999999999993E-3</v>
      </c>
      <c r="D632">
        <v>61980</v>
      </c>
      <c r="E632">
        <v>-7.4999999999999997E-3</v>
      </c>
      <c r="F632">
        <v>8316</v>
      </c>
      <c r="G632" t="s">
        <v>95</v>
      </c>
      <c r="H632">
        <v>6694</v>
      </c>
      <c r="I632">
        <v>-182</v>
      </c>
      <c r="J632">
        <v>-2.6468877254217569E-2</v>
      </c>
      <c r="K632">
        <v>6876</v>
      </c>
      <c r="L632">
        <v>6730</v>
      </c>
      <c r="M632">
        <v>6787</v>
      </c>
      <c r="N632">
        <v>6666</v>
      </c>
      <c r="O632">
        <v>-5.349182763744428E-3</v>
      </c>
      <c r="P632">
        <v>6720</v>
      </c>
      <c r="Q632">
        <v>-3.8690476190476192E-3</v>
      </c>
      <c r="R632">
        <v>4.2004200420042003E-3</v>
      </c>
      <c r="S632">
        <v>11306900</v>
      </c>
      <c r="T632">
        <v>6727.6958000000004</v>
      </c>
      <c r="U632">
        <v>7260</v>
      </c>
      <c r="V632">
        <v>4927</v>
      </c>
      <c r="Z632">
        <v>0.62854166666666667</v>
      </c>
    </row>
    <row r="633" spans="1:26">
      <c r="A633" s="3">
        <v>46233</v>
      </c>
      <c r="B633">
        <v>3955.54</v>
      </c>
      <c r="C633">
        <v>-4.6999999999999993E-3</v>
      </c>
      <c r="D633">
        <v>61980</v>
      </c>
      <c r="E633">
        <v>-7.4999999999999997E-3</v>
      </c>
      <c r="F633">
        <v>8331</v>
      </c>
      <c r="G633" t="s">
        <v>96</v>
      </c>
      <c r="H633">
        <v>2606.5</v>
      </c>
      <c r="I633">
        <v>-79</v>
      </c>
      <c r="J633">
        <v>-2.941724073729287E-2</v>
      </c>
      <c r="K633">
        <v>2685.5</v>
      </c>
      <c r="L633">
        <v>2616</v>
      </c>
      <c r="M633">
        <v>2648</v>
      </c>
      <c r="N633">
        <v>2594</v>
      </c>
      <c r="O633">
        <v>-3.6314984709480123E-3</v>
      </c>
      <c r="P633">
        <v>2614</v>
      </c>
      <c r="Q633">
        <v>-2.8691660290742159E-3</v>
      </c>
      <c r="R633">
        <v>4.8188126445643797E-3</v>
      </c>
      <c r="S633">
        <v>1430000</v>
      </c>
      <c r="T633">
        <v>2617.8020999999999</v>
      </c>
      <c r="U633">
        <v>2822.5</v>
      </c>
      <c r="V633">
        <v>1764</v>
      </c>
      <c r="Z633">
        <v>0.62854166666666667</v>
      </c>
    </row>
    <row r="634" spans="1:26">
      <c r="A634" s="3">
        <v>46233</v>
      </c>
      <c r="B634">
        <v>3955.54</v>
      </c>
      <c r="C634">
        <v>-4.6999999999999993E-3</v>
      </c>
      <c r="D634">
        <v>61980</v>
      </c>
      <c r="E634">
        <v>-7.4999999999999997E-3</v>
      </c>
      <c r="F634">
        <v>8424</v>
      </c>
      <c r="G634" t="s">
        <v>97</v>
      </c>
      <c r="H634">
        <v>4534</v>
      </c>
      <c r="I634">
        <v>-57</v>
      </c>
      <c r="J634">
        <v>-1.2415595730777608E-2</v>
      </c>
      <c r="K634">
        <v>4591</v>
      </c>
      <c r="L634">
        <v>4563</v>
      </c>
      <c r="M634">
        <v>4585</v>
      </c>
      <c r="N634">
        <v>4464</v>
      </c>
      <c r="O634">
        <v>-6.3554678939294323E-3</v>
      </c>
      <c r="P634">
        <v>4521</v>
      </c>
      <c r="Q634">
        <v>2.8754700287547002E-3</v>
      </c>
      <c r="R634">
        <v>1.5681003584229389E-2</v>
      </c>
      <c r="S634">
        <v>210200</v>
      </c>
      <c r="T634">
        <v>4522.3819999999996</v>
      </c>
      <c r="U634">
        <v>4664</v>
      </c>
      <c r="V634">
        <v>4016</v>
      </c>
      <c r="Z634">
        <v>0.62840277777777775</v>
      </c>
    </row>
    <row r="635" spans="1:26">
      <c r="A635" s="3">
        <v>46233</v>
      </c>
      <c r="B635">
        <v>3955.54</v>
      </c>
      <c r="C635">
        <v>-4.6999999999999993E-3</v>
      </c>
      <c r="D635">
        <v>61980</v>
      </c>
      <c r="E635">
        <v>-7.4999999999999997E-3</v>
      </c>
      <c r="F635">
        <v>8425</v>
      </c>
      <c r="G635" t="s">
        <v>98</v>
      </c>
      <c r="H635">
        <v>1348</v>
      </c>
      <c r="I635">
        <v>-20</v>
      </c>
      <c r="J635">
        <v>-1.4619883040935672E-2</v>
      </c>
      <c r="K635">
        <v>1368</v>
      </c>
      <c r="L635">
        <v>1350</v>
      </c>
      <c r="M635">
        <v>1357</v>
      </c>
      <c r="N635">
        <v>1335</v>
      </c>
      <c r="O635">
        <v>-1.4814814814814814E-3</v>
      </c>
      <c r="P635">
        <v>1345</v>
      </c>
      <c r="Q635">
        <v>2.2304832713754648E-3</v>
      </c>
      <c r="R635">
        <v>9.7378277153558051E-3</v>
      </c>
      <c r="S635">
        <v>379800</v>
      </c>
      <c r="T635">
        <v>1345.4865</v>
      </c>
      <c r="U635">
        <v>1544</v>
      </c>
      <c r="V635">
        <v>1224</v>
      </c>
      <c r="Z635">
        <v>0.62851851851851848</v>
      </c>
    </row>
    <row r="636" spans="1:26">
      <c r="A636" s="3">
        <v>46233</v>
      </c>
      <c r="B636">
        <v>3955.54</v>
      </c>
      <c r="C636">
        <v>-4.6999999999999993E-3</v>
      </c>
      <c r="D636">
        <v>61980</v>
      </c>
      <c r="E636">
        <v>-7.4999999999999997E-3</v>
      </c>
      <c r="F636">
        <v>8591</v>
      </c>
      <c r="G636" t="s">
        <v>99</v>
      </c>
      <c r="H636">
        <v>6317</v>
      </c>
      <c r="I636">
        <v>-179</v>
      </c>
      <c r="J636">
        <v>-2.7555418719211824E-2</v>
      </c>
      <c r="K636">
        <v>6496</v>
      </c>
      <c r="L636">
        <v>6381</v>
      </c>
      <c r="M636">
        <v>6382</v>
      </c>
      <c r="N636">
        <v>6274</v>
      </c>
      <c r="O636">
        <v>-1.0029775897194797E-2</v>
      </c>
      <c r="P636">
        <v>6309</v>
      </c>
      <c r="Q636">
        <v>1.2680297987002695E-3</v>
      </c>
      <c r="R636">
        <v>6.8536818616512594E-3</v>
      </c>
      <c r="S636">
        <v>2960800</v>
      </c>
      <c r="T636">
        <v>6331.3383999999996</v>
      </c>
      <c r="U636">
        <v>6680</v>
      </c>
      <c r="V636">
        <v>4528</v>
      </c>
      <c r="Z636">
        <v>0.62854166666666667</v>
      </c>
    </row>
    <row r="637" spans="1:26">
      <c r="A637" s="3">
        <v>46233</v>
      </c>
      <c r="B637">
        <v>3955.54</v>
      </c>
      <c r="C637">
        <v>-4.6999999999999993E-3</v>
      </c>
      <c r="D637">
        <v>61980</v>
      </c>
      <c r="E637">
        <v>-7.4999999999999997E-3</v>
      </c>
      <c r="F637">
        <v>8593</v>
      </c>
      <c r="G637" t="s">
        <v>100</v>
      </c>
      <c r="H637">
        <v>1489</v>
      </c>
      <c r="I637">
        <v>-29</v>
      </c>
      <c r="J637">
        <v>-1.9104084321475624E-2</v>
      </c>
      <c r="K637">
        <v>1518</v>
      </c>
      <c r="L637">
        <v>1507</v>
      </c>
      <c r="M637">
        <v>1511.5</v>
      </c>
      <c r="N637">
        <v>1476.5</v>
      </c>
      <c r="O637">
        <v>-1.1944260119442602E-2</v>
      </c>
      <c r="P637">
        <v>1488</v>
      </c>
      <c r="Q637">
        <v>6.7204301075268823E-4</v>
      </c>
      <c r="R637">
        <v>8.4659668134100911E-3</v>
      </c>
      <c r="S637">
        <v>3031800</v>
      </c>
      <c r="T637">
        <v>1490.3878</v>
      </c>
      <c r="U637">
        <v>1541.5</v>
      </c>
      <c r="V637">
        <v>1239.5</v>
      </c>
      <c r="Z637">
        <v>0.62848379629629625</v>
      </c>
    </row>
    <row r="638" spans="1:26">
      <c r="A638" s="3">
        <v>46233</v>
      </c>
      <c r="B638">
        <v>3955.54</v>
      </c>
      <c r="C638">
        <v>-4.6999999999999993E-3</v>
      </c>
      <c r="D638">
        <v>61980</v>
      </c>
      <c r="E638">
        <v>-7.4999999999999997E-3</v>
      </c>
      <c r="F638">
        <v>8604</v>
      </c>
      <c r="G638" t="s">
        <v>101</v>
      </c>
      <c r="H638">
        <v>1468</v>
      </c>
      <c r="I638">
        <v>-104.5</v>
      </c>
      <c r="J638">
        <v>-6.6454689984101742E-2</v>
      </c>
      <c r="K638">
        <v>1572.5</v>
      </c>
      <c r="L638">
        <v>1473</v>
      </c>
      <c r="M638">
        <v>1486</v>
      </c>
      <c r="N638">
        <v>1459</v>
      </c>
      <c r="O638">
        <v>-3.3944331296673455E-3</v>
      </c>
      <c r="P638">
        <v>1474.5</v>
      </c>
      <c r="Q638">
        <v>-4.408273991183452E-3</v>
      </c>
      <c r="R638">
        <v>6.1686086360520902E-3</v>
      </c>
      <c r="S638">
        <v>14395500</v>
      </c>
      <c r="T638">
        <v>1471.9549999999999</v>
      </c>
      <c r="U638">
        <v>1636</v>
      </c>
      <c r="V638">
        <v>1145</v>
      </c>
      <c r="Z638">
        <v>0.62854166666666667</v>
      </c>
    </row>
    <row r="639" spans="1:26">
      <c r="A639" s="3">
        <v>46233</v>
      </c>
      <c r="B639">
        <v>3955.54</v>
      </c>
      <c r="C639">
        <v>-4.6999999999999993E-3</v>
      </c>
      <c r="D639">
        <v>61980</v>
      </c>
      <c r="E639">
        <v>-7.4999999999999997E-3</v>
      </c>
      <c r="F639">
        <v>8697</v>
      </c>
      <c r="G639" t="s">
        <v>102</v>
      </c>
      <c r="H639">
        <v>2171.5</v>
      </c>
      <c r="I639">
        <v>-118.5</v>
      </c>
      <c r="J639">
        <v>-5.1746724890829696E-2</v>
      </c>
      <c r="K639">
        <v>2290</v>
      </c>
      <c r="L639">
        <v>2198</v>
      </c>
      <c r="M639">
        <v>2228.5</v>
      </c>
      <c r="N639">
        <v>2151</v>
      </c>
      <c r="O639">
        <v>-1.2056414922656961E-2</v>
      </c>
      <c r="P639">
        <v>2180</v>
      </c>
      <c r="Q639">
        <v>-3.8990825688073397E-3</v>
      </c>
      <c r="R639">
        <v>9.5304509530450953E-3</v>
      </c>
      <c r="S639">
        <v>3839600</v>
      </c>
      <c r="T639">
        <v>2183.4016999999999</v>
      </c>
      <c r="U639">
        <v>2356</v>
      </c>
      <c r="V639">
        <v>1597</v>
      </c>
      <c r="Z639">
        <v>0.6284953703703704</v>
      </c>
    </row>
    <row r="640" spans="1:26">
      <c r="A640" s="3">
        <v>46233</v>
      </c>
      <c r="B640">
        <v>3955.54</v>
      </c>
      <c r="C640">
        <v>-4.6999999999999993E-3</v>
      </c>
      <c r="D640">
        <v>61980</v>
      </c>
      <c r="E640">
        <v>-7.4999999999999997E-3</v>
      </c>
      <c r="F640">
        <v>8830</v>
      </c>
      <c r="G640" t="s">
        <v>103</v>
      </c>
      <c r="H640">
        <v>3708</v>
      </c>
      <c r="I640">
        <v>-34</v>
      </c>
      <c r="J640">
        <v>-9.0860502405130938E-3</v>
      </c>
      <c r="K640">
        <v>3742</v>
      </c>
      <c r="L640">
        <v>3720</v>
      </c>
      <c r="M640">
        <v>3771</v>
      </c>
      <c r="N640">
        <v>3700</v>
      </c>
      <c r="O640">
        <v>-3.2258064516129032E-3</v>
      </c>
      <c r="P640">
        <v>3703</v>
      </c>
      <c r="Q640">
        <v>1.3502565487442614E-3</v>
      </c>
      <c r="R640">
        <v>2.1621621621621622E-3</v>
      </c>
      <c r="S640">
        <v>1109400</v>
      </c>
      <c r="T640">
        <v>3724.8852999999999</v>
      </c>
      <c r="U640">
        <v>5358</v>
      </c>
      <c r="V640">
        <v>3354</v>
      </c>
      <c r="Z640">
        <v>0.62854166666666667</v>
      </c>
    </row>
    <row r="641" spans="1:26">
      <c r="A641" s="3">
        <v>46233</v>
      </c>
      <c r="B641">
        <v>3955.54</v>
      </c>
      <c r="C641">
        <v>-4.6999999999999993E-3</v>
      </c>
      <c r="D641">
        <v>61980</v>
      </c>
      <c r="E641">
        <v>-7.4999999999999997E-3</v>
      </c>
      <c r="F641">
        <v>9020</v>
      </c>
      <c r="G641" t="s">
        <v>104</v>
      </c>
      <c r="H641">
        <v>3822</v>
      </c>
      <c r="I641">
        <v>-113</v>
      </c>
      <c r="J641">
        <v>-2.8716645489199492E-2</v>
      </c>
      <c r="K641">
        <v>3935</v>
      </c>
      <c r="L641">
        <v>3910</v>
      </c>
      <c r="M641">
        <v>3945</v>
      </c>
      <c r="N641">
        <v>3780</v>
      </c>
      <c r="O641">
        <v>-2.2506393861892585E-2</v>
      </c>
      <c r="P641">
        <v>3796</v>
      </c>
      <c r="Q641">
        <v>6.8493150684931503E-3</v>
      </c>
      <c r="R641">
        <v>1.1111111111111112E-2</v>
      </c>
      <c r="S641">
        <v>2195500</v>
      </c>
      <c r="T641">
        <v>3833.2224000000001</v>
      </c>
      <c r="U641">
        <v>4211</v>
      </c>
      <c r="V641">
        <v>3243</v>
      </c>
      <c r="Z641">
        <v>0.62854166666666667</v>
      </c>
    </row>
    <row r="642" spans="1:26">
      <c r="A642" s="3">
        <v>46233</v>
      </c>
      <c r="B642">
        <v>3955.54</v>
      </c>
      <c r="C642">
        <v>-4.6999999999999993E-3</v>
      </c>
      <c r="D642">
        <v>61980</v>
      </c>
      <c r="E642">
        <v>-7.4999999999999997E-3</v>
      </c>
      <c r="F642">
        <v>9024</v>
      </c>
      <c r="G642" t="s">
        <v>105</v>
      </c>
      <c r="H642">
        <v>3617</v>
      </c>
      <c r="I642">
        <v>-144</v>
      </c>
      <c r="J642">
        <v>-3.8287689444296731E-2</v>
      </c>
      <c r="K642">
        <v>3761</v>
      </c>
      <c r="L642">
        <v>3715</v>
      </c>
      <c r="M642">
        <v>3776</v>
      </c>
      <c r="N642">
        <v>3608</v>
      </c>
      <c r="O642">
        <v>-2.6379542395693137E-2</v>
      </c>
      <c r="P642">
        <v>3626</v>
      </c>
      <c r="Q642">
        <v>-2.4820739106453391E-3</v>
      </c>
      <c r="R642">
        <v>2.4944567627494456E-3</v>
      </c>
      <c r="S642">
        <v>709300</v>
      </c>
      <c r="T642">
        <v>3660.6349</v>
      </c>
      <c r="U642">
        <v>4775</v>
      </c>
      <c r="V642">
        <v>2579.5</v>
      </c>
      <c r="Z642">
        <v>0.62854166666666667</v>
      </c>
    </row>
    <row r="643" spans="1:26">
      <c r="A643" s="3">
        <v>46233</v>
      </c>
      <c r="B643">
        <v>3955.54</v>
      </c>
      <c r="C643">
        <v>-4.6999999999999993E-3</v>
      </c>
      <c r="D643">
        <v>61980</v>
      </c>
      <c r="E643">
        <v>-7.4999999999999997E-3</v>
      </c>
      <c r="F643">
        <v>9069</v>
      </c>
      <c r="G643" t="s">
        <v>106</v>
      </c>
      <c r="H643">
        <v>2241</v>
      </c>
      <c r="I643">
        <v>-20.5</v>
      </c>
      <c r="J643">
        <v>-9.0647800132655325E-3</v>
      </c>
      <c r="K643">
        <v>2261.5</v>
      </c>
      <c r="L643">
        <v>2244</v>
      </c>
      <c r="M643">
        <v>2264</v>
      </c>
      <c r="N643">
        <v>2214</v>
      </c>
      <c r="O643">
        <v>-1.3368983957219251E-3</v>
      </c>
      <c r="P643">
        <v>2247</v>
      </c>
      <c r="Q643">
        <v>-2.6702269692923898E-3</v>
      </c>
      <c r="R643">
        <v>1.2195121951219513E-2</v>
      </c>
      <c r="S643">
        <v>212900</v>
      </c>
      <c r="T643">
        <v>2240.9863</v>
      </c>
      <c r="U643">
        <v>2274</v>
      </c>
      <c r="V643">
        <v>1695</v>
      </c>
      <c r="Z643">
        <v>0.62846064814814817</v>
      </c>
    </row>
    <row r="644" spans="1:26">
      <c r="A644" s="3">
        <v>46233</v>
      </c>
      <c r="B644">
        <v>3955.54</v>
      </c>
      <c r="C644">
        <v>-4.6999999999999993E-3</v>
      </c>
      <c r="D644">
        <v>61980</v>
      </c>
      <c r="E644">
        <v>-7.4999999999999997E-3</v>
      </c>
      <c r="F644">
        <v>9227</v>
      </c>
      <c r="G644" t="s">
        <v>107</v>
      </c>
      <c r="H644">
        <v>890</v>
      </c>
      <c r="I644">
        <v>-32</v>
      </c>
      <c r="J644">
        <v>-3.4707158351409979E-2</v>
      </c>
      <c r="K644">
        <v>922</v>
      </c>
      <c r="L644">
        <v>900</v>
      </c>
      <c r="M644">
        <v>1041</v>
      </c>
      <c r="N644">
        <v>864</v>
      </c>
      <c r="O644">
        <v>-1.1111111111111112E-2</v>
      </c>
      <c r="P644">
        <v>881</v>
      </c>
      <c r="Q644">
        <v>1.021566401816118E-2</v>
      </c>
      <c r="R644">
        <v>3.0092592592592591E-2</v>
      </c>
      <c r="S644">
        <v>2193800</v>
      </c>
      <c r="T644">
        <v>949.077</v>
      </c>
      <c r="U644">
        <v>1620</v>
      </c>
      <c r="V644">
        <v>594</v>
      </c>
      <c r="Z644">
        <v>0.62851851851851848</v>
      </c>
    </row>
    <row r="645" spans="1:26">
      <c r="A645" s="3">
        <v>46233</v>
      </c>
      <c r="B645">
        <v>3955.54</v>
      </c>
      <c r="C645">
        <v>-4.6999999999999993E-3</v>
      </c>
      <c r="D645">
        <v>61980</v>
      </c>
      <c r="E645">
        <v>-7.4999999999999997E-3</v>
      </c>
      <c r="F645">
        <v>9303</v>
      </c>
      <c r="G645" t="s">
        <v>108</v>
      </c>
      <c r="H645">
        <v>4125</v>
      </c>
      <c r="I645">
        <v>-15</v>
      </c>
      <c r="J645">
        <v>-3.6231884057971015E-3</v>
      </c>
      <c r="K645">
        <v>4140</v>
      </c>
      <c r="L645">
        <v>4120</v>
      </c>
      <c r="M645">
        <v>4145</v>
      </c>
      <c r="N645">
        <v>4060</v>
      </c>
      <c r="O645">
        <v>1.2135922330097086E-3</v>
      </c>
      <c r="P645">
        <v>4090</v>
      </c>
      <c r="Q645">
        <v>8.557457212713936E-3</v>
      </c>
      <c r="R645">
        <v>1.600985221674877E-2</v>
      </c>
      <c r="S645">
        <v>105600</v>
      </c>
      <c r="T645">
        <v>4103.3948</v>
      </c>
      <c r="U645">
        <v>4285</v>
      </c>
      <c r="V645">
        <v>3535</v>
      </c>
      <c r="Z645">
        <v>0.6284953703703704</v>
      </c>
    </row>
    <row r="646" spans="1:26">
      <c r="A646" s="3">
        <v>46233</v>
      </c>
      <c r="B646">
        <v>3955.54</v>
      </c>
      <c r="C646">
        <v>-4.6999999999999993E-3</v>
      </c>
      <c r="D646">
        <v>61980</v>
      </c>
      <c r="E646">
        <v>-7.4999999999999997E-3</v>
      </c>
      <c r="F646">
        <v>9308</v>
      </c>
      <c r="G646" t="s">
        <v>109</v>
      </c>
      <c r="H646">
        <v>1865</v>
      </c>
      <c r="I646">
        <v>-10</v>
      </c>
      <c r="J646">
        <v>-5.3333333333333332E-3</v>
      </c>
      <c r="K646">
        <v>1875</v>
      </c>
      <c r="L646">
        <v>1898</v>
      </c>
      <c r="M646">
        <v>1899</v>
      </c>
      <c r="N646">
        <v>1855</v>
      </c>
      <c r="O646">
        <v>-1.738672286617492E-2</v>
      </c>
      <c r="P646">
        <v>1867</v>
      </c>
      <c r="Q646">
        <v>-1.0712372790573112E-3</v>
      </c>
      <c r="R646">
        <v>5.3908355795148251E-3</v>
      </c>
      <c r="S646">
        <v>84800</v>
      </c>
      <c r="T646">
        <v>1872.5128999999999</v>
      </c>
      <c r="U646">
        <v>1897</v>
      </c>
      <c r="V646">
        <v>1271</v>
      </c>
      <c r="Z646">
        <v>0.62828703703703703</v>
      </c>
    </row>
    <row r="647" spans="1:26">
      <c r="A647" s="3">
        <v>46233</v>
      </c>
      <c r="B647">
        <v>3955.54</v>
      </c>
      <c r="C647">
        <v>-4.6999999999999993E-3</v>
      </c>
      <c r="D647">
        <v>61980</v>
      </c>
      <c r="E647">
        <v>-7.4999999999999997E-3</v>
      </c>
      <c r="F647">
        <v>9348</v>
      </c>
      <c r="G647" t="s">
        <v>110</v>
      </c>
      <c r="H647">
        <v>406</v>
      </c>
      <c r="I647">
        <v>6</v>
      </c>
      <c r="J647">
        <v>1.4999999999999999E-2</v>
      </c>
      <c r="K647">
        <v>400</v>
      </c>
      <c r="L647">
        <v>406</v>
      </c>
      <c r="M647">
        <v>415</v>
      </c>
      <c r="N647">
        <v>404</v>
      </c>
      <c r="O647">
        <v>0</v>
      </c>
      <c r="P647">
        <v>409</v>
      </c>
      <c r="Q647">
        <v>-7.3349633251833741E-3</v>
      </c>
      <c r="R647">
        <v>4.9504950495049506E-3</v>
      </c>
      <c r="S647">
        <v>1227600</v>
      </c>
      <c r="T647">
        <v>409.0172</v>
      </c>
      <c r="U647">
        <v>710</v>
      </c>
      <c r="V647">
        <v>397</v>
      </c>
      <c r="Z647">
        <v>0.62827546296296299</v>
      </c>
    </row>
    <row r="648" spans="1:26">
      <c r="A648" s="3">
        <v>46233</v>
      </c>
      <c r="B648">
        <v>3955.54</v>
      </c>
      <c r="C648">
        <v>-4.6999999999999993E-3</v>
      </c>
      <c r="D648">
        <v>61980</v>
      </c>
      <c r="E648">
        <v>-7.4999999999999997E-3</v>
      </c>
      <c r="F648">
        <v>9432</v>
      </c>
      <c r="G648" t="s">
        <v>111</v>
      </c>
      <c r="H648">
        <v>158.69999999999999</v>
      </c>
      <c r="I648">
        <v>-1.6</v>
      </c>
      <c r="J648">
        <v>-9.9812850904553961E-3</v>
      </c>
      <c r="K648">
        <v>160.30000000000001</v>
      </c>
      <c r="L648">
        <v>160</v>
      </c>
      <c r="M648">
        <v>160.9</v>
      </c>
      <c r="N648">
        <v>157.1</v>
      </c>
      <c r="O648">
        <v>-8.1250000000000714E-3</v>
      </c>
      <c r="P648">
        <v>157.6</v>
      </c>
      <c r="Q648">
        <v>6.9796954314720458E-3</v>
      </c>
      <c r="R648">
        <v>1.0184595798854197E-2</v>
      </c>
      <c r="S648">
        <v>181345700</v>
      </c>
      <c r="T648">
        <v>158.67760000000001</v>
      </c>
      <c r="U648">
        <v>161.19999999999999</v>
      </c>
      <c r="V648">
        <v>142.6</v>
      </c>
      <c r="Z648">
        <v>0.62851851851851848</v>
      </c>
    </row>
    <row r="649" spans="1:26">
      <c r="A649" s="3">
        <v>46233</v>
      </c>
      <c r="B649">
        <v>3955.54</v>
      </c>
      <c r="C649">
        <v>-4.6999999999999993E-3</v>
      </c>
      <c r="D649">
        <v>61980</v>
      </c>
      <c r="E649">
        <v>-7.4999999999999997E-3</v>
      </c>
      <c r="F649">
        <v>9449</v>
      </c>
      <c r="G649" t="s">
        <v>112</v>
      </c>
      <c r="H649">
        <v>4186</v>
      </c>
      <c r="I649">
        <v>-72</v>
      </c>
      <c r="J649">
        <v>-1.6909347111319868E-2</v>
      </c>
      <c r="K649">
        <v>4258</v>
      </c>
      <c r="L649">
        <v>4260</v>
      </c>
      <c r="M649">
        <v>4302</v>
      </c>
      <c r="N649">
        <v>4154</v>
      </c>
      <c r="O649">
        <v>-1.7370892018779342E-2</v>
      </c>
      <c r="P649">
        <v>4174</v>
      </c>
      <c r="Q649">
        <v>2.8749401054144704E-3</v>
      </c>
      <c r="R649">
        <v>7.7034183919114105E-3</v>
      </c>
      <c r="S649">
        <v>255300</v>
      </c>
      <c r="T649">
        <v>4207.2035999999998</v>
      </c>
      <c r="U649">
        <v>4285</v>
      </c>
      <c r="V649">
        <v>2731.5</v>
      </c>
      <c r="Z649">
        <v>0.6284143518518519</v>
      </c>
    </row>
    <row r="650" spans="1:26">
      <c r="A650" s="3">
        <v>46233</v>
      </c>
      <c r="B650">
        <v>3955.54</v>
      </c>
      <c r="C650">
        <v>-4.6999999999999993E-3</v>
      </c>
      <c r="D650">
        <v>61980</v>
      </c>
      <c r="E650">
        <v>-7.4999999999999997E-3</v>
      </c>
      <c r="F650">
        <v>9501</v>
      </c>
      <c r="G650" t="s">
        <v>113</v>
      </c>
      <c r="H650">
        <v>521.20000000000005</v>
      </c>
      <c r="I650">
        <v>-12.5</v>
      </c>
      <c r="J650">
        <v>-2.3421397789020047E-2</v>
      </c>
      <c r="K650">
        <v>533.70000000000005</v>
      </c>
      <c r="L650">
        <v>517.29999999999995</v>
      </c>
      <c r="M650">
        <v>530.70000000000005</v>
      </c>
      <c r="N650">
        <v>498.4</v>
      </c>
      <c r="O650">
        <v>7.5391455635029792E-3</v>
      </c>
      <c r="P650">
        <v>516.29999999999995</v>
      </c>
      <c r="Q650">
        <v>9.490606236684275E-3</v>
      </c>
      <c r="R650">
        <v>4.5746388443017795E-2</v>
      </c>
      <c r="S650">
        <v>53407700</v>
      </c>
      <c r="T650">
        <v>514.22730000000001</v>
      </c>
      <c r="U650">
        <v>760</v>
      </c>
      <c r="V650">
        <v>442.8</v>
      </c>
      <c r="Z650">
        <v>0.6285532407407407</v>
      </c>
    </row>
    <row r="651" spans="1:26">
      <c r="A651" s="3">
        <v>46233</v>
      </c>
      <c r="B651">
        <v>3955.54</v>
      </c>
      <c r="C651">
        <v>-4.6999999999999993E-3</v>
      </c>
      <c r="D651">
        <v>61980</v>
      </c>
      <c r="E651">
        <v>-7.4999999999999997E-3</v>
      </c>
      <c r="F651">
        <v>9531</v>
      </c>
      <c r="G651" t="s">
        <v>114</v>
      </c>
      <c r="H651">
        <v>6365</v>
      </c>
      <c r="I651">
        <v>75</v>
      </c>
      <c r="J651">
        <v>1.192368839427663E-2</v>
      </c>
      <c r="K651">
        <v>6290</v>
      </c>
      <c r="L651">
        <v>6297</v>
      </c>
      <c r="M651">
        <v>6386</v>
      </c>
      <c r="N651">
        <v>6150</v>
      </c>
      <c r="O651">
        <v>1.0798793076067969E-2</v>
      </c>
      <c r="P651">
        <v>6202</v>
      </c>
      <c r="Q651">
        <v>2.6281844566268947E-2</v>
      </c>
      <c r="R651">
        <v>3.4959349593495934E-2</v>
      </c>
      <c r="S651">
        <v>1293500</v>
      </c>
      <c r="T651">
        <v>6265.7695999999996</v>
      </c>
      <c r="U651">
        <v>7967</v>
      </c>
      <c r="V651">
        <v>5896</v>
      </c>
      <c r="Z651">
        <v>0.62854166666666667</v>
      </c>
    </row>
    <row r="652" spans="1:26">
      <c r="A652" s="3">
        <v>46233</v>
      </c>
      <c r="B652">
        <v>3955.54</v>
      </c>
      <c r="C652">
        <v>-4.6999999999999993E-3</v>
      </c>
      <c r="D652">
        <v>61980</v>
      </c>
      <c r="E652">
        <v>-7.4999999999999997E-3</v>
      </c>
      <c r="F652">
        <v>9882</v>
      </c>
      <c r="G652" t="s">
        <v>115</v>
      </c>
      <c r="H652">
        <v>1878</v>
      </c>
      <c r="I652">
        <v>-3</v>
      </c>
      <c r="J652">
        <v>-1.594896331738437E-3</v>
      </c>
      <c r="K652">
        <v>1881</v>
      </c>
      <c r="L652">
        <v>1871</v>
      </c>
      <c r="M652">
        <v>1887</v>
      </c>
      <c r="N652">
        <v>1868</v>
      </c>
      <c r="O652">
        <v>3.7413148049171567E-3</v>
      </c>
      <c r="P652">
        <v>1871</v>
      </c>
      <c r="Q652">
        <v>3.7413148049171567E-3</v>
      </c>
      <c r="R652">
        <v>5.3533190578158455E-3</v>
      </c>
      <c r="S652">
        <v>137000</v>
      </c>
      <c r="T652">
        <v>1874.8101999999999</v>
      </c>
      <c r="U652">
        <v>1891</v>
      </c>
      <c r="V652">
        <v>1487</v>
      </c>
      <c r="Z652">
        <v>0.62832175925925926</v>
      </c>
    </row>
  </sheetData>
  <phoneticPr fontId="2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1BB68-1594-4F14-8736-90DB0245D210}">
  <sheetPr codeName="Sheet15">
    <tabColor rgb="FF70AD47"/>
  </sheetPr>
  <dimension ref="A1:AA652"/>
  <sheetViews>
    <sheetView workbookViewId="0">
      <pane ySplit="1" topLeftCell="A2" activePane="bottomLeft" state="frozen"/>
      <selection pane="bottomLeft" activeCell="A2" sqref="A2"/>
    </sheetView>
  </sheetViews>
  <sheetFormatPr defaultRowHeight="24"/>
  <cols>
    <col min="1" max="1" width="12.1796875" customWidth="1"/>
    <col min="2" max="2" width="9.6328125" customWidth="1"/>
    <col min="3" max="3" width="9.6328125" style="4" customWidth="1"/>
    <col min="4" max="4" width="9.6328125" customWidth="1"/>
    <col min="5" max="5" width="9.6328125" style="119" customWidth="1"/>
    <col min="6" max="6" width="8.26953125" customWidth="1"/>
    <col min="7" max="7" width="14.08984375" customWidth="1"/>
    <col min="8" max="9" width="9.6328125" customWidth="1"/>
    <col min="10" max="10" width="9.6328125" style="66" customWidth="1"/>
    <col min="11" max="14" width="9.6328125" customWidth="1"/>
    <col min="15" max="15" width="10.26953125" style="66" customWidth="1"/>
    <col min="16" max="16" width="10.26953125" customWidth="1"/>
    <col min="17" max="17" width="10.26953125" style="66" customWidth="1"/>
    <col min="18" max="18" width="13.6328125" style="66" bestFit="1" customWidth="1"/>
    <col min="19" max="19" width="11.54296875" customWidth="1"/>
    <col min="20" max="20" width="11.54296875" style="123" customWidth="1"/>
    <col min="21" max="25" width="10.26953125" customWidth="1"/>
    <col min="26" max="26" width="11.54296875" style="117" customWidth="1"/>
    <col min="27" max="27" width="11.54296875" customWidth="1"/>
  </cols>
  <sheetData>
    <row r="1" spans="1:27" ht="25.15" customHeight="1">
      <c r="A1" s="28" t="s">
        <v>0</v>
      </c>
      <c r="B1" s="28" t="s">
        <v>116</v>
      </c>
      <c r="C1" s="120" t="s">
        <v>1</v>
      </c>
      <c r="D1" s="28" t="s">
        <v>2</v>
      </c>
      <c r="E1" s="118" t="s">
        <v>3</v>
      </c>
      <c r="F1" s="28" t="s">
        <v>117</v>
      </c>
      <c r="G1" s="28" t="s">
        <v>5</v>
      </c>
      <c r="H1" s="28" t="s">
        <v>6</v>
      </c>
      <c r="I1" s="28" t="s">
        <v>7</v>
      </c>
      <c r="J1" s="121" t="s">
        <v>8</v>
      </c>
      <c r="K1" s="28" t="s">
        <v>9</v>
      </c>
      <c r="L1" s="28" t="s">
        <v>10</v>
      </c>
      <c r="M1" s="28" t="s">
        <v>11</v>
      </c>
      <c r="N1" s="28" t="s">
        <v>12</v>
      </c>
      <c r="O1" s="121" t="s">
        <v>195</v>
      </c>
      <c r="P1" s="28" t="s">
        <v>196</v>
      </c>
      <c r="Q1" s="121" t="s">
        <v>197</v>
      </c>
      <c r="R1" s="121" t="s">
        <v>198</v>
      </c>
      <c r="S1" s="28" t="s">
        <v>13</v>
      </c>
      <c r="T1" s="122" t="s">
        <v>193</v>
      </c>
      <c r="U1" s="28" t="s">
        <v>14</v>
      </c>
      <c r="V1" s="28" t="s">
        <v>15</v>
      </c>
      <c r="W1" s="28" t="s">
        <v>16</v>
      </c>
      <c r="X1" s="28" t="s">
        <v>17</v>
      </c>
      <c r="Y1" s="28" t="s">
        <v>18</v>
      </c>
      <c r="Z1" s="116" t="s">
        <v>19</v>
      </c>
      <c r="AA1" s="28" t="s">
        <v>20</v>
      </c>
    </row>
    <row r="2" spans="1:27">
      <c r="A2" s="3">
        <v>46225</v>
      </c>
      <c r="B2">
        <v>4032.47</v>
      </c>
      <c r="C2" s="4">
        <v>4.4000000000000003E-3</v>
      </c>
      <c r="D2">
        <v>66150</v>
      </c>
      <c r="E2" s="119">
        <v>-2.5999999999999999E-3</v>
      </c>
      <c r="F2">
        <v>1605</v>
      </c>
      <c r="G2" t="s">
        <v>21</v>
      </c>
      <c r="H2">
        <v>3612</v>
      </c>
      <c r="I2">
        <v>32</v>
      </c>
      <c r="J2" s="66">
        <v>8.9385474860335188E-3</v>
      </c>
      <c r="K2">
        <v>3580</v>
      </c>
      <c r="L2">
        <v>3598</v>
      </c>
      <c r="M2">
        <v>3634</v>
      </c>
      <c r="N2">
        <v>3563</v>
      </c>
      <c r="O2" s="66">
        <v>3.8910505836575876E-3</v>
      </c>
      <c r="R2" s="66">
        <v>1.37524557956778E-2</v>
      </c>
      <c r="S2">
        <v>3153900</v>
      </c>
      <c r="U2">
        <v>4955</v>
      </c>
    </row>
    <row r="3" spans="1:27">
      <c r="A3" s="3">
        <v>46225</v>
      </c>
      <c r="B3">
        <v>4032.47</v>
      </c>
      <c r="C3" s="4">
        <v>4.4000000000000003E-3</v>
      </c>
      <c r="D3">
        <v>66150</v>
      </c>
      <c r="E3" s="119">
        <v>-2.5999999999999999E-3</v>
      </c>
      <c r="F3">
        <v>1833</v>
      </c>
      <c r="G3" t="s">
        <v>24</v>
      </c>
      <c r="H3">
        <v>5680</v>
      </c>
      <c r="I3">
        <v>10</v>
      </c>
      <c r="J3" s="66">
        <v>1.7636684303350969E-3</v>
      </c>
      <c r="K3">
        <v>5670</v>
      </c>
      <c r="L3">
        <v>5670</v>
      </c>
      <c r="M3">
        <v>5720</v>
      </c>
      <c r="N3">
        <v>5660</v>
      </c>
      <c r="O3" s="66">
        <v>1.7636684303350969E-3</v>
      </c>
      <c r="R3" s="66">
        <v>3.5335689045936395E-3</v>
      </c>
      <c r="S3">
        <v>90400</v>
      </c>
      <c r="U3">
        <v>7490</v>
      </c>
    </row>
    <row r="4" spans="1:27">
      <c r="A4" s="3">
        <v>46225</v>
      </c>
      <c r="B4">
        <v>4032.47</v>
      </c>
      <c r="C4" s="4">
        <v>4.4000000000000003E-3</v>
      </c>
      <c r="D4">
        <v>66150</v>
      </c>
      <c r="E4" s="119">
        <v>-2.5999999999999999E-3</v>
      </c>
      <c r="F4">
        <v>1911</v>
      </c>
    </row>
    <row r="5" spans="1:27">
      <c r="A5" s="3">
        <v>46225</v>
      </c>
      <c r="B5">
        <v>4032.47</v>
      </c>
      <c r="C5" s="4">
        <v>4.4000000000000003E-3</v>
      </c>
      <c r="D5">
        <v>66150</v>
      </c>
      <c r="E5" s="119">
        <v>-2.5999999999999999E-3</v>
      </c>
      <c r="F5">
        <v>1925</v>
      </c>
      <c r="G5" t="s">
        <v>26</v>
      </c>
      <c r="H5">
        <v>4594</v>
      </c>
      <c r="I5">
        <v>-45</v>
      </c>
      <c r="J5" s="66">
        <v>-9.7003664582884248E-3</v>
      </c>
      <c r="K5">
        <v>4639</v>
      </c>
      <c r="L5">
        <v>4580</v>
      </c>
      <c r="M5">
        <v>4607</v>
      </c>
      <c r="N5">
        <v>4555</v>
      </c>
      <c r="O5" s="66">
        <v>3.0567685589519651E-3</v>
      </c>
      <c r="R5" s="66">
        <v>8.5620197585071344E-3</v>
      </c>
      <c r="S5">
        <v>1220100</v>
      </c>
      <c r="U5">
        <v>5805</v>
      </c>
    </row>
    <row r="6" spans="1:27">
      <c r="A6" s="3">
        <v>46225</v>
      </c>
      <c r="B6">
        <v>4032.47</v>
      </c>
      <c r="C6" s="4">
        <v>4.4000000000000003E-3</v>
      </c>
      <c r="D6">
        <v>66150</v>
      </c>
      <c r="E6" s="119">
        <v>-2.5999999999999999E-3</v>
      </c>
      <c r="F6">
        <v>1928</v>
      </c>
    </row>
    <row r="7" spans="1:27">
      <c r="A7" s="3">
        <v>46225</v>
      </c>
      <c r="B7">
        <v>4032.47</v>
      </c>
      <c r="C7" s="4">
        <v>4.4000000000000003E-3</v>
      </c>
      <c r="D7">
        <v>66150</v>
      </c>
      <c r="E7" s="119">
        <v>-2.5999999999999999E-3</v>
      </c>
      <c r="F7">
        <v>1929</v>
      </c>
    </row>
    <row r="8" spans="1:27">
      <c r="A8" s="3">
        <v>46225</v>
      </c>
      <c r="B8">
        <v>4032.47</v>
      </c>
      <c r="C8" s="4">
        <v>4.4000000000000003E-3</v>
      </c>
      <c r="D8">
        <v>66150</v>
      </c>
      <c r="E8" s="119">
        <v>-2.5999999999999999E-3</v>
      </c>
      <c r="F8">
        <v>1963</v>
      </c>
      <c r="G8" t="s">
        <v>29</v>
      </c>
      <c r="H8">
        <v>2286.5</v>
      </c>
      <c r="I8">
        <v>9</v>
      </c>
      <c r="J8" s="66">
        <v>3.9517014270032931E-3</v>
      </c>
      <c r="K8">
        <v>2277.5</v>
      </c>
      <c r="L8">
        <v>2299</v>
      </c>
      <c r="M8">
        <v>2331.5</v>
      </c>
      <c r="N8">
        <v>2284.5</v>
      </c>
      <c r="O8" s="66">
        <v>-5.4371465854719447E-3</v>
      </c>
      <c r="R8" s="66">
        <v>8.7546509082950317E-4</v>
      </c>
      <c r="S8">
        <v>851900</v>
      </c>
      <c r="U8">
        <v>2927.5</v>
      </c>
    </row>
    <row r="9" spans="1:27">
      <c r="A9" s="3">
        <v>46225</v>
      </c>
      <c r="B9">
        <v>4032.47</v>
      </c>
      <c r="C9" s="4">
        <v>4.4000000000000003E-3</v>
      </c>
      <c r="D9">
        <v>66150</v>
      </c>
      <c r="E9" s="119">
        <v>-2.5999999999999999E-3</v>
      </c>
      <c r="F9">
        <v>2124</v>
      </c>
    </row>
    <row r="10" spans="1:27">
      <c r="A10" s="3">
        <v>46225</v>
      </c>
      <c r="B10">
        <v>4032.47</v>
      </c>
      <c r="C10" s="4">
        <v>4.4000000000000003E-3</v>
      </c>
      <c r="D10">
        <v>66150</v>
      </c>
      <c r="E10" s="119">
        <v>-2.5999999999999999E-3</v>
      </c>
      <c r="F10">
        <v>2162</v>
      </c>
    </row>
    <row r="11" spans="1:27">
      <c r="A11" s="3">
        <v>46225</v>
      </c>
      <c r="B11">
        <v>4032.47</v>
      </c>
      <c r="C11" s="4">
        <v>4.4000000000000003E-3</v>
      </c>
      <c r="D11">
        <v>66150</v>
      </c>
      <c r="E11" s="119">
        <v>-2.5999999999999999E-3</v>
      </c>
      <c r="F11">
        <v>2229</v>
      </c>
    </row>
    <row r="12" spans="1:27">
      <c r="A12" s="3">
        <v>46225</v>
      </c>
      <c r="B12">
        <v>4032.47</v>
      </c>
      <c r="C12" s="4">
        <v>4.4000000000000003E-3</v>
      </c>
      <c r="D12">
        <v>66150</v>
      </c>
      <c r="E12" s="119">
        <v>-2.5999999999999999E-3</v>
      </c>
      <c r="F12">
        <v>2768</v>
      </c>
      <c r="G12" t="s">
        <v>33</v>
      </c>
      <c r="H12">
        <v>5384</v>
      </c>
      <c r="I12">
        <v>107</v>
      </c>
      <c r="J12" s="66">
        <v>2.027667235171499E-2</v>
      </c>
      <c r="K12">
        <v>5277</v>
      </c>
      <c r="L12">
        <v>5318</v>
      </c>
      <c r="M12">
        <v>5453</v>
      </c>
      <c r="N12">
        <v>5301</v>
      </c>
      <c r="O12" s="66">
        <v>1.2410680707032719E-2</v>
      </c>
      <c r="R12" s="66">
        <v>1.5657423127711751E-2</v>
      </c>
      <c r="S12">
        <v>1115500</v>
      </c>
      <c r="U12">
        <v>7257</v>
      </c>
    </row>
    <row r="13" spans="1:27">
      <c r="A13" s="3">
        <v>46225</v>
      </c>
      <c r="B13">
        <v>4032.47</v>
      </c>
      <c r="C13" s="4">
        <v>4.4000000000000003E-3</v>
      </c>
      <c r="D13">
        <v>66150</v>
      </c>
      <c r="E13" s="119">
        <v>-2.5999999999999999E-3</v>
      </c>
      <c r="F13">
        <v>2769</v>
      </c>
    </row>
    <row r="14" spans="1:27">
      <c r="A14" s="3">
        <v>46225</v>
      </c>
      <c r="B14">
        <v>4032.47</v>
      </c>
      <c r="C14" s="4">
        <v>4.4000000000000003E-3</v>
      </c>
      <c r="D14">
        <v>66150</v>
      </c>
      <c r="E14" s="119">
        <v>-2.5999999999999999E-3</v>
      </c>
      <c r="F14">
        <v>2914</v>
      </c>
      <c r="G14" t="s">
        <v>35</v>
      </c>
      <c r="H14">
        <v>6443</v>
      </c>
      <c r="I14">
        <v>18</v>
      </c>
      <c r="J14" s="66">
        <v>2.8015564202334632E-3</v>
      </c>
      <c r="K14">
        <v>6425</v>
      </c>
      <c r="L14">
        <v>6360</v>
      </c>
      <c r="M14">
        <v>6452</v>
      </c>
      <c r="N14">
        <v>6325</v>
      </c>
      <c r="O14" s="66">
        <v>1.3050314465408806E-2</v>
      </c>
      <c r="R14" s="66">
        <v>1.8656126482213438E-2</v>
      </c>
      <c r="S14">
        <v>3156200</v>
      </c>
      <c r="T14" s="123">
        <v>6386.1980999999996</v>
      </c>
      <c r="U14">
        <v>6474</v>
      </c>
    </row>
    <row r="15" spans="1:27">
      <c r="A15" s="3">
        <v>46225</v>
      </c>
      <c r="B15">
        <v>4032.47</v>
      </c>
      <c r="C15" s="4">
        <v>4.4000000000000003E-3</v>
      </c>
      <c r="D15">
        <v>66150</v>
      </c>
      <c r="E15" s="119">
        <v>-2.5999999999999999E-3</v>
      </c>
      <c r="F15">
        <v>3003</v>
      </c>
      <c r="G15" t="s">
        <v>36</v>
      </c>
      <c r="H15">
        <v>1805.5</v>
      </c>
      <c r="I15">
        <v>-20</v>
      </c>
      <c r="J15" s="66">
        <v>-1.0955902492467817E-2</v>
      </c>
      <c r="K15">
        <v>1825.5</v>
      </c>
      <c r="L15">
        <v>1800</v>
      </c>
      <c r="M15">
        <v>1813</v>
      </c>
      <c r="N15">
        <v>1795</v>
      </c>
      <c r="O15" s="66">
        <v>3.0555555555555557E-3</v>
      </c>
      <c r="R15" s="66">
        <v>5.8495821727019498E-3</v>
      </c>
      <c r="S15">
        <v>1154100</v>
      </c>
      <c r="U15">
        <v>2094</v>
      </c>
    </row>
    <row r="16" spans="1:27">
      <c r="A16" s="3">
        <v>46225</v>
      </c>
      <c r="B16">
        <v>4032.47</v>
      </c>
      <c r="C16" s="4">
        <v>4.4000000000000003E-3</v>
      </c>
      <c r="D16">
        <v>66150</v>
      </c>
      <c r="E16" s="119">
        <v>-2.5999999999999999E-3</v>
      </c>
      <c r="F16">
        <v>3407</v>
      </c>
      <c r="G16" t="s">
        <v>37</v>
      </c>
      <c r="H16">
        <v>1857</v>
      </c>
      <c r="I16">
        <v>-5</v>
      </c>
      <c r="J16" s="66">
        <v>-2.6852846401718583E-3</v>
      </c>
      <c r="K16">
        <v>1862</v>
      </c>
      <c r="L16">
        <v>1872</v>
      </c>
      <c r="M16">
        <v>1886.5</v>
      </c>
      <c r="N16">
        <v>1857</v>
      </c>
      <c r="O16" s="66">
        <v>-8.0128205128205121E-3</v>
      </c>
      <c r="R16" s="66">
        <v>0</v>
      </c>
      <c r="S16">
        <v>2067300</v>
      </c>
      <c r="U16">
        <v>1906</v>
      </c>
    </row>
    <row r="17" spans="1:21">
      <c r="A17" s="3">
        <v>46225</v>
      </c>
      <c r="B17">
        <v>4032.47</v>
      </c>
      <c r="C17" s="4">
        <v>4.4000000000000003E-3</v>
      </c>
      <c r="D17">
        <v>66150</v>
      </c>
      <c r="E17" s="119">
        <v>-2.5999999999999999E-3</v>
      </c>
      <c r="F17">
        <v>4008</v>
      </c>
      <c r="G17" t="s">
        <v>38</v>
      </c>
      <c r="H17">
        <v>1294</v>
      </c>
      <c r="I17">
        <v>8</v>
      </c>
      <c r="J17" s="66">
        <v>6.2208398133748056E-3</v>
      </c>
      <c r="K17">
        <v>1286</v>
      </c>
      <c r="L17">
        <v>1300</v>
      </c>
      <c r="M17">
        <v>1318</v>
      </c>
      <c r="N17">
        <v>1291</v>
      </c>
      <c r="O17" s="66">
        <v>-4.6153846153846158E-3</v>
      </c>
      <c r="R17" s="66">
        <v>2.3237800154918666E-3</v>
      </c>
      <c r="S17">
        <v>89500</v>
      </c>
      <c r="U17">
        <v>1398</v>
      </c>
    </row>
    <row r="18" spans="1:21">
      <c r="A18" s="3">
        <v>46225</v>
      </c>
      <c r="B18">
        <v>4032.47</v>
      </c>
      <c r="C18" s="4">
        <v>4.4000000000000003E-3</v>
      </c>
      <c r="D18">
        <v>66150</v>
      </c>
      <c r="E18" s="119">
        <v>-2.5999999999999999E-3</v>
      </c>
      <c r="F18">
        <v>4026</v>
      </c>
    </row>
    <row r="19" spans="1:21">
      <c r="A19" s="3">
        <v>46225</v>
      </c>
      <c r="B19">
        <v>4032.47</v>
      </c>
      <c r="C19" s="4">
        <v>4.4000000000000003E-3</v>
      </c>
      <c r="D19">
        <v>66150</v>
      </c>
      <c r="E19" s="119">
        <v>-2.5999999999999999E-3</v>
      </c>
      <c r="F19">
        <v>4062</v>
      </c>
      <c r="G19" t="s">
        <v>40</v>
      </c>
      <c r="H19">
        <v>18245</v>
      </c>
      <c r="I19">
        <v>830</v>
      </c>
      <c r="J19" s="66">
        <v>4.7660063163939136E-2</v>
      </c>
      <c r="K19">
        <v>17415</v>
      </c>
      <c r="L19">
        <v>19815</v>
      </c>
      <c r="M19">
        <v>19820</v>
      </c>
      <c r="N19">
        <v>17965</v>
      </c>
      <c r="O19" s="66">
        <v>-7.9232904365379761E-2</v>
      </c>
      <c r="R19" s="66">
        <v>1.5585861397161147E-2</v>
      </c>
      <c r="S19">
        <v>9645300</v>
      </c>
      <c r="U19">
        <v>27480</v>
      </c>
    </row>
    <row r="20" spans="1:21">
      <c r="A20" s="3">
        <v>46225</v>
      </c>
      <c r="B20">
        <v>4032.47</v>
      </c>
      <c r="C20" s="4">
        <v>4.4000000000000003E-3</v>
      </c>
      <c r="D20">
        <v>66150</v>
      </c>
      <c r="E20" s="119">
        <v>-2.5999999999999999E-3</v>
      </c>
      <c r="F20">
        <v>4063</v>
      </c>
      <c r="G20" t="s">
        <v>41</v>
      </c>
      <c r="H20">
        <v>7080</v>
      </c>
      <c r="I20">
        <v>-125</v>
      </c>
      <c r="J20" s="66">
        <v>-1.7349063150589868E-2</v>
      </c>
      <c r="K20">
        <v>7205</v>
      </c>
      <c r="L20">
        <v>7233</v>
      </c>
      <c r="M20">
        <v>7367</v>
      </c>
      <c r="N20">
        <v>7077</v>
      </c>
      <c r="O20" s="66">
        <v>-2.1153048527581916E-2</v>
      </c>
      <c r="R20" s="66">
        <v>4.2390843577787198E-4</v>
      </c>
      <c r="S20">
        <v>4479300</v>
      </c>
      <c r="U20">
        <v>7930</v>
      </c>
    </row>
    <row r="21" spans="1:21">
      <c r="A21" s="3">
        <v>46225</v>
      </c>
      <c r="B21">
        <v>4032.47</v>
      </c>
      <c r="C21" s="4">
        <v>4.4000000000000003E-3</v>
      </c>
      <c r="D21">
        <v>66150</v>
      </c>
      <c r="E21" s="119">
        <v>-2.5999999999999999E-3</v>
      </c>
      <c r="F21">
        <v>4068</v>
      </c>
    </row>
    <row r="22" spans="1:21">
      <c r="A22" s="3">
        <v>46225</v>
      </c>
      <c r="B22">
        <v>4032.47</v>
      </c>
      <c r="C22" s="4">
        <v>4.4000000000000003E-3</v>
      </c>
      <c r="D22">
        <v>66150</v>
      </c>
      <c r="E22" s="119">
        <v>-2.5999999999999999E-3</v>
      </c>
      <c r="F22">
        <v>4100</v>
      </c>
    </row>
    <row r="23" spans="1:21">
      <c r="A23" s="3">
        <v>46225</v>
      </c>
      <c r="B23">
        <v>4032.47</v>
      </c>
      <c r="C23" s="4">
        <v>4.4000000000000003E-3</v>
      </c>
      <c r="D23">
        <v>66150</v>
      </c>
      <c r="E23" s="119">
        <v>-2.5999999999999999E-3</v>
      </c>
      <c r="F23">
        <v>4182</v>
      </c>
      <c r="G23" t="s">
        <v>44</v>
      </c>
      <c r="H23">
        <v>4539</v>
      </c>
      <c r="I23">
        <v>86</v>
      </c>
      <c r="J23" s="66">
        <v>1.9312822816079048E-2</v>
      </c>
      <c r="K23">
        <v>4453</v>
      </c>
      <c r="L23">
        <v>4640</v>
      </c>
      <c r="M23">
        <v>4687</v>
      </c>
      <c r="N23">
        <v>4534</v>
      </c>
      <c r="O23" s="66">
        <v>-2.1767241379310343E-2</v>
      </c>
      <c r="R23" s="66">
        <v>1.1027790030877812E-3</v>
      </c>
      <c r="S23">
        <v>643900</v>
      </c>
      <c r="U23">
        <v>5738</v>
      </c>
    </row>
    <row r="24" spans="1:21">
      <c r="A24" s="3">
        <v>46225</v>
      </c>
      <c r="B24">
        <v>4032.47</v>
      </c>
      <c r="C24" s="4">
        <v>4.4000000000000003E-3</v>
      </c>
      <c r="D24">
        <v>66150</v>
      </c>
      <c r="E24" s="119">
        <v>-2.5999999999999999E-3</v>
      </c>
      <c r="F24">
        <v>4188</v>
      </c>
      <c r="G24" t="s">
        <v>45</v>
      </c>
      <c r="H24">
        <v>1197.5</v>
      </c>
      <c r="I24">
        <v>4.5</v>
      </c>
      <c r="J24" s="66">
        <v>3.7720033528918693E-3</v>
      </c>
      <c r="K24">
        <v>1193</v>
      </c>
      <c r="L24">
        <v>1197</v>
      </c>
      <c r="M24">
        <v>1220</v>
      </c>
      <c r="N24">
        <v>1191.5</v>
      </c>
      <c r="O24" s="66">
        <v>4.1771094402673348E-4</v>
      </c>
      <c r="R24" s="66">
        <v>5.035669324381032E-3</v>
      </c>
      <c r="S24">
        <v>4667100</v>
      </c>
      <c r="U24">
        <v>1228.5</v>
      </c>
    </row>
    <row r="25" spans="1:21">
      <c r="A25" s="3">
        <v>46225</v>
      </c>
      <c r="B25">
        <v>4032.47</v>
      </c>
      <c r="C25" s="4">
        <v>4.4000000000000003E-3</v>
      </c>
      <c r="D25">
        <v>66150</v>
      </c>
      <c r="E25" s="119">
        <v>-2.5999999999999999E-3</v>
      </c>
      <c r="F25">
        <v>4220</v>
      </c>
    </row>
    <row r="26" spans="1:21">
      <c r="A26" s="3">
        <v>46225</v>
      </c>
      <c r="B26">
        <v>4032.47</v>
      </c>
      <c r="C26" s="4">
        <v>4.4000000000000003E-3</v>
      </c>
      <c r="D26">
        <v>66150</v>
      </c>
      <c r="E26" s="119">
        <v>-2.5999999999999999E-3</v>
      </c>
      <c r="F26">
        <v>4334</v>
      </c>
    </row>
    <row r="27" spans="1:21">
      <c r="A27" s="3">
        <v>46225</v>
      </c>
      <c r="B27">
        <v>4032.47</v>
      </c>
      <c r="C27" s="4">
        <v>4.4000000000000003E-3</v>
      </c>
      <c r="D27">
        <v>66150</v>
      </c>
      <c r="E27" s="119">
        <v>-2.5999999999999999E-3</v>
      </c>
      <c r="F27">
        <v>4523</v>
      </c>
      <c r="G27" t="s">
        <v>48</v>
      </c>
      <c r="H27">
        <v>4573</v>
      </c>
      <c r="I27">
        <v>91</v>
      </c>
      <c r="J27" s="66">
        <v>2.030343596608657E-2</v>
      </c>
      <c r="K27">
        <v>4482</v>
      </c>
      <c r="L27">
        <v>4450</v>
      </c>
      <c r="M27">
        <v>4607</v>
      </c>
      <c r="N27">
        <v>4440</v>
      </c>
      <c r="O27" s="66">
        <v>2.7640449438202246E-2</v>
      </c>
      <c r="R27" s="66">
        <v>2.9954954954954954E-2</v>
      </c>
      <c r="S27">
        <v>1090800</v>
      </c>
      <c r="U27">
        <v>5243</v>
      </c>
    </row>
    <row r="28" spans="1:21">
      <c r="A28" s="3">
        <v>46225</v>
      </c>
      <c r="B28">
        <v>4032.47</v>
      </c>
      <c r="C28" s="4">
        <v>4.4000000000000003E-3</v>
      </c>
      <c r="D28">
        <v>66150</v>
      </c>
      <c r="E28" s="119">
        <v>-2.5999999999999999E-3</v>
      </c>
      <c r="F28">
        <v>4528</v>
      </c>
      <c r="G28" t="s">
        <v>49</v>
      </c>
      <c r="H28">
        <v>2418.5</v>
      </c>
      <c r="I28">
        <v>21.5</v>
      </c>
      <c r="J28" s="66">
        <v>8.9695452649144764E-3</v>
      </c>
      <c r="K28">
        <v>2397</v>
      </c>
      <c r="L28">
        <v>2389</v>
      </c>
      <c r="M28">
        <v>2431</v>
      </c>
      <c r="N28">
        <v>2384</v>
      </c>
      <c r="O28" s="66">
        <v>1.2348262871494349E-2</v>
      </c>
      <c r="R28" s="66">
        <v>1.4471476510067114E-2</v>
      </c>
      <c r="S28">
        <v>700400</v>
      </c>
      <c r="U28">
        <v>2674.5</v>
      </c>
    </row>
    <row r="29" spans="1:21">
      <c r="A29" s="3">
        <v>46225</v>
      </c>
      <c r="B29">
        <v>4032.47</v>
      </c>
      <c r="C29" s="4">
        <v>4.4000000000000003E-3</v>
      </c>
      <c r="D29">
        <v>66150</v>
      </c>
      <c r="E29" s="119">
        <v>-2.5999999999999999E-3</v>
      </c>
      <c r="F29">
        <v>4661</v>
      </c>
      <c r="G29" t="s">
        <v>50</v>
      </c>
      <c r="H29">
        <v>2676</v>
      </c>
      <c r="I29">
        <v>-59</v>
      </c>
      <c r="J29" s="66">
        <v>-2.1572212065813529E-2</v>
      </c>
      <c r="K29">
        <v>2735</v>
      </c>
      <c r="L29">
        <v>2674.5</v>
      </c>
      <c r="M29">
        <v>2685</v>
      </c>
      <c r="N29">
        <v>2582</v>
      </c>
      <c r="O29" s="66">
        <v>5.6085249579360629E-4</v>
      </c>
      <c r="R29" s="66">
        <v>3.6405886909372583E-2</v>
      </c>
      <c r="S29">
        <v>6870200</v>
      </c>
      <c r="U29">
        <v>2947</v>
      </c>
    </row>
    <row r="30" spans="1:21">
      <c r="A30" s="3">
        <v>46225</v>
      </c>
      <c r="B30">
        <v>4032.47</v>
      </c>
      <c r="C30" s="4">
        <v>4.4000000000000003E-3</v>
      </c>
      <c r="D30">
        <v>66150</v>
      </c>
      <c r="E30" s="119">
        <v>-2.5999999999999999E-3</v>
      </c>
      <c r="F30">
        <v>5020</v>
      </c>
      <c r="G30" t="s">
        <v>51</v>
      </c>
      <c r="H30">
        <v>1315.5</v>
      </c>
      <c r="I30">
        <v>15</v>
      </c>
      <c r="J30" s="66">
        <v>1.1534025374855825E-2</v>
      </c>
      <c r="K30">
        <v>1300.5</v>
      </c>
      <c r="L30">
        <v>1293.5</v>
      </c>
      <c r="M30">
        <v>1326</v>
      </c>
      <c r="N30">
        <v>1286.5</v>
      </c>
      <c r="O30" s="66">
        <v>1.7008117510630073E-2</v>
      </c>
      <c r="R30" s="66">
        <v>2.2541780023319084E-2</v>
      </c>
      <c r="S30">
        <v>4242500</v>
      </c>
      <c r="U30">
        <v>1552.5</v>
      </c>
    </row>
    <row r="31" spans="1:21">
      <c r="A31" s="3">
        <v>46225</v>
      </c>
      <c r="B31">
        <v>4032.47</v>
      </c>
      <c r="C31" s="4">
        <v>4.4000000000000003E-3</v>
      </c>
      <c r="D31">
        <v>66150</v>
      </c>
      <c r="E31" s="119">
        <v>-2.5999999999999999E-3</v>
      </c>
      <c r="F31">
        <v>5201</v>
      </c>
      <c r="G31" t="s">
        <v>52</v>
      </c>
      <c r="H31">
        <v>6329</v>
      </c>
      <c r="I31">
        <v>72</v>
      </c>
      <c r="J31" s="66">
        <v>1.1507112034521335E-2</v>
      </c>
      <c r="K31">
        <v>6257</v>
      </c>
      <c r="L31">
        <v>6350</v>
      </c>
      <c r="M31">
        <v>6459</v>
      </c>
      <c r="N31">
        <v>6324</v>
      </c>
      <c r="O31" s="66">
        <v>-3.3070866141732282E-3</v>
      </c>
      <c r="R31" s="66">
        <v>7.906388361796331E-4</v>
      </c>
      <c r="S31">
        <v>797700</v>
      </c>
      <c r="U31">
        <v>8315</v>
      </c>
    </row>
    <row r="32" spans="1:21">
      <c r="A32" s="3">
        <v>46225</v>
      </c>
      <c r="B32">
        <v>4032.47</v>
      </c>
      <c r="C32" s="4">
        <v>4.4000000000000003E-3</v>
      </c>
      <c r="D32">
        <v>66150</v>
      </c>
      <c r="E32" s="119">
        <v>-2.5999999999999999E-3</v>
      </c>
      <c r="F32">
        <v>5302</v>
      </c>
    </row>
    <row r="33" spans="1:21">
      <c r="A33" s="3">
        <v>46225</v>
      </c>
      <c r="B33">
        <v>4032.47</v>
      </c>
      <c r="C33" s="4">
        <v>4.4000000000000003E-3</v>
      </c>
      <c r="D33">
        <v>66150</v>
      </c>
      <c r="E33" s="119">
        <v>-2.5999999999999999E-3</v>
      </c>
      <c r="F33">
        <v>5310</v>
      </c>
    </row>
    <row r="34" spans="1:21">
      <c r="A34" s="3">
        <v>46225</v>
      </c>
      <c r="B34">
        <v>4032.47</v>
      </c>
      <c r="C34" s="4">
        <v>4.4000000000000003E-3</v>
      </c>
      <c r="D34">
        <v>66150</v>
      </c>
      <c r="E34" s="119">
        <v>-2.5999999999999999E-3</v>
      </c>
      <c r="F34">
        <v>5334</v>
      </c>
    </row>
    <row r="35" spans="1:21">
      <c r="A35" s="3">
        <v>46225</v>
      </c>
      <c r="B35">
        <v>4032.47</v>
      </c>
      <c r="C35" s="4">
        <v>4.4000000000000003E-3</v>
      </c>
      <c r="D35">
        <v>66150</v>
      </c>
      <c r="E35" s="119">
        <v>-2.5999999999999999E-3</v>
      </c>
      <c r="F35">
        <v>5706</v>
      </c>
      <c r="G35" t="s">
        <v>56</v>
      </c>
      <c r="H35">
        <v>33650</v>
      </c>
      <c r="I35">
        <v>2360</v>
      </c>
      <c r="J35" s="66">
        <v>7.5423457973793545E-2</v>
      </c>
      <c r="K35">
        <v>31290</v>
      </c>
      <c r="L35">
        <v>34280</v>
      </c>
      <c r="M35">
        <v>35290</v>
      </c>
      <c r="N35">
        <v>33390</v>
      </c>
      <c r="O35" s="66">
        <v>-1.8378063010501749E-2</v>
      </c>
      <c r="R35" s="66">
        <v>7.7867625037436362E-3</v>
      </c>
      <c r="S35">
        <v>1528100</v>
      </c>
      <c r="U35">
        <v>57700</v>
      </c>
    </row>
    <row r="36" spans="1:21">
      <c r="A36" s="3">
        <v>46225</v>
      </c>
      <c r="B36">
        <v>4032.47</v>
      </c>
      <c r="C36" s="4">
        <v>4.4000000000000003E-3</v>
      </c>
      <c r="D36">
        <v>66150</v>
      </c>
      <c r="E36" s="119">
        <v>-2.5999999999999999E-3</v>
      </c>
      <c r="F36">
        <v>5711</v>
      </c>
      <c r="G36" t="s">
        <v>57</v>
      </c>
      <c r="H36">
        <v>4206</v>
      </c>
      <c r="I36">
        <v>82</v>
      </c>
      <c r="J36" s="66">
        <v>1.988360814742968E-2</v>
      </c>
      <c r="K36">
        <v>4124</v>
      </c>
      <c r="L36">
        <v>4239</v>
      </c>
      <c r="M36">
        <v>4330</v>
      </c>
      <c r="N36">
        <v>4196</v>
      </c>
      <c r="O36" s="66">
        <v>-7.7848549186128801E-3</v>
      </c>
      <c r="R36" s="66">
        <v>2.3832221163012394E-3</v>
      </c>
      <c r="S36">
        <v>1787000</v>
      </c>
      <c r="U36">
        <v>6126</v>
      </c>
    </row>
    <row r="37" spans="1:21">
      <c r="A37" s="3">
        <v>46225</v>
      </c>
      <c r="B37">
        <v>4032.47</v>
      </c>
      <c r="C37" s="4">
        <v>4.4000000000000003E-3</v>
      </c>
      <c r="D37">
        <v>66150</v>
      </c>
      <c r="E37" s="119">
        <v>-2.5999999999999999E-3</v>
      </c>
      <c r="F37">
        <v>5713</v>
      </c>
      <c r="G37" t="s">
        <v>58</v>
      </c>
      <c r="H37">
        <v>7480</v>
      </c>
      <c r="I37">
        <v>163</v>
      </c>
      <c r="J37" s="66">
        <v>2.2276889435561022E-2</v>
      </c>
      <c r="K37">
        <v>7317</v>
      </c>
      <c r="L37">
        <v>7509</v>
      </c>
      <c r="M37">
        <v>7686</v>
      </c>
      <c r="N37">
        <v>7455</v>
      </c>
      <c r="O37" s="66">
        <v>-3.862032227993075E-3</v>
      </c>
      <c r="R37" s="66">
        <v>3.3534540576794099E-3</v>
      </c>
      <c r="S37">
        <v>3023200</v>
      </c>
      <c r="U37">
        <v>13300</v>
      </c>
    </row>
    <row r="38" spans="1:21">
      <c r="A38" s="3">
        <v>46225</v>
      </c>
      <c r="B38">
        <v>4032.47</v>
      </c>
      <c r="C38" s="4">
        <v>4.4000000000000003E-3</v>
      </c>
      <c r="D38">
        <v>66150</v>
      </c>
      <c r="E38" s="119">
        <v>-2.5999999999999999E-3</v>
      </c>
      <c r="F38">
        <v>5802</v>
      </c>
      <c r="G38" t="s">
        <v>59</v>
      </c>
      <c r="H38">
        <v>2454</v>
      </c>
      <c r="I38">
        <v>117.5</v>
      </c>
      <c r="J38" s="66">
        <v>5.0288893644339826E-2</v>
      </c>
      <c r="K38">
        <v>2336.5</v>
      </c>
      <c r="L38">
        <v>2536.5</v>
      </c>
      <c r="M38">
        <v>2564</v>
      </c>
      <c r="N38">
        <v>2448.5</v>
      </c>
      <c r="O38" s="66">
        <v>-3.2525133057362508E-2</v>
      </c>
      <c r="R38" s="66">
        <v>2.2462732285072492E-3</v>
      </c>
      <c r="S38">
        <v>21195100</v>
      </c>
      <c r="U38">
        <v>3019</v>
      </c>
    </row>
    <row r="39" spans="1:21">
      <c r="A39" s="3">
        <v>46225</v>
      </c>
      <c r="B39">
        <v>4032.47</v>
      </c>
      <c r="C39" s="4">
        <v>4.4000000000000003E-3</v>
      </c>
      <c r="D39">
        <v>66150</v>
      </c>
      <c r="E39" s="119">
        <v>-2.5999999999999999E-3</v>
      </c>
      <c r="F39">
        <v>5803</v>
      </c>
      <c r="G39" t="s">
        <v>60</v>
      </c>
      <c r="H39">
        <v>4755</v>
      </c>
      <c r="I39">
        <v>83</v>
      </c>
      <c r="J39" s="66">
        <v>1.7765410958904111E-2</v>
      </c>
      <c r="K39">
        <v>4672</v>
      </c>
      <c r="L39">
        <v>4954</v>
      </c>
      <c r="M39">
        <v>5026</v>
      </c>
      <c r="N39">
        <v>4750</v>
      </c>
      <c r="O39" s="66">
        <v>-4.0169559951554301E-2</v>
      </c>
      <c r="R39" s="66">
        <v>1.0526315789473684E-3</v>
      </c>
      <c r="S39">
        <v>36269300</v>
      </c>
      <c r="U39">
        <v>7933</v>
      </c>
    </row>
    <row r="40" spans="1:21">
      <c r="A40" s="3">
        <v>46225</v>
      </c>
      <c r="B40">
        <v>4032.47</v>
      </c>
      <c r="C40" s="4">
        <v>4.4000000000000003E-3</v>
      </c>
      <c r="D40">
        <v>66150</v>
      </c>
      <c r="E40" s="119">
        <v>-2.5999999999999999E-3</v>
      </c>
      <c r="F40">
        <v>6038</v>
      </c>
    </row>
    <row r="41" spans="1:21">
      <c r="A41" s="3">
        <v>46225</v>
      </c>
      <c r="B41">
        <v>4032.47</v>
      </c>
      <c r="C41" s="4">
        <v>4.4000000000000003E-3</v>
      </c>
      <c r="D41">
        <v>66150</v>
      </c>
      <c r="E41" s="119">
        <v>-2.5999999999999999E-3</v>
      </c>
      <c r="F41">
        <v>6156</v>
      </c>
    </row>
    <row r="42" spans="1:21">
      <c r="A42" s="3">
        <v>46225</v>
      </c>
      <c r="B42">
        <v>4032.47</v>
      </c>
      <c r="C42" s="4">
        <v>4.4000000000000003E-3</v>
      </c>
      <c r="D42">
        <v>66150</v>
      </c>
      <c r="E42" s="119">
        <v>-2.5999999999999999E-3</v>
      </c>
      <c r="F42">
        <v>6178</v>
      </c>
      <c r="G42" t="s">
        <v>63</v>
      </c>
      <c r="H42">
        <v>2452.5</v>
      </c>
      <c r="I42">
        <v>34</v>
      </c>
      <c r="J42" s="66">
        <v>1.4058300599545173E-2</v>
      </c>
      <c r="K42">
        <v>2418.5</v>
      </c>
      <c r="L42">
        <v>2418.5</v>
      </c>
      <c r="M42">
        <v>2460</v>
      </c>
      <c r="N42">
        <v>2400.5</v>
      </c>
      <c r="O42" s="66">
        <v>1.4058300599545173E-2</v>
      </c>
      <c r="R42" s="66">
        <v>2.1662153717975422E-2</v>
      </c>
      <c r="S42">
        <v>2853700</v>
      </c>
      <c r="U42">
        <v>2418.5</v>
      </c>
    </row>
    <row r="43" spans="1:21">
      <c r="A43" s="3">
        <v>46225</v>
      </c>
      <c r="B43">
        <v>4032.47</v>
      </c>
      <c r="C43" s="4">
        <v>4.4000000000000003E-3</v>
      </c>
      <c r="D43">
        <v>66150</v>
      </c>
      <c r="E43" s="119">
        <v>-2.5999999999999999E-3</v>
      </c>
      <c r="F43">
        <v>6208</v>
      </c>
    </row>
    <row r="44" spans="1:21">
      <c r="A44" s="3">
        <v>46225</v>
      </c>
      <c r="B44">
        <v>4032.47</v>
      </c>
      <c r="C44" s="4">
        <v>4.4000000000000003E-3</v>
      </c>
      <c r="D44">
        <v>66150</v>
      </c>
      <c r="E44" s="119">
        <v>-2.5999999999999999E-3</v>
      </c>
      <c r="F44">
        <v>6356</v>
      </c>
      <c r="G44" t="s">
        <v>65</v>
      </c>
      <c r="H44">
        <v>1418</v>
      </c>
      <c r="I44">
        <v>43</v>
      </c>
      <c r="J44" s="66">
        <v>3.1272727272727271E-2</v>
      </c>
      <c r="K44">
        <v>1375</v>
      </c>
      <c r="L44">
        <v>1395</v>
      </c>
      <c r="M44">
        <v>1438</v>
      </c>
      <c r="N44">
        <v>1368</v>
      </c>
      <c r="O44" s="66">
        <v>1.6487455197132617E-2</v>
      </c>
      <c r="R44" s="66">
        <v>3.6549707602339179E-2</v>
      </c>
      <c r="S44">
        <v>171600</v>
      </c>
    </row>
    <row r="45" spans="1:21">
      <c r="A45" s="3">
        <v>46225</v>
      </c>
      <c r="B45">
        <v>4032.47</v>
      </c>
      <c r="C45" s="4">
        <v>4.4000000000000003E-3</v>
      </c>
      <c r="D45">
        <v>66150</v>
      </c>
      <c r="E45" s="119">
        <v>-2.5999999999999999E-3</v>
      </c>
      <c r="F45">
        <v>6378</v>
      </c>
    </row>
    <row r="46" spans="1:21">
      <c r="A46" s="3">
        <v>46225</v>
      </c>
      <c r="B46">
        <v>4032.47</v>
      </c>
      <c r="C46" s="4">
        <v>4.4000000000000003E-3</v>
      </c>
      <c r="D46">
        <v>66150</v>
      </c>
      <c r="E46" s="119">
        <v>-2.5999999999999999E-3</v>
      </c>
      <c r="F46">
        <v>6526</v>
      </c>
    </row>
    <row r="47" spans="1:21">
      <c r="A47" s="3">
        <v>46225</v>
      </c>
      <c r="B47">
        <v>4032.47</v>
      </c>
      <c r="C47" s="4">
        <v>4.4000000000000003E-3</v>
      </c>
      <c r="D47">
        <v>66150</v>
      </c>
      <c r="E47" s="119">
        <v>-2.5999999999999999E-3</v>
      </c>
      <c r="F47">
        <v>6586</v>
      </c>
    </row>
    <row r="48" spans="1:21">
      <c r="A48" s="3">
        <v>46225</v>
      </c>
      <c r="B48">
        <v>4032.47</v>
      </c>
      <c r="C48" s="4">
        <v>4.4000000000000003E-3</v>
      </c>
      <c r="D48">
        <v>66150</v>
      </c>
      <c r="E48" s="119">
        <v>-2.5999999999999999E-3</v>
      </c>
      <c r="F48">
        <v>6594</v>
      </c>
    </row>
    <row r="49" spans="1:21">
      <c r="A49" s="3">
        <v>46225</v>
      </c>
      <c r="B49">
        <v>4032.47</v>
      </c>
      <c r="C49" s="4">
        <v>4.4000000000000003E-3</v>
      </c>
      <c r="D49">
        <v>66150</v>
      </c>
      <c r="E49" s="119">
        <v>-2.5999999999999999E-3</v>
      </c>
      <c r="F49">
        <v>6674</v>
      </c>
      <c r="G49" t="s">
        <v>70</v>
      </c>
      <c r="H49">
        <v>5958</v>
      </c>
      <c r="I49">
        <v>234</v>
      </c>
      <c r="J49" s="66">
        <v>4.0880503144654086E-2</v>
      </c>
      <c r="K49">
        <v>5724</v>
      </c>
      <c r="L49">
        <v>6024</v>
      </c>
      <c r="M49">
        <v>6149</v>
      </c>
      <c r="N49">
        <v>5853</v>
      </c>
      <c r="O49" s="66">
        <v>-1.0956175298804782E-2</v>
      </c>
      <c r="R49" s="66">
        <v>1.7939518195797026E-2</v>
      </c>
      <c r="S49">
        <v>902900</v>
      </c>
    </row>
    <row r="50" spans="1:21">
      <c r="A50" s="3">
        <v>46225</v>
      </c>
      <c r="B50">
        <v>4032.47</v>
      </c>
      <c r="C50" s="4">
        <v>4.4000000000000003E-3</v>
      </c>
      <c r="D50">
        <v>66150</v>
      </c>
      <c r="E50" s="119">
        <v>-2.5999999999999999E-3</v>
      </c>
      <c r="F50">
        <v>6758</v>
      </c>
      <c r="G50" t="s">
        <v>71</v>
      </c>
      <c r="H50">
        <v>3455</v>
      </c>
      <c r="I50">
        <v>-3</v>
      </c>
      <c r="J50" s="66">
        <v>-8.6755349913244649E-4</v>
      </c>
      <c r="K50">
        <v>3458</v>
      </c>
      <c r="L50">
        <v>3400</v>
      </c>
      <c r="M50">
        <v>3467</v>
      </c>
      <c r="N50">
        <v>3400</v>
      </c>
      <c r="O50" s="66">
        <v>1.6176470588235296E-2</v>
      </c>
      <c r="R50" s="66">
        <v>1.6176470588235296E-2</v>
      </c>
      <c r="S50">
        <v>9580100</v>
      </c>
      <c r="U50">
        <v>4124</v>
      </c>
    </row>
    <row r="51" spans="1:21">
      <c r="A51" s="3">
        <v>46225</v>
      </c>
      <c r="B51">
        <v>4032.47</v>
      </c>
      <c r="C51" s="4">
        <v>4.4000000000000003E-3</v>
      </c>
      <c r="D51">
        <v>66150</v>
      </c>
      <c r="E51" s="119">
        <v>-2.5999999999999999E-3</v>
      </c>
      <c r="F51">
        <v>6810</v>
      </c>
    </row>
    <row r="52" spans="1:21">
      <c r="A52" s="3">
        <v>46225</v>
      </c>
      <c r="B52">
        <v>4032.47</v>
      </c>
      <c r="C52" s="4">
        <v>4.4000000000000003E-3</v>
      </c>
      <c r="D52">
        <v>66150</v>
      </c>
      <c r="E52" s="119">
        <v>-2.5999999999999999E-3</v>
      </c>
      <c r="F52">
        <v>6841</v>
      </c>
      <c r="G52" t="s">
        <v>73</v>
      </c>
      <c r="H52">
        <v>5723</v>
      </c>
      <c r="I52">
        <v>16</v>
      </c>
      <c r="J52" s="66">
        <v>2.8035745575608903E-3</v>
      </c>
      <c r="K52">
        <v>5707</v>
      </c>
      <c r="L52">
        <v>5719</v>
      </c>
      <c r="M52">
        <v>5825</v>
      </c>
      <c r="N52">
        <v>5678</v>
      </c>
      <c r="O52" s="66">
        <v>6.9942297604476302E-4</v>
      </c>
      <c r="R52" s="66">
        <v>7.9253258189503351E-3</v>
      </c>
      <c r="S52">
        <v>581700</v>
      </c>
      <c r="U52">
        <v>6317</v>
      </c>
    </row>
    <row r="53" spans="1:21">
      <c r="A53" s="3">
        <v>46225</v>
      </c>
      <c r="B53">
        <v>4032.47</v>
      </c>
      <c r="C53" s="4">
        <v>4.4000000000000003E-3</v>
      </c>
      <c r="D53">
        <v>66150</v>
      </c>
      <c r="E53" s="119">
        <v>-2.5999999999999999E-3</v>
      </c>
      <c r="F53">
        <v>6890</v>
      </c>
      <c r="G53" t="s">
        <v>74</v>
      </c>
      <c r="H53">
        <v>7510</v>
      </c>
      <c r="I53">
        <v>310</v>
      </c>
      <c r="J53" s="66">
        <v>4.3055555555555555E-2</v>
      </c>
      <c r="K53">
        <v>7200</v>
      </c>
      <c r="L53">
        <v>7750</v>
      </c>
      <c r="M53">
        <v>7890</v>
      </c>
      <c r="N53">
        <v>7480</v>
      </c>
      <c r="O53" s="66">
        <v>-3.0967741935483871E-2</v>
      </c>
      <c r="R53" s="66">
        <v>4.0106951871657758E-3</v>
      </c>
      <c r="S53">
        <v>1076800</v>
      </c>
      <c r="U53">
        <v>11700</v>
      </c>
    </row>
    <row r="54" spans="1:21">
      <c r="A54" s="3">
        <v>46225</v>
      </c>
      <c r="B54">
        <v>4032.47</v>
      </c>
      <c r="C54" s="4">
        <v>4.4000000000000003E-3</v>
      </c>
      <c r="D54">
        <v>66150</v>
      </c>
      <c r="E54" s="119">
        <v>-2.5999999999999999E-3</v>
      </c>
      <c r="F54">
        <v>6925</v>
      </c>
      <c r="G54" t="s">
        <v>75</v>
      </c>
      <c r="H54">
        <v>4118</v>
      </c>
      <c r="I54">
        <v>70</v>
      </c>
      <c r="J54" s="66">
        <v>1.7292490118577076E-2</v>
      </c>
      <c r="K54">
        <v>4048</v>
      </c>
      <c r="L54">
        <v>4160</v>
      </c>
      <c r="M54">
        <v>4215</v>
      </c>
      <c r="N54">
        <v>4102</v>
      </c>
      <c r="O54" s="66">
        <v>-1.0096153846153847E-2</v>
      </c>
      <c r="R54" s="66">
        <v>3.9005363237445147E-3</v>
      </c>
      <c r="S54">
        <v>237200</v>
      </c>
      <c r="U54">
        <v>5164</v>
      </c>
    </row>
    <row r="55" spans="1:21">
      <c r="A55" s="3">
        <v>46225</v>
      </c>
      <c r="B55">
        <v>4032.47</v>
      </c>
      <c r="C55" s="4">
        <v>4.4000000000000003E-3</v>
      </c>
      <c r="D55">
        <v>66150</v>
      </c>
      <c r="E55" s="119">
        <v>-2.5999999999999999E-3</v>
      </c>
      <c r="F55">
        <v>6963</v>
      </c>
    </row>
    <row r="56" spans="1:21">
      <c r="A56" s="3">
        <v>46225</v>
      </c>
      <c r="B56">
        <v>4032.47</v>
      </c>
      <c r="C56" s="4">
        <v>4.4000000000000003E-3</v>
      </c>
      <c r="D56">
        <v>66150</v>
      </c>
      <c r="E56" s="119">
        <v>-2.5999999999999999E-3</v>
      </c>
      <c r="F56">
        <v>7011</v>
      </c>
      <c r="G56" t="s">
        <v>77</v>
      </c>
      <c r="H56">
        <v>3882</v>
      </c>
      <c r="I56">
        <v>30</v>
      </c>
      <c r="J56" s="66">
        <v>7.7881619937694704E-3</v>
      </c>
      <c r="K56">
        <v>3852</v>
      </c>
      <c r="L56">
        <v>3809</v>
      </c>
      <c r="M56">
        <v>3916</v>
      </c>
      <c r="N56">
        <v>3804</v>
      </c>
      <c r="O56" s="66">
        <v>1.9165135206090839E-2</v>
      </c>
      <c r="R56" s="66">
        <v>2.0504731861198739E-2</v>
      </c>
      <c r="S56">
        <v>10715400</v>
      </c>
      <c r="T56" s="123">
        <v>3880.2539999999999</v>
      </c>
      <c r="U56">
        <v>5208</v>
      </c>
    </row>
    <row r="57" spans="1:21">
      <c r="A57" s="3">
        <v>46225</v>
      </c>
      <c r="B57">
        <v>4032.47</v>
      </c>
      <c r="C57" s="4">
        <v>4.4000000000000003E-3</v>
      </c>
      <c r="D57">
        <v>66150</v>
      </c>
      <c r="E57" s="119">
        <v>-2.5999999999999999E-3</v>
      </c>
      <c r="F57">
        <v>7013</v>
      </c>
      <c r="G57" t="s">
        <v>78</v>
      </c>
      <c r="H57">
        <v>2779</v>
      </c>
      <c r="I57">
        <v>-1</v>
      </c>
      <c r="J57" s="66">
        <v>-3.5971223021582735E-4</v>
      </c>
      <c r="K57">
        <v>2780</v>
      </c>
      <c r="L57">
        <v>2800</v>
      </c>
      <c r="M57">
        <v>2831</v>
      </c>
      <c r="N57">
        <v>2747</v>
      </c>
      <c r="O57" s="66">
        <v>-7.4999999999999997E-3</v>
      </c>
      <c r="R57" s="66">
        <v>1.1649071714597743E-2</v>
      </c>
      <c r="S57">
        <v>7899900</v>
      </c>
    </row>
    <row r="58" spans="1:21">
      <c r="A58" s="3">
        <v>46225</v>
      </c>
      <c r="B58">
        <v>4032.47</v>
      </c>
      <c r="C58" s="4">
        <v>4.4000000000000003E-3</v>
      </c>
      <c r="D58">
        <v>66150</v>
      </c>
      <c r="E58" s="119">
        <v>-2.5999999999999999E-3</v>
      </c>
      <c r="F58">
        <v>7047</v>
      </c>
    </row>
    <row r="59" spans="1:21">
      <c r="A59" s="3">
        <v>46225</v>
      </c>
      <c r="B59">
        <v>4032.47</v>
      </c>
      <c r="C59" s="4">
        <v>4.4000000000000003E-3</v>
      </c>
      <c r="D59">
        <v>66150</v>
      </c>
      <c r="E59" s="119">
        <v>-2.5999999999999999E-3</v>
      </c>
      <c r="F59">
        <v>7084</v>
      </c>
    </row>
    <row r="60" spans="1:21">
      <c r="A60" s="3">
        <v>46225</v>
      </c>
      <c r="B60">
        <v>4032.47</v>
      </c>
      <c r="C60" s="4">
        <v>4.4000000000000003E-3</v>
      </c>
      <c r="D60">
        <v>66150</v>
      </c>
      <c r="E60" s="119">
        <v>-2.5999999999999999E-3</v>
      </c>
      <c r="F60">
        <v>7182</v>
      </c>
      <c r="G60" t="s">
        <v>81</v>
      </c>
      <c r="H60">
        <v>3398</v>
      </c>
      <c r="I60">
        <v>50</v>
      </c>
      <c r="J60" s="66">
        <v>1.4934289127837515E-2</v>
      </c>
      <c r="K60">
        <v>3348</v>
      </c>
      <c r="L60">
        <v>3404</v>
      </c>
      <c r="M60">
        <v>3460</v>
      </c>
      <c r="N60">
        <v>3364</v>
      </c>
      <c r="O60" s="66">
        <v>-1.7626321974148062E-3</v>
      </c>
      <c r="R60" s="66">
        <v>1.0107015457788348E-2</v>
      </c>
      <c r="S60">
        <v>5933600</v>
      </c>
      <c r="U60">
        <v>3402</v>
      </c>
    </row>
    <row r="61" spans="1:21">
      <c r="A61" s="3">
        <v>46225</v>
      </c>
      <c r="B61">
        <v>4032.47</v>
      </c>
      <c r="C61" s="4">
        <v>4.4000000000000003E-3</v>
      </c>
      <c r="D61">
        <v>66150</v>
      </c>
      <c r="E61" s="119">
        <v>-2.5999999999999999E-3</v>
      </c>
      <c r="F61">
        <v>7203</v>
      </c>
      <c r="G61" t="s">
        <v>82</v>
      </c>
      <c r="H61">
        <v>2938.5</v>
      </c>
      <c r="I61">
        <v>-6</v>
      </c>
      <c r="J61" s="66">
        <v>-2.0376974019358125E-3</v>
      </c>
      <c r="K61">
        <v>2944.5</v>
      </c>
      <c r="L61">
        <v>2921.5</v>
      </c>
      <c r="M61">
        <v>2951</v>
      </c>
      <c r="N61">
        <v>2897.5</v>
      </c>
      <c r="O61" s="66">
        <v>5.8189286325517715E-3</v>
      </c>
      <c r="R61" s="66">
        <v>1.4150129421915444E-2</v>
      </c>
      <c r="S61">
        <v>18574100</v>
      </c>
      <c r="U61">
        <v>4000</v>
      </c>
    </row>
    <row r="62" spans="1:21">
      <c r="A62" s="3">
        <v>46225</v>
      </c>
      <c r="B62">
        <v>4032.47</v>
      </c>
      <c r="C62" s="4">
        <v>4.4000000000000003E-3</v>
      </c>
      <c r="D62">
        <v>66150</v>
      </c>
      <c r="E62" s="119">
        <v>-2.5999999999999999E-3</v>
      </c>
      <c r="F62">
        <v>7213</v>
      </c>
    </row>
    <row r="63" spans="1:21">
      <c r="A63" s="3">
        <v>46225</v>
      </c>
      <c r="B63">
        <v>4032.47</v>
      </c>
      <c r="C63" s="4">
        <v>4.4000000000000003E-3</v>
      </c>
      <c r="D63">
        <v>66150</v>
      </c>
      <c r="E63" s="119">
        <v>-2.5999999999999999E-3</v>
      </c>
      <c r="F63">
        <v>7220</v>
      </c>
    </row>
    <row r="64" spans="1:21">
      <c r="A64" s="3">
        <v>46225</v>
      </c>
      <c r="B64">
        <v>4032.47</v>
      </c>
      <c r="C64" s="4">
        <v>4.4000000000000003E-3</v>
      </c>
      <c r="D64">
        <v>66150</v>
      </c>
      <c r="E64" s="119">
        <v>-2.5999999999999999E-3</v>
      </c>
      <c r="F64">
        <v>7269</v>
      </c>
    </row>
    <row r="65" spans="1:21">
      <c r="A65" s="3">
        <v>46225</v>
      </c>
      <c r="B65">
        <v>4032.47</v>
      </c>
      <c r="C65" s="4">
        <v>4.4000000000000003E-3</v>
      </c>
      <c r="D65">
        <v>66150</v>
      </c>
      <c r="E65" s="119">
        <v>-2.5999999999999999E-3</v>
      </c>
      <c r="F65">
        <v>7272</v>
      </c>
    </row>
    <row r="66" spans="1:21">
      <c r="A66" s="3">
        <v>46225</v>
      </c>
      <c r="B66">
        <v>4032.47</v>
      </c>
      <c r="C66" s="4">
        <v>4.4000000000000003E-3</v>
      </c>
      <c r="D66">
        <v>66150</v>
      </c>
      <c r="E66" s="119">
        <v>-2.5999999999999999E-3</v>
      </c>
      <c r="F66">
        <v>7376</v>
      </c>
    </row>
    <row r="67" spans="1:21">
      <c r="A67" s="3">
        <v>46225</v>
      </c>
      <c r="B67">
        <v>4032.47</v>
      </c>
      <c r="C67" s="4">
        <v>4.4000000000000003E-3</v>
      </c>
      <c r="D67">
        <v>66150</v>
      </c>
      <c r="E67" s="119">
        <v>-2.5999999999999999E-3</v>
      </c>
      <c r="F67">
        <v>7525</v>
      </c>
    </row>
    <row r="68" spans="1:21">
      <c r="A68" s="3">
        <v>46225</v>
      </c>
      <c r="B68">
        <v>4032.47</v>
      </c>
      <c r="C68" s="4">
        <v>4.4000000000000003E-3</v>
      </c>
      <c r="D68">
        <v>66150</v>
      </c>
      <c r="E68" s="119">
        <v>-2.5999999999999999E-3</v>
      </c>
      <c r="F68">
        <v>7729</v>
      </c>
      <c r="G68" t="s">
        <v>89</v>
      </c>
      <c r="H68">
        <v>18240</v>
      </c>
      <c r="I68">
        <v>55</v>
      </c>
      <c r="J68" s="66">
        <v>3.0244707176244156E-3</v>
      </c>
      <c r="K68">
        <v>18185</v>
      </c>
      <c r="L68">
        <v>18585</v>
      </c>
      <c r="M68">
        <v>19195</v>
      </c>
      <c r="N68">
        <v>18215</v>
      </c>
      <c r="O68" s="66">
        <v>-1.8563357546408393E-2</v>
      </c>
      <c r="R68" s="66">
        <v>1.372495196266813E-3</v>
      </c>
      <c r="S68">
        <v>355800</v>
      </c>
      <c r="U68">
        <v>21310</v>
      </c>
    </row>
    <row r="69" spans="1:21">
      <c r="A69" s="3">
        <v>46225</v>
      </c>
      <c r="B69">
        <v>4032.47</v>
      </c>
      <c r="C69" s="4">
        <v>4.4000000000000003E-3</v>
      </c>
      <c r="D69">
        <v>66150</v>
      </c>
      <c r="E69" s="119">
        <v>-2.5999999999999999E-3</v>
      </c>
      <c r="F69">
        <v>7921</v>
      </c>
    </row>
    <row r="70" spans="1:21">
      <c r="A70" s="3">
        <v>46225</v>
      </c>
      <c r="B70">
        <v>4032.47</v>
      </c>
      <c r="C70" s="4">
        <v>4.4000000000000003E-3</v>
      </c>
      <c r="D70">
        <v>66150</v>
      </c>
      <c r="E70" s="119">
        <v>-2.5999999999999999E-3</v>
      </c>
      <c r="F70">
        <v>8031</v>
      </c>
    </row>
    <row r="71" spans="1:21">
      <c r="A71" s="3">
        <v>46225</v>
      </c>
      <c r="B71">
        <v>4032.47</v>
      </c>
      <c r="C71" s="4">
        <v>4.4000000000000003E-3</v>
      </c>
      <c r="D71">
        <v>66150</v>
      </c>
      <c r="E71" s="119">
        <v>-2.5999999999999999E-3</v>
      </c>
      <c r="F71">
        <v>8058</v>
      </c>
      <c r="G71" t="s">
        <v>92</v>
      </c>
      <c r="H71">
        <v>4903</v>
      </c>
      <c r="I71">
        <v>239</v>
      </c>
      <c r="J71" s="66">
        <v>5.1243567753001713E-2</v>
      </c>
      <c r="K71">
        <v>4664</v>
      </c>
      <c r="L71">
        <v>4795</v>
      </c>
      <c r="M71">
        <v>4947</v>
      </c>
      <c r="N71">
        <v>4772</v>
      </c>
      <c r="O71" s="66">
        <v>2.2523461939520335E-2</v>
      </c>
      <c r="R71" s="66">
        <v>2.7451802179379713E-2</v>
      </c>
      <c r="S71">
        <v>9695000</v>
      </c>
      <c r="U71">
        <v>6012</v>
      </c>
    </row>
    <row r="72" spans="1:21">
      <c r="A72" s="3">
        <v>46225</v>
      </c>
      <c r="B72">
        <v>4032.47</v>
      </c>
      <c r="C72" s="4">
        <v>4.4000000000000003E-3</v>
      </c>
      <c r="D72">
        <v>66150</v>
      </c>
      <c r="E72" s="119">
        <v>-2.5999999999999999E-3</v>
      </c>
      <c r="F72">
        <v>8233</v>
      </c>
    </row>
    <row r="73" spans="1:21">
      <c r="A73" s="3">
        <v>46225</v>
      </c>
      <c r="B73">
        <v>4032.47</v>
      </c>
      <c r="C73" s="4">
        <v>4.4000000000000003E-3</v>
      </c>
      <c r="D73">
        <v>66150</v>
      </c>
      <c r="E73" s="119">
        <v>-2.5999999999999999E-3</v>
      </c>
      <c r="F73">
        <v>8304</v>
      </c>
    </row>
    <row r="74" spans="1:21">
      <c r="A74" s="3">
        <v>46225</v>
      </c>
      <c r="B74">
        <v>4032.47</v>
      </c>
      <c r="C74" s="4">
        <v>4.4000000000000003E-3</v>
      </c>
      <c r="D74">
        <v>66150</v>
      </c>
      <c r="E74" s="119">
        <v>-2.5999999999999999E-3</v>
      </c>
      <c r="F74">
        <v>8316</v>
      </c>
      <c r="G74" t="s">
        <v>95</v>
      </c>
      <c r="H74">
        <v>7079</v>
      </c>
      <c r="I74">
        <v>128</v>
      </c>
      <c r="J74" s="66">
        <v>1.841461660192778E-2</v>
      </c>
      <c r="K74">
        <v>6951</v>
      </c>
      <c r="L74">
        <v>7020</v>
      </c>
      <c r="M74">
        <v>7147</v>
      </c>
      <c r="N74">
        <v>6972</v>
      </c>
      <c r="O74" s="66">
        <v>8.4045584045584053E-3</v>
      </c>
      <c r="R74" s="66">
        <v>1.5347102696500288E-2</v>
      </c>
      <c r="S74">
        <v>10976200</v>
      </c>
      <c r="U74">
        <v>7137</v>
      </c>
    </row>
    <row r="75" spans="1:21">
      <c r="A75" s="3">
        <v>46225</v>
      </c>
      <c r="B75">
        <v>4032.47</v>
      </c>
      <c r="C75" s="4">
        <v>4.4000000000000003E-3</v>
      </c>
      <c r="D75">
        <v>66150</v>
      </c>
      <c r="E75" s="119">
        <v>-2.5999999999999999E-3</v>
      </c>
      <c r="F75">
        <v>8331</v>
      </c>
    </row>
    <row r="76" spans="1:21">
      <c r="A76" s="3">
        <v>46225</v>
      </c>
      <c r="B76">
        <v>4032.47</v>
      </c>
      <c r="C76" s="4">
        <v>4.4000000000000003E-3</v>
      </c>
      <c r="D76">
        <v>66150</v>
      </c>
      <c r="E76" s="119">
        <v>-2.5999999999999999E-3</v>
      </c>
      <c r="F76">
        <v>8424</v>
      </c>
      <c r="G76" t="s">
        <v>97</v>
      </c>
      <c r="H76">
        <v>4421</v>
      </c>
      <c r="I76">
        <v>-4</v>
      </c>
      <c r="J76" s="66">
        <v>-9.0395480225988699E-4</v>
      </c>
      <c r="K76">
        <v>4425</v>
      </c>
      <c r="L76">
        <v>4430</v>
      </c>
      <c r="M76">
        <v>4441</v>
      </c>
      <c r="N76">
        <v>4402</v>
      </c>
      <c r="O76" s="66">
        <v>-2.0316027088036117E-3</v>
      </c>
      <c r="R76" s="66">
        <v>4.3162199000454336E-3</v>
      </c>
      <c r="S76">
        <v>104000</v>
      </c>
      <c r="U76">
        <v>4664</v>
      </c>
    </row>
    <row r="77" spans="1:21">
      <c r="A77" s="3">
        <v>46225</v>
      </c>
      <c r="B77">
        <v>4032.47</v>
      </c>
      <c r="C77" s="4">
        <v>4.4000000000000003E-3</v>
      </c>
      <c r="D77">
        <v>66150</v>
      </c>
      <c r="E77" s="119">
        <v>-2.5999999999999999E-3</v>
      </c>
      <c r="F77">
        <v>8425</v>
      </c>
    </row>
    <row r="78" spans="1:21">
      <c r="A78" s="3">
        <v>46225</v>
      </c>
      <c r="B78">
        <v>4032.47</v>
      </c>
      <c r="C78" s="4">
        <v>4.4000000000000003E-3</v>
      </c>
      <c r="D78">
        <v>66150</v>
      </c>
      <c r="E78" s="119">
        <v>-2.5999999999999999E-3</v>
      </c>
      <c r="F78">
        <v>8591</v>
      </c>
      <c r="G78" t="s">
        <v>99</v>
      </c>
      <c r="H78">
        <v>6544</v>
      </c>
      <c r="I78">
        <v>42</v>
      </c>
      <c r="J78" s="66">
        <v>6.4595509074131035E-3</v>
      </c>
      <c r="K78">
        <v>6502</v>
      </c>
      <c r="L78">
        <v>6529</v>
      </c>
      <c r="M78">
        <v>6639</v>
      </c>
      <c r="N78">
        <v>6492</v>
      </c>
      <c r="O78" s="66">
        <v>2.297442181038444E-3</v>
      </c>
      <c r="R78" s="66">
        <v>8.0098582871226121E-3</v>
      </c>
      <c r="S78">
        <v>2060100</v>
      </c>
      <c r="U78">
        <v>6605</v>
      </c>
    </row>
    <row r="79" spans="1:21">
      <c r="A79" s="3">
        <v>46225</v>
      </c>
      <c r="B79">
        <v>4032.47</v>
      </c>
      <c r="C79" s="4">
        <v>4.4000000000000003E-3</v>
      </c>
      <c r="D79">
        <v>66150</v>
      </c>
      <c r="E79" s="119">
        <v>-2.5999999999999999E-3</v>
      </c>
      <c r="F79">
        <v>8593</v>
      </c>
      <c r="G79" t="s">
        <v>100</v>
      </c>
      <c r="H79">
        <v>1435</v>
      </c>
      <c r="I79">
        <v>-5</v>
      </c>
      <c r="J79" s="66">
        <v>-3.472222222222222E-3</v>
      </c>
      <c r="K79">
        <v>1440</v>
      </c>
      <c r="L79">
        <v>1440</v>
      </c>
      <c r="M79">
        <v>1442</v>
      </c>
      <c r="N79">
        <v>1425.5</v>
      </c>
      <c r="O79" s="66">
        <v>-3.472222222222222E-3</v>
      </c>
      <c r="R79" s="66">
        <v>6.6643283058575942E-3</v>
      </c>
      <c r="S79">
        <v>2885100</v>
      </c>
      <c r="U79">
        <v>1541.5</v>
      </c>
    </row>
    <row r="80" spans="1:21">
      <c r="A80" s="3">
        <v>46225</v>
      </c>
      <c r="B80">
        <v>4032.47</v>
      </c>
      <c r="C80" s="4">
        <v>4.4000000000000003E-3</v>
      </c>
      <c r="D80">
        <v>66150</v>
      </c>
      <c r="E80" s="119">
        <v>-2.5999999999999999E-3</v>
      </c>
      <c r="F80">
        <v>8604</v>
      </c>
      <c r="G80" t="s">
        <v>101</v>
      </c>
      <c r="H80">
        <v>1599.5</v>
      </c>
      <c r="I80">
        <v>13</v>
      </c>
      <c r="J80" s="66">
        <v>8.1941380397100531E-3</v>
      </c>
      <c r="K80">
        <v>1586.5</v>
      </c>
      <c r="L80">
        <v>1596</v>
      </c>
      <c r="M80">
        <v>1624.5</v>
      </c>
      <c r="N80">
        <v>1579.5</v>
      </c>
      <c r="O80" s="66">
        <v>2.1929824561403508E-3</v>
      </c>
      <c r="R80" s="66">
        <v>1.2662234884457106E-2</v>
      </c>
      <c r="S80">
        <v>6961200</v>
      </c>
      <c r="U80">
        <v>1636</v>
      </c>
    </row>
    <row r="81" spans="1:26">
      <c r="A81" s="3">
        <v>46225</v>
      </c>
      <c r="B81">
        <v>4032.47</v>
      </c>
      <c r="C81" s="4">
        <v>4.4000000000000003E-3</v>
      </c>
      <c r="D81">
        <v>66150</v>
      </c>
      <c r="E81" s="119">
        <v>-2.5999999999999999E-3</v>
      </c>
      <c r="F81">
        <v>8697</v>
      </c>
    </row>
    <row r="82" spans="1:26">
      <c r="A82" s="3">
        <v>46225</v>
      </c>
      <c r="B82">
        <v>4032.47</v>
      </c>
      <c r="C82" s="4">
        <v>4.4000000000000003E-3</v>
      </c>
      <c r="D82">
        <v>66150</v>
      </c>
      <c r="E82" s="119">
        <v>-2.5999999999999999E-3</v>
      </c>
      <c r="F82">
        <v>8830</v>
      </c>
    </row>
    <row r="83" spans="1:26">
      <c r="A83" s="3">
        <v>46225</v>
      </c>
      <c r="B83">
        <v>4032.47</v>
      </c>
      <c r="C83" s="4">
        <v>4.4000000000000003E-3</v>
      </c>
      <c r="D83">
        <v>66150</v>
      </c>
      <c r="E83" s="119">
        <v>-2.5999999999999999E-3</v>
      </c>
      <c r="F83">
        <v>9020</v>
      </c>
      <c r="G83" t="s">
        <v>104</v>
      </c>
      <c r="H83">
        <v>3618</v>
      </c>
      <c r="I83">
        <v>-32</v>
      </c>
      <c r="J83" s="66">
        <v>-8.7671232876712323E-3</v>
      </c>
      <c r="K83">
        <v>3650</v>
      </c>
      <c r="L83">
        <v>3590</v>
      </c>
      <c r="M83">
        <v>3649</v>
      </c>
      <c r="N83">
        <v>3555</v>
      </c>
      <c r="O83" s="66">
        <v>7.7994428969359328E-3</v>
      </c>
      <c r="R83" s="66">
        <v>1.7721518987341773E-2</v>
      </c>
      <c r="S83">
        <v>2004000</v>
      </c>
      <c r="U83">
        <v>4211</v>
      </c>
    </row>
    <row r="84" spans="1:26">
      <c r="A84" s="3">
        <v>46225</v>
      </c>
      <c r="B84">
        <v>4032.47</v>
      </c>
      <c r="C84" s="4">
        <v>4.4000000000000003E-3</v>
      </c>
      <c r="D84">
        <v>66150</v>
      </c>
      <c r="E84" s="119">
        <v>-2.5999999999999999E-3</v>
      </c>
      <c r="F84">
        <v>9024</v>
      </c>
    </row>
    <row r="85" spans="1:26">
      <c r="A85" s="3">
        <v>46225</v>
      </c>
      <c r="B85">
        <v>4032.47</v>
      </c>
      <c r="C85" s="4">
        <v>4.4000000000000003E-3</v>
      </c>
      <c r="D85">
        <v>66150</v>
      </c>
      <c r="E85" s="119">
        <v>-2.5999999999999999E-3</v>
      </c>
      <c r="F85">
        <v>9069</v>
      </c>
      <c r="G85" t="s">
        <v>106</v>
      </c>
      <c r="H85">
        <v>2198</v>
      </c>
      <c r="I85">
        <v>-27.5</v>
      </c>
      <c r="J85" s="66">
        <v>-1.2356773758705909E-2</v>
      </c>
      <c r="K85">
        <v>2225.5</v>
      </c>
      <c r="L85">
        <v>2210</v>
      </c>
      <c r="M85">
        <v>2223</v>
      </c>
      <c r="N85">
        <v>2187</v>
      </c>
      <c r="O85" s="66">
        <v>-5.4298642533936649E-3</v>
      </c>
      <c r="R85" s="66">
        <v>5.0297210791037956E-3</v>
      </c>
      <c r="S85">
        <v>147100</v>
      </c>
      <c r="U85">
        <v>2252.5</v>
      </c>
    </row>
    <row r="86" spans="1:26">
      <c r="A86" s="3">
        <v>46225</v>
      </c>
      <c r="B86">
        <v>4032.47</v>
      </c>
      <c r="C86" s="4">
        <v>4.4000000000000003E-3</v>
      </c>
      <c r="D86">
        <v>66150</v>
      </c>
      <c r="E86" s="119">
        <v>-2.5999999999999999E-3</v>
      </c>
      <c r="F86">
        <v>9227</v>
      </c>
      <c r="G86" t="s">
        <v>107</v>
      </c>
      <c r="H86">
        <v>815</v>
      </c>
      <c r="I86">
        <v>4</v>
      </c>
      <c r="J86" s="66">
        <v>4.9321824907521579E-3</v>
      </c>
      <c r="K86">
        <v>811</v>
      </c>
      <c r="L86">
        <v>812</v>
      </c>
      <c r="M86">
        <v>831</v>
      </c>
      <c r="N86">
        <v>810</v>
      </c>
      <c r="O86" s="66">
        <v>3.6945812807881772E-3</v>
      </c>
      <c r="R86" s="66">
        <v>6.1728395061728392E-3</v>
      </c>
      <c r="S86">
        <v>94300</v>
      </c>
      <c r="T86" s="123">
        <v>820.1028</v>
      </c>
      <c r="U86">
        <v>1620</v>
      </c>
    </row>
    <row r="87" spans="1:26">
      <c r="A87" s="3">
        <v>46225</v>
      </c>
      <c r="B87">
        <v>4032.47</v>
      </c>
      <c r="C87" s="4">
        <v>4.4000000000000003E-3</v>
      </c>
      <c r="D87">
        <v>66150</v>
      </c>
      <c r="E87" s="119">
        <v>-2.5999999999999999E-3</v>
      </c>
      <c r="F87">
        <v>9303</v>
      </c>
    </row>
    <row r="88" spans="1:26">
      <c r="A88" s="3">
        <v>46225</v>
      </c>
      <c r="B88">
        <v>4032.47</v>
      </c>
      <c r="C88" s="4">
        <v>4.4000000000000003E-3</v>
      </c>
      <c r="D88">
        <v>66150</v>
      </c>
      <c r="E88" s="119">
        <v>-2.5999999999999999E-3</v>
      </c>
      <c r="F88">
        <v>9308</v>
      </c>
    </row>
    <row r="89" spans="1:26">
      <c r="A89" s="3">
        <v>46225</v>
      </c>
      <c r="B89">
        <v>4032.47</v>
      </c>
      <c r="C89" s="4">
        <v>4.4000000000000003E-3</v>
      </c>
      <c r="D89">
        <v>66150</v>
      </c>
      <c r="E89" s="119">
        <v>-2.5999999999999999E-3</v>
      </c>
      <c r="F89">
        <v>9348</v>
      </c>
      <c r="G89" t="s">
        <v>110</v>
      </c>
      <c r="H89">
        <v>415</v>
      </c>
      <c r="I89">
        <v>2</v>
      </c>
      <c r="J89" s="66">
        <v>4.8426150121065378E-3</v>
      </c>
      <c r="K89">
        <v>413</v>
      </c>
      <c r="L89">
        <v>415</v>
      </c>
      <c r="M89">
        <v>423</v>
      </c>
      <c r="N89">
        <v>412</v>
      </c>
      <c r="O89" s="66">
        <v>0</v>
      </c>
      <c r="R89" s="66">
        <v>7.2815533980582527E-3</v>
      </c>
      <c r="S89">
        <v>938600</v>
      </c>
      <c r="U89">
        <v>710</v>
      </c>
    </row>
    <row r="90" spans="1:26">
      <c r="A90" s="3">
        <v>46225</v>
      </c>
      <c r="B90">
        <v>4032.47</v>
      </c>
      <c r="C90" s="4">
        <v>4.4000000000000003E-3</v>
      </c>
      <c r="D90">
        <v>66150</v>
      </c>
      <c r="E90" s="119">
        <v>-2.5999999999999999E-3</v>
      </c>
      <c r="F90">
        <v>9432</v>
      </c>
    </row>
    <row r="91" spans="1:26">
      <c r="A91" s="3">
        <v>46225</v>
      </c>
      <c r="B91">
        <v>4032.47</v>
      </c>
      <c r="C91" s="4">
        <v>4.4000000000000003E-3</v>
      </c>
      <c r="D91">
        <v>66150</v>
      </c>
      <c r="E91" s="119">
        <v>-2.5999999999999999E-3</v>
      </c>
      <c r="F91">
        <v>9449</v>
      </c>
      <c r="G91" t="s">
        <v>112</v>
      </c>
      <c r="H91">
        <v>3926</v>
      </c>
      <c r="I91">
        <v>-132</v>
      </c>
      <c r="J91" s="66">
        <v>-3.2528339083292265E-2</v>
      </c>
      <c r="K91">
        <v>4058</v>
      </c>
      <c r="L91">
        <v>3990</v>
      </c>
      <c r="M91">
        <v>4012</v>
      </c>
      <c r="N91">
        <v>3916</v>
      </c>
      <c r="O91" s="66">
        <v>-1.6040100250626566E-2</v>
      </c>
      <c r="R91" s="66">
        <v>2.5536261491317671E-3</v>
      </c>
      <c r="S91">
        <v>372000</v>
      </c>
      <c r="U91">
        <v>4140</v>
      </c>
    </row>
    <row r="92" spans="1:26">
      <c r="A92" s="3">
        <v>46225</v>
      </c>
      <c r="B92">
        <v>4032.47</v>
      </c>
      <c r="C92" s="4">
        <v>4.4000000000000003E-3</v>
      </c>
      <c r="D92">
        <v>66150</v>
      </c>
      <c r="E92" s="119">
        <v>-2.5999999999999999E-3</v>
      </c>
      <c r="F92">
        <v>9501</v>
      </c>
      <c r="G92" t="s">
        <v>113</v>
      </c>
      <c r="H92">
        <v>507.7</v>
      </c>
      <c r="I92">
        <v>4.3000000000000114</v>
      </c>
      <c r="J92" s="66">
        <v>8.5419149781486119E-3</v>
      </c>
      <c r="K92">
        <v>503.4</v>
      </c>
      <c r="L92">
        <v>503.4</v>
      </c>
      <c r="M92">
        <v>509.9</v>
      </c>
      <c r="N92">
        <v>492.6</v>
      </c>
      <c r="O92" s="66">
        <v>8.5419149781486119E-3</v>
      </c>
      <c r="R92" s="66">
        <v>3.0653674380836309E-2</v>
      </c>
      <c r="S92">
        <v>27658900</v>
      </c>
      <c r="U92">
        <v>760</v>
      </c>
    </row>
    <row r="93" spans="1:26">
      <c r="A93" s="3">
        <v>46225</v>
      </c>
      <c r="B93">
        <v>4032.47</v>
      </c>
      <c r="C93" s="4">
        <v>4.4000000000000003E-3</v>
      </c>
      <c r="D93">
        <v>66150</v>
      </c>
      <c r="E93" s="119">
        <v>-2.5999999999999999E-3</v>
      </c>
      <c r="F93">
        <v>9531</v>
      </c>
      <c r="G93" t="s">
        <v>114</v>
      </c>
      <c r="H93">
        <v>6136</v>
      </c>
      <c r="I93">
        <v>9</v>
      </c>
      <c r="J93" s="66">
        <v>1.4689081116370166E-3</v>
      </c>
      <c r="K93">
        <v>6127</v>
      </c>
      <c r="L93">
        <v>6127</v>
      </c>
      <c r="M93">
        <v>6155</v>
      </c>
      <c r="N93">
        <v>6089</v>
      </c>
      <c r="O93" s="66">
        <v>1.4689081116370166E-3</v>
      </c>
      <c r="R93" s="66">
        <v>7.7188372474954834E-3</v>
      </c>
      <c r="S93">
        <v>639400</v>
      </c>
      <c r="U93">
        <v>7967</v>
      </c>
    </row>
    <row r="94" spans="1:26">
      <c r="A94" s="3">
        <v>46225</v>
      </c>
      <c r="B94">
        <v>4032.47</v>
      </c>
      <c r="C94" s="4">
        <v>4.4000000000000003E-3</v>
      </c>
      <c r="D94">
        <v>66150</v>
      </c>
      <c r="E94" s="119">
        <v>-2.5999999999999999E-3</v>
      </c>
      <c r="F94">
        <v>9882</v>
      </c>
      <c r="G94" t="s">
        <v>115</v>
      </c>
      <c r="H94">
        <v>1805</v>
      </c>
      <c r="I94">
        <v>-20</v>
      </c>
      <c r="J94" s="66">
        <v>-1.0958904109589041E-2</v>
      </c>
      <c r="K94">
        <v>1825</v>
      </c>
      <c r="L94">
        <v>1806</v>
      </c>
      <c r="M94">
        <v>1811</v>
      </c>
      <c r="N94">
        <v>1795</v>
      </c>
      <c r="O94" s="66">
        <v>-5.5370985603543741E-4</v>
      </c>
      <c r="R94" s="66">
        <v>5.5710306406685237E-3</v>
      </c>
      <c r="S94">
        <v>129700</v>
      </c>
      <c r="U94">
        <v>1857</v>
      </c>
    </row>
    <row r="95" spans="1:26">
      <c r="A95" s="3">
        <v>46226</v>
      </c>
      <c r="B95">
        <v>4045.6</v>
      </c>
      <c r="C95" s="4">
        <v>3.0999999999999999E-3</v>
      </c>
      <c r="D95">
        <v>66400</v>
      </c>
      <c r="E95" s="119">
        <v>5.0000000000000001E-3</v>
      </c>
      <c r="F95">
        <v>1605</v>
      </c>
      <c r="G95" t="s">
        <v>21</v>
      </c>
      <c r="H95">
        <v>3686</v>
      </c>
      <c r="I95">
        <v>71</v>
      </c>
      <c r="J95" s="66">
        <v>1.9640387275242047E-2</v>
      </c>
      <c r="K95">
        <v>3615</v>
      </c>
      <c r="L95">
        <v>3620</v>
      </c>
      <c r="M95">
        <v>3690</v>
      </c>
      <c r="N95">
        <v>3610</v>
      </c>
      <c r="O95" s="66">
        <v>1.8232044198895028E-2</v>
      </c>
      <c r="P95">
        <v>3669</v>
      </c>
      <c r="Q95" s="66">
        <v>4.6334150994821474E-3</v>
      </c>
      <c r="R95" s="66">
        <v>2.1052631578947368E-2</v>
      </c>
      <c r="S95">
        <v>3559200</v>
      </c>
      <c r="T95" s="123">
        <v>3661.6219999999998</v>
      </c>
      <c r="U95">
        <v>4955</v>
      </c>
      <c r="V95">
        <v>3020</v>
      </c>
      <c r="Z95" s="117">
        <v>0.63907407407407413</v>
      </c>
    </row>
    <row r="96" spans="1:26">
      <c r="A96" s="3">
        <v>46226</v>
      </c>
      <c r="B96">
        <v>4045.6</v>
      </c>
      <c r="C96" s="4">
        <v>3.0999999999999999E-3</v>
      </c>
      <c r="D96">
        <v>66400</v>
      </c>
      <c r="E96" s="119">
        <v>5.0000000000000001E-3</v>
      </c>
      <c r="F96">
        <v>1833</v>
      </c>
      <c r="G96" t="s">
        <v>24</v>
      </c>
      <c r="H96">
        <v>5710</v>
      </c>
      <c r="I96">
        <v>40</v>
      </c>
      <c r="J96" s="66">
        <v>7.0546737213403876E-3</v>
      </c>
      <c r="K96">
        <v>5670</v>
      </c>
      <c r="L96">
        <v>5680</v>
      </c>
      <c r="M96">
        <v>5750</v>
      </c>
      <c r="N96">
        <v>5680</v>
      </c>
      <c r="O96" s="66">
        <v>5.2816901408450703E-3</v>
      </c>
      <c r="P96">
        <v>5730</v>
      </c>
      <c r="Q96" s="66">
        <v>-3.4904013961605585E-3</v>
      </c>
      <c r="R96" s="66">
        <v>5.2816901408450703E-3</v>
      </c>
      <c r="S96">
        <v>86500</v>
      </c>
      <c r="T96" s="123">
        <v>5725.63</v>
      </c>
      <c r="U96">
        <v>7490</v>
      </c>
      <c r="V96">
        <v>5420</v>
      </c>
      <c r="Z96" s="117">
        <v>0.63862268518518517</v>
      </c>
    </row>
    <row r="97" spans="1:26">
      <c r="A97" s="3">
        <v>46226</v>
      </c>
      <c r="B97">
        <v>4045.6</v>
      </c>
      <c r="C97" s="4">
        <v>3.0999999999999999E-3</v>
      </c>
      <c r="D97">
        <v>66400</v>
      </c>
      <c r="E97" s="119">
        <v>5.0000000000000001E-3</v>
      </c>
      <c r="F97">
        <v>1911</v>
      </c>
      <c r="G97" t="s">
        <v>25</v>
      </c>
      <c r="H97">
        <v>1323.5</v>
      </c>
      <c r="I97">
        <v>-3.5</v>
      </c>
      <c r="J97" s="66">
        <v>-2.6375282592313487E-3</v>
      </c>
      <c r="K97">
        <v>1327</v>
      </c>
      <c r="L97">
        <v>1329</v>
      </c>
      <c r="M97">
        <v>1333</v>
      </c>
      <c r="N97">
        <v>1317.5</v>
      </c>
      <c r="O97" s="66">
        <v>-4.1384499623777276E-3</v>
      </c>
      <c r="P97">
        <v>1320</v>
      </c>
      <c r="Q97" s="66">
        <v>2.6515151515151517E-3</v>
      </c>
      <c r="R97" s="66">
        <v>4.5540796963946866E-3</v>
      </c>
      <c r="S97">
        <v>1878100</v>
      </c>
      <c r="T97" s="123">
        <v>1324.422</v>
      </c>
      <c r="U97">
        <v>1874.5</v>
      </c>
      <c r="V97">
        <v>1232.5</v>
      </c>
      <c r="Z97" s="117">
        <v>0.63890046296296299</v>
      </c>
    </row>
    <row r="98" spans="1:26">
      <c r="A98" s="3">
        <v>46226</v>
      </c>
      <c r="B98">
        <v>4045.6</v>
      </c>
      <c r="C98" s="4">
        <v>3.0999999999999999E-3</v>
      </c>
      <c r="D98">
        <v>66400</v>
      </c>
      <c r="E98" s="119">
        <v>5.0000000000000001E-3</v>
      </c>
      <c r="F98">
        <v>1925</v>
      </c>
      <c r="G98" t="s">
        <v>26</v>
      </c>
      <c r="H98">
        <v>4545</v>
      </c>
      <c r="I98">
        <v>-60</v>
      </c>
      <c r="J98" s="66">
        <v>-1.3029315960912053E-2</v>
      </c>
      <c r="K98">
        <v>4605</v>
      </c>
      <c r="L98">
        <v>4548</v>
      </c>
      <c r="M98">
        <v>4585</v>
      </c>
      <c r="N98">
        <v>4537</v>
      </c>
      <c r="O98" s="66">
        <v>-6.5963060686015829E-4</v>
      </c>
      <c r="P98">
        <v>4540</v>
      </c>
      <c r="Q98" s="66">
        <v>1.1013215859030838E-3</v>
      </c>
      <c r="R98" s="66">
        <v>1.763279700242451E-3</v>
      </c>
      <c r="S98">
        <v>1108500</v>
      </c>
      <c r="T98" s="123">
        <v>4551.8846999999996</v>
      </c>
      <c r="U98">
        <v>5805</v>
      </c>
      <c r="V98">
        <v>4081</v>
      </c>
      <c r="Z98" s="117">
        <v>0.63901620370370371</v>
      </c>
    </row>
    <row r="99" spans="1:26">
      <c r="A99" s="3">
        <v>46226</v>
      </c>
      <c r="B99">
        <v>4045.6</v>
      </c>
      <c r="C99" s="4">
        <v>3.0999999999999999E-3</v>
      </c>
      <c r="D99">
        <v>66400</v>
      </c>
      <c r="E99" s="119">
        <v>5.0000000000000001E-3</v>
      </c>
      <c r="F99">
        <v>1928</v>
      </c>
      <c r="G99" t="s">
        <v>27</v>
      </c>
      <c r="H99">
        <v>3504</v>
      </c>
      <c r="I99">
        <v>-23</v>
      </c>
      <c r="J99" s="66">
        <v>-6.5211227672242701E-3</v>
      </c>
      <c r="K99">
        <v>3527</v>
      </c>
      <c r="L99">
        <v>3513</v>
      </c>
      <c r="M99">
        <v>3525</v>
      </c>
      <c r="N99">
        <v>3499</v>
      </c>
      <c r="O99" s="66">
        <v>-2.5619128949615714E-3</v>
      </c>
      <c r="P99">
        <v>3508</v>
      </c>
      <c r="Q99" s="66">
        <v>-1.1402508551881414E-3</v>
      </c>
      <c r="R99" s="66">
        <v>1.4289797084881394E-3</v>
      </c>
      <c r="S99">
        <v>1444000</v>
      </c>
      <c r="T99" s="123">
        <v>3509.5848000000001</v>
      </c>
      <c r="U99">
        <v>3832</v>
      </c>
      <c r="V99">
        <v>3181</v>
      </c>
      <c r="Z99" s="117">
        <v>0.63905092592592594</v>
      </c>
    </row>
    <row r="100" spans="1:26">
      <c r="A100" s="3">
        <v>46226</v>
      </c>
      <c r="B100">
        <v>4045.6</v>
      </c>
      <c r="C100" s="4">
        <v>3.0999999999999999E-3</v>
      </c>
      <c r="D100">
        <v>66400</v>
      </c>
      <c r="E100" s="119">
        <v>5.0000000000000001E-3</v>
      </c>
      <c r="F100">
        <v>1929</v>
      </c>
      <c r="G100" t="s">
        <v>28</v>
      </c>
      <c r="H100">
        <v>1137</v>
      </c>
      <c r="I100">
        <v>5</v>
      </c>
      <c r="J100" s="66">
        <v>4.4169611307420496E-3</v>
      </c>
      <c r="K100">
        <v>1132</v>
      </c>
      <c r="L100">
        <v>1132</v>
      </c>
      <c r="M100">
        <v>1139</v>
      </c>
      <c r="N100">
        <v>1127</v>
      </c>
      <c r="O100" s="66">
        <v>4.4169611307420496E-3</v>
      </c>
      <c r="P100">
        <v>1133</v>
      </c>
      <c r="Q100" s="66">
        <v>3.5304501323918801E-3</v>
      </c>
      <c r="R100" s="66">
        <v>8.8731144631765749E-3</v>
      </c>
      <c r="S100">
        <v>74700</v>
      </c>
      <c r="T100" s="123">
        <v>1134.1419000000001</v>
      </c>
      <c r="U100">
        <v>1465</v>
      </c>
      <c r="V100">
        <v>1074</v>
      </c>
      <c r="Z100" s="117">
        <v>0.63896990740740744</v>
      </c>
    </row>
    <row r="101" spans="1:26">
      <c r="A101" s="3">
        <v>46226</v>
      </c>
      <c r="B101">
        <v>4045.6</v>
      </c>
      <c r="C101" s="4">
        <v>3.0999999999999999E-3</v>
      </c>
      <c r="D101">
        <v>66400</v>
      </c>
      <c r="E101" s="119">
        <v>5.0000000000000001E-3</v>
      </c>
      <c r="F101">
        <v>1963</v>
      </c>
      <c r="G101" t="s">
        <v>29</v>
      </c>
      <c r="H101">
        <v>2323</v>
      </c>
      <c r="I101">
        <v>34</v>
      </c>
      <c r="J101" s="66">
        <v>1.4853647881170816E-2</v>
      </c>
      <c r="K101">
        <v>2289</v>
      </c>
      <c r="L101">
        <v>2295</v>
      </c>
      <c r="M101">
        <v>2341</v>
      </c>
      <c r="N101">
        <v>2288.5</v>
      </c>
      <c r="O101" s="66">
        <v>1.2200435729847494E-2</v>
      </c>
      <c r="P101">
        <v>2326</v>
      </c>
      <c r="Q101" s="66">
        <v>-1.2897678417884782E-3</v>
      </c>
      <c r="R101" s="66">
        <v>1.507537688442211E-2</v>
      </c>
      <c r="S101">
        <v>999400</v>
      </c>
      <c r="T101" s="123">
        <v>2319.1705999999999</v>
      </c>
      <c r="U101">
        <v>2927.5</v>
      </c>
      <c r="V101">
        <v>1950.5</v>
      </c>
      <c r="Z101" s="117">
        <v>0.63906249999999998</v>
      </c>
    </row>
    <row r="102" spans="1:26">
      <c r="A102" s="3">
        <v>46226</v>
      </c>
      <c r="B102">
        <v>4045.6</v>
      </c>
      <c r="C102" s="4">
        <v>3.0999999999999999E-3</v>
      </c>
      <c r="D102">
        <v>66400</v>
      </c>
      <c r="E102" s="119">
        <v>5.0000000000000001E-3</v>
      </c>
      <c r="F102">
        <v>2124</v>
      </c>
      <c r="G102" t="s">
        <v>30</v>
      </c>
      <c r="H102">
        <v>907</v>
      </c>
      <c r="I102">
        <v>-8</v>
      </c>
      <c r="J102" s="66">
        <v>-8.7431693989071038E-3</v>
      </c>
      <c r="K102">
        <v>915</v>
      </c>
      <c r="L102">
        <v>909</v>
      </c>
      <c r="M102">
        <v>915</v>
      </c>
      <c r="N102">
        <v>904</v>
      </c>
      <c r="O102" s="66">
        <v>-2.2002200220022001E-3</v>
      </c>
      <c r="P102">
        <v>908</v>
      </c>
      <c r="Q102" s="66">
        <v>-1.1013215859030838E-3</v>
      </c>
      <c r="R102" s="66">
        <v>3.3185840707964601E-3</v>
      </c>
      <c r="S102">
        <v>353200</v>
      </c>
      <c r="T102" s="123">
        <v>908.62249999999995</v>
      </c>
      <c r="U102">
        <v>1092</v>
      </c>
      <c r="V102">
        <v>820</v>
      </c>
      <c r="Z102" s="117">
        <v>0.63866898148148143</v>
      </c>
    </row>
    <row r="103" spans="1:26">
      <c r="A103" s="3">
        <v>46226</v>
      </c>
      <c r="B103">
        <v>4045.6</v>
      </c>
      <c r="C103" s="4">
        <v>3.0999999999999999E-3</v>
      </c>
      <c r="D103">
        <v>66400</v>
      </c>
      <c r="E103" s="119">
        <v>5.0000000000000001E-3</v>
      </c>
      <c r="F103">
        <v>2162</v>
      </c>
      <c r="G103" t="s">
        <v>31</v>
      </c>
      <c r="H103">
        <v>536</v>
      </c>
      <c r="I103">
        <v>-1</v>
      </c>
      <c r="J103" s="66">
        <v>-1.8621973929236499E-3</v>
      </c>
      <c r="K103">
        <v>537</v>
      </c>
      <c r="L103">
        <v>537</v>
      </c>
      <c r="M103">
        <v>538</v>
      </c>
      <c r="N103">
        <v>536</v>
      </c>
      <c r="O103" s="66">
        <v>-1.8621973929236499E-3</v>
      </c>
      <c r="P103">
        <v>537</v>
      </c>
      <c r="Q103" s="66">
        <v>-1.8621973929236499E-3</v>
      </c>
      <c r="R103" s="66">
        <v>0</v>
      </c>
      <c r="S103">
        <v>2400</v>
      </c>
      <c r="T103" s="123">
        <v>537</v>
      </c>
      <c r="U103">
        <v>540</v>
      </c>
      <c r="V103">
        <v>382</v>
      </c>
      <c r="Z103" s="117">
        <v>0.57415509259259256</v>
      </c>
    </row>
    <row r="104" spans="1:26">
      <c r="A104" s="3">
        <v>46226</v>
      </c>
      <c r="B104">
        <v>4045.6</v>
      </c>
      <c r="C104" s="4">
        <v>3.0999999999999999E-3</v>
      </c>
      <c r="D104">
        <v>66400</v>
      </c>
      <c r="E104" s="119">
        <v>5.0000000000000001E-3</v>
      </c>
      <c r="F104">
        <v>2229</v>
      </c>
      <c r="G104" t="s">
        <v>32</v>
      </c>
      <c r="H104">
        <v>2917</v>
      </c>
      <c r="I104">
        <v>-31</v>
      </c>
      <c r="J104" s="66">
        <v>-1.0515603799185889E-2</v>
      </c>
      <c r="K104">
        <v>2948</v>
      </c>
      <c r="L104">
        <v>2929</v>
      </c>
      <c r="M104">
        <v>2945</v>
      </c>
      <c r="N104">
        <v>2912</v>
      </c>
      <c r="O104" s="66">
        <v>-4.0969614202799589E-3</v>
      </c>
      <c r="P104">
        <v>2930.5</v>
      </c>
      <c r="Q104" s="66">
        <v>-4.6067224023204232E-3</v>
      </c>
      <c r="R104" s="66">
        <v>1.717032967032967E-3</v>
      </c>
      <c r="S104">
        <v>129300</v>
      </c>
      <c r="T104" s="123">
        <v>2927.6723999999999</v>
      </c>
      <c r="U104">
        <v>3194</v>
      </c>
      <c r="V104">
        <v>2756</v>
      </c>
      <c r="Z104" s="117">
        <v>0.63901620370370371</v>
      </c>
    </row>
    <row r="105" spans="1:26">
      <c r="A105" s="3">
        <v>46226</v>
      </c>
      <c r="B105">
        <v>4045.6</v>
      </c>
      <c r="C105" s="4">
        <v>3.0999999999999999E-3</v>
      </c>
      <c r="D105">
        <v>66400</v>
      </c>
      <c r="E105" s="119">
        <v>5.0000000000000001E-3</v>
      </c>
      <c r="F105">
        <v>2768</v>
      </c>
      <c r="G105" t="s">
        <v>33</v>
      </c>
      <c r="H105">
        <v>5466</v>
      </c>
      <c r="I105">
        <v>77</v>
      </c>
      <c r="J105" s="66">
        <v>1.4288365188346632E-2</v>
      </c>
      <c r="K105">
        <v>5389</v>
      </c>
      <c r="L105">
        <v>5390</v>
      </c>
      <c r="M105">
        <v>5507</v>
      </c>
      <c r="N105">
        <v>5386</v>
      </c>
      <c r="O105" s="66">
        <v>1.4100185528756958E-2</v>
      </c>
      <c r="P105">
        <v>5480</v>
      </c>
      <c r="Q105" s="66">
        <v>-2.5547445255474453E-3</v>
      </c>
      <c r="R105" s="66">
        <v>1.4853323431117713E-2</v>
      </c>
      <c r="S105">
        <v>840200</v>
      </c>
      <c r="T105" s="123">
        <v>5460.6994000000004</v>
      </c>
      <c r="U105">
        <v>7257</v>
      </c>
      <c r="V105">
        <v>4923</v>
      </c>
      <c r="Z105" s="117">
        <v>0.63909722222222221</v>
      </c>
    </row>
    <row r="106" spans="1:26">
      <c r="A106" s="3">
        <v>46226</v>
      </c>
      <c r="B106">
        <v>4045.6</v>
      </c>
      <c r="C106" s="4">
        <v>3.0999999999999999E-3</v>
      </c>
      <c r="D106">
        <v>66400</v>
      </c>
      <c r="E106" s="119">
        <v>5.0000000000000001E-3</v>
      </c>
      <c r="F106">
        <v>2769</v>
      </c>
      <c r="G106" t="s">
        <v>34</v>
      </c>
      <c r="H106">
        <v>884</v>
      </c>
      <c r="I106">
        <v>1</v>
      </c>
      <c r="J106" s="66">
        <v>1.1325028312570782E-3</v>
      </c>
      <c r="K106">
        <v>883</v>
      </c>
      <c r="L106">
        <v>883</v>
      </c>
      <c r="M106">
        <v>890</v>
      </c>
      <c r="N106">
        <v>883</v>
      </c>
      <c r="O106" s="66">
        <v>1.1325028312570782E-3</v>
      </c>
      <c r="P106">
        <v>885</v>
      </c>
      <c r="Q106" s="66">
        <v>-1.1299435028248588E-3</v>
      </c>
      <c r="R106" s="66">
        <v>1.1325028312570782E-3</v>
      </c>
      <c r="S106">
        <v>1500</v>
      </c>
      <c r="T106" s="123">
        <v>884.93330000000003</v>
      </c>
      <c r="U106">
        <v>990</v>
      </c>
      <c r="V106">
        <v>807</v>
      </c>
      <c r="Z106" s="117">
        <v>0.6369097222222222</v>
      </c>
    </row>
    <row r="107" spans="1:26">
      <c r="A107" s="3">
        <v>46226</v>
      </c>
      <c r="B107">
        <v>4045.6</v>
      </c>
      <c r="C107" s="4">
        <v>3.0999999999999999E-3</v>
      </c>
      <c r="D107">
        <v>66400</v>
      </c>
      <c r="E107" s="119">
        <v>5.0000000000000001E-3</v>
      </c>
      <c r="F107">
        <v>2914</v>
      </c>
      <c r="G107" t="s">
        <v>35</v>
      </c>
      <c r="H107">
        <v>6381</v>
      </c>
      <c r="I107">
        <v>-77</v>
      </c>
      <c r="J107" s="66">
        <v>-1.1923196035924434E-2</v>
      </c>
      <c r="K107">
        <v>6458</v>
      </c>
      <c r="L107">
        <v>6489</v>
      </c>
      <c r="M107">
        <v>6525</v>
      </c>
      <c r="N107">
        <v>6368</v>
      </c>
      <c r="O107" s="66">
        <v>-1.6643550624133148E-2</v>
      </c>
      <c r="P107">
        <v>6425</v>
      </c>
      <c r="Q107" s="66">
        <v>-6.8482490272373537E-3</v>
      </c>
      <c r="R107" s="66">
        <v>2.041457286432161E-3</v>
      </c>
      <c r="S107">
        <v>4043900</v>
      </c>
      <c r="T107" s="123">
        <v>6433.8431</v>
      </c>
      <c r="U107">
        <v>6474</v>
      </c>
      <c r="V107">
        <v>5451</v>
      </c>
      <c r="Z107" s="117">
        <v>0.63909722222222221</v>
      </c>
    </row>
    <row r="108" spans="1:26">
      <c r="A108" s="3">
        <v>46226</v>
      </c>
      <c r="B108">
        <v>4045.6</v>
      </c>
      <c r="C108" s="4">
        <v>3.0999999999999999E-3</v>
      </c>
      <c r="D108">
        <v>66400</v>
      </c>
      <c r="E108" s="119">
        <v>5.0000000000000001E-3</v>
      </c>
      <c r="F108">
        <v>3003</v>
      </c>
      <c r="G108" t="s">
        <v>36</v>
      </c>
      <c r="H108">
        <v>1772</v>
      </c>
      <c r="I108">
        <v>-35.5</v>
      </c>
      <c r="J108" s="66">
        <v>-1.9640387275242047E-2</v>
      </c>
      <c r="K108">
        <v>1807.5</v>
      </c>
      <c r="L108">
        <v>1790</v>
      </c>
      <c r="M108">
        <v>1799</v>
      </c>
      <c r="N108">
        <v>1771.5</v>
      </c>
      <c r="O108" s="66">
        <v>-1.0055865921787709E-2</v>
      </c>
      <c r="P108">
        <v>1785.5</v>
      </c>
      <c r="Q108" s="66">
        <v>-7.5609073088770649E-3</v>
      </c>
      <c r="R108" s="66">
        <v>2.8224668360146769E-4</v>
      </c>
      <c r="S108">
        <v>983600</v>
      </c>
      <c r="T108" s="123">
        <v>1784.71</v>
      </c>
      <c r="U108">
        <v>2094</v>
      </c>
      <c r="V108">
        <v>1620.5</v>
      </c>
      <c r="Z108" s="117">
        <v>0.63896990740740744</v>
      </c>
    </row>
    <row r="109" spans="1:26">
      <c r="A109" s="3">
        <v>46226</v>
      </c>
      <c r="B109">
        <v>4045.6</v>
      </c>
      <c r="C109" s="4">
        <v>3.0999999999999999E-3</v>
      </c>
      <c r="D109">
        <v>66400</v>
      </c>
      <c r="E109" s="119">
        <v>5.0000000000000001E-3</v>
      </c>
      <c r="F109">
        <v>3407</v>
      </c>
      <c r="G109" t="s">
        <v>37</v>
      </c>
      <c r="H109">
        <v>1863</v>
      </c>
      <c r="I109">
        <v>6</v>
      </c>
      <c r="J109" s="66">
        <v>3.2310177705977385E-3</v>
      </c>
      <c r="K109">
        <v>1857</v>
      </c>
      <c r="L109">
        <v>1846</v>
      </c>
      <c r="M109">
        <v>1877.5</v>
      </c>
      <c r="N109">
        <v>1846</v>
      </c>
      <c r="O109" s="66">
        <v>9.2091007583965327E-3</v>
      </c>
      <c r="P109">
        <v>1860</v>
      </c>
      <c r="Q109" s="66">
        <v>1.6129032258064516E-3</v>
      </c>
      <c r="R109" s="66">
        <v>9.2091007583965327E-3</v>
      </c>
      <c r="S109">
        <v>1786700</v>
      </c>
      <c r="T109" s="123">
        <v>1862.4353000000001</v>
      </c>
      <c r="U109">
        <v>1906</v>
      </c>
      <c r="V109">
        <v>1415</v>
      </c>
      <c r="Z109" s="117">
        <v>0.63898148148148148</v>
      </c>
    </row>
    <row r="110" spans="1:26">
      <c r="A110" s="3">
        <v>46226</v>
      </c>
      <c r="B110">
        <v>4045.6</v>
      </c>
      <c r="C110" s="4">
        <v>3.0999999999999999E-3</v>
      </c>
      <c r="D110">
        <v>66400</v>
      </c>
      <c r="E110" s="119">
        <v>5.0000000000000001E-3</v>
      </c>
      <c r="F110">
        <v>4008</v>
      </c>
      <c r="G110" t="s">
        <v>38</v>
      </c>
      <c r="H110">
        <v>1299</v>
      </c>
      <c r="I110">
        <v>2</v>
      </c>
      <c r="J110" s="66">
        <v>1.5420200462606013E-3</v>
      </c>
      <c r="K110">
        <v>1297</v>
      </c>
      <c r="L110">
        <v>1297</v>
      </c>
      <c r="M110">
        <v>1307</v>
      </c>
      <c r="N110">
        <v>1287</v>
      </c>
      <c r="O110" s="66">
        <v>1.5420200462606013E-3</v>
      </c>
      <c r="P110">
        <v>1290</v>
      </c>
      <c r="Q110" s="66">
        <v>6.9767441860465115E-3</v>
      </c>
      <c r="R110" s="66">
        <v>9.324009324009324E-3</v>
      </c>
      <c r="S110">
        <v>102600</v>
      </c>
      <c r="T110" s="123">
        <v>1295.5672</v>
      </c>
      <c r="U110">
        <v>1398</v>
      </c>
      <c r="V110">
        <v>1141</v>
      </c>
      <c r="Z110" s="117">
        <v>0.63896990740740744</v>
      </c>
    </row>
    <row r="111" spans="1:26">
      <c r="A111" s="3">
        <v>46226</v>
      </c>
      <c r="B111">
        <v>4045.6</v>
      </c>
      <c r="C111" s="4">
        <v>3.0999999999999999E-3</v>
      </c>
      <c r="D111">
        <v>66400</v>
      </c>
      <c r="E111" s="119">
        <v>5.0000000000000001E-3</v>
      </c>
      <c r="F111">
        <v>4026</v>
      </c>
      <c r="G111" t="s">
        <v>39</v>
      </c>
      <c r="H111">
        <v>1571</v>
      </c>
      <c r="I111">
        <v>16</v>
      </c>
      <c r="J111" s="66">
        <v>1.0289389067524116E-2</v>
      </c>
      <c r="K111">
        <v>1555</v>
      </c>
      <c r="L111">
        <v>1565</v>
      </c>
      <c r="M111">
        <v>1581</v>
      </c>
      <c r="N111">
        <v>1561</v>
      </c>
      <c r="O111" s="66">
        <v>3.8338658146964857E-3</v>
      </c>
      <c r="P111">
        <v>1563</v>
      </c>
      <c r="Q111" s="66">
        <v>5.1183621241202813E-3</v>
      </c>
      <c r="R111" s="66">
        <v>6.4061499039077515E-3</v>
      </c>
      <c r="S111">
        <v>28400</v>
      </c>
      <c r="T111" s="123">
        <v>1571.2887000000001</v>
      </c>
      <c r="U111">
        <v>2148</v>
      </c>
      <c r="V111">
        <v>1480</v>
      </c>
      <c r="Z111" s="117">
        <v>0.63793981481481477</v>
      </c>
    </row>
    <row r="112" spans="1:26">
      <c r="A112" s="3">
        <v>46226</v>
      </c>
      <c r="B112">
        <v>4045.6</v>
      </c>
      <c r="C112" s="4">
        <v>3.0999999999999999E-3</v>
      </c>
      <c r="D112">
        <v>66400</v>
      </c>
      <c r="E112" s="119">
        <v>5.0000000000000001E-3</v>
      </c>
      <c r="F112">
        <v>4062</v>
      </c>
      <c r="G112" t="s">
        <v>40</v>
      </c>
      <c r="H112">
        <v>17870</v>
      </c>
      <c r="I112">
        <v>-380</v>
      </c>
      <c r="J112" s="66">
        <v>-2.0821917808219178E-2</v>
      </c>
      <c r="K112">
        <v>18250</v>
      </c>
      <c r="L112">
        <v>18650</v>
      </c>
      <c r="M112">
        <v>18650</v>
      </c>
      <c r="N112">
        <v>17790</v>
      </c>
      <c r="O112" s="66">
        <v>-4.1823056300268099E-2</v>
      </c>
      <c r="P112">
        <v>17935</v>
      </c>
      <c r="Q112" s="66">
        <v>-3.6241984945637024E-3</v>
      </c>
      <c r="R112" s="66">
        <v>4.4969083754918494E-3</v>
      </c>
      <c r="S112">
        <v>6406000</v>
      </c>
      <c r="T112" s="123">
        <v>18153.731500000002</v>
      </c>
      <c r="U112">
        <v>27480</v>
      </c>
      <c r="V112">
        <v>6592</v>
      </c>
      <c r="Z112" s="117">
        <v>0.63908564814814817</v>
      </c>
    </row>
    <row r="113" spans="1:26">
      <c r="A113" s="3">
        <v>46226</v>
      </c>
      <c r="B113">
        <v>4045.6</v>
      </c>
      <c r="C113" s="4">
        <v>3.0999999999999999E-3</v>
      </c>
      <c r="D113">
        <v>66400</v>
      </c>
      <c r="E113" s="119">
        <v>5.0000000000000001E-3</v>
      </c>
      <c r="F113">
        <v>4063</v>
      </c>
      <c r="G113" t="s">
        <v>41</v>
      </c>
      <c r="H113">
        <v>6967</v>
      </c>
      <c r="I113">
        <v>-108</v>
      </c>
      <c r="J113" s="66">
        <v>-1.5265017667844523E-2</v>
      </c>
      <c r="K113">
        <v>7075</v>
      </c>
      <c r="L113">
        <v>7180</v>
      </c>
      <c r="M113">
        <v>7219</v>
      </c>
      <c r="N113">
        <v>6943</v>
      </c>
      <c r="O113" s="66">
        <v>-2.9665738161559888E-2</v>
      </c>
      <c r="P113">
        <v>6985</v>
      </c>
      <c r="Q113" s="66">
        <v>-2.5769506084466712E-3</v>
      </c>
      <c r="R113" s="66">
        <v>3.4567189975514907E-3</v>
      </c>
      <c r="S113">
        <v>6167700</v>
      </c>
      <c r="T113" s="123">
        <v>7038.5784999999996</v>
      </c>
      <c r="U113">
        <v>7930</v>
      </c>
      <c r="V113">
        <v>4812</v>
      </c>
      <c r="Z113" s="117">
        <v>0.63909722222222221</v>
      </c>
    </row>
    <row r="114" spans="1:26">
      <c r="A114" s="3">
        <v>46226</v>
      </c>
      <c r="B114">
        <v>4045.6</v>
      </c>
      <c r="C114" s="4">
        <v>3.0999999999999999E-3</v>
      </c>
      <c r="D114">
        <v>66400</v>
      </c>
      <c r="E114" s="119">
        <v>5.0000000000000001E-3</v>
      </c>
      <c r="F114">
        <v>4068</v>
      </c>
      <c r="G114" t="s">
        <v>42</v>
      </c>
      <c r="H114">
        <v>1654</v>
      </c>
      <c r="I114">
        <v>-1</v>
      </c>
      <c r="J114" s="66">
        <v>-6.0422960725075529E-4</v>
      </c>
      <c r="K114">
        <v>1655</v>
      </c>
      <c r="L114">
        <v>1665</v>
      </c>
      <c r="M114">
        <v>1668</v>
      </c>
      <c r="N114">
        <v>1650</v>
      </c>
      <c r="O114" s="66">
        <v>-6.6066066066066062E-3</v>
      </c>
      <c r="P114">
        <v>1665</v>
      </c>
      <c r="Q114" s="66">
        <v>-6.6066066066066062E-3</v>
      </c>
      <c r="R114" s="66">
        <v>2.4242424242424242E-3</v>
      </c>
      <c r="S114">
        <v>800</v>
      </c>
      <c r="T114" s="123">
        <v>1662.375</v>
      </c>
      <c r="U114">
        <v>2000</v>
      </c>
      <c r="V114">
        <v>1557</v>
      </c>
      <c r="Z114" s="117">
        <v>0.59891203703703699</v>
      </c>
    </row>
    <row r="115" spans="1:26">
      <c r="A115" s="3">
        <v>46226</v>
      </c>
      <c r="B115">
        <v>4045.6</v>
      </c>
      <c r="C115" s="4">
        <v>3.0999999999999999E-3</v>
      </c>
      <c r="D115">
        <v>66400</v>
      </c>
      <c r="E115" s="119">
        <v>5.0000000000000001E-3</v>
      </c>
      <c r="F115">
        <v>4100</v>
      </c>
      <c r="G115" t="s">
        <v>43</v>
      </c>
      <c r="H115">
        <v>1487</v>
      </c>
      <c r="I115">
        <v>22</v>
      </c>
      <c r="J115" s="66">
        <v>1.5017064846416382E-2</v>
      </c>
      <c r="K115">
        <v>1465</v>
      </c>
      <c r="L115">
        <v>1466</v>
      </c>
      <c r="M115">
        <v>1510</v>
      </c>
      <c r="N115">
        <v>1466</v>
      </c>
      <c r="O115" s="66">
        <v>1.4324693042291951E-2</v>
      </c>
      <c r="P115">
        <v>1485</v>
      </c>
      <c r="Q115" s="66">
        <v>1.3468013468013469E-3</v>
      </c>
      <c r="R115" s="66">
        <v>1.4324693042291951E-2</v>
      </c>
      <c r="S115">
        <v>27900</v>
      </c>
      <c r="T115" s="123">
        <v>1487.5232000000001</v>
      </c>
      <c r="U115">
        <v>2219</v>
      </c>
      <c r="V115">
        <v>1153</v>
      </c>
      <c r="Z115" s="117">
        <v>0.63784722222222223</v>
      </c>
    </row>
    <row r="116" spans="1:26">
      <c r="A116" s="3">
        <v>46226</v>
      </c>
      <c r="B116">
        <v>4045.6</v>
      </c>
      <c r="C116" s="4">
        <v>3.0999999999999999E-3</v>
      </c>
      <c r="D116">
        <v>66400</v>
      </c>
      <c r="E116" s="119">
        <v>5.0000000000000001E-3</v>
      </c>
      <c r="F116">
        <v>4182</v>
      </c>
      <c r="G116" t="s">
        <v>44</v>
      </c>
      <c r="H116">
        <v>4543</v>
      </c>
      <c r="I116">
        <v>10</v>
      </c>
      <c r="J116" s="66">
        <v>2.2060445621001545E-3</v>
      </c>
      <c r="K116">
        <v>4533</v>
      </c>
      <c r="L116">
        <v>4564</v>
      </c>
      <c r="M116">
        <v>4615</v>
      </c>
      <c r="N116">
        <v>4539</v>
      </c>
      <c r="O116" s="66">
        <v>-4.601226993865031E-3</v>
      </c>
      <c r="P116">
        <v>4553</v>
      </c>
      <c r="Q116" s="66">
        <v>-2.1963540522732263E-3</v>
      </c>
      <c r="R116" s="66">
        <v>8.8125137695527645E-4</v>
      </c>
      <c r="S116">
        <v>334700</v>
      </c>
      <c r="T116" s="123">
        <v>4570.7160999999996</v>
      </c>
      <c r="U116">
        <v>5738</v>
      </c>
      <c r="V116">
        <v>2830.5</v>
      </c>
      <c r="Z116" s="117">
        <v>0.63909722222222221</v>
      </c>
    </row>
    <row r="117" spans="1:26">
      <c r="A117" s="3">
        <v>46226</v>
      </c>
      <c r="B117">
        <v>4045.6</v>
      </c>
      <c r="C117" s="4">
        <v>3.0999999999999999E-3</v>
      </c>
      <c r="D117">
        <v>66400</v>
      </c>
      <c r="E117" s="119">
        <v>5.0000000000000001E-3</v>
      </c>
      <c r="F117">
        <v>4188</v>
      </c>
      <c r="G117" t="s">
        <v>45</v>
      </c>
      <c r="H117">
        <v>1216.5</v>
      </c>
      <c r="I117">
        <v>21</v>
      </c>
      <c r="J117" s="66">
        <v>1.7565872020075281E-2</v>
      </c>
      <c r="K117">
        <v>1195.5</v>
      </c>
      <c r="L117">
        <v>1208</v>
      </c>
      <c r="M117">
        <v>1222</v>
      </c>
      <c r="N117">
        <v>1201.5</v>
      </c>
      <c r="O117" s="66">
        <v>7.036423841059603E-3</v>
      </c>
      <c r="P117">
        <v>1216.5</v>
      </c>
      <c r="Q117" s="66">
        <v>0</v>
      </c>
      <c r="R117" s="66">
        <v>1.2484394506866416E-2</v>
      </c>
      <c r="S117">
        <v>2660000</v>
      </c>
      <c r="T117" s="123">
        <v>1215.8461</v>
      </c>
      <c r="U117">
        <v>1228.5</v>
      </c>
      <c r="V117">
        <v>846.4</v>
      </c>
      <c r="Z117" s="117">
        <v>0.63905092592592594</v>
      </c>
    </row>
    <row r="118" spans="1:26">
      <c r="A118" s="3">
        <v>46226</v>
      </c>
      <c r="B118">
        <v>4045.6</v>
      </c>
      <c r="C118" s="4">
        <v>3.0999999999999999E-3</v>
      </c>
      <c r="D118">
        <v>66400</v>
      </c>
      <c r="E118" s="119">
        <v>5.0000000000000001E-3</v>
      </c>
      <c r="F118">
        <v>4220</v>
      </c>
      <c r="G118" t="s">
        <v>46</v>
      </c>
      <c r="H118">
        <v>1821</v>
      </c>
      <c r="I118">
        <v>-2</v>
      </c>
      <c r="J118" s="66">
        <v>-1.0970927043335162E-3</v>
      </c>
      <c r="K118">
        <v>1823</v>
      </c>
      <c r="L118">
        <v>1811</v>
      </c>
      <c r="M118">
        <v>1836</v>
      </c>
      <c r="N118">
        <v>1811</v>
      </c>
      <c r="O118" s="66">
        <v>5.5218111540585313E-3</v>
      </c>
      <c r="P118">
        <v>1829</v>
      </c>
      <c r="Q118" s="66">
        <v>-4.3739748496446143E-3</v>
      </c>
      <c r="R118" s="66">
        <v>5.5218111540585313E-3</v>
      </c>
      <c r="S118">
        <v>44600</v>
      </c>
      <c r="T118" s="123">
        <v>1826.9685999999999</v>
      </c>
      <c r="U118">
        <v>1921</v>
      </c>
      <c r="V118">
        <v>1487</v>
      </c>
      <c r="Z118" s="117">
        <v>0.63893518518518522</v>
      </c>
    </row>
    <row r="119" spans="1:26">
      <c r="A119" s="3">
        <v>46226</v>
      </c>
      <c r="B119">
        <v>4045.6</v>
      </c>
      <c r="C119" s="4">
        <v>3.0999999999999999E-3</v>
      </c>
      <c r="D119">
        <v>66400</v>
      </c>
      <c r="E119" s="119">
        <v>5.0000000000000001E-3</v>
      </c>
      <c r="F119">
        <v>4334</v>
      </c>
      <c r="G119" t="s">
        <v>47</v>
      </c>
      <c r="H119">
        <v>383</v>
      </c>
      <c r="I119">
        <v>3</v>
      </c>
      <c r="J119" s="66">
        <v>7.8947368421052634E-3</v>
      </c>
      <c r="K119">
        <v>380</v>
      </c>
      <c r="L119">
        <v>384</v>
      </c>
      <c r="M119">
        <v>386</v>
      </c>
      <c r="N119">
        <v>380</v>
      </c>
      <c r="O119" s="66">
        <v>-2.6041666666666665E-3</v>
      </c>
      <c r="P119">
        <v>386</v>
      </c>
      <c r="Q119" s="66">
        <v>-7.7720207253886009E-3</v>
      </c>
      <c r="R119" s="66">
        <v>7.8947368421052634E-3</v>
      </c>
      <c r="S119">
        <v>6200</v>
      </c>
      <c r="T119" s="123">
        <v>383.887</v>
      </c>
      <c r="U119">
        <v>426</v>
      </c>
      <c r="V119">
        <v>365</v>
      </c>
      <c r="Z119" s="117">
        <v>0.6347800925925926</v>
      </c>
    </row>
    <row r="120" spans="1:26">
      <c r="A120" s="3">
        <v>46226</v>
      </c>
      <c r="B120">
        <v>4045.6</v>
      </c>
      <c r="C120" s="4">
        <v>3.0999999999999999E-3</v>
      </c>
      <c r="D120">
        <v>66400</v>
      </c>
      <c r="E120" s="119">
        <v>5.0000000000000001E-3</v>
      </c>
      <c r="F120">
        <v>4523</v>
      </c>
      <c r="G120" t="s">
        <v>48</v>
      </c>
      <c r="H120">
        <v>4565</v>
      </c>
      <c r="I120">
        <v>15</v>
      </c>
      <c r="J120" s="66">
        <v>3.2967032967032967E-3</v>
      </c>
      <c r="K120">
        <v>4550</v>
      </c>
      <c r="L120">
        <v>4550</v>
      </c>
      <c r="M120">
        <v>4585</v>
      </c>
      <c r="N120">
        <v>4515</v>
      </c>
      <c r="O120" s="66">
        <v>3.2967032967032967E-3</v>
      </c>
      <c r="P120">
        <v>4532</v>
      </c>
      <c r="Q120" s="66">
        <v>7.2815533980582527E-3</v>
      </c>
      <c r="R120" s="66">
        <v>1.1074197120708749E-2</v>
      </c>
      <c r="S120">
        <v>760700</v>
      </c>
      <c r="T120" s="123">
        <v>4556.0506999999998</v>
      </c>
      <c r="U120">
        <v>5243</v>
      </c>
      <c r="V120">
        <v>3660</v>
      </c>
      <c r="Z120" s="117">
        <v>0.63902777777777775</v>
      </c>
    </row>
    <row r="121" spans="1:26">
      <c r="A121" s="3">
        <v>46226</v>
      </c>
      <c r="B121">
        <v>4045.6</v>
      </c>
      <c r="C121" s="4">
        <v>3.0999999999999999E-3</v>
      </c>
      <c r="D121">
        <v>66400</v>
      </c>
      <c r="E121" s="119">
        <v>5.0000000000000001E-3</v>
      </c>
      <c r="F121">
        <v>4528</v>
      </c>
      <c r="G121" t="s">
        <v>49</v>
      </c>
      <c r="H121">
        <v>2381</v>
      </c>
      <c r="I121">
        <v>-24</v>
      </c>
      <c r="J121" s="66">
        <v>-9.9792099792099798E-3</v>
      </c>
      <c r="K121">
        <v>2405</v>
      </c>
      <c r="L121">
        <v>2396</v>
      </c>
      <c r="M121">
        <v>2410.5</v>
      </c>
      <c r="N121">
        <v>2378</v>
      </c>
      <c r="O121" s="66">
        <v>-6.2604340567612689E-3</v>
      </c>
      <c r="P121">
        <v>2390.5</v>
      </c>
      <c r="Q121" s="66">
        <v>-3.9740640033465802E-3</v>
      </c>
      <c r="R121" s="66">
        <v>1.2615643397813289E-3</v>
      </c>
      <c r="S121">
        <v>605600</v>
      </c>
      <c r="T121" s="123">
        <v>2393.3274000000001</v>
      </c>
      <c r="U121">
        <v>2674.5</v>
      </c>
      <c r="V121">
        <v>2114.5</v>
      </c>
      <c r="Z121" s="117">
        <v>0.63909722222222221</v>
      </c>
    </row>
    <row r="122" spans="1:26">
      <c r="A122" s="3">
        <v>46226</v>
      </c>
      <c r="B122">
        <v>4045.6</v>
      </c>
      <c r="C122" s="4">
        <v>3.0999999999999999E-3</v>
      </c>
      <c r="D122">
        <v>66400</v>
      </c>
      <c r="E122" s="119">
        <v>5.0000000000000001E-3</v>
      </c>
      <c r="F122">
        <v>4661</v>
      </c>
      <c r="G122" t="s">
        <v>50</v>
      </c>
      <c r="H122">
        <v>2623</v>
      </c>
      <c r="I122">
        <v>-50.5</v>
      </c>
      <c r="J122" s="66">
        <v>-1.888909668973256E-2</v>
      </c>
      <c r="K122">
        <v>2673.5</v>
      </c>
      <c r="L122">
        <v>2623.5</v>
      </c>
      <c r="M122">
        <v>2645.5</v>
      </c>
      <c r="N122">
        <v>2606.5</v>
      </c>
      <c r="O122" s="66">
        <v>-1.9058509624547359E-4</v>
      </c>
      <c r="P122">
        <v>2611</v>
      </c>
      <c r="Q122" s="66">
        <v>4.5959402527767142E-3</v>
      </c>
      <c r="R122" s="66">
        <v>6.3303280260886248E-3</v>
      </c>
      <c r="S122">
        <v>2908700</v>
      </c>
      <c r="T122" s="123">
        <v>2621.0045</v>
      </c>
      <c r="U122">
        <v>2947</v>
      </c>
      <c r="V122">
        <v>2103</v>
      </c>
      <c r="Z122" s="117">
        <v>0.63908564814814817</v>
      </c>
    </row>
    <row r="123" spans="1:26">
      <c r="A123" s="3">
        <v>46226</v>
      </c>
      <c r="B123">
        <v>4045.6</v>
      </c>
      <c r="C123" s="4">
        <v>3.0999999999999999E-3</v>
      </c>
      <c r="D123">
        <v>66400</v>
      </c>
      <c r="E123" s="119">
        <v>5.0000000000000001E-3</v>
      </c>
      <c r="F123">
        <v>5020</v>
      </c>
      <c r="G123" t="s">
        <v>51</v>
      </c>
      <c r="H123">
        <v>1332</v>
      </c>
      <c r="I123">
        <v>12</v>
      </c>
      <c r="J123" s="66">
        <v>9.0909090909090905E-3</v>
      </c>
      <c r="K123">
        <v>1320</v>
      </c>
      <c r="L123">
        <v>1316.5</v>
      </c>
      <c r="M123">
        <v>1336.5</v>
      </c>
      <c r="N123">
        <v>1316.5</v>
      </c>
      <c r="O123" s="66">
        <v>1.1773642233194076E-2</v>
      </c>
      <c r="P123">
        <v>1330</v>
      </c>
      <c r="Q123" s="66">
        <v>1.5037593984962407E-3</v>
      </c>
      <c r="R123" s="66">
        <v>1.1773642233194076E-2</v>
      </c>
      <c r="S123">
        <v>3778600</v>
      </c>
      <c r="T123" s="123">
        <v>1328.4854</v>
      </c>
      <c r="U123">
        <v>1552.5</v>
      </c>
      <c r="V123">
        <v>1113</v>
      </c>
      <c r="Z123" s="117">
        <v>0.63909722222222221</v>
      </c>
    </row>
    <row r="124" spans="1:26">
      <c r="A124" s="3">
        <v>46226</v>
      </c>
      <c r="B124">
        <v>4045.6</v>
      </c>
      <c r="C124" s="4">
        <v>3.0999999999999999E-3</v>
      </c>
      <c r="D124">
        <v>66400</v>
      </c>
      <c r="E124" s="119">
        <v>5.0000000000000001E-3</v>
      </c>
      <c r="F124">
        <v>5201</v>
      </c>
      <c r="G124" t="s">
        <v>52</v>
      </c>
      <c r="H124">
        <v>6287</v>
      </c>
      <c r="I124">
        <v>-57</v>
      </c>
      <c r="J124" s="66">
        <v>-8.9848675914249686E-3</v>
      </c>
      <c r="K124">
        <v>6344</v>
      </c>
      <c r="L124">
        <v>6388</v>
      </c>
      <c r="M124">
        <v>6452</v>
      </c>
      <c r="N124">
        <v>6282</v>
      </c>
      <c r="O124" s="66">
        <v>-1.5810895428929241E-2</v>
      </c>
      <c r="P124">
        <v>6360</v>
      </c>
      <c r="Q124" s="66">
        <v>-1.1477987421383647E-2</v>
      </c>
      <c r="R124" s="66">
        <v>7.9592486469277305E-4</v>
      </c>
      <c r="S124">
        <v>635000</v>
      </c>
      <c r="T124" s="123">
        <v>6361.6584999999995</v>
      </c>
      <c r="U124">
        <v>8315</v>
      </c>
      <c r="V124">
        <v>5177</v>
      </c>
      <c r="Z124" s="117">
        <v>0.63908564814814817</v>
      </c>
    </row>
    <row r="125" spans="1:26">
      <c r="A125" s="3">
        <v>46226</v>
      </c>
      <c r="B125">
        <v>4045.6</v>
      </c>
      <c r="C125" s="4">
        <v>3.0999999999999999E-3</v>
      </c>
      <c r="D125">
        <v>66400</v>
      </c>
      <c r="E125" s="119">
        <v>5.0000000000000001E-3</v>
      </c>
      <c r="F125">
        <v>5302</v>
      </c>
      <c r="G125" t="s">
        <v>53</v>
      </c>
      <c r="H125">
        <v>4735</v>
      </c>
      <c r="I125">
        <v>-35</v>
      </c>
      <c r="J125" s="66">
        <v>-7.3375262054507341E-3</v>
      </c>
      <c r="K125">
        <v>4770</v>
      </c>
      <c r="L125">
        <v>4800</v>
      </c>
      <c r="M125">
        <v>4820</v>
      </c>
      <c r="N125">
        <v>4730</v>
      </c>
      <c r="O125" s="66">
        <v>-1.3541666666666667E-2</v>
      </c>
      <c r="P125">
        <v>4755</v>
      </c>
      <c r="Q125" s="66">
        <v>-4.206098843322818E-3</v>
      </c>
      <c r="R125" s="66">
        <v>1.0570824524312897E-3</v>
      </c>
      <c r="S125">
        <v>30800</v>
      </c>
      <c r="T125" s="123">
        <v>4767.4350000000004</v>
      </c>
      <c r="U125">
        <v>5080</v>
      </c>
      <c r="V125">
        <v>4390</v>
      </c>
      <c r="Z125" s="117">
        <v>0.63907407407407413</v>
      </c>
    </row>
    <row r="126" spans="1:26">
      <c r="A126" s="3">
        <v>46226</v>
      </c>
      <c r="B126">
        <v>4045.6</v>
      </c>
      <c r="C126" s="4">
        <v>3.0999999999999999E-3</v>
      </c>
      <c r="D126">
        <v>66400</v>
      </c>
      <c r="E126" s="119">
        <v>5.0000000000000001E-3</v>
      </c>
      <c r="F126">
        <v>5310</v>
      </c>
      <c r="G126" t="s">
        <v>54</v>
      </c>
      <c r="H126">
        <v>6730</v>
      </c>
      <c r="I126">
        <v>-10</v>
      </c>
      <c r="J126" s="66">
        <v>-1.483679525222552E-3</v>
      </c>
      <c r="K126">
        <v>6740</v>
      </c>
      <c r="L126">
        <v>6800</v>
      </c>
      <c r="M126">
        <v>6950</v>
      </c>
      <c r="N126">
        <v>6720</v>
      </c>
      <c r="O126" s="66">
        <v>-1.0294117647058823E-2</v>
      </c>
      <c r="P126">
        <v>6760</v>
      </c>
      <c r="Q126" s="66">
        <v>-4.4378698224852072E-3</v>
      </c>
      <c r="R126" s="66">
        <v>1.488095238095238E-3</v>
      </c>
      <c r="S126">
        <v>77800</v>
      </c>
      <c r="T126" s="123">
        <v>6817.8919999999998</v>
      </c>
      <c r="U126">
        <v>8990</v>
      </c>
      <c r="V126">
        <v>4825</v>
      </c>
      <c r="Z126" s="117">
        <v>0.63818287037037036</v>
      </c>
    </row>
    <row r="127" spans="1:26">
      <c r="A127" s="3">
        <v>46226</v>
      </c>
      <c r="B127">
        <v>4045.6</v>
      </c>
      <c r="C127" s="4">
        <v>3.0999999999999999E-3</v>
      </c>
      <c r="D127">
        <v>66400</v>
      </c>
      <c r="E127" s="119">
        <v>5.0000000000000001E-3</v>
      </c>
      <c r="F127">
        <v>5334</v>
      </c>
      <c r="G127" t="s">
        <v>55</v>
      </c>
      <c r="H127">
        <v>9662</v>
      </c>
      <c r="I127">
        <v>-88</v>
      </c>
      <c r="J127" s="66">
        <v>-9.0256410256410249E-3</v>
      </c>
      <c r="K127">
        <v>9750</v>
      </c>
      <c r="L127">
        <v>9750</v>
      </c>
      <c r="M127">
        <v>9867</v>
      </c>
      <c r="N127">
        <v>9658</v>
      </c>
      <c r="O127" s="66">
        <v>-9.0256410256410249E-3</v>
      </c>
      <c r="P127">
        <v>9721</v>
      </c>
      <c r="Q127" s="66">
        <v>-6.0693344306141346E-3</v>
      </c>
      <c r="R127" s="66">
        <v>4.1416442327604059E-4</v>
      </c>
      <c r="S127">
        <v>660500</v>
      </c>
      <c r="T127" s="123">
        <v>9747.8557999999994</v>
      </c>
      <c r="U127">
        <v>11265</v>
      </c>
      <c r="V127">
        <v>6421</v>
      </c>
      <c r="Z127" s="117">
        <v>0.63902777777777775</v>
      </c>
    </row>
    <row r="128" spans="1:26">
      <c r="A128" s="3">
        <v>46226</v>
      </c>
      <c r="B128">
        <v>4045.6</v>
      </c>
      <c r="C128" s="4">
        <v>3.0999999999999999E-3</v>
      </c>
      <c r="D128">
        <v>66400</v>
      </c>
      <c r="E128" s="119">
        <v>5.0000000000000001E-3</v>
      </c>
      <c r="F128">
        <v>5706</v>
      </c>
      <c r="G128" t="s">
        <v>56</v>
      </c>
      <c r="H128">
        <v>33800</v>
      </c>
      <c r="I128">
        <v>200</v>
      </c>
      <c r="J128" s="66">
        <v>5.9523809523809521E-3</v>
      </c>
      <c r="K128">
        <v>33600</v>
      </c>
      <c r="L128">
        <v>34800</v>
      </c>
      <c r="M128">
        <v>35210</v>
      </c>
      <c r="N128">
        <v>33320</v>
      </c>
      <c r="O128" s="66">
        <v>-2.8735632183908046E-2</v>
      </c>
      <c r="P128">
        <v>33450</v>
      </c>
      <c r="Q128" s="66">
        <v>1.0463378176382661E-2</v>
      </c>
      <c r="R128" s="66">
        <v>1.4405762304921969E-2</v>
      </c>
      <c r="S128">
        <v>706400</v>
      </c>
      <c r="T128" s="123">
        <v>33964.1109</v>
      </c>
      <c r="U128">
        <v>57700</v>
      </c>
      <c r="V128">
        <v>17995</v>
      </c>
      <c r="Z128" s="117">
        <v>0.6388194444444445</v>
      </c>
    </row>
    <row r="129" spans="1:26">
      <c r="A129" s="3">
        <v>46226</v>
      </c>
      <c r="B129">
        <v>4045.6</v>
      </c>
      <c r="C129" s="4">
        <v>3.0999999999999999E-3</v>
      </c>
      <c r="D129">
        <v>66400</v>
      </c>
      <c r="E129" s="119">
        <v>5.0000000000000001E-3</v>
      </c>
      <c r="F129">
        <v>5711</v>
      </c>
      <c r="G129" t="s">
        <v>57</v>
      </c>
      <c r="H129">
        <v>4290</v>
      </c>
      <c r="I129">
        <v>86</v>
      </c>
      <c r="J129" s="66">
        <v>2.0456707897240724E-2</v>
      </c>
      <c r="K129">
        <v>4204</v>
      </c>
      <c r="L129">
        <v>4296</v>
      </c>
      <c r="M129">
        <v>4333</v>
      </c>
      <c r="N129">
        <v>4247</v>
      </c>
      <c r="O129" s="66">
        <v>-1.3966480446927375E-3</v>
      </c>
      <c r="P129">
        <v>4290</v>
      </c>
      <c r="Q129" s="66">
        <v>0</v>
      </c>
      <c r="R129" s="66">
        <v>1.0124793972215681E-2</v>
      </c>
      <c r="S129">
        <v>475700</v>
      </c>
      <c r="T129" s="123">
        <v>4292.3438999999998</v>
      </c>
      <c r="U129">
        <v>6126</v>
      </c>
      <c r="V129">
        <v>3690</v>
      </c>
      <c r="Z129" s="117">
        <v>0.63909722222222221</v>
      </c>
    </row>
    <row r="130" spans="1:26">
      <c r="A130" s="3">
        <v>46226</v>
      </c>
      <c r="B130">
        <v>4045.6</v>
      </c>
      <c r="C130" s="4">
        <v>3.0999999999999999E-3</v>
      </c>
      <c r="D130">
        <v>66400</v>
      </c>
      <c r="E130" s="119">
        <v>5.0000000000000001E-3</v>
      </c>
      <c r="F130">
        <v>5713</v>
      </c>
      <c r="G130" t="s">
        <v>58</v>
      </c>
      <c r="H130">
        <v>7899</v>
      </c>
      <c r="I130">
        <v>378</v>
      </c>
      <c r="J130" s="66">
        <v>5.0259274032708419E-2</v>
      </c>
      <c r="K130">
        <v>7521</v>
      </c>
      <c r="L130">
        <v>7800</v>
      </c>
      <c r="M130">
        <v>7952</v>
      </c>
      <c r="N130">
        <v>7754</v>
      </c>
      <c r="O130" s="66">
        <v>1.2692307692307692E-2</v>
      </c>
      <c r="P130">
        <v>7897</v>
      </c>
      <c r="Q130" s="66">
        <v>2.5326073192351528E-4</v>
      </c>
      <c r="R130" s="66">
        <v>1.8700025793139025E-2</v>
      </c>
      <c r="S130">
        <v>2728900</v>
      </c>
      <c r="T130" s="123">
        <v>7867.4475000000002</v>
      </c>
      <c r="U130">
        <v>13300</v>
      </c>
      <c r="V130">
        <v>6552</v>
      </c>
      <c r="Z130" s="117">
        <v>0.63908564814814817</v>
      </c>
    </row>
    <row r="131" spans="1:26">
      <c r="A131" s="3">
        <v>46226</v>
      </c>
      <c r="B131">
        <v>4045.6</v>
      </c>
      <c r="C131" s="4">
        <v>3.0999999999999999E-3</v>
      </c>
      <c r="D131">
        <v>66400</v>
      </c>
      <c r="E131" s="119">
        <v>5.0000000000000001E-3</v>
      </c>
      <c r="F131">
        <v>5802</v>
      </c>
      <c r="G131" t="s">
        <v>59</v>
      </c>
      <c r="H131">
        <v>2504</v>
      </c>
      <c r="I131">
        <v>53</v>
      </c>
      <c r="J131" s="66">
        <v>2.1623827009383926E-2</v>
      </c>
      <c r="K131">
        <v>2451</v>
      </c>
      <c r="L131">
        <v>2480</v>
      </c>
      <c r="M131">
        <v>2537</v>
      </c>
      <c r="N131">
        <v>2452.5</v>
      </c>
      <c r="O131" s="66">
        <v>9.6774193548387101E-3</v>
      </c>
      <c r="P131">
        <v>2511.5</v>
      </c>
      <c r="Q131" s="66">
        <v>-2.9862631893290861E-3</v>
      </c>
      <c r="R131" s="66">
        <v>2.0998980632008155E-2</v>
      </c>
      <c r="S131">
        <v>13793700</v>
      </c>
      <c r="T131" s="123">
        <v>2504.7003</v>
      </c>
      <c r="U131">
        <v>3019</v>
      </c>
      <c r="V131">
        <v>2151.5</v>
      </c>
      <c r="Z131" s="117">
        <v>0.63901620370370371</v>
      </c>
    </row>
    <row r="132" spans="1:26">
      <c r="A132" s="3">
        <v>46226</v>
      </c>
      <c r="B132">
        <v>4045.6</v>
      </c>
      <c r="C132" s="4">
        <v>3.0999999999999999E-3</v>
      </c>
      <c r="D132">
        <v>66400</v>
      </c>
      <c r="E132" s="119">
        <v>5.0000000000000001E-3</v>
      </c>
      <c r="F132">
        <v>5803</v>
      </c>
      <c r="G132" t="s">
        <v>60</v>
      </c>
      <c r="H132">
        <v>4718</v>
      </c>
      <c r="I132">
        <v>-33</v>
      </c>
      <c r="J132" s="66">
        <v>-6.9459061250263104E-3</v>
      </c>
      <c r="K132">
        <v>4751</v>
      </c>
      <c r="L132">
        <v>4888</v>
      </c>
      <c r="M132">
        <v>4935</v>
      </c>
      <c r="N132">
        <v>4652</v>
      </c>
      <c r="O132" s="66">
        <v>-3.4779050736497542E-2</v>
      </c>
      <c r="P132">
        <v>4665</v>
      </c>
      <c r="Q132" s="66">
        <v>1.1361200428724544E-2</v>
      </c>
      <c r="R132" s="66">
        <v>1.4187446259673258E-2</v>
      </c>
      <c r="S132">
        <v>29809200</v>
      </c>
      <c r="T132" s="123">
        <v>4729.7205999999996</v>
      </c>
      <c r="U132">
        <v>7933</v>
      </c>
      <c r="V132">
        <v>3888</v>
      </c>
      <c r="Z132" s="117">
        <v>0.63909722222222221</v>
      </c>
    </row>
    <row r="133" spans="1:26">
      <c r="A133" s="3">
        <v>46226</v>
      </c>
      <c r="B133">
        <v>4045.6</v>
      </c>
      <c r="C133" s="4">
        <v>3.0999999999999999E-3</v>
      </c>
      <c r="D133">
        <v>66400</v>
      </c>
      <c r="E133" s="119">
        <v>5.0000000000000001E-3</v>
      </c>
      <c r="F133">
        <v>6038</v>
      </c>
      <c r="G133" t="s">
        <v>61</v>
      </c>
      <c r="H133">
        <v>819</v>
      </c>
      <c r="I133">
        <v>-4</v>
      </c>
      <c r="J133" s="66">
        <v>-4.8602673147023082E-3</v>
      </c>
      <c r="K133">
        <v>823</v>
      </c>
      <c r="L133">
        <v>823</v>
      </c>
      <c r="M133">
        <v>823</v>
      </c>
      <c r="N133">
        <v>819</v>
      </c>
      <c r="O133" s="66">
        <v>-4.8602673147023082E-3</v>
      </c>
      <c r="P133">
        <v>820</v>
      </c>
      <c r="Q133" s="66">
        <v>-1.2195121951219512E-3</v>
      </c>
      <c r="R133" s="66">
        <v>0</v>
      </c>
      <c r="S133">
        <v>2600</v>
      </c>
      <c r="T133" s="123">
        <v>820.61530000000005</v>
      </c>
      <c r="U133">
        <v>991</v>
      </c>
      <c r="V133">
        <v>790</v>
      </c>
      <c r="Z133" s="117">
        <v>0.61476851851851855</v>
      </c>
    </row>
    <row r="134" spans="1:26">
      <c r="A134" s="3">
        <v>46226</v>
      </c>
      <c r="B134">
        <v>4045.6</v>
      </c>
      <c r="C134" s="4">
        <v>3.0999999999999999E-3</v>
      </c>
      <c r="D134">
        <v>66400</v>
      </c>
      <c r="E134" s="119">
        <v>5.0000000000000001E-3</v>
      </c>
      <c r="F134">
        <v>6156</v>
      </c>
      <c r="G134" t="s">
        <v>62</v>
      </c>
      <c r="H134">
        <v>1781</v>
      </c>
      <c r="I134">
        <v>5</v>
      </c>
      <c r="J134" s="66">
        <v>2.8153153153153152E-3</v>
      </c>
      <c r="K134">
        <v>1776</v>
      </c>
      <c r="L134">
        <v>1779</v>
      </c>
      <c r="M134">
        <v>1784</v>
      </c>
      <c r="N134">
        <v>1772</v>
      </c>
      <c r="O134" s="66">
        <v>1.1242270938729624E-3</v>
      </c>
      <c r="P134">
        <v>1781</v>
      </c>
      <c r="Q134" s="66">
        <v>0</v>
      </c>
      <c r="R134" s="66">
        <v>5.0790067720090292E-3</v>
      </c>
      <c r="S134">
        <v>10300</v>
      </c>
      <c r="T134" s="123">
        <v>1777.7184</v>
      </c>
      <c r="U134">
        <v>2086</v>
      </c>
      <c r="V134">
        <v>1677</v>
      </c>
      <c r="Z134" s="117">
        <v>0.62487268518518524</v>
      </c>
    </row>
    <row r="135" spans="1:26">
      <c r="A135" s="3">
        <v>46226</v>
      </c>
      <c r="B135">
        <v>4045.6</v>
      </c>
      <c r="C135" s="4">
        <v>3.0999999999999999E-3</v>
      </c>
      <c r="D135">
        <v>66400</v>
      </c>
      <c r="E135" s="119">
        <v>5.0000000000000001E-3</v>
      </c>
      <c r="F135">
        <v>6178</v>
      </c>
      <c r="G135" t="s">
        <v>63</v>
      </c>
      <c r="H135">
        <v>2448</v>
      </c>
      <c r="I135">
        <v>-5.5</v>
      </c>
      <c r="J135" s="66">
        <v>-2.2416955369879764E-3</v>
      </c>
      <c r="K135">
        <v>2453.5</v>
      </c>
      <c r="L135">
        <v>2440</v>
      </c>
      <c r="M135">
        <v>2466.5</v>
      </c>
      <c r="N135">
        <v>2435</v>
      </c>
      <c r="O135" s="66">
        <v>3.2786885245901639E-3</v>
      </c>
      <c r="P135">
        <v>2452</v>
      </c>
      <c r="Q135" s="66">
        <v>-1.6313213703099511E-3</v>
      </c>
      <c r="R135" s="66">
        <v>5.3388090349075976E-3</v>
      </c>
      <c r="S135">
        <v>3219800</v>
      </c>
      <c r="T135" s="123">
        <v>2452.8386999999998</v>
      </c>
      <c r="U135">
        <v>2460</v>
      </c>
      <c r="V135">
        <v>1663.5</v>
      </c>
      <c r="Z135" s="117">
        <v>0.63906249999999998</v>
      </c>
    </row>
    <row r="136" spans="1:26">
      <c r="A136" s="3">
        <v>46226</v>
      </c>
      <c r="B136">
        <v>4045.6</v>
      </c>
      <c r="C136" s="4">
        <v>3.0999999999999999E-3</v>
      </c>
      <c r="D136">
        <v>66400</v>
      </c>
      <c r="E136" s="119">
        <v>5.0000000000000001E-3</v>
      </c>
      <c r="F136">
        <v>6208</v>
      </c>
      <c r="G136" t="s">
        <v>64</v>
      </c>
      <c r="H136">
        <v>1634</v>
      </c>
      <c r="I136">
        <v>-5</v>
      </c>
      <c r="J136" s="66">
        <v>-3.0506406345332522E-3</v>
      </c>
      <c r="K136">
        <v>1639</v>
      </c>
      <c r="L136">
        <v>1633</v>
      </c>
      <c r="M136">
        <v>1665</v>
      </c>
      <c r="N136">
        <v>1625</v>
      </c>
      <c r="O136" s="66">
        <v>6.1236987140232701E-4</v>
      </c>
      <c r="P136">
        <v>1641</v>
      </c>
      <c r="Q136" s="66">
        <v>-4.2656916514320535E-3</v>
      </c>
      <c r="R136" s="66">
        <v>5.5384615384615381E-3</v>
      </c>
      <c r="S136">
        <v>43900</v>
      </c>
      <c r="T136" s="123">
        <v>1640.3052</v>
      </c>
      <c r="U136">
        <v>3135</v>
      </c>
      <c r="V136">
        <v>1501</v>
      </c>
      <c r="Z136" s="117">
        <v>0.63851851851851849</v>
      </c>
    </row>
    <row r="137" spans="1:26">
      <c r="A137" s="3">
        <v>46226</v>
      </c>
      <c r="B137">
        <v>4045.6</v>
      </c>
      <c r="C137" s="4">
        <v>3.0999999999999999E-3</v>
      </c>
      <c r="D137">
        <v>66400</v>
      </c>
      <c r="E137" s="119">
        <v>5.0000000000000001E-3</v>
      </c>
      <c r="F137">
        <v>6356</v>
      </c>
      <c r="G137" t="s">
        <v>65</v>
      </c>
      <c r="H137">
        <v>1407</v>
      </c>
      <c r="I137">
        <v>-5</v>
      </c>
      <c r="J137" s="66">
        <v>-3.5410764872521247E-3</v>
      </c>
      <c r="K137">
        <v>1412</v>
      </c>
      <c r="L137">
        <v>1402</v>
      </c>
      <c r="M137">
        <v>1421</v>
      </c>
      <c r="N137">
        <v>1393</v>
      </c>
      <c r="O137" s="66">
        <v>3.566333808844508E-3</v>
      </c>
      <c r="P137">
        <v>1406</v>
      </c>
      <c r="Q137" s="66">
        <v>7.1123755334281653E-4</v>
      </c>
      <c r="R137" s="66">
        <v>1.0050251256281407E-2</v>
      </c>
      <c r="S137">
        <v>80000</v>
      </c>
      <c r="T137" s="123">
        <v>1408.5675000000001</v>
      </c>
      <c r="U137">
        <v>2287</v>
      </c>
      <c r="V137">
        <v>810</v>
      </c>
      <c r="Z137" s="117">
        <v>0.63851851851851849</v>
      </c>
    </row>
    <row r="138" spans="1:26">
      <c r="A138" s="3">
        <v>46226</v>
      </c>
      <c r="B138">
        <v>4045.6</v>
      </c>
      <c r="C138" s="4">
        <v>3.0999999999999999E-3</v>
      </c>
      <c r="D138">
        <v>66400</v>
      </c>
      <c r="E138" s="119">
        <v>5.0000000000000001E-3</v>
      </c>
      <c r="F138">
        <v>6378</v>
      </c>
      <c r="G138" t="s">
        <v>66</v>
      </c>
      <c r="H138">
        <v>1221</v>
      </c>
      <c r="I138">
        <v>4</v>
      </c>
      <c r="J138" s="66">
        <v>3.286770747740345E-3</v>
      </c>
      <c r="K138">
        <v>1217</v>
      </c>
      <c r="L138">
        <v>1212</v>
      </c>
      <c r="M138">
        <v>1226</v>
      </c>
      <c r="N138">
        <v>1200</v>
      </c>
      <c r="O138" s="66">
        <v>7.4257425742574254E-3</v>
      </c>
      <c r="P138">
        <v>1205</v>
      </c>
      <c r="Q138" s="66">
        <v>1.3278008298755186E-2</v>
      </c>
      <c r="R138" s="66">
        <v>1.7500000000000002E-2</v>
      </c>
      <c r="S138">
        <v>66400</v>
      </c>
      <c r="T138" s="123">
        <v>1211.6896999999999</v>
      </c>
      <c r="U138">
        <v>1950</v>
      </c>
      <c r="V138">
        <v>1101</v>
      </c>
      <c r="Z138" s="117">
        <v>0.63831018518518523</v>
      </c>
    </row>
    <row r="139" spans="1:26">
      <c r="A139" s="3">
        <v>46226</v>
      </c>
      <c r="B139">
        <v>4045.6</v>
      </c>
      <c r="C139" s="4">
        <v>3.0999999999999999E-3</v>
      </c>
      <c r="D139">
        <v>66400</v>
      </c>
      <c r="E139" s="119">
        <v>5.0000000000000001E-3</v>
      </c>
      <c r="F139">
        <v>6526</v>
      </c>
      <c r="G139" t="s">
        <v>67</v>
      </c>
      <c r="H139">
        <v>2477.5</v>
      </c>
      <c r="I139">
        <v>-9</v>
      </c>
      <c r="J139" s="66">
        <v>-3.6195455459481197E-3</v>
      </c>
      <c r="K139">
        <v>2486.5</v>
      </c>
      <c r="L139">
        <v>2586.5</v>
      </c>
      <c r="M139">
        <v>2648.5</v>
      </c>
      <c r="N139">
        <v>2476.5</v>
      </c>
      <c r="O139" s="66">
        <v>-4.2141890585733616E-2</v>
      </c>
      <c r="P139">
        <v>2517.5</v>
      </c>
      <c r="Q139" s="66">
        <v>-1.5888778550148957E-2</v>
      </c>
      <c r="R139" s="66">
        <v>4.0379567938623057E-4</v>
      </c>
      <c r="S139">
        <v>6465100</v>
      </c>
      <c r="T139" s="123">
        <v>2548.8254999999999</v>
      </c>
      <c r="U139">
        <v>3200</v>
      </c>
      <c r="V139">
        <v>1678.5</v>
      </c>
      <c r="Z139" s="117">
        <v>0.63908564814814817</v>
      </c>
    </row>
    <row r="140" spans="1:26">
      <c r="A140" s="3">
        <v>46226</v>
      </c>
      <c r="B140">
        <v>4045.6</v>
      </c>
      <c r="C140" s="4">
        <v>3.0999999999999999E-3</v>
      </c>
      <c r="D140">
        <v>66400</v>
      </c>
      <c r="E140" s="119">
        <v>5.0000000000000001E-3</v>
      </c>
      <c r="F140">
        <v>6586</v>
      </c>
      <c r="G140" t="s">
        <v>68</v>
      </c>
      <c r="H140">
        <v>5674</v>
      </c>
      <c r="I140">
        <v>17</v>
      </c>
      <c r="J140" s="66">
        <v>3.0051263920806079E-3</v>
      </c>
      <c r="K140">
        <v>5657</v>
      </c>
      <c r="L140">
        <v>5655</v>
      </c>
      <c r="M140">
        <v>5699</v>
      </c>
      <c r="N140">
        <v>5634</v>
      </c>
      <c r="O140" s="66">
        <v>3.3598585322723255E-3</v>
      </c>
      <c r="P140">
        <v>5673</v>
      </c>
      <c r="Q140" s="66">
        <v>1.7627357659086903E-4</v>
      </c>
      <c r="R140" s="66">
        <v>7.099751508697196E-3</v>
      </c>
      <c r="S140">
        <v>363200</v>
      </c>
      <c r="T140" s="123">
        <v>5669.4314000000004</v>
      </c>
      <c r="U140">
        <v>6130</v>
      </c>
      <c r="V140">
        <v>4633</v>
      </c>
      <c r="Z140" s="117">
        <v>0.63908564814814817</v>
      </c>
    </row>
    <row r="141" spans="1:26">
      <c r="A141" s="3">
        <v>46226</v>
      </c>
      <c r="B141">
        <v>4045.6</v>
      </c>
      <c r="C141" s="4">
        <v>3.0999999999999999E-3</v>
      </c>
      <c r="D141">
        <v>66400</v>
      </c>
      <c r="E141" s="119">
        <v>5.0000000000000001E-3</v>
      </c>
      <c r="F141">
        <v>6594</v>
      </c>
      <c r="G141" t="s">
        <v>69</v>
      </c>
      <c r="H141">
        <v>2562</v>
      </c>
      <c r="I141">
        <v>82</v>
      </c>
      <c r="J141" s="66">
        <v>3.3064516129032259E-2</v>
      </c>
      <c r="K141">
        <v>2480</v>
      </c>
      <c r="L141">
        <v>2483</v>
      </c>
      <c r="M141">
        <v>2573</v>
      </c>
      <c r="N141">
        <v>2480</v>
      </c>
      <c r="O141" s="66">
        <v>3.1816351188078934E-2</v>
      </c>
      <c r="P141">
        <v>2520</v>
      </c>
      <c r="Q141" s="66">
        <v>1.6666666666666666E-2</v>
      </c>
      <c r="R141" s="66">
        <v>3.3064516129032259E-2</v>
      </c>
      <c r="S141">
        <v>4000000</v>
      </c>
      <c r="T141" s="123">
        <v>2546.3739</v>
      </c>
      <c r="U141">
        <v>2922</v>
      </c>
      <c r="V141">
        <v>1937</v>
      </c>
      <c r="Z141" s="117">
        <v>0.63899305555555552</v>
      </c>
    </row>
    <row r="142" spans="1:26">
      <c r="A142" s="3">
        <v>46226</v>
      </c>
      <c r="B142">
        <v>4045.6</v>
      </c>
      <c r="C142" s="4">
        <v>3.0999999999999999E-3</v>
      </c>
      <c r="D142">
        <v>66400</v>
      </c>
      <c r="E142" s="119">
        <v>5.0000000000000001E-3</v>
      </c>
      <c r="F142">
        <v>6674</v>
      </c>
      <c r="G142" t="s">
        <v>70</v>
      </c>
      <c r="H142">
        <v>5999</v>
      </c>
      <c r="I142">
        <v>85</v>
      </c>
      <c r="J142" s="66">
        <v>1.4372675008454515E-2</v>
      </c>
      <c r="K142">
        <v>5914</v>
      </c>
      <c r="L142">
        <v>6014</v>
      </c>
      <c r="M142">
        <v>6117</v>
      </c>
      <c r="N142">
        <v>5988</v>
      </c>
      <c r="O142" s="66">
        <v>-2.494180246092451E-3</v>
      </c>
      <c r="P142">
        <v>6044</v>
      </c>
      <c r="Q142" s="66">
        <v>-7.4454003970880209E-3</v>
      </c>
      <c r="R142" s="66">
        <v>1.8370073480293921E-3</v>
      </c>
      <c r="S142">
        <v>645200</v>
      </c>
      <c r="T142" s="123">
        <v>6045.1153999999997</v>
      </c>
      <c r="U142">
        <v>7899</v>
      </c>
      <c r="V142">
        <v>3532</v>
      </c>
      <c r="Z142" s="117">
        <v>0.63907407407407413</v>
      </c>
    </row>
    <row r="143" spans="1:26">
      <c r="A143" s="3">
        <v>46226</v>
      </c>
      <c r="B143">
        <v>4045.6</v>
      </c>
      <c r="C143" s="4">
        <v>3.0999999999999999E-3</v>
      </c>
      <c r="D143">
        <v>66400</v>
      </c>
      <c r="E143" s="119">
        <v>5.0000000000000001E-3</v>
      </c>
      <c r="F143">
        <v>6758</v>
      </c>
      <c r="G143" t="s">
        <v>71</v>
      </c>
      <c r="H143">
        <v>3436</v>
      </c>
      <c r="I143">
        <v>-8</v>
      </c>
      <c r="J143" s="66">
        <v>-2.3228803716608595E-3</v>
      </c>
      <c r="K143">
        <v>3444</v>
      </c>
      <c r="L143">
        <v>3435</v>
      </c>
      <c r="M143">
        <v>3452</v>
      </c>
      <c r="N143">
        <v>3413</v>
      </c>
      <c r="O143" s="66">
        <v>2.9112081513828241E-4</v>
      </c>
      <c r="P143">
        <v>3430</v>
      </c>
      <c r="Q143" s="66">
        <v>1.749271137026239E-3</v>
      </c>
      <c r="R143" s="66">
        <v>6.7389393495458543E-3</v>
      </c>
      <c r="S143">
        <v>6962700</v>
      </c>
      <c r="T143" s="123">
        <v>3430.4211</v>
      </c>
      <c r="U143">
        <v>4124</v>
      </c>
      <c r="V143">
        <v>3043</v>
      </c>
      <c r="Z143" s="117">
        <v>0.63908564814814817</v>
      </c>
    </row>
    <row r="144" spans="1:26">
      <c r="A144" s="3">
        <v>46226</v>
      </c>
      <c r="B144">
        <v>4045.6</v>
      </c>
      <c r="C144" s="4">
        <v>3.0999999999999999E-3</v>
      </c>
      <c r="D144">
        <v>66400</v>
      </c>
      <c r="E144" s="119">
        <v>5.0000000000000001E-3</v>
      </c>
      <c r="F144">
        <v>6810</v>
      </c>
      <c r="G144" t="s">
        <v>72</v>
      </c>
      <c r="H144">
        <v>2116</v>
      </c>
      <c r="I144">
        <v>16</v>
      </c>
      <c r="J144" s="66">
        <v>7.619047619047619E-3</v>
      </c>
      <c r="K144">
        <v>2100</v>
      </c>
      <c r="L144">
        <v>2107</v>
      </c>
      <c r="M144">
        <v>2137</v>
      </c>
      <c r="N144">
        <v>2105</v>
      </c>
      <c r="O144" s="66">
        <v>4.2714760322733747E-3</v>
      </c>
      <c r="P144">
        <v>2120</v>
      </c>
      <c r="Q144" s="66">
        <v>-1.8867924528301887E-3</v>
      </c>
      <c r="R144" s="66">
        <v>5.2256532066508312E-3</v>
      </c>
      <c r="S144">
        <v>100600</v>
      </c>
      <c r="T144" s="123">
        <v>2123.7465000000002</v>
      </c>
      <c r="U144">
        <v>2511</v>
      </c>
      <c r="V144">
        <v>1871</v>
      </c>
      <c r="Z144" s="117">
        <v>0.63891203703703703</v>
      </c>
    </row>
    <row r="145" spans="1:26">
      <c r="A145" s="3">
        <v>46226</v>
      </c>
      <c r="B145">
        <v>4045.6</v>
      </c>
      <c r="C145" s="4">
        <v>3.0999999999999999E-3</v>
      </c>
      <c r="D145">
        <v>66400</v>
      </c>
      <c r="E145" s="119">
        <v>5.0000000000000001E-3</v>
      </c>
      <c r="F145">
        <v>6841</v>
      </c>
      <c r="G145" t="s">
        <v>73</v>
      </c>
      <c r="H145">
        <v>5743</v>
      </c>
      <c r="I145">
        <v>16</v>
      </c>
      <c r="J145" s="66">
        <v>2.7937838309760781E-3</v>
      </c>
      <c r="K145">
        <v>5727</v>
      </c>
      <c r="L145">
        <v>5761</v>
      </c>
      <c r="M145">
        <v>5830</v>
      </c>
      <c r="N145">
        <v>5720</v>
      </c>
      <c r="O145" s="66">
        <v>-3.124457559451484E-3</v>
      </c>
      <c r="P145">
        <v>5725</v>
      </c>
      <c r="Q145" s="66">
        <v>3.1441048034934497E-3</v>
      </c>
      <c r="R145" s="66">
        <v>4.0209790209790207E-3</v>
      </c>
      <c r="S145">
        <v>378300</v>
      </c>
      <c r="T145" s="123">
        <v>5764.6594999999998</v>
      </c>
      <c r="U145">
        <v>6317</v>
      </c>
      <c r="V145">
        <v>4584</v>
      </c>
      <c r="Z145" s="117">
        <v>0.63898148148148148</v>
      </c>
    </row>
    <row r="146" spans="1:26">
      <c r="A146" s="3">
        <v>46226</v>
      </c>
      <c r="B146">
        <v>4045.6</v>
      </c>
      <c r="C146" s="4">
        <v>3.0999999999999999E-3</v>
      </c>
      <c r="D146">
        <v>66400</v>
      </c>
      <c r="E146" s="119">
        <v>5.0000000000000001E-3</v>
      </c>
      <c r="F146">
        <v>6890</v>
      </c>
      <c r="G146" t="s">
        <v>74</v>
      </c>
    </row>
    <row r="147" spans="1:26">
      <c r="A147" s="3">
        <v>46226</v>
      </c>
      <c r="B147">
        <v>4045.6</v>
      </c>
      <c r="C147" s="4">
        <v>3.0999999999999999E-3</v>
      </c>
      <c r="D147">
        <v>66400</v>
      </c>
      <c r="E147" s="119">
        <v>5.0000000000000001E-3</v>
      </c>
      <c r="F147">
        <v>6925</v>
      </c>
      <c r="G147" t="s">
        <v>75</v>
      </c>
      <c r="H147">
        <v>4211</v>
      </c>
      <c r="I147">
        <v>107</v>
      </c>
      <c r="J147" s="66">
        <v>2.6072124756335281E-2</v>
      </c>
      <c r="K147">
        <v>4104</v>
      </c>
      <c r="L147">
        <v>4228</v>
      </c>
      <c r="M147">
        <v>4326</v>
      </c>
      <c r="N147">
        <v>4209</v>
      </c>
      <c r="O147" s="66">
        <v>-4.0208136234626303E-3</v>
      </c>
      <c r="P147">
        <v>4223</v>
      </c>
      <c r="Q147" s="66">
        <v>-2.8415818138763913E-3</v>
      </c>
      <c r="R147" s="66">
        <v>4.7517224994060348E-4</v>
      </c>
      <c r="S147">
        <v>253200</v>
      </c>
      <c r="T147" s="123">
        <v>4248.7803999999996</v>
      </c>
      <c r="U147">
        <v>5164</v>
      </c>
      <c r="V147">
        <v>2520.5</v>
      </c>
      <c r="Z147" s="117">
        <v>0.6383564814814815</v>
      </c>
    </row>
    <row r="148" spans="1:26">
      <c r="A148" s="3">
        <v>46226</v>
      </c>
      <c r="B148">
        <v>4045.6</v>
      </c>
      <c r="C148" s="4">
        <v>3.0999999999999999E-3</v>
      </c>
      <c r="D148">
        <v>66400</v>
      </c>
      <c r="E148" s="119">
        <v>5.0000000000000001E-3</v>
      </c>
      <c r="F148">
        <v>6963</v>
      </c>
      <c r="G148" t="s">
        <v>76</v>
      </c>
      <c r="H148">
        <v>4871</v>
      </c>
      <c r="I148">
        <v>86</v>
      </c>
      <c r="J148" s="66">
        <v>1.7972831765935213E-2</v>
      </c>
      <c r="K148">
        <v>4785</v>
      </c>
      <c r="L148">
        <v>4925</v>
      </c>
      <c r="M148">
        <v>4994</v>
      </c>
      <c r="N148">
        <v>4855</v>
      </c>
      <c r="O148" s="66">
        <v>-1.0964467005076143E-2</v>
      </c>
      <c r="P148">
        <v>4875</v>
      </c>
      <c r="Q148" s="66">
        <v>-8.2051282051282047E-4</v>
      </c>
      <c r="R148" s="66">
        <v>3.2955715756951597E-3</v>
      </c>
      <c r="S148">
        <v>2907200</v>
      </c>
      <c r="T148" s="123">
        <v>4919.4548000000004</v>
      </c>
      <c r="U148">
        <v>6099</v>
      </c>
      <c r="V148">
        <v>2247</v>
      </c>
      <c r="Z148" s="117">
        <v>0.63909722222222221</v>
      </c>
    </row>
    <row r="149" spans="1:26">
      <c r="A149" s="3">
        <v>46226</v>
      </c>
      <c r="B149">
        <v>4045.6</v>
      </c>
      <c r="C149" s="4">
        <v>3.0999999999999999E-3</v>
      </c>
      <c r="D149">
        <v>66400</v>
      </c>
      <c r="E149" s="119">
        <v>5.0000000000000001E-3</v>
      </c>
      <c r="F149">
        <v>7011</v>
      </c>
      <c r="G149" t="s">
        <v>77</v>
      </c>
      <c r="H149">
        <v>3910</v>
      </c>
      <c r="I149">
        <v>18</v>
      </c>
      <c r="J149" s="66">
        <v>4.6248715313463515E-3</v>
      </c>
      <c r="K149">
        <v>3892</v>
      </c>
      <c r="L149">
        <v>3854</v>
      </c>
      <c r="M149">
        <v>3921</v>
      </c>
      <c r="N149">
        <v>3851</v>
      </c>
      <c r="O149" s="66">
        <v>1.4530358069538143E-2</v>
      </c>
      <c r="P149">
        <v>3892</v>
      </c>
      <c r="Q149" s="66">
        <v>4.6248715313463515E-3</v>
      </c>
      <c r="R149" s="66">
        <v>1.5320695923136847E-2</v>
      </c>
      <c r="S149">
        <v>11487600</v>
      </c>
      <c r="T149" s="123">
        <v>3890.7534000000001</v>
      </c>
      <c r="U149">
        <v>5208</v>
      </c>
      <c r="V149">
        <v>3404</v>
      </c>
      <c r="Z149" s="117">
        <v>0.63908564814814817</v>
      </c>
    </row>
    <row r="150" spans="1:26">
      <c r="A150" s="3">
        <v>46226</v>
      </c>
      <c r="B150">
        <v>4045.6</v>
      </c>
      <c r="C150" s="4">
        <v>3.0999999999999999E-3</v>
      </c>
      <c r="D150">
        <v>66400</v>
      </c>
      <c r="E150" s="119">
        <v>5.0000000000000001E-3</v>
      </c>
      <c r="F150">
        <v>7013</v>
      </c>
      <c r="G150" t="s">
        <v>78</v>
      </c>
      <c r="H150">
        <v>2887</v>
      </c>
      <c r="I150">
        <v>108</v>
      </c>
      <c r="J150" s="66">
        <v>3.8862900323857502E-2</v>
      </c>
      <c r="K150">
        <v>2779</v>
      </c>
      <c r="L150">
        <v>2800</v>
      </c>
      <c r="M150">
        <v>2927</v>
      </c>
      <c r="N150">
        <v>2798</v>
      </c>
      <c r="O150" s="66">
        <v>3.1071428571428573E-2</v>
      </c>
      <c r="P150">
        <v>2880</v>
      </c>
      <c r="Q150" s="66">
        <v>2.4305555555555556E-3</v>
      </c>
      <c r="R150" s="66">
        <v>3.1808434596140099E-2</v>
      </c>
      <c r="S150">
        <v>10518300</v>
      </c>
      <c r="T150" s="123">
        <v>2882.3989999999999</v>
      </c>
      <c r="U150">
        <v>4698</v>
      </c>
      <c r="V150">
        <v>2245</v>
      </c>
      <c r="Z150" s="117">
        <v>0.63909722222222221</v>
      </c>
    </row>
    <row r="151" spans="1:26">
      <c r="A151" s="3">
        <v>46226</v>
      </c>
      <c r="B151">
        <v>4045.6</v>
      </c>
      <c r="C151" s="4">
        <v>3.0999999999999999E-3</v>
      </c>
      <c r="D151">
        <v>66400</v>
      </c>
      <c r="E151" s="119">
        <v>5.0000000000000001E-3</v>
      </c>
      <c r="F151">
        <v>7047</v>
      </c>
      <c r="G151" t="s">
        <v>79</v>
      </c>
      <c r="H151">
        <v>2443</v>
      </c>
      <c r="I151">
        <v>-44</v>
      </c>
      <c r="J151" s="66">
        <v>-1.7691998391636508E-2</v>
      </c>
      <c r="K151">
        <v>2487</v>
      </c>
      <c r="L151">
        <v>2457</v>
      </c>
      <c r="M151">
        <v>2486</v>
      </c>
      <c r="N151">
        <v>2434</v>
      </c>
      <c r="O151" s="66">
        <v>-5.6980056980056983E-3</v>
      </c>
      <c r="P151">
        <v>2460</v>
      </c>
      <c r="Q151" s="66">
        <v>-6.9105691056910567E-3</v>
      </c>
      <c r="R151" s="66">
        <v>3.6976170912078883E-3</v>
      </c>
      <c r="S151">
        <v>69800</v>
      </c>
      <c r="T151" s="123">
        <v>2456.7233999999999</v>
      </c>
      <c r="U151">
        <v>2769</v>
      </c>
      <c r="V151">
        <v>1912</v>
      </c>
      <c r="Z151" s="117">
        <v>0.6388773148148148</v>
      </c>
    </row>
    <row r="152" spans="1:26">
      <c r="A152" s="3">
        <v>46226</v>
      </c>
      <c r="B152">
        <v>4045.6</v>
      </c>
      <c r="C152" s="4">
        <v>3.0999999999999999E-3</v>
      </c>
      <c r="D152">
        <v>66400</v>
      </c>
      <c r="E152" s="119">
        <v>5.0000000000000001E-3</v>
      </c>
      <c r="F152">
        <v>7084</v>
      </c>
      <c r="G152" t="s">
        <v>80</v>
      </c>
      <c r="H152">
        <v>2765</v>
      </c>
      <c r="I152">
        <v>25</v>
      </c>
      <c r="J152" s="66">
        <v>9.1240875912408752E-3</v>
      </c>
      <c r="K152">
        <v>2740</v>
      </c>
      <c r="L152">
        <v>2740</v>
      </c>
      <c r="M152">
        <v>2773</v>
      </c>
      <c r="N152">
        <v>2740</v>
      </c>
      <c r="O152" s="66">
        <v>9.1240875912408752E-3</v>
      </c>
      <c r="P152">
        <v>2751</v>
      </c>
      <c r="Q152" s="66">
        <v>5.0890585241730284E-3</v>
      </c>
      <c r="R152" s="66">
        <v>9.1240875912408752E-3</v>
      </c>
      <c r="S152">
        <v>2500</v>
      </c>
      <c r="T152" s="123">
        <v>2757.88</v>
      </c>
      <c r="U152">
        <v>3595</v>
      </c>
      <c r="V152">
        <v>1856</v>
      </c>
      <c r="Z152" s="117">
        <v>0.61251157407407408</v>
      </c>
    </row>
    <row r="153" spans="1:26">
      <c r="A153" s="3">
        <v>46226</v>
      </c>
      <c r="B153">
        <v>4045.6</v>
      </c>
      <c r="C153" s="4">
        <v>3.0999999999999999E-3</v>
      </c>
      <c r="D153">
        <v>66400</v>
      </c>
      <c r="E153" s="119">
        <v>5.0000000000000001E-3</v>
      </c>
      <c r="F153">
        <v>7182</v>
      </c>
      <c r="G153" t="s">
        <v>81</v>
      </c>
      <c r="H153">
        <v>3440</v>
      </c>
      <c r="I153">
        <v>29</v>
      </c>
      <c r="J153" s="66">
        <v>8.5019055995309289E-3</v>
      </c>
      <c r="K153">
        <v>3411</v>
      </c>
      <c r="L153">
        <v>3392</v>
      </c>
      <c r="M153">
        <v>3461</v>
      </c>
      <c r="N153">
        <v>3386</v>
      </c>
      <c r="O153" s="66">
        <v>1.4150943396226415E-2</v>
      </c>
      <c r="P153">
        <v>3453</v>
      </c>
      <c r="Q153" s="66">
        <v>-3.7648421662322619E-3</v>
      </c>
      <c r="R153" s="66">
        <v>1.5948021264028351E-2</v>
      </c>
      <c r="S153">
        <v>4434900</v>
      </c>
      <c r="T153" s="123">
        <v>3434.8744000000002</v>
      </c>
      <c r="U153">
        <v>3460</v>
      </c>
      <c r="V153">
        <v>2238</v>
      </c>
      <c r="Z153" s="117">
        <v>0.63908564814814817</v>
      </c>
    </row>
    <row r="154" spans="1:26">
      <c r="A154" s="3">
        <v>46226</v>
      </c>
      <c r="B154">
        <v>4045.6</v>
      </c>
      <c r="C154" s="4">
        <v>3.0999999999999999E-3</v>
      </c>
      <c r="D154">
        <v>66400</v>
      </c>
      <c r="E154" s="119">
        <v>5.0000000000000001E-3</v>
      </c>
      <c r="F154">
        <v>7203</v>
      </c>
      <c r="G154" t="s">
        <v>82</v>
      </c>
      <c r="H154">
        <v>2930</v>
      </c>
      <c r="I154">
        <v>-9</v>
      </c>
      <c r="J154" s="66">
        <v>-3.0622660768969039E-3</v>
      </c>
      <c r="K154">
        <v>2939</v>
      </c>
      <c r="L154">
        <v>2938</v>
      </c>
      <c r="M154">
        <v>2945.5</v>
      </c>
      <c r="N154">
        <v>2913.5</v>
      </c>
      <c r="O154" s="66">
        <v>-2.722940776038121E-3</v>
      </c>
      <c r="P154">
        <v>2928</v>
      </c>
      <c r="Q154" s="66">
        <v>6.8306010928961749E-4</v>
      </c>
      <c r="R154" s="66">
        <v>5.663291573708598E-3</v>
      </c>
      <c r="S154">
        <v>16713500</v>
      </c>
      <c r="T154" s="123">
        <v>2933.4222</v>
      </c>
      <c r="U154">
        <v>4000</v>
      </c>
      <c r="V154">
        <v>2686</v>
      </c>
      <c r="Z154" s="117">
        <v>0.63908564814814817</v>
      </c>
    </row>
    <row r="155" spans="1:26">
      <c r="A155" s="3">
        <v>46226</v>
      </c>
      <c r="B155">
        <v>4045.6</v>
      </c>
      <c r="C155" s="4">
        <v>3.0999999999999999E-3</v>
      </c>
      <c r="D155">
        <v>66400</v>
      </c>
      <c r="E155" s="119">
        <v>5.0000000000000001E-3</v>
      </c>
      <c r="F155">
        <v>7213</v>
      </c>
      <c r="G155" t="s">
        <v>83</v>
      </c>
      <c r="H155">
        <v>624</v>
      </c>
      <c r="I155">
        <v>3</v>
      </c>
      <c r="J155" s="66">
        <v>4.830917874396135E-3</v>
      </c>
      <c r="K155">
        <v>621</v>
      </c>
      <c r="L155">
        <v>621</v>
      </c>
      <c r="M155">
        <v>625</v>
      </c>
      <c r="N155">
        <v>620</v>
      </c>
      <c r="O155" s="66">
        <v>4.830917874396135E-3</v>
      </c>
      <c r="P155">
        <v>622</v>
      </c>
      <c r="Q155" s="66">
        <v>3.2154340836012861E-3</v>
      </c>
      <c r="R155" s="66">
        <v>6.4516129032258064E-3</v>
      </c>
      <c r="S155">
        <v>4600</v>
      </c>
      <c r="T155" s="123">
        <v>621.43470000000002</v>
      </c>
      <c r="U155">
        <v>647</v>
      </c>
      <c r="V155">
        <v>438</v>
      </c>
      <c r="Z155" s="117">
        <v>0.6368287037037037</v>
      </c>
    </row>
    <row r="156" spans="1:26">
      <c r="A156" s="3">
        <v>46226</v>
      </c>
      <c r="B156">
        <v>4045.6</v>
      </c>
      <c r="C156" s="4">
        <v>3.0999999999999999E-3</v>
      </c>
      <c r="D156">
        <v>66400</v>
      </c>
      <c r="E156" s="119">
        <v>5.0000000000000001E-3</v>
      </c>
      <c r="F156">
        <v>7220</v>
      </c>
      <c r="G156" t="s">
        <v>84</v>
      </c>
      <c r="H156">
        <v>3165</v>
      </c>
      <c r="I156">
        <v>-10</v>
      </c>
      <c r="J156" s="66">
        <v>-3.1496062992125984E-3</v>
      </c>
      <c r="K156">
        <v>3175</v>
      </c>
      <c r="L156">
        <v>3150</v>
      </c>
      <c r="M156">
        <v>3345</v>
      </c>
      <c r="N156">
        <v>3130</v>
      </c>
      <c r="O156" s="66">
        <v>4.7619047619047623E-3</v>
      </c>
      <c r="P156">
        <v>3220</v>
      </c>
      <c r="Q156" s="66">
        <v>-1.7080745341614908E-2</v>
      </c>
      <c r="R156" s="66">
        <v>1.1182108626198083E-2</v>
      </c>
      <c r="S156">
        <v>757300</v>
      </c>
      <c r="T156" s="123">
        <v>3241.739</v>
      </c>
      <c r="U156">
        <v>10550</v>
      </c>
      <c r="V156">
        <v>2210</v>
      </c>
      <c r="Z156" s="117">
        <v>0.63888888888888884</v>
      </c>
    </row>
    <row r="157" spans="1:26">
      <c r="A157" s="3">
        <v>46226</v>
      </c>
      <c r="B157">
        <v>4045.6</v>
      </c>
      <c r="C157" s="4">
        <v>3.0999999999999999E-3</v>
      </c>
      <c r="D157">
        <v>66400</v>
      </c>
      <c r="E157" s="119">
        <v>5.0000000000000001E-3</v>
      </c>
      <c r="F157">
        <v>7269</v>
      </c>
      <c r="G157" t="s">
        <v>85</v>
      </c>
      <c r="H157">
        <v>2045</v>
      </c>
      <c r="I157">
        <v>-11</v>
      </c>
      <c r="J157" s="66">
        <v>-5.350194552529183E-3</v>
      </c>
      <c r="K157">
        <v>2056</v>
      </c>
      <c r="L157">
        <v>2049.5</v>
      </c>
      <c r="M157">
        <v>2063.5</v>
      </c>
      <c r="N157">
        <v>2039</v>
      </c>
      <c r="O157" s="66">
        <v>-2.1956574774335204E-3</v>
      </c>
      <c r="P157">
        <v>2047</v>
      </c>
      <c r="Q157" s="66">
        <v>-9.7703957010258913E-4</v>
      </c>
      <c r="R157" s="66">
        <v>2.9426189308484553E-3</v>
      </c>
      <c r="S157">
        <v>2806200</v>
      </c>
      <c r="T157" s="123">
        <v>2047.1185</v>
      </c>
      <c r="U157">
        <v>2439</v>
      </c>
      <c r="V157">
        <v>1670</v>
      </c>
      <c r="Z157" s="117">
        <v>0.63908564814814817</v>
      </c>
    </row>
    <row r="158" spans="1:26">
      <c r="A158" s="3">
        <v>46226</v>
      </c>
      <c r="B158">
        <v>4045.6</v>
      </c>
      <c r="C158" s="4">
        <v>3.0999999999999999E-3</v>
      </c>
      <c r="D158">
        <v>66400</v>
      </c>
      <c r="E158" s="119">
        <v>5.0000000000000001E-3</v>
      </c>
      <c r="F158">
        <v>7272</v>
      </c>
      <c r="G158" t="s">
        <v>86</v>
      </c>
      <c r="H158">
        <v>1291</v>
      </c>
      <c r="I158">
        <v>-18.5</v>
      </c>
      <c r="J158" s="66">
        <v>-1.4127529591447117E-2</v>
      </c>
      <c r="K158">
        <v>1309.5</v>
      </c>
      <c r="L158">
        <v>1309.5</v>
      </c>
      <c r="M158">
        <v>1312</v>
      </c>
      <c r="N158">
        <v>1283.5</v>
      </c>
      <c r="O158" s="66">
        <v>-1.4127529591447117E-2</v>
      </c>
      <c r="P158">
        <v>1289.5</v>
      </c>
      <c r="Q158" s="66">
        <v>1.1632415664986429E-3</v>
      </c>
      <c r="R158" s="66">
        <v>5.8433969614335802E-3</v>
      </c>
      <c r="S158">
        <v>3130700</v>
      </c>
      <c r="T158" s="123">
        <v>1295.6225999999999</v>
      </c>
      <c r="U158">
        <v>1328.5</v>
      </c>
      <c r="V158">
        <v>1033</v>
      </c>
      <c r="Z158" s="117">
        <v>0.63898148148148148</v>
      </c>
    </row>
    <row r="159" spans="1:26">
      <c r="A159" s="3">
        <v>46226</v>
      </c>
      <c r="B159">
        <v>4045.6</v>
      </c>
      <c r="C159" s="4">
        <v>3.0999999999999999E-3</v>
      </c>
      <c r="D159">
        <v>66400</v>
      </c>
      <c r="E159" s="119">
        <v>5.0000000000000001E-3</v>
      </c>
      <c r="F159">
        <v>7376</v>
      </c>
      <c r="G159" t="s">
        <v>87</v>
      </c>
      <c r="H159">
        <v>1050</v>
      </c>
      <c r="I159">
        <v>36</v>
      </c>
      <c r="J159" s="66">
        <v>3.5502958579881658E-2</v>
      </c>
      <c r="K159">
        <v>1014</v>
      </c>
      <c r="L159">
        <v>998</v>
      </c>
      <c r="M159">
        <v>1060</v>
      </c>
      <c r="N159">
        <v>998</v>
      </c>
      <c r="O159" s="66">
        <v>5.2104208416833664E-2</v>
      </c>
      <c r="P159">
        <v>1049</v>
      </c>
      <c r="Q159" s="66">
        <v>9.5328884652049568E-4</v>
      </c>
      <c r="R159" s="66">
        <v>5.2104208416833664E-2</v>
      </c>
      <c r="S159">
        <v>8500</v>
      </c>
      <c r="T159" s="123">
        <v>1031.047</v>
      </c>
      <c r="U159">
        <v>1310</v>
      </c>
      <c r="V159">
        <v>631</v>
      </c>
      <c r="Z159" s="117">
        <v>0.62785879629629626</v>
      </c>
    </row>
    <row r="160" spans="1:26">
      <c r="A160" s="3">
        <v>46226</v>
      </c>
      <c r="B160">
        <v>4045.6</v>
      </c>
      <c r="C160" s="4">
        <v>3.0999999999999999E-3</v>
      </c>
      <c r="D160">
        <v>66400</v>
      </c>
      <c r="E160" s="119">
        <v>5.0000000000000001E-3</v>
      </c>
      <c r="F160">
        <v>7525</v>
      </c>
      <c r="G160" t="s">
        <v>88</v>
      </c>
      <c r="H160">
        <v>3575</v>
      </c>
      <c r="I160">
        <v>-20</v>
      </c>
      <c r="J160" s="66">
        <v>-5.5632823365785811E-3</v>
      </c>
      <c r="K160">
        <v>3595</v>
      </c>
      <c r="L160">
        <v>3575</v>
      </c>
      <c r="M160">
        <v>3600</v>
      </c>
      <c r="N160">
        <v>3575</v>
      </c>
      <c r="O160" s="66">
        <v>0</v>
      </c>
      <c r="P160">
        <v>3595</v>
      </c>
      <c r="Q160" s="66">
        <v>-5.5632823365785811E-3</v>
      </c>
      <c r="R160" s="66">
        <v>0</v>
      </c>
      <c r="S160">
        <v>4100</v>
      </c>
      <c r="T160" s="123">
        <v>3583.4146000000001</v>
      </c>
      <c r="U160">
        <v>3980</v>
      </c>
      <c r="V160">
        <v>3325</v>
      </c>
      <c r="Z160" s="117">
        <v>0.63650462962962961</v>
      </c>
    </row>
    <row r="161" spans="1:26">
      <c r="A161" s="3">
        <v>46226</v>
      </c>
      <c r="B161">
        <v>4045.6</v>
      </c>
      <c r="C161" s="4">
        <v>3.0999999999999999E-3</v>
      </c>
      <c r="D161">
        <v>66400</v>
      </c>
      <c r="E161" s="119">
        <v>5.0000000000000001E-3</v>
      </c>
      <c r="F161">
        <v>7729</v>
      </c>
      <c r="G161" t="s">
        <v>89</v>
      </c>
      <c r="H161">
        <v>18450</v>
      </c>
      <c r="I161">
        <v>195</v>
      </c>
      <c r="J161" s="66">
        <v>1.0682004930156122E-2</v>
      </c>
      <c r="K161">
        <v>18255</v>
      </c>
      <c r="L161">
        <v>18655</v>
      </c>
      <c r="M161">
        <v>19005</v>
      </c>
      <c r="N161">
        <v>18395</v>
      </c>
      <c r="O161" s="66">
        <v>-1.098901098901099E-2</v>
      </c>
      <c r="P161">
        <v>18410</v>
      </c>
      <c r="Q161" s="66">
        <v>2.1727322107550242E-3</v>
      </c>
      <c r="R161" s="66">
        <v>2.989942919271541E-3</v>
      </c>
      <c r="S161">
        <v>267100</v>
      </c>
      <c r="T161" s="123">
        <v>18659.2287</v>
      </c>
      <c r="U161">
        <v>21310</v>
      </c>
      <c r="V161">
        <v>11300</v>
      </c>
      <c r="Z161" s="117">
        <v>0.63909722222222221</v>
      </c>
    </row>
    <row r="162" spans="1:26">
      <c r="A162" s="3">
        <v>46226</v>
      </c>
      <c r="B162">
        <v>4045.6</v>
      </c>
      <c r="C162" s="4">
        <v>3.0999999999999999E-3</v>
      </c>
      <c r="D162">
        <v>66400</v>
      </c>
      <c r="E162" s="119">
        <v>5.0000000000000001E-3</v>
      </c>
      <c r="F162">
        <v>7921</v>
      </c>
      <c r="G162" t="s">
        <v>90</v>
      </c>
      <c r="H162">
        <v>4375</v>
      </c>
      <c r="I162">
        <v>-20</v>
      </c>
      <c r="J162" s="66">
        <v>-4.5506257110352671E-3</v>
      </c>
      <c r="K162">
        <v>4395</v>
      </c>
      <c r="L162">
        <v>4365</v>
      </c>
      <c r="M162">
        <v>4390</v>
      </c>
      <c r="N162">
        <v>4280</v>
      </c>
      <c r="O162" s="66">
        <v>2.2909507445589921E-3</v>
      </c>
      <c r="P162">
        <v>4315</v>
      </c>
      <c r="Q162" s="66">
        <v>1.3904982618771726E-2</v>
      </c>
      <c r="R162" s="66">
        <v>2.219626168224299E-2</v>
      </c>
      <c r="S162">
        <v>42800</v>
      </c>
      <c r="T162" s="123">
        <v>4339.4975999999997</v>
      </c>
      <c r="U162">
        <v>4790</v>
      </c>
      <c r="V162">
        <v>2783</v>
      </c>
      <c r="Z162" s="117">
        <v>0.63792824074074073</v>
      </c>
    </row>
    <row r="163" spans="1:26">
      <c r="A163" s="3">
        <v>46226</v>
      </c>
      <c r="B163">
        <v>4045.6</v>
      </c>
      <c r="C163" s="4">
        <v>3.0999999999999999E-3</v>
      </c>
      <c r="D163">
        <v>66400</v>
      </c>
      <c r="E163" s="119">
        <v>5.0000000000000001E-3</v>
      </c>
      <c r="F163">
        <v>8031</v>
      </c>
      <c r="G163" t="s">
        <v>91</v>
      </c>
      <c r="H163">
        <v>4943</v>
      </c>
      <c r="I163">
        <v>32</v>
      </c>
      <c r="J163" s="66">
        <v>6.5159845245367541E-3</v>
      </c>
      <c r="K163">
        <v>4911</v>
      </c>
      <c r="L163">
        <v>4911</v>
      </c>
      <c r="M163">
        <v>4977</v>
      </c>
      <c r="N163">
        <v>4891</v>
      </c>
      <c r="O163" s="66">
        <v>6.5159845245367541E-3</v>
      </c>
      <c r="P163">
        <v>4940</v>
      </c>
      <c r="Q163" s="66">
        <v>6.0728744939271258E-4</v>
      </c>
      <c r="R163" s="66">
        <v>1.063177264363116E-2</v>
      </c>
      <c r="S163">
        <v>3979200</v>
      </c>
      <c r="T163" s="123">
        <v>4938.5646999999999</v>
      </c>
      <c r="U163">
        <v>6675</v>
      </c>
      <c r="V163">
        <v>4407</v>
      </c>
      <c r="Z163" s="117">
        <v>0.6390393518518519</v>
      </c>
    </row>
    <row r="164" spans="1:26">
      <c r="A164" s="3">
        <v>46226</v>
      </c>
      <c r="B164">
        <v>4045.6</v>
      </c>
      <c r="C164" s="4">
        <v>3.0999999999999999E-3</v>
      </c>
      <c r="D164">
        <v>66400</v>
      </c>
      <c r="E164" s="119">
        <v>5.0000000000000001E-3</v>
      </c>
      <c r="F164">
        <v>8058</v>
      </c>
      <c r="G164" t="s">
        <v>92</v>
      </c>
      <c r="H164">
        <v>4914</v>
      </c>
      <c r="I164">
        <v>26</v>
      </c>
      <c r="J164" s="66">
        <v>5.3191489361702126E-3</v>
      </c>
      <c r="K164">
        <v>4888</v>
      </c>
      <c r="L164">
        <v>4863</v>
      </c>
      <c r="M164">
        <v>4943</v>
      </c>
      <c r="N164">
        <v>4840</v>
      </c>
      <c r="O164" s="66">
        <v>1.0487353485502776E-2</v>
      </c>
      <c r="P164">
        <v>4909</v>
      </c>
      <c r="Q164" s="66">
        <v>1.0185373803218579E-3</v>
      </c>
      <c r="R164" s="66">
        <v>1.5289256198347107E-2</v>
      </c>
      <c r="S164">
        <v>5513700</v>
      </c>
      <c r="T164" s="123">
        <v>4904.2830000000004</v>
      </c>
      <c r="U164">
        <v>6012</v>
      </c>
      <c r="V164">
        <v>3610</v>
      </c>
      <c r="Z164" s="117">
        <v>0.63901620370370371</v>
      </c>
    </row>
    <row r="165" spans="1:26">
      <c r="A165" s="3">
        <v>46226</v>
      </c>
      <c r="B165">
        <v>4045.6</v>
      </c>
      <c r="C165" s="4">
        <v>3.0999999999999999E-3</v>
      </c>
      <c r="D165">
        <v>66400</v>
      </c>
      <c r="E165" s="119">
        <v>5.0000000000000001E-3</v>
      </c>
      <c r="F165">
        <v>8233</v>
      </c>
      <c r="G165" t="s">
        <v>93</v>
      </c>
      <c r="H165">
        <v>2246.5</v>
      </c>
      <c r="I165">
        <v>-156</v>
      </c>
      <c r="J165" s="66">
        <v>-6.4932362122788759E-2</v>
      </c>
      <c r="K165">
        <v>2402.5</v>
      </c>
      <c r="L165">
        <v>2390</v>
      </c>
      <c r="M165">
        <v>2395.5</v>
      </c>
      <c r="N165">
        <v>2218</v>
      </c>
      <c r="O165" s="66">
        <v>-6.0041841004184103E-2</v>
      </c>
      <c r="P165">
        <v>2354</v>
      </c>
      <c r="Q165" s="66">
        <v>-4.5666949872557351E-2</v>
      </c>
      <c r="R165" s="66">
        <v>1.284941388638413E-2</v>
      </c>
      <c r="S165">
        <v>2005500</v>
      </c>
      <c r="T165" s="123">
        <v>2311.1253999999999</v>
      </c>
      <c r="U165">
        <v>2608.5</v>
      </c>
      <c r="V165">
        <v>1642.5</v>
      </c>
      <c r="Z165" s="117">
        <v>0.63909722222222221</v>
      </c>
    </row>
    <row r="166" spans="1:26">
      <c r="A166" s="3">
        <v>46226</v>
      </c>
      <c r="B166">
        <v>4045.6</v>
      </c>
      <c r="C166" s="4">
        <v>3.0999999999999999E-3</v>
      </c>
      <c r="D166">
        <v>66400</v>
      </c>
      <c r="E166" s="119">
        <v>5.0000000000000001E-3</v>
      </c>
      <c r="F166">
        <v>8304</v>
      </c>
      <c r="G166" t="s">
        <v>94</v>
      </c>
      <c r="H166">
        <v>3031</v>
      </c>
      <c r="I166">
        <v>27</v>
      </c>
      <c r="J166" s="66">
        <v>8.9880159786950731E-3</v>
      </c>
      <c r="K166">
        <v>3004</v>
      </c>
      <c r="L166">
        <v>2995</v>
      </c>
      <c r="M166">
        <v>3048</v>
      </c>
      <c r="N166">
        <v>2991.5</v>
      </c>
      <c r="O166" s="66">
        <v>1.2020033388981636E-2</v>
      </c>
      <c r="P166">
        <v>3036</v>
      </c>
      <c r="Q166" s="66">
        <v>-1.6469038208168643E-3</v>
      </c>
      <c r="R166" s="66">
        <v>1.3204078221627946E-2</v>
      </c>
      <c r="S166">
        <v>1043000</v>
      </c>
      <c r="T166" s="123">
        <v>3030.0068000000001</v>
      </c>
      <c r="U166">
        <v>3027</v>
      </c>
      <c r="V166">
        <v>2418.5</v>
      </c>
      <c r="Z166" s="117">
        <v>0.63909722222222221</v>
      </c>
    </row>
    <row r="167" spans="1:26">
      <c r="A167" s="3">
        <v>46226</v>
      </c>
      <c r="B167">
        <v>4045.6</v>
      </c>
      <c r="C167" s="4">
        <v>3.0999999999999999E-3</v>
      </c>
      <c r="D167">
        <v>66400</v>
      </c>
      <c r="E167" s="119">
        <v>5.0000000000000001E-3</v>
      </c>
      <c r="F167">
        <v>8316</v>
      </c>
      <c r="G167" t="s">
        <v>95</v>
      </c>
      <c r="H167">
        <v>7162</v>
      </c>
      <c r="I167">
        <v>90</v>
      </c>
      <c r="J167" s="66">
        <v>1.2726244343891403E-2</v>
      </c>
      <c r="K167">
        <v>7072</v>
      </c>
      <c r="L167">
        <v>7000</v>
      </c>
      <c r="M167">
        <v>7212</v>
      </c>
      <c r="N167">
        <v>6999</v>
      </c>
      <c r="O167" s="66">
        <v>2.3142857142857142E-2</v>
      </c>
      <c r="P167">
        <v>7177</v>
      </c>
      <c r="Q167" s="66">
        <v>-2.0900097533788492E-3</v>
      </c>
      <c r="R167" s="66">
        <v>2.3289041291613088E-2</v>
      </c>
      <c r="S167">
        <v>10578500</v>
      </c>
      <c r="T167" s="123">
        <v>7157.3995000000004</v>
      </c>
      <c r="U167">
        <v>7147</v>
      </c>
      <c r="V167">
        <v>4927</v>
      </c>
      <c r="Z167" s="117">
        <v>0.63908564814814817</v>
      </c>
    </row>
    <row r="168" spans="1:26">
      <c r="A168" s="3">
        <v>46226</v>
      </c>
      <c r="B168">
        <v>4045.6</v>
      </c>
      <c r="C168" s="4">
        <v>3.0999999999999999E-3</v>
      </c>
      <c r="D168">
        <v>66400</v>
      </c>
      <c r="E168" s="119">
        <v>5.0000000000000001E-3</v>
      </c>
      <c r="F168">
        <v>8331</v>
      </c>
      <c r="G168" t="s">
        <v>96</v>
      </c>
      <c r="H168">
        <v>2743.5</v>
      </c>
      <c r="I168">
        <v>35.5</v>
      </c>
      <c r="J168" s="66">
        <v>1.310930576070901E-2</v>
      </c>
      <c r="K168">
        <v>2708</v>
      </c>
      <c r="L168">
        <v>2681</v>
      </c>
      <c r="M168">
        <v>2773</v>
      </c>
      <c r="N168">
        <v>2680</v>
      </c>
      <c r="O168" s="66">
        <v>2.331219694143976E-2</v>
      </c>
      <c r="P168">
        <v>2754</v>
      </c>
      <c r="Q168" s="66">
        <v>-3.8126361655773421E-3</v>
      </c>
      <c r="R168" s="66">
        <v>2.3694029850746267E-2</v>
      </c>
      <c r="S168">
        <v>1541100</v>
      </c>
      <c r="T168" s="123">
        <v>2742.3798999999999</v>
      </c>
      <c r="U168">
        <v>2813</v>
      </c>
      <c r="V168">
        <v>1764</v>
      </c>
      <c r="Z168" s="117">
        <v>0.6390393518518519</v>
      </c>
    </row>
    <row r="169" spans="1:26">
      <c r="A169" s="3">
        <v>46226</v>
      </c>
      <c r="B169">
        <v>4045.6</v>
      </c>
      <c r="C169" s="4">
        <v>3.0999999999999999E-3</v>
      </c>
      <c r="D169">
        <v>66400</v>
      </c>
      <c r="E169" s="119">
        <v>5.0000000000000001E-3</v>
      </c>
      <c r="F169">
        <v>8424</v>
      </c>
      <c r="G169" t="s">
        <v>97</v>
      </c>
      <c r="H169">
        <v>4407</v>
      </c>
      <c r="I169">
        <v>-25</v>
      </c>
      <c r="J169" s="66">
        <v>-5.6407942238267152E-3</v>
      </c>
      <c r="K169">
        <v>4432</v>
      </c>
      <c r="L169">
        <v>4412</v>
      </c>
      <c r="M169">
        <v>4440</v>
      </c>
      <c r="N169">
        <v>4403</v>
      </c>
      <c r="O169" s="66">
        <v>-1.1332728921124207E-3</v>
      </c>
      <c r="P169">
        <v>4413</v>
      </c>
      <c r="Q169" s="66">
        <v>-1.3596193065941536E-3</v>
      </c>
      <c r="R169" s="66">
        <v>9.0847149670679082E-4</v>
      </c>
      <c r="S169">
        <v>91400</v>
      </c>
      <c r="T169" s="123">
        <v>4418.3512000000001</v>
      </c>
      <c r="U169">
        <v>4664</v>
      </c>
      <c r="V169">
        <v>4016</v>
      </c>
      <c r="Z169" s="117">
        <v>0.63896990740740744</v>
      </c>
    </row>
    <row r="170" spans="1:26">
      <c r="A170" s="3">
        <v>46226</v>
      </c>
      <c r="B170">
        <v>4045.6</v>
      </c>
      <c r="C170" s="4">
        <v>3.0999999999999999E-3</v>
      </c>
      <c r="D170">
        <v>66400</v>
      </c>
      <c r="E170" s="119">
        <v>5.0000000000000001E-3</v>
      </c>
      <c r="F170">
        <v>8425</v>
      </c>
      <c r="G170" t="s">
        <v>98</v>
      </c>
      <c r="H170">
        <v>1319</v>
      </c>
      <c r="I170">
        <v>-7</v>
      </c>
      <c r="J170" s="66">
        <v>-5.279034690799397E-3</v>
      </c>
      <c r="K170">
        <v>1326</v>
      </c>
      <c r="L170">
        <v>1326</v>
      </c>
      <c r="M170">
        <v>1329</v>
      </c>
      <c r="N170">
        <v>1319</v>
      </c>
      <c r="O170" s="66">
        <v>-5.279034690799397E-3</v>
      </c>
      <c r="P170">
        <v>1321</v>
      </c>
      <c r="Q170" s="66">
        <v>-1.514004542013626E-3</v>
      </c>
      <c r="R170" s="66">
        <v>0</v>
      </c>
      <c r="S170">
        <v>478700</v>
      </c>
      <c r="T170" s="123">
        <v>1323.5786000000001</v>
      </c>
      <c r="U170">
        <v>1544</v>
      </c>
      <c r="V170">
        <v>1224</v>
      </c>
      <c r="Z170" s="117">
        <v>0.63893518518518522</v>
      </c>
    </row>
    <row r="171" spans="1:26">
      <c r="A171" s="3">
        <v>46226</v>
      </c>
      <c r="B171">
        <v>4045.6</v>
      </c>
      <c r="C171" s="4">
        <v>3.0999999999999999E-3</v>
      </c>
      <c r="D171">
        <v>66400</v>
      </c>
      <c r="E171" s="119">
        <v>5.0000000000000001E-3</v>
      </c>
      <c r="F171">
        <v>8591</v>
      </c>
      <c r="G171" t="s">
        <v>99</v>
      </c>
      <c r="H171">
        <v>6591</v>
      </c>
      <c r="I171">
        <v>9</v>
      </c>
      <c r="J171" s="66">
        <v>1.3673655423883319E-3</v>
      </c>
      <c r="K171">
        <v>6582</v>
      </c>
      <c r="L171">
        <v>6590</v>
      </c>
      <c r="M171">
        <v>6653</v>
      </c>
      <c r="N171">
        <v>6583</v>
      </c>
      <c r="O171" s="66">
        <v>1.5174506828528073E-4</v>
      </c>
      <c r="P171">
        <v>6624</v>
      </c>
      <c r="Q171" s="66">
        <v>-4.9818840579710141E-3</v>
      </c>
      <c r="R171" s="66">
        <v>1.2152514051344372E-3</v>
      </c>
      <c r="S171">
        <v>1811300</v>
      </c>
      <c r="T171" s="123">
        <v>6619.3315000000002</v>
      </c>
      <c r="U171">
        <v>6639</v>
      </c>
      <c r="V171">
        <v>4528</v>
      </c>
      <c r="Z171" s="117">
        <v>0.63905092592592594</v>
      </c>
    </row>
    <row r="172" spans="1:26">
      <c r="A172" s="3">
        <v>46226</v>
      </c>
      <c r="B172">
        <v>4045.6</v>
      </c>
      <c r="C172" s="4">
        <v>3.0999999999999999E-3</v>
      </c>
      <c r="D172">
        <v>66400</v>
      </c>
      <c r="E172" s="119">
        <v>5.0000000000000001E-3</v>
      </c>
      <c r="F172">
        <v>8593</v>
      </c>
      <c r="G172" t="s">
        <v>100</v>
      </c>
      <c r="H172">
        <v>1434.5</v>
      </c>
      <c r="I172">
        <v>-2.5</v>
      </c>
      <c r="J172" s="66">
        <v>-1.7397355601948504E-3</v>
      </c>
      <c r="K172">
        <v>1437</v>
      </c>
      <c r="L172">
        <v>1435</v>
      </c>
      <c r="M172">
        <v>1440.5</v>
      </c>
      <c r="N172">
        <v>1432.5</v>
      </c>
      <c r="O172" s="66">
        <v>-3.4843205574912892E-4</v>
      </c>
      <c r="P172">
        <v>1434</v>
      </c>
      <c r="Q172" s="66">
        <v>3.4867503486750347E-4</v>
      </c>
      <c r="R172" s="66">
        <v>1.3961605584642235E-3</v>
      </c>
      <c r="S172">
        <v>1985800</v>
      </c>
      <c r="T172" s="123">
        <v>1436.1455000000001</v>
      </c>
      <c r="U172">
        <v>1541.5</v>
      </c>
      <c r="V172">
        <v>1239.5</v>
      </c>
      <c r="Z172" s="117">
        <v>0.63910879629629624</v>
      </c>
    </row>
    <row r="173" spans="1:26">
      <c r="A173" s="3">
        <v>46226</v>
      </c>
      <c r="B173">
        <v>4045.6</v>
      </c>
      <c r="C173" s="4">
        <v>3.0999999999999999E-3</v>
      </c>
      <c r="D173">
        <v>66400</v>
      </c>
      <c r="E173" s="119">
        <v>5.0000000000000001E-3</v>
      </c>
      <c r="F173">
        <v>8604</v>
      </c>
      <c r="G173" t="s">
        <v>101</v>
      </c>
      <c r="H173">
        <v>1615.5</v>
      </c>
      <c r="I173">
        <v>12.5</v>
      </c>
      <c r="J173" s="66">
        <v>7.7978789769182783E-3</v>
      </c>
      <c r="K173">
        <v>1603</v>
      </c>
      <c r="L173">
        <v>1597</v>
      </c>
      <c r="M173">
        <v>1624</v>
      </c>
      <c r="N173">
        <v>1591</v>
      </c>
      <c r="O173" s="66">
        <v>1.1584220413274891E-2</v>
      </c>
      <c r="P173">
        <v>1608</v>
      </c>
      <c r="Q173" s="66">
        <v>4.6641791044776115E-3</v>
      </c>
      <c r="R173" s="66">
        <v>1.5399120050282841E-2</v>
      </c>
      <c r="S173">
        <v>5880400</v>
      </c>
      <c r="T173" s="123">
        <v>1611.5117</v>
      </c>
      <c r="U173">
        <v>1636</v>
      </c>
      <c r="V173">
        <v>1145</v>
      </c>
      <c r="Z173" s="117">
        <v>0.63906249999999998</v>
      </c>
    </row>
    <row r="174" spans="1:26">
      <c r="A174" s="3">
        <v>46226</v>
      </c>
      <c r="B174">
        <v>4045.6</v>
      </c>
      <c r="C174" s="4">
        <v>3.0999999999999999E-3</v>
      </c>
      <c r="D174">
        <v>66400</v>
      </c>
      <c r="E174" s="119">
        <v>5.0000000000000001E-3</v>
      </c>
      <c r="F174">
        <v>8697</v>
      </c>
      <c r="G174" t="s">
        <v>102</v>
      </c>
      <c r="H174">
        <v>2262</v>
      </c>
      <c r="I174">
        <v>44</v>
      </c>
      <c r="J174" s="66">
        <v>1.9837691614066726E-2</v>
      </c>
      <c r="K174">
        <v>2218</v>
      </c>
      <c r="L174">
        <v>2200</v>
      </c>
      <c r="M174">
        <v>2273</v>
      </c>
      <c r="N174">
        <v>2200</v>
      </c>
      <c r="O174" s="66">
        <v>2.8181818181818183E-2</v>
      </c>
      <c r="P174">
        <v>2250.5</v>
      </c>
      <c r="Q174" s="66">
        <v>5.1099755609864475E-3</v>
      </c>
      <c r="R174" s="66">
        <v>2.8181818181818183E-2</v>
      </c>
      <c r="S174">
        <v>1331300</v>
      </c>
      <c r="T174" s="123">
        <v>2246.8879000000002</v>
      </c>
      <c r="U174">
        <v>2267</v>
      </c>
      <c r="V174">
        <v>1597</v>
      </c>
      <c r="Z174" s="117">
        <v>0.63902777777777775</v>
      </c>
    </row>
    <row r="175" spans="1:26">
      <c r="A175" s="3">
        <v>46226</v>
      </c>
      <c r="B175">
        <v>4045.6</v>
      </c>
      <c r="C175" s="4">
        <v>3.0999999999999999E-3</v>
      </c>
      <c r="D175">
        <v>66400</v>
      </c>
      <c r="E175" s="119">
        <v>5.0000000000000001E-3</v>
      </c>
      <c r="F175">
        <v>8830</v>
      </c>
      <c r="G175" t="s">
        <v>103</v>
      </c>
      <c r="H175">
        <v>3680</v>
      </c>
      <c r="I175">
        <v>-113</v>
      </c>
      <c r="J175" s="66">
        <v>-2.9791721592407065E-2</v>
      </c>
      <c r="K175">
        <v>3793</v>
      </c>
      <c r="L175">
        <v>3696</v>
      </c>
      <c r="M175">
        <v>3715</v>
      </c>
      <c r="N175">
        <v>3649</v>
      </c>
      <c r="O175" s="66">
        <v>-4.329004329004329E-3</v>
      </c>
      <c r="P175">
        <v>3672</v>
      </c>
      <c r="Q175" s="66">
        <v>2.1786492374727671E-3</v>
      </c>
      <c r="R175" s="66">
        <v>8.4954782132090987E-3</v>
      </c>
      <c r="S175">
        <v>2261000</v>
      </c>
      <c r="T175" s="123">
        <v>3681.1641</v>
      </c>
      <c r="U175">
        <v>5358</v>
      </c>
      <c r="V175">
        <v>3354</v>
      </c>
      <c r="Z175" s="117">
        <v>0.63908564814814817</v>
      </c>
    </row>
    <row r="176" spans="1:26">
      <c r="A176" s="3">
        <v>46226</v>
      </c>
      <c r="B176">
        <v>4045.6</v>
      </c>
      <c r="C176" s="4">
        <v>3.0999999999999999E-3</v>
      </c>
      <c r="D176">
        <v>66400</v>
      </c>
      <c r="E176" s="119">
        <v>5.0000000000000001E-3</v>
      </c>
      <c r="F176">
        <v>9020</v>
      </c>
      <c r="G176" t="s">
        <v>104</v>
      </c>
      <c r="H176">
        <v>3552</v>
      </c>
      <c r="I176">
        <v>-65</v>
      </c>
      <c r="J176" s="66">
        <v>-1.7970693945258503E-2</v>
      </c>
      <c r="K176">
        <v>3617</v>
      </c>
      <c r="L176">
        <v>3577</v>
      </c>
      <c r="M176">
        <v>3597</v>
      </c>
      <c r="N176">
        <v>3550</v>
      </c>
      <c r="O176" s="66">
        <v>-6.9890970086664804E-3</v>
      </c>
      <c r="P176">
        <v>3568</v>
      </c>
      <c r="Q176" s="66">
        <v>-4.4843049327354259E-3</v>
      </c>
      <c r="R176" s="66">
        <v>5.6338028169014088E-4</v>
      </c>
      <c r="S176">
        <v>1207600</v>
      </c>
      <c r="T176" s="123">
        <v>3572.6183000000001</v>
      </c>
      <c r="U176">
        <v>4211</v>
      </c>
      <c r="V176">
        <v>3243</v>
      </c>
      <c r="Z176" s="117">
        <v>0.63909722222222221</v>
      </c>
    </row>
    <row r="177" spans="1:26">
      <c r="A177" s="3">
        <v>46226</v>
      </c>
      <c r="B177">
        <v>4045.6</v>
      </c>
      <c r="C177" s="4">
        <v>3.0999999999999999E-3</v>
      </c>
      <c r="D177">
        <v>66400</v>
      </c>
      <c r="E177" s="119">
        <v>5.0000000000000001E-3</v>
      </c>
      <c r="F177">
        <v>9024</v>
      </c>
      <c r="G177" t="s">
        <v>105</v>
      </c>
      <c r="H177">
        <v>3520</v>
      </c>
      <c r="I177">
        <v>-20</v>
      </c>
      <c r="J177" s="66">
        <v>-5.6497175141242938E-3</v>
      </c>
      <c r="K177">
        <v>3540</v>
      </c>
      <c r="L177">
        <v>3502</v>
      </c>
      <c r="M177">
        <v>3551</v>
      </c>
      <c r="N177">
        <v>3483</v>
      </c>
      <c r="O177" s="66">
        <v>5.1399200456881781E-3</v>
      </c>
      <c r="P177">
        <v>3518</v>
      </c>
      <c r="Q177" s="66">
        <v>5.6850483229107444E-4</v>
      </c>
      <c r="R177" s="66">
        <v>1.0623026126902095E-2</v>
      </c>
      <c r="S177">
        <v>1026400</v>
      </c>
      <c r="T177" s="123">
        <v>3524.2098000000001</v>
      </c>
      <c r="U177">
        <v>4775</v>
      </c>
      <c r="V177">
        <v>2579.5</v>
      </c>
      <c r="Z177" s="117">
        <v>0.63909722222222221</v>
      </c>
    </row>
    <row r="178" spans="1:26">
      <c r="A178" s="3">
        <v>46226</v>
      </c>
      <c r="B178">
        <v>4045.6</v>
      </c>
      <c r="C178" s="4">
        <v>3.0999999999999999E-3</v>
      </c>
      <c r="D178">
        <v>66400</v>
      </c>
      <c r="E178" s="119">
        <v>5.0000000000000001E-3</v>
      </c>
      <c r="F178">
        <v>9069</v>
      </c>
      <c r="G178" t="s">
        <v>106</v>
      </c>
      <c r="H178">
        <v>2172</v>
      </c>
      <c r="I178">
        <v>-28.5</v>
      </c>
      <c r="J178" s="66">
        <v>-1.2951601908657124E-2</v>
      </c>
      <c r="K178">
        <v>2200.5</v>
      </c>
      <c r="L178">
        <v>2167</v>
      </c>
      <c r="M178">
        <v>2180</v>
      </c>
      <c r="N178">
        <v>2160</v>
      </c>
      <c r="O178" s="66">
        <v>2.3073373327180432E-3</v>
      </c>
      <c r="P178">
        <v>2173.5</v>
      </c>
      <c r="Q178" s="66">
        <v>-6.9013112491373362E-4</v>
      </c>
      <c r="R178" s="66">
        <v>5.5555555555555558E-3</v>
      </c>
      <c r="S178">
        <v>165000</v>
      </c>
      <c r="T178" s="123">
        <v>2168.4023999999999</v>
      </c>
      <c r="U178">
        <v>2252.5</v>
      </c>
      <c r="V178">
        <v>1695</v>
      </c>
      <c r="Z178" s="117">
        <v>0.63820601851851855</v>
      </c>
    </row>
    <row r="179" spans="1:26">
      <c r="A179" s="3">
        <v>46226</v>
      </c>
      <c r="B179">
        <v>4045.6</v>
      </c>
      <c r="C179" s="4">
        <v>3.0999999999999999E-3</v>
      </c>
      <c r="D179">
        <v>66400</v>
      </c>
      <c r="E179" s="119">
        <v>5.0000000000000001E-3</v>
      </c>
      <c r="F179">
        <v>9227</v>
      </c>
      <c r="G179" t="s">
        <v>107</v>
      </c>
      <c r="H179">
        <v>810</v>
      </c>
      <c r="I179">
        <v>-1</v>
      </c>
      <c r="J179" s="66">
        <v>-1.2330456226880395E-3</v>
      </c>
      <c r="K179">
        <v>811</v>
      </c>
      <c r="L179">
        <v>814</v>
      </c>
      <c r="M179">
        <v>821</v>
      </c>
      <c r="N179">
        <v>801</v>
      </c>
      <c r="O179" s="66">
        <v>-4.9140049140049139E-3</v>
      </c>
      <c r="P179">
        <v>810</v>
      </c>
      <c r="Q179" s="66">
        <v>0</v>
      </c>
      <c r="R179" s="66">
        <v>1.1235955056179775E-2</v>
      </c>
      <c r="S179">
        <v>146900</v>
      </c>
      <c r="T179" s="123">
        <v>812.90189999999996</v>
      </c>
      <c r="U179">
        <v>1620</v>
      </c>
      <c r="V179">
        <v>594</v>
      </c>
      <c r="Z179" s="117">
        <v>0.63195601851851857</v>
      </c>
    </row>
    <row r="180" spans="1:26">
      <c r="A180" s="3">
        <v>46226</v>
      </c>
      <c r="B180">
        <v>4045.6</v>
      </c>
      <c r="C180" s="4">
        <v>3.0999999999999999E-3</v>
      </c>
      <c r="D180">
        <v>66400</v>
      </c>
      <c r="E180" s="119">
        <v>5.0000000000000001E-3</v>
      </c>
      <c r="F180">
        <v>9303</v>
      </c>
      <c r="G180" t="s">
        <v>108</v>
      </c>
      <c r="H180">
        <v>3955</v>
      </c>
      <c r="I180">
        <v>-25</v>
      </c>
      <c r="J180" s="66">
        <v>-6.2814070351758797E-3</v>
      </c>
      <c r="K180">
        <v>3980</v>
      </c>
      <c r="L180">
        <v>3935</v>
      </c>
      <c r="M180">
        <v>3955</v>
      </c>
      <c r="N180">
        <v>3920</v>
      </c>
      <c r="O180" s="66">
        <v>5.0825921219822112E-3</v>
      </c>
      <c r="P180">
        <v>3925</v>
      </c>
      <c r="Q180" s="66">
        <v>7.6433121019108281E-3</v>
      </c>
      <c r="R180" s="66">
        <v>8.9285714285714281E-3</v>
      </c>
      <c r="S180">
        <v>105800</v>
      </c>
      <c r="T180" s="123">
        <v>3936.7674000000002</v>
      </c>
      <c r="U180">
        <v>4285</v>
      </c>
      <c r="V180">
        <v>3535</v>
      </c>
      <c r="Z180" s="117">
        <v>0.63879629629629631</v>
      </c>
    </row>
    <row r="181" spans="1:26">
      <c r="A181" s="3">
        <v>46226</v>
      </c>
      <c r="B181">
        <v>4045.6</v>
      </c>
      <c r="C181" s="4">
        <v>3.0999999999999999E-3</v>
      </c>
      <c r="D181">
        <v>66400</v>
      </c>
      <c r="E181" s="119">
        <v>5.0000000000000001E-3</v>
      </c>
      <c r="F181">
        <v>9308</v>
      </c>
      <c r="G181" t="s">
        <v>109</v>
      </c>
      <c r="H181">
        <v>1697</v>
      </c>
      <c r="I181">
        <v>15</v>
      </c>
      <c r="J181" s="66">
        <v>8.9179548156956001E-3</v>
      </c>
      <c r="K181">
        <v>1682</v>
      </c>
      <c r="L181">
        <v>1685</v>
      </c>
      <c r="M181">
        <v>1707</v>
      </c>
      <c r="N181">
        <v>1675</v>
      </c>
      <c r="O181" s="66">
        <v>7.121661721068249E-3</v>
      </c>
      <c r="P181">
        <v>1688</v>
      </c>
      <c r="Q181" s="66">
        <v>5.3317535545023701E-3</v>
      </c>
      <c r="R181" s="66">
        <v>1.3134328358208954E-2</v>
      </c>
      <c r="S181">
        <v>87100</v>
      </c>
      <c r="T181" s="123">
        <v>1690.8644999999999</v>
      </c>
      <c r="U181">
        <v>1707</v>
      </c>
      <c r="V181">
        <v>1271</v>
      </c>
      <c r="Z181" s="117">
        <v>0.63875000000000004</v>
      </c>
    </row>
    <row r="182" spans="1:26">
      <c r="A182" s="3">
        <v>46226</v>
      </c>
      <c r="B182">
        <v>4045.6</v>
      </c>
      <c r="C182" s="4">
        <v>3.0999999999999999E-3</v>
      </c>
      <c r="D182">
        <v>66400</v>
      </c>
      <c r="E182" s="119">
        <v>5.0000000000000001E-3</v>
      </c>
      <c r="F182">
        <v>9348</v>
      </c>
      <c r="G182" t="s">
        <v>110</v>
      </c>
      <c r="H182">
        <v>416</v>
      </c>
      <c r="I182">
        <v>1</v>
      </c>
      <c r="J182" s="66">
        <v>2.4096385542168677E-3</v>
      </c>
      <c r="K182">
        <v>415</v>
      </c>
      <c r="L182">
        <v>412</v>
      </c>
      <c r="M182">
        <v>419</v>
      </c>
      <c r="N182">
        <v>412</v>
      </c>
      <c r="O182" s="66">
        <v>9.7087378640776691E-3</v>
      </c>
      <c r="P182">
        <v>417</v>
      </c>
      <c r="Q182" s="66">
        <v>-2.3980815347721821E-3</v>
      </c>
      <c r="R182" s="66">
        <v>9.7087378640776691E-3</v>
      </c>
      <c r="S182">
        <v>454000</v>
      </c>
      <c r="T182" s="123">
        <v>415.5711</v>
      </c>
      <c r="U182">
        <v>710</v>
      </c>
      <c r="V182">
        <v>406</v>
      </c>
      <c r="Z182" s="117">
        <v>0.63896990740740744</v>
      </c>
    </row>
    <row r="183" spans="1:26">
      <c r="A183" s="3">
        <v>46226</v>
      </c>
      <c r="B183">
        <v>4045.6</v>
      </c>
      <c r="C183" s="4">
        <v>3.0999999999999999E-3</v>
      </c>
      <c r="D183">
        <v>66400</v>
      </c>
      <c r="E183" s="119">
        <v>5.0000000000000001E-3</v>
      </c>
      <c r="F183">
        <v>9432</v>
      </c>
      <c r="G183" t="s">
        <v>111</v>
      </c>
      <c r="H183">
        <v>149.30000000000001</v>
      </c>
      <c r="I183">
        <v>-2.7</v>
      </c>
      <c r="J183" s="66">
        <v>-1.7763157894736842E-2</v>
      </c>
      <c r="K183">
        <v>152</v>
      </c>
      <c r="L183">
        <v>151</v>
      </c>
      <c r="M183">
        <v>151.19999999999999</v>
      </c>
      <c r="N183">
        <v>149.30000000000001</v>
      </c>
      <c r="O183" s="66">
        <v>-1.1258278145695289E-2</v>
      </c>
      <c r="P183">
        <v>150.30000000000001</v>
      </c>
      <c r="Q183" s="66">
        <v>-6.6533599467731202E-3</v>
      </c>
      <c r="R183" s="66">
        <v>0</v>
      </c>
      <c r="S183">
        <v>142306300</v>
      </c>
      <c r="T183" s="123">
        <v>150.1807</v>
      </c>
      <c r="U183">
        <v>161.19999999999999</v>
      </c>
      <c r="V183">
        <v>142.6</v>
      </c>
      <c r="Z183" s="117">
        <v>0.63908564814814817</v>
      </c>
    </row>
    <row r="184" spans="1:26">
      <c r="A184" s="3">
        <v>46226</v>
      </c>
      <c r="B184">
        <v>4045.6</v>
      </c>
      <c r="C184" s="4">
        <v>3.0999999999999999E-3</v>
      </c>
      <c r="D184">
        <v>66400</v>
      </c>
      <c r="E184" s="119">
        <v>5.0000000000000001E-3</v>
      </c>
      <c r="F184">
        <v>9449</v>
      </c>
      <c r="G184" t="s">
        <v>112</v>
      </c>
      <c r="H184">
        <v>3957</v>
      </c>
      <c r="I184">
        <v>7</v>
      </c>
      <c r="J184" s="66">
        <v>1.7721518987341772E-3</v>
      </c>
      <c r="K184">
        <v>3950</v>
      </c>
      <c r="L184">
        <v>3911</v>
      </c>
      <c r="M184">
        <v>4001</v>
      </c>
      <c r="N184">
        <v>3896</v>
      </c>
      <c r="O184" s="66">
        <v>1.1761697775504986E-2</v>
      </c>
      <c r="P184">
        <v>3970</v>
      </c>
      <c r="Q184" s="66">
        <v>-3.2745591939546599E-3</v>
      </c>
      <c r="R184" s="66">
        <v>1.5657084188911704E-2</v>
      </c>
      <c r="S184">
        <v>238600</v>
      </c>
      <c r="T184" s="123">
        <v>3956.4944999999998</v>
      </c>
      <c r="U184">
        <v>4140</v>
      </c>
      <c r="V184">
        <v>2731.5</v>
      </c>
      <c r="Z184" s="117">
        <v>0.63894675925925926</v>
      </c>
    </row>
    <row r="185" spans="1:26">
      <c r="A185" s="3">
        <v>46226</v>
      </c>
      <c r="B185">
        <v>4045.6</v>
      </c>
      <c r="C185" s="4">
        <v>3.0999999999999999E-3</v>
      </c>
      <c r="D185">
        <v>66400</v>
      </c>
      <c r="E185" s="119">
        <v>5.0000000000000001E-3</v>
      </c>
      <c r="F185">
        <v>9501</v>
      </c>
      <c r="G185" t="s">
        <v>113</v>
      </c>
      <c r="H185">
        <v>514.6</v>
      </c>
      <c r="I185">
        <v>9.3000000000000007</v>
      </c>
      <c r="J185" s="66">
        <v>1.8404907975460124E-2</v>
      </c>
      <c r="K185">
        <v>505.3</v>
      </c>
      <c r="L185">
        <v>506.2</v>
      </c>
      <c r="M185">
        <v>524.6</v>
      </c>
      <c r="N185">
        <v>505.5</v>
      </c>
      <c r="O185" s="66">
        <v>1.6594231529039973E-2</v>
      </c>
      <c r="P185">
        <v>515</v>
      </c>
      <c r="Q185" s="66">
        <v>-7.7669902912616941E-4</v>
      </c>
      <c r="R185" s="66">
        <v>1.8001978239367007E-2</v>
      </c>
      <c r="S185">
        <v>30860200</v>
      </c>
      <c r="T185" s="123">
        <v>515.89350000000002</v>
      </c>
      <c r="U185">
        <v>760</v>
      </c>
      <c r="V185">
        <v>442.8</v>
      </c>
      <c r="Z185" s="117">
        <v>0.63907407407407413</v>
      </c>
    </row>
    <row r="186" spans="1:26">
      <c r="A186" s="3">
        <v>46226</v>
      </c>
      <c r="B186">
        <v>4045.6</v>
      </c>
      <c r="C186" s="4">
        <v>3.0999999999999999E-3</v>
      </c>
      <c r="D186">
        <v>66400</v>
      </c>
      <c r="E186" s="119">
        <v>5.0000000000000001E-3</v>
      </c>
      <c r="F186">
        <v>9531</v>
      </c>
      <c r="G186" t="s">
        <v>114</v>
      </c>
      <c r="H186">
        <v>6140</v>
      </c>
      <c r="I186">
        <v>-11</v>
      </c>
      <c r="J186" s="66">
        <v>-1.7883271012843439E-3</v>
      </c>
      <c r="K186">
        <v>6151</v>
      </c>
      <c r="L186">
        <v>6151</v>
      </c>
      <c r="M186">
        <v>6168</v>
      </c>
      <c r="N186">
        <v>6126</v>
      </c>
      <c r="O186" s="66">
        <v>-1.7883271012843439E-3</v>
      </c>
      <c r="P186">
        <v>6144</v>
      </c>
      <c r="Q186" s="66">
        <v>-6.5104166666666663E-4</v>
      </c>
      <c r="R186" s="66">
        <v>2.2853411687887692E-3</v>
      </c>
      <c r="S186">
        <v>421200</v>
      </c>
      <c r="T186" s="123">
        <v>6146.3842999999997</v>
      </c>
      <c r="U186">
        <v>7967</v>
      </c>
      <c r="V186">
        <v>5896</v>
      </c>
      <c r="Z186" s="117">
        <v>0.63893518518518522</v>
      </c>
    </row>
    <row r="187" spans="1:26">
      <c r="A187" s="3">
        <v>46226</v>
      </c>
      <c r="B187">
        <v>4045.6</v>
      </c>
      <c r="C187" s="4">
        <v>3.0999999999999999E-3</v>
      </c>
      <c r="D187">
        <v>66400</v>
      </c>
      <c r="E187" s="119">
        <v>5.0000000000000001E-3</v>
      </c>
      <c r="F187">
        <v>9882</v>
      </c>
      <c r="G187" t="s">
        <v>115</v>
      </c>
      <c r="H187">
        <v>1783</v>
      </c>
      <c r="I187">
        <v>-20</v>
      </c>
      <c r="J187" s="66">
        <v>-1.1092623405435386E-2</v>
      </c>
      <c r="K187">
        <v>1803</v>
      </c>
      <c r="L187">
        <v>1797</v>
      </c>
      <c r="M187">
        <v>1798</v>
      </c>
      <c r="N187">
        <v>1782</v>
      </c>
      <c r="O187" s="66">
        <v>-7.7907623817473565E-3</v>
      </c>
      <c r="P187">
        <v>1790</v>
      </c>
      <c r="Q187" s="66">
        <v>-3.910614525139665E-3</v>
      </c>
      <c r="R187" s="66">
        <v>5.6116722783389455E-4</v>
      </c>
      <c r="S187">
        <v>118200</v>
      </c>
      <c r="T187" s="123">
        <v>1789.9644000000001</v>
      </c>
      <c r="U187">
        <v>1857</v>
      </c>
      <c r="V187">
        <v>1487</v>
      </c>
      <c r="Z187" s="117">
        <v>0.63900462962962967</v>
      </c>
    </row>
    <row r="188" spans="1:26">
      <c r="A188" s="3">
        <v>46227</v>
      </c>
      <c r="B188">
        <v>4003.88</v>
      </c>
      <c r="C188" s="4">
        <v>-1.23E-2</v>
      </c>
      <c r="D188">
        <v>64610</v>
      </c>
      <c r="E188" s="119">
        <v>-2.6200000000000001E-2</v>
      </c>
      <c r="F188">
        <v>1605</v>
      </c>
      <c r="G188" t="s">
        <v>21</v>
      </c>
      <c r="H188">
        <v>3738</v>
      </c>
      <c r="I188">
        <v>41</v>
      </c>
      <c r="J188" s="66">
        <v>1.1090073032188261E-2</v>
      </c>
      <c r="K188">
        <v>3697</v>
      </c>
      <c r="L188">
        <v>3760</v>
      </c>
      <c r="M188">
        <v>3761</v>
      </c>
      <c r="N188">
        <v>3691</v>
      </c>
      <c r="O188" s="66">
        <v>-5.8510638297872338E-3</v>
      </c>
      <c r="P188">
        <v>3723</v>
      </c>
      <c r="Q188" s="66">
        <v>4.0290088638195E-3</v>
      </c>
      <c r="R188" s="66">
        <v>1.2733676510430777E-2</v>
      </c>
      <c r="S188">
        <v>5250500</v>
      </c>
      <c r="T188" s="123">
        <v>3727.2073999999998</v>
      </c>
      <c r="U188">
        <v>4955</v>
      </c>
      <c r="V188">
        <v>3020</v>
      </c>
      <c r="Z188" s="117">
        <v>0.63916666666666666</v>
      </c>
    </row>
    <row r="189" spans="1:26">
      <c r="A189" s="3">
        <v>46227</v>
      </c>
      <c r="B189">
        <v>4003.88</v>
      </c>
      <c r="C189" s="4">
        <v>-1.23E-2</v>
      </c>
      <c r="D189">
        <v>64610</v>
      </c>
      <c r="E189" s="119">
        <v>-2.6200000000000001E-2</v>
      </c>
      <c r="F189">
        <v>1833</v>
      </c>
      <c r="G189" t="s">
        <v>24</v>
      </c>
      <c r="H189">
        <v>5730</v>
      </c>
      <c r="I189">
        <v>0</v>
      </c>
      <c r="J189" s="66">
        <v>0</v>
      </c>
      <c r="K189">
        <v>5730</v>
      </c>
      <c r="L189">
        <v>5740</v>
      </c>
      <c r="M189">
        <v>5740</v>
      </c>
      <c r="N189">
        <v>5690</v>
      </c>
      <c r="O189" s="66">
        <v>-1.7421602787456446E-3</v>
      </c>
      <c r="P189">
        <v>5720</v>
      </c>
      <c r="Q189" s="66">
        <v>1.7482517482517483E-3</v>
      </c>
      <c r="R189" s="66">
        <v>7.0298769771528994E-3</v>
      </c>
      <c r="S189">
        <v>116200</v>
      </c>
      <c r="T189" s="123">
        <v>5727.4784</v>
      </c>
      <c r="U189">
        <v>7490</v>
      </c>
      <c r="V189">
        <v>5420</v>
      </c>
      <c r="Z189" s="117">
        <v>0.6384143518518518</v>
      </c>
    </row>
    <row r="190" spans="1:26">
      <c r="A190" s="3">
        <v>46227</v>
      </c>
      <c r="B190">
        <v>4003.88</v>
      </c>
      <c r="C190" s="4">
        <v>-1.23E-2</v>
      </c>
      <c r="D190">
        <v>64610</v>
      </c>
      <c r="E190" s="119">
        <v>-2.6200000000000001E-2</v>
      </c>
      <c r="F190">
        <v>1911</v>
      </c>
      <c r="G190" t="s">
        <v>25</v>
      </c>
      <c r="H190">
        <v>1319</v>
      </c>
      <c r="I190">
        <v>-9</v>
      </c>
      <c r="J190" s="66">
        <v>-6.7771084337349399E-3</v>
      </c>
      <c r="K190">
        <v>1328</v>
      </c>
      <c r="L190">
        <v>1308</v>
      </c>
      <c r="M190">
        <v>1320</v>
      </c>
      <c r="N190">
        <v>1302.5</v>
      </c>
      <c r="O190" s="66">
        <v>8.4097859327217118E-3</v>
      </c>
      <c r="P190">
        <v>1316.5</v>
      </c>
      <c r="Q190" s="66">
        <v>1.8989745537409798E-3</v>
      </c>
      <c r="R190" s="66">
        <v>1.2667946257197697E-2</v>
      </c>
      <c r="S190">
        <v>1750900</v>
      </c>
      <c r="T190" s="123">
        <v>1313.2184999999999</v>
      </c>
      <c r="U190">
        <v>1874.5</v>
      </c>
      <c r="V190">
        <v>1232.5</v>
      </c>
      <c r="Z190" s="117">
        <v>0.63902777777777775</v>
      </c>
    </row>
    <row r="191" spans="1:26">
      <c r="A191" s="3">
        <v>46227</v>
      </c>
      <c r="B191">
        <v>4003.88</v>
      </c>
      <c r="C191" s="4">
        <v>-1.23E-2</v>
      </c>
      <c r="D191">
        <v>64610</v>
      </c>
      <c r="E191" s="119">
        <v>-2.6200000000000001E-2</v>
      </c>
      <c r="F191">
        <v>1925</v>
      </c>
      <c r="G191" t="s">
        <v>26</v>
      </c>
      <c r="H191">
        <v>4584</v>
      </c>
      <c r="I191">
        <v>18</v>
      </c>
      <c r="J191" s="66">
        <v>3.9421813403416554E-3</v>
      </c>
      <c r="K191">
        <v>4566</v>
      </c>
      <c r="L191">
        <v>4546</v>
      </c>
      <c r="M191">
        <v>4595</v>
      </c>
      <c r="N191">
        <v>4520</v>
      </c>
      <c r="O191" s="66">
        <v>8.3589969203695554E-3</v>
      </c>
      <c r="P191">
        <v>4592</v>
      </c>
      <c r="Q191" s="66">
        <v>-1.7421602787456446E-3</v>
      </c>
      <c r="R191" s="66">
        <v>1.415929203539823E-2</v>
      </c>
      <c r="S191">
        <v>804400</v>
      </c>
      <c r="T191" s="123">
        <v>4570.2812000000004</v>
      </c>
      <c r="U191">
        <v>5805</v>
      </c>
      <c r="V191">
        <v>4081</v>
      </c>
      <c r="Z191" s="117">
        <v>0.63916666666666666</v>
      </c>
    </row>
    <row r="192" spans="1:26">
      <c r="A192" s="3">
        <v>46227</v>
      </c>
      <c r="B192">
        <v>4003.88</v>
      </c>
      <c r="C192" s="4">
        <v>-1.23E-2</v>
      </c>
      <c r="D192">
        <v>64610</v>
      </c>
      <c r="E192" s="119">
        <v>-2.6200000000000001E-2</v>
      </c>
      <c r="F192">
        <v>1928</v>
      </c>
      <c r="G192" t="s">
        <v>27</v>
      </c>
      <c r="H192">
        <v>3527</v>
      </c>
      <c r="I192">
        <v>13</v>
      </c>
      <c r="J192" s="66">
        <v>3.699487763232783E-3</v>
      </c>
      <c r="K192">
        <v>3514</v>
      </c>
      <c r="L192">
        <v>3500</v>
      </c>
      <c r="M192">
        <v>3533</v>
      </c>
      <c r="N192">
        <v>3483</v>
      </c>
      <c r="O192" s="66">
        <v>7.7142857142857143E-3</v>
      </c>
      <c r="P192">
        <v>3521</v>
      </c>
      <c r="Q192" s="66">
        <v>1.7040613462084636E-3</v>
      </c>
      <c r="R192" s="66">
        <v>1.2632787826586276E-2</v>
      </c>
      <c r="S192">
        <v>1629500</v>
      </c>
      <c r="T192" s="123">
        <v>3510.4149000000002</v>
      </c>
      <c r="U192">
        <v>3832</v>
      </c>
      <c r="V192">
        <v>3181</v>
      </c>
      <c r="Z192" s="117">
        <v>0.63915509259259262</v>
      </c>
    </row>
    <row r="193" spans="1:26">
      <c r="A193" s="3">
        <v>46227</v>
      </c>
      <c r="B193">
        <v>4003.88</v>
      </c>
      <c r="C193" s="4">
        <v>-1.23E-2</v>
      </c>
      <c r="D193">
        <v>64610</v>
      </c>
      <c r="E193" s="119">
        <v>-2.6200000000000001E-2</v>
      </c>
      <c r="F193">
        <v>1929</v>
      </c>
      <c r="G193" t="s">
        <v>28</v>
      </c>
      <c r="H193">
        <v>1134</v>
      </c>
      <c r="I193">
        <v>-6</v>
      </c>
      <c r="J193" s="66">
        <v>-5.263157894736842E-3</v>
      </c>
      <c r="K193">
        <v>1140</v>
      </c>
      <c r="L193">
        <v>1134</v>
      </c>
      <c r="M193">
        <v>1139</v>
      </c>
      <c r="N193">
        <v>1129</v>
      </c>
      <c r="O193" s="66">
        <v>0</v>
      </c>
      <c r="P193">
        <v>1132</v>
      </c>
      <c r="Q193" s="66">
        <v>1.7667844522968198E-3</v>
      </c>
      <c r="R193" s="66">
        <v>4.4286979627989375E-3</v>
      </c>
      <c r="S193">
        <v>55700</v>
      </c>
      <c r="T193" s="123">
        <v>1132.4201</v>
      </c>
      <c r="U193">
        <v>1465</v>
      </c>
      <c r="V193">
        <v>1074</v>
      </c>
      <c r="Z193" s="117">
        <v>0.63547453703703705</v>
      </c>
    </row>
    <row r="194" spans="1:26">
      <c r="A194" s="3">
        <v>46227</v>
      </c>
      <c r="B194">
        <v>4003.88</v>
      </c>
      <c r="C194" s="4">
        <v>-1.23E-2</v>
      </c>
      <c r="D194">
        <v>64610</v>
      </c>
      <c r="E194" s="119">
        <v>-2.6200000000000001E-2</v>
      </c>
      <c r="F194">
        <v>1963</v>
      </c>
      <c r="G194" t="s">
        <v>29</v>
      </c>
      <c r="H194">
        <v>2286.5</v>
      </c>
      <c r="I194">
        <v>-30</v>
      </c>
      <c r="J194" s="66">
        <v>-1.2950571983595942E-2</v>
      </c>
      <c r="K194">
        <v>2316.5</v>
      </c>
      <c r="L194">
        <v>2280</v>
      </c>
      <c r="M194">
        <v>2324.5</v>
      </c>
      <c r="N194">
        <v>2273</v>
      </c>
      <c r="O194" s="66">
        <v>2.8508771929824563E-3</v>
      </c>
      <c r="P194">
        <v>2306</v>
      </c>
      <c r="Q194" s="66">
        <v>-8.4562012142237637E-3</v>
      </c>
      <c r="R194" s="66">
        <v>5.9392872855257373E-3</v>
      </c>
      <c r="S194">
        <v>892400</v>
      </c>
      <c r="T194" s="123">
        <v>2294.9756000000002</v>
      </c>
      <c r="U194">
        <v>2927.5</v>
      </c>
      <c r="V194">
        <v>1950.5</v>
      </c>
      <c r="Z194" s="117">
        <v>0.63908564814814817</v>
      </c>
    </row>
    <row r="195" spans="1:26">
      <c r="A195" s="3">
        <v>46227</v>
      </c>
      <c r="B195">
        <v>4003.88</v>
      </c>
      <c r="C195" s="4">
        <v>-1.23E-2</v>
      </c>
      <c r="D195">
        <v>64610</v>
      </c>
      <c r="E195" s="119">
        <v>-2.6200000000000001E-2</v>
      </c>
      <c r="F195">
        <v>2124</v>
      </c>
      <c r="G195" t="s">
        <v>30</v>
      </c>
      <c r="H195">
        <v>921</v>
      </c>
      <c r="I195">
        <v>11</v>
      </c>
      <c r="J195" s="66">
        <v>1.2087912087912088E-2</v>
      </c>
      <c r="K195">
        <v>910</v>
      </c>
      <c r="L195">
        <v>903</v>
      </c>
      <c r="M195">
        <v>925</v>
      </c>
      <c r="N195">
        <v>899</v>
      </c>
      <c r="O195" s="66">
        <v>1.9933554817275746E-2</v>
      </c>
      <c r="P195">
        <v>916</v>
      </c>
      <c r="Q195" s="66">
        <v>5.4585152838427945E-3</v>
      </c>
      <c r="R195" s="66">
        <v>2.4471635150166853E-2</v>
      </c>
      <c r="S195">
        <v>506200</v>
      </c>
      <c r="T195" s="123">
        <v>911.26049999999998</v>
      </c>
      <c r="U195">
        <v>1092</v>
      </c>
      <c r="V195">
        <v>820</v>
      </c>
      <c r="Z195" s="117">
        <v>0.63905092592592594</v>
      </c>
    </row>
    <row r="196" spans="1:26">
      <c r="A196" s="3">
        <v>46227</v>
      </c>
      <c r="B196">
        <v>4003.88</v>
      </c>
      <c r="C196" s="4">
        <v>-1.23E-2</v>
      </c>
      <c r="D196">
        <v>64610</v>
      </c>
      <c r="E196" s="119">
        <v>-2.6200000000000001E-2</v>
      </c>
      <c r="F196">
        <v>2162</v>
      </c>
      <c r="G196" t="s">
        <v>31</v>
      </c>
      <c r="H196">
        <v>536</v>
      </c>
      <c r="I196">
        <v>0</v>
      </c>
      <c r="J196" s="66">
        <v>0</v>
      </c>
      <c r="K196">
        <v>536</v>
      </c>
      <c r="L196">
        <v>536</v>
      </c>
      <c r="M196">
        <v>537</v>
      </c>
      <c r="N196">
        <v>536</v>
      </c>
      <c r="O196" s="66">
        <v>0</v>
      </c>
      <c r="P196">
        <v>537</v>
      </c>
      <c r="Q196" s="66">
        <v>-1.8621973929236499E-3</v>
      </c>
      <c r="R196" s="66">
        <v>0</v>
      </c>
      <c r="S196">
        <v>5100</v>
      </c>
      <c r="T196" s="123">
        <v>536.66660000000002</v>
      </c>
      <c r="U196">
        <v>540</v>
      </c>
      <c r="V196">
        <v>382</v>
      </c>
      <c r="Z196" s="117">
        <v>0.53481481481481485</v>
      </c>
    </row>
    <row r="197" spans="1:26">
      <c r="A197" s="3">
        <v>46227</v>
      </c>
      <c r="B197">
        <v>4003.88</v>
      </c>
      <c r="C197" s="4">
        <v>-1.23E-2</v>
      </c>
      <c r="D197">
        <v>64610</v>
      </c>
      <c r="E197" s="119">
        <v>-2.6200000000000001E-2</v>
      </c>
      <c r="F197">
        <v>2229</v>
      </c>
      <c r="G197" t="s">
        <v>32</v>
      </c>
      <c r="H197">
        <v>2937</v>
      </c>
      <c r="I197">
        <v>10.5</v>
      </c>
      <c r="J197" s="66">
        <v>3.5879036391594054E-3</v>
      </c>
      <c r="K197">
        <v>2926.5</v>
      </c>
      <c r="L197">
        <v>2908</v>
      </c>
      <c r="M197">
        <v>2945</v>
      </c>
      <c r="N197">
        <v>2897.5</v>
      </c>
      <c r="O197" s="66">
        <v>9.9724896836313609E-3</v>
      </c>
      <c r="P197">
        <v>2927</v>
      </c>
      <c r="Q197" s="66">
        <v>3.4164673727365906E-3</v>
      </c>
      <c r="R197" s="66">
        <v>1.363244176013805E-2</v>
      </c>
      <c r="S197">
        <v>214800</v>
      </c>
      <c r="T197" s="123">
        <v>2918.8854000000001</v>
      </c>
      <c r="U197">
        <v>3194</v>
      </c>
      <c r="V197">
        <v>2756</v>
      </c>
      <c r="Z197" s="117">
        <v>0.63905092592592594</v>
      </c>
    </row>
    <row r="198" spans="1:26">
      <c r="A198" s="3">
        <v>46227</v>
      </c>
      <c r="B198">
        <v>4003.88</v>
      </c>
      <c r="C198" s="4">
        <v>-1.23E-2</v>
      </c>
      <c r="D198">
        <v>64610</v>
      </c>
      <c r="E198" s="119">
        <v>-2.6200000000000001E-2</v>
      </c>
      <c r="F198">
        <v>2768</v>
      </c>
      <c r="G198" t="s">
        <v>33</v>
      </c>
      <c r="H198">
        <v>5380</v>
      </c>
      <c r="I198">
        <v>-90</v>
      </c>
      <c r="J198" s="66">
        <v>-1.6453382084095063E-2</v>
      </c>
      <c r="K198">
        <v>5470</v>
      </c>
      <c r="L198">
        <v>5449</v>
      </c>
      <c r="M198">
        <v>5452</v>
      </c>
      <c r="N198">
        <v>5372</v>
      </c>
      <c r="O198" s="66">
        <v>-1.2662873921820517E-2</v>
      </c>
      <c r="P198">
        <v>5399</v>
      </c>
      <c r="Q198" s="66">
        <v>-3.5191702167067978E-3</v>
      </c>
      <c r="R198" s="66">
        <v>1.4892032762472078E-3</v>
      </c>
      <c r="S198">
        <v>733800</v>
      </c>
      <c r="T198" s="123">
        <v>5404.9517999999998</v>
      </c>
      <c r="U198">
        <v>7257</v>
      </c>
      <c r="V198">
        <v>4923</v>
      </c>
      <c r="Z198" s="117">
        <v>0.63916666666666666</v>
      </c>
    </row>
    <row r="199" spans="1:26">
      <c r="A199" s="3">
        <v>46227</v>
      </c>
      <c r="B199">
        <v>4003.88</v>
      </c>
      <c r="C199" s="4">
        <v>-1.23E-2</v>
      </c>
      <c r="D199">
        <v>64610</v>
      </c>
      <c r="E199" s="119">
        <v>-2.6200000000000001E-2</v>
      </c>
      <c r="F199">
        <v>2769</v>
      </c>
      <c r="G199" t="s">
        <v>34</v>
      </c>
      <c r="H199">
        <v>886</v>
      </c>
      <c r="I199">
        <v>2</v>
      </c>
      <c r="J199" s="66">
        <v>2.2624434389140274E-3</v>
      </c>
      <c r="K199">
        <v>884</v>
      </c>
      <c r="L199">
        <v>885</v>
      </c>
      <c r="M199">
        <v>889</v>
      </c>
      <c r="N199">
        <v>884</v>
      </c>
      <c r="O199" s="66">
        <v>1.1299435028248588E-3</v>
      </c>
      <c r="P199">
        <v>885</v>
      </c>
      <c r="Q199" s="66">
        <v>1.1299435028248588E-3</v>
      </c>
      <c r="R199" s="66">
        <v>2.2624434389140274E-3</v>
      </c>
      <c r="S199">
        <v>2400</v>
      </c>
      <c r="T199" s="123">
        <v>885.41660000000002</v>
      </c>
      <c r="U199">
        <v>990</v>
      </c>
      <c r="V199">
        <v>807</v>
      </c>
      <c r="Z199" s="117">
        <v>0.6338773148148148</v>
      </c>
    </row>
    <row r="200" spans="1:26">
      <c r="A200" s="3">
        <v>46227</v>
      </c>
      <c r="B200">
        <v>4003.88</v>
      </c>
      <c r="C200" s="4">
        <v>-1.23E-2</v>
      </c>
      <c r="D200">
        <v>64610</v>
      </c>
      <c r="E200" s="119">
        <v>-2.6200000000000001E-2</v>
      </c>
      <c r="F200">
        <v>2914</v>
      </c>
      <c r="G200" t="s">
        <v>35</v>
      </c>
      <c r="H200">
        <v>6439</v>
      </c>
      <c r="I200">
        <v>70</v>
      </c>
      <c r="J200" s="66">
        <v>1.0990736379337415E-2</v>
      </c>
      <c r="K200">
        <v>6369</v>
      </c>
      <c r="L200">
        <v>6390</v>
      </c>
      <c r="M200">
        <v>6481</v>
      </c>
      <c r="N200">
        <v>6362</v>
      </c>
      <c r="O200" s="66">
        <v>7.6682316118935837E-3</v>
      </c>
      <c r="P200">
        <v>6414</v>
      </c>
      <c r="Q200" s="66">
        <v>3.8977237293420642E-3</v>
      </c>
      <c r="R200" s="66">
        <v>1.2103112228858849E-2</v>
      </c>
      <c r="S200">
        <v>3464200</v>
      </c>
      <c r="T200" s="123">
        <v>6418.7226000000001</v>
      </c>
      <c r="U200">
        <v>6525</v>
      </c>
      <c r="V200">
        <v>5451</v>
      </c>
      <c r="Z200" s="117">
        <v>0.63912037037037039</v>
      </c>
    </row>
    <row r="201" spans="1:26">
      <c r="A201" s="3">
        <v>46227</v>
      </c>
      <c r="B201">
        <v>4003.88</v>
      </c>
      <c r="C201" s="4">
        <v>-1.23E-2</v>
      </c>
      <c r="D201">
        <v>64610</v>
      </c>
      <c r="E201" s="119">
        <v>-2.6200000000000001E-2</v>
      </c>
      <c r="F201">
        <v>3003</v>
      </c>
      <c r="G201" t="s">
        <v>36</v>
      </c>
      <c r="H201">
        <v>1766</v>
      </c>
      <c r="I201">
        <v>-11.5</v>
      </c>
      <c r="J201" s="66">
        <v>-6.4697609001406467E-3</v>
      </c>
      <c r="K201">
        <v>1777.5</v>
      </c>
      <c r="L201">
        <v>1765</v>
      </c>
      <c r="M201">
        <v>1780</v>
      </c>
      <c r="N201">
        <v>1759</v>
      </c>
      <c r="O201" s="66">
        <v>5.6657223796033991E-4</v>
      </c>
      <c r="P201">
        <v>1775</v>
      </c>
      <c r="Q201" s="66">
        <v>-5.0704225352112674E-3</v>
      </c>
      <c r="R201" s="66">
        <v>3.9795338260375217E-3</v>
      </c>
      <c r="S201">
        <v>1006100</v>
      </c>
      <c r="T201" s="123">
        <v>1770.5438999999999</v>
      </c>
      <c r="U201">
        <v>2094</v>
      </c>
      <c r="V201">
        <v>1620.5</v>
      </c>
      <c r="Z201" s="117">
        <v>0.63914351851851847</v>
      </c>
    </row>
    <row r="202" spans="1:26">
      <c r="A202" s="3">
        <v>46227</v>
      </c>
      <c r="B202">
        <v>4003.88</v>
      </c>
      <c r="C202" s="4">
        <v>-1.23E-2</v>
      </c>
      <c r="D202">
        <v>64610</v>
      </c>
      <c r="E202" s="119">
        <v>-2.6200000000000001E-2</v>
      </c>
      <c r="F202">
        <v>3407</v>
      </c>
      <c r="G202" t="s">
        <v>37</v>
      </c>
      <c r="H202">
        <v>1851.5</v>
      </c>
      <c r="I202">
        <v>-15</v>
      </c>
      <c r="J202" s="66">
        <v>-8.0364318242700239E-3</v>
      </c>
      <c r="K202">
        <v>1866.5</v>
      </c>
      <c r="L202">
        <v>1839.5</v>
      </c>
      <c r="M202">
        <v>1862.5</v>
      </c>
      <c r="N202">
        <v>1837.5</v>
      </c>
      <c r="O202" s="66">
        <v>6.523511823865181E-3</v>
      </c>
      <c r="P202">
        <v>1857</v>
      </c>
      <c r="Q202" s="66">
        <v>-2.9617662897145933E-3</v>
      </c>
      <c r="R202" s="66">
        <v>7.619047619047619E-3</v>
      </c>
      <c r="S202">
        <v>2272500</v>
      </c>
      <c r="T202" s="123">
        <v>1849.1786</v>
      </c>
      <c r="U202">
        <v>1906</v>
      </c>
      <c r="V202">
        <v>1415</v>
      </c>
      <c r="Z202" s="117">
        <v>0.63908564814814817</v>
      </c>
    </row>
    <row r="203" spans="1:26">
      <c r="A203" s="3">
        <v>46227</v>
      </c>
      <c r="B203">
        <v>4003.88</v>
      </c>
      <c r="C203" s="4">
        <v>-1.23E-2</v>
      </c>
      <c r="D203">
        <v>64610</v>
      </c>
      <c r="E203" s="119">
        <v>-2.6200000000000001E-2</v>
      </c>
      <c r="F203">
        <v>4008</v>
      </c>
      <c r="G203" t="s">
        <v>38</v>
      </c>
      <c r="H203">
        <v>1279</v>
      </c>
      <c r="I203">
        <v>-21</v>
      </c>
      <c r="J203" s="66">
        <v>-1.6153846153846154E-2</v>
      </c>
      <c r="K203">
        <v>1300</v>
      </c>
      <c r="L203">
        <v>1283</v>
      </c>
      <c r="M203">
        <v>1293</v>
      </c>
      <c r="N203">
        <v>1275</v>
      </c>
      <c r="O203" s="66">
        <v>-3.1176929072486361E-3</v>
      </c>
      <c r="P203">
        <v>1281</v>
      </c>
      <c r="Q203" s="66">
        <v>-1.56128024980484E-3</v>
      </c>
      <c r="R203" s="66">
        <v>3.1372549019607842E-3</v>
      </c>
      <c r="S203">
        <v>134200</v>
      </c>
      <c r="T203" s="123">
        <v>1280.9306999999999</v>
      </c>
      <c r="U203">
        <v>1398</v>
      </c>
      <c r="V203">
        <v>1141</v>
      </c>
      <c r="Z203" s="117">
        <v>0.63877314814814812</v>
      </c>
    </row>
    <row r="204" spans="1:26">
      <c r="A204" s="3">
        <v>46227</v>
      </c>
      <c r="B204">
        <v>4003.88</v>
      </c>
      <c r="C204" s="4">
        <v>-1.23E-2</v>
      </c>
      <c r="D204">
        <v>64610</v>
      </c>
      <c r="E204" s="119">
        <v>-2.6200000000000001E-2</v>
      </c>
      <c r="F204">
        <v>4026</v>
      </c>
      <c r="G204" t="s">
        <v>39</v>
      </c>
      <c r="H204">
        <v>1540</v>
      </c>
      <c r="I204">
        <v>-36</v>
      </c>
      <c r="J204" s="66">
        <v>-2.2842639593908629E-2</v>
      </c>
      <c r="K204">
        <v>1576</v>
      </c>
      <c r="L204">
        <v>1564</v>
      </c>
      <c r="M204">
        <v>1564</v>
      </c>
      <c r="N204">
        <v>1529</v>
      </c>
      <c r="O204" s="66">
        <v>-1.5345268542199489E-2</v>
      </c>
      <c r="P204">
        <v>1538</v>
      </c>
      <c r="Q204" s="66">
        <v>1.3003901170351106E-3</v>
      </c>
      <c r="R204" s="66">
        <v>7.1942446043165471E-3</v>
      </c>
      <c r="S204">
        <v>128100</v>
      </c>
      <c r="T204" s="123">
        <v>1539.6221</v>
      </c>
      <c r="U204">
        <v>2148</v>
      </c>
      <c r="V204">
        <v>1480</v>
      </c>
      <c r="Z204" s="117">
        <v>0.63548611111111108</v>
      </c>
    </row>
    <row r="205" spans="1:26">
      <c r="A205" s="3">
        <v>46227</v>
      </c>
      <c r="B205">
        <v>4003.88</v>
      </c>
      <c r="C205" s="4">
        <v>-1.23E-2</v>
      </c>
      <c r="D205">
        <v>64610</v>
      </c>
      <c r="E205" s="119">
        <v>-2.6200000000000001E-2</v>
      </c>
      <c r="F205">
        <v>4062</v>
      </c>
      <c r="G205" t="s">
        <v>40</v>
      </c>
      <c r="H205">
        <v>17355</v>
      </c>
      <c r="I205">
        <v>-720</v>
      </c>
      <c r="J205" s="66">
        <v>-3.9834024896265557E-2</v>
      </c>
      <c r="K205">
        <v>18075</v>
      </c>
      <c r="L205">
        <v>18000</v>
      </c>
      <c r="M205">
        <v>18770</v>
      </c>
      <c r="N205">
        <v>16825</v>
      </c>
      <c r="O205" s="66">
        <v>-3.5833333333333335E-2</v>
      </c>
      <c r="P205">
        <v>17155</v>
      </c>
      <c r="Q205" s="66">
        <v>1.1658408627222384E-2</v>
      </c>
      <c r="R205" s="66">
        <v>3.1500742942050519E-2</v>
      </c>
      <c r="S205">
        <v>9053500</v>
      </c>
      <c r="T205" s="123">
        <v>17590.082999999999</v>
      </c>
      <c r="U205">
        <v>27480</v>
      </c>
      <c r="V205">
        <v>6592</v>
      </c>
      <c r="Z205" s="117">
        <v>0.63916666666666666</v>
      </c>
    </row>
    <row r="206" spans="1:26">
      <c r="A206" s="3">
        <v>46227</v>
      </c>
      <c r="B206">
        <v>4003.88</v>
      </c>
      <c r="C206" s="4">
        <v>-1.23E-2</v>
      </c>
      <c r="D206">
        <v>64610</v>
      </c>
      <c r="E206" s="119">
        <v>-2.6200000000000001E-2</v>
      </c>
      <c r="F206">
        <v>4063</v>
      </c>
      <c r="G206" t="s">
        <v>41</v>
      </c>
      <c r="H206">
        <v>6681</v>
      </c>
      <c r="I206">
        <v>-289</v>
      </c>
      <c r="J206" s="66">
        <v>-4.1463414634146344E-2</v>
      </c>
      <c r="K206">
        <v>6970</v>
      </c>
      <c r="L206">
        <v>6833</v>
      </c>
      <c r="M206">
        <v>6840</v>
      </c>
      <c r="N206">
        <v>6603</v>
      </c>
      <c r="O206" s="66">
        <v>-2.2244987560368797E-2</v>
      </c>
      <c r="P206">
        <v>6683</v>
      </c>
      <c r="Q206" s="66">
        <v>-2.9926679634894508E-4</v>
      </c>
      <c r="R206" s="66">
        <v>1.1812812358019082E-2</v>
      </c>
      <c r="S206">
        <v>5780800</v>
      </c>
      <c r="T206" s="123">
        <v>6706.1098000000002</v>
      </c>
      <c r="U206">
        <v>7930</v>
      </c>
      <c r="V206">
        <v>4812</v>
      </c>
      <c r="Z206" s="117">
        <v>0.63914351851851847</v>
      </c>
    </row>
    <row r="207" spans="1:26">
      <c r="A207" s="3">
        <v>46227</v>
      </c>
      <c r="B207">
        <v>4003.88</v>
      </c>
      <c r="C207" s="4">
        <v>-1.23E-2</v>
      </c>
      <c r="D207">
        <v>64610</v>
      </c>
      <c r="E207" s="119">
        <v>-2.6200000000000001E-2</v>
      </c>
      <c r="F207">
        <v>4068</v>
      </c>
      <c r="G207" t="s">
        <v>42</v>
      </c>
      <c r="H207">
        <v>1636</v>
      </c>
      <c r="I207">
        <v>1</v>
      </c>
      <c r="J207" s="66">
        <v>6.116207951070336E-4</v>
      </c>
      <c r="K207">
        <v>1635</v>
      </c>
      <c r="L207">
        <v>1636</v>
      </c>
      <c r="M207">
        <v>1636</v>
      </c>
      <c r="N207">
        <v>1636</v>
      </c>
      <c r="O207" s="66">
        <v>0</v>
      </c>
      <c r="R207" s="66">
        <v>0</v>
      </c>
      <c r="S207">
        <v>100</v>
      </c>
      <c r="T207" s="123">
        <v>1636</v>
      </c>
      <c r="U207">
        <v>2000</v>
      </c>
      <c r="V207">
        <v>1557</v>
      </c>
      <c r="Z207" s="117">
        <v>0.375</v>
      </c>
    </row>
    <row r="208" spans="1:26">
      <c r="A208" s="3">
        <v>46227</v>
      </c>
      <c r="B208">
        <v>4003.88</v>
      </c>
      <c r="C208" s="4">
        <v>-1.23E-2</v>
      </c>
      <c r="D208">
        <v>64610</v>
      </c>
      <c r="E208" s="119">
        <v>-2.6200000000000001E-2</v>
      </c>
      <c r="F208">
        <v>4100</v>
      </c>
      <c r="G208" t="s">
        <v>43</v>
      </c>
      <c r="H208">
        <v>1414</v>
      </c>
      <c r="I208">
        <v>-74</v>
      </c>
      <c r="J208" s="66">
        <v>-4.9731182795698922E-2</v>
      </c>
      <c r="K208">
        <v>1488</v>
      </c>
      <c r="L208">
        <v>1466</v>
      </c>
      <c r="M208">
        <v>1499</v>
      </c>
      <c r="N208">
        <v>1405</v>
      </c>
      <c r="O208" s="66">
        <v>-3.5470668485675309E-2</v>
      </c>
      <c r="P208">
        <v>1422</v>
      </c>
      <c r="Q208" s="66">
        <v>-5.6258790436005627E-3</v>
      </c>
      <c r="R208" s="66">
        <v>6.405693950177936E-3</v>
      </c>
      <c r="S208">
        <v>24000</v>
      </c>
      <c r="T208" s="123">
        <v>1425.4375</v>
      </c>
      <c r="U208">
        <v>2219</v>
      </c>
      <c r="V208">
        <v>1153</v>
      </c>
      <c r="Z208" s="117">
        <v>0.63836805555555554</v>
      </c>
    </row>
    <row r="209" spans="1:26">
      <c r="A209" s="3">
        <v>46227</v>
      </c>
      <c r="B209">
        <v>4003.88</v>
      </c>
      <c r="C209" s="4">
        <v>-1.23E-2</v>
      </c>
      <c r="D209">
        <v>64610</v>
      </c>
      <c r="E209" s="119">
        <v>-2.6200000000000001E-2</v>
      </c>
      <c r="F209">
        <v>4182</v>
      </c>
      <c r="G209" t="s">
        <v>44</v>
      </c>
      <c r="H209">
        <v>4386</v>
      </c>
      <c r="I209">
        <v>-185</v>
      </c>
      <c r="J209" s="66">
        <v>-4.0472544301028222E-2</v>
      </c>
      <c r="K209">
        <v>4571</v>
      </c>
      <c r="L209">
        <v>4501</v>
      </c>
      <c r="M209">
        <v>4528</v>
      </c>
      <c r="N209">
        <v>4349</v>
      </c>
      <c r="O209" s="66">
        <v>-2.5549877804932238E-2</v>
      </c>
      <c r="P209">
        <v>4409</v>
      </c>
      <c r="Q209" s="66">
        <v>-5.2166024041732815E-3</v>
      </c>
      <c r="R209" s="66">
        <v>8.507702920211543E-3</v>
      </c>
      <c r="S209">
        <v>561400</v>
      </c>
      <c r="T209" s="123">
        <v>4413.8477999999996</v>
      </c>
      <c r="U209">
        <v>5738</v>
      </c>
      <c r="V209">
        <v>2830.5</v>
      </c>
      <c r="Z209" s="117">
        <v>0.63909722222222221</v>
      </c>
    </row>
    <row r="210" spans="1:26">
      <c r="A210" s="3">
        <v>46227</v>
      </c>
      <c r="B210">
        <v>4003.88</v>
      </c>
      <c r="C210" s="4">
        <v>-1.23E-2</v>
      </c>
      <c r="D210">
        <v>64610</v>
      </c>
      <c r="E210" s="119">
        <v>-2.6200000000000001E-2</v>
      </c>
      <c r="F210">
        <v>4188</v>
      </c>
      <c r="G210" t="s">
        <v>45</v>
      </c>
      <c r="H210">
        <v>1184.5</v>
      </c>
      <c r="I210">
        <v>-31.5</v>
      </c>
      <c r="J210" s="66">
        <v>-2.5904605263157895E-2</v>
      </c>
      <c r="K210">
        <v>1216</v>
      </c>
      <c r="L210">
        <v>1188</v>
      </c>
      <c r="M210">
        <v>1199</v>
      </c>
      <c r="N210">
        <v>1180</v>
      </c>
      <c r="O210" s="66">
        <v>-2.9461279461279462E-3</v>
      </c>
      <c r="P210">
        <v>1184</v>
      </c>
      <c r="Q210" s="66">
        <v>4.2229729729729732E-4</v>
      </c>
      <c r="R210" s="66">
        <v>3.8135593220338985E-3</v>
      </c>
      <c r="S210">
        <v>5499800</v>
      </c>
      <c r="T210" s="123">
        <v>1186.4988000000001</v>
      </c>
      <c r="U210">
        <v>1228.5</v>
      </c>
      <c r="V210">
        <v>846.4</v>
      </c>
      <c r="Z210" s="117">
        <v>0.63891203703703703</v>
      </c>
    </row>
    <row r="211" spans="1:26">
      <c r="A211" s="3">
        <v>46227</v>
      </c>
      <c r="B211">
        <v>4003.88</v>
      </c>
      <c r="C211" s="4">
        <v>-1.23E-2</v>
      </c>
      <c r="D211">
        <v>64610</v>
      </c>
      <c r="E211" s="119">
        <v>-2.6200000000000001E-2</v>
      </c>
      <c r="F211">
        <v>4220</v>
      </c>
      <c r="G211" t="s">
        <v>46</v>
      </c>
      <c r="H211">
        <v>1811</v>
      </c>
      <c r="I211">
        <v>-18</v>
      </c>
      <c r="J211" s="66">
        <v>-9.8414434117003822E-3</v>
      </c>
      <c r="K211">
        <v>1829</v>
      </c>
      <c r="L211">
        <v>1789</v>
      </c>
      <c r="M211">
        <v>1816</v>
      </c>
      <c r="N211">
        <v>1774</v>
      </c>
      <c r="O211" s="66">
        <v>1.2297372833985467E-2</v>
      </c>
      <c r="P211">
        <v>1803</v>
      </c>
      <c r="Q211" s="66">
        <v>4.4370493621741546E-3</v>
      </c>
      <c r="R211" s="66">
        <v>2.0856820744081173E-2</v>
      </c>
      <c r="S211">
        <v>94900</v>
      </c>
      <c r="T211" s="123">
        <v>1800.7081000000001</v>
      </c>
      <c r="U211">
        <v>1921</v>
      </c>
      <c r="V211">
        <v>1487</v>
      </c>
      <c r="Z211" s="117">
        <v>0.63892361111111107</v>
      </c>
    </row>
    <row r="212" spans="1:26">
      <c r="A212" s="3">
        <v>46227</v>
      </c>
      <c r="B212">
        <v>4003.88</v>
      </c>
      <c r="C212" s="4">
        <v>-1.23E-2</v>
      </c>
      <c r="D212">
        <v>64610</v>
      </c>
      <c r="E212" s="119">
        <v>-2.6200000000000001E-2</v>
      </c>
      <c r="F212">
        <v>4334</v>
      </c>
      <c r="G212" t="s">
        <v>47</v>
      </c>
      <c r="H212">
        <v>379</v>
      </c>
      <c r="I212">
        <v>-2</v>
      </c>
      <c r="J212" s="66">
        <v>-5.2493438320209973E-3</v>
      </c>
      <c r="K212">
        <v>381</v>
      </c>
      <c r="L212">
        <v>383</v>
      </c>
      <c r="M212">
        <v>383</v>
      </c>
      <c r="N212">
        <v>378</v>
      </c>
      <c r="O212" s="66">
        <v>-1.0443864229765013E-2</v>
      </c>
      <c r="P212">
        <v>383</v>
      </c>
      <c r="Q212" s="66">
        <v>-1.0443864229765013E-2</v>
      </c>
      <c r="R212" s="66">
        <v>2.6455026455026454E-3</v>
      </c>
      <c r="S212">
        <v>1800</v>
      </c>
      <c r="T212" s="123">
        <v>380</v>
      </c>
      <c r="U212">
        <v>426</v>
      </c>
      <c r="V212">
        <v>365</v>
      </c>
      <c r="Z212" s="117">
        <v>0.60006944444444443</v>
      </c>
    </row>
    <row r="213" spans="1:26">
      <c r="A213" s="3">
        <v>46227</v>
      </c>
      <c r="B213">
        <v>4003.88</v>
      </c>
      <c r="C213" s="4">
        <v>-1.23E-2</v>
      </c>
      <c r="D213">
        <v>64610</v>
      </c>
      <c r="E213" s="119">
        <v>-2.6200000000000001E-2</v>
      </c>
      <c r="F213">
        <v>4523</v>
      </c>
      <c r="G213" t="s">
        <v>48</v>
      </c>
      <c r="H213">
        <v>4663</v>
      </c>
      <c r="I213">
        <v>81</v>
      </c>
      <c r="J213" s="66">
        <v>1.7677869925796594E-2</v>
      </c>
      <c r="K213">
        <v>4582</v>
      </c>
      <c r="L213">
        <v>4597</v>
      </c>
      <c r="M213">
        <v>4678</v>
      </c>
      <c r="N213">
        <v>4563</v>
      </c>
      <c r="O213" s="66">
        <v>1.4357189471394388E-2</v>
      </c>
      <c r="P213">
        <v>4646</v>
      </c>
      <c r="Q213" s="66">
        <v>3.6590615583297461E-3</v>
      </c>
      <c r="R213" s="66">
        <v>2.1915406530791146E-2</v>
      </c>
      <c r="S213">
        <v>1026300</v>
      </c>
      <c r="T213" s="123">
        <v>4638.1017000000002</v>
      </c>
      <c r="U213">
        <v>5243</v>
      </c>
      <c r="V213">
        <v>3660</v>
      </c>
      <c r="Z213" s="117">
        <v>0.63890046296296299</v>
      </c>
    </row>
    <row r="214" spans="1:26">
      <c r="A214" s="3">
        <v>46227</v>
      </c>
      <c r="B214">
        <v>4003.88</v>
      </c>
      <c r="C214" s="4">
        <v>-1.23E-2</v>
      </c>
      <c r="D214">
        <v>64610</v>
      </c>
      <c r="E214" s="119">
        <v>-2.6200000000000001E-2</v>
      </c>
      <c r="F214">
        <v>4528</v>
      </c>
      <c r="G214" t="s">
        <v>49</v>
      </c>
      <c r="H214">
        <v>2419.5</v>
      </c>
      <c r="I214">
        <v>21</v>
      </c>
      <c r="J214" s="66">
        <v>8.7554721701063164E-3</v>
      </c>
      <c r="K214">
        <v>2398.5</v>
      </c>
      <c r="L214">
        <v>2397</v>
      </c>
      <c r="M214">
        <v>2440.5</v>
      </c>
      <c r="N214">
        <v>2383.5</v>
      </c>
      <c r="O214" s="66">
        <v>9.3867334167709645E-3</v>
      </c>
      <c r="P214">
        <v>2440</v>
      </c>
      <c r="Q214" s="66">
        <v>-8.4016393442622947E-3</v>
      </c>
      <c r="R214" s="66">
        <v>1.5103838892385148E-2</v>
      </c>
      <c r="S214">
        <v>905500</v>
      </c>
      <c r="T214" s="123">
        <v>2424.3157000000001</v>
      </c>
      <c r="U214">
        <v>2674.5</v>
      </c>
      <c r="V214">
        <v>2114.5</v>
      </c>
      <c r="Z214" s="117">
        <v>0.63900462962962967</v>
      </c>
    </row>
    <row r="215" spans="1:26">
      <c r="A215" s="3">
        <v>46227</v>
      </c>
      <c r="B215">
        <v>4003.88</v>
      </c>
      <c r="C215" s="4">
        <v>-1.23E-2</v>
      </c>
      <c r="D215">
        <v>64610</v>
      </c>
      <c r="E215" s="119">
        <v>-2.6200000000000001E-2</v>
      </c>
      <c r="F215">
        <v>4661</v>
      </c>
      <c r="G215" t="s">
        <v>50</v>
      </c>
      <c r="H215">
        <v>2678.5</v>
      </c>
      <c r="I215">
        <v>48.5</v>
      </c>
      <c r="J215" s="66">
        <v>1.8441064638783269E-2</v>
      </c>
      <c r="K215">
        <v>2630</v>
      </c>
      <c r="L215">
        <v>2605</v>
      </c>
      <c r="M215">
        <v>2687</v>
      </c>
      <c r="N215">
        <v>2603.5</v>
      </c>
      <c r="O215" s="66">
        <v>2.8214971209213052E-2</v>
      </c>
      <c r="P215">
        <v>2673.5</v>
      </c>
      <c r="Q215" s="66">
        <v>1.8702075930428278E-3</v>
      </c>
      <c r="R215" s="66">
        <v>2.8807374687920106E-2</v>
      </c>
      <c r="S215">
        <v>3742000</v>
      </c>
      <c r="T215" s="123">
        <v>2658.6035999999999</v>
      </c>
      <c r="U215">
        <v>2947</v>
      </c>
      <c r="V215">
        <v>2103</v>
      </c>
      <c r="Z215" s="117">
        <v>0.6391782407407407</v>
      </c>
    </row>
    <row r="216" spans="1:26">
      <c r="A216" s="3">
        <v>46227</v>
      </c>
      <c r="B216">
        <v>4003.88</v>
      </c>
      <c r="C216" s="4">
        <v>-1.23E-2</v>
      </c>
      <c r="D216">
        <v>64610</v>
      </c>
      <c r="E216" s="119">
        <v>-2.6200000000000001E-2</v>
      </c>
      <c r="F216">
        <v>5020</v>
      </c>
      <c r="G216" t="s">
        <v>51</v>
      </c>
      <c r="H216">
        <v>1325.5</v>
      </c>
      <c r="I216">
        <v>-11.5</v>
      </c>
      <c r="J216" s="66">
        <v>-8.6013462976813754E-3</v>
      </c>
      <c r="K216">
        <v>1337</v>
      </c>
      <c r="L216">
        <v>1330</v>
      </c>
      <c r="M216">
        <v>1342</v>
      </c>
      <c r="N216">
        <v>1324.5</v>
      </c>
      <c r="O216" s="66">
        <v>-3.3834586466165413E-3</v>
      </c>
      <c r="P216">
        <v>1333.5</v>
      </c>
      <c r="Q216" s="66">
        <v>-5.999250093738283E-3</v>
      </c>
      <c r="R216" s="66">
        <v>7.5500188750471874E-4</v>
      </c>
      <c r="S216">
        <v>5076900</v>
      </c>
      <c r="T216" s="123">
        <v>1331.6541</v>
      </c>
      <c r="U216">
        <v>1552.5</v>
      </c>
      <c r="V216">
        <v>1113</v>
      </c>
      <c r="Z216" s="117">
        <v>0.63912037037037039</v>
      </c>
    </row>
    <row r="217" spans="1:26">
      <c r="A217" s="3">
        <v>46227</v>
      </c>
      <c r="B217">
        <v>4003.88</v>
      </c>
      <c r="C217" s="4">
        <v>-1.23E-2</v>
      </c>
      <c r="D217">
        <v>64610</v>
      </c>
      <c r="E217" s="119">
        <v>-2.6200000000000001E-2</v>
      </c>
      <c r="F217">
        <v>5201</v>
      </c>
      <c r="G217" t="s">
        <v>52</v>
      </c>
      <c r="H217">
        <v>6159</v>
      </c>
      <c r="I217">
        <v>-156</v>
      </c>
      <c r="J217" s="66">
        <v>-2.4703087885985749E-2</v>
      </c>
      <c r="K217">
        <v>6315</v>
      </c>
      <c r="L217">
        <v>6251</v>
      </c>
      <c r="M217">
        <v>6279</v>
      </c>
      <c r="N217">
        <v>6132</v>
      </c>
      <c r="O217" s="66">
        <v>-1.4717645176771717E-2</v>
      </c>
      <c r="P217">
        <v>6179</v>
      </c>
      <c r="Q217" s="66">
        <v>-3.2367697038355723E-3</v>
      </c>
      <c r="R217" s="66">
        <v>4.4031311154598823E-3</v>
      </c>
      <c r="S217">
        <v>696200</v>
      </c>
      <c r="T217" s="123">
        <v>6183.7597999999998</v>
      </c>
      <c r="U217">
        <v>8315</v>
      </c>
      <c r="V217">
        <v>5177</v>
      </c>
      <c r="Z217" s="117">
        <v>0.6391782407407407</v>
      </c>
    </row>
    <row r="218" spans="1:26">
      <c r="A218" s="3">
        <v>46227</v>
      </c>
      <c r="B218">
        <v>4003.88</v>
      </c>
      <c r="C218" s="4">
        <v>-1.23E-2</v>
      </c>
      <c r="D218">
        <v>64610</v>
      </c>
      <c r="E218" s="119">
        <v>-2.6200000000000001E-2</v>
      </c>
      <c r="F218">
        <v>5302</v>
      </c>
      <c r="G218" t="s">
        <v>53</v>
      </c>
      <c r="H218">
        <v>4700</v>
      </c>
      <c r="I218">
        <v>-50</v>
      </c>
      <c r="J218" s="66">
        <v>-1.0526315789473684E-2</v>
      </c>
      <c r="K218">
        <v>4750</v>
      </c>
      <c r="L218">
        <v>4735</v>
      </c>
      <c r="M218">
        <v>4735</v>
      </c>
      <c r="N218">
        <v>4680</v>
      </c>
      <c r="O218" s="66">
        <v>-7.3917634635691657E-3</v>
      </c>
      <c r="P218">
        <v>4705</v>
      </c>
      <c r="Q218" s="66">
        <v>-1.0626992561105207E-3</v>
      </c>
      <c r="R218" s="66">
        <v>4.2735042735042739E-3</v>
      </c>
      <c r="S218">
        <v>38300</v>
      </c>
      <c r="T218" s="123">
        <v>4700.9138000000003</v>
      </c>
      <c r="U218">
        <v>5080</v>
      </c>
      <c r="V218">
        <v>4390</v>
      </c>
      <c r="Z218" s="117">
        <v>0.63893518518518522</v>
      </c>
    </row>
    <row r="219" spans="1:26">
      <c r="A219" s="3">
        <v>46227</v>
      </c>
      <c r="B219">
        <v>4003.88</v>
      </c>
      <c r="C219" s="4">
        <v>-1.23E-2</v>
      </c>
      <c r="D219">
        <v>64610</v>
      </c>
      <c r="E219" s="119">
        <v>-2.6200000000000001E-2</v>
      </c>
      <c r="F219">
        <v>5310</v>
      </c>
      <c r="G219" t="s">
        <v>54</v>
      </c>
      <c r="H219">
        <v>6690</v>
      </c>
      <c r="I219">
        <v>-100</v>
      </c>
      <c r="J219" s="66">
        <v>-1.4727540500736377E-2</v>
      </c>
      <c r="K219">
        <v>6790</v>
      </c>
      <c r="L219">
        <v>6750</v>
      </c>
      <c r="M219">
        <v>6840</v>
      </c>
      <c r="N219">
        <v>6630</v>
      </c>
      <c r="O219" s="66">
        <v>-8.8888888888888889E-3</v>
      </c>
      <c r="P219">
        <v>6650</v>
      </c>
      <c r="Q219" s="66">
        <v>6.0150375939849628E-3</v>
      </c>
      <c r="R219" s="66">
        <v>9.0497737556561094E-3</v>
      </c>
      <c r="S219">
        <v>66600</v>
      </c>
      <c r="T219" s="123">
        <v>6704.8648000000003</v>
      </c>
      <c r="U219">
        <v>8990</v>
      </c>
      <c r="V219">
        <v>4825</v>
      </c>
      <c r="Z219" s="117">
        <v>0.63591435185185186</v>
      </c>
    </row>
    <row r="220" spans="1:26">
      <c r="A220" s="3">
        <v>46227</v>
      </c>
      <c r="B220">
        <v>4003.88</v>
      </c>
      <c r="C220" s="4">
        <v>-1.23E-2</v>
      </c>
      <c r="D220">
        <v>64610</v>
      </c>
      <c r="E220" s="119">
        <v>-2.6200000000000001E-2</v>
      </c>
      <c r="F220">
        <v>5334</v>
      </c>
      <c r="G220" t="s">
        <v>55</v>
      </c>
      <c r="H220">
        <v>9412</v>
      </c>
      <c r="I220">
        <v>-316</v>
      </c>
      <c r="J220" s="66">
        <v>-3.2483552631578948E-2</v>
      </c>
      <c r="K220">
        <v>9728</v>
      </c>
      <c r="L220">
        <v>9600</v>
      </c>
      <c r="M220">
        <v>9692</v>
      </c>
      <c r="N220">
        <v>9326</v>
      </c>
      <c r="O220" s="66">
        <v>-1.9583333333333335E-2</v>
      </c>
      <c r="P220">
        <v>9428</v>
      </c>
      <c r="Q220" s="66">
        <v>-1.6970725498515061E-3</v>
      </c>
      <c r="R220" s="66">
        <v>9.2215312030881399E-3</v>
      </c>
      <c r="S220">
        <v>721800</v>
      </c>
      <c r="T220" s="123">
        <v>9472.3083000000006</v>
      </c>
      <c r="U220">
        <v>11265</v>
      </c>
      <c r="V220">
        <v>6421</v>
      </c>
      <c r="Z220" s="117">
        <v>0.63908564814814817</v>
      </c>
    </row>
    <row r="221" spans="1:26">
      <c r="A221" s="3">
        <v>46227</v>
      </c>
      <c r="B221">
        <v>4003.88</v>
      </c>
      <c r="C221" s="4">
        <v>-1.23E-2</v>
      </c>
      <c r="D221">
        <v>64610</v>
      </c>
      <c r="E221" s="119">
        <v>-2.6200000000000001E-2</v>
      </c>
      <c r="F221">
        <v>5706</v>
      </c>
      <c r="G221" t="s">
        <v>56</v>
      </c>
      <c r="H221">
        <v>31960</v>
      </c>
      <c r="I221">
        <v>-1940</v>
      </c>
      <c r="J221" s="66">
        <v>-5.7227138643067846E-2</v>
      </c>
      <c r="K221">
        <v>33900</v>
      </c>
      <c r="L221">
        <v>33330</v>
      </c>
      <c r="M221">
        <v>33660</v>
      </c>
      <c r="N221">
        <v>31380</v>
      </c>
      <c r="O221" s="66">
        <v>-4.1104110411041103E-2</v>
      </c>
      <c r="P221">
        <v>31780</v>
      </c>
      <c r="Q221" s="66">
        <v>5.6639395846444307E-3</v>
      </c>
      <c r="R221" s="66">
        <v>1.8483110261312937E-2</v>
      </c>
      <c r="S221">
        <v>647000</v>
      </c>
      <c r="T221" s="123">
        <v>32130.663</v>
      </c>
      <c r="U221">
        <v>57700</v>
      </c>
      <c r="V221">
        <v>17995</v>
      </c>
      <c r="Z221" s="117">
        <v>0.63916666666666666</v>
      </c>
    </row>
    <row r="222" spans="1:26">
      <c r="A222" s="3">
        <v>46227</v>
      </c>
      <c r="B222">
        <v>4003.88</v>
      </c>
      <c r="C222" s="4">
        <v>-1.23E-2</v>
      </c>
      <c r="D222">
        <v>64610</v>
      </c>
      <c r="E222" s="119">
        <v>-2.6200000000000001E-2</v>
      </c>
      <c r="F222">
        <v>5711</v>
      </c>
      <c r="G222" t="s">
        <v>57</v>
      </c>
      <c r="H222">
        <v>4156</v>
      </c>
      <c r="I222">
        <v>-138</v>
      </c>
      <c r="J222" s="66">
        <v>-3.2137866790870981E-2</v>
      </c>
      <c r="K222">
        <v>4294</v>
      </c>
      <c r="L222">
        <v>4224</v>
      </c>
      <c r="M222">
        <v>4249</v>
      </c>
      <c r="N222">
        <v>4139</v>
      </c>
      <c r="O222" s="66">
        <v>-1.6098484848484848E-2</v>
      </c>
      <c r="P222">
        <v>4174</v>
      </c>
      <c r="Q222" s="66">
        <v>-4.3124101581217059E-3</v>
      </c>
      <c r="R222" s="66">
        <v>4.1072722879922684E-3</v>
      </c>
      <c r="S222">
        <v>705300</v>
      </c>
      <c r="T222" s="123">
        <v>4173.7429000000002</v>
      </c>
      <c r="U222">
        <v>6126</v>
      </c>
      <c r="V222">
        <v>3690</v>
      </c>
      <c r="Z222" s="117">
        <v>0.63916666666666666</v>
      </c>
    </row>
    <row r="223" spans="1:26">
      <c r="A223" s="3">
        <v>46227</v>
      </c>
      <c r="B223">
        <v>4003.88</v>
      </c>
      <c r="C223" s="4">
        <v>-1.23E-2</v>
      </c>
      <c r="D223">
        <v>64610</v>
      </c>
      <c r="E223" s="119">
        <v>-2.6200000000000001E-2</v>
      </c>
      <c r="F223">
        <v>5713</v>
      </c>
      <c r="G223" t="s">
        <v>58</v>
      </c>
      <c r="H223">
        <v>7431</v>
      </c>
      <c r="I223">
        <v>-471</v>
      </c>
      <c r="J223" s="66">
        <v>-5.9605163249810175E-2</v>
      </c>
      <c r="K223">
        <v>7902</v>
      </c>
      <c r="L223">
        <v>7697</v>
      </c>
      <c r="M223">
        <v>7722</v>
      </c>
      <c r="N223">
        <v>7405</v>
      </c>
      <c r="O223" s="66">
        <v>-3.4558919059373784E-2</v>
      </c>
      <c r="P223">
        <v>7480</v>
      </c>
      <c r="Q223" s="66">
        <v>-6.5508021390374331E-3</v>
      </c>
      <c r="R223" s="66">
        <v>3.511141120864281E-3</v>
      </c>
      <c r="S223">
        <v>2429300</v>
      </c>
      <c r="T223" s="123">
        <v>7503.3638000000001</v>
      </c>
      <c r="U223">
        <v>13300</v>
      </c>
      <c r="V223">
        <v>6552</v>
      </c>
      <c r="Z223" s="117">
        <v>0.63916666666666666</v>
      </c>
    </row>
    <row r="224" spans="1:26">
      <c r="A224" s="3">
        <v>46227</v>
      </c>
      <c r="B224">
        <v>4003.88</v>
      </c>
      <c r="C224" s="4">
        <v>-1.23E-2</v>
      </c>
      <c r="D224">
        <v>64610</v>
      </c>
      <c r="E224" s="119">
        <v>-2.6200000000000001E-2</v>
      </c>
      <c r="F224">
        <v>5802</v>
      </c>
      <c r="G224" t="s">
        <v>59</v>
      </c>
      <c r="H224">
        <v>2446.5</v>
      </c>
      <c r="I224">
        <v>-65.5</v>
      </c>
      <c r="J224" s="66">
        <v>-2.6074840764331211E-2</v>
      </c>
      <c r="K224">
        <v>2512</v>
      </c>
      <c r="L224">
        <v>2464</v>
      </c>
      <c r="M224">
        <v>2474</v>
      </c>
      <c r="N224">
        <v>2412</v>
      </c>
      <c r="O224" s="66">
        <v>-7.102272727272727E-3</v>
      </c>
      <c r="P224">
        <v>2445.5</v>
      </c>
      <c r="Q224" s="66">
        <v>4.0891433244735228E-4</v>
      </c>
      <c r="R224" s="66">
        <v>1.4303482587064677E-2</v>
      </c>
      <c r="S224">
        <v>9478200</v>
      </c>
      <c r="T224" s="123">
        <v>2438.1581999999999</v>
      </c>
      <c r="U224">
        <v>3019</v>
      </c>
      <c r="V224">
        <v>2151.5</v>
      </c>
      <c r="Z224" s="117">
        <v>0.63916666666666666</v>
      </c>
    </row>
    <row r="225" spans="1:26">
      <c r="A225" s="3">
        <v>46227</v>
      </c>
      <c r="B225">
        <v>4003.88</v>
      </c>
      <c r="C225" s="4">
        <v>-1.23E-2</v>
      </c>
      <c r="D225">
        <v>64610</v>
      </c>
      <c r="E225" s="119">
        <v>-2.6200000000000001E-2</v>
      </c>
      <c r="F225">
        <v>5803</v>
      </c>
      <c r="G225" t="s">
        <v>60</v>
      </c>
      <c r="H225">
        <v>4565</v>
      </c>
      <c r="I225">
        <v>-162</v>
      </c>
      <c r="J225" s="66">
        <v>-3.4271207954305057E-2</v>
      </c>
      <c r="K225">
        <v>4727</v>
      </c>
      <c r="L225">
        <v>4659</v>
      </c>
      <c r="M225">
        <v>4740</v>
      </c>
      <c r="N225">
        <v>4511</v>
      </c>
      <c r="O225" s="66">
        <v>-2.0176003434213351E-2</v>
      </c>
      <c r="P225">
        <v>4573</v>
      </c>
      <c r="Q225" s="66">
        <v>-1.7493986442160508E-3</v>
      </c>
      <c r="R225" s="66">
        <v>1.1970738195522057E-2</v>
      </c>
      <c r="S225">
        <v>26394500</v>
      </c>
      <c r="T225" s="123">
        <v>4590.6037999999999</v>
      </c>
      <c r="U225">
        <v>7933</v>
      </c>
      <c r="V225">
        <v>3888</v>
      </c>
      <c r="Z225" s="117">
        <v>0.6391782407407407</v>
      </c>
    </row>
    <row r="226" spans="1:26">
      <c r="A226" s="3">
        <v>46227</v>
      </c>
      <c r="B226">
        <v>4003.88</v>
      </c>
      <c r="C226" s="4">
        <v>-1.23E-2</v>
      </c>
      <c r="D226">
        <v>64610</v>
      </c>
      <c r="E226" s="119">
        <v>-2.6200000000000001E-2</v>
      </c>
      <c r="F226">
        <v>6038</v>
      </c>
      <c r="G226" t="s">
        <v>61</v>
      </c>
      <c r="H226">
        <v>819</v>
      </c>
      <c r="I226">
        <v>0</v>
      </c>
      <c r="J226" s="66">
        <v>0</v>
      </c>
      <c r="K226">
        <v>819</v>
      </c>
      <c r="L226">
        <v>824</v>
      </c>
      <c r="M226">
        <v>824</v>
      </c>
      <c r="N226">
        <v>819</v>
      </c>
      <c r="O226" s="66">
        <v>-6.0679611650485436E-3</v>
      </c>
      <c r="P226">
        <v>819</v>
      </c>
      <c r="Q226" s="66">
        <v>0</v>
      </c>
      <c r="R226" s="66">
        <v>0</v>
      </c>
      <c r="S226">
        <v>3100</v>
      </c>
      <c r="T226" s="123">
        <v>820.80640000000005</v>
      </c>
      <c r="U226">
        <v>991</v>
      </c>
      <c r="V226">
        <v>790</v>
      </c>
      <c r="Z226" s="117">
        <v>0.61769675925925926</v>
      </c>
    </row>
    <row r="227" spans="1:26">
      <c r="A227" s="3">
        <v>46227</v>
      </c>
      <c r="B227">
        <v>4003.88</v>
      </c>
      <c r="C227" s="4">
        <v>-1.23E-2</v>
      </c>
      <c r="D227">
        <v>64610</v>
      </c>
      <c r="E227" s="119">
        <v>-2.6200000000000001E-2</v>
      </c>
      <c r="F227">
        <v>6156</v>
      </c>
      <c r="G227" t="s">
        <v>62</v>
      </c>
      <c r="H227">
        <v>1776</v>
      </c>
      <c r="I227">
        <v>-6</v>
      </c>
      <c r="J227" s="66">
        <v>-3.3670033670033669E-3</v>
      </c>
      <c r="K227">
        <v>1782</v>
      </c>
      <c r="L227">
        <v>1782</v>
      </c>
      <c r="M227">
        <v>1782</v>
      </c>
      <c r="N227">
        <v>1766</v>
      </c>
      <c r="O227" s="66">
        <v>-3.3670033670033669E-3</v>
      </c>
      <c r="P227">
        <v>1777</v>
      </c>
      <c r="Q227" s="66">
        <v>-5.6274620146314015E-4</v>
      </c>
      <c r="R227" s="66">
        <v>5.6625141562853904E-3</v>
      </c>
      <c r="S227">
        <v>8600</v>
      </c>
      <c r="T227" s="123">
        <v>1771.5</v>
      </c>
      <c r="U227">
        <v>2086</v>
      </c>
      <c r="V227">
        <v>1677</v>
      </c>
      <c r="Z227" s="117">
        <v>0.63528935185185187</v>
      </c>
    </row>
    <row r="228" spans="1:26">
      <c r="A228" s="3">
        <v>46227</v>
      </c>
      <c r="B228">
        <v>4003.88</v>
      </c>
      <c r="C228" s="4">
        <v>-1.23E-2</v>
      </c>
      <c r="D228">
        <v>64610</v>
      </c>
      <c r="E228" s="119">
        <v>-2.6200000000000001E-2</v>
      </c>
      <c r="F228">
        <v>6178</v>
      </c>
      <c r="G228" t="s">
        <v>63</v>
      </c>
      <c r="H228">
        <v>2492</v>
      </c>
      <c r="I228">
        <v>31.5</v>
      </c>
      <c r="J228" s="66">
        <v>1.2802275960170697E-2</v>
      </c>
      <c r="K228">
        <v>2460.5</v>
      </c>
      <c r="L228">
        <v>2430.5</v>
      </c>
      <c r="M228">
        <v>2496</v>
      </c>
      <c r="N228">
        <v>2426</v>
      </c>
      <c r="O228" s="66">
        <v>2.5303435507097304E-2</v>
      </c>
      <c r="P228">
        <v>2482</v>
      </c>
      <c r="Q228" s="66">
        <v>4.0290088638195E-3</v>
      </c>
      <c r="R228" s="66">
        <v>2.720527617477329E-2</v>
      </c>
      <c r="S228">
        <v>3882300</v>
      </c>
      <c r="T228" s="123">
        <v>2475.3103000000001</v>
      </c>
      <c r="U228">
        <v>2466.5</v>
      </c>
      <c r="V228">
        <v>1663.5</v>
      </c>
      <c r="Z228" s="117">
        <v>0.63915509259259262</v>
      </c>
    </row>
    <row r="229" spans="1:26">
      <c r="A229" s="3">
        <v>46227</v>
      </c>
      <c r="B229">
        <v>4003.88</v>
      </c>
      <c r="C229" s="4">
        <v>-1.23E-2</v>
      </c>
      <c r="D229">
        <v>64610</v>
      </c>
      <c r="E229" s="119">
        <v>-2.6200000000000001E-2</v>
      </c>
      <c r="F229">
        <v>6208</v>
      </c>
      <c r="G229" t="s">
        <v>64</v>
      </c>
      <c r="H229">
        <v>1627</v>
      </c>
      <c r="I229">
        <v>-16</v>
      </c>
      <c r="J229" s="66">
        <v>-9.7382836275106514E-3</v>
      </c>
      <c r="K229">
        <v>1643</v>
      </c>
      <c r="L229">
        <v>1643</v>
      </c>
      <c r="M229">
        <v>1643</v>
      </c>
      <c r="N229">
        <v>1610</v>
      </c>
      <c r="O229" s="66">
        <v>-9.7382836275106514E-3</v>
      </c>
      <c r="P229">
        <v>1634</v>
      </c>
      <c r="Q229" s="66">
        <v>-4.2839657282741734E-3</v>
      </c>
      <c r="R229" s="66">
        <v>1.0559006211180125E-2</v>
      </c>
      <c r="S229">
        <v>49300</v>
      </c>
      <c r="T229" s="123">
        <v>1626.3144</v>
      </c>
      <c r="U229">
        <v>3135</v>
      </c>
      <c r="V229">
        <v>1501</v>
      </c>
      <c r="Z229" s="117">
        <v>0.63787037037037042</v>
      </c>
    </row>
    <row r="230" spans="1:26">
      <c r="A230" s="3">
        <v>46227</v>
      </c>
      <c r="B230">
        <v>4003.88</v>
      </c>
      <c r="C230" s="4">
        <v>-1.23E-2</v>
      </c>
      <c r="D230">
        <v>64610</v>
      </c>
      <c r="E230" s="119">
        <v>-2.6200000000000001E-2</v>
      </c>
      <c r="F230">
        <v>6356</v>
      </c>
      <c r="G230" t="s">
        <v>65</v>
      </c>
      <c r="H230">
        <v>1360</v>
      </c>
      <c r="I230">
        <v>-47</v>
      </c>
      <c r="J230" s="66">
        <v>-3.3404406538734895E-2</v>
      </c>
      <c r="K230">
        <v>1407</v>
      </c>
      <c r="L230">
        <v>1400</v>
      </c>
      <c r="M230">
        <v>1418</v>
      </c>
      <c r="N230">
        <v>1350</v>
      </c>
      <c r="O230" s="66">
        <v>-2.8571428571428571E-2</v>
      </c>
      <c r="P230">
        <v>1380</v>
      </c>
      <c r="Q230" s="66">
        <v>-1.4492753623188406E-2</v>
      </c>
      <c r="R230" s="66">
        <v>7.4074074074074077E-3</v>
      </c>
      <c r="S230">
        <v>142500</v>
      </c>
      <c r="T230" s="123">
        <v>1377.748</v>
      </c>
      <c r="U230">
        <v>2287</v>
      </c>
      <c r="V230">
        <v>810</v>
      </c>
      <c r="Z230" s="117">
        <v>0.63893518518518522</v>
      </c>
    </row>
    <row r="231" spans="1:26">
      <c r="A231" s="3">
        <v>46227</v>
      </c>
      <c r="B231">
        <v>4003.88</v>
      </c>
      <c r="C231" s="4">
        <v>-1.23E-2</v>
      </c>
      <c r="D231">
        <v>64610</v>
      </c>
      <c r="E231" s="119">
        <v>-2.6200000000000001E-2</v>
      </c>
      <c r="F231">
        <v>6378</v>
      </c>
      <c r="G231" t="s">
        <v>66</v>
      </c>
      <c r="H231">
        <v>1203</v>
      </c>
      <c r="I231">
        <v>-12</v>
      </c>
      <c r="J231" s="66">
        <v>-9.876543209876543E-3</v>
      </c>
      <c r="K231">
        <v>1215</v>
      </c>
      <c r="L231">
        <v>1215</v>
      </c>
      <c r="M231">
        <v>1224</v>
      </c>
      <c r="N231">
        <v>1200</v>
      </c>
      <c r="O231" s="66">
        <v>-9.876543209876543E-3</v>
      </c>
      <c r="P231">
        <v>1209</v>
      </c>
      <c r="Q231" s="66">
        <v>-4.9627791563275434E-3</v>
      </c>
      <c r="R231" s="66">
        <v>2.5000000000000001E-3</v>
      </c>
      <c r="S231">
        <v>88000</v>
      </c>
      <c r="T231" s="123">
        <v>1209.8477</v>
      </c>
      <c r="U231">
        <v>1950</v>
      </c>
      <c r="V231">
        <v>1101</v>
      </c>
      <c r="Z231" s="117">
        <v>0.63888888888888884</v>
      </c>
    </row>
    <row r="232" spans="1:26">
      <c r="A232" s="3">
        <v>46227</v>
      </c>
      <c r="B232">
        <v>4003.88</v>
      </c>
      <c r="C232" s="4">
        <v>-1.23E-2</v>
      </c>
      <c r="D232">
        <v>64610</v>
      </c>
      <c r="E232" s="119">
        <v>-2.6200000000000001E-2</v>
      </c>
      <c r="F232">
        <v>6526</v>
      </c>
      <c r="G232" t="s">
        <v>67</v>
      </c>
      <c r="H232">
        <v>2394</v>
      </c>
      <c r="I232">
        <v>-79.5</v>
      </c>
      <c r="J232" s="66">
        <v>-3.214069132807762E-2</v>
      </c>
      <c r="K232">
        <v>2473.5</v>
      </c>
      <c r="L232">
        <v>2453</v>
      </c>
      <c r="M232">
        <v>2508.5</v>
      </c>
      <c r="N232">
        <v>2369</v>
      </c>
      <c r="O232" s="66">
        <v>-2.405218100285365E-2</v>
      </c>
      <c r="P232">
        <v>2379</v>
      </c>
      <c r="Q232" s="66">
        <v>6.3051702395964691E-3</v>
      </c>
      <c r="R232" s="66">
        <v>1.0552975939214858E-2</v>
      </c>
      <c r="S232">
        <v>5428200</v>
      </c>
      <c r="T232" s="123">
        <v>2413.9227000000001</v>
      </c>
      <c r="U232">
        <v>3200</v>
      </c>
      <c r="V232">
        <v>1678.5</v>
      </c>
      <c r="Z232" s="117">
        <v>0.63912037037037039</v>
      </c>
    </row>
    <row r="233" spans="1:26">
      <c r="A233" s="3">
        <v>46227</v>
      </c>
      <c r="B233">
        <v>4003.88</v>
      </c>
      <c r="C233" s="4">
        <v>-1.23E-2</v>
      </c>
      <c r="D233">
        <v>64610</v>
      </c>
      <c r="E233" s="119">
        <v>-2.6200000000000001E-2</v>
      </c>
      <c r="F233">
        <v>6586</v>
      </c>
      <c r="G233" t="s">
        <v>68</v>
      </c>
      <c r="H233">
        <v>5636</v>
      </c>
      <c r="I233">
        <v>-53</v>
      </c>
      <c r="J233" s="66">
        <v>-9.3162242924942872E-3</v>
      </c>
      <c r="K233">
        <v>5689</v>
      </c>
      <c r="L233">
        <v>5662</v>
      </c>
      <c r="M233">
        <v>5662</v>
      </c>
      <c r="N233">
        <v>5588</v>
      </c>
      <c r="O233" s="66">
        <v>-4.5920169551395265E-3</v>
      </c>
      <c r="P233">
        <v>5624</v>
      </c>
      <c r="Q233" s="66">
        <v>2.1337126600284497E-3</v>
      </c>
      <c r="R233" s="66">
        <v>8.5898353614889053E-3</v>
      </c>
      <c r="S233">
        <v>404700</v>
      </c>
      <c r="T233" s="123">
        <v>5620.8905000000004</v>
      </c>
      <c r="U233">
        <v>6130</v>
      </c>
      <c r="V233">
        <v>4633</v>
      </c>
      <c r="Z233" s="117">
        <v>0.6390393518518519</v>
      </c>
    </row>
    <row r="234" spans="1:26">
      <c r="A234" s="3">
        <v>46227</v>
      </c>
      <c r="B234">
        <v>4003.88</v>
      </c>
      <c r="C234" s="4">
        <v>-1.23E-2</v>
      </c>
      <c r="D234">
        <v>64610</v>
      </c>
      <c r="E234" s="119">
        <v>-2.6200000000000001E-2</v>
      </c>
      <c r="F234">
        <v>6594</v>
      </c>
      <c r="G234" t="s">
        <v>69</v>
      </c>
      <c r="H234">
        <v>2536</v>
      </c>
      <c r="I234">
        <v>-20</v>
      </c>
      <c r="J234" s="66">
        <v>-7.8247261345852897E-3</v>
      </c>
      <c r="K234">
        <v>2556</v>
      </c>
      <c r="L234">
        <v>2580</v>
      </c>
      <c r="M234">
        <v>2588</v>
      </c>
      <c r="N234">
        <v>2510</v>
      </c>
      <c r="O234" s="66">
        <v>-1.7054263565891473E-2</v>
      </c>
      <c r="P234">
        <v>2526</v>
      </c>
      <c r="Q234" s="66">
        <v>3.95882818685669E-3</v>
      </c>
      <c r="R234" s="66">
        <v>1.0358565737051793E-2</v>
      </c>
      <c r="S234">
        <v>3589500</v>
      </c>
      <c r="T234" s="123">
        <v>2545.2006000000001</v>
      </c>
      <c r="U234">
        <v>2922</v>
      </c>
      <c r="V234">
        <v>1937</v>
      </c>
      <c r="Z234" s="117">
        <v>0.63918981481481485</v>
      </c>
    </row>
    <row r="235" spans="1:26">
      <c r="A235" s="3">
        <v>46227</v>
      </c>
      <c r="B235">
        <v>4003.88</v>
      </c>
      <c r="C235" s="4">
        <v>-1.23E-2</v>
      </c>
      <c r="D235">
        <v>64610</v>
      </c>
      <c r="E235" s="119">
        <v>-2.6200000000000001E-2</v>
      </c>
      <c r="F235">
        <v>6674</v>
      </c>
      <c r="G235" t="s">
        <v>70</v>
      </c>
      <c r="H235">
        <v>5809</v>
      </c>
      <c r="I235">
        <v>-206</v>
      </c>
      <c r="J235" s="66">
        <v>-3.42477140482128E-2</v>
      </c>
      <c r="K235">
        <v>6015</v>
      </c>
      <c r="L235">
        <v>5957</v>
      </c>
      <c r="M235">
        <v>5973</v>
      </c>
      <c r="N235">
        <v>5733</v>
      </c>
      <c r="O235" s="66">
        <v>-2.4844720496894408E-2</v>
      </c>
      <c r="P235">
        <v>5793</v>
      </c>
      <c r="Q235" s="66">
        <v>2.7619540825133781E-3</v>
      </c>
      <c r="R235" s="66">
        <v>1.3256584685156114E-2</v>
      </c>
      <c r="S235">
        <v>449400</v>
      </c>
      <c r="T235" s="123">
        <v>5824.5938999999998</v>
      </c>
      <c r="U235">
        <v>7899</v>
      </c>
      <c r="V235">
        <v>3532</v>
      </c>
      <c r="Z235" s="117">
        <v>0.63909722222222221</v>
      </c>
    </row>
    <row r="236" spans="1:26">
      <c r="A236" s="3">
        <v>46227</v>
      </c>
      <c r="B236">
        <v>4003.88</v>
      </c>
      <c r="C236" s="4">
        <v>-1.23E-2</v>
      </c>
      <c r="D236">
        <v>64610</v>
      </c>
      <c r="E236" s="119">
        <v>-2.6200000000000001E-2</v>
      </c>
      <c r="F236">
        <v>6758</v>
      </c>
      <c r="G236" t="s">
        <v>71</v>
      </c>
      <c r="H236">
        <v>3409</v>
      </c>
      <c r="I236">
        <v>-36</v>
      </c>
      <c r="J236" s="66">
        <v>-1.0449927431059507E-2</v>
      </c>
      <c r="K236">
        <v>3445</v>
      </c>
      <c r="L236">
        <v>3401</v>
      </c>
      <c r="M236">
        <v>3433</v>
      </c>
      <c r="N236">
        <v>3360</v>
      </c>
      <c r="O236" s="66">
        <v>2.3522493384298734E-3</v>
      </c>
      <c r="P236">
        <v>3429</v>
      </c>
      <c r="Q236" s="66">
        <v>-5.8326042578011085E-3</v>
      </c>
      <c r="R236" s="66">
        <v>1.4583333333333334E-2</v>
      </c>
      <c r="S236">
        <v>7407000</v>
      </c>
      <c r="T236" s="123">
        <v>3398.3706000000002</v>
      </c>
      <c r="U236">
        <v>4124</v>
      </c>
      <c r="V236">
        <v>3043</v>
      </c>
      <c r="Z236" s="117">
        <v>0.63918981481481485</v>
      </c>
    </row>
    <row r="237" spans="1:26">
      <c r="A237" s="3">
        <v>46227</v>
      </c>
      <c r="B237">
        <v>4003.88</v>
      </c>
      <c r="C237" s="4">
        <v>-1.23E-2</v>
      </c>
      <c r="D237">
        <v>64610</v>
      </c>
      <c r="E237" s="119">
        <v>-2.6200000000000001E-2</v>
      </c>
      <c r="F237">
        <v>6810</v>
      </c>
      <c r="G237" t="s">
        <v>72</v>
      </c>
      <c r="H237">
        <v>2117</v>
      </c>
      <c r="I237">
        <v>0</v>
      </c>
      <c r="J237" s="66">
        <v>0</v>
      </c>
      <c r="K237">
        <v>2117</v>
      </c>
      <c r="L237">
        <v>2094</v>
      </c>
      <c r="M237">
        <v>2128</v>
      </c>
      <c r="N237">
        <v>2085</v>
      </c>
      <c r="O237" s="66">
        <v>1.0983763132760267E-2</v>
      </c>
      <c r="P237">
        <v>2117</v>
      </c>
      <c r="Q237" s="66">
        <v>0</v>
      </c>
      <c r="R237" s="66">
        <v>1.5347721822541967E-2</v>
      </c>
      <c r="S237">
        <v>137000</v>
      </c>
      <c r="T237" s="123">
        <v>2109.7204000000002</v>
      </c>
      <c r="U237">
        <v>2511</v>
      </c>
      <c r="V237">
        <v>1871</v>
      </c>
      <c r="Z237" s="117">
        <v>0.63910879629629624</v>
      </c>
    </row>
    <row r="238" spans="1:26">
      <c r="A238" s="3">
        <v>46227</v>
      </c>
      <c r="B238">
        <v>4003.88</v>
      </c>
      <c r="C238" s="4">
        <v>-1.23E-2</v>
      </c>
      <c r="D238">
        <v>64610</v>
      </c>
      <c r="E238" s="119">
        <v>-2.6200000000000001E-2</v>
      </c>
      <c r="F238">
        <v>6841</v>
      </c>
      <c r="G238" t="s">
        <v>73</v>
      </c>
      <c r="H238">
        <v>5788</v>
      </c>
      <c r="I238">
        <v>19</v>
      </c>
      <c r="J238" s="66">
        <v>3.2934650719362107E-3</v>
      </c>
      <c r="K238">
        <v>5769</v>
      </c>
      <c r="L238">
        <v>5700</v>
      </c>
      <c r="M238">
        <v>5814</v>
      </c>
      <c r="N238">
        <v>5680</v>
      </c>
      <c r="O238" s="66">
        <v>1.5438596491228071E-2</v>
      </c>
      <c r="P238">
        <v>5760</v>
      </c>
      <c r="Q238" s="66">
        <v>4.8611111111111112E-3</v>
      </c>
      <c r="R238" s="66">
        <v>1.9014084507042252E-2</v>
      </c>
      <c r="S238">
        <v>524400</v>
      </c>
      <c r="T238" s="123">
        <v>5768.6072999999997</v>
      </c>
      <c r="U238">
        <v>6317</v>
      </c>
      <c r="V238">
        <v>4584</v>
      </c>
      <c r="Z238" s="117">
        <v>0.63913194444444443</v>
      </c>
    </row>
    <row r="239" spans="1:26">
      <c r="A239" s="3">
        <v>46227</v>
      </c>
      <c r="B239">
        <v>4003.88</v>
      </c>
      <c r="C239" s="4">
        <v>-1.23E-2</v>
      </c>
      <c r="D239">
        <v>64610</v>
      </c>
      <c r="E239" s="119">
        <v>-2.6200000000000001E-2</v>
      </c>
      <c r="F239">
        <v>6890</v>
      </c>
      <c r="G239" t="s">
        <v>74</v>
      </c>
      <c r="H239">
        <v>8900</v>
      </c>
      <c r="I239">
        <v>-40</v>
      </c>
      <c r="J239" s="66">
        <v>-4.4742729306487695E-3</v>
      </c>
      <c r="K239">
        <v>8940</v>
      </c>
      <c r="L239">
        <v>9090</v>
      </c>
      <c r="M239">
        <v>9280</v>
      </c>
      <c r="N239">
        <v>8580</v>
      </c>
      <c r="O239" s="66">
        <v>-2.0902090209020903E-2</v>
      </c>
      <c r="P239">
        <v>8640</v>
      </c>
      <c r="Q239" s="66">
        <v>3.0092592592592591E-2</v>
      </c>
      <c r="R239" s="66">
        <v>3.7296037296037296E-2</v>
      </c>
      <c r="S239">
        <v>5791500</v>
      </c>
      <c r="T239" s="123">
        <v>8898.5095000000001</v>
      </c>
      <c r="U239">
        <v>11700</v>
      </c>
      <c r="V239">
        <v>5030</v>
      </c>
      <c r="Z239" s="117">
        <v>0.63906249999999998</v>
      </c>
    </row>
    <row r="240" spans="1:26">
      <c r="A240" s="3">
        <v>46227</v>
      </c>
      <c r="B240">
        <v>4003.88</v>
      </c>
      <c r="C240" s="4">
        <v>-1.23E-2</v>
      </c>
      <c r="D240">
        <v>64610</v>
      </c>
      <c r="E240" s="119">
        <v>-2.6200000000000001E-2</v>
      </c>
      <c r="F240">
        <v>6925</v>
      </c>
      <c r="G240" t="s">
        <v>75</v>
      </c>
      <c r="H240">
        <v>4158</v>
      </c>
      <c r="I240">
        <v>-76</v>
      </c>
      <c r="J240" s="66">
        <v>-1.7949929145016533E-2</v>
      </c>
      <c r="K240">
        <v>4234</v>
      </c>
      <c r="L240">
        <v>4174</v>
      </c>
      <c r="M240">
        <v>4199</v>
      </c>
      <c r="N240">
        <v>4086</v>
      </c>
      <c r="O240" s="66">
        <v>-3.8332534738859609E-3</v>
      </c>
      <c r="P240">
        <v>4135</v>
      </c>
      <c r="Q240" s="66">
        <v>5.5622732769044737E-3</v>
      </c>
      <c r="R240" s="66">
        <v>1.7621145374449341E-2</v>
      </c>
      <c r="S240">
        <v>257200</v>
      </c>
      <c r="T240" s="123">
        <v>4143.9684999999999</v>
      </c>
      <c r="U240">
        <v>5164</v>
      </c>
      <c r="V240">
        <v>2520.5</v>
      </c>
      <c r="Z240" s="117">
        <v>0.6391782407407407</v>
      </c>
    </row>
    <row r="241" spans="1:26">
      <c r="A241" s="3">
        <v>46227</v>
      </c>
      <c r="B241">
        <v>4003.88</v>
      </c>
      <c r="C241" s="4">
        <v>-1.23E-2</v>
      </c>
      <c r="D241">
        <v>64610</v>
      </c>
      <c r="E241" s="119">
        <v>-2.6200000000000001E-2</v>
      </c>
      <c r="F241">
        <v>6963</v>
      </c>
      <c r="G241" t="s">
        <v>76</v>
      </c>
      <c r="H241">
        <v>4683</v>
      </c>
      <c r="I241">
        <v>-180</v>
      </c>
      <c r="J241" s="66">
        <v>-3.701418877236274E-2</v>
      </c>
      <c r="K241">
        <v>4863</v>
      </c>
      <c r="L241">
        <v>4845</v>
      </c>
      <c r="M241">
        <v>4875</v>
      </c>
      <c r="N241">
        <v>4614</v>
      </c>
      <c r="O241" s="66">
        <v>-3.3436532507739938E-2</v>
      </c>
      <c r="P241">
        <v>4692</v>
      </c>
      <c r="Q241" s="66">
        <v>-1.9181585677749361E-3</v>
      </c>
      <c r="R241" s="66">
        <v>1.495448634590377E-2</v>
      </c>
      <c r="S241">
        <v>3135500</v>
      </c>
      <c r="T241" s="123">
        <v>4701.2340000000004</v>
      </c>
      <c r="U241">
        <v>6099</v>
      </c>
      <c r="V241">
        <v>2247</v>
      </c>
      <c r="Z241" s="117">
        <v>0.63915509259259262</v>
      </c>
    </row>
    <row r="242" spans="1:26">
      <c r="A242" s="3">
        <v>46227</v>
      </c>
      <c r="B242">
        <v>4003.88</v>
      </c>
      <c r="C242" s="4">
        <v>-1.23E-2</v>
      </c>
      <c r="D242">
        <v>64610</v>
      </c>
      <c r="E242" s="119">
        <v>-2.6200000000000001E-2</v>
      </c>
      <c r="F242">
        <v>7011</v>
      </c>
      <c r="G242" t="s">
        <v>77</v>
      </c>
      <c r="H242">
        <v>3938</v>
      </c>
      <c r="I242">
        <v>8</v>
      </c>
      <c r="J242" s="66">
        <v>2.0356234096692112E-3</v>
      </c>
      <c r="K242">
        <v>3930</v>
      </c>
      <c r="L242">
        <v>3976</v>
      </c>
      <c r="M242">
        <v>4007</v>
      </c>
      <c r="N242">
        <v>3898</v>
      </c>
      <c r="O242" s="66">
        <v>-9.5573440643863181E-3</v>
      </c>
      <c r="P242">
        <v>3982</v>
      </c>
      <c r="Q242" s="66">
        <v>-1.1049723756906077E-2</v>
      </c>
      <c r="R242" s="66">
        <v>1.0261672652642381E-2</v>
      </c>
      <c r="S242">
        <v>12960200</v>
      </c>
      <c r="T242" s="123">
        <v>3958.9782</v>
      </c>
      <c r="U242">
        <v>5208</v>
      </c>
      <c r="V242">
        <v>3404</v>
      </c>
      <c r="Z242" s="117">
        <v>0.6391782407407407</v>
      </c>
    </row>
    <row r="243" spans="1:26">
      <c r="A243" s="3">
        <v>46227</v>
      </c>
      <c r="B243">
        <v>4003.88</v>
      </c>
      <c r="C243" s="4">
        <v>-1.23E-2</v>
      </c>
      <c r="D243">
        <v>64610</v>
      </c>
      <c r="E243" s="119">
        <v>-2.6200000000000001E-2</v>
      </c>
      <c r="F243">
        <v>7013</v>
      </c>
      <c r="G243" t="s">
        <v>78</v>
      </c>
      <c r="H243">
        <v>2873.5</v>
      </c>
      <c r="I243">
        <v>-15.5</v>
      </c>
      <c r="J243" s="66">
        <v>-5.365178262374524E-3</v>
      </c>
      <c r="K243">
        <v>2889</v>
      </c>
      <c r="L243">
        <v>2939</v>
      </c>
      <c r="M243">
        <v>2963</v>
      </c>
      <c r="N243">
        <v>2864</v>
      </c>
      <c r="O243" s="66">
        <v>-2.228649200408302E-2</v>
      </c>
      <c r="P243">
        <v>2918</v>
      </c>
      <c r="Q243" s="66">
        <v>-1.5250171350239891E-2</v>
      </c>
      <c r="R243" s="66">
        <v>3.3170391061452514E-3</v>
      </c>
      <c r="S243">
        <v>11160500</v>
      </c>
      <c r="T243" s="123">
        <v>2907.7914000000001</v>
      </c>
      <c r="U243">
        <v>4698</v>
      </c>
      <c r="V243">
        <v>2245</v>
      </c>
      <c r="Z243" s="117">
        <v>0.63916666666666666</v>
      </c>
    </row>
    <row r="244" spans="1:26">
      <c r="A244" s="3">
        <v>46227</v>
      </c>
      <c r="B244">
        <v>4003.88</v>
      </c>
      <c r="C244" s="4">
        <v>-1.23E-2</v>
      </c>
      <c r="D244">
        <v>64610</v>
      </c>
      <c r="E244" s="119">
        <v>-2.6200000000000001E-2</v>
      </c>
      <c r="F244">
        <v>7047</v>
      </c>
      <c r="G244" t="s">
        <v>79</v>
      </c>
      <c r="H244">
        <v>2393</v>
      </c>
      <c r="I244">
        <v>-55</v>
      </c>
      <c r="J244" s="66">
        <v>-2.2467320261437908E-2</v>
      </c>
      <c r="K244">
        <v>2448</v>
      </c>
      <c r="L244">
        <v>2399</v>
      </c>
      <c r="M244">
        <v>2426</v>
      </c>
      <c r="N244">
        <v>2378</v>
      </c>
      <c r="O244" s="66">
        <v>-2.5010421008753647E-3</v>
      </c>
      <c r="P244">
        <v>2399</v>
      </c>
      <c r="Q244" s="66">
        <v>-2.5010421008753647E-3</v>
      </c>
      <c r="R244" s="66">
        <v>6.3078216989066443E-3</v>
      </c>
      <c r="S244">
        <v>84400</v>
      </c>
      <c r="T244" s="123">
        <v>2400.8766999999998</v>
      </c>
      <c r="U244">
        <v>2769</v>
      </c>
      <c r="V244">
        <v>1912</v>
      </c>
      <c r="Z244" s="117">
        <v>0.63834490740740746</v>
      </c>
    </row>
    <row r="245" spans="1:26">
      <c r="A245" s="3">
        <v>46227</v>
      </c>
      <c r="B245">
        <v>4003.88</v>
      </c>
      <c r="C245" s="4">
        <v>-1.23E-2</v>
      </c>
      <c r="D245">
        <v>64610</v>
      </c>
      <c r="E245" s="119">
        <v>-2.6200000000000001E-2</v>
      </c>
      <c r="F245">
        <v>7084</v>
      </c>
      <c r="G245" t="s">
        <v>80</v>
      </c>
      <c r="H245">
        <v>2751</v>
      </c>
      <c r="I245">
        <v>-18</v>
      </c>
      <c r="J245" s="66">
        <v>-6.5005417118093175E-3</v>
      </c>
      <c r="K245">
        <v>2769</v>
      </c>
      <c r="L245">
        <v>2750</v>
      </c>
      <c r="M245">
        <v>2762</v>
      </c>
      <c r="N245">
        <v>2744</v>
      </c>
      <c r="O245" s="66">
        <v>3.6363636363636361E-4</v>
      </c>
      <c r="P245">
        <v>2756</v>
      </c>
      <c r="Q245" s="66">
        <v>-1.8142235123367199E-3</v>
      </c>
      <c r="R245" s="66">
        <v>2.5510204081632651E-3</v>
      </c>
      <c r="S245">
        <v>3600</v>
      </c>
      <c r="T245" s="123">
        <v>2750.6388000000002</v>
      </c>
      <c r="U245">
        <v>3595</v>
      </c>
      <c r="V245">
        <v>1856</v>
      </c>
      <c r="Z245" s="117">
        <v>0.60526620370370365</v>
      </c>
    </row>
    <row r="246" spans="1:26">
      <c r="A246" s="3">
        <v>46227</v>
      </c>
      <c r="B246">
        <v>4003.88</v>
      </c>
      <c r="C246" s="4">
        <v>-1.23E-2</v>
      </c>
      <c r="D246">
        <v>64610</v>
      </c>
      <c r="E246" s="119">
        <v>-2.6200000000000001E-2</v>
      </c>
      <c r="F246">
        <v>7182</v>
      </c>
      <c r="G246" t="s">
        <v>81</v>
      </c>
      <c r="H246">
        <v>3428</v>
      </c>
      <c r="I246">
        <v>-19</v>
      </c>
      <c r="J246" s="66">
        <v>-5.5120394545982009E-3</v>
      </c>
      <c r="K246">
        <v>3447</v>
      </c>
      <c r="L246">
        <v>3400</v>
      </c>
      <c r="M246">
        <v>3465</v>
      </c>
      <c r="N246">
        <v>3383</v>
      </c>
      <c r="O246" s="66">
        <v>8.2352941176470594E-3</v>
      </c>
      <c r="P246">
        <v>3452</v>
      </c>
      <c r="Q246" s="66">
        <v>-6.9524913093858632E-3</v>
      </c>
      <c r="R246" s="66">
        <v>1.3301803133313627E-2</v>
      </c>
      <c r="S246">
        <v>4298000</v>
      </c>
      <c r="T246" s="123">
        <v>3432.9452000000001</v>
      </c>
      <c r="U246">
        <v>3461</v>
      </c>
      <c r="V246">
        <v>2238</v>
      </c>
      <c r="Z246" s="117">
        <v>0.63916666666666666</v>
      </c>
    </row>
    <row r="247" spans="1:26">
      <c r="A247" s="3">
        <v>46227</v>
      </c>
      <c r="B247">
        <v>4003.88</v>
      </c>
      <c r="C247" s="4">
        <v>-1.23E-2</v>
      </c>
      <c r="D247">
        <v>64610</v>
      </c>
      <c r="E247" s="119">
        <v>-2.6200000000000001E-2</v>
      </c>
      <c r="F247">
        <v>7203</v>
      </c>
      <c r="G247" t="s">
        <v>82</v>
      </c>
      <c r="H247">
        <v>2883.5</v>
      </c>
      <c r="I247">
        <v>-66.5</v>
      </c>
      <c r="J247" s="66">
        <v>-2.2542372881355931E-2</v>
      </c>
      <c r="K247">
        <v>2950</v>
      </c>
      <c r="L247">
        <v>2920</v>
      </c>
      <c r="M247">
        <v>2923</v>
      </c>
      <c r="N247">
        <v>2877.5</v>
      </c>
      <c r="O247" s="66">
        <v>-1.2500000000000001E-2</v>
      </c>
      <c r="P247">
        <v>2892</v>
      </c>
      <c r="Q247" s="66">
        <v>-2.9391424619640387E-3</v>
      </c>
      <c r="R247" s="66">
        <v>2.0851433536055604E-3</v>
      </c>
      <c r="S247">
        <v>17995600</v>
      </c>
      <c r="T247" s="123">
        <v>2894.6668</v>
      </c>
      <c r="U247">
        <v>4000</v>
      </c>
      <c r="V247">
        <v>2686</v>
      </c>
      <c r="Z247" s="117">
        <v>0.63918981481481485</v>
      </c>
    </row>
    <row r="248" spans="1:26">
      <c r="A248" s="3">
        <v>46227</v>
      </c>
      <c r="B248">
        <v>4003.88</v>
      </c>
      <c r="C248" s="4">
        <v>-1.23E-2</v>
      </c>
      <c r="D248">
        <v>64610</v>
      </c>
      <c r="E248" s="119">
        <v>-2.6200000000000001E-2</v>
      </c>
      <c r="F248">
        <v>7213</v>
      </c>
      <c r="G248" t="s">
        <v>83</v>
      </c>
      <c r="H248">
        <v>616</v>
      </c>
      <c r="I248">
        <v>-8</v>
      </c>
      <c r="J248" s="66">
        <v>-1.282051282051282E-2</v>
      </c>
      <c r="K248">
        <v>624</v>
      </c>
      <c r="L248">
        <v>622</v>
      </c>
      <c r="M248">
        <v>624</v>
      </c>
      <c r="N248">
        <v>606</v>
      </c>
      <c r="O248" s="66">
        <v>-9.6463022508038593E-3</v>
      </c>
      <c r="P248">
        <v>612</v>
      </c>
      <c r="Q248" s="66">
        <v>6.5359477124183009E-3</v>
      </c>
      <c r="R248" s="66">
        <v>1.65016501650165E-2</v>
      </c>
      <c r="S248">
        <v>19200</v>
      </c>
      <c r="T248" s="123">
        <v>614.02599999999995</v>
      </c>
      <c r="U248">
        <v>647</v>
      </c>
      <c r="V248">
        <v>438</v>
      </c>
      <c r="Z248" s="117">
        <v>0.63168981481481479</v>
      </c>
    </row>
    <row r="249" spans="1:26">
      <c r="A249" s="3">
        <v>46227</v>
      </c>
      <c r="B249">
        <v>4003.88</v>
      </c>
      <c r="C249" s="4">
        <v>-1.23E-2</v>
      </c>
      <c r="D249">
        <v>64610</v>
      </c>
      <c r="E249" s="119">
        <v>-2.6200000000000001E-2</v>
      </c>
      <c r="F249">
        <v>7220</v>
      </c>
      <c r="G249" t="s">
        <v>84</v>
      </c>
      <c r="H249">
        <v>3020</v>
      </c>
      <c r="I249">
        <v>-130</v>
      </c>
      <c r="J249" s="66">
        <v>-4.1269841269841269E-2</v>
      </c>
      <c r="K249">
        <v>3150</v>
      </c>
      <c r="L249">
        <v>3080</v>
      </c>
      <c r="M249">
        <v>3105</v>
      </c>
      <c r="N249">
        <v>2991</v>
      </c>
      <c r="O249" s="66">
        <v>-1.948051948051948E-2</v>
      </c>
      <c r="P249">
        <v>3040</v>
      </c>
      <c r="Q249" s="66">
        <v>-6.5789473684210523E-3</v>
      </c>
      <c r="R249" s="66">
        <v>9.6957539284520233E-3</v>
      </c>
      <c r="S249">
        <v>628100</v>
      </c>
      <c r="T249" s="123">
        <v>3036.0216</v>
      </c>
      <c r="U249">
        <v>10550</v>
      </c>
      <c r="V249">
        <v>2210</v>
      </c>
      <c r="Z249" s="117">
        <v>0.63901620370370371</v>
      </c>
    </row>
    <row r="250" spans="1:26">
      <c r="A250" s="3">
        <v>46227</v>
      </c>
      <c r="B250">
        <v>4003.88</v>
      </c>
      <c r="C250" s="4">
        <v>-1.23E-2</v>
      </c>
      <c r="D250">
        <v>64610</v>
      </c>
      <c r="E250" s="119">
        <v>-2.6200000000000001E-2</v>
      </c>
      <c r="F250">
        <v>7269</v>
      </c>
      <c r="G250" t="s">
        <v>85</v>
      </c>
      <c r="H250">
        <v>1961.5</v>
      </c>
      <c r="I250">
        <v>-82.5</v>
      </c>
      <c r="J250" s="66">
        <v>-4.0362035225048921E-2</v>
      </c>
      <c r="K250">
        <v>2044</v>
      </c>
      <c r="L250">
        <v>2011</v>
      </c>
      <c r="M250">
        <v>2015</v>
      </c>
      <c r="N250">
        <v>1960.5</v>
      </c>
      <c r="O250" s="66">
        <v>-2.4614619592242665E-2</v>
      </c>
      <c r="P250">
        <v>1981</v>
      </c>
      <c r="Q250" s="66">
        <v>-9.843513377082282E-3</v>
      </c>
      <c r="R250" s="66">
        <v>5.1007396072430501E-4</v>
      </c>
      <c r="S250">
        <v>4689700</v>
      </c>
      <c r="T250" s="123">
        <v>1981.7664</v>
      </c>
      <c r="U250">
        <v>2439</v>
      </c>
      <c r="V250">
        <v>1670</v>
      </c>
      <c r="Z250" s="117">
        <v>0.6391782407407407</v>
      </c>
    </row>
    <row r="251" spans="1:26">
      <c r="A251" s="3">
        <v>46227</v>
      </c>
      <c r="B251">
        <v>4003.88</v>
      </c>
      <c r="C251" s="4">
        <v>-1.23E-2</v>
      </c>
      <c r="D251">
        <v>64610</v>
      </c>
      <c r="E251" s="119">
        <v>-2.6200000000000001E-2</v>
      </c>
      <c r="F251">
        <v>7272</v>
      </c>
      <c r="G251" t="s">
        <v>86</v>
      </c>
      <c r="H251">
        <v>1272</v>
      </c>
      <c r="I251">
        <v>-26</v>
      </c>
      <c r="J251" s="66">
        <v>-2.0030816640986132E-2</v>
      </c>
      <c r="K251">
        <v>1298</v>
      </c>
      <c r="L251">
        <v>1272</v>
      </c>
      <c r="M251">
        <v>1287.5</v>
      </c>
      <c r="N251">
        <v>1267.5</v>
      </c>
      <c r="O251" s="66">
        <v>0</v>
      </c>
      <c r="P251">
        <v>1285.5</v>
      </c>
      <c r="Q251" s="66">
        <v>-1.0501750291715286E-2</v>
      </c>
      <c r="R251" s="66">
        <v>3.5502958579881655E-3</v>
      </c>
      <c r="S251">
        <v>2696800</v>
      </c>
      <c r="T251" s="123">
        <v>1277.8535999999999</v>
      </c>
      <c r="U251">
        <v>1328.5</v>
      </c>
      <c r="V251">
        <v>1033</v>
      </c>
      <c r="Z251" s="117">
        <v>0.6391782407407407</v>
      </c>
    </row>
    <row r="252" spans="1:26">
      <c r="A252" s="3">
        <v>46227</v>
      </c>
      <c r="B252">
        <v>4003.88</v>
      </c>
      <c r="C252" s="4">
        <v>-1.23E-2</v>
      </c>
      <c r="D252">
        <v>64610</v>
      </c>
      <c r="E252" s="119">
        <v>-2.6200000000000001E-2</v>
      </c>
      <c r="F252">
        <v>7376</v>
      </c>
      <c r="G252" t="s">
        <v>87</v>
      </c>
      <c r="H252">
        <v>1112</v>
      </c>
      <c r="I252">
        <v>40</v>
      </c>
      <c r="J252" s="66">
        <v>3.7313432835820892E-2</v>
      </c>
      <c r="K252">
        <v>1072</v>
      </c>
      <c r="L252">
        <v>1072</v>
      </c>
      <c r="M252">
        <v>1136</v>
      </c>
      <c r="N252">
        <v>1049</v>
      </c>
      <c r="O252" s="66">
        <v>3.7313432835820892E-2</v>
      </c>
      <c r="P252">
        <v>1094</v>
      </c>
      <c r="Q252" s="66">
        <v>1.6453382084095063E-2</v>
      </c>
      <c r="R252" s="66">
        <v>6.0057197330791227E-2</v>
      </c>
      <c r="S252">
        <v>43500</v>
      </c>
      <c r="T252" s="123">
        <v>1092.4413</v>
      </c>
      <c r="U252">
        <v>1310</v>
      </c>
      <c r="V252">
        <v>631</v>
      </c>
      <c r="Z252" s="117">
        <v>0.63436342592592587</v>
      </c>
    </row>
    <row r="253" spans="1:26">
      <c r="A253" s="3">
        <v>46227</v>
      </c>
      <c r="B253">
        <v>4003.88</v>
      </c>
      <c r="C253" s="4">
        <v>-1.23E-2</v>
      </c>
      <c r="D253">
        <v>64610</v>
      </c>
      <c r="E253" s="119">
        <v>-2.6200000000000001E-2</v>
      </c>
      <c r="F253">
        <v>7525</v>
      </c>
      <c r="G253" t="s">
        <v>88</v>
      </c>
      <c r="H253">
        <v>3570</v>
      </c>
      <c r="I253">
        <v>-25</v>
      </c>
      <c r="J253" s="66">
        <v>-6.954102920723227E-3</v>
      </c>
      <c r="K253">
        <v>3595</v>
      </c>
      <c r="L253">
        <v>3580</v>
      </c>
      <c r="M253">
        <v>3580</v>
      </c>
      <c r="N253">
        <v>3565</v>
      </c>
      <c r="O253" s="66">
        <v>-2.7932960893854749E-3</v>
      </c>
      <c r="P253">
        <v>3565</v>
      </c>
      <c r="Q253" s="66">
        <v>1.4025245441795231E-3</v>
      </c>
      <c r="R253" s="66">
        <v>1.4025245441795231E-3</v>
      </c>
      <c r="S253">
        <v>6000</v>
      </c>
      <c r="T253" s="123">
        <v>3570.9166</v>
      </c>
      <c r="U253">
        <v>3980</v>
      </c>
      <c r="V253">
        <v>3325</v>
      </c>
      <c r="Z253" s="117">
        <v>0.63894675925925926</v>
      </c>
    </row>
    <row r="254" spans="1:26">
      <c r="A254" s="3">
        <v>46227</v>
      </c>
      <c r="B254">
        <v>4003.88</v>
      </c>
      <c r="C254" s="4">
        <v>-1.23E-2</v>
      </c>
      <c r="D254">
        <v>64610</v>
      </c>
      <c r="E254" s="119">
        <v>-2.6200000000000001E-2</v>
      </c>
      <c r="F254">
        <v>7729</v>
      </c>
      <c r="G254" t="s">
        <v>89</v>
      </c>
      <c r="H254">
        <v>17515</v>
      </c>
      <c r="I254">
        <v>-930</v>
      </c>
      <c r="J254" s="66">
        <v>-5.0420168067226892E-2</v>
      </c>
      <c r="K254">
        <v>18445</v>
      </c>
      <c r="L254">
        <v>18045</v>
      </c>
      <c r="M254">
        <v>18135</v>
      </c>
      <c r="N254">
        <v>17275</v>
      </c>
      <c r="O254" s="66">
        <v>-2.9371016902188973E-2</v>
      </c>
      <c r="P254">
        <v>17345</v>
      </c>
      <c r="Q254" s="66">
        <v>9.8010954165465552E-3</v>
      </c>
      <c r="R254" s="66">
        <v>1.3892908827785818E-2</v>
      </c>
      <c r="S254">
        <v>306300</v>
      </c>
      <c r="T254" s="123">
        <v>17555.5386</v>
      </c>
      <c r="U254">
        <v>21310</v>
      </c>
      <c r="V254">
        <v>11300</v>
      </c>
      <c r="Z254" s="117">
        <v>0.63916666666666666</v>
      </c>
    </row>
    <row r="255" spans="1:26">
      <c r="A255" s="3">
        <v>46227</v>
      </c>
      <c r="B255">
        <v>4003.88</v>
      </c>
      <c r="C255" s="4">
        <v>-1.23E-2</v>
      </c>
      <c r="D255">
        <v>64610</v>
      </c>
      <c r="E255" s="119">
        <v>-2.6200000000000001E-2</v>
      </c>
      <c r="F255">
        <v>7921</v>
      </c>
      <c r="G255" t="s">
        <v>90</v>
      </c>
      <c r="H255">
        <v>4325</v>
      </c>
      <c r="I255">
        <v>-40</v>
      </c>
      <c r="J255" s="66">
        <v>-9.1638029782359683E-3</v>
      </c>
      <c r="K255">
        <v>4365</v>
      </c>
      <c r="L255">
        <v>4295</v>
      </c>
      <c r="M255">
        <v>4360</v>
      </c>
      <c r="N255">
        <v>4295</v>
      </c>
      <c r="O255" s="66">
        <v>6.9848661233993014E-3</v>
      </c>
      <c r="P255">
        <v>4330</v>
      </c>
      <c r="Q255" s="66">
        <v>-1.1547344110854503E-3</v>
      </c>
      <c r="R255" s="66">
        <v>6.9848661233993014E-3</v>
      </c>
      <c r="S255">
        <v>28600</v>
      </c>
      <c r="T255" s="123">
        <v>4318.9684999999999</v>
      </c>
      <c r="U255">
        <v>4790</v>
      </c>
      <c r="V255">
        <v>2783</v>
      </c>
      <c r="Z255" s="117">
        <v>0.63813657407407409</v>
      </c>
    </row>
    <row r="256" spans="1:26">
      <c r="A256" s="3">
        <v>46227</v>
      </c>
      <c r="B256">
        <v>4003.88</v>
      </c>
      <c r="C256" s="4">
        <v>-1.23E-2</v>
      </c>
      <c r="D256">
        <v>64610</v>
      </c>
      <c r="E256" s="119">
        <v>-2.6200000000000001E-2</v>
      </c>
      <c r="F256">
        <v>8031</v>
      </c>
      <c r="G256" t="s">
        <v>91</v>
      </c>
      <c r="H256">
        <v>4939</v>
      </c>
      <c r="I256">
        <v>-31</v>
      </c>
      <c r="J256" s="66">
        <v>-6.237424547283702E-3</v>
      </c>
      <c r="K256">
        <v>4970</v>
      </c>
      <c r="L256">
        <v>4970</v>
      </c>
      <c r="M256">
        <v>5018</v>
      </c>
      <c r="N256">
        <v>4931</v>
      </c>
      <c r="O256" s="66">
        <v>-6.237424547283702E-3</v>
      </c>
      <c r="P256">
        <v>5003</v>
      </c>
      <c r="Q256" s="66">
        <v>-1.2792324605236858E-2</v>
      </c>
      <c r="R256" s="66">
        <v>1.6223889677550193E-3</v>
      </c>
      <c r="S256">
        <v>4170400</v>
      </c>
      <c r="T256" s="123">
        <v>4969.9282999999996</v>
      </c>
      <c r="U256">
        <v>6675</v>
      </c>
      <c r="V256">
        <v>4407</v>
      </c>
      <c r="Z256" s="117">
        <v>0.6391782407407407</v>
      </c>
    </row>
    <row r="257" spans="1:26">
      <c r="A257" s="3">
        <v>46227</v>
      </c>
      <c r="B257">
        <v>4003.88</v>
      </c>
      <c r="C257" s="4">
        <v>-1.23E-2</v>
      </c>
      <c r="D257">
        <v>64610</v>
      </c>
      <c r="E257" s="119">
        <v>-2.6200000000000001E-2</v>
      </c>
      <c r="F257">
        <v>8058</v>
      </c>
      <c r="G257" t="s">
        <v>92</v>
      </c>
      <c r="H257">
        <v>4903</v>
      </c>
      <c r="I257">
        <v>-13</v>
      </c>
      <c r="J257" s="66">
        <v>-2.6444263628966637E-3</v>
      </c>
      <c r="K257">
        <v>4916</v>
      </c>
      <c r="L257">
        <v>4925</v>
      </c>
      <c r="M257">
        <v>4972</v>
      </c>
      <c r="N257">
        <v>4883</v>
      </c>
      <c r="O257" s="66">
        <v>-4.4670050761421321E-3</v>
      </c>
      <c r="P257">
        <v>4951</v>
      </c>
      <c r="Q257" s="66">
        <v>-9.6950111088668963E-3</v>
      </c>
      <c r="R257" s="66">
        <v>4.0958427196395655E-3</v>
      </c>
      <c r="S257">
        <v>5946000</v>
      </c>
      <c r="T257" s="123">
        <v>4924.9013999999997</v>
      </c>
      <c r="U257">
        <v>6012</v>
      </c>
      <c r="V257">
        <v>3610</v>
      </c>
      <c r="Z257" s="117">
        <v>0.6391782407407407</v>
      </c>
    </row>
    <row r="258" spans="1:26">
      <c r="A258" s="3">
        <v>46227</v>
      </c>
      <c r="B258">
        <v>4003.88</v>
      </c>
      <c r="C258" s="4">
        <v>-1.23E-2</v>
      </c>
      <c r="D258">
        <v>64610</v>
      </c>
      <c r="E258" s="119">
        <v>-2.6200000000000001E-2</v>
      </c>
      <c r="F258">
        <v>8233</v>
      </c>
      <c r="G258" t="s">
        <v>93</v>
      </c>
      <c r="H258">
        <v>2238</v>
      </c>
      <c r="I258">
        <v>-17</v>
      </c>
      <c r="J258" s="66">
        <v>-7.5388026607538803E-3</v>
      </c>
      <c r="K258">
        <v>2255</v>
      </c>
      <c r="L258">
        <v>2212</v>
      </c>
      <c r="M258">
        <v>2249.5</v>
      </c>
      <c r="N258">
        <v>2192</v>
      </c>
      <c r="O258" s="66">
        <v>1.1754068716094032E-2</v>
      </c>
      <c r="P258">
        <v>2210</v>
      </c>
      <c r="Q258" s="66">
        <v>1.2669683257918552E-2</v>
      </c>
      <c r="R258" s="66">
        <v>2.0985401459854013E-2</v>
      </c>
      <c r="S258">
        <v>1578900</v>
      </c>
      <c r="T258" s="123">
        <v>2225.5508</v>
      </c>
      <c r="U258">
        <v>2608.5</v>
      </c>
      <c r="V258">
        <v>1642.5</v>
      </c>
      <c r="Z258" s="117">
        <v>0.6391782407407407</v>
      </c>
    </row>
    <row r="259" spans="1:26">
      <c r="A259" s="3">
        <v>46227</v>
      </c>
      <c r="B259">
        <v>4003.88</v>
      </c>
      <c r="C259" s="4">
        <v>-1.23E-2</v>
      </c>
      <c r="D259">
        <v>64610</v>
      </c>
      <c r="E259" s="119">
        <v>-2.6200000000000001E-2</v>
      </c>
      <c r="F259">
        <v>8304</v>
      </c>
      <c r="G259" t="s">
        <v>94</v>
      </c>
      <c r="H259">
        <v>3024</v>
      </c>
      <c r="I259">
        <v>-4</v>
      </c>
      <c r="J259" s="66">
        <v>-1.321003963011889E-3</v>
      </c>
      <c r="K259">
        <v>3028</v>
      </c>
      <c r="L259">
        <v>2997</v>
      </c>
      <c r="M259">
        <v>3040</v>
      </c>
      <c r="N259">
        <v>2981</v>
      </c>
      <c r="O259" s="66">
        <v>9.0090090090090089E-3</v>
      </c>
      <c r="P259">
        <v>3032</v>
      </c>
      <c r="Q259" s="66">
        <v>-2.6385224274406332E-3</v>
      </c>
      <c r="R259" s="66">
        <v>1.4424689701442469E-2</v>
      </c>
      <c r="S259">
        <v>1077600</v>
      </c>
      <c r="T259" s="123">
        <v>3017.7883999999999</v>
      </c>
      <c r="U259">
        <v>3048</v>
      </c>
      <c r="V259">
        <v>2418.5</v>
      </c>
      <c r="Z259" s="117">
        <v>0.63908564814814817</v>
      </c>
    </row>
    <row r="260" spans="1:26">
      <c r="A260" s="3">
        <v>46227</v>
      </c>
      <c r="B260">
        <v>4003.88</v>
      </c>
      <c r="C260" s="4">
        <v>-1.23E-2</v>
      </c>
      <c r="D260">
        <v>64610</v>
      </c>
      <c r="E260" s="119">
        <v>-2.6200000000000001E-2</v>
      </c>
      <c r="F260">
        <v>8316</v>
      </c>
      <c r="G260" t="s">
        <v>95</v>
      </c>
      <c r="H260">
        <v>7133</v>
      </c>
      <c r="I260">
        <v>-34</v>
      </c>
      <c r="J260" s="66">
        <v>-4.7439653969582806E-3</v>
      </c>
      <c r="K260">
        <v>7167</v>
      </c>
      <c r="L260">
        <v>7065</v>
      </c>
      <c r="M260">
        <v>7181</v>
      </c>
      <c r="N260">
        <v>7055</v>
      </c>
      <c r="O260" s="66">
        <v>9.624911535739562E-3</v>
      </c>
      <c r="P260">
        <v>7168</v>
      </c>
      <c r="Q260" s="66">
        <v>-4.8828125E-3</v>
      </c>
      <c r="R260" s="66">
        <v>1.105598866052445E-2</v>
      </c>
      <c r="S260">
        <v>8042700</v>
      </c>
      <c r="T260" s="123">
        <v>7124.1938</v>
      </c>
      <c r="U260">
        <v>7212</v>
      </c>
      <c r="V260">
        <v>4927</v>
      </c>
      <c r="Z260" s="117">
        <v>0.6391782407407407</v>
      </c>
    </row>
    <row r="261" spans="1:26">
      <c r="A261" s="3">
        <v>46227</v>
      </c>
      <c r="B261">
        <v>4003.88</v>
      </c>
      <c r="C261" s="4">
        <v>-1.23E-2</v>
      </c>
      <c r="D261">
        <v>64610</v>
      </c>
      <c r="E261" s="119">
        <v>-2.6200000000000001E-2</v>
      </c>
      <c r="F261">
        <v>8331</v>
      </c>
      <c r="G261" t="s">
        <v>96</v>
      </c>
      <c r="H261">
        <v>2743.5</v>
      </c>
      <c r="I261">
        <v>-5.5</v>
      </c>
      <c r="J261" s="66">
        <v>-2.0007275372862861E-3</v>
      </c>
      <c r="K261">
        <v>2749</v>
      </c>
      <c r="L261">
        <v>2704</v>
      </c>
      <c r="M261">
        <v>2758</v>
      </c>
      <c r="N261">
        <v>2698</v>
      </c>
      <c r="O261" s="66">
        <v>1.4607988165680473E-2</v>
      </c>
      <c r="P261">
        <v>2751</v>
      </c>
      <c r="Q261" s="66">
        <v>-2.7262813522355507E-3</v>
      </c>
      <c r="R261" s="66">
        <v>1.6864343958487769E-2</v>
      </c>
      <c r="S261">
        <v>1397800</v>
      </c>
      <c r="T261" s="123">
        <v>2733.7988</v>
      </c>
      <c r="U261">
        <v>2813</v>
      </c>
      <c r="V261">
        <v>1764</v>
      </c>
      <c r="Z261" s="117">
        <v>0.63916666666666666</v>
      </c>
    </row>
    <row r="262" spans="1:26">
      <c r="A262" s="3">
        <v>46227</v>
      </c>
      <c r="B262">
        <v>4003.88</v>
      </c>
      <c r="C262" s="4">
        <v>-1.23E-2</v>
      </c>
      <c r="D262">
        <v>64610</v>
      </c>
      <c r="E262" s="119">
        <v>-2.6200000000000001E-2</v>
      </c>
      <c r="F262">
        <v>8424</v>
      </c>
      <c r="G262" t="s">
        <v>97</v>
      </c>
      <c r="H262">
        <v>4426</v>
      </c>
      <c r="I262">
        <v>4</v>
      </c>
      <c r="J262" s="66">
        <v>9.0456806874717323E-4</v>
      </c>
      <c r="K262">
        <v>4422</v>
      </c>
      <c r="L262">
        <v>4400</v>
      </c>
      <c r="M262">
        <v>4433</v>
      </c>
      <c r="N262">
        <v>4372</v>
      </c>
      <c r="O262" s="66">
        <v>5.909090909090909E-3</v>
      </c>
      <c r="P262">
        <v>4418</v>
      </c>
      <c r="Q262" s="66">
        <v>1.8107741059302852E-3</v>
      </c>
      <c r="R262" s="66">
        <v>1.2351326623970723E-2</v>
      </c>
      <c r="S262">
        <v>77200</v>
      </c>
      <c r="T262" s="123">
        <v>4414.9014999999999</v>
      </c>
      <c r="U262">
        <v>4664</v>
      </c>
      <c r="V262">
        <v>4016</v>
      </c>
      <c r="Z262" s="117">
        <v>0.63895833333333329</v>
      </c>
    </row>
    <row r="263" spans="1:26">
      <c r="A263" s="3">
        <v>46227</v>
      </c>
      <c r="B263">
        <v>4003.88</v>
      </c>
      <c r="C263" s="4">
        <v>-1.23E-2</v>
      </c>
      <c r="D263">
        <v>64610</v>
      </c>
      <c r="E263" s="119">
        <v>-2.6200000000000001E-2</v>
      </c>
      <c r="F263">
        <v>8425</v>
      </c>
      <c r="G263" t="s">
        <v>98</v>
      </c>
      <c r="H263">
        <v>1323</v>
      </c>
      <c r="I263">
        <v>-4</v>
      </c>
      <c r="J263" s="66">
        <v>-3.0143180105501131E-3</v>
      </c>
      <c r="K263">
        <v>1327</v>
      </c>
      <c r="L263">
        <v>1318</v>
      </c>
      <c r="M263">
        <v>1328</v>
      </c>
      <c r="N263">
        <v>1313</v>
      </c>
      <c r="O263" s="66">
        <v>3.7936267071320183E-3</v>
      </c>
      <c r="P263">
        <v>1324</v>
      </c>
      <c r="Q263" s="66">
        <v>-7.5528700906344411E-4</v>
      </c>
      <c r="R263" s="66">
        <v>7.6161462300076161E-3</v>
      </c>
      <c r="S263">
        <v>418400</v>
      </c>
      <c r="T263" s="123">
        <v>1322.6794</v>
      </c>
      <c r="U263">
        <v>1544</v>
      </c>
      <c r="V263">
        <v>1224</v>
      </c>
      <c r="Z263" s="117">
        <v>0.63915509259259262</v>
      </c>
    </row>
    <row r="264" spans="1:26">
      <c r="A264" s="3">
        <v>46227</v>
      </c>
      <c r="B264">
        <v>4003.88</v>
      </c>
      <c r="C264" s="4">
        <v>-1.23E-2</v>
      </c>
      <c r="D264">
        <v>64610</v>
      </c>
      <c r="E264" s="119">
        <v>-2.6200000000000001E-2</v>
      </c>
      <c r="F264">
        <v>8591</v>
      </c>
      <c r="G264" t="s">
        <v>99</v>
      </c>
      <c r="H264">
        <v>6532</v>
      </c>
      <c r="I264">
        <v>-85</v>
      </c>
      <c r="J264" s="66">
        <v>-1.2845700468490252E-2</v>
      </c>
      <c r="K264">
        <v>6617</v>
      </c>
      <c r="L264">
        <v>6529</v>
      </c>
      <c r="M264">
        <v>6591</v>
      </c>
      <c r="N264">
        <v>6513</v>
      </c>
      <c r="O264" s="66">
        <v>4.5948843620768876E-4</v>
      </c>
      <c r="P264">
        <v>6550</v>
      </c>
      <c r="Q264" s="66">
        <v>-2.7480916030534351E-3</v>
      </c>
      <c r="R264" s="66">
        <v>2.9172424382005219E-3</v>
      </c>
      <c r="S264">
        <v>1840400</v>
      </c>
      <c r="T264" s="123">
        <v>6548.3044</v>
      </c>
      <c r="U264">
        <v>6653</v>
      </c>
      <c r="V264">
        <v>4528</v>
      </c>
      <c r="Z264" s="117">
        <v>0.63910879629629624</v>
      </c>
    </row>
    <row r="265" spans="1:26">
      <c r="A265" s="3">
        <v>46227</v>
      </c>
      <c r="B265">
        <v>4003.88</v>
      </c>
      <c r="C265" s="4">
        <v>-1.23E-2</v>
      </c>
      <c r="D265">
        <v>64610</v>
      </c>
      <c r="E265" s="119">
        <v>-2.6200000000000001E-2</v>
      </c>
      <c r="F265">
        <v>8593</v>
      </c>
      <c r="G265" t="s">
        <v>100</v>
      </c>
      <c r="H265">
        <v>1437.5</v>
      </c>
      <c r="I265">
        <v>-2</v>
      </c>
      <c r="J265" s="66">
        <v>-1.3893713094824591E-3</v>
      </c>
      <c r="K265">
        <v>1439.5</v>
      </c>
      <c r="L265">
        <v>1428</v>
      </c>
      <c r="M265">
        <v>1441</v>
      </c>
      <c r="N265">
        <v>1423.5</v>
      </c>
      <c r="O265" s="66">
        <v>6.6526610644257701E-3</v>
      </c>
      <c r="P265">
        <v>1435</v>
      </c>
      <c r="Q265" s="66">
        <v>1.7421602787456446E-3</v>
      </c>
      <c r="R265" s="66">
        <v>9.8349139445029852E-3</v>
      </c>
      <c r="S265">
        <v>2301200</v>
      </c>
      <c r="T265" s="123">
        <v>1434.5736999999999</v>
      </c>
      <c r="U265">
        <v>1541.5</v>
      </c>
      <c r="V265">
        <v>1239.5</v>
      </c>
      <c r="Z265" s="117">
        <v>0.63915509259259262</v>
      </c>
    </row>
    <row r="266" spans="1:26">
      <c r="A266" s="3">
        <v>46227</v>
      </c>
      <c r="B266">
        <v>4003.88</v>
      </c>
      <c r="C266" s="4">
        <v>-1.23E-2</v>
      </c>
      <c r="D266">
        <v>64610</v>
      </c>
      <c r="E266" s="119">
        <v>-2.6200000000000001E-2</v>
      </c>
      <c r="F266">
        <v>8604</v>
      </c>
      <c r="G266" t="s">
        <v>101</v>
      </c>
      <c r="H266">
        <v>1594.5</v>
      </c>
      <c r="I266">
        <v>-30</v>
      </c>
      <c r="J266" s="66">
        <v>-1.8467220683287166E-2</v>
      </c>
      <c r="K266">
        <v>1624.5</v>
      </c>
      <c r="L266">
        <v>1595</v>
      </c>
      <c r="M266">
        <v>1618</v>
      </c>
      <c r="N266">
        <v>1591.5</v>
      </c>
      <c r="O266" s="66">
        <v>-3.1347962382445143E-4</v>
      </c>
      <c r="P266">
        <v>1606.5</v>
      </c>
      <c r="Q266" s="66">
        <v>-7.4696545284780582E-3</v>
      </c>
      <c r="R266" s="66">
        <v>1.885014137606032E-3</v>
      </c>
      <c r="S266">
        <v>7103900</v>
      </c>
      <c r="T266" s="123">
        <v>1601.5544</v>
      </c>
      <c r="U266">
        <v>1636</v>
      </c>
      <c r="V266">
        <v>1145</v>
      </c>
      <c r="Z266" s="117">
        <v>0.63916666666666666</v>
      </c>
    </row>
    <row r="267" spans="1:26">
      <c r="A267" s="3">
        <v>46227</v>
      </c>
      <c r="B267">
        <v>4003.88</v>
      </c>
      <c r="C267" s="4">
        <v>-1.23E-2</v>
      </c>
      <c r="D267">
        <v>64610</v>
      </c>
      <c r="E267" s="119">
        <v>-2.6200000000000001E-2</v>
      </c>
      <c r="F267">
        <v>8697</v>
      </c>
      <c r="G267" t="s">
        <v>102</v>
      </c>
      <c r="H267">
        <v>2221</v>
      </c>
      <c r="I267">
        <v>-36</v>
      </c>
      <c r="J267" s="66">
        <v>-1.595037660611431E-2</v>
      </c>
      <c r="K267">
        <v>2257</v>
      </c>
      <c r="L267">
        <v>2241.5</v>
      </c>
      <c r="M267">
        <v>2252</v>
      </c>
      <c r="N267">
        <v>2219</v>
      </c>
      <c r="O267" s="66">
        <v>-9.1456613874637514E-3</v>
      </c>
      <c r="P267">
        <v>2225.5</v>
      </c>
      <c r="Q267" s="66">
        <v>-2.0220175241518761E-3</v>
      </c>
      <c r="R267" s="66">
        <v>9.0130689499774675E-4</v>
      </c>
      <c r="S267">
        <v>1967400</v>
      </c>
      <c r="T267" s="123">
        <v>2233.0598</v>
      </c>
      <c r="U267">
        <v>2273</v>
      </c>
      <c r="V267">
        <v>1597</v>
      </c>
      <c r="Z267" s="117">
        <v>0.63916666666666666</v>
      </c>
    </row>
    <row r="268" spans="1:26">
      <c r="A268" s="3">
        <v>46227</v>
      </c>
      <c r="B268">
        <v>4003.88</v>
      </c>
      <c r="C268" s="4">
        <v>-1.23E-2</v>
      </c>
      <c r="D268">
        <v>64610</v>
      </c>
      <c r="E268" s="119">
        <v>-2.6200000000000001E-2</v>
      </c>
      <c r="F268">
        <v>8830</v>
      </c>
      <c r="G268" t="s">
        <v>103</v>
      </c>
      <c r="H268">
        <v>3675</v>
      </c>
      <c r="I268">
        <v>-20</v>
      </c>
      <c r="J268" s="66">
        <v>-5.4127198917456026E-3</v>
      </c>
      <c r="K268">
        <v>3695</v>
      </c>
      <c r="L268">
        <v>3654</v>
      </c>
      <c r="M268">
        <v>3705</v>
      </c>
      <c r="N268">
        <v>3610</v>
      </c>
      <c r="O268" s="66">
        <v>5.7471264367816091E-3</v>
      </c>
      <c r="P268">
        <v>3694</v>
      </c>
      <c r="Q268" s="66">
        <v>-5.143475906876015E-3</v>
      </c>
      <c r="R268" s="66">
        <v>1.8005540166204988E-2</v>
      </c>
      <c r="S268">
        <v>2085500</v>
      </c>
      <c r="T268" s="123">
        <v>3671.7141000000001</v>
      </c>
      <c r="U268">
        <v>5358</v>
      </c>
      <c r="V268">
        <v>3354</v>
      </c>
      <c r="Z268" s="117">
        <v>0.63905092592592594</v>
      </c>
    </row>
    <row r="269" spans="1:26">
      <c r="A269" s="3">
        <v>46227</v>
      </c>
      <c r="B269">
        <v>4003.88</v>
      </c>
      <c r="C269" s="4">
        <v>-1.23E-2</v>
      </c>
      <c r="D269">
        <v>64610</v>
      </c>
      <c r="E269" s="119">
        <v>-2.6200000000000001E-2</v>
      </c>
      <c r="F269">
        <v>9020</v>
      </c>
      <c r="G269" t="s">
        <v>104</v>
      </c>
      <c r="H269">
        <v>3628</v>
      </c>
      <c r="I269">
        <v>62</v>
      </c>
      <c r="J269" s="66">
        <v>1.7386427369601793E-2</v>
      </c>
      <c r="K269">
        <v>3566</v>
      </c>
      <c r="L269">
        <v>3572</v>
      </c>
      <c r="M269">
        <v>3631</v>
      </c>
      <c r="N269">
        <v>3548</v>
      </c>
      <c r="O269" s="66">
        <v>1.5677491601343786E-2</v>
      </c>
      <c r="P269">
        <v>3608</v>
      </c>
      <c r="Q269" s="66">
        <v>5.5432372505543242E-3</v>
      </c>
      <c r="R269" s="66">
        <v>2.2547914317925591E-2</v>
      </c>
      <c r="S269">
        <v>1721600</v>
      </c>
      <c r="T269" s="123">
        <v>3597.1918999999998</v>
      </c>
      <c r="U269">
        <v>4211</v>
      </c>
      <c r="V269">
        <v>3243</v>
      </c>
      <c r="Z269" s="117">
        <v>0.63909722222222221</v>
      </c>
    </row>
    <row r="270" spans="1:26">
      <c r="A270" s="3">
        <v>46227</v>
      </c>
      <c r="B270">
        <v>4003.88</v>
      </c>
      <c r="C270" s="4">
        <v>-1.23E-2</v>
      </c>
      <c r="D270">
        <v>64610</v>
      </c>
      <c r="E270" s="119">
        <v>-2.6200000000000001E-2</v>
      </c>
      <c r="F270">
        <v>9024</v>
      </c>
      <c r="G270" t="s">
        <v>105</v>
      </c>
      <c r="H270">
        <v>3561</v>
      </c>
      <c r="I270">
        <v>31</v>
      </c>
      <c r="J270" s="66">
        <v>8.7818696883852684E-3</v>
      </c>
      <c r="K270">
        <v>3530</v>
      </c>
      <c r="L270">
        <v>3490</v>
      </c>
      <c r="M270">
        <v>3597</v>
      </c>
      <c r="N270">
        <v>3461</v>
      </c>
      <c r="O270" s="66">
        <v>2.0343839541547278E-2</v>
      </c>
      <c r="P270">
        <v>3570</v>
      </c>
      <c r="Q270" s="66">
        <v>-2.5210084033613447E-3</v>
      </c>
      <c r="R270" s="66">
        <v>2.8893383415197919E-2</v>
      </c>
      <c r="S270">
        <v>984400</v>
      </c>
      <c r="T270" s="123">
        <v>3553.1559000000002</v>
      </c>
      <c r="U270">
        <v>4775</v>
      </c>
      <c r="V270">
        <v>2579.5</v>
      </c>
      <c r="Z270" s="117">
        <v>0.63916666666666666</v>
      </c>
    </row>
    <row r="271" spans="1:26">
      <c r="A271" s="3">
        <v>46227</v>
      </c>
      <c r="B271">
        <v>4003.88</v>
      </c>
      <c r="C271" s="4">
        <v>-1.23E-2</v>
      </c>
      <c r="D271">
        <v>64610</v>
      </c>
      <c r="E271" s="119">
        <v>-2.6200000000000001E-2</v>
      </c>
      <c r="F271">
        <v>9069</v>
      </c>
      <c r="G271" t="s">
        <v>106</v>
      </c>
      <c r="H271">
        <v>2185</v>
      </c>
      <c r="I271">
        <v>-1.5</v>
      </c>
      <c r="J271" s="66">
        <v>-6.8602789846787104E-4</v>
      </c>
      <c r="K271">
        <v>2186.5</v>
      </c>
      <c r="L271">
        <v>2160</v>
      </c>
      <c r="M271">
        <v>2199</v>
      </c>
      <c r="N271">
        <v>2141</v>
      </c>
      <c r="O271" s="66">
        <v>1.1574074074074073E-2</v>
      </c>
      <c r="P271">
        <v>2190.5</v>
      </c>
      <c r="Q271" s="66">
        <v>-2.5108422734535494E-3</v>
      </c>
      <c r="R271" s="66">
        <v>2.0551144325081736E-2</v>
      </c>
      <c r="S271">
        <v>218300</v>
      </c>
      <c r="T271" s="123">
        <v>2179.1</v>
      </c>
      <c r="U271">
        <v>2252.5</v>
      </c>
      <c r="V271">
        <v>1695</v>
      </c>
      <c r="Z271" s="117">
        <v>0.63906249999999998</v>
      </c>
    </row>
    <row r="272" spans="1:26">
      <c r="A272" s="3">
        <v>46227</v>
      </c>
      <c r="B272">
        <v>4003.88</v>
      </c>
      <c r="C272" s="4">
        <v>-1.23E-2</v>
      </c>
      <c r="D272">
        <v>64610</v>
      </c>
      <c r="E272" s="119">
        <v>-2.6200000000000001E-2</v>
      </c>
      <c r="F272">
        <v>9227</v>
      </c>
      <c r="G272" t="s">
        <v>107</v>
      </c>
      <c r="H272">
        <v>791</v>
      </c>
      <c r="I272">
        <v>-17</v>
      </c>
      <c r="J272" s="66">
        <v>-2.1039603960396041E-2</v>
      </c>
      <c r="K272">
        <v>808</v>
      </c>
      <c r="L272">
        <v>805</v>
      </c>
      <c r="M272">
        <v>805</v>
      </c>
      <c r="N272">
        <v>788</v>
      </c>
      <c r="O272" s="66">
        <v>-1.7391304347826087E-2</v>
      </c>
      <c r="P272">
        <v>791</v>
      </c>
      <c r="Q272" s="66">
        <v>0</v>
      </c>
      <c r="R272" s="66">
        <v>3.8071065989847717E-3</v>
      </c>
      <c r="S272">
        <v>56800</v>
      </c>
      <c r="T272" s="123">
        <v>793.93129999999996</v>
      </c>
      <c r="U272">
        <v>1620</v>
      </c>
      <c r="V272">
        <v>594</v>
      </c>
      <c r="Z272" s="117">
        <v>0.63899305555555552</v>
      </c>
    </row>
    <row r="273" spans="1:26">
      <c r="A273" s="3">
        <v>46227</v>
      </c>
      <c r="B273">
        <v>4003.88</v>
      </c>
      <c r="C273" s="4">
        <v>-1.23E-2</v>
      </c>
      <c r="D273">
        <v>64610</v>
      </c>
      <c r="E273" s="119">
        <v>-2.6200000000000001E-2</v>
      </c>
      <c r="F273">
        <v>9303</v>
      </c>
      <c r="G273" t="s">
        <v>108</v>
      </c>
      <c r="H273">
        <v>3980</v>
      </c>
      <c r="I273">
        <v>15</v>
      </c>
      <c r="J273" s="66">
        <v>3.7831021437578815E-3</v>
      </c>
      <c r="K273">
        <v>3965</v>
      </c>
      <c r="L273">
        <v>3950</v>
      </c>
      <c r="M273">
        <v>4005</v>
      </c>
      <c r="N273">
        <v>3930</v>
      </c>
      <c r="O273" s="66">
        <v>7.5949367088607592E-3</v>
      </c>
      <c r="P273">
        <v>3930</v>
      </c>
      <c r="Q273" s="66">
        <v>1.2722646310432569E-2</v>
      </c>
      <c r="R273" s="66">
        <v>1.2722646310432569E-2</v>
      </c>
      <c r="S273">
        <v>59900</v>
      </c>
      <c r="T273" s="123">
        <v>3981.3355000000001</v>
      </c>
      <c r="U273">
        <v>4285</v>
      </c>
      <c r="V273">
        <v>3535</v>
      </c>
      <c r="Z273" s="117">
        <v>0.63906249999999998</v>
      </c>
    </row>
    <row r="274" spans="1:26">
      <c r="A274" s="3">
        <v>46227</v>
      </c>
      <c r="B274">
        <v>4003.88</v>
      </c>
      <c r="C274" s="4">
        <v>-1.23E-2</v>
      </c>
      <c r="D274">
        <v>64610</v>
      </c>
      <c r="E274" s="119">
        <v>-2.6200000000000001E-2</v>
      </c>
      <c r="F274">
        <v>9308</v>
      </c>
      <c r="G274" t="s">
        <v>109</v>
      </c>
      <c r="H274">
        <v>1736</v>
      </c>
      <c r="I274">
        <v>36</v>
      </c>
      <c r="J274" s="66">
        <v>2.1176470588235293E-2</v>
      </c>
      <c r="K274">
        <v>1700</v>
      </c>
      <c r="L274">
        <v>1665</v>
      </c>
      <c r="M274">
        <v>1747</v>
      </c>
      <c r="N274">
        <v>1665</v>
      </c>
      <c r="O274" s="66">
        <v>4.2642642642642642E-2</v>
      </c>
      <c r="P274">
        <v>1718</v>
      </c>
      <c r="Q274" s="66">
        <v>1.0477299185098952E-2</v>
      </c>
      <c r="R274" s="66">
        <v>4.2642642642642642E-2</v>
      </c>
      <c r="S274">
        <v>124200</v>
      </c>
      <c r="T274" s="123">
        <v>1718.9668999999999</v>
      </c>
      <c r="U274">
        <v>1707</v>
      </c>
      <c r="V274">
        <v>1271</v>
      </c>
      <c r="Z274" s="117">
        <v>0.63888888888888884</v>
      </c>
    </row>
    <row r="275" spans="1:26">
      <c r="A275" s="3">
        <v>46227</v>
      </c>
      <c r="B275">
        <v>4003.88</v>
      </c>
      <c r="C275" s="4">
        <v>-1.23E-2</v>
      </c>
      <c r="D275">
        <v>64610</v>
      </c>
      <c r="E275" s="119">
        <v>-2.6200000000000001E-2</v>
      </c>
      <c r="F275">
        <v>9348</v>
      </c>
      <c r="G275" t="s">
        <v>110</v>
      </c>
      <c r="H275">
        <v>412</v>
      </c>
      <c r="I275">
        <v>-4</v>
      </c>
      <c r="J275" s="66">
        <v>-9.6153846153846159E-3</v>
      </c>
      <c r="K275">
        <v>416</v>
      </c>
      <c r="L275">
        <v>424</v>
      </c>
      <c r="M275">
        <v>425</v>
      </c>
      <c r="N275">
        <v>411</v>
      </c>
      <c r="O275" s="66">
        <v>-2.8301886792452831E-2</v>
      </c>
      <c r="P275">
        <v>415</v>
      </c>
      <c r="Q275" s="66">
        <v>-7.2289156626506026E-3</v>
      </c>
      <c r="R275" s="66">
        <v>2.4330900243309003E-3</v>
      </c>
      <c r="S275">
        <v>1102000</v>
      </c>
      <c r="T275" s="123">
        <v>415.19009999999997</v>
      </c>
      <c r="U275">
        <v>710</v>
      </c>
      <c r="V275">
        <v>406</v>
      </c>
      <c r="Z275" s="117">
        <v>0.63918981481481485</v>
      </c>
    </row>
    <row r="276" spans="1:26">
      <c r="A276" s="3">
        <v>46227</v>
      </c>
      <c r="B276">
        <v>4003.88</v>
      </c>
      <c r="C276" s="4">
        <v>-1.23E-2</v>
      </c>
      <c r="D276">
        <v>64610</v>
      </c>
      <c r="E276" s="119">
        <v>-2.6200000000000001E-2</v>
      </c>
      <c r="F276">
        <v>9432</v>
      </c>
      <c r="G276" t="s">
        <v>111</v>
      </c>
      <c r="H276">
        <v>151</v>
      </c>
      <c r="I276">
        <v>1.3</v>
      </c>
      <c r="J276" s="66">
        <v>8.6840347361389451E-3</v>
      </c>
      <c r="K276">
        <v>149.69999999999999</v>
      </c>
      <c r="L276">
        <v>150</v>
      </c>
      <c r="M276">
        <v>151.30000000000001</v>
      </c>
      <c r="N276">
        <v>149.19999999999999</v>
      </c>
      <c r="O276" s="66">
        <v>6.6666666666666671E-3</v>
      </c>
      <c r="P276">
        <v>151</v>
      </c>
      <c r="Q276" s="66">
        <v>0</v>
      </c>
      <c r="R276" s="66">
        <v>1.2064343163538951E-2</v>
      </c>
      <c r="S276">
        <v>150665200</v>
      </c>
      <c r="T276" s="123">
        <v>150.3047</v>
      </c>
      <c r="U276">
        <v>161.19999999999999</v>
      </c>
      <c r="V276">
        <v>142.6</v>
      </c>
      <c r="Z276" s="117">
        <v>0.6391782407407407</v>
      </c>
    </row>
    <row r="277" spans="1:26">
      <c r="A277" s="3">
        <v>46227</v>
      </c>
      <c r="B277">
        <v>4003.88</v>
      </c>
      <c r="C277" s="4">
        <v>-1.23E-2</v>
      </c>
      <c r="D277">
        <v>64610</v>
      </c>
      <c r="E277" s="119">
        <v>-2.6200000000000001E-2</v>
      </c>
      <c r="F277">
        <v>9449</v>
      </c>
      <c r="G277" t="s">
        <v>112</v>
      </c>
      <c r="H277">
        <v>3907</v>
      </c>
      <c r="I277">
        <v>-56</v>
      </c>
      <c r="J277" s="66">
        <v>-1.4130709058793843E-2</v>
      </c>
      <c r="K277">
        <v>3963</v>
      </c>
      <c r="L277">
        <v>3916</v>
      </c>
      <c r="M277">
        <v>3926</v>
      </c>
      <c r="N277">
        <v>3860</v>
      </c>
      <c r="O277" s="66">
        <v>-2.2982635342185904E-3</v>
      </c>
      <c r="P277">
        <v>3913</v>
      </c>
      <c r="Q277" s="66">
        <v>-1.533350370559673E-3</v>
      </c>
      <c r="R277" s="66">
        <v>1.2176165803108808E-2</v>
      </c>
      <c r="S277">
        <v>138800</v>
      </c>
      <c r="T277" s="123">
        <v>3901.7348000000002</v>
      </c>
      <c r="U277">
        <v>4140</v>
      </c>
      <c r="V277">
        <v>2731.5</v>
      </c>
      <c r="Z277" s="117">
        <v>0.63909722222222221</v>
      </c>
    </row>
    <row r="278" spans="1:26">
      <c r="A278" s="3">
        <v>46227</v>
      </c>
      <c r="B278">
        <v>4003.88</v>
      </c>
      <c r="C278" s="4">
        <v>-1.23E-2</v>
      </c>
      <c r="D278">
        <v>64610</v>
      </c>
      <c r="E278" s="119">
        <v>-2.6200000000000001E-2</v>
      </c>
      <c r="F278">
        <v>9501</v>
      </c>
      <c r="G278" t="s">
        <v>113</v>
      </c>
      <c r="H278">
        <v>516.6</v>
      </c>
      <c r="I278">
        <v>0</v>
      </c>
      <c r="J278" s="66">
        <v>0</v>
      </c>
      <c r="K278">
        <v>516.6</v>
      </c>
      <c r="L278">
        <v>515.20000000000005</v>
      </c>
      <c r="M278">
        <v>521.20000000000005</v>
      </c>
      <c r="N278">
        <v>508.1</v>
      </c>
      <c r="O278" s="66">
        <v>2.7173913043477818E-3</v>
      </c>
      <c r="P278">
        <v>519.29999999999995</v>
      </c>
      <c r="Q278" s="66">
        <v>-5.1993067590986562E-3</v>
      </c>
      <c r="R278" s="66">
        <v>1.6728990356229087E-2</v>
      </c>
      <c r="S278">
        <v>26048600</v>
      </c>
      <c r="T278" s="123">
        <v>516.27030000000002</v>
      </c>
      <c r="U278">
        <v>760</v>
      </c>
      <c r="V278">
        <v>442.8</v>
      </c>
      <c r="Z278" s="117">
        <v>0.63918981481481485</v>
      </c>
    </row>
    <row r="279" spans="1:26">
      <c r="A279" s="3">
        <v>46227</v>
      </c>
      <c r="B279">
        <v>4003.88</v>
      </c>
      <c r="C279" s="4">
        <v>-1.23E-2</v>
      </c>
      <c r="D279">
        <v>64610</v>
      </c>
      <c r="E279" s="119">
        <v>-2.6200000000000001E-2</v>
      </c>
      <c r="F279">
        <v>9531</v>
      </c>
      <c r="G279" t="s">
        <v>114</v>
      </c>
      <c r="H279">
        <v>6211</v>
      </c>
      <c r="I279">
        <v>51</v>
      </c>
      <c r="J279" s="66">
        <v>8.2792207792207785E-3</v>
      </c>
      <c r="K279">
        <v>6160</v>
      </c>
      <c r="L279">
        <v>6130</v>
      </c>
      <c r="M279">
        <v>6258</v>
      </c>
      <c r="N279">
        <v>6108</v>
      </c>
      <c r="O279" s="66">
        <v>1.3213703099510603E-2</v>
      </c>
      <c r="P279">
        <v>6244</v>
      </c>
      <c r="Q279" s="66">
        <v>-5.2850736707238952E-3</v>
      </c>
      <c r="R279" s="66">
        <v>1.6863130320890634E-2</v>
      </c>
      <c r="S279">
        <v>666400</v>
      </c>
      <c r="T279" s="123">
        <v>6203.4994999999999</v>
      </c>
      <c r="U279">
        <v>7967</v>
      </c>
      <c r="V279">
        <v>5896</v>
      </c>
      <c r="Z279" s="117">
        <v>0.63914351851851847</v>
      </c>
    </row>
    <row r="280" spans="1:26">
      <c r="A280" s="3">
        <v>46227</v>
      </c>
      <c r="B280">
        <v>4003.88</v>
      </c>
      <c r="C280" s="4">
        <v>-1.23E-2</v>
      </c>
      <c r="D280">
        <v>64610</v>
      </c>
      <c r="E280" s="119">
        <v>-2.6200000000000001E-2</v>
      </c>
      <c r="F280">
        <v>9882</v>
      </c>
      <c r="G280" t="s">
        <v>115</v>
      </c>
      <c r="H280">
        <v>1779</v>
      </c>
      <c r="I280">
        <v>-9</v>
      </c>
      <c r="J280" s="66">
        <v>-5.0335570469798654E-3</v>
      </c>
      <c r="K280">
        <v>1788</v>
      </c>
      <c r="L280">
        <v>1775</v>
      </c>
      <c r="M280">
        <v>1783</v>
      </c>
      <c r="N280">
        <v>1765</v>
      </c>
      <c r="O280" s="66">
        <v>2.2535211267605635E-3</v>
      </c>
      <c r="P280">
        <v>1780</v>
      </c>
      <c r="Q280" s="66">
        <v>-5.6179775280898881E-4</v>
      </c>
      <c r="R280" s="66">
        <v>7.9320113314447598E-3</v>
      </c>
      <c r="S280">
        <v>105500</v>
      </c>
      <c r="T280" s="123">
        <v>1777.9023</v>
      </c>
      <c r="U280">
        <v>1857</v>
      </c>
      <c r="V280">
        <v>1487</v>
      </c>
      <c r="Z280" s="117">
        <v>0.63821759259259259</v>
      </c>
    </row>
    <row r="281" spans="1:26">
      <c r="A281" s="3">
        <v>46230</v>
      </c>
      <c r="B281">
        <v>4061.92</v>
      </c>
      <c r="C281" s="4">
        <v>1.26E-2</v>
      </c>
      <c r="D281">
        <v>65020</v>
      </c>
      <c r="E281" s="119">
        <v>7.0999999999999995E-3</v>
      </c>
      <c r="F281">
        <v>1605</v>
      </c>
      <c r="G281" t="s">
        <v>21</v>
      </c>
      <c r="H281">
        <v>3660</v>
      </c>
      <c r="I281">
        <v>-101</v>
      </c>
      <c r="J281" s="66">
        <v>-2.6854559957458123E-2</v>
      </c>
      <c r="K281">
        <v>3761</v>
      </c>
      <c r="L281">
        <v>3688</v>
      </c>
      <c r="M281">
        <v>3726</v>
      </c>
      <c r="N281">
        <v>3650</v>
      </c>
      <c r="O281" s="66">
        <v>-7.5921908893709323E-3</v>
      </c>
      <c r="P281">
        <v>3683</v>
      </c>
      <c r="Q281" s="66">
        <v>-6.2449090415422209E-3</v>
      </c>
      <c r="R281" s="66">
        <v>2.7397260273972603E-3</v>
      </c>
      <c r="S281">
        <v>5106700</v>
      </c>
      <c r="T281" s="123">
        <v>3689.8380000000002</v>
      </c>
      <c r="U281">
        <v>4955</v>
      </c>
      <c r="V281">
        <v>3020</v>
      </c>
      <c r="Z281" s="117">
        <v>0.63908564814814817</v>
      </c>
    </row>
    <row r="282" spans="1:26">
      <c r="A282" s="3">
        <v>46230</v>
      </c>
      <c r="B282">
        <v>4061.92</v>
      </c>
      <c r="C282" s="4">
        <v>1.26E-2</v>
      </c>
      <c r="D282">
        <v>65020</v>
      </c>
      <c r="E282" s="119">
        <v>7.0999999999999995E-3</v>
      </c>
      <c r="F282">
        <v>1833</v>
      </c>
      <c r="G282" t="s">
        <v>24</v>
      </c>
      <c r="H282">
        <v>5860</v>
      </c>
      <c r="I282">
        <v>110</v>
      </c>
      <c r="J282" s="66">
        <v>1.9130434782608695E-2</v>
      </c>
      <c r="K282">
        <v>5750</v>
      </c>
      <c r="L282">
        <v>5800</v>
      </c>
      <c r="M282">
        <v>5880</v>
      </c>
      <c r="N282">
        <v>5780</v>
      </c>
      <c r="O282" s="66">
        <v>1.0344827586206896E-2</v>
      </c>
      <c r="P282">
        <v>5840</v>
      </c>
      <c r="Q282" s="66">
        <v>3.4246575342465752E-3</v>
      </c>
      <c r="R282" s="66">
        <v>1.384083044982699E-2</v>
      </c>
      <c r="S282">
        <v>99600</v>
      </c>
      <c r="T282" s="123">
        <v>5835.6926999999996</v>
      </c>
      <c r="U282">
        <v>7490</v>
      </c>
      <c r="V282">
        <v>5420</v>
      </c>
      <c r="Z282" s="117">
        <v>0.63901620370370371</v>
      </c>
    </row>
    <row r="283" spans="1:26">
      <c r="A283" s="3">
        <v>46230</v>
      </c>
      <c r="B283">
        <v>4061.92</v>
      </c>
      <c r="C283" s="4">
        <v>1.26E-2</v>
      </c>
      <c r="D283">
        <v>65020</v>
      </c>
      <c r="E283" s="119">
        <v>7.0999999999999995E-3</v>
      </c>
      <c r="F283">
        <v>1911</v>
      </c>
      <c r="G283" t="s">
        <v>25</v>
      </c>
      <c r="H283">
        <v>1376</v>
      </c>
      <c r="I283">
        <v>57</v>
      </c>
      <c r="J283" s="66">
        <v>4.3214556482183475E-2</v>
      </c>
      <c r="K283">
        <v>1319</v>
      </c>
      <c r="L283">
        <v>1348</v>
      </c>
      <c r="M283">
        <v>1377</v>
      </c>
      <c r="N283">
        <v>1337.5</v>
      </c>
      <c r="O283" s="66">
        <v>2.0771513353115726E-2</v>
      </c>
      <c r="P283">
        <v>1361.5</v>
      </c>
      <c r="Q283" s="66">
        <v>1.0650018362100624E-2</v>
      </c>
      <c r="R283" s="66">
        <v>2.8785046728971964E-2</v>
      </c>
      <c r="S283">
        <v>3179300</v>
      </c>
      <c r="T283" s="123">
        <v>1362.5293999999999</v>
      </c>
      <c r="U283">
        <v>1874.5</v>
      </c>
      <c r="V283">
        <v>1232.5</v>
      </c>
      <c r="Z283" s="117">
        <v>0.63912037037037039</v>
      </c>
    </row>
    <row r="284" spans="1:26">
      <c r="A284" s="3">
        <v>46230</v>
      </c>
      <c r="B284">
        <v>4061.92</v>
      </c>
      <c r="C284" s="4">
        <v>1.26E-2</v>
      </c>
      <c r="D284">
        <v>65020</v>
      </c>
      <c r="E284" s="119">
        <v>7.0999999999999995E-3</v>
      </c>
      <c r="F284">
        <v>1925</v>
      </c>
      <c r="G284" t="s">
        <v>26</v>
      </c>
      <c r="H284">
        <v>4723</v>
      </c>
      <c r="I284">
        <v>144</v>
      </c>
      <c r="J284" s="66">
        <v>3.1447914391788602E-2</v>
      </c>
      <c r="K284">
        <v>4579</v>
      </c>
      <c r="L284">
        <v>4693</v>
      </c>
      <c r="M284">
        <v>4726</v>
      </c>
      <c r="N284">
        <v>4601</v>
      </c>
      <c r="O284" s="66">
        <v>6.3924994672917108E-3</v>
      </c>
      <c r="P284">
        <v>4700</v>
      </c>
      <c r="Q284" s="66">
        <v>4.8936170212765953E-3</v>
      </c>
      <c r="R284" s="66">
        <v>2.6515974788089546E-2</v>
      </c>
      <c r="S284">
        <v>2453600</v>
      </c>
      <c r="T284" s="123">
        <v>4686.915</v>
      </c>
      <c r="U284">
        <v>5805</v>
      </c>
      <c r="V284">
        <v>4081</v>
      </c>
      <c r="Z284" s="117">
        <v>0.63907407407407413</v>
      </c>
    </row>
    <row r="285" spans="1:26">
      <c r="A285" s="3">
        <v>46230</v>
      </c>
      <c r="B285">
        <v>4061.92</v>
      </c>
      <c r="C285" s="4">
        <v>1.26E-2</v>
      </c>
      <c r="D285">
        <v>65020</v>
      </c>
      <c r="E285" s="119">
        <v>7.0999999999999995E-3</v>
      </c>
      <c r="F285">
        <v>1928</v>
      </c>
      <c r="G285" t="s">
        <v>27</v>
      </c>
      <c r="H285">
        <v>3636</v>
      </c>
      <c r="I285">
        <v>100</v>
      </c>
      <c r="J285" s="66">
        <v>2.828054298642534E-2</v>
      </c>
      <c r="K285">
        <v>3536</v>
      </c>
      <c r="L285">
        <v>3583</v>
      </c>
      <c r="M285">
        <v>3639</v>
      </c>
      <c r="N285">
        <v>3573</v>
      </c>
      <c r="O285" s="66">
        <v>1.4792073681272676E-2</v>
      </c>
      <c r="P285">
        <v>3628</v>
      </c>
      <c r="Q285" s="66">
        <v>2.205071664829107E-3</v>
      </c>
      <c r="R285" s="66">
        <v>1.7632241813602016E-2</v>
      </c>
      <c r="S285">
        <v>2878600</v>
      </c>
      <c r="T285" s="123">
        <v>3614.5443</v>
      </c>
      <c r="U285">
        <v>3832</v>
      </c>
      <c r="V285">
        <v>3181</v>
      </c>
      <c r="Z285" s="117">
        <v>0.63914351851851847</v>
      </c>
    </row>
    <row r="286" spans="1:26">
      <c r="A286" s="3">
        <v>46230</v>
      </c>
      <c r="B286">
        <v>4061.92</v>
      </c>
      <c r="C286" s="4">
        <v>1.26E-2</v>
      </c>
      <c r="D286">
        <v>65020</v>
      </c>
      <c r="E286" s="119">
        <v>7.0999999999999995E-3</v>
      </c>
      <c r="F286">
        <v>1929</v>
      </c>
      <c r="G286" t="s">
        <v>28</v>
      </c>
      <c r="H286">
        <v>1150</v>
      </c>
      <c r="I286">
        <v>13</v>
      </c>
      <c r="J286" s="66">
        <v>1.1433597185576077E-2</v>
      </c>
      <c r="K286">
        <v>1137</v>
      </c>
      <c r="L286">
        <v>1149</v>
      </c>
      <c r="M286">
        <v>1151</v>
      </c>
      <c r="N286">
        <v>1138</v>
      </c>
      <c r="O286" s="66">
        <v>8.703220191470844E-4</v>
      </c>
      <c r="P286">
        <v>1145</v>
      </c>
      <c r="Q286" s="66">
        <v>4.3668122270742356E-3</v>
      </c>
      <c r="R286" s="66">
        <v>1.054481546572935E-2</v>
      </c>
      <c r="S286">
        <v>83400</v>
      </c>
      <c r="T286" s="123">
        <v>1146.9988000000001</v>
      </c>
      <c r="U286">
        <v>1465</v>
      </c>
      <c r="V286">
        <v>1074</v>
      </c>
      <c r="Z286" s="117">
        <v>0.63670138888888894</v>
      </c>
    </row>
    <row r="287" spans="1:26">
      <c r="A287" s="3">
        <v>46230</v>
      </c>
      <c r="B287">
        <v>4061.92</v>
      </c>
      <c r="C287" s="4">
        <v>1.26E-2</v>
      </c>
      <c r="D287">
        <v>65020</v>
      </c>
      <c r="E287" s="119">
        <v>7.0999999999999995E-3</v>
      </c>
      <c r="F287">
        <v>1963</v>
      </c>
      <c r="G287" t="s">
        <v>29</v>
      </c>
      <c r="H287">
        <v>2366.5</v>
      </c>
      <c r="I287">
        <v>75</v>
      </c>
      <c r="J287" s="66">
        <v>3.2729653065677503E-2</v>
      </c>
      <c r="K287">
        <v>2291.5</v>
      </c>
      <c r="L287">
        <v>2287.5</v>
      </c>
      <c r="M287">
        <v>2375</v>
      </c>
      <c r="N287">
        <v>2285</v>
      </c>
      <c r="O287" s="66">
        <v>3.4535519125683062E-2</v>
      </c>
      <c r="P287">
        <v>2365</v>
      </c>
      <c r="Q287" s="66">
        <v>6.3424947145877375E-4</v>
      </c>
      <c r="R287" s="66">
        <v>3.5667396061269147E-2</v>
      </c>
      <c r="S287">
        <v>1690500</v>
      </c>
      <c r="T287" s="123">
        <v>2344.7366000000002</v>
      </c>
      <c r="U287">
        <v>2927.5</v>
      </c>
      <c r="V287">
        <v>1950.5</v>
      </c>
      <c r="Z287" s="117">
        <v>0.63915509259259262</v>
      </c>
    </row>
    <row r="288" spans="1:26">
      <c r="A288" s="3">
        <v>46230</v>
      </c>
      <c r="B288">
        <v>4061.92</v>
      </c>
      <c r="C288" s="4">
        <v>1.26E-2</v>
      </c>
      <c r="D288">
        <v>65020</v>
      </c>
      <c r="E288" s="119">
        <v>7.0999999999999995E-3</v>
      </c>
      <c r="F288">
        <v>2124</v>
      </c>
      <c r="G288" t="s">
        <v>30</v>
      </c>
      <c r="H288">
        <v>945</v>
      </c>
      <c r="I288">
        <v>23</v>
      </c>
      <c r="J288" s="66">
        <v>2.4945770065075923E-2</v>
      </c>
      <c r="K288">
        <v>922</v>
      </c>
      <c r="L288">
        <v>935</v>
      </c>
      <c r="M288">
        <v>947</v>
      </c>
      <c r="N288">
        <v>931</v>
      </c>
      <c r="O288" s="66">
        <v>1.06951871657754E-2</v>
      </c>
      <c r="P288">
        <v>942</v>
      </c>
      <c r="Q288" s="66">
        <v>3.1847133757961785E-3</v>
      </c>
      <c r="R288" s="66">
        <v>1.5037593984962405E-2</v>
      </c>
      <c r="S288">
        <v>501300</v>
      </c>
      <c r="T288" s="123">
        <v>940.64829999999995</v>
      </c>
      <c r="U288">
        <v>1092</v>
      </c>
      <c r="V288">
        <v>820</v>
      </c>
      <c r="Z288" s="117">
        <v>0.63895833333333329</v>
      </c>
    </row>
    <row r="289" spans="1:26">
      <c r="A289" s="3">
        <v>46230</v>
      </c>
      <c r="B289">
        <v>4061.92</v>
      </c>
      <c r="C289" s="4">
        <v>1.26E-2</v>
      </c>
      <c r="D289">
        <v>65020</v>
      </c>
      <c r="E289" s="119">
        <v>7.0999999999999995E-3</v>
      </c>
      <c r="F289">
        <v>2162</v>
      </c>
      <c r="G289" t="s">
        <v>31</v>
      </c>
      <c r="H289">
        <v>536</v>
      </c>
      <c r="I289">
        <v>0</v>
      </c>
      <c r="J289" s="66">
        <v>0</v>
      </c>
      <c r="K289">
        <v>536</v>
      </c>
      <c r="L289">
        <v>536</v>
      </c>
      <c r="M289">
        <v>537</v>
      </c>
      <c r="N289">
        <v>536</v>
      </c>
      <c r="O289" s="66">
        <v>0</v>
      </c>
      <c r="P289">
        <v>536</v>
      </c>
      <c r="Q289" s="66">
        <v>0</v>
      </c>
      <c r="R289" s="66">
        <v>0</v>
      </c>
      <c r="S289">
        <v>2100</v>
      </c>
      <c r="T289" s="123">
        <v>536.23800000000006</v>
      </c>
      <c r="U289">
        <v>540</v>
      </c>
      <c r="V289">
        <v>382</v>
      </c>
      <c r="Z289" s="117">
        <v>0.60621527777777773</v>
      </c>
    </row>
    <row r="290" spans="1:26">
      <c r="A290" s="3">
        <v>46230</v>
      </c>
      <c r="B290">
        <v>4061.92</v>
      </c>
      <c r="C290" s="4">
        <v>1.26E-2</v>
      </c>
      <c r="D290">
        <v>65020</v>
      </c>
      <c r="E290" s="119">
        <v>7.0999999999999995E-3</v>
      </c>
      <c r="F290">
        <v>2229</v>
      </c>
      <c r="G290" t="s">
        <v>32</v>
      </c>
      <c r="H290">
        <v>2989.5</v>
      </c>
      <c r="I290">
        <v>49</v>
      </c>
      <c r="J290" s="66">
        <v>1.6663832681516749E-2</v>
      </c>
      <c r="K290">
        <v>2940.5</v>
      </c>
      <c r="L290">
        <v>2958.5</v>
      </c>
      <c r="M290">
        <v>3000</v>
      </c>
      <c r="N290">
        <v>2950</v>
      </c>
      <c r="O290" s="66">
        <v>1.0478282913638668E-2</v>
      </c>
      <c r="P290">
        <v>2988</v>
      </c>
      <c r="Q290" s="66">
        <v>5.0200803212851401E-4</v>
      </c>
      <c r="R290" s="66">
        <v>1.3389830508474577E-2</v>
      </c>
      <c r="S290">
        <v>116200</v>
      </c>
      <c r="T290" s="123">
        <v>2981.4647</v>
      </c>
      <c r="U290">
        <v>3194</v>
      </c>
      <c r="V290">
        <v>2756</v>
      </c>
      <c r="Z290" s="117">
        <v>0.6388194444444445</v>
      </c>
    </row>
    <row r="291" spans="1:26">
      <c r="A291" s="3">
        <v>46230</v>
      </c>
      <c r="B291">
        <v>4061.92</v>
      </c>
      <c r="C291" s="4">
        <v>1.26E-2</v>
      </c>
      <c r="D291">
        <v>65020</v>
      </c>
      <c r="E291" s="119">
        <v>7.0999999999999995E-3</v>
      </c>
      <c r="F291">
        <v>2768</v>
      </c>
      <c r="G291" t="s">
        <v>33</v>
      </c>
      <c r="H291">
        <v>5428</v>
      </c>
      <c r="I291">
        <v>38</v>
      </c>
      <c r="J291" s="66">
        <v>7.0500927643784789E-3</v>
      </c>
      <c r="K291">
        <v>5390</v>
      </c>
      <c r="L291">
        <v>5452</v>
      </c>
      <c r="M291">
        <v>5467</v>
      </c>
      <c r="N291">
        <v>5387</v>
      </c>
      <c r="O291" s="66">
        <v>-4.4020542920029347E-3</v>
      </c>
      <c r="P291">
        <v>5423</v>
      </c>
      <c r="Q291" s="66">
        <v>9.2199889360132764E-4</v>
      </c>
      <c r="R291" s="66">
        <v>7.610915166140709E-3</v>
      </c>
      <c r="S291">
        <v>834800</v>
      </c>
      <c r="T291" s="123">
        <v>5416.2509</v>
      </c>
      <c r="U291">
        <v>7257</v>
      </c>
      <c r="V291">
        <v>4923</v>
      </c>
      <c r="Z291" s="117">
        <v>0.63916666666666666</v>
      </c>
    </row>
    <row r="292" spans="1:26">
      <c r="A292" s="3">
        <v>46230</v>
      </c>
      <c r="B292">
        <v>4061.92</v>
      </c>
      <c r="C292" s="4">
        <v>1.26E-2</v>
      </c>
      <c r="D292">
        <v>65020</v>
      </c>
      <c r="E292" s="119">
        <v>7.0999999999999995E-3</v>
      </c>
      <c r="F292">
        <v>2769</v>
      </c>
      <c r="G292" t="s">
        <v>34</v>
      </c>
      <c r="H292">
        <v>885</v>
      </c>
      <c r="I292">
        <v>0</v>
      </c>
      <c r="J292" s="66">
        <v>0</v>
      </c>
      <c r="K292">
        <v>885</v>
      </c>
      <c r="L292">
        <v>890</v>
      </c>
      <c r="M292">
        <v>890</v>
      </c>
      <c r="N292">
        <v>885</v>
      </c>
      <c r="O292" s="66">
        <v>-5.6179775280898875E-3</v>
      </c>
      <c r="P292">
        <v>887</v>
      </c>
      <c r="Q292" s="66">
        <v>-2.2547914317925591E-3</v>
      </c>
      <c r="R292" s="66">
        <v>0</v>
      </c>
      <c r="S292">
        <v>3200</v>
      </c>
      <c r="T292" s="123">
        <v>887.5</v>
      </c>
      <c r="U292">
        <v>990</v>
      </c>
      <c r="V292">
        <v>807</v>
      </c>
      <c r="Z292" s="117">
        <v>0.63388888888888884</v>
      </c>
    </row>
    <row r="293" spans="1:26">
      <c r="A293" s="3">
        <v>46230</v>
      </c>
      <c r="B293">
        <v>4061.92</v>
      </c>
      <c r="C293" s="4">
        <v>1.26E-2</v>
      </c>
      <c r="D293">
        <v>65020</v>
      </c>
      <c r="E293" s="119">
        <v>7.0999999999999995E-3</v>
      </c>
      <c r="F293">
        <v>2914</v>
      </c>
      <c r="G293" t="s">
        <v>35</v>
      </c>
      <c r="H293">
        <v>6557</v>
      </c>
      <c r="I293">
        <v>96</v>
      </c>
      <c r="J293" s="66">
        <v>1.4858381055564154E-2</v>
      </c>
      <c r="K293">
        <v>6461</v>
      </c>
      <c r="L293">
        <v>6479</v>
      </c>
      <c r="M293">
        <v>6575</v>
      </c>
      <c r="N293">
        <v>6466</v>
      </c>
      <c r="O293" s="66">
        <v>1.2038894891186912E-2</v>
      </c>
      <c r="P293">
        <v>6532</v>
      </c>
      <c r="Q293" s="66">
        <v>3.8273116962645438E-3</v>
      </c>
      <c r="R293" s="66">
        <v>1.4073615836684194E-2</v>
      </c>
      <c r="S293">
        <v>3379000</v>
      </c>
      <c r="T293" s="123">
        <v>6537.2049999999999</v>
      </c>
      <c r="U293">
        <v>6525</v>
      </c>
      <c r="V293">
        <v>5451</v>
      </c>
      <c r="Z293" s="117">
        <v>0.63915509259259262</v>
      </c>
    </row>
    <row r="294" spans="1:26">
      <c r="A294" s="3">
        <v>46230</v>
      </c>
      <c r="B294">
        <v>4061.92</v>
      </c>
      <c r="C294" s="4">
        <v>1.26E-2</v>
      </c>
      <c r="D294">
        <v>65020</v>
      </c>
      <c r="E294" s="119">
        <v>7.0999999999999995E-3</v>
      </c>
      <c r="F294">
        <v>3003</v>
      </c>
      <c r="G294" t="s">
        <v>36</v>
      </c>
      <c r="H294">
        <v>1830</v>
      </c>
      <c r="I294">
        <v>60.5</v>
      </c>
      <c r="J294" s="66">
        <v>3.4190449279457476E-2</v>
      </c>
      <c r="K294">
        <v>1769.5</v>
      </c>
      <c r="L294">
        <v>1787.5</v>
      </c>
      <c r="M294">
        <v>1830.5</v>
      </c>
      <c r="N294">
        <v>1779</v>
      </c>
      <c r="O294" s="66">
        <v>2.3776223776223775E-2</v>
      </c>
      <c r="P294">
        <v>1818</v>
      </c>
      <c r="Q294" s="66">
        <v>6.6006600660066007E-3</v>
      </c>
      <c r="R294" s="66">
        <v>2.866779089376054E-2</v>
      </c>
      <c r="S294">
        <v>2089100</v>
      </c>
      <c r="T294" s="123">
        <v>1812.4054000000001</v>
      </c>
      <c r="U294">
        <v>2094</v>
      </c>
      <c r="V294">
        <v>1620.5</v>
      </c>
      <c r="Z294" s="117">
        <v>0.63915509259259262</v>
      </c>
    </row>
    <row r="295" spans="1:26">
      <c r="A295" s="3">
        <v>46230</v>
      </c>
      <c r="B295">
        <v>4061.92</v>
      </c>
      <c r="C295" s="4">
        <v>1.26E-2</v>
      </c>
      <c r="D295">
        <v>65020</v>
      </c>
      <c r="E295" s="119">
        <v>7.0999999999999995E-3</v>
      </c>
      <c r="F295">
        <v>3407</v>
      </c>
      <c r="G295" t="s">
        <v>37</v>
      </c>
      <c r="H295">
        <v>1875.5</v>
      </c>
      <c r="I295">
        <v>30</v>
      </c>
      <c r="J295" s="66">
        <v>1.6255757247358438E-2</v>
      </c>
      <c r="K295">
        <v>1845.5</v>
      </c>
      <c r="L295">
        <v>1852.5</v>
      </c>
      <c r="M295">
        <v>1877.5</v>
      </c>
      <c r="N295">
        <v>1844.5</v>
      </c>
      <c r="O295" s="66">
        <v>1.2415654520917679E-2</v>
      </c>
      <c r="P295">
        <v>1862</v>
      </c>
      <c r="Q295" s="66">
        <v>7.2502685284640172E-3</v>
      </c>
      <c r="R295" s="66">
        <v>1.680672268907563E-2</v>
      </c>
      <c r="S295">
        <v>3606100</v>
      </c>
      <c r="T295" s="123">
        <v>1860.5118</v>
      </c>
      <c r="U295">
        <v>1906</v>
      </c>
      <c r="V295">
        <v>1415</v>
      </c>
      <c r="Z295" s="117">
        <v>0.63912037037037039</v>
      </c>
    </row>
    <row r="296" spans="1:26">
      <c r="A296" s="3">
        <v>46230</v>
      </c>
      <c r="B296">
        <v>4061.92</v>
      </c>
      <c r="C296" s="4">
        <v>1.26E-2</v>
      </c>
      <c r="D296">
        <v>65020</v>
      </c>
      <c r="E296" s="119">
        <v>7.0999999999999995E-3</v>
      </c>
      <c r="F296">
        <v>4008</v>
      </c>
      <c r="G296" t="s">
        <v>38</v>
      </c>
      <c r="H296">
        <v>1286</v>
      </c>
      <c r="I296">
        <v>10</v>
      </c>
      <c r="J296" s="66">
        <v>7.8369905956112845E-3</v>
      </c>
      <c r="K296">
        <v>1276</v>
      </c>
      <c r="L296">
        <v>1294</v>
      </c>
      <c r="M296">
        <v>1302</v>
      </c>
      <c r="N296">
        <v>1277</v>
      </c>
      <c r="O296" s="66">
        <v>-6.1823802163833074E-3</v>
      </c>
      <c r="P296">
        <v>1292</v>
      </c>
      <c r="Q296" s="66">
        <v>-4.6439628482972135E-3</v>
      </c>
      <c r="R296" s="66">
        <v>7.0477682067345343E-3</v>
      </c>
      <c r="S296">
        <v>124600</v>
      </c>
      <c r="T296" s="123">
        <v>1290.3089</v>
      </c>
      <c r="U296">
        <v>1398</v>
      </c>
      <c r="V296">
        <v>1141</v>
      </c>
      <c r="Z296" s="117">
        <v>0.63846064814814818</v>
      </c>
    </row>
    <row r="297" spans="1:26">
      <c r="A297" s="3">
        <v>46230</v>
      </c>
      <c r="B297">
        <v>4061.92</v>
      </c>
      <c r="C297" s="4">
        <v>1.26E-2</v>
      </c>
      <c r="D297">
        <v>65020</v>
      </c>
      <c r="E297" s="119">
        <v>7.0999999999999995E-3</v>
      </c>
      <c r="F297">
        <v>4026</v>
      </c>
      <c r="G297" t="s">
        <v>39</v>
      </c>
      <c r="H297">
        <v>1579</v>
      </c>
      <c r="I297">
        <v>36</v>
      </c>
      <c r="J297" s="66">
        <v>2.3331173039533377E-2</v>
      </c>
      <c r="K297">
        <v>1543</v>
      </c>
      <c r="L297">
        <v>1558</v>
      </c>
      <c r="M297">
        <v>1584</v>
      </c>
      <c r="N297">
        <v>1540</v>
      </c>
      <c r="O297" s="66">
        <v>1.3478818998716302E-2</v>
      </c>
      <c r="P297">
        <v>1559</v>
      </c>
      <c r="Q297" s="66">
        <v>1.2828736369467608E-2</v>
      </c>
      <c r="R297" s="66">
        <v>2.5324675324675326E-2</v>
      </c>
      <c r="S297">
        <v>51800</v>
      </c>
      <c r="T297" s="123">
        <v>1563.9748999999999</v>
      </c>
      <c r="U297">
        <v>2148</v>
      </c>
      <c r="V297">
        <v>1480</v>
      </c>
      <c r="Z297" s="117">
        <v>0.63708333333333333</v>
      </c>
    </row>
    <row r="298" spans="1:26">
      <c r="A298" s="3">
        <v>46230</v>
      </c>
      <c r="B298">
        <v>4061.92</v>
      </c>
      <c r="C298" s="4">
        <v>1.26E-2</v>
      </c>
      <c r="D298">
        <v>65020</v>
      </c>
      <c r="E298" s="119">
        <v>7.0999999999999995E-3</v>
      </c>
      <c r="F298">
        <v>4062</v>
      </c>
      <c r="G298" t="s">
        <v>40</v>
      </c>
      <c r="H298">
        <v>16575</v>
      </c>
      <c r="I298">
        <v>-795</v>
      </c>
      <c r="J298" s="66">
        <v>-4.5768566493955096E-2</v>
      </c>
      <c r="K298">
        <v>17370</v>
      </c>
      <c r="L298">
        <v>17320</v>
      </c>
      <c r="M298">
        <v>17495</v>
      </c>
      <c r="N298">
        <v>16420</v>
      </c>
      <c r="O298" s="66">
        <v>-4.3013856812933023E-2</v>
      </c>
      <c r="P298">
        <v>16600</v>
      </c>
      <c r="Q298" s="66">
        <v>-1.5060240963855422E-3</v>
      </c>
      <c r="R298" s="66">
        <v>9.4397076735688191E-3</v>
      </c>
      <c r="S298">
        <v>6634300</v>
      </c>
      <c r="T298" s="123">
        <v>16698.9558</v>
      </c>
      <c r="U298">
        <v>27480</v>
      </c>
      <c r="V298">
        <v>6592</v>
      </c>
      <c r="Z298" s="117">
        <v>0.63916666666666666</v>
      </c>
    </row>
    <row r="299" spans="1:26">
      <c r="A299" s="3">
        <v>46230</v>
      </c>
      <c r="B299">
        <v>4061.92</v>
      </c>
      <c r="C299" s="4">
        <v>1.26E-2</v>
      </c>
      <c r="D299">
        <v>65020</v>
      </c>
      <c r="E299" s="119">
        <v>7.0999999999999995E-3</v>
      </c>
      <c r="F299">
        <v>4063</v>
      </c>
      <c r="G299" t="s">
        <v>41</v>
      </c>
      <c r="H299">
        <v>6144</v>
      </c>
      <c r="I299">
        <v>-558</v>
      </c>
      <c r="J299" s="66">
        <v>-8.3258728737690246E-2</v>
      </c>
      <c r="K299">
        <v>6702</v>
      </c>
      <c r="L299">
        <v>6473</v>
      </c>
      <c r="M299">
        <v>6520</v>
      </c>
      <c r="N299">
        <v>6140</v>
      </c>
      <c r="O299" s="66">
        <v>-5.0826510118955663E-2</v>
      </c>
      <c r="P299">
        <v>6200</v>
      </c>
      <c r="Q299" s="66">
        <v>-9.0322580645161299E-3</v>
      </c>
      <c r="R299" s="66">
        <v>6.5146579804560263E-4</v>
      </c>
      <c r="S299">
        <v>12683900</v>
      </c>
      <c r="T299" s="123">
        <v>6263.8505999999998</v>
      </c>
      <c r="U299">
        <v>7930</v>
      </c>
      <c r="V299">
        <v>4812</v>
      </c>
      <c r="Z299" s="117">
        <v>0.63915509259259262</v>
      </c>
    </row>
    <row r="300" spans="1:26">
      <c r="A300" s="3">
        <v>46230</v>
      </c>
      <c r="B300">
        <v>4061.92</v>
      </c>
      <c r="C300" s="4">
        <v>1.26E-2</v>
      </c>
      <c r="D300">
        <v>65020</v>
      </c>
      <c r="E300" s="119">
        <v>7.0999999999999995E-3</v>
      </c>
      <c r="F300">
        <v>4068</v>
      </c>
      <c r="G300" t="s">
        <v>42</v>
      </c>
      <c r="H300">
        <v>1640</v>
      </c>
      <c r="I300">
        <v>4</v>
      </c>
      <c r="J300" s="66">
        <v>2.4449877750611247E-3</v>
      </c>
      <c r="K300">
        <v>1636</v>
      </c>
      <c r="L300">
        <v>1637</v>
      </c>
      <c r="M300">
        <v>1640</v>
      </c>
      <c r="N300">
        <v>1637</v>
      </c>
      <c r="O300" s="66">
        <v>1.8326206475259622E-3</v>
      </c>
      <c r="P300">
        <v>1640</v>
      </c>
      <c r="Q300" s="66">
        <v>0</v>
      </c>
      <c r="R300" s="66">
        <v>1.8326206475259622E-3</v>
      </c>
      <c r="S300">
        <v>800</v>
      </c>
      <c r="T300" s="123">
        <v>1638.375</v>
      </c>
      <c r="U300">
        <v>2000</v>
      </c>
      <c r="V300">
        <v>1557</v>
      </c>
      <c r="Z300" s="117">
        <v>0.61737268518518518</v>
      </c>
    </row>
    <row r="301" spans="1:26">
      <c r="A301" s="3">
        <v>46230</v>
      </c>
      <c r="B301">
        <v>4061.92</v>
      </c>
      <c r="C301" s="4">
        <v>1.26E-2</v>
      </c>
      <c r="D301">
        <v>65020</v>
      </c>
      <c r="E301" s="119">
        <v>7.0999999999999995E-3</v>
      </c>
      <c r="F301">
        <v>4100</v>
      </c>
      <c r="G301" t="s">
        <v>43</v>
      </c>
      <c r="H301">
        <v>1418</v>
      </c>
      <c r="I301">
        <v>4</v>
      </c>
      <c r="J301" s="66">
        <v>2.828854314002829E-3</v>
      </c>
      <c r="K301">
        <v>1414</v>
      </c>
      <c r="L301">
        <v>1421</v>
      </c>
      <c r="M301">
        <v>1439</v>
      </c>
      <c r="N301">
        <v>1386</v>
      </c>
      <c r="O301" s="66">
        <v>-2.11118930330753E-3</v>
      </c>
      <c r="P301">
        <v>1406</v>
      </c>
      <c r="Q301" s="66">
        <v>8.5348506401137988E-3</v>
      </c>
      <c r="R301" s="66">
        <v>2.3088023088023088E-2</v>
      </c>
      <c r="S301">
        <v>26800</v>
      </c>
      <c r="T301" s="123">
        <v>1412.4476999999999</v>
      </c>
      <c r="U301">
        <v>2219</v>
      </c>
      <c r="V301">
        <v>1153</v>
      </c>
      <c r="Z301" s="117">
        <v>0.63541666666666663</v>
      </c>
    </row>
    <row r="302" spans="1:26">
      <c r="A302" s="3">
        <v>46230</v>
      </c>
      <c r="B302">
        <v>4061.92</v>
      </c>
      <c r="C302" s="4">
        <v>1.26E-2</v>
      </c>
      <c r="D302">
        <v>65020</v>
      </c>
      <c r="E302" s="119">
        <v>7.0999999999999995E-3</v>
      </c>
      <c r="F302">
        <v>4182</v>
      </c>
      <c r="G302" t="s">
        <v>44</v>
      </c>
      <c r="H302">
        <v>4330</v>
      </c>
      <c r="I302">
        <v>-53</v>
      </c>
      <c r="J302" s="66">
        <v>-1.2092174309833448E-2</v>
      </c>
      <c r="K302">
        <v>4383</v>
      </c>
      <c r="L302">
        <v>4422</v>
      </c>
      <c r="M302">
        <v>4435</v>
      </c>
      <c r="N302">
        <v>4251</v>
      </c>
      <c r="O302" s="66">
        <v>-2.0805065581184983E-2</v>
      </c>
      <c r="P302">
        <v>4327</v>
      </c>
      <c r="Q302" s="66">
        <v>6.9332100762653113E-4</v>
      </c>
      <c r="R302" s="66">
        <v>1.8583862620559867E-2</v>
      </c>
      <c r="S302">
        <v>878900</v>
      </c>
      <c r="T302" s="123">
        <v>4325.8869000000004</v>
      </c>
      <c r="U302">
        <v>5738</v>
      </c>
      <c r="V302">
        <v>2830.5</v>
      </c>
      <c r="Z302" s="117">
        <v>0.63910879629629624</v>
      </c>
    </row>
    <row r="303" spans="1:26">
      <c r="A303" s="3">
        <v>46230</v>
      </c>
      <c r="B303">
        <v>4061.92</v>
      </c>
      <c r="C303" s="4">
        <v>1.26E-2</v>
      </c>
      <c r="D303">
        <v>65020</v>
      </c>
      <c r="E303" s="119">
        <v>7.0999999999999995E-3</v>
      </c>
      <c r="F303">
        <v>4188</v>
      </c>
      <c r="G303" t="s">
        <v>45</v>
      </c>
      <c r="H303">
        <v>1224.5</v>
      </c>
      <c r="I303">
        <v>35.5</v>
      </c>
      <c r="J303" s="66">
        <v>2.9857022708158116E-2</v>
      </c>
      <c r="K303">
        <v>1189</v>
      </c>
      <c r="L303">
        <v>1204.5</v>
      </c>
      <c r="M303">
        <v>1232.5</v>
      </c>
      <c r="N303">
        <v>1197.5</v>
      </c>
      <c r="O303" s="66">
        <v>1.6604400166044003E-2</v>
      </c>
      <c r="P303">
        <v>1217</v>
      </c>
      <c r="Q303" s="66">
        <v>6.162695152013147E-3</v>
      </c>
      <c r="R303" s="66">
        <v>2.2546972860125261E-2</v>
      </c>
      <c r="S303">
        <v>4190200</v>
      </c>
      <c r="T303" s="123">
        <v>1217.4129</v>
      </c>
      <c r="U303">
        <v>1228.5</v>
      </c>
      <c r="V303">
        <v>846.4</v>
      </c>
      <c r="Z303" s="117">
        <v>0.63914351851851847</v>
      </c>
    </row>
    <row r="304" spans="1:26">
      <c r="A304" s="3">
        <v>46230</v>
      </c>
      <c r="B304">
        <v>4061.92</v>
      </c>
      <c r="C304" s="4">
        <v>1.26E-2</v>
      </c>
      <c r="D304">
        <v>65020</v>
      </c>
      <c r="E304" s="119">
        <v>7.0999999999999995E-3</v>
      </c>
      <c r="F304">
        <v>4220</v>
      </c>
      <c r="G304" t="s">
        <v>46</v>
      </c>
      <c r="H304">
        <v>1826</v>
      </c>
      <c r="I304">
        <v>3</v>
      </c>
      <c r="J304" s="66">
        <v>1.6456390565002743E-3</v>
      </c>
      <c r="K304">
        <v>1823</v>
      </c>
      <c r="L304">
        <v>1830</v>
      </c>
      <c r="M304">
        <v>1838</v>
      </c>
      <c r="N304">
        <v>1797</v>
      </c>
      <c r="O304" s="66">
        <v>-2.185792349726776E-3</v>
      </c>
      <c r="P304">
        <v>1830</v>
      </c>
      <c r="Q304" s="66">
        <v>-2.185792349726776E-3</v>
      </c>
      <c r="R304" s="66">
        <v>1.6138007790762382E-2</v>
      </c>
      <c r="S304">
        <v>46900</v>
      </c>
      <c r="T304" s="123">
        <v>1823.2366</v>
      </c>
      <c r="U304">
        <v>1921</v>
      </c>
      <c r="V304">
        <v>1487</v>
      </c>
      <c r="Z304" s="117">
        <v>0.63824074074074078</v>
      </c>
    </row>
    <row r="305" spans="1:26">
      <c r="A305" s="3">
        <v>46230</v>
      </c>
      <c r="B305">
        <v>4061.92</v>
      </c>
      <c r="C305" s="4">
        <v>1.26E-2</v>
      </c>
      <c r="D305">
        <v>65020</v>
      </c>
      <c r="E305" s="119">
        <v>7.0999999999999995E-3</v>
      </c>
      <c r="F305">
        <v>4334</v>
      </c>
      <c r="G305" t="s">
        <v>47</v>
      </c>
      <c r="H305">
        <v>379</v>
      </c>
      <c r="I305">
        <v>-3</v>
      </c>
      <c r="J305" s="66">
        <v>-7.8534031413612562E-3</v>
      </c>
      <c r="K305">
        <v>382</v>
      </c>
      <c r="L305">
        <v>380</v>
      </c>
      <c r="M305">
        <v>384</v>
      </c>
      <c r="N305">
        <v>379</v>
      </c>
      <c r="O305" s="66">
        <v>-2.631578947368421E-3</v>
      </c>
      <c r="P305">
        <v>382</v>
      </c>
      <c r="Q305" s="66">
        <v>-7.8534031413612562E-3</v>
      </c>
      <c r="R305" s="66">
        <v>0</v>
      </c>
      <c r="S305">
        <v>8300</v>
      </c>
      <c r="T305" s="123">
        <v>381.12040000000002</v>
      </c>
      <c r="U305">
        <v>426</v>
      </c>
      <c r="V305">
        <v>365</v>
      </c>
      <c r="Z305" s="117">
        <v>0.63178240740740743</v>
      </c>
    </row>
    <row r="306" spans="1:26">
      <c r="A306" s="3">
        <v>46230</v>
      </c>
      <c r="B306">
        <v>4061.92</v>
      </c>
      <c r="C306" s="4">
        <v>1.26E-2</v>
      </c>
      <c r="D306">
        <v>65020</v>
      </c>
      <c r="E306" s="119">
        <v>7.0999999999999995E-3</v>
      </c>
      <c r="F306">
        <v>4523</v>
      </c>
      <c r="G306" t="s">
        <v>48</v>
      </c>
      <c r="H306">
        <v>4753</v>
      </c>
      <c r="I306">
        <v>97</v>
      </c>
      <c r="J306" s="66">
        <v>2.0833333333333332E-2</v>
      </c>
      <c r="K306">
        <v>4656</v>
      </c>
      <c r="L306">
        <v>4649</v>
      </c>
      <c r="M306">
        <v>4786</v>
      </c>
      <c r="N306">
        <v>4636</v>
      </c>
      <c r="O306" s="66">
        <v>2.2370402237040225E-2</v>
      </c>
      <c r="P306">
        <v>4770</v>
      </c>
      <c r="Q306" s="66">
        <v>-3.5639412997903563E-3</v>
      </c>
      <c r="R306" s="66">
        <v>2.5237273511647972E-2</v>
      </c>
      <c r="S306">
        <v>1626300</v>
      </c>
      <c r="T306" s="123">
        <v>4731.5428000000002</v>
      </c>
      <c r="U306">
        <v>5243</v>
      </c>
      <c r="V306">
        <v>3660</v>
      </c>
      <c r="Z306" s="117">
        <v>0.63912037037037039</v>
      </c>
    </row>
    <row r="307" spans="1:26">
      <c r="A307" s="3">
        <v>46230</v>
      </c>
      <c r="B307">
        <v>4061.92</v>
      </c>
      <c r="C307" s="4">
        <v>1.26E-2</v>
      </c>
      <c r="D307">
        <v>65020</v>
      </c>
      <c r="E307" s="119">
        <v>7.0999999999999995E-3</v>
      </c>
      <c r="F307">
        <v>4528</v>
      </c>
      <c r="G307" t="s">
        <v>49</v>
      </c>
      <c r="H307">
        <v>2437</v>
      </c>
      <c r="I307">
        <v>2</v>
      </c>
      <c r="J307" s="66">
        <v>8.2135523613963038E-4</v>
      </c>
      <c r="K307">
        <v>2435</v>
      </c>
      <c r="L307">
        <v>2410</v>
      </c>
      <c r="M307">
        <v>2448.5</v>
      </c>
      <c r="N307">
        <v>2406</v>
      </c>
      <c r="O307" s="66">
        <v>1.1203319502074689E-2</v>
      </c>
      <c r="P307">
        <v>2447</v>
      </c>
      <c r="Q307" s="66">
        <v>-4.086636697997548E-3</v>
      </c>
      <c r="R307" s="66">
        <v>1.2884455527847049E-2</v>
      </c>
      <c r="S307">
        <v>981100</v>
      </c>
      <c r="T307" s="123">
        <v>2434.9785999999999</v>
      </c>
      <c r="U307">
        <v>2674.5</v>
      </c>
      <c r="V307">
        <v>2114.5</v>
      </c>
      <c r="Z307" s="117">
        <v>0.63916666666666666</v>
      </c>
    </row>
    <row r="308" spans="1:26">
      <c r="A308" s="3">
        <v>46230</v>
      </c>
      <c r="B308">
        <v>4061.92</v>
      </c>
      <c r="C308" s="4">
        <v>1.26E-2</v>
      </c>
      <c r="D308">
        <v>65020</v>
      </c>
      <c r="E308" s="119">
        <v>7.0999999999999995E-3</v>
      </c>
      <c r="F308">
        <v>4661</v>
      </c>
      <c r="G308" t="s">
        <v>50</v>
      </c>
      <c r="H308">
        <v>2825.5</v>
      </c>
      <c r="I308">
        <v>143</v>
      </c>
      <c r="J308" s="66">
        <v>5.3308480894687794E-2</v>
      </c>
      <c r="K308">
        <v>2682.5</v>
      </c>
      <c r="L308">
        <v>2708</v>
      </c>
      <c r="M308">
        <v>2831</v>
      </c>
      <c r="N308">
        <v>2708</v>
      </c>
      <c r="O308" s="66">
        <v>4.3389955686853769E-2</v>
      </c>
      <c r="P308">
        <v>2814.5</v>
      </c>
      <c r="Q308" s="66">
        <v>3.9083318529046012E-3</v>
      </c>
      <c r="R308" s="66">
        <v>4.3389955686853769E-2</v>
      </c>
      <c r="S308">
        <v>6355400</v>
      </c>
      <c r="T308" s="123">
        <v>2791.9564999999998</v>
      </c>
      <c r="U308">
        <v>2947</v>
      </c>
      <c r="V308">
        <v>2103</v>
      </c>
      <c r="Z308" s="117">
        <v>0.63916666666666666</v>
      </c>
    </row>
    <row r="309" spans="1:26">
      <c r="A309" s="3">
        <v>46230</v>
      </c>
      <c r="B309">
        <v>4061.92</v>
      </c>
      <c r="C309" s="4">
        <v>1.26E-2</v>
      </c>
      <c r="D309">
        <v>65020</v>
      </c>
      <c r="E309" s="119">
        <v>7.0999999999999995E-3</v>
      </c>
      <c r="F309">
        <v>5020</v>
      </c>
      <c r="G309" t="s">
        <v>51</v>
      </c>
      <c r="H309">
        <v>1319.5</v>
      </c>
      <c r="I309">
        <v>-0.5</v>
      </c>
      <c r="J309" s="66">
        <v>-3.7878787878787879E-4</v>
      </c>
      <c r="K309">
        <v>1320</v>
      </c>
      <c r="L309">
        <v>1314</v>
      </c>
      <c r="M309">
        <v>1330.5</v>
      </c>
      <c r="N309">
        <v>1311.5</v>
      </c>
      <c r="O309" s="66">
        <v>4.1856925418569252E-3</v>
      </c>
      <c r="P309">
        <v>1317</v>
      </c>
      <c r="Q309" s="66">
        <v>1.8982536066818527E-3</v>
      </c>
      <c r="R309" s="66">
        <v>6.0998856271444911E-3</v>
      </c>
      <c r="S309">
        <v>3652400</v>
      </c>
      <c r="T309" s="123">
        <v>1319.2016000000001</v>
      </c>
      <c r="U309">
        <v>1552.5</v>
      </c>
      <c r="V309">
        <v>1113</v>
      </c>
      <c r="Z309" s="117">
        <v>0.63910879629629624</v>
      </c>
    </row>
    <row r="310" spans="1:26">
      <c r="A310" s="3">
        <v>46230</v>
      </c>
      <c r="B310">
        <v>4061.92</v>
      </c>
      <c r="C310" s="4">
        <v>1.26E-2</v>
      </c>
      <c r="D310">
        <v>65020</v>
      </c>
      <c r="E310" s="119">
        <v>7.0999999999999995E-3</v>
      </c>
      <c r="F310">
        <v>5201</v>
      </c>
      <c r="G310" t="s">
        <v>52</v>
      </c>
      <c r="H310">
        <v>6237</v>
      </c>
      <c r="I310">
        <v>50</v>
      </c>
      <c r="J310" s="66">
        <v>8.0814611281719729E-3</v>
      </c>
      <c r="K310">
        <v>6187</v>
      </c>
      <c r="L310">
        <v>6237</v>
      </c>
      <c r="M310">
        <v>6274</v>
      </c>
      <c r="N310">
        <v>6144</v>
      </c>
      <c r="O310" s="66">
        <v>0</v>
      </c>
      <c r="P310">
        <v>6250</v>
      </c>
      <c r="Q310" s="66">
        <v>-2.0799999999999998E-3</v>
      </c>
      <c r="R310" s="66">
        <v>1.513671875E-2</v>
      </c>
      <c r="S310">
        <v>714800</v>
      </c>
      <c r="T310" s="123">
        <v>6217.1284999999998</v>
      </c>
      <c r="U310">
        <v>8315</v>
      </c>
      <c r="V310">
        <v>5177</v>
      </c>
      <c r="Z310" s="117">
        <v>0.6390393518518519</v>
      </c>
    </row>
    <row r="311" spans="1:26">
      <c r="A311" s="3">
        <v>46230</v>
      </c>
      <c r="B311">
        <v>4061.92</v>
      </c>
      <c r="C311" s="4">
        <v>1.26E-2</v>
      </c>
      <c r="D311">
        <v>65020</v>
      </c>
      <c r="E311" s="119">
        <v>7.0999999999999995E-3</v>
      </c>
      <c r="F311">
        <v>5302</v>
      </c>
      <c r="G311" t="s">
        <v>53</v>
      </c>
      <c r="H311">
        <v>4755</v>
      </c>
      <c r="I311">
        <v>85</v>
      </c>
      <c r="J311" s="66">
        <v>1.8201284796573874E-2</v>
      </c>
      <c r="K311">
        <v>4670</v>
      </c>
      <c r="L311">
        <v>4670</v>
      </c>
      <c r="M311">
        <v>4775</v>
      </c>
      <c r="N311">
        <v>4670</v>
      </c>
      <c r="O311" s="66">
        <v>1.8201284796573874E-2</v>
      </c>
      <c r="P311">
        <v>4740</v>
      </c>
      <c r="Q311" s="66">
        <v>3.1645569620253164E-3</v>
      </c>
      <c r="R311" s="66">
        <v>1.8201284796573874E-2</v>
      </c>
      <c r="S311">
        <v>30600</v>
      </c>
      <c r="T311" s="123">
        <v>4740.7025999999996</v>
      </c>
      <c r="U311">
        <v>5080</v>
      </c>
      <c r="V311">
        <v>4390</v>
      </c>
      <c r="Z311" s="117">
        <v>0.6381134259259259</v>
      </c>
    </row>
    <row r="312" spans="1:26">
      <c r="A312" s="3">
        <v>46230</v>
      </c>
      <c r="B312">
        <v>4061.92</v>
      </c>
      <c r="C312" s="4">
        <v>1.26E-2</v>
      </c>
      <c r="D312">
        <v>65020</v>
      </c>
      <c r="E312" s="119">
        <v>7.0999999999999995E-3</v>
      </c>
      <c r="F312">
        <v>5310</v>
      </c>
      <c r="G312" t="s">
        <v>54</v>
      </c>
      <c r="H312">
        <v>6860</v>
      </c>
      <c r="I312">
        <v>140</v>
      </c>
      <c r="J312" s="66">
        <v>2.0833333333333332E-2</v>
      </c>
      <c r="K312">
        <v>6720</v>
      </c>
      <c r="L312">
        <v>6800</v>
      </c>
      <c r="M312">
        <v>6980</v>
      </c>
      <c r="N312">
        <v>6670</v>
      </c>
      <c r="O312" s="66">
        <v>8.8235294117647058E-3</v>
      </c>
      <c r="P312">
        <v>6910</v>
      </c>
      <c r="Q312" s="66">
        <v>-7.2358900144717797E-3</v>
      </c>
      <c r="R312" s="66">
        <v>2.8485757121439279E-2</v>
      </c>
      <c r="S312">
        <v>78600</v>
      </c>
      <c r="T312" s="123">
        <v>6835.8269</v>
      </c>
      <c r="U312">
        <v>8990</v>
      </c>
      <c r="V312">
        <v>4825</v>
      </c>
      <c r="Z312" s="117">
        <v>0.6383564814814815</v>
      </c>
    </row>
    <row r="313" spans="1:26">
      <c r="A313" s="3">
        <v>46230</v>
      </c>
      <c r="B313">
        <v>4061.92</v>
      </c>
      <c r="C313" s="4">
        <v>1.26E-2</v>
      </c>
      <c r="D313">
        <v>65020</v>
      </c>
      <c r="E313" s="119">
        <v>7.0999999999999995E-3</v>
      </c>
      <c r="F313">
        <v>5334</v>
      </c>
      <c r="G313" t="s">
        <v>55</v>
      </c>
      <c r="H313">
        <v>9388</v>
      </c>
      <c r="I313">
        <v>-50</v>
      </c>
      <c r="J313" s="66">
        <v>-5.2977325704598429E-3</v>
      </c>
      <c r="K313">
        <v>9438</v>
      </c>
      <c r="L313">
        <v>9501</v>
      </c>
      <c r="M313">
        <v>9519</v>
      </c>
      <c r="N313">
        <v>9216</v>
      </c>
      <c r="O313" s="66">
        <v>-1.1893484896326703E-2</v>
      </c>
      <c r="P313">
        <v>9412</v>
      </c>
      <c r="Q313" s="66">
        <v>-2.5499362515937103E-3</v>
      </c>
      <c r="R313" s="66">
        <v>1.8663194444444444E-2</v>
      </c>
      <c r="S313">
        <v>604900</v>
      </c>
      <c r="T313" s="123">
        <v>9365.7119999999995</v>
      </c>
      <c r="U313">
        <v>11265</v>
      </c>
      <c r="V313">
        <v>6421</v>
      </c>
      <c r="Z313" s="117">
        <v>0.63915509259259262</v>
      </c>
    </row>
    <row r="314" spans="1:26">
      <c r="A314" s="3">
        <v>46230</v>
      </c>
      <c r="B314">
        <v>4061.92</v>
      </c>
      <c r="C314" s="4">
        <v>1.26E-2</v>
      </c>
      <c r="D314">
        <v>65020</v>
      </c>
      <c r="E314" s="119">
        <v>7.0999999999999995E-3</v>
      </c>
      <c r="F314">
        <v>5706</v>
      </c>
      <c r="G314" t="s">
        <v>56</v>
      </c>
      <c r="H314">
        <v>31010</v>
      </c>
      <c r="I314">
        <v>-900</v>
      </c>
      <c r="J314" s="66">
        <v>-2.820432466311501E-2</v>
      </c>
      <c r="K314">
        <v>31910</v>
      </c>
      <c r="L314">
        <v>31910</v>
      </c>
      <c r="M314">
        <v>32230</v>
      </c>
      <c r="N314">
        <v>30240</v>
      </c>
      <c r="O314" s="66">
        <v>-2.820432466311501E-2</v>
      </c>
      <c r="P314">
        <v>30730</v>
      </c>
      <c r="Q314" s="66">
        <v>9.1116173120728925E-3</v>
      </c>
      <c r="R314" s="66">
        <v>2.5462962962962962E-2</v>
      </c>
      <c r="S314">
        <v>831100</v>
      </c>
      <c r="T314" s="123">
        <v>30892.732499999998</v>
      </c>
      <c r="U314">
        <v>57700</v>
      </c>
      <c r="V314">
        <v>17995</v>
      </c>
      <c r="Z314" s="117">
        <v>0.63894675925925926</v>
      </c>
    </row>
    <row r="315" spans="1:26">
      <c r="A315" s="3">
        <v>46230</v>
      </c>
      <c r="B315">
        <v>4061.92</v>
      </c>
      <c r="C315" s="4">
        <v>1.26E-2</v>
      </c>
      <c r="D315">
        <v>65020</v>
      </c>
      <c r="E315" s="119">
        <v>7.0999999999999995E-3</v>
      </c>
      <c r="F315">
        <v>5711</v>
      </c>
      <c r="G315" t="s">
        <v>57</v>
      </c>
      <c r="H315">
        <v>4211</v>
      </c>
      <c r="I315">
        <v>45</v>
      </c>
      <c r="J315" s="66">
        <v>1.0801728276524244E-2</v>
      </c>
      <c r="K315">
        <v>4166</v>
      </c>
      <c r="L315">
        <v>4236</v>
      </c>
      <c r="M315">
        <v>4242</v>
      </c>
      <c r="N315">
        <v>4114</v>
      </c>
      <c r="O315" s="66">
        <v>-5.9017941454202081E-3</v>
      </c>
      <c r="P315">
        <v>4178</v>
      </c>
      <c r="Q315" s="66">
        <v>7.8985160363810435E-3</v>
      </c>
      <c r="R315" s="66">
        <v>2.3578026251823044E-2</v>
      </c>
      <c r="S315">
        <v>640400</v>
      </c>
      <c r="T315" s="123">
        <v>4180.3195999999998</v>
      </c>
      <c r="U315">
        <v>6126</v>
      </c>
      <c r="V315">
        <v>3690</v>
      </c>
      <c r="Z315" s="117">
        <v>0.63912037037037039</v>
      </c>
    </row>
    <row r="316" spans="1:26">
      <c r="A316" s="3">
        <v>46230</v>
      </c>
      <c r="B316">
        <v>4061.92</v>
      </c>
      <c r="C316" s="4">
        <v>1.26E-2</v>
      </c>
      <c r="D316">
        <v>65020</v>
      </c>
      <c r="E316" s="119">
        <v>7.0999999999999995E-3</v>
      </c>
      <c r="F316">
        <v>5713</v>
      </c>
      <c r="G316" t="s">
        <v>58</v>
      </c>
      <c r="H316">
        <v>7765</v>
      </c>
      <c r="I316">
        <v>305</v>
      </c>
      <c r="J316" s="66">
        <v>4.0884718498659517E-2</v>
      </c>
      <c r="K316">
        <v>7460</v>
      </c>
      <c r="L316">
        <v>7610</v>
      </c>
      <c r="M316">
        <v>7787</v>
      </c>
      <c r="N316">
        <v>7506</v>
      </c>
      <c r="O316" s="66">
        <v>2.0367936925098553E-2</v>
      </c>
      <c r="P316">
        <v>7673</v>
      </c>
      <c r="Q316" s="66">
        <v>1.1990095138798383E-2</v>
      </c>
      <c r="R316" s="66">
        <v>3.4505728750333066E-2</v>
      </c>
      <c r="S316">
        <v>2344900</v>
      </c>
      <c r="T316" s="123">
        <v>7684.9861000000001</v>
      </c>
      <c r="U316">
        <v>13300</v>
      </c>
      <c r="V316">
        <v>6552</v>
      </c>
      <c r="Z316" s="117">
        <v>0.63913194444444443</v>
      </c>
    </row>
    <row r="317" spans="1:26">
      <c r="A317" s="3">
        <v>46230</v>
      </c>
      <c r="B317">
        <v>4061.92</v>
      </c>
      <c r="C317" s="4">
        <v>1.26E-2</v>
      </c>
      <c r="D317">
        <v>65020</v>
      </c>
      <c r="E317" s="119">
        <v>7.0999999999999995E-3</v>
      </c>
      <c r="F317">
        <v>5802</v>
      </c>
      <c r="G317" t="s">
        <v>59</v>
      </c>
      <c r="H317">
        <v>2356.5</v>
      </c>
      <c r="I317">
        <v>-112.5</v>
      </c>
      <c r="J317" s="66">
        <v>-4.5565006075334147E-2</v>
      </c>
      <c r="K317">
        <v>2469</v>
      </c>
      <c r="L317">
        <v>2419</v>
      </c>
      <c r="M317">
        <v>2429</v>
      </c>
      <c r="N317">
        <v>2308</v>
      </c>
      <c r="O317" s="66">
        <v>-2.583712277800744E-2</v>
      </c>
      <c r="P317">
        <v>2348</v>
      </c>
      <c r="Q317" s="66">
        <v>3.6201022146507668E-3</v>
      </c>
      <c r="R317" s="66">
        <v>2.1013864818024263E-2</v>
      </c>
      <c r="S317">
        <v>13581100</v>
      </c>
      <c r="T317" s="123">
        <v>2359.7168000000001</v>
      </c>
      <c r="U317">
        <v>3019</v>
      </c>
      <c r="V317">
        <v>2151.5</v>
      </c>
      <c r="Z317" s="117">
        <v>0.63914351851851847</v>
      </c>
    </row>
    <row r="318" spans="1:26">
      <c r="A318" s="3">
        <v>46230</v>
      </c>
      <c r="B318">
        <v>4061.92</v>
      </c>
      <c r="C318" s="4">
        <v>1.26E-2</v>
      </c>
      <c r="D318">
        <v>65020</v>
      </c>
      <c r="E318" s="119">
        <v>7.0999999999999995E-3</v>
      </c>
      <c r="F318">
        <v>5803</v>
      </c>
      <c r="G318" t="s">
        <v>60</v>
      </c>
      <c r="H318">
        <v>4324</v>
      </c>
      <c r="I318">
        <v>-269</v>
      </c>
      <c r="J318" s="66">
        <v>-5.8567385151317222E-2</v>
      </c>
      <c r="K318">
        <v>4593</v>
      </c>
      <c r="L318">
        <v>4532</v>
      </c>
      <c r="M318">
        <v>4565</v>
      </c>
      <c r="N318">
        <v>4233</v>
      </c>
      <c r="O318" s="66">
        <v>-4.5895851721094442E-2</v>
      </c>
      <c r="P318">
        <v>4317</v>
      </c>
      <c r="Q318" s="66">
        <v>1.6214964095436647E-3</v>
      </c>
      <c r="R318" s="66">
        <v>2.1497755728797543E-2</v>
      </c>
      <c r="S318">
        <v>39311700</v>
      </c>
      <c r="T318" s="123">
        <v>4324.9112999999998</v>
      </c>
      <c r="U318">
        <v>7933</v>
      </c>
      <c r="V318">
        <v>3888</v>
      </c>
      <c r="Z318" s="117">
        <v>0.63916666666666666</v>
      </c>
    </row>
    <row r="319" spans="1:26">
      <c r="A319" s="3">
        <v>46230</v>
      </c>
      <c r="B319">
        <v>4061.92</v>
      </c>
      <c r="C319" s="4">
        <v>1.26E-2</v>
      </c>
      <c r="D319">
        <v>65020</v>
      </c>
      <c r="E319" s="119">
        <v>7.0999999999999995E-3</v>
      </c>
      <c r="F319">
        <v>6038</v>
      </c>
      <c r="G319" t="s">
        <v>61</v>
      </c>
      <c r="H319">
        <v>822</v>
      </c>
      <c r="I319">
        <v>4</v>
      </c>
      <c r="J319" s="66">
        <v>4.8899755501222494E-3</v>
      </c>
      <c r="K319">
        <v>818</v>
      </c>
      <c r="L319">
        <v>818</v>
      </c>
      <c r="M319">
        <v>827</v>
      </c>
      <c r="N319">
        <v>818</v>
      </c>
      <c r="O319" s="66">
        <v>4.8899755501222494E-3</v>
      </c>
      <c r="P319">
        <v>822</v>
      </c>
      <c r="Q319" s="66">
        <v>0</v>
      </c>
      <c r="R319" s="66">
        <v>4.8899755501222494E-3</v>
      </c>
      <c r="S319">
        <v>4000</v>
      </c>
      <c r="T319" s="123">
        <v>823.125</v>
      </c>
      <c r="U319">
        <v>991</v>
      </c>
      <c r="V319">
        <v>790</v>
      </c>
      <c r="Z319" s="117">
        <v>0.62040509259259258</v>
      </c>
    </row>
    <row r="320" spans="1:26">
      <c r="A320" s="3">
        <v>46230</v>
      </c>
      <c r="B320">
        <v>4061.92</v>
      </c>
      <c r="C320" s="4">
        <v>1.26E-2</v>
      </c>
      <c r="D320">
        <v>65020</v>
      </c>
      <c r="E320" s="119">
        <v>7.0999999999999995E-3</v>
      </c>
      <c r="F320">
        <v>6156</v>
      </c>
      <c r="G320" t="s">
        <v>62</v>
      </c>
      <c r="H320">
        <v>1789</v>
      </c>
      <c r="I320">
        <v>15</v>
      </c>
      <c r="J320" s="66">
        <v>8.4554678692220966E-3</v>
      </c>
      <c r="K320">
        <v>1774</v>
      </c>
      <c r="L320">
        <v>1771</v>
      </c>
      <c r="M320">
        <v>1795</v>
      </c>
      <c r="N320">
        <v>1766</v>
      </c>
      <c r="O320" s="66">
        <v>1.0163749294184076E-2</v>
      </c>
      <c r="P320">
        <v>1776</v>
      </c>
      <c r="Q320" s="66">
        <v>7.3198198198198196E-3</v>
      </c>
      <c r="R320" s="66">
        <v>1.3023782559456399E-2</v>
      </c>
      <c r="S320">
        <v>10400</v>
      </c>
      <c r="T320" s="123">
        <v>1783.25</v>
      </c>
      <c r="U320">
        <v>2086</v>
      </c>
      <c r="V320">
        <v>1677</v>
      </c>
      <c r="Z320" s="117">
        <v>0.63513888888888892</v>
      </c>
    </row>
    <row r="321" spans="1:26">
      <c r="A321" s="3">
        <v>46230</v>
      </c>
      <c r="B321">
        <v>4061.92</v>
      </c>
      <c r="C321" s="4">
        <v>1.26E-2</v>
      </c>
      <c r="D321">
        <v>65020</v>
      </c>
      <c r="E321" s="119">
        <v>7.0999999999999995E-3</v>
      </c>
      <c r="F321">
        <v>6178</v>
      </c>
      <c r="G321" t="s">
        <v>63</v>
      </c>
      <c r="H321">
        <v>2529.5</v>
      </c>
      <c r="I321">
        <v>44</v>
      </c>
      <c r="J321" s="66">
        <v>1.7702675518004425E-2</v>
      </c>
      <c r="K321">
        <v>2485.5</v>
      </c>
      <c r="L321">
        <v>2499.5</v>
      </c>
      <c r="M321">
        <v>2539.5</v>
      </c>
      <c r="N321">
        <v>2495.5</v>
      </c>
      <c r="O321" s="66">
        <v>1.2002400480096018E-2</v>
      </c>
      <c r="P321">
        <v>2519</v>
      </c>
      <c r="Q321" s="66">
        <v>4.168320762207225E-3</v>
      </c>
      <c r="R321" s="66">
        <v>1.3624524143458225E-2</v>
      </c>
      <c r="S321">
        <v>3974000</v>
      </c>
      <c r="T321" s="123">
        <v>2518.2352000000001</v>
      </c>
      <c r="U321">
        <v>2496</v>
      </c>
      <c r="V321">
        <v>1663.5</v>
      </c>
      <c r="Z321" s="117">
        <v>0.63916666666666666</v>
      </c>
    </row>
    <row r="322" spans="1:26">
      <c r="A322" s="3">
        <v>46230</v>
      </c>
      <c r="B322">
        <v>4061.92</v>
      </c>
      <c r="C322" s="4">
        <v>1.26E-2</v>
      </c>
      <c r="D322">
        <v>65020</v>
      </c>
      <c r="E322" s="119">
        <v>7.0999999999999995E-3</v>
      </c>
      <c r="F322">
        <v>6208</v>
      </c>
      <c r="G322" t="s">
        <v>64</v>
      </c>
      <c r="H322">
        <v>1650</v>
      </c>
      <c r="I322">
        <v>26</v>
      </c>
      <c r="J322" s="66">
        <v>1.600985221674877E-2</v>
      </c>
      <c r="K322">
        <v>1624</v>
      </c>
      <c r="L322">
        <v>1648</v>
      </c>
      <c r="M322">
        <v>1657</v>
      </c>
      <c r="N322">
        <v>1605</v>
      </c>
      <c r="O322" s="66">
        <v>1.2135922330097086E-3</v>
      </c>
      <c r="P322">
        <v>1629</v>
      </c>
      <c r="Q322" s="66">
        <v>1.289134438305709E-2</v>
      </c>
      <c r="R322" s="66">
        <v>2.8037383177570093E-2</v>
      </c>
      <c r="S322">
        <v>41100</v>
      </c>
      <c r="T322" s="123">
        <v>1631.2335</v>
      </c>
      <c r="U322">
        <v>3135</v>
      </c>
      <c r="V322">
        <v>1501</v>
      </c>
      <c r="Z322" s="117">
        <v>0.6384143518518518</v>
      </c>
    </row>
    <row r="323" spans="1:26">
      <c r="A323" s="3">
        <v>46230</v>
      </c>
      <c r="B323">
        <v>4061.92</v>
      </c>
      <c r="C323" s="4">
        <v>1.26E-2</v>
      </c>
      <c r="D323">
        <v>65020</v>
      </c>
      <c r="E323" s="119">
        <v>7.0999999999999995E-3</v>
      </c>
      <c r="F323">
        <v>6356</v>
      </c>
      <c r="G323" t="s">
        <v>65</v>
      </c>
      <c r="H323">
        <v>1383</v>
      </c>
      <c r="I323">
        <v>21</v>
      </c>
      <c r="J323" s="66">
        <v>1.5418502202643172E-2</v>
      </c>
      <c r="K323">
        <v>1362</v>
      </c>
      <c r="L323">
        <v>1367</v>
      </c>
      <c r="M323">
        <v>1400</v>
      </c>
      <c r="N323">
        <v>1325</v>
      </c>
      <c r="O323" s="66">
        <v>1.1704462326261888E-2</v>
      </c>
      <c r="P323">
        <v>1359</v>
      </c>
      <c r="Q323" s="66">
        <v>1.7660044150110375E-2</v>
      </c>
      <c r="R323" s="66">
        <v>4.3773584905660377E-2</v>
      </c>
      <c r="S323">
        <v>189500</v>
      </c>
      <c r="T323" s="123">
        <v>1359.2728</v>
      </c>
      <c r="U323">
        <v>2287</v>
      </c>
      <c r="V323">
        <v>810</v>
      </c>
      <c r="Z323" s="117">
        <v>0.63871527777777781</v>
      </c>
    </row>
    <row r="324" spans="1:26">
      <c r="A324" s="3">
        <v>46230</v>
      </c>
      <c r="B324">
        <v>4061.92</v>
      </c>
      <c r="C324" s="4">
        <v>1.26E-2</v>
      </c>
      <c r="D324">
        <v>65020</v>
      </c>
      <c r="E324" s="119">
        <v>7.0999999999999995E-3</v>
      </c>
      <c r="F324">
        <v>6378</v>
      </c>
      <c r="G324" t="s">
        <v>66</v>
      </c>
      <c r="H324">
        <v>1217</v>
      </c>
      <c r="I324">
        <v>16</v>
      </c>
      <c r="J324" s="66">
        <v>1.3322231473771857E-2</v>
      </c>
      <c r="K324">
        <v>1201</v>
      </c>
      <c r="L324">
        <v>1215</v>
      </c>
      <c r="M324">
        <v>1226</v>
      </c>
      <c r="N324">
        <v>1202</v>
      </c>
      <c r="O324" s="66">
        <v>1.6460905349794238E-3</v>
      </c>
      <c r="P324">
        <v>1216</v>
      </c>
      <c r="Q324" s="66">
        <v>8.2236842105263153E-4</v>
      </c>
      <c r="R324" s="66">
        <v>1.2479201331114808E-2</v>
      </c>
      <c r="S324">
        <v>82700</v>
      </c>
      <c r="T324" s="123">
        <v>1218.2188000000001</v>
      </c>
      <c r="U324">
        <v>1950</v>
      </c>
      <c r="V324">
        <v>1101</v>
      </c>
      <c r="Z324" s="117">
        <v>0.63888888888888884</v>
      </c>
    </row>
    <row r="325" spans="1:26">
      <c r="A325" s="3">
        <v>46230</v>
      </c>
      <c r="B325">
        <v>4061.92</v>
      </c>
      <c r="C325" s="4">
        <v>1.26E-2</v>
      </c>
      <c r="D325">
        <v>65020</v>
      </c>
      <c r="E325" s="119">
        <v>7.0999999999999995E-3</v>
      </c>
      <c r="F325">
        <v>6526</v>
      </c>
      <c r="G325" t="s">
        <v>67</v>
      </c>
      <c r="H325">
        <v>2388.5</v>
      </c>
      <c r="I325">
        <v>-4</v>
      </c>
      <c r="J325" s="66">
        <v>-1.6718913270637409E-3</v>
      </c>
      <c r="K325">
        <v>2392.5</v>
      </c>
      <c r="L325">
        <v>2414.5</v>
      </c>
      <c r="M325">
        <v>2447.5</v>
      </c>
      <c r="N325">
        <v>2358</v>
      </c>
      <c r="O325" s="66">
        <v>-1.0768275005177056E-2</v>
      </c>
      <c r="P325">
        <v>2391</v>
      </c>
      <c r="Q325" s="66">
        <v>-1.0455876202425764E-3</v>
      </c>
      <c r="R325" s="66">
        <v>1.2934690415606446E-2</v>
      </c>
      <c r="S325">
        <v>5617200</v>
      </c>
      <c r="T325" s="123">
        <v>2396.8705</v>
      </c>
      <c r="U325">
        <v>3200</v>
      </c>
      <c r="V325">
        <v>1678.5</v>
      </c>
      <c r="Z325" s="117">
        <v>0.63915509259259262</v>
      </c>
    </row>
    <row r="326" spans="1:26">
      <c r="A326" s="3">
        <v>46230</v>
      </c>
      <c r="B326">
        <v>4061.92</v>
      </c>
      <c r="C326" s="4">
        <v>1.26E-2</v>
      </c>
      <c r="D326">
        <v>65020</v>
      </c>
      <c r="E326" s="119">
        <v>7.0999999999999995E-3</v>
      </c>
      <c r="F326">
        <v>6586</v>
      </c>
      <c r="G326" t="s">
        <v>68</v>
      </c>
      <c r="H326">
        <v>5831</v>
      </c>
      <c r="I326">
        <v>208</v>
      </c>
      <c r="J326" s="66">
        <v>3.6990930108483019E-2</v>
      </c>
      <c r="K326">
        <v>5623</v>
      </c>
      <c r="L326">
        <v>5750</v>
      </c>
      <c r="M326">
        <v>5838</v>
      </c>
      <c r="N326">
        <v>5697</v>
      </c>
      <c r="O326" s="66">
        <v>1.4086956521739131E-2</v>
      </c>
      <c r="P326">
        <v>5810</v>
      </c>
      <c r="Q326" s="66">
        <v>3.6144578313253013E-3</v>
      </c>
      <c r="R326" s="66">
        <v>2.3521151483236791E-2</v>
      </c>
      <c r="S326">
        <v>392300</v>
      </c>
      <c r="T326" s="123">
        <v>5787.8134</v>
      </c>
      <c r="U326">
        <v>6130</v>
      </c>
      <c r="V326">
        <v>4633</v>
      </c>
      <c r="Z326" s="117">
        <v>0.63896990740740744</v>
      </c>
    </row>
    <row r="327" spans="1:26">
      <c r="A327" s="3">
        <v>46230</v>
      </c>
      <c r="B327">
        <v>4061.92</v>
      </c>
      <c r="C327" s="4">
        <v>1.26E-2</v>
      </c>
      <c r="D327">
        <v>65020</v>
      </c>
      <c r="E327" s="119">
        <v>7.0999999999999995E-3</v>
      </c>
      <c r="F327">
        <v>6594</v>
      </c>
      <c r="G327" t="s">
        <v>69</v>
      </c>
      <c r="H327">
        <v>2565</v>
      </c>
      <c r="I327">
        <v>16</v>
      </c>
      <c r="J327" s="66">
        <v>6.2769713613181639E-3</v>
      </c>
      <c r="K327">
        <v>2549</v>
      </c>
      <c r="L327">
        <v>2538</v>
      </c>
      <c r="M327">
        <v>2580</v>
      </c>
      <c r="N327">
        <v>2532</v>
      </c>
      <c r="O327" s="66">
        <v>1.0638297872340425E-2</v>
      </c>
      <c r="P327">
        <v>2565</v>
      </c>
      <c r="Q327" s="66">
        <v>0</v>
      </c>
      <c r="R327" s="66">
        <v>1.3033175355450236E-2</v>
      </c>
      <c r="S327">
        <v>3387900</v>
      </c>
      <c r="T327" s="123">
        <v>2560.8564000000001</v>
      </c>
      <c r="U327">
        <v>2922</v>
      </c>
      <c r="V327">
        <v>1937</v>
      </c>
      <c r="Z327" s="117">
        <v>0.63908564814814817</v>
      </c>
    </row>
    <row r="328" spans="1:26">
      <c r="A328" s="3">
        <v>46230</v>
      </c>
      <c r="B328">
        <v>4061.92</v>
      </c>
      <c r="C328" s="4">
        <v>1.26E-2</v>
      </c>
      <c r="D328">
        <v>65020</v>
      </c>
      <c r="E328" s="119">
        <v>7.0999999999999995E-3</v>
      </c>
      <c r="F328">
        <v>6674</v>
      </c>
      <c r="G328" t="s">
        <v>70</v>
      </c>
      <c r="H328">
        <v>5792</v>
      </c>
      <c r="I328">
        <v>-58</v>
      </c>
      <c r="J328" s="66">
        <v>-9.9145299145299154E-3</v>
      </c>
      <c r="K328">
        <v>5850</v>
      </c>
      <c r="L328">
        <v>5836</v>
      </c>
      <c r="M328">
        <v>5850</v>
      </c>
      <c r="N328">
        <v>5693</v>
      </c>
      <c r="O328" s="66">
        <v>-7.5394105551747775E-3</v>
      </c>
      <c r="P328">
        <v>5785</v>
      </c>
      <c r="Q328" s="66">
        <v>1.2100259291270526E-3</v>
      </c>
      <c r="R328" s="66">
        <v>1.7389776919023364E-2</v>
      </c>
      <c r="S328">
        <v>534500</v>
      </c>
      <c r="T328" s="123">
        <v>5791.3793999999998</v>
      </c>
      <c r="U328">
        <v>7899</v>
      </c>
      <c r="V328">
        <v>3532</v>
      </c>
      <c r="Z328" s="117">
        <v>0.63908564814814817</v>
      </c>
    </row>
    <row r="329" spans="1:26">
      <c r="A329" s="3">
        <v>46230</v>
      </c>
      <c r="B329">
        <v>4061.92</v>
      </c>
      <c r="C329" s="4">
        <v>1.26E-2</v>
      </c>
      <c r="D329">
        <v>65020</v>
      </c>
      <c r="E329" s="119">
        <v>7.0999999999999995E-3</v>
      </c>
      <c r="F329">
        <v>6758</v>
      </c>
      <c r="G329" t="s">
        <v>71</v>
      </c>
      <c r="H329">
        <v>3561</v>
      </c>
      <c r="I329">
        <v>152</v>
      </c>
      <c r="J329" s="66">
        <v>4.4587855676151367E-2</v>
      </c>
      <c r="K329">
        <v>3409</v>
      </c>
      <c r="L329">
        <v>3453</v>
      </c>
      <c r="M329">
        <v>3574</v>
      </c>
      <c r="N329">
        <v>3440</v>
      </c>
      <c r="O329" s="66">
        <v>3.1277150304083408E-2</v>
      </c>
      <c r="P329">
        <v>3559</v>
      </c>
      <c r="Q329" s="66">
        <v>5.6195560550716497E-4</v>
      </c>
      <c r="R329" s="66">
        <v>3.5174418604651161E-2</v>
      </c>
      <c r="S329">
        <v>12068500</v>
      </c>
      <c r="T329" s="123">
        <v>3536.4794999999999</v>
      </c>
      <c r="U329">
        <v>4124</v>
      </c>
      <c r="V329">
        <v>3043</v>
      </c>
      <c r="Z329" s="117">
        <v>0.63913194444444443</v>
      </c>
    </row>
    <row r="330" spans="1:26">
      <c r="A330" s="3">
        <v>46230</v>
      </c>
      <c r="B330">
        <v>4061.92</v>
      </c>
      <c r="C330" s="4">
        <v>1.26E-2</v>
      </c>
      <c r="D330">
        <v>65020</v>
      </c>
      <c r="E330" s="119">
        <v>7.0999999999999995E-3</v>
      </c>
      <c r="F330">
        <v>6810</v>
      </c>
      <c r="G330" t="s">
        <v>72</v>
      </c>
      <c r="H330">
        <v>2164</v>
      </c>
      <c r="I330">
        <v>46</v>
      </c>
      <c r="J330" s="66">
        <v>2.1718602455146365E-2</v>
      </c>
      <c r="K330">
        <v>2118</v>
      </c>
      <c r="L330">
        <v>2150</v>
      </c>
      <c r="M330">
        <v>2172</v>
      </c>
      <c r="N330">
        <v>2126</v>
      </c>
      <c r="O330" s="66">
        <v>6.5116279069767444E-3</v>
      </c>
      <c r="P330">
        <v>2168</v>
      </c>
      <c r="Q330" s="66">
        <v>-1.8450184501845018E-3</v>
      </c>
      <c r="R330" s="66">
        <v>1.7873941674506115E-2</v>
      </c>
      <c r="S330">
        <v>102300</v>
      </c>
      <c r="T330" s="123">
        <v>2154.8152</v>
      </c>
      <c r="U330">
        <v>2511</v>
      </c>
      <c r="V330">
        <v>1871</v>
      </c>
      <c r="Z330" s="117">
        <v>0.6385763888888889</v>
      </c>
    </row>
    <row r="331" spans="1:26">
      <c r="A331" s="3">
        <v>46230</v>
      </c>
      <c r="B331">
        <v>4061.92</v>
      </c>
      <c r="C331" s="4">
        <v>1.26E-2</v>
      </c>
      <c r="D331">
        <v>65020</v>
      </c>
      <c r="E331" s="119">
        <v>7.0999999999999995E-3</v>
      </c>
      <c r="F331">
        <v>6841</v>
      </c>
      <c r="G331" t="s">
        <v>73</v>
      </c>
      <c r="H331">
        <v>5987</v>
      </c>
      <c r="I331">
        <v>195</v>
      </c>
      <c r="J331" s="66">
        <v>3.3667127071823205E-2</v>
      </c>
      <c r="K331">
        <v>5792</v>
      </c>
      <c r="L331">
        <v>5973</v>
      </c>
      <c r="M331">
        <v>6020</v>
      </c>
      <c r="N331">
        <v>5881</v>
      </c>
      <c r="O331" s="66">
        <v>2.343880796919471E-3</v>
      </c>
      <c r="P331">
        <v>5999</v>
      </c>
      <c r="Q331" s="66">
        <v>-2.0003333888981498E-3</v>
      </c>
      <c r="R331" s="66">
        <v>1.8024145553477301E-2</v>
      </c>
      <c r="S331">
        <v>849800</v>
      </c>
      <c r="T331" s="123">
        <v>5965.0075999999999</v>
      </c>
      <c r="U331">
        <v>6317</v>
      </c>
      <c r="V331">
        <v>4584</v>
      </c>
      <c r="Z331" s="117">
        <v>0.63915509259259262</v>
      </c>
    </row>
    <row r="332" spans="1:26">
      <c r="A332" s="3">
        <v>46230</v>
      </c>
      <c r="B332">
        <v>4061.92</v>
      </c>
      <c r="C332" s="4">
        <v>1.26E-2</v>
      </c>
      <c r="D332">
        <v>65020</v>
      </c>
      <c r="E332" s="119">
        <v>7.0999999999999995E-3</v>
      </c>
      <c r="F332">
        <v>6890</v>
      </c>
      <c r="G332" t="s">
        <v>74</v>
      </c>
      <c r="H332">
        <v>8620</v>
      </c>
      <c r="I332">
        <v>-300</v>
      </c>
      <c r="J332" s="66">
        <v>-3.3632286995515695E-2</v>
      </c>
      <c r="K332">
        <v>8920</v>
      </c>
      <c r="L332">
        <v>9080</v>
      </c>
      <c r="M332">
        <v>9100</v>
      </c>
      <c r="N332">
        <v>8470</v>
      </c>
      <c r="O332" s="66">
        <v>-5.0660792951541848E-2</v>
      </c>
      <c r="P332">
        <v>8750</v>
      </c>
      <c r="Q332" s="66">
        <v>-1.4857142857142857E-2</v>
      </c>
      <c r="R332" s="66">
        <v>1.770956316410862E-2</v>
      </c>
      <c r="S332">
        <v>2033200</v>
      </c>
      <c r="T332" s="123">
        <v>8699.6733999999997</v>
      </c>
      <c r="U332">
        <v>11700</v>
      </c>
      <c r="V332">
        <v>5030</v>
      </c>
      <c r="Z332" s="117">
        <v>0.63915509259259262</v>
      </c>
    </row>
    <row r="333" spans="1:26">
      <c r="A333" s="3">
        <v>46230</v>
      </c>
      <c r="B333">
        <v>4061.92</v>
      </c>
      <c r="C333" s="4">
        <v>1.26E-2</v>
      </c>
      <c r="D333">
        <v>65020</v>
      </c>
      <c r="E333" s="119">
        <v>7.0999999999999995E-3</v>
      </c>
      <c r="F333">
        <v>6925</v>
      </c>
      <c r="G333" t="s">
        <v>75</v>
      </c>
      <c r="H333">
        <v>4135</v>
      </c>
      <c r="I333">
        <v>-29</v>
      </c>
      <c r="J333" s="66">
        <v>-6.9644572526416908E-3</v>
      </c>
      <c r="K333">
        <v>4164</v>
      </c>
      <c r="L333">
        <v>4164</v>
      </c>
      <c r="M333">
        <v>4189</v>
      </c>
      <c r="N333">
        <v>4067</v>
      </c>
      <c r="O333" s="66">
        <v>-6.9644572526416908E-3</v>
      </c>
      <c r="P333">
        <v>4143</v>
      </c>
      <c r="Q333" s="66">
        <v>-1.9309678976587015E-3</v>
      </c>
      <c r="R333" s="66">
        <v>1.6719940988443569E-2</v>
      </c>
      <c r="S333">
        <v>143300</v>
      </c>
      <c r="T333" s="123">
        <v>4135.8114999999998</v>
      </c>
      <c r="U333">
        <v>5164</v>
      </c>
      <c r="V333">
        <v>2520.5</v>
      </c>
      <c r="Z333" s="117">
        <v>0.63892361111111107</v>
      </c>
    </row>
    <row r="334" spans="1:26">
      <c r="A334" s="3">
        <v>46230</v>
      </c>
      <c r="B334">
        <v>4061.92</v>
      </c>
      <c r="C334" s="4">
        <v>1.26E-2</v>
      </c>
      <c r="D334">
        <v>65020</v>
      </c>
      <c r="E334" s="119">
        <v>7.0999999999999995E-3</v>
      </c>
      <c r="F334">
        <v>6963</v>
      </c>
      <c r="G334" t="s">
        <v>76</v>
      </c>
      <c r="H334">
        <v>4590</v>
      </c>
      <c r="I334">
        <v>-98</v>
      </c>
      <c r="J334" s="66">
        <v>-2.0904436860068258E-2</v>
      </c>
      <c r="K334">
        <v>4688</v>
      </c>
      <c r="L334">
        <v>4699</v>
      </c>
      <c r="M334">
        <v>4753</v>
      </c>
      <c r="N334">
        <v>4519</v>
      </c>
      <c r="O334" s="66">
        <v>-2.3196424771227922E-2</v>
      </c>
      <c r="P334">
        <v>4566</v>
      </c>
      <c r="Q334" s="66">
        <v>5.2562417871222077E-3</v>
      </c>
      <c r="R334" s="66">
        <v>1.5711440584200043E-2</v>
      </c>
      <c r="S334">
        <v>2745400</v>
      </c>
      <c r="T334" s="123">
        <v>4592.4384</v>
      </c>
      <c r="U334">
        <v>6099</v>
      </c>
      <c r="V334">
        <v>2247</v>
      </c>
      <c r="Z334" s="117">
        <v>0.63914351851851847</v>
      </c>
    </row>
    <row r="335" spans="1:26">
      <c r="A335" s="3">
        <v>46230</v>
      </c>
      <c r="B335">
        <v>4061.92</v>
      </c>
      <c r="C335" s="4">
        <v>1.26E-2</v>
      </c>
      <c r="D335">
        <v>65020</v>
      </c>
      <c r="E335" s="119">
        <v>7.0999999999999995E-3</v>
      </c>
      <c r="F335">
        <v>7011</v>
      </c>
      <c r="G335" t="s">
        <v>77</v>
      </c>
      <c r="H335">
        <v>3879</v>
      </c>
      <c r="I335">
        <v>-66</v>
      </c>
      <c r="J335" s="66">
        <v>-1.6730038022813688E-2</v>
      </c>
      <c r="K335">
        <v>3945</v>
      </c>
      <c r="L335">
        <v>3962</v>
      </c>
      <c r="M335">
        <v>3981</v>
      </c>
      <c r="N335">
        <v>3875</v>
      </c>
      <c r="O335" s="66">
        <v>-2.0949015648662292E-2</v>
      </c>
      <c r="P335">
        <v>3893</v>
      </c>
      <c r="Q335" s="66">
        <v>-3.5961983046493705E-3</v>
      </c>
      <c r="R335" s="66">
        <v>1.0322580645161291E-3</v>
      </c>
      <c r="S335">
        <v>11149500</v>
      </c>
      <c r="T335" s="123">
        <v>3904.4796999999999</v>
      </c>
      <c r="U335">
        <v>5208</v>
      </c>
      <c r="V335">
        <v>3404</v>
      </c>
      <c r="Z335" s="117">
        <v>0.63908564814814817</v>
      </c>
    </row>
    <row r="336" spans="1:26">
      <c r="A336" s="3">
        <v>46230</v>
      </c>
      <c r="B336">
        <v>4061.92</v>
      </c>
      <c r="C336" s="4">
        <v>1.26E-2</v>
      </c>
      <c r="D336">
        <v>65020</v>
      </c>
      <c r="E336" s="119">
        <v>7.0999999999999995E-3</v>
      </c>
      <c r="F336">
        <v>7013</v>
      </c>
      <c r="G336" t="s">
        <v>78</v>
      </c>
      <c r="H336">
        <v>2830.5</v>
      </c>
      <c r="I336">
        <v>-48</v>
      </c>
      <c r="J336" s="66">
        <v>-1.6675351745700884E-2</v>
      </c>
      <c r="K336">
        <v>2878.5</v>
      </c>
      <c r="L336">
        <v>2889</v>
      </c>
      <c r="M336">
        <v>2925</v>
      </c>
      <c r="N336">
        <v>2799.5</v>
      </c>
      <c r="O336" s="66">
        <v>-2.0249221183800622E-2</v>
      </c>
      <c r="P336">
        <v>2836.5</v>
      </c>
      <c r="Q336" s="66">
        <v>-2.1152829190904283E-3</v>
      </c>
      <c r="R336" s="66">
        <v>1.1073405965350955E-2</v>
      </c>
      <c r="S336">
        <v>7883600</v>
      </c>
      <c r="T336" s="123">
        <v>2835.0129000000002</v>
      </c>
      <c r="U336">
        <v>4698</v>
      </c>
      <c r="V336">
        <v>2245</v>
      </c>
      <c r="Z336" s="117">
        <v>0.63914351851851847</v>
      </c>
    </row>
    <row r="337" spans="1:26">
      <c r="A337" s="3">
        <v>46230</v>
      </c>
      <c r="B337">
        <v>4061.92</v>
      </c>
      <c r="C337" s="4">
        <v>1.26E-2</v>
      </c>
      <c r="D337">
        <v>65020</v>
      </c>
      <c r="E337" s="119">
        <v>7.0999999999999995E-3</v>
      </c>
      <c r="F337">
        <v>7047</v>
      </c>
      <c r="G337" t="s">
        <v>79</v>
      </c>
      <c r="H337">
        <v>2427</v>
      </c>
      <c r="I337">
        <v>39</v>
      </c>
      <c r="J337" s="66">
        <v>1.6331658291457288E-2</v>
      </c>
      <c r="K337">
        <v>2388</v>
      </c>
      <c r="L337">
        <v>2438</v>
      </c>
      <c r="M337">
        <v>2460</v>
      </c>
      <c r="N337">
        <v>2384</v>
      </c>
      <c r="O337" s="66">
        <v>-4.5118949958982777E-3</v>
      </c>
      <c r="P337">
        <v>2440</v>
      </c>
      <c r="Q337" s="66">
        <v>-5.3278688524590161E-3</v>
      </c>
      <c r="R337" s="66">
        <v>1.8036912751677854E-2</v>
      </c>
      <c r="S337">
        <v>54500</v>
      </c>
      <c r="T337" s="123">
        <v>2419.3119000000002</v>
      </c>
      <c r="U337">
        <v>2769</v>
      </c>
      <c r="V337">
        <v>1912</v>
      </c>
      <c r="Z337" s="117">
        <v>0.63861111111111113</v>
      </c>
    </row>
    <row r="338" spans="1:26">
      <c r="A338" s="3">
        <v>46230</v>
      </c>
      <c r="B338">
        <v>4061.92</v>
      </c>
      <c r="C338" s="4">
        <v>1.26E-2</v>
      </c>
      <c r="D338">
        <v>65020</v>
      </c>
      <c r="E338" s="119">
        <v>7.0999999999999995E-3</v>
      </c>
      <c r="F338">
        <v>7084</v>
      </c>
      <c r="G338" t="s">
        <v>80</v>
      </c>
      <c r="H338">
        <v>2746</v>
      </c>
      <c r="I338">
        <v>-11</v>
      </c>
      <c r="J338" s="66">
        <v>-3.989844033369605E-3</v>
      </c>
      <c r="K338">
        <v>2757</v>
      </c>
      <c r="L338">
        <v>2757</v>
      </c>
      <c r="M338">
        <v>2757</v>
      </c>
      <c r="N338">
        <v>2727</v>
      </c>
      <c r="O338" s="66">
        <v>-3.989844033369605E-3</v>
      </c>
      <c r="P338">
        <v>2745</v>
      </c>
      <c r="Q338" s="66">
        <v>3.6429872495446266E-4</v>
      </c>
      <c r="R338" s="66">
        <v>6.9673634030069671E-3</v>
      </c>
      <c r="S338">
        <v>3600</v>
      </c>
      <c r="T338" s="123">
        <v>2740.75</v>
      </c>
      <c r="U338">
        <v>3595</v>
      </c>
      <c r="V338">
        <v>1856</v>
      </c>
      <c r="Z338" s="117">
        <v>0.62027777777777782</v>
      </c>
    </row>
    <row r="339" spans="1:26">
      <c r="A339" s="3">
        <v>46230</v>
      </c>
      <c r="B339">
        <v>4061.92</v>
      </c>
      <c r="C339" s="4">
        <v>1.26E-2</v>
      </c>
      <c r="D339">
        <v>65020</v>
      </c>
      <c r="E339" s="119">
        <v>7.0999999999999995E-3</v>
      </c>
      <c r="F339">
        <v>7182</v>
      </c>
      <c r="G339" t="s">
        <v>81</v>
      </c>
      <c r="H339">
        <v>3414</v>
      </c>
      <c r="I339">
        <v>-28</v>
      </c>
      <c r="J339" s="66">
        <v>-8.1348053457292267E-3</v>
      </c>
      <c r="K339">
        <v>3442</v>
      </c>
      <c r="L339">
        <v>3400</v>
      </c>
      <c r="M339">
        <v>3430</v>
      </c>
      <c r="N339">
        <v>3364</v>
      </c>
      <c r="O339" s="66">
        <v>4.1176470588235297E-3</v>
      </c>
      <c r="P339">
        <v>3397</v>
      </c>
      <c r="Q339" s="66">
        <v>5.0044156608772443E-3</v>
      </c>
      <c r="R339" s="66">
        <v>1.4863258026159334E-2</v>
      </c>
      <c r="S339">
        <v>4365700</v>
      </c>
      <c r="T339" s="123">
        <v>3397.6383999999998</v>
      </c>
      <c r="U339">
        <v>3465</v>
      </c>
      <c r="V339">
        <v>2238</v>
      </c>
      <c r="Z339" s="117">
        <v>0.63914351851851847</v>
      </c>
    </row>
    <row r="340" spans="1:26">
      <c r="A340" s="3">
        <v>46230</v>
      </c>
      <c r="B340">
        <v>4061.92</v>
      </c>
      <c r="C340" s="4">
        <v>1.26E-2</v>
      </c>
      <c r="D340">
        <v>65020</v>
      </c>
      <c r="E340" s="119">
        <v>7.0999999999999995E-3</v>
      </c>
      <c r="F340">
        <v>7203</v>
      </c>
      <c r="G340" t="s">
        <v>82</v>
      </c>
      <c r="H340">
        <v>2963</v>
      </c>
      <c r="I340">
        <v>66</v>
      </c>
      <c r="J340" s="66">
        <v>2.2782188470831896E-2</v>
      </c>
      <c r="K340">
        <v>2897</v>
      </c>
      <c r="L340">
        <v>2921</v>
      </c>
      <c r="M340">
        <v>2973</v>
      </c>
      <c r="N340">
        <v>2915</v>
      </c>
      <c r="O340" s="66">
        <v>1.4378637452927079E-2</v>
      </c>
      <c r="P340">
        <v>2962</v>
      </c>
      <c r="Q340" s="66">
        <v>3.3760972316002703E-4</v>
      </c>
      <c r="R340" s="66">
        <v>1.646655231560892E-2</v>
      </c>
      <c r="S340">
        <v>21384500</v>
      </c>
      <c r="T340" s="123">
        <v>2950.7806999999998</v>
      </c>
      <c r="U340">
        <v>4000</v>
      </c>
      <c r="V340">
        <v>2686</v>
      </c>
      <c r="Z340" s="117">
        <v>0.63916666666666666</v>
      </c>
    </row>
    <row r="341" spans="1:26">
      <c r="A341" s="3">
        <v>46230</v>
      </c>
      <c r="B341">
        <v>4061.92</v>
      </c>
      <c r="C341" s="4">
        <v>1.26E-2</v>
      </c>
      <c r="D341">
        <v>65020</v>
      </c>
      <c r="E341" s="119">
        <v>7.0999999999999995E-3</v>
      </c>
      <c r="F341">
        <v>7213</v>
      </c>
      <c r="G341" t="s">
        <v>83</v>
      </c>
      <c r="H341">
        <v>619</v>
      </c>
      <c r="I341">
        <v>5</v>
      </c>
      <c r="J341" s="66">
        <v>8.1433224755700327E-3</v>
      </c>
      <c r="K341">
        <v>614</v>
      </c>
      <c r="L341">
        <v>620</v>
      </c>
      <c r="M341">
        <v>625</v>
      </c>
      <c r="N341">
        <v>613</v>
      </c>
      <c r="O341" s="66">
        <v>-1.6129032258064516E-3</v>
      </c>
      <c r="P341">
        <v>621</v>
      </c>
      <c r="Q341" s="66">
        <v>-3.2206119162640902E-3</v>
      </c>
      <c r="R341" s="66">
        <v>9.7879282218597055E-3</v>
      </c>
      <c r="S341">
        <v>18900</v>
      </c>
      <c r="T341" s="123">
        <v>620.33330000000001</v>
      </c>
      <c r="U341">
        <v>647</v>
      </c>
      <c r="V341">
        <v>438</v>
      </c>
      <c r="Z341" s="117">
        <v>0.63067129629629626</v>
      </c>
    </row>
    <row r="342" spans="1:26">
      <c r="A342" s="3">
        <v>46230</v>
      </c>
      <c r="B342">
        <v>4061.92</v>
      </c>
      <c r="C342" s="4">
        <v>1.26E-2</v>
      </c>
      <c r="D342">
        <v>65020</v>
      </c>
      <c r="E342" s="119">
        <v>7.0999999999999995E-3</v>
      </c>
      <c r="F342">
        <v>7220</v>
      </c>
      <c r="G342" t="s">
        <v>84</v>
      </c>
      <c r="H342">
        <v>3010</v>
      </c>
      <c r="I342">
        <v>-15</v>
      </c>
      <c r="J342" s="66">
        <v>-4.9586776859504135E-3</v>
      </c>
      <c r="K342">
        <v>3025</v>
      </c>
      <c r="L342">
        <v>3015</v>
      </c>
      <c r="M342">
        <v>3025</v>
      </c>
      <c r="N342">
        <v>2860</v>
      </c>
      <c r="O342" s="66">
        <v>-1.658374792703151E-3</v>
      </c>
      <c r="P342">
        <v>2935</v>
      </c>
      <c r="Q342" s="66">
        <v>2.5553662691652469E-2</v>
      </c>
      <c r="R342" s="66">
        <v>5.2447552447552448E-2</v>
      </c>
      <c r="S342">
        <v>1600600</v>
      </c>
      <c r="T342" s="123">
        <v>2949.0120000000002</v>
      </c>
      <c r="U342">
        <v>10550</v>
      </c>
      <c r="V342">
        <v>2210</v>
      </c>
      <c r="Z342" s="117">
        <v>0.63910879629629624</v>
      </c>
    </row>
    <row r="343" spans="1:26">
      <c r="A343" s="3">
        <v>46230</v>
      </c>
      <c r="B343">
        <v>4061.92</v>
      </c>
      <c r="C343" s="4">
        <v>1.26E-2</v>
      </c>
      <c r="D343">
        <v>65020</v>
      </c>
      <c r="E343" s="119">
        <v>7.0999999999999995E-3</v>
      </c>
      <c r="F343">
        <v>7269</v>
      </c>
      <c r="G343" t="s">
        <v>85</v>
      </c>
      <c r="H343">
        <v>2050</v>
      </c>
      <c r="I343">
        <v>81.5</v>
      </c>
      <c r="J343" s="66">
        <v>4.1402082804165609E-2</v>
      </c>
      <c r="K343">
        <v>1968.5</v>
      </c>
      <c r="L343">
        <v>2000</v>
      </c>
      <c r="M343">
        <v>2051.5</v>
      </c>
      <c r="N343">
        <v>1995.5</v>
      </c>
      <c r="O343" s="66">
        <v>2.5000000000000001E-2</v>
      </c>
      <c r="P343">
        <v>2033.5</v>
      </c>
      <c r="Q343" s="66">
        <v>8.1140890090976147E-3</v>
      </c>
      <c r="R343" s="66">
        <v>2.7311450764219494E-2</v>
      </c>
      <c r="S343">
        <v>4487300</v>
      </c>
      <c r="T343" s="123">
        <v>2023.8833999999999</v>
      </c>
      <c r="U343">
        <v>2439</v>
      </c>
      <c r="V343">
        <v>1670</v>
      </c>
      <c r="Z343" s="117">
        <v>0.63916666666666666</v>
      </c>
    </row>
    <row r="344" spans="1:26">
      <c r="A344" s="3">
        <v>46230</v>
      </c>
      <c r="B344">
        <v>4061.92</v>
      </c>
      <c r="C344" s="4">
        <v>1.26E-2</v>
      </c>
      <c r="D344">
        <v>65020</v>
      </c>
      <c r="E344" s="119">
        <v>7.0999999999999995E-3</v>
      </c>
      <c r="F344">
        <v>7272</v>
      </c>
      <c r="G344" t="s">
        <v>86</v>
      </c>
      <c r="H344">
        <v>1323.5</v>
      </c>
      <c r="I344">
        <v>45.5</v>
      </c>
      <c r="J344" s="66">
        <v>3.5602503912363068E-2</v>
      </c>
      <c r="K344">
        <v>1278</v>
      </c>
      <c r="L344">
        <v>1299</v>
      </c>
      <c r="M344">
        <v>1325</v>
      </c>
      <c r="N344">
        <v>1291.5</v>
      </c>
      <c r="O344" s="66">
        <v>1.8860662047729022E-2</v>
      </c>
      <c r="P344">
        <v>1313</v>
      </c>
      <c r="Q344" s="66">
        <v>7.9969535415079975E-3</v>
      </c>
      <c r="R344" s="66">
        <v>2.4777390631049168E-2</v>
      </c>
      <c r="S344">
        <v>4414900</v>
      </c>
      <c r="T344" s="123">
        <v>1310.2469000000001</v>
      </c>
      <c r="U344">
        <v>1328.5</v>
      </c>
      <c r="V344">
        <v>1033</v>
      </c>
      <c r="Z344" s="117">
        <v>0.63916666666666666</v>
      </c>
    </row>
    <row r="345" spans="1:26">
      <c r="A345" s="3">
        <v>46230</v>
      </c>
      <c r="B345">
        <v>4061.92</v>
      </c>
      <c r="C345" s="4">
        <v>1.26E-2</v>
      </c>
      <c r="D345">
        <v>65020</v>
      </c>
      <c r="E345" s="119">
        <v>7.0999999999999995E-3</v>
      </c>
      <c r="F345">
        <v>7376</v>
      </c>
      <c r="G345" t="s">
        <v>87</v>
      </c>
      <c r="H345">
        <v>1171</v>
      </c>
      <c r="I345">
        <v>51</v>
      </c>
      <c r="J345" s="66">
        <v>4.5535714285714284E-2</v>
      </c>
      <c r="K345">
        <v>1120</v>
      </c>
      <c r="L345">
        <v>1129</v>
      </c>
      <c r="M345">
        <v>1194</v>
      </c>
      <c r="N345">
        <v>1100</v>
      </c>
      <c r="O345" s="66">
        <v>3.7201062887511072E-2</v>
      </c>
      <c r="P345">
        <v>1170</v>
      </c>
      <c r="Q345" s="66">
        <v>8.547008547008547E-4</v>
      </c>
      <c r="R345" s="66">
        <v>6.4545454545454545E-2</v>
      </c>
      <c r="S345">
        <v>57100</v>
      </c>
      <c r="T345" s="123">
        <v>1154.3642</v>
      </c>
      <c r="U345">
        <v>1310</v>
      </c>
      <c r="V345">
        <v>631</v>
      </c>
      <c r="Z345" s="117">
        <v>0.63771990740740736</v>
      </c>
    </row>
    <row r="346" spans="1:26">
      <c r="A346" s="3">
        <v>46230</v>
      </c>
      <c r="B346">
        <v>4061.92</v>
      </c>
      <c r="C346" s="4">
        <v>1.26E-2</v>
      </c>
      <c r="D346">
        <v>65020</v>
      </c>
      <c r="E346" s="119">
        <v>7.0999999999999995E-3</v>
      </c>
      <c r="F346">
        <v>7525</v>
      </c>
      <c r="G346" t="s">
        <v>88</v>
      </c>
      <c r="H346">
        <v>3615</v>
      </c>
      <c r="I346">
        <v>50</v>
      </c>
      <c r="J346" s="66">
        <v>1.4025245441795231E-2</v>
      </c>
      <c r="K346">
        <v>3565</v>
      </c>
      <c r="L346">
        <v>3585</v>
      </c>
      <c r="M346">
        <v>3625</v>
      </c>
      <c r="N346">
        <v>3580</v>
      </c>
      <c r="O346" s="66">
        <v>8.368200836820083E-3</v>
      </c>
      <c r="P346">
        <v>3595</v>
      </c>
      <c r="Q346" s="66">
        <v>5.5632823365785811E-3</v>
      </c>
      <c r="R346" s="66">
        <v>9.7765363128491621E-3</v>
      </c>
      <c r="S346">
        <v>8000</v>
      </c>
      <c r="T346" s="123">
        <v>3598.875</v>
      </c>
      <c r="U346">
        <v>3980</v>
      </c>
      <c r="V346">
        <v>3325</v>
      </c>
      <c r="Z346" s="117">
        <v>0.60781249999999998</v>
      </c>
    </row>
    <row r="347" spans="1:26">
      <c r="A347" s="3">
        <v>46230</v>
      </c>
      <c r="B347">
        <v>4061.92</v>
      </c>
      <c r="C347" s="4">
        <v>1.26E-2</v>
      </c>
      <c r="D347">
        <v>65020</v>
      </c>
      <c r="E347" s="119">
        <v>7.0999999999999995E-3</v>
      </c>
      <c r="F347">
        <v>7729</v>
      </c>
      <c r="G347" t="s">
        <v>89</v>
      </c>
      <c r="H347">
        <v>17775</v>
      </c>
      <c r="I347">
        <v>255</v>
      </c>
      <c r="J347" s="66">
        <v>1.4554794520547944E-2</v>
      </c>
      <c r="K347">
        <v>17520</v>
      </c>
      <c r="L347">
        <v>17770</v>
      </c>
      <c r="M347">
        <v>17850</v>
      </c>
      <c r="N347">
        <v>17315</v>
      </c>
      <c r="O347" s="66">
        <v>2.8137310073157008E-4</v>
      </c>
      <c r="P347">
        <v>17595</v>
      </c>
      <c r="Q347" s="66">
        <v>1.0230179028132993E-2</v>
      </c>
      <c r="R347" s="66">
        <v>2.6566560785446145E-2</v>
      </c>
      <c r="S347">
        <v>293100</v>
      </c>
      <c r="T347" s="123">
        <v>17610.3514</v>
      </c>
      <c r="U347">
        <v>21310</v>
      </c>
      <c r="V347">
        <v>11300</v>
      </c>
      <c r="Z347" s="117">
        <v>0.63900462962962967</v>
      </c>
    </row>
    <row r="348" spans="1:26">
      <c r="A348" s="3">
        <v>46230</v>
      </c>
      <c r="B348">
        <v>4061.92</v>
      </c>
      <c r="C348" s="4">
        <v>1.26E-2</v>
      </c>
      <c r="D348">
        <v>65020</v>
      </c>
      <c r="E348" s="119">
        <v>7.0999999999999995E-3</v>
      </c>
      <c r="F348">
        <v>7921</v>
      </c>
      <c r="G348" t="s">
        <v>90</v>
      </c>
      <c r="H348">
        <v>4440</v>
      </c>
      <c r="I348">
        <v>120</v>
      </c>
      <c r="J348" s="66">
        <v>2.7777777777777776E-2</v>
      </c>
      <c r="K348">
        <v>4320</v>
      </c>
      <c r="L348">
        <v>4300</v>
      </c>
      <c r="M348">
        <v>4465</v>
      </c>
      <c r="N348">
        <v>4295</v>
      </c>
      <c r="O348" s="66">
        <v>3.255813953488372E-2</v>
      </c>
      <c r="P348">
        <v>4400</v>
      </c>
      <c r="Q348" s="66">
        <v>9.0909090909090905E-3</v>
      </c>
      <c r="R348" s="66">
        <v>3.3760186263096625E-2</v>
      </c>
      <c r="S348">
        <v>41800</v>
      </c>
      <c r="T348" s="123">
        <v>4376.5789000000004</v>
      </c>
      <c r="U348">
        <v>4790</v>
      </c>
      <c r="V348">
        <v>2783</v>
      </c>
      <c r="Z348" s="117">
        <v>0.63839120370370372</v>
      </c>
    </row>
    <row r="349" spans="1:26">
      <c r="A349" s="3">
        <v>46230</v>
      </c>
      <c r="B349">
        <v>4061.92</v>
      </c>
      <c r="C349" s="4">
        <v>1.26E-2</v>
      </c>
      <c r="D349">
        <v>65020</v>
      </c>
      <c r="E349" s="119">
        <v>7.0999999999999995E-3</v>
      </c>
      <c r="F349">
        <v>8031</v>
      </c>
      <c r="G349" t="s">
        <v>91</v>
      </c>
      <c r="H349">
        <v>4963</v>
      </c>
      <c r="I349">
        <v>-3</v>
      </c>
      <c r="J349" s="66">
        <v>-6.0410793395086586E-4</v>
      </c>
      <c r="K349">
        <v>4966</v>
      </c>
      <c r="L349">
        <v>4966</v>
      </c>
      <c r="M349">
        <v>5006</v>
      </c>
      <c r="N349">
        <v>4921</v>
      </c>
      <c r="O349" s="66">
        <v>-6.0410793395086586E-4</v>
      </c>
      <c r="P349">
        <v>4951</v>
      </c>
      <c r="Q349" s="66">
        <v>2.4237527772167241E-3</v>
      </c>
      <c r="R349" s="66">
        <v>8.5348506401137988E-3</v>
      </c>
      <c r="S349">
        <v>4166400</v>
      </c>
      <c r="T349" s="123">
        <v>4955.8762999999999</v>
      </c>
      <c r="U349">
        <v>6675</v>
      </c>
      <c r="V349">
        <v>4407</v>
      </c>
      <c r="Z349" s="117">
        <v>0.63913194444444443</v>
      </c>
    </row>
    <row r="350" spans="1:26">
      <c r="A350" s="3">
        <v>46230</v>
      </c>
      <c r="B350">
        <v>4061.92</v>
      </c>
      <c r="C350" s="4">
        <v>1.26E-2</v>
      </c>
      <c r="D350">
        <v>65020</v>
      </c>
      <c r="E350" s="119">
        <v>7.0999999999999995E-3</v>
      </c>
      <c r="F350">
        <v>8058</v>
      </c>
      <c r="G350" t="s">
        <v>92</v>
      </c>
      <c r="H350">
        <v>4856</v>
      </c>
      <c r="I350">
        <v>-62</v>
      </c>
      <c r="J350" s="66">
        <v>-1.2606750711671411E-2</v>
      </c>
      <c r="K350">
        <v>4918</v>
      </c>
      <c r="L350">
        <v>4901</v>
      </c>
      <c r="M350">
        <v>4966</v>
      </c>
      <c r="N350">
        <v>4841</v>
      </c>
      <c r="O350" s="66">
        <v>-9.181799632728015E-3</v>
      </c>
      <c r="P350">
        <v>4880</v>
      </c>
      <c r="Q350" s="66">
        <v>-4.9180327868852463E-3</v>
      </c>
      <c r="R350" s="66">
        <v>3.0985333608758523E-3</v>
      </c>
      <c r="S350">
        <v>5131400</v>
      </c>
      <c r="T350" s="123">
        <v>4876.07</v>
      </c>
      <c r="U350">
        <v>6012</v>
      </c>
      <c r="V350">
        <v>3610</v>
      </c>
      <c r="Z350" s="117">
        <v>0.63914351851851847</v>
      </c>
    </row>
    <row r="351" spans="1:26">
      <c r="A351" s="3">
        <v>46230</v>
      </c>
      <c r="B351">
        <v>4061.92</v>
      </c>
      <c r="C351" s="4">
        <v>1.26E-2</v>
      </c>
      <c r="D351">
        <v>65020</v>
      </c>
      <c r="E351" s="119">
        <v>7.0999999999999995E-3</v>
      </c>
      <c r="F351">
        <v>8233</v>
      </c>
      <c r="G351" t="s">
        <v>93</v>
      </c>
      <c r="H351">
        <v>2331</v>
      </c>
      <c r="I351">
        <v>95</v>
      </c>
      <c r="J351" s="66">
        <v>4.2486583184257604E-2</v>
      </c>
      <c r="K351">
        <v>2236</v>
      </c>
      <c r="L351">
        <v>2269</v>
      </c>
      <c r="M351">
        <v>2335.5</v>
      </c>
      <c r="N351">
        <v>2263</v>
      </c>
      <c r="O351" s="66">
        <v>2.7324812692816218E-2</v>
      </c>
      <c r="P351">
        <v>2319.5</v>
      </c>
      <c r="Q351" s="66">
        <v>4.9579650786807502E-3</v>
      </c>
      <c r="R351" s="66">
        <v>3.0048608042421564E-2</v>
      </c>
      <c r="S351">
        <v>1155600</v>
      </c>
      <c r="T351" s="123">
        <v>2317.4122000000002</v>
      </c>
      <c r="U351">
        <v>2608.5</v>
      </c>
      <c r="V351">
        <v>1642.5</v>
      </c>
      <c r="Z351" s="117">
        <v>0.63894675925925926</v>
      </c>
    </row>
    <row r="352" spans="1:26">
      <c r="A352" s="3">
        <v>46230</v>
      </c>
      <c r="B352">
        <v>4061.92</v>
      </c>
      <c r="C352" s="4">
        <v>1.26E-2</v>
      </c>
      <c r="D352">
        <v>65020</v>
      </c>
      <c r="E352" s="119">
        <v>7.0999999999999995E-3</v>
      </c>
      <c r="F352">
        <v>8304</v>
      </c>
      <c r="G352" t="s">
        <v>94</v>
      </c>
      <c r="H352">
        <v>3126</v>
      </c>
      <c r="I352">
        <v>92</v>
      </c>
      <c r="J352" s="66">
        <v>3.0323005932762031E-2</v>
      </c>
      <c r="K352">
        <v>3034</v>
      </c>
      <c r="L352">
        <v>3056</v>
      </c>
      <c r="M352">
        <v>3146</v>
      </c>
      <c r="N352">
        <v>3045</v>
      </c>
      <c r="O352" s="66">
        <v>2.2905759162303665E-2</v>
      </c>
      <c r="P352">
        <v>3090</v>
      </c>
      <c r="Q352" s="66">
        <v>1.1650485436893204E-2</v>
      </c>
      <c r="R352" s="66">
        <v>2.6600985221674877E-2</v>
      </c>
      <c r="S352">
        <v>1506800</v>
      </c>
      <c r="T352" s="123">
        <v>3102.9308999999998</v>
      </c>
      <c r="U352">
        <v>3048</v>
      </c>
      <c r="V352">
        <v>2418.5</v>
      </c>
      <c r="Z352" s="117">
        <v>0.63916666666666666</v>
      </c>
    </row>
    <row r="353" spans="1:26">
      <c r="A353" s="3">
        <v>46230</v>
      </c>
      <c r="B353">
        <v>4061.92</v>
      </c>
      <c r="C353" s="4">
        <v>1.26E-2</v>
      </c>
      <c r="D353">
        <v>65020</v>
      </c>
      <c r="E353" s="119">
        <v>7.0999999999999995E-3</v>
      </c>
      <c r="F353">
        <v>8316</v>
      </c>
      <c r="G353" t="s">
        <v>95</v>
      </c>
      <c r="H353">
        <v>7224</v>
      </c>
      <c r="I353">
        <v>63</v>
      </c>
      <c r="J353" s="66">
        <v>8.7976539589442824E-3</v>
      </c>
      <c r="K353">
        <v>7161</v>
      </c>
      <c r="L353">
        <v>7200</v>
      </c>
      <c r="M353">
        <v>7260</v>
      </c>
      <c r="N353">
        <v>7130</v>
      </c>
      <c r="O353" s="66">
        <v>3.3333333333333335E-3</v>
      </c>
      <c r="P353">
        <v>7209</v>
      </c>
      <c r="Q353" s="66">
        <v>2.0807324178110697E-3</v>
      </c>
      <c r="R353" s="66">
        <v>1.3183730715287518E-2</v>
      </c>
      <c r="S353">
        <v>9904800</v>
      </c>
      <c r="T353" s="123">
        <v>7195.7413999999999</v>
      </c>
      <c r="U353">
        <v>7212</v>
      </c>
      <c r="V353">
        <v>4927</v>
      </c>
      <c r="Z353" s="117">
        <v>0.63913194444444443</v>
      </c>
    </row>
    <row r="354" spans="1:26">
      <c r="A354" s="3">
        <v>46230</v>
      </c>
      <c r="B354">
        <v>4061.92</v>
      </c>
      <c r="C354" s="4">
        <v>1.26E-2</v>
      </c>
      <c r="D354">
        <v>65020</v>
      </c>
      <c r="E354" s="119">
        <v>7.0999999999999995E-3</v>
      </c>
      <c r="F354">
        <v>8331</v>
      </c>
      <c r="G354" t="s">
        <v>96</v>
      </c>
      <c r="H354">
        <v>2808.5</v>
      </c>
      <c r="I354">
        <v>53</v>
      </c>
      <c r="J354" s="66">
        <v>1.9234258755216838E-2</v>
      </c>
      <c r="K354">
        <v>2755.5</v>
      </c>
      <c r="L354">
        <v>2801.5</v>
      </c>
      <c r="M354">
        <v>2822.5</v>
      </c>
      <c r="N354">
        <v>2761.5</v>
      </c>
      <c r="O354" s="66">
        <v>2.4986614313760487E-3</v>
      </c>
      <c r="P354">
        <v>2798</v>
      </c>
      <c r="Q354" s="66">
        <v>3.7526804860614723E-3</v>
      </c>
      <c r="R354" s="66">
        <v>1.7019735650914358E-2</v>
      </c>
      <c r="S354">
        <v>1572100</v>
      </c>
      <c r="T354" s="123">
        <v>2796.8463000000002</v>
      </c>
      <c r="U354">
        <v>2813</v>
      </c>
      <c r="V354">
        <v>1764</v>
      </c>
      <c r="Z354" s="117">
        <v>0.63908564814814817</v>
      </c>
    </row>
    <row r="355" spans="1:26">
      <c r="A355" s="3">
        <v>46230</v>
      </c>
      <c r="B355">
        <v>4061.92</v>
      </c>
      <c r="C355" s="4">
        <v>1.26E-2</v>
      </c>
      <c r="D355">
        <v>65020</v>
      </c>
      <c r="E355" s="119">
        <v>7.0999999999999995E-3</v>
      </c>
      <c r="F355">
        <v>8424</v>
      </c>
      <c r="G355" t="s">
        <v>97</v>
      </c>
      <c r="H355">
        <v>4513</v>
      </c>
      <c r="I355">
        <v>81</v>
      </c>
      <c r="J355" s="66">
        <v>1.8276173285198555E-2</v>
      </c>
      <c r="K355">
        <v>4432</v>
      </c>
      <c r="L355">
        <v>4475</v>
      </c>
      <c r="M355">
        <v>4513</v>
      </c>
      <c r="N355">
        <v>4463</v>
      </c>
      <c r="O355" s="66">
        <v>8.4916201117318443E-3</v>
      </c>
      <c r="P355">
        <v>4494</v>
      </c>
      <c r="Q355" s="66">
        <v>4.227859368046284E-3</v>
      </c>
      <c r="R355" s="66">
        <v>1.1203226529240421E-2</v>
      </c>
      <c r="S355">
        <v>172000</v>
      </c>
      <c r="T355" s="123">
        <v>4486.1603999999998</v>
      </c>
      <c r="U355">
        <v>4664</v>
      </c>
      <c r="V355">
        <v>4016</v>
      </c>
      <c r="Z355" s="117">
        <v>0.63890046296296299</v>
      </c>
    </row>
    <row r="356" spans="1:26">
      <c r="A356" s="3">
        <v>46230</v>
      </c>
      <c r="B356">
        <v>4061.92</v>
      </c>
      <c r="C356" s="4">
        <v>1.26E-2</v>
      </c>
      <c r="D356">
        <v>65020</v>
      </c>
      <c r="E356" s="119">
        <v>7.0999999999999995E-3</v>
      </c>
      <c r="F356">
        <v>8425</v>
      </c>
      <c r="G356" t="s">
        <v>98</v>
      </c>
      <c r="H356">
        <v>1347</v>
      </c>
      <c r="I356">
        <v>21</v>
      </c>
      <c r="J356" s="66">
        <v>1.5837104072398189E-2</v>
      </c>
      <c r="K356">
        <v>1326</v>
      </c>
      <c r="L356">
        <v>1340</v>
      </c>
      <c r="M356">
        <v>1348</v>
      </c>
      <c r="N356">
        <v>1332</v>
      </c>
      <c r="O356" s="66">
        <v>5.2238805970149255E-3</v>
      </c>
      <c r="P356">
        <v>1338</v>
      </c>
      <c r="Q356" s="66">
        <v>6.7264573991031393E-3</v>
      </c>
      <c r="R356" s="66">
        <v>1.1261261261261261E-2</v>
      </c>
      <c r="S356">
        <v>476900</v>
      </c>
      <c r="T356" s="123">
        <v>1339.9364</v>
      </c>
      <c r="U356">
        <v>1544</v>
      </c>
      <c r="V356">
        <v>1224</v>
      </c>
      <c r="Z356" s="117">
        <v>0.63893518518518522</v>
      </c>
    </row>
    <row r="357" spans="1:26">
      <c r="A357" s="3">
        <v>46230</v>
      </c>
      <c r="B357">
        <v>4061.92</v>
      </c>
      <c r="C357" s="4">
        <v>1.26E-2</v>
      </c>
      <c r="D357">
        <v>65020</v>
      </c>
      <c r="E357" s="119">
        <v>7.0999999999999995E-3</v>
      </c>
      <c r="F357">
        <v>8591</v>
      </c>
      <c r="G357" t="s">
        <v>99</v>
      </c>
      <c r="H357">
        <v>6648</v>
      </c>
      <c r="I357">
        <v>113</v>
      </c>
      <c r="J357" s="66">
        <v>1.7291507268553941E-2</v>
      </c>
      <c r="K357">
        <v>6535</v>
      </c>
      <c r="L357">
        <v>6590</v>
      </c>
      <c r="M357">
        <v>6673</v>
      </c>
      <c r="N357">
        <v>6550</v>
      </c>
      <c r="O357" s="66">
        <v>8.8012139605462818E-3</v>
      </c>
      <c r="P357">
        <v>6632</v>
      </c>
      <c r="Q357" s="66">
        <v>2.4125452352231603E-3</v>
      </c>
      <c r="R357" s="66">
        <v>1.4961832061068702E-2</v>
      </c>
      <c r="S357">
        <v>2248400</v>
      </c>
      <c r="T357" s="123">
        <v>6621.5510000000004</v>
      </c>
      <c r="U357">
        <v>6653</v>
      </c>
      <c r="V357">
        <v>4528</v>
      </c>
      <c r="Z357" s="117">
        <v>0.63913194444444443</v>
      </c>
    </row>
    <row r="358" spans="1:26">
      <c r="A358" s="3">
        <v>46230</v>
      </c>
      <c r="B358">
        <v>4061.92</v>
      </c>
      <c r="C358" s="4">
        <v>1.26E-2</v>
      </c>
      <c r="D358">
        <v>65020</v>
      </c>
      <c r="E358" s="119">
        <v>7.0999999999999995E-3</v>
      </c>
      <c r="F358">
        <v>8593</v>
      </c>
      <c r="G358" t="s">
        <v>100</v>
      </c>
      <c r="H358">
        <v>1468.5</v>
      </c>
      <c r="I358">
        <v>29.5</v>
      </c>
      <c r="J358" s="66">
        <v>2.0500347463516332E-2</v>
      </c>
      <c r="K358">
        <v>1439</v>
      </c>
      <c r="L358">
        <v>1444</v>
      </c>
      <c r="M358">
        <v>1468.5</v>
      </c>
      <c r="N358">
        <v>1444</v>
      </c>
      <c r="O358" s="66">
        <v>1.6966759002770084E-2</v>
      </c>
      <c r="P358">
        <v>1460</v>
      </c>
      <c r="Q358" s="66">
        <v>5.8219178082191785E-3</v>
      </c>
      <c r="R358" s="66">
        <v>1.6966759002770084E-2</v>
      </c>
      <c r="S358">
        <v>3012100</v>
      </c>
      <c r="T358" s="123">
        <v>1458.038</v>
      </c>
      <c r="U358">
        <v>1541.5</v>
      </c>
      <c r="V358">
        <v>1239.5</v>
      </c>
      <c r="Z358" s="117">
        <v>0.63914351851851847</v>
      </c>
    </row>
    <row r="359" spans="1:26">
      <c r="A359" s="3">
        <v>46230</v>
      </c>
      <c r="B359">
        <v>4061.92</v>
      </c>
      <c r="C359" s="4">
        <v>1.26E-2</v>
      </c>
      <c r="D359">
        <v>65020</v>
      </c>
      <c r="E359" s="119">
        <v>7.0999999999999995E-3</v>
      </c>
      <c r="F359">
        <v>8604</v>
      </c>
      <c r="G359" t="s">
        <v>101</v>
      </c>
      <c r="H359">
        <v>1600</v>
      </c>
      <c r="I359">
        <v>0</v>
      </c>
      <c r="J359" s="66">
        <v>0</v>
      </c>
      <c r="K359">
        <v>1600</v>
      </c>
      <c r="L359">
        <v>1617</v>
      </c>
      <c r="M359">
        <v>1623</v>
      </c>
      <c r="N359">
        <v>1597</v>
      </c>
      <c r="O359" s="66">
        <v>-1.0513296227581941E-2</v>
      </c>
      <c r="P359">
        <v>1603</v>
      </c>
      <c r="Q359" s="66">
        <v>-1.8714909544603868E-3</v>
      </c>
      <c r="R359" s="66">
        <v>1.878522229179712E-3</v>
      </c>
      <c r="S359">
        <v>6383500</v>
      </c>
      <c r="T359" s="123">
        <v>1607.3716999999999</v>
      </c>
      <c r="U359">
        <v>1636</v>
      </c>
      <c r="V359">
        <v>1145</v>
      </c>
      <c r="Z359" s="117">
        <v>0.63914351851851847</v>
      </c>
    </row>
    <row r="360" spans="1:26">
      <c r="A360" s="3">
        <v>46230</v>
      </c>
      <c r="B360">
        <v>4061.92</v>
      </c>
      <c r="C360" s="4">
        <v>1.26E-2</v>
      </c>
      <c r="D360">
        <v>65020</v>
      </c>
      <c r="E360" s="119">
        <v>7.0999999999999995E-3</v>
      </c>
      <c r="F360">
        <v>8697</v>
      </c>
      <c r="G360" t="s">
        <v>102</v>
      </c>
      <c r="H360">
        <v>2293</v>
      </c>
      <c r="I360">
        <v>71</v>
      </c>
      <c r="J360" s="66">
        <v>3.1953195319531953E-2</v>
      </c>
      <c r="K360">
        <v>2222</v>
      </c>
      <c r="L360">
        <v>2256.5</v>
      </c>
      <c r="M360">
        <v>2299</v>
      </c>
      <c r="N360">
        <v>2256.5</v>
      </c>
      <c r="O360" s="66">
        <v>1.617549302016397E-2</v>
      </c>
      <c r="P360">
        <v>2282.5</v>
      </c>
      <c r="Q360" s="66">
        <v>4.6002190580503831E-3</v>
      </c>
      <c r="R360" s="66">
        <v>1.617549302016397E-2</v>
      </c>
      <c r="S360">
        <v>1925300</v>
      </c>
      <c r="T360" s="123">
        <v>2280.0634</v>
      </c>
      <c r="U360">
        <v>2273</v>
      </c>
      <c r="V360">
        <v>1597</v>
      </c>
      <c r="Z360" s="117">
        <v>0.63902777777777775</v>
      </c>
    </row>
    <row r="361" spans="1:26">
      <c r="A361" s="3">
        <v>46230</v>
      </c>
      <c r="B361">
        <v>4061.92</v>
      </c>
      <c r="C361" s="4">
        <v>1.26E-2</v>
      </c>
      <c r="D361">
        <v>65020</v>
      </c>
      <c r="E361" s="119">
        <v>7.0999999999999995E-3</v>
      </c>
      <c r="F361">
        <v>8830</v>
      </c>
      <c r="G361" t="s">
        <v>103</v>
      </c>
      <c r="H361">
        <v>3787</v>
      </c>
      <c r="I361">
        <v>107</v>
      </c>
      <c r="J361" s="66">
        <v>2.9076086956521738E-2</v>
      </c>
      <c r="K361">
        <v>3680</v>
      </c>
      <c r="L361">
        <v>3717</v>
      </c>
      <c r="M361">
        <v>3790</v>
      </c>
      <c r="N361">
        <v>3674</v>
      </c>
      <c r="O361" s="66">
        <v>1.8832391713747645E-2</v>
      </c>
      <c r="P361">
        <v>3759</v>
      </c>
      <c r="Q361" s="66">
        <v>7.4487895716945996E-3</v>
      </c>
      <c r="R361" s="66">
        <v>3.0756668481219378E-2</v>
      </c>
      <c r="S361">
        <v>1658500</v>
      </c>
      <c r="T361" s="123">
        <v>3748.8620999999998</v>
      </c>
      <c r="U361">
        <v>5358</v>
      </c>
      <c r="V361">
        <v>3354</v>
      </c>
      <c r="Z361" s="117">
        <v>0.63912037037037039</v>
      </c>
    </row>
    <row r="362" spans="1:26">
      <c r="A362" s="3">
        <v>46230</v>
      </c>
      <c r="B362">
        <v>4061.92</v>
      </c>
      <c r="C362" s="4">
        <v>1.26E-2</v>
      </c>
      <c r="D362">
        <v>65020</v>
      </c>
      <c r="E362" s="119">
        <v>7.0999999999999995E-3</v>
      </c>
      <c r="F362">
        <v>9020</v>
      </c>
      <c r="G362" t="s">
        <v>104</v>
      </c>
      <c r="H362">
        <v>3763</v>
      </c>
      <c r="I362">
        <v>131</v>
      </c>
      <c r="J362" s="66">
        <v>3.6068281938325994E-2</v>
      </c>
      <c r="K362">
        <v>3632</v>
      </c>
      <c r="L362">
        <v>3640</v>
      </c>
      <c r="M362">
        <v>3770</v>
      </c>
      <c r="N362">
        <v>3639</v>
      </c>
      <c r="O362" s="66">
        <v>3.3791208791208789E-2</v>
      </c>
      <c r="P362">
        <v>3769</v>
      </c>
      <c r="Q362" s="66">
        <v>-1.5919342000530645E-3</v>
      </c>
      <c r="R362" s="66">
        <v>3.4075295410827149E-2</v>
      </c>
      <c r="S362">
        <v>2815100</v>
      </c>
      <c r="T362" s="123">
        <v>3730.3665999999998</v>
      </c>
      <c r="U362">
        <v>4211</v>
      </c>
      <c r="V362">
        <v>3243</v>
      </c>
      <c r="Z362" s="117">
        <v>0.63914351851851847</v>
      </c>
    </row>
    <row r="363" spans="1:26">
      <c r="A363" s="3">
        <v>46230</v>
      </c>
      <c r="B363">
        <v>4061.92</v>
      </c>
      <c r="C363" s="4">
        <v>1.26E-2</v>
      </c>
      <c r="D363">
        <v>65020</v>
      </c>
      <c r="E363" s="119">
        <v>7.0999999999999995E-3</v>
      </c>
      <c r="F363">
        <v>9024</v>
      </c>
      <c r="G363" t="s">
        <v>105</v>
      </c>
      <c r="H363">
        <v>3675</v>
      </c>
      <c r="I363">
        <v>115</v>
      </c>
      <c r="J363" s="66">
        <v>3.2303370786516857E-2</v>
      </c>
      <c r="K363">
        <v>3560</v>
      </c>
      <c r="L363">
        <v>3603</v>
      </c>
      <c r="M363">
        <v>3687</v>
      </c>
      <c r="N363">
        <v>3570</v>
      </c>
      <c r="O363" s="66">
        <v>1.9983347210657785E-2</v>
      </c>
      <c r="P363">
        <v>3669</v>
      </c>
      <c r="Q363" s="66">
        <v>1.6353229762878169E-3</v>
      </c>
      <c r="R363" s="66">
        <v>2.9411764705882353E-2</v>
      </c>
      <c r="S363">
        <v>777100</v>
      </c>
      <c r="T363" s="123">
        <v>3648.5601999999999</v>
      </c>
      <c r="U363">
        <v>4775</v>
      </c>
      <c r="V363">
        <v>2579.5</v>
      </c>
      <c r="Z363" s="117">
        <v>0.63916666666666666</v>
      </c>
    </row>
    <row r="364" spans="1:26">
      <c r="A364" s="3">
        <v>46230</v>
      </c>
      <c r="B364">
        <v>4061.92</v>
      </c>
      <c r="C364" s="4">
        <v>1.26E-2</v>
      </c>
      <c r="D364">
        <v>65020</v>
      </c>
      <c r="E364" s="119">
        <v>7.0999999999999995E-3</v>
      </c>
      <c r="F364">
        <v>9069</v>
      </c>
      <c r="G364" t="s">
        <v>106</v>
      </c>
      <c r="H364">
        <v>2195</v>
      </c>
      <c r="I364">
        <v>7.5</v>
      </c>
      <c r="J364" s="66">
        <v>3.4285714285714284E-3</v>
      </c>
      <c r="K364">
        <v>2187.5</v>
      </c>
      <c r="L364">
        <v>2198</v>
      </c>
      <c r="M364">
        <v>2209</v>
      </c>
      <c r="N364">
        <v>2179.5</v>
      </c>
      <c r="O364" s="66">
        <v>-1.3648771610555051E-3</v>
      </c>
      <c r="P364">
        <v>2201</v>
      </c>
      <c r="Q364" s="66">
        <v>-2.7260336210813267E-3</v>
      </c>
      <c r="R364" s="66">
        <v>7.1117228722183991E-3</v>
      </c>
      <c r="S364">
        <v>231300</v>
      </c>
      <c r="T364" s="123">
        <v>2191.3209999999999</v>
      </c>
      <c r="U364">
        <v>2252.5</v>
      </c>
      <c r="V364">
        <v>1695</v>
      </c>
      <c r="Z364" s="117">
        <v>0.63896990740740744</v>
      </c>
    </row>
    <row r="365" spans="1:26">
      <c r="A365" s="3">
        <v>46230</v>
      </c>
      <c r="B365">
        <v>4061.92</v>
      </c>
      <c r="C365" s="4">
        <v>1.26E-2</v>
      </c>
      <c r="D365">
        <v>65020</v>
      </c>
      <c r="E365" s="119">
        <v>7.0999999999999995E-3</v>
      </c>
      <c r="F365">
        <v>9227</v>
      </c>
      <c r="G365" t="s">
        <v>107</v>
      </c>
      <c r="H365">
        <v>820</v>
      </c>
      <c r="I365">
        <v>30</v>
      </c>
      <c r="J365" s="66">
        <v>3.7974683544303799E-2</v>
      </c>
      <c r="K365">
        <v>790</v>
      </c>
      <c r="L365">
        <v>798</v>
      </c>
      <c r="M365">
        <v>823</v>
      </c>
      <c r="N365">
        <v>787</v>
      </c>
      <c r="O365" s="66">
        <v>2.7568922305764409E-2</v>
      </c>
      <c r="P365">
        <v>805</v>
      </c>
      <c r="Q365" s="66">
        <v>1.8633540372670808E-2</v>
      </c>
      <c r="R365" s="66">
        <v>4.1931385006353239E-2</v>
      </c>
      <c r="S365">
        <v>67500</v>
      </c>
      <c r="T365" s="123">
        <v>806.2088</v>
      </c>
      <c r="U365">
        <v>1620</v>
      </c>
      <c r="V365">
        <v>594</v>
      </c>
      <c r="Z365" s="117">
        <v>0.63888888888888884</v>
      </c>
    </row>
    <row r="366" spans="1:26">
      <c r="A366" s="3">
        <v>46230</v>
      </c>
      <c r="B366">
        <v>4061.92</v>
      </c>
      <c r="C366" s="4">
        <v>1.26E-2</v>
      </c>
      <c r="D366">
        <v>65020</v>
      </c>
      <c r="E366" s="119">
        <v>7.0999999999999995E-3</v>
      </c>
      <c r="F366">
        <v>9303</v>
      </c>
      <c r="G366" t="s">
        <v>108</v>
      </c>
      <c r="H366">
        <v>4030</v>
      </c>
      <c r="I366">
        <v>40</v>
      </c>
      <c r="J366" s="66">
        <v>1.0025062656641603E-2</v>
      </c>
      <c r="K366">
        <v>3990</v>
      </c>
      <c r="L366">
        <v>4000</v>
      </c>
      <c r="M366">
        <v>4055</v>
      </c>
      <c r="N366">
        <v>3995</v>
      </c>
      <c r="O366" s="66">
        <v>7.4999999999999997E-3</v>
      </c>
      <c r="P366">
        <v>4040</v>
      </c>
      <c r="Q366" s="66">
        <v>-2.4752475247524753E-3</v>
      </c>
      <c r="R366" s="66">
        <v>8.7609511889862324E-3</v>
      </c>
      <c r="S366">
        <v>64100</v>
      </c>
      <c r="T366" s="123">
        <v>4031.7862</v>
      </c>
      <c r="U366">
        <v>4285</v>
      </c>
      <c r="V366">
        <v>3535</v>
      </c>
      <c r="Z366" s="117">
        <v>0.63896990740740744</v>
      </c>
    </row>
    <row r="367" spans="1:26">
      <c r="A367" s="3">
        <v>46230</v>
      </c>
      <c r="B367">
        <v>4061.92</v>
      </c>
      <c r="C367" s="4">
        <v>1.26E-2</v>
      </c>
      <c r="D367">
        <v>65020</v>
      </c>
      <c r="E367" s="119">
        <v>7.0999999999999995E-3</v>
      </c>
      <c r="F367">
        <v>9308</v>
      </c>
      <c r="G367" t="s">
        <v>109</v>
      </c>
      <c r="H367">
        <v>1851</v>
      </c>
      <c r="I367">
        <v>115</v>
      </c>
      <c r="J367" s="66">
        <v>6.624423963133641E-2</v>
      </c>
      <c r="K367">
        <v>1736</v>
      </c>
      <c r="L367">
        <v>1738</v>
      </c>
      <c r="M367">
        <v>1862</v>
      </c>
      <c r="N367">
        <v>1738</v>
      </c>
      <c r="O367" s="66">
        <v>6.5017261219792871E-2</v>
      </c>
      <c r="P367">
        <v>1807</v>
      </c>
      <c r="Q367" s="66">
        <v>2.4349750968456003E-2</v>
      </c>
      <c r="R367" s="66">
        <v>6.5017261219792871E-2</v>
      </c>
      <c r="S367">
        <v>263400</v>
      </c>
      <c r="T367" s="123">
        <v>1813.7231999999999</v>
      </c>
      <c r="U367">
        <v>1747</v>
      </c>
      <c r="V367">
        <v>1271</v>
      </c>
      <c r="Z367" s="117">
        <v>0.63908564814814817</v>
      </c>
    </row>
    <row r="368" spans="1:26">
      <c r="A368" s="3">
        <v>46230</v>
      </c>
      <c r="B368">
        <v>4061.92</v>
      </c>
      <c r="C368" s="4">
        <v>1.26E-2</v>
      </c>
      <c r="D368">
        <v>65020</v>
      </c>
      <c r="E368" s="119">
        <v>7.0999999999999995E-3</v>
      </c>
      <c r="F368">
        <v>9348</v>
      </c>
      <c r="G368" t="s">
        <v>110</v>
      </c>
      <c r="H368">
        <v>419</v>
      </c>
      <c r="I368">
        <v>6</v>
      </c>
      <c r="J368" s="66">
        <v>1.4527845036319613E-2</v>
      </c>
      <c r="K368">
        <v>413</v>
      </c>
      <c r="L368">
        <v>415</v>
      </c>
      <c r="M368">
        <v>420</v>
      </c>
      <c r="N368">
        <v>411</v>
      </c>
      <c r="O368" s="66">
        <v>9.6385542168674707E-3</v>
      </c>
      <c r="P368">
        <v>417</v>
      </c>
      <c r="Q368" s="66">
        <v>4.7961630695443642E-3</v>
      </c>
      <c r="R368" s="66">
        <v>1.9464720194647202E-2</v>
      </c>
      <c r="S368">
        <v>719700</v>
      </c>
      <c r="T368" s="123">
        <v>414.96449999999999</v>
      </c>
      <c r="U368">
        <v>710</v>
      </c>
      <c r="V368">
        <v>406</v>
      </c>
      <c r="Z368" s="117">
        <v>0.63891203703703703</v>
      </c>
    </row>
    <row r="369" spans="1:26">
      <c r="A369" s="3">
        <v>46230</v>
      </c>
      <c r="B369">
        <v>4061.92</v>
      </c>
      <c r="C369" s="4">
        <v>1.26E-2</v>
      </c>
      <c r="D369">
        <v>65020</v>
      </c>
      <c r="E369" s="119">
        <v>7.0999999999999995E-3</v>
      </c>
      <c r="F369">
        <v>9432</v>
      </c>
      <c r="G369" t="s">
        <v>111</v>
      </c>
      <c r="H369">
        <v>154.1</v>
      </c>
      <c r="I369">
        <v>2.8</v>
      </c>
      <c r="J369" s="66">
        <v>1.8506278916060805E-2</v>
      </c>
      <c r="K369">
        <v>151.30000000000001</v>
      </c>
      <c r="L369">
        <v>151.5</v>
      </c>
      <c r="M369">
        <v>154.30000000000001</v>
      </c>
      <c r="N369">
        <v>151.5</v>
      </c>
      <c r="O369" s="66">
        <v>1.7161716171617124E-2</v>
      </c>
      <c r="P369">
        <v>153.80000000000001</v>
      </c>
      <c r="Q369" s="66">
        <v>1.9505851755525548E-3</v>
      </c>
      <c r="R369" s="66">
        <v>1.7161716171617124E-2</v>
      </c>
      <c r="S369">
        <v>199506500</v>
      </c>
      <c r="T369" s="123">
        <v>153.49270000000001</v>
      </c>
      <c r="U369">
        <v>161.19999999999999</v>
      </c>
      <c r="V369">
        <v>142.6</v>
      </c>
      <c r="Z369" s="117">
        <v>0.63915509259259262</v>
      </c>
    </row>
    <row r="370" spans="1:26">
      <c r="A370" s="3">
        <v>46230</v>
      </c>
      <c r="B370">
        <v>4061.92</v>
      </c>
      <c r="C370" s="4">
        <v>1.26E-2</v>
      </c>
      <c r="D370">
        <v>65020</v>
      </c>
      <c r="E370" s="119">
        <v>7.0999999999999995E-3</v>
      </c>
      <c r="F370">
        <v>9449</v>
      </c>
      <c r="G370" t="s">
        <v>112</v>
      </c>
      <c r="H370">
        <v>4110</v>
      </c>
      <c r="I370">
        <v>194</v>
      </c>
      <c r="J370" s="66">
        <v>4.9540347293156282E-2</v>
      </c>
      <c r="K370">
        <v>3916</v>
      </c>
      <c r="L370">
        <v>4000</v>
      </c>
      <c r="M370">
        <v>4120</v>
      </c>
      <c r="N370">
        <v>3987</v>
      </c>
      <c r="O370" s="66">
        <v>2.75E-2</v>
      </c>
      <c r="P370">
        <v>4070</v>
      </c>
      <c r="Q370" s="66">
        <v>9.8280098280098278E-3</v>
      </c>
      <c r="R370" s="66">
        <v>3.0850263355906696E-2</v>
      </c>
      <c r="S370">
        <v>380100</v>
      </c>
      <c r="T370" s="123">
        <v>4079.0173</v>
      </c>
      <c r="U370">
        <v>4140</v>
      </c>
      <c r="V370">
        <v>2731.5</v>
      </c>
      <c r="Z370" s="117">
        <v>0.63910879629629624</v>
      </c>
    </row>
    <row r="371" spans="1:26">
      <c r="A371" s="3">
        <v>46230</v>
      </c>
      <c r="B371">
        <v>4061.92</v>
      </c>
      <c r="C371" s="4">
        <v>1.26E-2</v>
      </c>
      <c r="D371">
        <v>65020</v>
      </c>
      <c r="E371" s="119">
        <v>7.0999999999999995E-3</v>
      </c>
      <c r="F371">
        <v>9501</v>
      </c>
      <c r="G371" t="s">
        <v>113</v>
      </c>
      <c r="H371">
        <v>537.70000000000005</v>
      </c>
      <c r="I371">
        <v>21</v>
      </c>
      <c r="J371" s="66">
        <v>4.0642539191019927E-2</v>
      </c>
      <c r="K371">
        <v>516.70000000000005</v>
      </c>
      <c r="L371">
        <v>530.1</v>
      </c>
      <c r="M371">
        <v>537.9</v>
      </c>
      <c r="N371">
        <v>522.29999999999995</v>
      </c>
      <c r="O371" s="66">
        <v>1.4336917562724056E-2</v>
      </c>
      <c r="P371">
        <v>525.5</v>
      </c>
      <c r="Q371" s="66">
        <v>2.3215984776403513E-2</v>
      </c>
      <c r="R371" s="66">
        <v>2.9484970323569008E-2</v>
      </c>
      <c r="S371">
        <v>32544000</v>
      </c>
      <c r="T371" s="123">
        <v>530.69290000000001</v>
      </c>
      <c r="U371">
        <v>760</v>
      </c>
      <c r="V371">
        <v>442.8</v>
      </c>
      <c r="Z371" s="117">
        <v>0.63916666666666666</v>
      </c>
    </row>
    <row r="372" spans="1:26">
      <c r="A372" s="3">
        <v>46230</v>
      </c>
      <c r="B372">
        <v>4061.92</v>
      </c>
      <c r="C372" s="4">
        <v>1.26E-2</v>
      </c>
      <c r="D372">
        <v>65020</v>
      </c>
      <c r="E372" s="119">
        <v>7.0999999999999995E-3</v>
      </c>
      <c r="F372">
        <v>9531</v>
      </c>
      <c r="G372" t="s">
        <v>114</v>
      </c>
      <c r="H372">
        <v>6249</v>
      </c>
      <c r="I372">
        <v>23</v>
      </c>
      <c r="J372" s="66">
        <v>3.6941856729842595E-3</v>
      </c>
      <c r="K372">
        <v>6226</v>
      </c>
      <c r="L372">
        <v>6275</v>
      </c>
      <c r="M372">
        <v>6284</v>
      </c>
      <c r="N372">
        <v>6175</v>
      </c>
      <c r="O372" s="66">
        <v>-4.1434262948207169E-3</v>
      </c>
      <c r="P372">
        <v>6230</v>
      </c>
      <c r="Q372" s="66">
        <v>3.0497592295345103E-3</v>
      </c>
      <c r="R372" s="66">
        <v>1.1983805668016195E-2</v>
      </c>
      <c r="S372">
        <v>573200</v>
      </c>
      <c r="T372" s="123">
        <v>6225.2632000000003</v>
      </c>
      <c r="U372">
        <v>7967</v>
      </c>
      <c r="V372">
        <v>5896</v>
      </c>
      <c r="Z372" s="117">
        <v>0.63912037037037039</v>
      </c>
    </row>
    <row r="373" spans="1:26">
      <c r="A373" s="3">
        <v>46230</v>
      </c>
      <c r="B373">
        <v>4061.92</v>
      </c>
      <c r="C373" s="4">
        <v>1.26E-2</v>
      </c>
      <c r="D373">
        <v>65020</v>
      </c>
      <c r="E373" s="119">
        <v>7.0999999999999995E-3</v>
      </c>
      <c r="F373">
        <v>9882</v>
      </c>
      <c r="G373" t="s">
        <v>115</v>
      </c>
      <c r="H373">
        <v>1826</v>
      </c>
      <c r="I373">
        <v>39</v>
      </c>
      <c r="J373" s="66">
        <v>2.1824286513710128E-2</v>
      </c>
      <c r="K373">
        <v>1787</v>
      </c>
      <c r="L373">
        <v>1800</v>
      </c>
      <c r="M373">
        <v>1831</v>
      </c>
      <c r="N373">
        <v>1795</v>
      </c>
      <c r="O373" s="66">
        <v>1.4444444444444444E-2</v>
      </c>
      <c r="P373">
        <v>1816</v>
      </c>
      <c r="Q373" s="66">
        <v>5.5066079295154188E-3</v>
      </c>
      <c r="R373" s="66">
        <v>1.7270194986072424E-2</v>
      </c>
      <c r="S373">
        <v>150300</v>
      </c>
      <c r="T373" s="123">
        <v>1818.3339000000001</v>
      </c>
      <c r="U373">
        <v>1857</v>
      </c>
      <c r="V373">
        <v>1487</v>
      </c>
      <c r="Z373" s="117">
        <v>0.63905092592592594</v>
      </c>
    </row>
    <row r="374" spans="1:26">
      <c r="A374" s="3">
        <v>46231</v>
      </c>
      <c r="B374">
        <v>3961.55</v>
      </c>
      <c r="C374" s="4">
        <v>-2.5699999999999997E-2</v>
      </c>
      <c r="D374">
        <v>62390</v>
      </c>
      <c r="E374" s="119">
        <v>-4.2699999999999995E-2</v>
      </c>
      <c r="F374">
        <v>1605</v>
      </c>
      <c r="G374" t="s">
        <v>21</v>
      </c>
      <c r="H374">
        <v>3565</v>
      </c>
      <c r="I374">
        <v>-87</v>
      </c>
      <c r="J374" s="66">
        <v>-2.3822562979189485E-2</v>
      </c>
      <c r="K374">
        <v>3652</v>
      </c>
      <c r="L374">
        <v>3593</v>
      </c>
      <c r="M374">
        <v>3607</v>
      </c>
      <c r="N374">
        <v>3534</v>
      </c>
      <c r="O374" s="66">
        <v>-7.7929306985805736E-3</v>
      </c>
      <c r="P374">
        <v>3539</v>
      </c>
      <c r="Q374" s="66">
        <v>7.3467081096354903E-3</v>
      </c>
      <c r="R374" s="66">
        <v>8.771929824561403E-3</v>
      </c>
      <c r="S374">
        <v>3127100</v>
      </c>
      <c r="T374" s="123">
        <v>3563.4922999999999</v>
      </c>
      <c r="U374">
        <v>4955</v>
      </c>
      <c r="V374">
        <v>3020</v>
      </c>
      <c r="Z374" s="117">
        <v>0.63747685185185188</v>
      </c>
    </row>
    <row r="375" spans="1:26">
      <c r="A375" s="3">
        <v>46231</v>
      </c>
      <c r="B375">
        <v>3961.55</v>
      </c>
      <c r="C375" s="4">
        <v>-2.5699999999999997E-2</v>
      </c>
      <c r="D375">
        <v>62390</v>
      </c>
      <c r="E375" s="119">
        <v>-4.2699999999999995E-2</v>
      </c>
      <c r="F375">
        <v>1833</v>
      </c>
      <c r="G375" t="s">
        <v>24</v>
      </c>
      <c r="H375">
        <v>5820</v>
      </c>
      <c r="I375">
        <v>-30</v>
      </c>
      <c r="J375" s="66">
        <v>-5.1282051282051282E-3</v>
      </c>
      <c r="K375">
        <v>5850</v>
      </c>
      <c r="L375">
        <v>5850</v>
      </c>
      <c r="M375">
        <v>5890</v>
      </c>
      <c r="N375">
        <v>5780</v>
      </c>
      <c r="O375" s="66">
        <v>-5.1282051282051282E-3</v>
      </c>
      <c r="P375">
        <v>5860</v>
      </c>
      <c r="Q375" s="66">
        <v>-6.8259385665529011E-3</v>
      </c>
      <c r="R375" s="66">
        <v>6.920415224913495E-3</v>
      </c>
      <c r="S375">
        <v>90800</v>
      </c>
      <c r="T375" s="123">
        <v>5834.2840999999999</v>
      </c>
      <c r="U375">
        <v>7490</v>
      </c>
      <c r="V375">
        <v>5420</v>
      </c>
      <c r="Z375" s="117">
        <v>0.63653935185185184</v>
      </c>
    </row>
    <row r="376" spans="1:26">
      <c r="A376" s="3">
        <v>46231</v>
      </c>
      <c r="B376">
        <v>3961.55</v>
      </c>
      <c r="C376" s="4">
        <v>-2.5699999999999997E-2</v>
      </c>
      <c r="D376">
        <v>62390</v>
      </c>
      <c r="E376" s="119">
        <v>-4.2699999999999995E-2</v>
      </c>
      <c r="F376">
        <v>1911</v>
      </c>
      <c r="G376" t="s">
        <v>25</v>
      </c>
      <c r="H376">
        <v>1378</v>
      </c>
      <c r="I376">
        <v>1.5</v>
      </c>
      <c r="J376" s="66">
        <v>1.0897203051216855E-3</v>
      </c>
      <c r="K376">
        <v>1376.5</v>
      </c>
      <c r="L376">
        <v>1365</v>
      </c>
      <c r="M376">
        <v>1380</v>
      </c>
      <c r="N376">
        <v>1356</v>
      </c>
      <c r="O376" s="66">
        <v>9.5238095238095247E-3</v>
      </c>
      <c r="P376">
        <v>1372</v>
      </c>
      <c r="Q376" s="66">
        <v>4.3731778425655978E-3</v>
      </c>
      <c r="R376" s="66">
        <v>1.6224188790560472E-2</v>
      </c>
      <c r="S376">
        <v>1760200</v>
      </c>
      <c r="T376" s="123">
        <v>1370.9575</v>
      </c>
      <c r="U376">
        <v>1874.5</v>
      </c>
      <c r="V376">
        <v>1232.5</v>
      </c>
      <c r="Z376" s="117">
        <v>0.63758101851851856</v>
      </c>
    </row>
    <row r="377" spans="1:26">
      <c r="A377" s="3">
        <v>46231</v>
      </c>
      <c r="B377">
        <v>3961.55</v>
      </c>
      <c r="C377" s="4">
        <v>-2.5699999999999997E-2</v>
      </c>
      <c r="D377">
        <v>62390</v>
      </c>
      <c r="E377" s="119">
        <v>-4.2699999999999995E-2</v>
      </c>
      <c r="F377">
        <v>1925</v>
      </c>
      <c r="G377" t="s">
        <v>26</v>
      </c>
      <c r="H377">
        <v>4770</v>
      </c>
      <c r="I377">
        <v>30</v>
      </c>
      <c r="J377" s="66">
        <v>6.3291139240506328E-3</v>
      </c>
      <c r="K377">
        <v>4740</v>
      </c>
      <c r="L377">
        <v>4740</v>
      </c>
      <c r="M377">
        <v>4786</v>
      </c>
      <c r="N377">
        <v>4723</v>
      </c>
      <c r="O377" s="66">
        <v>6.3291139240506328E-3</v>
      </c>
      <c r="P377">
        <v>4772</v>
      </c>
      <c r="Q377" s="66">
        <v>-4.1911148365465214E-4</v>
      </c>
      <c r="R377" s="66">
        <v>9.9513021384713112E-3</v>
      </c>
      <c r="S377">
        <v>1153300</v>
      </c>
      <c r="T377" s="123">
        <v>4759.0186999999996</v>
      </c>
      <c r="U377">
        <v>5805</v>
      </c>
      <c r="V377">
        <v>4081</v>
      </c>
      <c r="Z377" s="117">
        <v>0.63758101851851856</v>
      </c>
    </row>
    <row r="378" spans="1:26">
      <c r="A378" s="3">
        <v>46231</v>
      </c>
      <c r="B378">
        <v>3961.55</v>
      </c>
      <c r="C378" s="4">
        <v>-2.5699999999999997E-2</v>
      </c>
      <c r="D378">
        <v>62390</v>
      </c>
      <c r="E378" s="119">
        <v>-4.2699999999999995E-2</v>
      </c>
      <c r="F378">
        <v>1928</v>
      </c>
      <c r="G378" t="s">
        <v>27</v>
      </c>
      <c r="H378">
        <v>3667</v>
      </c>
      <c r="I378">
        <v>28</v>
      </c>
      <c r="J378" s="66">
        <v>7.6944215443803246E-3</v>
      </c>
      <c r="K378">
        <v>3639</v>
      </c>
      <c r="L378">
        <v>3630</v>
      </c>
      <c r="M378">
        <v>3669</v>
      </c>
      <c r="N378">
        <v>3622</v>
      </c>
      <c r="O378" s="66">
        <v>1.0192837465564738E-2</v>
      </c>
      <c r="P378">
        <v>3650</v>
      </c>
      <c r="Q378" s="66">
        <v>4.6575342465753422E-3</v>
      </c>
      <c r="R378" s="66">
        <v>1.2424075096631695E-2</v>
      </c>
      <c r="S378">
        <v>2316400</v>
      </c>
      <c r="T378" s="123">
        <v>3652.2892000000002</v>
      </c>
      <c r="U378">
        <v>3832</v>
      </c>
      <c r="V378">
        <v>3181</v>
      </c>
      <c r="Z378" s="117">
        <v>0.6375925925925926</v>
      </c>
    </row>
    <row r="379" spans="1:26">
      <c r="A379" s="3">
        <v>46231</v>
      </c>
      <c r="B379">
        <v>3961.55</v>
      </c>
      <c r="C379" s="4">
        <v>-2.5699999999999997E-2</v>
      </c>
      <c r="D379">
        <v>62390</v>
      </c>
      <c r="E379" s="119">
        <v>-4.2699999999999995E-2</v>
      </c>
      <c r="F379">
        <v>1929</v>
      </c>
      <c r="G379" t="s">
        <v>28</v>
      </c>
      <c r="H379">
        <v>1139</v>
      </c>
      <c r="I379">
        <v>-15</v>
      </c>
      <c r="J379" s="66">
        <v>-1.2998266897746967E-2</v>
      </c>
      <c r="K379">
        <v>1154</v>
      </c>
      <c r="L379">
        <v>1150</v>
      </c>
      <c r="M379">
        <v>1153</v>
      </c>
      <c r="N379">
        <v>1134</v>
      </c>
      <c r="O379" s="66">
        <v>-9.5652173913043474E-3</v>
      </c>
      <c r="P379">
        <v>1137</v>
      </c>
      <c r="Q379" s="66">
        <v>1.7590149516270889E-3</v>
      </c>
      <c r="R379" s="66">
        <v>4.4091710758377423E-3</v>
      </c>
      <c r="S379">
        <v>47700</v>
      </c>
      <c r="T379" s="123">
        <v>1141.3186000000001</v>
      </c>
      <c r="U379">
        <v>1465</v>
      </c>
      <c r="V379">
        <v>1074</v>
      </c>
      <c r="Z379" s="117">
        <v>0.6375925925925926</v>
      </c>
    </row>
    <row r="380" spans="1:26">
      <c r="A380" s="3">
        <v>46231</v>
      </c>
      <c r="B380">
        <v>3961.55</v>
      </c>
      <c r="C380" s="4">
        <v>-2.5699999999999997E-2</v>
      </c>
      <c r="D380">
        <v>62390</v>
      </c>
      <c r="E380" s="119">
        <v>-4.2699999999999995E-2</v>
      </c>
      <c r="F380">
        <v>1963</v>
      </c>
      <c r="G380" t="s">
        <v>29</v>
      </c>
      <c r="H380">
        <v>2281.5</v>
      </c>
      <c r="I380">
        <v>-89.5</v>
      </c>
      <c r="J380" s="66">
        <v>-3.7747785744411642E-2</v>
      </c>
      <c r="K380">
        <v>2371</v>
      </c>
      <c r="L380">
        <v>2321</v>
      </c>
      <c r="M380">
        <v>2337</v>
      </c>
      <c r="N380">
        <v>2274.5</v>
      </c>
      <c r="O380" s="66">
        <v>-1.7018526497199482E-2</v>
      </c>
      <c r="P380">
        <v>2315</v>
      </c>
      <c r="Q380" s="66">
        <v>-1.4470842332613391E-2</v>
      </c>
      <c r="R380" s="66">
        <v>3.0775994724115191E-3</v>
      </c>
      <c r="S380">
        <v>1615200</v>
      </c>
      <c r="T380" s="123">
        <v>2298.3382000000001</v>
      </c>
      <c r="U380">
        <v>2927.5</v>
      </c>
      <c r="V380">
        <v>1950.5</v>
      </c>
      <c r="Z380" s="117">
        <v>0.63754629629629633</v>
      </c>
    </row>
    <row r="381" spans="1:26">
      <c r="A381" s="3">
        <v>46231</v>
      </c>
      <c r="B381">
        <v>3961.55</v>
      </c>
      <c r="C381" s="4">
        <v>-2.5699999999999997E-2</v>
      </c>
      <c r="D381">
        <v>62390</v>
      </c>
      <c r="E381" s="119">
        <v>-4.2699999999999995E-2</v>
      </c>
      <c r="F381">
        <v>2124</v>
      </c>
      <c r="G381" t="s">
        <v>30</v>
      </c>
      <c r="H381">
        <v>957</v>
      </c>
      <c r="I381">
        <v>9</v>
      </c>
      <c r="J381" s="66">
        <v>9.4936708860759497E-3</v>
      </c>
      <c r="K381">
        <v>948</v>
      </c>
      <c r="L381">
        <v>951</v>
      </c>
      <c r="M381">
        <v>960</v>
      </c>
      <c r="N381">
        <v>943</v>
      </c>
      <c r="O381" s="66">
        <v>6.3091482649842269E-3</v>
      </c>
      <c r="P381">
        <v>951</v>
      </c>
      <c r="Q381" s="66">
        <v>6.3091482649842269E-3</v>
      </c>
      <c r="R381" s="66">
        <v>1.4846235418875928E-2</v>
      </c>
      <c r="S381">
        <v>968400</v>
      </c>
      <c r="T381" s="123">
        <v>951.32619999999997</v>
      </c>
      <c r="U381">
        <v>1092</v>
      </c>
      <c r="V381">
        <v>820</v>
      </c>
      <c r="Z381" s="117">
        <v>0.6374305555555555</v>
      </c>
    </row>
    <row r="382" spans="1:26">
      <c r="A382" s="3">
        <v>46231</v>
      </c>
      <c r="B382">
        <v>3961.55</v>
      </c>
      <c r="C382" s="4">
        <v>-2.5699999999999997E-2</v>
      </c>
      <c r="D382">
        <v>62390</v>
      </c>
      <c r="E382" s="119">
        <v>-4.2699999999999995E-2</v>
      </c>
      <c r="F382">
        <v>2162</v>
      </c>
      <c r="G382" t="s">
        <v>31</v>
      </c>
      <c r="H382">
        <v>537</v>
      </c>
      <c r="I382">
        <v>1</v>
      </c>
      <c r="J382" s="66">
        <v>1.8656716417910447E-3</v>
      </c>
      <c r="K382">
        <v>536</v>
      </c>
      <c r="L382">
        <v>536</v>
      </c>
      <c r="M382">
        <v>537</v>
      </c>
      <c r="N382">
        <v>536</v>
      </c>
      <c r="O382" s="66">
        <v>1.8656716417910447E-3</v>
      </c>
      <c r="R382" s="66">
        <v>1.8656716417910447E-3</v>
      </c>
      <c r="S382">
        <v>10000</v>
      </c>
      <c r="T382" s="123">
        <v>536.99</v>
      </c>
      <c r="U382">
        <v>540</v>
      </c>
      <c r="V382">
        <v>382</v>
      </c>
      <c r="Z382" s="117">
        <v>0.45167824074074076</v>
      </c>
    </row>
    <row r="383" spans="1:26">
      <c r="A383" s="3">
        <v>46231</v>
      </c>
      <c r="B383">
        <v>3961.55</v>
      </c>
      <c r="C383" s="4">
        <v>-2.5699999999999997E-2</v>
      </c>
      <c r="D383">
        <v>62390</v>
      </c>
      <c r="E383" s="119">
        <v>-4.2699999999999995E-2</v>
      </c>
      <c r="F383">
        <v>2229</v>
      </c>
      <c r="G383" t="s">
        <v>32</v>
      </c>
      <c r="H383">
        <v>3062</v>
      </c>
      <c r="I383">
        <v>64</v>
      </c>
      <c r="J383" s="66">
        <v>2.134756504336224E-2</v>
      </c>
      <c r="K383">
        <v>2998</v>
      </c>
      <c r="L383">
        <v>3029</v>
      </c>
      <c r="M383">
        <v>3064</v>
      </c>
      <c r="N383">
        <v>3023</v>
      </c>
      <c r="O383" s="66">
        <v>1.0894684714427203E-2</v>
      </c>
      <c r="P383">
        <v>3057</v>
      </c>
      <c r="Q383" s="66">
        <v>1.6355904481517827E-3</v>
      </c>
      <c r="R383" s="66">
        <v>1.2901091630830301E-2</v>
      </c>
      <c r="S383">
        <v>214700</v>
      </c>
      <c r="T383" s="123">
        <v>3048.8598000000002</v>
      </c>
      <c r="U383">
        <v>3194</v>
      </c>
      <c r="V383">
        <v>2756</v>
      </c>
      <c r="Z383" s="117">
        <v>0.63748842592592592</v>
      </c>
    </row>
    <row r="384" spans="1:26">
      <c r="A384" s="3">
        <v>46231</v>
      </c>
      <c r="B384">
        <v>3961.55</v>
      </c>
      <c r="C384" s="4">
        <v>-2.5699999999999997E-2</v>
      </c>
      <c r="D384">
        <v>62390</v>
      </c>
      <c r="E384" s="119">
        <v>-4.2699999999999995E-2</v>
      </c>
      <c r="F384">
        <v>2768</v>
      </c>
      <c r="G384" t="s">
        <v>33</v>
      </c>
      <c r="H384">
        <v>5336</v>
      </c>
      <c r="I384">
        <v>-110</v>
      </c>
      <c r="J384" s="66">
        <v>-2.0198310686742563E-2</v>
      </c>
      <c r="K384">
        <v>5446</v>
      </c>
      <c r="L384">
        <v>5409</v>
      </c>
      <c r="M384">
        <v>5413</v>
      </c>
      <c r="N384">
        <v>5304</v>
      </c>
      <c r="O384" s="66">
        <v>-1.349602514327972E-2</v>
      </c>
      <c r="P384">
        <v>5332</v>
      </c>
      <c r="Q384" s="66">
        <v>7.501875468867217E-4</v>
      </c>
      <c r="R384" s="66">
        <v>6.0331825037707393E-3</v>
      </c>
      <c r="S384">
        <v>758100</v>
      </c>
      <c r="T384" s="123">
        <v>5347.6894000000002</v>
      </c>
      <c r="U384">
        <v>7257</v>
      </c>
      <c r="V384">
        <v>4923</v>
      </c>
      <c r="Z384" s="117">
        <v>0.63740740740740742</v>
      </c>
    </row>
    <row r="385" spans="1:26">
      <c r="A385" s="3">
        <v>46231</v>
      </c>
      <c r="B385">
        <v>3961.55</v>
      </c>
      <c r="C385" s="4">
        <v>-2.5699999999999997E-2</v>
      </c>
      <c r="D385">
        <v>62390</v>
      </c>
      <c r="E385" s="119">
        <v>-4.2699999999999995E-2</v>
      </c>
      <c r="F385">
        <v>2769</v>
      </c>
      <c r="G385" t="s">
        <v>34</v>
      </c>
      <c r="H385">
        <v>888</v>
      </c>
      <c r="I385">
        <v>3</v>
      </c>
      <c r="J385" s="66">
        <v>3.3898305084745762E-3</v>
      </c>
      <c r="K385">
        <v>885</v>
      </c>
      <c r="L385">
        <v>888</v>
      </c>
      <c r="M385">
        <v>889</v>
      </c>
      <c r="N385">
        <v>885</v>
      </c>
      <c r="O385" s="66">
        <v>0</v>
      </c>
      <c r="P385">
        <v>885</v>
      </c>
      <c r="Q385" s="66">
        <v>3.3898305084745762E-3</v>
      </c>
      <c r="R385" s="66">
        <v>3.3898305084745762E-3</v>
      </c>
      <c r="S385">
        <v>2900</v>
      </c>
      <c r="T385" s="123">
        <v>886.65509999999995</v>
      </c>
      <c r="U385">
        <v>990</v>
      </c>
      <c r="V385">
        <v>807</v>
      </c>
      <c r="Z385" s="117">
        <v>0.63525462962962964</v>
      </c>
    </row>
    <row r="386" spans="1:26">
      <c r="A386" s="3">
        <v>46231</v>
      </c>
      <c r="B386">
        <v>3961.55</v>
      </c>
      <c r="C386" s="4">
        <v>-2.5699999999999997E-2</v>
      </c>
      <c r="D386">
        <v>62390</v>
      </c>
      <c r="E386" s="119">
        <v>-4.2699999999999995E-2</v>
      </c>
      <c r="F386">
        <v>2914</v>
      </c>
      <c r="G386" t="s">
        <v>35</v>
      </c>
      <c r="H386">
        <v>6641</v>
      </c>
      <c r="I386">
        <v>110</v>
      </c>
      <c r="J386" s="66">
        <v>1.6842749961721023E-2</v>
      </c>
      <c r="K386">
        <v>6531</v>
      </c>
      <c r="L386">
        <v>6573</v>
      </c>
      <c r="M386">
        <v>6652</v>
      </c>
      <c r="N386">
        <v>6550</v>
      </c>
      <c r="O386" s="66">
        <v>1.0345352198387342E-2</v>
      </c>
      <c r="P386">
        <v>6620</v>
      </c>
      <c r="Q386" s="66">
        <v>3.1722054380664655E-3</v>
      </c>
      <c r="R386" s="66">
        <v>1.3893129770992366E-2</v>
      </c>
      <c r="S386">
        <v>3449100</v>
      </c>
      <c r="T386" s="123">
        <v>6610.6370999999999</v>
      </c>
      <c r="U386">
        <v>6575</v>
      </c>
      <c r="V386">
        <v>5451</v>
      </c>
      <c r="Z386" s="117">
        <v>0.63760416666666664</v>
      </c>
    </row>
    <row r="387" spans="1:26">
      <c r="A387" s="3">
        <v>46231</v>
      </c>
      <c r="B387">
        <v>3961.55</v>
      </c>
      <c r="C387" s="4">
        <v>-2.5699999999999997E-2</v>
      </c>
      <c r="D387">
        <v>62390</v>
      </c>
      <c r="E387" s="119">
        <v>-4.2699999999999995E-2</v>
      </c>
      <c r="F387">
        <v>3003</v>
      </c>
      <c r="G387" t="s">
        <v>36</v>
      </c>
      <c r="H387">
        <v>1807.5</v>
      </c>
      <c r="I387">
        <v>-27.5</v>
      </c>
      <c r="J387" s="66">
        <v>-1.4986376021798364E-2</v>
      </c>
      <c r="K387">
        <v>1835</v>
      </c>
      <c r="L387">
        <v>1810</v>
      </c>
      <c r="M387">
        <v>1857</v>
      </c>
      <c r="N387">
        <v>1793</v>
      </c>
      <c r="O387" s="66">
        <v>-1.3812154696132596E-3</v>
      </c>
      <c r="P387">
        <v>1848.5</v>
      </c>
      <c r="Q387" s="66">
        <v>-2.2180146064376523E-2</v>
      </c>
      <c r="R387" s="66">
        <v>8.0870050195203571E-3</v>
      </c>
      <c r="S387">
        <v>3055800</v>
      </c>
      <c r="T387" s="123">
        <v>1826.8893</v>
      </c>
      <c r="U387">
        <v>2094</v>
      </c>
      <c r="V387">
        <v>1620.5</v>
      </c>
      <c r="Z387" s="117">
        <v>0.63756944444444441</v>
      </c>
    </row>
    <row r="388" spans="1:26">
      <c r="A388" s="3">
        <v>46231</v>
      </c>
      <c r="B388">
        <v>3961.55</v>
      </c>
      <c r="C388" s="4">
        <v>-2.5699999999999997E-2</v>
      </c>
      <c r="D388">
        <v>62390</v>
      </c>
      <c r="E388" s="119">
        <v>-4.2699999999999995E-2</v>
      </c>
      <c r="F388">
        <v>3407</v>
      </c>
      <c r="G388" t="s">
        <v>37</v>
      </c>
      <c r="H388">
        <v>1823.5</v>
      </c>
      <c r="I388">
        <v>-49</v>
      </c>
      <c r="J388" s="66">
        <v>-2.6168224299065422E-2</v>
      </c>
      <c r="K388">
        <v>1872.5</v>
      </c>
      <c r="L388">
        <v>1835</v>
      </c>
      <c r="M388">
        <v>1855.5</v>
      </c>
      <c r="N388">
        <v>1800</v>
      </c>
      <c r="O388" s="66">
        <v>-6.2670299727520433E-3</v>
      </c>
      <c r="P388">
        <v>1811</v>
      </c>
      <c r="Q388" s="66">
        <v>6.9022639425731641E-3</v>
      </c>
      <c r="R388" s="66">
        <v>1.3055555555555556E-2</v>
      </c>
      <c r="S388">
        <v>3267300</v>
      </c>
      <c r="T388" s="123">
        <v>1822.3807999999999</v>
      </c>
      <c r="U388">
        <v>1906</v>
      </c>
      <c r="V388">
        <v>1415</v>
      </c>
      <c r="Z388" s="117">
        <v>0.63753472222222218</v>
      </c>
    </row>
    <row r="389" spans="1:26">
      <c r="A389" s="3">
        <v>46231</v>
      </c>
      <c r="B389">
        <v>3961.55</v>
      </c>
      <c r="C389" s="4">
        <v>-2.5699999999999997E-2</v>
      </c>
      <c r="D389">
        <v>62390</v>
      </c>
      <c r="E389" s="119">
        <v>-4.2699999999999995E-2</v>
      </c>
      <c r="F389">
        <v>4008</v>
      </c>
      <c r="G389" t="s">
        <v>38</v>
      </c>
      <c r="H389">
        <v>1229</v>
      </c>
      <c r="I389">
        <v>-54</v>
      </c>
      <c r="J389" s="66">
        <v>-4.2088854247856584E-2</v>
      </c>
      <c r="K389">
        <v>1283</v>
      </c>
      <c r="L389">
        <v>1278</v>
      </c>
      <c r="M389">
        <v>1297</v>
      </c>
      <c r="N389">
        <v>1227</v>
      </c>
      <c r="O389" s="66">
        <v>-3.8341158059467917E-2</v>
      </c>
      <c r="P389">
        <v>1239</v>
      </c>
      <c r="Q389" s="66">
        <v>-8.0710250201775618E-3</v>
      </c>
      <c r="R389" s="66">
        <v>1.6299918500407497E-3</v>
      </c>
      <c r="S389">
        <v>174600</v>
      </c>
      <c r="T389" s="123">
        <v>1247.3018</v>
      </c>
      <c r="U389">
        <v>1398</v>
      </c>
      <c r="V389">
        <v>1141</v>
      </c>
      <c r="Z389" s="117">
        <v>0.63717592592592598</v>
      </c>
    </row>
    <row r="390" spans="1:26">
      <c r="A390" s="3">
        <v>46231</v>
      </c>
      <c r="B390">
        <v>3961.55</v>
      </c>
      <c r="C390" s="4">
        <v>-2.5699999999999997E-2</v>
      </c>
      <c r="D390">
        <v>62390</v>
      </c>
      <c r="E390" s="119">
        <v>-4.2699999999999995E-2</v>
      </c>
      <c r="F390">
        <v>4026</v>
      </c>
      <c r="G390" t="s">
        <v>39</v>
      </c>
      <c r="H390">
        <v>1530</v>
      </c>
      <c r="I390">
        <v>-52</v>
      </c>
      <c r="J390" s="66">
        <v>-3.286978508217446E-2</v>
      </c>
      <c r="K390">
        <v>1582</v>
      </c>
      <c r="L390">
        <v>1580</v>
      </c>
      <c r="M390">
        <v>1580</v>
      </c>
      <c r="N390">
        <v>1529</v>
      </c>
      <c r="O390" s="66">
        <v>-3.1645569620253167E-2</v>
      </c>
      <c r="P390">
        <v>1545</v>
      </c>
      <c r="Q390" s="66">
        <v>-9.7087378640776691E-3</v>
      </c>
      <c r="R390" s="66">
        <v>6.5402223675604975E-4</v>
      </c>
      <c r="S390">
        <v>63800</v>
      </c>
      <c r="T390" s="123">
        <v>1547.9122</v>
      </c>
      <c r="U390">
        <v>2148</v>
      </c>
      <c r="V390">
        <v>1480</v>
      </c>
      <c r="Z390" s="117">
        <v>0.63738425925925923</v>
      </c>
    </row>
    <row r="391" spans="1:26">
      <c r="A391" s="3">
        <v>46231</v>
      </c>
      <c r="B391">
        <v>3961.55</v>
      </c>
      <c r="C391" s="4">
        <v>-2.5699999999999997E-2</v>
      </c>
      <c r="D391">
        <v>62390</v>
      </c>
      <c r="E391" s="119">
        <v>-4.2699999999999995E-2</v>
      </c>
      <c r="F391">
        <v>4062</v>
      </c>
      <c r="G391" t="s">
        <v>40</v>
      </c>
      <c r="H391">
        <v>14755</v>
      </c>
      <c r="I391">
        <v>-1945</v>
      </c>
      <c r="J391" s="66">
        <v>-0.11646706586826347</v>
      </c>
      <c r="K391">
        <v>16700</v>
      </c>
      <c r="L391">
        <v>15400</v>
      </c>
      <c r="M391">
        <v>15590</v>
      </c>
      <c r="N391">
        <v>14470</v>
      </c>
      <c r="O391" s="66">
        <v>-4.1883116883116883E-2</v>
      </c>
      <c r="P391">
        <v>14610</v>
      </c>
      <c r="Q391" s="66">
        <v>9.9247091033538674E-3</v>
      </c>
      <c r="R391" s="66">
        <v>1.9695922598479614E-2</v>
      </c>
      <c r="S391">
        <v>7261600</v>
      </c>
      <c r="T391" s="123">
        <v>14983.5592</v>
      </c>
      <c r="U391">
        <v>27480</v>
      </c>
      <c r="V391">
        <v>6592</v>
      </c>
      <c r="Z391" s="117">
        <v>0.63749999999999996</v>
      </c>
    </row>
    <row r="392" spans="1:26">
      <c r="A392" s="3">
        <v>46231</v>
      </c>
      <c r="B392">
        <v>3961.55</v>
      </c>
      <c r="C392" s="4">
        <v>-2.5699999999999997E-2</v>
      </c>
      <c r="D392">
        <v>62390</v>
      </c>
      <c r="E392" s="119">
        <v>-4.2699999999999995E-2</v>
      </c>
      <c r="F392">
        <v>4063</v>
      </c>
      <c r="G392" t="s">
        <v>41</v>
      </c>
      <c r="H392">
        <v>5867</v>
      </c>
      <c r="I392">
        <v>-279</v>
      </c>
      <c r="J392" s="66">
        <v>-4.5395379108363165E-2</v>
      </c>
      <c r="K392">
        <v>6146</v>
      </c>
      <c r="L392">
        <v>6000</v>
      </c>
      <c r="M392">
        <v>6176</v>
      </c>
      <c r="N392">
        <v>5846</v>
      </c>
      <c r="O392" s="66">
        <v>-2.2166666666666668E-2</v>
      </c>
      <c r="P392">
        <v>5876</v>
      </c>
      <c r="Q392" s="66">
        <v>-1.5316541865214432E-3</v>
      </c>
      <c r="R392" s="66">
        <v>3.5921997947314403E-3</v>
      </c>
      <c r="S392">
        <v>12336600</v>
      </c>
      <c r="T392" s="123">
        <v>5959.2767000000003</v>
      </c>
      <c r="U392">
        <v>7930</v>
      </c>
      <c r="V392">
        <v>4812</v>
      </c>
      <c r="Z392" s="117">
        <v>0.6375925925925926</v>
      </c>
    </row>
    <row r="393" spans="1:26">
      <c r="A393" s="3">
        <v>46231</v>
      </c>
      <c r="B393">
        <v>3961.55</v>
      </c>
      <c r="C393" s="4">
        <v>-2.5699999999999997E-2</v>
      </c>
      <c r="D393">
        <v>62390</v>
      </c>
      <c r="E393" s="119">
        <v>-4.2699999999999995E-2</v>
      </c>
      <c r="F393">
        <v>4068</v>
      </c>
      <c r="G393" t="s">
        <v>42</v>
      </c>
      <c r="H393">
        <v>1637</v>
      </c>
      <c r="I393">
        <v>1</v>
      </c>
      <c r="J393" s="66">
        <v>6.1124694376528117E-4</v>
      </c>
      <c r="K393">
        <v>1636</v>
      </c>
      <c r="L393">
        <v>1652</v>
      </c>
      <c r="M393">
        <v>1652</v>
      </c>
      <c r="N393">
        <v>1637</v>
      </c>
      <c r="O393" s="66">
        <v>-9.0799031476997572E-3</v>
      </c>
      <c r="P393">
        <v>1642</v>
      </c>
      <c r="Q393" s="66">
        <v>-3.0450669914738123E-3</v>
      </c>
      <c r="R393" s="66">
        <v>0</v>
      </c>
      <c r="S393">
        <v>800</v>
      </c>
      <c r="T393" s="123">
        <v>1644.625</v>
      </c>
      <c r="U393">
        <v>2000</v>
      </c>
      <c r="V393">
        <v>1557</v>
      </c>
      <c r="Z393" s="117">
        <v>0.57146990740740744</v>
      </c>
    </row>
    <row r="394" spans="1:26">
      <c r="A394" s="3">
        <v>46231</v>
      </c>
      <c r="B394">
        <v>3961.55</v>
      </c>
      <c r="C394" s="4">
        <v>-2.5699999999999997E-2</v>
      </c>
      <c r="D394">
        <v>62390</v>
      </c>
      <c r="E394" s="119">
        <v>-4.2699999999999995E-2</v>
      </c>
      <c r="F394">
        <v>4100</v>
      </c>
      <c r="G394" t="s">
        <v>43</v>
      </c>
      <c r="H394">
        <v>1323</v>
      </c>
      <c r="I394">
        <v>-87</v>
      </c>
      <c r="J394" s="66">
        <v>-6.1702127659574467E-2</v>
      </c>
      <c r="K394">
        <v>1410</v>
      </c>
      <c r="L394">
        <v>1390</v>
      </c>
      <c r="M394">
        <v>1391</v>
      </c>
      <c r="N394">
        <v>1323</v>
      </c>
      <c r="O394" s="66">
        <v>-4.8201438848920863E-2</v>
      </c>
      <c r="P394">
        <v>1338</v>
      </c>
      <c r="Q394" s="66">
        <v>-1.1210762331838564E-2</v>
      </c>
      <c r="R394" s="66">
        <v>0</v>
      </c>
      <c r="S394">
        <v>71700</v>
      </c>
      <c r="T394" s="123">
        <v>1362.7865999999999</v>
      </c>
      <c r="U394">
        <v>2219</v>
      </c>
      <c r="V394">
        <v>1153</v>
      </c>
      <c r="Z394" s="117">
        <v>0.63693287037037039</v>
      </c>
    </row>
    <row r="395" spans="1:26">
      <c r="A395" s="3">
        <v>46231</v>
      </c>
      <c r="B395">
        <v>3961.55</v>
      </c>
      <c r="C395" s="4">
        <v>-2.5699999999999997E-2</v>
      </c>
      <c r="D395">
        <v>62390</v>
      </c>
      <c r="E395" s="119">
        <v>-4.2699999999999995E-2</v>
      </c>
      <c r="F395">
        <v>4182</v>
      </c>
      <c r="G395" t="s">
        <v>44</v>
      </c>
      <c r="H395">
        <v>3989</v>
      </c>
      <c r="I395">
        <v>-374</v>
      </c>
      <c r="J395" s="66">
        <v>-8.5720834288333714E-2</v>
      </c>
      <c r="K395">
        <v>4363</v>
      </c>
      <c r="L395">
        <v>4200</v>
      </c>
      <c r="M395">
        <v>4205</v>
      </c>
      <c r="N395">
        <v>3973</v>
      </c>
      <c r="O395" s="66">
        <v>-5.0238095238095241E-2</v>
      </c>
      <c r="P395">
        <v>4058</v>
      </c>
      <c r="Q395" s="66">
        <v>-1.700344997535732E-2</v>
      </c>
      <c r="R395" s="66">
        <v>4.0271834885476972E-3</v>
      </c>
      <c r="S395">
        <v>798700</v>
      </c>
      <c r="T395" s="123">
        <v>4070.0448999999999</v>
      </c>
      <c r="U395">
        <v>5738</v>
      </c>
      <c r="V395">
        <v>2830.5</v>
      </c>
      <c r="Z395" s="117">
        <v>0.63752314814814814</v>
      </c>
    </row>
    <row r="396" spans="1:26">
      <c r="A396" s="3">
        <v>46231</v>
      </c>
      <c r="B396">
        <v>3961.55</v>
      </c>
      <c r="C396" s="4">
        <v>-2.5699999999999997E-2</v>
      </c>
      <c r="D396">
        <v>62390</v>
      </c>
      <c r="E396" s="119">
        <v>-4.2699999999999995E-2</v>
      </c>
      <c r="F396">
        <v>4188</v>
      </c>
      <c r="G396" t="s">
        <v>45</v>
      </c>
      <c r="H396">
        <v>1162.5</v>
      </c>
      <c r="I396">
        <v>-62.5</v>
      </c>
      <c r="J396" s="66">
        <v>-5.1020408163265307E-2</v>
      </c>
      <c r="K396">
        <v>1225</v>
      </c>
      <c r="L396">
        <v>1200</v>
      </c>
      <c r="M396">
        <v>1205.5</v>
      </c>
      <c r="N396">
        <v>1159.5</v>
      </c>
      <c r="O396" s="66">
        <v>-3.125E-2</v>
      </c>
      <c r="P396">
        <v>1168</v>
      </c>
      <c r="Q396" s="66">
        <v>-4.7089041095890408E-3</v>
      </c>
      <c r="R396" s="66">
        <v>2.5873221216041399E-3</v>
      </c>
      <c r="S396">
        <v>4198200</v>
      </c>
      <c r="T396" s="123">
        <v>1172.3681999999999</v>
      </c>
      <c r="U396">
        <v>1232.5</v>
      </c>
      <c r="V396">
        <v>846.4</v>
      </c>
      <c r="Z396" s="117">
        <v>0.6375925925925926</v>
      </c>
    </row>
    <row r="397" spans="1:26">
      <c r="A397" s="3">
        <v>46231</v>
      </c>
      <c r="B397">
        <v>3961.55</v>
      </c>
      <c r="C397" s="4">
        <v>-2.5699999999999997E-2</v>
      </c>
      <c r="D397">
        <v>62390</v>
      </c>
      <c r="E397" s="119">
        <v>-4.2699999999999995E-2</v>
      </c>
      <c r="F397">
        <v>4220</v>
      </c>
      <c r="G397" t="s">
        <v>46</v>
      </c>
      <c r="H397">
        <v>1789</v>
      </c>
      <c r="I397">
        <v>-42</v>
      </c>
      <c r="J397" s="66">
        <v>-2.2938285090114693E-2</v>
      </c>
      <c r="K397">
        <v>1831</v>
      </c>
      <c r="L397">
        <v>1805</v>
      </c>
      <c r="M397">
        <v>1836</v>
      </c>
      <c r="N397">
        <v>1785</v>
      </c>
      <c r="O397" s="66">
        <v>-8.86426592797784E-3</v>
      </c>
      <c r="P397">
        <v>1792</v>
      </c>
      <c r="Q397" s="66">
        <v>-1.6741071428571428E-3</v>
      </c>
      <c r="R397" s="66">
        <v>2.2408963585434172E-3</v>
      </c>
      <c r="S397">
        <v>76700</v>
      </c>
      <c r="T397" s="123">
        <v>1798.9191000000001</v>
      </c>
      <c r="U397">
        <v>1921</v>
      </c>
      <c r="V397">
        <v>1487</v>
      </c>
      <c r="Z397" s="117">
        <v>0.63685185185185189</v>
      </c>
    </row>
    <row r="398" spans="1:26">
      <c r="A398" s="3">
        <v>46231</v>
      </c>
      <c r="B398">
        <v>3961.55</v>
      </c>
      <c r="C398" s="4">
        <v>-2.5699999999999997E-2</v>
      </c>
      <c r="D398">
        <v>62390</v>
      </c>
      <c r="E398" s="119">
        <v>-4.2699999999999995E-2</v>
      </c>
      <c r="F398">
        <v>4334</v>
      </c>
      <c r="G398" t="s">
        <v>47</v>
      </c>
      <c r="H398">
        <v>379</v>
      </c>
      <c r="I398">
        <v>1</v>
      </c>
      <c r="J398" s="66">
        <v>2.6455026455026454E-3</v>
      </c>
      <c r="K398">
        <v>378</v>
      </c>
      <c r="L398">
        <v>378</v>
      </c>
      <c r="M398">
        <v>380</v>
      </c>
      <c r="N398">
        <v>375</v>
      </c>
      <c r="O398" s="66">
        <v>2.6455026455026454E-3</v>
      </c>
      <c r="P398">
        <v>380</v>
      </c>
      <c r="Q398" s="66">
        <v>-2.631578947368421E-3</v>
      </c>
      <c r="R398" s="66">
        <v>1.0666666666666666E-2</v>
      </c>
      <c r="S398">
        <v>11500</v>
      </c>
      <c r="T398" s="123">
        <v>377.6782</v>
      </c>
      <c r="U398">
        <v>426</v>
      </c>
      <c r="V398">
        <v>365</v>
      </c>
      <c r="Z398" s="117">
        <v>0.62725694444444446</v>
      </c>
    </row>
    <row r="399" spans="1:26">
      <c r="A399" s="3">
        <v>46231</v>
      </c>
      <c r="B399">
        <v>3961.55</v>
      </c>
      <c r="C399" s="4">
        <v>-2.5699999999999997E-2</v>
      </c>
      <c r="D399">
        <v>62390</v>
      </c>
      <c r="E399" s="119">
        <v>-4.2699999999999995E-2</v>
      </c>
      <c r="F399">
        <v>4523</v>
      </c>
      <c r="G399" t="s">
        <v>48</v>
      </c>
      <c r="H399">
        <v>4790</v>
      </c>
      <c r="I399">
        <v>37</v>
      </c>
      <c r="J399" s="66">
        <v>7.784557121817799E-3</v>
      </c>
      <c r="K399">
        <v>4753</v>
      </c>
      <c r="L399">
        <v>4766</v>
      </c>
      <c r="M399">
        <v>4816</v>
      </c>
      <c r="N399">
        <v>4750</v>
      </c>
      <c r="O399" s="66">
        <v>5.035669324381032E-3</v>
      </c>
      <c r="P399">
        <v>4786</v>
      </c>
      <c r="Q399" s="66">
        <v>8.3577099874634355E-4</v>
      </c>
      <c r="R399" s="66">
        <v>8.4210526315789472E-3</v>
      </c>
      <c r="S399">
        <v>1369000</v>
      </c>
      <c r="T399" s="123">
        <v>4785.0492999999997</v>
      </c>
      <c r="U399">
        <v>5243</v>
      </c>
      <c r="V399">
        <v>3660</v>
      </c>
      <c r="Z399" s="117">
        <v>0.63754629629629633</v>
      </c>
    </row>
    <row r="400" spans="1:26">
      <c r="A400" s="3">
        <v>46231</v>
      </c>
      <c r="B400">
        <v>3961.55</v>
      </c>
      <c r="C400" s="4">
        <v>-2.5699999999999997E-2</v>
      </c>
      <c r="D400">
        <v>62390</v>
      </c>
      <c r="E400" s="119">
        <v>-4.2699999999999995E-2</v>
      </c>
      <c r="F400">
        <v>4528</v>
      </c>
      <c r="G400" t="s">
        <v>49</v>
      </c>
      <c r="H400">
        <v>2420.5</v>
      </c>
      <c r="I400">
        <v>-19</v>
      </c>
      <c r="J400" s="66">
        <v>-7.7884812461569992E-3</v>
      </c>
      <c r="K400">
        <v>2439.5</v>
      </c>
      <c r="L400">
        <v>2450</v>
      </c>
      <c r="M400">
        <v>2457</v>
      </c>
      <c r="N400">
        <v>2408.5</v>
      </c>
      <c r="O400" s="66">
        <v>-1.2040816326530613E-2</v>
      </c>
      <c r="P400">
        <v>2423</v>
      </c>
      <c r="Q400" s="66">
        <v>-1.0317787866281469E-3</v>
      </c>
      <c r="R400" s="66">
        <v>4.9823541623417065E-3</v>
      </c>
      <c r="S400">
        <v>781900</v>
      </c>
      <c r="T400" s="123">
        <v>2430.6559000000002</v>
      </c>
      <c r="U400">
        <v>2674.5</v>
      </c>
      <c r="V400">
        <v>2114.5</v>
      </c>
      <c r="Z400" s="117">
        <v>0.6375925925925926</v>
      </c>
    </row>
    <row r="401" spans="1:26">
      <c r="A401" s="3">
        <v>46231</v>
      </c>
      <c r="B401">
        <v>3961.55</v>
      </c>
      <c r="C401" s="4">
        <v>-2.5699999999999997E-2</v>
      </c>
      <c r="D401">
        <v>62390</v>
      </c>
      <c r="E401" s="119">
        <v>-4.2699999999999995E-2</v>
      </c>
      <c r="F401">
        <v>4661</v>
      </c>
      <c r="G401" t="s">
        <v>50</v>
      </c>
      <c r="H401">
        <v>2906.5</v>
      </c>
      <c r="I401">
        <v>75</v>
      </c>
      <c r="J401" s="66">
        <v>2.6487727352993113E-2</v>
      </c>
      <c r="K401">
        <v>2831.5</v>
      </c>
      <c r="L401">
        <v>2855</v>
      </c>
      <c r="M401">
        <v>2915</v>
      </c>
      <c r="N401">
        <v>2843.5</v>
      </c>
      <c r="O401" s="66">
        <v>1.8038528896672505E-2</v>
      </c>
      <c r="P401">
        <v>2910</v>
      </c>
      <c r="Q401" s="66">
        <v>-1.2027491408934709E-3</v>
      </c>
      <c r="R401" s="66">
        <v>2.2155793915948654E-2</v>
      </c>
      <c r="S401">
        <v>6671400</v>
      </c>
      <c r="T401" s="123">
        <v>2886.2642000000001</v>
      </c>
      <c r="U401">
        <v>2947</v>
      </c>
      <c r="V401">
        <v>2103</v>
      </c>
      <c r="Z401" s="117">
        <v>0.63758101851851856</v>
      </c>
    </row>
    <row r="402" spans="1:26">
      <c r="A402" s="3">
        <v>46231</v>
      </c>
      <c r="B402">
        <v>3961.55</v>
      </c>
      <c r="C402" s="4">
        <v>-2.5699999999999997E-2</v>
      </c>
      <c r="D402">
        <v>62390</v>
      </c>
      <c r="E402" s="119">
        <v>-4.2699999999999995E-2</v>
      </c>
      <c r="F402">
        <v>5020</v>
      </c>
      <c r="G402" t="s">
        <v>51</v>
      </c>
      <c r="H402">
        <v>1301</v>
      </c>
      <c r="I402">
        <v>-22.5</v>
      </c>
      <c r="J402" s="66">
        <v>-1.7000377786173027E-2</v>
      </c>
      <c r="K402">
        <v>1323.5</v>
      </c>
      <c r="L402">
        <v>1325.5</v>
      </c>
      <c r="M402">
        <v>1326</v>
      </c>
      <c r="N402">
        <v>1288</v>
      </c>
      <c r="O402" s="66">
        <v>-1.8483591097698981E-2</v>
      </c>
      <c r="P402">
        <v>1295.5</v>
      </c>
      <c r="Q402" s="66">
        <v>4.2454650714010035E-3</v>
      </c>
      <c r="R402" s="66">
        <v>1.0093167701863354E-2</v>
      </c>
      <c r="S402">
        <v>4688900</v>
      </c>
      <c r="T402" s="123">
        <v>1302.2722000000001</v>
      </c>
      <c r="U402">
        <v>1552.5</v>
      </c>
      <c r="V402">
        <v>1113</v>
      </c>
      <c r="Z402" s="117">
        <v>0.63758101851851856</v>
      </c>
    </row>
    <row r="403" spans="1:26">
      <c r="A403" s="3">
        <v>46231</v>
      </c>
      <c r="B403">
        <v>3961.55</v>
      </c>
      <c r="C403" s="4">
        <v>-2.5699999999999997E-2</v>
      </c>
      <c r="D403">
        <v>62390</v>
      </c>
      <c r="E403" s="119">
        <v>-4.2699999999999995E-2</v>
      </c>
      <c r="F403">
        <v>5201</v>
      </c>
      <c r="G403" t="s">
        <v>52</v>
      </c>
      <c r="H403">
        <v>6179</v>
      </c>
      <c r="I403">
        <v>-81</v>
      </c>
      <c r="J403" s="66">
        <v>-1.2939297124600639E-2</v>
      </c>
      <c r="K403">
        <v>6260</v>
      </c>
      <c r="L403">
        <v>6169</v>
      </c>
      <c r="M403">
        <v>6190</v>
      </c>
      <c r="N403">
        <v>6024</v>
      </c>
      <c r="O403" s="66">
        <v>1.6210082671421625E-3</v>
      </c>
      <c r="P403">
        <v>6092</v>
      </c>
      <c r="Q403" s="66">
        <v>1.428102429415627E-2</v>
      </c>
      <c r="R403" s="66">
        <v>2.5730411686586987E-2</v>
      </c>
      <c r="S403">
        <v>1193400</v>
      </c>
      <c r="T403" s="123">
        <v>6113.9273999999996</v>
      </c>
      <c r="U403">
        <v>8315</v>
      </c>
      <c r="V403">
        <v>5177</v>
      </c>
      <c r="Z403" s="117">
        <v>0.63756944444444441</v>
      </c>
    </row>
    <row r="404" spans="1:26">
      <c r="A404" s="3">
        <v>46231</v>
      </c>
      <c r="B404">
        <v>3961.55</v>
      </c>
      <c r="C404" s="4">
        <v>-2.5699999999999997E-2</v>
      </c>
      <c r="D404">
        <v>62390</v>
      </c>
      <c r="E404" s="119">
        <v>-4.2699999999999995E-2</v>
      </c>
      <c r="F404">
        <v>5302</v>
      </c>
      <c r="G404" t="s">
        <v>53</v>
      </c>
      <c r="H404">
        <v>4655</v>
      </c>
      <c r="I404">
        <v>-95</v>
      </c>
      <c r="J404" s="66">
        <v>-0.02</v>
      </c>
      <c r="K404">
        <v>4750</v>
      </c>
      <c r="L404">
        <v>4705</v>
      </c>
      <c r="M404">
        <v>4755</v>
      </c>
      <c r="N404">
        <v>4645</v>
      </c>
      <c r="O404" s="66">
        <v>-1.0626992561105207E-2</v>
      </c>
      <c r="P404">
        <v>4685</v>
      </c>
      <c r="Q404" s="66">
        <v>-6.4034151547491995E-3</v>
      </c>
      <c r="R404" s="66">
        <v>2.1528525296017221E-3</v>
      </c>
      <c r="S404">
        <v>43300</v>
      </c>
      <c r="T404" s="123">
        <v>4686.3741</v>
      </c>
      <c r="U404">
        <v>5080</v>
      </c>
      <c r="V404">
        <v>4390</v>
      </c>
      <c r="Z404" s="117">
        <v>0.63752314814814814</v>
      </c>
    </row>
    <row r="405" spans="1:26">
      <c r="A405" s="3">
        <v>46231</v>
      </c>
      <c r="B405">
        <v>3961.55</v>
      </c>
      <c r="C405" s="4">
        <v>-2.5699999999999997E-2</v>
      </c>
      <c r="D405">
        <v>62390</v>
      </c>
      <c r="E405" s="119">
        <v>-4.2699999999999995E-2</v>
      </c>
      <c r="F405">
        <v>5310</v>
      </c>
      <c r="G405" t="s">
        <v>54</v>
      </c>
      <c r="H405">
        <v>6340</v>
      </c>
      <c r="I405">
        <v>-540</v>
      </c>
      <c r="J405" s="66">
        <v>-7.8488372093023256E-2</v>
      </c>
      <c r="K405">
        <v>6880</v>
      </c>
      <c r="L405">
        <v>6880</v>
      </c>
      <c r="M405">
        <v>6880</v>
      </c>
      <c r="N405">
        <v>6320</v>
      </c>
      <c r="O405" s="66">
        <v>-7.8488372093023256E-2</v>
      </c>
      <c r="P405">
        <v>6450</v>
      </c>
      <c r="Q405" s="66">
        <v>-1.7054263565891473E-2</v>
      </c>
      <c r="R405" s="66">
        <v>3.1645569620253164E-3</v>
      </c>
      <c r="S405">
        <v>101100</v>
      </c>
      <c r="T405" s="123">
        <v>6470.7219999999998</v>
      </c>
      <c r="U405">
        <v>8990</v>
      </c>
      <c r="V405">
        <v>4825</v>
      </c>
      <c r="Z405" s="117">
        <v>0.6372916666666667</v>
      </c>
    </row>
    <row r="406" spans="1:26">
      <c r="A406" s="3">
        <v>46231</v>
      </c>
      <c r="B406">
        <v>3961.55</v>
      </c>
      <c r="C406" s="4">
        <v>-2.5699999999999997E-2</v>
      </c>
      <c r="D406">
        <v>62390</v>
      </c>
      <c r="E406" s="119">
        <v>-4.2699999999999995E-2</v>
      </c>
      <c r="F406">
        <v>5334</v>
      </c>
      <c r="G406" t="s">
        <v>55</v>
      </c>
      <c r="H406">
        <v>8925</v>
      </c>
      <c r="I406">
        <v>-496</v>
      </c>
      <c r="J406" s="66">
        <v>-5.2648338817535292E-2</v>
      </c>
      <c r="K406">
        <v>9421</v>
      </c>
      <c r="L406">
        <v>9200</v>
      </c>
      <c r="M406">
        <v>9228</v>
      </c>
      <c r="N406">
        <v>8893</v>
      </c>
      <c r="O406" s="66">
        <v>-2.9891304347826088E-2</v>
      </c>
      <c r="P406">
        <v>8943</v>
      </c>
      <c r="Q406" s="66">
        <v>-2.0127474002012745E-3</v>
      </c>
      <c r="R406" s="66">
        <v>3.5983357697065106E-3</v>
      </c>
      <c r="S406">
        <v>1033300</v>
      </c>
      <c r="T406" s="123">
        <v>9008.4084000000003</v>
      </c>
      <c r="U406">
        <v>11265</v>
      </c>
      <c r="V406">
        <v>6421</v>
      </c>
      <c r="Z406" s="117">
        <v>0.63758101851851856</v>
      </c>
    </row>
    <row r="407" spans="1:26">
      <c r="A407" s="3">
        <v>46231</v>
      </c>
      <c r="B407">
        <v>3961.55</v>
      </c>
      <c r="C407" s="4">
        <v>-2.5699999999999997E-2</v>
      </c>
      <c r="D407">
        <v>62390</v>
      </c>
      <c r="E407" s="119">
        <v>-4.2699999999999995E-2</v>
      </c>
      <c r="F407">
        <v>5706</v>
      </c>
      <c r="G407" t="s">
        <v>56</v>
      </c>
      <c r="H407">
        <v>27885</v>
      </c>
      <c r="I407">
        <v>-3345</v>
      </c>
      <c r="J407" s="66">
        <v>-0.10710854947166186</v>
      </c>
      <c r="K407">
        <v>31230</v>
      </c>
      <c r="L407">
        <v>29975</v>
      </c>
      <c r="M407">
        <v>29995</v>
      </c>
      <c r="N407">
        <v>27720</v>
      </c>
      <c r="O407" s="66">
        <v>-6.9724770642201839E-2</v>
      </c>
      <c r="P407">
        <v>28105</v>
      </c>
      <c r="Q407" s="66">
        <v>-7.8277886497064575E-3</v>
      </c>
      <c r="R407" s="66">
        <v>5.9523809523809521E-3</v>
      </c>
      <c r="S407">
        <v>973500</v>
      </c>
      <c r="T407" s="123">
        <v>28556.0154</v>
      </c>
      <c r="U407">
        <v>57700</v>
      </c>
      <c r="V407">
        <v>17995</v>
      </c>
      <c r="Z407" s="117">
        <v>0.63747685185185188</v>
      </c>
    </row>
    <row r="408" spans="1:26">
      <c r="A408" s="3">
        <v>46231</v>
      </c>
      <c r="B408">
        <v>3961.55</v>
      </c>
      <c r="C408" s="4">
        <v>-2.5699999999999997E-2</v>
      </c>
      <c r="D408">
        <v>62390</v>
      </c>
      <c r="E408" s="119">
        <v>-4.2699999999999995E-2</v>
      </c>
      <c r="F408">
        <v>5711</v>
      </c>
      <c r="G408" t="s">
        <v>57</v>
      </c>
      <c r="H408">
        <v>4023</v>
      </c>
      <c r="I408">
        <v>-201</v>
      </c>
      <c r="J408" s="66">
        <v>-4.7585227272727272E-2</v>
      </c>
      <c r="K408">
        <v>4224</v>
      </c>
      <c r="L408">
        <v>4154</v>
      </c>
      <c r="M408">
        <v>4154</v>
      </c>
      <c r="N408">
        <v>4012</v>
      </c>
      <c r="O408" s="66">
        <v>-3.1535869041887335E-2</v>
      </c>
      <c r="P408">
        <v>4038</v>
      </c>
      <c r="Q408" s="66">
        <v>-3.714710252600297E-3</v>
      </c>
      <c r="R408" s="66">
        <v>2.7417746759720836E-3</v>
      </c>
      <c r="S408">
        <v>875800</v>
      </c>
      <c r="T408" s="123">
        <v>4051.2485000000001</v>
      </c>
      <c r="U408">
        <v>6126</v>
      </c>
      <c r="V408">
        <v>3690</v>
      </c>
      <c r="Z408" s="117">
        <v>0.63754629629629633</v>
      </c>
    </row>
    <row r="409" spans="1:26">
      <c r="A409" s="3">
        <v>46231</v>
      </c>
      <c r="B409">
        <v>3961.55</v>
      </c>
      <c r="C409" s="4">
        <v>-2.5699999999999997E-2</v>
      </c>
      <c r="D409">
        <v>62390</v>
      </c>
      <c r="E409" s="119">
        <v>-4.2699999999999995E-2</v>
      </c>
      <c r="F409">
        <v>5713</v>
      </c>
      <c r="G409" t="s">
        <v>58</v>
      </c>
      <c r="H409">
        <v>7328</v>
      </c>
      <c r="I409">
        <v>-457</v>
      </c>
      <c r="J409" s="66">
        <v>-5.8702633269107254E-2</v>
      </c>
      <c r="K409">
        <v>7785</v>
      </c>
      <c r="L409">
        <v>7500</v>
      </c>
      <c r="M409">
        <v>7502</v>
      </c>
      <c r="N409">
        <v>7300</v>
      </c>
      <c r="O409" s="66">
        <v>-2.2933333333333333E-2</v>
      </c>
      <c r="P409">
        <v>7358</v>
      </c>
      <c r="Q409" s="66">
        <v>-4.0771948899157376E-3</v>
      </c>
      <c r="R409" s="66">
        <v>3.8356164383561643E-3</v>
      </c>
      <c r="S409">
        <v>1870500</v>
      </c>
      <c r="T409" s="123">
        <v>7384.8284000000003</v>
      </c>
      <c r="U409">
        <v>13300</v>
      </c>
      <c r="V409">
        <v>6552</v>
      </c>
      <c r="Z409" s="117">
        <v>0.63754629629629633</v>
      </c>
    </row>
    <row r="410" spans="1:26">
      <c r="A410" s="3">
        <v>46231</v>
      </c>
      <c r="B410">
        <v>3961.55</v>
      </c>
      <c r="C410" s="4">
        <v>-2.5699999999999997E-2</v>
      </c>
      <c r="D410">
        <v>62390</v>
      </c>
      <c r="E410" s="119">
        <v>-4.2699999999999995E-2</v>
      </c>
      <c r="F410">
        <v>5802</v>
      </c>
      <c r="G410" t="s">
        <v>59</v>
      </c>
      <c r="H410">
        <v>2187.5</v>
      </c>
      <c r="I410">
        <v>-167.5</v>
      </c>
      <c r="J410" s="66">
        <v>-7.1125265392781314E-2</v>
      </c>
      <c r="K410">
        <v>2355</v>
      </c>
      <c r="L410">
        <v>2240</v>
      </c>
      <c r="M410">
        <v>2273.5</v>
      </c>
      <c r="N410">
        <v>2167.5</v>
      </c>
      <c r="O410" s="66">
        <v>-2.34375E-2</v>
      </c>
      <c r="P410">
        <v>2177</v>
      </c>
      <c r="Q410" s="66">
        <v>4.8231511254019296E-3</v>
      </c>
      <c r="R410" s="66">
        <v>9.22722029988466E-3</v>
      </c>
      <c r="S410">
        <v>17172100</v>
      </c>
      <c r="T410" s="123">
        <v>2210.2665000000002</v>
      </c>
      <c r="U410">
        <v>3019</v>
      </c>
      <c r="V410">
        <v>2151.5</v>
      </c>
      <c r="Z410" s="117">
        <v>0.6375925925925926</v>
      </c>
    </row>
    <row r="411" spans="1:26">
      <c r="A411" s="3">
        <v>46231</v>
      </c>
      <c r="B411">
        <v>3961.55</v>
      </c>
      <c r="C411" s="4">
        <v>-2.5699999999999997E-2</v>
      </c>
      <c r="D411">
        <v>62390</v>
      </c>
      <c r="E411" s="119">
        <v>-4.2699999999999995E-2</v>
      </c>
      <c r="F411">
        <v>5803</v>
      </c>
      <c r="G411" t="s">
        <v>60</v>
      </c>
      <c r="H411">
        <v>4035</v>
      </c>
      <c r="I411">
        <v>-290</v>
      </c>
      <c r="J411" s="66">
        <v>-6.7052023121387277E-2</v>
      </c>
      <c r="K411">
        <v>4325</v>
      </c>
      <c r="L411">
        <v>4199</v>
      </c>
      <c r="M411">
        <v>4216</v>
      </c>
      <c r="N411">
        <v>4013</v>
      </c>
      <c r="O411" s="66">
        <v>-3.9056918313884255E-2</v>
      </c>
      <c r="P411">
        <v>4040</v>
      </c>
      <c r="Q411" s="66">
        <v>-1.2376237623762376E-3</v>
      </c>
      <c r="R411" s="66">
        <v>5.4821829055569397E-3</v>
      </c>
      <c r="S411">
        <v>37068900</v>
      </c>
      <c r="T411" s="123">
        <v>4091.5300999999999</v>
      </c>
      <c r="U411">
        <v>7933</v>
      </c>
      <c r="V411">
        <v>3888</v>
      </c>
      <c r="Z411" s="117">
        <v>0.6375925925925926</v>
      </c>
    </row>
    <row r="412" spans="1:26">
      <c r="A412" s="3">
        <v>46231</v>
      </c>
      <c r="B412">
        <v>3961.55</v>
      </c>
      <c r="C412" s="4">
        <v>-2.5699999999999997E-2</v>
      </c>
      <c r="D412">
        <v>62390</v>
      </c>
      <c r="E412" s="119">
        <v>-4.2699999999999995E-2</v>
      </c>
      <c r="F412">
        <v>6038</v>
      </c>
      <c r="G412" t="s">
        <v>61</v>
      </c>
      <c r="H412">
        <v>823</v>
      </c>
      <c r="I412">
        <v>1</v>
      </c>
      <c r="J412" s="66">
        <v>1.2165450121654502E-3</v>
      </c>
      <c r="K412">
        <v>822</v>
      </c>
      <c r="L412">
        <v>822</v>
      </c>
      <c r="M412">
        <v>828</v>
      </c>
      <c r="N412">
        <v>818</v>
      </c>
      <c r="O412" s="66">
        <v>1.2165450121654502E-3</v>
      </c>
      <c r="P412">
        <v>819</v>
      </c>
      <c r="Q412" s="66">
        <v>4.884004884004884E-3</v>
      </c>
      <c r="R412" s="66">
        <v>6.1124694376528121E-3</v>
      </c>
      <c r="S412">
        <v>4100</v>
      </c>
      <c r="T412" s="123">
        <v>822.07309999999995</v>
      </c>
      <c r="U412">
        <v>991</v>
      </c>
      <c r="V412">
        <v>790</v>
      </c>
      <c r="Z412" s="117">
        <v>0.62376157407407407</v>
      </c>
    </row>
    <row r="413" spans="1:26">
      <c r="A413" s="3">
        <v>46231</v>
      </c>
      <c r="B413">
        <v>3961.55</v>
      </c>
      <c r="C413" s="4">
        <v>-2.5699999999999997E-2</v>
      </c>
      <c r="D413">
        <v>62390</v>
      </c>
      <c r="E413" s="119">
        <v>-4.2699999999999995E-2</v>
      </c>
      <c r="F413">
        <v>6156</v>
      </c>
      <c r="G413" t="s">
        <v>62</v>
      </c>
      <c r="H413">
        <v>1783</v>
      </c>
      <c r="I413">
        <v>-7</v>
      </c>
      <c r="J413" s="66">
        <v>-3.910614525139665E-3</v>
      </c>
      <c r="K413">
        <v>1790</v>
      </c>
      <c r="L413">
        <v>1788</v>
      </c>
      <c r="M413">
        <v>1791</v>
      </c>
      <c r="N413">
        <v>1776</v>
      </c>
      <c r="O413" s="66">
        <v>-2.7964205816554811E-3</v>
      </c>
      <c r="P413">
        <v>1790</v>
      </c>
      <c r="Q413" s="66">
        <v>-3.910614525139665E-3</v>
      </c>
      <c r="R413" s="66">
        <v>3.9414414414414411E-3</v>
      </c>
      <c r="S413">
        <v>10500</v>
      </c>
      <c r="T413" s="123">
        <v>1783.7523000000001</v>
      </c>
      <c r="U413">
        <v>2086</v>
      </c>
      <c r="V413">
        <v>1677</v>
      </c>
      <c r="Z413" s="117">
        <v>0.63733796296296297</v>
      </c>
    </row>
    <row r="414" spans="1:26">
      <c r="A414" s="3">
        <v>46231</v>
      </c>
      <c r="B414">
        <v>3961.55</v>
      </c>
      <c r="C414" s="4">
        <v>-2.5699999999999997E-2</v>
      </c>
      <c r="D414">
        <v>62390</v>
      </c>
      <c r="E414" s="119">
        <v>-4.2699999999999995E-2</v>
      </c>
      <c r="F414">
        <v>6178</v>
      </c>
      <c r="G414" t="s">
        <v>63</v>
      </c>
      <c r="H414">
        <v>2469</v>
      </c>
      <c r="I414">
        <v>-52.5</v>
      </c>
      <c r="J414" s="66">
        <v>-2.0820939916716241E-2</v>
      </c>
      <c r="K414">
        <v>2521.5</v>
      </c>
      <c r="L414">
        <v>2498.5</v>
      </c>
      <c r="M414">
        <v>2510</v>
      </c>
      <c r="N414">
        <v>2448</v>
      </c>
      <c r="O414" s="66">
        <v>-1.1807084250550329E-2</v>
      </c>
      <c r="P414">
        <v>2464.5</v>
      </c>
      <c r="Q414" s="66">
        <v>1.8259281801582471E-3</v>
      </c>
      <c r="R414" s="66">
        <v>8.5784313725490204E-3</v>
      </c>
      <c r="S414">
        <v>3192100</v>
      </c>
      <c r="T414" s="123">
        <v>2469.0639000000001</v>
      </c>
      <c r="U414">
        <v>2539.5</v>
      </c>
      <c r="V414">
        <v>1663.5</v>
      </c>
      <c r="Z414" s="117">
        <v>0.63756944444444441</v>
      </c>
    </row>
    <row r="415" spans="1:26">
      <c r="A415" s="3">
        <v>46231</v>
      </c>
      <c r="B415">
        <v>3961.55</v>
      </c>
      <c r="C415" s="4">
        <v>-2.5699999999999997E-2</v>
      </c>
      <c r="D415">
        <v>62390</v>
      </c>
      <c r="E415" s="119">
        <v>-4.2699999999999995E-2</v>
      </c>
      <c r="F415">
        <v>6208</v>
      </c>
      <c r="G415" t="s">
        <v>64</v>
      </c>
      <c r="H415">
        <v>1589</v>
      </c>
      <c r="I415">
        <v>-61</v>
      </c>
      <c r="J415" s="66">
        <v>-3.6969696969696972E-2</v>
      </c>
      <c r="K415">
        <v>1650</v>
      </c>
      <c r="L415">
        <v>1650</v>
      </c>
      <c r="M415">
        <v>1650</v>
      </c>
      <c r="N415">
        <v>1589</v>
      </c>
      <c r="O415" s="66">
        <v>-3.6969696969696972E-2</v>
      </c>
      <c r="P415">
        <v>1607</v>
      </c>
      <c r="Q415" s="66">
        <v>-1.120099564405725E-2</v>
      </c>
      <c r="R415" s="66">
        <v>0</v>
      </c>
      <c r="S415">
        <v>54900</v>
      </c>
      <c r="T415" s="123">
        <v>1606.0672999999999</v>
      </c>
      <c r="U415">
        <v>3135</v>
      </c>
      <c r="V415">
        <v>1501</v>
      </c>
      <c r="Z415" s="117">
        <v>0.63699074074074069</v>
      </c>
    </row>
    <row r="416" spans="1:26">
      <c r="A416" s="3">
        <v>46231</v>
      </c>
      <c r="B416">
        <v>3961.55</v>
      </c>
      <c r="C416" s="4">
        <v>-2.5699999999999997E-2</v>
      </c>
      <c r="D416">
        <v>62390</v>
      </c>
      <c r="E416" s="119">
        <v>-4.2699999999999995E-2</v>
      </c>
      <c r="F416">
        <v>6356</v>
      </c>
      <c r="G416" t="s">
        <v>65</v>
      </c>
      <c r="H416">
        <v>1300</v>
      </c>
      <c r="I416">
        <v>-79</v>
      </c>
      <c r="J416" s="66">
        <v>-5.728788977519942E-2</v>
      </c>
      <c r="K416">
        <v>1379</v>
      </c>
      <c r="L416">
        <v>1380</v>
      </c>
      <c r="M416">
        <v>1386</v>
      </c>
      <c r="N416">
        <v>1294</v>
      </c>
      <c r="O416" s="66">
        <v>-5.7971014492753624E-2</v>
      </c>
      <c r="P416">
        <v>1336</v>
      </c>
      <c r="Q416" s="66">
        <v>-2.6946107784431138E-2</v>
      </c>
      <c r="R416" s="66">
        <v>4.6367851622874804E-3</v>
      </c>
      <c r="S416">
        <v>147300</v>
      </c>
      <c r="T416" s="123">
        <v>1330.8920000000001</v>
      </c>
      <c r="U416">
        <v>2287</v>
      </c>
      <c r="V416">
        <v>810</v>
      </c>
      <c r="Z416" s="117">
        <v>0.63753472222222218</v>
      </c>
    </row>
    <row r="417" spans="1:26">
      <c r="A417" s="3">
        <v>46231</v>
      </c>
      <c r="B417">
        <v>3961.55</v>
      </c>
      <c r="C417" s="4">
        <v>-2.5699999999999997E-2</v>
      </c>
      <c r="D417">
        <v>62390</v>
      </c>
      <c r="E417" s="119">
        <v>-4.2699999999999995E-2</v>
      </c>
      <c r="F417">
        <v>6378</v>
      </c>
      <c r="G417" t="s">
        <v>66</v>
      </c>
      <c r="H417">
        <v>1199</v>
      </c>
      <c r="I417">
        <v>-21</v>
      </c>
      <c r="J417" s="66">
        <v>-1.7213114754098362E-2</v>
      </c>
      <c r="K417">
        <v>1220</v>
      </c>
      <c r="L417">
        <v>1216</v>
      </c>
      <c r="M417">
        <v>1224</v>
      </c>
      <c r="N417">
        <v>1194</v>
      </c>
      <c r="O417" s="66">
        <v>-1.3980263157894737E-2</v>
      </c>
      <c r="P417">
        <v>1199</v>
      </c>
      <c r="Q417" s="66">
        <v>0</v>
      </c>
      <c r="R417" s="66">
        <v>4.1876046901172526E-3</v>
      </c>
      <c r="S417">
        <v>134300</v>
      </c>
      <c r="T417" s="123">
        <v>1203.9113</v>
      </c>
      <c r="U417">
        <v>1950</v>
      </c>
      <c r="V417">
        <v>1101</v>
      </c>
      <c r="Z417" s="117">
        <v>0.63749999999999996</v>
      </c>
    </row>
    <row r="418" spans="1:26">
      <c r="A418" s="3">
        <v>46231</v>
      </c>
      <c r="B418">
        <v>3961.55</v>
      </c>
      <c r="C418" s="4">
        <v>-2.5699999999999997E-2</v>
      </c>
      <c r="D418">
        <v>62390</v>
      </c>
      <c r="E418" s="119">
        <v>-4.2699999999999995E-2</v>
      </c>
      <c r="F418">
        <v>6526</v>
      </c>
      <c r="G418" t="s">
        <v>67</v>
      </c>
      <c r="H418">
        <v>2149.5</v>
      </c>
      <c r="I418">
        <v>-248</v>
      </c>
      <c r="J418" s="66">
        <v>-0.10344108446298228</v>
      </c>
      <c r="K418">
        <v>2397.5</v>
      </c>
      <c r="L418">
        <v>2301</v>
      </c>
      <c r="M418">
        <v>2307.5</v>
      </c>
      <c r="N418">
        <v>2139</v>
      </c>
      <c r="O418" s="66">
        <v>-6.5840938722294656E-2</v>
      </c>
      <c r="P418">
        <v>2165.5</v>
      </c>
      <c r="Q418" s="66">
        <v>-7.3885938582313555E-3</v>
      </c>
      <c r="R418" s="66">
        <v>4.9088359046283309E-3</v>
      </c>
      <c r="S418">
        <v>7742300</v>
      </c>
      <c r="T418" s="123">
        <v>2197.3539000000001</v>
      </c>
      <c r="U418">
        <v>3200</v>
      </c>
      <c r="V418">
        <v>1678.5</v>
      </c>
      <c r="Z418" s="117">
        <v>0.6375925925925926</v>
      </c>
    </row>
    <row r="419" spans="1:26">
      <c r="A419" s="3">
        <v>46231</v>
      </c>
      <c r="B419">
        <v>3961.55</v>
      </c>
      <c r="C419" s="4">
        <v>-2.5699999999999997E-2</v>
      </c>
      <c r="D419">
        <v>62390</v>
      </c>
      <c r="E419" s="119">
        <v>-4.2699999999999995E-2</v>
      </c>
      <c r="F419">
        <v>6586</v>
      </c>
      <c r="G419" t="s">
        <v>68</v>
      </c>
      <c r="H419">
        <v>5654</v>
      </c>
      <c r="I419">
        <v>-206</v>
      </c>
      <c r="J419" s="66">
        <v>-3.5153583617747439E-2</v>
      </c>
      <c r="K419">
        <v>5860</v>
      </c>
      <c r="L419">
        <v>5762</v>
      </c>
      <c r="M419">
        <v>5798</v>
      </c>
      <c r="N419">
        <v>5642</v>
      </c>
      <c r="O419" s="66">
        <v>-1.8743491843110031E-2</v>
      </c>
      <c r="P419">
        <v>5726</v>
      </c>
      <c r="Q419" s="66">
        <v>-1.2574222843171499E-2</v>
      </c>
      <c r="R419" s="66">
        <v>2.1269053527118043E-3</v>
      </c>
      <c r="S419">
        <v>406700</v>
      </c>
      <c r="T419" s="123">
        <v>5700.8843999999999</v>
      </c>
      <c r="U419">
        <v>6130</v>
      </c>
      <c r="V419">
        <v>4633</v>
      </c>
      <c r="Z419" s="117">
        <v>0.63736111111111116</v>
      </c>
    </row>
    <row r="420" spans="1:26">
      <c r="A420" s="3">
        <v>46231</v>
      </c>
      <c r="B420">
        <v>3961.55</v>
      </c>
      <c r="C420" s="4">
        <v>-2.5699999999999997E-2</v>
      </c>
      <c r="D420">
        <v>62390</v>
      </c>
      <c r="E420" s="119">
        <v>-4.2699999999999995E-2</v>
      </c>
      <c r="F420">
        <v>6594</v>
      </c>
      <c r="G420" t="s">
        <v>69</v>
      </c>
      <c r="H420">
        <v>2551</v>
      </c>
      <c r="I420">
        <v>-6</v>
      </c>
      <c r="J420" s="66">
        <v>-2.3464998044583495E-3</v>
      </c>
      <c r="K420">
        <v>2557</v>
      </c>
      <c r="L420">
        <v>2600</v>
      </c>
      <c r="M420">
        <v>2625</v>
      </c>
      <c r="N420">
        <v>2537</v>
      </c>
      <c r="O420" s="66">
        <v>-1.8846153846153846E-2</v>
      </c>
      <c r="P420">
        <v>2563</v>
      </c>
      <c r="Q420" s="66">
        <v>-4.6820132657042525E-3</v>
      </c>
      <c r="R420" s="66">
        <v>5.5183287347260546E-3</v>
      </c>
      <c r="S420">
        <v>5406400</v>
      </c>
      <c r="T420" s="123">
        <v>2570.3148999999999</v>
      </c>
      <c r="U420">
        <v>2922</v>
      </c>
      <c r="V420">
        <v>1937</v>
      </c>
      <c r="Z420" s="117">
        <v>0.63758101851851856</v>
      </c>
    </row>
    <row r="421" spans="1:26">
      <c r="A421" s="3">
        <v>46231</v>
      </c>
      <c r="B421">
        <v>3961.55</v>
      </c>
      <c r="C421" s="4">
        <v>-2.5699999999999997E-2</v>
      </c>
      <c r="D421">
        <v>62390</v>
      </c>
      <c r="E421" s="119">
        <v>-4.2699999999999995E-2</v>
      </c>
      <c r="F421">
        <v>6674</v>
      </c>
      <c r="G421" t="s">
        <v>70</v>
      </c>
      <c r="H421">
        <v>5436</v>
      </c>
      <c r="I421">
        <v>-357</v>
      </c>
      <c r="J421" s="66">
        <v>-6.1626100466079754E-2</v>
      </c>
      <c r="K421">
        <v>5793</v>
      </c>
      <c r="L421">
        <v>5640</v>
      </c>
      <c r="M421">
        <v>5678</v>
      </c>
      <c r="N421">
        <v>5427</v>
      </c>
      <c r="O421" s="66">
        <v>-3.6170212765957444E-2</v>
      </c>
      <c r="P421">
        <v>5459</v>
      </c>
      <c r="Q421" s="66">
        <v>-4.2132258655431399E-3</v>
      </c>
      <c r="R421" s="66">
        <v>1.658374792703151E-3</v>
      </c>
      <c r="S421">
        <v>754500</v>
      </c>
      <c r="T421" s="123">
        <v>5531.2696999999998</v>
      </c>
      <c r="U421">
        <v>7899</v>
      </c>
      <c r="V421">
        <v>3532</v>
      </c>
      <c r="Z421" s="117">
        <v>0.63748842592592592</v>
      </c>
    </row>
    <row r="422" spans="1:26">
      <c r="A422" s="3">
        <v>46231</v>
      </c>
      <c r="B422">
        <v>3961.55</v>
      </c>
      <c r="C422" s="4">
        <v>-2.5699999999999997E-2</v>
      </c>
      <c r="D422">
        <v>62390</v>
      </c>
      <c r="E422" s="119">
        <v>-4.2699999999999995E-2</v>
      </c>
      <c r="F422">
        <v>6758</v>
      </c>
      <c r="G422" t="s">
        <v>71</v>
      </c>
      <c r="H422">
        <v>3662</v>
      </c>
      <c r="I422">
        <v>88</v>
      </c>
      <c r="J422" s="66">
        <v>2.4622271964185788E-2</v>
      </c>
      <c r="K422">
        <v>3574</v>
      </c>
      <c r="L422">
        <v>3595</v>
      </c>
      <c r="M422">
        <v>3663</v>
      </c>
      <c r="N422">
        <v>3536</v>
      </c>
      <c r="O422" s="66">
        <v>1.8636995827538246E-2</v>
      </c>
      <c r="P422">
        <v>3607</v>
      </c>
      <c r="Q422" s="66">
        <v>1.524812863875797E-2</v>
      </c>
      <c r="R422" s="66">
        <v>3.5633484162895926E-2</v>
      </c>
      <c r="S422">
        <v>15697000</v>
      </c>
      <c r="T422" s="123">
        <v>3604.0340999999999</v>
      </c>
      <c r="U422">
        <v>4124</v>
      </c>
      <c r="V422">
        <v>3043</v>
      </c>
      <c r="Z422" s="117">
        <v>0.63760416666666664</v>
      </c>
    </row>
    <row r="423" spans="1:26">
      <c r="A423" s="3">
        <v>46231</v>
      </c>
      <c r="B423">
        <v>3961.55</v>
      </c>
      <c r="C423" s="4">
        <v>-2.5699999999999997E-2</v>
      </c>
      <c r="D423">
        <v>62390</v>
      </c>
      <c r="E423" s="119">
        <v>-4.2699999999999995E-2</v>
      </c>
      <c r="F423">
        <v>6810</v>
      </c>
      <c r="G423" t="s">
        <v>72</v>
      </c>
      <c r="H423">
        <v>2072</v>
      </c>
      <c r="I423">
        <v>-99</v>
      </c>
      <c r="J423" s="66">
        <v>-4.5601105481345001E-2</v>
      </c>
      <c r="K423">
        <v>2171</v>
      </c>
      <c r="L423">
        <v>2147</v>
      </c>
      <c r="M423">
        <v>2164</v>
      </c>
      <c r="N423">
        <v>2068</v>
      </c>
      <c r="O423" s="66">
        <v>-3.4932463903120631E-2</v>
      </c>
      <c r="P423">
        <v>2088</v>
      </c>
      <c r="Q423" s="66">
        <v>-7.6628352490421452E-3</v>
      </c>
      <c r="R423" s="66">
        <v>1.9342359767891683E-3</v>
      </c>
      <c r="S423">
        <v>139700</v>
      </c>
      <c r="T423" s="123">
        <v>2094.3427999999999</v>
      </c>
      <c r="U423">
        <v>2511</v>
      </c>
      <c r="V423">
        <v>1871</v>
      </c>
      <c r="Z423" s="117">
        <v>0.63726851851851851</v>
      </c>
    </row>
    <row r="424" spans="1:26">
      <c r="A424" s="3">
        <v>46231</v>
      </c>
      <c r="B424">
        <v>3961.55</v>
      </c>
      <c r="C424" s="4">
        <v>-2.5699999999999997E-2</v>
      </c>
      <c r="D424">
        <v>62390</v>
      </c>
      <c r="E424" s="119">
        <v>-4.2699999999999995E-2</v>
      </c>
      <c r="F424">
        <v>6841</v>
      </c>
      <c r="G424" t="s">
        <v>73</v>
      </c>
      <c r="H424">
        <v>5642</v>
      </c>
      <c r="I424">
        <v>-380</v>
      </c>
      <c r="J424" s="66">
        <v>-6.31019594818997E-2</v>
      </c>
      <c r="K424">
        <v>6022</v>
      </c>
      <c r="L424">
        <v>5900</v>
      </c>
      <c r="M424">
        <v>5910</v>
      </c>
      <c r="N424">
        <v>5628</v>
      </c>
      <c r="O424" s="66">
        <v>-4.3728813559322031E-2</v>
      </c>
      <c r="P424">
        <v>5729</v>
      </c>
      <c r="Q424" s="66">
        <v>-1.5185896316983766E-2</v>
      </c>
      <c r="R424" s="66">
        <v>2.4875621890547263E-3</v>
      </c>
      <c r="S424">
        <v>565500</v>
      </c>
      <c r="T424" s="123">
        <v>5746.4956000000002</v>
      </c>
      <c r="U424">
        <v>6317</v>
      </c>
      <c r="V424">
        <v>4584</v>
      </c>
      <c r="Z424" s="117">
        <v>0.63753472222222218</v>
      </c>
    </row>
    <row r="425" spans="1:26">
      <c r="A425" s="3">
        <v>46231</v>
      </c>
      <c r="B425">
        <v>3961.55</v>
      </c>
      <c r="C425" s="4">
        <v>-2.5699999999999997E-2</v>
      </c>
      <c r="D425">
        <v>62390</v>
      </c>
      <c r="E425" s="119">
        <v>-4.2699999999999995E-2</v>
      </c>
      <c r="F425">
        <v>6890</v>
      </c>
      <c r="G425" t="s">
        <v>74</v>
      </c>
      <c r="H425">
        <v>7560</v>
      </c>
      <c r="I425">
        <v>-1060</v>
      </c>
      <c r="J425" s="66">
        <v>-0.12296983758700696</v>
      </c>
      <c r="K425">
        <v>8620</v>
      </c>
      <c r="L425">
        <v>8130</v>
      </c>
      <c r="M425">
        <v>8180</v>
      </c>
      <c r="N425">
        <v>7460</v>
      </c>
      <c r="O425" s="66">
        <v>-7.0110701107011064E-2</v>
      </c>
      <c r="P425">
        <v>7800</v>
      </c>
      <c r="Q425" s="66">
        <v>-3.0769230769230771E-2</v>
      </c>
      <c r="R425" s="66">
        <v>1.3404825737265416E-2</v>
      </c>
      <c r="S425">
        <v>2965100</v>
      </c>
      <c r="T425" s="123">
        <v>7796.3242</v>
      </c>
      <c r="U425">
        <v>11700</v>
      </c>
      <c r="V425">
        <v>5030</v>
      </c>
      <c r="Z425" s="117">
        <v>0.6375925925925926</v>
      </c>
    </row>
    <row r="426" spans="1:26">
      <c r="A426" s="3">
        <v>46231</v>
      </c>
      <c r="B426">
        <v>3961.55</v>
      </c>
      <c r="C426" s="4">
        <v>-2.5699999999999997E-2</v>
      </c>
      <c r="D426">
        <v>62390</v>
      </c>
      <c r="E426" s="119">
        <v>-4.2699999999999995E-2</v>
      </c>
      <c r="F426">
        <v>6925</v>
      </c>
      <c r="G426" t="s">
        <v>75</v>
      </c>
      <c r="H426">
        <v>3809</v>
      </c>
      <c r="I426">
        <v>-333</v>
      </c>
      <c r="J426" s="66">
        <v>-8.0395943988411392E-2</v>
      </c>
      <c r="K426">
        <v>4142</v>
      </c>
      <c r="L426">
        <v>4002</v>
      </c>
      <c r="M426">
        <v>4014</v>
      </c>
      <c r="N426">
        <v>3799</v>
      </c>
      <c r="O426" s="66">
        <v>-4.8225887056471767E-2</v>
      </c>
      <c r="P426">
        <v>3820</v>
      </c>
      <c r="Q426" s="66">
        <v>-2.8795811518324606E-3</v>
      </c>
      <c r="R426" s="66">
        <v>2.6322716504343247E-3</v>
      </c>
      <c r="S426">
        <v>290100</v>
      </c>
      <c r="T426" s="123">
        <v>3869.6493999999998</v>
      </c>
      <c r="U426">
        <v>5164</v>
      </c>
      <c r="V426">
        <v>2520.5</v>
      </c>
      <c r="Z426" s="117">
        <v>0.63731481481481478</v>
      </c>
    </row>
    <row r="427" spans="1:26">
      <c r="A427" s="3">
        <v>46231</v>
      </c>
      <c r="B427">
        <v>3961.55</v>
      </c>
      <c r="C427" s="4">
        <v>-2.5699999999999997E-2</v>
      </c>
      <c r="D427">
        <v>62390</v>
      </c>
      <c r="E427" s="119">
        <v>-4.2699999999999995E-2</v>
      </c>
      <c r="F427">
        <v>6963</v>
      </c>
      <c r="G427" t="s">
        <v>76</v>
      </c>
      <c r="H427">
        <v>4102</v>
      </c>
      <c r="I427">
        <v>-526</v>
      </c>
      <c r="J427" s="66">
        <v>-0.11365600691443388</v>
      </c>
      <c r="K427">
        <v>4628</v>
      </c>
      <c r="L427">
        <v>4430</v>
      </c>
      <c r="M427">
        <v>4431</v>
      </c>
      <c r="N427">
        <v>4074</v>
      </c>
      <c r="O427" s="66">
        <v>-7.4040632054176075E-2</v>
      </c>
      <c r="P427">
        <v>4178</v>
      </c>
      <c r="Q427" s="66">
        <v>-1.8190521780756343E-2</v>
      </c>
      <c r="R427" s="66">
        <v>6.8728522336769758E-3</v>
      </c>
      <c r="S427">
        <v>4873300</v>
      </c>
      <c r="T427" s="123">
        <v>4219.9372000000003</v>
      </c>
      <c r="U427">
        <v>6099</v>
      </c>
      <c r="V427">
        <v>2247</v>
      </c>
      <c r="Z427" s="117">
        <v>0.63760416666666664</v>
      </c>
    </row>
    <row r="428" spans="1:26">
      <c r="A428" s="3">
        <v>46231</v>
      </c>
      <c r="B428">
        <v>3961.55</v>
      </c>
      <c r="C428" s="4">
        <v>-2.5699999999999997E-2</v>
      </c>
      <c r="D428">
        <v>62390</v>
      </c>
      <c r="E428" s="119">
        <v>-4.2699999999999995E-2</v>
      </c>
      <c r="F428">
        <v>7011</v>
      </c>
      <c r="G428" t="s">
        <v>77</v>
      </c>
      <c r="H428">
        <v>3789</v>
      </c>
      <c r="I428">
        <v>-102</v>
      </c>
      <c r="J428" s="66">
        <v>-2.6214340786430222E-2</v>
      </c>
      <c r="K428">
        <v>3891</v>
      </c>
      <c r="L428">
        <v>3811</v>
      </c>
      <c r="M428">
        <v>3817</v>
      </c>
      <c r="N428">
        <v>3736</v>
      </c>
      <c r="O428" s="66">
        <v>-5.7727630543164526E-3</v>
      </c>
      <c r="P428">
        <v>3781</v>
      </c>
      <c r="Q428" s="66">
        <v>2.1158423697434543E-3</v>
      </c>
      <c r="R428" s="66">
        <v>1.4186295503211991E-2</v>
      </c>
      <c r="S428">
        <v>12174200</v>
      </c>
      <c r="T428" s="123">
        <v>3780.4263999999998</v>
      </c>
      <c r="U428">
        <v>5208</v>
      </c>
      <c r="V428">
        <v>3404</v>
      </c>
      <c r="Z428" s="117">
        <v>0.63758101851851856</v>
      </c>
    </row>
    <row r="429" spans="1:26">
      <c r="A429" s="3">
        <v>46231</v>
      </c>
      <c r="B429">
        <v>3961.55</v>
      </c>
      <c r="C429" s="4">
        <v>-2.5699999999999997E-2</v>
      </c>
      <c r="D429">
        <v>62390</v>
      </c>
      <c r="E429" s="119">
        <v>-4.2699999999999995E-2</v>
      </c>
      <c r="F429">
        <v>7013</v>
      </c>
      <c r="G429" t="s">
        <v>78</v>
      </c>
      <c r="H429">
        <v>2781</v>
      </c>
      <c r="I429">
        <v>-55</v>
      </c>
      <c r="J429" s="66">
        <v>-1.9393511988716503E-2</v>
      </c>
      <c r="K429">
        <v>2836</v>
      </c>
      <c r="L429">
        <v>2799.5</v>
      </c>
      <c r="M429">
        <v>2855</v>
      </c>
      <c r="N429">
        <v>2742.5</v>
      </c>
      <c r="O429" s="66">
        <v>-6.608322914806215E-3</v>
      </c>
      <c r="P429">
        <v>2773</v>
      </c>
      <c r="Q429" s="66">
        <v>2.8849621348719799E-3</v>
      </c>
      <c r="R429" s="66">
        <v>1.4038286235186874E-2</v>
      </c>
      <c r="S429">
        <v>7749500</v>
      </c>
      <c r="T429" s="123">
        <v>2782.5493000000001</v>
      </c>
      <c r="U429">
        <v>4698</v>
      </c>
      <c r="V429">
        <v>2245</v>
      </c>
      <c r="Z429" s="117">
        <v>0.63756944444444441</v>
      </c>
    </row>
    <row r="430" spans="1:26">
      <c r="A430" s="3">
        <v>46231</v>
      </c>
      <c r="B430">
        <v>3961.55</v>
      </c>
      <c r="C430" s="4">
        <v>-2.5699999999999997E-2</v>
      </c>
      <c r="D430">
        <v>62390</v>
      </c>
      <c r="E430" s="119">
        <v>-4.2699999999999995E-2</v>
      </c>
      <c r="F430">
        <v>7047</v>
      </c>
      <c r="G430" t="s">
        <v>79</v>
      </c>
      <c r="H430">
        <v>2347</v>
      </c>
      <c r="I430">
        <v>-81</v>
      </c>
      <c r="J430" s="66">
        <v>-3.3360790774299834E-2</v>
      </c>
      <c r="K430">
        <v>2428</v>
      </c>
      <c r="L430">
        <v>2410</v>
      </c>
      <c r="M430">
        <v>2424</v>
      </c>
      <c r="N430">
        <v>2342</v>
      </c>
      <c r="O430" s="66">
        <v>-2.6141078838174275E-2</v>
      </c>
      <c r="P430">
        <v>2383</v>
      </c>
      <c r="Q430" s="66">
        <v>-1.5107007973143098E-2</v>
      </c>
      <c r="R430" s="66">
        <v>2.134927412467976E-3</v>
      </c>
      <c r="S430">
        <v>73600</v>
      </c>
      <c r="T430" s="123">
        <v>2377.5081</v>
      </c>
      <c r="U430">
        <v>2769</v>
      </c>
      <c r="V430">
        <v>1912</v>
      </c>
      <c r="Z430" s="117">
        <v>0.63716435185185183</v>
      </c>
    </row>
    <row r="431" spans="1:26">
      <c r="A431" s="3">
        <v>46231</v>
      </c>
      <c r="B431">
        <v>3961.55</v>
      </c>
      <c r="C431" s="4">
        <v>-2.5699999999999997E-2</v>
      </c>
      <c r="D431">
        <v>62390</v>
      </c>
      <c r="E431" s="119">
        <v>-4.2699999999999995E-2</v>
      </c>
      <c r="F431">
        <v>7084</v>
      </c>
      <c r="G431" t="s">
        <v>80</v>
      </c>
      <c r="H431">
        <v>2741</v>
      </c>
      <c r="I431">
        <v>-7</v>
      </c>
      <c r="J431" s="66">
        <v>-2.5473071324599709E-3</v>
      </c>
      <c r="K431">
        <v>2748</v>
      </c>
      <c r="L431">
        <v>2748</v>
      </c>
      <c r="M431">
        <v>2748</v>
      </c>
      <c r="N431">
        <v>2725</v>
      </c>
      <c r="O431" s="66">
        <v>-2.5473071324599709E-3</v>
      </c>
      <c r="P431">
        <v>2733</v>
      </c>
      <c r="Q431" s="66">
        <v>2.9271862422246614E-3</v>
      </c>
      <c r="R431" s="66">
        <v>5.8715596330275229E-3</v>
      </c>
      <c r="S431">
        <v>2200</v>
      </c>
      <c r="T431" s="123">
        <v>2734.0454</v>
      </c>
      <c r="U431">
        <v>3595</v>
      </c>
      <c r="V431">
        <v>1856</v>
      </c>
      <c r="Z431" s="117">
        <v>0.63092592592592589</v>
      </c>
    </row>
    <row r="432" spans="1:26">
      <c r="A432" s="3">
        <v>46231</v>
      </c>
      <c r="B432">
        <v>3961.55</v>
      </c>
      <c r="C432" s="4">
        <v>-2.5699999999999997E-2</v>
      </c>
      <c r="D432">
        <v>62390</v>
      </c>
      <c r="E432" s="119">
        <v>-4.2699999999999995E-2</v>
      </c>
      <c r="F432">
        <v>7182</v>
      </c>
      <c r="G432" t="s">
        <v>81</v>
      </c>
      <c r="H432">
        <v>3275</v>
      </c>
      <c r="I432">
        <v>-141</v>
      </c>
      <c r="J432" s="66">
        <v>-4.1276346604215454E-2</v>
      </c>
      <c r="K432">
        <v>3416</v>
      </c>
      <c r="L432">
        <v>3361</v>
      </c>
      <c r="M432">
        <v>3371</v>
      </c>
      <c r="N432">
        <v>3261</v>
      </c>
      <c r="O432" s="66">
        <v>-2.5587622731329963E-2</v>
      </c>
      <c r="P432">
        <v>3278</v>
      </c>
      <c r="Q432" s="66">
        <v>-9.1519219035997561E-4</v>
      </c>
      <c r="R432" s="66">
        <v>4.2931616068690587E-3</v>
      </c>
      <c r="S432">
        <v>5152000</v>
      </c>
      <c r="T432" s="123">
        <v>3300.6558</v>
      </c>
      <c r="U432">
        <v>3465</v>
      </c>
      <c r="V432">
        <v>2238</v>
      </c>
      <c r="Z432" s="117">
        <v>0.63749999999999996</v>
      </c>
    </row>
    <row r="433" spans="1:26">
      <c r="A433" s="3">
        <v>46231</v>
      </c>
      <c r="B433">
        <v>3961.55</v>
      </c>
      <c r="C433" s="4">
        <v>-2.5699999999999997E-2</v>
      </c>
      <c r="D433">
        <v>62390</v>
      </c>
      <c r="E433" s="119">
        <v>-4.2699999999999995E-2</v>
      </c>
      <c r="F433">
        <v>7203</v>
      </c>
      <c r="G433" t="s">
        <v>82</v>
      </c>
      <c r="H433">
        <v>3008</v>
      </c>
      <c r="I433">
        <v>42.5</v>
      </c>
      <c r="J433" s="66">
        <v>1.4331478671387624E-2</v>
      </c>
      <c r="K433">
        <v>2965.5</v>
      </c>
      <c r="L433">
        <v>2972.5</v>
      </c>
      <c r="M433">
        <v>3015</v>
      </c>
      <c r="N433">
        <v>2934.5</v>
      </c>
      <c r="O433" s="66">
        <v>1.1942809083263246E-2</v>
      </c>
      <c r="P433">
        <v>2987</v>
      </c>
      <c r="Q433" s="66">
        <v>7.030465349849347E-3</v>
      </c>
      <c r="R433" s="66">
        <v>2.5046856363946157E-2</v>
      </c>
      <c r="S433">
        <v>23562700</v>
      </c>
      <c r="T433" s="123">
        <v>2980.8793999999998</v>
      </c>
      <c r="U433">
        <v>4000</v>
      </c>
      <c r="V433">
        <v>2686</v>
      </c>
      <c r="Z433" s="117">
        <v>0.6375925925925926</v>
      </c>
    </row>
    <row r="434" spans="1:26">
      <c r="A434" s="3">
        <v>46231</v>
      </c>
      <c r="B434">
        <v>3961.55</v>
      </c>
      <c r="C434" s="4">
        <v>-2.5699999999999997E-2</v>
      </c>
      <c r="D434">
        <v>62390</v>
      </c>
      <c r="E434" s="119">
        <v>-4.2699999999999995E-2</v>
      </c>
      <c r="F434">
        <v>7213</v>
      </c>
      <c r="G434" t="s">
        <v>83</v>
      </c>
      <c r="H434">
        <v>619</v>
      </c>
      <c r="I434">
        <v>-5</v>
      </c>
      <c r="J434" s="66">
        <v>-8.0128205128205121E-3</v>
      </c>
      <c r="K434">
        <v>624</v>
      </c>
      <c r="L434">
        <v>627</v>
      </c>
      <c r="M434">
        <v>627</v>
      </c>
      <c r="N434">
        <v>616</v>
      </c>
      <c r="O434" s="66">
        <v>-1.2759170653907496E-2</v>
      </c>
      <c r="P434">
        <v>617</v>
      </c>
      <c r="Q434" s="66">
        <v>3.2414910858995136E-3</v>
      </c>
      <c r="R434" s="66">
        <v>4.87012987012987E-3</v>
      </c>
      <c r="S434">
        <v>12700</v>
      </c>
      <c r="T434" s="123">
        <v>621.00779999999997</v>
      </c>
      <c r="U434">
        <v>647</v>
      </c>
      <c r="V434">
        <v>438</v>
      </c>
      <c r="Z434" s="117">
        <v>0.63565972222222222</v>
      </c>
    </row>
    <row r="435" spans="1:26">
      <c r="A435" s="3">
        <v>46231</v>
      </c>
      <c r="B435">
        <v>3961.55</v>
      </c>
      <c r="C435" s="4">
        <v>-2.5699999999999997E-2</v>
      </c>
      <c r="D435">
        <v>62390</v>
      </c>
      <c r="E435" s="119">
        <v>-4.2699999999999995E-2</v>
      </c>
      <c r="F435">
        <v>7220</v>
      </c>
      <c r="G435" t="s">
        <v>84</v>
      </c>
      <c r="H435">
        <v>3085</v>
      </c>
      <c r="I435">
        <v>65</v>
      </c>
      <c r="J435" s="66">
        <v>2.1523178807947019E-2</v>
      </c>
      <c r="K435">
        <v>3020</v>
      </c>
      <c r="L435">
        <v>2920</v>
      </c>
      <c r="M435">
        <v>3140</v>
      </c>
      <c r="N435">
        <v>2868</v>
      </c>
      <c r="O435" s="66">
        <v>5.650684931506849E-2</v>
      </c>
      <c r="P435">
        <v>2930</v>
      </c>
      <c r="Q435" s="66">
        <v>5.2901023890784986E-2</v>
      </c>
      <c r="R435" s="66">
        <v>7.566248256624826E-2</v>
      </c>
      <c r="S435">
        <v>2099200</v>
      </c>
      <c r="T435" s="123">
        <v>3008.6889000000001</v>
      </c>
      <c r="U435">
        <v>10550</v>
      </c>
      <c r="V435">
        <v>2210</v>
      </c>
      <c r="Z435" s="117">
        <v>0.63746527777777773</v>
      </c>
    </row>
    <row r="436" spans="1:26">
      <c r="A436" s="3">
        <v>46231</v>
      </c>
      <c r="B436">
        <v>3961.55</v>
      </c>
      <c r="C436" s="4">
        <v>-2.5699999999999997E-2</v>
      </c>
      <c r="D436">
        <v>62390</v>
      </c>
      <c r="E436" s="119">
        <v>-4.2699999999999995E-2</v>
      </c>
      <c r="F436">
        <v>7269</v>
      </c>
      <c r="G436" t="s">
        <v>85</v>
      </c>
      <c r="H436">
        <v>2088.5</v>
      </c>
      <c r="I436">
        <v>33.5</v>
      </c>
      <c r="J436" s="66">
        <v>1.6301703163017031E-2</v>
      </c>
      <c r="K436">
        <v>2055</v>
      </c>
      <c r="L436">
        <v>2037.5</v>
      </c>
      <c r="M436">
        <v>2098</v>
      </c>
      <c r="N436">
        <v>2032</v>
      </c>
      <c r="O436" s="66">
        <v>2.5030674846625765E-2</v>
      </c>
      <c r="P436">
        <v>2089.5</v>
      </c>
      <c r="Q436" s="66">
        <v>-4.7858339315625748E-4</v>
      </c>
      <c r="R436" s="66">
        <v>2.780511811023622E-2</v>
      </c>
      <c r="S436">
        <v>4123100</v>
      </c>
      <c r="T436" s="123">
        <v>2073.1725999999999</v>
      </c>
      <c r="U436">
        <v>2439</v>
      </c>
      <c r="V436">
        <v>1670</v>
      </c>
      <c r="Z436" s="117">
        <v>0.63756944444444441</v>
      </c>
    </row>
    <row r="437" spans="1:26">
      <c r="A437" s="3">
        <v>46231</v>
      </c>
      <c r="B437">
        <v>3961.55</v>
      </c>
      <c r="C437" s="4">
        <v>-2.5699999999999997E-2</v>
      </c>
      <c r="D437">
        <v>62390</v>
      </c>
      <c r="E437" s="119">
        <v>-4.2699999999999995E-2</v>
      </c>
      <c r="F437">
        <v>7272</v>
      </c>
      <c r="G437" t="s">
        <v>86</v>
      </c>
      <c r="H437">
        <v>1332</v>
      </c>
      <c r="I437">
        <v>5</v>
      </c>
      <c r="J437" s="66">
        <v>3.7678975131876413E-3</v>
      </c>
      <c r="K437">
        <v>1327</v>
      </c>
      <c r="L437">
        <v>1329.5</v>
      </c>
      <c r="M437">
        <v>1340</v>
      </c>
      <c r="N437">
        <v>1320</v>
      </c>
      <c r="O437" s="66">
        <v>1.8804061677322301E-3</v>
      </c>
      <c r="P437">
        <v>1335.5</v>
      </c>
      <c r="Q437" s="66">
        <v>-2.620741295394983E-3</v>
      </c>
      <c r="R437" s="66">
        <v>9.0909090909090905E-3</v>
      </c>
      <c r="S437">
        <v>4609300</v>
      </c>
      <c r="T437" s="123">
        <v>1330.5456999999999</v>
      </c>
      <c r="U437">
        <v>1328.5</v>
      </c>
      <c r="V437">
        <v>1033</v>
      </c>
      <c r="Z437" s="117">
        <v>0.63756944444444441</v>
      </c>
    </row>
    <row r="438" spans="1:26">
      <c r="A438" s="3">
        <v>46231</v>
      </c>
      <c r="B438">
        <v>3961.55</v>
      </c>
      <c r="C438" s="4">
        <v>-2.5699999999999997E-2</v>
      </c>
      <c r="D438">
        <v>62390</v>
      </c>
      <c r="E438" s="119">
        <v>-4.2699999999999995E-2</v>
      </c>
      <c r="F438">
        <v>7376</v>
      </c>
      <c r="G438" t="s">
        <v>87</v>
      </c>
      <c r="H438">
        <v>1161</v>
      </c>
      <c r="I438">
        <v>-10</v>
      </c>
      <c r="J438" s="66">
        <v>-8.539709649871904E-3</v>
      </c>
      <c r="K438">
        <v>1171</v>
      </c>
      <c r="L438">
        <v>1168</v>
      </c>
      <c r="M438">
        <v>1200</v>
      </c>
      <c r="N438">
        <v>1040</v>
      </c>
      <c r="O438" s="66">
        <v>-5.9931506849315065E-3</v>
      </c>
      <c r="P438">
        <v>1175</v>
      </c>
      <c r="Q438" s="66">
        <v>-1.1914893617021277E-2</v>
      </c>
      <c r="R438" s="66">
        <v>0.11634615384615385</v>
      </c>
      <c r="S438">
        <v>57100</v>
      </c>
      <c r="T438" s="123">
        <v>1147.8248000000001</v>
      </c>
      <c r="U438">
        <v>1310</v>
      </c>
      <c r="V438">
        <v>631</v>
      </c>
      <c r="Z438" s="117">
        <v>0.63722222222222225</v>
      </c>
    </row>
    <row r="439" spans="1:26">
      <c r="A439" s="3">
        <v>46231</v>
      </c>
      <c r="B439">
        <v>3961.55</v>
      </c>
      <c r="C439" s="4">
        <v>-2.5699999999999997E-2</v>
      </c>
      <c r="D439">
        <v>62390</v>
      </c>
      <c r="E439" s="119">
        <v>-4.2699999999999995E-2</v>
      </c>
      <c r="F439">
        <v>7525</v>
      </c>
      <c r="G439" t="s">
        <v>88</v>
      </c>
      <c r="H439">
        <v>3580</v>
      </c>
      <c r="I439">
        <v>-45</v>
      </c>
      <c r="J439" s="66">
        <v>-1.2413793103448275E-2</v>
      </c>
      <c r="K439">
        <v>3625</v>
      </c>
      <c r="L439">
        <v>3630</v>
      </c>
      <c r="M439">
        <v>3630</v>
      </c>
      <c r="N439">
        <v>3560</v>
      </c>
      <c r="O439" s="66">
        <v>-1.3774104683195593E-2</v>
      </c>
      <c r="P439">
        <v>3570</v>
      </c>
      <c r="Q439" s="66">
        <v>2.8011204481792717E-3</v>
      </c>
      <c r="R439" s="66">
        <v>5.6179775280898875E-3</v>
      </c>
      <c r="S439">
        <v>16100</v>
      </c>
      <c r="T439" s="123">
        <v>3598.2608</v>
      </c>
      <c r="U439">
        <v>3980</v>
      </c>
      <c r="V439">
        <v>3325</v>
      </c>
      <c r="Z439" s="117">
        <v>0.62149305555555556</v>
      </c>
    </row>
    <row r="440" spans="1:26">
      <c r="A440" s="3">
        <v>46231</v>
      </c>
      <c r="B440">
        <v>3961.55</v>
      </c>
      <c r="C440" s="4">
        <v>-2.5699999999999997E-2</v>
      </c>
      <c r="D440">
        <v>62390</v>
      </c>
      <c r="E440" s="119">
        <v>-4.2699999999999995E-2</v>
      </c>
      <c r="F440">
        <v>7729</v>
      </c>
      <c r="G440" t="s">
        <v>89</v>
      </c>
      <c r="H440">
        <v>16025</v>
      </c>
      <c r="I440">
        <v>-1840</v>
      </c>
      <c r="J440" s="66">
        <v>-0.10299468233977051</v>
      </c>
      <c r="K440">
        <v>17865</v>
      </c>
      <c r="L440">
        <v>17465</v>
      </c>
      <c r="M440">
        <v>17645</v>
      </c>
      <c r="N440">
        <v>15965</v>
      </c>
      <c r="O440" s="66">
        <v>-8.2450615516747774E-2</v>
      </c>
      <c r="P440">
        <v>16285</v>
      </c>
      <c r="Q440" s="66">
        <v>-1.5965612526865212E-2</v>
      </c>
      <c r="R440" s="66">
        <v>3.7582211086752272E-3</v>
      </c>
      <c r="S440">
        <v>636500</v>
      </c>
      <c r="T440" s="123">
        <v>16516.018800000002</v>
      </c>
      <c r="U440">
        <v>21310</v>
      </c>
      <c r="V440">
        <v>11300</v>
      </c>
      <c r="Z440" s="117">
        <v>0.63716435185185183</v>
      </c>
    </row>
    <row r="441" spans="1:26">
      <c r="A441" s="3">
        <v>46231</v>
      </c>
      <c r="B441">
        <v>3961.55</v>
      </c>
      <c r="C441" s="4">
        <v>-2.5699999999999997E-2</v>
      </c>
      <c r="D441">
        <v>62390</v>
      </c>
      <c r="E441" s="119">
        <v>-4.2699999999999995E-2</v>
      </c>
      <c r="F441">
        <v>7921</v>
      </c>
      <c r="G441" t="s">
        <v>90</v>
      </c>
      <c r="H441">
        <v>4440</v>
      </c>
      <c r="I441">
        <v>0</v>
      </c>
      <c r="J441" s="66">
        <v>0</v>
      </c>
      <c r="K441">
        <v>4440</v>
      </c>
      <c r="L441">
        <v>4370</v>
      </c>
      <c r="M441">
        <v>4520</v>
      </c>
      <c r="N441">
        <v>4370</v>
      </c>
      <c r="O441" s="66">
        <v>1.6018306636155607E-2</v>
      </c>
      <c r="P441">
        <v>4470</v>
      </c>
      <c r="Q441" s="66">
        <v>-6.7114093959731542E-3</v>
      </c>
      <c r="R441" s="66">
        <v>1.6018306636155607E-2</v>
      </c>
      <c r="S441">
        <v>45000</v>
      </c>
      <c r="T441" s="123">
        <v>4430.1000000000004</v>
      </c>
      <c r="U441">
        <v>4790</v>
      </c>
      <c r="V441">
        <v>2783</v>
      </c>
      <c r="Z441" s="117">
        <v>0.63752314814814814</v>
      </c>
    </row>
    <row r="442" spans="1:26">
      <c r="A442" s="3">
        <v>46231</v>
      </c>
      <c r="B442">
        <v>3961.55</v>
      </c>
      <c r="C442" s="4">
        <v>-2.5699999999999997E-2</v>
      </c>
      <c r="D442">
        <v>62390</v>
      </c>
      <c r="E442" s="119">
        <v>-4.2699999999999995E-2</v>
      </c>
      <c r="F442">
        <v>8031</v>
      </c>
      <c r="G442" t="s">
        <v>91</v>
      </c>
      <c r="H442">
        <v>4879</v>
      </c>
      <c r="I442">
        <v>-96</v>
      </c>
      <c r="J442" s="66">
        <v>-1.9296482412060303E-2</v>
      </c>
      <c r="K442">
        <v>4975</v>
      </c>
      <c r="L442">
        <v>4905</v>
      </c>
      <c r="M442">
        <v>4918</v>
      </c>
      <c r="N442">
        <v>4824</v>
      </c>
      <c r="O442" s="66">
        <v>-5.3007135575942914E-3</v>
      </c>
      <c r="P442">
        <v>4860</v>
      </c>
      <c r="Q442" s="66">
        <v>3.9094650205761319E-3</v>
      </c>
      <c r="R442" s="66">
        <v>1.1401326699834163E-2</v>
      </c>
      <c r="S442">
        <v>3763200</v>
      </c>
      <c r="T442" s="123">
        <v>4868.7837</v>
      </c>
      <c r="U442">
        <v>6675</v>
      </c>
      <c r="V442">
        <v>4407</v>
      </c>
      <c r="Z442" s="117">
        <v>0.63751157407407411</v>
      </c>
    </row>
    <row r="443" spans="1:26">
      <c r="A443" s="3">
        <v>46231</v>
      </c>
      <c r="B443">
        <v>3961.55</v>
      </c>
      <c r="C443" s="4">
        <v>-2.5699999999999997E-2</v>
      </c>
      <c r="D443">
        <v>62390</v>
      </c>
      <c r="E443" s="119">
        <v>-4.2699999999999995E-2</v>
      </c>
      <c r="F443">
        <v>8058</v>
      </c>
      <c r="G443" t="s">
        <v>92</v>
      </c>
      <c r="H443">
        <v>4784</v>
      </c>
      <c r="I443">
        <v>-63</v>
      </c>
      <c r="J443" s="66">
        <v>-1.2997730554982464E-2</v>
      </c>
      <c r="K443">
        <v>4847</v>
      </c>
      <c r="L443">
        <v>4815</v>
      </c>
      <c r="M443">
        <v>4824</v>
      </c>
      <c r="N443">
        <v>4710</v>
      </c>
      <c r="O443" s="66">
        <v>-6.4382139148494288E-3</v>
      </c>
      <c r="P443">
        <v>4768</v>
      </c>
      <c r="Q443" s="66">
        <v>3.3557046979865771E-3</v>
      </c>
      <c r="R443" s="66">
        <v>1.5711252653927813E-2</v>
      </c>
      <c r="S443">
        <v>5267000</v>
      </c>
      <c r="T443" s="123">
        <v>4771.4171999999999</v>
      </c>
      <c r="U443">
        <v>6012</v>
      </c>
      <c r="V443">
        <v>3610</v>
      </c>
      <c r="Z443" s="117">
        <v>0.6375925925925926</v>
      </c>
    </row>
    <row r="444" spans="1:26">
      <c r="A444" s="3">
        <v>46231</v>
      </c>
      <c r="B444">
        <v>3961.55</v>
      </c>
      <c r="C444" s="4">
        <v>-2.5699999999999997E-2</v>
      </c>
      <c r="D444">
        <v>62390</v>
      </c>
      <c r="E444" s="119">
        <v>-4.2699999999999995E-2</v>
      </c>
      <c r="F444">
        <v>8233</v>
      </c>
      <c r="G444" t="s">
        <v>93</v>
      </c>
      <c r="H444">
        <v>2309</v>
      </c>
      <c r="I444">
        <v>-14</v>
      </c>
      <c r="J444" s="66">
        <v>-6.0266896254842876E-3</v>
      </c>
      <c r="K444">
        <v>2323</v>
      </c>
      <c r="L444">
        <v>2337.5</v>
      </c>
      <c r="M444">
        <v>2345</v>
      </c>
      <c r="N444">
        <v>2258</v>
      </c>
      <c r="O444" s="66">
        <v>-1.2192513368983957E-2</v>
      </c>
      <c r="P444">
        <v>2279</v>
      </c>
      <c r="Q444" s="66">
        <v>1.3163668275559455E-2</v>
      </c>
      <c r="R444" s="66">
        <v>2.2586359610274578E-2</v>
      </c>
      <c r="S444">
        <v>1035100</v>
      </c>
      <c r="T444" s="123">
        <v>2292.9778999999999</v>
      </c>
      <c r="U444">
        <v>2608.5</v>
      </c>
      <c r="V444">
        <v>1642.5</v>
      </c>
      <c r="Z444" s="117">
        <v>0.6375925925925926</v>
      </c>
    </row>
    <row r="445" spans="1:26">
      <c r="A445" s="3">
        <v>46231</v>
      </c>
      <c r="B445">
        <v>3961.55</v>
      </c>
      <c r="C445" s="4">
        <v>-2.5699999999999997E-2</v>
      </c>
      <c r="D445">
        <v>62390</v>
      </c>
      <c r="E445" s="119">
        <v>-4.2699999999999995E-2</v>
      </c>
      <c r="F445">
        <v>8304</v>
      </c>
      <c r="G445" t="s">
        <v>94</v>
      </c>
      <c r="H445">
        <v>3086</v>
      </c>
      <c r="I445">
        <v>-38</v>
      </c>
      <c r="J445" s="66">
        <v>-1.2163892445582587E-2</v>
      </c>
      <c r="K445">
        <v>3124</v>
      </c>
      <c r="L445">
        <v>3122</v>
      </c>
      <c r="M445">
        <v>3123</v>
      </c>
      <c r="N445">
        <v>3063</v>
      </c>
      <c r="O445" s="66">
        <v>-1.1531069827033953E-2</v>
      </c>
      <c r="P445">
        <v>3109</v>
      </c>
      <c r="Q445" s="66">
        <v>-7.3978771309102607E-3</v>
      </c>
      <c r="R445" s="66">
        <v>7.5089781260202415E-3</v>
      </c>
      <c r="S445">
        <v>1334100</v>
      </c>
      <c r="T445" s="123">
        <v>3094.3078</v>
      </c>
      <c r="U445">
        <v>3146</v>
      </c>
      <c r="V445">
        <v>2418.5</v>
      </c>
      <c r="Z445" s="117">
        <v>0.63756944444444441</v>
      </c>
    </row>
    <row r="446" spans="1:26">
      <c r="A446" s="3">
        <v>46231</v>
      </c>
      <c r="B446">
        <v>3961.55</v>
      </c>
      <c r="C446" s="4">
        <v>-2.5699999999999997E-2</v>
      </c>
      <c r="D446">
        <v>62390</v>
      </c>
      <c r="E446" s="119">
        <v>-4.2699999999999995E-2</v>
      </c>
      <c r="F446">
        <v>8316</v>
      </c>
      <c r="G446" t="s">
        <v>95</v>
      </c>
      <c r="H446">
        <v>6975</v>
      </c>
      <c r="I446">
        <v>-239</v>
      </c>
      <c r="J446" s="66">
        <v>-3.3130024951483227E-2</v>
      </c>
      <c r="K446">
        <v>7214</v>
      </c>
      <c r="L446">
        <v>7100</v>
      </c>
      <c r="M446">
        <v>7141</v>
      </c>
      <c r="N446">
        <v>6923</v>
      </c>
      <c r="O446" s="66">
        <v>-1.7605633802816902E-2</v>
      </c>
      <c r="P446">
        <v>6975</v>
      </c>
      <c r="Q446" s="66">
        <v>0</v>
      </c>
      <c r="R446" s="66">
        <v>7.5111945688285421E-3</v>
      </c>
      <c r="S446">
        <v>12117400</v>
      </c>
      <c r="T446" s="123">
        <v>7001.8485000000001</v>
      </c>
      <c r="U446">
        <v>7260</v>
      </c>
      <c r="V446">
        <v>4927</v>
      </c>
      <c r="Z446" s="117">
        <v>0.6375925925925926</v>
      </c>
    </row>
    <row r="447" spans="1:26">
      <c r="A447" s="3">
        <v>46231</v>
      </c>
      <c r="B447">
        <v>3961.55</v>
      </c>
      <c r="C447" s="4">
        <v>-2.5699999999999997E-2</v>
      </c>
      <c r="D447">
        <v>62390</v>
      </c>
      <c r="E447" s="119">
        <v>-4.2699999999999995E-2</v>
      </c>
      <c r="F447">
        <v>8331</v>
      </c>
      <c r="G447" t="s">
        <v>96</v>
      </c>
      <c r="H447">
        <v>2713.5</v>
      </c>
      <c r="I447">
        <v>-91.5</v>
      </c>
      <c r="J447" s="66">
        <v>-3.2620320855614976E-2</v>
      </c>
      <c r="K447">
        <v>2805</v>
      </c>
      <c r="L447">
        <v>2746.5</v>
      </c>
      <c r="M447">
        <v>2750.5</v>
      </c>
      <c r="N447">
        <v>2672</v>
      </c>
      <c r="O447" s="66">
        <v>-1.2015292190060076E-2</v>
      </c>
      <c r="P447">
        <v>2714</v>
      </c>
      <c r="Q447" s="66">
        <v>-1.8422991893883567E-4</v>
      </c>
      <c r="R447" s="66">
        <v>1.5531437125748502E-2</v>
      </c>
      <c r="S447">
        <v>1760100</v>
      </c>
      <c r="T447" s="123">
        <v>2713.1993000000002</v>
      </c>
      <c r="U447">
        <v>2822.5</v>
      </c>
      <c r="V447">
        <v>1764</v>
      </c>
      <c r="Z447" s="117">
        <v>0.63758101851851856</v>
      </c>
    </row>
    <row r="448" spans="1:26">
      <c r="A448" s="3">
        <v>46231</v>
      </c>
      <c r="B448">
        <v>3961.55</v>
      </c>
      <c r="C448" s="4">
        <v>-2.5699999999999997E-2</v>
      </c>
      <c r="D448">
        <v>62390</v>
      </c>
      <c r="E448" s="119">
        <v>-4.2699999999999995E-2</v>
      </c>
      <c r="F448">
        <v>8424</v>
      </c>
      <c r="G448" t="s">
        <v>97</v>
      </c>
      <c r="H448">
        <v>4489</v>
      </c>
      <c r="I448">
        <v>-31</v>
      </c>
      <c r="J448" s="66">
        <v>-6.8584070796460176E-3</v>
      </c>
      <c r="K448">
        <v>4520</v>
      </c>
      <c r="L448">
        <v>4549</v>
      </c>
      <c r="M448">
        <v>4549</v>
      </c>
      <c r="N448">
        <v>4482</v>
      </c>
      <c r="O448" s="66">
        <v>-1.3189712024620796E-2</v>
      </c>
      <c r="P448">
        <v>4512</v>
      </c>
      <c r="Q448" s="66">
        <v>-5.0975177304964543E-3</v>
      </c>
      <c r="R448" s="66">
        <v>1.5618027666220438E-3</v>
      </c>
      <c r="S448">
        <v>132200</v>
      </c>
      <c r="T448" s="123">
        <v>4510.0959999999995</v>
      </c>
      <c r="U448">
        <v>4664</v>
      </c>
      <c r="V448">
        <v>4016</v>
      </c>
      <c r="Z448" s="117">
        <v>0.63708333333333333</v>
      </c>
    </row>
    <row r="449" spans="1:26">
      <c r="A449" s="3">
        <v>46231</v>
      </c>
      <c r="B449">
        <v>3961.55</v>
      </c>
      <c r="C449" s="4">
        <v>-2.5699999999999997E-2</v>
      </c>
      <c r="D449">
        <v>62390</v>
      </c>
      <c r="E449" s="119">
        <v>-4.2699999999999995E-2</v>
      </c>
      <c r="F449">
        <v>8425</v>
      </c>
      <c r="G449" t="s">
        <v>98</v>
      </c>
      <c r="H449">
        <v>1341</v>
      </c>
      <c r="I449">
        <v>-4</v>
      </c>
      <c r="J449" s="66">
        <v>-2.9739776951672862E-3</v>
      </c>
      <c r="K449">
        <v>1345</v>
      </c>
      <c r="L449">
        <v>1350</v>
      </c>
      <c r="M449">
        <v>1351</v>
      </c>
      <c r="N449">
        <v>1336</v>
      </c>
      <c r="O449" s="66">
        <v>-6.6666666666666671E-3</v>
      </c>
      <c r="P449">
        <v>1344</v>
      </c>
      <c r="Q449" s="66">
        <v>-2.232142857142857E-3</v>
      </c>
      <c r="R449" s="66">
        <v>3.7425149700598802E-3</v>
      </c>
      <c r="S449">
        <v>453100</v>
      </c>
      <c r="T449" s="123">
        <v>1342.6869999999999</v>
      </c>
      <c r="U449">
        <v>1544</v>
      </c>
      <c r="V449">
        <v>1224</v>
      </c>
      <c r="Z449" s="117">
        <v>0.63731481481481478</v>
      </c>
    </row>
    <row r="450" spans="1:26">
      <c r="A450" s="3">
        <v>46231</v>
      </c>
      <c r="B450">
        <v>3961.55</v>
      </c>
      <c r="C450" s="4">
        <v>-2.5699999999999997E-2</v>
      </c>
      <c r="D450">
        <v>62390</v>
      </c>
      <c r="E450" s="119">
        <v>-4.2699999999999995E-2</v>
      </c>
      <c r="F450">
        <v>8591</v>
      </c>
      <c r="G450" t="s">
        <v>99</v>
      </c>
      <c r="H450">
        <v>6425</v>
      </c>
      <c r="I450">
        <v>-248</v>
      </c>
      <c r="J450" s="66">
        <v>-3.7164693541135919E-2</v>
      </c>
      <c r="K450">
        <v>6673</v>
      </c>
      <c r="L450">
        <v>6674</v>
      </c>
      <c r="M450">
        <v>6680</v>
      </c>
      <c r="N450">
        <v>6361</v>
      </c>
      <c r="O450" s="66">
        <v>-3.7308960143841774E-2</v>
      </c>
      <c r="P450">
        <v>6419</v>
      </c>
      <c r="Q450" s="66">
        <v>9.3472503505218876E-4</v>
      </c>
      <c r="R450" s="66">
        <v>1.0061311114604623E-2</v>
      </c>
      <c r="S450">
        <v>3146100</v>
      </c>
      <c r="T450" s="123">
        <v>6467.5914000000002</v>
      </c>
      <c r="U450">
        <v>6673</v>
      </c>
      <c r="V450">
        <v>4528</v>
      </c>
      <c r="Z450" s="117">
        <v>0.63758101851851856</v>
      </c>
    </row>
    <row r="451" spans="1:26">
      <c r="A451" s="3">
        <v>46231</v>
      </c>
      <c r="B451">
        <v>3961.55</v>
      </c>
      <c r="C451" s="4">
        <v>-2.5699999999999997E-2</v>
      </c>
      <c r="D451">
        <v>62390</v>
      </c>
      <c r="E451" s="119">
        <v>-4.2699999999999995E-2</v>
      </c>
      <c r="F451">
        <v>8593</v>
      </c>
      <c r="G451" t="s">
        <v>100</v>
      </c>
      <c r="H451">
        <v>1468.5</v>
      </c>
      <c r="I451">
        <v>-1.5</v>
      </c>
      <c r="J451" s="66">
        <v>-1.0204081632653062E-3</v>
      </c>
      <c r="K451">
        <v>1470</v>
      </c>
      <c r="L451">
        <v>1470</v>
      </c>
      <c r="M451">
        <v>1470</v>
      </c>
      <c r="N451">
        <v>1453</v>
      </c>
      <c r="O451" s="66">
        <v>-1.0204081632653062E-3</v>
      </c>
      <c r="P451">
        <v>1461</v>
      </c>
      <c r="Q451" s="66">
        <v>5.1334702258726897E-3</v>
      </c>
      <c r="R451" s="66">
        <v>1.0667584308327599E-2</v>
      </c>
      <c r="S451">
        <v>2613900</v>
      </c>
      <c r="T451" s="123">
        <v>1462.2001</v>
      </c>
      <c r="U451">
        <v>1541.5</v>
      </c>
      <c r="V451">
        <v>1239.5</v>
      </c>
      <c r="Z451" s="117">
        <v>0.63746527777777773</v>
      </c>
    </row>
    <row r="452" spans="1:26">
      <c r="A452" s="3">
        <v>46231</v>
      </c>
      <c r="B452">
        <v>3961.55</v>
      </c>
      <c r="C452" s="4">
        <v>-2.5699999999999997E-2</v>
      </c>
      <c r="D452">
        <v>62390</v>
      </c>
      <c r="E452" s="119">
        <v>-4.2699999999999995E-2</v>
      </c>
      <c r="F452">
        <v>8604</v>
      </c>
      <c r="G452" t="s">
        <v>101</v>
      </c>
      <c r="H452">
        <v>1567.5</v>
      </c>
      <c r="I452">
        <v>-38</v>
      </c>
      <c r="J452" s="66">
        <v>-2.3668639053254437E-2</v>
      </c>
      <c r="K452">
        <v>1605.5</v>
      </c>
      <c r="L452">
        <v>1594.5</v>
      </c>
      <c r="M452">
        <v>1596</v>
      </c>
      <c r="N452">
        <v>1555</v>
      </c>
      <c r="O452" s="66">
        <v>-1.6933207902163686E-2</v>
      </c>
      <c r="P452">
        <v>1560</v>
      </c>
      <c r="Q452" s="66">
        <v>4.807692307692308E-3</v>
      </c>
      <c r="R452" s="66">
        <v>8.0385852090032149E-3</v>
      </c>
      <c r="S452">
        <v>6727400</v>
      </c>
      <c r="T452" s="123">
        <v>1568.3425</v>
      </c>
      <c r="U452">
        <v>1636</v>
      </c>
      <c r="V452">
        <v>1145</v>
      </c>
      <c r="Z452" s="117">
        <v>0.63760416666666664</v>
      </c>
    </row>
    <row r="453" spans="1:26">
      <c r="A453" s="3">
        <v>46231</v>
      </c>
      <c r="B453">
        <v>3961.55</v>
      </c>
      <c r="C453" s="4">
        <v>-2.5699999999999997E-2</v>
      </c>
      <c r="D453">
        <v>62390</v>
      </c>
      <c r="E453" s="119">
        <v>-4.2699999999999995E-2</v>
      </c>
      <c r="F453">
        <v>8697</v>
      </c>
      <c r="G453" t="s">
        <v>102</v>
      </c>
      <c r="H453">
        <v>2242</v>
      </c>
      <c r="I453">
        <v>-46.5</v>
      </c>
      <c r="J453" s="66">
        <v>-2.0318986235525454E-2</v>
      </c>
      <c r="K453">
        <v>2288.5</v>
      </c>
      <c r="L453">
        <v>2260</v>
      </c>
      <c r="M453">
        <v>2287.5</v>
      </c>
      <c r="N453">
        <v>2214.5</v>
      </c>
      <c r="O453" s="66">
        <v>-7.9646017699115043E-3</v>
      </c>
      <c r="P453">
        <v>2245</v>
      </c>
      <c r="Q453" s="66">
        <v>-1.3363028953229399E-3</v>
      </c>
      <c r="R453" s="66">
        <v>1.241815308195981E-2</v>
      </c>
      <c r="S453">
        <v>3579500</v>
      </c>
      <c r="T453" s="123">
        <v>2250.6903000000002</v>
      </c>
      <c r="U453">
        <v>2299</v>
      </c>
      <c r="V453">
        <v>1597</v>
      </c>
      <c r="Z453" s="117">
        <v>0.63756944444444441</v>
      </c>
    </row>
    <row r="454" spans="1:26">
      <c r="A454" s="3">
        <v>46231</v>
      </c>
      <c r="B454">
        <v>3961.55</v>
      </c>
      <c r="C454" s="4">
        <v>-2.5699999999999997E-2</v>
      </c>
      <c r="D454">
        <v>62390</v>
      </c>
      <c r="E454" s="119">
        <v>-4.2699999999999995E-2</v>
      </c>
      <c r="F454">
        <v>8830</v>
      </c>
      <c r="G454" t="s">
        <v>103</v>
      </c>
      <c r="H454">
        <v>3754</v>
      </c>
      <c r="I454">
        <v>-27</v>
      </c>
      <c r="J454" s="66">
        <v>-7.1409679978841579E-3</v>
      </c>
      <c r="K454">
        <v>3781</v>
      </c>
      <c r="L454">
        <v>3812</v>
      </c>
      <c r="M454">
        <v>3822</v>
      </c>
      <c r="N454">
        <v>3713</v>
      </c>
      <c r="O454" s="66">
        <v>-1.5215110178384051E-2</v>
      </c>
      <c r="P454">
        <v>3739</v>
      </c>
      <c r="Q454" s="66">
        <v>4.0117678523669429E-3</v>
      </c>
      <c r="R454" s="66">
        <v>1.1042283867492593E-2</v>
      </c>
      <c r="S454">
        <v>1090700</v>
      </c>
      <c r="T454" s="123">
        <v>3754.3226</v>
      </c>
      <c r="U454">
        <v>5358</v>
      </c>
      <c r="V454">
        <v>3354</v>
      </c>
      <c r="Z454" s="117">
        <v>0.63748842592592592</v>
      </c>
    </row>
    <row r="455" spans="1:26">
      <c r="A455" s="3">
        <v>46231</v>
      </c>
      <c r="B455">
        <v>3961.55</v>
      </c>
      <c r="C455" s="4">
        <v>-2.5699999999999997E-2</v>
      </c>
      <c r="D455">
        <v>62390</v>
      </c>
      <c r="E455" s="119">
        <v>-4.2699999999999995E-2</v>
      </c>
      <c r="F455">
        <v>9020</v>
      </c>
      <c r="G455" t="s">
        <v>104</v>
      </c>
      <c r="H455">
        <v>3828</v>
      </c>
      <c r="I455">
        <v>72</v>
      </c>
      <c r="J455" s="66">
        <v>1.9169329073482427E-2</v>
      </c>
      <c r="K455">
        <v>3756</v>
      </c>
      <c r="L455">
        <v>3784</v>
      </c>
      <c r="M455">
        <v>3847</v>
      </c>
      <c r="N455">
        <v>3754</v>
      </c>
      <c r="O455" s="66">
        <v>1.1627906976744186E-2</v>
      </c>
      <c r="P455">
        <v>3842</v>
      </c>
      <c r="Q455" s="66">
        <v>-3.6439354502863092E-3</v>
      </c>
      <c r="R455" s="66">
        <v>1.9712306872669155E-2</v>
      </c>
      <c r="S455">
        <v>2517500</v>
      </c>
      <c r="T455" s="123">
        <v>3810.0016999999998</v>
      </c>
      <c r="U455">
        <v>4211</v>
      </c>
      <c r="V455">
        <v>3243</v>
      </c>
      <c r="Z455" s="117">
        <v>0.63754629629629633</v>
      </c>
    </row>
    <row r="456" spans="1:26">
      <c r="A456" s="3">
        <v>46231</v>
      </c>
      <c r="B456">
        <v>3961.55</v>
      </c>
      <c r="C456" s="4">
        <v>-2.5699999999999997E-2</v>
      </c>
      <c r="D456">
        <v>62390</v>
      </c>
      <c r="E456" s="119">
        <v>-4.2699999999999995E-2</v>
      </c>
      <c r="F456">
        <v>9024</v>
      </c>
      <c r="G456" t="s">
        <v>105</v>
      </c>
      <c r="H456">
        <v>3742</v>
      </c>
      <c r="I456">
        <v>77</v>
      </c>
      <c r="J456" s="66">
        <v>2.1009549795361529E-2</v>
      </c>
      <c r="K456">
        <v>3665</v>
      </c>
      <c r="L456">
        <v>3655</v>
      </c>
      <c r="M456">
        <v>3744</v>
      </c>
      <c r="N456">
        <v>3619</v>
      </c>
      <c r="O456" s="66">
        <v>2.3803009575923392E-2</v>
      </c>
      <c r="P456">
        <v>3703</v>
      </c>
      <c r="Q456" s="66">
        <v>1.0532001080205239E-2</v>
      </c>
      <c r="R456" s="66">
        <v>3.398728930643824E-2</v>
      </c>
      <c r="S456">
        <v>837800</v>
      </c>
      <c r="T456" s="123">
        <v>3687.2438000000002</v>
      </c>
      <c r="U456">
        <v>4775</v>
      </c>
      <c r="V456">
        <v>2579.5</v>
      </c>
      <c r="Z456" s="117">
        <v>0.63754629629629633</v>
      </c>
    </row>
    <row r="457" spans="1:26">
      <c r="A457" s="3">
        <v>46231</v>
      </c>
      <c r="B457">
        <v>3961.55</v>
      </c>
      <c r="C457" s="4">
        <v>-2.5699999999999997E-2</v>
      </c>
      <c r="D457">
        <v>62390</v>
      </c>
      <c r="E457" s="119">
        <v>-4.2699999999999995E-2</v>
      </c>
      <c r="F457">
        <v>9069</v>
      </c>
      <c r="G457" t="s">
        <v>106</v>
      </c>
      <c r="H457">
        <v>2202.5</v>
      </c>
      <c r="I457">
        <v>-3</v>
      </c>
      <c r="J457" s="66">
        <v>-1.3602357742008614E-3</v>
      </c>
      <c r="K457">
        <v>2205.5</v>
      </c>
      <c r="L457">
        <v>2211</v>
      </c>
      <c r="M457">
        <v>2225.5</v>
      </c>
      <c r="N457">
        <v>2195.5</v>
      </c>
      <c r="O457" s="66">
        <v>-3.8444142921754861E-3</v>
      </c>
      <c r="P457">
        <v>2212</v>
      </c>
      <c r="Q457" s="66">
        <v>-4.2947558770343583E-3</v>
      </c>
      <c r="R457" s="66">
        <v>3.1883397859257573E-3</v>
      </c>
      <c r="S457">
        <v>206800</v>
      </c>
      <c r="T457" s="123">
        <v>2206.2975999999999</v>
      </c>
      <c r="U457">
        <v>2252.5</v>
      </c>
      <c r="V457">
        <v>1695</v>
      </c>
      <c r="Z457" s="117">
        <v>0.63756944444444441</v>
      </c>
    </row>
    <row r="458" spans="1:26">
      <c r="A458" s="3">
        <v>46231</v>
      </c>
      <c r="B458">
        <v>3961.55</v>
      </c>
      <c r="C458" s="4">
        <v>-2.5699999999999997E-2</v>
      </c>
      <c r="D458">
        <v>62390</v>
      </c>
      <c r="E458" s="119">
        <v>-4.2699999999999995E-2</v>
      </c>
      <c r="F458">
        <v>9227</v>
      </c>
      <c r="G458" t="s">
        <v>107</v>
      </c>
      <c r="H458">
        <v>812</v>
      </c>
      <c r="I458">
        <v>-11</v>
      </c>
      <c r="J458" s="66">
        <v>-1.3365735115431349E-2</v>
      </c>
      <c r="K458">
        <v>823</v>
      </c>
      <c r="L458">
        <v>814</v>
      </c>
      <c r="M458">
        <v>819</v>
      </c>
      <c r="N458">
        <v>787</v>
      </c>
      <c r="O458" s="66">
        <v>-2.4570024570024569E-3</v>
      </c>
      <c r="P458">
        <v>807</v>
      </c>
      <c r="Q458" s="66">
        <v>6.1957868649318466E-3</v>
      </c>
      <c r="R458" s="66">
        <v>3.176620076238882E-2</v>
      </c>
      <c r="S458">
        <v>94300</v>
      </c>
      <c r="T458" s="123">
        <v>804.65530000000001</v>
      </c>
      <c r="U458">
        <v>1620</v>
      </c>
      <c r="V458">
        <v>594</v>
      </c>
      <c r="Z458" s="117">
        <v>0.63758101851851856</v>
      </c>
    </row>
    <row r="459" spans="1:26">
      <c r="A459" s="3">
        <v>46231</v>
      </c>
      <c r="B459">
        <v>3961.55</v>
      </c>
      <c r="C459" s="4">
        <v>-2.5699999999999997E-2</v>
      </c>
      <c r="D459">
        <v>62390</v>
      </c>
      <c r="E459" s="119">
        <v>-4.2699999999999995E-2</v>
      </c>
      <c r="F459">
        <v>9303</v>
      </c>
      <c r="G459" t="s">
        <v>108</v>
      </c>
      <c r="H459">
        <v>4065</v>
      </c>
      <c r="I459">
        <v>10</v>
      </c>
      <c r="J459" s="66">
        <v>2.4660912453760789E-3</v>
      </c>
      <c r="K459">
        <v>4055</v>
      </c>
      <c r="L459">
        <v>4055</v>
      </c>
      <c r="M459">
        <v>4090</v>
      </c>
      <c r="N459">
        <v>4040</v>
      </c>
      <c r="O459" s="66">
        <v>2.4660912453760789E-3</v>
      </c>
      <c r="P459">
        <v>4075</v>
      </c>
      <c r="Q459" s="66">
        <v>-2.4539877300613498E-3</v>
      </c>
      <c r="R459" s="66">
        <v>6.1881188118811884E-3</v>
      </c>
      <c r="S459">
        <v>74700</v>
      </c>
      <c r="T459" s="123">
        <v>4063.3733999999999</v>
      </c>
      <c r="U459">
        <v>4285</v>
      </c>
      <c r="V459">
        <v>3535</v>
      </c>
      <c r="Z459" s="117">
        <v>0.63753472222222218</v>
      </c>
    </row>
    <row r="460" spans="1:26">
      <c r="A460" s="3">
        <v>46231</v>
      </c>
      <c r="B460">
        <v>3961.55</v>
      </c>
      <c r="C460" s="4">
        <v>-2.5699999999999997E-2</v>
      </c>
      <c r="D460">
        <v>62390</v>
      </c>
      <c r="E460" s="119">
        <v>-4.2699999999999995E-2</v>
      </c>
      <c r="F460">
        <v>9308</v>
      </c>
      <c r="G460" t="s">
        <v>109</v>
      </c>
      <c r="H460">
        <v>1873</v>
      </c>
      <c r="I460">
        <v>13</v>
      </c>
      <c r="J460" s="66">
        <v>6.9892473118279572E-3</v>
      </c>
      <c r="K460">
        <v>1860</v>
      </c>
      <c r="L460">
        <v>1860</v>
      </c>
      <c r="M460">
        <v>1888</v>
      </c>
      <c r="N460">
        <v>1801</v>
      </c>
      <c r="O460" s="66">
        <v>6.9892473118279572E-3</v>
      </c>
      <c r="P460">
        <v>1854</v>
      </c>
      <c r="Q460" s="66">
        <v>1.0248112189859764E-2</v>
      </c>
      <c r="R460" s="66">
        <v>3.9977790116601887E-2</v>
      </c>
      <c r="S460">
        <v>135500</v>
      </c>
      <c r="T460" s="123">
        <v>1857.9845</v>
      </c>
      <c r="U460">
        <v>1862</v>
      </c>
      <c r="V460">
        <v>1271</v>
      </c>
      <c r="Z460" s="117">
        <v>0.63740740740740742</v>
      </c>
    </row>
    <row r="461" spans="1:26">
      <c r="A461" s="3">
        <v>46231</v>
      </c>
      <c r="B461">
        <v>3961.55</v>
      </c>
      <c r="C461" s="4">
        <v>-2.5699999999999997E-2</v>
      </c>
      <c r="D461">
        <v>62390</v>
      </c>
      <c r="E461" s="119">
        <v>-4.2699999999999995E-2</v>
      </c>
      <c r="F461">
        <v>9348</v>
      </c>
      <c r="G461" t="s">
        <v>110</v>
      </c>
      <c r="H461">
        <v>406</v>
      </c>
      <c r="I461">
        <v>-13</v>
      </c>
      <c r="J461" s="66">
        <v>-3.1026252983293555E-2</v>
      </c>
      <c r="K461">
        <v>419</v>
      </c>
      <c r="L461">
        <v>410</v>
      </c>
      <c r="M461">
        <v>413</v>
      </c>
      <c r="N461">
        <v>405</v>
      </c>
      <c r="O461" s="66">
        <v>-9.7560975609756097E-3</v>
      </c>
      <c r="P461">
        <v>407</v>
      </c>
      <c r="Q461" s="66">
        <v>-2.4570024570024569E-3</v>
      </c>
      <c r="R461" s="66">
        <v>2.4691358024691358E-3</v>
      </c>
      <c r="S461">
        <v>1494100</v>
      </c>
      <c r="T461" s="123">
        <v>407.54680000000002</v>
      </c>
      <c r="U461">
        <v>710</v>
      </c>
      <c r="V461">
        <v>406</v>
      </c>
      <c r="Z461" s="117">
        <v>0.63642361111111112</v>
      </c>
    </row>
    <row r="462" spans="1:26">
      <c r="A462" s="3">
        <v>46231</v>
      </c>
      <c r="B462">
        <v>3961.55</v>
      </c>
      <c r="C462" s="4">
        <v>-2.5699999999999997E-2</v>
      </c>
      <c r="D462">
        <v>62390</v>
      </c>
      <c r="E462" s="119">
        <v>-4.2699999999999995E-2</v>
      </c>
      <c r="F462">
        <v>9432</v>
      </c>
      <c r="G462" t="s">
        <v>111</v>
      </c>
      <c r="H462">
        <v>156.4</v>
      </c>
      <c r="I462">
        <v>2.1</v>
      </c>
      <c r="J462" s="66">
        <v>1.3609850939727802E-2</v>
      </c>
      <c r="K462">
        <v>154.30000000000001</v>
      </c>
      <c r="L462">
        <v>155</v>
      </c>
      <c r="M462">
        <v>156.69999999999999</v>
      </c>
      <c r="N462">
        <v>154.4</v>
      </c>
      <c r="O462" s="66">
        <v>9.0322580645161663E-3</v>
      </c>
      <c r="P462">
        <v>155.69999999999999</v>
      </c>
      <c r="Q462" s="66">
        <v>4.4958253050739697E-3</v>
      </c>
      <c r="R462" s="66">
        <v>1.2953367875647668E-2</v>
      </c>
      <c r="S462">
        <v>257575900</v>
      </c>
      <c r="T462" s="123">
        <v>155.72829999999999</v>
      </c>
      <c r="U462">
        <v>161.19999999999999</v>
      </c>
      <c r="V462">
        <v>142.6</v>
      </c>
      <c r="Z462" s="117">
        <v>0.63755787037037037</v>
      </c>
    </row>
    <row r="463" spans="1:26">
      <c r="A463" s="3">
        <v>46231</v>
      </c>
      <c r="B463">
        <v>3961.55</v>
      </c>
      <c r="C463" s="4">
        <v>-2.5699999999999997E-2</v>
      </c>
      <c r="D463">
        <v>62390</v>
      </c>
      <c r="E463" s="119">
        <v>-4.2699999999999995E-2</v>
      </c>
      <c r="F463">
        <v>9449</v>
      </c>
      <c r="G463" t="s">
        <v>112</v>
      </c>
      <c r="H463">
        <v>4092</v>
      </c>
      <c r="I463">
        <v>-28</v>
      </c>
      <c r="J463" s="66">
        <v>-6.7961165048543689E-3</v>
      </c>
      <c r="K463">
        <v>4120</v>
      </c>
      <c r="L463">
        <v>4135</v>
      </c>
      <c r="M463">
        <v>4168</v>
      </c>
      <c r="N463">
        <v>4081</v>
      </c>
      <c r="O463" s="66">
        <v>-1.0399032648125755E-2</v>
      </c>
      <c r="P463">
        <v>4123</v>
      </c>
      <c r="Q463" s="66">
        <v>-7.5187969924812026E-3</v>
      </c>
      <c r="R463" s="66">
        <v>2.6954177897574125E-3</v>
      </c>
      <c r="S463">
        <v>577800</v>
      </c>
      <c r="T463" s="123">
        <v>4118.7539999999999</v>
      </c>
      <c r="U463">
        <v>4140</v>
      </c>
      <c r="V463">
        <v>2731.5</v>
      </c>
      <c r="Z463" s="117">
        <v>0.63754629629629633</v>
      </c>
    </row>
    <row r="464" spans="1:26">
      <c r="A464" s="3">
        <v>46231</v>
      </c>
      <c r="B464">
        <v>3961.55</v>
      </c>
      <c r="C464" s="4">
        <v>-2.5699999999999997E-2</v>
      </c>
      <c r="D464">
        <v>62390</v>
      </c>
      <c r="E464" s="119">
        <v>-4.2699999999999995E-2</v>
      </c>
      <c r="F464">
        <v>9501</v>
      </c>
      <c r="G464" t="s">
        <v>113</v>
      </c>
      <c r="H464">
        <v>520.9</v>
      </c>
      <c r="I464">
        <v>-16.100000000000001</v>
      </c>
      <c r="J464" s="66">
        <v>-2.9981378026070767E-2</v>
      </c>
      <c r="K464">
        <v>537</v>
      </c>
      <c r="L464">
        <v>533.9</v>
      </c>
      <c r="M464">
        <v>535.79999999999995</v>
      </c>
      <c r="N464">
        <v>514.79999999999995</v>
      </c>
      <c r="O464" s="66">
        <v>-2.4349129050383968E-2</v>
      </c>
      <c r="P464">
        <v>530</v>
      </c>
      <c r="Q464" s="66">
        <v>-1.716981132075476E-2</v>
      </c>
      <c r="R464" s="66">
        <v>1.1849261849261895E-2</v>
      </c>
      <c r="S464">
        <v>43033300</v>
      </c>
      <c r="T464" s="123">
        <v>524.81410000000005</v>
      </c>
      <c r="U464">
        <v>760</v>
      </c>
      <c r="V464">
        <v>442.8</v>
      </c>
      <c r="Z464" s="117">
        <v>0.6375925925925926</v>
      </c>
    </row>
    <row r="465" spans="1:26">
      <c r="A465" s="3">
        <v>46231</v>
      </c>
      <c r="B465">
        <v>3961.55</v>
      </c>
      <c r="C465" s="4">
        <v>-2.5699999999999997E-2</v>
      </c>
      <c r="D465">
        <v>62390</v>
      </c>
      <c r="E465" s="119">
        <v>-4.2699999999999995E-2</v>
      </c>
      <c r="F465">
        <v>9531</v>
      </c>
      <c r="G465" t="s">
        <v>114</v>
      </c>
      <c r="H465">
        <v>6228</v>
      </c>
      <c r="I465">
        <v>-45</v>
      </c>
      <c r="J465" s="66">
        <v>-7.1736011477761836E-3</v>
      </c>
      <c r="K465">
        <v>6273</v>
      </c>
      <c r="L465">
        <v>6243</v>
      </c>
      <c r="M465">
        <v>6268</v>
      </c>
      <c r="N465">
        <v>6182</v>
      </c>
      <c r="O465" s="66">
        <v>-2.4026910139356081E-3</v>
      </c>
      <c r="P465">
        <v>6245</v>
      </c>
      <c r="Q465" s="66">
        <v>-2.7221777421937549E-3</v>
      </c>
      <c r="R465" s="66">
        <v>7.440957618893562E-3</v>
      </c>
      <c r="S465">
        <v>550000</v>
      </c>
      <c r="T465" s="123">
        <v>6229.2956000000004</v>
      </c>
      <c r="U465">
        <v>7967</v>
      </c>
      <c r="V465">
        <v>5896</v>
      </c>
      <c r="Z465" s="117">
        <v>0.63758101851851856</v>
      </c>
    </row>
    <row r="466" spans="1:26">
      <c r="A466" s="3">
        <v>46231</v>
      </c>
      <c r="B466">
        <v>3961.55</v>
      </c>
      <c r="C466" s="4">
        <v>-2.5699999999999997E-2</v>
      </c>
      <c r="D466">
        <v>62390</v>
      </c>
      <c r="E466" s="119">
        <v>-4.2699999999999995E-2</v>
      </c>
      <c r="F466">
        <v>9882</v>
      </c>
      <c r="G466" t="s">
        <v>115</v>
      </c>
      <c r="H466">
        <v>1848</v>
      </c>
      <c r="I466">
        <v>19</v>
      </c>
      <c r="J466" s="66">
        <v>1.038819026790596E-2</v>
      </c>
      <c r="K466">
        <v>1829</v>
      </c>
      <c r="L466">
        <v>1840</v>
      </c>
      <c r="M466">
        <v>1857</v>
      </c>
      <c r="N466">
        <v>1829</v>
      </c>
      <c r="O466" s="66">
        <v>4.3478260869565218E-3</v>
      </c>
      <c r="P466">
        <v>1844</v>
      </c>
      <c r="Q466" s="66">
        <v>2.1691973969631237E-3</v>
      </c>
      <c r="R466" s="66">
        <v>1.038819026790596E-2</v>
      </c>
      <c r="S466">
        <v>175000</v>
      </c>
      <c r="T466" s="123">
        <v>1845.2451000000001</v>
      </c>
      <c r="U466">
        <v>1857</v>
      </c>
      <c r="V466">
        <v>1487</v>
      </c>
      <c r="Z466" s="117">
        <v>0.63754629629629633</v>
      </c>
    </row>
    <row r="467" spans="1:26">
      <c r="A467" s="3">
        <v>46232</v>
      </c>
      <c r="B467">
        <v>3968.2</v>
      </c>
      <c r="C467" s="4">
        <v>1.1999999999999999E-3</v>
      </c>
      <c r="D467">
        <v>61280</v>
      </c>
      <c r="E467" s="119">
        <v>-1.7899999999999999E-2</v>
      </c>
      <c r="F467">
        <v>1605</v>
      </c>
      <c r="G467" t="s">
        <v>21</v>
      </c>
      <c r="H467">
        <v>3638</v>
      </c>
      <c r="I467">
        <v>72</v>
      </c>
      <c r="J467" s="66">
        <v>2.0190689848569827E-2</v>
      </c>
      <c r="K467">
        <v>3566</v>
      </c>
      <c r="L467">
        <v>3555</v>
      </c>
      <c r="M467">
        <v>3651</v>
      </c>
      <c r="N467">
        <v>3555</v>
      </c>
      <c r="O467" s="66">
        <v>2.3347398030942334E-2</v>
      </c>
      <c r="P467">
        <v>3615</v>
      </c>
      <c r="Q467" s="66">
        <v>6.3623789764868603E-3</v>
      </c>
      <c r="R467" s="66">
        <v>2.3347398030942334E-2</v>
      </c>
      <c r="S467">
        <v>3010800</v>
      </c>
      <c r="T467" s="123">
        <v>3612.7692999999999</v>
      </c>
      <c r="U467">
        <v>4955</v>
      </c>
      <c r="V467">
        <v>3020</v>
      </c>
      <c r="Z467" s="117">
        <v>0.63671296296296298</v>
      </c>
    </row>
    <row r="468" spans="1:26">
      <c r="A468" s="3">
        <v>46232</v>
      </c>
      <c r="B468">
        <v>3968.2</v>
      </c>
      <c r="C468" s="4">
        <v>1.1999999999999999E-3</v>
      </c>
      <c r="D468">
        <v>61280</v>
      </c>
      <c r="E468" s="119">
        <v>-1.7899999999999999E-2</v>
      </c>
      <c r="F468">
        <v>1833</v>
      </c>
      <c r="G468" t="s">
        <v>24</v>
      </c>
      <c r="H468">
        <v>5780</v>
      </c>
      <c r="I468">
        <v>-70</v>
      </c>
      <c r="J468" s="66">
        <v>-1.1965811965811967E-2</v>
      </c>
      <c r="K468">
        <v>5850</v>
      </c>
      <c r="L468">
        <v>5900</v>
      </c>
      <c r="M468">
        <v>5900</v>
      </c>
      <c r="N468">
        <v>5710</v>
      </c>
      <c r="O468" s="66">
        <v>-2.0338983050847456E-2</v>
      </c>
      <c r="P468">
        <v>5780</v>
      </c>
      <c r="Q468" s="66">
        <v>0</v>
      </c>
      <c r="R468" s="66">
        <v>1.2259194395796848E-2</v>
      </c>
      <c r="S468">
        <v>148300</v>
      </c>
      <c r="T468" s="123">
        <v>5782.7174000000005</v>
      </c>
      <c r="U468">
        <v>7490</v>
      </c>
      <c r="V468">
        <v>5420</v>
      </c>
      <c r="Z468" s="117">
        <v>0.63637731481481485</v>
      </c>
    </row>
    <row r="469" spans="1:26">
      <c r="A469" s="3">
        <v>46232</v>
      </c>
      <c r="B469">
        <v>3968.2</v>
      </c>
      <c r="C469" s="4">
        <v>1.1999999999999999E-3</v>
      </c>
      <c r="D469">
        <v>61280</v>
      </c>
      <c r="E469" s="119">
        <v>-1.7899999999999999E-2</v>
      </c>
      <c r="F469">
        <v>1911</v>
      </c>
      <c r="G469" t="s">
        <v>25</v>
      </c>
      <c r="H469">
        <v>1403.5</v>
      </c>
      <c r="I469">
        <v>29</v>
      </c>
      <c r="J469" s="66">
        <v>2.1098581302291742E-2</v>
      </c>
      <c r="K469">
        <v>1374.5</v>
      </c>
      <c r="L469">
        <v>1389</v>
      </c>
      <c r="M469">
        <v>1413</v>
      </c>
      <c r="N469">
        <v>1381.5</v>
      </c>
      <c r="O469" s="66">
        <v>1.0439164866810655E-2</v>
      </c>
      <c r="P469">
        <v>1400.5</v>
      </c>
      <c r="Q469" s="66">
        <v>2.1420921099607284E-3</v>
      </c>
      <c r="R469" s="66">
        <v>1.5924719507781397E-2</v>
      </c>
      <c r="S469">
        <v>3199500</v>
      </c>
      <c r="T469" s="123">
        <v>1400.624</v>
      </c>
      <c r="U469">
        <v>1874.5</v>
      </c>
      <c r="V469">
        <v>1232.5</v>
      </c>
      <c r="Z469" s="117">
        <v>0.63675925925925925</v>
      </c>
    </row>
    <row r="470" spans="1:26">
      <c r="A470" s="3">
        <v>46232</v>
      </c>
      <c r="B470">
        <v>3968.2</v>
      </c>
      <c r="C470" s="4">
        <v>1.1999999999999999E-3</v>
      </c>
      <c r="D470">
        <v>61280</v>
      </c>
      <c r="E470" s="119">
        <v>-1.7899999999999999E-2</v>
      </c>
      <c r="F470">
        <v>1925</v>
      </c>
      <c r="G470" t="s">
        <v>26</v>
      </c>
      <c r="H470">
        <v>4900</v>
      </c>
      <c r="I470">
        <v>135</v>
      </c>
      <c r="J470" s="66">
        <v>2.8331584470094439E-2</v>
      </c>
      <c r="K470">
        <v>4765</v>
      </c>
      <c r="L470">
        <v>4820</v>
      </c>
      <c r="M470">
        <v>4929</v>
      </c>
      <c r="N470">
        <v>4789</v>
      </c>
      <c r="O470" s="66">
        <v>1.6597510373443983E-2</v>
      </c>
      <c r="P470">
        <v>4898</v>
      </c>
      <c r="Q470" s="66">
        <v>4.0832993058391182E-4</v>
      </c>
      <c r="R470" s="66">
        <v>2.3178116517018166E-2</v>
      </c>
      <c r="S470">
        <v>2048400</v>
      </c>
      <c r="T470" s="123">
        <v>4873.2285000000002</v>
      </c>
      <c r="U470">
        <v>5805</v>
      </c>
      <c r="V470">
        <v>4081</v>
      </c>
      <c r="Z470" s="117">
        <v>0.63666666666666671</v>
      </c>
    </row>
    <row r="471" spans="1:26">
      <c r="A471" s="3">
        <v>46232</v>
      </c>
      <c r="B471">
        <v>3968.2</v>
      </c>
      <c r="C471" s="4">
        <v>1.1999999999999999E-3</v>
      </c>
      <c r="D471">
        <v>61280</v>
      </c>
      <c r="E471" s="119">
        <v>-1.7899999999999999E-2</v>
      </c>
      <c r="F471">
        <v>1928</v>
      </c>
      <c r="G471" t="s">
        <v>27</v>
      </c>
      <c r="H471">
        <v>3747</v>
      </c>
      <c r="I471">
        <v>90</v>
      </c>
      <c r="J471" s="66">
        <v>2.461033634126333E-2</v>
      </c>
      <c r="K471">
        <v>3657</v>
      </c>
      <c r="L471">
        <v>3696</v>
      </c>
      <c r="M471">
        <v>3767</v>
      </c>
      <c r="N471">
        <v>3676</v>
      </c>
      <c r="O471" s="66">
        <v>1.3798701298701298E-2</v>
      </c>
      <c r="P471">
        <v>3740</v>
      </c>
      <c r="Q471" s="66">
        <v>1.8716577540106951E-3</v>
      </c>
      <c r="R471" s="66">
        <v>1.9314472252448315E-2</v>
      </c>
      <c r="S471">
        <v>3750000</v>
      </c>
      <c r="T471" s="123">
        <v>3728.1833000000001</v>
      </c>
      <c r="U471">
        <v>3832</v>
      </c>
      <c r="V471">
        <v>3181</v>
      </c>
      <c r="Z471" s="117">
        <v>0.63666666666666671</v>
      </c>
    </row>
    <row r="472" spans="1:26">
      <c r="A472" s="3">
        <v>46232</v>
      </c>
      <c r="B472">
        <v>3968.2</v>
      </c>
      <c r="C472" s="4">
        <v>1.1999999999999999E-3</v>
      </c>
      <c r="D472">
        <v>61280</v>
      </c>
      <c r="E472" s="119">
        <v>-1.7899999999999999E-2</v>
      </c>
      <c r="F472">
        <v>1929</v>
      </c>
      <c r="G472" t="s">
        <v>28</v>
      </c>
      <c r="H472">
        <v>1167</v>
      </c>
      <c r="I472">
        <v>28</v>
      </c>
      <c r="J472" s="66">
        <v>2.4582967515364356E-2</v>
      </c>
      <c r="K472">
        <v>1139</v>
      </c>
      <c r="L472">
        <v>1204</v>
      </c>
      <c r="M472">
        <v>1212</v>
      </c>
      <c r="N472">
        <v>1154</v>
      </c>
      <c r="O472" s="66">
        <v>-3.0730897009966777E-2</v>
      </c>
      <c r="P472">
        <v>1164</v>
      </c>
      <c r="Q472" s="66">
        <v>2.5773195876288659E-3</v>
      </c>
      <c r="R472" s="66">
        <v>1.1265164644714038E-2</v>
      </c>
      <c r="S472">
        <v>279200</v>
      </c>
      <c r="T472" s="123">
        <v>1179.3796</v>
      </c>
      <c r="U472">
        <v>1465</v>
      </c>
      <c r="V472">
        <v>1074</v>
      </c>
      <c r="Z472" s="117">
        <v>0.63599537037037035</v>
      </c>
    </row>
    <row r="473" spans="1:26">
      <c r="A473" s="3">
        <v>46232</v>
      </c>
      <c r="B473">
        <v>3968.2</v>
      </c>
      <c r="C473" s="4">
        <v>1.1999999999999999E-3</v>
      </c>
      <c r="D473">
        <v>61280</v>
      </c>
      <c r="E473" s="119">
        <v>-1.7899999999999999E-2</v>
      </c>
      <c r="F473">
        <v>1963</v>
      </c>
      <c r="G473" t="s">
        <v>29</v>
      </c>
      <c r="H473">
        <v>2203</v>
      </c>
      <c r="I473">
        <v>-91</v>
      </c>
      <c r="J473" s="66">
        <v>-3.9668700959023542E-2</v>
      </c>
      <c r="K473">
        <v>2294</v>
      </c>
      <c r="L473">
        <v>2329</v>
      </c>
      <c r="M473">
        <v>2329</v>
      </c>
      <c r="N473">
        <v>2184</v>
      </c>
      <c r="O473" s="66">
        <v>-5.4100472305710606E-2</v>
      </c>
      <c r="P473">
        <v>2234</v>
      </c>
      <c r="Q473" s="66">
        <v>-1.387645478961504E-2</v>
      </c>
      <c r="R473" s="66">
        <v>8.6996336996337E-3</v>
      </c>
      <c r="S473">
        <v>1748800</v>
      </c>
      <c r="T473" s="123">
        <v>2234.7498999999998</v>
      </c>
      <c r="U473">
        <v>2927.5</v>
      </c>
      <c r="V473">
        <v>1950.5</v>
      </c>
      <c r="Z473" s="117">
        <v>0.63675925925925925</v>
      </c>
    </row>
    <row r="474" spans="1:26">
      <c r="A474" s="3">
        <v>46232</v>
      </c>
      <c r="B474">
        <v>3968.2</v>
      </c>
      <c r="C474" s="4">
        <v>1.1999999999999999E-3</v>
      </c>
      <c r="D474">
        <v>61280</v>
      </c>
      <c r="E474" s="119">
        <v>-1.7899999999999999E-2</v>
      </c>
      <c r="F474">
        <v>2124</v>
      </c>
      <c r="G474" t="s">
        <v>30</v>
      </c>
      <c r="H474">
        <v>989</v>
      </c>
      <c r="I474">
        <v>37</v>
      </c>
      <c r="J474" s="66">
        <v>3.8865546218487396E-2</v>
      </c>
      <c r="K474">
        <v>952</v>
      </c>
      <c r="L474">
        <v>966</v>
      </c>
      <c r="M474">
        <v>996</v>
      </c>
      <c r="N474">
        <v>951</v>
      </c>
      <c r="O474" s="66">
        <v>2.3809523809523808E-2</v>
      </c>
      <c r="P474">
        <v>988</v>
      </c>
      <c r="Q474" s="66">
        <v>1.0121457489878543E-3</v>
      </c>
      <c r="R474" s="66">
        <v>3.9957939011566773E-2</v>
      </c>
      <c r="S474">
        <v>590200</v>
      </c>
      <c r="T474" s="123">
        <v>981.73170000000005</v>
      </c>
      <c r="U474">
        <v>1092</v>
      </c>
      <c r="V474">
        <v>820</v>
      </c>
      <c r="Z474" s="117">
        <v>0.63671296296296298</v>
      </c>
    </row>
    <row r="475" spans="1:26">
      <c r="A475" s="3">
        <v>46232</v>
      </c>
      <c r="B475">
        <v>3968.2</v>
      </c>
      <c r="C475" s="4">
        <v>1.1999999999999999E-3</v>
      </c>
      <c r="D475">
        <v>61280</v>
      </c>
      <c r="E475" s="119">
        <v>-1.7899999999999999E-2</v>
      </c>
      <c r="F475">
        <v>2162</v>
      </c>
      <c r="G475" t="s">
        <v>31</v>
      </c>
      <c r="H475">
        <v>536</v>
      </c>
      <c r="I475">
        <v>0</v>
      </c>
      <c r="J475" s="66">
        <v>0</v>
      </c>
      <c r="K475">
        <v>536</v>
      </c>
      <c r="L475">
        <v>536</v>
      </c>
      <c r="M475">
        <v>536</v>
      </c>
      <c r="N475">
        <v>536</v>
      </c>
      <c r="O475" s="66">
        <v>0</v>
      </c>
      <c r="R475" s="66">
        <v>0</v>
      </c>
      <c r="S475">
        <v>100</v>
      </c>
      <c r="T475" s="123">
        <v>536</v>
      </c>
      <c r="U475">
        <v>540</v>
      </c>
      <c r="V475">
        <v>382</v>
      </c>
      <c r="Z475" s="117">
        <v>0.40942129629629631</v>
      </c>
    </row>
    <row r="476" spans="1:26">
      <c r="A476" s="3">
        <v>46232</v>
      </c>
      <c r="B476">
        <v>3968.2</v>
      </c>
      <c r="C476" s="4">
        <v>1.1999999999999999E-3</v>
      </c>
      <c r="D476">
        <v>61280</v>
      </c>
      <c r="E476" s="119">
        <v>-1.7899999999999999E-2</v>
      </c>
      <c r="F476">
        <v>2229</v>
      </c>
      <c r="G476" t="s">
        <v>32</v>
      </c>
      <c r="H476">
        <v>3188</v>
      </c>
      <c r="I476">
        <v>127</v>
      </c>
      <c r="J476" s="66">
        <v>4.1489709245344661E-2</v>
      </c>
      <c r="K476">
        <v>3061</v>
      </c>
      <c r="L476">
        <v>3097</v>
      </c>
      <c r="M476">
        <v>3209</v>
      </c>
      <c r="N476">
        <v>3078</v>
      </c>
      <c r="O476" s="66">
        <v>2.9383274136260899E-2</v>
      </c>
      <c r="P476">
        <v>3174</v>
      </c>
      <c r="Q476" s="66">
        <v>4.4108380592312538E-3</v>
      </c>
      <c r="R476" s="66">
        <v>3.5737491877842753E-2</v>
      </c>
      <c r="S476">
        <v>424800</v>
      </c>
      <c r="T476" s="123">
        <v>3160.3332999999998</v>
      </c>
      <c r="U476">
        <v>3194</v>
      </c>
      <c r="V476">
        <v>2756</v>
      </c>
      <c r="Z476" s="117">
        <v>0.63665509259259256</v>
      </c>
    </row>
    <row r="477" spans="1:26">
      <c r="A477" s="3">
        <v>46232</v>
      </c>
      <c r="B477">
        <v>3968.2</v>
      </c>
      <c r="C477" s="4">
        <v>1.1999999999999999E-3</v>
      </c>
      <c r="D477">
        <v>61280</v>
      </c>
      <c r="E477" s="119">
        <v>-1.7899999999999999E-2</v>
      </c>
      <c r="F477">
        <v>2768</v>
      </c>
      <c r="G477" t="s">
        <v>33</v>
      </c>
      <c r="H477">
        <v>5313</v>
      </c>
      <c r="I477">
        <v>-46</v>
      </c>
      <c r="J477" s="66">
        <v>-8.5836909871244635E-3</v>
      </c>
      <c r="K477">
        <v>5359</v>
      </c>
      <c r="L477">
        <v>5400</v>
      </c>
      <c r="M477">
        <v>5412</v>
      </c>
      <c r="N477">
        <v>5243</v>
      </c>
      <c r="O477" s="66">
        <v>-1.6111111111111111E-2</v>
      </c>
      <c r="P477">
        <v>5305</v>
      </c>
      <c r="Q477" s="66">
        <v>1.5080113100848257E-3</v>
      </c>
      <c r="R477" s="66">
        <v>1.335113484646195E-2</v>
      </c>
      <c r="S477">
        <v>1274300</v>
      </c>
      <c r="T477" s="123">
        <v>5297.5326999999997</v>
      </c>
      <c r="U477">
        <v>7257</v>
      </c>
      <c r="V477">
        <v>4923</v>
      </c>
      <c r="Z477" s="117">
        <v>0.63675925925925925</v>
      </c>
    </row>
    <row r="478" spans="1:26">
      <c r="A478" s="3">
        <v>46232</v>
      </c>
      <c r="B478">
        <v>3968.2</v>
      </c>
      <c r="C478" s="4">
        <v>1.1999999999999999E-3</v>
      </c>
      <c r="D478">
        <v>61280</v>
      </c>
      <c r="E478" s="119">
        <v>-1.7899999999999999E-2</v>
      </c>
      <c r="F478">
        <v>2769</v>
      </c>
      <c r="G478" t="s">
        <v>34</v>
      </c>
      <c r="H478">
        <v>890</v>
      </c>
      <c r="I478">
        <v>0</v>
      </c>
      <c r="J478" s="66">
        <v>0</v>
      </c>
      <c r="K478">
        <v>890</v>
      </c>
      <c r="L478">
        <v>890</v>
      </c>
      <c r="M478">
        <v>893</v>
      </c>
      <c r="N478">
        <v>890</v>
      </c>
      <c r="O478" s="66">
        <v>0</v>
      </c>
      <c r="P478">
        <v>891</v>
      </c>
      <c r="Q478" s="66">
        <v>-1.1223344556677891E-3</v>
      </c>
      <c r="R478" s="66">
        <v>0</v>
      </c>
      <c r="S478">
        <v>2900</v>
      </c>
      <c r="T478" s="123">
        <v>890.93100000000004</v>
      </c>
      <c r="U478">
        <v>990</v>
      </c>
      <c r="V478">
        <v>807</v>
      </c>
      <c r="Z478" s="117">
        <v>0.63561342592592596</v>
      </c>
    </row>
    <row r="479" spans="1:26">
      <c r="A479" s="3">
        <v>46232</v>
      </c>
      <c r="B479">
        <v>3968.2</v>
      </c>
      <c r="C479" s="4">
        <v>1.1999999999999999E-3</v>
      </c>
      <c r="D479">
        <v>61280</v>
      </c>
      <c r="E479" s="119">
        <v>-1.7899999999999999E-2</v>
      </c>
      <c r="F479">
        <v>2914</v>
      </c>
      <c r="G479" t="s">
        <v>35</v>
      </c>
      <c r="H479">
        <v>6788</v>
      </c>
      <c r="I479">
        <v>140</v>
      </c>
      <c r="J479" s="66">
        <v>2.1058965102286401E-2</v>
      </c>
      <c r="K479">
        <v>6648</v>
      </c>
      <c r="L479">
        <v>6677</v>
      </c>
      <c r="M479">
        <v>6832</v>
      </c>
      <c r="N479">
        <v>6630</v>
      </c>
      <c r="O479" s="66">
        <v>1.6624232439718438E-2</v>
      </c>
      <c r="P479">
        <v>6777</v>
      </c>
      <c r="Q479" s="66">
        <v>1.623137081304412E-3</v>
      </c>
      <c r="R479" s="66">
        <v>2.3831070889894418E-2</v>
      </c>
      <c r="S479">
        <v>5197100</v>
      </c>
      <c r="T479" s="123">
        <v>6761.2555000000002</v>
      </c>
      <c r="U479">
        <v>6652</v>
      </c>
      <c r="V479">
        <v>5451</v>
      </c>
      <c r="Z479" s="117">
        <v>0.63671296296296298</v>
      </c>
    </row>
    <row r="480" spans="1:26">
      <c r="A480" s="3">
        <v>46232</v>
      </c>
      <c r="B480">
        <v>3968.2</v>
      </c>
      <c r="C480" s="4">
        <v>1.1999999999999999E-3</v>
      </c>
      <c r="D480">
        <v>61280</v>
      </c>
      <c r="E480" s="119">
        <v>-1.7899999999999999E-2</v>
      </c>
      <c r="F480">
        <v>3003</v>
      </c>
      <c r="G480" t="s">
        <v>36</v>
      </c>
      <c r="H480">
        <v>1915</v>
      </c>
      <c r="I480">
        <v>106</v>
      </c>
      <c r="J480" s="66">
        <v>5.8595909342177996E-2</v>
      </c>
      <c r="K480">
        <v>1809</v>
      </c>
      <c r="L480">
        <v>1849</v>
      </c>
      <c r="M480">
        <v>1915</v>
      </c>
      <c r="N480">
        <v>1841</v>
      </c>
      <c r="O480" s="66">
        <v>3.5694970254191452E-2</v>
      </c>
      <c r="P480">
        <v>1880</v>
      </c>
      <c r="Q480" s="66">
        <v>1.8617021276595744E-2</v>
      </c>
      <c r="R480" s="66">
        <v>4.0195545898967955E-2</v>
      </c>
      <c r="S480">
        <v>3565800</v>
      </c>
      <c r="T480" s="123">
        <v>1886.7461000000001</v>
      </c>
      <c r="U480">
        <v>2094</v>
      </c>
      <c r="V480">
        <v>1620.5</v>
      </c>
      <c r="Z480" s="117">
        <v>0.63674768518518521</v>
      </c>
    </row>
    <row r="481" spans="1:26">
      <c r="A481" s="3">
        <v>46232</v>
      </c>
      <c r="B481">
        <v>3968.2</v>
      </c>
      <c r="C481" s="4">
        <v>1.1999999999999999E-3</v>
      </c>
      <c r="D481">
        <v>61280</v>
      </c>
      <c r="E481" s="119">
        <v>-1.7899999999999999E-2</v>
      </c>
      <c r="F481">
        <v>3407</v>
      </c>
      <c r="G481" t="s">
        <v>37</v>
      </c>
      <c r="H481">
        <v>1818</v>
      </c>
      <c r="I481">
        <v>1</v>
      </c>
      <c r="J481" s="66">
        <v>5.5035773252614197E-4</v>
      </c>
      <c r="K481">
        <v>1817</v>
      </c>
      <c r="L481">
        <v>1820</v>
      </c>
      <c r="M481">
        <v>1830.5</v>
      </c>
      <c r="N481">
        <v>1794</v>
      </c>
      <c r="O481" s="66">
        <v>-1.0989010989010989E-3</v>
      </c>
      <c r="P481">
        <v>1816.5</v>
      </c>
      <c r="Q481" s="66">
        <v>8.2576383154417832E-4</v>
      </c>
      <c r="R481" s="66">
        <v>1.3377926421404682E-2</v>
      </c>
      <c r="S481">
        <v>3926200</v>
      </c>
      <c r="T481" s="123">
        <v>1813.3688999999999</v>
      </c>
      <c r="U481">
        <v>1906</v>
      </c>
      <c r="V481">
        <v>1415</v>
      </c>
      <c r="Z481" s="117">
        <v>0.63675925925925925</v>
      </c>
    </row>
    <row r="482" spans="1:26">
      <c r="A482" s="3">
        <v>46232</v>
      </c>
      <c r="B482">
        <v>3968.2</v>
      </c>
      <c r="C482" s="4">
        <v>1.1999999999999999E-3</v>
      </c>
      <c r="D482">
        <v>61280</v>
      </c>
      <c r="E482" s="119">
        <v>-1.7899999999999999E-2</v>
      </c>
      <c r="F482">
        <v>4008</v>
      </c>
      <c r="G482" t="s">
        <v>38</v>
      </c>
      <c r="H482">
        <v>1218</v>
      </c>
      <c r="I482">
        <v>-12</v>
      </c>
      <c r="J482" s="66">
        <v>-9.7560975609756097E-3</v>
      </c>
      <c r="K482">
        <v>1230</v>
      </c>
      <c r="L482">
        <v>1247</v>
      </c>
      <c r="M482">
        <v>1247</v>
      </c>
      <c r="N482">
        <v>1195</v>
      </c>
      <c r="O482" s="66">
        <v>-2.3255813953488372E-2</v>
      </c>
      <c r="P482">
        <v>1214</v>
      </c>
      <c r="Q482" s="66">
        <v>3.2948929159802307E-3</v>
      </c>
      <c r="R482" s="66">
        <v>1.9246861924686193E-2</v>
      </c>
      <c r="S482">
        <v>204300</v>
      </c>
      <c r="T482" s="123">
        <v>1212.1261999999999</v>
      </c>
      <c r="U482">
        <v>1398</v>
      </c>
      <c r="V482">
        <v>1141</v>
      </c>
      <c r="Z482" s="117">
        <v>0.6366087962962963</v>
      </c>
    </row>
    <row r="483" spans="1:26">
      <c r="A483" s="3">
        <v>46232</v>
      </c>
      <c r="B483">
        <v>3968.2</v>
      </c>
      <c r="C483" s="4">
        <v>1.1999999999999999E-3</v>
      </c>
      <c r="D483">
        <v>61280</v>
      </c>
      <c r="E483" s="119">
        <v>-1.7899999999999999E-2</v>
      </c>
      <c r="F483">
        <v>4026</v>
      </c>
      <c r="G483" t="s">
        <v>39</v>
      </c>
      <c r="H483">
        <v>1512</v>
      </c>
      <c r="I483">
        <v>-25</v>
      </c>
      <c r="J483" s="66">
        <v>-1.6265452179570591E-2</v>
      </c>
      <c r="K483">
        <v>1537</v>
      </c>
      <c r="L483">
        <v>1540</v>
      </c>
      <c r="M483">
        <v>1544</v>
      </c>
      <c r="N483">
        <v>1495</v>
      </c>
      <c r="O483" s="66">
        <v>-1.8181818181818181E-2</v>
      </c>
      <c r="P483">
        <v>1515</v>
      </c>
      <c r="Q483" s="66">
        <v>-1.9801980198019802E-3</v>
      </c>
      <c r="R483" s="66">
        <v>1.137123745819398E-2</v>
      </c>
      <c r="S483">
        <v>93200</v>
      </c>
      <c r="T483" s="123">
        <v>1511.0386000000001</v>
      </c>
      <c r="U483">
        <v>2148</v>
      </c>
      <c r="V483">
        <v>1480</v>
      </c>
      <c r="Z483" s="117">
        <v>0.63637731481481485</v>
      </c>
    </row>
    <row r="484" spans="1:26">
      <c r="A484" s="3">
        <v>46232</v>
      </c>
      <c r="B484">
        <v>3968.2</v>
      </c>
      <c r="C484" s="4">
        <v>1.1999999999999999E-3</v>
      </c>
      <c r="D484">
        <v>61280</v>
      </c>
      <c r="E484" s="119">
        <v>-1.7899999999999999E-2</v>
      </c>
      <c r="F484">
        <v>4062</v>
      </c>
      <c r="G484" t="s">
        <v>40</v>
      </c>
      <c r="H484">
        <v>13375</v>
      </c>
      <c r="I484">
        <v>-1480</v>
      </c>
      <c r="J484" s="66">
        <v>-9.9629754291484351E-2</v>
      </c>
      <c r="K484">
        <v>14855</v>
      </c>
      <c r="L484">
        <v>15155</v>
      </c>
      <c r="M484">
        <v>15340</v>
      </c>
      <c r="N484">
        <v>12980</v>
      </c>
      <c r="O484" s="66">
        <v>-0.11745298581326295</v>
      </c>
      <c r="P484">
        <v>13785</v>
      </c>
      <c r="Q484" s="66">
        <v>-2.974247370330069E-2</v>
      </c>
      <c r="R484" s="66">
        <v>3.0431432973805857E-2</v>
      </c>
      <c r="S484">
        <v>8565500</v>
      </c>
      <c r="T484" s="123">
        <v>14049.410599999999</v>
      </c>
      <c r="U484">
        <v>27480</v>
      </c>
      <c r="V484">
        <v>6592</v>
      </c>
      <c r="Z484" s="117">
        <v>0.63678240740740744</v>
      </c>
    </row>
    <row r="485" spans="1:26">
      <c r="A485" s="3">
        <v>46232</v>
      </c>
      <c r="B485">
        <v>3968.2</v>
      </c>
      <c r="C485" s="4">
        <v>1.1999999999999999E-3</v>
      </c>
      <c r="D485">
        <v>61280</v>
      </c>
      <c r="E485" s="119">
        <v>-1.7899999999999999E-2</v>
      </c>
      <c r="F485">
        <v>4063</v>
      </c>
      <c r="G485" t="s">
        <v>41</v>
      </c>
      <c r="H485">
        <v>5688</v>
      </c>
      <c r="I485">
        <v>-184</v>
      </c>
      <c r="J485" s="66">
        <v>-3.1335149863760216E-2</v>
      </c>
      <c r="K485">
        <v>5872</v>
      </c>
      <c r="L485">
        <v>5835</v>
      </c>
      <c r="M485">
        <v>5945</v>
      </c>
      <c r="N485">
        <v>5636</v>
      </c>
      <c r="O485" s="66">
        <v>-2.5192802056555271E-2</v>
      </c>
      <c r="P485">
        <v>5722</v>
      </c>
      <c r="Q485" s="66">
        <v>-5.9419783292555053E-3</v>
      </c>
      <c r="R485" s="66">
        <v>9.2264017033356991E-3</v>
      </c>
      <c r="S485">
        <v>9601800</v>
      </c>
      <c r="T485" s="123">
        <v>5759.6503000000002</v>
      </c>
      <c r="U485">
        <v>7930</v>
      </c>
      <c r="V485">
        <v>4812</v>
      </c>
      <c r="Z485" s="117">
        <v>0.63674768518518521</v>
      </c>
    </row>
    <row r="486" spans="1:26">
      <c r="A486" s="3">
        <v>46232</v>
      </c>
      <c r="B486">
        <v>3968.2</v>
      </c>
      <c r="C486" s="4">
        <v>1.1999999999999999E-3</v>
      </c>
      <c r="D486">
        <v>61280</v>
      </c>
      <c r="E486" s="119">
        <v>-1.7899999999999999E-2</v>
      </c>
      <c r="F486">
        <v>4068</v>
      </c>
      <c r="G486" t="s">
        <v>42</v>
      </c>
      <c r="H486">
        <v>1650</v>
      </c>
      <c r="I486">
        <v>1</v>
      </c>
      <c r="J486" s="66">
        <v>6.0642813826561554E-4</v>
      </c>
      <c r="K486">
        <v>1649</v>
      </c>
      <c r="L486">
        <v>1650</v>
      </c>
      <c r="M486">
        <v>1650</v>
      </c>
      <c r="N486">
        <v>1650</v>
      </c>
      <c r="O486" s="66">
        <v>0</v>
      </c>
      <c r="R486" s="66">
        <v>0</v>
      </c>
      <c r="S486">
        <v>400</v>
      </c>
      <c r="T486" s="123">
        <v>1650</v>
      </c>
      <c r="U486">
        <v>2000</v>
      </c>
      <c r="V486">
        <v>1557</v>
      </c>
      <c r="Z486" s="117">
        <v>0.375</v>
      </c>
    </row>
    <row r="487" spans="1:26">
      <c r="A487" s="3">
        <v>46232</v>
      </c>
      <c r="B487">
        <v>3968.2</v>
      </c>
      <c r="C487" s="4">
        <v>1.1999999999999999E-3</v>
      </c>
      <c r="D487">
        <v>61280</v>
      </c>
      <c r="E487" s="119">
        <v>-1.7899999999999999E-2</v>
      </c>
      <c r="F487">
        <v>4100</v>
      </c>
      <c r="G487" t="s">
        <v>43</v>
      </c>
      <c r="H487">
        <v>1256</v>
      </c>
      <c r="I487">
        <v>-66</v>
      </c>
      <c r="J487" s="66">
        <v>-4.9924357034795766E-2</v>
      </c>
      <c r="K487">
        <v>1322</v>
      </c>
      <c r="L487">
        <v>1327</v>
      </c>
      <c r="M487">
        <v>1346</v>
      </c>
      <c r="N487">
        <v>1250</v>
      </c>
      <c r="O487" s="66">
        <v>-5.3504144687264506E-2</v>
      </c>
      <c r="P487">
        <v>1288</v>
      </c>
      <c r="Q487" s="66">
        <v>-2.4844720496894408E-2</v>
      </c>
      <c r="R487" s="66">
        <v>4.7999999999999996E-3</v>
      </c>
      <c r="S487">
        <v>98400</v>
      </c>
      <c r="T487" s="123">
        <v>1277.3252</v>
      </c>
      <c r="U487">
        <v>2219</v>
      </c>
      <c r="V487">
        <v>1153</v>
      </c>
      <c r="Z487" s="117">
        <v>0.63611111111111107</v>
      </c>
    </row>
    <row r="488" spans="1:26">
      <c r="A488" s="3">
        <v>46232</v>
      </c>
      <c r="B488">
        <v>3968.2</v>
      </c>
      <c r="C488" s="4">
        <v>1.1999999999999999E-3</v>
      </c>
      <c r="D488">
        <v>61280</v>
      </c>
      <c r="E488" s="119">
        <v>-1.7899999999999999E-2</v>
      </c>
      <c r="F488">
        <v>4182</v>
      </c>
      <c r="G488" t="s">
        <v>44</v>
      </c>
      <c r="H488">
        <v>3807</v>
      </c>
      <c r="I488">
        <v>-196</v>
      </c>
      <c r="J488" s="66">
        <v>-4.8963277541843618E-2</v>
      </c>
      <c r="K488">
        <v>4003</v>
      </c>
      <c r="L488">
        <v>3988</v>
      </c>
      <c r="M488">
        <v>4047</v>
      </c>
      <c r="N488">
        <v>3744</v>
      </c>
      <c r="O488" s="66">
        <v>-4.5386158475426278E-2</v>
      </c>
      <c r="P488">
        <v>3849</v>
      </c>
      <c r="Q488" s="66">
        <v>-1.0911925175370226E-2</v>
      </c>
      <c r="R488" s="66">
        <v>1.6826923076923076E-2</v>
      </c>
      <c r="S488">
        <v>1075800</v>
      </c>
      <c r="T488" s="123">
        <v>3868.8598999999999</v>
      </c>
      <c r="U488">
        <v>5738</v>
      </c>
      <c r="V488">
        <v>2830.5</v>
      </c>
      <c r="Z488" s="117">
        <v>0.63673611111111106</v>
      </c>
    </row>
    <row r="489" spans="1:26">
      <c r="A489" s="3">
        <v>46232</v>
      </c>
      <c r="B489">
        <v>3968.2</v>
      </c>
      <c r="C489" s="4">
        <v>1.1999999999999999E-3</v>
      </c>
      <c r="D489">
        <v>61280</v>
      </c>
      <c r="E489" s="119">
        <v>-1.7899999999999999E-2</v>
      </c>
      <c r="F489">
        <v>4188</v>
      </c>
      <c r="G489" t="s">
        <v>45</v>
      </c>
      <c r="H489">
        <v>1150</v>
      </c>
      <c r="I489">
        <v>-15</v>
      </c>
      <c r="J489" s="66">
        <v>-1.2875536480686695E-2</v>
      </c>
      <c r="K489">
        <v>1165</v>
      </c>
      <c r="L489">
        <v>1178</v>
      </c>
      <c r="M489">
        <v>1179</v>
      </c>
      <c r="N489">
        <v>1129</v>
      </c>
      <c r="O489" s="66">
        <v>-2.3769100169779286E-2</v>
      </c>
      <c r="P489">
        <v>1142</v>
      </c>
      <c r="Q489" s="66">
        <v>7.0052539404553416E-3</v>
      </c>
      <c r="R489" s="66">
        <v>1.8600531443755536E-2</v>
      </c>
      <c r="S489">
        <v>5304800</v>
      </c>
      <c r="T489" s="123">
        <v>1146.0517</v>
      </c>
      <c r="U489">
        <v>1232.5</v>
      </c>
      <c r="V489">
        <v>846.4</v>
      </c>
      <c r="Z489" s="117">
        <v>0.63672453703703702</v>
      </c>
    </row>
    <row r="490" spans="1:26">
      <c r="A490" s="3">
        <v>46232</v>
      </c>
      <c r="B490">
        <v>3968.2</v>
      </c>
      <c r="C490" s="4">
        <v>1.1999999999999999E-3</v>
      </c>
      <c r="D490">
        <v>61280</v>
      </c>
      <c r="E490" s="119">
        <v>-1.7899999999999999E-2</v>
      </c>
      <c r="F490">
        <v>4220</v>
      </c>
      <c r="G490" t="s">
        <v>46</v>
      </c>
      <c r="H490">
        <v>1780</v>
      </c>
      <c r="I490">
        <v>-14</v>
      </c>
      <c r="J490" s="66">
        <v>-7.803790412486065E-3</v>
      </c>
      <c r="K490">
        <v>1794</v>
      </c>
      <c r="L490">
        <v>1814</v>
      </c>
      <c r="M490">
        <v>1814</v>
      </c>
      <c r="N490">
        <v>1752</v>
      </c>
      <c r="O490" s="66">
        <v>-1.8743109151047408E-2</v>
      </c>
      <c r="P490">
        <v>1773</v>
      </c>
      <c r="Q490" s="66">
        <v>3.948110547095319E-3</v>
      </c>
      <c r="R490" s="66">
        <v>1.5981735159817351E-2</v>
      </c>
      <c r="S490">
        <v>69700</v>
      </c>
      <c r="T490" s="123">
        <v>1773.0358000000001</v>
      </c>
      <c r="U490">
        <v>1921</v>
      </c>
      <c r="V490">
        <v>1487</v>
      </c>
      <c r="Z490" s="117">
        <v>0.63643518518518516</v>
      </c>
    </row>
    <row r="491" spans="1:26">
      <c r="A491" s="3">
        <v>46232</v>
      </c>
      <c r="B491">
        <v>3968.2</v>
      </c>
      <c r="C491" s="4">
        <v>1.1999999999999999E-3</v>
      </c>
      <c r="D491">
        <v>61280</v>
      </c>
      <c r="E491" s="119">
        <v>-1.7899999999999999E-2</v>
      </c>
      <c r="F491">
        <v>4334</v>
      </c>
      <c r="G491" t="s">
        <v>47</v>
      </c>
      <c r="H491">
        <v>377</v>
      </c>
      <c r="I491">
        <v>-4</v>
      </c>
      <c r="J491" s="66">
        <v>-1.0498687664041995E-2</v>
      </c>
      <c r="K491">
        <v>381</v>
      </c>
      <c r="L491">
        <v>379</v>
      </c>
      <c r="M491">
        <v>380</v>
      </c>
      <c r="N491">
        <v>375</v>
      </c>
      <c r="O491" s="66">
        <v>-5.2770448548812663E-3</v>
      </c>
      <c r="P491">
        <v>380</v>
      </c>
      <c r="Q491" s="66">
        <v>-7.8947368421052634E-3</v>
      </c>
      <c r="R491" s="66">
        <v>5.3333333333333332E-3</v>
      </c>
      <c r="S491">
        <v>11700</v>
      </c>
      <c r="T491" s="123">
        <v>377.0256</v>
      </c>
      <c r="U491">
        <v>426</v>
      </c>
      <c r="V491">
        <v>365</v>
      </c>
      <c r="Z491" s="117">
        <v>0.62597222222222226</v>
      </c>
    </row>
    <row r="492" spans="1:26">
      <c r="A492" s="3">
        <v>46232</v>
      </c>
      <c r="B492">
        <v>3968.2</v>
      </c>
      <c r="C492" s="4">
        <v>1.1999999999999999E-3</v>
      </c>
      <c r="D492">
        <v>61280</v>
      </c>
      <c r="E492" s="119">
        <v>-1.7899999999999999E-2</v>
      </c>
      <c r="F492">
        <v>4523</v>
      </c>
      <c r="G492" t="s">
        <v>48</v>
      </c>
      <c r="H492">
        <v>5107</v>
      </c>
      <c r="I492">
        <v>316</v>
      </c>
      <c r="J492" s="66">
        <v>6.5957002713421004E-2</v>
      </c>
      <c r="K492">
        <v>4791</v>
      </c>
      <c r="L492">
        <v>4861</v>
      </c>
      <c r="M492">
        <v>5110</v>
      </c>
      <c r="N492">
        <v>4846</v>
      </c>
      <c r="O492" s="66">
        <v>5.0606871014194608E-2</v>
      </c>
      <c r="P492">
        <v>5050</v>
      </c>
      <c r="Q492" s="66">
        <v>1.1287128712871287E-2</v>
      </c>
      <c r="R492" s="66">
        <v>5.3858852661989268E-2</v>
      </c>
      <c r="S492">
        <v>2507300</v>
      </c>
      <c r="T492" s="123">
        <v>5006.9182000000001</v>
      </c>
      <c r="U492">
        <v>5243</v>
      </c>
      <c r="V492">
        <v>3660</v>
      </c>
      <c r="Z492" s="117">
        <v>0.63674768518518521</v>
      </c>
    </row>
    <row r="493" spans="1:26">
      <c r="A493" s="3">
        <v>46232</v>
      </c>
      <c r="B493">
        <v>3968.2</v>
      </c>
      <c r="C493" s="4">
        <v>1.1999999999999999E-3</v>
      </c>
      <c r="D493">
        <v>61280</v>
      </c>
      <c r="E493" s="119">
        <v>-1.7899999999999999E-2</v>
      </c>
      <c r="F493">
        <v>4528</v>
      </c>
      <c r="G493" t="s">
        <v>49</v>
      </c>
      <c r="H493">
        <v>2505</v>
      </c>
      <c r="I493">
        <v>88</v>
      </c>
      <c r="J493" s="66">
        <v>3.6408771203971867E-2</v>
      </c>
      <c r="K493">
        <v>2417</v>
      </c>
      <c r="L493">
        <v>2450</v>
      </c>
      <c r="M493">
        <v>2514.5</v>
      </c>
      <c r="N493">
        <v>2426.5</v>
      </c>
      <c r="O493" s="66">
        <v>2.2448979591836733E-2</v>
      </c>
      <c r="P493">
        <v>2465.5</v>
      </c>
      <c r="Q493" s="66">
        <v>1.6021091056580814E-2</v>
      </c>
      <c r="R493" s="66">
        <v>3.2351123016690707E-2</v>
      </c>
      <c r="S493">
        <v>1463300</v>
      </c>
      <c r="T493" s="123">
        <v>2483.1219999999998</v>
      </c>
      <c r="U493">
        <v>2674.5</v>
      </c>
      <c r="V493">
        <v>2114.5</v>
      </c>
      <c r="Z493" s="117">
        <v>0.63677083333333329</v>
      </c>
    </row>
    <row r="494" spans="1:26">
      <c r="A494" s="3">
        <v>46232</v>
      </c>
      <c r="B494">
        <v>3968.2</v>
      </c>
      <c r="C494" s="4">
        <v>1.1999999999999999E-3</v>
      </c>
      <c r="D494">
        <v>61280</v>
      </c>
      <c r="E494" s="119">
        <v>-1.7899999999999999E-2</v>
      </c>
      <c r="F494">
        <v>4661</v>
      </c>
      <c r="G494" t="s">
        <v>50</v>
      </c>
      <c r="H494">
        <v>3030</v>
      </c>
      <c r="I494">
        <v>126</v>
      </c>
      <c r="J494" s="66">
        <v>4.3388429752066117E-2</v>
      </c>
      <c r="K494">
        <v>2904</v>
      </c>
      <c r="L494">
        <v>2932</v>
      </c>
      <c r="M494">
        <v>3051</v>
      </c>
      <c r="N494">
        <v>2876</v>
      </c>
      <c r="O494" s="66">
        <v>3.3424283765347888E-2</v>
      </c>
      <c r="P494">
        <v>2994</v>
      </c>
      <c r="Q494" s="66">
        <v>1.2024048096192385E-2</v>
      </c>
      <c r="R494" s="66">
        <v>5.3546592489568848E-2</v>
      </c>
      <c r="S494">
        <v>9736100</v>
      </c>
      <c r="T494" s="123">
        <v>2982.7847999999999</v>
      </c>
      <c r="U494">
        <v>2947</v>
      </c>
      <c r="V494">
        <v>2103</v>
      </c>
      <c r="Z494" s="117">
        <v>0.63672453703703702</v>
      </c>
    </row>
    <row r="495" spans="1:26">
      <c r="A495" s="3">
        <v>46232</v>
      </c>
      <c r="B495">
        <v>3968.2</v>
      </c>
      <c r="C495" s="4">
        <v>1.1999999999999999E-3</v>
      </c>
      <c r="D495">
        <v>61280</v>
      </c>
      <c r="E495" s="119">
        <v>-1.7899999999999999E-2</v>
      </c>
      <c r="F495">
        <v>5020</v>
      </c>
      <c r="G495" t="s">
        <v>51</v>
      </c>
      <c r="H495">
        <v>1311</v>
      </c>
      <c r="I495">
        <v>15</v>
      </c>
      <c r="J495" s="66">
        <v>1.1574074074074073E-2</v>
      </c>
      <c r="K495">
        <v>1296</v>
      </c>
      <c r="L495">
        <v>1296.5</v>
      </c>
      <c r="M495">
        <v>1311.5</v>
      </c>
      <c r="N495">
        <v>1296</v>
      </c>
      <c r="O495" s="66">
        <v>1.1183956806787505E-2</v>
      </c>
      <c r="P495">
        <v>1310</v>
      </c>
      <c r="Q495" s="66">
        <v>7.6335877862595419E-4</v>
      </c>
      <c r="R495" s="66">
        <v>1.1574074074074073E-2</v>
      </c>
      <c r="S495">
        <v>4538400</v>
      </c>
      <c r="T495" s="123">
        <v>1304.4933000000001</v>
      </c>
      <c r="U495">
        <v>1552.5</v>
      </c>
      <c r="V495">
        <v>1113</v>
      </c>
      <c r="Z495" s="117">
        <v>0.63675925925925925</v>
      </c>
    </row>
    <row r="496" spans="1:26">
      <c r="A496" s="3">
        <v>46232</v>
      </c>
      <c r="B496">
        <v>3968.2</v>
      </c>
      <c r="C496" s="4">
        <v>1.1999999999999999E-3</v>
      </c>
      <c r="D496">
        <v>61280</v>
      </c>
      <c r="E496" s="119">
        <v>-1.7899999999999999E-2</v>
      </c>
      <c r="F496">
        <v>5201</v>
      </c>
      <c r="G496" t="s">
        <v>52</v>
      </c>
      <c r="H496">
        <v>6008</v>
      </c>
      <c r="I496">
        <v>-160</v>
      </c>
      <c r="J496" s="66">
        <v>-2.5940337224383919E-2</v>
      </c>
      <c r="K496">
        <v>6168</v>
      </c>
      <c r="L496">
        <v>6175</v>
      </c>
      <c r="M496">
        <v>6194</v>
      </c>
      <c r="N496">
        <v>5951</v>
      </c>
      <c r="O496" s="66">
        <v>-2.7044534412955467E-2</v>
      </c>
      <c r="P496">
        <v>6069</v>
      </c>
      <c r="Q496" s="66">
        <v>-1.0051079255231504E-2</v>
      </c>
      <c r="R496" s="66">
        <v>9.578222147538229E-3</v>
      </c>
      <c r="S496">
        <v>1206600</v>
      </c>
      <c r="T496" s="123">
        <v>6047.1450000000004</v>
      </c>
      <c r="U496">
        <v>8315</v>
      </c>
      <c r="V496">
        <v>5177</v>
      </c>
      <c r="Z496" s="117">
        <v>0.6366087962962963</v>
      </c>
    </row>
    <row r="497" spans="1:26">
      <c r="A497" s="3">
        <v>46232</v>
      </c>
      <c r="B497">
        <v>3968.2</v>
      </c>
      <c r="C497" s="4">
        <v>1.1999999999999999E-3</v>
      </c>
      <c r="D497">
        <v>61280</v>
      </c>
      <c r="E497" s="119">
        <v>-1.7899999999999999E-2</v>
      </c>
      <c r="F497">
        <v>5302</v>
      </c>
      <c r="G497" t="s">
        <v>53</v>
      </c>
      <c r="H497">
        <v>4685</v>
      </c>
      <c r="I497">
        <v>20</v>
      </c>
      <c r="J497" s="66">
        <v>4.2872454448017148E-3</v>
      </c>
      <c r="K497">
        <v>4665</v>
      </c>
      <c r="L497">
        <v>4665</v>
      </c>
      <c r="M497">
        <v>4695</v>
      </c>
      <c r="N497">
        <v>4615</v>
      </c>
      <c r="O497" s="66">
        <v>4.2872454448017148E-3</v>
      </c>
      <c r="P497">
        <v>4660</v>
      </c>
      <c r="Q497" s="66">
        <v>5.3648068669527897E-3</v>
      </c>
      <c r="R497" s="66">
        <v>1.5167930660888408E-2</v>
      </c>
      <c r="S497">
        <v>56800</v>
      </c>
      <c r="T497" s="123">
        <v>4661.0650999999998</v>
      </c>
      <c r="U497">
        <v>5080</v>
      </c>
      <c r="V497">
        <v>4390</v>
      </c>
      <c r="Z497" s="117">
        <v>0.63560185185185181</v>
      </c>
    </row>
    <row r="498" spans="1:26">
      <c r="A498" s="3">
        <v>46232</v>
      </c>
      <c r="B498">
        <v>3968.2</v>
      </c>
      <c r="C498" s="4">
        <v>1.1999999999999999E-3</v>
      </c>
      <c r="D498">
        <v>61280</v>
      </c>
      <c r="E498" s="119">
        <v>-1.7899999999999999E-2</v>
      </c>
      <c r="F498">
        <v>5310</v>
      </c>
      <c r="G498" t="s">
        <v>54</v>
      </c>
      <c r="H498">
        <v>6010</v>
      </c>
      <c r="I498">
        <v>-340</v>
      </c>
      <c r="J498" s="66">
        <v>-5.3543307086614172E-2</v>
      </c>
      <c r="K498">
        <v>6350</v>
      </c>
      <c r="L498">
        <v>6330</v>
      </c>
      <c r="M498">
        <v>6330</v>
      </c>
      <c r="N498">
        <v>5870</v>
      </c>
      <c r="O498" s="66">
        <v>-5.0552922590837282E-2</v>
      </c>
      <c r="P498">
        <v>5970</v>
      </c>
      <c r="Q498" s="66">
        <v>6.7001675041876048E-3</v>
      </c>
      <c r="R498" s="66">
        <v>2.385008517887564E-2</v>
      </c>
      <c r="S498">
        <v>203900</v>
      </c>
      <c r="T498" s="123">
        <v>5995.0317999999997</v>
      </c>
      <c r="U498">
        <v>8990</v>
      </c>
      <c r="V498">
        <v>4825</v>
      </c>
      <c r="Z498" s="117">
        <v>0.6363078703703704</v>
      </c>
    </row>
    <row r="499" spans="1:26">
      <c r="A499" s="3">
        <v>46232</v>
      </c>
      <c r="B499">
        <v>3968.2</v>
      </c>
      <c r="C499" s="4">
        <v>1.1999999999999999E-3</v>
      </c>
      <c r="D499">
        <v>61280</v>
      </c>
      <c r="E499" s="119">
        <v>-1.7899999999999999E-2</v>
      </c>
      <c r="F499">
        <v>5334</v>
      </c>
      <c r="G499" t="s">
        <v>55</v>
      </c>
      <c r="H499">
        <v>9000</v>
      </c>
      <c r="I499">
        <v>59</v>
      </c>
      <c r="J499" s="66">
        <v>6.5988144502852029E-3</v>
      </c>
      <c r="K499">
        <v>8941</v>
      </c>
      <c r="L499">
        <v>8999</v>
      </c>
      <c r="M499">
        <v>9185</v>
      </c>
      <c r="N499">
        <v>8755</v>
      </c>
      <c r="O499" s="66">
        <v>1.1112345816201801E-4</v>
      </c>
      <c r="P499">
        <v>8962</v>
      </c>
      <c r="Q499" s="66">
        <v>4.2401249721044408E-3</v>
      </c>
      <c r="R499" s="66">
        <v>2.7984009137635636E-2</v>
      </c>
      <c r="S499">
        <v>1903400</v>
      </c>
      <c r="T499" s="123">
        <v>8988.92</v>
      </c>
      <c r="U499">
        <v>11265</v>
      </c>
      <c r="V499">
        <v>6421</v>
      </c>
      <c r="Z499" s="117">
        <v>0.63675925925925925</v>
      </c>
    </row>
    <row r="500" spans="1:26">
      <c r="A500" s="3">
        <v>46232</v>
      </c>
      <c r="B500">
        <v>3968.2</v>
      </c>
      <c r="C500" s="4">
        <v>1.1999999999999999E-3</v>
      </c>
      <c r="D500">
        <v>61280</v>
      </c>
      <c r="E500" s="119">
        <v>-1.7899999999999999E-2</v>
      </c>
      <c r="F500">
        <v>5706</v>
      </c>
      <c r="G500" t="s">
        <v>56</v>
      </c>
      <c r="H500">
        <v>25365</v>
      </c>
      <c r="I500">
        <v>-2645</v>
      </c>
      <c r="J500" s="66">
        <v>-9.4430560514102105E-2</v>
      </c>
      <c r="K500">
        <v>28010</v>
      </c>
      <c r="L500">
        <v>28010</v>
      </c>
      <c r="M500">
        <v>28435</v>
      </c>
      <c r="N500">
        <v>24780</v>
      </c>
      <c r="O500" s="66">
        <v>-9.4430560514102105E-2</v>
      </c>
      <c r="P500">
        <v>25850</v>
      </c>
      <c r="Q500" s="66">
        <v>-1.8762088974854933E-2</v>
      </c>
      <c r="R500" s="66">
        <v>2.3607748184019371E-2</v>
      </c>
      <c r="S500">
        <v>1314400</v>
      </c>
      <c r="T500" s="123">
        <v>26265.5949</v>
      </c>
      <c r="U500">
        <v>57700</v>
      </c>
      <c r="V500">
        <v>17995</v>
      </c>
      <c r="Z500" s="117">
        <v>0.63675925925925925</v>
      </c>
    </row>
    <row r="501" spans="1:26">
      <c r="A501" s="3">
        <v>46232</v>
      </c>
      <c r="B501">
        <v>3968.2</v>
      </c>
      <c r="C501" s="4">
        <v>1.1999999999999999E-3</v>
      </c>
      <c r="D501">
        <v>61280</v>
      </c>
      <c r="E501" s="119">
        <v>-1.7899999999999999E-2</v>
      </c>
      <c r="F501">
        <v>5711</v>
      </c>
      <c r="G501" t="s">
        <v>57</v>
      </c>
      <c r="H501">
        <v>3924</v>
      </c>
      <c r="I501">
        <v>-110</v>
      </c>
      <c r="J501" s="66">
        <v>-2.7268220128904314E-2</v>
      </c>
      <c r="K501">
        <v>4034</v>
      </c>
      <c r="L501">
        <v>4035</v>
      </c>
      <c r="M501">
        <v>4065</v>
      </c>
      <c r="N501">
        <v>3825</v>
      </c>
      <c r="O501" s="66">
        <v>-2.7509293680297399E-2</v>
      </c>
      <c r="P501">
        <v>3917</v>
      </c>
      <c r="Q501" s="66">
        <v>1.7870819504723003E-3</v>
      </c>
      <c r="R501" s="66">
        <v>2.5882352941176471E-2</v>
      </c>
      <c r="S501">
        <v>1251800</v>
      </c>
      <c r="T501" s="123">
        <v>3924.0358999999999</v>
      </c>
      <c r="U501">
        <v>6126</v>
      </c>
      <c r="V501">
        <v>3690</v>
      </c>
      <c r="Z501" s="117">
        <v>0.63670138888888894</v>
      </c>
    </row>
    <row r="502" spans="1:26">
      <c r="A502" s="3">
        <v>46232</v>
      </c>
      <c r="B502">
        <v>3968.2</v>
      </c>
      <c r="C502" s="4">
        <v>1.1999999999999999E-3</v>
      </c>
      <c r="D502">
        <v>61280</v>
      </c>
      <c r="E502" s="119">
        <v>-1.7899999999999999E-2</v>
      </c>
      <c r="F502">
        <v>5713</v>
      </c>
      <c r="G502" t="s">
        <v>58</v>
      </c>
      <c r="H502">
        <v>7257</v>
      </c>
      <c r="I502">
        <v>-107</v>
      </c>
      <c r="J502" s="66">
        <v>-1.4530146659424226E-2</v>
      </c>
      <c r="K502">
        <v>7364</v>
      </c>
      <c r="L502">
        <v>7309</v>
      </c>
      <c r="M502">
        <v>7453</v>
      </c>
      <c r="N502">
        <v>6969</v>
      </c>
      <c r="O502" s="66">
        <v>-7.114516349705842E-3</v>
      </c>
      <c r="P502">
        <v>7166</v>
      </c>
      <c r="Q502" s="66">
        <v>1.2698855707507676E-2</v>
      </c>
      <c r="R502" s="66">
        <v>4.1325871717606544E-2</v>
      </c>
      <c r="S502">
        <v>2738500</v>
      </c>
      <c r="T502" s="123">
        <v>7204.1022999999996</v>
      </c>
      <c r="U502">
        <v>13300</v>
      </c>
      <c r="V502">
        <v>6552</v>
      </c>
      <c r="Z502" s="117">
        <v>0.63672453703703702</v>
      </c>
    </row>
    <row r="503" spans="1:26">
      <c r="A503" s="3">
        <v>46232</v>
      </c>
      <c r="B503">
        <v>3968.2</v>
      </c>
      <c r="C503" s="4">
        <v>1.1999999999999999E-3</v>
      </c>
      <c r="D503">
        <v>61280</v>
      </c>
      <c r="E503" s="119">
        <v>-1.7899999999999999E-2</v>
      </c>
      <c r="F503">
        <v>5802</v>
      </c>
      <c r="G503" t="s">
        <v>59</v>
      </c>
      <c r="H503">
        <v>2054.5</v>
      </c>
      <c r="I503">
        <v>-133</v>
      </c>
      <c r="J503" s="66">
        <v>-6.08E-2</v>
      </c>
      <c r="K503">
        <v>2187.5</v>
      </c>
      <c r="L503">
        <v>2137.5</v>
      </c>
      <c r="M503">
        <v>2197</v>
      </c>
      <c r="N503">
        <v>2002.5</v>
      </c>
      <c r="O503" s="66">
        <v>-3.8830409356725146E-2</v>
      </c>
      <c r="P503">
        <v>2060</v>
      </c>
      <c r="Q503" s="66">
        <v>-2.6699029126213592E-3</v>
      </c>
      <c r="R503" s="66">
        <v>2.5967540574282147E-2</v>
      </c>
      <c r="S503">
        <v>25763200</v>
      </c>
      <c r="T503" s="123">
        <v>2087.7022000000002</v>
      </c>
      <c r="U503">
        <v>3019</v>
      </c>
      <c r="V503">
        <v>2151.5</v>
      </c>
      <c r="Z503" s="117">
        <v>0.63677083333333329</v>
      </c>
    </row>
    <row r="504" spans="1:26">
      <c r="A504" s="3">
        <v>46232</v>
      </c>
      <c r="B504">
        <v>3968.2</v>
      </c>
      <c r="C504" s="4">
        <v>1.1999999999999999E-3</v>
      </c>
      <c r="D504">
        <v>61280</v>
      </c>
      <c r="E504" s="119">
        <v>-1.7899999999999999E-2</v>
      </c>
      <c r="F504">
        <v>5803</v>
      </c>
      <c r="G504" t="s">
        <v>60</v>
      </c>
      <c r="H504">
        <v>3747</v>
      </c>
      <c r="I504">
        <v>-326</v>
      </c>
      <c r="J504" s="66">
        <v>-8.0039283083722074E-2</v>
      </c>
      <c r="K504">
        <v>4073</v>
      </c>
      <c r="L504">
        <v>4003</v>
      </c>
      <c r="M504">
        <v>4129</v>
      </c>
      <c r="N504">
        <v>3665</v>
      </c>
      <c r="O504" s="66">
        <v>-6.3952035973020238E-2</v>
      </c>
      <c r="P504">
        <v>3792</v>
      </c>
      <c r="Q504" s="66">
        <v>-1.1867088607594937E-2</v>
      </c>
      <c r="R504" s="66">
        <v>2.2373806275579809E-2</v>
      </c>
      <c r="S504">
        <v>50950900</v>
      </c>
      <c r="T504" s="123">
        <v>3870.893</v>
      </c>
      <c r="U504">
        <v>7933</v>
      </c>
      <c r="V504">
        <v>3888</v>
      </c>
      <c r="Z504" s="117">
        <v>0.63678240740740744</v>
      </c>
    </row>
    <row r="505" spans="1:26">
      <c r="A505" s="3">
        <v>46232</v>
      </c>
      <c r="B505">
        <v>3968.2</v>
      </c>
      <c r="C505" s="4">
        <v>1.1999999999999999E-3</v>
      </c>
      <c r="D505">
        <v>61280</v>
      </c>
      <c r="E505" s="119">
        <v>-1.7899999999999999E-2</v>
      </c>
      <c r="F505">
        <v>6038</v>
      </c>
      <c r="G505" t="s">
        <v>61</v>
      </c>
      <c r="H505">
        <v>818</v>
      </c>
      <c r="I505">
        <v>-9</v>
      </c>
      <c r="J505" s="66">
        <v>-1.0882708585247884E-2</v>
      </c>
      <c r="K505">
        <v>827</v>
      </c>
      <c r="L505">
        <v>826</v>
      </c>
      <c r="M505">
        <v>829</v>
      </c>
      <c r="N505">
        <v>816</v>
      </c>
      <c r="O505" s="66">
        <v>-9.6852300242130755E-3</v>
      </c>
      <c r="P505">
        <v>829</v>
      </c>
      <c r="Q505" s="66">
        <v>-1.3268998793727383E-2</v>
      </c>
      <c r="R505" s="66">
        <v>2.4509803921568627E-3</v>
      </c>
      <c r="S505">
        <v>187200</v>
      </c>
      <c r="T505" s="123">
        <v>828.85249999999996</v>
      </c>
      <c r="U505">
        <v>991</v>
      </c>
      <c r="V505">
        <v>790</v>
      </c>
      <c r="Z505" s="117">
        <v>0.63559027777777777</v>
      </c>
    </row>
    <row r="506" spans="1:26">
      <c r="A506" s="3">
        <v>46232</v>
      </c>
      <c r="B506">
        <v>3968.2</v>
      </c>
      <c r="C506" s="4">
        <v>1.1999999999999999E-3</v>
      </c>
      <c r="D506">
        <v>61280</v>
      </c>
      <c r="E506" s="119">
        <v>-1.7899999999999999E-2</v>
      </c>
      <c r="F506">
        <v>6156</v>
      </c>
      <c r="G506" t="s">
        <v>62</v>
      </c>
      <c r="H506">
        <v>1781</v>
      </c>
      <c r="I506">
        <v>4</v>
      </c>
      <c r="J506" s="66">
        <v>2.2509848058525606E-3</v>
      </c>
      <c r="K506">
        <v>1777</v>
      </c>
      <c r="L506">
        <v>1790</v>
      </c>
      <c r="M506">
        <v>1797</v>
      </c>
      <c r="N506">
        <v>1776</v>
      </c>
      <c r="O506" s="66">
        <v>-5.0279329608938546E-3</v>
      </c>
      <c r="P506">
        <v>1792</v>
      </c>
      <c r="Q506" s="66">
        <v>-6.138392857142857E-3</v>
      </c>
      <c r="R506" s="66">
        <v>2.8153153153153152E-3</v>
      </c>
      <c r="S506">
        <v>11300</v>
      </c>
      <c r="T506" s="123">
        <v>1785.4777999999999</v>
      </c>
      <c r="U506">
        <v>2086</v>
      </c>
      <c r="V506">
        <v>1677</v>
      </c>
      <c r="Z506" s="117">
        <v>0.63489583333333333</v>
      </c>
    </row>
    <row r="507" spans="1:26">
      <c r="A507" s="3">
        <v>46232</v>
      </c>
      <c r="B507">
        <v>3968.2</v>
      </c>
      <c r="C507" s="4">
        <v>1.1999999999999999E-3</v>
      </c>
      <c r="D507">
        <v>61280</v>
      </c>
      <c r="E507" s="119">
        <v>-1.7899999999999999E-2</v>
      </c>
      <c r="F507">
        <v>6178</v>
      </c>
      <c r="G507" t="s">
        <v>63</v>
      </c>
      <c r="H507">
        <v>2484</v>
      </c>
      <c r="I507">
        <v>20</v>
      </c>
      <c r="J507" s="66">
        <v>8.1168831168831161E-3</v>
      </c>
      <c r="K507">
        <v>2464</v>
      </c>
      <c r="L507">
        <v>2496.5</v>
      </c>
      <c r="M507">
        <v>2499</v>
      </c>
      <c r="N507">
        <v>2448.5</v>
      </c>
      <c r="O507" s="66">
        <v>-5.0070098137392346E-3</v>
      </c>
      <c r="P507">
        <v>2484.5</v>
      </c>
      <c r="Q507" s="66">
        <v>-2.0124773596297041E-4</v>
      </c>
      <c r="R507" s="66">
        <v>1.449867265672861E-2</v>
      </c>
      <c r="S507">
        <v>4980900</v>
      </c>
      <c r="T507" s="123">
        <v>2475.6826999999998</v>
      </c>
      <c r="U507">
        <v>2539.5</v>
      </c>
      <c r="V507">
        <v>1663.5</v>
      </c>
      <c r="Z507" s="117">
        <v>0.63673611111111106</v>
      </c>
    </row>
    <row r="508" spans="1:26">
      <c r="A508" s="3">
        <v>46232</v>
      </c>
      <c r="B508">
        <v>3968.2</v>
      </c>
      <c r="C508" s="4">
        <v>1.1999999999999999E-3</v>
      </c>
      <c r="D508">
        <v>61280</v>
      </c>
      <c r="E508" s="119">
        <v>-1.7899999999999999E-2</v>
      </c>
      <c r="F508">
        <v>6208</v>
      </c>
      <c r="G508" t="s">
        <v>64</v>
      </c>
      <c r="H508">
        <v>1541</v>
      </c>
      <c r="I508">
        <v>-49</v>
      </c>
      <c r="J508" s="66">
        <v>-3.0817610062893082E-2</v>
      </c>
      <c r="K508">
        <v>1590</v>
      </c>
      <c r="L508">
        <v>1600</v>
      </c>
      <c r="M508">
        <v>1605</v>
      </c>
      <c r="N508">
        <v>1531</v>
      </c>
      <c r="O508" s="66">
        <v>-3.6874999999999998E-2</v>
      </c>
      <c r="P508">
        <v>1547</v>
      </c>
      <c r="Q508" s="66">
        <v>-3.8784744667097609E-3</v>
      </c>
      <c r="R508" s="66">
        <v>6.5316786414108428E-3</v>
      </c>
      <c r="S508">
        <v>52700</v>
      </c>
      <c r="T508" s="123">
        <v>1554.4097999999999</v>
      </c>
      <c r="U508">
        <v>3135</v>
      </c>
      <c r="V508">
        <v>1501</v>
      </c>
      <c r="Z508" s="117">
        <v>0.63472222222222219</v>
      </c>
    </row>
    <row r="509" spans="1:26">
      <c r="A509" s="3">
        <v>46232</v>
      </c>
      <c r="B509">
        <v>3968.2</v>
      </c>
      <c r="C509" s="4">
        <v>1.1999999999999999E-3</v>
      </c>
      <c r="D509">
        <v>61280</v>
      </c>
      <c r="E509" s="119">
        <v>-1.7899999999999999E-2</v>
      </c>
      <c r="F509">
        <v>6356</v>
      </c>
      <c r="G509" t="s">
        <v>65</v>
      </c>
      <c r="H509">
        <v>1249</v>
      </c>
      <c r="I509">
        <v>-47</v>
      </c>
      <c r="J509" s="66">
        <v>-3.6265432098765434E-2</v>
      </c>
      <c r="K509">
        <v>1296</v>
      </c>
      <c r="L509">
        <v>1304</v>
      </c>
      <c r="M509">
        <v>1312</v>
      </c>
      <c r="N509">
        <v>1235</v>
      </c>
      <c r="O509" s="66">
        <v>-4.2177914110429447E-2</v>
      </c>
      <c r="P509">
        <v>1272</v>
      </c>
      <c r="Q509" s="66">
        <v>-1.8081761006289308E-2</v>
      </c>
      <c r="R509" s="66">
        <v>1.1336032388663968E-2</v>
      </c>
      <c r="S509">
        <v>152500</v>
      </c>
      <c r="T509" s="123">
        <v>1268.3382999999999</v>
      </c>
      <c r="U509">
        <v>2287</v>
      </c>
      <c r="V509">
        <v>810</v>
      </c>
      <c r="Z509" s="117">
        <v>0.63641203703703708</v>
      </c>
    </row>
    <row r="510" spans="1:26">
      <c r="A510" s="3">
        <v>46232</v>
      </c>
      <c r="B510">
        <v>3968.2</v>
      </c>
      <c r="C510" s="4">
        <v>1.1999999999999999E-3</v>
      </c>
      <c r="D510">
        <v>61280</v>
      </c>
      <c r="E510" s="119">
        <v>-1.7899999999999999E-2</v>
      </c>
      <c r="F510">
        <v>6378</v>
      </c>
      <c r="G510" t="s">
        <v>66</v>
      </c>
      <c r="H510">
        <v>1195</v>
      </c>
      <c r="I510">
        <v>-4</v>
      </c>
      <c r="J510" s="66">
        <v>-3.336113427856547E-3</v>
      </c>
      <c r="K510">
        <v>1199</v>
      </c>
      <c r="L510">
        <v>1197</v>
      </c>
      <c r="M510">
        <v>1210</v>
      </c>
      <c r="N510">
        <v>1159</v>
      </c>
      <c r="O510" s="66">
        <v>-1.6708437761069339E-3</v>
      </c>
      <c r="P510">
        <v>1170</v>
      </c>
      <c r="Q510" s="66">
        <v>2.1367521367521368E-2</v>
      </c>
      <c r="R510" s="66">
        <v>3.1061259706643658E-2</v>
      </c>
      <c r="S510">
        <v>184600</v>
      </c>
      <c r="T510" s="123">
        <v>1182.9749999999999</v>
      </c>
      <c r="U510">
        <v>1950</v>
      </c>
      <c r="V510">
        <v>1101</v>
      </c>
      <c r="Z510" s="117">
        <v>0.63667824074074075</v>
      </c>
    </row>
    <row r="511" spans="1:26">
      <c r="A511" s="3">
        <v>46232</v>
      </c>
      <c r="B511">
        <v>3968.2</v>
      </c>
      <c r="C511" s="4">
        <v>1.1999999999999999E-3</v>
      </c>
      <c r="D511">
        <v>61280</v>
      </c>
      <c r="E511" s="119">
        <v>-1.7899999999999999E-2</v>
      </c>
      <c r="F511">
        <v>6526</v>
      </c>
      <c r="G511" t="s">
        <v>67</v>
      </c>
      <c r="H511">
        <v>1995</v>
      </c>
      <c r="I511">
        <v>-154</v>
      </c>
      <c r="J511" s="66">
        <v>-7.1661237785016291E-2</v>
      </c>
      <c r="K511">
        <v>2149</v>
      </c>
      <c r="L511">
        <v>2162</v>
      </c>
      <c r="M511">
        <v>2197.5</v>
      </c>
      <c r="N511">
        <v>1963</v>
      </c>
      <c r="O511" s="66">
        <v>-7.7243293246993527E-2</v>
      </c>
      <c r="P511">
        <v>2031.5</v>
      </c>
      <c r="Q511" s="66">
        <v>-1.7967019443760768E-2</v>
      </c>
      <c r="R511" s="66">
        <v>1.63015792154865E-2</v>
      </c>
      <c r="S511">
        <v>9576200</v>
      </c>
      <c r="T511" s="123">
        <v>2048.2271000000001</v>
      </c>
      <c r="U511">
        <v>3200</v>
      </c>
      <c r="V511">
        <v>1678.5</v>
      </c>
      <c r="Z511" s="117">
        <v>0.63677083333333329</v>
      </c>
    </row>
    <row r="512" spans="1:26">
      <c r="A512" s="3">
        <v>46232</v>
      </c>
      <c r="B512">
        <v>3968.2</v>
      </c>
      <c r="C512" s="4">
        <v>1.1999999999999999E-3</v>
      </c>
      <c r="D512">
        <v>61280</v>
      </c>
      <c r="E512" s="119">
        <v>-1.7899999999999999E-2</v>
      </c>
      <c r="F512">
        <v>6586</v>
      </c>
      <c r="G512" t="s">
        <v>68</v>
      </c>
      <c r="H512">
        <v>5798</v>
      </c>
      <c r="I512">
        <v>126</v>
      </c>
      <c r="J512" s="66">
        <v>2.2214386459802539E-2</v>
      </c>
      <c r="K512">
        <v>5672</v>
      </c>
      <c r="L512">
        <v>5741</v>
      </c>
      <c r="M512">
        <v>5859</v>
      </c>
      <c r="N512">
        <v>5717</v>
      </c>
      <c r="O512" s="66">
        <v>9.9285838704058528E-3</v>
      </c>
      <c r="P512">
        <v>5858</v>
      </c>
      <c r="Q512" s="66">
        <v>-1.0242403550699898E-2</v>
      </c>
      <c r="R512" s="66">
        <v>1.4168270071715935E-2</v>
      </c>
      <c r="S512">
        <v>940100</v>
      </c>
      <c r="T512" s="123">
        <v>5800.2981</v>
      </c>
      <c r="U512">
        <v>6130</v>
      </c>
      <c r="V512">
        <v>4633</v>
      </c>
      <c r="Z512" s="117">
        <v>0.63671296296296298</v>
      </c>
    </row>
    <row r="513" spans="1:26">
      <c r="A513" s="3">
        <v>46232</v>
      </c>
      <c r="B513">
        <v>3968.2</v>
      </c>
      <c r="C513" s="4">
        <v>1.1999999999999999E-3</v>
      </c>
      <c r="D513">
        <v>61280</v>
      </c>
      <c r="E513" s="119">
        <v>-1.7899999999999999E-2</v>
      </c>
      <c r="F513">
        <v>6594</v>
      </c>
      <c r="G513" t="s">
        <v>69</v>
      </c>
      <c r="H513">
        <v>2546</v>
      </c>
      <c r="I513">
        <v>-18</v>
      </c>
      <c r="J513" s="66">
        <v>-7.0202808112324495E-3</v>
      </c>
      <c r="K513">
        <v>2564</v>
      </c>
      <c r="L513">
        <v>2614</v>
      </c>
      <c r="M513">
        <v>2615</v>
      </c>
      <c r="N513">
        <v>2488</v>
      </c>
      <c r="O513" s="66">
        <v>-2.6013771996939557E-2</v>
      </c>
      <c r="P513">
        <v>2517</v>
      </c>
      <c r="Q513" s="66">
        <v>1.1521652761223678E-2</v>
      </c>
      <c r="R513" s="66">
        <v>2.3311897106109324E-2</v>
      </c>
      <c r="S513">
        <v>9590000</v>
      </c>
      <c r="T513" s="123">
        <v>2533.0255999999999</v>
      </c>
      <c r="U513">
        <v>2922</v>
      </c>
      <c r="V513">
        <v>1937</v>
      </c>
      <c r="Z513" s="117">
        <v>0.63673611111111106</v>
      </c>
    </row>
    <row r="514" spans="1:26">
      <c r="A514" s="3">
        <v>46232</v>
      </c>
      <c r="B514">
        <v>3968.2</v>
      </c>
      <c r="C514" s="4">
        <v>1.1999999999999999E-3</v>
      </c>
      <c r="D514">
        <v>61280</v>
      </c>
      <c r="E514" s="119">
        <v>-1.7899999999999999E-2</v>
      </c>
      <c r="F514">
        <v>6674</v>
      </c>
      <c r="G514" t="s">
        <v>70</v>
      </c>
      <c r="H514">
        <v>5152</v>
      </c>
      <c r="I514">
        <v>-309</v>
      </c>
      <c r="J514" s="66">
        <v>-5.6583043398644936E-2</v>
      </c>
      <c r="K514">
        <v>5461</v>
      </c>
      <c r="L514">
        <v>5401</v>
      </c>
      <c r="M514">
        <v>5439</v>
      </c>
      <c r="N514">
        <v>5044</v>
      </c>
      <c r="O514" s="66">
        <v>-4.6102573597481947E-2</v>
      </c>
      <c r="P514">
        <v>5173</v>
      </c>
      <c r="Q514" s="66">
        <v>-4.0595399188092015E-3</v>
      </c>
      <c r="R514" s="66">
        <v>2.1411578112609041E-2</v>
      </c>
      <c r="S514">
        <v>750000</v>
      </c>
      <c r="T514" s="123">
        <v>5195.2317000000003</v>
      </c>
      <c r="U514">
        <v>7899</v>
      </c>
      <c r="V514">
        <v>3532</v>
      </c>
      <c r="Z514" s="117">
        <v>0.63658564814814811</v>
      </c>
    </row>
    <row r="515" spans="1:26">
      <c r="A515" s="3">
        <v>46232</v>
      </c>
      <c r="B515">
        <v>3968.2</v>
      </c>
      <c r="C515" s="4">
        <v>1.1999999999999999E-3</v>
      </c>
      <c r="D515">
        <v>61280</v>
      </c>
      <c r="E515" s="119">
        <v>-1.7899999999999999E-2</v>
      </c>
      <c r="F515">
        <v>6758</v>
      </c>
      <c r="G515" t="s">
        <v>71</v>
      </c>
      <c r="H515">
        <v>3805</v>
      </c>
      <c r="I515">
        <v>143</v>
      </c>
      <c r="J515" s="66">
        <v>3.9049699617695249E-2</v>
      </c>
      <c r="K515">
        <v>3662</v>
      </c>
      <c r="L515">
        <v>3685</v>
      </c>
      <c r="M515">
        <v>3809</v>
      </c>
      <c r="N515">
        <v>3646</v>
      </c>
      <c r="O515" s="66">
        <v>3.2564450474898234E-2</v>
      </c>
      <c r="P515">
        <v>3786</v>
      </c>
      <c r="Q515" s="66">
        <v>5.018489170628632E-3</v>
      </c>
      <c r="R515" s="66">
        <v>4.3609434997257265E-2</v>
      </c>
      <c r="S515">
        <v>24100900</v>
      </c>
      <c r="T515" s="123">
        <v>3753.8411999999998</v>
      </c>
      <c r="U515">
        <v>4124</v>
      </c>
      <c r="V515">
        <v>3043</v>
      </c>
      <c r="Z515" s="117">
        <v>0.63675925925925925</v>
      </c>
    </row>
    <row r="516" spans="1:26">
      <c r="A516" s="3">
        <v>46232</v>
      </c>
      <c r="B516">
        <v>3968.2</v>
      </c>
      <c r="C516" s="4">
        <v>1.1999999999999999E-3</v>
      </c>
      <c r="D516">
        <v>61280</v>
      </c>
      <c r="E516" s="119">
        <v>-1.7899999999999999E-2</v>
      </c>
      <c r="F516">
        <v>6810</v>
      </c>
      <c r="G516" t="s">
        <v>72</v>
      </c>
      <c r="H516">
        <v>2061</v>
      </c>
      <c r="I516">
        <v>-18</v>
      </c>
      <c r="J516" s="66">
        <v>-8.658008658008658E-3</v>
      </c>
      <c r="K516">
        <v>2079</v>
      </c>
      <c r="L516">
        <v>2099</v>
      </c>
      <c r="M516">
        <v>2100</v>
      </c>
      <c r="N516">
        <v>2038</v>
      </c>
      <c r="O516" s="66">
        <v>-1.8103858980466889E-2</v>
      </c>
      <c r="P516">
        <v>2055</v>
      </c>
      <c r="Q516" s="66">
        <v>2.9197080291970801E-3</v>
      </c>
      <c r="R516" s="66">
        <v>1.1285574092247301E-2</v>
      </c>
      <c r="S516">
        <v>132400</v>
      </c>
      <c r="T516" s="123">
        <v>2067.1487000000002</v>
      </c>
      <c r="U516">
        <v>2511</v>
      </c>
      <c r="V516">
        <v>1871</v>
      </c>
      <c r="Z516" s="117">
        <v>0.63546296296296301</v>
      </c>
    </row>
    <row r="517" spans="1:26">
      <c r="A517" s="3">
        <v>46232</v>
      </c>
      <c r="B517">
        <v>3968.2</v>
      </c>
      <c r="C517" s="4">
        <v>1.1999999999999999E-3</v>
      </c>
      <c r="D517">
        <v>61280</v>
      </c>
      <c r="E517" s="119">
        <v>-1.7899999999999999E-2</v>
      </c>
      <c r="F517">
        <v>6841</v>
      </c>
      <c r="G517" t="s">
        <v>73</v>
      </c>
      <c r="H517">
        <v>5538</v>
      </c>
      <c r="I517">
        <v>-117</v>
      </c>
      <c r="J517" s="66">
        <v>-2.0689655172413793E-2</v>
      </c>
      <c r="K517">
        <v>5655</v>
      </c>
      <c r="L517">
        <v>5668</v>
      </c>
      <c r="M517">
        <v>5703</v>
      </c>
      <c r="N517">
        <v>5472</v>
      </c>
      <c r="O517" s="66">
        <v>-2.2935779816513763E-2</v>
      </c>
      <c r="P517">
        <v>5600</v>
      </c>
      <c r="Q517" s="66">
        <v>-1.1071428571428571E-2</v>
      </c>
      <c r="R517" s="66">
        <v>1.2061403508771929E-2</v>
      </c>
      <c r="S517">
        <v>930600</v>
      </c>
      <c r="T517" s="123">
        <v>5586.8621999999996</v>
      </c>
      <c r="U517">
        <v>6317</v>
      </c>
      <c r="V517">
        <v>4584</v>
      </c>
      <c r="Z517" s="117">
        <v>0.63672453703703702</v>
      </c>
    </row>
    <row r="518" spans="1:26">
      <c r="A518" s="3">
        <v>46232</v>
      </c>
      <c r="B518">
        <v>3968.2</v>
      </c>
      <c r="C518" s="4">
        <v>1.1999999999999999E-3</v>
      </c>
      <c r="D518">
        <v>61280</v>
      </c>
      <c r="E518" s="119">
        <v>-1.7899999999999999E-2</v>
      </c>
      <c r="F518">
        <v>6890</v>
      </c>
      <c r="G518" t="s">
        <v>74</v>
      </c>
      <c r="H518">
        <v>7180</v>
      </c>
      <c r="I518">
        <v>-370</v>
      </c>
      <c r="J518" s="66">
        <v>-4.900662251655629E-2</v>
      </c>
      <c r="K518">
        <v>7550</v>
      </c>
      <c r="L518">
        <v>7670</v>
      </c>
      <c r="M518">
        <v>7950</v>
      </c>
      <c r="N518">
        <v>6950</v>
      </c>
      <c r="O518" s="66">
        <v>-6.3885267275097787E-2</v>
      </c>
      <c r="P518">
        <v>7150</v>
      </c>
      <c r="Q518" s="66">
        <v>4.1958041958041958E-3</v>
      </c>
      <c r="R518" s="66">
        <v>3.3093525179856115E-2</v>
      </c>
      <c r="S518">
        <v>2023700</v>
      </c>
      <c r="T518" s="123">
        <v>7328.5268999999998</v>
      </c>
      <c r="U518">
        <v>11700</v>
      </c>
      <c r="V518">
        <v>5030</v>
      </c>
      <c r="Z518" s="117">
        <v>0.63667824074074075</v>
      </c>
    </row>
    <row r="519" spans="1:26">
      <c r="A519" s="3">
        <v>46232</v>
      </c>
      <c r="B519">
        <v>3968.2</v>
      </c>
      <c r="C519" s="4">
        <v>1.1999999999999999E-3</v>
      </c>
      <c r="D519">
        <v>61280</v>
      </c>
      <c r="E519" s="119">
        <v>-1.7899999999999999E-2</v>
      </c>
      <c r="F519">
        <v>6925</v>
      </c>
      <c r="G519" t="s">
        <v>75</v>
      </c>
      <c r="H519">
        <v>3570</v>
      </c>
      <c r="I519">
        <v>-253</v>
      </c>
      <c r="J519" s="66">
        <v>-6.6178393931467433E-2</v>
      </c>
      <c r="K519">
        <v>3823</v>
      </c>
      <c r="L519">
        <v>3753</v>
      </c>
      <c r="M519">
        <v>3812</v>
      </c>
      <c r="N519">
        <v>3513</v>
      </c>
      <c r="O519" s="66">
        <v>-4.8760991207034372E-2</v>
      </c>
      <c r="P519">
        <v>3587</v>
      </c>
      <c r="Q519" s="66">
        <v>-4.7393364928909956E-3</v>
      </c>
      <c r="R519" s="66">
        <v>1.6225448334756618E-2</v>
      </c>
      <c r="S519">
        <v>379200</v>
      </c>
      <c r="T519" s="123">
        <v>3615.5180999999998</v>
      </c>
      <c r="U519">
        <v>5164</v>
      </c>
      <c r="V519">
        <v>2520.5</v>
      </c>
      <c r="Z519" s="117">
        <v>0.63645833333333335</v>
      </c>
    </row>
    <row r="520" spans="1:26">
      <c r="A520" s="3">
        <v>46232</v>
      </c>
      <c r="B520">
        <v>3968.2</v>
      </c>
      <c r="C520" s="4">
        <v>1.1999999999999999E-3</v>
      </c>
      <c r="D520">
        <v>61280</v>
      </c>
      <c r="E520" s="119">
        <v>-1.7899999999999999E-2</v>
      </c>
      <c r="F520">
        <v>6963</v>
      </c>
      <c r="G520" t="s">
        <v>76</v>
      </c>
      <c r="H520">
        <v>3913</v>
      </c>
      <c r="I520">
        <v>-204</v>
      </c>
      <c r="J520" s="66">
        <v>-4.9550643672577117E-2</v>
      </c>
      <c r="K520">
        <v>4117</v>
      </c>
      <c r="L520">
        <v>4121</v>
      </c>
      <c r="M520">
        <v>4272</v>
      </c>
      <c r="N520">
        <v>3784</v>
      </c>
      <c r="O520" s="66">
        <v>-5.0473186119873815E-2</v>
      </c>
      <c r="P520">
        <v>3969</v>
      </c>
      <c r="Q520" s="66">
        <v>-1.4109347442680775E-2</v>
      </c>
      <c r="R520" s="66">
        <v>3.4090909090909088E-2</v>
      </c>
      <c r="S520">
        <v>5962200</v>
      </c>
      <c r="T520" s="123">
        <v>3980.1581999999999</v>
      </c>
      <c r="U520">
        <v>6099</v>
      </c>
      <c r="V520">
        <v>2247</v>
      </c>
      <c r="Z520" s="117">
        <v>0.63677083333333329</v>
      </c>
    </row>
    <row r="521" spans="1:26">
      <c r="A521" s="3">
        <v>46232</v>
      </c>
      <c r="B521">
        <v>3968.2</v>
      </c>
      <c r="C521" s="4">
        <v>1.1999999999999999E-3</v>
      </c>
      <c r="D521">
        <v>61280</v>
      </c>
      <c r="E521" s="119">
        <v>-1.7899999999999999E-2</v>
      </c>
      <c r="F521">
        <v>7011</v>
      </c>
      <c r="G521" t="s">
        <v>77</v>
      </c>
      <c r="H521">
        <v>3738</v>
      </c>
      <c r="I521">
        <v>-67</v>
      </c>
      <c r="J521" s="66">
        <v>-1.7608409986859395E-2</v>
      </c>
      <c r="K521">
        <v>3805</v>
      </c>
      <c r="L521">
        <v>3751</v>
      </c>
      <c r="M521">
        <v>3783</v>
      </c>
      <c r="N521">
        <v>3701</v>
      </c>
      <c r="O521" s="66">
        <v>-3.4657424686750202E-3</v>
      </c>
      <c r="P521">
        <v>3747</v>
      </c>
      <c r="Q521" s="66">
        <v>-2.4019215372297837E-3</v>
      </c>
      <c r="R521" s="66">
        <v>9.9972980275601191E-3</v>
      </c>
      <c r="S521">
        <v>14583900</v>
      </c>
      <c r="T521" s="123">
        <v>3735.3006999999998</v>
      </c>
      <c r="U521">
        <v>5208</v>
      </c>
      <c r="V521">
        <v>3404</v>
      </c>
      <c r="Z521" s="117">
        <v>0.63670138888888894</v>
      </c>
    </row>
    <row r="522" spans="1:26">
      <c r="A522" s="3">
        <v>46232</v>
      </c>
      <c r="B522">
        <v>3968.2</v>
      </c>
      <c r="C522" s="4">
        <v>1.1999999999999999E-3</v>
      </c>
      <c r="D522">
        <v>61280</v>
      </c>
      <c r="E522" s="119">
        <v>-1.7899999999999999E-2</v>
      </c>
      <c r="F522">
        <v>7013</v>
      </c>
      <c r="G522" t="s">
        <v>78</v>
      </c>
      <c r="H522">
        <v>2745</v>
      </c>
      <c r="I522">
        <v>-29.5</v>
      </c>
      <c r="J522" s="66">
        <v>-1.0632546404757614E-2</v>
      </c>
      <c r="K522">
        <v>2774.5</v>
      </c>
      <c r="L522">
        <v>2783</v>
      </c>
      <c r="M522">
        <v>2805.5</v>
      </c>
      <c r="N522">
        <v>2704</v>
      </c>
      <c r="O522" s="66">
        <v>-1.3654329859863456E-2</v>
      </c>
      <c r="P522">
        <v>2748</v>
      </c>
      <c r="Q522" s="66">
        <v>-1.0917030567685589E-3</v>
      </c>
      <c r="R522" s="66">
        <v>1.5162721893491124E-2</v>
      </c>
      <c r="S522">
        <v>10413100</v>
      </c>
      <c r="T522" s="123">
        <v>2739.4121</v>
      </c>
      <c r="U522">
        <v>4698</v>
      </c>
      <c r="V522">
        <v>2245</v>
      </c>
      <c r="Z522" s="117">
        <v>0.63677083333333329</v>
      </c>
    </row>
    <row r="523" spans="1:26">
      <c r="A523" s="3">
        <v>46232</v>
      </c>
      <c r="B523">
        <v>3968.2</v>
      </c>
      <c r="C523" s="4">
        <v>1.1999999999999999E-3</v>
      </c>
      <c r="D523">
        <v>61280</v>
      </c>
      <c r="E523" s="119">
        <v>-1.7899999999999999E-2</v>
      </c>
      <c r="F523">
        <v>7047</v>
      </c>
      <c r="G523" t="s">
        <v>79</v>
      </c>
      <c r="H523">
        <v>2311</v>
      </c>
      <c r="I523">
        <v>-35</v>
      </c>
      <c r="J523" s="66">
        <v>-1.4919011082693947E-2</v>
      </c>
      <c r="K523">
        <v>2346</v>
      </c>
      <c r="L523">
        <v>2375</v>
      </c>
      <c r="M523">
        <v>2380</v>
      </c>
      <c r="N523">
        <v>2281</v>
      </c>
      <c r="O523" s="66">
        <v>-2.6947368421052633E-2</v>
      </c>
      <c r="P523">
        <v>2317</v>
      </c>
      <c r="Q523" s="66">
        <v>-2.5895554596460941E-3</v>
      </c>
      <c r="R523" s="66">
        <v>1.31521262604121E-2</v>
      </c>
      <c r="S523">
        <v>85900</v>
      </c>
      <c r="T523" s="123">
        <v>2316.1559000000002</v>
      </c>
      <c r="U523">
        <v>2769</v>
      </c>
      <c r="V523">
        <v>1912</v>
      </c>
      <c r="Z523" s="117">
        <v>0.63619212962962968</v>
      </c>
    </row>
    <row r="524" spans="1:26">
      <c r="A524" s="3">
        <v>46232</v>
      </c>
      <c r="B524">
        <v>3968.2</v>
      </c>
      <c r="C524" s="4">
        <v>1.1999999999999999E-3</v>
      </c>
      <c r="D524">
        <v>61280</v>
      </c>
      <c r="E524" s="119">
        <v>-1.7899999999999999E-2</v>
      </c>
      <c r="F524">
        <v>7084</v>
      </c>
      <c r="G524" t="s">
        <v>80</v>
      </c>
      <c r="H524">
        <v>2720</v>
      </c>
      <c r="I524">
        <v>-10</v>
      </c>
      <c r="J524" s="66">
        <v>-3.663003663003663E-3</v>
      </c>
      <c r="K524">
        <v>2730</v>
      </c>
      <c r="L524">
        <v>2719</v>
      </c>
      <c r="M524">
        <v>2737</v>
      </c>
      <c r="N524">
        <v>2660</v>
      </c>
      <c r="O524" s="66">
        <v>3.677822728944465E-4</v>
      </c>
      <c r="P524">
        <v>2733</v>
      </c>
      <c r="Q524" s="66">
        <v>-4.7566776436150753E-3</v>
      </c>
      <c r="R524" s="66">
        <v>2.2556390977443608E-2</v>
      </c>
      <c r="S524">
        <v>5800</v>
      </c>
      <c r="T524" s="123">
        <v>2709.3103000000001</v>
      </c>
      <c r="U524">
        <v>3595</v>
      </c>
      <c r="V524">
        <v>1856</v>
      </c>
      <c r="Z524" s="117">
        <v>0.57996527777777773</v>
      </c>
    </row>
    <row r="525" spans="1:26">
      <c r="A525" s="3">
        <v>46232</v>
      </c>
      <c r="B525">
        <v>3968.2</v>
      </c>
      <c r="C525" s="4">
        <v>1.1999999999999999E-3</v>
      </c>
      <c r="D525">
        <v>61280</v>
      </c>
      <c r="E525" s="119">
        <v>-1.7899999999999999E-2</v>
      </c>
      <c r="F525">
        <v>7182</v>
      </c>
      <c r="G525" t="s">
        <v>81</v>
      </c>
      <c r="H525">
        <v>3220</v>
      </c>
      <c r="I525">
        <v>-36</v>
      </c>
      <c r="J525" s="66">
        <v>-1.1056511056511056E-2</v>
      </c>
      <c r="K525">
        <v>3256</v>
      </c>
      <c r="L525">
        <v>3200</v>
      </c>
      <c r="M525">
        <v>3241</v>
      </c>
      <c r="N525">
        <v>3134</v>
      </c>
      <c r="O525" s="66">
        <v>6.2500000000000003E-3</v>
      </c>
      <c r="P525">
        <v>3174</v>
      </c>
      <c r="Q525" s="66">
        <v>1.4492753623188406E-2</v>
      </c>
      <c r="R525" s="66">
        <v>2.7440970006381619E-2</v>
      </c>
      <c r="S525">
        <v>8228800</v>
      </c>
      <c r="T525" s="123">
        <v>3186.1997999999999</v>
      </c>
      <c r="U525">
        <v>3465</v>
      </c>
      <c r="V525">
        <v>2238</v>
      </c>
      <c r="Z525" s="117">
        <v>0.63674768518518521</v>
      </c>
    </row>
    <row r="526" spans="1:26">
      <c r="A526" s="3">
        <v>46232</v>
      </c>
      <c r="B526">
        <v>3968.2</v>
      </c>
      <c r="C526" s="4">
        <v>1.1999999999999999E-3</v>
      </c>
      <c r="D526">
        <v>61280</v>
      </c>
      <c r="E526" s="119">
        <v>-1.7899999999999999E-2</v>
      </c>
      <c r="F526">
        <v>7203</v>
      </c>
      <c r="G526" t="s">
        <v>82</v>
      </c>
      <c r="H526">
        <v>3229</v>
      </c>
      <c r="I526">
        <v>221</v>
      </c>
      <c r="J526" s="66">
        <v>7.3470744680851061E-2</v>
      </c>
      <c r="K526">
        <v>3008</v>
      </c>
      <c r="L526">
        <v>3085</v>
      </c>
      <c r="M526">
        <v>3230</v>
      </c>
      <c r="N526">
        <v>3059</v>
      </c>
      <c r="O526" s="66">
        <v>4.6677471636952995E-2</v>
      </c>
      <c r="P526">
        <v>3183</v>
      </c>
      <c r="Q526" s="66">
        <v>1.4451775054979578E-2</v>
      </c>
      <c r="R526" s="66">
        <v>5.557371690094802E-2</v>
      </c>
      <c r="S526">
        <v>50884200</v>
      </c>
      <c r="T526" s="123">
        <v>3157.4459999999999</v>
      </c>
      <c r="U526">
        <v>4000</v>
      </c>
      <c r="V526">
        <v>2686</v>
      </c>
      <c r="Z526" s="117">
        <v>0.63674768518518521</v>
      </c>
    </row>
    <row r="527" spans="1:26">
      <c r="A527" s="3">
        <v>46232</v>
      </c>
      <c r="B527">
        <v>3968.2</v>
      </c>
      <c r="C527" s="4">
        <v>1.1999999999999999E-3</v>
      </c>
      <c r="D527">
        <v>61280</v>
      </c>
      <c r="E527" s="119">
        <v>-1.7899999999999999E-2</v>
      </c>
      <c r="F527">
        <v>7213</v>
      </c>
      <c r="G527" t="s">
        <v>83</v>
      </c>
      <c r="H527">
        <v>617</v>
      </c>
      <c r="I527">
        <v>-2</v>
      </c>
      <c r="J527" s="66">
        <v>-3.2310177705977385E-3</v>
      </c>
      <c r="K527">
        <v>619</v>
      </c>
      <c r="L527">
        <v>622</v>
      </c>
      <c r="M527">
        <v>624</v>
      </c>
      <c r="N527">
        <v>605</v>
      </c>
      <c r="O527" s="66">
        <v>-8.0385852090032149E-3</v>
      </c>
      <c r="P527">
        <v>618</v>
      </c>
      <c r="Q527" s="66">
        <v>-1.6181229773462784E-3</v>
      </c>
      <c r="R527" s="66">
        <v>1.9834710743801654E-2</v>
      </c>
      <c r="S527">
        <v>27200</v>
      </c>
      <c r="T527" s="123">
        <v>610.97050000000002</v>
      </c>
      <c r="U527">
        <v>647</v>
      </c>
      <c r="V527">
        <v>438</v>
      </c>
      <c r="Z527" s="117">
        <v>0.63430555555555557</v>
      </c>
    </row>
    <row r="528" spans="1:26">
      <c r="A528" s="3">
        <v>46232</v>
      </c>
      <c r="B528">
        <v>3968.2</v>
      </c>
      <c r="C528" s="4">
        <v>1.1999999999999999E-3</v>
      </c>
      <c r="D528">
        <v>61280</v>
      </c>
      <c r="E528" s="119">
        <v>-1.7899999999999999E-2</v>
      </c>
      <c r="F528">
        <v>7220</v>
      </c>
      <c r="G528" t="s">
        <v>84</v>
      </c>
      <c r="H528">
        <v>2968</v>
      </c>
      <c r="I528">
        <v>-97</v>
      </c>
      <c r="J528" s="66">
        <v>-3.1647634584013047E-2</v>
      </c>
      <c r="K528">
        <v>3065</v>
      </c>
      <c r="L528">
        <v>3065</v>
      </c>
      <c r="M528">
        <v>3175</v>
      </c>
      <c r="N528">
        <v>2871</v>
      </c>
      <c r="O528" s="66">
        <v>-3.1647634584013047E-2</v>
      </c>
      <c r="P528">
        <v>2997</v>
      </c>
      <c r="Q528" s="66">
        <v>-9.6763430096763435E-3</v>
      </c>
      <c r="R528" s="66">
        <v>3.3786137234413094E-2</v>
      </c>
      <c r="S528">
        <v>1744000</v>
      </c>
      <c r="T528" s="123">
        <v>2990.7627000000002</v>
      </c>
      <c r="U528">
        <v>10550</v>
      </c>
      <c r="V528">
        <v>2210</v>
      </c>
      <c r="Z528" s="117">
        <v>0.63675925925925925</v>
      </c>
    </row>
    <row r="529" spans="1:26">
      <c r="A529" s="3">
        <v>46232</v>
      </c>
      <c r="B529">
        <v>3968.2</v>
      </c>
      <c r="C529" s="4">
        <v>1.1999999999999999E-3</v>
      </c>
      <c r="D529">
        <v>61280</v>
      </c>
      <c r="E529" s="119">
        <v>-1.7899999999999999E-2</v>
      </c>
      <c r="F529">
        <v>7269</v>
      </c>
      <c r="G529" t="s">
        <v>85</v>
      </c>
      <c r="H529">
        <v>2131</v>
      </c>
      <c r="I529">
        <v>52.5</v>
      </c>
      <c r="J529" s="66">
        <v>2.525859995188838E-2</v>
      </c>
      <c r="K529">
        <v>2078.5</v>
      </c>
      <c r="L529">
        <v>2115</v>
      </c>
      <c r="M529">
        <v>2132</v>
      </c>
      <c r="N529">
        <v>2074</v>
      </c>
      <c r="O529" s="66">
        <v>7.5650118203309689E-3</v>
      </c>
      <c r="P529">
        <v>2105.5</v>
      </c>
      <c r="Q529" s="66">
        <v>1.2111137497031584E-2</v>
      </c>
      <c r="R529" s="66">
        <v>2.7483124397299902E-2</v>
      </c>
      <c r="S529">
        <v>4762500</v>
      </c>
      <c r="T529" s="123">
        <v>2101.9641999999999</v>
      </c>
      <c r="U529">
        <v>2439</v>
      </c>
      <c r="V529">
        <v>1670</v>
      </c>
      <c r="Z529" s="117">
        <v>0.63675925925925925</v>
      </c>
    </row>
    <row r="530" spans="1:26">
      <c r="A530" s="3">
        <v>46232</v>
      </c>
      <c r="B530">
        <v>3968.2</v>
      </c>
      <c r="C530" s="4">
        <v>1.1999999999999999E-3</v>
      </c>
      <c r="D530">
        <v>61280</v>
      </c>
      <c r="E530" s="119">
        <v>-1.7899999999999999E-2</v>
      </c>
      <c r="F530">
        <v>7272</v>
      </c>
      <c r="G530" t="s">
        <v>86</v>
      </c>
      <c r="H530">
        <v>1409</v>
      </c>
      <c r="I530">
        <v>69</v>
      </c>
      <c r="J530" s="66">
        <v>5.1492537313432833E-2</v>
      </c>
      <c r="K530">
        <v>1340</v>
      </c>
      <c r="L530">
        <v>1379</v>
      </c>
      <c r="M530">
        <v>1411</v>
      </c>
      <c r="N530">
        <v>1356.5</v>
      </c>
      <c r="O530" s="66">
        <v>2.1754894851341553E-2</v>
      </c>
      <c r="P530">
        <v>1383.5</v>
      </c>
      <c r="Q530" s="66">
        <v>1.8431514275388507E-2</v>
      </c>
      <c r="R530" s="66">
        <v>3.8702543309988943E-2</v>
      </c>
      <c r="S530">
        <v>9494200</v>
      </c>
      <c r="T530" s="123">
        <v>1386.3906999999999</v>
      </c>
      <c r="U530">
        <v>1340</v>
      </c>
      <c r="V530">
        <v>1033</v>
      </c>
      <c r="Z530" s="117">
        <v>0.63677083333333329</v>
      </c>
    </row>
    <row r="531" spans="1:26">
      <c r="A531" s="3">
        <v>46232</v>
      </c>
      <c r="B531">
        <v>3968.2</v>
      </c>
      <c r="C531" s="4">
        <v>1.1999999999999999E-3</v>
      </c>
      <c r="D531">
        <v>61280</v>
      </c>
      <c r="E531" s="119">
        <v>-1.7899999999999999E-2</v>
      </c>
      <c r="F531">
        <v>7376</v>
      </c>
      <c r="G531" t="s">
        <v>87</v>
      </c>
      <c r="H531">
        <v>1164</v>
      </c>
      <c r="I531">
        <v>-7</v>
      </c>
      <c r="J531" s="66">
        <v>-5.9777967549103327E-3</v>
      </c>
      <c r="K531">
        <v>1171</v>
      </c>
      <c r="L531">
        <v>1168</v>
      </c>
      <c r="M531">
        <v>1171</v>
      </c>
      <c r="N531">
        <v>1120</v>
      </c>
      <c r="O531" s="66">
        <v>-3.4246575342465752E-3</v>
      </c>
      <c r="P531">
        <v>1150</v>
      </c>
      <c r="Q531" s="66">
        <v>1.2173913043478261E-2</v>
      </c>
      <c r="R531" s="66">
        <v>3.9285714285714285E-2</v>
      </c>
      <c r="S531">
        <v>19800</v>
      </c>
      <c r="T531" s="123">
        <v>1148.4141</v>
      </c>
      <c r="U531">
        <v>1310</v>
      </c>
      <c r="V531">
        <v>631</v>
      </c>
      <c r="Z531" s="117">
        <v>0.63140046296296293</v>
      </c>
    </row>
    <row r="532" spans="1:26">
      <c r="A532" s="3">
        <v>46232</v>
      </c>
      <c r="B532">
        <v>3968.2</v>
      </c>
      <c r="C532" s="4">
        <v>1.1999999999999999E-3</v>
      </c>
      <c r="D532">
        <v>61280</v>
      </c>
      <c r="E532" s="119">
        <v>-1.7899999999999999E-2</v>
      </c>
      <c r="F532">
        <v>7525</v>
      </c>
      <c r="G532" t="s">
        <v>88</v>
      </c>
      <c r="H532">
        <v>3560</v>
      </c>
      <c r="I532">
        <v>-15</v>
      </c>
      <c r="J532" s="66">
        <v>-4.1958041958041958E-3</v>
      </c>
      <c r="K532">
        <v>3575</v>
      </c>
      <c r="L532">
        <v>3625</v>
      </c>
      <c r="M532">
        <v>3625</v>
      </c>
      <c r="N532">
        <v>3510</v>
      </c>
      <c r="O532" s="66">
        <v>-1.793103448275862E-2</v>
      </c>
      <c r="P532">
        <v>3565</v>
      </c>
      <c r="Q532" s="66">
        <v>-1.4025245441795231E-3</v>
      </c>
      <c r="R532" s="66">
        <v>1.4245014245014245E-2</v>
      </c>
      <c r="S532">
        <v>23600</v>
      </c>
      <c r="T532" s="123">
        <v>3558.9618</v>
      </c>
      <c r="U532">
        <v>3980</v>
      </c>
      <c r="V532">
        <v>3325</v>
      </c>
      <c r="Z532" s="117">
        <v>0.63442129629629629</v>
      </c>
    </row>
    <row r="533" spans="1:26">
      <c r="A533" s="3">
        <v>46232</v>
      </c>
      <c r="B533">
        <v>3968.2</v>
      </c>
      <c r="C533" s="4">
        <v>1.1999999999999999E-3</v>
      </c>
      <c r="D533">
        <v>61280</v>
      </c>
      <c r="E533" s="119">
        <v>-1.7899999999999999E-2</v>
      </c>
      <c r="F533">
        <v>7729</v>
      </c>
      <c r="G533" t="s">
        <v>89</v>
      </c>
      <c r="H533">
        <v>14500</v>
      </c>
      <c r="I533">
        <v>-1620</v>
      </c>
      <c r="J533" s="66">
        <v>-0.10049627791563276</v>
      </c>
      <c r="K533">
        <v>16120</v>
      </c>
      <c r="L533">
        <v>15905</v>
      </c>
      <c r="M533">
        <v>16210</v>
      </c>
      <c r="N533">
        <v>14390</v>
      </c>
      <c r="O533" s="66">
        <v>-8.8337000943099653E-2</v>
      </c>
      <c r="P533">
        <v>14935</v>
      </c>
      <c r="Q533" s="66">
        <v>-2.9126213592233011E-2</v>
      </c>
      <c r="R533" s="66">
        <v>7.6441973592772756E-3</v>
      </c>
      <c r="S533">
        <v>605300</v>
      </c>
      <c r="T533" s="123">
        <v>15062.084000000001</v>
      </c>
      <c r="U533">
        <v>21310</v>
      </c>
      <c r="V533">
        <v>11300</v>
      </c>
      <c r="Z533" s="117">
        <v>0.63648148148148154</v>
      </c>
    </row>
    <row r="534" spans="1:26">
      <c r="A534" s="3">
        <v>46232</v>
      </c>
      <c r="B534">
        <v>3968.2</v>
      </c>
      <c r="C534" s="4">
        <v>1.1999999999999999E-3</v>
      </c>
      <c r="D534">
        <v>61280</v>
      </c>
      <c r="E534" s="119">
        <v>-1.7899999999999999E-2</v>
      </c>
      <c r="F534">
        <v>7921</v>
      </c>
      <c r="G534" t="s">
        <v>90</v>
      </c>
      <c r="H534">
        <v>4550</v>
      </c>
      <c r="I534">
        <v>125</v>
      </c>
      <c r="J534" s="66">
        <v>2.8248587570621469E-2</v>
      </c>
      <c r="K534">
        <v>4425</v>
      </c>
      <c r="L534">
        <v>4410</v>
      </c>
      <c r="M534">
        <v>4595</v>
      </c>
      <c r="N534">
        <v>4365</v>
      </c>
      <c r="O534" s="66">
        <v>3.1746031746031744E-2</v>
      </c>
      <c r="P534">
        <v>4565</v>
      </c>
      <c r="Q534" s="66">
        <v>-3.2858707557502738E-3</v>
      </c>
      <c r="R534" s="66">
        <v>4.2382588774341354E-2</v>
      </c>
      <c r="S534">
        <v>54000</v>
      </c>
      <c r="T534" s="123">
        <v>4491.2592000000004</v>
      </c>
      <c r="U534">
        <v>4790</v>
      </c>
      <c r="V534">
        <v>2783</v>
      </c>
      <c r="Z534" s="117">
        <v>0.62811342592592589</v>
      </c>
    </row>
    <row r="535" spans="1:26">
      <c r="A535" s="3">
        <v>46232</v>
      </c>
      <c r="B535">
        <v>3968.2</v>
      </c>
      <c r="C535" s="4">
        <v>1.1999999999999999E-3</v>
      </c>
      <c r="D535">
        <v>61280</v>
      </c>
      <c r="E535" s="119">
        <v>-1.7899999999999999E-2</v>
      </c>
      <c r="F535">
        <v>8031</v>
      </c>
      <c r="G535" t="s">
        <v>91</v>
      </c>
      <c r="H535">
        <v>4930</v>
      </c>
      <c r="I535">
        <v>40</v>
      </c>
      <c r="J535" s="66">
        <v>8.1799591002044997E-3</v>
      </c>
      <c r="K535">
        <v>4890</v>
      </c>
      <c r="L535">
        <v>4908</v>
      </c>
      <c r="M535">
        <v>4935</v>
      </c>
      <c r="N535">
        <v>4862</v>
      </c>
      <c r="O535" s="66">
        <v>4.4824775876120618E-3</v>
      </c>
      <c r="P535">
        <v>4914</v>
      </c>
      <c r="Q535" s="66">
        <v>3.2560032560032559E-3</v>
      </c>
      <c r="R535" s="66">
        <v>1.3986013986013986E-2</v>
      </c>
      <c r="S535">
        <v>4270700</v>
      </c>
      <c r="T535" s="123">
        <v>4898.7034000000003</v>
      </c>
      <c r="U535">
        <v>6675</v>
      </c>
      <c r="V535">
        <v>4407</v>
      </c>
      <c r="Z535" s="117">
        <v>0.63677083333333329</v>
      </c>
    </row>
    <row r="536" spans="1:26">
      <c r="A536" s="3">
        <v>46232</v>
      </c>
      <c r="B536">
        <v>3968.2</v>
      </c>
      <c r="C536" s="4">
        <v>1.1999999999999999E-3</v>
      </c>
      <c r="D536">
        <v>61280</v>
      </c>
      <c r="E536" s="119">
        <v>-1.7899999999999999E-2</v>
      </c>
      <c r="F536">
        <v>8058</v>
      </c>
      <c r="G536" t="s">
        <v>92</v>
      </c>
      <c r="H536">
        <v>4827</v>
      </c>
      <c r="I536">
        <v>51</v>
      </c>
      <c r="J536" s="66">
        <v>1.0678391959798994E-2</v>
      </c>
      <c r="K536">
        <v>4776</v>
      </c>
      <c r="L536">
        <v>4800</v>
      </c>
      <c r="M536">
        <v>4833</v>
      </c>
      <c r="N536">
        <v>4750</v>
      </c>
      <c r="O536" s="66">
        <v>5.6249999999999998E-3</v>
      </c>
      <c r="P536">
        <v>4815</v>
      </c>
      <c r="Q536" s="66">
        <v>2.4922118380062306E-3</v>
      </c>
      <c r="R536" s="66">
        <v>1.6210526315789474E-2</v>
      </c>
      <c r="S536">
        <v>5970700</v>
      </c>
      <c r="T536" s="123">
        <v>4794.2641999999996</v>
      </c>
      <c r="U536">
        <v>6012</v>
      </c>
      <c r="V536">
        <v>3610</v>
      </c>
      <c r="Z536" s="117">
        <v>0.63675925925925925</v>
      </c>
    </row>
    <row r="537" spans="1:26">
      <c r="A537" s="3">
        <v>46232</v>
      </c>
      <c r="B537">
        <v>3968.2</v>
      </c>
      <c r="C537" s="4">
        <v>1.1999999999999999E-3</v>
      </c>
      <c r="D537">
        <v>61280</v>
      </c>
      <c r="E537" s="119">
        <v>-1.7899999999999999E-2</v>
      </c>
      <c r="F537">
        <v>8233</v>
      </c>
      <c r="G537" t="s">
        <v>93</v>
      </c>
      <c r="H537">
        <v>2374</v>
      </c>
      <c r="I537">
        <v>56.5</v>
      </c>
      <c r="J537" s="66">
        <v>2.4379719525350594E-2</v>
      </c>
      <c r="K537">
        <v>2317.5</v>
      </c>
      <c r="L537">
        <v>2355</v>
      </c>
      <c r="M537">
        <v>2376</v>
      </c>
      <c r="N537">
        <v>2323</v>
      </c>
      <c r="O537" s="66">
        <v>8.0679405520169851E-3</v>
      </c>
      <c r="P537">
        <v>2363</v>
      </c>
      <c r="Q537" s="66">
        <v>4.6550994498518834E-3</v>
      </c>
      <c r="R537" s="66">
        <v>2.1954369349978475E-2</v>
      </c>
      <c r="S537">
        <v>1116700</v>
      </c>
      <c r="T537" s="123">
        <v>2359.9171000000001</v>
      </c>
      <c r="U537">
        <v>2608.5</v>
      </c>
      <c r="V537">
        <v>1642.5</v>
      </c>
      <c r="Z537" s="117">
        <v>0.63672453703703702</v>
      </c>
    </row>
    <row r="538" spans="1:26">
      <c r="A538" s="3">
        <v>46232</v>
      </c>
      <c r="B538">
        <v>3968.2</v>
      </c>
      <c r="C538" s="4">
        <v>1.1999999999999999E-3</v>
      </c>
      <c r="D538">
        <v>61280</v>
      </c>
      <c r="E538" s="119">
        <v>-1.7899999999999999E-2</v>
      </c>
      <c r="F538">
        <v>8304</v>
      </c>
      <c r="G538" t="s">
        <v>94</v>
      </c>
      <c r="H538">
        <v>3075</v>
      </c>
      <c r="I538">
        <v>-14</v>
      </c>
      <c r="J538" s="66">
        <v>-4.5322110715441894E-3</v>
      </c>
      <c r="K538">
        <v>3089</v>
      </c>
      <c r="L538">
        <v>3088</v>
      </c>
      <c r="M538">
        <v>3092</v>
      </c>
      <c r="N538">
        <v>3025</v>
      </c>
      <c r="O538" s="66">
        <v>-4.2098445595854924E-3</v>
      </c>
      <c r="P538">
        <v>3079</v>
      </c>
      <c r="Q538" s="66">
        <v>-1.2991230919129587E-3</v>
      </c>
      <c r="R538" s="66">
        <v>1.6528925619834711E-2</v>
      </c>
      <c r="S538">
        <v>1334900</v>
      </c>
      <c r="T538" s="123">
        <v>3060.3870000000002</v>
      </c>
      <c r="U538">
        <v>3146</v>
      </c>
      <c r="V538">
        <v>2418.5</v>
      </c>
      <c r="Z538" s="117">
        <v>0.63646990740740739</v>
      </c>
    </row>
    <row r="539" spans="1:26">
      <c r="A539" s="3">
        <v>46232</v>
      </c>
      <c r="B539">
        <v>3968.2</v>
      </c>
      <c r="C539" s="4">
        <v>1.1999999999999999E-3</v>
      </c>
      <c r="D539">
        <v>61280</v>
      </c>
      <c r="E539" s="119">
        <v>-1.7899999999999999E-2</v>
      </c>
      <c r="F539">
        <v>8316</v>
      </c>
      <c r="G539" t="s">
        <v>95</v>
      </c>
      <c r="H539">
        <v>6900</v>
      </c>
      <c r="I539">
        <v>-34</v>
      </c>
      <c r="J539" s="66">
        <v>-4.9033746755119704E-3</v>
      </c>
      <c r="K539">
        <v>6934</v>
      </c>
      <c r="L539">
        <v>6857</v>
      </c>
      <c r="M539">
        <v>6932</v>
      </c>
      <c r="N539">
        <v>6731</v>
      </c>
      <c r="O539" s="66">
        <v>6.270963978416217E-3</v>
      </c>
      <c r="P539">
        <v>6806</v>
      </c>
      <c r="Q539" s="66">
        <v>1.3811342932706435E-2</v>
      </c>
      <c r="R539" s="66">
        <v>2.5107710592779674E-2</v>
      </c>
      <c r="S539">
        <v>13762400</v>
      </c>
      <c r="T539" s="123">
        <v>6827.5968000000003</v>
      </c>
      <c r="U539">
        <v>7260</v>
      </c>
      <c r="V539">
        <v>4927</v>
      </c>
      <c r="Z539" s="117">
        <v>0.63674768518518521</v>
      </c>
    </row>
    <row r="540" spans="1:26">
      <c r="A540" s="3">
        <v>46232</v>
      </c>
      <c r="B540">
        <v>3968.2</v>
      </c>
      <c r="C540" s="4">
        <v>1.1999999999999999E-3</v>
      </c>
      <c r="D540">
        <v>61280</v>
      </c>
      <c r="E540" s="119">
        <v>-1.7899999999999999E-2</v>
      </c>
      <c r="F540">
        <v>8331</v>
      </c>
      <c r="G540" t="s">
        <v>96</v>
      </c>
      <c r="H540">
        <v>2680.5</v>
      </c>
      <c r="I540">
        <v>-21.5</v>
      </c>
      <c r="J540" s="66">
        <v>-7.957068837897853E-3</v>
      </c>
      <c r="K540">
        <v>2702</v>
      </c>
      <c r="L540">
        <v>2702</v>
      </c>
      <c r="M540">
        <v>2702.5</v>
      </c>
      <c r="N540">
        <v>2613.5</v>
      </c>
      <c r="O540" s="66">
        <v>-7.957068837897853E-3</v>
      </c>
      <c r="P540">
        <v>2653.5</v>
      </c>
      <c r="Q540" s="66">
        <v>1.0175240248728096E-2</v>
      </c>
      <c r="R540" s="66">
        <v>2.5636120145398889E-2</v>
      </c>
      <c r="S540">
        <v>1955200</v>
      </c>
      <c r="T540" s="123">
        <v>2659.7274000000002</v>
      </c>
      <c r="U540">
        <v>2822.5</v>
      </c>
      <c r="V540">
        <v>1764</v>
      </c>
      <c r="Z540" s="117">
        <v>0.63675925925925925</v>
      </c>
    </row>
    <row r="541" spans="1:26">
      <c r="A541" s="3">
        <v>46232</v>
      </c>
      <c r="B541">
        <v>3968.2</v>
      </c>
      <c r="C541" s="4">
        <v>1.1999999999999999E-3</v>
      </c>
      <c r="D541">
        <v>61280</v>
      </c>
      <c r="E541" s="119">
        <v>-1.7899999999999999E-2</v>
      </c>
      <c r="F541">
        <v>8424</v>
      </c>
      <c r="G541" t="s">
        <v>97</v>
      </c>
      <c r="H541">
        <v>4592</v>
      </c>
      <c r="I541">
        <v>110</v>
      </c>
      <c r="J541" s="66">
        <v>2.4542614904060688E-2</v>
      </c>
      <c r="K541">
        <v>4482</v>
      </c>
      <c r="L541">
        <v>4523</v>
      </c>
      <c r="M541">
        <v>4620</v>
      </c>
      <c r="N541">
        <v>4498</v>
      </c>
      <c r="O541" s="66">
        <v>1.5255361485739553E-2</v>
      </c>
      <c r="P541">
        <v>4588</v>
      </c>
      <c r="Q541" s="66">
        <v>8.7183958151700091E-4</v>
      </c>
      <c r="R541" s="66">
        <v>2.0898176967541128E-2</v>
      </c>
      <c r="S541">
        <v>212200</v>
      </c>
      <c r="T541" s="123">
        <v>4570.6959999999999</v>
      </c>
      <c r="U541">
        <v>4664</v>
      </c>
      <c r="V541">
        <v>4016</v>
      </c>
      <c r="Z541" s="117">
        <v>0.63644675925925931</v>
      </c>
    </row>
    <row r="542" spans="1:26">
      <c r="A542" s="3">
        <v>46232</v>
      </c>
      <c r="B542">
        <v>3968.2</v>
      </c>
      <c r="C542" s="4">
        <v>1.1999999999999999E-3</v>
      </c>
      <c r="D542">
        <v>61280</v>
      </c>
      <c r="E542" s="119">
        <v>-1.7899999999999999E-2</v>
      </c>
      <c r="F542">
        <v>8425</v>
      </c>
      <c r="G542" t="s">
        <v>98</v>
      </c>
      <c r="H542">
        <v>1370</v>
      </c>
      <c r="I542">
        <v>32</v>
      </c>
      <c r="J542" s="66">
        <v>2.391629297458894E-2</v>
      </c>
      <c r="K542">
        <v>1338</v>
      </c>
      <c r="L542">
        <v>1347</v>
      </c>
      <c r="M542">
        <v>1372</v>
      </c>
      <c r="N542">
        <v>1342</v>
      </c>
      <c r="O542" s="66">
        <v>1.7074981440237565E-2</v>
      </c>
      <c r="P542">
        <v>1365</v>
      </c>
      <c r="Q542" s="66">
        <v>3.663003663003663E-3</v>
      </c>
      <c r="R542" s="66">
        <v>2.0864381520119227E-2</v>
      </c>
      <c r="S542">
        <v>546800</v>
      </c>
      <c r="T542" s="123">
        <v>1361.1189999999999</v>
      </c>
      <c r="U542">
        <v>1544</v>
      </c>
      <c r="V542">
        <v>1224</v>
      </c>
      <c r="Z542" s="117">
        <v>0.63657407407407407</v>
      </c>
    </row>
    <row r="543" spans="1:26">
      <c r="A543" s="3">
        <v>46232</v>
      </c>
      <c r="B543">
        <v>3968.2</v>
      </c>
      <c r="C543" s="4">
        <v>1.1999999999999999E-3</v>
      </c>
      <c r="D543">
        <v>61280</v>
      </c>
      <c r="E543" s="119">
        <v>-1.7899999999999999E-2</v>
      </c>
      <c r="F543">
        <v>8591</v>
      </c>
      <c r="G543" t="s">
        <v>99</v>
      </c>
      <c r="H543">
        <v>6485</v>
      </c>
      <c r="I543">
        <v>85</v>
      </c>
      <c r="J543" s="66">
        <v>1.328125E-2</v>
      </c>
      <c r="K543">
        <v>6400</v>
      </c>
      <c r="L543">
        <v>6398</v>
      </c>
      <c r="M543">
        <v>6496</v>
      </c>
      <c r="N543">
        <v>6358</v>
      </c>
      <c r="O543" s="66">
        <v>1.3597999374804626E-2</v>
      </c>
      <c r="P543">
        <v>6422</v>
      </c>
      <c r="Q543" s="66">
        <v>9.8100280286515101E-3</v>
      </c>
      <c r="R543" s="66">
        <v>1.9974834853727589E-2</v>
      </c>
      <c r="S543">
        <v>3398000</v>
      </c>
      <c r="T543" s="123">
        <v>6429.7686999999996</v>
      </c>
      <c r="U543">
        <v>6680</v>
      </c>
      <c r="V543">
        <v>4528</v>
      </c>
      <c r="Z543" s="117">
        <v>0.63671296296296298</v>
      </c>
    </row>
    <row r="544" spans="1:26">
      <c r="A544" s="3">
        <v>46232</v>
      </c>
      <c r="B544">
        <v>3968.2</v>
      </c>
      <c r="C544" s="4">
        <v>1.1999999999999999E-3</v>
      </c>
      <c r="D544">
        <v>61280</v>
      </c>
      <c r="E544" s="119">
        <v>-1.7899999999999999E-2</v>
      </c>
      <c r="F544">
        <v>8593</v>
      </c>
      <c r="G544" t="s">
        <v>100</v>
      </c>
      <c r="H544">
        <v>1516.5</v>
      </c>
      <c r="I544">
        <v>49.5</v>
      </c>
      <c r="J544" s="66">
        <v>3.3742331288343558E-2</v>
      </c>
      <c r="K544">
        <v>1467</v>
      </c>
      <c r="L544">
        <v>1490</v>
      </c>
      <c r="M544">
        <v>1517</v>
      </c>
      <c r="N544">
        <v>1484</v>
      </c>
      <c r="O544" s="66">
        <v>1.7785234899328858E-2</v>
      </c>
      <c r="P544">
        <v>1510.5</v>
      </c>
      <c r="Q544" s="66">
        <v>3.9721946375372392E-3</v>
      </c>
      <c r="R544" s="66">
        <v>2.1900269541778976E-2</v>
      </c>
      <c r="S544">
        <v>6086500</v>
      </c>
      <c r="T544" s="123">
        <v>1507.0577000000001</v>
      </c>
      <c r="U544">
        <v>1541.5</v>
      </c>
      <c r="V544">
        <v>1239.5</v>
      </c>
      <c r="Z544" s="117">
        <v>0.63649305555555558</v>
      </c>
    </row>
    <row r="545" spans="1:26">
      <c r="A545" s="3">
        <v>46232</v>
      </c>
      <c r="B545">
        <v>3968.2</v>
      </c>
      <c r="C545" s="4">
        <v>1.1999999999999999E-3</v>
      </c>
      <c r="D545">
        <v>61280</v>
      </c>
      <c r="E545" s="119">
        <v>-1.7899999999999999E-2</v>
      </c>
      <c r="F545">
        <v>8604</v>
      </c>
      <c r="G545" t="s">
        <v>101</v>
      </c>
      <c r="H545">
        <v>1572</v>
      </c>
      <c r="I545">
        <v>1</v>
      </c>
      <c r="J545" s="66">
        <v>6.3653723742838951E-4</v>
      </c>
      <c r="K545">
        <v>1571</v>
      </c>
      <c r="L545">
        <v>1567</v>
      </c>
      <c r="M545">
        <v>1579</v>
      </c>
      <c r="N545">
        <v>1545</v>
      </c>
      <c r="O545" s="66">
        <v>3.1908104658583281E-3</v>
      </c>
      <c r="P545">
        <v>1566</v>
      </c>
      <c r="Q545" s="66">
        <v>3.8314176245210726E-3</v>
      </c>
      <c r="R545" s="66">
        <v>1.7475728155339806E-2</v>
      </c>
      <c r="S545">
        <v>9446900</v>
      </c>
      <c r="T545" s="123">
        <v>1560.1084000000001</v>
      </c>
      <c r="U545">
        <v>1636</v>
      </c>
      <c r="V545">
        <v>1145</v>
      </c>
      <c r="Z545" s="117">
        <v>0.63675925925925925</v>
      </c>
    </row>
    <row r="546" spans="1:26">
      <c r="A546" s="3">
        <v>46232</v>
      </c>
      <c r="B546">
        <v>3968.2</v>
      </c>
      <c r="C546" s="4">
        <v>1.1999999999999999E-3</v>
      </c>
      <c r="D546">
        <v>61280</v>
      </c>
      <c r="E546" s="119">
        <v>-1.7899999999999999E-2</v>
      </c>
      <c r="F546">
        <v>8697</v>
      </c>
      <c r="G546" t="s">
        <v>102</v>
      </c>
      <c r="H546">
        <v>2278.5</v>
      </c>
      <c r="I546">
        <v>37.5</v>
      </c>
      <c r="J546" s="66">
        <v>1.6733601070950468E-2</v>
      </c>
      <c r="K546">
        <v>2241</v>
      </c>
      <c r="L546">
        <v>2257</v>
      </c>
      <c r="M546">
        <v>2356</v>
      </c>
      <c r="N546">
        <v>2244.5</v>
      </c>
      <c r="O546" s="66">
        <v>9.5259193619849358E-3</v>
      </c>
      <c r="P546">
        <v>2318</v>
      </c>
      <c r="Q546" s="66">
        <v>-1.7040552200172563E-2</v>
      </c>
      <c r="R546" s="66">
        <v>1.5148139897527288E-2</v>
      </c>
      <c r="S546">
        <v>6234900</v>
      </c>
      <c r="T546" s="123">
        <v>2297.1613000000002</v>
      </c>
      <c r="U546">
        <v>2299</v>
      </c>
      <c r="V546">
        <v>1597</v>
      </c>
      <c r="Z546" s="117">
        <v>0.63675925925925925</v>
      </c>
    </row>
    <row r="547" spans="1:26">
      <c r="A547" s="3">
        <v>46232</v>
      </c>
      <c r="B547">
        <v>3968.2</v>
      </c>
      <c r="C547" s="4">
        <v>1.1999999999999999E-3</v>
      </c>
      <c r="D547">
        <v>61280</v>
      </c>
      <c r="E547" s="119">
        <v>-1.7899999999999999E-2</v>
      </c>
      <c r="F547">
        <v>8830</v>
      </c>
      <c r="G547" t="s">
        <v>103</v>
      </c>
      <c r="H547">
        <v>3754</v>
      </c>
      <c r="I547">
        <v>23</v>
      </c>
      <c r="J547" s="66">
        <v>6.1645671401768963E-3</v>
      </c>
      <c r="K547">
        <v>3731</v>
      </c>
      <c r="L547">
        <v>3744</v>
      </c>
      <c r="M547">
        <v>3757</v>
      </c>
      <c r="N547">
        <v>3701</v>
      </c>
      <c r="O547" s="66">
        <v>2.670940170940171E-3</v>
      </c>
      <c r="P547">
        <v>3710</v>
      </c>
      <c r="Q547" s="66">
        <v>1.1859838274932614E-2</v>
      </c>
      <c r="R547" s="66">
        <v>1.43204539313699E-2</v>
      </c>
      <c r="S547">
        <v>2138100</v>
      </c>
      <c r="T547" s="123">
        <v>3726.9942000000001</v>
      </c>
      <c r="U547">
        <v>5358</v>
      </c>
      <c r="V547">
        <v>3354</v>
      </c>
      <c r="Z547" s="117">
        <v>0.63649305555555558</v>
      </c>
    </row>
    <row r="548" spans="1:26">
      <c r="A548" s="3">
        <v>46232</v>
      </c>
      <c r="B548">
        <v>3968.2</v>
      </c>
      <c r="C548" s="4">
        <v>1.1999999999999999E-3</v>
      </c>
      <c r="D548">
        <v>61280</v>
      </c>
      <c r="E548" s="119">
        <v>-1.7899999999999999E-2</v>
      </c>
      <c r="F548">
        <v>9020</v>
      </c>
      <c r="G548" t="s">
        <v>104</v>
      </c>
      <c r="H548">
        <v>3941</v>
      </c>
      <c r="I548">
        <v>112</v>
      </c>
      <c r="J548" s="66">
        <v>2.9250457038391225E-2</v>
      </c>
      <c r="K548">
        <v>3829</v>
      </c>
      <c r="L548">
        <v>3812</v>
      </c>
      <c r="M548">
        <v>3966</v>
      </c>
      <c r="N548">
        <v>3802</v>
      </c>
      <c r="O548" s="66">
        <v>3.38405036726128E-2</v>
      </c>
      <c r="P548">
        <v>3925</v>
      </c>
      <c r="Q548" s="66">
        <v>4.0764331210191079E-3</v>
      </c>
      <c r="R548" s="66">
        <v>3.6559705418200944E-2</v>
      </c>
      <c r="S548">
        <v>3299000</v>
      </c>
      <c r="T548" s="123">
        <v>3899.3551000000002</v>
      </c>
      <c r="U548">
        <v>4211</v>
      </c>
      <c r="V548">
        <v>3243</v>
      </c>
      <c r="Z548" s="117">
        <v>0.63667824074074075</v>
      </c>
    </row>
    <row r="549" spans="1:26">
      <c r="A549" s="3">
        <v>46232</v>
      </c>
      <c r="B549">
        <v>3968.2</v>
      </c>
      <c r="C549" s="4">
        <v>1.1999999999999999E-3</v>
      </c>
      <c r="D549">
        <v>61280</v>
      </c>
      <c r="E549" s="119">
        <v>-1.7899999999999999E-2</v>
      </c>
      <c r="F549">
        <v>9024</v>
      </c>
      <c r="G549" t="s">
        <v>105</v>
      </c>
      <c r="H549">
        <v>3776</v>
      </c>
      <c r="I549">
        <v>63</v>
      </c>
      <c r="J549" s="66">
        <v>1.6967411796391059E-2</v>
      </c>
      <c r="K549">
        <v>3713</v>
      </c>
      <c r="L549">
        <v>3722</v>
      </c>
      <c r="M549">
        <v>3783</v>
      </c>
      <c r="N549">
        <v>3586</v>
      </c>
      <c r="O549" s="66">
        <v>1.4508328855454057E-2</v>
      </c>
      <c r="P549">
        <v>3714</v>
      </c>
      <c r="Q549" s="66">
        <v>1.6693591814754979E-2</v>
      </c>
      <c r="R549" s="66">
        <v>5.2983825989960959E-2</v>
      </c>
      <c r="S549">
        <v>935100</v>
      </c>
      <c r="T549" s="123">
        <v>3711.2570999999998</v>
      </c>
      <c r="U549">
        <v>4775</v>
      </c>
      <c r="V549">
        <v>2579.5</v>
      </c>
      <c r="Z549" s="117">
        <v>0.63677083333333329</v>
      </c>
    </row>
    <row r="550" spans="1:26">
      <c r="A550" s="3">
        <v>46232</v>
      </c>
      <c r="B550">
        <v>3968.2</v>
      </c>
      <c r="C550" s="4">
        <v>1.1999999999999999E-3</v>
      </c>
      <c r="D550">
        <v>61280</v>
      </c>
      <c r="E550" s="119">
        <v>-1.7899999999999999E-2</v>
      </c>
      <c r="F550">
        <v>9069</v>
      </c>
      <c r="G550" t="s">
        <v>106</v>
      </c>
      <c r="H550">
        <v>2272.5</v>
      </c>
      <c r="I550">
        <v>76.5</v>
      </c>
      <c r="J550" s="66">
        <v>3.4836065573770489E-2</v>
      </c>
      <c r="K550">
        <v>2196</v>
      </c>
      <c r="L550">
        <v>2208</v>
      </c>
      <c r="M550">
        <v>2272.5</v>
      </c>
      <c r="N550">
        <v>2196.5</v>
      </c>
      <c r="O550" s="66">
        <v>2.9211956521739132E-2</v>
      </c>
      <c r="P550">
        <v>2255.5</v>
      </c>
      <c r="Q550" s="66">
        <v>7.5371314564398138E-3</v>
      </c>
      <c r="R550" s="66">
        <v>3.4600500796722056E-2</v>
      </c>
      <c r="S550">
        <v>334100</v>
      </c>
      <c r="T550" s="123">
        <v>2245.4731999999999</v>
      </c>
      <c r="U550">
        <v>2252.5</v>
      </c>
      <c r="V550">
        <v>1695</v>
      </c>
      <c r="Z550" s="117">
        <v>0.63673611111111106</v>
      </c>
    </row>
    <row r="551" spans="1:26">
      <c r="A551" s="3">
        <v>46232</v>
      </c>
      <c r="B551">
        <v>3968.2</v>
      </c>
      <c r="C551" s="4">
        <v>1.1999999999999999E-3</v>
      </c>
      <c r="D551">
        <v>61280</v>
      </c>
      <c r="E551" s="119">
        <v>-1.7899999999999999E-2</v>
      </c>
      <c r="F551">
        <v>9227</v>
      </c>
      <c r="G551" t="s">
        <v>107</v>
      </c>
      <c r="H551">
        <v>933</v>
      </c>
      <c r="I551">
        <v>116</v>
      </c>
      <c r="J551" s="66">
        <v>0.14198286413708691</v>
      </c>
      <c r="K551">
        <v>817</v>
      </c>
      <c r="L551">
        <v>846</v>
      </c>
      <c r="M551">
        <v>967</v>
      </c>
      <c r="N551">
        <v>841</v>
      </c>
      <c r="O551" s="66">
        <v>0.10283687943262411</v>
      </c>
      <c r="P551">
        <v>925</v>
      </c>
      <c r="Q551" s="66">
        <v>8.6486486486486488E-3</v>
      </c>
      <c r="R551" s="66">
        <v>0.10939357907253269</v>
      </c>
      <c r="S551">
        <v>3318800</v>
      </c>
      <c r="T551" s="123">
        <v>936.84979999999996</v>
      </c>
      <c r="U551">
        <v>1620</v>
      </c>
      <c r="V551">
        <v>594</v>
      </c>
      <c r="Z551" s="117">
        <v>0.63673611111111106</v>
      </c>
    </row>
    <row r="552" spans="1:26">
      <c r="A552" s="3">
        <v>46232</v>
      </c>
      <c r="B552">
        <v>3968.2</v>
      </c>
      <c r="C552" s="4">
        <v>1.1999999999999999E-3</v>
      </c>
      <c r="D552">
        <v>61280</v>
      </c>
      <c r="E552" s="119">
        <v>-1.7899999999999999E-2</v>
      </c>
      <c r="F552">
        <v>9303</v>
      </c>
      <c r="G552" t="s">
        <v>108</v>
      </c>
      <c r="H552">
        <v>4150</v>
      </c>
      <c r="I552">
        <v>95</v>
      </c>
      <c r="J552" s="66">
        <v>2.3427866831072751E-2</v>
      </c>
      <c r="K552">
        <v>4055</v>
      </c>
      <c r="L552">
        <v>4070</v>
      </c>
      <c r="M552">
        <v>4165</v>
      </c>
      <c r="N552">
        <v>4045</v>
      </c>
      <c r="O552" s="66">
        <v>1.9656019656019656E-2</v>
      </c>
      <c r="P552">
        <v>4160</v>
      </c>
      <c r="Q552" s="66">
        <v>-2.403846153846154E-3</v>
      </c>
      <c r="R552" s="66">
        <v>2.595797280593325E-2</v>
      </c>
      <c r="S552">
        <v>159100</v>
      </c>
      <c r="T552" s="123">
        <v>4127.0709999999999</v>
      </c>
      <c r="U552">
        <v>4285</v>
      </c>
      <c r="V552">
        <v>3535</v>
      </c>
      <c r="Z552" s="117">
        <v>0.635625</v>
      </c>
    </row>
    <row r="553" spans="1:26">
      <c r="A553" s="3">
        <v>46232</v>
      </c>
      <c r="B553">
        <v>3968.2</v>
      </c>
      <c r="C553" s="4">
        <v>1.1999999999999999E-3</v>
      </c>
      <c r="D553">
        <v>61280</v>
      </c>
      <c r="E553" s="119">
        <v>-1.7899999999999999E-2</v>
      </c>
      <c r="F553">
        <v>9308</v>
      </c>
      <c r="G553" t="s">
        <v>109</v>
      </c>
      <c r="H553">
        <v>1868</v>
      </c>
      <c r="I553">
        <v>-4</v>
      </c>
      <c r="J553" s="66">
        <v>-2.136752136752137E-3</v>
      </c>
      <c r="K553">
        <v>1872</v>
      </c>
      <c r="L553">
        <v>1885</v>
      </c>
      <c r="M553">
        <v>1897</v>
      </c>
      <c r="N553">
        <v>1830</v>
      </c>
      <c r="O553" s="66">
        <v>-9.0185676392572946E-3</v>
      </c>
      <c r="P553">
        <v>1857</v>
      </c>
      <c r="Q553" s="66">
        <v>5.9235325794291865E-3</v>
      </c>
      <c r="R553" s="66">
        <v>2.0765027322404372E-2</v>
      </c>
      <c r="S553">
        <v>124400</v>
      </c>
      <c r="T553" s="123">
        <v>1862.6438000000001</v>
      </c>
      <c r="U553">
        <v>1888</v>
      </c>
      <c r="V553">
        <v>1271</v>
      </c>
      <c r="Z553" s="117">
        <v>0.63454861111111116</v>
      </c>
    </row>
    <row r="554" spans="1:26">
      <c r="A554" s="3">
        <v>46232</v>
      </c>
      <c r="B554">
        <v>3968.2</v>
      </c>
      <c r="C554" s="4">
        <v>1.1999999999999999E-3</v>
      </c>
      <c r="D554">
        <v>61280</v>
      </c>
      <c r="E554" s="119">
        <v>-1.7899999999999999E-2</v>
      </c>
      <c r="F554">
        <v>9348</v>
      </c>
      <c r="G554" t="s">
        <v>110</v>
      </c>
      <c r="H554">
        <v>401</v>
      </c>
      <c r="I554">
        <v>-7</v>
      </c>
      <c r="J554" s="66">
        <v>-1.7156862745098041E-2</v>
      </c>
      <c r="K554">
        <v>408</v>
      </c>
      <c r="L554">
        <v>407</v>
      </c>
      <c r="M554">
        <v>408</v>
      </c>
      <c r="N554">
        <v>397</v>
      </c>
      <c r="O554" s="66">
        <v>-1.4742014742014743E-2</v>
      </c>
      <c r="P554">
        <v>400</v>
      </c>
      <c r="Q554" s="66">
        <v>2.5000000000000001E-3</v>
      </c>
      <c r="R554" s="66">
        <v>1.0075566750629723E-2</v>
      </c>
      <c r="S554">
        <v>2132700</v>
      </c>
      <c r="T554" s="123">
        <v>401.32220000000001</v>
      </c>
      <c r="U554">
        <v>710</v>
      </c>
      <c r="V554">
        <v>405</v>
      </c>
      <c r="Z554" s="117">
        <v>0.63668981481481479</v>
      </c>
    </row>
    <row r="555" spans="1:26">
      <c r="A555" s="3">
        <v>46232</v>
      </c>
      <c r="B555">
        <v>3968.2</v>
      </c>
      <c r="C555" s="4">
        <v>1.1999999999999999E-3</v>
      </c>
      <c r="D555">
        <v>61280</v>
      </c>
      <c r="E555" s="119">
        <v>-1.7899999999999999E-2</v>
      </c>
      <c r="F555">
        <v>9432</v>
      </c>
      <c r="G555" t="s">
        <v>111</v>
      </c>
      <c r="H555">
        <v>160.6</v>
      </c>
      <c r="I555">
        <v>4.2</v>
      </c>
      <c r="J555" s="66">
        <v>2.6854219948849106E-2</v>
      </c>
      <c r="K555">
        <v>156.4</v>
      </c>
      <c r="L555">
        <v>156.4</v>
      </c>
      <c r="M555">
        <v>161.19999999999999</v>
      </c>
      <c r="N555">
        <v>156.19999999999999</v>
      </c>
      <c r="O555" s="66">
        <v>2.6854219948849033E-2</v>
      </c>
      <c r="P555">
        <v>159.19999999999999</v>
      </c>
      <c r="Q555" s="66">
        <v>8.7939698492462675E-3</v>
      </c>
      <c r="R555" s="66">
        <v>2.8169014084507081E-2</v>
      </c>
      <c r="S555">
        <v>422783200</v>
      </c>
      <c r="T555" s="123">
        <v>159.29</v>
      </c>
      <c r="U555">
        <v>161.19999999999999</v>
      </c>
      <c r="V555">
        <v>142.6</v>
      </c>
      <c r="Z555" s="117">
        <v>0.63677083333333329</v>
      </c>
    </row>
    <row r="556" spans="1:26">
      <c r="A556" s="3">
        <v>46232</v>
      </c>
      <c r="B556">
        <v>3968.2</v>
      </c>
      <c r="C556" s="4">
        <v>1.1999999999999999E-3</v>
      </c>
      <c r="D556">
        <v>61280</v>
      </c>
      <c r="E556" s="119">
        <v>-1.7899999999999999E-2</v>
      </c>
      <c r="F556">
        <v>9449</v>
      </c>
      <c r="G556" t="s">
        <v>112</v>
      </c>
      <c r="H556">
        <v>4274</v>
      </c>
      <c r="I556">
        <v>174</v>
      </c>
      <c r="J556" s="66">
        <v>4.2439024390243905E-2</v>
      </c>
      <c r="K556">
        <v>4100</v>
      </c>
      <c r="L556">
        <v>4154</v>
      </c>
      <c r="M556">
        <v>4285</v>
      </c>
      <c r="N556">
        <v>4120</v>
      </c>
      <c r="O556" s="66">
        <v>2.888781896966779E-2</v>
      </c>
      <c r="P556">
        <v>4237</v>
      </c>
      <c r="Q556" s="66">
        <v>8.7325938163795146E-3</v>
      </c>
      <c r="R556" s="66">
        <v>3.7378640776699029E-2</v>
      </c>
      <c r="S556">
        <v>397500</v>
      </c>
      <c r="T556" s="123">
        <v>4227.7114000000001</v>
      </c>
      <c r="U556">
        <v>4168</v>
      </c>
      <c r="V556">
        <v>2731.5</v>
      </c>
      <c r="Z556" s="117">
        <v>0.63646990740740739</v>
      </c>
    </row>
    <row r="557" spans="1:26">
      <c r="A557" s="3">
        <v>46232</v>
      </c>
      <c r="B557">
        <v>3968.2</v>
      </c>
      <c r="C557" s="4">
        <v>1.1999999999999999E-3</v>
      </c>
      <c r="D557">
        <v>61280</v>
      </c>
      <c r="E557" s="119">
        <v>-1.7899999999999999E-2</v>
      </c>
      <c r="F557">
        <v>9501</v>
      </c>
      <c r="G557" t="s">
        <v>113</v>
      </c>
      <c r="H557">
        <v>533.4</v>
      </c>
      <c r="I557">
        <v>9.8000000000000007</v>
      </c>
      <c r="J557" s="66">
        <v>1.8716577540106954E-2</v>
      </c>
      <c r="K557">
        <v>523.6</v>
      </c>
      <c r="L557">
        <v>521.9</v>
      </c>
      <c r="M557">
        <v>535.6</v>
      </c>
      <c r="N557">
        <v>521.9</v>
      </c>
      <c r="O557" s="66">
        <v>2.2034872580954205E-2</v>
      </c>
      <c r="P557">
        <v>529.6</v>
      </c>
      <c r="Q557" s="66">
        <v>7.1752265861026333E-3</v>
      </c>
      <c r="R557" s="66">
        <v>2.2034872580954205E-2</v>
      </c>
      <c r="S557">
        <v>36372300</v>
      </c>
      <c r="T557" s="123">
        <v>529.3741</v>
      </c>
      <c r="U557">
        <v>760</v>
      </c>
      <c r="V557">
        <v>442.8</v>
      </c>
      <c r="Z557" s="117">
        <v>0.63678240740740744</v>
      </c>
    </row>
    <row r="558" spans="1:26">
      <c r="A558" s="3">
        <v>46232</v>
      </c>
      <c r="B558">
        <v>3968.2</v>
      </c>
      <c r="C558" s="4">
        <v>1.1999999999999999E-3</v>
      </c>
      <c r="D558">
        <v>61280</v>
      </c>
      <c r="E558" s="119">
        <v>-1.7899999999999999E-2</v>
      </c>
      <c r="F558">
        <v>9531</v>
      </c>
      <c r="G558" t="s">
        <v>114</v>
      </c>
      <c r="H558">
        <v>6285</v>
      </c>
      <c r="I558">
        <v>50</v>
      </c>
      <c r="J558" s="66">
        <v>8.0192461908580592E-3</v>
      </c>
      <c r="K558">
        <v>6235</v>
      </c>
      <c r="L558">
        <v>6289</v>
      </c>
      <c r="M558">
        <v>6312</v>
      </c>
      <c r="N558">
        <v>6190</v>
      </c>
      <c r="O558" s="66">
        <v>-6.360311655271108E-4</v>
      </c>
      <c r="P558">
        <v>6290</v>
      </c>
      <c r="Q558" s="66">
        <v>-7.9491255961844202E-4</v>
      </c>
      <c r="R558" s="66">
        <v>1.5347334410339256E-2</v>
      </c>
      <c r="S558">
        <v>758600</v>
      </c>
      <c r="T558" s="123">
        <v>6271.558</v>
      </c>
      <c r="U558">
        <v>7967</v>
      </c>
      <c r="V558">
        <v>5896</v>
      </c>
      <c r="Z558" s="117">
        <v>0.63665509259259256</v>
      </c>
    </row>
    <row r="559" spans="1:26">
      <c r="A559" s="3">
        <v>46232</v>
      </c>
      <c r="B559">
        <v>3968.2</v>
      </c>
      <c r="C559" s="4">
        <v>1.1999999999999999E-3</v>
      </c>
      <c r="D559">
        <v>61280</v>
      </c>
      <c r="E559" s="119">
        <v>-1.7899999999999999E-2</v>
      </c>
      <c r="F559">
        <v>9882</v>
      </c>
      <c r="G559" t="s">
        <v>115</v>
      </c>
      <c r="H559">
        <v>1883</v>
      </c>
      <c r="I559">
        <v>38</v>
      </c>
      <c r="J559" s="66">
        <v>2.0596205962059622E-2</v>
      </c>
      <c r="K559">
        <v>1845</v>
      </c>
      <c r="L559">
        <v>1860</v>
      </c>
      <c r="M559">
        <v>1891</v>
      </c>
      <c r="N559">
        <v>1846</v>
      </c>
      <c r="O559" s="66">
        <v>1.2365591397849462E-2</v>
      </c>
      <c r="P559">
        <v>1882</v>
      </c>
      <c r="Q559" s="66">
        <v>5.3134962805526033E-4</v>
      </c>
      <c r="R559" s="66">
        <v>2.0043336944745395E-2</v>
      </c>
      <c r="S559">
        <v>251000</v>
      </c>
      <c r="T559" s="123">
        <v>1878.3425999999999</v>
      </c>
      <c r="U559">
        <v>1857</v>
      </c>
      <c r="V559">
        <v>1487</v>
      </c>
      <c r="Z559" s="117">
        <v>0.63561342592592596</v>
      </c>
    </row>
    <row r="560" spans="1:26">
      <c r="A560" s="3">
        <v>46233</v>
      </c>
      <c r="B560">
        <v>3946.94</v>
      </c>
      <c r="C560" s="4">
        <v>-6.8000000000000005E-3</v>
      </c>
      <c r="D560">
        <v>61860</v>
      </c>
      <c r="E560" s="119">
        <v>-9.3999999999999986E-3</v>
      </c>
      <c r="F560">
        <v>1605</v>
      </c>
      <c r="G560" t="s">
        <v>21</v>
      </c>
      <c r="H560">
        <v>3627</v>
      </c>
      <c r="I560">
        <v>11</v>
      </c>
      <c r="J560" s="66">
        <v>3.0420353982300885E-3</v>
      </c>
      <c r="K560">
        <v>3616</v>
      </c>
      <c r="L560">
        <v>3652</v>
      </c>
      <c r="M560">
        <v>3678</v>
      </c>
      <c r="N560">
        <v>3589</v>
      </c>
      <c r="O560" s="66">
        <v>-6.8455640744797368E-3</v>
      </c>
      <c r="P560">
        <v>3625</v>
      </c>
      <c r="Q560" s="66">
        <v>5.5172413793103451E-4</v>
      </c>
      <c r="R560" s="66">
        <v>1.0587907495123989E-2</v>
      </c>
      <c r="S560">
        <v>2642900</v>
      </c>
      <c r="T560" s="123">
        <v>3629.5825</v>
      </c>
      <c r="U560">
        <v>4955</v>
      </c>
      <c r="V560">
        <v>3020</v>
      </c>
      <c r="Z560" s="117">
        <v>0.63744212962962965</v>
      </c>
    </row>
    <row r="561" spans="1:26">
      <c r="A561" s="3">
        <v>46233</v>
      </c>
      <c r="B561">
        <v>3946.94</v>
      </c>
      <c r="C561" s="4">
        <v>-6.8000000000000005E-3</v>
      </c>
      <c r="D561">
        <v>61860</v>
      </c>
      <c r="E561" s="119">
        <v>-9.3999999999999986E-3</v>
      </c>
      <c r="F561">
        <v>1833</v>
      </c>
      <c r="G561" t="s">
        <v>24</v>
      </c>
      <c r="H561">
        <v>5780</v>
      </c>
      <c r="I561">
        <v>-30</v>
      </c>
      <c r="J561" s="66">
        <v>-5.1635111876075735E-3</v>
      </c>
      <c r="K561">
        <v>5810</v>
      </c>
      <c r="L561">
        <v>5770</v>
      </c>
      <c r="M561">
        <v>5830</v>
      </c>
      <c r="N561">
        <v>5730</v>
      </c>
      <c r="O561" s="66">
        <v>1.7331022530329288E-3</v>
      </c>
      <c r="P561">
        <v>5800</v>
      </c>
      <c r="Q561" s="66">
        <v>-3.4482758620689655E-3</v>
      </c>
      <c r="R561" s="66">
        <v>8.7260034904013961E-3</v>
      </c>
      <c r="S561">
        <v>91800</v>
      </c>
      <c r="T561" s="123">
        <v>5796.0565999999999</v>
      </c>
      <c r="U561">
        <v>7490</v>
      </c>
      <c r="V561">
        <v>5420</v>
      </c>
      <c r="Z561" s="117">
        <v>0.63737268518518519</v>
      </c>
    </row>
    <row r="562" spans="1:26">
      <c r="A562" s="3">
        <v>46233</v>
      </c>
      <c r="B562">
        <v>3946.94</v>
      </c>
      <c r="C562" s="4">
        <v>-6.8000000000000005E-3</v>
      </c>
      <c r="D562">
        <v>61860</v>
      </c>
      <c r="E562" s="119">
        <v>-9.3999999999999986E-3</v>
      </c>
      <c r="F562">
        <v>1911</v>
      </c>
      <c r="G562" t="s">
        <v>25</v>
      </c>
      <c r="H562">
        <v>1378.5</v>
      </c>
      <c r="I562">
        <v>-28</v>
      </c>
      <c r="J562" s="66">
        <v>-1.9907571987202274E-2</v>
      </c>
      <c r="K562">
        <v>1406.5</v>
      </c>
      <c r="L562">
        <v>1382</v>
      </c>
      <c r="M562">
        <v>1394</v>
      </c>
      <c r="N562">
        <v>1363.5</v>
      </c>
      <c r="O562" s="66">
        <v>-2.532561505065123E-3</v>
      </c>
      <c r="P562">
        <v>1369</v>
      </c>
      <c r="Q562" s="66">
        <v>6.9393718042366692E-3</v>
      </c>
      <c r="R562" s="66">
        <v>1.1001100110011002E-2</v>
      </c>
      <c r="S562">
        <v>2423200</v>
      </c>
      <c r="T562" s="123">
        <v>1378.8588999999999</v>
      </c>
      <c r="U562">
        <v>1874.5</v>
      </c>
      <c r="V562">
        <v>1232.5</v>
      </c>
      <c r="Z562" s="117">
        <v>0.63745370370370369</v>
      </c>
    </row>
    <row r="563" spans="1:26">
      <c r="A563" s="3">
        <v>46233</v>
      </c>
      <c r="B563">
        <v>3946.94</v>
      </c>
      <c r="C563" s="4">
        <v>-6.8000000000000005E-3</v>
      </c>
      <c r="D563">
        <v>61860</v>
      </c>
      <c r="E563" s="119">
        <v>-9.3999999999999986E-3</v>
      </c>
      <c r="F563">
        <v>1925</v>
      </c>
      <c r="G563" t="s">
        <v>26</v>
      </c>
      <c r="H563">
        <v>4829</v>
      </c>
      <c r="I563">
        <v>-80</v>
      </c>
      <c r="J563" s="66">
        <v>-1.6296598085149726E-2</v>
      </c>
      <c r="K563">
        <v>4909</v>
      </c>
      <c r="L563">
        <v>4876</v>
      </c>
      <c r="M563">
        <v>4901</v>
      </c>
      <c r="N563">
        <v>4783</v>
      </c>
      <c r="O563" s="66">
        <v>-9.6390484003281377E-3</v>
      </c>
      <c r="P563">
        <v>4804</v>
      </c>
      <c r="Q563" s="66">
        <v>5.2039966694421317E-3</v>
      </c>
      <c r="R563" s="66">
        <v>9.6173949404139668E-3</v>
      </c>
      <c r="S563">
        <v>1426100</v>
      </c>
      <c r="T563" s="123">
        <v>4831.8248999999996</v>
      </c>
      <c r="U563">
        <v>5805</v>
      </c>
      <c r="V563">
        <v>4081</v>
      </c>
      <c r="Z563" s="117">
        <v>0.6374305555555555</v>
      </c>
    </row>
    <row r="564" spans="1:26">
      <c r="A564" s="3">
        <v>46233</v>
      </c>
      <c r="B564">
        <v>3946.94</v>
      </c>
      <c r="C564" s="4">
        <v>-6.8000000000000005E-3</v>
      </c>
      <c r="D564">
        <v>61860</v>
      </c>
      <c r="E564" s="119">
        <v>-9.3999999999999986E-3</v>
      </c>
      <c r="F564">
        <v>1928</v>
      </c>
      <c r="G564" t="s">
        <v>27</v>
      </c>
      <c r="H564">
        <v>3581</v>
      </c>
      <c r="I564">
        <v>-169</v>
      </c>
      <c r="J564" s="66">
        <v>-4.5066666666666665E-2</v>
      </c>
      <c r="K564">
        <v>3750</v>
      </c>
      <c r="L564">
        <v>3630</v>
      </c>
      <c r="M564">
        <v>3652</v>
      </c>
      <c r="N564">
        <v>3565</v>
      </c>
      <c r="O564" s="66">
        <v>-1.349862258953168E-2</v>
      </c>
      <c r="P564">
        <v>3576</v>
      </c>
      <c r="Q564" s="66">
        <v>1.3982102908277406E-3</v>
      </c>
      <c r="R564" s="66">
        <v>4.4880785413744743E-3</v>
      </c>
      <c r="S564">
        <v>3732600</v>
      </c>
      <c r="T564" s="123">
        <v>3599.5432000000001</v>
      </c>
      <c r="U564">
        <v>3832</v>
      </c>
      <c r="V564">
        <v>3181</v>
      </c>
      <c r="Z564" s="117">
        <v>0.63723379629629628</v>
      </c>
    </row>
    <row r="565" spans="1:26">
      <c r="A565" s="3">
        <v>46233</v>
      </c>
      <c r="B565">
        <v>3946.94</v>
      </c>
      <c r="C565" s="4">
        <v>-6.8000000000000005E-3</v>
      </c>
      <c r="D565">
        <v>61860</v>
      </c>
      <c r="E565" s="119">
        <v>-9.3999999999999986E-3</v>
      </c>
      <c r="F565">
        <v>1929</v>
      </c>
      <c r="G565" t="s">
        <v>28</v>
      </c>
      <c r="H565">
        <v>1166</v>
      </c>
      <c r="I565">
        <v>-6</v>
      </c>
      <c r="J565" s="66">
        <v>-5.1194539249146756E-3</v>
      </c>
      <c r="K565">
        <v>1172</v>
      </c>
      <c r="L565">
        <v>1171</v>
      </c>
      <c r="M565">
        <v>1172</v>
      </c>
      <c r="N565">
        <v>1156</v>
      </c>
      <c r="O565" s="66">
        <v>-4.269854824935952E-3</v>
      </c>
      <c r="P565">
        <v>1168</v>
      </c>
      <c r="Q565" s="66">
        <v>-1.7123287671232876E-3</v>
      </c>
      <c r="R565" s="66">
        <v>8.6505190311418692E-3</v>
      </c>
      <c r="S565">
        <v>94700</v>
      </c>
      <c r="T565" s="123">
        <v>1166.3611000000001</v>
      </c>
      <c r="U565">
        <v>1465</v>
      </c>
      <c r="V565">
        <v>1074</v>
      </c>
      <c r="Z565" s="117">
        <v>0.63710648148148152</v>
      </c>
    </row>
    <row r="566" spans="1:26">
      <c r="A566" s="3">
        <v>46233</v>
      </c>
      <c r="B566">
        <v>3946.94</v>
      </c>
      <c r="C566" s="4">
        <v>-6.8000000000000005E-3</v>
      </c>
      <c r="D566">
        <v>61860</v>
      </c>
      <c r="E566" s="119">
        <v>-9.3999999999999986E-3</v>
      </c>
      <c r="F566">
        <v>1963</v>
      </c>
      <c r="G566" t="s">
        <v>29</v>
      </c>
      <c r="H566">
        <v>2217</v>
      </c>
      <c r="I566">
        <v>-8.5</v>
      </c>
      <c r="J566" s="66">
        <v>-3.8193664345090991E-3</v>
      </c>
      <c r="K566">
        <v>2225.5</v>
      </c>
      <c r="L566">
        <v>2200</v>
      </c>
      <c r="M566">
        <v>2275.5</v>
      </c>
      <c r="N566">
        <v>2200</v>
      </c>
      <c r="O566" s="66">
        <v>7.7272727272727276E-3</v>
      </c>
      <c r="P566">
        <v>2223</v>
      </c>
      <c r="Q566" s="66">
        <v>-2.6990553306342779E-3</v>
      </c>
      <c r="R566" s="66">
        <v>7.7272727272727276E-3</v>
      </c>
      <c r="S566">
        <v>1388800</v>
      </c>
      <c r="T566" s="123">
        <v>2237.2327</v>
      </c>
      <c r="U566">
        <v>2927.5</v>
      </c>
      <c r="V566">
        <v>1950.5</v>
      </c>
      <c r="Z566" s="117">
        <v>0.6374305555555555</v>
      </c>
    </row>
    <row r="567" spans="1:26">
      <c r="A567" s="3">
        <v>46233</v>
      </c>
      <c r="B567">
        <v>3946.94</v>
      </c>
      <c r="C567" s="4">
        <v>-6.8000000000000005E-3</v>
      </c>
      <c r="D567">
        <v>61860</v>
      </c>
      <c r="E567" s="119">
        <v>-9.3999999999999986E-3</v>
      </c>
      <c r="F567">
        <v>2124</v>
      </c>
      <c r="G567" t="s">
        <v>30</v>
      </c>
      <c r="H567">
        <v>984</v>
      </c>
      <c r="I567">
        <v>-4</v>
      </c>
      <c r="J567" s="66">
        <v>-4.048582995951417E-3</v>
      </c>
      <c r="K567">
        <v>988</v>
      </c>
      <c r="L567">
        <v>991</v>
      </c>
      <c r="M567">
        <v>995</v>
      </c>
      <c r="N567">
        <v>964</v>
      </c>
      <c r="O567" s="66">
        <v>-7.0635721493440967E-3</v>
      </c>
      <c r="P567">
        <v>972</v>
      </c>
      <c r="Q567" s="66">
        <v>1.2345679012345678E-2</v>
      </c>
      <c r="R567" s="66">
        <v>2.0746887966804978E-2</v>
      </c>
      <c r="S567">
        <v>442000</v>
      </c>
      <c r="T567" s="123">
        <v>980.1377</v>
      </c>
      <c r="U567">
        <v>1092</v>
      </c>
      <c r="V567">
        <v>820</v>
      </c>
      <c r="Z567" s="117">
        <v>0.63740740740740742</v>
      </c>
    </row>
    <row r="568" spans="1:26">
      <c r="A568" s="3">
        <v>46233</v>
      </c>
      <c r="B568">
        <v>3946.94</v>
      </c>
      <c r="C568" s="4">
        <v>-6.8000000000000005E-3</v>
      </c>
      <c r="D568">
        <v>61860</v>
      </c>
      <c r="E568" s="119">
        <v>-9.3999999999999986E-3</v>
      </c>
      <c r="F568">
        <v>2162</v>
      </c>
      <c r="G568" t="s">
        <v>31</v>
      </c>
      <c r="H568">
        <v>537</v>
      </c>
      <c r="I568">
        <v>0</v>
      </c>
      <c r="J568" s="66">
        <v>0</v>
      </c>
      <c r="K568">
        <v>537</v>
      </c>
      <c r="L568">
        <v>536</v>
      </c>
      <c r="M568">
        <v>537</v>
      </c>
      <c r="N568">
        <v>536</v>
      </c>
      <c r="O568" s="66">
        <v>1.8656716417910447E-3</v>
      </c>
      <c r="R568" s="66">
        <v>1.8656716417910447E-3</v>
      </c>
      <c r="S568">
        <v>5700</v>
      </c>
      <c r="T568" s="123">
        <v>536.38589999999999</v>
      </c>
      <c r="U568">
        <v>540</v>
      </c>
      <c r="V568">
        <v>382</v>
      </c>
      <c r="Z568" s="117">
        <v>0.44224537037037037</v>
      </c>
    </row>
    <row r="569" spans="1:26">
      <c r="A569" s="3">
        <v>46233</v>
      </c>
      <c r="B569">
        <v>3946.94</v>
      </c>
      <c r="C569" s="4">
        <v>-6.8000000000000005E-3</v>
      </c>
      <c r="D569">
        <v>61860</v>
      </c>
      <c r="E569" s="119">
        <v>-9.3999999999999986E-3</v>
      </c>
      <c r="F569">
        <v>2229</v>
      </c>
      <c r="G569" t="s">
        <v>32</v>
      </c>
      <c r="H569">
        <v>3114</v>
      </c>
      <c r="I569">
        <v>-81</v>
      </c>
      <c r="J569" s="66">
        <v>-2.5352112676056339E-2</v>
      </c>
      <c r="K569">
        <v>3195</v>
      </c>
      <c r="L569">
        <v>3195</v>
      </c>
      <c r="M569">
        <v>3195</v>
      </c>
      <c r="N569">
        <v>3035</v>
      </c>
      <c r="O569" s="66">
        <v>-2.5352112676056339E-2</v>
      </c>
      <c r="P569">
        <v>3123</v>
      </c>
      <c r="Q569" s="66">
        <v>-2.881844380403458E-3</v>
      </c>
      <c r="R569" s="66">
        <v>2.6029654036243823E-2</v>
      </c>
      <c r="S569">
        <v>427000</v>
      </c>
      <c r="T569" s="123">
        <v>3112.0861</v>
      </c>
      <c r="U569">
        <v>3209</v>
      </c>
      <c r="V569">
        <v>2756</v>
      </c>
      <c r="Z569" s="117">
        <v>0.63745370370370369</v>
      </c>
    </row>
    <row r="570" spans="1:26">
      <c r="A570" s="3">
        <v>46233</v>
      </c>
      <c r="B570">
        <v>3946.94</v>
      </c>
      <c r="C570" s="4">
        <v>-6.8000000000000005E-3</v>
      </c>
      <c r="D570">
        <v>61860</v>
      </c>
      <c r="E570" s="119">
        <v>-9.3999999999999986E-3</v>
      </c>
      <c r="F570">
        <v>2768</v>
      </c>
      <c r="G570" t="s">
        <v>33</v>
      </c>
      <c r="H570">
        <v>5334</v>
      </c>
      <c r="I570">
        <v>-4</v>
      </c>
      <c r="J570" s="66">
        <v>-7.4934432371674784E-4</v>
      </c>
      <c r="K570">
        <v>5338</v>
      </c>
      <c r="L570">
        <v>5340</v>
      </c>
      <c r="M570">
        <v>5373</v>
      </c>
      <c r="N570">
        <v>5279</v>
      </c>
      <c r="O570" s="66">
        <v>-1.1235955056179776E-3</v>
      </c>
      <c r="P570">
        <v>5340</v>
      </c>
      <c r="Q570" s="66">
        <v>-1.1235955056179776E-3</v>
      </c>
      <c r="R570" s="66">
        <v>1.0418639893919304E-2</v>
      </c>
      <c r="S570">
        <v>830700</v>
      </c>
      <c r="T570" s="123">
        <v>5339.5047000000004</v>
      </c>
      <c r="U570">
        <v>7257</v>
      </c>
      <c r="V570">
        <v>4923</v>
      </c>
      <c r="Z570" s="117">
        <v>0.63744212962962965</v>
      </c>
    </row>
    <row r="571" spans="1:26">
      <c r="A571" s="3">
        <v>46233</v>
      </c>
      <c r="B571">
        <v>3946.94</v>
      </c>
      <c r="C571" s="4">
        <v>-6.8000000000000005E-3</v>
      </c>
      <c r="D571">
        <v>61860</v>
      </c>
      <c r="E571" s="119">
        <v>-9.3999999999999986E-3</v>
      </c>
      <c r="F571">
        <v>2769</v>
      </c>
      <c r="G571" t="s">
        <v>34</v>
      </c>
      <c r="H571">
        <v>892</v>
      </c>
      <c r="I571">
        <v>2</v>
      </c>
      <c r="J571" s="66">
        <v>2.2471910112359553E-3</v>
      </c>
      <c r="K571">
        <v>890</v>
      </c>
      <c r="L571">
        <v>891</v>
      </c>
      <c r="M571">
        <v>893</v>
      </c>
      <c r="N571">
        <v>891</v>
      </c>
      <c r="O571" s="66">
        <v>1.1223344556677891E-3</v>
      </c>
      <c r="P571">
        <v>893</v>
      </c>
      <c r="Q571" s="66">
        <v>-1.1198208286674132E-3</v>
      </c>
      <c r="R571" s="66">
        <v>1.1223344556677891E-3</v>
      </c>
      <c r="S571">
        <v>1800</v>
      </c>
      <c r="T571" s="123">
        <v>891.66660000000002</v>
      </c>
      <c r="U571">
        <v>990</v>
      </c>
      <c r="V571">
        <v>807</v>
      </c>
      <c r="Z571" s="117">
        <v>0.62467592592592591</v>
      </c>
    </row>
    <row r="572" spans="1:26">
      <c r="A572" s="3">
        <v>46233</v>
      </c>
      <c r="B572">
        <v>3946.94</v>
      </c>
      <c r="C572" s="4">
        <v>-6.8000000000000005E-3</v>
      </c>
      <c r="D572">
        <v>61860</v>
      </c>
      <c r="E572" s="119">
        <v>-9.3999999999999986E-3</v>
      </c>
      <c r="F572">
        <v>2914</v>
      </c>
      <c r="G572" t="s">
        <v>35</v>
      </c>
      <c r="H572">
        <v>6668</v>
      </c>
      <c r="I572">
        <v>-113</v>
      </c>
      <c r="J572" s="66">
        <v>-1.6664208818758294E-2</v>
      </c>
      <c r="K572">
        <v>6781</v>
      </c>
      <c r="L572">
        <v>6800</v>
      </c>
      <c r="M572">
        <v>6820</v>
      </c>
      <c r="N572">
        <v>6619</v>
      </c>
      <c r="O572" s="66">
        <v>-1.9411764705882354E-2</v>
      </c>
      <c r="P572">
        <v>6631</v>
      </c>
      <c r="Q572" s="66">
        <v>5.5798522093198615E-3</v>
      </c>
      <c r="R572" s="66">
        <v>7.4029309563378156E-3</v>
      </c>
      <c r="S572">
        <v>4566100</v>
      </c>
      <c r="T572" s="123">
        <v>6685.6131999999998</v>
      </c>
      <c r="U572">
        <v>6832</v>
      </c>
      <c r="V572">
        <v>5451</v>
      </c>
      <c r="Z572" s="117">
        <v>0.63744212962962965</v>
      </c>
    </row>
    <row r="573" spans="1:26">
      <c r="A573" s="3">
        <v>46233</v>
      </c>
      <c r="B573">
        <v>3946.94</v>
      </c>
      <c r="C573" s="4">
        <v>-6.8000000000000005E-3</v>
      </c>
      <c r="D573">
        <v>61860</v>
      </c>
      <c r="E573" s="119">
        <v>-9.3999999999999986E-3</v>
      </c>
      <c r="F573">
        <v>3003</v>
      </c>
      <c r="G573" t="s">
        <v>36</v>
      </c>
      <c r="H573">
        <v>1825</v>
      </c>
      <c r="I573">
        <v>-82</v>
      </c>
      <c r="J573" s="66">
        <v>-4.2999475616151021E-2</v>
      </c>
      <c r="K573">
        <v>1907</v>
      </c>
      <c r="L573">
        <v>1904.5</v>
      </c>
      <c r="M573">
        <v>1913</v>
      </c>
      <c r="N573">
        <v>1823</v>
      </c>
      <c r="O573" s="66">
        <v>-4.1743239695458123E-2</v>
      </c>
      <c r="P573">
        <v>1835</v>
      </c>
      <c r="Q573" s="66">
        <v>-5.4495912806539508E-3</v>
      </c>
      <c r="R573" s="66">
        <v>1.0970927043335162E-3</v>
      </c>
      <c r="S573">
        <v>2392700</v>
      </c>
      <c r="T573" s="123">
        <v>1849.1088999999999</v>
      </c>
      <c r="U573">
        <v>2094</v>
      </c>
      <c r="V573">
        <v>1620.5</v>
      </c>
      <c r="Z573" s="117">
        <v>0.63741898148148146</v>
      </c>
    </row>
    <row r="574" spans="1:26">
      <c r="A574" s="3">
        <v>46233</v>
      </c>
      <c r="B574">
        <v>3946.94</v>
      </c>
      <c r="C574" s="4">
        <v>-6.8000000000000005E-3</v>
      </c>
      <c r="D574">
        <v>61860</v>
      </c>
      <c r="E574" s="119">
        <v>-9.3999999999999986E-3</v>
      </c>
      <c r="F574">
        <v>3407</v>
      </c>
      <c r="G574" t="s">
        <v>37</v>
      </c>
      <c r="H574">
        <v>1805.5</v>
      </c>
      <c r="I574">
        <v>-25</v>
      </c>
      <c r="J574" s="66">
        <v>-1.3657470636438131E-2</v>
      </c>
      <c r="K574">
        <v>1830.5</v>
      </c>
      <c r="L574">
        <v>1801</v>
      </c>
      <c r="M574">
        <v>1818.5</v>
      </c>
      <c r="N574">
        <v>1785.5</v>
      </c>
      <c r="O574" s="66">
        <v>2.4986118822876179E-3</v>
      </c>
      <c r="P574">
        <v>1796.5</v>
      </c>
      <c r="Q574" s="66">
        <v>5.0097411633732254E-3</v>
      </c>
      <c r="R574" s="66">
        <v>1.1201344161299356E-2</v>
      </c>
      <c r="S574">
        <v>3920700</v>
      </c>
      <c r="T574" s="123">
        <v>1804.7893999999999</v>
      </c>
      <c r="U574">
        <v>1906</v>
      </c>
      <c r="V574">
        <v>1415</v>
      </c>
      <c r="Z574" s="117">
        <v>0.63744212962962965</v>
      </c>
    </row>
    <row r="575" spans="1:26">
      <c r="A575" s="3">
        <v>46233</v>
      </c>
      <c r="B575">
        <v>3946.94</v>
      </c>
      <c r="C575" s="4">
        <v>-6.8000000000000005E-3</v>
      </c>
      <c r="D575">
        <v>61860</v>
      </c>
      <c r="E575" s="119">
        <v>-9.3999999999999986E-3</v>
      </c>
      <c r="F575">
        <v>4008</v>
      </c>
      <c r="G575" t="s">
        <v>38</v>
      </c>
      <c r="H575">
        <v>1221</v>
      </c>
      <c r="I575">
        <v>-4</v>
      </c>
      <c r="J575" s="66">
        <v>-3.2653061224489797E-3</v>
      </c>
      <c r="K575">
        <v>1225</v>
      </c>
      <c r="L575">
        <v>1216</v>
      </c>
      <c r="M575">
        <v>1237</v>
      </c>
      <c r="N575">
        <v>1206</v>
      </c>
      <c r="O575" s="66">
        <v>4.1118421052631577E-3</v>
      </c>
      <c r="P575">
        <v>1228</v>
      </c>
      <c r="Q575" s="66">
        <v>-5.7003257328990227E-3</v>
      </c>
      <c r="R575" s="66">
        <v>1.2437810945273632E-2</v>
      </c>
      <c r="S575">
        <v>120600</v>
      </c>
      <c r="T575" s="123">
        <v>1225.8739</v>
      </c>
      <c r="U575">
        <v>1398</v>
      </c>
      <c r="V575">
        <v>1141</v>
      </c>
      <c r="Z575" s="117">
        <v>0.63694444444444442</v>
      </c>
    </row>
    <row r="576" spans="1:26">
      <c r="A576" s="3">
        <v>46233</v>
      </c>
      <c r="B576">
        <v>3946.94</v>
      </c>
      <c r="C576" s="4">
        <v>-6.8000000000000005E-3</v>
      </c>
      <c r="D576">
        <v>61860</v>
      </c>
      <c r="E576" s="119">
        <v>-9.3999999999999986E-3</v>
      </c>
      <c r="F576">
        <v>4026</v>
      </c>
      <c r="G576" t="s">
        <v>39</v>
      </c>
      <c r="H576">
        <v>1528</v>
      </c>
      <c r="I576">
        <v>8</v>
      </c>
      <c r="J576" s="66">
        <v>5.263157894736842E-3</v>
      </c>
      <c r="K576">
        <v>1520</v>
      </c>
      <c r="L576">
        <v>1507</v>
      </c>
      <c r="M576">
        <v>1546</v>
      </c>
      <c r="N576">
        <v>1505</v>
      </c>
      <c r="O576" s="66">
        <v>1.3934970139349702E-2</v>
      </c>
      <c r="P576">
        <v>1540</v>
      </c>
      <c r="Q576" s="66">
        <v>-7.7922077922077922E-3</v>
      </c>
      <c r="R576" s="66">
        <v>1.5282392026578074E-2</v>
      </c>
      <c r="S576">
        <v>25600</v>
      </c>
      <c r="T576" s="123">
        <v>1527.9218000000001</v>
      </c>
      <c r="U576">
        <v>2148</v>
      </c>
      <c r="V576">
        <v>1480</v>
      </c>
      <c r="Z576" s="117">
        <v>0.63740740740740742</v>
      </c>
    </row>
    <row r="577" spans="1:26">
      <c r="A577" s="3">
        <v>46233</v>
      </c>
      <c r="B577">
        <v>3946.94</v>
      </c>
      <c r="C577" s="4">
        <v>-6.8000000000000005E-3</v>
      </c>
      <c r="D577">
        <v>61860</v>
      </c>
      <c r="E577" s="119">
        <v>-9.3999999999999986E-3</v>
      </c>
      <c r="F577">
        <v>4062</v>
      </c>
      <c r="G577" t="s">
        <v>40</v>
      </c>
      <c r="H577">
        <v>13555</v>
      </c>
      <c r="I577">
        <v>85</v>
      </c>
      <c r="J577" s="66">
        <v>6.3103192279138831E-3</v>
      </c>
      <c r="K577">
        <v>13470</v>
      </c>
      <c r="L577">
        <v>13475</v>
      </c>
      <c r="M577">
        <v>14700</v>
      </c>
      <c r="N577">
        <v>13095</v>
      </c>
      <c r="O577" s="66">
        <v>5.9369202226345081E-3</v>
      </c>
      <c r="P577">
        <v>14080</v>
      </c>
      <c r="Q577" s="66">
        <v>-3.7286931818181816E-2</v>
      </c>
      <c r="R577" s="66">
        <v>3.5127911416571213E-2</v>
      </c>
      <c r="S577">
        <v>9454300</v>
      </c>
      <c r="T577" s="123">
        <v>14024.934600000001</v>
      </c>
      <c r="U577">
        <v>27480</v>
      </c>
      <c r="V577">
        <v>6592</v>
      </c>
      <c r="Z577" s="117">
        <v>0.63738425925925923</v>
      </c>
    </row>
    <row r="578" spans="1:26">
      <c r="A578" s="3">
        <v>46233</v>
      </c>
      <c r="B578">
        <v>3946.94</v>
      </c>
      <c r="C578" s="4">
        <v>-6.8000000000000005E-3</v>
      </c>
      <c r="D578">
        <v>61860</v>
      </c>
      <c r="E578" s="119">
        <v>-9.3999999999999986E-3</v>
      </c>
      <c r="F578">
        <v>4063</v>
      </c>
      <c r="G578" t="s">
        <v>41</v>
      </c>
      <c r="H578">
        <v>5772</v>
      </c>
      <c r="I578">
        <v>82</v>
      </c>
      <c r="J578" s="66">
        <v>1.4411247803163444E-2</v>
      </c>
      <c r="K578">
        <v>5690</v>
      </c>
      <c r="L578">
        <v>5712</v>
      </c>
      <c r="M578">
        <v>5879</v>
      </c>
      <c r="N578">
        <v>5696</v>
      </c>
      <c r="O578" s="66">
        <v>1.050420168067227E-2</v>
      </c>
      <c r="P578">
        <v>5782</v>
      </c>
      <c r="Q578" s="66">
        <v>-1.7295053614666206E-3</v>
      </c>
      <c r="R578" s="66">
        <v>1.3342696629213483E-2</v>
      </c>
      <c r="S578">
        <v>7608400</v>
      </c>
      <c r="T578" s="123">
        <v>5801.9404000000004</v>
      </c>
      <c r="U578">
        <v>7930</v>
      </c>
      <c r="V578">
        <v>4812</v>
      </c>
      <c r="Z578" s="117">
        <v>0.63745370370370369</v>
      </c>
    </row>
    <row r="579" spans="1:26">
      <c r="A579" s="3">
        <v>46233</v>
      </c>
      <c r="B579">
        <v>3946.94</v>
      </c>
      <c r="C579" s="4">
        <v>-6.8000000000000005E-3</v>
      </c>
      <c r="D579">
        <v>61860</v>
      </c>
      <c r="E579" s="119">
        <v>-9.3999999999999986E-3</v>
      </c>
      <c r="F579">
        <v>4068</v>
      </c>
      <c r="G579" t="s">
        <v>42</v>
      </c>
      <c r="H579">
        <v>1652</v>
      </c>
      <c r="I579">
        <v>1</v>
      </c>
      <c r="J579" s="66">
        <v>6.0569351907934583E-4</v>
      </c>
      <c r="K579">
        <v>1651</v>
      </c>
      <c r="L579">
        <v>1651</v>
      </c>
      <c r="M579">
        <v>1668</v>
      </c>
      <c r="N579">
        <v>1651</v>
      </c>
      <c r="O579" s="66">
        <v>6.0569351907934583E-4</v>
      </c>
      <c r="P579">
        <v>1653</v>
      </c>
      <c r="Q579" s="66">
        <v>-6.0496067755595891E-4</v>
      </c>
      <c r="R579" s="66">
        <v>6.0569351907934583E-4</v>
      </c>
      <c r="S579">
        <v>800</v>
      </c>
      <c r="T579" s="123">
        <v>1656</v>
      </c>
      <c r="U579">
        <v>2000</v>
      </c>
      <c r="V579">
        <v>1557</v>
      </c>
      <c r="Z579" s="117">
        <v>0.54608796296296291</v>
      </c>
    </row>
    <row r="580" spans="1:26">
      <c r="A580" s="3">
        <v>46233</v>
      </c>
      <c r="B580">
        <v>3946.94</v>
      </c>
      <c r="C580" s="4">
        <v>-6.8000000000000005E-3</v>
      </c>
      <c r="D580">
        <v>61860</v>
      </c>
      <c r="E580" s="119">
        <v>-9.3999999999999986E-3</v>
      </c>
      <c r="F580">
        <v>4100</v>
      </c>
      <c r="G580" t="s">
        <v>43</v>
      </c>
      <c r="H580">
        <v>1313</v>
      </c>
      <c r="I580">
        <v>55</v>
      </c>
      <c r="J580" s="66">
        <v>4.372019077901431E-2</v>
      </c>
      <c r="K580">
        <v>1258</v>
      </c>
      <c r="L580">
        <v>1275</v>
      </c>
      <c r="M580">
        <v>1323</v>
      </c>
      <c r="N580">
        <v>1250</v>
      </c>
      <c r="O580" s="66">
        <v>2.9803921568627451E-2</v>
      </c>
      <c r="P580">
        <v>1303</v>
      </c>
      <c r="Q580" s="66">
        <v>7.6745970836531079E-3</v>
      </c>
      <c r="R580" s="66">
        <v>5.04E-2</v>
      </c>
      <c r="S580">
        <v>36000</v>
      </c>
      <c r="T580" s="123">
        <v>1293.9000000000001</v>
      </c>
      <c r="U580">
        <v>2219</v>
      </c>
      <c r="V580">
        <v>1153</v>
      </c>
      <c r="Z580" s="117">
        <v>0.63608796296296299</v>
      </c>
    </row>
    <row r="581" spans="1:26">
      <c r="A581" s="3">
        <v>46233</v>
      </c>
      <c r="B581">
        <v>3946.94</v>
      </c>
      <c r="C581" s="4">
        <v>-6.8000000000000005E-3</v>
      </c>
      <c r="D581">
        <v>61860</v>
      </c>
      <c r="E581" s="119">
        <v>-9.3999999999999986E-3</v>
      </c>
      <c r="F581">
        <v>4182</v>
      </c>
      <c r="G581" t="s">
        <v>44</v>
      </c>
      <c r="H581">
        <v>3851</v>
      </c>
      <c r="I581">
        <v>31</v>
      </c>
      <c r="J581" s="66">
        <v>8.1151832460732987E-3</v>
      </c>
      <c r="K581">
        <v>3820</v>
      </c>
      <c r="L581">
        <v>3751</v>
      </c>
      <c r="M581">
        <v>3970</v>
      </c>
      <c r="N581">
        <v>3711</v>
      </c>
      <c r="O581" s="66">
        <v>2.6659557451346308E-2</v>
      </c>
      <c r="P581">
        <v>3890</v>
      </c>
      <c r="Q581" s="66">
        <v>-1.0025706940874035E-2</v>
      </c>
      <c r="R581" s="66">
        <v>3.77256804095931E-2</v>
      </c>
      <c r="S581">
        <v>798400</v>
      </c>
      <c r="T581" s="123">
        <v>3861.2049999999999</v>
      </c>
      <c r="U581">
        <v>5738</v>
      </c>
      <c r="V581">
        <v>2830.5</v>
      </c>
      <c r="Z581" s="117">
        <v>0.63740740740740742</v>
      </c>
    </row>
    <row r="582" spans="1:26">
      <c r="A582" s="3">
        <v>46233</v>
      </c>
      <c r="B582">
        <v>3946.94</v>
      </c>
      <c r="C582" s="4">
        <v>-6.8000000000000005E-3</v>
      </c>
      <c r="D582">
        <v>61860</v>
      </c>
      <c r="E582" s="119">
        <v>-9.3999999999999986E-3</v>
      </c>
      <c r="F582">
        <v>4188</v>
      </c>
      <c r="G582" t="s">
        <v>45</v>
      </c>
      <c r="H582">
        <v>1135</v>
      </c>
      <c r="I582">
        <v>-20.5</v>
      </c>
      <c r="J582" s="66">
        <v>-1.7741237559498052E-2</v>
      </c>
      <c r="K582">
        <v>1155.5</v>
      </c>
      <c r="L582">
        <v>1143.5</v>
      </c>
      <c r="M582">
        <v>1156.5</v>
      </c>
      <c r="N582">
        <v>1129</v>
      </c>
      <c r="O582" s="66">
        <v>-7.433318758198513E-3</v>
      </c>
      <c r="P582">
        <v>1138.5</v>
      </c>
      <c r="Q582" s="66">
        <v>-3.0742204655248135E-3</v>
      </c>
      <c r="R582" s="66">
        <v>5.3144375553587243E-3</v>
      </c>
      <c r="S582">
        <v>3998700</v>
      </c>
      <c r="T582" s="123">
        <v>1141.2655999999999</v>
      </c>
      <c r="U582">
        <v>1232.5</v>
      </c>
      <c r="V582">
        <v>846.4</v>
      </c>
      <c r="Z582" s="117">
        <v>0.63744212962962965</v>
      </c>
    </row>
    <row r="583" spans="1:26">
      <c r="A583" s="3">
        <v>46233</v>
      </c>
      <c r="B583">
        <v>3946.94</v>
      </c>
      <c r="C583" s="4">
        <v>-6.8000000000000005E-3</v>
      </c>
      <c r="D583">
        <v>61860</v>
      </c>
      <c r="E583" s="119">
        <v>-9.3999999999999986E-3</v>
      </c>
      <c r="F583">
        <v>4220</v>
      </c>
      <c r="G583" t="s">
        <v>46</v>
      </c>
      <c r="H583">
        <v>1808</v>
      </c>
      <c r="I583">
        <v>21</v>
      </c>
      <c r="J583" s="66">
        <v>1.1751538891997761E-2</v>
      </c>
      <c r="K583">
        <v>1787</v>
      </c>
      <c r="L583">
        <v>1766</v>
      </c>
      <c r="M583">
        <v>1841</v>
      </c>
      <c r="N583">
        <v>1754</v>
      </c>
      <c r="O583" s="66">
        <v>2.3782559456398639E-2</v>
      </c>
      <c r="P583">
        <v>1824</v>
      </c>
      <c r="Q583" s="66">
        <v>-8.771929824561403E-3</v>
      </c>
      <c r="R583" s="66">
        <v>3.0786773090079819E-2</v>
      </c>
      <c r="S583">
        <v>103200</v>
      </c>
      <c r="T583" s="123">
        <v>1806.3516999999999</v>
      </c>
      <c r="U583">
        <v>1921</v>
      </c>
      <c r="V583">
        <v>1487</v>
      </c>
      <c r="Z583" s="117">
        <v>0.63645833333333335</v>
      </c>
    </row>
    <row r="584" spans="1:26">
      <c r="A584" s="3">
        <v>46233</v>
      </c>
      <c r="B584">
        <v>3946.94</v>
      </c>
      <c r="C584" s="4">
        <v>-6.8000000000000005E-3</v>
      </c>
      <c r="D584">
        <v>61860</v>
      </c>
      <c r="E584" s="119">
        <v>-9.3999999999999986E-3</v>
      </c>
      <c r="F584">
        <v>4334</v>
      </c>
      <c r="G584" t="s">
        <v>47</v>
      </c>
      <c r="H584">
        <v>377</v>
      </c>
      <c r="I584">
        <v>2</v>
      </c>
      <c r="J584" s="66">
        <v>5.3333333333333332E-3</v>
      </c>
      <c r="K584">
        <v>375</v>
      </c>
      <c r="L584">
        <v>374</v>
      </c>
      <c r="M584">
        <v>378</v>
      </c>
      <c r="N584">
        <v>374</v>
      </c>
      <c r="O584" s="66">
        <v>8.0213903743315516E-3</v>
      </c>
      <c r="P584">
        <v>377</v>
      </c>
      <c r="Q584" s="66">
        <v>0</v>
      </c>
      <c r="R584" s="66">
        <v>8.0213903743315516E-3</v>
      </c>
      <c r="S584">
        <v>4000</v>
      </c>
      <c r="T584" s="123">
        <v>376.25</v>
      </c>
      <c r="U584">
        <v>426</v>
      </c>
      <c r="V584">
        <v>365</v>
      </c>
      <c r="Z584" s="117">
        <v>0.57731481481481484</v>
      </c>
    </row>
    <row r="585" spans="1:26">
      <c r="A585" s="3">
        <v>46233</v>
      </c>
      <c r="B585">
        <v>3946.94</v>
      </c>
      <c r="C585" s="4">
        <v>-6.8000000000000005E-3</v>
      </c>
      <c r="D585">
        <v>61860</v>
      </c>
      <c r="E585" s="119">
        <v>-9.3999999999999986E-3</v>
      </c>
      <c r="F585">
        <v>4523</v>
      </c>
      <c r="G585" t="s">
        <v>48</v>
      </c>
      <c r="H585">
        <v>5003</v>
      </c>
      <c r="I585">
        <v>-107</v>
      </c>
      <c r="J585" s="66">
        <v>-2.0939334637964775E-2</v>
      </c>
      <c r="K585">
        <v>5110</v>
      </c>
      <c r="L585">
        <v>5057</v>
      </c>
      <c r="M585">
        <v>5132</v>
      </c>
      <c r="N585">
        <v>4897</v>
      </c>
      <c r="O585" s="66">
        <v>-1.0678267747676488E-2</v>
      </c>
      <c r="P585">
        <v>4911</v>
      </c>
      <c r="Q585" s="66">
        <v>1.873345550804317E-2</v>
      </c>
      <c r="R585" s="66">
        <v>2.1645905656524404E-2</v>
      </c>
      <c r="S585">
        <v>1476800</v>
      </c>
      <c r="T585" s="123">
        <v>4979.1044000000002</v>
      </c>
      <c r="U585">
        <v>5243</v>
      </c>
      <c r="V585">
        <v>3660</v>
      </c>
      <c r="Z585" s="117">
        <v>0.6374305555555555</v>
      </c>
    </row>
    <row r="586" spans="1:26">
      <c r="A586" s="3">
        <v>46233</v>
      </c>
      <c r="B586">
        <v>3946.94</v>
      </c>
      <c r="C586" s="4">
        <v>-6.8000000000000005E-3</v>
      </c>
      <c r="D586">
        <v>61860</v>
      </c>
      <c r="E586" s="119">
        <v>-9.3999999999999986E-3</v>
      </c>
      <c r="F586">
        <v>4528</v>
      </c>
      <c r="G586" t="s">
        <v>49</v>
      </c>
      <c r="H586">
        <v>2440.5</v>
      </c>
      <c r="I586">
        <v>-51</v>
      </c>
      <c r="J586" s="66">
        <v>-2.0469596628537028E-2</v>
      </c>
      <c r="K586">
        <v>2491.5</v>
      </c>
      <c r="L586">
        <v>2479.5</v>
      </c>
      <c r="M586">
        <v>2482</v>
      </c>
      <c r="N586">
        <v>2404</v>
      </c>
      <c r="O586" s="66">
        <v>-1.572897761645493E-2</v>
      </c>
      <c r="P586">
        <v>2421.5</v>
      </c>
      <c r="Q586" s="66">
        <v>7.8463762130910591E-3</v>
      </c>
      <c r="R586" s="66">
        <v>1.5183028286189684E-2</v>
      </c>
      <c r="S586">
        <v>970300</v>
      </c>
      <c r="T586" s="123">
        <v>2432.6428999999998</v>
      </c>
      <c r="U586">
        <v>2674.5</v>
      </c>
      <c r="V586">
        <v>2114.5</v>
      </c>
      <c r="Z586" s="117">
        <v>0.63733796296296297</v>
      </c>
    </row>
    <row r="587" spans="1:26">
      <c r="A587" s="3">
        <v>46233</v>
      </c>
      <c r="B587">
        <v>3946.94</v>
      </c>
      <c r="C587" s="4">
        <v>-6.8000000000000005E-3</v>
      </c>
      <c r="D587">
        <v>61860</v>
      </c>
      <c r="E587" s="119">
        <v>-9.3999999999999986E-3</v>
      </c>
      <c r="F587">
        <v>4661</v>
      </c>
      <c r="G587" t="s">
        <v>50</v>
      </c>
      <c r="H587">
        <v>2924.5</v>
      </c>
      <c r="I587">
        <v>-105.5</v>
      </c>
      <c r="J587" s="66">
        <v>-3.4818481848184819E-2</v>
      </c>
      <c r="K587">
        <v>3030</v>
      </c>
      <c r="L587">
        <v>3033</v>
      </c>
      <c r="M587">
        <v>3065</v>
      </c>
      <c r="N587">
        <v>2908</v>
      </c>
      <c r="O587" s="66">
        <v>-3.5773161885921528E-2</v>
      </c>
      <c r="P587">
        <v>2913</v>
      </c>
      <c r="Q587" s="66">
        <v>3.9478201167181598E-3</v>
      </c>
      <c r="R587" s="66">
        <v>5.6740027510316371E-3</v>
      </c>
      <c r="S587">
        <v>8057600</v>
      </c>
      <c r="T587" s="123">
        <v>2949.9542999999999</v>
      </c>
      <c r="U587">
        <v>3051</v>
      </c>
      <c r="V587">
        <v>2103</v>
      </c>
      <c r="Z587" s="117">
        <v>0.63744212962962965</v>
      </c>
    </row>
    <row r="588" spans="1:26">
      <c r="A588" s="3">
        <v>46233</v>
      </c>
      <c r="B588">
        <v>3946.94</v>
      </c>
      <c r="C588" s="4">
        <v>-6.8000000000000005E-3</v>
      </c>
      <c r="D588">
        <v>61860</v>
      </c>
      <c r="E588" s="119">
        <v>-9.3999999999999986E-3</v>
      </c>
      <c r="F588">
        <v>5020</v>
      </c>
      <c r="G588" t="s">
        <v>51</v>
      </c>
      <c r="H588">
        <v>1303</v>
      </c>
      <c r="I588">
        <v>-7.5</v>
      </c>
      <c r="J588" s="66">
        <v>-5.7230064860740179E-3</v>
      </c>
      <c r="K588">
        <v>1310.5</v>
      </c>
      <c r="L588">
        <v>1310</v>
      </c>
      <c r="M588">
        <v>1323</v>
      </c>
      <c r="N588">
        <v>1301.5</v>
      </c>
      <c r="O588" s="66">
        <v>-5.3435114503816794E-3</v>
      </c>
      <c r="P588">
        <v>1307</v>
      </c>
      <c r="Q588" s="66">
        <v>-3.06044376434583E-3</v>
      </c>
      <c r="R588" s="66">
        <v>1.1525163273146369E-3</v>
      </c>
      <c r="S588">
        <v>4340300</v>
      </c>
      <c r="T588" s="123">
        <v>1310.9667999999999</v>
      </c>
      <c r="U588">
        <v>1552.5</v>
      </c>
      <c r="V588">
        <v>1113</v>
      </c>
      <c r="Z588" s="117">
        <v>0.63744212962962965</v>
      </c>
    </row>
    <row r="589" spans="1:26">
      <c r="A589" s="3">
        <v>46233</v>
      </c>
      <c r="B589">
        <v>3946.94</v>
      </c>
      <c r="C589" s="4">
        <v>-6.8000000000000005E-3</v>
      </c>
      <c r="D589">
        <v>61860</v>
      </c>
      <c r="E589" s="119">
        <v>-9.3999999999999986E-3</v>
      </c>
      <c r="F589">
        <v>5201</v>
      </c>
      <c r="G589" t="s">
        <v>52</v>
      </c>
      <c r="H589">
        <v>5971</v>
      </c>
      <c r="I589">
        <v>-89</v>
      </c>
      <c r="J589" s="66">
        <v>-1.4686468646864686E-2</v>
      </c>
      <c r="K589">
        <v>6060</v>
      </c>
      <c r="L589">
        <v>6000</v>
      </c>
      <c r="M589">
        <v>6090</v>
      </c>
      <c r="N589">
        <v>5948</v>
      </c>
      <c r="O589" s="66">
        <v>-4.8333333333333336E-3</v>
      </c>
      <c r="P589">
        <v>6026</v>
      </c>
      <c r="Q589" s="66">
        <v>-9.127115831397279E-3</v>
      </c>
      <c r="R589" s="66">
        <v>3.8668459986550101E-3</v>
      </c>
      <c r="S589">
        <v>898800</v>
      </c>
      <c r="T589" s="123">
        <v>6009.8117000000002</v>
      </c>
      <c r="U589">
        <v>8315</v>
      </c>
      <c r="V589">
        <v>5177</v>
      </c>
      <c r="Z589" s="117">
        <v>0.63744212962962965</v>
      </c>
    </row>
    <row r="590" spans="1:26">
      <c r="A590" s="3">
        <v>46233</v>
      </c>
      <c r="B590">
        <v>3946.94</v>
      </c>
      <c r="C590" s="4">
        <v>-6.8000000000000005E-3</v>
      </c>
      <c r="D590">
        <v>61860</v>
      </c>
      <c r="E590" s="119">
        <v>-9.3999999999999986E-3</v>
      </c>
      <c r="F590">
        <v>5302</v>
      </c>
      <c r="G590" t="s">
        <v>53</v>
      </c>
      <c r="H590">
        <v>4710</v>
      </c>
      <c r="I590">
        <v>10</v>
      </c>
      <c r="J590" s="66">
        <v>2.1276595744680851E-3</v>
      </c>
      <c r="K590">
        <v>4700</v>
      </c>
      <c r="L590">
        <v>4650</v>
      </c>
      <c r="M590">
        <v>4720</v>
      </c>
      <c r="N590">
        <v>4630</v>
      </c>
      <c r="O590" s="66">
        <v>1.2903225806451613E-2</v>
      </c>
      <c r="P590">
        <v>4690</v>
      </c>
      <c r="Q590" s="66">
        <v>4.2643923240938165E-3</v>
      </c>
      <c r="R590" s="66">
        <v>1.7278617710583154E-2</v>
      </c>
      <c r="S590">
        <v>51600</v>
      </c>
      <c r="T590" s="123">
        <v>4690.1936999999998</v>
      </c>
      <c r="U590">
        <v>5080</v>
      </c>
      <c r="V590">
        <v>4390</v>
      </c>
      <c r="Z590" s="117">
        <v>0.63611111111111107</v>
      </c>
    </row>
    <row r="591" spans="1:26">
      <c r="A591" s="3">
        <v>46233</v>
      </c>
      <c r="B591">
        <v>3946.94</v>
      </c>
      <c r="C591" s="4">
        <v>-6.8000000000000005E-3</v>
      </c>
      <c r="D591">
        <v>61860</v>
      </c>
      <c r="E591" s="119">
        <v>-9.3999999999999986E-3</v>
      </c>
      <c r="F591">
        <v>5310</v>
      </c>
      <c r="G591" t="s">
        <v>54</v>
      </c>
      <c r="H591">
        <v>6020</v>
      </c>
      <c r="I591">
        <v>-10</v>
      </c>
      <c r="J591" s="66">
        <v>-1.658374792703151E-3</v>
      </c>
      <c r="K591">
        <v>6030</v>
      </c>
      <c r="L591">
        <v>5950</v>
      </c>
      <c r="M591">
        <v>6180</v>
      </c>
      <c r="N591">
        <v>5940</v>
      </c>
      <c r="O591" s="66">
        <v>1.1764705882352941E-2</v>
      </c>
      <c r="P591">
        <v>6130</v>
      </c>
      <c r="Q591" s="66">
        <v>-1.794453507340946E-2</v>
      </c>
      <c r="R591" s="66">
        <v>1.3468013468013467E-2</v>
      </c>
      <c r="S591">
        <v>89600</v>
      </c>
      <c r="T591" s="123">
        <v>6075.558</v>
      </c>
      <c r="U591">
        <v>8990</v>
      </c>
      <c r="V591">
        <v>4825</v>
      </c>
      <c r="Z591" s="117">
        <v>0.6368287037037037</v>
      </c>
    </row>
    <row r="592" spans="1:26">
      <c r="A592" s="3">
        <v>46233</v>
      </c>
      <c r="B592">
        <v>3946.94</v>
      </c>
      <c r="C592" s="4">
        <v>-6.8000000000000005E-3</v>
      </c>
      <c r="D592">
        <v>61860</v>
      </c>
      <c r="E592" s="119">
        <v>-9.3999999999999986E-3</v>
      </c>
      <c r="F592">
        <v>5334</v>
      </c>
      <c r="G592" t="s">
        <v>55</v>
      </c>
      <c r="H592">
        <v>8868</v>
      </c>
      <c r="I592">
        <v>-210</v>
      </c>
      <c r="J592" s="66">
        <v>-2.3132848645076007E-2</v>
      </c>
      <c r="K592">
        <v>9078</v>
      </c>
      <c r="L592">
        <v>9020</v>
      </c>
      <c r="M592">
        <v>9130</v>
      </c>
      <c r="N592">
        <v>8854</v>
      </c>
      <c r="O592" s="66">
        <v>-1.6851441241685146E-2</v>
      </c>
      <c r="P592">
        <v>8998</v>
      </c>
      <c r="Q592" s="66">
        <v>-1.4447655034452101E-2</v>
      </c>
      <c r="R592" s="66">
        <v>1.581206234470296E-3</v>
      </c>
      <c r="S592">
        <v>890200</v>
      </c>
      <c r="T592" s="123">
        <v>8959.8356999999996</v>
      </c>
      <c r="U592">
        <v>11265</v>
      </c>
      <c r="V592">
        <v>6421</v>
      </c>
      <c r="Z592" s="117">
        <v>0.63741898148148146</v>
      </c>
    </row>
    <row r="593" spans="1:26">
      <c r="A593" s="3">
        <v>46233</v>
      </c>
      <c r="B593">
        <v>3946.94</v>
      </c>
      <c r="C593" s="4">
        <v>-6.8000000000000005E-3</v>
      </c>
      <c r="D593">
        <v>61860</v>
      </c>
      <c r="E593" s="119">
        <v>-9.3999999999999986E-3</v>
      </c>
      <c r="F593">
        <v>5706</v>
      </c>
      <c r="G593" t="s">
        <v>56</v>
      </c>
      <c r="H593">
        <v>26910</v>
      </c>
      <c r="I593">
        <v>1245</v>
      </c>
      <c r="J593" s="66">
        <v>4.8509643483343072E-2</v>
      </c>
      <c r="K593">
        <v>25665</v>
      </c>
      <c r="L593">
        <v>25670</v>
      </c>
      <c r="M593">
        <v>28080</v>
      </c>
      <c r="N593">
        <v>24950</v>
      </c>
      <c r="O593" s="66">
        <v>4.8305414881184262E-2</v>
      </c>
      <c r="P593">
        <v>27300</v>
      </c>
      <c r="Q593" s="66">
        <v>-1.4285714285714285E-2</v>
      </c>
      <c r="R593" s="66">
        <v>7.8557114228456917E-2</v>
      </c>
      <c r="S593">
        <v>1465300</v>
      </c>
      <c r="T593" s="123">
        <v>27064.156800000001</v>
      </c>
      <c r="U593">
        <v>57700</v>
      </c>
      <c r="V593">
        <v>17995</v>
      </c>
      <c r="Z593" s="117">
        <v>0.63741898148148146</v>
      </c>
    </row>
    <row r="594" spans="1:26">
      <c r="A594" s="3">
        <v>46233</v>
      </c>
      <c r="B594">
        <v>3946.94</v>
      </c>
      <c r="C594" s="4">
        <v>-6.8000000000000005E-3</v>
      </c>
      <c r="D594">
        <v>61860</v>
      </c>
      <c r="E594" s="119">
        <v>-9.3999999999999986E-3</v>
      </c>
      <c r="F594">
        <v>5711</v>
      </c>
      <c r="G594" t="s">
        <v>57</v>
      </c>
      <c r="H594">
        <v>3951</v>
      </c>
      <c r="I594">
        <v>7</v>
      </c>
      <c r="J594" s="66">
        <v>1.7748478701825558E-3</v>
      </c>
      <c r="K594">
        <v>3944</v>
      </c>
      <c r="L594">
        <v>3906</v>
      </c>
      <c r="M594">
        <v>4026</v>
      </c>
      <c r="N594">
        <v>3894</v>
      </c>
      <c r="O594" s="66">
        <v>1.1520737327188941E-2</v>
      </c>
      <c r="P594">
        <v>3962</v>
      </c>
      <c r="Q594" s="66">
        <v>-2.7763755678950025E-3</v>
      </c>
      <c r="R594" s="66">
        <v>1.4637904468412942E-2</v>
      </c>
      <c r="S594">
        <v>791100</v>
      </c>
      <c r="T594" s="123">
        <v>3960.8067000000001</v>
      </c>
      <c r="U594">
        <v>6126</v>
      </c>
      <c r="V594">
        <v>3690</v>
      </c>
      <c r="Z594" s="117">
        <v>0.63708333333333333</v>
      </c>
    </row>
    <row r="595" spans="1:26">
      <c r="A595" s="3">
        <v>46233</v>
      </c>
      <c r="B595">
        <v>3946.94</v>
      </c>
      <c r="C595" s="4">
        <v>-6.8000000000000005E-3</v>
      </c>
      <c r="D595">
        <v>61860</v>
      </c>
      <c r="E595" s="119">
        <v>-9.3999999999999986E-3</v>
      </c>
      <c r="F595">
        <v>5713</v>
      </c>
      <c r="G595" t="s">
        <v>58</v>
      </c>
      <c r="H595">
        <v>7373</v>
      </c>
      <c r="I595">
        <v>58</v>
      </c>
      <c r="J595" s="66">
        <v>7.9289131920710874E-3</v>
      </c>
      <c r="K595">
        <v>7315</v>
      </c>
      <c r="L595">
        <v>7224</v>
      </c>
      <c r="M595">
        <v>7502</v>
      </c>
      <c r="N595">
        <v>7134</v>
      </c>
      <c r="O595" s="66">
        <v>2.0625692137320045E-2</v>
      </c>
      <c r="P595">
        <v>7397</v>
      </c>
      <c r="Q595" s="66">
        <v>-3.2445586048398E-3</v>
      </c>
      <c r="R595" s="66">
        <v>3.3501541911970842E-2</v>
      </c>
      <c r="S595">
        <v>2275300</v>
      </c>
      <c r="T595" s="123">
        <v>7355.6871000000001</v>
      </c>
      <c r="U595">
        <v>13300</v>
      </c>
      <c r="V595">
        <v>6552</v>
      </c>
      <c r="Z595" s="117">
        <v>0.63744212962962965</v>
      </c>
    </row>
    <row r="596" spans="1:26">
      <c r="A596" s="3">
        <v>46233</v>
      </c>
      <c r="B596">
        <v>3946.94</v>
      </c>
      <c r="C596" s="4">
        <v>-6.8000000000000005E-3</v>
      </c>
      <c r="D596">
        <v>61860</v>
      </c>
      <c r="E596" s="119">
        <v>-9.3999999999999986E-3</v>
      </c>
      <c r="F596">
        <v>5802</v>
      </c>
      <c r="G596" t="s">
        <v>59</v>
      </c>
      <c r="H596">
        <v>2089</v>
      </c>
      <c r="I596">
        <v>17</v>
      </c>
      <c r="J596" s="66">
        <v>8.2046332046332038E-3</v>
      </c>
      <c r="K596">
        <v>2072</v>
      </c>
      <c r="L596">
        <v>2040.5</v>
      </c>
      <c r="M596">
        <v>2175.5</v>
      </c>
      <c r="N596">
        <v>2013</v>
      </c>
      <c r="O596" s="66">
        <v>2.3768684146042638E-2</v>
      </c>
      <c r="P596">
        <v>2095</v>
      </c>
      <c r="Q596" s="66">
        <v>-2.8639618138424821E-3</v>
      </c>
      <c r="R596" s="66">
        <v>3.7754595131644315E-2</v>
      </c>
      <c r="S596">
        <v>21079600</v>
      </c>
      <c r="T596" s="123">
        <v>2110.038</v>
      </c>
      <c r="U596">
        <v>3019</v>
      </c>
      <c r="V596">
        <v>2002.5</v>
      </c>
      <c r="Z596" s="117">
        <v>0.63744212962962965</v>
      </c>
    </row>
    <row r="597" spans="1:26">
      <c r="A597" s="3">
        <v>46233</v>
      </c>
      <c r="B597">
        <v>3946.94</v>
      </c>
      <c r="C597" s="4">
        <v>-6.8000000000000005E-3</v>
      </c>
      <c r="D597">
        <v>61860</v>
      </c>
      <c r="E597" s="119">
        <v>-9.3999999999999986E-3</v>
      </c>
      <c r="F597">
        <v>5803</v>
      </c>
      <c r="G597" t="s">
        <v>60</v>
      </c>
      <c r="H597">
        <v>3703</v>
      </c>
      <c r="I597">
        <v>-57</v>
      </c>
      <c r="J597" s="66">
        <v>-1.5159574468085106E-2</v>
      </c>
      <c r="K597">
        <v>3760</v>
      </c>
      <c r="L597">
        <v>3750</v>
      </c>
      <c r="M597">
        <v>3927</v>
      </c>
      <c r="N597">
        <v>3690</v>
      </c>
      <c r="O597" s="66">
        <v>-1.2533333333333334E-2</v>
      </c>
      <c r="P597">
        <v>3748</v>
      </c>
      <c r="Q597" s="66">
        <v>-1.200640341515475E-2</v>
      </c>
      <c r="R597" s="66">
        <v>3.5230352303523035E-3</v>
      </c>
      <c r="S597">
        <v>45121900</v>
      </c>
      <c r="T597" s="123">
        <v>3781.9902000000002</v>
      </c>
      <c r="U597">
        <v>7933</v>
      </c>
      <c r="V597">
        <v>3665</v>
      </c>
      <c r="Z597" s="117">
        <v>0.63740740740740742</v>
      </c>
    </row>
    <row r="598" spans="1:26">
      <c r="A598" s="3">
        <v>46233</v>
      </c>
      <c r="B598">
        <v>3946.94</v>
      </c>
      <c r="C598" s="4">
        <v>-6.8000000000000005E-3</v>
      </c>
      <c r="D598">
        <v>61860</v>
      </c>
      <c r="E598" s="119">
        <v>-9.3999999999999986E-3</v>
      </c>
      <c r="F598">
        <v>6038</v>
      </c>
      <c r="G598" t="s">
        <v>61</v>
      </c>
      <c r="H598">
        <v>814</v>
      </c>
      <c r="I598">
        <v>-4</v>
      </c>
      <c r="J598" s="66">
        <v>-4.8899755501222494E-3</v>
      </c>
      <c r="K598">
        <v>818</v>
      </c>
      <c r="L598">
        <v>817</v>
      </c>
      <c r="M598">
        <v>821</v>
      </c>
      <c r="N598">
        <v>814</v>
      </c>
      <c r="O598" s="66">
        <v>-3.6719706242350062E-3</v>
      </c>
      <c r="P598">
        <v>817</v>
      </c>
      <c r="Q598" s="66">
        <v>-3.6719706242350062E-3</v>
      </c>
      <c r="R598" s="66">
        <v>0</v>
      </c>
      <c r="S598">
        <v>3000</v>
      </c>
      <c r="T598" s="123">
        <v>816.33330000000001</v>
      </c>
      <c r="U598">
        <v>991</v>
      </c>
      <c r="V598">
        <v>790</v>
      </c>
      <c r="Z598" s="117">
        <v>0.63550925925925927</v>
      </c>
    </row>
    <row r="599" spans="1:26">
      <c r="A599" s="3">
        <v>46233</v>
      </c>
      <c r="B599">
        <v>3946.94</v>
      </c>
      <c r="C599" s="4">
        <v>-6.8000000000000005E-3</v>
      </c>
      <c r="D599">
        <v>61860</v>
      </c>
      <c r="E599" s="119">
        <v>-9.3999999999999986E-3</v>
      </c>
      <c r="F599">
        <v>6156</v>
      </c>
      <c r="G599" t="s">
        <v>62</v>
      </c>
      <c r="H599">
        <v>1807</v>
      </c>
      <c r="I599">
        <v>29</v>
      </c>
      <c r="J599" s="66">
        <v>1.6310461192350956E-2</v>
      </c>
      <c r="K599">
        <v>1778</v>
      </c>
      <c r="L599">
        <v>1798</v>
      </c>
      <c r="M599">
        <v>1828</v>
      </c>
      <c r="N599">
        <v>1778</v>
      </c>
      <c r="O599" s="66">
        <v>5.0055617352614016E-3</v>
      </c>
      <c r="P599">
        <v>1800</v>
      </c>
      <c r="Q599" s="66">
        <v>3.8888888888888888E-3</v>
      </c>
      <c r="R599" s="66">
        <v>1.6310461192350956E-2</v>
      </c>
      <c r="S599">
        <v>16600</v>
      </c>
      <c r="T599" s="123">
        <v>1804.9396999999999</v>
      </c>
      <c r="U599">
        <v>2086</v>
      </c>
      <c r="V599">
        <v>1677</v>
      </c>
      <c r="Z599" s="117">
        <v>0.63579861111111113</v>
      </c>
    </row>
    <row r="600" spans="1:26">
      <c r="A600" s="3">
        <v>46233</v>
      </c>
      <c r="B600">
        <v>3946.94</v>
      </c>
      <c r="C600" s="4">
        <v>-6.8000000000000005E-3</v>
      </c>
      <c r="D600">
        <v>61860</v>
      </c>
      <c r="E600" s="119">
        <v>-9.3999999999999986E-3</v>
      </c>
      <c r="F600">
        <v>6178</v>
      </c>
      <c r="G600" t="s">
        <v>63</v>
      </c>
      <c r="H600">
        <v>2424.5</v>
      </c>
      <c r="I600">
        <v>-57.5</v>
      </c>
      <c r="J600" s="66">
        <v>-2.3166800966962126E-2</v>
      </c>
      <c r="K600">
        <v>2482</v>
      </c>
      <c r="L600">
        <v>2436.5</v>
      </c>
      <c r="M600">
        <v>2466</v>
      </c>
      <c r="N600">
        <v>2401.5</v>
      </c>
      <c r="O600" s="66">
        <v>-4.9250974758875436E-3</v>
      </c>
      <c r="P600">
        <v>2401.5</v>
      </c>
      <c r="Q600" s="66">
        <v>9.5773474911513643E-3</v>
      </c>
      <c r="R600" s="66">
        <v>9.5773474911513643E-3</v>
      </c>
      <c r="S600">
        <v>3554300</v>
      </c>
      <c r="T600" s="123">
        <v>2425.9839999999999</v>
      </c>
      <c r="U600">
        <v>2539.5</v>
      </c>
      <c r="V600">
        <v>1663.5</v>
      </c>
      <c r="Z600" s="117">
        <v>0.63744212962962965</v>
      </c>
    </row>
    <row r="601" spans="1:26">
      <c r="A601" s="3">
        <v>46233</v>
      </c>
      <c r="B601">
        <v>3946.94</v>
      </c>
      <c r="C601" s="4">
        <v>-6.8000000000000005E-3</v>
      </c>
      <c r="D601">
        <v>61860</v>
      </c>
      <c r="E601" s="119">
        <v>-9.3999999999999986E-3</v>
      </c>
      <c r="F601">
        <v>6208</v>
      </c>
      <c r="G601" t="s">
        <v>64</v>
      </c>
      <c r="H601">
        <v>1555</v>
      </c>
      <c r="I601">
        <v>8</v>
      </c>
      <c r="J601" s="66">
        <v>5.1712992889463476E-3</v>
      </c>
      <c r="K601">
        <v>1547</v>
      </c>
      <c r="L601">
        <v>1549</v>
      </c>
      <c r="M601">
        <v>1574</v>
      </c>
      <c r="N601">
        <v>1525</v>
      </c>
      <c r="O601" s="66">
        <v>3.8734667527437058E-3</v>
      </c>
      <c r="P601">
        <v>1567</v>
      </c>
      <c r="Q601" s="66">
        <v>-7.6579451180599873E-3</v>
      </c>
      <c r="R601" s="66">
        <v>1.9672131147540985E-2</v>
      </c>
      <c r="S601">
        <v>35000</v>
      </c>
      <c r="T601" s="123">
        <v>1558.0084999999999</v>
      </c>
      <c r="U601">
        <v>3135</v>
      </c>
      <c r="V601">
        <v>1501</v>
      </c>
      <c r="Z601" s="117">
        <v>0.63681712962962966</v>
      </c>
    </row>
    <row r="602" spans="1:26">
      <c r="A602" s="3">
        <v>46233</v>
      </c>
      <c r="B602">
        <v>3946.94</v>
      </c>
      <c r="C602" s="4">
        <v>-6.8000000000000005E-3</v>
      </c>
      <c r="D602">
        <v>61860</v>
      </c>
      <c r="E602" s="119">
        <v>-9.3999999999999986E-3</v>
      </c>
      <c r="F602">
        <v>6356</v>
      </c>
      <c r="G602" t="s">
        <v>65</v>
      </c>
      <c r="H602">
        <v>1256</v>
      </c>
      <c r="I602">
        <v>6</v>
      </c>
      <c r="J602" s="66">
        <v>4.7999999999999996E-3</v>
      </c>
      <c r="K602">
        <v>1250</v>
      </c>
      <c r="L602">
        <v>1222</v>
      </c>
      <c r="M602">
        <v>1285</v>
      </c>
      <c r="N602">
        <v>1220</v>
      </c>
      <c r="O602" s="66">
        <v>2.7823240589198037E-2</v>
      </c>
      <c r="P602">
        <v>1264</v>
      </c>
      <c r="Q602" s="66">
        <v>-6.3291139240506328E-3</v>
      </c>
      <c r="R602" s="66">
        <v>2.9508196721311476E-2</v>
      </c>
      <c r="S602">
        <v>125100</v>
      </c>
      <c r="T602" s="123">
        <v>1255.0255</v>
      </c>
      <c r="U602">
        <v>2287</v>
      </c>
      <c r="V602">
        <v>810</v>
      </c>
      <c r="Z602" s="117">
        <v>0.63736111111111116</v>
      </c>
    </row>
    <row r="603" spans="1:26">
      <c r="A603" s="3">
        <v>46233</v>
      </c>
      <c r="B603">
        <v>3946.94</v>
      </c>
      <c r="C603" s="4">
        <v>-6.8000000000000005E-3</v>
      </c>
      <c r="D603">
        <v>61860</v>
      </c>
      <c r="E603" s="119">
        <v>-9.3999999999999986E-3</v>
      </c>
      <c r="F603">
        <v>6378</v>
      </c>
      <c r="G603" t="s">
        <v>66</v>
      </c>
      <c r="H603">
        <v>1189</v>
      </c>
      <c r="I603">
        <v>-3</v>
      </c>
      <c r="J603" s="66">
        <v>-2.5167785234899327E-3</v>
      </c>
      <c r="K603">
        <v>1192</v>
      </c>
      <c r="L603">
        <v>1180</v>
      </c>
      <c r="M603">
        <v>1202</v>
      </c>
      <c r="N603">
        <v>1171</v>
      </c>
      <c r="O603" s="66">
        <v>7.6271186440677969E-3</v>
      </c>
      <c r="P603">
        <v>1183</v>
      </c>
      <c r="Q603" s="66">
        <v>5.0718512256973797E-3</v>
      </c>
      <c r="R603" s="66">
        <v>1.5371477369769428E-2</v>
      </c>
      <c r="S603">
        <v>61700</v>
      </c>
      <c r="T603" s="123">
        <v>1188.4196999999999</v>
      </c>
      <c r="U603">
        <v>1950</v>
      </c>
      <c r="V603">
        <v>1101</v>
      </c>
      <c r="Z603" s="117">
        <v>0.63582175925925921</v>
      </c>
    </row>
    <row r="604" spans="1:26">
      <c r="A604" s="3">
        <v>46233</v>
      </c>
      <c r="B604">
        <v>3946.94</v>
      </c>
      <c r="C604" s="4">
        <v>-6.8000000000000005E-3</v>
      </c>
      <c r="D604">
        <v>61860</v>
      </c>
      <c r="E604" s="119">
        <v>-9.3999999999999986E-3</v>
      </c>
      <c r="F604">
        <v>6526</v>
      </c>
      <c r="G604" t="s">
        <v>67</v>
      </c>
      <c r="H604">
        <v>1884.5</v>
      </c>
      <c r="I604">
        <v>-138.5</v>
      </c>
      <c r="J604" s="66">
        <v>-6.8462679189322792E-2</v>
      </c>
      <c r="K604">
        <v>2023</v>
      </c>
      <c r="L604">
        <v>1853</v>
      </c>
      <c r="M604">
        <v>2013.5</v>
      </c>
      <c r="N604">
        <v>1815.5</v>
      </c>
      <c r="O604" s="66">
        <v>1.6999460334592553E-2</v>
      </c>
      <c r="P604">
        <v>1920</v>
      </c>
      <c r="Q604" s="66">
        <v>-1.8489583333333334E-2</v>
      </c>
      <c r="R604" s="66">
        <v>3.8006058936931972E-2</v>
      </c>
      <c r="S604">
        <v>16116300</v>
      </c>
      <c r="T604" s="123">
        <v>1917.3206</v>
      </c>
      <c r="U604">
        <v>3200</v>
      </c>
      <c r="V604">
        <v>1678.5</v>
      </c>
      <c r="Z604" s="117">
        <v>0.63745370370370369</v>
      </c>
    </row>
    <row r="605" spans="1:26">
      <c r="A605" s="3">
        <v>46233</v>
      </c>
      <c r="B605">
        <v>3946.94</v>
      </c>
      <c r="C605" s="4">
        <v>-6.8000000000000005E-3</v>
      </c>
      <c r="D605">
        <v>61860</v>
      </c>
      <c r="E605" s="119">
        <v>-9.3999999999999986E-3</v>
      </c>
      <c r="F605">
        <v>6586</v>
      </c>
      <c r="G605" t="s">
        <v>68</v>
      </c>
      <c r="H605">
        <v>5292</v>
      </c>
      <c r="I605">
        <v>-603</v>
      </c>
      <c r="J605" s="66">
        <v>-0.10229007633587786</v>
      </c>
      <c r="K605">
        <v>5895</v>
      </c>
      <c r="L605">
        <v>5306</v>
      </c>
      <c r="M605">
        <v>5308</v>
      </c>
      <c r="N605">
        <v>5043</v>
      </c>
      <c r="O605" s="66">
        <v>-2.6385224274406332E-3</v>
      </c>
      <c r="P605">
        <v>5282</v>
      </c>
      <c r="Q605" s="66">
        <v>1.8932222642938281E-3</v>
      </c>
      <c r="R605" s="66">
        <v>4.9375371802498513E-2</v>
      </c>
      <c r="S605">
        <v>2773000</v>
      </c>
      <c r="T605" s="123">
        <v>5199.8157000000001</v>
      </c>
      <c r="U605">
        <v>6130</v>
      </c>
      <c r="V605">
        <v>4633</v>
      </c>
      <c r="Z605" s="117">
        <v>0.63733796296296297</v>
      </c>
    </row>
    <row r="606" spans="1:26">
      <c r="A606" s="3">
        <v>46233</v>
      </c>
      <c r="B606">
        <v>3946.94</v>
      </c>
      <c r="C606" s="4">
        <v>-6.8000000000000005E-3</v>
      </c>
      <c r="D606">
        <v>61860</v>
      </c>
      <c r="E606" s="119">
        <v>-9.3999999999999986E-3</v>
      </c>
      <c r="F606">
        <v>6594</v>
      </c>
      <c r="G606" t="s">
        <v>69</v>
      </c>
      <c r="H606">
        <v>2479</v>
      </c>
      <c r="I606">
        <v>-88</v>
      </c>
      <c r="J606" s="66">
        <v>-3.4281262173743672E-2</v>
      </c>
      <c r="K606">
        <v>2567</v>
      </c>
      <c r="L606">
        <v>2588</v>
      </c>
      <c r="M606">
        <v>2602</v>
      </c>
      <c r="N606">
        <v>2447</v>
      </c>
      <c r="O606" s="66">
        <v>-4.2117465224111285E-2</v>
      </c>
      <c r="P606">
        <v>2506</v>
      </c>
      <c r="Q606" s="66">
        <v>-1.077414205905826E-2</v>
      </c>
      <c r="R606" s="66">
        <v>1.3077237433592154E-2</v>
      </c>
      <c r="S606">
        <v>6352800</v>
      </c>
      <c r="T606" s="123">
        <v>2511.5329000000002</v>
      </c>
      <c r="U606">
        <v>2922</v>
      </c>
      <c r="V606">
        <v>1937</v>
      </c>
      <c r="Z606" s="117">
        <v>0.63744212962962965</v>
      </c>
    </row>
    <row r="607" spans="1:26">
      <c r="A607" s="3">
        <v>46233</v>
      </c>
      <c r="B607">
        <v>3946.94</v>
      </c>
      <c r="C607" s="4">
        <v>-6.8000000000000005E-3</v>
      </c>
      <c r="D607">
        <v>61860</v>
      </c>
      <c r="E607" s="119">
        <v>-9.3999999999999986E-3</v>
      </c>
      <c r="F607">
        <v>6674</v>
      </c>
      <c r="G607" t="s">
        <v>70</v>
      </c>
      <c r="H607">
        <v>5249</v>
      </c>
      <c r="I607">
        <v>71</v>
      </c>
      <c r="J607" s="66">
        <v>1.3711857860177675E-2</v>
      </c>
      <c r="K607">
        <v>5178</v>
      </c>
      <c r="L607">
        <v>5095</v>
      </c>
      <c r="M607">
        <v>5386</v>
      </c>
      <c r="N607">
        <v>5095</v>
      </c>
      <c r="O607" s="66">
        <v>3.0225711481844945E-2</v>
      </c>
      <c r="P607">
        <v>5327</v>
      </c>
      <c r="Q607" s="66">
        <v>-1.4642387835554721E-2</v>
      </c>
      <c r="R607" s="66">
        <v>3.0225711481844945E-2</v>
      </c>
      <c r="S607">
        <v>713800</v>
      </c>
      <c r="T607" s="123">
        <v>5279.18</v>
      </c>
      <c r="U607">
        <v>7899</v>
      </c>
      <c r="V607">
        <v>3532</v>
      </c>
      <c r="Z607" s="117">
        <v>0.63715277777777779</v>
      </c>
    </row>
    <row r="608" spans="1:26">
      <c r="A608" s="3">
        <v>46233</v>
      </c>
      <c r="B608">
        <v>3946.94</v>
      </c>
      <c r="C608" s="4">
        <v>-6.8000000000000005E-3</v>
      </c>
      <c r="D608">
        <v>61860</v>
      </c>
      <c r="E608" s="119">
        <v>-9.3999999999999986E-3</v>
      </c>
      <c r="F608">
        <v>6758</v>
      </c>
      <c r="G608" t="s">
        <v>71</v>
      </c>
      <c r="H608">
        <v>3791</v>
      </c>
      <c r="I608">
        <v>-18</v>
      </c>
      <c r="J608" s="66">
        <v>-4.7256497768443165E-3</v>
      </c>
      <c r="K608">
        <v>3809</v>
      </c>
      <c r="L608">
        <v>3809</v>
      </c>
      <c r="M608">
        <v>3862</v>
      </c>
      <c r="N608">
        <v>3730</v>
      </c>
      <c r="O608" s="66">
        <v>-4.7256497768443165E-3</v>
      </c>
      <c r="P608">
        <v>3777</v>
      </c>
      <c r="Q608" s="66">
        <v>3.7066454858353192E-3</v>
      </c>
      <c r="R608" s="66">
        <v>1.6353887399463807E-2</v>
      </c>
      <c r="S608">
        <v>17756500</v>
      </c>
      <c r="T608" s="123">
        <v>3792.0511000000001</v>
      </c>
      <c r="U608">
        <v>4124</v>
      </c>
      <c r="V608">
        <v>3043</v>
      </c>
      <c r="Z608" s="117">
        <v>0.63745370370370369</v>
      </c>
    </row>
    <row r="609" spans="1:26">
      <c r="A609" s="3">
        <v>46233</v>
      </c>
      <c r="B609">
        <v>3946.94</v>
      </c>
      <c r="C609" s="4">
        <v>-6.8000000000000005E-3</v>
      </c>
      <c r="D609">
        <v>61860</v>
      </c>
      <c r="E609" s="119">
        <v>-9.3999999999999986E-3</v>
      </c>
      <c r="F609">
        <v>6810</v>
      </c>
      <c r="G609" t="s">
        <v>72</v>
      </c>
      <c r="H609">
        <v>2050</v>
      </c>
      <c r="I609">
        <v>-25</v>
      </c>
      <c r="J609" s="66">
        <v>-1.2048192771084338E-2</v>
      </c>
      <c r="K609">
        <v>2075</v>
      </c>
      <c r="L609">
        <v>2074</v>
      </c>
      <c r="M609">
        <v>2096</v>
      </c>
      <c r="N609">
        <v>2050</v>
      </c>
      <c r="O609" s="66">
        <v>-1.1571841851494697E-2</v>
      </c>
      <c r="P609">
        <v>2065</v>
      </c>
      <c r="Q609" s="66">
        <v>-7.2639225181598066E-3</v>
      </c>
      <c r="R609" s="66">
        <v>0</v>
      </c>
      <c r="S609">
        <v>147500</v>
      </c>
      <c r="T609" s="123">
        <v>2071.5145000000002</v>
      </c>
      <c r="U609">
        <v>2511</v>
      </c>
      <c r="V609">
        <v>1871</v>
      </c>
      <c r="Z609" s="117">
        <v>0.63576388888888891</v>
      </c>
    </row>
    <row r="610" spans="1:26">
      <c r="A610" s="3">
        <v>46233</v>
      </c>
      <c r="B610">
        <v>3946.94</v>
      </c>
      <c r="C610" s="4">
        <v>-6.8000000000000005E-3</v>
      </c>
      <c r="D610">
        <v>61860</v>
      </c>
      <c r="E610" s="119">
        <v>-9.3999999999999986E-3</v>
      </c>
      <c r="F610">
        <v>6841</v>
      </c>
      <c r="G610" t="s">
        <v>73</v>
      </c>
      <c r="H610">
        <v>5625</v>
      </c>
      <c r="I610">
        <v>65</v>
      </c>
      <c r="J610" s="66">
        <v>1.1690647482014389E-2</v>
      </c>
      <c r="K610">
        <v>5560</v>
      </c>
      <c r="L610">
        <v>5487</v>
      </c>
      <c r="M610">
        <v>5761</v>
      </c>
      <c r="N610">
        <v>5481</v>
      </c>
      <c r="O610" s="66">
        <v>2.5150355385456534E-2</v>
      </c>
      <c r="P610">
        <v>5612</v>
      </c>
      <c r="Q610" s="66">
        <v>2.316464718460442E-3</v>
      </c>
      <c r="R610" s="66">
        <v>2.6272577996715927E-2</v>
      </c>
      <c r="S610">
        <v>518200</v>
      </c>
      <c r="T610" s="123">
        <v>5631.1145999999999</v>
      </c>
      <c r="U610">
        <v>6317</v>
      </c>
      <c r="V610">
        <v>4584</v>
      </c>
      <c r="Z610" s="117">
        <v>0.6374305555555555</v>
      </c>
    </row>
    <row r="611" spans="1:26">
      <c r="A611" s="3">
        <v>46233</v>
      </c>
      <c r="B611">
        <v>3946.94</v>
      </c>
      <c r="C611" s="4">
        <v>-6.8000000000000005E-3</v>
      </c>
      <c r="D611">
        <v>61860</v>
      </c>
      <c r="E611" s="119">
        <v>-9.3999999999999986E-3</v>
      </c>
      <c r="F611">
        <v>6890</v>
      </c>
      <c r="G611" t="s">
        <v>74</v>
      </c>
      <c r="H611">
        <v>7120</v>
      </c>
      <c r="I611">
        <v>-130</v>
      </c>
      <c r="J611" s="66">
        <v>-1.793103448275862E-2</v>
      </c>
      <c r="K611">
        <v>7250</v>
      </c>
      <c r="L611">
        <v>7330</v>
      </c>
      <c r="M611">
        <v>7720</v>
      </c>
      <c r="N611">
        <v>7100</v>
      </c>
      <c r="O611" s="66">
        <v>-2.8649386084583901E-2</v>
      </c>
      <c r="P611">
        <v>7310</v>
      </c>
      <c r="Q611" s="66">
        <v>-2.5991792065663474E-2</v>
      </c>
      <c r="R611" s="66">
        <v>2.8169014084507044E-3</v>
      </c>
      <c r="S611">
        <v>1956600</v>
      </c>
      <c r="T611" s="123">
        <v>7364.0523999999996</v>
      </c>
      <c r="U611">
        <v>11700</v>
      </c>
      <c r="V611">
        <v>5030</v>
      </c>
      <c r="Z611" s="117">
        <v>0.63728009259259255</v>
      </c>
    </row>
    <row r="612" spans="1:26">
      <c r="A612" s="3">
        <v>46233</v>
      </c>
      <c r="B612">
        <v>3946.94</v>
      </c>
      <c r="C612" s="4">
        <v>-6.8000000000000005E-3</v>
      </c>
      <c r="D612">
        <v>61860</v>
      </c>
      <c r="E612" s="119">
        <v>-9.3999999999999986E-3</v>
      </c>
      <c r="F612">
        <v>6925</v>
      </c>
      <c r="G612" t="s">
        <v>75</v>
      </c>
      <c r="H612">
        <v>3595</v>
      </c>
      <c r="I612">
        <v>13</v>
      </c>
      <c r="J612" s="66">
        <v>3.6292573981016193E-3</v>
      </c>
      <c r="K612">
        <v>3582</v>
      </c>
      <c r="L612">
        <v>3538</v>
      </c>
      <c r="M612">
        <v>3676</v>
      </c>
      <c r="N612">
        <v>3516</v>
      </c>
      <c r="O612" s="66">
        <v>1.611079706048615E-2</v>
      </c>
      <c r="P612">
        <v>3602</v>
      </c>
      <c r="Q612" s="66">
        <v>-1.943364797334814E-3</v>
      </c>
      <c r="R612" s="66">
        <v>2.2468714448236633E-2</v>
      </c>
      <c r="S612">
        <v>274600</v>
      </c>
      <c r="T612" s="123">
        <v>3604.7465000000002</v>
      </c>
      <c r="U612">
        <v>5164</v>
      </c>
      <c r="V612">
        <v>2520.5</v>
      </c>
      <c r="Z612" s="117">
        <v>0.6374305555555555</v>
      </c>
    </row>
    <row r="613" spans="1:26">
      <c r="A613" s="3">
        <v>46233</v>
      </c>
      <c r="B613">
        <v>3946.94</v>
      </c>
      <c r="C613" s="4">
        <v>-6.8000000000000005E-3</v>
      </c>
      <c r="D613">
        <v>61860</v>
      </c>
      <c r="E613" s="119">
        <v>-9.3999999999999986E-3</v>
      </c>
      <c r="F613">
        <v>6963</v>
      </c>
      <c r="G613" t="s">
        <v>76</v>
      </c>
      <c r="H613">
        <v>3864</v>
      </c>
      <c r="I613">
        <v>-61</v>
      </c>
      <c r="J613" s="66">
        <v>-1.554140127388535E-2</v>
      </c>
      <c r="K613">
        <v>3925</v>
      </c>
      <c r="L613">
        <v>3916</v>
      </c>
      <c r="M613">
        <v>4065</v>
      </c>
      <c r="N613">
        <v>3775</v>
      </c>
      <c r="O613" s="66">
        <v>-1.3278855975485188E-2</v>
      </c>
      <c r="P613">
        <v>3890</v>
      </c>
      <c r="Q613" s="66">
        <v>-6.6838046272493573E-3</v>
      </c>
      <c r="R613" s="66">
        <v>2.357615894039735E-2</v>
      </c>
      <c r="S613">
        <v>6062200</v>
      </c>
      <c r="T613" s="123">
        <v>3927.5709999999999</v>
      </c>
      <c r="U613">
        <v>6099</v>
      </c>
      <c r="V613">
        <v>2247</v>
      </c>
      <c r="Z613" s="117">
        <v>0.63745370370370369</v>
      </c>
    </row>
    <row r="614" spans="1:26">
      <c r="A614" s="3">
        <v>46233</v>
      </c>
      <c r="B614">
        <v>3946.94</v>
      </c>
      <c r="C614" s="4">
        <v>-6.8000000000000005E-3</v>
      </c>
      <c r="D614">
        <v>61860</v>
      </c>
      <c r="E614" s="119">
        <v>-9.3999999999999986E-3</v>
      </c>
      <c r="F614">
        <v>7011</v>
      </c>
      <c r="G614" t="s">
        <v>77</v>
      </c>
      <c r="H614">
        <v>3742</v>
      </c>
      <c r="I614">
        <v>2</v>
      </c>
      <c r="J614" s="66">
        <v>5.3475935828877007E-4</v>
      </c>
      <c r="K614">
        <v>3740</v>
      </c>
      <c r="L614">
        <v>3710</v>
      </c>
      <c r="M614">
        <v>3801</v>
      </c>
      <c r="N614">
        <v>3702</v>
      </c>
      <c r="O614" s="66">
        <v>8.6253369272237205E-3</v>
      </c>
      <c r="P614">
        <v>3767</v>
      </c>
      <c r="Q614" s="66">
        <v>-6.6365808335545531E-3</v>
      </c>
      <c r="R614" s="66">
        <v>1.0804970286331712E-2</v>
      </c>
      <c r="S614">
        <v>10868200</v>
      </c>
      <c r="T614" s="123">
        <v>3756.0454</v>
      </c>
      <c r="U614">
        <v>5208</v>
      </c>
      <c r="V614">
        <v>3404</v>
      </c>
      <c r="Z614" s="117">
        <v>0.63740740740740742</v>
      </c>
    </row>
    <row r="615" spans="1:26">
      <c r="A615" s="3">
        <v>46233</v>
      </c>
      <c r="B615">
        <v>3946.94</v>
      </c>
      <c r="C615" s="4">
        <v>-6.8000000000000005E-3</v>
      </c>
      <c r="D615">
        <v>61860</v>
      </c>
      <c r="E615" s="119">
        <v>-9.3999999999999986E-3</v>
      </c>
      <c r="F615">
        <v>7013</v>
      </c>
      <c r="G615" t="s">
        <v>78</v>
      </c>
      <c r="H615">
        <v>2762.5</v>
      </c>
      <c r="I615">
        <v>7.5</v>
      </c>
      <c r="J615" s="66">
        <v>2.7223230490018148E-3</v>
      </c>
      <c r="K615">
        <v>2755</v>
      </c>
      <c r="L615">
        <v>2706</v>
      </c>
      <c r="M615">
        <v>2798</v>
      </c>
      <c r="N615">
        <v>2701</v>
      </c>
      <c r="O615" s="66">
        <v>2.0879526977087951E-2</v>
      </c>
      <c r="P615">
        <v>2761.5</v>
      </c>
      <c r="Q615" s="66">
        <v>3.6212203512583739E-4</v>
      </c>
      <c r="R615" s="66">
        <v>2.2769344687152908E-2</v>
      </c>
      <c r="S615">
        <v>8458500</v>
      </c>
      <c r="T615" s="123">
        <v>2760.7422999999999</v>
      </c>
      <c r="U615">
        <v>4698</v>
      </c>
      <c r="V615">
        <v>2245</v>
      </c>
      <c r="Z615" s="117">
        <v>0.63740740740740742</v>
      </c>
    </row>
    <row r="616" spans="1:26">
      <c r="A616" s="3">
        <v>46233</v>
      </c>
      <c r="B616">
        <v>3946.94</v>
      </c>
      <c r="C616" s="4">
        <v>-6.8000000000000005E-3</v>
      </c>
      <c r="D616">
        <v>61860</v>
      </c>
      <c r="E616" s="119">
        <v>-9.3999999999999986E-3</v>
      </c>
      <c r="F616">
        <v>7047</v>
      </c>
      <c r="G616" t="s">
        <v>79</v>
      </c>
      <c r="H616">
        <v>2332</v>
      </c>
      <c r="I616">
        <v>15</v>
      </c>
      <c r="J616" s="66">
        <v>6.4738886491152352E-3</v>
      </c>
      <c r="K616">
        <v>2317</v>
      </c>
      <c r="L616">
        <v>2330</v>
      </c>
      <c r="M616">
        <v>2360</v>
      </c>
      <c r="N616">
        <v>2290</v>
      </c>
      <c r="O616" s="66">
        <v>8.5836909871244631E-4</v>
      </c>
      <c r="P616">
        <v>2348</v>
      </c>
      <c r="Q616" s="66">
        <v>-6.8143100511073255E-3</v>
      </c>
      <c r="R616" s="66">
        <v>1.8340611353711789E-2</v>
      </c>
      <c r="S616">
        <v>66900</v>
      </c>
      <c r="T616" s="123">
        <v>2331.1644000000001</v>
      </c>
      <c r="U616">
        <v>2769</v>
      </c>
      <c r="V616">
        <v>1912</v>
      </c>
      <c r="Z616" s="117">
        <v>0.63706018518518515</v>
      </c>
    </row>
    <row r="617" spans="1:26">
      <c r="A617" s="3">
        <v>46233</v>
      </c>
      <c r="B617">
        <v>3946.94</v>
      </c>
      <c r="C617" s="4">
        <v>-6.8000000000000005E-3</v>
      </c>
      <c r="D617">
        <v>61860</v>
      </c>
      <c r="E617" s="119">
        <v>-9.3999999999999986E-3</v>
      </c>
      <c r="F617">
        <v>7084</v>
      </c>
      <c r="G617" t="s">
        <v>80</v>
      </c>
      <c r="H617">
        <v>2732</v>
      </c>
      <c r="I617">
        <v>10</v>
      </c>
      <c r="J617" s="66">
        <v>3.6737692872887582E-3</v>
      </c>
      <c r="K617">
        <v>2722</v>
      </c>
      <c r="L617">
        <v>2730</v>
      </c>
      <c r="M617">
        <v>2732</v>
      </c>
      <c r="N617">
        <v>2684</v>
      </c>
      <c r="O617" s="66">
        <v>7.326007326007326E-4</v>
      </c>
      <c r="P617">
        <v>2730</v>
      </c>
      <c r="Q617" s="66">
        <v>7.326007326007326E-4</v>
      </c>
      <c r="R617" s="66">
        <v>1.7883755588673621E-2</v>
      </c>
      <c r="S617">
        <v>2000</v>
      </c>
      <c r="T617" s="123">
        <v>2709.65</v>
      </c>
      <c r="U617">
        <v>3595</v>
      </c>
      <c r="V617">
        <v>1856</v>
      </c>
      <c r="Z617" s="117">
        <v>0.62152777777777779</v>
      </c>
    </row>
    <row r="618" spans="1:26">
      <c r="A618" s="3">
        <v>46233</v>
      </c>
      <c r="B618">
        <v>3946.94</v>
      </c>
      <c r="C618" s="4">
        <v>-6.8000000000000005E-3</v>
      </c>
      <c r="D618">
        <v>61860</v>
      </c>
      <c r="E618" s="119">
        <v>-9.3999999999999986E-3</v>
      </c>
      <c r="F618">
        <v>7182</v>
      </c>
      <c r="G618" t="s">
        <v>81</v>
      </c>
      <c r="H618">
        <v>3115</v>
      </c>
      <c r="I618">
        <v>-101</v>
      </c>
      <c r="J618" s="66">
        <v>-3.1405472636815923E-2</v>
      </c>
      <c r="K618">
        <v>3216</v>
      </c>
      <c r="L618">
        <v>3122</v>
      </c>
      <c r="M618">
        <v>3165</v>
      </c>
      <c r="N618">
        <v>3107</v>
      </c>
      <c r="O618" s="66">
        <v>-2.242152466367713E-3</v>
      </c>
      <c r="P618">
        <v>3123</v>
      </c>
      <c r="Q618" s="66">
        <v>-2.5616394492475182E-3</v>
      </c>
      <c r="R618" s="66">
        <v>2.5748310267138721E-3</v>
      </c>
      <c r="S618">
        <v>5646300</v>
      </c>
      <c r="T618" s="123">
        <v>3129.8263000000002</v>
      </c>
      <c r="U618">
        <v>3465</v>
      </c>
      <c r="V618">
        <v>2238</v>
      </c>
      <c r="Z618" s="117">
        <v>0.63732638888888893</v>
      </c>
    </row>
    <row r="619" spans="1:26">
      <c r="A619" s="3">
        <v>46233</v>
      </c>
      <c r="B619">
        <v>3946.94</v>
      </c>
      <c r="C619" s="4">
        <v>-6.8000000000000005E-3</v>
      </c>
      <c r="D619">
        <v>61860</v>
      </c>
      <c r="E619" s="119">
        <v>-9.3999999999999986E-3</v>
      </c>
      <c r="F619">
        <v>7203</v>
      </c>
      <c r="G619" t="s">
        <v>82</v>
      </c>
      <c r="H619">
        <v>3153</v>
      </c>
      <c r="I619">
        <v>-71</v>
      </c>
      <c r="J619" s="66">
        <v>-2.2022332506203474E-2</v>
      </c>
      <c r="K619">
        <v>3224</v>
      </c>
      <c r="L619">
        <v>3181</v>
      </c>
      <c r="M619">
        <v>3192</v>
      </c>
      <c r="N619">
        <v>3106</v>
      </c>
      <c r="O619" s="66">
        <v>-8.802263439170073E-3</v>
      </c>
      <c r="P619">
        <v>3150</v>
      </c>
      <c r="Q619" s="66">
        <v>9.5238095238095238E-4</v>
      </c>
      <c r="R619" s="66">
        <v>1.5132002575660013E-2</v>
      </c>
      <c r="S619">
        <v>26408400</v>
      </c>
      <c r="T619" s="123">
        <v>3163.3229000000001</v>
      </c>
      <c r="U619">
        <v>4000</v>
      </c>
      <c r="V619">
        <v>2686</v>
      </c>
      <c r="Z619" s="117">
        <v>0.63745370370370369</v>
      </c>
    </row>
    <row r="620" spans="1:26">
      <c r="A620" s="3">
        <v>46233</v>
      </c>
      <c r="B620">
        <v>3946.94</v>
      </c>
      <c r="C620" s="4">
        <v>-6.8000000000000005E-3</v>
      </c>
      <c r="D620">
        <v>61860</v>
      </c>
      <c r="E620" s="119">
        <v>-9.3999999999999986E-3</v>
      </c>
      <c r="F620">
        <v>7213</v>
      </c>
      <c r="G620" t="s">
        <v>83</v>
      </c>
      <c r="H620">
        <v>621</v>
      </c>
      <c r="I620">
        <v>2</v>
      </c>
      <c r="J620" s="66">
        <v>3.2310177705977385E-3</v>
      </c>
      <c r="K620">
        <v>619</v>
      </c>
      <c r="L620">
        <v>616</v>
      </c>
      <c r="M620">
        <v>623</v>
      </c>
      <c r="N620">
        <v>615</v>
      </c>
      <c r="O620" s="66">
        <v>8.1168831168831161E-3</v>
      </c>
      <c r="P620">
        <v>620</v>
      </c>
      <c r="Q620" s="66">
        <v>1.6129032258064516E-3</v>
      </c>
      <c r="R620" s="66">
        <v>9.7560975609756097E-3</v>
      </c>
      <c r="S620">
        <v>7100</v>
      </c>
      <c r="T620" s="123">
        <v>618.42250000000001</v>
      </c>
      <c r="U620">
        <v>647</v>
      </c>
      <c r="V620">
        <v>438</v>
      </c>
      <c r="Z620" s="117">
        <v>0.62152777777777779</v>
      </c>
    </row>
    <row r="621" spans="1:26">
      <c r="A621" s="3">
        <v>46233</v>
      </c>
      <c r="B621">
        <v>3946.94</v>
      </c>
      <c r="C621" s="4">
        <v>-6.8000000000000005E-3</v>
      </c>
      <c r="D621">
        <v>61860</v>
      </c>
      <c r="E621" s="119">
        <v>-9.3999999999999986E-3</v>
      </c>
      <c r="F621">
        <v>7220</v>
      </c>
      <c r="G621" t="s">
        <v>84</v>
      </c>
      <c r="H621">
        <v>3015</v>
      </c>
      <c r="I621">
        <v>-25</v>
      </c>
      <c r="J621" s="66">
        <v>-8.2236842105263153E-3</v>
      </c>
      <c r="K621">
        <v>3040</v>
      </c>
      <c r="L621">
        <v>2980</v>
      </c>
      <c r="M621">
        <v>3165</v>
      </c>
      <c r="N621">
        <v>2956</v>
      </c>
      <c r="O621" s="66">
        <v>1.1744966442953021E-2</v>
      </c>
      <c r="P621">
        <v>3080</v>
      </c>
      <c r="Q621" s="66">
        <v>-2.1103896103896104E-2</v>
      </c>
      <c r="R621" s="66">
        <v>1.9959404600811907E-2</v>
      </c>
      <c r="S621">
        <v>574000</v>
      </c>
      <c r="T621" s="123">
        <v>3055.6327000000001</v>
      </c>
      <c r="U621">
        <v>10550</v>
      </c>
      <c r="V621">
        <v>2210</v>
      </c>
      <c r="Z621" s="117">
        <v>0.63642361111111112</v>
      </c>
    </row>
    <row r="622" spans="1:26">
      <c r="A622" s="3">
        <v>46233</v>
      </c>
      <c r="B622">
        <v>3946.94</v>
      </c>
      <c r="C622" s="4">
        <v>-6.8000000000000005E-3</v>
      </c>
      <c r="D622">
        <v>61860</v>
      </c>
      <c r="E622" s="119">
        <v>-9.3999999999999986E-3</v>
      </c>
      <c r="F622">
        <v>7269</v>
      </c>
      <c r="G622" t="s">
        <v>85</v>
      </c>
      <c r="H622">
        <v>2146.5</v>
      </c>
      <c r="I622">
        <v>1</v>
      </c>
      <c r="J622" s="66">
        <v>4.6609182008855747E-4</v>
      </c>
      <c r="K622">
        <v>2145.5</v>
      </c>
      <c r="L622">
        <v>2116.5</v>
      </c>
      <c r="M622">
        <v>2161.5</v>
      </c>
      <c r="N622">
        <v>2102.5</v>
      </c>
      <c r="O622" s="66">
        <v>1.4174344436569808E-2</v>
      </c>
      <c r="P622">
        <v>2140</v>
      </c>
      <c r="Q622" s="66">
        <v>3.0373831775700934E-3</v>
      </c>
      <c r="R622" s="66">
        <v>2.0927467300832343E-2</v>
      </c>
      <c r="S622">
        <v>4535300</v>
      </c>
      <c r="T622" s="123">
        <v>2140.2204999999999</v>
      </c>
      <c r="U622">
        <v>2439</v>
      </c>
      <c r="V622">
        <v>1670</v>
      </c>
      <c r="Z622" s="117">
        <v>0.63740740740740742</v>
      </c>
    </row>
    <row r="623" spans="1:26">
      <c r="A623" s="3">
        <v>46233</v>
      </c>
      <c r="B623">
        <v>3946.94</v>
      </c>
      <c r="C623" s="4">
        <v>-6.8000000000000005E-3</v>
      </c>
      <c r="D623">
        <v>61860</v>
      </c>
      <c r="E623" s="119">
        <v>-9.3999999999999986E-3</v>
      </c>
      <c r="F623">
        <v>7272</v>
      </c>
      <c r="G623" t="s">
        <v>86</v>
      </c>
      <c r="H623">
        <v>1389</v>
      </c>
      <c r="I623">
        <v>-20</v>
      </c>
      <c r="J623" s="66">
        <v>-1.4194464158977998E-2</v>
      </c>
      <c r="K623">
        <v>1409</v>
      </c>
      <c r="L623">
        <v>1411</v>
      </c>
      <c r="M623">
        <v>1415</v>
      </c>
      <c r="N623">
        <v>1375</v>
      </c>
      <c r="O623" s="66">
        <v>-1.559177888022679E-2</v>
      </c>
      <c r="P623">
        <v>1387.5</v>
      </c>
      <c r="Q623" s="66">
        <v>1.0810810810810811E-3</v>
      </c>
      <c r="R623" s="66">
        <v>1.0181818181818183E-2</v>
      </c>
      <c r="S623">
        <v>4737600</v>
      </c>
      <c r="T623" s="123">
        <v>1393.6503</v>
      </c>
      <c r="U623">
        <v>1412</v>
      </c>
      <c r="V623">
        <v>1033</v>
      </c>
      <c r="Z623" s="117">
        <v>0.63744212962962965</v>
      </c>
    </row>
    <row r="624" spans="1:26">
      <c r="A624" s="3">
        <v>46233</v>
      </c>
      <c r="B624">
        <v>3946.94</v>
      </c>
      <c r="C624" s="4">
        <v>-6.8000000000000005E-3</v>
      </c>
      <c r="D624">
        <v>61860</v>
      </c>
      <c r="E624" s="119">
        <v>-9.3999999999999986E-3</v>
      </c>
      <c r="F624">
        <v>7376</v>
      </c>
      <c r="G624" t="s">
        <v>87</v>
      </c>
      <c r="H624">
        <v>1160</v>
      </c>
      <c r="I624">
        <v>-18</v>
      </c>
      <c r="J624" s="66">
        <v>-1.5280135823429542E-2</v>
      </c>
      <c r="K624">
        <v>1178</v>
      </c>
      <c r="L624">
        <v>1178</v>
      </c>
      <c r="M624">
        <v>1188</v>
      </c>
      <c r="N624">
        <v>1148</v>
      </c>
      <c r="O624" s="66">
        <v>-1.5280135823429542E-2</v>
      </c>
      <c r="P624">
        <v>1185</v>
      </c>
      <c r="Q624" s="66">
        <v>-2.1097046413502109E-2</v>
      </c>
      <c r="R624" s="66">
        <v>1.0452961672473868E-2</v>
      </c>
      <c r="S624">
        <v>10700</v>
      </c>
      <c r="T624" s="123">
        <v>1178.1121000000001</v>
      </c>
      <c r="U624">
        <v>1310</v>
      </c>
      <c r="V624">
        <v>631</v>
      </c>
      <c r="Z624" s="117">
        <v>0.63643518518518516</v>
      </c>
    </row>
    <row r="625" spans="1:26">
      <c r="A625" s="3">
        <v>46233</v>
      </c>
      <c r="B625">
        <v>3946.94</v>
      </c>
      <c r="C625" s="4">
        <v>-6.8000000000000005E-3</v>
      </c>
      <c r="D625">
        <v>61860</v>
      </c>
      <c r="E625" s="119">
        <v>-9.3999999999999986E-3</v>
      </c>
      <c r="F625">
        <v>7525</v>
      </c>
      <c r="G625" t="s">
        <v>88</v>
      </c>
      <c r="H625">
        <v>3595</v>
      </c>
      <c r="I625">
        <v>10</v>
      </c>
      <c r="J625" s="66">
        <v>2.7894002789400278E-3</v>
      </c>
      <c r="K625">
        <v>3585</v>
      </c>
      <c r="L625">
        <v>3595</v>
      </c>
      <c r="M625">
        <v>3600</v>
      </c>
      <c r="N625">
        <v>3545</v>
      </c>
      <c r="O625" s="66">
        <v>0</v>
      </c>
      <c r="P625">
        <v>3580</v>
      </c>
      <c r="Q625" s="66">
        <v>4.1899441340782122E-3</v>
      </c>
      <c r="R625" s="66">
        <v>1.4104372355430184E-2</v>
      </c>
      <c r="S625">
        <v>8700</v>
      </c>
      <c r="T625" s="123">
        <v>3582.4712</v>
      </c>
      <c r="U625">
        <v>3980</v>
      </c>
      <c r="V625">
        <v>3325</v>
      </c>
      <c r="Z625" s="117">
        <v>0.6310648148148148</v>
      </c>
    </row>
    <row r="626" spans="1:26">
      <c r="A626" s="3">
        <v>46233</v>
      </c>
      <c r="B626">
        <v>3946.94</v>
      </c>
      <c r="C626" s="4">
        <v>-6.8000000000000005E-3</v>
      </c>
      <c r="D626">
        <v>61860</v>
      </c>
      <c r="E626" s="119">
        <v>-9.3999999999999986E-3</v>
      </c>
      <c r="F626">
        <v>7729</v>
      </c>
      <c r="G626" t="s">
        <v>89</v>
      </c>
      <c r="H626">
        <v>15370</v>
      </c>
      <c r="I626">
        <v>610</v>
      </c>
      <c r="J626" s="66">
        <v>4.1327913279132794E-2</v>
      </c>
      <c r="K626">
        <v>14760</v>
      </c>
      <c r="L626">
        <v>15000</v>
      </c>
      <c r="M626">
        <v>15690</v>
      </c>
      <c r="N626">
        <v>14715</v>
      </c>
      <c r="O626" s="66">
        <v>2.4666666666666667E-2</v>
      </c>
      <c r="P626">
        <v>15170</v>
      </c>
      <c r="Q626" s="66">
        <v>1.3183915622940013E-2</v>
      </c>
      <c r="R626" s="66">
        <v>4.4512402310567446E-2</v>
      </c>
      <c r="S626">
        <v>593500</v>
      </c>
      <c r="T626" s="123">
        <v>15250.08</v>
      </c>
      <c r="U626">
        <v>21310</v>
      </c>
      <c r="V626">
        <v>11300</v>
      </c>
      <c r="Z626" s="117">
        <v>0.63692129629629635</v>
      </c>
    </row>
    <row r="627" spans="1:26">
      <c r="A627" s="3">
        <v>46233</v>
      </c>
      <c r="B627">
        <v>3946.94</v>
      </c>
      <c r="C627" s="4">
        <v>-6.8000000000000005E-3</v>
      </c>
      <c r="D627">
        <v>61860</v>
      </c>
      <c r="E627" s="119">
        <v>-9.3999999999999986E-3</v>
      </c>
      <c r="F627">
        <v>7921</v>
      </c>
      <c r="G627" t="s">
        <v>90</v>
      </c>
      <c r="H627">
        <v>4455</v>
      </c>
      <c r="I627">
        <v>-95</v>
      </c>
      <c r="J627" s="66">
        <v>-2.0879120879120878E-2</v>
      </c>
      <c r="K627">
        <v>4550</v>
      </c>
      <c r="L627">
        <v>4585</v>
      </c>
      <c r="M627">
        <v>4595</v>
      </c>
      <c r="N627">
        <v>4380</v>
      </c>
      <c r="O627" s="66">
        <v>-2.8353326063249727E-2</v>
      </c>
      <c r="P627">
        <v>4395</v>
      </c>
      <c r="Q627" s="66">
        <v>1.3651877133105802E-2</v>
      </c>
      <c r="R627" s="66">
        <v>1.7123287671232876E-2</v>
      </c>
      <c r="S627">
        <v>28300</v>
      </c>
      <c r="T627" s="123">
        <v>4450.6713</v>
      </c>
      <c r="U627">
        <v>4790</v>
      </c>
      <c r="V627">
        <v>2783</v>
      </c>
      <c r="Z627" s="117">
        <v>0.63641203703703708</v>
      </c>
    </row>
    <row r="628" spans="1:26">
      <c r="A628" s="3">
        <v>46233</v>
      </c>
      <c r="B628">
        <v>3946.94</v>
      </c>
      <c r="C628" s="4">
        <v>-6.8000000000000005E-3</v>
      </c>
      <c r="D628">
        <v>61860</v>
      </c>
      <c r="E628" s="119">
        <v>-9.3999999999999986E-3</v>
      </c>
      <c r="F628">
        <v>8031</v>
      </c>
      <c r="G628" t="s">
        <v>91</v>
      </c>
      <c r="H628">
        <v>4896</v>
      </c>
      <c r="I628">
        <v>-22</v>
      </c>
      <c r="J628" s="66">
        <v>-4.4733631557543714E-3</v>
      </c>
      <c r="K628">
        <v>4918</v>
      </c>
      <c r="L628">
        <v>4853</v>
      </c>
      <c r="M628">
        <v>4944</v>
      </c>
      <c r="N628">
        <v>4835</v>
      </c>
      <c r="O628" s="66">
        <v>8.8604986606222961E-3</v>
      </c>
      <c r="P628">
        <v>4888</v>
      </c>
      <c r="Q628" s="66">
        <v>1.6366612111292963E-3</v>
      </c>
      <c r="R628" s="66">
        <v>1.2616339193381593E-2</v>
      </c>
      <c r="S628">
        <v>3402800</v>
      </c>
      <c r="T628" s="123">
        <v>4892.2496000000001</v>
      </c>
      <c r="U628">
        <v>6675</v>
      </c>
      <c r="V628">
        <v>4407</v>
      </c>
      <c r="Z628" s="117">
        <v>0.63745370370370369</v>
      </c>
    </row>
    <row r="629" spans="1:26">
      <c r="A629" s="3">
        <v>46233</v>
      </c>
      <c r="B629">
        <v>3946.94</v>
      </c>
      <c r="C629" s="4">
        <v>-6.8000000000000005E-3</v>
      </c>
      <c r="D629">
        <v>61860</v>
      </c>
      <c r="E629" s="119">
        <v>-9.3999999999999986E-3</v>
      </c>
      <c r="F629">
        <v>8058</v>
      </c>
      <c r="G629" t="s">
        <v>92</v>
      </c>
      <c r="H629">
        <v>4785</v>
      </c>
      <c r="I629">
        <v>-34</v>
      </c>
      <c r="J629" s="66">
        <v>-7.055405685826935E-3</v>
      </c>
      <c r="K629">
        <v>4819</v>
      </c>
      <c r="L629">
        <v>4772</v>
      </c>
      <c r="M629">
        <v>4833</v>
      </c>
      <c r="N629">
        <v>4736</v>
      </c>
      <c r="O629" s="66">
        <v>2.7242246437552387E-3</v>
      </c>
      <c r="P629">
        <v>4798</v>
      </c>
      <c r="Q629" s="66">
        <v>-2.7094622759483117E-3</v>
      </c>
      <c r="R629" s="66">
        <v>1.0346283783783784E-2</v>
      </c>
      <c r="S629">
        <v>4456600</v>
      </c>
      <c r="T629" s="123">
        <v>4785.5505999999996</v>
      </c>
      <c r="U629">
        <v>6012</v>
      </c>
      <c r="V629">
        <v>3610</v>
      </c>
      <c r="Z629" s="117">
        <v>0.63744212962962965</v>
      </c>
    </row>
    <row r="630" spans="1:26">
      <c r="A630" s="3">
        <v>46233</v>
      </c>
      <c r="B630">
        <v>3946.94</v>
      </c>
      <c r="C630" s="4">
        <v>-6.8000000000000005E-3</v>
      </c>
      <c r="D630">
        <v>61860</v>
      </c>
      <c r="E630" s="119">
        <v>-9.3999999999999986E-3</v>
      </c>
      <c r="F630">
        <v>8233</v>
      </c>
      <c r="G630" t="s">
        <v>93</v>
      </c>
      <c r="H630">
        <v>2289.5</v>
      </c>
      <c r="I630">
        <v>-88</v>
      </c>
      <c r="J630" s="66">
        <v>-3.7013669821240797E-2</v>
      </c>
      <c r="K630">
        <v>2377.5</v>
      </c>
      <c r="L630">
        <v>2335</v>
      </c>
      <c r="M630">
        <v>2363</v>
      </c>
      <c r="N630">
        <v>2288</v>
      </c>
      <c r="O630" s="66">
        <v>-1.948608137044968E-2</v>
      </c>
      <c r="P630">
        <v>2302</v>
      </c>
      <c r="Q630" s="66">
        <v>-5.4300608166811468E-3</v>
      </c>
      <c r="R630" s="66">
        <v>6.5559440559440562E-4</v>
      </c>
      <c r="S630">
        <v>991300</v>
      </c>
      <c r="T630" s="123">
        <v>2311.6410999999998</v>
      </c>
      <c r="U630">
        <v>2608.5</v>
      </c>
      <c r="V630">
        <v>1642.5</v>
      </c>
      <c r="Z630" s="117">
        <v>0.63733796296296297</v>
      </c>
    </row>
    <row r="631" spans="1:26">
      <c r="A631" s="3">
        <v>46233</v>
      </c>
      <c r="B631">
        <v>3946.94</v>
      </c>
      <c r="C631" s="4">
        <v>-6.8000000000000005E-3</v>
      </c>
      <c r="D631">
        <v>61860</v>
      </c>
      <c r="E631" s="119">
        <v>-9.3999999999999986E-3</v>
      </c>
      <c r="F631">
        <v>8304</v>
      </c>
      <c r="G631" t="s">
        <v>94</v>
      </c>
      <c r="H631">
        <v>3050</v>
      </c>
      <c r="I631">
        <v>-24</v>
      </c>
      <c r="J631" s="66">
        <v>-7.8074170461938843E-3</v>
      </c>
      <c r="K631">
        <v>3074</v>
      </c>
      <c r="L631">
        <v>3036</v>
      </c>
      <c r="M631">
        <v>3070</v>
      </c>
      <c r="N631">
        <v>3022</v>
      </c>
      <c r="O631" s="66">
        <v>4.61133069828722E-3</v>
      </c>
      <c r="P631">
        <v>3053</v>
      </c>
      <c r="Q631" s="66">
        <v>-9.8264002620373396E-4</v>
      </c>
      <c r="R631" s="66">
        <v>9.2653871608206484E-3</v>
      </c>
      <c r="S631">
        <v>1092800</v>
      </c>
      <c r="T631" s="123">
        <v>3052.9340999999999</v>
      </c>
      <c r="U631">
        <v>3146</v>
      </c>
      <c r="V631">
        <v>2418.5</v>
      </c>
      <c r="Z631" s="117">
        <v>0.63744212962962965</v>
      </c>
    </row>
    <row r="632" spans="1:26">
      <c r="A632" s="3">
        <v>46233</v>
      </c>
      <c r="B632">
        <v>3946.94</v>
      </c>
      <c r="C632" s="4">
        <v>-6.8000000000000005E-3</v>
      </c>
      <c r="D632">
        <v>61860</v>
      </c>
      <c r="E632" s="119">
        <v>-9.3999999999999986E-3</v>
      </c>
      <c r="F632">
        <v>8316</v>
      </c>
      <c r="G632" t="s">
        <v>95</v>
      </c>
      <c r="H632">
        <v>6675</v>
      </c>
      <c r="I632">
        <v>-201</v>
      </c>
      <c r="J632" s="66">
        <v>-2.9232111692844676E-2</v>
      </c>
      <c r="K632">
        <v>6876</v>
      </c>
      <c r="L632">
        <v>6730</v>
      </c>
      <c r="M632">
        <v>6787</v>
      </c>
      <c r="N632">
        <v>6666</v>
      </c>
      <c r="O632" s="66">
        <v>-8.1723625557206542E-3</v>
      </c>
      <c r="P632">
        <v>6720</v>
      </c>
      <c r="Q632" s="66">
        <v>-6.6964285714285711E-3</v>
      </c>
      <c r="R632" s="66">
        <v>1.3501350135013501E-3</v>
      </c>
      <c r="S632">
        <v>11705200</v>
      </c>
      <c r="T632" s="123">
        <v>6726.3780999999999</v>
      </c>
      <c r="U632">
        <v>7260</v>
      </c>
      <c r="V632">
        <v>4927</v>
      </c>
      <c r="Z632" s="117">
        <v>0.63744212962962965</v>
      </c>
    </row>
    <row r="633" spans="1:26">
      <c r="A633" s="3">
        <v>46233</v>
      </c>
      <c r="B633">
        <v>3946.94</v>
      </c>
      <c r="C633" s="4">
        <v>-6.8000000000000005E-3</v>
      </c>
      <c r="D633">
        <v>61860</v>
      </c>
      <c r="E633" s="119">
        <v>-9.3999999999999986E-3</v>
      </c>
      <c r="F633">
        <v>8331</v>
      </c>
      <c r="G633" t="s">
        <v>96</v>
      </c>
      <c r="H633">
        <v>2600</v>
      </c>
      <c r="I633">
        <v>-85.5</v>
      </c>
      <c r="J633" s="66">
        <v>-3.1837646620741018E-2</v>
      </c>
      <c r="K633">
        <v>2685.5</v>
      </c>
      <c r="L633">
        <v>2616</v>
      </c>
      <c r="M633">
        <v>2648</v>
      </c>
      <c r="N633">
        <v>2594</v>
      </c>
      <c r="O633" s="66">
        <v>-6.1162079510703364E-3</v>
      </c>
      <c r="P633">
        <v>2614</v>
      </c>
      <c r="Q633" s="66">
        <v>-5.3557765876052028E-3</v>
      </c>
      <c r="R633" s="66">
        <v>2.3130300693909021E-3</v>
      </c>
      <c r="S633">
        <v>1508200</v>
      </c>
      <c r="T633" s="123">
        <v>2617.1010999999999</v>
      </c>
      <c r="U633">
        <v>2822.5</v>
      </c>
      <c r="V633">
        <v>1764</v>
      </c>
      <c r="Z633" s="117">
        <v>0.63744212962962965</v>
      </c>
    </row>
    <row r="634" spans="1:26">
      <c r="A634" s="3">
        <v>46233</v>
      </c>
      <c r="B634">
        <v>3946.94</v>
      </c>
      <c r="C634" s="4">
        <v>-6.8000000000000005E-3</v>
      </c>
      <c r="D634">
        <v>61860</v>
      </c>
      <c r="E634" s="119">
        <v>-9.3999999999999986E-3</v>
      </c>
      <c r="F634">
        <v>8424</v>
      </c>
      <c r="G634" t="s">
        <v>97</v>
      </c>
      <c r="H634">
        <v>4524</v>
      </c>
      <c r="I634">
        <v>-67</v>
      </c>
      <c r="J634" s="66">
        <v>-1.4593770420387715E-2</v>
      </c>
      <c r="K634">
        <v>4591</v>
      </c>
      <c r="L634">
        <v>4563</v>
      </c>
      <c r="M634">
        <v>4585</v>
      </c>
      <c r="N634">
        <v>4464</v>
      </c>
      <c r="O634" s="66">
        <v>-8.5470085470085479E-3</v>
      </c>
      <c r="P634">
        <v>4521</v>
      </c>
      <c r="Q634" s="66">
        <v>6.6357000663570006E-4</v>
      </c>
      <c r="R634" s="66">
        <v>1.3440860215053764E-2</v>
      </c>
      <c r="S634">
        <v>217300</v>
      </c>
      <c r="T634" s="123">
        <v>4522.5586000000003</v>
      </c>
      <c r="U634">
        <v>4664</v>
      </c>
      <c r="V634">
        <v>4016</v>
      </c>
      <c r="Z634" s="117">
        <v>0.63673611111111106</v>
      </c>
    </row>
    <row r="635" spans="1:26">
      <c r="A635" s="3">
        <v>46233</v>
      </c>
      <c r="B635">
        <v>3946.94</v>
      </c>
      <c r="C635" s="4">
        <v>-6.8000000000000005E-3</v>
      </c>
      <c r="D635">
        <v>61860</v>
      </c>
      <c r="E635" s="119">
        <v>-9.3999999999999986E-3</v>
      </c>
      <c r="F635">
        <v>8425</v>
      </c>
      <c r="G635" t="s">
        <v>98</v>
      </c>
      <c r="H635">
        <v>1346</v>
      </c>
      <c r="I635">
        <v>-22</v>
      </c>
      <c r="J635" s="66">
        <v>-1.6081871345029239E-2</v>
      </c>
      <c r="K635">
        <v>1368</v>
      </c>
      <c r="L635">
        <v>1350</v>
      </c>
      <c r="M635">
        <v>1357</v>
      </c>
      <c r="N635">
        <v>1335</v>
      </c>
      <c r="O635" s="66">
        <v>-2.9629629629629628E-3</v>
      </c>
      <c r="P635">
        <v>1345</v>
      </c>
      <c r="Q635" s="66">
        <v>7.4349442379182155E-4</v>
      </c>
      <c r="R635" s="66">
        <v>8.2397003745318352E-3</v>
      </c>
      <c r="S635">
        <v>396100</v>
      </c>
      <c r="T635" s="123">
        <v>1345.5642</v>
      </c>
      <c r="U635">
        <v>1544</v>
      </c>
      <c r="V635">
        <v>1224</v>
      </c>
      <c r="Z635" s="117">
        <v>0.63740740740740742</v>
      </c>
    </row>
    <row r="636" spans="1:26">
      <c r="A636" s="3">
        <v>46233</v>
      </c>
      <c r="B636">
        <v>3946.94</v>
      </c>
      <c r="C636" s="4">
        <v>-6.8000000000000005E-3</v>
      </c>
      <c r="D636">
        <v>61860</v>
      </c>
      <c r="E636" s="119">
        <v>-9.3999999999999986E-3</v>
      </c>
      <c r="F636">
        <v>8591</v>
      </c>
      <c r="G636" t="s">
        <v>99</v>
      </c>
      <c r="H636">
        <v>6319</v>
      </c>
      <c r="I636">
        <v>-177</v>
      </c>
      <c r="J636" s="66">
        <v>-2.7247536945812809E-2</v>
      </c>
      <c r="K636">
        <v>6496</v>
      </c>
      <c r="L636">
        <v>6381</v>
      </c>
      <c r="M636">
        <v>6382</v>
      </c>
      <c r="N636">
        <v>6274</v>
      </c>
      <c r="O636" s="66">
        <v>-9.7163454004074602E-3</v>
      </c>
      <c r="P636">
        <v>6309</v>
      </c>
      <c r="Q636" s="66">
        <v>1.5850372483753369E-3</v>
      </c>
      <c r="R636" s="66">
        <v>7.1724577621931785E-3</v>
      </c>
      <c r="S636">
        <v>3058400</v>
      </c>
      <c r="T636" s="123">
        <v>6331.0389999999998</v>
      </c>
      <c r="U636">
        <v>6680</v>
      </c>
      <c r="V636">
        <v>4528</v>
      </c>
      <c r="Z636" s="117">
        <v>0.63744212962962965</v>
      </c>
    </row>
    <row r="637" spans="1:26">
      <c r="A637" s="3">
        <v>46233</v>
      </c>
      <c r="B637">
        <v>3946.94</v>
      </c>
      <c r="C637" s="4">
        <v>-6.8000000000000005E-3</v>
      </c>
      <c r="D637">
        <v>61860</v>
      </c>
      <c r="E637" s="119">
        <v>-9.3999999999999986E-3</v>
      </c>
      <c r="F637">
        <v>8593</v>
      </c>
      <c r="G637" t="s">
        <v>100</v>
      </c>
      <c r="H637">
        <v>1487</v>
      </c>
      <c r="I637">
        <v>-31</v>
      </c>
      <c r="J637" s="66">
        <v>-2.0421607378129116E-2</v>
      </c>
      <c r="K637">
        <v>1518</v>
      </c>
      <c r="L637">
        <v>1507</v>
      </c>
      <c r="M637">
        <v>1511.5</v>
      </c>
      <c r="N637">
        <v>1476.5</v>
      </c>
      <c r="O637" s="66">
        <v>-1.3271400132714002E-2</v>
      </c>
      <c r="P637">
        <v>1488</v>
      </c>
      <c r="Q637" s="66">
        <v>-6.7204301075268823E-4</v>
      </c>
      <c r="R637" s="66">
        <v>7.1114121232644769E-3</v>
      </c>
      <c r="S637">
        <v>3235900</v>
      </c>
      <c r="T637" s="123">
        <v>1490.2941000000001</v>
      </c>
      <c r="U637">
        <v>1541.5</v>
      </c>
      <c r="V637">
        <v>1239.5</v>
      </c>
      <c r="Z637" s="117">
        <v>0.63741898148148146</v>
      </c>
    </row>
    <row r="638" spans="1:26">
      <c r="A638" s="3">
        <v>46233</v>
      </c>
      <c r="B638">
        <v>3946.94</v>
      </c>
      <c r="C638" s="4">
        <v>-6.8000000000000005E-3</v>
      </c>
      <c r="D638">
        <v>61860</v>
      </c>
      <c r="E638" s="119">
        <v>-9.3999999999999986E-3</v>
      </c>
      <c r="F638">
        <v>8604</v>
      </c>
      <c r="G638" t="s">
        <v>101</v>
      </c>
      <c r="H638">
        <v>1468</v>
      </c>
      <c r="I638">
        <v>-104.5</v>
      </c>
      <c r="J638" s="66">
        <v>-6.6454689984101742E-2</v>
      </c>
      <c r="K638">
        <v>1572.5</v>
      </c>
      <c r="L638">
        <v>1473</v>
      </c>
      <c r="M638">
        <v>1486</v>
      </c>
      <c r="N638">
        <v>1459</v>
      </c>
      <c r="O638" s="66">
        <v>-3.3944331296673455E-3</v>
      </c>
      <c r="P638">
        <v>1474.5</v>
      </c>
      <c r="Q638" s="66">
        <v>-4.408273991183452E-3</v>
      </c>
      <c r="R638" s="66">
        <v>6.1686086360520902E-3</v>
      </c>
      <c r="S638">
        <v>14900200</v>
      </c>
      <c r="T638" s="123">
        <v>1471.8405</v>
      </c>
      <c r="U638">
        <v>1636</v>
      </c>
      <c r="V638">
        <v>1145</v>
      </c>
      <c r="Z638" s="117">
        <v>0.6374305555555555</v>
      </c>
    </row>
    <row r="639" spans="1:26">
      <c r="A639" s="3">
        <v>46233</v>
      </c>
      <c r="B639">
        <v>3946.94</v>
      </c>
      <c r="C639" s="4">
        <v>-6.8000000000000005E-3</v>
      </c>
      <c r="D639">
        <v>61860</v>
      </c>
      <c r="E639" s="119">
        <v>-9.3999999999999986E-3</v>
      </c>
      <c r="F639">
        <v>8697</v>
      </c>
      <c r="G639" t="s">
        <v>102</v>
      </c>
      <c r="H639">
        <v>2161</v>
      </c>
      <c r="I639">
        <v>-129</v>
      </c>
      <c r="J639" s="66">
        <v>-5.6331877729257643E-2</v>
      </c>
      <c r="K639">
        <v>2290</v>
      </c>
      <c r="L639">
        <v>2198</v>
      </c>
      <c r="M639">
        <v>2228.5</v>
      </c>
      <c r="N639">
        <v>2151</v>
      </c>
      <c r="O639" s="66">
        <v>-1.6833484986351229E-2</v>
      </c>
      <c r="P639">
        <v>2180</v>
      </c>
      <c r="Q639" s="66">
        <v>-8.7155963302752298E-3</v>
      </c>
      <c r="R639" s="66">
        <v>4.6490004649000468E-3</v>
      </c>
      <c r="S639">
        <v>4045800</v>
      </c>
      <c r="T639" s="123">
        <v>2182.5288999999998</v>
      </c>
      <c r="U639">
        <v>2356</v>
      </c>
      <c r="V639">
        <v>1597</v>
      </c>
      <c r="Z639" s="117">
        <v>0.63739583333333338</v>
      </c>
    </row>
    <row r="640" spans="1:26">
      <c r="A640" s="3">
        <v>46233</v>
      </c>
      <c r="B640">
        <v>3946.94</v>
      </c>
      <c r="C640" s="4">
        <v>-6.8000000000000005E-3</v>
      </c>
      <c r="D640">
        <v>61860</v>
      </c>
      <c r="E640" s="119">
        <v>-9.3999999999999986E-3</v>
      </c>
      <c r="F640">
        <v>8830</v>
      </c>
      <c r="G640" t="s">
        <v>103</v>
      </c>
      <c r="H640">
        <v>3701</v>
      </c>
      <c r="I640">
        <v>-41</v>
      </c>
      <c r="J640" s="66">
        <v>-1.0956707642971674E-2</v>
      </c>
      <c r="K640">
        <v>3742</v>
      </c>
      <c r="L640">
        <v>3720</v>
      </c>
      <c r="M640">
        <v>3771</v>
      </c>
      <c r="N640">
        <v>3699</v>
      </c>
      <c r="O640" s="66">
        <v>-5.1075268817204304E-3</v>
      </c>
      <c r="P640">
        <v>3703</v>
      </c>
      <c r="Q640" s="66">
        <v>-5.4010261949770453E-4</v>
      </c>
      <c r="R640" s="66">
        <v>5.406866720735334E-4</v>
      </c>
      <c r="S640">
        <v>1172100</v>
      </c>
      <c r="T640" s="123">
        <v>3723.9400999999998</v>
      </c>
      <c r="U640">
        <v>5358</v>
      </c>
      <c r="V640">
        <v>3354</v>
      </c>
      <c r="Z640" s="117">
        <v>0.63732638888888893</v>
      </c>
    </row>
    <row r="641" spans="1:26">
      <c r="A641" s="3">
        <v>46233</v>
      </c>
      <c r="B641">
        <v>3946.94</v>
      </c>
      <c r="C641" s="4">
        <v>-6.8000000000000005E-3</v>
      </c>
      <c r="D641">
        <v>61860</v>
      </c>
      <c r="E641" s="119">
        <v>-9.3999999999999986E-3</v>
      </c>
      <c r="F641">
        <v>9020</v>
      </c>
      <c r="G641" t="s">
        <v>104</v>
      </c>
      <c r="H641">
        <v>3807</v>
      </c>
      <c r="I641">
        <v>-128</v>
      </c>
      <c r="J641" s="66">
        <v>-3.2528589580686149E-2</v>
      </c>
      <c r="K641">
        <v>3935</v>
      </c>
      <c r="L641">
        <v>3910</v>
      </c>
      <c r="M641">
        <v>3945</v>
      </c>
      <c r="N641">
        <v>3780</v>
      </c>
      <c r="O641" s="66">
        <v>-2.6342710997442457E-2</v>
      </c>
      <c r="P641">
        <v>3796</v>
      </c>
      <c r="Q641" s="66">
        <v>2.897787144362487E-3</v>
      </c>
      <c r="R641" s="66">
        <v>7.1428571428571426E-3</v>
      </c>
      <c r="S641">
        <v>2283500</v>
      </c>
      <c r="T641" s="123">
        <v>3832.5419000000002</v>
      </c>
      <c r="U641">
        <v>4211</v>
      </c>
      <c r="V641">
        <v>3243</v>
      </c>
      <c r="Z641" s="117">
        <v>0.63744212962962965</v>
      </c>
    </row>
    <row r="642" spans="1:26">
      <c r="A642" s="3">
        <v>46233</v>
      </c>
      <c r="B642">
        <v>3946.94</v>
      </c>
      <c r="C642" s="4">
        <v>-6.8000000000000005E-3</v>
      </c>
      <c r="D642">
        <v>61860</v>
      </c>
      <c r="E642" s="119">
        <v>-9.3999999999999986E-3</v>
      </c>
      <c r="F642">
        <v>9024</v>
      </c>
      <c r="G642" t="s">
        <v>105</v>
      </c>
      <c r="H642">
        <v>3616</v>
      </c>
      <c r="I642">
        <v>-145</v>
      </c>
      <c r="J642" s="66">
        <v>-3.8553576176548789E-2</v>
      </c>
      <c r="K642">
        <v>3761</v>
      </c>
      <c r="L642">
        <v>3715</v>
      </c>
      <c r="M642">
        <v>3776</v>
      </c>
      <c r="N642">
        <v>3608</v>
      </c>
      <c r="O642" s="66">
        <v>-2.6648721399730822E-2</v>
      </c>
      <c r="P642">
        <v>3626</v>
      </c>
      <c r="Q642" s="66">
        <v>-2.7578599007170436E-3</v>
      </c>
      <c r="R642" s="66">
        <v>2.2172949002217295E-3</v>
      </c>
      <c r="S642">
        <v>746000</v>
      </c>
      <c r="T642" s="123">
        <v>3658.5668000000001</v>
      </c>
      <c r="U642">
        <v>4775</v>
      </c>
      <c r="V642">
        <v>2579.5</v>
      </c>
      <c r="Z642" s="117">
        <v>0.63745370370370369</v>
      </c>
    </row>
    <row r="643" spans="1:26">
      <c r="A643" s="3">
        <v>46233</v>
      </c>
      <c r="B643">
        <v>3946.94</v>
      </c>
      <c r="C643" s="4">
        <v>-6.8000000000000005E-3</v>
      </c>
      <c r="D643">
        <v>61860</v>
      </c>
      <c r="E643" s="119">
        <v>-9.3999999999999986E-3</v>
      </c>
      <c r="F643">
        <v>9069</v>
      </c>
      <c r="G643" t="s">
        <v>106</v>
      </c>
      <c r="H643">
        <v>2238</v>
      </c>
      <c r="I643">
        <v>-23.5</v>
      </c>
      <c r="J643" s="66">
        <v>-1.0391333185938536E-2</v>
      </c>
      <c r="K643">
        <v>2261.5</v>
      </c>
      <c r="L643">
        <v>2244</v>
      </c>
      <c r="M643">
        <v>2264</v>
      </c>
      <c r="N643">
        <v>2214</v>
      </c>
      <c r="O643" s="66">
        <v>-2.6737967914438501E-3</v>
      </c>
      <c r="P643">
        <v>2247</v>
      </c>
      <c r="Q643" s="66">
        <v>-4.0053404539385851E-3</v>
      </c>
      <c r="R643" s="66">
        <v>1.0840108401084011E-2</v>
      </c>
      <c r="S643">
        <v>218400</v>
      </c>
      <c r="T643" s="123">
        <v>2241.0018</v>
      </c>
      <c r="U643">
        <v>2274</v>
      </c>
      <c r="V643">
        <v>1695</v>
      </c>
      <c r="Z643" s="117">
        <v>0.63612268518518522</v>
      </c>
    </row>
    <row r="644" spans="1:26">
      <c r="A644" s="3">
        <v>46233</v>
      </c>
      <c r="B644">
        <v>3946.94</v>
      </c>
      <c r="C644" s="4">
        <v>-6.8000000000000005E-3</v>
      </c>
      <c r="D644">
        <v>61860</v>
      </c>
      <c r="E644" s="119">
        <v>-9.3999999999999986E-3</v>
      </c>
      <c r="F644">
        <v>9227</v>
      </c>
      <c r="G644" t="s">
        <v>107</v>
      </c>
      <c r="H644">
        <v>879</v>
      </c>
      <c r="I644">
        <v>-43</v>
      </c>
      <c r="J644" s="66">
        <v>-4.6637744034707156E-2</v>
      </c>
      <c r="K644">
        <v>922</v>
      </c>
      <c r="L644">
        <v>900</v>
      </c>
      <c r="M644">
        <v>1041</v>
      </c>
      <c r="N644">
        <v>864</v>
      </c>
      <c r="O644" s="66">
        <v>-2.3333333333333334E-2</v>
      </c>
      <c r="P644">
        <v>881</v>
      </c>
      <c r="Q644" s="66">
        <v>-2.2701475595913734E-3</v>
      </c>
      <c r="R644" s="66">
        <v>1.7361111111111112E-2</v>
      </c>
      <c r="S644">
        <v>2213500</v>
      </c>
      <c r="T644" s="123">
        <v>948.46699999999998</v>
      </c>
      <c r="U644">
        <v>1620</v>
      </c>
      <c r="V644">
        <v>594</v>
      </c>
      <c r="Z644" s="117">
        <v>0.63725694444444447</v>
      </c>
    </row>
    <row r="645" spans="1:26">
      <c r="A645" s="3">
        <v>46233</v>
      </c>
      <c r="B645">
        <v>3946.94</v>
      </c>
      <c r="C645" s="4">
        <v>-6.8000000000000005E-3</v>
      </c>
      <c r="D645">
        <v>61860</v>
      </c>
      <c r="E645" s="119">
        <v>-9.3999999999999986E-3</v>
      </c>
      <c r="F645">
        <v>9303</v>
      </c>
      <c r="G645" t="s">
        <v>108</v>
      </c>
      <c r="H645">
        <v>4125</v>
      </c>
      <c r="I645">
        <v>-15</v>
      </c>
      <c r="J645" s="66">
        <v>-3.6231884057971015E-3</v>
      </c>
      <c r="K645">
        <v>4140</v>
      </c>
      <c r="L645">
        <v>4120</v>
      </c>
      <c r="M645">
        <v>4145</v>
      </c>
      <c r="N645">
        <v>4060</v>
      </c>
      <c r="O645" s="66">
        <v>1.2135922330097086E-3</v>
      </c>
      <c r="P645">
        <v>4090</v>
      </c>
      <c r="Q645" s="66">
        <v>8.557457212713936E-3</v>
      </c>
      <c r="R645" s="66">
        <v>1.600985221674877E-2</v>
      </c>
      <c r="S645">
        <v>109300</v>
      </c>
      <c r="T645" s="123">
        <v>4104.0576000000001</v>
      </c>
      <c r="U645">
        <v>4285</v>
      </c>
      <c r="V645">
        <v>3535</v>
      </c>
      <c r="Z645" s="117">
        <v>0.63628472222222221</v>
      </c>
    </row>
    <row r="646" spans="1:26">
      <c r="A646" s="3">
        <v>46233</v>
      </c>
      <c r="B646">
        <v>3946.94</v>
      </c>
      <c r="C646" s="4">
        <v>-6.8000000000000005E-3</v>
      </c>
      <c r="D646">
        <v>61860</v>
      </c>
      <c r="E646" s="119">
        <v>-9.3999999999999986E-3</v>
      </c>
      <c r="F646">
        <v>9308</v>
      </c>
      <c r="G646" t="s">
        <v>109</v>
      </c>
      <c r="H646">
        <v>1863</v>
      </c>
      <c r="I646">
        <v>-12</v>
      </c>
      <c r="J646" s="66">
        <v>-6.4000000000000003E-3</v>
      </c>
      <c r="K646">
        <v>1875</v>
      </c>
      <c r="L646">
        <v>1898</v>
      </c>
      <c r="M646">
        <v>1899</v>
      </c>
      <c r="N646">
        <v>1855</v>
      </c>
      <c r="O646" s="66">
        <v>-1.8440463645943098E-2</v>
      </c>
      <c r="P646">
        <v>1867</v>
      </c>
      <c r="Q646" s="66">
        <v>-2.1424745581146223E-3</v>
      </c>
      <c r="R646" s="66">
        <v>4.3126684636118602E-3</v>
      </c>
      <c r="S646">
        <v>90100</v>
      </c>
      <c r="T646" s="123">
        <v>1872.1541999999999</v>
      </c>
      <c r="U646">
        <v>1897</v>
      </c>
      <c r="V646">
        <v>1271</v>
      </c>
      <c r="Z646" s="117">
        <v>0.63739583333333338</v>
      </c>
    </row>
    <row r="647" spans="1:26">
      <c r="A647" s="3">
        <v>46233</v>
      </c>
      <c r="B647">
        <v>3946.94</v>
      </c>
      <c r="C647" s="4">
        <v>-6.8000000000000005E-3</v>
      </c>
      <c r="D647">
        <v>61860</v>
      </c>
      <c r="E647" s="119">
        <v>-9.3999999999999986E-3</v>
      </c>
      <c r="F647">
        <v>9348</v>
      </c>
      <c r="G647" t="s">
        <v>110</v>
      </c>
      <c r="H647">
        <v>406</v>
      </c>
      <c r="I647">
        <v>6</v>
      </c>
      <c r="J647" s="66">
        <v>1.4999999999999999E-2</v>
      </c>
      <c r="K647">
        <v>400</v>
      </c>
      <c r="L647">
        <v>406</v>
      </c>
      <c r="M647">
        <v>415</v>
      </c>
      <c r="N647">
        <v>404</v>
      </c>
      <c r="O647" s="66">
        <v>0</v>
      </c>
      <c r="P647">
        <v>409</v>
      </c>
      <c r="Q647" s="66">
        <v>-7.3349633251833741E-3</v>
      </c>
      <c r="R647" s="66">
        <v>4.9504950495049506E-3</v>
      </c>
      <c r="S647">
        <v>1274200</v>
      </c>
      <c r="T647" s="123">
        <v>408.89530000000002</v>
      </c>
      <c r="U647">
        <v>710</v>
      </c>
      <c r="V647">
        <v>397</v>
      </c>
      <c r="Z647" s="117">
        <v>0.6372106481481481</v>
      </c>
    </row>
    <row r="648" spans="1:26">
      <c r="A648" s="3">
        <v>46233</v>
      </c>
      <c r="B648">
        <v>3946.94</v>
      </c>
      <c r="C648" s="4">
        <v>-6.8000000000000005E-3</v>
      </c>
      <c r="D648">
        <v>61860</v>
      </c>
      <c r="E648" s="119">
        <v>-9.3999999999999986E-3</v>
      </c>
      <c r="F648">
        <v>9432</v>
      </c>
      <c r="G648" t="s">
        <v>111</v>
      </c>
      <c r="H648">
        <v>158.4</v>
      </c>
      <c r="I648">
        <v>-1.9</v>
      </c>
      <c r="J648" s="66">
        <v>-1.1852776044915782E-2</v>
      </c>
      <c r="K648">
        <v>160.30000000000001</v>
      </c>
      <c r="L648">
        <v>160</v>
      </c>
      <c r="M648">
        <v>160.9</v>
      </c>
      <c r="N648">
        <v>157.1</v>
      </c>
      <c r="O648" s="66">
        <v>-9.9999999999999638E-3</v>
      </c>
      <c r="P648">
        <v>157.6</v>
      </c>
      <c r="Q648" s="66">
        <v>5.0761421319797679E-3</v>
      </c>
      <c r="R648" s="66">
        <v>8.2749840865691364E-3</v>
      </c>
      <c r="S648">
        <v>186052600</v>
      </c>
      <c r="T648" s="123">
        <v>158.67099999999999</v>
      </c>
      <c r="U648">
        <v>161.19999999999999</v>
      </c>
      <c r="V648">
        <v>142.6</v>
      </c>
      <c r="Z648" s="117">
        <v>0.63726851851851851</v>
      </c>
    </row>
    <row r="649" spans="1:26">
      <c r="A649" s="3">
        <v>46233</v>
      </c>
      <c r="B649">
        <v>3946.94</v>
      </c>
      <c r="C649" s="4">
        <v>-6.8000000000000005E-3</v>
      </c>
      <c r="D649">
        <v>61860</v>
      </c>
      <c r="E649" s="119">
        <v>-9.3999999999999986E-3</v>
      </c>
      <c r="F649">
        <v>9449</v>
      </c>
      <c r="G649" t="s">
        <v>112</v>
      </c>
      <c r="H649">
        <v>4187</v>
      </c>
      <c r="I649">
        <v>-71</v>
      </c>
      <c r="J649" s="66">
        <v>-1.6674495068107094E-2</v>
      </c>
      <c r="K649">
        <v>4258</v>
      </c>
      <c r="L649">
        <v>4260</v>
      </c>
      <c r="M649">
        <v>4302</v>
      </c>
      <c r="N649">
        <v>4154</v>
      </c>
      <c r="O649" s="66">
        <v>-1.7136150234741784E-2</v>
      </c>
      <c r="P649">
        <v>4174</v>
      </c>
      <c r="Q649" s="66">
        <v>3.1145184475323429E-3</v>
      </c>
      <c r="R649" s="66">
        <v>7.9441502166586429E-3</v>
      </c>
      <c r="S649">
        <v>278300</v>
      </c>
      <c r="T649" s="123">
        <v>4205.2219999999998</v>
      </c>
      <c r="U649">
        <v>4285</v>
      </c>
      <c r="V649">
        <v>2731.5</v>
      </c>
      <c r="Z649" s="117">
        <v>0.63740740740740742</v>
      </c>
    </row>
    <row r="650" spans="1:26">
      <c r="A650" s="3">
        <v>46233</v>
      </c>
      <c r="B650">
        <v>3946.94</v>
      </c>
      <c r="C650" s="4">
        <v>-6.8000000000000005E-3</v>
      </c>
      <c r="D650">
        <v>61860</v>
      </c>
      <c r="E650" s="119">
        <v>-9.3999999999999986E-3</v>
      </c>
      <c r="F650">
        <v>9501</v>
      </c>
      <c r="G650" t="s">
        <v>113</v>
      </c>
      <c r="H650">
        <v>521.5</v>
      </c>
      <c r="I650">
        <v>-12.2</v>
      </c>
      <c r="J650" s="66">
        <v>-2.2859284242083566E-2</v>
      </c>
      <c r="K650">
        <v>533.70000000000005</v>
      </c>
      <c r="L650">
        <v>517.29999999999995</v>
      </c>
      <c r="M650">
        <v>530.70000000000005</v>
      </c>
      <c r="N650">
        <v>498.4</v>
      </c>
      <c r="O650" s="66">
        <v>8.1190798376184915E-3</v>
      </c>
      <c r="P650">
        <v>516.29999999999995</v>
      </c>
      <c r="Q650" s="66">
        <v>1.0071663761379131E-2</v>
      </c>
      <c r="R650" s="66">
        <v>4.6348314606741624E-2</v>
      </c>
      <c r="S650">
        <v>54708700</v>
      </c>
      <c r="T650" s="123">
        <v>514.39110000000005</v>
      </c>
      <c r="U650">
        <v>760</v>
      </c>
      <c r="V650">
        <v>442.8</v>
      </c>
      <c r="Z650" s="117">
        <v>0.63745370370370369</v>
      </c>
    </row>
    <row r="651" spans="1:26">
      <c r="A651" s="3">
        <v>46233</v>
      </c>
      <c r="B651">
        <v>3946.94</v>
      </c>
      <c r="C651" s="4">
        <v>-6.8000000000000005E-3</v>
      </c>
      <c r="D651">
        <v>61860</v>
      </c>
      <c r="E651" s="119">
        <v>-9.3999999999999986E-3</v>
      </c>
      <c r="F651">
        <v>9531</v>
      </c>
      <c r="G651" t="s">
        <v>114</v>
      </c>
      <c r="H651">
        <v>6268</v>
      </c>
      <c r="I651">
        <v>-22</v>
      </c>
      <c r="J651" s="66">
        <v>-3.4976152623211448E-3</v>
      </c>
      <c r="K651">
        <v>6290</v>
      </c>
      <c r="L651">
        <v>6297</v>
      </c>
      <c r="M651">
        <v>6386</v>
      </c>
      <c r="N651">
        <v>6150</v>
      </c>
      <c r="O651" s="66">
        <v>-4.6053676353819276E-3</v>
      </c>
      <c r="P651">
        <v>6202</v>
      </c>
      <c r="Q651" s="66">
        <v>1.0641728474685586E-2</v>
      </c>
      <c r="R651" s="66">
        <v>1.91869918699187E-2</v>
      </c>
      <c r="S651">
        <v>1393600</v>
      </c>
      <c r="T651" s="123">
        <v>6270.5427</v>
      </c>
      <c r="U651">
        <v>7967</v>
      </c>
      <c r="V651">
        <v>5896</v>
      </c>
      <c r="Z651" s="117">
        <v>0.63734953703703701</v>
      </c>
    </row>
    <row r="652" spans="1:26">
      <c r="A652" s="3">
        <v>46233</v>
      </c>
      <c r="B652">
        <v>3946.94</v>
      </c>
      <c r="C652" s="4">
        <v>-6.8000000000000005E-3</v>
      </c>
      <c r="D652">
        <v>61860</v>
      </c>
      <c r="E652" s="119">
        <v>-9.3999999999999986E-3</v>
      </c>
      <c r="F652">
        <v>9882</v>
      </c>
      <c r="G652" t="s">
        <v>115</v>
      </c>
      <c r="H652">
        <v>1872</v>
      </c>
      <c r="I652">
        <v>-9</v>
      </c>
      <c r="J652" s="66">
        <v>-4.7846889952153108E-3</v>
      </c>
      <c r="K652">
        <v>1881</v>
      </c>
      <c r="L652">
        <v>1871</v>
      </c>
      <c r="M652">
        <v>1887</v>
      </c>
      <c r="N652">
        <v>1868</v>
      </c>
      <c r="O652" s="66">
        <v>5.3447354355959376E-4</v>
      </c>
      <c r="P652">
        <v>1871</v>
      </c>
      <c r="Q652" s="66">
        <v>5.3447354355959376E-4</v>
      </c>
      <c r="R652" s="66">
        <v>2.1413276231263384E-3</v>
      </c>
      <c r="S652">
        <v>140700</v>
      </c>
      <c r="T652" s="123">
        <v>1874.7867000000001</v>
      </c>
      <c r="U652">
        <v>1891</v>
      </c>
      <c r="V652">
        <v>1487</v>
      </c>
      <c r="Z652" s="117">
        <v>0.63685185185185189</v>
      </c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514C3-3C90-4A59-9452-4513A7339F48}">
  <sheetPr codeName="Sheet16">
    <tabColor rgb="FFED7D31"/>
  </sheetPr>
  <dimension ref="A1:AA652"/>
  <sheetViews>
    <sheetView workbookViewId="0">
      <pane ySplit="1" topLeftCell="A2" activePane="bottomLeft" state="frozen"/>
      <selection pane="bottomLeft" activeCell="A2" sqref="A2"/>
    </sheetView>
  </sheetViews>
  <sheetFormatPr defaultRowHeight="24"/>
  <cols>
    <col min="1" max="1" width="10.90625" customWidth="1"/>
    <col min="2" max="5" width="9.6328125" customWidth="1"/>
    <col min="6" max="6" width="8.26953125" customWidth="1"/>
    <col min="7" max="7" width="14.08984375" customWidth="1"/>
    <col min="8" max="14" width="9.6328125" customWidth="1"/>
    <col min="15" max="18" width="10.26953125" customWidth="1"/>
    <col min="19" max="20" width="11.54296875" customWidth="1"/>
    <col min="21" max="25" width="10.26953125" customWidth="1"/>
    <col min="26" max="27" width="11.54296875" customWidth="1"/>
  </cols>
  <sheetData>
    <row r="1" spans="1:27" ht="25.15" customHeight="1">
      <c r="A1" s="28" t="s">
        <v>0</v>
      </c>
      <c r="B1" s="28" t="s">
        <v>116</v>
      </c>
      <c r="C1" s="28" t="s">
        <v>1</v>
      </c>
      <c r="D1" s="28" t="s">
        <v>2</v>
      </c>
      <c r="E1" s="28" t="s">
        <v>3</v>
      </c>
      <c r="F1" s="28" t="s">
        <v>117</v>
      </c>
      <c r="G1" s="28" t="s">
        <v>5</v>
      </c>
      <c r="H1" s="28" t="s">
        <v>6</v>
      </c>
      <c r="I1" s="28" t="s">
        <v>7</v>
      </c>
      <c r="J1" s="28" t="s">
        <v>8</v>
      </c>
      <c r="K1" s="28" t="s">
        <v>9</v>
      </c>
      <c r="L1" s="28" t="s">
        <v>10</v>
      </c>
      <c r="M1" s="28" t="s">
        <v>11</v>
      </c>
      <c r="N1" s="28" t="s">
        <v>12</v>
      </c>
      <c r="O1" s="28" t="s">
        <v>195</v>
      </c>
      <c r="P1" s="28" t="s">
        <v>196</v>
      </c>
      <c r="Q1" s="28" t="s">
        <v>197</v>
      </c>
      <c r="R1" s="28" t="s">
        <v>198</v>
      </c>
      <c r="S1" s="28" t="s">
        <v>13</v>
      </c>
      <c r="T1" s="28" t="s">
        <v>193</v>
      </c>
      <c r="U1" s="28" t="s">
        <v>14</v>
      </c>
      <c r="V1" s="28" t="s">
        <v>15</v>
      </c>
      <c r="W1" s="28" t="s">
        <v>16</v>
      </c>
      <c r="X1" s="28" t="s">
        <v>17</v>
      </c>
      <c r="Y1" s="28" t="s">
        <v>18</v>
      </c>
      <c r="Z1" s="28" t="s">
        <v>19</v>
      </c>
      <c r="AA1" s="28" t="s">
        <v>20</v>
      </c>
    </row>
    <row r="2" spans="1:27">
      <c r="A2" s="3">
        <v>46225</v>
      </c>
      <c r="B2">
        <v>4033.13</v>
      </c>
      <c r="C2">
        <v>4.5000000000000005E-3</v>
      </c>
      <c r="D2">
        <v>66110</v>
      </c>
      <c r="E2">
        <v>-3.2000000000000002E-3</v>
      </c>
      <c r="F2">
        <v>1605</v>
      </c>
      <c r="G2" t="s">
        <v>21</v>
      </c>
      <c r="H2">
        <v>3615</v>
      </c>
      <c r="I2">
        <v>35</v>
      </c>
      <c r="J2">
        <v>9.7765363128491621E-3</v>
      </c>
      <c r="K2">
        <v>3580</v>
      </c>
      <c r="L2">
        <v>3598</v>
      </c>
      <c r="M2">
        <v>3634</v>
      </c>
      <c r="N2">
        <v>3563</v>
      </c>
      <c r="O2">
        <v>4.7248471372984989E-3</v>
      </c>
      <c r="R2">
        <v>1.4594442885209093E-2</v>
      </c>
      <c r="S2">
        <v>4007500</v>
      </c>
      <c r="U2">
        <v>4955</v>
      </c>
    </row>
    <row r="3" spans="1:27">
      <c r="A3" s="3">
        <v>46225</v>
      </c>
      <c r="B3">
        <v>4033.13</v>
      </c>
      <c r="C3">
        <v>4.5000000000000005E-3</v>
      </c>
      <c r="D3">
        <v>66110</v>
      </c>
      <c r="E3">
        <v>-3.2000000000000002E-3</v>
      </c>
      <c r="F3">
        <v>1833</v>
      </c>
      <c r="G3" t="s">
        <v>24</v>
      </c>
      <c r="H3">
        <v>5670</v>
      </c>
      <c r="I3">
        <v>0</v>
      </c>
      <c r="J3">
        <v>0</v>
      </c>
      <c r="K3">
        <v>5670</v>
      </c>
      <c r="L3">
        <v>5670</v>
      </c>
      <c r="M3">
        <v>5720</v>
      </c>
      <c r="N3">
        <v>5660</v>
      </c>
      <c r="O3">
        <v>0</v>
      </c>
      <c r="R3">
        <v>1.7667844522968198E-3</v>
      </c>
      <c r="S3">
        <v>109100</v>
      </c>
      <c r="U3">
        <v>7490</v>
      </c>
    </row>
    <row r="4" spans="1:27">
      <c r="A4" s="3">
        <v>46225</v>
      </c>
      <c r="B4">
        <v>4033.13</v>
      </c>
      <c r="C4">
        <v>4.5000000000000005E-3</v>
      </c>
      <c r="D4">
        <v>66110</v>
      </c>
      <c r="E4">
        <v>-3.2000000000000002E-3</v>
      </c>
      <c r="F4">
        <v>1911</v>
      </c>
    </row>
    <row r="5" spans="1:27">
      <c r="A5" s="3">
        <v>46225</v>
      </c>
      <c r="B5">
        <v>4033.13</v>
      </c>
      <c r="C5">
        <v>4.5000000000000005E-3</v>
      </c>
      <c r="D5">
        <v>66110</v>
      </c>
      <c r="E5">
        <v>-3.2000000000000002E-3</v>
      </c>
      <c r="F5">
        <v>1925</v>
      </c>
      <c r="G5" t="s">
        <v>26</v>
      </c>
      <c r="H5">
        <v>4605</v>
      </c>
      <c r="I5">
        <v>-34</v>
      </c>
      <c r="J5">
        <v>-7.3291657684845871E-3</v>
      </c>
      <c r="K5">
        <v>4639</v>
      </c>
      <c r="L5">
        <v>4580</v>
      </c>
      <c r="M5">
        <v>4607</v>
      </c>
      <c r="N5">
        <v>4555</v>
      </c>
      <c r="O5">
        <v>5.4585152838427945E-3</v>
      </c>
      <c r="R5">
        <v>1.0976948408342482E-2</v>
      </c>
      <c r="S5">
        <v>1925800</v>
      </c>
      <c r="U5">
        <v>5805</v>
      </c>
    </row>
    <row r="6" spans="1:27">
      <c r="A6" s="3">
        <v>46225</v>
      </c>
      <c r="B6">
        <v>4033.13</v>
      </c>
      <c r="C6">
        <v>4.5000000000000005E-3</v>
      </c>
      <c r="D6">
        <v>66110</v>
      </c>
      <c r="E6">
        <v>-3.2000000000000002E-3</v>
      </c>
      <c r="F6">
        <v>1928</v>
      </c>
    </row>
    <row r="7" spans="1:27">
      <c r="A7" s="3">
        <v>46225</v>
      </c>
      <c r="B7">
        <v>4033.13</v>
      </c>
      <c r="C7">
        <v>4.5000000000000005E-3</v>
      </c>
      <c r="D7">
        <v>66110</v>
      </c>
      <c r="E7">
        <v>-3.2000000000000002E-3</v>
      </c>
      <c r="F7">
        <v>1929</v>
      </c>
    </row>
    <row r="8" spans="1:27">
      <c r="A8" s="3">
        <v>46225</v>
      </c>
      <c r="B8">
        <v>4033.13</v>
      </c>
      <c r="C8">
        <v>4.5000000000000005E-3</v>
      </c>
      <c r="D8">
        <v>66110</v>
      </c>
      <c r="E8">
        <v>-3.2000000000000002E-3</v>
      </c>
      <c r="F8">
        <v>1963</v>
      </c>
      <c r="G8" t="s">
        <v>29</v>
      </c>
      <c r="H8">
        <v>2289</v>
      </c>
      <c r="I8">
        <v>11.5</v>
      </c>
      <c r="J8">
        <v>5.0493962678375415E-3</v>
      </c>
      <c r="K8">
        <v>2277.5</v>
      </c>
      <c r="L8">
        <v>2299</v>
      </c>
      <c r="M8">
        <v>2331.5</v>
      </c>
      <c r="N8">
        <v>2275.5</v>
      </c>
      <c r="O8">
        <v>-4.3497172683775558E-3</v>
      </c>
      <c r="R8">
        <v>5.9327620303230057E-3</v>
      </c>
      <c r="S8">
        <v>1241000</v>
      </c>
      <c r="U8">
        <v>2927.5</v>
      </c>
    </row>
    <row r="9" spans="1:27">
      <c r="A9" s="3">
        <v>46225</v>
      </c>
      <c r="B9">
        <v>4033.13</v>
      </c>
      <c r="C9">
        <v>4.5000000000000005E-3</v>
      </c>
      <c r="D9">
        <v>66110</v>
      </c>
      <c r="E9">
        <v>-3.2000000000000002E-3</v>
      </c>
      <c r="F9">
        <v>2124</v>
      </c>
    </row>
    <row r="10" spans="1:27">
      <c r="A10" s="3">
        <v>46225</v>
      </c>
      <c r="B10">
        <v>4033.13</v>
      </c>
      <c r="C10">
        <v>4.5000000000000005E-3</v>
      </c>
      <c r="D10">
        <v>66110</v>
      </c>
      <c r="E10">
        <v>-3.2000000000000002E-3</v>
      </c>
      <c r="F10">
        <v>2162</v>
      </c>
    </row>
    <row r="11" spans="1:27">
      <c r="A11" s="3">
        <v>46225</v>
      </c>
      <c r="B11">
        <v>4033.13</v>
      </c>
      <c r="C11">
        <v>4.5000000000000005E-3</v>
      </c>
      <c r="D11">
        <v>66110</v>
      </c>
      <c r="E11">
        <v>-3.2000000000000002E-3</v>
      </c>
      <c r="F11">
        <v>2229</v>
      </c>
    </row>
    <row r="12" spans="1:27">
      <c r="A12" s="3">
        <v>46225</v>
      </c>
      <c r="B12">
        <v>4033.13</v>
      </c>
      <c r="C12">
        <v>4.5000000000000005E-3</v>
      </c>
      <c r="D12">
        <v>66110</v>
      </c>
      <c r="E12">
        <v>-3.2000000000000002E-3</v>
      </c>
      <c r="F12">
        <v>2768</v>
      </c>
      <c r="G12" t="s">
        <v>33</v>
      </c>
      <c r="H12">
        <v>5389</v>
      </c>
      <c r="I12">
        <v>112</v>
      </c>
      <c r="J12">
        <v>2.1224180405533446E-2</v>
      </c>
      <c r="K12">
        <v>5277</v>
      </c>
      <c r="L12">
        <v>5318</v>
      </c>
      <c r="M12">
        <v>5453</v>
      </c>
      <c r="N12">
        <v>5301</v>
      </c>
      <c r="O12">
        <v>1.3350883790898833E-2</v>
      </c>
      <c r="R12">
        <v>1.660064138841728E-2</v>
      </c>
      <c r="S12">
        <v>1368700</v>
      </c>
      <c r="U12">
        <v>7257</v>
      </c>
    </row>
    <row r="13" spans="1:27">
      <c r="A13" s="3">
        <v>46225</v>
      </c>
      <c r="B13">
        <v>4033.13</v>
      </c>
      <c r="C13">
        <v>4.5000000000000005E-3</v>
      </c>
      <c r="D13">
        <v>66110</v>
      </c>
      <c r="E13">
        <v>-3.2000000000000002E-3</v>
      </c>
      <c r="F13">
        <v>2769</v>
      </c>
    </row>
    <row r="14" spans="1:27">
      <c r="A14" s="3">
        <v>46225</v>
      </c>
      <c r="B14">
        <v>4033.13</v>
      </c>
      <c r="C14">
        <v>4.5000000000000005E-3</v>
      </c>
      <c r="D14">
        <v>66110</v>
      </c>
      <c r="E14">
        <v>-3.2000000000000002E-3</v>
      </c>
      <c r="F14">
        <v>2914</v>
      </c>
      <c r="G14" t="s">
        <v>35</v>
      </c>
      <c r="H14">
        <v>6458</v>
      </c>
      <c r="I14">
        <v>33</v>
      </c>
      <c r="J14">
        <v>5.1361867704280157E-3</v>
      </c>
      <c r="K14">
        <v>6425</v>
      </c>
      <c r="L14">
        <v>6360</v>
      </c>
      <c r="M14">
        <v>6458</v>
      </c>
      <c r="N14">
        <v>6325</v>
      </c>
      <c r="O14">
        <v>1.5408805031446541E-2</v>
      </c>
      <c r="R14">
        <v>2.1027667984189723E-2</v>
      </c>
      <c r="S14">
        <v>4251500</v>
      </c>
      <c r="T14">
        <v>6404.3694999999998</v>
      </c>
      <c r="U14">
        <v>6474</v>
      </c>
    </row>
    <row r="15" spans="1:27">
      <c r="A15" s="3">
        <v>46225</v>
      </c>
      <c r="B15">
        <v>4033.13</v>
      </c>
      <c r="C15">
        <v>4.5000000000000005E-3</v>
      </c>
      <c r="D15">
        <v>66110</v>
      </c>
      <c r="E15">
        <v>-3.2000000000000002E-3</v>
      </c>
      <c r="F15">
        <v>3003</v>
      </c>
      <c r="G15" t="s">
        <v>36</v>
      </c>
      <c r="H15">
        <v>1807.5</v>
      </c>
      <c r="I15">
        <v>-18</v>
      </c>
      <c r="J15">
        <v>-9.8603122432210349E-3</v>
      </c>
      <c r="K15">
        <v>1825.5</v>
      </c>
      <c r="L15">
        <v>1800</v>
      </c>
      <c r="M15">
        <v>1813</v>
      </c>
      <c r="N15">
        <v>1795</v>
      </c>
      <c r="O15">
        <v>4.1666666666666666E-3</v>
      </c>
      <c r="R15">
        <v>6.9637883008356544E-3</v>
      </c>
      <c r="S15">
        <v>1929300</v>
      </c>
      <c r="U15">
        <v>2094</v>
      </c>
    </row>
    <row r="16" spans="1:27">
      <c r="A16" s="3">
        <v>46225</v>
      </c>
      <c r="B16">
        <v>4033.13</v>
      </c>
      <c r="C16">
        <v>4.5000000000000005E-3</v>
      </c>
      <c r="D16">
        <v>66110</v>
      </c>
      <c r="E16">
        <v>-3.2000000000000002E-3</v>
      </c>
      <c r="F16">
        <v>3407</v>
      </c>
      <c r="G16" t="s">
        <v>37</v>
      </c>
      <c r="H16">
        <v>1857</v>
      </c>
      <c r="I16">
        <v>-5</v>
      </c>
      <c r="J16">
        <v>-2.6852846401718583E-3</v>
      </c>
      <c r="K16">
        <v>1862</v>
      </c>
      <c r="L16">
        <v>1872</v>
      </c>
      <c r="M16">
        <v>1886.5</v>
      </c>
      <c r="N16">
        <v>1852.5</v>
      </c>
      <c r="O16">
        <v>-8.0128205128205121E-3</v>
      </c>
      <c r="R16">
        <v>2.4291497975708503E-3</v>
      </c>
      <c r="S16">
        <v>3723600</v>
      </c>
      <c r="U16">
        <v>1906</v>
      </c>
    </row>
    <row r="17" spans="1:21">
      <c r="A17" s="3">
        <v>46225</v>
      </c>
      <c r="B17">
        <v>4033.13</v>
      </c>
      <c r="C17">
        <v>4.5000000000000005E-3</v>
      </c>
      <c r="D17">
        <v>66110</v>
      </c>
      <c r="E17">
        <v>-3.2000000000000002E-3</v>
      </c>
      <c r="F17">
        <v>4008</v>
      </c>
      <c r="G17" t="s">
        <v>38</v>
      </c>
      <c r="H17">
        <v>1297</v>
      </c>
      <c r="I17">
        <v>11</v>
      </c>
      <c r="J17">
        <v>8.553654743390357E-3</v>
      </c>
      <c r="K17">
        <v>1286</v>
      </c>
      <c r="L17">
        <v>1300</v>
      </c>
      <c r="M17">
        <v>1318</v>
      </c>
      <c r="N17">
        <v>1291</v>
      </c>
      <c r="O17">
        <v>-2.3076923076923079E-3</v>
      </c>
      <c r="R17">
        <v>4.6475600309837332E-3</v>
      </c>
      <c r="S17">
        <v>107400</v>
      </c>
      <c r="U17">
        <v>1398</v>
      </c>
    </row>
    <row r="18" spans="1:21">
      <c r="A18" s="3">
        <v>46225</v>
      </c>
      <c r="B18">
        <v>4033.13</v>
      </c>
      <c r="C18">
        <v>4.5000000000000005E-3</v>
      </c>
      <c r="D18">
        <v>66110</v>
      </c>
      <c r="E18">
        <v>-3.2000000000000002E-3</v>
      </c>
      <c r="F18">
        <v>4026</v>
      </c>
    </row>
    <row r="19" spans="1:21">
      <c r="A19" s="3">
        <v>46225</v>
      </c>
      <c r="B19">
        <v>4033.13</v>
      </c>
      <c r="C19">
        <v>4.5000000000000005E-3</v>
      </c>
      <c r="D19">
        <v>66110</v>
      </c>
      <c r="E19">
        <v>-3.2000000000000002E-3</v>
      </c>
      <c r="F19">
        <v>4062</v>
      </c>
      <c r="G19" t="s">
        <v>40</v>
      </c>
      <c r="H19">
        <v>18250</v>
      </c>
      <c r="I19">
        <v>835</v>
      </c>
      <c r="J19">
        <v>4.7947171978179728E-2</v>
      </c>
      <c r="K19">
        <v>17415</v>
      </c>
      <c r="L19">
        <v>19815</v>
      </c>
      <c r="M19">
        <v>19820</v>
      </c>
      <c r="N19">
        <v>17965</v>
      </c>
      <c r="O19">
        <v>-7.8980570275044154E-2</v>
      </c>
      <c r="R19">
        <v>1.5864180350681881E-2</v>
      </c>
      <c r="S19">
        <v>10290600</v>
      </c>
      <c r="U19">
        <v>27480</v>
      </c>
    </row>
    <row r="20" spans="1:21">
      <c r="A20" s="3">
        <v>46225</v>
      </c>
      <c r="B20">
        <v>4033.13</v>
      </c>
      <c r="C20">
        <v>4.5000000000000005E-3</v>
      </c>
      <c r="D20">
        <v>66110</v>
      </c>
      <c r="E20">
        <v>-3.2000000000000002E-3</v>
      </c>
      <c r="F20">
        <v>4063</v>
      </c>
      <c r="G20" t="s">
        <v>41</v>
      </c>
      <c r="H20">
        <v>7075</v>
      </c>
      <c r="I20">
        <v>-130</v>
      </c>
      <c r="J20">
        <v>-1.8043025676613464E-2</v>
      </c>
      <c r="K20">
        <v>7205</v>
      </c>
      <c r="L20">
        <v>7233</v>
      </c>
      <c r="M20">
        <v>7367</v>
      </c>
      <c r="N20">
        <v>7072</v>
      </c>
      <c r="O20">
        <v>-2.1844324623254526E-2</v>
      </c>
      <c r="R20">
        <v>4.242081447963801E-4</v>
      </c>
      <c r="S20">
        <v>6291800</v>
      </c>
      <c r="U20">
        <v>7930</v>
      </c>
    </row>
    <row r="21" spans="1:21">
      <c r="A21" s="3">
        <v>46225</v>
      </c>
      <c r="B21">
        <v>4033.13</v>
      </c>
      <c r="C21">
        <v>4.5000000000000005E-3</v>
      </c>
      <c r="D21">
        <v>66110</v>
      </c>
      <c r="E21">
        <v>-3.2000000000000002E-3</v>
      </c>
      <c r="F21">
        <v>4068</v>
      </c>
    </row>
    <row r="22" spans="1:21">
      <c r="A22" s="3">
        <v>46225</v>
      </c>
      <c r="B22">
        <v>4033.13</v>
      </c>
      <c r="C22">
        <v>4.5000000000000005E-3</v>
      </c>
      <c r="D22">
        <v>66110</v>
      </c>
      <c r="E22">
        <v>-3.2000000000000002E-3</v>
      </c>
      <c r="F22">
        <v>4100</v>
      </c>
    </row>
    <row r="23" spans="1:21">
      <c r="A23" s="3">
        <v>46225</v>
      </c>
      <c r="B23">
        <v>4033.13</v>
      </c>
      <c r="C23">
        <v>4.5000000000000005E-3</v>
      </c>
      <c r="D23">
        <v>66110</v>
      </c>
      <c r="E23">
        <v>-3.2000000000000002E-3</v>
      </c>
      <c r="F23">
        <v>4182</v>
      </c>
      <c r="G23" t="s">
        <v>44</v>
      </c>
      <c r="H23">
        <v>4533</v>
      </c>
      <c r="I23">
        <v>80</v>
      </c>
      <c r="J23">
        <v>1.796541657309679E-2</v>
      </c>
      <c r="K23">
        <v>4453</v>
      </c>
      <c r="L23">
        <v>4640</v>
      </c>
      <c r="M23">
        <v>4687</v>
      </c>
      <c r="N23">
        <v>4525</v>
      </c>
      <c r="O23">
        <v>-2.3060344827586208E-2</v>
      </c>
      <c r="R23">
        <v>1.7679558011049724E-3</v>
      </c>
      <c r="S23">
        <v>840400</v>
      </c>
      <c r="U23">
        <v>5738</v>
      </c>
    </row>
    <row r="24" spans="1:21">
      <c r="A24" s="3">
        <v>46225</v>
      </c>
      <c r="B24">
        <v>4033.13</v>
      </c>
      <c r="C24">
        <v>4.5000000000000005E-3</v>
      </c>
      <c r="D24">
        <v>66110</v>
      </c>
      <c r="E24">
        <v>-3.2000000000000002E-3</v>
      </c>
      <c r="F24">
        <v>4188</v>
      </c>
      <c r="G24" t="s">
        <v>45</v>
      </c>
      <c r="H24">
        <v>1195.5</v>
      </c>
      <c r="I24">
        <v>2.5</v>
      </c>
      <c r="J24">
        <v>2.0955574182732607E-3</v>
      </c>
      <c r="K24">
        <v>1193</v>
      </c>
      <c r="L24">
        <v>1197</v>
      </c>
      <c r="M24">
        <v>1220</v>
      </c>
      <c r="N24">
        <v>1191.5</v>
      </c>
      <c r="O24">
        <v>-1.2531328320802004E-3</v>
      </c>
      <c r="R24">
        <v>3.3571128829206882E-3</v>
      </c>
      <c r="S24">
        <v>7349100</v>
      </c>
      <c r="U24">
        <v>1228.5</v>
      </c>
    </row>
    <row r="25" spans="1:21">
      <c r="A25" s="3">
        <v>46225</v>
      </c>
      <c r="B25">
        <v>4033.13</v>
      </c>
      <c r="C25">
        <v>4.5000000000000005E-3</v>
      </c>
      <c r="D25">
        <v>66110</v>
      </c>
      <c r="E25">
        <v>-3.2000000000000002E-3</v>
      </c>
      <c r="F25">
        <v>4220</v>
      </c>
    </row>
    <row r="26" spans="1:21">
      <c r="A26" s="3">
        <v>46225</v>
      </c>
      <c r="B26">
        <v>4033.13</v>
      </c>
      <c r="C26">
        <v>4.5000000000000005E-3</v>
      </c>
      <c r="D26">
        <v>66110</v>
      </c>
      <c r="E26">
        <v>-3.2000000000000002E-3</v>
      </c>
      <c r="F26">
        <v>4334</v>
      </c>
    </row>
    <row r="27" spans="1:21">
      <c r="A27" s="3">
        <v>46225</v>
      </c>
      <c r="B27">
        <v>4033.13</v>
      </c>
      <c r="C27">
        <v>4.5000000000000005E-3</v>
      </c>
      <c r="D27">
        <v>66110</v>
      </c>
      <c r="E27">
        <v>-3.2000000000000002E-3</v>
      </c>
      <c r="F27">
        <v>4523</v>
      </c>
      <c r="G27" t="s">
        <v>48</v>
      </c>
      <c r="H27">
        <v>4550</v>
      </c>
      <c r="I27">
        <v>68</v>
      </c>
      <c r="J27">
        <v>1.5171798304328426E-2</v>
      </c>
      <c r="K27">
        <v>4482</v>
      </c>
      <c r="L27">
        <v>4450</v>
      </c>
      <c r="M27">
        <v>4607</v>
      </c>
      <c r="N27">
        <v>4440</v>
      </c>
      <c r="O27">
        <v>2.247191011235955E-2</v>
      </c>
      <c r="R27">
        <v>2.4774774774774775E-2</v>
      </c>
      <c r="S27">
        <v>1564000</v>
      </c>
      <c r="U27">
        <v>5243</v>
      </c>
    </row>
    <row r="28" spans="1:21">
      <c r="A28" s="3">
        <v>46225</v>
      </c>
      <c r="B28">
        <v>4033.13</v>
      </c>
      <c r="C28">
        <v>4.5000000000000005E-3</v>
      </c>
      <c r="D28">
        <v>66110</v>
      </c>
      <c r="E28">
        <v>-3.2000000000000002E-3</v>
      </c>
      <c r="F28">
        <v>4528</v>
      </c>
      <c r="G28" t="s">
        <v>49</v>
      </c>
      <c r="H28">
        <v>2405</v>
      </c>
      <c r="I28">
        <v>8</v>
      </c>
      <c r="J28">
        <v>3.3375052148518982E-3</v>
      </c>
      <c r="K28">
        <v>2397</v>
      </c>
      <c r="L28">
        <v>2389</v>
      </c>
      <c r="M28">
        <v>2431</v>
      </c>
      <c r="N28">
        <v>2384</v>
      </c>
      <c r="O28">
        <v>6.6973629133528674E-3</v>
      </c>
      <c r="R28">
        <v>8.8087248322147645E-3</v>
      </c>
      <c r="S28">
        <v>1236400</v>
      </c>
      <c r="U28">
        <v>2674.5</v>
      </c>
    </row>
    <row r="29" spans="1:21">
      <c r="A29" s="3">
        <v>46225</v>
      </c>
      <c r="B29">
        <v>4033.13</v>
      </c>
      <c r="C29">
        <v>4.5000000000000005E-3</v>
      </c>
      <c r="D29">
        <v>66110</v>
      </c>
      <c r="E29">
        <v>-3.2000000000000002E-3</v>
      </c>
      <c r="F29">
        <v>4661</v>
      </c>
      <c r="G29" t="s">
        <v>50</v>
      </c>
      <c r="H29">
        <v>2673.5</v>
      </c>
      <c r="I29">
        <v>-61.5</v>
      </c>
      <c r="J29">
        <v>-2.2486288848263255E-2</v>
      </c>
      <c r="K29">
        <v>2735</v>
      </c>
      <c r="L29">
        <v>2674.5</v>
      </c>
      <c r="M29">
        <v>2685</v>
      </c>
      <c r="N29">
        <v>2582</v>
      </c>
      <c r="O29">
        <v>-3.7390166386240417E-4</v>
      </c>
      <c r="R29">
        <v>3.5437645236250967E-2</v>
      </c>
      <c r="S29">
        <v>8433900</v>
      </c>
      <c r="U29">
        <v>2947</v>
      </c>
    </row>
    <row r="30" spans="1:21">
      <c r="A30" s="3">
        <v>46225</v>
      </c>
      <c r="B30">
        <v>4033.13</v>
      </c>
      <c r="C30">
        <v>4.5000000000000005E-3</v>
      </c>
      <c r="D30">
        <v>66110</v>
      </c>
      <c r="E30">
        <v>-3.2000000000000002E-3</v>
      </c>
      <c r="F30">
        <v>5020</v>
      </c>
      <c r="G30" t="s">
        <v>51</v>
      </c>
      <c r="H30">
        <v>1320</v>
      </c>
      <c r="I30">
        <v>19.5</v>
      </c>
      <c r="J30">
        <v>1.4994232987312572E-2</v>
      </c>
      <c r="K30">
        <v>1300.5</v>
      </c>
      <c r="L30">
        <v>1293.5</v>
      </c>
      <c r="M30">
        <v>1326</v>
      </c>
      <c r="N30">
        <v>1286.5</v>
      </c>
      <c r="O30">
        <v>2.0487050637804406E-2</v>
      </c>
      <c r="R30">
        <v>2.6039642440730666E-2</v>
      </c>
      <c r="S30">
        <v>7386500</v>
      </c>
      <c r="U30">
        <v>1552.5</v>
      </c>
    </row>
    <row r="31" spans="1:21">
      <c r="A31" s="3">
        <v>46225</v>
      </c>
      <c r="B31">
        <v>4033.13</v>
      </c>
      <c r="C31">
        <v>4.5000000000000005E-3</v>
      </c>
      <c r="D31">
        <v>66110</v>
      </c>
      <c r="E31">
        <v>-3.2000000000000002E-3</v>
      </c>
      <c r="F31">
        <v>5201</v>
      </c>
      <c r="G31" t="s">
        <v>52</v>
      </c>
      <c r="H31">
        <v>6344</v>
      </c>
      <c r="I31">
        <v>87</v>
      </c>
      <c r="J31">
        <v>1.3904427041713281E-2</v>
      </c>
      <c r="K31">
        <v>6257</v>
      </c>
      <c r="L31">
        <v>6350</v>
      </c>
      <c r="M31">
        <v>6459</v>
      </c>
      <c r="N31">
        <v>6312</v>
      </c>
      <c r="O31">
        <v>-9.4488188976377954E-4</v>
      </c>
      <c r="R31">
        <v>5.0697084917617234E-3</v>
      </c>
      <c r="S31">
        <v>1157800</v>
      </c>
      <c r="U31">
        <v>8315</v>
      </c>
    </row>
    <row r="32" spans="1:21">
      <c r="A32" s="3">
        <v>46225</v>
      </c>
      <c r="B32">
        <v>4033.13</v>
      </c>
      <c r="C32">
        <v>4.5000000000000005E-3</v>
      </c>
      <c r="D32">
        <v>66110</v>
      </c>
      <c r="E32">
        <v>-3.2000000000000002E-3</v>
      </c>
      <c r="F32">
        <v>5302</v>
      </c>
    </row>
    <row r="33" spans="1:21">
      <c r="A33" s="3">
        <v>46225</v>
      </c>
      <c r="B33">
        <v>4033.13</v>
      </c>
      <c r="C33">
        <v>4.5000000000000005E-3</v>
      </c>
      <c r="D33">
        <v>66110</v>
      </c>
      <c r="E33">
        <v>-3.2000000000000002E-3</v>
      </c>
      <c r="F33">
        <v>5310</v>
      </c>
    </row>
    <row r="34" spans="1:21">
      <c r="A34" s="3">
        <v>46225</v>
      </c>
      <c r="B34">
        <v>4033.13</v>
      </c>
      <c r="C34">
        <v>4.5000000000000005E-3</v>
      </c>
      <c r="D34">
        <v>66110</v>
      </c>
      <c r="E34">
        <v>-3.2000000000000002E-3</v>
      </c>
      <c r="F34">
        <v>5334</v>
      </c>
    </row>
    <row r="35" spans="1:21">
      <c r="A35" s="3">
        <v>46225</v>
      </c>
      <c r="B35">
        <v>4033.13</v>
      </c>
      <c r="C35">
        <v>4.5000000000000005E-3</v>
      </c>
      <c r="D35">
        <v>66110</v>
      </c>
      <c r="E35">
        <v>-3.2000000000000002E-3</v>
      </c>
      <c r="F35">
        <v>5706</v>
      </c>
      <c r="G35" t="s">
        <v>56</v>
      </c>
      <c r="H35">
        <v>33600</v>
      </c>
      <c r="I35">
        <v>2310</v>
      </c>
      <c r="J35">
        <v>7.3825503355704702E-2</v>
      </c>
      <c r="K35">
        <v>31290</v>
      </c>
      <c r="L35">
        <v>34280</v>
      </c>
      <c r="M35">
        <v>35290</v>
      </c>
      <c r="N35">
        <v>33390</v>
      </c>
      <c r="O35">
        <v>-1.9836639439906652E-2</v>
      </c>
      <c r="R35">
        <v>6.2893081761006293E-3</v>
      </c>
      <c r="S35">
        <v>1665600</v>
      </c>
      <c r="U35">
        <v>57700</v>
      </c>
    </row>
    <row r="36" spans="1:21">
      <c r="A36" s="3">
        <v>46225</v>
      </c>
      <c r="B36">
        <v>4033.13</v>
      </c>
      <c r="C36">
        <v>4.5000000000000005E-3</v>
      </c>
      <c r="D36">
        <v>66110</v>
      </c>
      <c r="E36">
        <v>-3.2000000000000002E-3</v>
      </c>
      <c r="F36">
        <v>5711</v>
      </c>
      <c r="G36" t="s">
        <v>57</v>
      </c>
      <c r="H36">
        <v>4204</v>
      </c>
      <c r="I36">
        <v>80</v>
      </c>
      <c r="J36">
        <v>1.9398642095053348E-2</v>
      </c>
      <c r="K36">
        <v>4124</v>
      </c>
      <c r="L36">
        <v>4239</v>
      </c>
      <c r="M36">
        <v>4330</v>
      </c>
      <c r="N36">
        <v>4189</v>
      </c>
      <c r="O36">
        <v>-8.2566643076197217E-3</v>
      </c>
      <c r="R36">
        <v>3.5808068751492002E-3</v>
      </c>
      <c r="S36">
        <v>2156200</v>
      </c>
      <c r="U36">
        <v>6126</v>
      </c>
    </row>
    <row r="37" spans="1:21">
      <c r="A37" s="3">
        <v>46225</v>
      </c>
      <c r="B37">
        <v>4033.13</v>
      </c>
      <c r="C37">
        <v>4.5000000000000005E-3</v>
      </c>
      <c r="D37">
        <v>66110</v>
      </c>
      <c r="E37">
        <v>-3.2000000000000002E-3</v>
      </c>
      <c r="F37">
        <v>5713</v>
      </c>
      <c r="G37" t="s">
        <v>58</v>
      </c>
      <c r="H37">
        <v>7521</v>
      </c>
      <c r="I37">
        <v>204</v>
      </c>
      <c r="J37">
        <v>2.7880278802788028E-2</v>
      </c>
      <c r="K37">
        <v>7317</v>
      </c>
      <c r="L37">
        <v>7509</v>
      </c>
      <c r="M37">
        <v>7686</v>
      </c>
      <c r="N37">
        <v>7455</v>
      </c>
      <c r="O37">
        <v>1.5980823012385138E-3</v>
      </c>
      <c r="R37">
        <v>8.8531187122736412E-3</v>
      </c>
      <c r="S37">
        <v>3587800</v>
      </c>
      <c r="U37">
        <v>13300</v>
      </c>
    </row>
    <row r="38" spans="1:21">
      <c r="A38" s="3">
        <v>46225</v>
      </c>
      <c r="B38">
        <v>4033.13</v>
      </c>
      <c r="C38">
        <v>4.5000000000000005E-3</v>
      </c>
      <c r="D38">
        <v>66110</v>
      </c>
      <c r="E38">
        <v>-3.2000000000000002E-3</v>
      </c>
      <c r="F38">
        <v>5802</v>
      </c>
      <c r="G38" t="s">
        <v>59</v>
      </c>
      <c r="H38">
        <v>2451</v>
      </c>
      <c r="I38">
        <v>114.5</v>
      </c>
      <c r="J38">
        <v>4.900492189171838E-2</v>
      </c>
      <c r="K38">
        <v>2336.5</v>
      </c>
      <c r="L38">
        <v>2536.5</v>
      </c>
      <c r="M38">
        <v>2564</v>
      </c>
      <c r="N38">
        <v>2442</v>
      </c>
      <c r="O38">
        <v>-3.3707865168539325E-2</v>
      </c>
      <c r="R38">
        <v>3.6855036855036856E-3</v>
      </c>
      <c r="S38">
        <v>24433600</v>
      </c>
      <c r="U38">
        <v>3019</v>
      </c>
    </row>
    <row r="39" spans="1:21">
      <c r="A39" s="3">
        <v>46225</v>
      </c>
      <c r="B39">
        <v>4033.13</v>
      </c>
      <c r="C39">
        <v>4.5000000000000005E-3</v>
      </c>
      <c r="D39">
        <v>66110</v>
      </c>
      <c r="E39">
        <v>-3.2000000000000002E-3</v>
      </c>
      <c r="F39">
        <v>5803</v>
      </c>
      <c r="G39" t="s">
        <v>60</v>
      </c>
      <c r="H39">
        <v>4751</v>
      </c>
      <c r="I39">
        <v>79</v>
      </c>
      <c r="J39">
        <v>1.6909246575342467E-2</v>
      </c>
      <c r="K39">
        <v>4672</v>
      </c>
      <c r="L39">
        <v>4954</v>
      </c>
      <c r="M39">
        <v>5026</v>
      </c>
      <c r="N39">
        <v>4741</v>
      </c>
      <c r="O39">
        <v>-4.097698829228906E-2</v>
      </c>
      <c r="R39">
        <v>2.1092596498628979E-3</v>
      </c>
      <c r="S39">
        <v>38205300</v>
      </c>
      <c r="U39">
        <v>7933</v>
      </c>
    </row>
    <row r="40" spans="1:21">
      <c r="A40" s="3">
        <v>46225</v>
      </c>
      <c r="B40">
        <v>4033.13</v>
      </c>
      <c r="C40">
        <v>4.5000000000000005E-3</v>
      </c>
      <c r="D40">
        <v>66110</v>
      </c>
      <c r="E40">
        <v>-3.2000000000000002E-3</v>
      </c>
      <c r="F40">
        <v>6038</v>
      </c>
    </row>
    <row r="41" spans="1:21">
      <c r="A41" s="3">
        <v>46225</v>
      </c>
      <c r="B41">
        <v>4033.13</v>
      </c>
      <c r="C41">
        <v>4.5000000000000005E-3</v>
      </c>
      <c r="D41">
        <v>66110</v>
      </c>
      <c r="E41">
        <v>-3.2000000000000002E-3</v>
      </c>
      <c r="F41">
        <v>6156</v>
      </c>
    </row>
    <row r="42" spans="1:21">
      <c r="A42" s="3">
        <v>46225</v>
      </c>
      <c r="B42">
        <v>4033.13</v>
      </c>
      <c r="C42">
        <v>4.5000000000000005E-3</v>
      </c>
      <c r="D42">
        <v>66110</v>
      </c>
      <c r="E42">
        <v>-3.2000000000000002E-3</v>
      </c>
      <c r="F42">
        <v>6178</v>
      </c>
      <c r="G42" t="s">
        <v>63</v>
      </c>
      <c r="H42">
        <v>2453.5</v>
      </c>
      <c r="I42">
        <v>35</v>
      </c>
      <c r="J42">
        <v>1.4471780028943559E-2</v>
      </c>
      <c r="K42">
        <v>2418.5</v>
      </c>
      <c r="L42">
        <v>2418.5</v>
      </c>
      <c r="M42">
        <v>2460</v>
      </c>
      <c r="N42">
        <v>2400.5</v>
      </c>
      <c r="O42">
        <v>1.4471780028943559E-2</v>
      </c>
      <c r="R42">
        <v>2.2078733597167256E-2</v>
      </c>
      <c r="S42">
        <v>4927400</v>
      </c>
      <c r="U42">
        <v>2418.5</v>
      </c>
    </row>
    <row r="43" spans="1:21">
      <c r="A43" s="3">
        <v>46225</v>
      </c>
      <c r="B43">
        <v>4033.13</v>
      </c>
      <c r="C43">
        <v>4.5000000000000005E-3</v>
      </c>
      <c r="D43">
        <v>66110</v>
      </c>
      <c r="E43">
        <v>-3.2000000000000002E-3</v>
      </c>
      <c r="F43">
        <v>6208</v>
      </c>
    </row>
    <row r="44" spans="1:21">
      <c r="A44" s="3">
        <v>46225</v>
      </c>
      <c r="B44">
        <v>4033.13</v>
      </c>
      <c r="C44">
        <v>4.5000000000000005E-3</v>
      </c>
      <c r="D44">
        <v>66110</v>
      </c>
      <c r="E44">
        <v>-3.2000000000000002E-3</v>
      </c>
      <c r="F44">
        <v>6356</v>
      </c>
      <c r="G44" t="s">
        <v>65</v>
      </c>
      <c r="H44">
        <v>1412</v>
      </c>
      <c r="I44">
        <v>37</v>
      </c>
      <c r="J44">
        <v>2.690909090909091E-2</v>
      </c>
      <c r="K44">
        <v>1375</v>
      </c>
      <c r="L44">
        <v>1395</v>
      </c>
      <c r="M44">
        <v>1438</v>
      </c>
      <c r="N44">
        <v>1368</v>
      </c>
      <c r="O44">
        <v>1.2186379928315413E-2</v>
      </c>
      <c r="R44">
        <v>3.2163742690058478E-2</v>
      </c>
      <c r="S44">
        <v>182000</v>
      </c>
    </row>
    <row r="45" spans="1:21">
      <c r="A45" s="3">
        <v>46225</v>
      </c>
      <c r="B45">
        <v>4033.13</v>
      </c>
      <c r="C45">
        <v>4.5000000000000005E-3</v>
      </c>
      <c r="D45">
        <v>66110</v>
      </c>
      <c r="E45">
        <v>-3.2000000000000002E-3</v>
      </c>
      <c r="F45">
        <v>6378</v>
      </c>
    </row>
    <row r="46" spans="1:21">
      <c r="A46" s="3">
        <v>46225</v>
      </c>
      <c r="B46">
        <v>4033.13</v>
      </c>
      <c r="C46">
        <v>4.5000000000000005E-3</v>
      </c>
      <c r="D46">
        <v>66110</v>
      </c>
      <c r="E46">
        <v>-3.2000000000000002E-3</v>
      </c>
      <c r="F46">
        <v>6526</v>
      </c>
    </row>
    <row r="47" spans="1:21">
      <c r="A47" s="3">
        <v>46225</v>
      </c>
      <c r="B47">
        <v>4033.13</v>
      </c>
      <c r="C47">
        <v>4.5000000000000005E-3</v>
      </c>
      <c r="D47">
        <v>66110</v>
      </c>
      <c r="E47">
        <v>-3.2000000000000002E-3</v>
      </c>
      <c r="F47">
        <v>6586</v>
      </c>
    </row>
    <row r="48" spans="1:21">
      <c r="A48" s="3">
        <v>46225</v>
      </c>
      <c r="B48">
        <v>4033.13</v>
      </c>
      <c r="C48">
        <v>4.5000000000000005E-3</v>
      </c>
      <c r="D48">
        <v>66110</v>
      </c>
      <c r="E48">
        <v>-3.2000000000000002E-3</v>
      </c>
      <c r="F48">
        <v>6594</v>
      </c>
    </row>
    <row r="49" spans="1:21">
      <c r="A49" s="3">
        <v>46225</v>
      </c>
      <c r="B49">
        <v>4033.13</v>
      </c>
      <c r="C49">
        <v>4.5000000000000005E-3</v>
      </c>
      <c r="D49">
        <v>66110</v>
      </c>
      <c r="E49">
        <v>-3.2000000000000002E-3</v>
      </c>
      <c r="F49">
        <v>6674</v>
      </c>
      <c r="G49" t="s">
        <v>70</v>
      </c>
      <c r="H49">
        <v>5914</v>
      </c>
      <c r="I49">
        <v>190</v>
      </c>
      <c r="J49">
        <v>3.3193570929419984E-2</v>
      </c>
      <c r="K49">
        <v>5724</v>
      </c>
      <c r="L49">
        <v>6024</v>
      </c>
      <c r="M49">
        <v>6149</v>
      </c>
      <c r="N49">
        <v>5853</v>
      </c>
      <c r="O49">
        <v>-1.8260292164674636E-2</v>
      </c>
      <c r="R49">
        <v>1.0422005808986844E-2</v>
      </c>
      <c r="S49">
        <v>1114400</v>
      </c>
    </row>
    <row r="50" spans="1:21">
      <c r="A50" s="3">
        <v>46225</v>
      </c>
      <c r="B50">
        <v>4033.13</v>
      </c>
      <c r="C50">
        <v>4.5000000000000005E-3</v>
      </c>
      <c r="D50">
        <v>66110</v>
      </c>
      <c r="E50">
        <v>-3.2000000000000002E-3</v>
      </c>
      <c r="F50">
        <v>6758</v>
      </c>
      <c r="G50" t="s">
        <v>71</v>
      </c>
      <c r="H50">
        <v>3444</v>
      </c>
      <c r="I50">
        <v>-14</v>
      </c>
      <c r="J50">
        <v>-4.048582995951417E-3</v>
      </c>
      <c r="K50">
        <v>3458</v>
      </c>
      <c r="L50">
        <v>3400</v>
      </c>
      <c r="M50">
        <v>3467</v>
      </c>
      <c r="N50">
        <v>3400</v>
      </c>
      <c r="O50">
        <v>1.2941176470588235E-2</v>
      </c>
      <c r="R50">
        <v>1.2941176470588235E-2</v>
      </c>
      <c r="S50">
        <v>14994100</v>
      </c>
      <c r="U50">
        <v>4124</v>
      </c>
    </row>
    <row r="51" spans="1:21">
      <c r="A51" s="3">
        <v>46225</v>
      </c>
      <c r="B51">
        <v>4033.13</v>
      </c>
      <c r="C51">
        <v>4.5000000000000005E-3</v>
      </c>
      <c r="D51">
        <v>66110</v>
      </c>
      <c r="E51">
        <v>-3.2000000000000002E-3</v>
      </c>
      <c r="F51">
        <v>6810</v>
      </c>
    </row>
    <row r="52" spans="1:21">
      <c r="A52" s="3">
        <v>46225</v>
      </c>
      <c r="B52">
        <v>4033.13</v>
      </c>
      <c r="C52">
        <v>4.5000000000000005E-3</v>
      </c>
      <c r="D52">
        <v>66110</v>
      </c>
      <c r="E52">
        <v>-3.2000000000000002E-3</v>
      </c>
      <c r="F52">
        <v>6841</v>
      </c>
      <c r="G52" t="s">
        <v>73</v>
      </c>
      <c r="H52">
        <v>5727</v>
      </c>
      <c r="I52">
        <v>20</v>
      </c>
      <c r="J52">
        <v>3.5044681969511127E-3</v>
      </c>
      <c r="K52">
        <v>5707</v>
      </c>
      <c r="L52">
        <v>5719</v>
      </c>
      <c r="M52">
        <v>5825</v>
      </c>
      <c r="N52">
        <v>5678</v>
      </c>
      <c r="O52">
        <v>1.398845952089526E-3</v>
      </c>
      <c r="R52">
        <v>8.6297992250792526E-3</v>
      </c>
      <c r="S52">
        <v>943300</v>
      </c>
      <c r="U52">
        <v>6317</v>
      </c>
    </row>
    <row r="53" spans="1:21">
      <c r="A53" s="3">
        <v>46225</v>
      </c>
      <c r="B53">
        <v>4033.13</v>
      </c>
      <c r="C53">
        <v>4.5000000000000005E-3</v>
      </c>
      <c r="D53">
        <v>66110</v>
      </c>
      <c r="E53">
        <v>-3.2000000000000002E-3</v>
      </c>
      <c r="F53">
        <v>6890</v>
      </c>
      <c r="G53" t="s">
        <v>74</v>
      </c>
      <c r="H53">
        <v>7440</v>
      </c>
      <c r="I53">
        <v>240</v>
      </c>
      <c r="J53">
        <v>3.3333333333333333E-2</v>
      </c>
      <c r="K53">
        <v>7200</v>
      </c>
      <c r="L53">
        <v>7750</v>
      </c>
      <c r="M53">
        <v>7890</v>
      </c>
      <c r="N53">
        <v>7440</v>
      </c>
      <c r="O53">
        <v>-0.04</v>
      </c>
      <c r="R53">
        <v>0</v>
      </c>
      <c r="S53">
        <v>1232800</v>
      </c>
      <c r="U53">
        <v>11700</v>
      </c>
    </row>
    <row r="54" spans="1:21">
      <c r="A54" s="3">
        <v>46225</v>
      </c>
      <c r="B54">
        <v>4033.13</v>
      </c>
      <c r="C54">
        <v>4.5000000000000005E-3</v>
      </c>
      <c r="D54">
        <v>66110</v>
      </c>
      <c r="E54">
        <v>-3.2000000000000002E-3</v>
      </c>
      <c r="F54">
        <v>6925</v>
      </c>
      <c r="G54" t="s">
        <v>75</v>
      </c>
      <c r="H54">
        <v>4104</v>
      </c>
      <c r="I54">
        <v>56</v>
      </c>
      <c r="J54">
        <v>1.383399209486166E-2</v>
      </c>
      <c r="K54">
        <v>4048</v>
      </c>
      <c r="L54">
        <v>4160</v>
      </c>
      <c r="M54">
        <v>4215</v>
      </c>
      <c r="N54">
        <v>4094</v>
      </c>
      <c r="O54">
        <v>-1.3461538461538462E-2</v>
      </c>
      <c r="R54">
        <v>2.4425989252564728E-3</v>
      </c>
      <c r="S54">
        <v>338900</v>
      </c>
      <c r="U54">
        <v>5164</v>
      </c>
    </row>
    <row r="55" spans="1:21">
      <c r="A55" s="3">
        <v>46225</v>
      </c>
      <c r="B55">
        <v>4033.13</v>
      </c>
      <c r="C55">
        <v>4.5000000000000005E-3</v>
      </c>
      <c r="D55">
        <v>66110</v>
      </c>
      <c r="E55">
        <v>-3.2000000000000002E-3</v>
      </c>
      <c r="F55">
        <v>6963</v>
      </c>
    </row>
    <row r="56" spans="1:21">
      <c r="A56" s="3">
        <v>46225</v>
      </c>
      <c r="B56">
        <v>4033.13</v>
      </c>
      <c r="C56">
        <v>4.5000000000000005E-3</v>
      </c>
      <c r="D56">
        <v>66110</v>
      </c>
      <c r="E56">
        <v>-3.2000000000000002E-3</v>
      </c>
      <c r="F56">
        <v>7011</v>
      </c>
      <c r="G56" t="s">
        <v>77</v>
      </c>
      <c r="H56">
        <v>3892</v>
      </c>
      <c r="I56">
        <v>40</v>
      </c>
      <c r="J56">
        <v>1.0384215991692628E-2</v>
      </c>
      <c r="K56">
        <v>3852</v>
      </c>
      <c r="L56">
        <v>3809</v>
      </c>
      <c r="M56">
        <v>3916</v>
      </c>
      <c r="N56">
        <v>3804</v>
      </c>
      <c r="O56">
        <v>2.179049619322657E-2</v>
      </c>
      <c r="R56">
        <v>2.3133543638275498E-2</v>
      </c>
      <c r="S56">
        <v>13718100</v>
      </c>
      <c r="T56">
        <v>3882.5603000000001</v>
      </c>
      <c r="U56">
        <v>5208</v>
      </c>
    </row>
    <row r="57" spans="1:21">
      <c r="A57" s="3">
        <v>46225</v>
      </c>
      <c r="B57">
        <v>4033.13</v>
      </c>
      <c r="C57">
        <v>4.5000000000000005E-3</v>
      </c>
      <c r="D57">
        <v>66110</v>
      </c>
      <c r="E57">
        <v>-3.2000000000000002E-3</v>
      </c>
      <c r="F57">
        <v>7013</v>
      </c>
      <c r="G57" t="s">
        <v>78</v>
      </c>
      <c r="H57">
        <v>2779</v>
      </c>
      <c r="I57">
        <v>-1</v>
      </c>
      <c r="J57">
        <v>-3.5971223021582735E-4</v>
      </c>
      <c r="K57">
        <v>2780</v>
      </c>
      <c r="L57">
        <v>2800</v>
      </c>
      <c r="M57">
        <v>2831</v>
      </c>
      <c r="N57">
        <v>2747</v>
      </c>
      <c r="O57">
        <v>-7.4999999999999997E-3</v>
      </c>
      <c r="R57">
        <v>1.1649071714597743E-2</v>
      </c>
      <c r="S57">
        <v>9040300</v>
      </c>
    </row>
    <row r="58" spans="1:21">
      <c r="A58" s="3">
        <v>46225</v>
      </c>
      <c r="B58">
        <v>4033.13</v>
      </c>
      <c r="C58">
        <v>4.5000000000000005E-3</v>
      </c>
      <c r="D58">
        <v>66110</v>
      </c>
      <c r="E58">
        <v>-3.2000000000000002E-3</v>
      </c>
      <c r="F58">
        <v>7047</v>
      </c>
    </row>
    <row r="59" spans="1:21">
      <c r="A59" s="3">
        <v>46225</v>
      </c>
      <c r="B59">
        <v>4033.13</v>
      </c>
      <c r="C59">
        <v>4.5000000000000005E-3</v>
      </c>
      <c r="D59">
        <v>66110</v>
      </c>
      <c r="E59">
        <v>-3.2000000000000002E-3</v>
      </c>
      <c r="F59">
        <v>7084</v>
      </c>
    </row>
    <row r="60" spans="1:21">
      <c r="A60" s="3">
        <v>46225</v>
      </c>
      <c r="B60">
        <v>4033.13</v>
      </c>
      <c r="C60">
        <v>4.5000000000000005E-3</v>
      </c>
      <c r="D60">
        <v>66110</v>
      </c>
      <c r="E60">
        <v>-3.2000000000000002E-3</v>
      </c>
      <c r="F60">
        <v>7182</v>
      </c>
      <c r="G60" t="s">
        <v>81</v>
      </c>
      <c r="H60">
        <v>3411</v>
      </c>
      <c r="I60">
        <v>63</v>
      </c>
      <c r="J60">
        <v>1.8817204301075269E-2</v>
      </c>
      <c r="K60">
        <v>3348</v>
      </c>
      <c r="L60">
        <v>3404</v>
      </c>
      <c r="M60">
        <v>3460</v>
      </c>
      <c r="N60">
        <v>3364</v>
      </c>
      <c r="O60">
        <v>2.0564042303172739E-3</v>
      </c>
      <c r="R60">
        <v>1.3971462544589775E-2</v>
      </c>
      <c r="S60">
        <v>7786700</v>
      </c>
      <c r="U60">
        <v>3402</v>
      </c>
    </row>
    <row r="61" spans="1:21">
      <c r="A61" s="3">
        <v>46225</v>
      </c>
      <c r="B61">
        <v>4033.13</v>
      </c>
      <c r="C61">
        <v>4.5000000000000005E-3</v>
      </c>
      <c r="D61">
        <v>66110</v>
      </c>
      <c r="E61">
        <v>-3.2000000000000002E-3</v>
      </c>
      <c r="F61">
        <v>7203</v>
      </c>
      <c r="G61" t="s">
        <v>82</v>
      </c>
      <c r="H61">
        <v>2939</v>
      </c>
      <c r="I61">
        <v>-5.5</v>
      </c>
      <c r="J61">
        <v>-1.8678892851078282E-3</v>
      </c>
      <c r="K61">
        <v>2944.5</v>
      </c>
      <c r="L61">
        <v>2921.5</v>
      </c>
      <c r="M61">
        <v>2951</v>
      </c>
      <c r="N61">
        <v>2897.5</v>
      </c>
      <c r="O61">
        <v>5.9900735923327057E-3</v>
      </c>
      <c r="R61">
        <v>1.4322691975841243E-2</v>
      </c>
      <c r="S61">
        <v>24733500</v>
      </c>
      <c r="U61">
        <v>4000</v>
      </c>
    </row>
    <row r="62" spans="1:21">
      <c r="A62" s="3">
        <v>46225</v>
      </c>
      <c r="B62">
        <v>4033.13</v>
      </c>
      <c r="C62">
        <v>4.5000000000000005E-3</v>
      </c>
      <c r="D62">
        <v>66110</v>
      </c>
      <c r="E62">
        <v>-3.2000000000000002E-3</v>
      </c>
      <c r="F62">
        <v>7213</v>
      </c>
    </row>
    <row r="63" spans="1:21">
      <c r="A63" s="3">
        <v>46225</v>
      </c>
      <c r="B63">
        <v>4033.13</v>
      </c>
      <c r="C63">
        <v>4.5000000000000005E-3</v>
      </c>
      <c r="D63">
        <v>66110</v>
      </c>
      <c r="E63">
        <v>-3.2000000000000002E-3</v>
      </c>
      <c r="F63">
        <v>7220</v>
      </c>
    </row>
    <row r="64" spans="1:21">
      <c r="A64" s="3">
        <v>46225</v>
      </c>
      <c r="B64">
        <v>4033.13</v>
      </c>
      <c r="C64">
        <v>4.5000000000000005E-3</v>
      </c>
      <c r="D64">
        <v>66110</v>
      </c>
      <c r="E64">
        <v>-3.2000000000000002E-3</v>
      </c>
      <c r="F64">
        <v>7269</v>
      </c>
    </row>
    <row r="65" spans="1:21">
      <c r="A65" s="3">
        <v>46225</v>
      </c>
      <c r="B65">
        <v>4033.13</v>
      </c>
      <c r="C65">
        <v>4.5000000000000005E-3</v>
      </c>
      <c r="D65">
        <v>66110</v>
      </c>
      <c r="E65">
        <v>-3.2000000000000002E-3</v>
      </c>
      <c r="F65">
        <v>7272</v>
      </c>
    </row>
    <row r="66" spans="1:21">
      <c r="A66" s="3">
        <v>46225</v>
      </c>
      <c r="B66">
        <v>4033.13</v>
      </c>
      <c r="C66">
        <v>4.5000000000000005E-3</v>
      </c>
      <c r="D66">
        <v>66110</v>
      </c>
      <c r="E66">
        <v>-3.2000000000000002E-3</v>
      </c>
      <c r="F66">
        <v>7376</v>
      </c>
    </row>
    <row r="67" spans="1:21">
      <c r="A67" s="3">
        <v>46225</v>
      </c>
      <c r="B67">
        <v>4033.13</v>
      </c>
      <c r="C67">
        <v>4.5000000000000005E-3</v>
      </c>
      <c r="D67">
        <v>66110</v>
      </c>
      <c r="E67">
        <v>-3.2000000000000002E-3</v>
      </c>
      <c r="F67">
        <v>7525</v>
      </c>
    </row>
    <row r="68" spans="1:21">
      <c r="A68" s="3">
        <v>46225</v>
      </c>
      <c r="B68">
        <v>4033.13</v>
      </c>
      <c r="C68">
        <v>4.5000000000000005E-3</v>
      </c>
      <c r="D68">
        <v>66110</v>
      </c>
      <c r="E68">
        <v>-3.2000000000000002E-3</v>
      </c>
      <c r="F68">
        <v>7729</v>
      </c>
      <c r="G68" t="s">
        <v>89</v>
      </c>
      <c r="H68">
        <v>18255</v>
      </c>
      <c r="I68">
        <v>70</v>
      </c>
      <c r="J68">
        <v>3.8493263678856201E-3</v>
      </c>
      <c r="K68">
        <v>18185</v>
      </c>
      <c r="L68">
        <v>18585</v>
      </c>
      <c r="M68">
        <v>19195</v>
      </c>
      <c r="N68">
        <v>18195</v>
      </c>
      <c r="O68">
        <v>-1.7756255044390639E-2</v>
      </c>
      <c r="R68">
        <v>3.2976092333058533E-3</v>
      </c>
      <c r="S68">
        <v>438200</v>
      </c>
      <c r="U68">
        <v>21310</v>
      </c>
    </row>
    <row r="69" spans="1:21">
      <c r="A69" s="3">
        <v>46225</v>
      </c>
      <c r="B69">
        <v>4033.13</v>
      </c>
      <c r="C69">
        <v>4.5000000000000005E-3</v>
      </c>
      <c r="D69">
        <v>66110</v>
      </c>
      <c r="E69">
        <v>-3.2000000000000002E-3</v>
      </c>
      <c r="F69">
        <v>7921</v>
      </c>
    </row>
    <row r="70" spans="1:21">
      <c r="A70" s="3">
        <v>46225</v>
      </c>
      <c r="B70">
        <v>4033.13</v>
      </c>
      <c r="C70">
        <v>4.5000000000000005E-3</v>
      </c>
      <c r="D70">
        <v>66110</v>
      </c>
      <c r="E70">
        <v>-3.2000000000000002E-3</v>
      </c>
      <c r="F70">
        <v>8031</v>
      </c>
    </row>
    <row r="71" spans="1:21">
      <c r="A71" s="3">
        <v>46225</v>
      </c>
      <c r="B71">
        <v>4033.13</v>
      </c>
      <c r="C71">
        <v>4.5000000000000005E-3</v>
      </c>
      <c r="D71">
        <v>66110</v>
      </c>
      <c r="E71">
        <v>-3.2000000000000002E-3</v>
      </c>
      <c r="F71">
        <v>8058</v>
      </c>
      <c r="G71" t="s">
        <v>92</v>
      </c>
      <c r="H71">
        <v>4888</v>
      </c>
      <c r="I71">
        <v>224</v>
      </c>
      <c r="J71">
        <v>4.8027444253859346E-2</v>
      </c>
      <c r="K71">
        <v>4664</v>
      </c>
      <c r="L71">
        <v>4795</v>
      </c>
      <c r="M71">
        <v>4947</v>
      </c>
      <c r="N71">
        <v>4772</v>
      </c>
      <c r="O71">
        <v>1.9395203336809178E-2</v>
      </c>
      <c r="R71">
        <v>2.4308466051969825E-2</v>
      </c>
      <c r="S71">
        <v>12371100</v>
      </c>
      <c r="U71">
        <v>6012</v>
      </c>
    </row>
    <row r="72" spans="1:21">
      <c r="A72" s="3">
        <v>46225</v>
      </c>
      <c r="B72">
        <v>4033.13</v>
      </c>
      <c r="C72">
        <v>4.5000000000000005E-3</v>
      </c>
      <c r="D72">
        <v>66110</v>
      </c>
      <c r="E72">
        <v>-3.2000000000000002E-3</v>
      </c>
      <c r="F72">
        <v>8233</v>
      </c>
    </row>
    <row r="73" spans="1:21">
      <c r="A73" s="3">
        <v>46225</v>
      </c>
      <c r="B73">
        <v>4033.13</v>
      </c>
      <c r="C73">
        <v>4.5000000000000005E-3</v>
      </c>
      <c r="D73">
        <v>66110</v>
      </c>
      <c r="E73">
        <v>-3.2000000000000002E-3</v>
      </c>
      <c r="F73">
        <v>8304</v>
      </c>
    </row>
    <row r="74" spans="1:21">
      <c r="A74" s="3">
        <v>46225</v>
      </c>
      <c r="B74">
        <v>4033.13</v>
      </c>
      <c r="C74">
        <v>4.5000000000000005E-3</v>
      </c>
      <c r="D74">
        <v>66110</v>
      </c>
      <c r="E74">
        <v>-3.2000000000000002E-3</v>
      </c>
      <c r="F74">
        <v>8316</v>
      </c>
      <c r="G74" t="s">
        <v>95</v>
      </c>
      <c r="H74">
        <v>7072</v>
      </c>
      <c r="I74">
        <v>121</v>
      </c>
      <c r="J74">
        <v>1.7407567256509854E-2</v>
      </c>
      <c r="K74">
        <v>6951</v>
      </c>
      <c r="L74">
        <v>7020</v>
      </c>
      <c r="M74">
        <v>7147</v>
      </c>
      <c r="N74">
        <v>6972</v>
      </c>
      <c r="O74">
        <v>7.4074074074074077E-3</v>
      </c>
      <c r="R74">
        <v>1.4343086632243259E-2</v>
      </c>
      <c r="S74">
        <v>13171600</v>
      </c>
      <c r="U74">
        <v>7137</v>
      </c>
    </row>
    <row r="75" spans="1:21">
      <c r="A75" s="3">
        <v>46225</v>
      </c>
      <c r="B75">
        <v>4033.13</v>
      </c>
      <c r="C75">
        <v>4.5000000000000005E-3</v>
      </c>
      <c r="D75">
        <v>66110</v>
      </c>
      <c r="E75">
        <v>-3.2000000000000002E-3</v>
      </c>
      <c r="F75">
        <v>8331</v>
      </c>
    </row>
    <row r="76" spans="1:21">
      <c r="A76" s="3">
        <v>46225</v>
      </c>
      <c r="B76">
        <v>4033.13</v>
      </c>
      <c r="C76">
        <v>4.5000000000000005E-3</v>
      </c>
      <c r="D76">
        <v>66110</v>
      </c>
      <c r="E76">
        <v>-3.2000000000000002E-3</v>
      </c>
      <c r="F76">
        <v>8424</v>
      </c>
      <c r="G76" t="s">
        <v>97</v>
      </c>
      <c r="H76">
        <v>4432</v>
      </c>
      <c r="I76">
        <v>7</v>
      </c>
      <c r="J76">
        <v>1.5819209039548022E-3</v>
      </c>
      <c r="K76">
        <v>4425</v>
      </c>
      <c r="L76">
        <v>4430</v>
      </c>
      <c r="M76">
        <v>4441</v>
      </c>
      <c r="N76">
        <v>4402</v>
      </c>
      <c r="O76">
        <v>4.514672686230248E-4</v>
      </c>
      <c r="R76">
        <v>6.8150840527033164E-3</v>
      </c>
      <c r="S76">
        <v>135200</v>
      </c>
      <c r="U76">
        <v>4664</v>
      </c>
    </row>
    <row r="77" spans="1:21">
      <c r="A77" s="3">
        <v>46225</v>
      </c>
      <c r="B77">
        <v>4033.13</v>
      </c>
      <c r="C77">
        <v>4.5000000000000005E-3</v>
      </c>
      <c r="D77">
        <v>66110</v>
      </c>
      <c r="E77">
        <v>-3.2000000000000002E-3</v>
      </c>
      <c r="F77">
        <v>8425</v>
      </c>
    </row>
    <row r="78" spans="1:21">
      <c r="A78" s="3">
        <v>46225</v>
      </c>
      <c r="B78">
        <v>4033.13</v>
      </c>
      <c r="C78">
        <v>4.5000000000000005E-3</v>
      </c>
      <c r="D78">
        <v>66110</v>
      </c>
      <c r="E78">
        <v>-3.2000000000000002E-3</v>
      </c>
      <c r="F78">
        <v>8591</v>
      </c>
      <c r="G78" t="s">
        <v>99</v>
      </c>
      <c r="H78">
        <v>6582</v>
      </c>
      <c r="I78">
        <v>80</v>
      </c>
      <c r="J78">
        <v>1.2303906490310674E-2</v>
      </c>
      <c r="K78">
        <v>6502</v>
      </c>
      <c r="L78">
        <v>6529</v>
      </c>
      <c r="M78">
        <v>6639</v>
      </c>
      <c r="N78">
        <v>6492</v>
      </c>
      <c r="O78">
        <v>8.1176290396691685E-3</v>
      </c>
      <c r="R78">
        <v>1.3863216266173753E-2</v>
      </c>
      <c r="S78">
        <v>3138200</v>
      </c>
      <c r="U78">
        <v>6605</v>
      </c>
    </row>
    <row r="79" spans="1:21">
      <c r="A79" s="3">
        <v>46225</v>
      </c>
      <c r="B79">
        <v>4033.13</v>
      </c>
      <c r="C79">
        <v>4.5000000000000005E-3</v>
      </c>
      <c r="D79">
        <v>66110</v>
      </c>
      <c r="E79">
        <v>-3.2000000000000002E-3</v>
      </c>
      <c r="F79">
        <v>8593</v>
      </c>
      <c r="G79" t="s">
        <v>100</v>
      </c>
      <c r="H79">
        <v>1437</v>
      </c>
      <c r="I79">
        <v>-3</v>
      </c>
      <c r="J79">
        <v>-2.0833333333333333E-3</v>
      </c>
      <c r="K79">
        <v>1440</v>
      </c>
      <c r="L79">
        <v>1440</v>
      </c>
      <c r="M79">
        <v>1442</v>
      </c>
      <c r="N79">
        <v>1425.5</v>
      </c>
      <c r="O79">
        <v>-2.0833333333333333E-3</v>
      </c>
      <c r="R79">
        <v>8.0673447913012977E-3</v>
      </c>
      <c r="S79">
        <v>4159900</v>
      </c>
      <c r="U79">
        <v>1541.5</v>
      </c>
    </row>
    <row r="80" spans="1:21">
      <c r="A80" s="3">
        <v>46225</v>
      </c>
      <c r="B80">
        <v>4033.13</v>
      </c>
      <c r="C80">
        <v>4.5000000000000005E-3</v>
      </c>
      <c r="D80">
        <v>66110</v>
      </c>
      <c r="E80">
        <v>-3.2000000000000002E-3</v>
      </c>
      <c r="F80">
        <v>8604</v>
      </c>
      <c r="G80" t="s">
        <v>101</v>
      </c>
      <c r="H80">
        <v>1603</v>
      </c>
      <c r="I80">
        <v>16.5</v>
      </c>
      <c r="J80">
        <v>1.0400252127324299E-2</v>
      </c>
      <c r="K80">
        <v>1586.5</v>
      </c>
      <c r="L80">
        <v>1596</v>
      </c>
      <c r="M80">
        <v>1624.5</v>
      </c>
      <c r="N80">
        <v>1579.5</v>
      </c>
      <c r="O80">
        <v>4.3859649122807015E-3</v>
      </c>
      <c r="R80">
        <v>1.4878125989237101E-2</v>
      </c>
      <c r="S80">
        <v>9271000</v>
      </c>
      <c r="U80">
        <v>1636</v>
      </c>
    </row>
    <row r="81" spans="1:26">
      <c r="A81" s="3">
        <v>46225</v>
      </c>
      <c r="B81">
        <v>4033.13</v>
      </c>
      <c r="C81">
        <v>4.5000000000000005E-3</v>
      </c>
      <c r="D81">
        <v>66110</v>
      </c>
      <c r="E81">
        <v>-3.2000000000000002E-3</v>
      </c>
      <c r="F81">
        <v>8697</v>
      </c>
    </row>
    <row r="82" spans="1:26">
      <c r="A82" s="3">
        <v>46225</v>
      </c>
      <c r="B82">
        <v>4033.13</v>
      </c>
      <c r="C82">
        <v>4.5000000000000005E-3</v>
      </c>
      <c r="D82">
        <v>66110</v>
      </c>
      <c r="E82">
        <v>-3.2000000000000002E-3</v>
      </c>
      <c r="F82">
        <v>8830</v>
      </c>
    </row>
    <row r="83" spans="1:26">
      <c r="A83" s="3">
        <v>46225</v>
      </c>
      <c r="B83">
        <v>4033.13</v>
      </c>
      <c r="C83">
        <v>4.5000000000000005E-3</v>
      </c>
      <c r="D83">
        <v>66110</v>
      </c>
      <c r="E83">
        <v>-3.2000000000000002E-3</v>
      </c>
      <c r="F83">
        <v>9020</v>
      </c>
      <c r="G83" t="s">
        <v>104</v>
      </c>
      <c r="H83">
        <v>3617</v>
      </c>
      <c r="I83">
        <v>-33</v>
      </c>
      <c r="J83">
        <v>-9.0410958904109592E-3</v>
      </c>
      <c r="K83">
        <v>3650</v>
      </c>
      <c r="L83">
        <v>3590</v>
      </c>
      <c r="M83">
        <v>3649</v>
      </c>
      <c r="N83">
        <v>3555</v>
      </c>
      <c r="O83">
        <v>7.5208913649025067E-3</v>
      </c>
      <c r="R83">
        <v>1.7440225035161745E-2</v>
      </c>
      <c r="S83">
        <v>3051700</v>
      </c>
      <c r="U83">
        <v>4211</v>
      </c>
    </row>
    <row r="84" spans="1:26">
      <c r="A84" s="3">
        <v>46225</v>
      </c>
      <c r="B84">
        <v>4033.13</v>
      </c>
      <c r="C84">
        <v>4.5000000000000005E-3</v>
      </c>
      <c r="D84">
        <v>66110</v>
      </c>
      <c r="E84">
        <v>-3.2000000000000002E-3</v>
      </c>
      <c r="F84">
        <v>9024</v>
      </c>
    </row>
    <row r="85" spans="1:26">
      <c r="A85" s="3">
        <v>46225</v>
      </c>
      <c r="B85">
        <v>4033.13</v>
      </c>
      <c r="C85">
        <v>4.5000000000000005E-3</v>
      </c>
      <c r="D85">
        <v>66110</v>
      </c>
      <c r="E85">
        <v>-3.2000000000000002E-3</v>
      </c>
      <c r="F85">
        <v>9069</v>
      </c>
      <c r="G85" t="s">
        <v>106</v>
      </c>
      <c r="H85">
        <v>2200.5</v>
      </c>
      <c r="I85">
        <v>-25</v>
      </c>
      <c r="J85">
        <v>-1.1233430689732645E-2</v>
      </c>
      <c r="K85">
        <v>2225.5</v>
      </c>
      <c r="L85">
        <v>2210</v>
      </c>
      <c r="M85">
        <v>2223</v>
      </c>
      <c r="N85">
        <v>2187</v>
      </c>
      <c r="O85">
        <v>-4.2986425339366519E-3</v>
      </c>
      <c r="R85">
        <v>6.1728395061728392E-3</v>
      </c>
      <c r="S85">
        <v>240500</v>
      </c>
      <c r="U85">
        <v>2252.5</v>
      </c>
    </row>
    <row r="86" spans="1:26">
      <c r="A86" s="3">
        <v>46225</v>
      </c>
      <c r="B86">
        <v>4033.13</v>
      </c>
      <c r="C86">
        <v>4.5000000000000005E-3</v>
      </c>
      <c r="D86">
        <v>66110</v>
      </c>
      <c r="E86">
        <v>-3.2000000000000002E-3</v>
      </c>
      <c r="F86">
        <v>9227</v>
      </c>
      <c r="G86" t="s">
        <v>107</v>
      </c>
      <c r="H86">
        <v>811</v>
      </c>
      <c r="I86">
        <v>0</v>
      </c>
      <c r="J86">
        <v>0</v>
      </c>
      <c r="K86">
        <v>811</v>
      </c>
      <c r="L86">
        <v>812</v>
      </c>
      <c r="M86">
        <v>831</v>
      </c>
      <c r="N86">
        <v>810</v>
      </c>
      <c r="O86">
        <v>-1.2315270935960591E-3</v>
      </c>
      <c r="R86">
        <v>1.2345679012345679E-3</v>
      </c>
      <c r="S86">
        <v>109900</v>
      </c>
      <c r="T86">
        <v>818.85889999999995</v>
      </c>
      <c r="U86">
        <v>1620</v>
      </c>
    </row>
    <row r="87" spans="1:26">
      <c r="A87" s="3">
        <v>46225</v>
      </c>
      <c r="B87">
        <v>4033.13</v>
      </c>
      <c r="C87">
        <v>4.5000000000000005E-3</v>
      </c>
      <c r="D87">
        <v>66110</v>
      </c>
      <c r="E87">
        <v>-3.2000000000000002E-3</v>
      </c>
      <c r="F87">
        <v>9303</v>
      </c>
    </row>
    <row r="88" spans="1:26">
      <c r="A88" s="3">
        <v>46225</v>
      </c>
      <c r="B88">
        <v>4033.13</v>
      </c>
      <c r="C88">
        <v>4.5000000000000005E-3</v>
      </c>
      <c r="D88">
        <v>66110</v>
      </c>
      <c r="E88">
        <v>-3.2000000000000002E-3</v>
      </c>
      <c r="F88">
        <v>9308</v>
      </c>
    </row>
    <row r="89" spans="1:26">
      <c r="A89" s="3">
        <v>46225</v>
      </c>
      <c r="B89">
        <v>4033.13</v>
      </c>
      <c r="C89">
        <v>4.5000000000000005E-3</v>
      </c>
      <c r="D89">
        <v>66110</v>
      </c>
      <c r="E89">
        <v>-3.2000000000000002E-3</v>
      </c>
      <c r="F89">
        <v>9348</v>
      </c>
      <c r="G89" t="s">
        <v>110</v>
      </c>
      <c r="H89">
        <v>415</v>
      </c>
      <c r="I89">
        <v>2</v>
      </c>
      <c r="J89">
        <v>4.8426150121065378E-3</v>
      </c>
      <c r="K89">
        <v>413</v>
      </c>
      <c r="L89">
        <v>415</v>
      </c>
      <c r="M89">
        <v>423</v>
      </c>
      <c r="N89">
        <v>412</v>
      </c>
      <c r="O89">
        <v>0</v>
      </c>
      <c r="R89">
        <v>7.2815533980582527E-3</v>
      </c>
      <c r="S89">
        <v>986000</v>
      </c>
      <c r="U89">
        <v>710</v>
      </c>
    </row>
    <row r="90" spans="1:26">
      <c r="A90" s="3">
        <v>46225</v>
      </c>
      <c r="B90">
        <v>4033.13</v>
      </c>
      <c r="C90">
        <v>4.5000000000000005E-3</v>
      </c>
      <c r="D90">
        <v>66110</v>
      </c>
      <c r="E90">
        <v>-3.2000000000000002E-3</v>
      </c>
      <c r="F90">
        <v>9432</v>
      </c>
    </row>
    <row r="91" spans="1:26">
      <c r="A91" s="3">
        <v>46225</v>
      </c>
      <c r="B91">
        <v>4033.13</v>
      </c>
      <c r="C91">
        <v>4.5000000000000005E-3</v>
      </c>
      <c r="D91">
        <v>66110</v>
      </c>
      <c r="E91">
        <v>-3.2000000000000002E-3</v>
      </c>
      <c r="F91">
        <v>9449</v>
      </c>
      <c r="G91" t="s">
        <v>112</v>
      </c>
      <c r="H91">
        <v>3950</v>
      </c>
      <c r="I91">
        <v>-108</v>
      </c>
      <c r="J91">
        <v>-2.661409561360276E-2</v>
      </c>
      <c r="K91">
        <v>4058</v>
      </c>
      <c r="L91">
        <v>3990</v>
      </c>
      <c r="M91">
        <v>4012</v>
      </c>
      <c r="N91">
        <v>3916</v>
      </c>
      <c r="O91">
        <v>-1.0025062656641603E-2</v>
      </c>
      <c r="R91">
        <v>8.6823289070480075E-3</v>
      </c>
      <c r="S91">
        <v>501100</v>
      </c>
      <c r="U91">
        <v>4140</v>
      </c>
    </row>
    <row r="92" spans="1:26">
      <c r="A92" s="3">
        <v>46225</v>
      </c>
      <c r="B92">
        <v>4033.13</v>
      </c>
      <c r="C92">
        <v>4.5000000000000005E-3</v>
      </c>
      <c r="D92">
        <v>66110</v>
      </c>
      <c r="E92">
        <v>-3.2000000000000002E-3</v>
      </c>
      <c r="F92">
        <v>9501</v>
      </c>
      <c r="G92" t="s">
        <v>113</v>
      </c>
      <c r="H92">
        <v>505.3</v>
      </c>
      <c r="I92">
        <v>1.9000000000000341</v>
      </c>
      <c r="J92">
        <v>3.7743345252285146E-3</v>
      </c>
      <c r="K92">
        <v>503.4</v>
      </c>
      <c r="L92">
        <v>503.4</v>
      </c>
      <c r="M92">
        <v>509.9</v>
      </c>
      <c r="N92">
        <v>492.6</v>
      </c>
      <c r="O92">
        <v>3.7743345252285146E-3</v>
      </c>
      <c r="R92">
        <v>2.5781567194478255E-2</v>
      </c>
      <c r="S92">
        <v>29743300</v>
      </c>
      <c r="U92">
        <v>760</v>
      </c>
    </row>
    <row r="93" spans="1:26">
      <c r="A93" s="3">
        <v>46225</v>
      </c>
      <c r="B93">
        <v>4033.13</v>
      </c>
      <c r="C93">
        <v>4.5000000000000005E-3</v>
      </c>
      <c r="D93">
        <v>66110</v>
      </c>
      <c r="E93">
        <v>-3.2000000000000002E-3</v>
      </c>
      <c r="F93">
        <v>9531</v>
      </c>
      <c r="G93" t="s">
        <v>114</v>
      </c>
      <c r="H93">
        <v>6151</v>
      </c>
      <c r="I93">
        <v>24</v>
      </c>
      <c r="J93">
        <v>3.9170882976987103E-3</v>
      </c>
      <c r="K93">
        <v>6127</v>
      </c>
      <c r="L93">
        <v>6127</v>
      </c>
      <c r="M93">
        <v>6155</v>
      </c>
      <c r="N93">
        <v>6089</v>
      </c>
      <c r="O93">
        <v>3.9170882976987103E-3</v>
      </c>
      <c r="R93">
        <v>1.018229594350468E-2</v>
      </c>
      <c r="S93">
        <v>1118600</v>
      </c>
      <c r="U93">
        <v>7967</v>
      </c>
    </row>
    <row r="94" spans="1:26">
      <c r="A94" s="3">
        <v>46225</v>
      </c>
      <c r="B94">
        <v>4033.13</v>
      </c>
      <c r="C94">
        <v>4.5000000000000005E-3</v>
      </c>
      <c r="D94">
        <v>66110</v>
      </c>
      <c r="E94">
        <v>-3.2000000000000002E-3</v>
      </c>
      <c r="F94">
        <v>9882</v>
      </c>
      <c r="G94" t="s">
        <v>115</v>
      </c>
      <c r="H94">
        <v>1803</v>
      </c>
      <c r="I94">
        <v>-22</v>
      </c>
      <c r="J94">
        <v>-1.2054794520547946E-2</v>
      </c>
      <c r="K94">
        <v>1825</v>
      </c>
      <c r="L94">
        <v>1806</v>
      </c>
      <c r="M94">
        <v>1811</v>
      </c>
      <c r="N94">
        <v>1795</v>
      </c>
      <c r="O94">
        <v>-1.6611295681063123E-3</v>
      </c>
      <c r="R94">
        <v>4.4568245125348191E-3</v>
      </c>
      <c r="S94">
        <v>163900</v>
      </c>
      <c r="U94">
        <v>1857</v>
      </c>
    </row>
    <row r="95" spans="1:26">
      <c r="A95" s="3">
        <v>46226</v>
      </c>
      <c r="B95">
        <v>4053.88</v>
      </c>
      <c r="C95">
        <v>5.1000000000000004E-3</v>
      </c>
      <c r="D95">
        <v>66450</v>
      </c>
      <c r="E95">
        <v>5.7999999999999996E-3</v>
      </c>
      <c r="F95">
        <v>1605</v>
      </c>
      <c r="G95" t="s">
        <v>21</v>
      </c>
      <c r="H95">
        <v>3697</v>
      </c>
      <c r="I95">
        <v>82</v>
      </c>
      <c r="J95">
        <v>2.268326417704011E-2</v>
      </c>
      <c r="K95">
        <v>3615</v>
      </c>
      <c r="L95">
        <v>3620</v>
      </c>
      <c r="M95">
        <v>3697</v>
      </c>
      <c r="N95">
        <v>3610</v>
      </c>
      <c r="O95">
        <v>2.1270718232044197E-2</v>
      </c>
      <c r="P95">
        <v>3669</v>
      </c>
      <c r="Q95">
        <v>7.6315072226764789E-3</v>
      </c>
      <c r="R95">
        <v>2.4099722991689752E-2</v>
      </c>
      <c r="S95">
        <v>4803200</v>
      </c>
      <c r="T95">
        <v>3670.5866999999998</v>
      </c>
      <c r="U95">
        <v>4955</v>
      </c>
      <c r="V95">
        <v>3020</v>
      </c>
      <c r="Z95">
        <v>0.64583333333333337</v>
      </c>
    </row>
    <row r="96" spans="1:26">
      <c r="A96" s="3">
        <v>46226</v>
      </c>
      <c r="B96">
        <v>4053.88</v>
      </c>
      <c r="C96">
        <v>5.1000000000000004E-3</v>
      </c>
      <c r="D96">
        <v>66450</v>
      </c>
      <c r="E96">
        <v>5.7999999999999996E-3</v>
      </c>
      <c r="F96">
        <v>1833</v>
      </c>
      <c r="G96" t="s">
        <v>24</v>
      </c>
      <c r="H96">
        <v>5730</v>
      </c>
      <c r="I96">
        <v>60</v>
      </c>
      <c r="J96">
        <v>1.0582010582010581E-2</v>
      </c>
      <c r="K96">
        <v>5670</v>
      </c>
      <c r="L96">
        <v>5680</v>
      </c>
      <c r="M96">
        <v>5750</v>
      </c>
      <c r="N96">
        <v>5680</v>
      </c>
      <c r="O96">
        <v>8.8028169014084511E-3</v>
      </c>
      <c r="P96">
        <v>5730</v>
      </c>
      <c r="Q96">
        <v>0</v>
      </c>
      <c r="R96">
        <v>8.8028169014084511E-3</v>
      </c>
      <c r="S96">
        <v>102600</v>
      </c>
      <c r="T96">
        <v>5726.0817999999999</v>
      </c>
      <c r="U96">
        <v>7490</v>
      </c>
      <c r="V96">
        <v>5420</v>
      </c>
      <c r="Z96">
        <v>0.64583333333333337</v>
      </c>
    </row>
    <row r="97" spans="1:26">
      <c r="A97" s="3">
        <v>46226</v>
      </c>
      <c r="B97">
        <v>4053.88</v>
      </c>
      <c r="C97">
        <v>5.1000000000000004E-3</v>
      </c>
      <c r="D97">
        <v>66450</v>
      </c>
      <c r="E97">
        <v>5.7999999999999996E-3</v>
      </c>
      <c r="F97">
        <v>1911</v>
      </c>
      <c r="G97" t="s">
        <v>25</v>
      </c>
      <c r="H97">
        <v>1328</v>
      </c>
      <c r="I97">
        <v>1</v>
      </c>
      <c r="J97">
        <v>7.5357950263752827E-4</v>
      </c>
      <c r="K97">
        <v>1327</v>
      </c>
      <c r="L97">
        <v>1329</v>
      </c>
      <c r="M97">
        <v>1333</v>
      </c>
      <c r="N97">
        <v>1317.5</v>
      </c>
      <c r="O97">
        <v>-7.5244544770504136E-4</v>
      </c>
      <c r="P97">
        <v>1320</v>
      </c>
      <c r="Q97">
        <v>6.0606060606060606E-3</v>
      </c>
      <c r="R97">
        <v>7.9696394686907014E-3</v>
      </c>
      <c r="S97">
        <v>2586000</v>
      </c>
      <c r="T97">
        <v>1325.3107</v>
      </c>
      <c r="U97">
        <v>1874.5</v>
      </c>
      <c r="V97">
        <v>1232.5</v>
      </c>
      <c r="Z97">
        <v>0.64583333333333337</v>
      </c>
    </row>
    <row r="98" spans="1:26">
      <c r="A98" s="3">
        <v>46226</v>
      </c>
      <c r="B98">
        <v>4053.88</v>
      </c>
      <c r="C98">
        <v>5.1000000000000004E-3</v>
      </c>
      <c r="D98">
        <v>66450</v>
      </c>
      <c r="E98">
        <v>5.7999999999999996E-3</v>
      </c>
      <c r="F98">
        <v>1925</v>
      </c>
      <c r="G98" t="s">
        <v>26</v>
      </c>
      <c r="H98">
        <v>4566</v>
      </c>
      <c r="I98">
        <v>-39</v>
      </c>
      <c r="J98">
        <v>-8.4690553745928338E-3</v>
      </c>
      <c r="K98">
        <v>4605</v>
      </c>
      <c r="L98">
        <v>4548</v>
      </c>
      <c r="M98">
        <v>4585</v>
      </c>
      <c r="N98">
        <v>4537</v>
      </c>
      <c r="O98">
        <v>3.9577836411609502E-3</v>
      </c>
      <c r="P98">
        <v>4540</v>
      </c>
      <c r="Q98">
        <v>5.7268722466960352E-3</v>
      </c>
      <c r="R98">
        <v>6.3918889133788848E-3</v>
      </c>
      <c r="S98">
        <v>1822100</v>
      </c>
      <c r="T98">
        <v>4557.1113999999998</v>
      </c>
      <c r="U98">
        <v>5805</v>
      </c>
      <c r="V98">
        <v>4081</v>
      </c>
      <c r="Z98">
        <v>0.64583333333333337</v>
      </c>
    </row>
    <row r="99" spans="1:26">
      <c r="A99" s="3">
        <v>46226</v>
      </c>
      <c r="B99">
        <v>4053.88</v>
      </c>
      <c r="C99">
        <v>5.1000000000000004E-3</v>
      </c>
      <c r="D99">
        <v>66450</v>
      </c>
      <c r="E99">
        <v>5.7999999999999996E-3</v>
      </c>
      <c r="F99">
        <v>1928</v>
      </c>
      <c r="G99" t="s">
        <v>27</v>
      </c>
      <c r="H99">
        <v>3514</v>
      </c>
      <c r="I99">
        <v>-13</v>
      </c>
      <c r="J99">
        <v>-3.6858519988658919E-3</v>
      </c>
      <c r="K99">
        <v>3527</v>
      </c>
      <c r="L99">
        <v>3513</v>
      </c>
      <c r="M99">
        <v>3525</v>
      </c>
      <c r="N99">
        <v>3499</v>
      </c>
      <c r="O99">
        <v>2.8465698832906349E-4</v>
      </c>
      <c r="P99">
        <v>3508</v>
      </c>
      <c r="Q99">
        <v>1.7103762827822121E-3</v>
      </c>
      <c r="R99">
        <v>4.2869391254644184E-3</v>
      </c>
      <c r="S99">
        <v>2113000</v>
      </c>
      <c r="T99">
        <v>3510.8582000000001</v>
      </c>
      <c r="U99">
        <v>3832</v>
      </c>
      <c r="V99">
        <v>3181</v>
      </c>
      <c r="Z99">
        <v>0.64583333333333337</v>
      </c>
    </row>
    <row r="100" spans="1:26">
      <c r="A100" s="3">
        <v>46226</v>
      </c>
      <c r="B100">
        <v>4053.88</v>
      </c>
      <c r="C100">
        <v>5.1000000000000004E-3</v>
      </c>
      <c r="D100">
        <v>66450</v>
      </c>
      <c r="E100">
        <v>5.7999999999999996E-3</v>
      </c>
      <c r="F100">
        <v>1929</v>
      </c>
      <c r="G100" t="s">
        <v>28</v>
      </c>
      <c r="H100">
        <v>1140</v>
      </c>
      <c r="I100">
        <v>8</v>
      </c>
      <c r="J100">
        <v>7.0671378091872791E-3</v>
      </c>
      <c r="K100">
        <v>1132</v>
      </c>
      <c r="L100">
        <v>1132</v>
      </c>
      <c r="M100">
        <v>1140</v>
      </c>
      <c r="N100">
        <v>1127</v>
      </c>
      <c r="O100">
        <v>7.0671378091872791E-3</v>
      </c>
      <c r="P100">
        <v>1133</v>
      </c>
      <c r="Q100">
        <v>6.1782877316857903E-3</v>
      </c>
      <c r="R100">
        <v>1.1535048802129548E-2</v>
      </c>
      <c r="S100">
        <v>85500</v>
      </c>
      <c r="T100">
        <v>1134.8408999999999</v>
      </c>
      <c r="U100">
        <v>1465</v>
      </c>
      <c r="V100">
        <v>1074</v>
      </c>
      <c r="Z100">
        <v>0.64583333333333337</v>
      </c>
    </row>
    <row r="101" spans="1:26">
      <c r="A101" s="3">
        <v>46226</v>
      </c>
      <c r="B101">
        <v>4053.88</v>
      </c>
      <c r="C101">
        <v>5.1000000000000004E-3</v>
      </c>
      <c r="D101">
        <v>66450</v>
      </c>
      <c r="E101">
        <v>5.7999999999999996E-3</v>
      </c>
      <c r="F101">
        <v>1963</v>
      </c>
      <c r="G101" t="s">
        <v>29</v>
      </c>
      <c r="H101">
        <v>2316.5</v>
      </c>
      <c r="I101">
        <v>27.5</v>
      </c>
      <c r="J101">
        <v>1.2013979903888162E-2</v>
      </c>
      <c r="K101">
        <v>2289</v>
      </c>
      <c r="L101">
        <v>2295</v>
      </c>
      <c r="M101">
        <v>2341</v>
      </c>
      <c r="N101">
        <v>2288.5</v>
      </c>
      <c r="O101">
        <v>9.3681917211328979E-3</v>
      </c>
      <c r="P101">
        <v>2326</v>
      </c>
      <c r="Q101">
        <v>-4.0842648323301802E-3</v>
      </c>
      <c r="R101">
        <v>1.22350884859078E-2</v>
      </c>
      <c r="S101">
        <v>1346400</v>
      </c>
      <c r="T101">
        <v>2318.5342999999998</v>
      </c>
      <c r="U101">
        <v>2927.5</v>
      </c>
      <c r="V101">
        <v>1950.5</v>
      </c>
      <c r="Z101">
        <v>0.64583333333333337</v>
      </c>
    </row>
    <row r="102" spans="1:26">
      <c r="A102" s="3">
        <v>46226</v>
      </c>
      <c r="B102">
        <v>4053.88</v>
      </c>
      <c r="C102">
        <v>5.1000000000000004E-3</v>
      </c>
      <c r="D102">
        <v>66450</v>
      </c>
      <c r="E102">
        <v>5.7999999999999996E-3</v>
      </c>
      <c r="F102">
        <v>2124</v>
      </c>
      <c r="G102" t="s">
        <v>30</v>
      </c>
      <c r="H102">
        <v>910</v>
      </c>
      <c r="I102">
        <v>-5</v>
      </c>
      <c r="J102">
        <v>-5.4644808743169399E-3</v>
      </c>
      <c r="K102">
        <v>915</v>
      </c>
      <c r="L102">
        <v>909</v>
      </c>
      <c r="M102">
        <v>915</v>
      </c>
      <c r="N102">
        <v>904</v>
      </c>
      <c r="O102">
        <v>1.1001100110011001E-3</v>
      </c>
      <c r="P102">
        <v>908</v>
      </c>
      <c r="Q102">
        <v>2.2026431718061676E-3</v>
      </c>
      <c r="R102">
        <v>6.6371681415929203E-3</v>
      </c>
      <c r="S102">
        <v>495200</v>
      </c>
      <c r="T102">
        <v>908.87310000000002</v>
      </c>
      <c r="U102">
        <v>1092</v>
      </c>
      <c r="V102">
        <v>820</v>
      </c>
      <c r="Z102">
        <v>0.64583333333333337</v>
      </c>
    </row>
    <row r="103" spans="1:26">
      <c r="A103" s="3">
        <v>46226</v>
      </c>
      <c r="B103">
        <v>4053.88</v>
      </c>
      <c r="C103">
        <v>5.1000000000000004E-3</v>
      </c>
      <c r="D103">
        <v>66450</v>
      </c>
      <c r="E103">
        <v>5.7999999999999996E-3</v>
      </c>
      <c r="F103">
        <v>2162</v>
      </c>
      <c r="G103" t="s">
        <v>31</v>
      </c>
      <c r="H103">
        <v>536</v>
      </c>
      <c r="I103">
        <v>-1</v>
      </c>
      <c r="J103">
        <v>-1.8621973929236499E-3</v>
      </c>
      <c r="K103">
        <v>537</v>
      </c>
      <c r="L103">
        <v>537</v>
      </c>
      <c r="M103">
        <v>538</v>
      </c>
      <c r="N103">
        <v>536</v>
      </c>
      <c r="O103">
        <v>-1.8621973929236499E-3</v>
      </c>
      <c r="P103">
        <v>537</v>
      </c>
      <c r="Q103">
        <v>-1.8621973929236499E-3</v>
      </c>
      <c r="R103">
        <v>0</v>
      </c>
      <c r="S103">
        <v>2600</v>
      </c>
      <c r="T103">
        <v>536.923</v>
      </c>
      <c r="U103">
        <v>540</v>
      </c>
      <c r="V103">
        <v>382</v>
      </c>
      <c r="Z103">
        <v>0.64583333333333337</v>
      </c>
    </row>
    <row r="104" spans="1:26">
      <c r="A104" s="3">
        <v>46226</v>
      </c>
      <c r="B104">
        <v>4053.88</v>
      </c>
      <c r="C104">
        <v>5.1000000000000004E-3</v>
      </c>
      <c r="D104">
        <v>66450</v>
      </c>
      <c r="E104">
        <v>5.7999999999999996E-3</v>
      </c>
      <c r="F104">
        <v>2229</v>
      </c>
      <c r="G104" t="s">
        <v>32</v>
      </c>
      <c r="H104">
        <v>2926.5</v>
      </c>
      <c r="I104">
        <v>-21.5</v>
      </c>
      <c r="J104">
        <v>-7.2930800542740839E-3</v>
      </c>
      <c r="K104">
        <v>2948</v>
      </c>
      <c r="L104">
        <v>2929</v>
      </c>
      <c r="M104">
        <v>2945</v>
      </c>
      <c r="N104">
        <v>2912</v>
      </c>
      <c r="O104">
        <v>-8.5353362922499152E-4</v>
      </c>
      <c r="P104">
        <v>2930.5</v>
      </c>
      <c r="Q104">
        <v>-1.3649547858727181E-3</v>
      </c>
      <c r="R104">
        <v>4.9793956043956041E-3</v>
      </c>
      <c r="S104">
        <v>213600</v>
      </c>
      <c r="T104">
        <v>2926.9722999999999</v>
      </c>
      <c r="U104">
        <v>3194</v>
      </c>
      <c r="V104">
        <v>2756</v>
      </c>
      <c r="Z104">
        <v>0.64583333333333337</v>
      </c>
    </row>
    <row r="105" spans="1:26">
      <c r="A105" s="3">
        <v>46226</v>
      </c>
      <c r="B105">
        <v>4053.88</v>
      </c>
      <c r="C105">
        <v>5.1000000000000004E-3</v>
      </c>
      <c r="D105">
        <v>66450</v>
      </c>
      <c r="E105">
        <v>5.7999999999999996E-3</v>
      </c>
      <c r="F105">
        <v>2768</v>
      </c>
      <c r="G105" t="s">
        <v>33</v>
      </c>
      <c r="H105">
        <v>5470</v>
      </c>
      <c r="I105">
        <v>81</v>
      </c>
      <c r="J105">
        <v>1.5030617925403601E-2</v>
      </c>
      <c r="K105">
        <v>5389</v>
      </c>
      <c r="L105">
        <v>5390</v>
      </c>
      <c r="M105">
        <v>5507</v>
      </c>
      <c r="N105">
        <v>5386</v>
      </c>
      <c r="O105">
        <v>1.4842300556586271E-2</v>
      </c>
      <c r="P105">
        <v>5480</v>
      </c>
      <c r="Q105">
        <v>-1.8248175182481751E-3</v>
      </c>
      <c r="R105">
        <v>1.5595989602673598E-2</v>
      </c>
      <c r="S105">
        <v>1089400</v>
      </c>
      <c r="T105">
        <v>5462.6223</v>
      </c>
      <c r="U105">
        <v>7257</v>
      </c>
      <c r="V105">
        <v>4923</v>
      </c>
      <c r="Z105">
        <v>0.64583333333333337</v>
      </c>
    </row>
    <row r="106" spans="1:26">
      <c r="A106" s="3">
        <v>46226</v>
      </c>
      <c r="B106">
        <v>4053.88</v>
      </c>
      <c r="C106">
        <v>5.1000000000000004E-3</v>
      </c>
      <c r="D106">
        <v>66450</v>
      </c>
      <c r="E106">
        <v>5.7999999999999996E-3</v>
      </c>
      <c r="F106">
        <v>2769</v>
      </c>
      <c r="G106" t="s">
        <v>34</v>
      </c>
      <c r="H106">
        <v>884</v>
      </c>
      <c r="I106">
        <v>1</v>
      </c>
      <c r="J106">
        <v>1.1325028312570782E-3</v>
      </c>
      <c r="K106">
        <v>883</v>
      </c>
      <c r="L106">
        <v>883</v>
      </c>
      <c r="M106">
        <v>890</v>
      </c>
      <c r="N106">
        <v>883</v>
      </c>
      <c r="O106">
        <v>1.1325028312570782E-3</v>
      </c>
      <c r="P106">
        <v>885</v>
      </c>
      <c r="Q106">
        <v>-1.1299435028248588E-3</v>
      </c>
      <c r="R106">
        <v>1.1325028312570782E-3</v>
      </c>
      <c r="S106">
        <v>1700</v>
      </c>
      <c r="T106">
        <v>884.82349999999997</v>
      </c>
      <c r="U106">
        <v>990</v>
      </c>
      <c r="V106">
        <v>807</v>
      </c>
      <c r="Z106">
        <v>0.64583333333333337</v>
      </c>
    </row>
    <row r="107" spans="1:26">
      <c r="A107" s="3">
        <v>46226</v>
      </c>
      <c r="B107">
        <v>4053.88</v>
      </c>
      <c r="C107">
        <v>5.1000000000000004E-3</v>
      </c>
      <c r="D107">
        <v>66450</v>
      </c>
      <c r="E107">
        <v>5.7999999999999996E-3</v>
      </c>
      <c r="F107">
        <v>2914</v>
      </c>
      <c r="G107" t="s">
        <v>35</v>
      </c>
      <c r="H107">
        <v>6369</v>
      </c>
      <c r="I107">
        <v>-89</v>
      </c>
      <c r="J107">
        <v>-1.3781356457107463E-2</v>
      </c>
      <c r="K107">
        <v>6458</v>
      </c>
      <c r="L107">
        <v>6489</v>
      </c>
      <c r="M107">
        <v>6525</v>
      </c>
      <c r="N107">
        <v>6368</v>
      </c>
      <c r="O107">
        <v>-1.8492834026814609E-2</v>
      </c>
      <c r="P107">
        <v>6425</v>
      </c>
      <c r="Q107">
        <v>-8.7159533073929967E-3</v>
      </c>
      <c r="R107">
        <v>1.5703517587939699E-4</v>
      </c>
      <c r="S107">
        <v>5393800</v>
      </c>
      <c r="T107">
        <v>6417.7730000000001</v>
      </c>
      <c r="U107">
        <v>6474</v>
      </c>
      <c r="V107">
        <v>5451</v>
      </c>
      <c r="Z107">
        <v>0.64583333333333337</v>
      </c>
    </row>
    <row r="108" spans="1:26">
      <c r="A108" s="3">
        <v>46226</v>
      </c>
      <c r="B108">
        <v>4053.88</v>
      </c>
      <c r="C108">
        <v>5.1000000000000004E-3</v>
      </c>
      <c r="D108">
        <v>66450</v>
      </c>
      <c r="E108">
        <v>5.7999999999999996E-3</v>
      </c>
      <c r="F108">
        <v>3003</v>
      </c>
      <c r="G108" t="s">
        <v>36</v>
      </c>
      <c r="H108">
        <v>1777.5</v>
      </c>
      <c r="I108">
        <v>-30</v>
      </c>
      <c r="J108">
        <v>-1.6597510373443983E-2</v>
      </c>
      <c r="K108">
        <v>1807.5</v>
      </c>
      <c r="L108">
        <v>1790</v>
      </c>
      <c r="M108">
        <v>1799</v>
      </c>
      <c r="N108">
        <v>1770</v>
      </c>
      <c r="O108">
        <v>-6.9832402234636867E-3</v>
      </c>
      <c r="P108">
        <v>1785.5</v>
      </c>
      <c r="Q108">
        <v>-4.4805376645197428E-3</v>
      </c>
      <c r="R108">
        <v>4.2372881355932203E-3</v>
      </c>
      <c r="S108">
        <v>1847400</v>
      </c>
      <c r="T108">
        <v>1781.1509000000001</v>
      </c>
      <c r="U108">
        <v>2094</v>
      </c>
      <c r="V108">
        <v>1620.5</v>
      </c>
      <c r="Z108">
        <v>0.64583333333333337</v>
      </c>
    </row>
    <row r="109" spans="1:26">
      <c r="A109" s="3">
        <v>46226</v>
      </c>
      <c r="B109">
        <v>4053.88</v>
      </c>
      <c r="C109">
        <v>5.1000000000000004E-3</v>
      </c>
      <c r="D109">
        <v>66450</v>
      </c>
      <c r="E109">
        <v>5.7999999999999996E-3</v>
      </c>
      <c r="F109">
        <v>3407</v>
      </c>
      <c r="G109" t="s">
        <v>37</v>
      </c>
      <c r="H109">
        <v>1866.5</v>
      </c>
      <c r="I109">
        <v>9.5</v>
      </c>
      <c r="J109">
        <v>5.1157781367797521E-3</v>
      </c>
      <c r="K109">
        <v>1857</v>
      </c>
      <c r="L109">
        <v>1846</v>
      </c>
      <c r="M109">
        <v>1877.5</v>
      </c>
      <c r="N109">
        <v>1846</v>
      </c>
      <c r="O109">
        <v>1.1105092091007584E-2</v>
      </c>
      <c r="P109">
        <v>1860</v>
      </c>
      <c r="Q109">
        <v>3.4946236559139786E-3</v>
      </c>
      <c r="R109">
        <v>1.1105092091007584E-2</v>
      </c>
      <c r="S109">
        <v>3023900</v>
      </c>
      <c r="T109">
        <v>1864.0047</v>
      </c>
      <c r="U109">
        <v>1906</v>
      </c>
      <c r="V109">
        <v>1415</v>
      </c>
      <c r="Z109">
        <v>0.64583333333333337</v>
      </c>
    </row>
    <row r="110" spans="1:26">
      <c r="A110" s="3">
        <v>46226</v>
      </c>
      <c r="B110">
        <v>4053.88</v>
      </c>
      <c r="C110">
        <v>5.1000000000000004E-3</v>
      </c>
      <c r="D110">
        <v>66450</v>
      </c>
      <c r="E110">
        <v>5.7999999999999996E-3</v>
      </c>
      <c r="F110">
        <v>4008</v>
      </c>
      <c r="G110" t="s">
        <v>38</v>
      </c>
      <c r="H110">
        <v>1300</v>
      </c>
      <c r="I110">
        <v>3</v>
      </c>
      <c r="J110">
        <v>2.3130300693909021E-3</v>
      </c>
      <c r="K110">
        <v>1297</v>
      </c>
      <c r="L110">
        <v>1297</v>
      </c>
      <c r="M110">
        <v>1307</v>
      </c>
      <c r="N110">
        <v>1287</v>
      </c>
      <c r="O110">
        <v>2.3130300693909021E-3</v>
      </c>
      <c r="P110">
        <v>1290</v>
      </c>
      <c r="Q110">
        <v>7.7519379844961239E-3</v>
      </c>
      <c r="R110">
        <v>1.0101010101010102E-2</v>
      </c>
      <c r="S110">
        <v>126800</v>
      </c>
      <c r="T110">
        <v>1296.3271999999999</v>
      </c>
      <c r="U110">
        <v>1398</v>
      </c>
      <c r="V110">
        <v>1141</v>
      </c>
      <c r="Z110">
        <v>0.64583333333333337</v>
      </c>
    </row>
    <row r="111" spans="1:26">
      <c r="A111" s="3">
        <v>46226</v>
      </c>
      <c r="B111">
        <v>4053.88</v>
      </c>
      <c r="C111">
        <v>5.1000000000000004E-3</v>
      </c>
      <c r="D111">
        <v>66450</v>
      </c>
      <c r="E111">
        <v>5.7999999999999996E-3</v>
      </c>
      <c r="F111">
        <v>4026</v>
      </c>
      <c r="G111" t="s">
        <v>39</v>
      </c>
      <c r="H111">
        <v>1576</v>
      </c>
      <c r="I111">
        <v>21</v>
      </c>
      <c r="J111">
        <v>1.3504823151125401E-2</v>
      </c>
      <c r="K111">
        <v>1555</v>
      </c>
      <c r="L111">
        <v>1565</v>
      </c>
      <c r="M111">
        <v>1581</v>
      </c>
      <c r="N111">
        <v>1561</v>
      </c>
      <c r="O111">
        <v>7.028753993610224E-3</v>
      </c>
      <c r="P111">
        <v>1563</v>
      </c>
      <c r="Q111">
        <v>8.3173384516954576E-3</v>
      </c>
      <c r="R111">
        <v>9.6092248558616276E-3</v>
      </c>
      <c r="S111">
        <v>29700</v>
      </c>
      <c r="T111">
        <v>1571.4106999999999</v>
      </c>
      <c r="U111">
        <v>2148</v>
      </c>
      <c r="V111">
        <v>1480</v>
      </c>
      <c r="Z111">
        <v>0.64583333333333337</v>
      </c>
    </row>
    <row r="112" spans="1:26">
      <c r="A112" s="3">
        <v>46226</v>
      </c>
      <c r="B112">
        <v>4053.88</v>
      </c>
      <c r="C112">
        <v>5.1000000000000004E-3</v>
      </c>
      <c r="D112">
        <v>66450</v>
      </c>
      <c r="E112">
        <v>5.7999999999999996E-3</v>
      </c>
      <c r="F112">
        <v>4062</v>
      </c>
      <c r="G112" t="s">
        <v>40</v>
      </c>
      <c r="H112">
        <v>18075</v>
      </c>
      <c r="I112">
        <v>-175</v>
      </c>
      <c r="J112">
        <v>-9.5890410958904115E-3</v>
      </c>
      <c r="K112">
        <v>18250</v>
      </c>
      <c r="L112">
        <v>18650</v>
      </c>
      <c r="M112">
        <v>18650</v>
      </c>
      <c r="N112">
        <v>17790</v>
      </c>
      <c r="O112">
        <v>-3.0831099195710455E-2</v>
      </c>
      <c r="P112">
        <v>17935</v>
      </c>
      <c r="Q112">
        <v>7.8059659882910512E-3</v>
      </c>
      <c r="R112">
        <v>1.6020236087689713E-2</v>
      </c>
      <c r="S112">
        <v>7103200</v>
      </c>
      <c r="T112">
        <v>18143.543399999999</v>
      </c>
      <c r="U112">
        <v>27480</v>
      </c>
      <c r="V112">
        <v>6592</v>
      </c>
      <c r="Z112">
        <v>0.64583333333333337</v>
      </c>
    </row>
    <row r="113" spans="1:26">
      <c r="A113" s="3">
        <v>46226</v>
      </c>
      <c r="B113">
        <v>4053.88</v>
      </c>
      <c r="C113">
        <v>5.1000000000000004E-3</v>
      </c>
      <c r="D113">
        <v>66450</v>
      </c>
      <c r="E113">
        <v>5.7999999999999996E-3</v>
      </c>
      <c r="F113">
        <v>4063</v>
      </c>
      <c r="G113" t="s">
        <v>41</v>
      </c>
      <c r="H113">
        <v>6970</v>
      </c>
      <c r="I113">
        <v>-105</v>
      </c>
      <c r="J113">
        <v>-1.4840989399293287E-2</v>
      </c>
      <c r="K113">
        <v>7075</v>
      </c>
      <c r="L113">
        <v>7180</v>
      </c>
      <c r="M113">
        <v>7219</v>
      </c>
      <c r="N113">
        <v>6943</v>
      </c>
      <c r="O113">
        <v>-2.9247910863509748E-2</v>
      </c>
      <c r="P113">
        <v>6985</v>
      </c>
      <c r="Q113">
        <v>-2.1474588403722263E-3</v>
      </c>
      <c r="R113">
        <v>3.888808872245427E-3</v>
      </c>
      <c r="S113">
        <v>8507400</v>
      </c>
      <c r="T113">
        <v>7019.2636000000002</v>
      </c>
      <c r="U113">
        <v>7930</v>
      </c>
      <c r="V113">
        <v>4812</v>
      </c>
      <c r="Z113">
        <v>0.64583333333333337</v>
      </c>
    </row>
    <row r="114" spans="1:26">
      <c r="A114" s="3">
        <v>46226</v>
      </c>
      <c r="B114">
        <v>4053.88</v>
      </c>
      <c r="C114">
        <v>5.1000000000000004E-3</v>
      </c>
      <c r="D114">
        <v>66450</v>
      </c>
      <c r="E114">
        <v>5.7999999999999996E-3</v>
      </c>
      <c r="F114">
        <v>4068</v>
      </c>
      <c r="G114" t="s">
        <v>42</v>
      </c>
      <c r="H114">
        <v>1635</v>
      </c>
      <c r="I114">
        <v>-20</v>
      </c>
      <c r="J114">
        <v>-1.2084592145015106E-2</v>
      </c>
      <c r="K114">
        <v>1655</v>
      </c>
      <c r="L114">
        <v>1665</v>
      </c>
      <c r="M114">
        <v>1668</v>
      </c>
      <c r="N114">
        <v>1635</v>
      </c>
      <c r="O114">
        <v>-1.8018018018018018E-2</v>
      </c>
      <c r="P114">
        <v>1665</v>
      </c>
      <c r="Q114">
        <v>-1.8018018018018018E-2</v>
      </c>
      <c r="R114">
        <v>0</v>
      </c>
      <c r="S114">
        <v>1000</v>
      </c>
      <c r="T114">
        <v>1658.4</v>
      </c>
      <c r="U114">
        <v>2000</v>
      </c>
      <c r="V114">
        <v>1557</v>
      </c>
      <c r="Z114">
        <v>0.64583333333333337</v>
      </c>
    </row>
    <row r="115" spans="1:26">
      <c r="A115" s="3">
        <v>46226</v>
      </c>
      <c r="B115">
        <v>4053.88</v>
      </c>
      <c r="C115">
        <v>5.1000000000000004E-3</v>
      </c>
      <c r="D115">
        <v>66450</v>
      </c>
      <c r="E115">
        <v>5.7999999999999996E-3</v>
      </c>
      <c r="F115">
        <v>4100</v>
      </c>
      <c r="G115" t="s">
        <v>43</v>
      </c>
      <c r="H115">
        <v>1488</v>
      </c>
      <c r="I115">
        <v>23</v>
      </c>
      <c r="J115">
        <v>1.5699658703071672E-2</v>
      </c>
      <c r="K115">
        <v>1465</v>
      </c>
      <c r="L115">
        <v>1466</v>
      </c>
      <c r="M115">
        <v>1510</v>
      </c>
      <c r="N115">
        <v>1466</v>
      </c>
      <c r="O115">
        <v>1.5006821282401092E-2</v>
      </c>
      <c r="P115">
        <v>1485</v>
      </c>
      <c r="Q115">
        <v>2.0202020202020202E-3</v>
      </c>
      <c r="R115">
        <v>1.5006821282401092E-2</v>
      </c>
      <c r="S115">
        <v>30700</v>
      </c>
      <c r="T115">
        <v>1487.5536999999999</v>
      </c>
      <c r="U115">
        <v>2219</v>
      </c>
      <c r="V115">
        <v>1153</v>
      </c>
      <c r="Z115">
        <v>0.64583333333333337</v>
      </c>
    </row>
    <row r="116" spans="1:26">
      <c r="A116" s="3">
        <v>46226</v>
      </c>
      <c r="B116">
        <v>4053.88</v>
      </c>
      <c r="C116">
        <v>5.1000000000000004E-3</v>
      </c>
      <c r="D116">
        <v>66450</v>
      </c>
      <c r="E116">
        <v>5.7999999999999996E-3</v>
      </c>
      <c r="F116">
        <v>4182</v>
      </c>
      <c r="G116" t="s">
        <v>44</v>
      </c>
      <c r="H116">
        <v>4571</v>
      </c>
      <c r="I116">
        <v>38</v>
      </c>
      <c r="J116">
        <v>8.3829693359805876E-3</v>
      </c>
      <c r="K116">
        <v>4533</v>
      </c>
      <c r="L116">
        <v>4564</v>
      </c>
      <c r="M116">
        <v>4615</v>
      </c>
      <c r="N116">
        <v>4530</v>
      </c>
      <c r="O116">
        <v>1.5337423312883436E-3</v>
      </c>
      <c r="P116">
        <v>4553</v>
      </c>
      <c r="Q116">
        <v>3.9534372940918079E-3</v>
      </c>
      <c r="R116">
        <v>9.0507726269315678E-3</v>
      </c>
      <c r="S116">
        <v>552700</v>
      </c>
      <c r="T116">
        <v>4569.5860000000002</v>
      </c>
      <c r="U116">
        <v>5738</v>
      </c>
      <c r="V116">
        <v>2830.5</v>
      </c>
      <c r="Z116">
        <v>0.64583333333333337</v>
      </c>
    </row>
    <row r="117" spans="1:26">
      <c r="A117" s="3">
        <v>46226</v>
      </c>
      <c r="B117">
        <v>4053.88</v>
      </c>
      <c r="C117">
        <v>5.1000000000000004E-3</v>
      </c>
      <c r="D117">
        <v>66450</v>
      </c>
      <c r="E117">
        <v>5.7999999999999996E-3</v>
      </c>
      <c r="F117">
        <v>4188</v>
      </c>
      <c r="G117" t="s">
        <v>45</v>
      </c>
      <c r="H117">
        <v>1216</v>
      </c>
      <c r="I117">
        <v>20.5</v>
      </c>
      <c r="J117">
        <v>1.7147636971978252E-2</v>
      </c>
      <c r="K117">
        <v>1195.5</v>
      </c>
      <c r="L117">
        <v>1208</v>
      </c>
      <c r="M117">
        <v>1222</v>
      </c>
      <c r="N117">
        <v>1201.5</v>
      </c>
      <c r="O117">
        <v>6.6225165562913907E-3</v>
      </c>
      <c r="P117">
        <v>1216.5</v>
      </c>
      <c r="Q117">
        <v>-4.1101520756267981E-4</v>
      </c>
      <c r="R117">
        <v>1.2068248023304202E-2</v>
      </c>
      <c r="S117">
        <v>4535000</v>
      </c>
      <c r="T117">
        <v>1215.9068</v>
      </c>
      <c r="U117">
        <v>1228.5</v>
      </c>
      <c r="V117">
        <v>846.4</v>
      </c>
      <c r="Z117">
        <v>0.64583333333333337</v>
      </c>
    </row>
    <row r="118" spans="1:26">
      <c r="A118" s="3">
        <v>46226</v>
      </c>
      <c r="B118">
        <v>4053.88</v>
      </c>
      <c r="C118">
        <v>5.1000000000000004E-3</v>
      </c>
      <c r="D118">
        <v>66450</v>
      </c>
      <c r="E118">
        <v>5.7999999999999996E-3</v>
      </c>
      <c r="F118">
        <v>4220</v>
      </c>
      <c r="G118" t="s">
        <v>46</v>
      </c>
      <c r="H118">
        <v>1829</v>
      </c>
      <c r="I118">
        <v>6</v>
      </c>
      <c r="J118">
        <v>3.2912781130005485E-3</v>
      </c>
      <c r="K118">
        <v>1823</v>
      </c>
      <c r="L118">
        <v>1811</v>
      </c>
      <c r="M118">
        <v>1836</v>
      </c>
      <c r="N118">
        <v>1811</v>
      </c>
      <c r="O118">
        <v>9.9392600773053567E-3</v>
      </c>
      <c r="P118">
        <v>1829</v>
      </c>
      <c r="Q118">
        <v>0</v>
      </c>
      <c r="R118">
        <v>9.9392600773053567E-3</v>
      </c>
      <c r="S118">
        <v>56300</v>
      </c>
      <c r="T118">
        <v>1827.2895000000001</v>
      </c>
      <c r="U118">
        <v>1921</v>
      </c>
      <c r="V118">
        <v>1487</v>
      </c>
      <c r="Z118">
        <v>0.64583333333333337</v>
      </c>
    </row>
    <row r="119" spans="1:26">
      <c r="A119" s="3">
        <v>46226</v>
      </c>
      <c r="B119">
        <v>4053.88</v>
      </c>
      <c r="C119">
        <v>5.1000000000000004E-3</v>
      </c>
      <c r="D119">
        <v>66450</v>
      </c>
      <c r="E119">
        <v>5.7999999999999996E-3</v>
      </c>
      <c r="F119">
        <v>4334</v>
      </c>
      <c r="G119" t="s">
        <v>47</v>
      </c>
      <c r="H119">
        <v>381</v>
      </c>
      <c r="I119">
        <v>1</v>
      </c>
      <c r="J119">
        <v>2.631578947368421E-3</v>
      </c>
      <c r="K119">
        <v>380</v>
      </c>
      <c r="L119">
        <v>384</v>
      </c>
      <c r="M119">
        <v>386</v>
      </c>
      <c r="N119">
        <v>380</v>
      </c>
      <c r="O119">
        <v>-7.8125E-3</v>
      </c>
      <c r="P119">
        <v>386</v>
      </c>
      <c r="Q119">
        <v>-1.2953367875647668E-2</v>
      </c>
      <c r="R119">
        <v>2.631578947368421E-3</v>
      </c>
      <c r="S119">
        <v>6900</v>
      </c>
      <c r="T119">
        <v>383.5942</v>
      </c>
      <c r="U119">
        <v>426</v>
      </c>
      <c r="V119">
        <v>365</v>
      </c>
      <c r="Z119">
        <v>0.64583333333333337</v>
      </c>
    </row>
    <row r="120" spans="1:26">
      <c r="A120" s="3">
        <v>46226</v>
      </c>
      <c r="B120">
        <v>4053.88</v>
      </c>
      <c r="C120">
        <v>5.1000000000000004E-3</v>
      </c>
      <c r="D120">
        <v>66450</v>
      </c>
      <c r="E120">
        <v>5.7999999999999996E-3</v>
      </c>
      <c r="F120">
        <v>4523</v>
      </c>
      <c r="G120" t="s">
        <v>48</v>
      </c>
      <c r="H120">
        <v>4582</v>
      </c>
      <c r="I120">
        <v>32</v>
      </c>
      <c r="J120">
        <v>7.032967032967033E-3</v>
      </c>
      <c r="K120">
        <v>4550</v>
      </c>
      <c r="L120">
        <v>4550</v>
      </c>
      <c r="M120">
        <v>4585</v>
      </c>
      <c r="N120">
        <v>4515</v>
      </c>
      <c r="O120">
        <v>7.032967032967033E-3</v>
      </c>
      <c r="P120">
        <v>4532</v>
      </c>
      <c r="Q120">
        <v>1.1032656663724626E-2</v>
      </c>
      <c r="R120">
        <v>1.4839424141749723E-2</v>
      </c>
      <c r="S120">
        <v>1202400</v>
      </c>
      <c r="T120">
        <v>4565.0205999999998</v>
      </c>
      <c r="U120">
        <v>5243</v>
      </c>
      <c r="V120">
        <v>3660</v>
      </c>
      <c r="Z120">
        <v>0.64583333333333337</v>
      </c>
    </row>
    <row r="121" spans="1:26">
      <c r="A121" s="3">
        <v>46226</v>
      </c>
      <c r="B121">
        <v>4053.88</v>
      </c>
      <c r="C121">
        <v>5.1000000000000004E-3</v>
      </c>
      <c r="D121">
        <v>66450</v>
      </c>
      <c r="E121">
        <v>5.7999999999999996E-3</v>
      </c>
      <c r="F121">
        <v>4528</v>
      </c>
      <c r="G121" t="s">
        <v>49</v>
      </c>
      <c r="H121">
        <v>2398.5</v>
      </c>
      <c r="I121">
        <v>-6.5</v>
      </c>
      <c r="J121">
        <v>-2.7027027027027029E-3</v>
      </c>
      <c r="K121">
        <v>2405</v>
      </c>
      <c r="L121">
        <v>2396</v>
      </c>
      <c r="M121">
        <v>2410.5</v>
      </c>
      <c r="N121">
        <v>2378</v>
      </c>
      <c r="O121">
        <v>1.0434056761268781E-3</v>
      </c>
      <c r="P121">
        <v>2390.5</v>
      </c>
      <c r="Q121">
        <v>3.3465802133444888E-3</v>
      </c>
      <c r="R121">
        <v>8.6206896551724137E-3</v>
      </c>
      <c r="S121">
        <v>1081400</v>
      </c>
      <c r="T121">
        <v>2395.1118999999999</v>
      </c>
      <c r="U121">
        <v>2674.5</v>
      </c>
      <c r="V121">
        <v>2114.5</v>
      </c>
      <c r="Z121">
        <v>0.64583333333333337</v>
      </c>
    </row>
    <row r="122" spans="1:26">
      <c r="A122" s="3">
        <v>46226</v>
      </c>
      <c r="B122">
        <v>4053.88</v>
      </c>
      <c r="C122">
        <v>5.1000000000000004E-3</v>
      </c>
      <c r="D122">
        <v>66450</v>
      </c>
      <c r="E122">
        <v>5.7999999999999996E-3</v>
      </c>
      <c r="F122">
        <v>4661</v>
      </c>
      <c r="G122" t="s">
        <v>50</v>
      </c>
      <c r="H122">
        <v>2630</v>
      </c>
      <c r="I122">
        <v>-43.5</v>
      </c>
      <c r="J122">
        <v>-1.6270806059472603E-2</v>
      </c>
      <c r="K122">
        <v>2673.5</v>
      </c>
      <c r="L122">
        <v>2623.5</v>
      </c>
      <c r="M122">
        <v>2645.5</v>
      </c>
      <c r="N122">
        <v>2606.5</v>
      </c>
      <c r="O122">
        <v>2.4776062511911567E-3</v>
      </c>
      <c r="P122">
        <v>2611</v>
      </c>
      <c r="Q122">
        <v>7.2769054002297974E-3</v>
      </c>
      <c r="R122">
        <v>9.015921734126223E-3</v>
      </c>
      <c r="S122">
        <v>4446600</v>
      </c>
      <c r="T122">
        <v>2623.9697000000001</v>
      </c>
      <c r="U122">
        <v>2947</v>
      </c>
      <c r="V122">
        <v>2103</v>
      </c>
      <c r="Z122">
        <v>0.64583333333333337</v>
      </c>
    </row>
    <row r="123" spans="1:26">
      <c r="A123" s="3">
        <v>46226</v>
      </c>
      <c r="B123">
        <v>4053.88</v>
      </c>
      <c r="C123">
        <v>5.1000000000000004E-3</v>
      </c>
      <c r="D123">
        <v>66450</v>
      </c>
      <c r="E123">
        <v>5.7999999999999996E-3</v>
      </c>
      <c r="F123">
        <v>5020</v>
      </c>
      <c r="G123" t="s">
        <v>51</v>
      </c>
      <c r="H123">
        <v>1337</v>
      </c>
      <c r="I123">
        <v>17</v>
      </c>
      <c r="J123">
        <v>1.2878787878787878E-2</v>
      </c>
      <c r="K123">
        <v>1320</v>
      </c>
      <c r="L123">
        <v>1316.5</v>
      </c>
      <c r="M123">
        <v>1337</v>
      </c>
      <c r="N123">
        <v>1316.5</v>
      </c>
      <c r="O123">
        <v>1.5571591340676035E-2</v>
      </c>
      <c r="P123">
        <v>1330</v>
      </c>
      <c r="Q123">
        <v>5.263157894736842E-3</v>
      </c>
      <c r="R123">
        <v>1.5571591340676035E-2</v>
      </c>
      <c r="S123">
        <v>6950000</v>
      </c>
      <c r="T123">
        <v>1332.2738999999999</v>
      </c>
      <c r="U123">
        <v>1552.5</v>
      </c>
      <c r="V123">
        <v>1113</v>
      </c>
      <c r="Z123">
        <v>0.64583333333333337</v>
      </c>
    </row>
    <row r="124" spans="1:26">
      <c r="A124" s="3">
        <v>46226</v>
      </c>
      <c r="B124">
        <v>4053.88</v>
      </c>
      <c r="C124">
        <v>5.1000000000000004E-3</v>
      </c>
      <c r="D124">
        <v>66450</v>
      </c>
      <c r="E124">
        <v>5.7999999999999996E-3</v>
      </c>
      <c r="F124">
        <v>5201</v>
      </c>
      <c r="G124" t="s">
        <v>52</v>
      </c>
      <c r="H124">
        <v>6315</v>
      </c>
      <c r="I124">
        <v>-29</v>
      </c>
      <c r="J124">
        <v>-4.5712484237074398E-3</v>
      </c>
      <c r="K124">
        <v>6344</v>
      </c>
      <c r="L124">
        <v>6388</v>
      </c>
      <c r="M124">
        <v>6452</v>
      </c>
      <c r="N124">
        <v>6282</v>
      </c>
      <c r="O124">
        <v>-1.1427676894176581E-2</v>
      </c>
      <c r="P124">
        <v>6360</v>
      </c>
      <c r="Q124">
        <v>-7.0754716981132077E-3</v>
      </c>
      <c r="R124">
        <v>5.2531041069723014E-3</v>
      </c>
      <c r="S124">
        <v>904200</v>
      </c>
      <c r="T124">
        <v>6347.2728999999999</v>
      </c>
      <c r="U124">
        <v>8315</v>
      </c>
      <c r="V124">
        <v>5177</v>
      </c>
      <c r="Z124">
        <v>0.64583333333333337</v>
      </c>
    </row>
    <row r="125" spans="1:26">
      <c r="A125" s="3">
        <v>46226</v>
      </c>
      <c r="B125">
        <v>4053.88</v>
      </c>
      <c r="C125">
        <v>5.1000000000000004E-3</v>
      </c>
      <c r="D125">
        <v>66450</v>
      </c>
      <c r="E125">
        <v>5.7999999999999996E-3</v>
      </c>
      <c r="F125">
        <v>5302</v>
      </c>
      <c r="G125" t="s">
        <v>53</v>
      </c>
      <c r="H125">
        <v>4750</v>
      </c>
      <c r="I125">
        <v>-20</v>
      </c>
      <c r="J125">
        <v>-4.1928721174004195E-3</v>
      </c>
      <c r="K125">
        <v>4770</v>
      </c>
      <c r="L125">
        <v>4800</v>
      </c>
      <c r="M125">
        <v>4820</v>
      </c>
      <c r="N125">
        <v>4730</v>
      </c>
      <c r="O125">
        <v>-1.0416666666666666E-2</v>
      </c>
      <c r="P125">
        <v>4755</v>
      </c>
      <c r="Q125">
        <v>-1.0515247108307045E-3</v>
      </c>
      <c r="R125">
        <v>4.2283298097251587E-3</v>
      </c>
      <c r="S125">
        <v>37100</v>
      </c>
      <c r="T125">
        <v>4764.1643999999997</v>
      </c>
      <c r="U125">
        <v>5080</v>
      </c>
      <c r="V125">
        <v>4390</v>
      </c>
      <c r="Z125">
        <v>0.64583333333333337</v>
      </c>
    </row>
    <row r="126" spans="1:26">
      <c r="A126" s="3">
        <v>46226</v>
      </c>
      <c r="B126">
        <v>4053.88</v>
      </c>
      <c r="C126">
        <v>5.1000000000000004E-3</v>
      </c>
      <c r="D126">
        <v>66450</v>
      </c>
      <c r="E126">
        <v>5.7999999999999996E-3</v>
      </c>
      <c r="F126">
        <v>5310</v>
      </c>
      <c r="G126" t="s">
        <v>54</v>
      </c>
      <c r="H126">
        <v>6790</v>
      </c>
      <c r="I126">
        <v>50</v>
      </c>
      <c r="J126">
        <v>7.4183976261127599E-3</v>
      </c>
      <c r="K126">
        <v>6740</v>
      </c>
      <c r="L126">
        <v>6800</v>
      </c>
      <c r="M126">
        <v>6950</v>
      </c>
      <c r="N126">
        <v>6710</v>
      </c>
      <c r="O126">
        <v>-1.4705882352941176E-3</v>
      </c>
      <c r="P126">
        <v>6760</v>
      </c>
      <c r="Q126">
        <v>4.4378698224852072E-3</v>
      </c>
      <c r="R126">
        <v>1.1922503725782414E-2</v>
      </c>
      <c r="S126">
        <v>97300</v>
      </c>
      <c r="T126">
        <v>6809.0441000000001</v>
      </c>
      <c r="U126">
        <v>8990</v>
      </c>
      <c r="V126">
        <v>4825</v>
      </c>
      <c r="Z126">
        <v>0.64583333333333337</v>
      </c>
    </row>
    <row r="127" spans="1:26">
      <c r="A127" s="3">
        <v>46226</v>
      </c>
      <c r="B127">
        <v>4053.88</v>
      </c>
      <c r="C127">
        <v>5.1000000000000004E-3</v>
      </c>
      <c r="D127">
        <v>66450</v>
      </c>
      <c r="E127">
        <v>5.7999999999999996E-3</v>
      </c>
      <c r="F127">
        <v>5334</v>
      </c>
      <c r="G127" t="s">
        <v>55</v>
      </c>
      <c r="H127">
        <v>9728</v>
      </c>
      <c r="I127">
        <v>-22</v>
      </c>
      <c r="J127">
        <v>-2.2564102564102562E-3</v>
      </c>
      <c r="K127">
        <v>9750</v>
      </c>
      <c r="L127">
        <v>9750</v>
      </c>
      <c r="M127">
        <v>9867</v>
      </c>
      <c r="N127">
        <v>9658</v>
      </c>
      <c r="O127">
        <v>-2.2564102564102562E-3</v>
      </c>
      <c r="P127">
        <v>9721</v>
      </c>
      <c r="Q127">
        <v>7.2009052566608374E-4</v>
      </c>
      <c r="R127">
        <v>7.2478774073307106E-3</v>
      </c>
      <c r="S127">
        <v>940200</v>
      </c>
      <c r="T127">
        <v>9739.7795000000006</v>
      </c>
      <c r="U127">
        <v>11265</v>
      </c>
      <c r="V127">
        <v>6421</v>
      </c>
      <c r="Z127">
        <v>0.64583333333333337</v>
      </c>
    </row>
    <row r="128" spans="1:26">
      <c r="A128" s="3">
        <v>46226</v>
      </c>
      <c r="B128">
        <v>4053.88</v>
      </c>
      <c r="C128">
        <v>5.1000000000000004E-3</v>
      </c>
      <c r="D128">
        <v>66450</v>
      </c>
      <c r="E128">
        <v>5.7999999999999996E-3</v>
      </c>
      <c r="F128">
        <v>5706</v>
      </c>
      <c r="G128" t="s">
        <v>56</v>
      </c>
      <c r="H128">
        <v>33900</v>
      </c>
      <c r="I128">
        <v>300</v>
      </c>
      <c r="J128">
        <v>8.9285714285714281E-3</v>
      </c>
      <c r="K128">
        <v>33600</v>
      </c>
      <c r="L128">
        <v>34800</v>
      </c>
      <c r="M128">
        <v>35210</v>
      </c>
      <c r="N128">
        <v>33320</v>
      </c>
      <c r="O128">
        <v>-2.5862068965517241E-2</v>
      </c>
      <c r="P128">
        <v>33450</v>
      </c>
      <c r="Q128">
        <v>1.3452914798206279E-2</v>
      </c>
      <c r="R128">
        <v>1.7406962785114045E-2</v>
      </c>
      <c r="S128">
        <v>792100</v>
      </c>
      <c r="T128">
        <v>33955.179900000003</v>
      </c>
      <c r="U128">
        <v>57700</v>
      </c>
      <c r="V128">
        <v>17995</v>
      </c>
      <c r="Z128">
        <v>0.64583333333333337</v>
      </c>
    </row>
    <row r="129" spans="1:26">
      <c r="A129" s="3">
        <v>46226</v>
      </c>
      <c r="B129">
        <v>4053.88</v>
      </c>
      <c r="C129">
        <v>5.1000000000000004E-3</v>
      </c>
      <c r="D129">
        <v>66450</v>
      </c>
      <c r="E129">
        <v>5.7999999999999996E-3</v>
      </c>
      <c r="F129">
        <v>5711</v>
      </c>
      <c r="G129" t="s">
        <v>57</v>
      </c>
      <c r="H129">
        <v>4294</v>
      </c>
      <c r="I129">
        <v>90</v>
      </c>
      <c r="J129">
        <v>2.1408182683158895E-2</v>
      </c>
      <c r="K129">
        <v>4204</v>
      </c>
      <c r="L129">
        <v>4296</v>
      </c>
      <c r="M129">
        <v>4333</v>
      </c>
      <c r="N129">
        <v>4247</v>
      </c>
      <c r="O129">
        <v>-4.6554934823091247E-4</v>
      </c>
      <c r="P129">
        <v>4290</v>
      </c>
      <c r="Q129">
        <v>9.324009324009324E-4</v>
      </c>
      <c r="R129">
        <v>1.1066635271956676E-2</v>
      </c>
      <c r="S129">
        <v>725000</v>
      </c>
      <c r="T129">
        <v>4292.7430000000004</v>
      </c>
      <c r="U129">
        <v>6126</v>
      </c>
      <c r="V129">
        <v>3690</v>
      </c>
      <c r="Z129">
        <v>0.64583333333333337</v>
      </c>
    </row>
    <row r="130" spans="1:26">
      <c r="A130" s="3">
        <v>46226</v>
      </c>
      <c r="B130">
        <v>4053.88</v>
      </c>
      <c r="C130">
        <v>5.1000000000000004E-3</v>
      </c>
      <c r="D130">
        <v>66450</v>
      </c>
      <c r="E130">
        <v>5.7999999999999996E-3</v>
      </c>
      <c r="F130">
        <v>5713</v>
      </c>
      <c r="G130" t="s">
        <v>58</v>
      </c>
      <c r="H130">
        <v>7902</v>
      </c>
      <c r="I130">
        <v>381</v>
      </c>
      <c r="J130">
        <v>5.0658157159952137E-2</v>
      </c>
      <c r="K130">
        <v>7521</v>
      </c>
      <c r="L130">
        <v>7800</v>
      </c>
      <c r="M130">
        <v>7952</v>
      </c>
      <c r="N130">
        <v>7754</v>
      </c>
      <c r="O130">
        <v>1.3076923076923076E-2</v>
      </c>
      <c r="P130">
        <v>7897</v>
      </c>
      <c r="Q130">
        <v>6.3315182980878818E-4</v>
      </c>
      <c r="R130">
        <v>1.9086922878514316E-2</v>
      </c>
      <c r="S130">
        <v>3238300</v>
      </c>
      <c r="T130">
        <v>7872.6489000000001</v>
      </c>
      <c r="U130">
        <v>13300</v>
      </c>
      <c r="V130">
        <v>6552</v>
      </c>
      <c r="Z130">
        <v>0.64583333333333337</v>
      </c>
    </row>
    <row r="131" spans="1:26">
      <c r="A131" s="3">
        <v>46226</v>
      </c>
      <c r="B131">
        <v>4053.88</v>
      </c>
      <c r="C131">
        <v>5.1000000000000004E-3</v>
      </c>
      <c r="D131">
        <v>66450</v>
      </c>
      <c r="E131">
        <v>5.7999999999999996E-3</v>
      </c>
      <c r="F131">
        <v>5802</v>
      </c>
      <c r="G131" t="s">
        <v>59</v>
      </c>
      <c r="H131">
        <v>2512</v>
      </c>
      <c r="I131">
        <v>61</v>
      </c>
      <c r="J131">
        <v>2.4887800897592818E-2</v>
      </c>
      <c r="K131">
        <v>2451</v>
      </c>
      <c r="L131">
        <v>2480</v>
      </c>
      <c r="M131">
        <v>2537</v>
      </c>
      <c r="N131">
        <v>2452.5</v>
      </c>
      <c r="O131">
        <v>1.2903225806451613E-2</v>
      </c>
      <c r="P131">
        <v>2511.5</v>
      </c>
      <c r="Q131">
        <v>1.9908421262193908E-4</v>
      </c>
      <c r="R131">
        <v>2.4260958205912335E-2</v>
      </c>
      <c r="S131">
        <v>17118200</v>
      </c>
      <c r="T131">
        <v>2506.0385999999999</v>
      </c>
      <c r="U131">
        <v>3019</v>
      </c>
      <c r="V131">
        <v>2151.5</v>
      </c>
      <c r="Z131">
        <v>0.64583333333333337</v>
      </c>
    </row>
    <row r="132" spans="1:26">
      <c r="A132" s="3">
        <v>46226</v>
      </c>
      <c r="B132">
        <v>4053.88</v>
      </c>
      <c r="C132">
        <v>5.1000000000000004E-3</v>
      </c>
      <c r="D132">
        <v>66450</v>
      </c>
      <c r="E132">
        <v>5.7999999999999996E-3</v>
      </c>
      <c r="F132">
        <v>5803</v>
      </c>
      <c r="G132" t="s">
        <v>60</v>
      </c>
      <c r="H132">
        <v>4727</v>
      </c>
      <c r="I132">
        <v>-24</v>
      </c>
      <c r="J132">
        <v>-5.0515680909282252E-3</v>
      </c>
      <c r="K132">
        <v>4751</v>
      </c>
      <c r="L132">
        <v>4888</v>
      </c>
      <c r="M132">
        <v>4935</v>
      </c>
      <c r="N132">
        <v>4652</v>
      </c>
      <c r="O132">
        <v>-3.2937806873977085E-2</v>
      </c>
      <c r="P132">
        <v>4665</v>
      </c>
      <c r="Q132">
        <v>1.3290460878885316E-2</v>
      </c>
      <c r="R132">
        <v>1.6122098022355976E-2</v>
      </c>
      <c r="S132">
        <v>31624200</v>
      </c>
      <c r="T132">
        <v>4729.4476000000004</v>
      </c>
      <c r="U132">
        <v>7933</v>
      </c>
      <c r="V132">
        <v>3888</v>
      </c>
      <c r="Z132">
        <v>0.64583333333333337</v>
      </c>
    </row>
    <row r="133" spans="1:26">
      <c r="A133" s="3">
        <v>46226</v>
      </c>
      <c r="B133">
        <v>4053.88</v>
      </c>
      <c r="C133">
        <v>5.1000000000000004E-3</v>
      </c>
      <c r="D133">
        <v>66450</v>
      </c>
      <c r="E133">
        <v>5.7999999999999996E-3</v>
      </c>
      <c r="F133">
        <v>6038</v>
      </c>
      <c r="G133" t="s">
        <v>61</v>
      </c>
      <c r="H133">
        <v>819</v>
      </c>
      <c r="I133">
        <v>-4</v>
      </c>
      <c r="J133">
        <v>-4.8602673147023082E-3</v>
      </c>
      <c r="K133">
        <v>823</v>
      </c>
      <c r="L133">
        <v>823</v>
      </c>
      <c r="M133">
        <v>823</v>
      </c>
      <c r="N133">
        <v>819</v>
      </c>
      <c r="O133">
        <v>-4.8602673147023082E-3</v>
      </c>
      <c r="P133">
        <v>820</v>
      </c>
      <c r="Q133">
        <v>-1.2195121951219512E-3</v>
      </c>
      <c r="R133">
        <v>0</v>
      </c>
      <c r="S133">
        <v>3200</v>
      </c>
      <c r="T133">
        <v>820.3125</v>
      </c>
      <c r="U133">
        <v>991</v>
      </c>
      <c r="V133">
        <v>790</v>
      </c>
      <c r="Z133">
        <v>0.64583333333333337</v>
      </c>
    </row>
    <row r="134" spans="1:26">
      <c r="A134" s="3">
        <v>46226</v>
      </c>
      <c r="B134">
        <v>4053.88</v>
      </c>
      <c r="C134">
        <v>5.1000000000000004E-3</v>
      </c>
      <c r="D134">
        <v>66450</v>
      </c>
      <c r="E134">
        <v>5.7999999999999996E-3</v>
      </c>
      <c r="F134">
        <v>6156</v>
      </c>
      <c r="G134" t="s">
        <v>62</v>
      </c>
      <c r="H134">
        <v>1782</v>
      </c>
      <c r="I134">
        <v>6</v>
      </c>
      <c r="J134">
        <v>3.3783783783783786E-3</v>
      </c>
      <c r="K134">
        <v>1776</v>
      </c>
      <c r="L134">
        <v>1779</v>
      </c>
      <c r="M134">
        <v>1784</v>
      </c>
      <c r="N134">
        <v>1772</v>
      </c>
      <c r="O134">
        <v>1.6863406408094434E-3</v>
      </c>
      <c r="P134">
        <v>1781</v>
      </c>
      <c r="Q134">
        <v>5.6148231330713087E-4</v>
      </c>
      <c r="R134">
        <v>5.6433408577878106E-3</v>
      </c>
      <c r="S134">
        <v>10800</v>
      </c>
      <c r="T134">
        <v>1777.8611000000001</v>
      </c>
      <c r="U134">
        <v>2086</v>
      </c>
      <c r="V134">
        <v>1677</v>
      </c>
      <c r="Z134">
        <v>0.64583333333333337</v>
      </c>
    </row>
    <row r="135" spans="1:26">
      <c r="A135" s="3">
        <v>46226</v>
      </c>
      <c r="B135">
        <v>4053.88</v>
      </c>
      <c r="C135">
        <v>5.1000000000000004E-3</v>
      </c>
      <c r="D135">
        <v>66450</v>
      </c>
      <c r="E135">
        <v>5.7999999999999996E-3</v>
      </c>
      <c r="F135">
        <v>6178</v>
      </c>
      <c r="G135" t="s">
        <v>63</v>
      </c>
      <c r="H135">
        <v>2460.5</v>
      </c>
      <c r="I135">
        <v>7</v>
      </c>
      <c r="J135">
        <v>2.8530670470756064E-3</v>
      </c>
      <c r="K135">
        <v>2453.5</v>
      </c>
      <c r="L135">
        <v>2440</v>
      </c>
      <c r="M135">
        <v>2466.5</v>
      </c>
      <c r="N135">
        <v>2435</v>
      </c>
      <c r="O135">
        <v>8.4016393442622947E-3</v>
      </c>
      <c r="P135">
        <v>2452</v>
      </c>
      <c r="Q135">
        <v>3.4665579119086461E-3</v>
      </c>
      <c r="R135">
        <v>1.0472279260780287E-2</v>
      </c>
      <c r="S135">
        <v>5502900</v>
      </c>
      <c r="T135">
        <v>2455.7882</v>
      </c>
      <c r="U135">
        <v>2460</v>
      </c>
      <c r="V135">
        <v>1663.5</v>
      </c>
      <c r="Z135">
        <v>0.64583333333333337</v>
      </c>
    </row>
    <row r="136" spans="1:26">
      <c r="A136" s="3">
        <v>46226</v>
      </c>
      <c r="B136">
        <v>4053.88</v>
      </c>
      <c r="C136">
        <v>5.1000000000000004E-3</v>
      </c>
      <c r="D136">
        <v>66450</v>
      </c>
      <c r="E136">
        <v>5.7999999999999996E-3</v>
      </c>
      <c r="F136">
        <v>6208</v>
      </c>
      <c r="G136" t="s">
        <v>64</v>
      </c>
      <c r="H136">
        <v>1643</v>
      </c>
      <c r="I136">
        <v>4</v>
      </c>
      <c r="J136">
        <v>2.4405125076266015E-3</v>
      </c>
      <c r="K136">
        <v>1639</v>
      </c>
      <c r="L136">
        <v>1633</v>
      </c>
      <c r="M136">
        <v>1665</v>
      </c>
      <c r="N136">
        <v>1625</v>
      </c>
      <c r="O136">
        <v>6.1236987140232697E-3</v>
      </c>
      <c r="P136">
        <v>1641</v>
      </c>
      <c r="Q136">
        <v>1.2187690432663011E-3</v>
      </c>
      <c r="R136">
        <v>1.1076923076923076E-2</v>
      </c>
      <c r="S136">
        <v>45900</v>
      </c>
      <c r="T136">
        <v>1640.3789999999999</v>
      </c>
      <c r="U136">
        <v>3135</v>
      </c>
      <c r="V136">
        <v>1501</v>
      </c>
      <c r="Z136">
        <v>0.64583333333333337</v>
      </c>
    </row>
    <row r="137" spans="1:26">
      <c r="A137" s="3">
        <v>46226</v>
      </c>
      <c r="B137">
        <v>4053.88</v>
      </c>
      <c r="C137">
        <v>5.1000000000000004E-3</v>
      </c>
      <c r="D137">
        <v>66450</v>
      </c>
      <c r="E137">
        <v>5.7999999999999996E-3</v>
      </c>
      <c r="F137">
        <v>6356</v>
      </c>
      <c r="G137" t="s">
        <v>65</v>
      </c>
      <c r="H137">
        <v>1407</v>
      </c>
      <c r="I137">
        <v>-5</v>
      </c>
      <c r="J137">
        <v>-3.5410764872521247E-3</v>
      </c>
      <c r="K137">
        <v>1412</v>
      </c>
      <c r="L137">
        <v>1402</v>
      </c>
      <c r="M137">
        <v>1421</v>
      </c>
      <c r="N137">
        <v>1393</v>
      </c>
      <c r="O137">
        <v>3.566333808844508E-3</v>
      </c>
      <c r="P137">
        <v>1406</v>
      </c>
      <c r="Q137">
        <v>7.1123755334281653E-4</v>
      </c>
      <c r="R137">
        <v>1.0050251256281407E-2</v>
      </c>
      <c r="S137">
        <v>84400</v>
      </c>
      <c r="T137">
        <v>1408.5047</v>
      </c>
      <c r="U137">
        <v>2287</v>
      </c>
      <c r="V137">
        <v>810</v>
      </c>
      <c r="Z137">
        <v>0.64583333333333337</v>
      </c>
    </row>
    <row r="138" spans="1:26">
      <c r="A138" s="3">
        <v>46226</v>
      </c>
      <c r="B138">
        <v>4053.88</v>
      </c>
      <c r="C138">
        <v>5.1000000000000004E-3</v>
      </c>
      <c r="D138">
        <v>66450</v>
      </c>
      <c r="E138">
        <v>5.7999999999999996E-3</v>
      </c>
      <c r="F138">
        <v>6378</v>
      </c>
      <c r="G138" t="s">
        <v>66</v>
      </c>
      <c r="H138">
        <v>1215</v>
      </c>
      <c r="I138">
        <v>-2</v>
      </c>
      <c r="J138">
        <v>-1.6433853738701725E-3</v>
      </c>
      <c r="K138">
        <v>1217</v>
      </c>
      <c r="L138">
        <v>1212</v>
      </c>
      <c r="M138">
        <v>1226</v>
      </c>
      <c r="N138">
        <v>1200</v>
      </c>
      <c r="O138">
        <v>2.4752475247524753E-3</v>
      </c>
      <c r="P138">
        <v>1205</v>
      </c>
      <c r="Q138">
        <v>8.2987551867219917E-3</v>
      </c>
      <c r="R138">
        <v>1.2500000000000001E-2</v>
      </c>
      <c r="S138">
        <v>75500</v>
      </c>
      <c r="T138">
        <v>1212.1456000000001</v>
      </c>
      <c r="U138">
        <v>1950</v>
      </c>
      <c r="V138">
        <v>1101</v>
      </c>
      <c r="Z138">
        <v>0.64583333333333337</v>
      </c>
    </row>
    <row r="139" spans="1:26">
      <c r="A139" s="3">
        <v>46226</v>
      </c>
      <c r="B139">
        <v>4053.88</v>
      </c>
      <c r="C139">
        <v>5.1000000000000004E-3</v>
      </c>
      <c r="D139">
        <v>66450</v>
      </c>
      <c r="E139">
        <v>5.7999999999999996E-3</v>
      </c>
      <c r="F139">
        <v>6526</v>
      </c>
      <c r="G139" t="s">
        <v>67</v>
      </c>
      <c r="H139">
        <v>2473.5</v>
      </c>
      <c r="I139">
        <v>-13</v>
      </c>
      <c r="J139">
        <v>-5.2282324552583954E-3</v>
      </c>
      <c r="K139">
        <v>2486.5</v>
      </c>
      <c r="L139">
        <v>2586.5</v>
      </c>
      <c r="M139">
        <v>2648.5</v>
      </c>
      <c r="N139">
        <v>2472.5</v>
      </c>
      <c r="O139">
        <v>-4.368838198337522E-2</v>
      </c>
      <c r="P139">
        <v>2517.5</v>
      </c>
      <c r="Q139">
        <v>-1.7477656405163852E-2</v>
      </c>
      <c r="R139">
        <v>4.0444893832153691E-4</v>
      </c>
      <c r="S139">
        <v>6871700</v>
      </c>
      <c r="T139">
        <v>2544.3861000000002</v>
      </c>
      <c r="U139">
        <v>3200</v>
      </c>
      <c r="V139">
        <v>1678.5</v>
      </c>
      <c r="Z139">
        <v>0.64583333333333337</v>
      </c>
    </row>
    <row r="140" spans="1:26">
      <c r="A140" s="3">
        <v>46226</v>
      </c>
      <c r="B140">
        <v>4053.88</v>
      </c>
      <c r="C140">
        <v>5.1000000000000004E-3</v>
      </c>
      <c r="D140">
        <v>66450</v>
      </c>
      <c r="E140">
        <v>5.7999999999999996E-3</v>
      </c>
      <c r="F140">
        <v>6586</v>
      </c>
      <c r="G140" t="s">
        <v>68</v>
      </c>
      <c r="H140">
        <v>5689</v>
      </c>
      <c r="I140">
        <v>32</v>
      </c>
      <c r="J140">
        <v>5.6567085027399685E-3</v>
      </c>
      <c r="K140">
        <v>5657</v>
      </c>
      <c r="L140">
        <v>5655</v>
      </c>
      <c r="M140">
        <v>5699</v>
      </c>
      <c r="N140">
        <v>5634</v>
      </c>
      <c r="O140">
        <v>6.01237842617153E-3</v>
      </c>
      <c r="P140">
        <v>5673</v>
      </c>
      <c r="Q140">
        <v>2.8203772254539045E-3</v>
      </c>
      <c r="R140">
        <v>9.7621583244586439E-3</v>
      </c>
      <c r="S140">
        <v>656000</v>
      </c>
      <c r="T140">
        <v>5677.8433999999997</v>
      </c>
      <c r="U140">
        <v>6130</v>
      </c>
      <c r="V140">
        <v>4633</v>
      </c>
      <c r="Z140">
        <v>0.64583333333333337</v>
      </c>
    </row>
    <row r="141" spans="1:26">
      <c r="A141" s="3">
        <v>46226</v>
      </c>
      <c r="B141">
        <v>4053.88</v>
      </c>
      <c r="C141">
        <v>5.1000000000000004E-3</v>
      </c>
      <c r="D141">
        <v>66450</v>
      </c>
      <c r="E141">
        <v>5.7999999999999996E-3</v>
      </c>
      <c r="F141">
        <v>6594</v>
      </c>
      <c r="G141" t="s">
        <v>69</v>
      </c>
      <c r="H141">
        <v>2556</v>
      </c>
      <c r="I141">
        <v>76</v>
      </c>
      <c r="J141">
        <v>3.0645161290322579E-2</v>
      </c>
      <c r="K141">
        <v>2480</v>
      </c>
      <c r="L141">
        <v>2483</v>
      </c>
      <c r="M141">
        <v>2573</v>
      </c>
      <c r="N141">
        <v>2480</v>
      </c>
      <c r="O141">
        <v>2.9399919452275474E-2</v>
      </c>
      <c r="P141">
        <v>2520</v>
      </c>
      <c r="Q141">
        <v>1.4285714285714285E-2</v>
      </c>
      <c r="R141">
        <v>3.0645161290322579E-2</v>
      </c>
      <c r="S141">
        <v>5144300</v>
      </c>
      <c r="T141">
        <v>2548.6296000000002</v>
      </c>
      <c r="U141">
        <v>2922</v>
      </c>
      <c r="V141">
        <v>1937</v>
      </c>
      <c r="Z141">
        <v>0.64583333333333337</v>
      </c>
    </row>
    <row r="142" spans="1:26">
      <c r="A142" s="3">
        <v>46226</v>
      </c>
      <c r="B142">
        <v>4053.88</v>
      </c>
      <c r="C142">
        <v>5.1000000000000004E-3</v>
      </c>
      <c r="D142">
        <v>66450</v>
      </c>
      <c r="E142">
        <v>5.7999999999999996E-3</v>
      </c>
      <c r="F142">
        <v>6674</v>
      </c>
      <c r="G142" t="s">
        <v>70</v>
      </c>
      <c r="H142">
        <v>6015</v>
      </c>
      <c r="I142">
        <v>101</v>
      </c>
      <c r="J142">
        <v>1.7078119715928305E-2</v>
      </c>
      <c r="K142">
        <v>5914</v>
      </c>
      <c r="L142">
        <v>6014</v>
      </c>
      <c r="M142">
        <v>6117</v>
      </c>
      <c r="N142">
        <v>5988</v>
      </c>
      <c r="O142">
        <v>1.6627868307283005E-4</v>
      </c>
      <c r="P142">
        <v>6044</v>
      </c>
      <c r="Q142">
        <v>-4.798146922567836E-3</v>
      </c>
      <c r="R142">
        <v>4.5090180360721445E-3</v>
      </c>
      <c r="S142">
        <v>786500</v>
      </c>
      <c r="T142">
        <v>6039.2511999999997</v>
      </c>
      <c r="U142">
        <v>7899</v>
      </c>
      <c r="V142">
        <v>3532</v>
      </c>
      <c r="Z142">
        <v>0.64583333333333337</v>
      </c>
    </row>
    <row r="143" spans="1:26">
      <c r="A143" s="3">
        <v>46226</v>
      </c>
      <c r="B143">
        <v>4053.88</v>
      </c>
      <c r="C143">
        <v>5.1000000000000004E-3</v>
      </c>
      <c r="D143">
        <v>66450</v>
      </c>
      <c r="E143">
        <v>5.7999999999999996E-3</v>
      </c>
      <c r="F143">
        <v>6758</v>
      </c>
      <c r="G143" t="s">
        <v>71</v>
      </c>
      <c r="H143">
        <v>3445</v>
      </c>
      <c r="I143">
        <v>1</v>
      </c>
      <c r="J143">
        <v>2.9036004645760743E-4</v>
      </c>
      <c r="K143">
        <v>3444</v>
      </c>
      <c r="L143">
        <v>3435</v>
      </c>
      <c r="M143">
        <v>3452</v>
      </c>
      <c r="N143">
        <v>3413</v>
      </c>
      <c r="O143">
        <v>2.911208151382824E-3</v>
      </c>
      <c r="P143">
        <v>3430</v>
      </c>
      <c r="Q143">
        <v>4.3731778425655978E-3</v>
      </c>
      <c r="R143">
        <v>9.3759156167594494E-3</v>
      </c>
      <c r="S143">
        <v>11688400</v>
      </c>
      <c r="T143">
        <v>3436.1709999999998</v>
      </c>
      <c r="U143">
        <v>4124</v>
      </c>
      <c r="V143">
        <v>3043</v>
      </c>
      <c r="Z143">
        <v>0.64583333333333337</v>
      </c>
    </row>
    <row r="144" spans="1:26">
      <c r="A144" s="3">
        <v>46226</v>
      </c>
      <c r="B144">
        <v>4053.88</v>
      </c>
      <c r="C144">
        <v>5.1000000000000004E-3</v>
      </c>
      <c r="D144">
        <v>66450</v>
      </c>
      <c r="E144">
        <v>5.7999999999999996E-3</v>
      </c>
      <c r="F144">
        <v>6810</v>
      </c>
      <c r="G144" t="s">
        <v>72</v>
      </c>
      <c r="H144">
        <v>2117</v>
      </c>
      <c r="I144">
        <v>17</v>
      </c>
      <c r="J144">
        <v>8.0952380952380946E-3</v>
      </c>
      <c r="K144">
        <v>2100</v>
      </c>
      <c r="L144">
        <v>2107</v>
      </c>
      <c r="M144">
        <v>2137</v>
      </c>
      <c r="N144">
        <v>2105</v>
      </c>
      <c r="O144">
        <v>4.7460844803037493E-3</v>
      </c>
      <c r="P144">
        <v>2120</v>
      </c>
      <c r="Q144">
        <v>-1.4150943396226414E-3</v>
      </c>
      <c r="R144">
        <v>5.7007125890736346E-3</v>
      </c>
      <c r="S144">
        <v>129400</v>
      </c>
      <c r="T144">
        <v>2122.2202000000002</v>
      </c>
      <c r="U144">
        <v>2511</v>
      </c>
      <c r="V144">
        <v>1871</v>
      </c>
      <c r="Z144">
        <v>0.64583333333333337</v>
      </c>
    </row>
    <row r="145" spans="1:26">
      <c r="A145" s="3">
        <v>46226</v>
      </c>
      <c r="B145">
        <v>4053.88</v>
      </c>
      <c r="C145">
        <v>5.1000000000000004E-3</v>
      </c>
      <c r="D145">
        <v>66450</v>
      </c>
      <c r="E145">
        <v>5.7999999999999996E-3</v>
      </c>
      <c r="F145">
        <v>6841</v>
      </c>
      <c r="G145" t="s">
        <v>73</v>
      </c>
      <c r="H145">
        <v>5769</v>
      </c>
      <c r="I145">
        <v>42</v>
      </c>
      <c r="J145">
        <v>7.3336825563122057E-3</v>
      </c>
      <c r="K145">
        <v>5727</v>
      </c>
      <c r="L145">
        <v>5761</v>
      </c>
      <c r="M145">
        <v>5830</v>
      </c>
      <c r="N145">
        <v>5720</v>
      </c>
      <c r="O145">
        <v>1.3886478042006596E-3</v>
      </c>
      <c r="P145">
        <v>5725</v>
      </c>
      <c r="Q145">
        <v>7.6855895196506555E-3</v>
      </c>
      <c r="R145">
        <v>8.5664335664335668E-3</v>
      </c>
      <c r="S145">
        <v>698800</v>
      </c>
      <c r="T145">
        <v>5766.2527</v>
      </c>
      <c r="U145">
        <v>6317</v>
      </c>
      <c r="V145">
        <v>4584</v>
      </c>
      <c r="Z145">
        <v>0.64583333333333337</v>
      </c>
    </row>
    <row r="146" spans="1:26">
      <c r="A146" s="3">
        <v>46226</v>
      </c>
      <c r="B146">
        <v>4053.88</v>
      </c>
      <c r="C146">
        <v>5.1000000000000004E-3</v>
      </c>
      <c r="D146">
        <v>66450</v>
      </c>
      <c r="E146">
        <v>5.7999999999999996E-3</v>
      </c>
      <c r="F146">
        <v>6890</v>
      </c>
      <c r="G146" t="s">
        <v>74</v>
      </c>
      <c r="H146">
        <v>8940</v>
      </c>
      <c r="I146">
        <v>1500</v>
      </c>
      <c r="J146">
        <v>0.20161290322580644</v>
      </c>
      <c r="K146">
        <v>7440</v>
      </c>
      <c r="L146">
        <v>8940</v>
      </c>
      <c r="M146">
        <v>8940</v>
      </c>
      <c r="N146">
        <v>8940</v>
      </c>
      <c r="O146">
        <v>0</v>
      </c>
      <c r="P146">
        <v>8940</v>
      </c>
      <c r="Q146">
        <v>0</v>
      </c>
      <c r="R146">
        <v>0</v>
      </c>
      <c r="S146">
        <v>147700</v>
      </c>
      <c r="T146">
        <v>8940</v>
      </c>
      <c r="U146">
        <v>11700</v>
      </c>
      <c r="V146">
        <v>5030</v>
      </c>
      <c r="Z146">
        <v>0.64583333333333337</v>
      </c>
    </row>
    <row r="147" spans="1:26">
      <c r="A147" s="3">
        <v>46226</v>
      </c>
      <c r="B147">
        <v>4053.88</v>
      </c>
      <c r="C147">
        <v>5.1000000000000004E-3</v>
      </c>
      <c r="D147">
        <v>66450</v>
      </c>
      <c r="E147">
        <v>5.7999999999999996E-3</v>
      </c>
      <c r="F147">
        <v>6925</v>
      </c>
      <c r="G147" t="s">
        <v>75</v>
      </c>
      <c r="H147">
        <v>4234</v>
      </c>
      <c r="I147">
        <v>130</v>
      </c>
      <c r="J147">
        <v>3.1676413255360622E-2</v>
      </c>
      <c r="K147">
        <v>4104</v>
      </c>
      <c r="L147">
        <v>4228</v>
      </c>
      <c r="M147">
        <v>4326</v>
      </c>
      <c r="N147">
        <v>4209</v>
      </c>
      <c r="O147">
        <v>1.4191106906338694E-3</v>
      </c>
      <c r="P147">
        <v>4223</v>
      </c>
      <c r="Q147">
        <v>2.6047833293866918E-3</v>
      </c>
      <c r="R147">
        <v>5.9396531242575431E-3</v>
      </c>
      <c r="S147">
        <v>360600</v>
      </c>
      <c r="T147">
        <v>4244.0654000000004</v>
      </c>
      <c r="U147">
        <v>5164</v>
      </c>
      <c r="V147">
        <v>2520.5</v>
      </c>
      <c r="Z147">
        <v>0.64583333333333337</v>
      </c>
    </row>
    <row r="148" spans="1:26">
      <c r="A148" s="3">
        <v>46226</v>
      </c>
      <c r="B148">
        <v>4053.88</v>
      </c>
      <c r="C148">
        <v>5.1000000000000004E-3</v>
      </c>
      <c r="D148">
        <v>66450</v>
      </c>
      <c r="E148">
        <v>5.7999999999999996E-3</v>
      </c>
      <c r="F148">
        <v>6963</v>
      </c>
      <c r="G148" t="s">
        <v>76</v>
      </c>
      <c r="H148">
        <v>4863</v>
      </c>
      <c r="I148">
        <v>78</v>
      </c>
      <c r="J148">
        <v>1.6300940438871474E-2</v>
      </c>
      <c r="K148">
        <v>4785</v>
      </c>
      <c r="L148">
        <v>4925</v>
      </c>
      <c r="M148">
        <v>4994</v>
      </c>
      <c r="N148">
        <v>4855</v>
      </c>
      <c r="O148">
        <v>-1.2588832487309645E-2</v>
      </c>
      <c r="P148">
        <v>4875</v>
      </c>
      <c r="Q148">
        <v>-2.4615384615384616E-3</v>
      </c>
      <c r="R148">
        <v>1.6477857878475798E-3</v>
      </c>
      <c r="S148">
        <v>3505200</v>
      </c>
      <c r="T148">
        <v>4909.9434000000001</v>
      </c>
      <c r="U148">
        <v>6099</v>
      </c>
      <c r="V148">
        <v>2247</v>
      </c>
      <c r="Z148">
        <v>0.64583333333333337</v>
      </c>
    </row>
    <row r="149" spans="1:26">
      <c r="A149" s="3">
        <v>46226</v>
      </c>
      <c r="B149">
        <v>4053.88</v>
      </c>
      <c r="C149">
        <v>5.1000000000000004E-3</v>
      </c>
      <c r="D149">
        <v>66450</v>
      </c>
      <c r="E149">
        <v>5.7999999999999996E-3</v>
      </c>
      <c r="F149">
        <v>7011</v>
      </c>
      <c r="G149" t="s">
        <v>77</v>
      </c>
      <c r="H149">
        <v>3930</v>
      </c>
      <c r="I149">
        <v>38</v>
      </c>
      <c r="J149">
        <v>9.7636176772867428E-3</v>
      </c>
      <c r="K149">
        <v>3892</v>
      </c>
      <c r="L149">
        <v>3854</v>
      </c>
      <c r="M149">
        <v>3930</v>
      </c>
      <c r="N149">
        <v>3851</v>
      </c>
      <c r="O149">
        <v>1.9719771665801765E-2</v>
      </c>
      <c r="P149">
        <v>3892</v>
      </c>
      <c r="Q149">
        <v>9.7636176772867428E-3</v>
      </c>
      <c r="R149">
        <v>2.0514152168267984E-2</v>
      </c>
      <c r="S149">
        <v>15068100</v>
      </c>
      <c r="T149">
        <v>3899.8065999999999</v>
      </c>
      <c r="U149">
        <v>5208</v>
      </c>
      <c r="V149">
        <v>3404</v>
      </c>
      <c r="Z149">
        <v>0.64583333333333337</v>
      </c>
    </row>
    <row r="150" spans="1:26">
      <c r="A150" s="3">
        <v>46226</v>
      </c>
      <c r="B150">
        <v>4053.88</v>
      </c>
      <c r="C150">
        <v>5.1000000000000004E-3</v>
      </c>
      <c r="D150">
        <v>66450</v>
      </c>
      <c r="E150">
        <v>5.7999999999999996E-3</v>
      </c>
      <c r="F150">
        <v>7013</v>
      </c>
      <c r="G150" t="s">
        <v>78</v>
      </c>
      <c r="H150">
        <v>2889</v>
      </c>
      <c r="I150">
        <v>110</v>
      </c>
      <c r="J150">
        <v>3.9582583663188196E-2</v>
      </c>
      <c r="K150">
        <v>2779</v>
      </c>
      <c r="L150">
        <v>2800</v>
      </c>
      <c r="M150">
        <v>2927</v>
      </c>
      <c r="N150">
        <v>2798</v>
      </c>
      <c r="O150">
        <v>3.1785714285714285E-2</v>
      </c>
      <c r="P150">
        <v>2880</v>
      </c>
      <c r="Q150">
        <v>3.1250000000000002E-3</v>
      </c>
      <c r="R150">
        <v>3.2523230879199429E-2</v>
      </c>
      <c r="S150">
        <v>12137600</v>
      </c>
      <c r="T150">
        <v>2883.2602999999999</v>
      </c>
      <c r="U150">
        <v>4698</v>
      </c>
      <c r="V150">
        <v>2245</v>
      </c>
      <c r="Z150">
        <v>0.64583333333333337</v>
      </c>
    </row>
    <row r="151" spans="1:26">
      <c r="A151" s="3">
        <v>46226</v>
      </c>
      <c r="B151">
        <v>4053.88</v>
      </c>
      <c r="C151">
        <v>5.1000000000000004E-3</v>
      </c>
      <c r="D151">
        <v>66450</v>
      </c>
      <c r="E151">
        <v>5.7999999999999996E-3</v>
      </c>
      <c r="F151">
        <v>7047</v>
      </c>
      <c r="G151" t="s">
        <v>79</v>
      </c>
      <c r="H151">
        <v>2448</v>
      </c>
      <c r="I151">
        <v>-39</v>
      </c>
      <c r="J151">
        <v>-1.5681544028950542E-2</v>
      </c>
      <c r="K151">
        <v>2487</v>
      </c>
      <c r="L151">
        <v>2457</v>
      </c>
      <c r="M151">
        <v>2486</v>
      </c>
      <c r="N151">
        <v>2434</v>
      </c>
      <c r="O151">
        <v>-3.663003663003663E-3</v>
      </c>
      <c r="P151">
        <v>2460</v>
      </c>
      <c r="Q151">
        <v>-4.8780487804878049E-3</v>
      </c>
      <c r="R151">
        <v>5.7518488085456041E-3</v>
      </c>
      <c r="S151">
        <v>76000</v>
      </c>
      <c r="T151">
        <v>2455.9643999999998</v>
      </c>
      <c r="U151">
        <v>2769</v>
      </c>
      <c r="V151">
        <v>1912</v>
      </c>
      <c r="Z151">
        <v>0.64583333333333337</v>
      </c>
    </row>
    <row r="152" spans="1:26">
      <c r="A152" s="3">
        <v>46226</v>
      </c>
      <c r="B152">
        <v>4053.88</v>
      </c>
      <c r="C152">
        <v>5.1000000000000004E-3</v>
      </c>
      <c r="D152">
        <v>66450</v>
      </c>
      <c r="E152">
        <v>5.7999999999999996E-3</v>
      </c>
      <c r="F152">
        <v>7084</v>
      </c>
      <c r="G152" t="s">
        <v>80</v>
      </c>
      <c r="H152">
        <v>2769</v>
      </c>
      <c r="I152">
        <v>29</v>
      </c>
      <c r="J152">
        <v>1.0583941605839416E-2</v>
      </c>
      <c r="K152">
        <v>2740</v>
      </c>
      <c r="L152">
        <v>2740</v>
      </c>
      <c r="M152">
        <v>2773</v>
      </c>
      <c r="N152">
        <v>2740</v>
      </c>
      <c r="O152">
        <v>1.0583941605839416E-2</v>
      </c>
      <c r="P152">
        <v>2751</v>
      </c>
      <c r="Q152">
        <v>6.5430752453653216E-3</v>
      </c>
      <c r="R152">
        <v>1.0583941605839416E-2</v>
      </c>
      <c r="S152">
        <v>2800</v>
      </c>
      <c r="T152">
        <v>2758.5713999999998</v>
      </c>
      <c r="U152">
        <v>3595</v>
      </c>
      <c r="V152">
        <v>1856</v>
      </c>
      <c r="Z152">
        <v>0.64583333333333337</v>
      </c>
    </row>
    <row r="153" spans="1:26">
      <c r="A153" s="3">
        <v>46226</v>
      </c>
      <c r="B153">
        <v>4053.88</v>
      </c>
      <c r="C153">
        <v>5.1000000000000004E-3</v>
      </c>
      <c r="D153">
        <v>66450</v>
      </c>
      <c r="E153">
        <v>5.7999999999999996E-3</v>
      </c>
      <c r="F153">
        <v>7182</v>
      </c>
      <c r="G153" t="s">
        <v>81</v>
      </c>
      <c r="H153">
        <v>3447</v>
      </c>
      <c r="I153">
        <v>36</v>
      </c>
      <c r="J153">
        <v>1.0554089709762533E-2</v>
      </c>
      <c r="K153">
        <v>3411</v>
      </c>
      <c r="L153">
        <v>3392</v>
      </c>
      <c r="M153">
        <v>3461</v>
      </c>
      <c r="N153">
        <v>3386</v>
      </c>
      <c r="O153">
        <v>1.6214622641509434E-2</v>
      </c>
      <c r="P153">
        <v>3453</v>
      </c>
      <c r="Q153">
        <v>-1.7376194613379669E-3</v>
      </c>
      <c r="R153">
        <v>1.8015357353809804E-2</v>
      </c>
      <c r="S153">
        <v>6325900</v>
      </c>
      <c r="T153">
        <v>3438.4149000000002</v>
      </c>
      <c r="U153">
        <v>3460</v>
      </c>
      <c r="V153">
        <v>2238</v>
      </c>
      <c r="Z153">
        <v>0.64583333333333337</v>
      </c>
    </row>
    <row r="154" spans="1:26">
      <c r="A154" s="3">
        <v>46226</v>
      </c>
      <c r="B154">
        <v>4053.88</v>
      </c>
      <c r="C154">
        <v>5.1000000000000004E-3</v>
      </c>
      <c r="D154">
        <v>66450</v>
      </c>
      <c r="E154">
        <v>5.7999999999999996E-3</v>
      </c>
      <c r="F154">
        <v>7203</v>
      </c>
      <c r="G154" t="s">
        <v>82</v>
      </c>
      <c r="H154">
        <v>2950</v>
      </c>
      <c r="I154">
        <v>11</v>
      </c>
      <c r="J154">
        <v>3.7427696495406599E-3</v>
      </c>
      <c r="K154">
        <v>2939</v>
      </c>
      <c r="L154">
        <v>2938</v>
      </c>
      <c r="M154">
        <v>2950</v>
      </c>
      <c r="N154">
        <v>2913.5</v>
      </c>
      <c r="O154">
        <v>4.0844111640571815E-3</v>
      </c>
      <c r="P154">
        <v>2928</v>
      </c>
      <c r="Q154">
        <v>7.513661202185792E-3</v>
      </c>
      <c r="R154">
        <v>1.252788742062811E-2</v>
      </c>
      <c r="S154">
        <v>24503500</v>
      </c>
      <c r="T154">
        <v>2938.3575999999998</v>
      </c>
      <c r="U154">
        <v>4000</v>
      </c>
      <c r="V154">
        <v>2686</v>
      </c>
      <c r="Z154">
        <v>0.64583333333333337</v>
      </c>
    </row>
    <row r="155" spans="1:26">
      <c r="A155" s="3">
        <v>46226</v>
      </c>
      <c r="B155">
        <v>4053.88</v>
      </c>
      <c r="C155">
        <v>5.1000000000000004E-3</v>
      </c>
      <c r="D155">
        <v>66450</v>
      </c>
      <c r="E155">
        <v>5.7999999999999996E-3</v>
      </c>
      <c r="F155">
        <v>7213</v>
      </c>
      <c r="G155" t="s">
        <v>83</v>
      </c>
      <c r="H155">
        <v>624</v>
      </c>
      <c r="I155">
        <v>3</v>
      </c>
      <c r="J155">
        <v>4.830917874396135E-3</v>
      </c>
      <c r="K155">
        <v>621</v>
      </c>
      <c r="L155">
        <v>621</v>
      </c>
      <c r="M155">
        <v>625</v>
      </c>
      <c r="N155">
        <v>620</v>
      </c>
      <c r="O155">
        <v>4.830917874396135E-3</v>
      </c>
      <c r="P155">
        <v>622</v>
      </c>
      <c r="Q155">
        <v>3.2154340836012861E-3</v>
      </c>
      <c r="R155">
        <v>6.4516129032258064E-3</v>
      </c>
      <c r="S155">
        <v>5000</v>
      </c>
      <c r="T155">
        <v>621.64</v>
      </c>
      <c r="U155">
        <v>647</v>
      </c>
      <c r="V155">
        <v>438</v>
      </c>
      <c r="Z155">
        <v>0.64583333333333337</v>
      </c>
    </row>
    <row r="156" spans="1:26">
      <c r="A156" s="3">
        <v>46226</v>
      </c>
      <c r="B156">
        <v>4053.88</v>
      </c>
      <c r="C156">
        <v>5.1000000000000004E-3</v>
      </c>
      <c r="D156">
        <v>66450</v>
      </c>
      <c r="E156">
        <v>5.7999999999999996E-3</v>
      </c>
      <c r="F156">
        <v>7220</v>
      </c>
      <c r="G156" t="s">
        <v>84</v>
      </c>
      <c r="H156">
        <v>3150</v>
      </c>
      <c r="I156">
        <v>-25</v>
      </c>
      <c r="J156">
        <v>-7.874015748031496E-3</v>
      </c>
      <c r="K156">
        <v>3175</v>
      </c>
      <c r="L156">
        <v>3150</v>
      </c>
      <c r="M156">
        <v>3345</v>
      </c>
      <c r="N156">
        <v>3130</v>
      </c>
      <c r="O156">
        <v>0</v>
      </c>
      <c r="P156">
        <v>3220</v>
      </c>
      <c r="Q156">
        <v>-2.1739130434782608E-2</v>
      </c>
      <c r="R156">
        <v>6.3897763578274758E-3</v>
      </c>
      <c r="S156">
        <v>1042100</v>
      </c>
      <c r="T156">
        <v>3217.3107</v>
      </c>
      <c r="U156">
        <v>10550</v>
      </c>
      <c r="V156">
        <v>2210</v>
      </c>
      <c r="Z156">
        <v>0.64583333333333337</v>
      </c>
    </row>
    <row r="157" spans="1:26">
      <c r="A157" s="3">
        <v>46226</v>
      </c>
      <c r="B157">
        <v>4053.88</v>
      </c>
      <c r="C157">
        <v>5.1000000000000004E-3</v>
      </c>
      <c r="D157">
        <v>66450</v>
      </c>
      <c r="E157">
        <v>5.7999999999999996E-3</v>
      </c>
      <c r="F157">
        <v>7269</v>
      </c>
      <c r="G157" t="s">
        <v>85</v>
      </c>
      <c r="H157">
        <v>2044</v>
      </c>
      <c r="I157">
        <v>-12</v>
      </c>
      <c r="J157">
        <v>-5.8365758754863814E-3</v>
      </c>
      <c r="K157">
        <v>2056</v>
      </c>
      <c r="L157">
        <v>2049.5</v>
      </c>
      <c r="M157">
        <v>2063.5</v>
      </c>
      <c r="N157">
        <v>2039</v>
      </c>
      <c r="O157">
        <v>-2.6835813613076361E-3</v>
      </c>
      <c r="P157">
        <v>2047</v>
      </c>
      <c r="Q157">
        <v>-1.4655593551538837E-3</v>
      </c>
      <c r="R157">
        <v>2.4521824423737125E-3</v>
      </c>
      <c r="S157">
        <v>4982600</v>
      </c>
      <c r="T157">
        <v>2045.7611999999999</v>
      </c>
      <c r="U157">
        <v>2439</v>
      </c>
      <c r="V157">
        <v>1670</v>
      </c>
      <c r="Z157">
        <v>0.64583333333333337</v>
      </c>
    </row>
    <row r="158" spans="1:26">
      <c r="A158" s="3">
        <v>46226</v>
      </c>
      <c r="B158">
        <v>4053.88</v>
      </c>
      <c r="C158">
        <v>5.1000000000000004E-3</v>
      </c>
      <c r="D158">
        <v>66450</v>
      </c>
      <c r="E158">
        <v>5.7999999999999996E-3</v>
      </c>
      <c r="F158">
        <v>7272</v>
      </c>
      <c r="G158" t="s">
        <v>86</v>
      </c>
      <c r="H158">
        <v>1298</v>
      </c>
      <c r="I158">
        <v>-11.5</v>
      </c>
      <c r="J158">
        <v>-8.7819778541428032E-3</v>
      </c>
      <c r="K158">
        <v>1309.5</v>
      </c>
      <c r="L158">
        <v>1309.5</v>
      </c>
      <c r="M158">
        <v>1312</v>
      </c>
      <c r="N158">
        <v>1283.5</v>
      </c>
      <c r="O158">
        <v>-8.7819778541428032E-3</v>
      </c>
      <c r="P158">
        <v>1289.5</v>
      </c>
      <c r="Q158">
        <v>6.5917022101589767E-3</v>
      </c>
      <c r="R158">
        <v>1.1297234125438255E-2</v>
      </c>
      <c r="S158">
        <v>5062700</v>
      </c>
      <c r="T158">
        <v>1296.3867</v>
      </c>
      <c r="U158">
        <v>1328.5</v>
      </c>
      <c r="V158">
        <v>1033</v>
      </c>
      <c r="Z158">
        <v>0.64583333333333337</v>
      </c>
    </row>
    <row r="159" spans="1:26">
      <c r="A159" s="3">
        <v>46226</v>
      </c>
      <c r="B159">
        <v>4053.88</v>
      </c>
      <c r="C159">
        <v>5.1000000000000004E-3</v>
      </c>
      <c r="D159">
        <v>66450</v>
      </c>
      <c r="E159">
        <v>5.7999999999999996E-3</v>
      </c>
      <c r="F159">
        <v>7376</v>
      </c>
      <c r="G159" t="s">
        <v>87</v>
      </c>
      <c r="H159">
        <v>1072</v>
      </c>
      <c r="I159">
        <v>58</v>
      </c>
      <c r="J159">
        <v>5.7199211045364892E-2</v>
      </c>
      <c r="K159">
        <v>1014</v>
      </c>
      <c r="L159">
        <v>998</v>
      </c>
      <c r="M159">
        <v>1072</v>
      </c>
      <c r="N159">
        <v>998</v>
      </c>
      <c r="O159">
        <v>7.4148296593186377E-2</v>
      </c>
      <c r="P159">
        <v>1049</v>
      </c>
      <c r="Q159">
        <v>2.19256434699714E-2</v>
      </c>
      <c r="R159">
        <v>7.4148296593186377E-2</v>
      </c>
      <c r="S159">
        <v>8800</v>
      </c>
      <c r="T159">
        <v>1032.4431</v>
      </c>
      <c r="U159">
        <v>1310</v>
      </c>
      <c r="V159">
        <v>631</v>
      </c>
      <c r="Z159">
        <v>0.64583333333333337</v>
      </c>
    </row>
    <row r="160" spans="1:26">
      <c r="A160" s="3">
        <v>46226</v>
      </c>
      <c r="B160">
        <v>4053.88</v>
      </c>
      <c r="C160">
        <v>5.1000000000000004E-3</v>
      </c>
      <c r="D160">
        <v>66450</v>
      </c>
      <c r="E160">
        <v>5.7999999999999996E-3</v>
      </c>
      <c r="F160">
        <v>7525</v>
      </c>
      <c r="G160" t="s">
        <v>88</v>
      </c>
      <c r="H160">
        <v>3595</v>
      </c>
      <c r="I160">
        <v>0</v>
      </c>
      <c r="J160">
        <v>0</v>
      </c>
      <c r="K160">
        <v>3595</v>
      </c>
      <c r="L160">
        <v>3575</v>
      </c>
      <c r="M160">
        <v>3600</v>
      </c>
      <c r="N160">
        <v>3575</v>
      </c>
      <c r="O160">
        <v>5.5944055944055944E-3</v>
      </c>
      <c r="P160">
        <v>3595</v>
      </c>
      <c r="Q160">
        <v>0</v>
      </c>
      <c r="R160">
        <v>5.5944055944055944E-3</v>
      </c>
      <c r="S160">
        <v>5100</v>
      </c>
      <c r="T160">
        <v>3585.3921</v>
      </c>
      <c r="U160">
        <v>3980</v>
      </c>
      <c r="V160">
        <v>3325</v>
      </c>
      <c r="Z160">
        <v>0.64583333333333337</v>
      </c>
    </row>
    <row r="161" spans="1:26">
      <c r="A161" s="3">
        <v>46226</v>
      </c>
      <c r="B161">
        <v>4053.88</v>
      </c>
      <c r="C161">
        <v>5.1000000000000004E-3</v>
      </c>
      <c r="D161">
        <v>66450</v>
      </c>
      <c r="E161">
        <v>5.7999999999999996E-3</v>
      </c>
      <c r="F161">
        <v>7729</v>
      </c>
      <c r="G161" t="s">
        <v>89</v>
      </c>
      <c r="H161">
        <v>18445</v>
      </c>
      <c r="I161">
        <v>190</v>
      </c>
      <c r="J161">
        <v>1.0408107367844427E-2</v>
      </c>
      <c r="K161">
        <v>18255</v>
      </c>
      <c r="L161">
        <v>18655</v>
      </c>
      <c r="M161">
        <v>19005</v>
      </c>
      <c r="N161">
        <v>18390</v>
      </c>
      <c r="O161">
        <v>-1.125703564727955E-2</v>
      </c>
      <c r="P161">
        <v>18410</v>
      </c>
      <c r="Q161">
        <v>1.9011406844106464E-3</v>
      </c>
      <c r="R161">
        <v>2.9907558455682438E-3</v>
      </c>
      <c r="S161">
        <v>329000</v>
      </c>
      <c r="T161">
        <v>18618.4954</v>
      </c>
      <c r="U161">
        <v>21310</v>
      </c>
      <c r="V161">
        <v>11300</v>
      </c>
      <c r="Z161">
        <v>0.64583333333333337</v>
      </c>
    </row>
    <row r="162" spans="1:26">
      <c r="A162" s="3">
        <v>46226</v>
      </c>
      <c r="B162">
        <v>4053.88</v>
      </c>
      <c r="C162">
        <v>5.1000000000000004E-3</v>
      </c>
      <c r="D162">
        <v>66450</v>
      </c>
      <c r="E162">
        <v>5.7999999999999996E-3</v>
      </c>
      <c r="F162">
        <v>7921</v>
      </c>
      <c r="G162" t="s">
        <v>90</v>
      </c>
      <c r="H162">
        <v>4365</v>
      </c>
      <c r="I162">
        <v>-30</v>
      </c>
      <c r="J162">
        <v>-6.8259385665529011E-3</v>
      </c>
      <c r="K162">
        <v>4395</v>
      </c>
      <c r="L162">
        <v>4365</v>
      </c>
      <c r="M162">
        <v>4390</v>
      </c>
      <c r="N162">
        <v>4280</v>
      </c>
      <c r="O162">
        <v>0</v>
      </c>
      <c r="P162">
        <v>4315</v>
      </c>
      <c r="Q162">
        <v>1.1587485515643106E-2</v>
      </c>
      <c r="R162">
        <v>1.9859813084112148E-2</v>
      </c>
      <c r="S162">
        <v>48500</v>
      </c>
      <c r="T162">
        <v>4342.8144000000002</v>
      </c>
      <c r="U162">
        <v>4790</v>
      </c>
      <c r="V162">
        <v>2783</v>
      </c>
      <c r="Z162">
        <v>0.64583333333333337</v>
      </c>
    </row>
    <row r="163" spans="1:26">
      <c r="A163" s="3">
        <v>46226</v>
      </c>
      <c r="B163">
        <v>4053.88</v>
      </c>
      <c r="C163">
        <v>5.1000000000000004E-3</v>
      </c>
      <c r="D163">
        <v>66450</v>
      </c>
      <c r="E163">
        <v>5.7999999999999996E-3</v>
      </c>
      <c r="F163">
        <v>8031</v>
      </c>
      <c r="G163" t="s">
        <v>91</v>
      </c>
      <c r="H163">
        <v>4970</v>
      </c>
      <c r="I163">
        <v>59</v>
      </c>
      <c r="J163">
        <v>1.201384646711464E-2</v>
      </c>
      <c r="K163">
        <v>4911</v>
      </c>
      <c r="L163">
        <v>4911</v>
      </c>
      <c r="M163">
        <v>4977</v>
      </c>
      <c r="N163">
        <v>4891</v>
      </c>
      <c r="O163">
        <v>1.201384646711464E-2</v>
      </c>
      <c r="P163">
        <v>4940</v>
      </c>
      <c r="Q163">
        <v>6.0728744939271256E-3</v>
      </c>
      <c r="R163">
        <v>1.6152116131670415E-2</v>
      </c>
      <c r="S163">
        <v>5978000</v>
      </c>
      <c r="T163">
        <v>4948.8294999999998</v>
      </c>
      <c r="U163">
        <v>6675</v>
      </c>
      <c r="V163">
        <v>4407</v>
      </c>
      <c r="Z163">
        <v>0.64583333333333337</v>
      </c>
    </row>
    <row r="164" spans="1:26">
      <c r="A164" s="3">
        <v>46226</v>
      </c>
      <c r="B164">
        <v>4053.88</v>
      </c>
      <c r="C164">
        <v>5.1000000000000004E-3</v>
      </c>
      <c r="D164">
        <v>66450</v>
      </c>
      <c r="E164">
        <v>5.7999999999999996E-3</v>
      </c>
      <c r="F164">
        <v>8058</v>
      </c>
      <c r="G164" t="s">
        <v>92</v>
      </c>
      <c r="H164">
        <v>4916</v>
      </c>
      <c r="I164">
        <v>28</v>
      </c>
      <c r="J164">
        <v>5.7283142389525366E-3</v>
      </c>
      <c r="K164">
        <v>4888</v>
      </c>
      <c r="L164">
        <v>4863</v>
      </c>
      <c r="M164">
        <v>4943</v>
      </c>
      <c r="N164">
        <v>4840</v>
      </c>
      <c r="O164">
        <v>1.089862224964014E-2</v>
      </c>
      <c r="P164">
        <v>4909</v>
      </c>
      <c r="Q164">
        <v>1.425952332450601E-3</v>
      </c>
      <c r="R164">
        <v>1.5702479338842976E-2</v>
      </c>
      <c r="S164">
        <v>7903600</v>
      </c>
      <c r="T164">
        <v>4907.7237999999998</v>
      </c>
      <c r="U164">
        <v>6012</v>
      </c>
      <c r="V164">
        <v>3610</v>
      </c>
      <c r="Z164">
        <v>0.64583333333333337</v>
      </c>
    </row>
    <row r="165" spans="1:26">
      <c r="A165" s="3">
        <v>46226</v>
      </c>
      <c r="B165">
        <v>4053.88</v>
      </c>
      <c r="C165">
        <v>5.1000000000000004E-3</v>
      </c>
      <c r="D165">
        <v>66450</v>
      </c>
      <c r="E165">
        <v>5.7999999999999996E-3</v>
      </c>
      <c r="F165">
        <v>8233</v>
      </c>
      <c r="G165" t="s">
        <v>93</v>
      </c>
      <c r="H165">
        <v>2255</v>
      </c>
      <c r="I165">
        <v>-147.5</v>
      </c>
      <c r="J165">
        <v>-6.1394380853277836E-2</v>
      </c>
      <c r="K165">
        <v>2402.5</v>
      </c>
      <c r="L165">
        <v>2390</v>
      </c>
      <c r="M165">
        <v>2395.5</v>
      </c>
      <c r="N165">
        <v>2218</v>
      </c>
      <c r="O165">
        <v>-5.6485355648535567E-2</v>
      </c>
      <c r="P165">
        <v>2354</v>
      </c>
      <c r="Q165">
        <v>-4.2056074766355138E-2</v>
      </c>
      <c r="R165">
        <v>1.6681695220919748E-2</v>
      </c>
      <c r="S165">
        <v>2616800</v>
      </c>
      <c r="T165">
        <v>2297.8391999999999</v>
      </c>
      <c r="U165">
        <v>2608.5</v>
      </c>
      <c r="V165">
        <v>1642.5</v>
      </c>
      <c r="Z165">
        <v>0.64583333333333337</v>
      </c>
    </row>
    <row r="166" spans="1:26">
      <c r="A166" s="3">
        <v>46226</v>
      </c>
      <c r="B166">
        <v>4053.88</v>
      </c>
      <c r="C166">
        <v>5.1000000000000004E-3</v>
      </c>
      <c r="D166">
        <v>66450</v>
      </c>
      <c r="E166">
        <v>5.7999999999999996E-3</v>
      </c>
      <c r="F166">
        <v>8304</v>
      </c>
      <c r="G166" t="s">
        <v>94</v>
      </c>
      <c r="H166">
        <v>3028</v>
      </c>
      <c r="I166">
        <v>24</v>
      </c>
      <c r="J166">
        <v>7.989347536617843E-3</v>
      </c>
      <c r="K166">
        <v>3004</v>
      </c>
      <c r="L166">
        <v>2995</v>
      </c>
      <c r="M166">
        <v>3048</v>
      </c>
      <c r="N166">
        <v>2991.5</v>
      </c>
      <c r="O166">
        <v>1.1018363939899833E-2</v>
      </c>
      <c r="P166">
        <v>3036</v>
      </c>
      <c r="Q166">
        <v>-2.635046113306983E-3</v>
      </c>
      <c r="R166">
        <v>1.2201236837706835E-2</v>
      </c>
      <c r="S166">
        <v>1326600</v>
      </c>
      <c r="T166">
        <v>3029.6394</v>
      </c>
      <c r="U166">
        <v>3027</v>
      </c>
      <c r="V166">
        <v>2418.5</v>
      </c>
      <c r="Z166">
        <v>0.64583333333333337</v>
      </c>
    </row>
    <row r="167" spans="1:26">
      <c r="A167" s="3">
        <v>46226</v>
      </c>
      <c r="B167">
        <v>4053.88</v>
      </c>
      <c r="C167">
        <v>5.1000000000000004E-3</v>
      </c>
      <c r="D167">
        <v>66450</v>
      </c>
      <c r="E167">
        <v>5.7999999999999996E-3</v>
      </c>
      <c r="F167">
        <v>8316</v>
      </c>
      <c r="G167" t="s">
        <v>95</v>
      </c>
      <c r="H167">
        <v>7167</v>
      </c>
      <c r="I167">
        <v>95</v>
      </c>
      <c r="J167">
        <v>1.3433257918552037E-2</v>
      </c>
      <c r="K167">
        <v>7072</v>
      </c>
      <c r="L167">
        <v>7000</v>
      </c>
      <c r="M167">
        <v>7212</v>
      </c>
      <c r="N167">
        <v>6999</v>
      </c>
      <c r="O167">
        <v>2.3857142857142858E-2</v>
      </c>
      <c r="P167">
        <v>7177</v>
      </c>
      <c r="Q167">
        <v>-1.3933398355858995E-3</v>
      </c>
      <c r="R167">
        <v>2.4003429061294469E-2</v>
      </c>
      <c r="S167">
        <v>13222700</v>
      </c>
      <c r="T167">
        <v>7159.2210999999998</v>
      </c>
      <c r="U167">
        <v>7147</v>
      </c>
      <c r="V167">
        <v>4927</v>
      </c>
      <c r="Z167">
        <v>0.64583333333333337</v>
      </c>
    </row>
    <row r="168" spans="1:26">
      <c r="A168" s="3">
        <v>46226</v>
      </c>
      <c r="B168">
        <v>4053.88</v>
      </c>
      <c r="C168">
        <v>5.1000000000000004E-3</v>
      </c>
      <c r="D168">
        <v>66450</v>
      </c>
      <c r="E168">
        <v>5.7999999999999996E-3</v>
      </c>
      <c r="F168">
        <v>8331</v>
      </c>
      <c r="G168" t="s">
        <v>96</v>
      </c>
      <c r="H168">
        <v>2749</v>
      </c>
      <c r="I168">
        <v>41</v>
      </c>
      <c r="J168">
        <v>1.5140324963072379E-2</v>
      </c>
      <c r="K168">
        <v>2708</v>
      </c>
      <c r="L168">
        <v>2681</v>
      </c>
      <c r="M168">
        <v>2773</v>
      </c>
      <c r="N168">
        <v>2680</v>
      </c>
      <c r="O168">
        <v>2.5363670272286459E-2</v>
      </c>
      <c r="P168">
        <v>2754</v>
      </c>
      <c r="Q168">
        <v>-1.8155410312273058E-3</v>
      </c>
      <c r="R168">
        <v>2.5746268656716417E-2</v>
      </c>
      <c r="S168">
        <v>2297300</v>
      </c>
      <c r="T168">
        <v>2744.4863</v>
      </c>
      <c r="U168">
        <v>2813</v>
      </c>
      <c r="V168">
        <v>1764</v>
      </c>
      <c r="Z168">
        <v>0.64583333333333337</v>
      </c>
    </row>
    <row r="169" spans="1:26">
      <c r="A169" s="3">
        <v>46226</v>
      </c>
      <c r="B169">
        <v>4053.88</v>
      </c>
      <c r="C169">
        <v>5.1000000000000004E-3</v>
      </c>
      <c r="D169">
        <v>66450</v>
      </c>
      <c r="E169">
        <v>5.7999999999999996E-3</v>
      </c>
      <c r="F169">
        <v>8424</v>
      </c>
      <c r="G169" t="s">
        <v>97</v>
      </c>
      <c r="H169">
        <v>4422</v>
      </c>
      <c r="I169">
        <v>-10</v>
      </c>
      <c r="J169">
        <v>-2.2563176895306859E-3</v>
      </c>
      <c r="K169">
        <v>4432</v>
      </c>
      <c r="L169">
        <v>4412</v>
      </c>
      <c r="M169">
        <v>4440</v>
      </c>
      <c r="N169">
        <v>4403</v>
      </c>
      <c r="O169">
        <v>2.2665457842248413E-3</v>
      </c>
      <c r="P169">
        <v>4413</v>
      </c>
      <c r="Q169">
        <v>2.0394289598912306E-3</v>
      </c>
      <c r="R169">
        <v>4.3152396093572567E-3</v>
      </c>
      <c r="S169">
        <v>129000</v>
      </c>
      <c r="T169">
        <v>4419.0891000000001</v>
      </c>
      <c r="U169">
        <v>4664</v>
      </c>
      <c r="V169">
        <v>4016</v>
      </c>
      <c r="Z169">
        <v>0.64583333333333337</v>
      </c>
    </row>
    <row r="170" spans="1:26">
      <c r="A170" s="3">
        <v>46226</v>
      </c>
      <c r="B170">
        <v>4053.88</v>
      </c>
      <c r="C170">
        <v>5.1000000000000004E-3</v>
      </c>
      <c r="D170">
        <v>66450</v>
      </c>
      <c r="E170">
        <v>5.7999999999999996E-3</v>
      </c>
      <c r="F170">
        <v>8425</v>
      </c>
      <c r="G170" t="s">
        <v>98</v>
      </c>
      <c r="H170">
        <v>1327</v>
      </c>
      <c r="I170">
        <v>1</v>
      </c>
      <c r="J170">
        <v>7.5414781297134241E-4</v>
      </c>
      <c r="K170">
        <v>1326</v>
      </c>
      <c r="L170">
        <v>1326</v>
      </c>
      <c r="M170">
        <v>1329</v>
      </c>
      <c r="N170">
        <v>1319</v>
      </c>
      <c r="O170">
        <v>7.5414781297134241E-4</v>
      </c>
      <c r="P170">
        <v>1321</v>
      </c>
      <c r="Q170">
        <v>4.5420136260408781E-3</v>
      </c>
      <c r="R170">
        <v>6.0652009097801364E-3</v>
      </c>
      <c r="S170">
        <v>590400</v>
      </c>
      <c r="T170">
        <v>1324.1175000000001</v>
      </c>
      <c r="U170">
        <v>1544</v>
      </c>
      <c r="V170">
        <v>1224</v>
      </c>
      <c r="Z170">
        <v>0.64583333333333337</v>
      </c>
    </row>
    <row r="171" spans="1:26">
      <c r="A171" s="3">
        <v>46226</v>
      </c>
      <c r="B171">
        <v>4053.88</v>
      </c>
      <c r="C171">
        <v>5.1000000000000004E-3</v>
      </c>
      <c r="D171">
        <v>66450</v>
      </c>
      <c r="E171">
        <v>5.7999999999999996E-3</v>
      </c>
      <c r="F171">
        <v>8591</v>
      </c>
      <c r="G171" t="s">
        <v>99</v>
      </c>
      <c r="H171">
        <v>6617</v>
      </c>
      <c r="I171">
        <v>35</v>
      </c>
      <c r="J171">
        <v>5.3175326648435125E-3</v>
      </c>
      <c r="K171">
        <v>6582</v>
      </c>
      <c r="L171">
        <v>6590</v>
      </c>
      <c r="M171">
        <v>6653</v>
      </c>
      <c r="N171">
        <v>6583</v>
      </c>
      <c r="O171">
        <v>4.0971168437025796E-3</v>
      </c>
      <c r="P171">
        <v>6624</v>
      </c>
      <c r="Q171">
        <v>-1.0567632850241545E-3</v>
      </c>
      <c r="R171">
        <v>5.1648184718213579E-3</v>
      </c>
      <c r="S171">
        <v>2738100</v>
      </c>
      <c r="T171">
        <v>6618.0927000000001</v>
      </c>
      <c r="U171">
        <v>6639</v>
      </c>
      <c r="V171">
        <v>4528</v>
      </c>
      <c r="Z171">
        <v>0.64583333333333337</v>
      </c>
    </row>
    <row r="172" spans="1:26">
      <c r="A172" s="3">
        <v>46226</v>
      </c>
      <c r="B172">
        <v>4053.88</v>
      </c>
      <c r="C172">
        <v>5.1000000000000004E-3</v>
      </c>
      <c r="D172">
        <v>66450</v>
      </c>
      <c r="E172">
        <v>5.7999999999999996E-3</v>
      </c>
      <c r="F172">
        <v>8593</v>
      </c>
      <c r="G172" t="s">
        <v>100</v>
      </c>
      <c r="H172">
        <v>1439.5</v>
      </c>
      <c r="I172">
        <v>2.5</v>
      </c>
      <c r="J172">
        <v>1.7397355601948504E-3</v>
      </c>
      <c r="K172">
        <v>1437</v>
      </c>
      <c r="L172">
        <v>1435</v>
      </c>
      <c r="M172">
        <v>1440.5</v>
      </c>
      <c r="N172">
        <v>1432.5</v>
      </c>
      <c r="O172">
        <v>3.1358885017421603E-3</v>
      </c>
      <c r="P172">
        <v>1434</v>
      </c>
      <c r="Q172">
        <v>3.8354253835425384E-3</v>
      </c>
      <c r="R172">
        <v>4.8865619546247822E-3</v>
      </c>
      <c r="S172">
        <v>3086100</v>
      </c>
      <c r="T172">
        <v>1437.2473</v>
      </c>
      <c r="U172">
        <v>1541.5</v>
      </c>
      <c r="V172">
        <v>1239.5</v>
      </c>
      <c r="Z172">
        <v>0.64583333333333337</v>
      </c>
    </row>
    <row r="173" spans="1:26">
      <c r="A173" s="3">
        <v>46226</v>
      </c>
      <c r="B173">
        <v>4053.88</v>
      </c>
      <c r="C173">
        <v>5.1000000000000004E-3</v>
      </c>
      <c r="D173">
        <v>66450</v>
      </c>
      <c r="E173">
        <v>5.7999999999999996E-3</v>
      </c>
      <c r="F173">
        <v>8604</v>
      </c>
      <c r="G173" t="s">
        <v>101</v>
      </c>
      <c r="H173">
        <v>1624.5</v>
      </c>
      <c r="I173">
        <v>21.5</v>
      </c>
      <c r="J173">
        <v>1.3412351840299439E-2</v>
      </c>
      <c r="K173">
        <v>1603</v>
      </c>
      <c r="L173">
        <v>1597</v>
      </c>
      <c r="M173">
        <v>1624.5</v>
      </c>
      <c r="N173">
        <v>1591</v>
      </c>
      <c r="O173">
        <v>1.7219787100814028E-2</v>
      </c>
      <c r="P173">
        <v>1608</v>
      </c>
      <c r="Q173">
        <v>1.0261194029850746E-2</v>
      </c>
      <c r="R173">
        <v>2.1055939660590824E-2</v>
      </c>
      <c r="S173">
        <v>9924300</v>
      </c>
      <c r="T173">
        <v>1616.6159</v>
      </c>
      <c r="U173">
        <v>1636</v>
      </c>
      <c r="V173">
        <v>1145</v>
      </c>
      <c r="Z173">
        <v>0.64583333333333337</v>
      </c>
    </row>
    <row r="174" spans="1:26">
      <c r="A174" s="3">
        <v>46226</v>
      </c>
      <c r="B174">
        <v>4053.88</v>
      </c>
      <c r="C174">
        <v>5.1000000000000004E-3</v>
      </c>
      <c r="D174">
        <v>66450</v>
      </c>
      <c r="E174">
        <v>5.7999999999999996E-3</v>
      </c>
      <c r="F174">
        <v>8697</v>
      </c>
      <c r="G174" t="s">
        <v>102</v>
      </c>
      <c r="H174">
        <v>2257</v>
      </c>
      <c r="I174">
        <v>39</v>
      </c>
      <c r="J174">
        <v>1.7583408476104598E-2</v>
      </c>
      <c r="K174">
        <v>2218</v>
      </c>
      <c r="L174">
        <v>2200</v>
      </c>
      <c r="M174">
        <v>2273</v>
      </c>
      <c r="N174">
        <v>2200</v>
      </c>
      <c r="O174">
        <v>2.5909090909090909E-2</v>
      </c>
      <c r="P174">
        <v>2250.5</v>
      </c>
      <c r="Q174">
        <v>2.8882470562097314E-3</v>
      </c>
      <c r="R174">
        <v>2.5909090909090909E-2</v>
      </c>
      <c r="S174">
        <v>2658800</v>
      </c>
      <c r="T174">
        <v>2252.0154000000002</v>
      </c>
      <c r="U174">
        <v>2267</v>
      </c>
      <c r="V174">
        <v>1597</v>
      </c>
      <c r="Z174">
        <v>0.64583333333333337</v>
      </c>
    </row>
    <row r="175" spans="1:26">
      <c r="A175" s="3">
        <v>46226</v>
      </c>
      <c r="B175">
        <v>4053.88</v>
      </c>
      <c r="C175">
        <v>5.1000000000000004E-3</v>
      </c>
      <c r="D175">
        <v>66450</v>
      </c>
      <c r="E175">
        <v>5.7999999999999996E-3</v>
      </c>
      <c r="F175">
        <v>8830</v>
      </c>
      <c r="G175" t="s">
        <v>103</v>
      </c>
      <c r="H175">
        <v>3695</v>
      </c>
      <c r="I175">
        <v>-98</v>
      </c>
      <c r="J175">
        <v>-2.5837068283680462E-2</v>
      </c>
      <c r="K175">
        <v>3793</v>
      </c>
      <c r="L175">
        <v>3696</v>
      </c>
      <c r="M175">
        <v>3715</v>
      </c>
      <c r="N175">
        <v>3649</v>
      </c>
      <c r="O175">
        <v>-2.7056277056277056E-4</v>
      </c>
      <c r="P175">
        <v>3672</v>
      </c>
      <c r="Q175">
        <v>6.2636165577342048E-3</v>
      </c>
      <c r="R175">
        <v>1.2606193477665114E-2</v>
      </c>
      <c r="S175">
        <v>3248800</v>
      </c>
      <c r="T175">
        <v>3685.1156999999998</v>
      </c>
      <c r="U175">
        <v>5358</v>
      </c>
      <c r="V175">
        <v>3354</v>
      </c>
      <c r="Z175">
        <v>0.64583333333333337</v>
      </c>
    </row>
    <row r="176" spans="1:26">
      <c r="A176" s="3">
        <v>46226</v>
      </c>
      <c r="B176">
        <v>4053.88</v>
      </c>
      <c r="C176">
        <v>5.1000000000000004E-3</v>
      </c>
      <c r="D176">
        <v>66450</v>
      </c>
      <c r="E176">
        <v>5.7999999999999996E-3</v>
      </c>
      <c r="F176">
        <v>9020</v>
      </c>
      <c r="G176" t="s">
        <v>104</v>
      </c>
      <c r="H176">
        <v>3566</v>
      </c>
      <c r="I176">
        <v>-51</v>
      </c>
      <c r="J176">
        <v>-1.4100082941664363E-2</v>
      </c>
      <c r="K176">
        <v>3617</v>
      </c>
      <c r="L176">
        <v>3577</v>
      </c>
      <c r="M176">
        <v>3597</v>
      </c>
      <c r="N176">
        <v>3550</v>
      </c>
      <c r="O176">
        <v>-3.0752026838132512E-3</v>
      </c>
      <c r="P176">
        <v>3568</v>
      </c>
      <c r="Q176">
        <v>-5.6053811659192824E-4</v>
      </c>
      <c r="R176">
        <v>4.507042253521127E-3</v>
      </c>
      <c r="S176">
        <v>2337100</v>
      </c>
      <c r="T176">
        <v>3569.1734999999999</v>
      </c>
      <c r="U176">
        <v>4211</v>
      </c>
      <c r="V176">
        <v>3243</v>
      </c>
      <c r="Z176">
        <v>0.64583333333333337</v>
      </c>
    </row>
    <row r="177" spans="1:26">
      <c r="A177" s="3">
        <v>46226</v>
      </c>
      <c r="B177">
        <v>4053.88</v>
      </c>
      <c r="C177">
        <v>5.1000000000000004E-3</v>
      </c>
      <c r="D177">
        <v>66450</v>
      </c>
      <c r="E177">
        <v>5.7999999999999996E-3</v>
      </c>
      <c r="F177">
        <v>9024</v>
      </c>
      <c r="G177" t="s">
        <v>105</v>
      </c>
      <c r="H177">
        <v>3530</v>
      </c>
      <c r="I177">
        <v>-10</v>
      </c>
      <c r="J177">
        <v>-2.8248587570621469E-3</v>
      </c>
      <c r="K177">
        <v>3540</v>
      </c>
      <c r="L177">
        <v>3502</v>
      </c>
      <c r="M177">
        <v>3551</v>
      </c>
      <c r="N177">
        <v>3483</v>
      </c>
      <c r="O177">
        <v>7.9954311821816108E-3</v>
      </c>
      <c r="P177">
        <v>3518</v>
      </c>
      <c r="Q177">
        <v>3.4110289937464467E-3</v>
      </c>
      <c r="R177">
        <v>1.3494114269308067E-2</v>
      </c>
      <c r="S177">
        <v>1768700</v>
      </c>
      <c r="T177">
        <v>3526.3838000000001</v>
      </c>
      <c r="U177">
        <v>4775</v>
      </c>
      <c r="V177">
        <v>2579.5</v>
      </c>
      <c r="Z177">
        <v>0.64583333333333337</v>
      </c>
    </row>
    <row r="178" spans="1:26">
      <c r="A178" s="3">
        <v>46226</v>
      </c>
      <c r="B178">
        <v>4053.88</v>
      </c>
      <c r="C178">
        <v>5.1000000000000004E-3</v>
      </c>
      <c r="D178">
        <v>66450</v>
      </c>
      <c r="E178">
        <v>5.7999999999999996E-3</v>
      </c>
      <c r="F178">
        <v>9069</v>
      </c>
      <c r="G178" t="s">
        <v>106</v>
      </c>
      <c r="H178">
        <v>2186.5</v>
      </c>
      <c r="I178">
        <v>-14</v>
      </c>
      <c r="J178">
        <v>-6.3621904112701657E-3</v>
      </c>
      <c r="K178">
        <v>2200.5</v>
      </c>
      <c r="L178">
        <v>2167</v>
      </c>
      <c r="M178">
        <v>2186.5</v>
      </c>
      <c r="N178">
        <v>2160</v>
      </c>
      <c r="O178">
        <v>8.99861559760037E-3</v>
      </c>
      <c r="P178">
        <v>2173.5</v>
      </c>
      <c r="Q178">
        <v>5.9811364159190247E-3</v>
      </c>
      <c r="R178">
        <v>1.2268518518518519E-2</v>
      </c>
      <c r="S178">
        <v>273300</v>
      </c>
      <c r="T178">
        <v>2175.4184</v>
      </c>
      <c r="U178">
        <v>2252.5</v>
      </c>
      <c r="V178">
        <v>1695</v>
      </c>
      <c r="Z178">
        <v>0.64583333333333337</v>
      </c>
    </row>
    <row r="179" spans="1:26">
      <c r="A179" s="3">
        <v>46226</v>
      </c>
      <c r="B179">
        <v>4053.88</v>
      </c>
      <c r="C179">
        <v>5.1000000000000004E-3</v>
      </c>
      <c r="D179">
        <v>66450</v>
      </c>
      <c r="E179">
        <v>5.7999999999999996E-3</v>
      </c>
      <c r="F179">
        <v>9227</v>
      </c>
      <c r="G179" t="s">
        <v>107</v>
      </c>
      <c r="H179">
        <v>808</v>
      </c>
      <c r="I179">
        <v>-3</v>
      </c>
      <c r="J179">
        <v>-3.6991368680641184E-3</v>
      </c>
      <c r="K179">
        <v>811</v>
      </c>
      <c r="L179">
        <v>814</v>
      </c>
      <c r="M179">
        <v>821</v>
      </c>
      <c r="N179">
        <v>801</v>
      </c>
      <c r="O179">
        <v>-7.3710073710073713E-3</v>
      </c>
      <c r="P179">
        <v>810</v>
      </c>
      <c r="Q179">
        <v>-2.4691358024691358E-3</v>
      </c>
      <c r="R179">
        <v>8.7390761548064924E-3</v>
      </c>
      <c r="S179">
        <v>150100</v>
      </c>
      <c r="T179">
        <v>812.80340000000001</v>
      </c>
      <c r="U179">
        <v>1620</v>
      </c>
      <c r="V179">
        <v>594</v>
      </c>
      <c r="Z179">
        <v>0.64583333333333337</v>
      </c>
    </row>
    <row r="180" spans="1:26">
      <c r="A180" s="3">
        <v>46226</v>
      </c>
      <c r="B180">
        <v>4053.88</v>
      </c>
      <c r="C180">
        <v>5.1000000000000004E-3</v>
      </c>
      <c r="D180">
        <v>66450</v>
      </c>
      <c r="E180">
        <v>5.7999999999999996E-3</v>
      </c>
      <c r="F180">
        <v>9303</v>
      </c>
      <c r="G180" t="s">
        <v>108</v>
      </c>
      <c r="H180">
        <v>3965</v>
      </c>
      <c r="I180">
        <v>-15</v>
      </c>
      <c r="J180">
        <v>-3.7688442211055275E-3</v>
      </c>
      <c r="K180">
        <v>3980</v>
      </c>
      <c r="L180">
        <v>3935</v>
      </c>
      <c r="M180">
        <v>3965</v>
      </c>
      <c r="N180">
        <v>3920</v>
      </c>
      <c r="O180">
        <v>7.6238881829733167E-3</v>
      </c>
      <c r="P180">
        <v>3925</v>
      </c>
      <c r="Q180">
        <v>1.019108280254777E-2</v>
      </c>
      <c r="R180">
        <v>1.1479591836734694E-2</v>
      </c>
      <c r="S180">
        <v>151400</v>
      </c>
      <c r="T180">
        <v>3945.0462000000002</v>
      </c>
      <c r="U180">
        <v>4285</v>
      </c>
      <c r="V180">
        <v>3535</v>
      </c>
      <c r="Z180">
        <v>0.64583333333333337</v>
      </c>
    </row>
    <row r="181" spans="1:26">
      <c r="A181" s="3">
        <v>46226</v>
      </c>
      <c r="B181">
        <v>4053.88</v>
      </c>
      <c r="C181">
        <v>5.1000000000000004E-3</v>
      </c>
      <c r="D181">
        <v>66450</v>
      </c>
      <c r="E181">
        <v>5.7999999999999996E-3</v>
      </c>
      <c r="F181">
        <v>9308</v>
      </c>
      <c r="G181" t="s">
        <v>109</v>
      </c>
      <c r="H181">
        <v>1700</v>
      </c>
      <c r="I181">
        <v>18</v>
      </c>
      <c r="J181">
        <v>1.070154577883472E-2</v>
      </c>
      <c r="K181">
        <v>1682</v>
      </c>
      <c r="L181">
        <v>1685</v>
      </c>
      <c r="M181">
        <v>1707</v>
      </c>
      <c r="N181">
        <v>1675</v>
      </c>
      <c r="O181">
        <v>8.9020771513353119E-3</v>
      </c>
      <c r="P181">
        <v>1688</v>
      </c>
      <c r="Q181">
        <v>7.1090047393364926E-3</v>
      </c>
      <c r="R181">
        <v>1.4925373134328358E-2</v>
      </c>
      <c r="S181">
        <v>97500</v>
      </c>
      <c r="T181">
        <v>1691.8061</v>
      </c>
      <c r="U181">
        <v>1707</v>
      </c>
      <c r="V181">
        <v>1271</v>
      </c>
      <c r="Z181">
        <v>0.64583333333333337</v>
      </c>
    </row>
    <row r="182" spans="1:26">
      <c r="A182" s="3">
        <v>46226</v>
      </c>
      <c r="B182">
        <v>4053.88</v>
      </c>
      <c r="C182">
        <v>5.1000000000000004E-3</v>
      </c>
      <c r="D182">
        <v>66450</v>
      </c>
      <c r="E182">
        <v>5.7999999999999996E-3</v>
      </c>
      <c r="F182">
        <v>9348</v>
      </c>
      <c r="G182" t="s">
        <v>110</v>
      </c>
      <c r="H182">
        <v>416</v>
      </c>
      <c r="I182">
        <v>1</v>
      </c>
      <c r="J182">
        <v>2.4096385542168677E-3</v>
      </c>
      <c r="K182">
        <v>415</v>
      </c>
      <c r="L182">
        <v>412</v>
      </c>
      <c r="M182">
        <v>419</v>
      </c>
      <c r="N182">
        <v>412</v>
      </c>
      <c r="O182">
        <v>9.7087378640776691E-3</v>
      </c>
      <c r="P182">
        <v>417</v>
      </c>
      <c r="Q182">
        <v>-2.3980815347721821E-3</v>
      </c>
      <c r="R182">
        <v>9.7087378640776691E-3</v>
      </c>
      <c r="S182">
        <v>475400</v>
      </c>
      <c r="T182">
        <v>415.59289999999999</v>
      </c>
      <c r="U182">
        <v>710</v>
      </c>
      <c r="V182">
        <v>406</v>
      </c>
      <c r="Z182">
        <v>0.64583333333333337</v>
      </c>
    </row>
    <row r="183" spans="1:26">
      <c r="A183" s="3">
        <v>46226</v>
      </c>
      <c r="B183">
        <v>4053.88</v>
      </c>
      <c r="C183">
        <v>5.1000000000000004E-3</v>
      </c>
      <c r="D183">
        <v>66450</v>
      </c>
      <c r="E183">
        <v>5.7999999999999996E-3</v>
      </c>
      <c r="F183">
        <v>9432</v>
      </c>
      <c r="G183" t="s">
        <v>111</v>
      </c>
      <c r="H183">
        <v>149.69999999999999</v>
      </c>
      <c r="I183">
        <v>-2.2999999999999998</v>
      </c>
      <c r="J183">
        <v>-1.513157894736842E-2</v>
      </c>
      <c r="K183">
        <v>152</v>
      </c>
      <c r="L183">
        <v>151</v>
      </c>
      <c r="M183">
        <v>151.19999999999999</v>
      </c>
      <c r="N183">
        <v>149.30000000000001</v>
      </c>
      <c r="O183">
        <v>-8.6092715231788838E-3</v>
      </c>
      <c r="P183">
        <v>150.30000000000001</v>
      </c>
      <c r="Q183">
        <v>-3.9920159680640228E-3</v>
      </c>
      <c r="R183">
        <v>2.6791694574680325E-3</v>
      </c>
      <c r="S183">
        <v>180246900</v>
      </c>
      <c r="T183">
        <v>150.07249999999999</v>
      </c>
      <c r="U183">
        <v>161.19999999999999</v>
      </c>
      <c r="V183">
        <v>142.6</v>
      </c>
      <c r="Z183">
        <v>0.64583333333333337</v>
      </c>
    </row>
    <row r="184" spans="1:26">
      <c r="A184" s="3">
        <v>46226</v>
      </c>
      <c r="B184">
        <v>4053.88</v>
      </c>
      <c r="C184">
        <v>5.1000000000000004E-3</v>
      </c>
      <c r="D184">
        <v>66450</v>
      </c>
      <c r="E184">
        <v>5.7999999999999996E-3</v>
      </c>
      <c r="F184">
        <v>9449</v>
      </c>
      <c r="G184" t="s">
        <v>112</v>
      </c>
      <c r="H184">
        <v>3963</v>
      </c>
      <c r="I184">
        <v>13</v>
      </c>
      <c r="J184">
        <v>3.291139240506329E-3</v>
      </c>
      <c r="K184">
        <v>3950</v>
      </c>
      <c r="L184">
        <v>3911</v>
      </c>
      <c r="M184">
        <v>4001</v>
      </c>
      <c r="N184">
        <v>3896</v>
      </c>
      <c r="O184">
        <v>1.3295832267962158E-2</v>
      </c>
      <c r="P184">
        <v>3970</v>
      </c>
      <c r="Q184">
        <v>-1.7632241813602015E-3</v>
      </c>
      <c r="R184">
        <v>1.7197125256673513E-2</v>
      </c>
      <c r="S184">
        <v>317500</v>
      </c>
      <c r="T184">
        <v>3958.0418</v>
      </c>
      <c r="U184">
        <v>4140</v>
      </c>
      <c r="V184">
        <v>2731.5</v>
      </c>
      <c r="Z184">
        <v>0.64583333333333337</v>
      </c>
    </row>
    <row r="185" spans="1:26">
      <c r="A185" s="3">
        <v>46226</v>
      </c>
      <c r="B185">
        <v>4053.88</v>
      </c>
      <c r="C185">
        <v>5.1000000000000004E-3</v>
      </c>
      <c r="D185">
        <v>66450</v>
      </c>
      <c r="E185">
        <v>5.7999999999999996E-3</v>
      </c>
      <c r="F185">
        <v>9501</v>
      </c>
      <c r="G185" t="s">
        <v>113</v>
      </c>
      <c r="H185">
        <v>516.6</v>
      </c>
      <c r="I185">
        <v>11.3</v>
      </c>
      <c r="J185">
        <v>2.2362952701365527E-2</v>
      </c>
      <c r="K185">
        <v>505.3</v>
      </c>
      <c r="L185">
        <v>506.2</v>
      </c>
      <c r="M185">
        <v>524.6</v>
      </c>
      <c r="N185">
        <v>505.5</v>
      </c>
      <c r="O185">
        <v>2.0545239035954236E-2</v>
      </c>
      <c r="P185">
        <v>515</v>
      </c>
      <c r="Q185">
        <v>3.1067961165048984E-3</v>
      </c>
      <c r="R185">
        <v>2.1958456973293815E-2</v>
      </c>
      <c r="S185">
        <v>33282800</v>
      </c>
      <c r="T185">
        <v>515.91989999999998</v>
      </c>
      <c r="U185">
        <v>760</v>
      </c>
      <c r="V185">
        <v>442.8</v>
      </c>
      <c r="Z185">
        <v>0.64583333333333337</v>
      </c>
    </row>
    <row r="186" spans="1:26">
      <c r="A186" s="3">
        <v>46226</v>
      </c>
      <c r="B186">
        <v>4053.88</v>
      </c>
      <c r="C186">
        <v>5.1000000000000004E-3</v>
      </c>
      <c r="D186">
        <v>66450</v>
      </c>
      <c r="E186">
        <v>5.7999999999999996E-3</v>
      </c>
      <c r="F186">
        <v>9531</v>
      </c>
      <c r="G186" t="s">
        <v>114</v>
      </c>
      <c r="H186">
        <v>6160</v>
      </c>
      <c r="I186">
        <v>9</v>
      </c>
      <c r="J186">
        <v>1.4631767192326451E-3</v>
      </c>
      <c r="K186">
        <v>6151</v>
      </c>
      <c r="L186">
        <v>6151</v>
      </c>
      <c r="M186">
        <v>6168</v>
      </c>
      <c r="N186">
        <v>6126</v>
      </c>
      <c r="O186">
        <v>1.4631767192326451E-3</v>
      </c>
      <c r="P186">
        <v>6144</v>
      </c>
      <c r="Q186">
        <v>2.6041666666666665E-3</v>
      </c>
      <c r="R186">
        <v>5.5501142670584397E-3</v>
      </c>
      <c r="S186">
        <v>720700</v>
      </c>
      <c r="T186">
        <v>6151.7111000000004</v>
      </c>
      <c r="U186">
        <v>7967</v>
      </c>
      <c r="V186">
        <v>5896</v>
      </c>
      <c r="Z186">
        <v>0.64583333333333337</v>
      </c>
    </row>
    <row r="187" spans="1:26">
      <c r="A187" s="3">
        <v>46226</v>
      </c>
      <c r="B187">
        <v>4053.88</v>
      </c>
      <c r="C187">
        <v>5.1000000000000004E-3</v>
      </c>
      <c r="D187">
        <v>66450</v>
      </c>
      <c r="E187">
        <v>5.7999999999999996E-3</v>
      </c>
      <c r="F187">
        <v>9882</v>
      </c>
      <c r="G187" t="s">
        <v>115</v>
      </c>
      <c r="H187">
        <v>1788</v>
      </c>
      <c r="I187">
        <v>-15</v>
      </c>
      <c r="J187">
        <v>-8.3194675540765387E-3</v>
      </c>
      <c r="K187">
        <v>1803</v>
      </c>
      <c r="L187">
        <v>1797</v>
      </c>
      <c r="M187">
        <v>1798</v>
      </c>
      <c r="N187">
        <v>1782</v>
      </c>
      <c r="O187">
        <v>-5.008347245409015E-3</v>
      </c>
      <c r="P187">
        <v>1790</v>
      </c>
      <c r="Q187">
        <v>-1.1173184357541898E-3</v>
      </c>
      <c r="R187">
        <v>3.3670033670033669E-3</v>
      </c>
      <c r="S187">
        <v>148600</v>
      </c>
      <c r="T187">
        <v>1789.4138</v>
      </c>
      <c r="U187">
        <v>1857</v>
      </c>
      <c r="V187">
        <v>1487</v>
      </c>
      <c r="Z187">
        <v>0.64583333333333337</v>
      </c>
    </row>
    <row r="188" spans="1:26">
      <c r="A188" s="3">
        <v>46227</v>
      </c>
      <c r="B188">
        <v>4011.31</v>
      </c>
      <c r="C188">
        <v>-1.0500000000000001E-2</v>
      </c>
      <c r="D188">
        <v>64650</v>
      </c>
      <c r="E188">
        <v>-2.5600000000000001E-2</v>
      </c>
      <c r="F188">
        <v>1605</v>
      </c>
      <c r="G188" t="s">
        <v>21</v>
      </c>
      <c r="H188">
        <v>3761</v>
      </c>
      <c r="I188">
        <v>64</v>
      </c>
      <c r="J188">
        <v>1.7311333513659724E-2</v>
      </c>
      <c r="K188">
        <v>3697</v>
      </c>
      <c r="L188">
        <v>3760</v>
      </c>
      <c r="M188">
        <v>3761</v>
      </c>
      <c r="N188">
        <v>3691</v>
      </c>
      <c r="O188">
        <v>2.6595744680851064E-4</v>
      </c>
      <c r="P188">
        <v>3723</v>
      </c>
      <c r="Q188">
        <v>1.0206822455009401E-2</v>
      </c>
      <c r="R188">
        <v>1.8965050121918181E-2</v>
      </c>
      <c r="S188">
        <v>6774300</v>
      </c>
      <c r="T188">
        <v>3734.4929999999999</v>
      </c>
      <c r="U188">
        <v>4955</v>
      </c>
      <c r="V188">
        <v>3020</v>
      </c>
      <c r="Z188">
        <v>0.64583333333333337</v>
      </c>
    </row>
    <row r="189" spans="1:26">
      <c r="A189" s="3">
        <v>46227</v>
      </c>
      <c r="B189">
        <v>4011.31</v>
      </c>
      <c r="C189">
        <v>-1.0500000000000001E-2</v>
      </c>
      <c r="D189">
        <v>64650</v>
      </c>
      <c r="E189">
        <v>-2.5600000000000001E-2</v>
      </c>
      <c r="F189">
        <v>1833</v>
      </c>
      <c r="G189" t="s">
        <v>24</v>
      </c>
      <c r="H189">
        <v>5750</v>
      </c>
      <c r="I189">
        <v>20</v>
      </c>
      <c r="J189">
        <v>3.4904013961605585E-3</v>
      </c>
      <c r="K189">
        <v>5730</v>
      </c>
      <c r="L189">
        <v>5740</v>
      </c>
      <c r="M189">
        <v>5750</v>
      </c>
      <c r="N189">
        <v>5690</v>
      </c>
      <c r="O189">
        <v>1.7421602787456446E-3</v>
      </c>
      <c r="P189">
        <v>5720</v>
      </c>
      <c r="Q189">
        <v>5.244755244755245E-3</v>
      </c>
      <c r="R189">
        <v>1.054481546572935E-2</v>
      </c>
      <c r="S189">
        <v>132900</v>
      </c>
      <c r="T189">
        <v>5729.8269</v>
      </c>
      <c r="U189">
        <v>7490</v>
      </c>
      <c r="V189">
        <v>5420</v>
      </c>
      <c r="Z189">
        <v>0.64583333333333337</v>
      </c>
    </row>
    <row r="190" spans="1:26">
      <c r="A190" s="3">
        <v>46227</v>
      </c>
      <c r="B190">
        <v>4011.31</v>
      </c>
      <c r="C190">
        <v>-1.0500000000000001E-2</v>
      </c>
      <c r="D190">
        <v>64650</v>
      </c>
      <c r="E190">
        <v>-2.5600000000000001E-2</v>
      </c>
      <c r="F190">
        <v>1911</v>
      </c>
      <c r="G190" t="s">
        <v>25</v>
      </c>
      <c r="H190">
        <v>1319</v>
      </c>
      <c r="I190">
        <v>-9</v>
      </c>
      <c r="J190">
        <v>-6.7771084337349399E-3</v>
      </c>
      <c r="K190">
        <v>1328</v>
      </c>
      <c r="L190">
        <v>1308</v>
      </c>
      <c r="M190">
        <v>1321.5</v>
      </c>
      <c r="N190">
        <v>1302.5</v>
      </c>
      <c r="O190">
        <v>8.4097859327217118E-3</v>
      </c>
      <c r="P190">
        <v>1316.5</v>
      </c>
      <c r="Q190">
        <v>1.8989745537409798E-3</v>
      </c>
      <c r="R190">
        <v>1.2667946257197697E-2</v>
      </c>
      <c r="S190">
        <v>2433000</v>
      </c>
      <c r="T190">
        <v>1314.8797999999999</v>
      </c>
      <c r="U190">
        <v>1874.5</v>
      </c>
      <c r="V190">
        <v>1232.5</v>
      </c>
      <c r="Z190">
        <v>0.64583333333333337</v>
      </c>
    </row>
    <row r="191" spans="1:26">
      <c r="A191" s="3">
        <v>46227</v>
      </c>
      <c r="B191">
        <v>4011.31</v>
      </c>
      <c r="C191">
        <v>-1.0500000000000001E-2</v>
      </c>
      <c r="D191">
        <v>64650</v>
      </c>
      <c r="E191">
        <v>-2.5600000000000001E-2</v>
      </c>
      <c r="F191">
        <v>1925</v>
      </c>
      <c r="G191" t="s">
        <v>26</v>
      </c>
      <c r="H191">
        <v>4579</v>
      </c>
      <c r="I191">
        <v>13</v>
      </c>
      <c r="J191">
        <v>2.8471309680245293E-3</v>
      </c>
      <c r="K191">
        <v>4566</v>
      </c>
      <c r="L191">
        <v>4546</v>
      </c>
      <c r="M191">
        <v>4595</v>
      </c>
      <c r="N191">
        <v>4520</v>
      </c>
      <c r="O191">
        <v>7.2591289045314559E-3</v>
      </c>
      <c r="P191">
        <v>4592</v>
      </c>
      <c r="Q191">
        <v>-2.8310104529616726E-3</v>
      </c>
      <c r="R191">
        <v>1.3053097345132743E-2</v>
      </c>
      <c r="S191">
        <v>1504000</v>
      </c>
      <c r="T191">
        <v>4574.4907999999996</v>
      </c>
      <c r="U191">
        <v>5805</v>
      </c>
      <c r="V191">
        <v>4081</v>
      </c>
      <c r="Z191">
        <v>0.64583333333333337</v>
      </c>
    </row>
    <row r="192" spans="1:26">
      <c r="A192" s="3">
        <v>46227</v>
      </c>
      <c r="B192">
        <v>4011.31</v>
      </c>
      <c r="C192">
        <v>-1.0500000000000001E-2</v>
      </c>
      <c r="D192">
        <v>64650</v>
      </c>
      <c r="E192">
        <v>-2.5600000000000001E-2</v>
      </c>
      <c r="F192">
        <v>1928</v>
      </c>
      <c r="G192" t="s">
        <v>27</v>
      </c>
      <c r="H192">
        <v>3536</v>
      </c>
      <c r="I192">
        <v>22</v>
      </c>
      <c r="J192">
        <v>6.2606715993170177E-3</v>
      </c>
      <c r="K192">
        <v>3514</v>
      </c>
      <c r="L192">
        <v>3500</v>
      </c>
      <c r="M192">
        <v>3536</v>
      </c>
      <c r="N192">
        <v>3483</v>
      </c>
      <c r="O192">
        <v>1.0285714285714285E-2</v>
      </c>
      <c r="P192">
        <v>3521</v>
      </c>
      <c r="Q192">
        <v>4.2601533655211585E-3</v>
      </c>
      <c r="R192">
        <v>1.5216767154751652E-2</v>
      </c>
      <c r="S192">
        <v>2158400</v>
      </c>
      <c r="T192">
        <v>3516.5947000000001</v>
      </c>
      <c r="U192">
        <v>3832</v>
      </c>
      <c r="V192">
        <v>3181</v>
      </c>
      <c r="Z192">
        <v>0.64583333333333337</v>
      </c>
    </row>
    <row r="193" spans="1:26">
      <c r="A193" s="3">
        <v>46227</v>
      </c>
      <c r="B193">
        <v>4011.31</v>
      </c>
      <c r="C193">
        <v>-1.0500000000000001E-2</v>
      </c>
      <c r="D193">
        <v>64650</v>
      </c>
      <c r="E193">
        <v>-2.5600000000000001E-2</v>
      </c>
      <c r="F193">
        <v>1929</v>
      </c>
      <c r="G193" t="s">
        <v>28</v>
      </c>
      <c r="H193">
        <v>1137</v>
      </c>
      <c r="I193">
        <v>-3</v>
      </c>
      <c r="J193">
        <v>-2.631578947368421E-3</v>
      </c>
      <c r="K193">
        <v>1140</v>
      </c>
      <c r="L193">
        <v>1134</v>
      </c>
      <c r="M193">
        <v>1139</v>
      </c>
      <c r="N193">
        <v>1129</v>
      </c>
      <c r="O193">
        <v>2.6455026455026454E-3</v>
      </c>
      <c r="P193">
        <v>1132</v>
      </c>
      <c r="Q193">
        <v>4.4169611307420496E-3</v>
      </c>
      <c r="R193">
        <v>7.0859167404782996E-3</v>
      </c>
      <c r="S193">
        <v>64500</v>
      </c>
      <c r="T193">
        <v>1133.0402999999999</v>
      </c>
      <c r="U193">
        <v>1465</v>
      </c>
      <c r="V193">
        <v>1074</v>
      </c>
      <c r="Z193">
        <v>0.64583333333333337</v>
      </c>
    </row>
    <row r="194" spans="1:26">
      <c r="A194" s="3">
        <v>46227</v>
      </c>
      <c r="B194">
        <v>4011.31</v>
      </c>
      <c r="C194">
        <v>-1.0500000000000001E-2</v>
      </c>
      <c r="D194">
        <v>64650</v>
      </c>
      <c r="E194">
        <v>-2.5600000000000001E-2</v>
      </c>
      <c r="F194">
        <v>1963</v>
      </c>
      <c r="G194" t="s">
        <v>29</v>
      </c>
      <c r="H194">
        <v>2291.5</v>
      </c>
      <c r="I194">
        <v>-25</v>
      </c>
      <c r="J194">
        <v>-1.0792143319663286E-2</v>
      </c>
      <c r="K194">
        <v>2316.5</v>
      </c>
      <c r="L194">
        <v>2280</v>
      </c>
      <c r="M194">
        <v>2324.5</v>
      </c>
      <c r="N194">
        <v>2273</v>
      </c>
      <c r="O194">
        <v>5.0438596491228071E-3</v>
      </c>
      <c r="P194">
        <v>2306</v>
      </c>
      <c r="Q194">
        <v>-6.2879444926279273E-3</v>
      </c>
      <c r="R194">
        <v>8.1390233172019353E-3</v>
      </c>
      <c r="S194">
        <v>1184400</v>
      </c>
      <c r="T194">
        <v>2294.1095</v>
      </c>
      <c r="U194">
        <v>2927.5</v>
      </c>
      <c r="V194">
        <v>1950.5</v>
      </c>
      <c r="Z194">
        <v>0.64583333333333337</v>
      </c>
    </row>
    <row r="195" spans="1:26">
      <c r="A195" s="3">
        <v>46227</v>
      </c>
      <c r="B195">
        <v>4011.31</v>
      </c>
      <c r="C195">
        <v>-1.0500000000000001E-2</v>
      </c>
      <c r="D195">
        <v>64650</v>
      </c>
      <c r="E195">
        <v>-2.5600000000000001E-2</v>
      </c>
      <c r="F195">
        <v>2124</v>
      </c>
      <c r="G195" t="s">
        <v>30</v>
      </c>
      <c r="H195">
        <v>922</v>
      </c>
      <c r="I195">
        <v>12</v>
      </c>
      <c r="J195">
        <v>1.3186813186813187E-2</v>
      </c>
      <c r="K195">
        <v>910</v>
      </c>
      <c r="L195">
        <v>903</v>
      </c>
      <c r="M195">
        <v>925</v>
      </c>
      <c r="N195">
        <v>899</v>
      </c>
      <c r="O195">
        <v>2.1040974529346623E-2</v>
      </c>
      <c r="P195">
        <v>916</v>
      </c>
      <c r="Q195">
        <v>6.5502183406113534E-3</v>
      </c>
      <c r="R195">
        <v>2.5583982202447165E-2</v>
      </c>
      <c r="S195">
        <v>640300</v>
      </c>
      <c r="T195">
        <v>913.50890000000004</v>
      </c>
      <c r="U195">
        <v>1092</v>
      </c>
      <c r="V195">
        <v>820</v>
      </c>
      <c r="Z195">
        <v>0.64583333333333337</v>
      </c>
    </row>
    <row r="196" spans="1:26">
      <c r="A196" s="3">
        <v>46227</v>
      </c>
      <c r="B196">
        <v>4011.31</v>
      </c>
      <c r="C196">
        <v>-1.0500000000000001E-2</v>
      </c>
      <c r="D196">
        <v>64650</v>
      </c>
      <c r="E196">
        <v>-2.5600000000000001E-2</v>
      </c>
      <c r="F196">
        <v>2162</v>
      </c>
      <c r="G196" t="s">
        <v>31</v>
      </c>
      <c r="H196">
        <v>536</v>
      </c>
      <c r="I196">
        <v>0</v>
      </c>
      <c r="J196">
        <v>0</v>
      </c>
      <c r="K196">
        <v>536</v>
      </c>
      <c r="L196">
        <v>536</v>
      </c>
      <c r="M196">
        <v>537</v>
      </c>
      <c r="N196">
        <v>536</v>
      </c>
      <c r="O196">
        <v>0</v>
      </c>
      <c r="P196">
        <v>537</v>
      </c>
      <c r="Q196">
        <v>-1.8621973929236499E-3</v>
      </c>
      <c r="R196">
        <v>0</v>
      </c>
      <c r="S196">
        <v>5900</v>
      </c>
      <c r="T196">
        <v>536.57619999999997</v>
      </c>
      <c r="U196">
        <v>540</v>
      </c>
      <c r="V196">
        <v>382</v>
      </c>
      <c r="Z196">
        <v>0.64583333333333337</v>
      </c>
    </row>
    <row r="197" spans="1:26">
      <c r="A197" s="3">
        <v>46227</v>
      </c>
      <c r="B197">
        <v>4011.31</v>
      </c>
      <c r="C197">
        <v>-1.0500000000000001E-2</v>
      </c>
      <c r="D197">
        <v>64650</v>
      </c>
      <c r="E197">
        <v>-2.5600000000000001E-2</v>
      </c>
      <c r="F197">
        <v>2229</v>
      </c>
      <c r="G197" t="s">
        <v>32</v>
      </c>
      <c r="H197">
        <v>2940.5</v>
      </c>
      <c r="I197">
        <v>14</v>
      </c>
      <c r="J197">
        <v>4.7838715188792073E-3</v>
      </c>
      <c r="K197">
        <v>2926.5</v>
      </c>
      <c r="L197">
        <v>2908</v>
      </c>
      <c r="M197">
        <v>2945</v>
      </c>
      <c r="N197">
        <v>2897.5</v>
      </c>
      <c r="O197">
        <v>1.1176066024759285E-2</v>
      </c>
      <c r="P197">
        <v>2927</v>
      </c>
      <c r="Q197">
        <v>4.6122309531943968E-3</v>
      </c>
      <c r="R197">
        <v>1.4840379637618637E-2</v>
      </c>
      <c r="S197">
        <v>286900</v>
      </c>
      <c r="T197">
        <v>2924.2635</v>
      </c>
      <c r="U197">
        <v>3194</v>
      </c>
      <c r="V197">
        <v>2756</v>
      </c>
      <c r="Z197">
        <v>0.64583333333333337</v>
      </c>
    </row>
    <row r="198" spans="1:26">
      <c r="A198" s="3">
        <v>46227</v>
      </c>
      <c r="B198">
        <v>4011.31</v>
      </c>
      <c r="C198">
        <v>-1.0500000000000001E-2</v>
      </c>
      <c r="D198">
        <v>64650</v>
      </c>
      <c r="E198">
        <v>-2.5600000000000001E-2</v>
      </c>
      <c r="F198">
        <v>2768</v>
      </c>
      <c r="G198" t="s">
        <v>33</v>
      </c>
      <c r="H198">
        <v>5390</v>
      </c>
      <c r="I198">
        <v>-80</v>
      </c>
      <c r="J198">
        <v>-1.4625228519195612E-2</v>
      </c>
      <c r="K198">
        <v>5470</v>
      </c>
      <c r="L198">
        <v>5449</v>
      </c>
      <c r="M198">
        <v>5452</v>
      </c>
      <c r="N198">
        <v>5372</v>
      </c>
      <c r="O198">
        <v>-1.0827674802716094E-2</v>
      </c>
      <c r="P198">
        <v>5399</v>
      </c>
      <c r="Q198">
        <v>-1.6669753658084831E-3</v>
      </c>
      <c r="R198">
        <v>3.3507073715562173E-3</v>
      </c>
      <c r="S198">
        <v>912400</v>
      </c>
      <c r="T198">
        <v>5402.0020999999997</v>
      </c>
      <c r="U198">
        <v>7257</v>
      </c>
      <c r="V198">
        <v>4923</v>
      </c>
      <c r="Z198">
        <v>0.64583333333333337</v>
      </c>
    </row>
    <row r="199" spans="1:26">
      <c r="A199" s="3">
        <v>46227</v>
      </c>
      <c r="B199">
        <v>4011.31</v>
      </c>
      <c r="C199">
        <v>-1.0500000000000001E-2</v>
      </c>
      <c r="D199">
        <v>64650</v>
      </c>
      <c r="E199">
        <v>-2.5600000000000001E-2</v>
      </c>
      <c r="F199">
        <v>2769</v>
      </c>
      <c r="G199" t="s">
        <v>34</v>
      </c>
      <c r="H199">
        <v>885</v>
      </c>
      <c r="I199">
        <v>1</v>
      </c>
      <c r="J199">
        <v>1.1312217194570137E-3</v>
      </c>
      <c r="K199">
        <v>884</v>
      </c>
      <c r="L199">
        <v>885</v>
      </c>
      <c r="M199">
        <v>889</v>
      </c>
      <c r="N199">
        <v>884</v>
      </c>
      <c r="O199">
        <v>0</v>
      </c>
      <c r="P199">
        <v>885</v>
      </c>
      <c r="Q199">
        <v>0</v>
      </c>
      <c r="R199">
        <v>1.1312217194570137E-3</v>
      </c>
      <c r="S199">
        <v>2700</v>
      </c>
      <c r="T199">
        <v>885.37030000000004</v>
      </c>
      <c r="U199">
        <v>990</v>
      </c>
      <c r="V199">
        <v>807</v>
      </c>
      <c r="Z199">
        <v>0.64583333333333337</v>
      </c>
    </row>
    <row r="200" spans="1:26">
      <c r="A200" s="3">
        <v>46227</v>
      </c>
      <c r="B200">
        <v>4011.31</v>
      </c>
      <c r="C200">
        <v>-1.0500000000000001E-2</v>
      </c>
      <c r="D200">
        <v>64650</v>
      </c>
      <c r="E200">
        <v>-2.5600000000000001E-2</v>
      </c>
      <c r="F200">
        <v>2914</v>
      </c>
      <c r="G200" t="s">
        <v>35</v>
      </c>
      <c r="H200">
        <v>6461</v>
      </c>
      <c r="I200">
        <v>92</v>
      </c>
      <c r="J200">
        <v>1.444496781284346E-2</v>
      </c>
      <c r="K200">
        <v>6369</v>
      </c>
      <c r="L200">
        <v>6390</v>
      </c>
      <c r="M200">
        <v>6481</v>
      </c>
      <c r="N200">
        <v>6362</v>
      </c>
      <c r="O200">
        <v>1.1111111111111112E-2</v>
      </c>
      <c r="P200">
        <v>6414</v>
      </c>
      <c r="Q200">
        <v>7.3277206111630805E-3</v>
      </c>
      <c r="R200">
        <v>1.5561144294247093E-2</v>
      </c>
      <c r="S200">
        <v>4635700</v>
      </c>
      <c r="T200">
        <v>6428.7272999999996</v>
      </c>
      <c r="U200">
        <v>6525</v>
      </c>
      <c r="V200">
        <v>5451</v>
      </c>
      <c r="Z200">
        <v>0.64583333333333337</v>
      </c>
    </row>
    <row r="201" spans="1:26">
      <c r="A201" s="3">
        <v>46227</v>
      </c>
      <c r="B201">
        <v>4011.31</v>
      </c>
      <c r="C201">
        <v>-1.0500000000000001E-2</v>
      </c>
      <c r="D201">
        <v>64650</v>
      </c>
      <c r="E201">
        <v>-2.5600000000000001E-2</v>
      </c>
      <c r="F201">
        <v>3003</v>
      </c>
      <c r="G201" t="s">
        <v>36</v>
      </c>
      <c r="H201">
        <v>1769.5</v>
      </c>
      <c r="I201">
        <v>-8</v>
      </c>
      <c r="J201">
        <v>-4.5007032348804502E-3</v>
      </c>
      <c r="K201">
        <v>1777.5</v>
      </c>
      <c r="L201">
        <v>1765</v>
      </c>
      <c r="M201">
        <v>1780</v>
      </c>
      <c r="N201">
        <v>1759</v>
      </c>
      <c r="O201">
        <v>2.5495750708215297E-3</v>
      </c>
      <c r="P201">
        <v>1775</v>
      </c>
      <c r="Q201">
        <v>-3.0985915492957746E-3</v>
      </c>
      <c r="R201">
        <v>5.9693007390562818E-3</v>
      </c>
      <c r="S201">
        <v>1619500</v>
      </c>
      <c r="T201">
        <v>1770.0962999999999</v>
      </c>
      <c r="U201">
        <v>2094</v>
      </c>
      <c r="V201">
        <v>1620.5</v>
      </c>
      <c r="Z201">
        <v>0.64583333333333337</v>
      </c>
    </row>
    <row r="202" spans="1:26">
      <c r="A202" s="3">
        <v>46227</v>
      </c>
      <c r="B202">
        <v>4011.31</v>
      </c>
      <c r="C202">
        <v>-1.0500000000000001E-2</v>
      </c>
      <c r="D202">
        <v>64650</v>
      </c>
      <c r="E202">
        <v>-2.5600000000000001E-2</v>
      </c>
      <c r="F202">
        <v>3407</v>
      </c>
      <c r="G202" t="s">
        <v>37</v>
      </c>
      <c r="H202">
        <v>1845.5</v>
      </c>
      <c r="I202">
        <v>-21</v>
      </c>
      <c r="J202">
        <v>-1.1251004553978034E-2</v>
      </c>
      <c r="K202">
        <v>1866.5</v>
      </c>
      <c r="L202">
        <v>1839.5</v>
      </c>
      <c r="M202">
        <v>1862.5</v>
      </c>
      <c r="N202">
        <v>1837.5</v>
      </c>
      <c r="O202">
        <v>3.2617559119325905E-3</v>
      </c>
      <c r="P202">
        <v>1857</v>
      </c>
      <c r="Q202">
        <v>-6.1927840603123313E-3</v>
      </c>
      <c r="R202">
        <v>4.3537414965986393E-3</v>
      </c>
      <c r="S202">
        <v>3414300</v>
      </c>
      <c r="T202">
        <v>1848.1412</v>
      </c>
      <c r="U202">
        <v>1906</v>
      </c>
      <c r="V202">
        <v>1415</v>
      </c>
      <c r="Z202">
        <v>0.64583333333333337</v>
      </c>
    </row>
    <row r="203" spans="1:26">
      <c r="A203" s="3">
        <v>46227</v>
      </c>
      <c r="B203">
        <v>4011.31</v>
      </c>
      <c r="C203">
        <v>-1.0500000000000001E-2</v>
      </c>
      <c r="D203">
        <v>64650</v>
      </c>
      <c r="E203">
        <v>-2.5600000000000001E-2</v>
      </c>
      <c r="F203">
        <v>4008</v>
      </c>
      <c r="G203" t="s">
        <v>38</v>
      </c>
      <c r="H203">
        <v>1276</v>
      </c>
      <c r="I203">
        <v>-24</v>
      </c>
      <c r="J203">
        <v>-1.8461538461538463E-2</v>
      </c>
      <c r="K203">
        <v>1300</v>
      </c>
      <c r="L203">
        <v>1283</v>
      </c>
      <c r="M203">
        <v>1293</v>
      </c>
      <c r="N203">
        <v>1275</v>
      </c>
      <c r="O203">
        <v>-5.4559625876851132E-3</v>
      </c>
      <c r="P203">
        <v>1281</v>
      </c>
      <c r="Q203">
        <v>-3.9032006245120999E-3</v>
      </c>
      <c r="R203">
        <v>7.8431372549019605E-4</v>
      </c>
      <c r="S203">
        <v>161800</v>
      </c>
      <c r="T203">
        <v>1280.1285</v>
      </c>
      <c r="U203">
        <v>1398</v>
      </c>
      <c r="V203">
        <v>1141</v>
      </c>
      <c r="Z203">
        <v>0.64583333333333337</v>
      </c>
    </row>
    <row r="204" spans="1:26">
      <c r="A204" s="3">
        <v>46227</v>
      </c>
      <c r="B204">
        <v>4011.31</v>
      </c>
      <c r="C204">
        <v>-1.0500000000000001E-2</v>
      </c>
      <c r="D204">
        <v>64650</v>
      </c>
      <c r="E204">
        <v>-2.5600000000000001E-2</v>
      </c>
      <c r="F204">
        <v>4026</v>
      </c>
      <c r="G204" t="s">
        <v>39</v>
      </c>
      <c r="H204">
        <v>1543</v>
      </c>
      <c r="I204">
        <v>-33</v>
      </c>
      <c r="J204">
        <v>-2.0939086294416244E-2</v>
      </c>
      <c r="K204">
        <v>1576</v>
      </c>
      <c r="L204">
        <v>1564</v>
      </c>
      <c r="M204">
        <v>1564</v>
      </c>
      <c r="N204">
        <v>1529</v>
      </c>
      <c r="O204">
        <v>-1.3427109974424553E-2</v>
      </c>
      <c r="P204">
        <v>1538</v>
      </c>
      <c r="Q204">
        <v>3.2509752925877762E-3</v>
      </c>
      <c r="R204">
        <v>9.1563113145846954E-3</v>
      </c>
      <c r="S204">
        <v>130200</v>
      </c>
      <c r="T204">
        <v>1539.6658</v>
      </c>
      <c r="U204">
        <v>2148</v>
      </c>
      <c r="V204">
        <v>1480</v>
      </c>
      <c r="Z204">
        <v>0.64583333333333337</v>
      </c>
    </row>
    <row r="205" spans="1:26">
      <c r="A205" s="3">
        <v>46227</v>
      </c>
      <c r="B205">
        <v>4011.31</v>
      </c>
      <c r="C205">
        <v>-1.0500000000000001E-2</v>
      </c>
      <c r="D205">
        <v>64650</v>
      </c>
      <c r="E205">
        <v>-2.5600000000000001E-2</v>
      </c>
      <c r="F205">
        <v>4062</v>
      </c>
      <c r="G205" t="s">
        <v>40</v>
      </c>
      <c r="H205">
        <v>17370</v>
      </c>
      <c r="I205">
        <v>-705</v>
      </c>
      <c r="J205">
        <v>-3.9004149377593361E-2</v>
      </c>
      <c r="K205">
        <v>18075</v>
      </c>
      <c r="L205">
        <v>18000</v>
      </c>
      <c r="M205">
        <v>18770</v>
      </c>
      <c r="N205">
        <v>16825</v>
      </c>
      <c r="O205">
        <v>-3.5000000000000003E-2</v>
      </c>
      <c r="P205">
        <v>17155</v>
      </c>
      <c r="Q205">
        <v>1.2532789274264064E-2</v>
      </c>
      <c r="R205">
        <v>3.2392273402674594E-2</v>
      </c>
      <c r="S205">
        <v>9492600</v>
      </c>
      <c r="T205">
        <v>17580.331099999999</v>
      </c>
      <c r="U205">
        <v>27480</v>
      </c>
      <c r="V205">
        <v>6592</v>
      </c>
      <c r="Z205">
        <v>0.64583333333333337</v>
      </c>
    </row>
    <row r="206" spans="1:26">
      <c r="A206" s="3">
        <v>46227</v>
      </c>
      <c r="B206">
        <v>4011.31</v>
      </c>
      <c r="C206">
        <v>-1.0500000000000001E-2</v>
      </c>
      <c r="D206">
        <v>64650</v>
      </c>
      <c r="E206">
        <v>-2.5600000000000001E-2</v>
      </c>
      <c r="F206">
        <v>4063</v>
      </c>
      <c r="G206" t="s">
        <v>41</v>
      </c>
      <c r="H206">
        <v>6702</v>
      </c>
      <c r="I206">
        <v>-268</v>
      </c>
      <c r="J206">
        <v>-3.8450502152080346E-2</v>
      </c>
      <c r="K206">
        <v>6970</v>
      </c>
      <c r="L206">
        <v>6833</v>
      </c>
      <c r="M206">
        <v>6840</v>
      </c>
      <c r="N206">
        <v>6603</v>
      </c>
      <c r="O206">
        <v>-1.9171666910581003E-2</v>
      </c>
      <c r="P206">
        <v>6683</v>
      </c>
      <c r="Q206">
        <v>2.8430345653149783E-3</v>
      </c>
      <c r="R206">
        <v>1.4993184915947297E-2</v>
      </c>
      <c r="S206">
        <v>7678900</v>
      </c>
      <c r="T206">
        <v>6704.7444999999998</v>
      </c>
      <c r="U206">
        <v>7930</v>
      </c>
      <c r="V206">
        <v>4812</v>
      </c>
      <c r="Z206">
        <v>0.64583333333333337</v>
      </c>
    </row>
    <row r="207" spans="1:26">
      <c r="A207" s="3">
        <v>46227</v>
      </c>
      <c r="B207">
        <v>4011.31</v>
      </c>
      <c r="C207">
        <v>-1.0500000000000001E-2</v>
      </c>
      <c r="D207">
        <v>64650</v>
      </c>
      <c r="E207">
        <v>-2.5600000000000001E-2</v>
      </c>
      <c r="F207">
        <v>4068</v>
      </c>
      <c r="G207" t="s">
        <v>42</v>
      </c>
      <c r="H207">
        <v>1636</v>
      </c>
      <c r="I207">
        <v>1</v>
      </c>
      <c r="J207">
        <v>6.116207951070336E-4</v>
      </c>
      <c r="K207">
        <v>1635</v>
      </c>
      <c r="L207">
        <v>1636</v>
      </c>
      <c r="M207">
        <v>1636</v>
      </c>
      <c r="N207">
        <v>1636</v>
      </c>
      <c r="O207">
        <v>0</v>
      </c>
      <c r="R207">
        <v>0</v>
      </c>
      <c r="S207">
        <v>100</v>
      </c>
      <c r="T207">
        <v>1636</v>
      </c>
      <c r="U207">
        <v>2000</v>
      </c>
      <c r="V207">
        <v>1557</v>
      </c>
      <c r="Z207">
        <v>0.375</v>
      </c>
    </row>
    <row r="208" spans="1:26">
      <c r="A208" s="3">
        <v>46227</v>
      </c>
      <c r="B208">
        <v>4011.31</v>
      </c>
      <c r="C208">
        <v>-1.0500000000000001E-2</v>
      </c>
      <c r="D208">
        <v>64650</v>
      </c>
      <c r="E208">
        <v>-2.5600000000000001E-2</v>
      </c>
      <c r="F208">
        <v>4100</v>
      </c>
      <c r="G208" t="s">
        <v>43</v>
      </c>
      <c r="H208">
        <v>1414</v>
      </c>
      <c r="I208">
        <v>-74</v>
      </c>
      <c r="J208">
        <v>-4.9731182795698922E-2</v>
      </c>
      <c r="K208">
        <v>1488</v>
      </c>
      <c r="L208">
        <v>1466</v>
      </c>
      <c r="M208">
        <v>1499</v>
      </c>
      <c r="N208">
        <v>1405</v>
      </c>
      <c r="O208">
        <v>-3.5470668485675309E-2</v>
      </c>
      <c r="P208">
        <v>1422</v>
      </c>
      <c r="Q208">
        <v>-5.6258790436005627E-3</v>
      </c>
      <c r="R208">
        <v>6.405693950177936E-3</v>
      </c>
      <c r="S208">
        <v>26000</v>
      </c>
      <c r="T208">
        <v>1424.6152999999999</v>
      </c>
      <c r="U208">
        <v>2219</v>
      </c>
      <c r="V208">
        <v>1153</v>
      </c>
      <c r="Z208">
        <v>0.64583333333333337</v>
      </c>
    </row>
    <row r="209" spans="1:26">
      <c r="A209" s="3">
        <v>46227</v>
      </c>
      <c r="B209">
        <v>4011.31</v>
      </c>
      <c r="C209">
        <v>-1.0500000000000001E-2</v>
      </c>
      <c r="D209">
        <v>64650</v>
      </c>
      <c r="E209">
        <v>-2.5600000000000001E-2</v>
      </c>
      <c r="F209">
        <v>4182</v>
      </c>
      <c r="G209" t="s">
        <v>44</v>
      </c>
      <c r="H209">
        <v>4383</v>
      </c>
      <c r="I209">
        <v>-188</v>
      </c>
      <c r="J209">
        <v>-4.1128855830234082E-2</v>
      </c>
      <c r="K209">
        <v>4571</v>
      </c>
      <c r="L209">
        <v>4501</v>
      </c>
      <c r="M209">
        <v>4528</v>
      </c>
      <c r="N209">
        <v>4349</v>
      </c>
      <c r="O209">
        <v>-2.6216396356365253E-2</v>
      </c>
      <c r="P209">
        <v>4409</v>
      </c>
      <c r="Q209">
        <v>-5.8970288047176227E-3</v>
      </c>
      <c r="R209">
        <v>7.8178891699241197E-3</v>
      </c>
      <c r="S209">
        <v>806600</v>
      </c>
      <c r="T209">
        <v>4404.6549999999997</v>
      </c>
      <c r="U209">
        <v>5738</v>
      </c>
      <c r="V209">
        <v>2830.5</v>
      </c>
      <c r="Z209">
        <v>0.64583333333333337</v>
      </c>
    </row>
    <row r="210" spans="1:26">
      <c r="A210" s="3">
        <v>46227</v>
      </c>
      <c r="B210">
        <v>4011.31</v>
      </c>
      <c r="C210">
        <v>-1.0500000000000001E-2</v>
      </c>
      <c r="D210">
        <v>64650</v>
      </c>
      <c r="E210">
        <v>-2.5600000000000001E-2</v>
      </c>
      <c r="F210">
        <v>4188</v>
      </c>
      <c r="G210" t="s">
        <v>45</v>
      </c>
      <c r="H210">
        <v>1189</v>
      </c>
      <c r="I210">
        <v>-27</v>
      </c>
      <c r="J210">
        <v>-2.2203947368421052E-2</v>
      </c>
      <c r="K210">
        <v>1216</v>
      </c>
      <c r="L210">
        <v>1188</v>
      </c>
      <c r="M210">
        <v>1199</v>
      </c>
      <c r="N210">
        <v>1180</v>
      </c>
      <c r="O210">
        <v>8.4175084175084171E-4</v>
      </c>
      <c r="P210">
        <v>1184</v>
      </c>
      <c r="Q210">
        <v>4.2229729729729732E-3</v>
      </c>
      <c r="R210">
        <v>7.6271186440677969E-3</v>
      </c>
      <c r="S210">
        <v>7376200</v>
      </c>
      <c r="T210">
        <v>1187.0698</v>
      </c>
      <c r="U210">
        <v>1228.5</v>
      </c>
      <c r="V210">
        <v>846.4</v>
      </c>
      <c r="Z210">
        <v>0.64583333333333337</v>
      </c>
    </row>
    <row r="211" spans="1:26">
      <c r="A211" s="3">
        <v>46227</v>
      </c>
      <c r="B211">
        <v>4011.31</v>
      </c>
      <c r="C211">
        <v>-1.0500000000000001E-2</v>
      </c>
      <c r="D211">
        <v>64650</v>
      </c>
      <c r="E211">
        <v>-2.5600000000000001E-2</v>
      </c>
      <c r="F211">
        <v>4220</v>
      </c>
      <c r="G211" t="s">
        <v>46</v>
      </c>
      <c r="H211">
        <v>1823</v>
      </c>
      <c r="I211">
        <v>-6</v>
      </c>
      <c r="J211">
        <v>-3.2804811372334607E-3</v>
      </c>
      <c r="K211">
        <v>1829</v>
      </c>
      <c r="L211">
        <v>1789</v>
      </c>
      <c r="M211">
        <v>1823</v>
      </c>
      <c r="N211">
        <v>1774</v>
      </c>
      <c r="O211">
        <v>1.9005030743432086E-2</v>
      </c>
      <c r="P211">
        <v>1803</v>
      </c>
      <c r="Q211">
        <v>1.1092623405435386E-2</v>
      </c>
      <c r="R211">
        <v>2.7621195039458851E-2</v>
      </c>
      <c r="S211">
        <v>107400</v>
      </c>
      <c r="T211">
        <v>1803.1936000000001</v>
      </c>
      <c r="U211">
        <v>1921</v>
      </c>
      <c r="V211">
        <v>1487</v>
      </c>
      <c r="Z211">
        <v>0.64583333333333337</v>
      </c>
    </row>
    <row r="212" spans="1:26">
      <c r="A212" s="3">
        <v>46227</v>
      </c>
      <c r="B212">
        <v>4011.31</v>
      </c>
      <c r="C212">
        <v>-1.0500000000000001E-2</v>
      </c>
      <c r="D212">
        <v>64650</v>
      </c>
      <c r="E212">
        <v>-2.5600000000000001E-2</v>
      </c>
      <c r="F212">
        <v>4334</v>
      </c>
      <c r="G212" t="s">
        <v>47</v>
      </c>
      <c r="H212">
        <v>382</v>
      </c>
      <c r="I212">
        <v>1</v>
      </c>
      <c r="J212">
        <v>2.6246719160104987E-3</v>
      </c>
      <c r="K212">
        <v>381</v>
      </c>
      <c r="L212">
        <v>383</v>
      </c>
      <c r="M212">
        <v>383</v>
      </c>
      <c r="N212">
        <v>378</v>
      </c>
      <c r="O212">
        <v>-2.6109660574412533E-3</v>
      </c>
      <c r="P212">
        <v>383</v>
      </c>
      <c r="Q212">
        <v>-2.6109660574412533E-3</v>
      </c>
      <c r="R212">
        <v>1.0582010582010581E-2</v>
      </c>
      <c r="S212">
        <v>1900</v>
      </c>
      <c r="T212">
        <v>380.10520000000002</v>
      </c>
      <c r="U212">
        <v>426</v>
      </c>
      <c r="V212">
        <v>365</v>
      </c>
      <c r="Z212">
        <v>0.64583333333333337</v>
      </c>
    </row>
    <row r="213" spans="1:26">
      <c r="A213" s="3">
        <v>46227</v>
      </c>
      <c r="B213">
        <v>4011.31</v>
      </c>
      <c r="C213">
        <v>-1.0500000000000001E-2</v>
      </c>
      <c r="D213">
        <v>64650</v>
      </c>
      <c r="E213">
        <v>-2.5600000000000001E-2</v>
      </c>
      <c r="F213">
        <v>4523</v>
      </c>
      <c r="G213" t="s">
        <v>48</v>
      </c>
      <c r="H213">
        <v>4656</v>
      </c>
      <c r="I213">
        <v>74</v>
      </c>
      <c r="J213">
        <v>1.6150152771715408E-2</v>
      </c>
      <c r="K213">
        <v>4582</v>
      </c>
      <c r="L213">
        <v>4597</v>
      </c>
      <c r="M213">
        <v>4678</v>
      </c>
      <c r="N213">
        <v>4563</v>
      </c>
      <c r="O213">
        <v>1.2834457254731346E-2</v>
      </c>
      <c r="P213">
        <v>4646</v>
      </c>
      <c r="Q213">
        <v>2.1523891519586742E-3</v>
      </c>
      <c r="R213">
        <v>2.0381328073635765E-2</v>
      </c>
      <c r="S213">
        <v>1441600</v>
      </c>
      <c r="T213">
        <v>4643.3690999999999</v>
      </c>
      <c r="U213">
        <v>5243</v>
      </c>
      <c r="V213">
        <v>3660</v>
      </c>
      <c r="Z213">
        <v>0.64583333333333337</v>
      </c>
    </row>
    <row r="214" spans="1:26">
      <c r="A214" s="3">
        <v>46227</v>
      </c>
      <c r="B214">
        <v>4011.31</v>
      </c>
      <c r="C214">
        <v>-1.0500000000000001E-2</v>
      </c>
      <c r="D214">
        <v>64650</v>
      </c>
      <c r="E214">
        <v>-2.5600000000000001E-2</v>
      </c>
      <c r="F214">
        <v>4528</v>
      </c>
      <c r="G214" t="s">
        <v>49</v>
      </c>
      <c r="H214">
        <v>2435</v>
      </c>
      <c r="I214">
        <v>36.5</v>
      </c>
      <c r="J214">
        <v>1.521784448613717E-2</v>
      </c>
      <c r="K214">
        <v>2398.5</v>
      </c>
      <c r="L214">
        <v>2397</v>
      </c>
      <c r="M214">
        <v>2440.5</v>
      </c>
      <c r="N214">
        <v>2383.5</v>
      </c>
      <c r="O214">
        <v>1.5853149770546516E-2</v>
      </c>
      <c r="P214">
        <v>2440</v>
      </c>
      <c r="Q214">
        <v>-2.0491803278688526E-3</v>
      </c>
      <c r="R214">
        <v>2.1606880637717641E-2</v>
      </c>
      <c r="S214">
        <v>1507300</v>
      </c>
      <c r="T214">
        <v>2428.3045000000002</v>
      </c>
      <c r="U214">
        <v>2674.5</v>
      </c>
      <c r="V214">
        <v>2114.5</v>
      </c>
      <c r="Z214">
        <v>0.64583333333333337</v>
      </c>
    </row>
    <row r="215" spans="1:26">
      <c r="A215" s="3">
        <v>46227</v>
      </c>
      <c r="B215">
        <v>4011.31</v>
      </c>
      <c r="C215">
        <v>-1.0500000000000001E-2</v>
      </c>
      <c r="D215">
        <v>64650</v>
      </c>
      <c r="E215">
        <v>-2.5600000000000001E-2</v>
      </c>
      <c r="F215">
        <v>4661</v>
      </c>
      <c r="G215" t="s">
        <v>50</v>
      </c>
      <c r="H215">
        <v>2682.5</v>
      </c>
      <c r="I215">
        <v>52.5</v>
      </c>
      <c r="J215">
        <v>1.9961977186311788E-2</v>
      </c>
      <c r="K215">
        <v>2630</v>
      </c>
      <c r="L215">
        <v>2605</v>
      </c>
      <c r="M215">
        <v>2687</v>
      </c>
      <c r="N215">
        <v>2603.5</v>
      </c>
      <c r="O215">
        <v>2.9750479846449136E-2</v>
      </c>
      <c r="P215">
        <v>2673.5</v>
      </c>
      <c r="Q215">
        <v>3.3663736674770899E-3</v>
      </c>
      <c r="R215">
        <v>3.0343768004609181E-2</v>
      </c>
      <c r="S215">
        <v>4954000</v>
      </c>
      <c r="T215">
        <v>2664.3877000000002</v>
      </c>
      <c r="U215">
        <v>2947</v>
      </c>
      <c r="V215">
        <v>2103</v>
      </c>
      <c r="Z215">
        <v>0.64583333333333337</v>
      </c>
    </row>
    <row r="216" spans="1:26">
      <c r="A216" s="3">
        <v>46227</v>
      </c>
      <c r="B216">
        <v>4011.31</v>
      </c>
      <c r="C216">
        <v>-1.0500000000000001E-2</v>
      </c>
      <c r="D216">
        <v>64650</v>
      </c>
      <c r="E216">
        <v>-2.5600000000000001E-2</v>
      </c>
      <c r="F216">
        <v>5020</v>
      </c>
      <c r="G216" t="s">
        <v>51</v>
      </c>
      <c r="H216">
        <v>1320</v>
      </c>
      <c r="I216">
        <v>-17</v>
      </c>
      <c r="J216">
        <v>-1.2715033657442034E-2</v>
      </c>
      <c r="K216">
        <v>1337</v>
      </c>
      <c r="L216">
        <v>1330</v>
      </c>
      <c r="M216">
        <v>1342</v>
      </c>
      <c r="N216">
        <v>1320</v>
      </c>
      <c r="O216">
        <v>-7.5187969924812026E-3</v>
      </c>
      <c r="P216">
        <v>1333.5</v>
      </c>
      <c r="Q216">
        <v>-1.0123734533183352E-2</v>
      </c>
      <c r="R216">
        <v>0</v>
      </c>
      <c r="S216">
        <v>8033300</v>
      </c>
      <c r="T216">
        <v>1327.4507000000001</v>
      </c>
      <c r="U216">
        <v>1552.5</v>
      </c>
      <c r="V216">
        <v>1113</v>
      </c>
      <c r="Z216">
        <v>0.64583333333333337</v>
      </c>
    </row>
    <row r="217" spans="1:26">
      <c r="A217" s="3">
        <v>46227</v>
      </c>
      <c r="B217">
        <v>4011.31</v>
      </c>
      <c r="C217">
        <v>-1.0500000000000001E-2</v>
      </c>
      <c r="D217">
        <v>64650</v>
      </c>
      <c r="E217">
        <v>-2.5600000000000001E-2</v>
      </c>
      <c r="F217">
        <v>5201</v>
      </c>
      <c r="G217" t="s">
        <v>52</v>
      </c>
      <c r="H217">
        <v>6187</v>
      </c>
      <c r="I217">
        <v>-128</v>
      </c>
      <c r="J217">
        <v>-2.0269200316706256E-2</v>
      </c>
      <c r="K217">
        <v>6315</v>
      </c>
      <c r="L217">
        <v>6251</v>
      </c>
      <c r="M217">
        <v>6279</v>
      </c>
      <c r="N217">
        <v>6132</v>
      </c>
      <c r="O217">
        <v>-1.0238361862102063E-2</v>
      </c>
      <c r="P217">
        <v>6179</v>
      </c>
      <c r="Q217">
        <v>1.2947078815342288E-3</v>
      </c>
      <c r="R217">
        <v>8.9693411611219825E-3</v>
      </c>
      <c r="S217">
        <v>911000</v>
      </c>
      <c r="T217">
        <v>6184.2062999999998</v>
      </c>
      <c r="U217">
        <v>8315</v>
      </c>
      <c r="V217">
        <v>5177</v>
      </c>
      <c r="Z217">
        <v>0.64583333333333337</v>
      </c>
    </row>
    <row r="218" spans="1:26">
      <c r="A218" s="3">
        <v>46227</v>
      </c>
      <c r="B218">
        <v>4011.31</v>
      </c>
      <c r="C218">
        <v>-1.0500000000000001E-2</v>
      </c>
      <c r="D218">
        <v>64650</v>
      </c>
      <c r="E218">
        <v>-2.5600000000000001E-2</v>
      </c>
      <c r="F218">
        <v>5302</v>
      </c>
      <c r="G218" t="s">
        <v>53</v>
      </c>
      <c r="H218">
        <v>4670</v>
      </c>
      <c r="I218">
        <v>-80</v>
      </c>
      <c r="J218">
        <v>-1.6842105263157894E-2</v>
      </c>
      <c r="K218">
        <v>4750</v>
      </c>
      <c r="L218">
        <v>4735</v>
      </c>
      <c r="M218">
        <v>4735</v>
      </c>
      <c r="N218">
        <v>4670</v>
      </c>
      <c r="O218">
        <v>-1.3727560718057022E-2</v>
      </c>
      <c r="P218">
        <v>4705</v>
      </c>
      <c r="Q218">
        <v>-7.4388947927736451E-3</v>
      </c>
      <c r="R218">
        <v>0</v>
      </c>
      <c r="S218">
        <v>43100</v>
      </c>
      <c r="T218">
        <v>4698.1902</v>
      </c>
      <c r="U218">
        <v>5080</v>
      </c>
      <c r="V218">
        <v>4390</v>
      </c>
      <c r="Z218">
        <v>0.64583333333333337</v>
      </c>
    </row>
    <row r="219" spans="1:26">
      <c r="A219" s="3">
        <v>46227</v>
      </c>
      <c r="B219">
        <v>4011.31</v>
      </c>
      <c r="C219">
        <v>-1.0500000000000001E-2</v>
      </c>
      <c r="D219">
        <v>64650</v>
      </c>
      <c r="E219">
        <v>-2.5600000000000001E-2</v>
      </c>
      <c r="F219">
        <v>5310</v>
      </c>
      <c r="G219" t="s">
        <v>54</v>
      </c>
      <c r="H219">
        <v>6720</v>
      </c>
      <c r="I219">
        <v>-70</v>
      </c>
      <c r="J219">
        <v>-1.0309278350515464E-2</v>
      </c>
      <c r="K219">
        <v>6790</v>
      </c>
      <c r="L219">
        <v>6750</v>
      </c>
      <c r="M219">
        <v>6840</v>
      </c>
      <c r="N219">
        <v>6630</v>
      </c>
      <c r="O219">
        <v>-4.4444444444444444E-3</v>
      </c>
      <c r="P219">
        <v>6650</v>
      </c>
      <c r="Q219">
        <v>1.0526315789473684E-2</v>
      </c>
      <c r="R219">
        <v>1.3574660633484163E-2</v>
      </c>
      <c r="S219">
        <v>86200</v>
      </c>
      <c r="T219">
        <v>6708.2133999999996</v>
      </c>
      <c r="U219">
        <v>8990</v>
      </c>
      <c r="V219">
        <v>4825</v>
      </c>
      <c r="Z219">
        <v>0.64583333333333337</v>
      </c>
    </row>
    <row r="220" spans="1:26">
      <c r="A220" s="3">
        <v>46227</v>
      </c>
      <c r="B220">
        <v>4011.31</v>
      </c>
      <c r="C220">
        <v>-1.0500000000000001E-2</v>
      </c>
      <c r="D220">
        <v>64650</v>
      </c>
      <c r="E220">
        <v>-2.5600000000000001E-2</v>
      </c>
      <c r="F220">
        <v>5334</v>
      </c>
      <c r="G220" t="s">
        <v>55</v>
      </c>
      <c r="H220">
        <v>9438</v>
      </c>
      <c r="I220">
        <v>-290</v>
      </c>
      <c r="J220">
        <v>-2.9810855263157895E-2</v>
      </c>
      <c r="K220">
        <v>9728</v>
      </c>
      <c r="L220">
        <v>9600</v>
      </c>
      <c r="M220">
        <v>9692</v>
      </c>
      <c r="N220">
        <v>9326</v>
      </c>
      <c r="O220">
        <v>-1.6875000000000001E-2</v>
      </c>
      <c r="P220">
        <v>9428</v>
      </c>
      <c r="Q220">
        <v>1.0606703436571913E-3</v>
      </c>
      <c r="R220">
        <v>1.2009435985417113E-2</v>
      </c>
      <c r="S220">
        <v>1016700</v>
      </c>
      <c r="T220">
        <v>9462.2705999999998</v>
      </c>
      <c r="U220">
        <v>11265</v>
      </c>
      <c r="V220">
        <v>6421</v>
      </c>
      <c r="Z220">
        <v>0.64583333333333337</v>
      </c>
    </row>
    <row r="221" spans="1:26">
      <c r="A221" s="3">
        <v>46227</v>
      </c>
      <c r="B221">
        <v>4011.31</v>
      </c>
      <c r="C221">
        <v>-1.0500000000000001E-2</v>
      </c>
      <c r="D221">
        <v>64650</v>
      </c>
      <c r="E221">
        <v>-2.5600000000000001E-2</v>
      </c>
      <c r="F221">
        <v>5706</v>
      </c>
      <c r="G221" t="s">
        <v>56</v>
      </c>
      <c r="H221">
        <v>31910</v>
      </c>
      <c r="I221">
        <v>-1990</v>
      </c>
      <c r="J221">
        <v>-5.8702064896755161E-2</v>
      </c>
      <c r="K221">
        <v>33900</v>
      </c>
      <c r="L221">
        <v>33330</v>
      </c>
      <c r="M221">
        <v>33660</v>
      </c>
      <c r="N221">
        <v>31380</v>
      </c>
      <c r="O221">
        <v>-4.2604260426042602E-2</v>
      </c>
      <c r="P221">
        <v>31780</v>
      </c>
      <c r="Q221">
        <v>4.0906230333543105E-3</v>
      </c>
      <c r="R221">
        <v>1.6889738687061822E-2</v>
      </c>
      <c r="S221">
        <v>722900</v>
      </c>
      <c r="T221">
        <v>32108.659500000002</v>
      </c>
      <c r="U221">
        <v>57700</v>
      </c>
      <c r="V221">
        <v>17995</v>
      </c>
      <c r="Z221">
        <v>0.64583333333333337</v>
      </c>
    </row>
    <row r="222" spans="1:26">
      <c r="A222" s="3">
        <v>46227</v>
      </c>
      <c r="B222">
        <v>4011.31</v>
      </c>
      <c r="C222">
        <v>-1.0500000000000001E-2</v>
      </c>
      <c r="D222">
        <v>64650</v>
      </c>
      <c r="E222">
        <v>-2.5600000000000001E-2</v>
      </c>
      <c r="F222">
        <v>5711</v>
      </c>
      <c r="G222" t="s">
        <v>57</v>
      </c>
      <c r="H222">
        <v>4166</v>
      </c>
      <c r="I222">
        <v>-128</v>
      </c>
      <c r="J222">
        <v>-2.9809035863996275E-2</v>
      </c>
      <c r="K222">
        <v>4294</v>
      </c>
      <c r="L222">
        <v>4224</v>
      </c>
      <c r="M222">
        <v>4249</v>
      </c>
      <c r="N222">
        <v>4139</v>
      </c>
      <c r="O222">
        <v>-1.3731060606060606E-2</v>
      </c>
      <c r="P222">
        <v>4174</v>
      </c>
      <c r="Q222">
        <v>-1.9166267369429804E-3</v>
      </c>
      <c r="R222">
        <v>6.5233148103406623E-3</v>
      </c>
      <c r="S222">
        <v>917200</v>
      </c>
      <c r="T222">
        <v>4171.8495999999996</v>
      </c>
      <c r="U222">
        <v>6126</v>
      </c>
      <c r="V222">
        <v>3690</v>
      </c>
      <c r="Z222">
        <v>0.64583333333333337</v>
      </c>
    </row>
    <row r="223" spans="1:26">
      <c r="A223" s="3">
        <v>46227</v>
      </c>
      <c r="B223">
        <v>4011.31</v>
      </c>
      <c r="C223">
        <v>-1.0500000000000001E-2</v>
      </c>
      <c r="D223">
        <v>64650</v>
      </c>
      <c r="E223">
        <v>-2.5600000000000001E-2</v>
      </c>
      <c r="F223">
        <v>5713</v>
      </c>
      <c r="G223" t="s">
        <v>58</v>
      </c>
      <c r="H223">
        <v>7460</v>
      </c>
      <c r="I223">
        <v>-442</v>
      </c>
      <c r="J223">
        <v>-5.5935206276891927E-2</v>
      </c>
      <c r="K223">
        <v>7902</v>
      </c>
      <c r="L223">
        <v>7697</v>
      </c>
      <c r="M223">
        <v>7722</v>
      </c>
      <c r="N223">
        <v>7405</v>
      </c>
      <c r="O223">
        <v>-3.0791217357411978E-2</v>
      </c>
      <c r="P223">
        <v>7480</v>
      </c>
      <c r="Q223">
        <v>-2.6737967914438501E-3</v>
      </c>
      <c r="R223">
        <v>7.4274139095205942E-3</v>
      </c>
      <c r="S223">
        <v>2824800</v>
      </c>
      <c r="T223">
        <v>7496.8837999999996</v>
      </c>
      <c r="U223">
        <v>13300</v>
      </c>
      <c r="V223">
        <v>6552</v>
      </c>
      <c r="Z223">
        <v>0.64583333333333337</v>
      </c>
    </row>
    <row r="224" spans="1:26">
      <c r="A224" s="3">
        <v>46227</v>
      </c>
      <c r="B224">
        <v>4011.31</v>
      </c>
      <c r="C224">
        <v>-1.0500000000000001E-2</v>
      </c>
      <c r="D224">
        <v>64650</v>
      </c>
      <c r="E224">
        <v>-2.5600000000000001E-2</v>
      </c>
      <c r="F224">
        <v>5802</v>
      </c>
      <c r="G224" t="s">
        <v>59</v>
      </c>
      <c r="H224">
        <v>2469</v>
      </c>
      <c r="I224">
        <v>-43</v>
      </c>
      <c r="J224">
        <v>-1.7117834394904458E-2</v>
      </c>
      <c r="K224">
        <v>2512</v>
      </c>
      <c r="L224">
        <v>2464</v>
      </c>
      <c r="M224">
        <v>2474</v>
      </c>
      <c r="N224">
        <v>2412</v>
      </c>
      <c r="O224">
        <v>2.029220779220779E-3</v>
      </c>
      <c r="P224">
        <v>2445.5</v>
      </c>
      <c r="Q224">
        <v>9.609486812512778E-3</v>
      </c>
      <c r="R224">
        <v>2.36318407960199E-2</v>
      </c>
      <c r="S224">
        <v>11978900</v>
      </c>
      <c r="T224">
        <v>2444.2809999999999</v>
      </c>
      <c r="U224">
        <v>3019</v>
      </c>
      <c r="V224">
        <v>2151.5</v>
      </c>
      <c r="Z224">
        <v>0.64583333333333337</v>
      </c>
    </row>
    <row r="225" spans="1:26">
      <c r="A225" s="3">
        <v>46227</v>
      </c>
      <c r="B225">
        <v>4011.31</v>
      </c>
      <c r="C225">
        <v>-1.0500000000000001E-2</v>
      </c>
      <c r="D225">
        <v>64650</v>
      </c>
      <c r="E225">
        <v>-2.5600000000000001E-2</v>
      </c>
      <c r="F225">
        <v>5803</v>
      </c>
      <c r="G225" t="s">
        <v>60</v>
      </c>
      <c r="H225">
        <v>4593</v>
      </c>
      <c r="I225">
        <v>-134</v>
      </c>
      <c r="J225">
        <v>-2.8347789295536281E-2</v>
      </c>
      <c r="K225">
        <v>4727</v>
      </c>
      <c r="L225">
        <v>4659</v>
      </c>
      <c r="M225">
        <v>4740</v>
      </c>
      <c r="N225">
        <v>4511</v>
      </c>
      <c r="O225">
        <v>-1.4166130070830651E-2</v>
      </c>
      <c r="P225">
        <v>4573</v>
      </c>
      <c r="Q225">
        <v>4.3734966105401264E-3</v>
      </c>
      <c r="R225">
        <v>1.8177787630237197E-2</v>
      </c>
      <c r="S225">
        <v>28103100</v>
      </c>
      <c r="T225">
        <v>4590.5205999999998</v>
      </c>
      <c r="U225">
        <v>7933</v>
      </c>
      <c r="V225">
        <v>3888</v>
      </c>
      <c r="Z225">
        <v>0.64583333333333337</v>
      </c>
    </row>
    <row r="226" spans="1:26">
      <c r="A226" s="3">
        <v>46227</v>
      </c>
      <c r="B226">
        <v>4011.31</v>
      </c>
      <c r="C226">
        <v>-1.0500000000000001E-2</v>
      </c>
      <c r="D226">
        <v>64650</v>
      </c>
      <c r="E226">
        <v>-2.5600000000000001E-2</v>
      </c>
      <c r="F226">
        <v>6038</v>
      </c>
      <c r="G226" t="s">
        <v>61</v>
      </c>
      <c r="H226">
        <v>818</v>
      </c>
      <c r="I226">
        <v>-1</v>
      </c>
      <c r="J226">
        <v>-1.221001221001221E-3</v>
      </c>
      <c r="K226">
        <v>819</v>
      </c>
      <c r="L226">
        <v>824</v>
      </c>
      <c r="M226">
        <v>824</v>
      </c>
      <c r="N226">
        <v>818</v>
      </c>
      <c r="O226">
        <v>-7.2815533980582527E-3</v>
      </c>
      <c r="P226">
        <v>819</v>
      </c>
      <c r="Q226">
        <v>-1.221001221001221E-3</v>
      </c>
      <c r="R226">
        <v>0</v>
      </c>
      <c r="S226">
        <v>3300</v>
      </c>
      <c r="T226">
        <v>820.63630000000001</v>
      </c>
      <c r="U226">
        <v>991</v>
      </c>
      <c r="V226">
        <v>790</v>
      </c>
      <c r="Z226">
        <v>0.64583333333333337</v>
      </c>
    </row>
    <row r="227" spans="1:26">
      <c r="A227" s="3">
        <v>46227</v>
      </c>
      <c r="B227">
        <v>4011.31</v>
      </c>
      <c r="C227">
        <v>-1.0500000000000001E-2</v>
      </c>
      <c r="D227">
        <v>64650</v>
      </c>
      <c r="E227">
        <v>-2.5600000000000001E-2</v>
      </c>
      <c r="F227">
        <v>6156</v>
      </c>
      <c r="G227" t="s">
        <v>62</v>
      </c>
      <c r="H227">
        <v>1774</v>
      </c>
      <c r="I227">
        <v>-8</v>
      </c>
      <c r="J227">
        <v>-4.4893378226711564E-3</v>
      </c>
      <c r="K227">
        <v>1782</v>
      </c>
      <c r="L227">
        <v>1782</v>
      </c>
      <c r="M227">
        <v>1782</v>
      </c>
      <c r="N227">
        <v>1766</v>
      </c>
      <c r="O227">
        <v>-4.4893378226711564E-3</v>
      </c>
      <c r="P227">
        <v>1777</v>
      </c>
      <c r="Q227">
        <v>-1.6882386043894203E-3</v>
      </c>
      <c r="R227">
        <v>4.5300113250283129E-3</v>
      </c>
      <c r="S227">
        <v>9400</v>
      </c>
      <c r="T227">
        <v>1771.7234000000001</v>
      </c>
      <c r="U227">
        <v>2086</v>
      </c>
      <c r="V227">
        <v>1677</v>
      </c>
      <c r="Z227">
        <v>0.64583333333333337</v>
      </c>
    </row>
    <row r="228" spans="1:26">
      <c r="A228" s="3">
        <v>46227</v>
      </c>
      <c r="B228">
        <v>4011.31</v>
      </c>
      <c r="C228">
        <v>-1.0500000000000001E-2</v>
      </c>
      <c r="D228">
        <v>64650</v>
      </c>
      <c r="E228">
        <v>-2.5600000000000001E-2</v>
      </c>
      <c r="F228">
        <v>6178</v>
      </c>
      <c r="G228" t="s">
        <v>63</v>
      </c>
      <c r="H228">
        <v>2485.5</v>
      </c>
      <c r="I228">
        <v>25</v>
      </c>
      <c r="J228">
        <v>1.016053647632595E-2</v>
      </c>
      <c r="K228">
        <v>2460.5</v>
      </c>
      <c r="L228">
        <v>2430.5</v>
      </c>
      <c r="M228">
        <v>2496</v>
      </c>
      <c r="N228">
        <v>2426</v>
      </c>
      <c r="O228">
        <v>2.2629088664883768E-2</v>
      </c>
      <c r="P228">
        <v>2482</v>
      </c>
      <c r="Q228">
        <v>1.4101531023368251E-3</v>
      </c>
      <c r="R228">
        <v>2.4525968672712284E-2</v>
      </c>
      <c r="S228">
        <v>6080900</v>
      </c>
      <c r="T228">
        <v>2479.1266000000001</v>
      </c>
      <c r="U228">
        <v>2466.5</v>
      </c>
      <c r="V228">
        <v>1663.5</v>
      </c>
      <c r="Z228">
        <v>0.64583333333333337</v>
      </c>
    </row>
    <row r="229" spans="1:26">
      <c r="A229" s="3">
        <v>46227</v>
      </c>
      <c r="B229">
        <v>4011.31</v>
      </c>
      <c r="C229">
        <v>-1.0500000000000001E-2</v>
      </c>
      <c r="D229">
        <v>64650</v>
      </c>
      <c r="E229">
        <v>-2.5600000000000001E-2</v>
      </c>
      <c r="F229">
        <v>6208</v>
      </c>
      <c r="G229" t="s">
        <v>64</v>
      </c>
      <c r="H229">
        <v>1624</v>
      </c>
      <c r="I229">
        <v>-19</v>
      </c>
      <c r="J229">
        <v>-1.1564211807668898E-2</v>
      </c>
      <c r="K229">
        <v>1643</v>
      </c>
      <c r="L229">
        <v>1643</v>
      </c>
      <c r="M229">
        <v>1643</v>
      </c>
      <c r="N229">
        <v>1610</v>
      </c>
      <c r="O229">
        <v>-1.1564211807668898E-2</v>
      </c>
      <c r="P229">
        <v>1634</v>
      </c>
      <c r="Q229">
        <v>-6.1199510403916772E-3</v>
      </c>
      <c r="R229">
        <v>8.6956521739130436E-3</v>
      </c>
      <c r="S229">
        <v>54200</v>
      </c>
      <c r="T229">
        <v>1626.2619</v>
      </c>
      <c r="U229">
        <v>3135</v>
      </c>
      <c r="V229">
        <v>1501</v>
      </c>
      <c r="Z229">
        <v>0.64583333333333337</v>
      </c>
    </row>
    <row r="230" spans="1:26">
      <c r="A230" s="3">
        <v>46227</v>
      </c>
      <c r="B230">
        <v>4011.31</v>
      </c>
      <c r="C230">
        <v>-1.0500000000000001E-2</v>
      </c>
      <c r="D230">
        <v>64650</v>
      </c>
      <c r="E230">
        <v>-2.5600000000000001E-2</v>
      </c>
      <c r="F230">
        <v>6356</v>
      </c>
      <c r="G230" t="s">
        <v>65</v>
      </c>
      <c r="H230">
        <v>1362</v>
      </c>
      <c r="I230">
        <v>-45</v>
      </c>
      <c r="J230">
        <v>-3.1982942430703626E-2</v>
      </c>
      <c r="K230">
        <v>1407</v>
      </c>
      <c r="L230">
        <v>1400</v>
      </c>
      <c r="M230">
        <v>1418</v>
      </c>
      <c r="N230">
        <v>1350</v>
      </c>
      <c r="O230">
        <v>-2.7142857142857142E-2</v>
      </c>
      <c r="P230">
        <v>1380</v>
      </c>
      <c r="Q230">
        <v>-1.3043478260869565E-2</v>
      </c>
      <c r="R230">
        <v>8.8888888888888889E-3</v>
      </c>
      <c r="S230">
        <v>164600</v>
      </c>
      <c r="T230">
        <v>1375.6184000000001</v>
      </c>
      <c r="U230">
        <v>2287</v>
      </c>
      <c r="V230">
        <v>810</v>
      </c>
      <c r="Z230">
        <v>0.64583333333333337</v>
      </c>
    </row>
    <row r="231" spans="1:26">
      <c r="A231" s="3">
        <v>46227</v>
      </c>
      <c r="B231">
        <v>4011.31</v>
      </c>
      <c r="C231">
        <v>-1.0500000000000001E-2</v>
      </c>
      <c r="D231">
        <v>64650</v>
      </c>
      <c r="E231">
        <v>-2.5600000000000001E-2</v>
      </c>
      <c r="F231">
        <v>6378</v>
      </c>
      <c r="G231" t="s">
        <v>66</v>
      </c>
      <c r="H231">
        <v>1201</v>
      </c>
      <c r="I231">
        <v>-14</v>
      </c>
      <c r="J231">
        <v>-1.1522633744855968E-2</v>
      </c>
      <c r="K231">
        <v>1215</v>
      </c>
      <c r="L231">
        <v>1215</v>
      </c>
      <c r="M231">
        <v>1224</v>
      </c>
      <c r="N231">
        <v>1200</v>
      </c>
      <c r="O231">
        <v>-1.1522633744855968E-2</v>
      </c>
      <c r="P231">
        <v>1209</v>
      </c>
      <c r="Q231">
        <v>-6.6170388751033912E-3</v>
      </c>
      <c r="R231">
        <v>8.3333333333333339E-4</v>
      </c>
      <c r="S231">
        <v>97900</v>
      </c>
      <c r="T231">
        <v>1209.0296000000001</v>
      </c>
      <c r="U231">
        <v>1950</v>
      </c>
      <c r="V231">
        <v>1101</v>
      </c>
      <c r="Z231">
        <v>0.64583333333333337</v>
      </c>
    </row>
    <row r="232" spans="1:26">
      <c r="A232" s="3">
        <v>46227</v>
      </c>
      <c r="B232">
        <v>4011.31</v>
      </c>
      <c r="C232">
        <v>-1.0500000000000001E-2</v>
      </c>
      <c r="D232">
        <v>64650</v>
      </c>
      <c r="E232">
        <v>-2.5600000000000001E-2</v>
      </c>
      <c r="F232">
        <v>6526</v>
      </c>
      <c r="G232" t="s">
        <v>67</v>
      </c>
      <c r="H232">
        <v>2392.5</v>
      </c>
      <c r="I232">
        <v>-81</v>
      </c>
      <c r="J232">
        <v>-3.274711946634324E-2</v>
      </c>
      <c r="K232">
        <v>2473.5</v>
      </c>
      <c r="L232">
        <v>2453</v>
      </c>
      <c r="M232">
        <v>2508.5</v>
      </c>
      <c r="N232">
        <v>2369</v>
      </c>
      <c r="O232">
        <v>-2.4663677130044841E-2</v>
      </c>
      <c r="P232">
        <v>2379</v>
      </c>
      <c r="Q232">
        <v>5.6746532156368226E-3</v>
      </c>
      <c r="R232">
        <v>9.9197973828619671E-3</v>
      </c>
      <c r="S232">
        <v>5886700</v>
      </c>
      <c r="T232">
        <v>2412.3517000000002</v>
      </c>
      <c r="U232">
        <v>3200</v>
      </c>
      <c r="V232">
        <v>1678.5</v>
      </c>
      <c r="Z232">
        <v>0.64583333333333337</v>
      </c>
    </row>
    <row r="233" spans="1:26">
      <c r="A233" s="3">
        <v>46227</v>
      </c>
      <c r="B233">
        <v>4011.31</v>
      </c>
      <c r="C233">
        <v>-1.0500000000000001E-2</v>
      </c>
      <c r="D233">
        <v>64650</v>
      </c>
      <c r="E233">
        <v>-2.5600000000000001E-2</v>
      </c>
      <c r="F233">
        <v>6586</v>
      </c>
      <c r="G233" t="s">
        <v>68</v>
      </c>
      <c r="H233">
        <v>5623</v>
      </c>
      <c r="I233">
        <v>-66</v>
      </c>
      <c r="J233">
        <v>-1.1601335911407981E-2</v>
      </c>
      <c r="K233">
        <v>5689</v>
      </c>
      <c r="L233">
        <v>5662</v>
      </c>
      <c r="M233">
        <v>5662</v>
      </c>
      <c r="N233">
        <v>5588</v>
      </c>
      <c r="O233">
        <v>-6.8880254327092902E-3</v>
      </c>
      <c r="P233">
        <v>5624</v>
      </c>
      <c r="Q233">
        <v>-1.7780938833570413E-4</v>
      </c>
      <c r="R233">
        <v>6.2634216177523266E-3</v>
      </c>
      <c r="S233">
        <v>639400</v>
      </c>
      <c r="T233">
        <v>5621.8496999999998</v>
      </c>
      <c r="U233">
        <v>6130</v>
      </c>
      <c r="V233">
        <v>4633</v>
      </c>
      <c r="Z233">
        <v>0.64583333333333337</v>
      </c>
    </row>
    <row r="234" spans="1:26">
      <c r="A234" s="3">
        <v>46227</v>
      </c>
      <c r="B234">
        <v>4011.31</v>
      </c>
      <c r="C234">
        <v>-1.0500000000000001E-2</v>
      </c>
      <c r="D234">
        <v>64650</v>
      </c>
      <c r="E234">
        <v>-2.5600000000000001E-2</v>
      </c>
      <c r="F234">
        <v>6594</v>
      </c>
      <c r="G234" t="s">
        <v>69</v>
      </c>
      <c r="H234">
        <v>2549</v>
      </c>
      <c r="I234">
        <v>-7</v>
      </c>
      <c r="J234">
        <v>-2.7386541471048514E-3</v>
      </c>
      <c r="K234">
        <v>2556</v>
      </c>
      <c r="L234">
        <v>2580</v>
      </c>
      <c r="M234">
        <v>2588</v>
      </c>
      <c r="N234">
        <v>2510</v>
      </c>
      <c r="O234">
        <v>-1.2015503875968992E-2</v>
      </c>
      <c r="P234">
        <v>2526</v>
      </c>
      <c r="Q234">
        <v>9.1053048297703876E-3</v>
      </c>
      <c r="R234">
        <v>1.5537848605577689E-2</v>
      </c>
      <c r="S234">
        <v>4283400</v>
      </c>
      <c r="T234">
        <v>2545.6876999999999</v>
      </c>
      <c r="U234">
        <v>2922</v>
      </c>
      <c r="V234">
        <v>1937</v>
      </c>
      <c r="Z234">
        <v>0.64583333333333337</v>
      </c>
    </row>
    <row r="235" spans="1:26">
      <c r="A235" s="3">
        <v>46227</v>
      </c>
      <c r="B235">
        <v>4011.31</v>
      </c>
      <c r="C235">
        <v>-1.0500000000000001E-2</v>
      </c>
      <c r="D235">
        <v>64650</v>
      </c>
      <c r="E235">
        <v>-2.5600000000000001E-2</v>
      </c>
      <c r="F235">
        <v>6674</v>
      </c>
      <c r="G235" t="s">
        <v>70</v>
      </c>
      <c r="H235">
        <v>5850</v>
      </c>
      <c r="I235">
        <v>-165</v>
      </c>
      <c r="J235">
        <v>-2.7431421446384038E-2</v>
      </c>
      <c r="K235">
        <v>6015</v>
      </c>
      <c r="L235">
        <v>5957</v>
      </c>
      <c r="M235">
        <v>5973</v>
      </c>
      <c r="N235">
        <v>5733</v>
      </c>
      <c r="O235">
        <v>-1.7962061440322311E-2</v>
      </c>
      <c r="P235">
        <v>5793</v>
      </c>
      <c r="Q235">
        <v>9.8394614189539105E-3</v>
      </c>
      <c r="R235">
        <v>2.0408163265306121E-2</v>
      </c>
      <c r="S235">
        <v>632300</v>
      </c>
      <c r="T235">
        <v>5831.3056999999999</v>
      </c>
      <c r="U235">
        <v>7899</v>
      </c>
      <c r="V235">
        <v>3532</v>
      </c>
      <c r="Z235">
        <v>0.64583333333333337</v>
      </c>
    </row>
    <row r="236" spans="1:26">
      <c r="A236" s="3">
        <v>46227</v>
      </c>
      <c r="B236">
        <v>4011.31</v>
      </c>
      <c r="C236">
        <v>-1.0500000000000001E-2</v>
      </c>
      <c r="D236">
        <v>64650</v>
      </c>
      <c r="E236">
        <v>-2.5600000000000001E-2</v>
      </c>
      <c r="F236">
        <v>6758</v>
      </c>
      <c r="G236" t="s">
        <v>71</v>
      </c>
      <c r="H236">
        <v>3409</v>
      </c>
      <c r="I236">
        <v>-36</v>
      </c>
      <c r="J236">
        <v>-1.0449927431059507E-2</v>
      </c>
      <c r="K236">
        <v>3445</v>
      </c>
      <c r="L236">
        <v>3401</v>
      </c>
      <c r="M236">
        <v>3433</v>
      </c>
      <c r="N236">
        <v>3360</v>
      </c>
      <c r="O236">
        <v>2.3522493384298734E-3</v>
      </c>
      <c r="P236">
        <v>3429</v>
      </c>
      <c r="Q236">
        <v>-5.8326042578011085E-3</v>
      </c>
      <c r="R236">
        <v>1.4583333333333334E-2</v>
      </c>
      <c r="S236">
        <v>10286800</v>
      </c>
      <c r="T236">
        <v>3401.3836999999999</v>
      </c>
      <c r="U236">
        <v>4124</v>
      </c>
      <c r="V236">
        <v>3043</v>
      </c>
      <c r="Z236">
        <v>0.64583333333333337</v>
      </c>
    </row>
    <row r="237" spans="1:26">
      <c r="A237" s="3">
        <v>46227</v>
      </c>
      <c r="B237">
        <v>4011.31</v>
      </c>
      <c r="C237">
        <v>-1.0500000000000001E-2</v>
      </c>
      <c r="D237">
        <v>64650</v>
      </c>
      <c r="E237">
        <v>-2.5600000000000001E-2</v>
      </c>
      <c r="F237">
        <v>6810</v>
      </c>
      <c r="G237" t="s">
        <v>72</v>
      </c>
      <c r="H237">
        <v>2118</v>
      </c>
      <c r="I237">
        <v>1</v>
      </c>
      <c r="J237">
        <v>4.7236655644780352E-4</v>
      </c>
      <c r="K237">
        <v>2117</v>
      </c>
      <c r="L237">
        <v>2094</v>
      </c>
      <c r="M237">
        <v>2128</v>
      </c>
      <c r="N237">
        <v>2085</v>
      </c>
      <c r="O237">
        <v>1.1461318051575931E-2</v>
      </c>
      <c r="P237">
        <v>2117</v>
      </c>
      <c r="Q237">
        <v>4.7236655644780352E-4</v>
      </c>
      <c r="R237">
        <v>1.5827338129496403E-2</v>
      </c>
      <c r="S237">
        <v>180700</v>
      </c>
      <c r="T237">
        <v>2111.7647999999999</v>
      </c>
      <c r="U237">
        <v>2511</v>
      </c>
      <c r="V237">
        <v>1871</v>
      </c>
      <c r="Z237">
        <v>0.64583333333333337</v>
      </c>
    </row>
    <row r="238" spans="1:26">
      <c r="A238" s="3">
        <v>46227</v>
      </c>
      <c r="B238">
        <v>4011.31</v>
      </c>
      <c r="C238">
        <v>-1.0500000000000001E-2</v>
      </c>
      <c r="D238">
        <v>64650</v>
      </c>
      <c r="E238">
        <v>-2.5600000000000001E-2</v>
      </c>
      <c r="F238">
        <v>6841</v>
      </c>
      <c r="G238" t="s">
        <v>73</v>
      </c>
      <c r="H238">
        <v>5792</v>
      </c>
      <c r="I238">
        <v>23</v>
      </c>
      <c r="J238">
        <v>3.9868261397122554E-3</v>
      </c>
      <c r="K238">
        <v>5769</v>
      </c>
      <c r="L238">
        <v>5700</v>
      </c>
      <c r="M238">
        <v>5814</v>
      </c>
      <c r="N238">
        <v>5680</v>
      </c>
      <c r="O238">
        <v>1.6140350877192983E-2</v>
      </c>
      <c r="P238">
        <v>5760</v>
      </c>
      <c r="Q238">
        <v>5.5555555555555558E-3</v>
      </c>
      <c r="R238">
        <v>1.9718309859154931E-2</v>
      </c>
      <c r="S238">
        <v>801900</v>
      </c>
      <c r="T238">
        <v>5776.8522999999996</v>
      </c>
      <c r="U238">
        <v>6317</v>
      </c>
      <c r="V238">
        <v>4584</v>
      </c>
      <c r="Z238">
        <v>0.64583333333333337</v>
      </c>
    </row>
    <row r="239" spans="1:26">
      <c r="A239" s="3">
        <v>46227</v>
      </c>
      <c r="B239">
        <v>4011.31</v>
      </c>
      <c r="C239">
        <v>-1.0500000000000001E-2</v>
      </c>
      <c r="D239">
        <v>64650</v>
      </c>
      <c r="E239">
        <v>-2.5600000000000001E-2</v>
      </c>
      <c r="F239">
        <v>6890</v>
      </c>
      <c r="G239" t="s">
        <v>74</v>
      </c>
      <c r="H239">
        <v>8920</v>
      </c>
      <c r="I239">
        <v>-20</v>
      </c>
      <c r="J239">
        <v>-2.2371364653243847E-3</v>
      </c>
      <c r="K239">
        <v>8940</v>
      </c>
      <c r="L239">
        <v>9090</v>
      </c>
      <c r="M239">
        <v>9280</v>
      </c>
      <c r="N239">
        <v>8580</v>
      </c>
      <c r="O239">
        <v>-1.8701870187018702E-2</v>
      </c>
      <c r="P239">
        <v>8640</v>
      </c>
      <c r="Q239">
        <v>3.2407407407407406E-2</v>
      </c>
      <c r="R239">
        <v>3.9627039627039624E-2</v>
      </c>
      <c r="S239">
        <v>6071000</v>
      </c>
      <c r="T239">
        <v>8899.5233000000007</v>
      </c>
      <c r="U239">
        <v>11700</v>
      </c>
      <c r="V239">
        <v>5030</v>
      </c>
      <c r="Z239">
        <v>0.64583333333333337</v>
      </c>
    </row>
    <row r="240" spans="1:26">
      <c r="A240" s="3">
        <v>46227</v>
      </c>
      <c r="B240">
        <v>4011.31</v>
      </c>
      <c r="C240">
        <v>-1.0500000000000001E-2</v>
      </c>
      <c r="D240">
        <v>64650</v>
      </c>
      <c r="E240">
        <v>-2.5600000000000001E-2</v>
      </c>
      <c r="F240">
        <v>6925</v>
      </c>
      <c r="G240" t="s">
        <v>75</v>
      </c>
      <c r="H240">
        <v>4164</v>
      </c>
      <c r="I240">
        <v>-70</v>
      </c>
      <c r="J240">
        <v>-1.6532829475673121E-2</v>
      </c>
      <c r="K240">
        <v>4234</v>
      </c>
      <c r="L240">
        <v>4174</v>
      </c>
      <c r="M240">
        <v>4199</v>
      </c>
      <c r="N240">
        <v>4086</v>
      </c>
      <c r="O240">
        <v>-2.3957834211787254E-3</v>
      </c>
      <c r="P240">
        <v>4135</v>
      </c>
      <c r="Q240">
        <v>7.0133010882708589E-3</v>
      </c>
      <c r="R240">
        <v>1.908957415565345E-2</v>
      </c>
      <c r="S240">
        <v>395200</v>
      </c>
      <c r="T240">
        <v>4151.0775999999996</v>
      </c>
      <c r="U240">
        <v>5164</v>
      </c>
      <c r="V240">
        <v>2520.5</v>
      </c>
      <c r="Z240">
        <v>0.64583333333333337</v>
      </c>
    </row>
    <row r="241" spans="1:26">
      <c r="A241" s="3">
        <v>46227</v>
      </c>
      <c r="B241">
        <v>4011.31</v>
      </c>
      <c r="C241">
        <v>-1.0500000000000001E-2</v>
      </c>
      <c r="D241">
        <v>64650</v>
      </c>
      <c r="E241">
        <v>-2.5600000000000001E-2</v>
      </c>
      <c r="F241">
        <v>6963</v>
      </c>
      <c r="G241" t="s">
        <v>76</v>
      </c>
      <c r="H241">
        <v>4688</v>
      </c>
      <c r="I241">
        <v>-175</v>
      </c>
      <c r="J241">
        <v>-3.5986016862019327E-2</v>
      </c>
      <c r="K241">
        <v>4863</v>
      </c>
      <c r="L241">
        <v>4845</v>
      </c>
      <c r="M241">
        <v>4875</v>
      </c>
      <c r="N241">
        <v>4614</v>
      </c>
      <c r="O241">
        <v>-3.2404540763673891E-2</v>
      </c>
      <c r="P241">
        <v>4692</v>
      </c>
      <c r="Q241">
        <v>-8.5251491901108269E-4</v>
      </c>
      <c r="R241">
        <v>1.6038144776766364E-2</v>
      </c>
      <c r="S241">
        <v>3868000</v>
      </c>
      <c r="T241">
        <v>4698.8285999999998</v>
      </c>
      <c r="U241">
        <v>6099</v>
      </c>
      <c r="V241">
        <v>2247</v>
      </c>
      <c r="Z241">
        <v>0.64583333333333337</v>
      </c>
    </row>
    <row r="242" spans="1:26">
      <c r="A242" s="3">
        <v>46227</v>
      </c>
      <c r="B242">
        <v>4011.31</v>
      </c>
      <c r="C242">
        <v>-1.0500000000000001E-2</v>
      </c>
      <c r="D242">
        <v>64650</v>
      </c>
      <c r="E242">
        <v>-2.5600000000000001E-2</v>
      </c>
      <c r="F242">
        <v>7011</v>
      </c>
      <c r="G242" t="s">
        <v>77</v>
      </c>
      <c r="H242">
        <v>3945</v>
      </c>
      <c r="I242">
        <v>15</v>
      </c>
      <c r="J242">
        <v>3.8167938931297708E-3</v>
      </c>
      <c r="K242">
        <v>3930</v>
      </c>
      <c r="L242">
        <v>3976</v>
      </c>
      <c r="M242">
        <v>4007</v>
      </c>
      <c r="N242">
        <v>3898</v>
      </c>
      <c r="O242">
        <v>-7.7967806841046277E-3</v>
      </c>
      <c r="P242">
        <v>3982</v>
      </c>
      <c r="Q242">
        <v>-9.2918131592164745E-3</v>
      </c>
      <c r="R242">
        <v>1.2057465366854798E-2</v>
      </c>
      <c r="S242">
        <v>14576400</v>
      </c>
      <c r="T242">
        <v>3957.3919999999998</v>
      </c>
      <c r="U242">
        <v>5208</v>
      </c>
      <c r="V242">
        <v>3404</v>
      </c>
      <c r="Z242">
        <v>0.64583333333333337</v>
      </c>
    </row>
    <row r="243" spans="1:26">
      <c r="A243" s="3">
        <v>46227</v>
      </c>
      <c r="B243">
        <v>4011.31</v>
      </c>
      <c r="C243">
        <v>-1.0500000000000001E-2</v>
      </c>
      <c r="D243">
        <v>64650</v>
      </c>
      <c r="E243">
        <v>-2.5600000000000001E-2</v>
      </c>
      <c r="F243">
        <v>7013</v>
      </c>
      <c r="G243" t="s">
        <v>78</v>
      </c>
      <c r="H243">
        <v>2878.5</v>
      </c>
      <c r="I243">
        <v>-10.5</v>
      </c>
      <c r="J243">
        <v>-3.6344755970924196E-3</v>
      </c>
      <c r="K243">
        <v>2889</v>
      </c>
      <c r="L243">
        <v>2939</v>
      </c>
      <c r="M243">
        <v>2963</v>
      </c>
      <c r="N243">
        <v>2864</v>
      </c>
      <c r="O243">
        <v>-2.0585233072473629E-2</v>
      </c>
      <c r="P243">
        <v>2918</v>
      </c>
      <c r="Q243">
        <v>-1.3536668951336532E-2</v>
      </c>
      <c r="R243">
        <v>5.062849162011173E-3</v>
      </c>
      <c r="S243">
        <v>12231200</v>
      </c>
      <c r="T243">
        <v>2905.2307999999998</v>
      </c>
      <c r="U243">
        <v>4698</v>
      </c>
      <c r="V243">
        <v>2245</v>
      </c>
      <c r="Z243">
        <v>0.64583333333333337</v>
      </c>
    </row>
    <row r="244" spans="1:26">
      <c r="A244" s="3">
        <v>46227</v>
      </c>
      <c r="B244">
        <v>4011.31</v>
      </c>
      <c r="C244">
        <v>-1.0500000000000001E-2</v>
      </c>
      <c r="D244">
        <v>64650</v>
      </c>
      <c r="E244">
        <v>-2.5600000000000001E-2</v>
      </c>
      <c r="F244">
        <v>7047</v>
      </c>
      <c r="G244" t="s">
        <v>79</v>
      </c>
      <c r="H244">
        <v>2388</v>
      </c>
      <c r="I244">
        <v>-60</v>
      </c>
      <c r="J244">
        <v>-2.4509803921568627E-2</v>
      </c>
      <c r="K244">
        <v>2448</v>
      </c>
      <c r="L244">
        <v>2399</v>
      </c>
      <c r="M244">
        <v>2426</v>
      </c>
      <c r="N244">
        <v>2378</v>
      </c>
      <c r="O244">
        <v>-4.5852438516048354E-3</v>
      </c>
      <c r="P244">
        <v>2399</v>
      </c>
      <c r="Q244">
        <v>-4.5852438516048354E-3</v>
      </c>
      <c r="R244">
        <v>4.2052144659377629E-3</v>
      </c>
      <c r="S244">
        <v>94000</v>
      </c>
      <c r="T244">
        <v>2399.6617000000001</v>
      </c>
      <c r="U244">
        <v>2769</v>
      </c>
      <c r="V244">
        <v>1912</v>
      </c>
      <c r="Z244">
        <v>0.64583333333333337</v>
      </c>
    </row>
    <row r="245" spans="1:26">
      <c r="A245" s="3">
        <v>46227</v>
      </c>
      <c r="B245">
        <v>4011.31</v>
      </c>
      <c r="C245">
        <v>-1.0500000000000001E-2</v>
      </c>
      <c r="D245">
        <v>64650</v>
      </c>
      <c r="E245">
        <v>-2.5600000000000001E-2</v>
      </c>
      <c r="F245">
        <v>7084</v>
      </c>
      <c r="G245" t="s">
        <v>80</v>
      </c>
      <c r="H245">
        <v>2757</v>
      </c>
      <c r="I245">
        <v>-12</v>
      </c>
      <c r="J245">
        <v>-4.3336944745395447E-3</v>
      </c>
      <c r="K245">
        <v>2769</v>
      </c>
      <c r="L245">
        <v>2750</v>
      </c>
      <c r="M245">
        <v>2762</v>
      </c>
      <c r="N245">
        <v>2744</v>
      </c>
      <c r="O245">
        <v>2.5454545454545456E-3</v>
      </c>
      <c r="P245">
        <v>2756</v>
      </c>
      <c r="Q245">
        <v>3.6284470246734398E-4</v>
      </c>
      <c r="R245">
        <v>4.7376093294460644E-3</v>
      </c>
      <c r="S245">
        <v>4200</v>
      </c>
      <c r="T245">
        <v>2750.9047</v>
      </c>
      <c r="U245">
        <v>3595</v>
      </c>
      <c r="V245">
        <v>1856</v>
      </c>
      <c r="Z245">
        <v>0.64583333333333337</v>
      </c>
    </row>
    <row r="246" spans="1:26">
      <c r="A246" s="3">
        <v>46227</v>
      </c>
      <c r="B246">
        <v>4011.31</v>
      </c>
      <c r="C246">
        <v>-1.0500000000000001E-2</v>
      </c>
      <c r="D246">
        <v>64650</v>
      </c>
      <c r="E246">
        <v>-2.5600000000000001E-2</v>
      </c>
      <c r="F246">
        <v>7182</v>
      </c>
      <c r="G246" t="s">
        <v>81</v>
      </c>
      <c r="H246">
        <v>3442</v>
      </c>
      <c r="I246">
        <v>-5</v>
      </c>
      <c r="J246">
        <v>-1.450536698578474E-3</v>
      </c>
      <c r="K246">
        <v>3447</v>
      </c>
      <c r="L246">
        <v>3400</v>
      </c>
      <c r="M246">
        <v>3465</v>
      </c>
      <c r="N246">
        <v>3383</v>
      </c>
      <c r="O246">
        <v>1.2352941176470587E-2</v>
      </c>
      <c r="P246">
        <v>3452</v>
      </c>
      <c r="Q246">
        <v>-2.8968713789107765E-3</v>
      </c>
      <c r="R246">
        <v>1.7440141885900089E-2</v>
      </c>
      <c r="S246">
        <v>5613000</v>
      </c>
      <c r="T246">
        <v>3434.9164000000001</v>
      </c>
      <c r="U246">
        <v>3461</v>
      </c>
      <c r="V246">
        <v>2238</v>
      </c>
      <c r="Z246">
        <v>0.64583333333333337</v>
      </c>
    </row>
    <row r="247" spans="1:26">
      <c r="A247" s="3">
        <v>46227</v>
      </c>
      <c r="B247">
        <v>4011.31</v>
      </c>
      <c r="C247">
        <v>-1.0500000000000001E-2</v>
      </c>
      <c r="D247">
        <v>64650</v>
      </c>
      <c r="E247">
        <v>-2.5600000000000001E-2</v>
      </c>
      <c r="F247">
        <v>7203</v>
      </c>
      <c r="G247" t="s">
        <v>82</v>
      </c>
      <c r="H247">
        <v>2897</v>
      </c>
      <c r="I247">
        <v>-53</v>
      </c>
      <c r="J247">
        <v>-1.7966101694915255E-2</v>
      </c>
      <c r="K247">
        <v>2950</v>
      </c>
      <c r="L247">
        <v>2920</v>
      </c>
      <c r="M247">
        <v>2923</v>
      </c>
      <c r="N247">
        <v>2877.5</v>
      </c>
      <c r="O247">
        <v>-7.8767123287671239E-3</v>
      </c>
      <c r="P247">
        <v>2892</v>
      </c>
      <c r="Q247">
        <v>1.7289073305670815E-3</v>
      </c>
      <c r="R247">
        <v>6.7767158992180715E-3</v>
      </c>
      <c r="S247">
        <v>23007200</v>
      </c>
      <c r="T247">
        <v>2894.8173000000002</v>
      </c>
      <c r="U247">
        <v>4000</v>
      </c>
      <c r="V247">
        <v>2686</v>
      </c>
      <c r="Z247">
        <v>0.64583333333333337</v>
      </c>
    </row>
    <row r="248" spans="1:26">
      <c r="A248" s="3">
        <v>46227</v>
      </c>
      <c r="B248">
        <v>4011.31</v>
      </c>
      <c r="C248">
        <v>-1.0500000000000001E-2</v>
      </c>
      <c r="D248">
        <v>64650</v>
      </c>
      <c r="E248">
        <v>-2.5600000000000001E-2</v>
      </c>
      <c r="F248">
        <v>7213</v>
      </c>
      <c r="G248" t="s">
        <v>83</v>
      </c>
      <c r="H248">
        <v>614</v>
      </c>
      <c r="I248">
        <v>-10</v>
      </c>
      <c r="J248">
        <v>-1.6025641025641024E-2</v>
      </c>
      <c r="K248">
        <v>624</v>
      </c>
      <c r="L248">
        <v>622</v>
      </c>
      <c r="M248">
        <v>624</v>
      </c>
      <c r="N248">
        <v>606</v>
      </c>
      <c r="O248">
        <v>-1.2861736334405145E-2</v>
      </c>
      <c r="P248">
        <v>612</v>
      </c>
      <c r="Q248">
        <v>3.2679738562091504E-3</v>
      </c>
      <c r="R248">
        <v>1.3201320132013201E-2</v>
      </c>
      <c r="S248">
        <v>20100</v>
      </c>
      <c r="T248">
        <v>614.02480000000003</v>
      </c>
      <c r="U248">
        <v>647</v>
      </c>
      <c r="V248">
        <v>438</v>
      </c>
      <c r="Z248">
        <v>0.64583333333333337</v>
      </c>
    </row>
    <row r="249" spans="1:26">
      <c r="A249" s="3">
        <v>46227</v>
      </c>
      <c r="B249">
        <v>4011.31</v>
      </c>
      <c r="C249">
        <v>-1.0500000000000001E-2</v>
      </c>
      <c r="D249">
        <v>64650</v>
      </c>
      <c r="E249">
        <v>-2.5600000000000001E-2</v>
      </c>
      <c r="F249">
        <v>7220</v>
      </c>
      <c r="G249" t="s">
        <v>84</v>
      </c>
      <c r="H249">
        <v>3025</v>
      </c>
      <c r="I249">
        <v>-125</v>
      </c>
      <c r="J249">
        <v>-3.968253968253968E-2</v>
      </c>
      <c r="K249">
        <v>3150</v>
      </c>
      <c r="L249">
        <v>3080</v>
      </c>
      <c r="M249">
        <v>3105</v>
      </c>
      <c r="N249">
        <v>2991</v>
      </c>
      <c r="O249">
        <v>-1.7857142857142856E-2</v>
      </c>
      <c r="P249">
        <v>3040</v>
      </c>
      <c r="Q249">
        <v>-4.9342105263157892E-3</v>
      </c>
      <c r="R249">
        <v>1.1367435640254095E-2</v>
      </c>
      <c r="S249">
        <v>791100</v>
      </c>
      <c r="T249">
        <v>3033.8384999999998</v>
      </c>
      <c r="U249">
        <v>10550</v>
      </c>
      <c r="V249">
        <v>2210</v>
      </c>
      <c r="Z249">
        <v>0.64583333333333337</v>
      </c>
    </row>
    <row r="250" spans="1:26">
      <c r="A250" s="3">
        <v>46227</v>
      </c>
      <c r="B250">
        <v>4011.31</v>
      </c>
      <c r="C250">
        <v>-1.0500000000000001E-2</v>
      </c>
      <c r="D250">
        <v>64650</v>
      </c>
      <c r="E250">
        <v>-2.5600000000000001E-2</v>
      </c>
      <c r="F250">
        <v>7269</v>
      </c>
      <c r="G250" t="s">
        <v>85</v>
      </c>
      <c r="H250">
        <v>1968.5</v>
      </c>
      <c r="I250">
        <v>-75.5</v>
      </c>
      <c r="J250">
        <v>-3.6937377690802346E-2</v>
      </c>
      <c r="K250">
        <v>2044</v>
      </c>
      <c r="L250">
        <v>2011</v>
      </c>
      <c r="M250">
        <v>2015</v>
      </c>
      <c r="N250">
        <v>1960.5</v>
      </c>
      <c r="O250">
        <v>-2.1133764296369966E-2</v>
      </c>
      <c r="P250">
        <v>1981</v>
      </c>
      <c r="Q250">
        <v>-6.3099444724886425E-3</v>
      </c>
      <c r="R250">
        <v>4.0805916857944401E-3</v>
      </c>
      <c r="S250">
        <v>6786900</v>
      </c>
      <c r="T250">
        <v>1977.5092999999999</v>
      </c>
      <c r="U250">
        <v>2439</v>
      </c>
      <c r="V250">
        <v>1670</v>
      </c>
      <c r="Z250">
        <v>0.64583333333333337</v>
      </c>
    </row>
    <row r="251" spans="1:26">
      <c r="A251" s="3">
        <v>46227</v>
      </c>
      <c r="B251">
        <v>4011.31</v>
      </c>
      <c r="C251">
        <v>-1.0500000000000001E-2</v>
      </c>
      <c r="D251">
        <v>64650</v>
      </c>
      <c r="E251">
        <v>-2.5600000000000001E-2</v>
      </c>
      <c r="F251">
        <v>7272</v>
      </c>
      <c r="G251" t="s">
        <v>86</v>
      </c>
      <c r="H251">
        <v>1278</v>
      </c>
      <c r="I251">
        <v>-20</v>
      </c>
      <c r="J251">
        <v>-1.5408320493066256E-2</v>
      </c>
      <c r="K251">
        <v>1298</v>
      </c>
      <c r="L251">
        <v>1272</v>
      </c>
      <c r="M251">
        <v>1287.5</v>
      </c>
      <c r="N251">
        <v>1267.5</v>
      </c>
      <c r="O251">
        <v>4.7169811320754715E-3</v>
      </c>
      <c r="P251">
        <v>1285.5</v>
      </c>
      <c r="Q251">
        <v>-5.8343057176196032E-3</v>
      </c>
      <c r="R251">
        <v>8.2840236686390536E-3</v>
      </c>
      <c r="S251">
        <v>3938400</v>
      </c>
      <c r="T251">
        <v>1277.8025</v>
      </c>
      <c r="U251">
        <v>1328.5</v>
      </c>
      <c r="V251">
        <v>1033</v>
      </c>
      <c r="Z251">
        <v>0.64583333333333337</v>
      </c>
    </row>
    <row r="252" spans="1:26">
      <c r="A252" s="3">
        <v>46227</v>
      </c>
      <c r="B252">
        <v>4011.31</v>
      </c>
      <c r="C252">
        <v>-1.0500000000000001E-2</v>
      </c>
      <c r="D252">
        <v>64650</v>
      </c>
      <c r="E252">
        <v>-2.5600000000000001E-2</v>
      </c>
      <c r="F252">
        <v>7376</v>
      </c>
      <c r="G252" t="s">
        <v>87</v>
      </c>
      <c r="H252">
        <v>1120</v>
      </c>
      <c r="I252">
        <v>48</v>
      </c>
      <c r="J252">
        <v>4.4776119402985072E-2</v>
      </c>
      <c r="K252">
        <v>1072</v>
      </c>
      <c r="L252">
        <v>1072</v>
      </c>
      <c r="M252">
        <v>1136</v>
      </c>
      <c r="N252">
        <v>1049</v>
      </c>
      <c r="O252">
        <v>4.4776119402985072E-2</v>
      </c>
      <c r="P252">
        <v>1094</v>
      </c>
      <c r="Q252">
        <v>2.376599634369287E-2</v>
      </c>
      <c r="R252">
        <v>6.7683508102955189E-2</v>
      </c>
      <c r="S252">
        <v>44400</v>
      </c>
      <c r="T252">
        <v>1092.9842000000001</v>
      </c>
      <c r="U252">
        <v>1310</v>
      </c>
      <c r="V252">
        <v>631</v>
      </c>
      <c r="Z252">
        <v>0.64583333333333337</v>
      </c>
    </row>
    <row r="253" spans="1:26">
      <c r="A253" s="3">
        <v>46227</v>
      </c>
      <c r="B253">
        <v>4011.31</v>
      </c>
      <c r="C253">
        <v>-1.0500000000000001E-2</v>
      </c>
      <c r="D253">
        <v>64650</v>
      </c>
      <c r="E253">
        <v>-2.5600000000000001E-2</v>
      </c>
      <c r="F253">
        <v>7525</v>
      </c>
      <c r="G253" t="s">
        <v>88</v>
      </c>
      <c r="H253">
        <v>3565</v>
      </c>
      <c r="I253">
        <v>-30</v>
      </c>
      <c r="J253">
        <v>-8.3449235048678721E-3</v>
      </c>
      <c r="K253">
        <v>3595</v>
      </c>
      <c r="L253">
        <v>3580</v>
      </c>
      <c r="M253">
        <v>3580</v>
      </c>
      <c r="N253">
        <v>3565</v>
      </c>
      <c r="O253">
        <v>-4.1899441340782122E-3</v>
      </c>
      <c r="P253">
        <v>3565</v>
      </c>
      <c r="Q253">
        <v>0</v>
      </c>
      <c r="R253">
        <v>0</v>
      </c>
      <c r="S253">
        <v>8100</v>
      </c>
      <c r="T253">
        <v>3569.5679</v>
      </c>
      <c r="U253">
        <v>3980</v>
      </c>
      <c r="V253">
        <v>3325</v>
      </c>
      <c r="Z253">
        <v>0.64583333333333337</v>
      </c>
    </row>
    <row r="254" spans="1:26">
      <c r="A254" s="3">
        <v>46227</v>
      </c>
      <c r="B254">
        <v>4011.31</v>
      </c>
      <c r="C254">
        <v>-1.0500000000000001E-2</v>
      </c>
      <c r="D254">
        <v>64650</v>
      </c>
      <c r="E254">
        <v>-2.5600000000000001E-2</v>
      </c>
      <c r="F254">
        <v>7729</v>
      </c>
      <c r="G254" t="s">
        <v>89</v>
      </c>
      <c r="H254">
        <v>17520</v>
      </c>
      <c r="I254">
        <v>-925</v>
      </c>
      <c r="J254">
        <v>-5.0149091894822445E-2</v>
      </c>
      <c r="K254">
        <v>18445</v>
      </c>
      <c r="L254">
        <v>18045</v>
      </c>
      <c r="M254">
        <v>18135</v>
      </c>
      <c r="N254">
        <v>17275</v>
      </c>
      <c r="O254">
        <v>-2.9093931837073983E-2</v>
      </c>
      <c r="P254">
        <v>17345</v>
      </c>
      <c r="Q254">
        <v>1.0089362928797925E-2</v>
      </c>
      <c r="R254">
        <v>1.4182344428364689E-2</v>
      </c>
      <c r="S254">
        <v>375800</v>
      </c>
      <c r="T254">
        <v>17549.910800000001</v>
      </c>
      <c r="U254">
        <v>21310</v>
      </c>
      <c r="V254">
        <v>11300</v>
      </c>
      <c r="Z254">
        <v>0.64583333333333337</v>
      </c>
    </row>
    <row r="255" spans="1:26">
      <c r="A255" s="3">
        <v>46227</v>
      </c>
      <c r="B255">
        <v>4011.31</v>
      </c>
      <c r="C255">
        <v>-1.0500000000000001E-2</v>
      </c>
      <c r="D255">
        <v>64650</v>
      </c>
      <c r="E255">
        <v>-2.5600000000000001E-2</v>
      </c>
      <c r="F255">
        <v>7921</v>
      </c>
      <c r="G255" t="s">
        <v>90</v>
      </c>
      <c r="H255">
        <v>4320</v>
      </c>
      <c r="I255">
        <v>-45</v>
      </c>
      <c r="J255">
        <v>-1.0309278350515464E-2</v>
      </c>
      <c r="K255">
        <v>4365</v>
      </c>
      <c r="L255">
        <v>4295</v>
      </c>
      <c r="M255">
        <v>4360</v>
      </c>
      <c r="N255">
        <v>4295</v>
      </c>
      <c r="O255">
        <v>5.8207217694994182E-3</v>
      </c>
      <c r="P255">
        <v>4330</v>
      </c>
      <c r="Q255">
        <v>-2.3094688221709007E-3</v>
      </c>
      <c r="R255">
        <v>5.8207217694994182E-3</v>
      </c>
      <c r="S255">
        <v>33700</v>
      </c>
      <c r="T255">
        <v>4319.2581</v>
      </c>
      <c r="U255">
        <v>4790</v>
      </c>
      <c r="V255">
        <v>2783</v>
      </c>
      <c r="Z255">
        <v>0.64583333333333337</v>
      </c>
    </row>
    <row r="256" spans="1:26">
      <c r="A256" s="3">
        <v>46227</v>
      </c>
      <c r="B256">
        <v>4011.31</v>
      </c>
      <c r="C256">
        <v>-1.0500000000000001E-2</v>
      </c>
      <c r="D256">
        <v>64650</v>
      </c>
      <c r="E256">
        <v>-2.5600000000000001E-2</v>
      </c>
      <c r="F256">
        <v>8031</v>
      </c>
      <c r="G256" t="s">
        <v>91</v>
      </c>
      <c r="H256">
        <v>4966</v>
      </c>
      <c r="I256">
        <v>-4</v>
      </c>
      <c r="J256">
        <v>-8.0482897384305833E-4</v>
      </c>
      <c r="K256">
        <v>4970</v>
      </c>
      <c r="L256">
        <v>4970</v>
      </c>
      <c r="M256">
        <v>5018</v>
      </c>
      <c r="N256">
        <v>4931</v>
      </c>
      <c r="O256">
        <v>-8.0482897384305833E-4</v>
      </c>
      <c r="P256">
        <v>5003</v>
      </c>
      <c r="Q256">
        <v>-7.3955626624025586E-3</v>
      </c>
      <c r="R256">
        <v>7.0979517339282089E-3</v>
      </c>
      <c r="S256">
        <v>5354900</v>
      </c>
      <c r="T256">
        <v>4968.777</v>
      </c>
      <c r="U256">
        <v>6675</v>
      </c>
      <c r="V256">
        <v>4407</v>
      </c>
      <c r="Z256">
        <v>0.64583333333333337</v>
      </c>
    </row>
    <row r="257" spans="1:26">
      <c r="A257" s="3">
        <v>46227</v>
      </c>
      <c r="B257">
        <v>4011.31</v>
      </c>
      <c r="C257">
        <v>-1.0500000000000001E-2</v>
      </c>
      <c r="D257">
        <v>64650</v>
      </c>
      <c r="E257">
        <v>-2.5600000000000001E-2</v>
      </c>
      <c r="F257">
        <v>8058</v>
      </c>
      <c r="G257" t="s">
        <v>92</v>
      </c>
      <c r="H257">
        <v>4918</v>
      </c>
      <c r="I257">
        <v>2</v>
      </c>
      <c r="J257">
        <v>4.0683482506102521E-4</v>
      </c>
      <c r="K257">
        <v>4916</v>
      </c>
      <c r="L257">
        <v>4925</v>
      </c>
      <c r="M257">
        <v>4972</v>
      </c>
      <c r="N257">
        <v>4883</v>
      </c>
      <c r="O257">
        <v>-1.4213197969543147E-3</v>
      </c>
      <c r="P257">
        <v>4951</v>
      </c>
      <c r="Q257">
        <v>-6.6653201373459911E-3</v>
      </c>
      <c r="R257">
        <v>7.1677247593692405E-3</v>
      </c>
      <c r="S257">
        <v>7225200</v>
      </c>
      <c r="T257">
        <v>4923.5213000000003</v>
      </c>
      <c r="U257">
        <v>6012</v>
      </c>
      <c r="V257">
        <v>3610</v>
      </c>
      <c r="Z257">
        <v>0.64583333333333337</v>
      </c>
    </row>
    <row r="258" spans="1:26">
      <c r="A258" s="3">
        <v>46227</v>
      </c>
      <c r="B258">
        <v>4011.31</v>
      </c>
      <c r="C258">
        <v>-1.0500000000000001E-2</v>
      </c>
      <c r="D258">
        <v>64650</v>
      </c>
      <c r="E258">
        <v>-2.5600000000000001E-2</v>
      </c>
      <c r="F258">
        <v>8233</v>
      </c>
      <c r="G258" t="s">
        <v>93</v>
      </c>
      <c r="H258">
        <v>2236</v>
      </c>
      <c r="I258">
        <v>-19</v>
      </c>
      <c r="J258">
        <v>-8.4257206208425729E-3</v>
      </c>
      <c r="K258">
        <v>2255</v>
      </c>
      <c r="L258">
        <v>2212</v>
      </c>
      <c r="M258">
        <v>2249.5</v>
      </c>
      <c r="N258">
        <v>2192</v>
      </c>
      <c r="O258">
        <v>1.0849909584086799E-2</v>
      </c>
      <c r="P258">
        <v>2210</v>
      </c>
      <c r="Q258">
        <v>1.1764705882352941E-2</v>
      </c>
      <c r="R258">
        <v>2.0072992700729927E-2</v>
      </c>
      <c r="S258">
        <v>2035600</v>
      </c>
      <c r="T258">
        <v>2227.9131000000002</v>
      </c>
      <c r="U258">
        <v>2608.5</v>
      </c>
      <c r="V258">
        <v>1642.5</v>
      </c>
      <c r="Z258">
        <v>0.64583333333333337</v>
      </c>
    </row>
    <row r="259" spans="1:26">
      <c r="A259" s="3">
        <v>46227</v>
      </c>
      <c r="B259">
        <v>4011.31</v>
      </c>
      <c r="C259">
        <v>-1.0500000000000001E-2</v>
      </c>
      <c r="D259">
        <v>64650</v>
      </c>
      <c r="E259">
        <v>-2.5600000000000001E-2</v>
      </c>
      <c r="F259">
        <v>8304</v>
      </c>
      <c r="G259" t="s">
        <v>94</v>
      </c>
      <c r="H259">
        <v>3034</v>
      </c>
      <c r="I259">
        <v>6</v>
      </c>
      <c r="J259">
        <v>1.9815059445178335E-3</v>
      </c>
      <c r="K259">
        <v>3028</v>
      </c>
      <c r="L259">
        <v>2997</v>
      </c>
      <c r="M259">
        <v>3040</v>
      </c>
      <c r="N259">
        <v>2981</v>
      </c>
      <c r="O259">
        <v>1.2345679012345678E-2</v>
      </c>
      <c r="P259">
        <v>3032</v>
      </c>
      <c r="Q259">
        <v>6.5963060686015829E-4</v>
      </c>
      <c r="R259">
        <v>1.7779268701777928E-2</v>
      </c>
      <c r="S259">
        <v>1235300</v>
      </c>
      <c r="T259">
        <v>3019.6961999999999</v>
      </c>
      <c r="U259">
        <v>3048</v>
      </c>
      <c r="V259">
        <v>2418.5</v>
      </c>
      <c r="Z259">
        <v>0.64583333333333337</v>
      </c>
    </row>
    <row r="260" spans="1:26">
      <c r="A260" s="3">
        <v>46227</v>
      </c>
      <c r="B260">
        <v>4011.31</v>
      </c>
      <c r="C260">
        <v>-1.0500000000000001E-2</v>
      </c>
      <c r="D260">
        <v>64650</v>
      </c>
      <c r="E260">
        <v>-2.5600000000000001E-2</v>
      </c>
      <c r="F260">
        <v>8316</v>
      </c>
      <c r="G260" t="s">
        <v>95</v>
      </c>
      <c r="H260">
        <v>7161</v>
      </c>
      <c r="I260">
        <v>-6</v>
      </c>
      <c r="J260">
        <v>-8.3717036416910843E-4</v>
      </c>
      <c r="K260">
        <v>7167</v>
      </c>
      <c r="L260">
        <v>7065</v>
      </c>
      <c r="M260">
        <v>7181</v>
      </c>
      <c r="N260">
        <v>7055</v>
      </c>
      <c r="O260">
        <v>1.3588110403397028E-2</v>
      </c>
      <c r="P260">
        <v>7168</v>
      </c>
      <c r="Q260">
        <v>-9.765625E-4</v>
      </c>
      <c r="R260">
        <v>1.5024805102763997E-2</v>
      </c>
      <c r="S260">
        <v>9570300</v>
      </c>
      <c r="T260">
        <v>7129.7435999999998</v>
      </c>
      <c r="U260">
        <v>7212</v>
      </c>
      <c r="V260">
        <v>4927</v>
      </c>
      <c r="Z260">
        <v>0.64583333333333337</v>
      </c>
    </row>
    <row r="261" spans="1:26">
      <c r="A261" s="3">
        <v>46227</v>
      </c>
      <c r="B261">
        <v>4011.31</v>
      </c>
      <c r="C261">
        <v>-1.0500000000000001E-2</v>
      </c>
      <c r="D261">
        <v>64650</v>
      </c>
      <c r="E261">
        <v>-2.5600000000000001E-2</v>
      </c>
      <c r="F261">
        <v>8331</v>
      </c>
      <c r="G261" t="s">
        <v>96</v>
      </c>
      <c r="H261">
        <v>2755.5</v>
      </c>
      <c r="I261">
        <v>6.5</v>
      </c>
      <c r="J261">
        <v>2.3644961804292468E-3</v>
      </c>
      <c r="K261">
        <v>2749</v>
      </c>
      <c r="L261">
        <v>2704</v>
      </c>
      <c r="M261">
        <v>2758</v>
      </c>
      <c r="N261">
        <v>2698</v>
      </c>
      <c r="O261">
        <v>1.9045857988165681E-2</v>
      </c>
      <c r="P261">
        <v>2751</v>
      </c>
      <c r="Q261">
        <v>1.6357688113413304E-3</v>
      </c>
      <c r="R261">
        <v>2.1312083024462566E-2</v>
      </c>
      <c r="S261">
        <v>1930500</v>
      </c>
      <c r="T261">
        <v>2739.6462999999999</v>
      </c>
      <c r="U261">
        <v>2813</v>
      </c>
      <c r="V261">
        <v>1764</v>
      </c>
      <c r="Z261">
        <v>0.64583333333333337</v>
      </c>
    </row>
    <row r="262" spans="1:26">
      <c r="A262" s="3">
        <v>46227</v>
      </c>
      <c r="B262">
        <v>4011.31</v>
      </c>
      <c r="C262">
        <v>-1.0500000000000001E-2</v>
      </c>
      <c r="D262">
        <v>64650</v>
      </c>
      <c r="E262">
        <v>-2.5600000000000001E-2</v>
      </c>
      <c r="F262">
        <v>8424</v>
      </c>
      <c r="G262" t="s">
        <v>97</v>
      </c>
      <c r="H262">
        <v>4432</v>
      </c>
      <c r="I262">
        <v>10</v>
      </c>
      <c r="J262">
        <v>2.2614201718679332E-3</v>
      </c>
      <c r="K262">
        <v>4422</v>
      </c>
      <c r="L262">
        <v>4400</v>
      </c>
      <c r="M262">
        <v>4433</v>
      </c>
      <c r="N262">
        <v>4372</v>
      </c>
      <c r="O262">
        <v>7.2727272727272727E-3</v>
      </c>
      <c r="P262">
        <v>4418</v>
      </c>
      <c r="Q262">
        <v>3.1688546853779992E-3</v>
      </c>
      <c r="R262">
        <v>1.3723696248856358E-2</v>
      </c>
      <c r="S262">
        <v>103000</v>
      </c>
      <c r="T262">
        <v>4419.0969999999998</v>
      </c>
      <c r="U262">
        <v>4664</v>
      </c>
      <c r="V262">
        <v>4016</v>
      </c>
      <c r="Z262">
        <v>0.64583333333333337</v>
      </c>
    </row>
    <row r="263" spans="1:26">
      <c r="A263" s="3">
        <v>46227</v>
      </c>
      <c r="B263">
        <v>4011.31</v>
      </c>
      <c r="C263">
        <v>-1.0500000000000001E-2</v>
      </c>
      <c r="D263">
        <v>64650</v>
      </c>
      <c r="E263">
        <v>-2.5600000000000001E-2</v>
      </c>
      <c r="F263">
        <v>8425</v>
      </c>
      <c r="G263" t="s">
        <v>98</v>
      </c>
      <c r="H263">
        <v>1326</v>
      </c>
      <c r="I263">
        <v>-1</v>
      </c>
      <c r="J263">
        <v>-7.5357950263752827E-4</v>
      </c>
      <c r="K263">
        <v>1327</v>
      </c>
      <c r="L263">
        <v>1318</v>
      </c>
      <c r="M263">
        <v>1328</v>
      </c>
      <c r="N263">
        <v>1313</v>
      </c>
      <c r="O263">
        <v>6.0698027314112293E-3</v>
      </c>
      <c r="P263">
        <v>1324</v>
      </c>
      <c r="Q263">
        <v>1.5105740181268882E-3</v>
      </c>
      <c r="R263">
        <v>9.9009900990099011E-3</v>
      </c>
      <c r="S263">
        <v>524400</v>
      </c>
      <c r="T263">
        <v>1323.2850000000001</v>
      </c>
      <c r="U263">
        <v>1544</v>
      </c>
      <c r="V263">
        <v>1224</v>
      </c>
      <c r="Z263">
        <v>0.64583333333333337</v>
      </c>
    </row>
    <row r="264" spans="1:26">
      <c r="A264" s="3">
        <v>46227</v>
      </c>
      <c r="B264">
        <v>4011.31</v>
      </c>
      <c r="C264">
        <v>-1.0500000000000001E-2</v>
      </c>
      <c r="D264">
        <v>64650</v>
      </c>
      <c r="E264">
        <v>-2.5600000000000001E-2</v>
      </c>
      <c r="F264">
        <v>8591</v>
      </c>
      <c r="G264" t="s">
        <v>99</v>
      </c>
      <c r="H264">
        <v>6535</v>
      </c>
      <c r="I264">
        <v>-82</v>
      </c>
      <c r="J264">
        <v>-1.2392322804896478E-2</v>
      </c>
      <c r="K264">
        <v>6617</v>
      </c>
      <c r="L264">
        <v>6529</v>
      </c>
      <c r="M264">
        <v>6591</v>
      </c>
      <c r="N264">
        <v>6513</v>
      </c>
      <c r="O264">
        <v>9.1897687241537752E-4</v>
      </c>
      <c r="P264">
        <v>6550</v>
      </c>
      <c r="Q264">
        <v>-2.2900763358778627E-3</v>
      </c>
      <c r="R264">
        <v>3.3778596652848151E-3</v>
      </c>
      <c r="S264">
        <v>2486900</v>
      </c>
      <c r="T264">
        <v>6544.8469999999998</v>
      </c>
      <c r="U264">
        <v>6653</v>
      </c>
      <c r="V264">
        <v>4528</v>
      </c>
      <c r="Z264">
        <v>0.64583333333333337</v>
      </c>
    </row>
    <row r="265" spans="1:26">
      <c r="A265" s="3">
        <v>46227</v>
      </c>
      <c r="B265">
        <v>4011.31</v>
      </c>
      <c r="C265">
        <v>-1.0500000000000001E-2</v>
      </c>
      <c r="D265">
        <v>64650</v>
      </c>
      <c r="E265">
        <v>-2.5600000000000001E-2</v>
      </c>
      <c r="F265">
        <v>8593</v>
      </c>
      <c r="G265" t="s">
        <v>100</v>
      </c>
      <c r="H265">
        <v>1439</v>
      </c>
      <c r="I265">
        <v>-0.5</v>
      </c>
      <c r="J265">
        <v>-3.4734282737061478E-4</v>
      </c>
      <c r="K265">
        <v>1439.5</v>
      </c>
      <c r="L265">
        <v>1428</v>
      </c>
      <c r="M265">
        <v>1441</v>
      </c>
      <c r="N265">
        <v>1423.5</v>
      </c>
      <c r="O265">
        <v>7.7030812324929976E-3</v>
      </c>
      <c r="P265">
        <v>1435</v>
      </c>
      <c r="Q265">
        <v>2.7874564459930314E-3</v>
      </c>
      <c r="R265">
        <v>1.0888654724271163E-2</v>
      </c>
      <c r="S265">
        <v>3189500</v>
      </c>
      <c r="T265">
        <v>1435.7811999999999</v>
      </c>
      <c r="U265">
        <v>1541.5</v>
      </c>
      <c r="V265">
        <v>1239.5</v>
      </c>
      <c r="Z265">
        <v>0.64583333333333337</v>
      </c>
    </row>
    <row r="266" spans="1:26">
      <c r="A266" s="3">
        <v>46227</v>
      </c>
      <c r="B266">
        <v>4011.31</v>
      </c>
      <c r="C266">
        <v>-1.0500000000000001E-2</v>
      </c>
      <c r="D266">
        <v>64650</v>
      </c>
      <c r="E266">
        <v>-2.5600000000000001E-2</v>
      </c>
      <c r="F266">
        <v>8604</v>
      </c>
      <c r="G266" t="s">
        <v>101</v>
      </c>
      <c r="H266">
        <v>1600</v>
      </c>
      <c r="I266">
        <v>-24.5</v>
      </c>
      <c r="J266">
        <v>-1.5081563558017852E-2</v>
      </c>
      <c r="K266">
        <v>1624.5</v>
      </c>
      <c r="L266">
        <v>1595</v>
      </c>
      <c r="M266">
        <v>1618</v>
      </c>
      <c r="N266">
        <v>1591.5</v>
      </c>
      <c r="O266">
        <v>3.134796238244514E-3</v>
      </c>
      <c r="P266">
        <v>1606.5</v>
      </c>
      <c r="Q266">
        <v>-4.0460628695922814E-3</v>
      </c>
      <c r="R266">
        <v>5.3408733898837575E-3</v>
      </c>
      <c r="S266">
        <v>9472200</v>
      </c>
      <c r="T266">
        <v>1601.0880999999999</v>
      </c>
      <c r="U266">
        <v>1636</v>
      </c>
      <c r="V266">
        <v>1145</v>
      </c>
      <c r="Z266">
        <v>0.64583333333333337</v>
      </c>
    </row>
    <row r="267" spans="1:26">
      <c r="A267" s="3">
        <v>46227</v>
      </c>
      <c r="B267">
        <v>4011.31</v>
      </c>
      <c r="C267">
        <v>-1.0500000000000001E-2</v>
      </c>
      <c r="D267">
        <v>64650</v>
      </c>
      <c r="E267">
        <v>-2.5600000000000001E-2</v>
      </c>
      <c r="F267">
        <v>8697</v>
      </c>
      <c r="G267" t="s">
        <v>102</v>
      </c>
      <c r="H267">
        <v>2222</v>
      </c>
      <c r="I267">
        <v>-35</v>
      </c>
      <c r="J267">
        <v>-1.5507310589277802E-2</v>
      </c>
      <c r="K267">
        <v>2257</v>
      </c>
      <c r="L267">
        <v>2241.5</v>
      </c>
      <c r="M267">
        <v>2252</v>
      </c>
      <c r="N267">
        <v>2219</v>
      </c>
      <c r="O267">
        <v>-8.6995315636850326E-3</v>
      </c>
      <c r="P267">
        <v>2225.5</v>
      </c>
      <c r="Q267">
        <v>-1.5726802965625702E-3</v>
      </c>
      <c r="R267">
        <v>1.3519603424966202E-3</v>
      </c>
      <c r="S267">
        <v>3631200</v>
      </c>
      <c r="T267">
        <v>2228.0037000000002</v>
      </c>
      <c r="U267">
        <v>2273</v>
      </c>
      <c r="V267">
        <v>1597</v>
      </c>
      <c r="Z267">
        <v>0.64583333333333337</v>
      </c>
    </row>
    <row r="268" spans="1:26">
      <c r="A268" s="3">
        <v>46227</v>
      </c>
      <c r="B268">
        <v>4011.31</v>
      </c>
      <c r="C268">
        <v>-1.0500000000000001E-2</v>
      </c>
      <c r="D268">
        <v>64650</v>
      </c>
      <c r="E268">
        <v>-2.5600000000000001E-2</v>
      </c>
      <c r="F268">
        <v>8830</v>
      </c>
      <c r="G268" t="s">
        <v>103</v>
      </c>
      <c r="H268">
        <v>3680</v>
      </c>
      <c r="I268">
        <v>-15</v>
      </c>
      <c r="J268">
        <v>-4.0595399188092015E-3</v>
      </c>
      <c r="K268">
        <v>3695</v>
      </c>
      <c r="L268">
        <v>3654</v>
      </c>
      <c r="M268">
        <v>3705</v>
      </c>
      <c r="N268">
        <v>3610</v>
      </c>
      <c r="O268">
        <v>7.1154898741105635E-3</v>
      </c>
      <c r="P268">
        <v>3694</v>
      </c>
      <c r="Q268">
        <v>-3.7899296155928532E-3</v>
      </c>
      <c r="R268">
        <v>1.9390581717451522E-2</v>
      </c>
      <c r="S268">
        <v>2911100</v>
      </c>
      <c r="T268">
        <v>3673.9506999999999</v>
      </c>
      <c r="U268">
        <v>5358</v>
      </c>
      <c r="V268">
        <v>3354</v>
      </c>
      <c r="Z268">
        <v>0.64583333333333337</v>
      </c>
    </row>
    <row r="269" spans="1:26">
      <c r="A269" s="3">
        <v>46227</v>
      </c>
      <c r="B269">
        <v>4011.31</v>
      </c>
      <c r="C269">
        <v>-1.0500000000000001E-2</v>
      </c>
      <c r="D269">
        <v>64650</v>
      </c>
      <c r="E269">
        <v>-2.5600000000000001E-2</v>
      </c>
      <c r="F269">
        <v>9020</v>
      </c>
      <c r="G269" t="s">
        <v>104</v>
      </c>
      <c r="H269">
        <v>3632</v>
      </c>
      <c r="I269">
        <v>66</v>
      </c>
      <c r="J269">
        <v>1.8508132361189006E-2</v>
      </c>
      <c r="K269">
        <v>3566</v>
      </c>
      <c r="L269">
        <v>3572</v>
      </c>
      <c r="M269">
        <v>3632</v>
      </c>
      <c r="N269">
        <v>3548</v>
      </c>
      <c r="O269">
        <v>1.6797312430011199E-2</v>
      </c>
      <c r="P269">
        <v>3608</v>
      </c>
      <c r="Q269">
        <v>6.6518847006651885E-3</v>
      </c>
      <c r="R269">
        <v>2.367531003382187E-2</v>
      </c>
      <c r="S269">
        <v>2596000</v>
      </c>
      <c r="T269">
        <v>3608.8481999999999</v>
      </c>
      <c r="U269">
        <v>4211</v>
      </c>
      <c r="V269">
        <v>3243</v>
      </c>
      <c r="Z269">
        <v>0.64583333333333337</v>
      </c>
    </row>
    <row r="270" spans="1:26">
      <c r="A270" s="3">
        <v>46227</v>
      </c>
      <c r="B270">
        <v>4011.31</v>
      </c>
      <c r="C270">
        <v>-1.0500000000000001E-2</v>
      </c>
      <c r="D270">
        <v>64650</v>
      </c>
      <c r="E270">
        <v>-2.5600000000000001E-2</v>
      </c>
      <c r="F270">
        <v>9024</v>
      </c>
      <c r="G270" t="s">
        <v>105</v>
      </c>
      <c r="H270">
        <v>3560</v>
      </c>
      <c r="I270">
        <v>30</v>
      </c>
      <c r="J270">
        <v>8.4985835694051E-3</v>
      </c>
      <c r="K270">
        <v>3530</v>
      </c>
      <c r="L270">
        <v>3490</v>
      </c>
      <c r="M270">
        <v>3597</v>
      </c>
      <c r="N270">
        <v>3461</v>
      </c>
      <c r="O270">
        <v>2.0057306590257881E-2</v>
      </c>
      <c r="P270">
        <v>3570</v>
      </c>
      <c r="Q270">
        <v>-2.8011204481792717E-3</v>
      </c>
      <c r="R270">
        <v>2.8604449581045941E-2</v>
      </c>
      <c r="S270">
        <v>2121100</v>
      </c>
      <c r="T270">
        <v>3556.6898000000001</v>
      </c>
      <c r="U270">
        <v>4775</v>
      </c>
      <c r="V270">
        <v>2579.5</v>
      </c>
      <c r="Z270">
        <v>0.64583333333333337</v>
      </c>
    </row>
    <row r="271" spans="1:26">
      <c r="A271" s="3">
        <v>46227</v>
      </c>
      <c r="B271">
        <v>4011.31</v>
      </c>
      <c r="C271">
        <v>-1.0500000000000001E-2</v>
      </c>
      <c r="D271">
        <v>64650</v>
      </c>
      <c r="E271">
        <v>-2.5600000000000001E-2</v>
      </c>
      <c r="F271">
        <v>9069</v>
      </c>
      <c r="G271" t="s">
        <v>106</v>
      </c>
      <c r="H271">
        <v>2187.5</v>
      </c>
      <c r="I271">
        <v>1</v>
      </c>
      <c r="J271">
        <v>4.5735193231191402E-4</v>
      </c>
      <c r="K271">
        <v>2186.5</v>
      </c>
      <c r="L271">
        <v>2160</v>
      </c>
      <c r="M271">
        <v>2199</v>
      </c>
      <c r="N271">
        <v>2141</v>
      </c>
      <c r="O271">
        <v>1.2731481481481481E-2</v>
      </c>
      <c r="P271">
        <v>2190.5</v>
      </c>
      <c r="Q271">
        <v>-1.3695503309746632E-3</v>
      </c>
      <c r="R271">
        <v>2.1718822979915928E-2</v>
      </c>
      <c r="S271">
        <v>289900</v>
      </c>
      <c r="T271">
        <v>2181.1369</v>
      </c>
      <c r="U271">
        <v>2252.5</v>
      </c>
      <c r="V271">
        <v>1695</v>
      </c>
      <c r="Z271">
        <v>0.64583333333333337</v>
      </c>
    </row>
    <row r="272" spans="1:26">
      <c r="A272" s="3">
        <v>46227</v>
      </c>
      <c r="B272">
        <v>4011.31</v>
      </c>
      <c r="C272">
        <v>-1.0500000000000001E-2</v>
      </c>
      <c r="D272">
        <v>64650</v>
      </c>
      <c r="E272">
        <v>-2.5600000000000001E-2</v>
      </c>
      <c r="F272">
        <v>9227</v>
      </c>
      <c r="G272" t="s">
        <v>107</v>
      </c>
      <c r="H272">
        <v>790</v>
      </c>
      <c r="I272">
        <v>-18</v>
      </c>
      <c r="J272">
        <v>-2.2277227722772276E-2</v>
      </c>
      <c r="K272">
        <v>808</v>
      </c>
      <c r="L272">
        <v>805</v>
      </c>
      <c r="M272">
        <v>805</v>
      </c>
      <c r="N272">
        <v>788</v>
      </c>
      <c r="O272">
        <v>-1.8633540372670808E-2</v>
      </c>
      <c r="P272">
        <v>791</v>
      </c>
      <c r="Q272">
        <v>-1.2642225031605564E-3</v>
      </c>
      <c r="R272">
        <v>2.5380710659898475E-3</v>
      </c>
      <c r="S272">
        <v>60100</v>
      </c>
      <c r="T272">
        <v>793.72540000000004</v>
      </c>
      <c r="U272">
        <v>1620</v>
      </c>
      <c r="V272">
        <v>594</v>
      </c>
      <c r="Z272">
        <v>0.64583333333333337</v>
      </c>
    </row>
    <row r="273" spans="1:26">
      <c r="A273" s="3">
        <v>46227</v>
      </c>
      <c r="B273">
        <v>4011.31</v>
      </c>
      <c r="C273">
        <v>-1.0500000000000001E-2</v>
      </c>
      <c r="D273">
        <v>64650</v>
      </c>
      <c r="E273">
        <v>-2.5600000000000001E-2</v>
      </c>
      <c r="F273">
        <v>9303</v>
      </c>
      <c r="G273" t="s">
        <v>108</v>
      </c>
      <c r="H273">
        <v>3990</v>
      </c>
      <c r="I273">
        <v>25</v>
      </c>
      <c r="J273">
        <v>6.3051702395964691E-3</v>
      </c>
      <c r="K273">
        <v>3965</v>
      </c>
      <c r="L273">
        <v>3950</v>
      </c>
      <c r="M273">
        <v>4005</v>
      </c>
      <c r="N273">
        <v>3930</v>
      </c>
      <c r="O273">
        <v>1.0126582278481013E-2</v>
      </c>
      <c r="P273">
        <v>3930</v>
      </c>
      <c r="Q273">
        <v>1.5267175572519083E-2</v>
      </c>
      <c r="R273">
        <v>1.5267175572519083E-2</v>
      </c>
      <c r="S273">
        <v>86600</v>
      </c>
      <c r="T273">
        <v>3983.8163</v>
      </c>
      <c r="U273">
        <v>4285</v>
      </c>
      <c r="V273">
        <v>3535</v>
      </c>
      <c r="Z273">
        <v>0.64583333333333337</v>
      </c>
    </row>
    <row r="274" spans="1:26">
      <c r="A274" s="3">
        <v>46227</v>
      </c>
      <c r="B274">
        <v>4011.31</v>
      </c>
      <c r="C274">
        <v>-1.0500000000000001E-2</v>
      </c>
      <c r="D274">
        <v>64650</v>
      </c>
      <c r="E274">
        <v>-2.5600000000000001E-2</v>
      </c>
      <c r="F274">
        <v>9308</v>
      </c>
      <c r="G274" t="s">
        <v>109</v>
      </c>
      <c r="H274">
        <v>1736</v>
      </c>
      <c r="I274">
        <v>36</v>
      </c>
      <c r="J274">
        <v>2.1176470588235293E-2</v>
      </c>
      <c r="K274">
        <v>1700</v>
      </c>
      <c r="L274">
        <v>1665</v>
      </c>
      <c r="M274">
        <v>1747</v>
      </c>
      <c r="N274">
        <v>1665</v>
      </c>
      <c r="O274">
        <v>4.2642642642642642E-2</v>
      </c>
      <c r="P274">
        <v>1718</v>
      </c>
      <c r="Q274">
        <v>1.0477299185098952E-2</v>
      </c>
      <c r="R274">
        <v>4.2642642642642642E-2</v>
      </c>
      <c r="S274">
        <v>133200</v>
      </c>
      <c r="T274">
        <v>1720.1178</v>
      </c>
      <c r="U274">
        <v>1707</v>
      </c>
      <c r="V274">
        <v>1271</v>
      </c>
      <c r="Z274">
        <v>0.64583333333333337</v>
      </c>
    </row>
    <row r="275" spans="1:26">
      <c r="A275" s="3">
        <v>46227</v>
      </c>
      <c r="B275">
        <v>4011.31</v>
      </c>
      <c r="C275">
        <v>-1.0500000000000001E-2</v>
      </c>
      <c r="D275">
        <v>64650</v>
      </c>
      <c r="E275">
        <v>-2.5600000000000001E-2</v>
      </c>
      <c r="F275">
        <v>9348</v>
      </c>
      <c r="G275" t="s">
        <v>110</v>
      </c>
      <c r="H275">
        <v>413</v>
      </c>
      <c r="I275">
        <v>-3</v>
      </c>
      <c r="J275">
        <v>-7.2115384615384619E-3</v>
      </c>
      <c r="K275">
        <v>416</v>
      </c>
      <c r="L275">
        <v>424</v>
      </c>
      <c r="M275">
        <v>425</v>
      </c>
      <c r="N275">
        <v>411</v>
      </c>
      <c r="O275">
        <v>-2.5943396226415096E-2</v>
      </c>
      <c r="P275">
        <v>415</v>
      </c>
      <c r="Q275">
        <v>-4.8192771084337354E-3</v>
      </c>
      <c r="R275">
        <v>4.8661800486618006E-3</v>
      </c>
      <c r="S275">
        <v>1154800</v>
      </c>
      <c r="T275">
        <v>415.08909999999997</v>
      </c>
      <c r="U275">
        <v>710</v>
      </c>
      <c r="V275">
        <v>406</v>
      </c>
      <c r="Z275">
        <v>0.64583333333333337</v>
      </c>
    </row>
    <row r="276" spans="1:26">
      <c r="A276" s="3">
        <v>46227</v>
      </c>
      <c r="B276">
        <v>4011.31</v>
      </c>
      <c r="C276">
        <v>-1.0500000000000001E-2</v>
      </c>
      <c r="D276">
        <v>64650</v>
      </c>
      <c r="E276">
        <v>-2.5600000000000001E-2</v>
      </c>
      <c r="F276">
        <v>9432</v>
      </c>
      <c r="G276" t="s">
        <v>111</v>
      </c>
      <c r="H276">
        <v>151.30000000000001</v>
      </c>
      <c r="I276">
        <v>1.6</v>
      </c>
      <c r="J276">
        <v>1.068804275217101E-2</v>
      </c>
      <c r="K276">
        <v>149.69999999999999</v>
      </c>
      <c r="L276">
        <v>150</v>
      </c>
      <c r="M276">
        <v>151.30000000000001</v>
      </c>
      <c r="N276">
        <v>149.19999999999999</v>
      </c>
      <c r="O276">
        <v>8.6666666666667426E-3</v>
      </c>
      <c r="P276">
        <v>151</v>
      </c>
      <c r="Q276">
        <v>1.9867549668874927E-3</v>
      </c>
      <c r="R276">
        <v>1.407506702412884E-2</v>
      </c>
      <c r="S276">
        <v>183169900</v>
      </c>
      <c r="T276">
        <v>150.4761</v>
      </c>
      <c r="U276">
        <v>161.19999999999999</v>
      </c>
      <c r="V276">
        <v>142.6</v>
      </c>
      <c r="Z276">
        <v>0.64583333333333337</v>
      </c>
    </row>
    <row r="277" spans="1:26">
      <c r="A277" s="3">
        <v>46227</v>
      </c>
      <c r="B277">
        <v>4011.31</v>
      </c>
      <c r="C277">
        <v>-1.0500000000000001E-2</v>
      </c>
      <c r="D277">
        <v>64650</v>
      </c>
      <c r="E277">
        <v>-2.5600000000000001E-2</v>
      </c>
      <c r="F277">
        <v>9449</v>
      </c>
      <c r="G277" t="s">
        <v>112</v>
      </c>
      <c r="H277">
        <v>3916</v>
      </c>
      <c r="I277">
        <v>-47</v>
      </c>
      <c r="J277">
        <v>-1.1859702245773405E-2</v>
      </c>
      <c r="K277">
        <v>3963</v>
      </c>
      <c r="L277">
        <v>3916</v>
      </c>
      <c r="M277">
        <v>3926</v>
      </c>
      <c r="N277">
        <v>3860</v>
      </c>
      <c r="O277">
        <v>0</v>
      </c>
      <c r="P277">
        <v>3913</v>
      </c>
      <c r="Q277">
        <v>7.6667518527983648E-4</v>
      </c>
      <c r="R277">
        <v>1.4507772020725389E-2</v>
      </c>
      <c r="S277">
        <v>183300</v>
      </c>
      <c r="T277">
        <v>3905.1275999999998</v>
      </c>
      <c r="U277">
        <v>4140</v>
      </c>
      <c r="V277">
        <v>2731.5</v>
      </c>
      <c r="Z277">
        <v>0.64583333333333337</v>
      </c>
    </row>
    <row r="278" spans="1:26">
      <c r="A278" s="3">
        <v>46227</v>
      </c>
      <c r="B278">
        <v>4011.31</v>
      </c>
      <c r="C278">
        <v>-1.0500000000000001E-2</v>
      </c>
      <c r="D278">
        <v>64650</v>
      </c>
      <c r="E278">
        <v>-2.5600000000000001E-2</v>
      </c>
      <c r="F278">
        <v>9501</v>
      </c>
      <c r="G278" t="s">
        <v>113</v>
      </c>
      <c r="H278">
        <v>516.70000000000005</v>
      </c>
      <c r="I278">
        <v>0.1</v>
      </c>
      <c r="J278">
        <v>1.9357336430507162E-4</v>
      </c>
      <c r="K278">
        <v>516.6</v>
      </c>
      <c r="L278">
        <v>515.20000000000005</v>
      </c>
      <c r="M278">
        <v>521.20000000000005</v>
      </c>
      <c r="N278">
        <v>508.1</v>
      </c>
      <c r="O278">
        <v>2.9114906832298135E-3</v>
      </c>
      <c r="P278">
        <v>519.29999999999995</v>
      </c>
      <c r="Q278">
        <v>-5.0067398420949533E-3</v>
      </c>
      <c r="R278">
        <v>1.6925802007478886E-2</v>
      </c>
      <c r="S278">
        <v>28624300</v>
      </c>
      <c r="T278">
        <v>516.33870000000002</v>
      </c>
      <c r="U278">
        <v>760</v>
      </c>
      <c r="V278">
        <v>442.8</v>
      </c>
      <c r="Z278">
        <v>0.64583333333333337</v>
      </c>
    </row>
    <row r="279" spans="1:26">
      <c r="A279" s="3">
        <v>46227</v>
      </c>
      <c r="B279">
        <v>4011.31</v>
      </c>
      <c r="C279">
        <v>-1.0500000000000001E-2</v>
      </c>
      <c r="D279">
        <v>64650</v>
      </c>
      <c r="E279">
        <v>-2.5600000000000001E-2</v>
      </c>
      <c r="F279">
        <v>9531</v>
      </c>
      <c r="G279" t="s">
        <v>114</v>
      </c>
      <c r="H279">
        <v>6226</v>
      </c>
      <c r="I279">
        <v>66</v>
      </c>
      <c r="J279">
        <v>1.0714285714285714E-2</v>
      </c>
      <c r="K279">
        <v>6160</v>
      </c>
      <c r="L279">
        <v>6130</v>
      </c>
      <c r="M279">
        <v>6258</v>
      </c>
      <c r="N279">
        <v>6108</v>
      </c>
      <c r="O279">
        <v>1.566068515497553E-2</v>
      </c>
      <c r="P279">
        <v>6244</v>
      </c>
      <c r="Q279">
        <v>-2.8827674567584883E-3</v>
      </c>
      <c r="R279">
        <v>1.9318925998690242E-2</v>
      </c>
      <c r="S279">
        <v>923900</v>
      </c>
      <c r="T279">
        <v>6209.4426000000003</v>
      </c>
      <c r="U279">
        <v>7967</v>
      </c>
      <c r="V279">
        <v>5896</v>
      </c>
      <c r="Z279">
        <v>0.64583333333333337</v>
      </c>
    </row>
    <row r="280" spans="1:26">
      <c r="A280" s="3">
        <v>46227</v>
      </c>
      <c r="B280">
        <v>4011.31</v>
      </c>
      <c r="C280">
        <v>-1.0500000000000001E-2</v>
      </c>
      <c r="D280">
        <v>64650</v>
      </c>
      <c r="E280">
        <v>-2.5600000000000001E-2</v>
      </c>
      <c r="F280">
        <v>9882</v>
      </c>
      <c r="G280" t="s">
        <v>115</v>
      </c>
      <c r="H280">
        <v>1787</v>
      </c>
      <c r="I280">
        <v>-1</v>
      </c>
      <c r="J280">
        <v>-5.5928411633109618E-4</v>
      </c>
      <c r="K280">
        <v>1788</v>
      </c>
      <c r="L280">
        <v>1775</v>
      </c>
      <c r="M280">
        <v>1787</v>
      </c>
      <c r="N280">
        <v>1765</v>
      </c>
      <c r="O280">
        <v>6.7605633802816905E-3</v>
      </c>
      <c r="P280">
        <v>1780</v>
      </c>
      <c r="Q280">
        <v>3.9325842696629216E-3</v>
      </c>
      <c r="R280">
        <v>1.2464589235127478E-2</v>
      </c>
      <c r="S280">
        <v>133200</v>
      </c>
      <c r="T280">
        <v>1779.6133</v>
      </c>
      <c r="U280">
        <v>1857</v>
      </c>
      <c r="V280">
        <v>1487</v>
      </c>
      <c r="Z280">
        <v>0.64583333333333337</v>
      </c>
    </row>
    <row r="281" spans="1:26">
      <c r="A281" s="3">
        <v>46230</v>
      </c>
      <c r="B281">
        <v>4063.31</v>
      </c>
      <c r="C281">
        <v>1.3000000000000001E-2</v>
      </c>
      <c r="D281">
        <v>65050</v>
      </c>
      <c r="E281">
        <v>7.6E-3</v>
      </c>
      <c r="F281">
        <v>1605</v>
      </c>
      <c r="G281" t="s">
        <v>21</v>
      </c>
      <c r="H281">
        <v>3661</v>
      </c>
      <c r="I281">
        <v>-100</v>
      </c>
      <c r="J281">
        <v>-2.6588673225206062E-2</v>
      </c>
      <c r="K281">
        <v>3761</v>
      </c>
      <c r="L281">
        <v>3688</v>
      </c>
      <c r="M281">
        <v>3726</v>
      </c>
      <c r="N281">
        <v>3650</v>
      </c>
      <c r="O281">
        <v>-7.3210412147505424E-3</v>
      </c>
      <c r="P281">
        <v>3683</v>
      </c>
      <c r="Q281">
        <v>-5.9733912571273418E-3</v>
      </c>
      <c r="R281">
        <v>3.0136986301369864E-3</v>
      </c>
      <c r="S281">
        <v>5239400</v>
      </c>
      <c r="T281">
        <v>3689.0893999999998</v>
      </c>
      <c r="U281">
        <v>4955</v>
      </c>
      <c r="V281">
        <v>3020</v>
      </c>
      <c r="Z281">
        <v>0.64234953703703701</v>
      </c>
    </row>
    <row r="282" spans="1:26">
      <c r="A282" s="3">
        <v>46230</v>
      </c>
      <c r="B282">
        <v>4063.31</v>
      </c>
      <c r="C282">
        <v>1.3000000000000001E-2</v>
      </c>
      <c r="D282">
        <v>65050</v>
      </c>
      <c r="E282">
        <v>7.6E-3</v>
      </c>
      <c r="F282">
        <v>1833</v>
      </c>
      <c r="G282" t="s">
        <v>24</v>
      </c>
      <c r="H282">
        <v>5860</v>
      </c>
      <c r="I282">
        <v>110</v>
      </c>
      <c r="J282">
        <v>1.9130434782608695E-2</v>
      </c>
      <c r="K282">
        <v>5750</v>
      </c>
      <c r="L282">
        <v>5800</v>
      </c>
      <c r="M282">
        <v>5880</v>
      </c>
      <c r="N282">
        <v>5780</v>
      </c>
      <c r="O282">
        <v>1.0344827586206896E-2</v>
      </c>
      <c r="P282">
        <v>5840</v>
      </c>
      <c r="Q282">
        <v>3.4246575342465752E-3</v>
      </c>
      <c r="R282">
        <v>1.384083044982699E-2</v>
      </c>
      <c r="S282">
        <v>101400</v>
      </c>
      <c r="T282">
        <v>5835.9861000000001</v>
      </c>
      <c r="U282">
        <v>7490</v>
      </c>
      <c r="V282">
        <v>5420</v>
      </c>
      <c r="Z282">
        <v>0.64215277777777779</v>
      </c>
    </row>
    <row r="283" spans="1:26">
      <c r="A283" s="3">
        <v>46230</v>
      </c>
      <c r="B283">
        <v>4063.31</v>
      </c>
      <c r="C283">
        <v>1.3000000000000001E-2</v>
      </c>
      <c r="D283">
        <v>65050</v>
      </c>
      <c r="E283">
        <v>7.6E-3</v>
      </c>
      <c r="F283">
        <v>1911</v>
      </c>
      <c r="G283" t="s">
        <v>25</v>
      </c>
      <c r="H283">
        <v>1373.5</v>
      </c>
      <c r="I283">
        <v>54.5</v>
      </c>
      <c r="J283">
        <v>4.1319181197877176E-2</v>
      </c>
      <c r="K283">
        <v>1319</v>
      </c>
      <c r="L283">
        <v>1348</v>
      </c>
      <c r="M283">
        <v>1378</v>
      </c>
      <c r="N283">
        <v>1337.5</v>
      </c>
      <c r="O283">
        <v>1.8916913946587538E-2</v>
      </c>
      <c r="P283">
        <v>1361.5</v>
      </c>
      <c r="Q283">
        <v>8.813808299669483E-3</v>
      </c>
      <c r="R283">
        <v>2.691588785046729E-2</v>
      </c>
      <c r="S283">
        <v>3392600</v>
      </c>
      <c r="T283">
        <v>1363.3779</v>
      </c>
      <c r="U283">
        <v>1874.5</v>
      </c>
      <c r="V283">
        <v>1232.5</v>
      </c>
      <c r="Z283">
        <v>0.64234953703703701</v>
      </c>
    </row>
    <row r="284" spans="1:26">
      <c r="A284" s="3">
        <v>46230</v>
      </c>
      <c r="B284">
        <v>4063.31</v>
      </c>
      <c r="C284">
        <v>1.3000000000000001E-2</v>
      </c>
      <c r="D284">
        <v>65050</v>
      </c>
      <c r="E284">
        <v>7.6E-3</v>
      </c>
      <c r="F284">
        <v>1925</v>
      </c>
      <c r="G284" t="s">
        <v>26</v>
      </c>
      <c r="H284">
        <v>4719</v>
      </c>
      <c r="I284">
        <v>140</v>
      </c>
      <c r="J284">
        <v>3.0574361214238916E-2</v>
      </c>
      <c r="K284">
        <v>4579</v>
      </c>
      <c r="L284">
        <v>4693</v>
      </c>
      <c r="M284">
        <v>4726</v>
      </c>
      <c r="N284">
        <v>4601</v>
      </c>
      <c r="O284">
        <v>5.5401662049861496E-3</v>
      </c>
      <c r="P284">
        <v>4700</v>
      </c>
      <c r="Q284">
        <v>4.0425531914893616E-3</v>
      </c>
      <c r="R284">
        <v>2.5646598565529234E-2</v>
      </c>
      <c r="S284">
        <v>2515900</v>
      </c>
      <c r="T284">
        <v>4687.7956999999997</v>
      </c>
      <c r="U284">
        <v>5805</v>
      </c>
      <c r="V284">
        <v>4081</v>
      </c>
      <c r="Z284">
        <v>0.64234953703703701</v>
      </c>
    </row>
    <row r="285" spans="1:26">
      <c r="A285" s="3">
        <v>46230</v>
      </c>
      <c r="B285">
        <v>4063.31</v>
      </c>
      <c r="C285">
        <v>1.3000000000000001E-2</v>
      </c>
      <c r="D285">
        <v>65050</v>
      </c>
      <c r="E285">
        <v>7.6E-3</v>
      </c>
      <c r="F285">
        <v>1928</v>
      </c>
      <c r="G285" t="s">
        <v>27</v>
      </c>
      <c r="H285">
        <v>3632</v>
      </c>
      <c r="I285">
        <v>96</v>
      </c>
      <c r="J285">
        <v>2.7149321266968326E-2</v>
      </c>
      <c r="K285">
        <v>3536</v>
      </c>
      <c r="L285">
        <v>3583</v>
      </c>
      <c r="M285">
        <v>3639</v>
      </c>
      <c r="N285">
        <v>3573</v>
      </c>
      <c r="O285">
        <v>1.3675690761931342E-2</v>
      </c>
      <c r="P285">
        <v>3628</v>
      </c>
      <c r="Q285">
        <v>1.1025358324145535E-3</v>
      </c>
      <c r="R285">
        <v>1.6512734396865379E-2</v>
      </c>
      <c r="S285">
        <v>2908300</v>
      </c>
      <c r="T285">
        <v>3614.7573000000002</v>
      </c>
      <c r="U285">
        <v>3832</v>
      </c>
      <c r="V285">
        <v>3181</v>
      </c>
      <c r="Z285">
        <v>0.64232638888888893</v>
      </c>
    </row>
    <row r="286" spans="1:26">
      <c r="A286" s="3">
        <v>46230</v>
      </c>
      <c r="B286">
        <v>4063.31</v>
      </c>
      <c r="C286">
        <v>1.3000000000000001E-2</v>
      </c>
      <c r="D286">
        <v>65050</v>
      </c>
      <c r="E286">
        <v>7.6E-3</v>
      </c>
      <c r="F286">
        <v>1929</v>
      </c>
      <c r="G286" t="s">
        <v>28</v>
      </c>
      <c r="H286">
        <v>1151</v>
      </c>
      <c r="I286">
        <v>14</v>
      </c>
      <c r="J286">
        <v>1.2313104661389622E-2</v>
      </c>
      <c r="K286">
        <v>1137</v>
      </c>
      <c r="L286">
        <v>1149</v>
      </c>
      <c r="M286">
        <v>1151</v>
      </c>
      <c r="N286">
        <v>1138</v>
      </c>
      <c r="O286">
        <v>1.7406440382941688E-3</v>
      </c>
      <c r="P286">
        <v>1145</v>
      </c>
      <c r="Q286">
        <v>5.2401746724890829E-3</v>
      </c>
      <c r="R286">
        <v>1.1423550087873463E-2</v>
      </c>
      <c r="S286">
        <v>84600</v>
      </c>
      <c r="T286">
        <v>1147.0365999999999</v>
      </c>
      <c r="U286">
        <v>1465</v>
      </c>
      <c r="V286">
        <v>1074</v>
      </c>
      <c r="Z286">
        <v>0.64214120370370376</v>
      </c>
    </row>
    <row r="287" spans="1:26">
      <c r="A287" s="3">
        <v>46230</v>
      </c>
      <c r="B287">
        <v>4063.31</v>
      </c>
      <c r="C287">
        <v>1.3000000000000001E-2</v>
      </c>
      <c r="D287">
        <v>65050</v>
      </c>
      <c r="E287">
        <v>7.6E-3</v>
      </c>
      <c r="F287">
        <v>1963</v>
      </c>
      <c r="G287" t="s">
        <v>29</v>
      </c>
      <c r="H287">
        <v>2368.5</v>
      </c>
      <c r="I287">
        <v>77</v>
      </c>
      <c r="J287">
        <v>3.3602443814095571E-2</v>
      </c>
      <c r="K287">
        <v>2291.5</v>
      </c>
      <c r="L287">
        <v>2287.5</v>
      </c>
      <c r="M287">
        <v>2375</v>
      </c>
      <c r="N287">
        <v>2285</v>
      </c>
      <c r="O287">
        <v>3.5409836065573769E-2</v>
      </c>
      <c r="P287">
        <v>2365</v>
      </c>
      <c r="Q287">
        <v>1.4799154334038055E-3</v>
      </c>
      <c r="R287">
        <v>3.6542669584245076E-2</v>
      </c>
      <c r="S287">
        <v>1735200</v>
      </c>
      <c r="T287">
        <v>2345.3072000000002</v>
      </c>
      <c r="U287">
        <v>2927.5</v>
      </c>
      <c r="V287">
        <v>1950.5</v>
      </c>
      <c r="Z287">
        <v>0.64232638888888893</v>
      </c>
    </row>
    <row r="288" spans="1:26">
      <c r="A288" s="3">
        <v>46230</v>
      </c>
      <c r="B288">
        <v>4063.31</v>
      </c>
      <c r="C288">
        <v>1.3000000000000001E-2</v>
      </c>
      <c r="D288">
        <v>65050</v>
      </c>
      <c r="E288">
        <v>7.6E-3</v>
      </c>
      <c r="F288">
        <v>2124</v>
      </c>
      <c r="G288" t="s">
        <v>30</v>
      </c>
      <c r="H288">
        <v>948</v>
      </c>
      <c r="I288">
        <v>26</v>
      </c>
      <c r="J288">
        <v>2.8199566160520606E-2</v>
      </c>
      <c r="K288">
        <v>922</v>
      </c>
      <c r="L288">
        <v>935</v>
      </c>
      <c r="M288">
        <v>948</v>
      </c>
      <c r="N288">
        <v>931</v>
      </c>
      <c r="O288">
        <v>1.3903743315508022E-2</v>
      </c>
      <c r="P288">
        <v>942</v>
      </c>
      <c r="Q288">
        <v>6.369426751592357E-3</v>
      </c>
      <c r="R288">
        <v>1.8259935553168637E-2</v>
      </c>
      <c r="S288">
        <v>519400</v>
      </c>
      <c r="T288">
        <v>940.84879999999998</v>
      </c>
      <c r="U288">
        <v>1092</v>
      </c>
      <c r="V288">
        <v>820</v>
      </c>
      <c r="Z288">
        <v>0.64228009259259256</v>
      </c>
    </row>
    <row r="289" spans="1:26">
      <c r="A289" s="3">
        <v>46230</v>
      </c>
      <c r="B289">
        <v>4063.31</v>
      </c>
      <c r="C289">
        <v>1.3000000000000001E-2</v>
      </c>
      <c r="D289">
        <v>65050</v>
      </c>
      <c r="E289">
        <v>7.6E-3</v>
      </c>
      <c r="F289">
        <v>2162</v>
      </c>
      <c r="G289" t="s">
        <v>31</v>
      </c>
      <c r="H289">
        <v>536</v>
      </c>
      <c r="I289">
        <v>0</v>
      </c>
      <c r="J289">
        <v>0</v>
      </c>
      <c r="K289">
        <v>536</v>
      </c>
      <c r="L289">
        <v>536</v>
      </c>
      <c r="M289">
        <v>537</v>
      </c>
      <c r="N289">
        <v>536</v>
      </c>
      <c r="O289">
        <v>0</v>
      </c>
      <c r="P289">
        <v>536</v>
      </c>
      <c r="Q289">
        <v>0</v>
      </c>
      <c r="R289">
        <v>0</v>
      </c>
      <c r="S289">
        <v>2100</v>
      </c>
      <c r="T289">
        <v>536.23800000000006</v>
      </c>
      <c r="U289">
        <v>540</v>
      </c>
      <c r="V289">
        <v>382</v>
      </c>
      <c r="Z289">
        <v>0.60621527777777773</v>
      </c>
    </row>
    <row r="290" spans="1:26">
      <c r="A290" s="3">
        <v>46230</v>
      </c>
      <c r="B290">
        <v>4063.31</v>
      </c>
      <c r="C290">
        <v>1.3000000000000001E-2</v>
      </c>
      <c r="D290">
        <v>65050</v>
      </c>
      <c r="E290">
        <v>7.6E-3</v>
      </c>
      <c r="F290">
        <v>2229</v>
      </c>
      <c r="G290" t="s">
        <v>32</v>
      </c>
      <c r="H290">
        <v>2990</v>
      </c>
      <c r="I290">
        <v>49.5</v>
      </c>
      <c r="J290">
        <v>1.6833871790511819E-2</v>
      </c>
      <c r="K290">
        <v>2940.5</v>
      </c>
      <c r="L290">
        <v>2958.5</v>
      </c>
      <c r="M290">
        <v>3000</v>
      </c>
      <c r="N290">
        <v>2950</v>
      </c>
      <c r="O290">
        <v>1.0647287476761873E-2</v>
      </c>
      <c r="P290">
        <v>2988</v>
      </c>
      <c r="Q290">
        <v>6.6934404283801872E-4</v>
      </c>
      <c r="R290">
        <v>1.3559322033898305E-2</v>
      </c>
      <c r="S290">
        <v>121600</v>
      </c>
      <c r="T290">
        <v>2981.8433</v>
      </c>
      <c r="U290">
        <v>3194</v>
      </c>
      <c r="V290">
        <v>2756</v>
      </c>
      <c r="Z290">
        <v>0.64228009259259256</v>
      </c>
    </row>
    <row r="291" spans="1:26">
      <c r="A291" s="3">
        <v>46230</v>
      </c>
      <c r="B291">
        <v>4063.31</v>
      </c>
      <c r="C291">
        <v>1.3000000000000001E-2</v>
      </c>
      <c r="D291">
        <v>65050</v>
      </c>
      <c r="E291">
        <v>7.6E-3</v>
      </c>
      <c r="F291">
        <v>2768</v>
      </c>
      <c r="G291" t="s">
        <v>33</v>
      </c>
      <c r="H291">
        <v>5424</v>
      </c>
      <c r="I291">
        <v>34</v>
      </c>
      <c r="J291">
        <v>6.3079777365491647E-3</v>
      </c>
      <c r="K291">
        <v>5390</v>
      </c>
      <c r="L291">
        <v>5452</v>
      </c>
      <c r="M291">
        <v>5467</v>
      </c>
      <c r="N291">
        <v>5387</v>
      </c>
      <c r="O291">
        <v>-5.1357300073367569E-3</v>
      </c>
      <c r="P291">
        <v>5423</v>
      </c>
      <c r="Q291">
        <v>1.8439977872026554E-4</v>
      </c>
      <c r="R291">
        <v>6.8683868572489322E-3</v>
      </c>
      <c r="S291">
        <v>846200</v>
      </c>
      <c r="T291">
        <v>5416.384</v>
      </c>
      <c r="U291">
        <v>7257</v>
      </c>
      <c r="V291">
        <v>4923</v>
      </c>
      <c r="Z291">
        <v>0.64230324074074074</v>
      </c>
    </row>
    <row r="292" spans="1:26">
      <c r="A292" s="3">
        <v>46230</v>
      </c>
      <c r="B292">
        <v>4063.31</v>
      </c>
      <c r="C292">
        <v>1.3000000000000001E-2</v>
      </c>
      <c r="D292">
        <v>65050</v>
      </c>
      <c r="E292">
        <v>7.6E-3</v>
      </c>
      <c r="F292">
        <v>2769</v>
      </c>
      <c r="G292" t="s">
        <v>34</v>
      </c>
      <c r="H292">
        <v>885</v>
      </c>
      <c r="I292">
        <v>0</v>
      </c>
      <c r="J292">
        <v>0</v>
      </c>
      <c r="K292">
        <v>885</v>
      </c>
      <c r="L292">
        <v>890</v>
      </c>
      <c r="M292">
        <v>890</v>
      </c>
      <c r="N292">
        <v>884</v>
      </c>
      <c r="O292">
        <v>-5.6179775280898875E-3</v>
      </c>
      <c r="P292">
        <v>887</v>
      </c>
      <c r="Q292">
        <v>-2.2547914317925591E-3</v>
      </c>
      <c r="R292">
        <v>1.1312217194570137E-3</v>
      </c>
      <c r="S292">
        <v>3500</v>
      </c>
      <c r="T292">
        <v>887.22850000000005</v>
      </c>
      <c r="U292">
        <v>990</v>
      </c>
      <c r="V292">
        <v>807</v>
      </c>
      <c r="Z292">
        <v>0.6422106481481481</v>
      </c>
    </row>
    <row r="293" spans="1:26">
      <c r="A293" s="3">
        <v>46230</v>
      </c>
      <c r="B293">
        <v>4063.31</v>
      </c>
      <c r="C293">
        <v>1.3000000000000001E-2</v>
      </c>
      <c r="D293">
        <v>65050</v>
      </c>
      <c r="E293">
        <v>7.6E-3</v>
      </c>
      <c r="F293">
        <v>2914</v>
      </c>
      <c r="G293" t="s">
        <v>35</v>
      </c>
      <c r="H293">
        <v>6543</v>
      </c>
      <c r="I293">
        <v>82</v>
      </c>
      <c r="J293">
        <v>1.2691533818294382E-2</v>
      </c>
      <c r="K293">
        <v>6461</v>
      </c>
      <c r="L293">
        <v>6479</v>
      </c>
      <c r="M293">
        <v>6575</v>
      </c>
      <c r="N293">
        <v>6466</v>
      </c>
      <c r="O293">
        <v>9.8780676030251584E-3</v>
      </c>
      <c r="P293">
        <v>6532</v>
      </c>
      <c r="Q293">
        <v>1.6840171463563993E-3</v>
      </c>
      <c r="R293">
        <v>1.190844416950201E-2</v>
      </c>
      <c r="S293">
        <v>3447000</v>
      </c>
      <c r="T293">
        <v>6537.4390999999996</v>
      </c>
      <c r="U293">
        <v>6525</v>
      </c>
      <c r="V293">
        <v>5451</v>
      </c>
      <c r="Z293">
        <v>0.64233796296296297</v>
      </c>
    </row>
    <row r="294" spans="1:26">
      <c r="A294" s="3">
        <v>46230</v>
      </c>
      <c r="B294">
        <v>4063.31</v>
      </c>
      <c r="C294">
        <v>1.3000000000000001E-2</v>
      </c>
      <c r="D294">
        <v>65050</v>
      </c>
      <c r="E294">
        <v>7.6E-3</v>
      </c>
      <c r="F294">
        <v>3003</v>
      </c>
      <c r="G294" t="s">
        <v>36</v>
      </c>
      <c r="H294">
        <v>1828.5</v>
      </c>
      <c r="I294">
        <v>59</v>
      </c>
      <c r="J294">
        <v>3.3342752189884146E-2</v>
      </c>
      <c r="K294">
        <v>1769.5</v>
      </c>
      <c r="L294">
        <v>1787.5</v>
      </c>
      <c r="M294">
        <v>1830.5</v>
      </c>
      <c r="N294">
        <v>1779</v>
      </c>
      <c r="O294">
        <v>2.2937062937062939E-2</v>
      </c>
      <c r="P294">
        <v>1818</v>
      </c>
      <c r="Q294">
        <v>5.7755775577557752E-3</v>
      </c>
      <c r="R294">
        <v>2.7824620573355819E-2</v>
      </c>
      <c r="S294">
        <v>2153200</v>
      </c>
      <c r="T294">
        <v>1812.9078</v>
      </c>
      <c r="U294">
        <v>2094</v>
      </c>
      <c r="V294">
        <v>1620.5</v>
      </c>
      <c r="Z294">
        <v>0.64232638888888893</v>
      </c>
    </row>
    <row r="295" spans="1:26">
      <c r="A295" s="3">
        <v>46230</v>
      </c>
      <c r="B295">
        <v>4063.31</v>
      </c>
      <c r="C295">
        <v>1.3000000000000001E-2</v>
      </c>
      <c r="D295">
        <v>65050</v>
      </c>
      <c r="E295">
        <v>7.6E-3</v>
      </c>
      <c r="F295">
        <v>3407</v>
      </c>
      <c r="G295" t="s">
        <v>37</v>
      </c>
      <c r="H295">
        <v>1878</v>
      </c>
      <c r="I295">
        <v>32.5</v>
      </c>
      <c r="J295">
        <v>1.7610403684638308E-2</v>
      </c>
      <c r="K295">
        <v>1845.5</v>
      </c>
      <c r="L295">
        <v>1852.5</v>
      </c>
      <c r="M295">
        <v>1878.5</v>
      </c>
      <c r="N295">
        <v>1844.5</v>
      </c>
      <c r="O295">
        <v>1.3765182186234818E-2</v>
      </c>
      <c r="P295">
        <v>1862</v>
      </c>
      <c r="Q295">
        <v>8.5929108485499461E-3</v>
      </c>
      <c r="R295">
        <v>1.8162103551097857E-2</v>
      </c>
      <c r="S295">
        <v>3682800</v>
      </c>
      <c r="T295">
        <v>1860.8462</v>
      </c>
      <c r="U295">
        <v>1906</v>
      </c>
      <c r="V295">
        <v>1415</v>
      </c>
      <c r="Z295">
        <v>0.64233796296296297</v>
      </c>
    </row>
    <row r="296" spans="1:26">
      <c r="A296" s="3">
        <v>46230</v>
      </c>
      <c r="B296">
        <v>4063.31</v>
      </c>
      <c r="C296">
        <v>1.3000000000000001E-2</v>
      </c>
      <c r="D296">
        <v>65050</v>
      </c>
      <c r="E296">
        <v>7.6E-3</v>
      </c>
      <c r="F296">
        <v>4008</v>
      </c>
      <c r="G296" t="s">
        <v>38</v>
      </c>
      <c r="H296">
        <v>1288</v>
      </c>
      <c r="I296">
        <v>12</v>
      </c>
      <c r="J296">
        <v>9.4043887147335428E-3</v>
      </c>
      <c r="K296">
        <v>1276</v>
      </c>
      <c r="L296">
        <v>1294</v>
      </c>
      <c r="M296">
        <v>1302</v>
      </c>
      <c r="N296">
        <v>1277</v>
      </c>
      <c r="O296">
        <v>-4.6367851622874804E-3</v>
      </c>
      <c r="P296">
        <v>1292</v>
      </c>
      <c r="Q296">
        <v>-3.0959752321981426E-3</v>
      </c>
      <c r="R296">
        <v>8.6139389193422081E-3</v>
      </c>
      <c r="S296">
        <v>125800</v>
      </c>
      <c r="T296">
        <v>1290.279</v>
      </c>
      <c r="U296">
        <v>1398</v>
      </c>
      <c r="V296">
        <v>1141</v>
      </c>
      <c r="Z296">
        <v>0.64232638888888893</v>
      </c>
    </row>
    <row r="297" spans="1:26">
      <c r="A297" s="3">
        <v>46230</v>
      </c>
      <c r="B297">
        <v>4063.31</v>
      </c>
      <c r="C297">
        <v>1.3000000000000001E-2</v>
      </c>
      <c r="D297">
        <v>65050</v>
      </c>
      <c r="E297">
        <v>7.6E-3</v>
      </c>
      <c r="F297">
        <v>4026</v>
      </c>
      <c r="G297" t="s">
        <v>39</v>
      </c>
      <c r="H297">
        <v>1579</v>
      </c>
      <c r="I297">
        <v>36</v>
      </c>
      <c r="J297">
        <v>2.3331173039533377E-2</v>
      </c>
      <c r="K297">
        <v>1543</v>
      </c>
      <c r="L297">
        <v>1558</v>
      </c>
      <c r="M297">
        <v>1584</v>
      </c>
      <c r="N297">
        <v>1540</v>
      </c>
      <c r="O297">
        <v>1.3478818998716302E-2</v>
      </c>
      <c r="P297">
        <v>1559</v>
      </c>
      <c r="Q297">
        <v>1.2828736369467608E-2</v>
      </c>
      <c r="R297">
        <v>2.5324675324675326E-2</v>
      </c>
      <c r="S297">
        <v>52400</v>
      </c>
      <c r="T297">
        <v>1564.1334999999999</v>
      </c>
      <c r="U297">
        <v>2148</v>
      </c>
      <c r="V297">
        <v>1480</v>
      </c>
      <c r="Z297">
        <v>0.64200231481481485</v>
      </c>
    </row>
    <row r="298" spans="1:26">
      <c r="A298" s="3">
        <v>46230</v>
      </c>
      <c r="B298">
        <v>4063.31</v>
      </c>
      <c r="C298">
        <v>1.3000000000000001E-2</v>
      </c>
      <c r="D298">
        <v>65050</v>
      </c>
      <c r="E298">
        <v>7.6E-3</v>
      </c>
      <c r="F298">
        <v>4062</v>
      </c>
      <c r="G298" t="s">
        <v>40</v>
      </c>
      <c r="H298">
        <v>16650</v>
      </c>
      <c r="I298">
        <v>-720</v>
      </c>
      <c r="J298">
        <v>-4.145077720207254E-2</v>
      </c>
      <c r="K298">
        <v>17370</v>
      </c>
      <c r="L298">
        <v>17320</v>
      </c>
      <c r="M298">
        <v>17495</v>
      </c>
      <c r="N298">
        <v>16420</v>
      </c>
      <c r="O298">
        <v>-3.8683602771362589E-2</v>
      </c>
      <c r="P298">
        <v>16600</v>
      </c>
      <c r="Q298">
        <v>3.0120481927710845E-3</v>
      </c>
      <c r="R298">
        <v>1.4007308160779537E-2</v>
      </c>
      <c r="S298">
        <v>6705000</v>
      </c>
      <c r="T298">
        <v>16698</v>
      </c>
      <c r="U298">
        <v>27480</v>
      </c>
      <c r="V298">
        <v>6592</v>
      </c>
      <c r="Z298">
        <v>0.64234953703703701</v>
      </c>
    </row>
    <row r="299" spans="1:26">
      <c r="A299" s="3">
        <v>46230</v>
      </c>
      <c r="B299">
        <v>4063.31</v>
      </c>
      <c r="C299">
        <v>1.3000000000000001E-2</v>
      </c>
      <c r="D299">
        <v>65050</v>
      </c>
      <c r="E299">
        <v>7.6E-3</v>
      </c>
      <c r="F299">
        <v>4063</v>
      </c>
      <c r="G299" t="s">
        <v>41</v>
      </c>
      <c r="H299">
        <v>6145</v>
      </c>
      <c r="I299">
        <v>-557</v>
      </c>
      <c r="J299">
        <v>-8.3109519546404054E-2</v>
      </c>
      <c r="K299">
        <v>6702</v>
      </c>
      <c r="L299">
        <v>6473</v>
      </c>
      <c r="M299">
        <v>6520</v>
      </c>
      <c r="N299">
        <v>6137</v>
      </c>
      <c r="O299">
        <v>-5.0672022246253667E-2</v>
      </c>
      <c r="P299">
        <v>6200</v>
      </c>
      <c r="Q299">
        <v>-8.870967741935484E-3</v>
      </c>
      <c r="R299">
        <v>1.3035685188202706E-3</v>
      </c>
      <c r="S299">
        <v>13012000</v>
      </c>
      <c r="T299">
        <v>6260.8239999999996</v>
      </c>
      <c r="U299">
        <v>7930</v>
      </c>
      <c r="V299">
        <v>4812</v>
      </c>
      <c r="Z299">
        <v>0.64234953703703701</v>
      </c>
    </row>
    <row r="300" spans="1:26">
      <c r="A300" s="3">
        <v>46230</v>
      </c>
      <c r="B300">
        <v>4063.31</v>
      </c>
      <c r="C300">
        <v>1.3000000000000001E-2</v>
      </c>
      <c r="D300">
        <v>65050</v>
      </c>
      <c r="E300">
        <v>7.6E-3</v>
      </c>
      <c r="F300">
        <v>4068</v>
      </c>
      <c r="G300" t="s">
        <v>42</v>
      </c>
      <c r="H300">
        <v>1640</v>
      </c>
      <c r="I300">
        <v>4</v>
      </c>
      <c r="J300">
        <v>2.4449877750611247E-3</v>
      </c>
      <c r="K300">
        <v>1636</v>
      </c>
      <c r="L300">
        <v>1637</v>
      </c>
      <c r="M300">
        <v>1642</v>
      </c>
      <c r="N300">
        <v>1637</v>
      </c>
      <c r="O300">
        <v>1.8326206475259622E-3</v>
      </c>
      <c r="P300">
        <v>1640</v>
      </c>
      <c r="Q300">
        <v>0</v>
      </c>
      <c r="R300">
        <v>1.8326206475259622E-3</v>
      </c>
      <c r="S300">
        <v>1100</v>
      </c>
      <c r="T300">
        <v>1639.0908999999999</v>
      </c>
      <c r="U300">
        <v>2000</v>
      </c>
      <c r="V300">
        <v>1557</v>
      </c>
      <c r="Z300">
        <v>0.6419907407407407</v>
      </c>
    </row>
    <row r="301" spans="1:26">
      <c r="A301" s="3">
        <v>46230</v>
      </c>
      <c r="B301">
        <v>4063.31</v>
      </c>
      <c r="C301">
        <v>1.3000000000000001E-2</v>
      </c>
      <c r="D301">
        <v>65050</v>
      </c>
      <c r="E301">
        <v>7.6E-3</v>
      </c>
      <c r="F301">
        <v>4100</v>
      </c>
      <c r="G301" t="s">
        <v>43</v>
      </c>
      <c r="H301">
        <v>1414</v>
      </c>
      <c r="I301">
        <v>0</v>
      </c>
      <c r="J301">
        <v>0</v>
      </c>
      <c r="K301">
        <v>1414</v>
      </c>
      <c r="L301">
        <v>1421</v>
      </c>
      <c r="M301">
        <v>1439</v>
      </c>
      <c r="N301">
        <v>1386</v>
      </c>
      <c r="O301">
        <v>-4.9261083743842365E-3</v>
      </c>
      <c r="P301">
        <v>1406</v>
      </c>
      <c r="Q301">
        <v>5.6899004267425323E-3</v>
      </c>
      <c r="R301">
        <v>2.0202020202020204E-2</v>
      </c>
      <c r="S301">
        <v>27200</v>
      </c>
      <c r="T301">
        <v>1412.4704999999999</v>
      </c>
      <c r="U301">
        <v>2219</v>
      </c>
      <c r="V301">
        <v>1153</v>
      </c>
      <c r="Z301">
        <v>0.64196759259259262</v>
      </c>
    </row>
    <row r="302" spans="1:26">
      <c r="A302" s="3">
        <v>46230</v>
      </c>
      <c r="B302">
        <v>4063.31</v>
      </c>
      <c r="C302">
        <v>1.3000000000000001E-2</v>
      </c>
      <c r="D302">
        <v>65050</v>
      </c>
      <c r="E302">
        <v>7.6E-3</v>
      </c>
      <c r="F302">
        <v>4182</v>
      </c>
      <c r="G302" t="s">
        <v>44</v>
      </c>
      <c r="H302">
        <v>4336</v>
      </c>
      <c r="I302">
        <v>-47</v>
      </c>
      <c r="J302">
        <v>-1.0723248916267396E-2</v>
      </c>
      <c r="K302">
        <v>4383</v>
      </c>
      <c r="L302">
        <v>4422</v>
      </c>
      <c r="M302">
        <v>4435</v>
      </c>
      <c r="N302">
        <v>4251</v>
      </c>
      <c r="O302">
        <v>-1.9448213478064226E-2</v>
      </c>
      <c r="P302">
        <v>4327</v>
      </c>
      <c r="Q302">
        <v>2.0799630228795934E-3</v>
      </c>
      <c r="R302">
        <v>1.9995295224653022E-2</v>
      </c>
      <c r="S302">
        <v>903800</v>
      </c>
      <c r="T302">
        <v>4326.0523999999996</v>
      </c>
      <c r="U302">
        <v>5738</v>
      </c>
      <c r="V302">
        <v>2830.5</v>
      </c>
      <c r="Z302">
        <v>0.64232638888888893</v>
      </c>
    </row>
    <row r="303" spans="1:26">
      <c r="A303" s="3">
        <v>46230</v>
      </c>
      <c r="B303">
        <v>4063.31</v>
      </c>
      <c r="C303">
        <v>1.3000000000000001E-2</v>
      </c>
      <c r="D303">
        <v>65050</v>
      </c>
      <c r="E303">
        <v>7.6E-3</v>
      </c>
      <c r="F303">
        <v>4188</v>
      </c>
      <c r="G303" t="s">
        <v>45</v>
      </c>
      <c r="H303">
        <v>1222.5</v>
      </c>
      <c r="I303">
        <v>33.5</v>
      </c>
      <c r="J303">
        <v>2.8174936921783012E-2</v>
      </c>
      <c r="K303">
        <v>1189</v>
      </c>
      <c r="L303">
        <v>1204.5</v>
      </c>
      <c r="M303">
        <v>1232.5</v>
      </c>
      <c r="N303">
        <v>1197.5</v>
      </c>
      <c r="O303">
        <v>1.4943960149439602E-2</v>
      </c>
      <c r="P303">
        <v>1217</v>
      </c>
      <c r="Q303">
        <v>4.5193097781429745E-3</v>
      </c>
      <c r="R303">
        <v>2.0876826722338204E-2</v>
      </c>
      <c r="S303">
        <v>4304000</v>
      </c>
      <c r="T303">
        <v>1217.5762</v>
      </c>
      <c r="U303">
        <v>1228.5</v>
      </c>
      <c r="V303">
        <v>846.4</v>
      </c>
      <c r="Z303">
        <v>0.64231481481481478</v>
      </c>
    </row>
    <row r="304" spans="1:26">
      <c r="A304" s="3">
        <v>46230</v>
      </c>
      <c r="B304">
        <v>4063.31</v>
      </c>
      <c r="C304">
        <v>1.3000000000000001E-2</v>
      </c>
      <c r="D304">
        <v>65050</v>
      </c>
      <c r="E304">
        <v>7.6E-3</v>
      </c>
      <c r="F304">
        <v>4220</v>
      </c>
      <c r="G304" t="s">
        <v>46</v>
      </c>
      <c r="H304">
        <v>1826</v>
      </c>
      <c r="I304">
        <v>3</v>
      </c>
      <c r="J304">
        <v>1.6456390565002743E-3</v>
      </c>
      <c r="K304">
        <v>1823</v>
      </c>
      <c r="L304">
        <v>1830</v>
      </c>
      <c r="M304">
        <v>1838</v>
      </c>
      <c r="N304">
        <v>1797</v>
      </c>
      <c r="O304">
        <v>-2.185792349726776E-3</v>
      </c>
      <c r="P304">
        <v>1830</v>
      </c>
      <c r="Q304">
        <v>-2.185792349726776E-3</v>
      </c>
      <c r="R304">
        <v>1.6138007790762382E-2</v>
      </c>
      <c r="S304">
        <v>47600</v>
      </c>
      <c r="T304">
        <v>1823.2731000000001</v>
      </c>
      <c r="U304">
        <v>1921</v>
      </c>
      <c r="V304">
        <v>1487</v>
      </c>
      <c r="Z304">
        <v>0.64184027777777775</v>
      </c>
    </row>
    <row r="305" spans="1:26">
      <c r="A305" s="3">
        <v>46230</v>
      </c>
      <c r="B305">
        <v>4063.31</v>
      </c>
      <c r="C305">
        <v>1.3000000000000001E-2</v>
      </c>
      <c r="D305">
        <v>65050</v>
      </c>
      <c r="E305">
        <v>7.6E-3</v>
      </c>
      <c r="F305">
        <v>4334</v>
      </c>
      <c r="G305" t="s">
        <v>47</v>
      </c>
      <c r="H305">
        <v>378</v>
      </c>
      <c r="I305">
        <v>-4</v>
      </c>
      <c r="J305">
        <v>-1.0471204188481676E-2</v>
      </c>
      <c r="K305">
        <v>382</v>
      </c>
      <c r="L305">
        <v>380</v>
      </c>
      <c r="M305">
        <v>384</v>
      </c>
      <c r="N305">
        <v>378</v>
      </c>
      <c r="O305">
        <v>-5.263157894736842E-3</v>
      </c>
      <c r="P305">
        <v>382</v>
      </c>
      <c r="Q305">
        <v>-1.0471204188481676E-2</v>
      </c>
      <c r="R305">
        <v>0</v>
      </c>
      <c r="S305">
        <v>8700</v>
      </c>
      <c r="T305">
        <v>381.04590000000002</v>
      </c>
      <c r="U305">
        <v>426</v>
      </c>
      <c r="V305">
        <v>365</v>
      </c>
      <c r="Z305">
        <v>0.64219907407407406</v>
      </c>
    </row>
    <row r="306" spans="1:26">
      <c r="A306" s="3">
        <v>46230</v>
      </c>
      <c r="B306">
        <v>4063.31</v>
      </c>
      <c r="C306">
        <v>1.3000000000000001E-2</v>
      </c>
      <c r="D306">
        <v>65050</v>
      </c>
      <c r="E306">
        <v>7.6E-3</v>
      </c>
      <c r="F306">
        <v>4523</v>
      </c>
      <c r="G306" t="s">
        <v>48</v>
      </c>
      <c r="H306">
        <v>4755</v>
      </c>
      <c r="I306">
        <v>99</v>
      </c>
      <c r="J306">
        <v>2.1262886597938145E-2</v>
      </c>
      <c r="K306">
        <v>4656</v>
      </c>
      <c r="L306">
        <v>4649</v>
      </c>
      <c r="M306">
        <v>4786</v>
      </c>
      <c r="N306">
        <v>4636</v>
      </c>
      <c r="O306">
        <v>2.2800602280060228E-2</v>
      </c>
      <c r="P306">
        <v>4770</v>
      </c>
      <c r="Q306">
        <v>-3.1446540880503146E-3</v>
      </c>
      <c r="R306">
        <v>2.5668679896462467E-2</v>
      </c>
      <c r="S306">
        <v>1653900</v>
      </c>
      <c r="T306">
        <v>4731.9398000000001</v>
      </c>
      <c r="U306">
        <v>5243</v>
      </c>
      <c r="V306">
        <v>3660</v>
      </c>
      <c r="Z306">
        <v>0.64231481481481478</v>
      </c>
    </row>
    <row r="307" spans="1:26">
      <c r="A307" s="3">
        <v>46230</v>
      </c>
      <c r="B307">
        <v>4063.31</v>
      </c>
      <c r="C307">
        <v>1.3000000000000001E-2</v>
      </c>
      <c r="D307">
        <v>65050</v>
      </c>
      <c r="E307">
        <v>7.6E-3</v>
      </c>
      <c r="F307">
        <v>4528</v>
      </c>
      <c r="G307" t="s">
        <v>49</v>
      </c>
      <c r="H307">
        <v>2437.5</v>
      </c>
      <c r="I307">
        <v>2.5</v>
      </c>
      <c r="J307">
        <v>1.026694045174538E-3</v>
      </c>
      <c r="K307">
        <v>2435</v>
      </c>
      <c r="L307">
        <v>2410</v>
      </c>
      <c r="M307">
        <v>2448.5</v>
      </c>
      <c r="N307">
        <v>2406</v>
      </c>
      <c r="O307">
        <v>1.1410788381742738E-2</v>
      </c>
      <c r="P307">
        <v>2447</v>
      </c>
      <c r="Q307">
        <v>-3.8823048630976706E-3</v>
      </c>
      <c r="R307">
        <v>1.3092269326683292E-2</v>
      </c>
      <c r="S307">
        <v>1018300</v>
      </c>
      <c r="T307">
        <v>2435.0129999999999</v>
      </c>
      <c r="U307">
        <v>2674.5</v>
      </c>
      <c r="V307">
        <v>2114.5</v>
      </c>
      <c r="Z307">
        <v>0.64228009259259256</v>
      </c>
    </row>
    <row r="308" spans="1:26">
      <c r="A308" s="3">
        <v>46230</v>
      </c>
      <c r="B308">
        <v>4063.31</v>
      </c>
      <c r="C308">
        <v>1.3000000000000001E-2</v>
      </c>
      <c r="D308">
        <v>65050</v>
      </c>
      <c r="E308">
        <v>7.6E-3</v>
      </c>
      <c r="F308">
        <v>4661</v>
      </c>
      <c r="G308" t="s">
        <v>50</v>
      </c>
      <c r="H308">
        <v>2827</v>
      </c>
      <c r="I308">
        <v>144.5</v>
      </c>
      <c r="J308">
        <v>5.386766076421249E-2</v>
      </c>
      <c r="K308">
        <v>2682.5</v>
      </c>
      <c r="L308">
        <v>2708</v>
      </c>
      <c r="M308">
        <v>2831</v>
      </c>
      <c r="N308">
        <v>2708</v>
      </c>
      <c r="O308">
        <v>4.3943870014771048E-2</v>
      </c>
      <c r="P308">
        <v>2814.5</v>
      </c>
      <c r="Q308">
        <v>4.4412861964825013E-3</v>
      </c>
      <c r="R308">
        <v>4.3943870014771048E-2</v>
      </c>
      <c r="S308">
        <v>6446700</v>
      </c>
      <c r="T308">
        <v>2792.4222</v>
      </c>
      <c r="U308">
        <v>2947</v>
      </c>
      <c r="V308">
        <v>2103</v>
      </c>
      <c r="Z308">
        <v>0.64234953703703701</v>
      </c>
    </row>
    <row r="309" spans="1:26">
      <c r="A309" s="3">
        <v>46230</v>
      </c>
      <c r="B309">
        <v>4063.31</v>
      </c>
      <c r="C309">
        <v>1.3000000000000001E-2</v>
      </c>
      <c r="D309">
        <v>65050</v>
      </c>
      <c r="E309">
        <v>7.6E-3</v>
      </c>
      <c r="F309">
        <v>5020</v>
      </c>
      <c r="G309" t="s">
        <v>51</v>
      </c>
      <c r="H309">
        <v>1320</v>
      </c>
      <c r="I309">
        <v>0</v>
      </c>
      <c r="J309">
        <v>0</v>
      </c>
      <c r="K309">
        <v>1320</v>
      </c>
      <c r="L309">
        <v>1314</v>
      </c>
      <c r="M309">
        <v>1330.5</v>
      </c>
      <c r="N309">
        <v>1311.5</v>
      </c>
      <c r="O309">
        <v>4.5662100456621002E-3</v>
      </c>
      <c r="P309">
        <v>1317</v>
      </c>
      <c r="Q309">
        <v>2.2779043280182231E-3</v>
      </c>
      <c r="R309">
        <v>6.4811284788410216E-3</v>
      </c>
      <c r="S309">
        <v>3720900</v>
      </c>
      <c r="T309">
        <v>1319.2009</v>
      </c>
      <c r="U309">
        <v>1552.5</v>
      </c>
      <c r="V309">
        <v>1113</v>
      </c>
      <c r="Z309">
        <v>0.64232638888888893</v>
      </c>
    </row>
    <row r="310" spans="1:26">
      <c r="A310" s="3">
        <v>46230</v>
      </c>
      <c r="B310">
        <v>4063.31</v>
      </c>
      <c r="C310">
        <v>1.3000000000000001E-2</v>
      </c>
      <c r="D310">
        <v>65050</v>
      </c>
      <c r="E310">
        <v>7.6E-3</v>
      </c>
      <c r="F310">
        <v>5201</v>
      </c>
      <c r="G310" t="s">
        <v>52</v>
      </c>
      <c r="H310">
        <v>6242</v>
      </c>
      <c r="I310">
        <v>55</v>
      </c>
      <c r="J310">
        <v>8.8896072409891704E-3</v>
      </c>
      <c r="K310">
        <v>6187</v>
      </c>
      <c r="L310">
        <v>6237</v>
      </c>
      <c r="M310">
        <v>6274</v>
      </c>
      <c r="N310">
        <v>6144</v>
      </c>
      <c r="O310">
        <v>8.0166746833413498E-4</v>
      </c>
      <c r="P310">
        <v>6250</v>
      </c>
      <c r="Q310">
        <v>-1.2800000000000001E-3</v>
      </c>
      <c r="R310">
        <v>1.5950520833333332E-2</v>
      </c>
      <c r="S310">
        <v>727400</v>
      </c>
      <c r="T310">
        <v>6217.4486999999999</v>
      </c>
      <c r="U310">
        <v>8315</v>
      </c>
      <c r="V310">
        <v>5177</v>
      </c>
      <c r="Z310">
        <v>0.64225694444444448</v>
      </c>
    </row>
    <row r="311" spans="1:26">
      <c r="A311" s="3">
        <v>46230</v>
      </c>
      <c r="B311">
        <v>4063.31</v>
      </c>
      <c r="C311">
        <v>1.3000000000000001E-2</v>
      </c>
      <c r="D311">
        <v>65050</v>
      </c>
      <c r="E311">
        <v>7.6E-3</v>
      </c>
      <c r="F311">
        <v>5302</v>
      </c>
      <c r="G311" t="s">
        <v>53</v>
      </c>
      <c r="H311">
        <v>4760</v>
      </c>
      <c r="I311">
        <v>90</v>
      </c>
      <c r="J311">
        <v>1.9271948608137045E-2</v>
      </c>
      <c r="K311">
        <v>4670</v>
      </c>
      <c r="L311">
        <v>4670</v>
      </c>
      <c r="M311">
        <v>4775</v>
      </c>
      <c r="N311">
        <v>4670</v>
      </c>
      <c r="O311">
        <v>1.9271948608137045E-2</v>
      </c>
      <c r="P311">
        <v>4740</v>
      </c>
      <c r="Q311">
        <v>4.2194092827004216E-3</v>
      </c>
      <c r="R311">
        <v>1.9271948608137045E-2</v>
      </c>
      <c r="S311">
        <v>31000</v>
      </c>
      <c r="T311">
        <v>4740.9031999999997</v>
      </c>
      <c r="U311">
        <v>5080</v>
      </c>
      <c r="V311">
        <v>4390</v>
      </c>
      <c r="Z311">
        <v>0.6422106481481481</v>
      </c>
    </row>
    <row r="312" spans="1:26">
      <c r="A312" s="3">
        <v>46230</v>
      </c>
      <c r="B312">
        <v>4063.31</v>
      </c>
      <c r="C312">
        <v>1.3000000000000001E-2</v>
      </c>
      <c r="D312">
        <v>65050</v>
      </c>
      <c r="E312">
        <v>7.6E-3</v>
      </c>
      <c r="F312">
        <v>5310</v>
      </c>
      <c r="G312" t="s">
        <v>54</v>
      </c>
      <c r="H312">
        <v>6860</v>
      </c>
      <c r="I312">
        <v>140</v>
      </c>
      <c r="J312">
        <v>2.0833333333333332E-2</v>
      </c>
      <c r="K312">
        <v>6720</v>
      </c>
      <c r="L312">
        <v>6800</v>
      </c>
      <c r="M312">
        <v>6980</v>
      </c>
      <c r="N312">
        <v>6670</v>
      </c>
      <c r="O312">
        <v>8.8235294117647058E-3</v>
      </c>
      <c r="P312">
        <v>6910</v>
      </c>
      <c r="Q312">
        <v>-7.2358900144717797E-3</v>
      </c>
      <c r="R312">
        <v>2.8485757121439279E-2</v>
      </c>
      <c r="S312">
        <v>79800</v>
      </c>
      <c r="T312">
        <v>6836.0775999999996</v>
      </c>
      <c r="U312">
        <v>8990</v>
      </c>
      <c r="V312">
        <v>4825</v>
      </c>
      <c r="Z312">
        <v>0.64151620370370366</v>
      </c>
    </row>
    <row r="313" spans="1:26">
      <c r="A313" s="3">
        <v>46230</v>
      </c>
      <c r="B313">
        <v>4063.31</v>
      </c>
      <c r="C313">
        <v>1.3000000000000001E-2</v>
      </c>
      <c r="D313">
        <v>65050</v>
      </c>
      <c r="E313">
        <v>7.6E-3</v>
      </c>
      <c r="F313">
        <v>5334</v>
      </c>
      <c r="G313" t="s">
        <v>55</v>
      </c>
      <c r="H313">
        <v>9384</v>
      </c>
      <c r="I313">
        <v>-54</v>
      </c>
      <c r="J313">
        <v>-5.7215511760966304E-3</v>
      </c>
      <c r="K313">
        <v>9438</v>
      </c>
      <c r="L313">
        <v>9501</v>
      </c>
      <c r="M313">
        <v>9519</v>
      </c>
      <c r="N313">
        <v>9216</v>
      </c>
      <c r="O313">
        <v>-1.2314493211240922E-2</v>
      </c>
      <c r="P313">
        <v>9412</v>
      </c>
      <c r="Q313">
        <v>-2.9749256268593286E-3</v>
      </c>
      <c r="R313">
        <v>1.8229166666666668E-2</v>
      </c>
      <c r="S313">
        <v>628700</v>
      </c>
      <c r="T313">
        <v>9366.4318000000003</v>
      </c>
      <c r="U313">
        <v>11265</v>
      </c>
      <c r="V313">
        <v>6421</v>
      </c>
      <c r="Z313">
        <v>0.64232638888888893</v>
      </c>
    </row>
    <row r="314" spans="1:26">
      <c r="A314" s="3">
        <v>46230</v>
      </c>
      <c r="B314">
        <v>4063.31</v>
      </c>
      <c r="C314">
        <v>1.3000000000000001E-2</v>
      </c>
      <c r="D314">
        <v>65050</v>
      </c>
      <c r="E314">
        <v>7.6E-3</v>
      </c>
      <c r="F314">
        <v>5706</v>
      </c>
      <c r="G314" t="s">
        <v>56</v>
      </c>
      <c r="H314">
        <v>31190</v>
      </c>
      <c r="I314">
        <v>-720</v>
      </c>
      <c r="J314">
        <v>-2.2563459730492008E-2</v>
      </c>
      <c r="K314">
        <v>31910</v>
      </c>
      <c r="L314">
        <v>31910</v>
      </c>
      <c r="M314">
        <v>32230</v>
      </c>
      <c r="N314">
        <v>30240</v>
      </c>
      <c r="O314">
        <v>-2.2563459730492008E-2</v>
      </c>
      <c r="P314">
        <v>30730</v>
      </c>
      <c r="Q314">
        <v>1.4969085584119753E-2</v>
      </c>
      <c r="R314">
        <v>3.1415343915343917E-2</v>
      </c>
      <c r="S314">
        <v>853500</v>
      </c>
      <c r="T314">
        <v>30897.366099999999</v>
      </c>
      <c r="U314">
        <v>57700</v>
      </c>
      <c r="V314">
        <v>17995</v>
      </c>
      <c r="Z314">
        <v>0.64234953703703701</v>
      </c>
    </row>
    <row r="315" spans="1:26">
      <c r="A315" s="3">
        <v>46230</v>
      </c>
      <c r="B315">
        <v>4063.31</v>
      </c>
      <c r="C315">
        <v>1.3000000000000001E-2</v>
      </c>
      <c r="D315">
        <v>65050</v>
      </c>
      <c r="E315">
        <v>7.6E-3</v>
      </c>
      <c r="F315">
        <v>5711</v>
      </c>
      <c r="G315" t="s">
        <v>57</v>
      </c>
      <c r="H315">
        <v>4218</v>
      </c>
      <c r="I315">
        <v>52</v>
      </c>
      <c r="J315">
        <v>1.2481997119539127E-2</v>
      </c>
      <c r="K315">
        <v>4166</v>
      </c>
      <c r="L315">
        <v>4236</v>
      </c>
      <c r="M315">
        <v>4242</v>
      </c>
      <c r="N315">
        <v>4114</v>
      </c>
      <c r="O315">
        <v>-4.24929178470255E-3</v>
      </c>
      <c r="P315">
        <v>4178</v>
      </c>
      <c r="Q315">
        <v>9.5739588319770225E-3</v>
      </c>
      <c r="R315">
        <v>2.5279533300923675E-2</v>
      </c>
      <c r="S315">
        <v>658300</v>
      </c>
      <c r="T315">
        <v>4181.0424999999996</v>
      </c>
      <c r="U315">
        <v>6126</v>
      </c>
      <c r="V315">
        <v>3690</v>
      </c>
      <c r="Z315">
        <v>0.64233796296296297</v>
      </c>
    </row>
    <row r="316" spans="1:26">
      <c r="A316" s="3">
        <v>46230</v>
      </c>
      <c r="B316">
        <v>4063.31</v>
      </c>
      <c r="C316">
        <v>1.3000000000000001E-2</v>
      </c>
      <c r="D316">
        <v>65050</v>
      </c>
      <c r="E316">
        <v>7.6E-3</v>
      </c>
      <c r="F316">
        <v>5713</v>
      </c>
      <c r="G316" t="s">
        <v>58</v>
      </c>
      <c r="H316">
        <v>7777</v>
      </c>
      <c r="I316">
        <v>317</v>
      </c>
      <c r="J316">
        <v>4.2493297587131371E-2</v>
      </c>
      <c r="K316">
        <v>7460</v>
      </c>
      <c r="L316">
        <v>7610</v>
      </c>
      <c r="M316">
        <v>7787</v>
      </c>
      <c r="N316">
        <v>7506</v>
      </c>
      <c r="O316">
        <v>2.1944809461235216E-2</v>
      </c>
      <c r="P316">
        <v>7673</v>
      </c>
      <c r="Q316">
        <v>1.355402059168513E-2</v>
      </c>
      <c r="R316">
        <v>3.610444977351452E-2</v>
      </c>
      <c r="S316">
        <v>2385800</v>
      </c>
      <c r="T316">
        <v>7686.2358000000004</v>
      </c>
      <c r="U316">
        <v>13300</v>
      </c>
      <c r="V316">
        <v>6552</v>
      </c>
      <c r="Z316">
        <v>0.64232638888888893</v>
      </c>
    </row>
    <row r="317" spans="1:26">
      <c r="A317" s="3">
        <v>46230</v>
      </c>
      <c r="B317">
        <v>4063.31</v>
      </c>
      <c r="C317">
        <v>1.3000000000000001E-2</v>
      </c>
      <c r="D317">
        <v>65050</v>
      </c>
      <c r="E317">
        <v>7.6E-3</v>
      </c>
      <c r="F317">
        <v>5802</v>
      </c>
      <c r="G317" t="s">
        <v>59</v>
      </c>
      <c r="H317">
        <v>2356.5</v>
      </c>
      <c r="I317">
        <v>-112.5</v>
      </c>
      <c r="J317">
        <v>-4.5565006075334147E-2</v>
      </c>
      <c r="K317">
        <v>2469</v>
      </c>
      <c r="L317">
        <v>2419</v>
      </c>
      <c r="M317">
        <v>2429</v>
      </c>
      <c r="N317">
        <v>2308</v>
      </c>
      <c r="O317">
        <v>-2.583712277800744E-2</v>
      </c>
      <c r="P317">
        <v>2348</v>
      </c>
      <c r="Q317">
        <v>3.6201022146507668E-3</v>
      </c>
      <c r="R317">
        <v>2.1013864818024263E-2</v>
      </c>
      <c r="S317">
        <v>13900500</v>
      </c>
      <c r="T317">
        <v>2359.6813999999999</v>
      </c>
      <c r="U317">
        <v>3019</v>
      </c>
      <c r="V317">
        <v>2151.5</v>
      </c>
      <c r="Z317">
        <v>0.64234953703703701</v>
      </c>
    </row>
    <row r="318" spans="1:26">
      <c r="A318" s="3">
        <v>46230</v>
      </c>
      <c r="B318">
        <v>4063.31</v>
      </c>
      <c r="C318">
        <v>1.3000000000000001E-2</v>
      </c>
      <c r="D318">
        <v>65050</v>
      </c>
      <c r="E318">
        <v>7.6E-3</v>
      </c>
      <c r="F318">
        <v>5803</v>
      </c>
      <c r="G318" t="s">
        <v>60</v>
      </c>
      <c r="H318">
        <v>4331</v>
      </c>
      <c r="I318">
        <v>-262</v>
      </c>
      <c r="J318">
        <v>-5.7043326801654692E-2</v>
      </c>
      <c r="K318">
        <v>4593</v>
      </c>
      <c r="L318">
        <v>4532</v>
      </c>
      <c r="M318">
        <v>4565</v>
      </c>
      <c r="N318">
        <v>4233</v>
      </c>
      <c r="O318">
        <v>-4.4351279788172993E-2</v>
      </c>
      <c r="P318">
        <v>4317</v>
      </c>
      <c r="Q318">
        <v>3.2429928190873293E-3</v>
      </c>
      <c r="R318">
        <v>2.3151429246397355E-2</v>
      </c>
      <c r="S318">
        <v>39709800</v>
      </c>
      <c r="T318">
        <v>4324.9486999999999</v>
      </c>
      <c r="U318">
        <v>7933</v>
      </c>
      <c r="V318">
        <v>3888</v>
      </c>
      <c r="Z318">
        <v>0.64234953703703701</v>
      </c>
    </row>
    <row r="319" spans="1:26">
      <c r="A319" s="3">
        <v>46230</v>
      </c>
      <c r="B319">
        <v>4063.31</v>
      </c>
      <c r="C319">
        <v>1.3000000000000001E-2</v>
      </c>
      <c r="D319">
        <v>65050</v>
      </c>
      <c r="E319">
        <v>7.6E-3</v>
      </c>
      <c r="F319">
        <v>6038</v>
      </c>
      <c r="G319" t="s">
        <v>61</v>
      </c>
      <c r="H319">
        <v>822</v>
      </c>
      <c r="I319">
        <v>4</v>
      </c>
      <c r="J319">
        <v>4.8899755501222494E-3</v>
      </c>
      <c r="K319">
        <v>818</v>
      </c>
      <c r="L319">
        <v>818</v>
      </c>
      <c r="M319">
        <v>827</v>
      </c>
      <c r="N319">
        <v>818</v>
      </c>
      <c r="O319">
        <v>4.8899755501222494E-3</v>
      </c>
      <c r="P319">
        <v>822</v>
      </c>
      <c r="Q319">
        <v>0</v>
      </c>
      <c r="R319">
        <v>4.8899755501222494E-3</v>
      </c>
      <c r="S319">
        <v>4000</v>
      </c>
      <c r="T319">
        <v>823.125</v>
      </c>
      <c r="U319">
        <v>991</v>
      </c>
      <c r="V319">
        <v>790</v>
      </c>
      <c r="Z319">
        <v>0.62040509259259258</v>
      </c>
    </row>
    <row r="320" spans="1:26">
      <c r="A320" s="3">
        <v>46230</v>
      </c>
      <c r="B320">
        <v>4063.31</v>
      </c>
      <c r="C320">
        <v>1.3000000000000001E-2</v>
      </c>
      <c r="D320">
        <v>65050</v>
      </c>
      <c r="E320">
        <v>7.6E-3</v>
      </c>
      <c r="F320">
        <v>6156</v>
      </c>
      <c r="G320" t="s">
        <v>62</v>
      </c>
      <c r="H320">
        <v>1789</v>
      </c>
      <c r="I320">
        <v>15</v>
      </c>
      <c r="J320">
        <v>8.4554678692220966E-3</v>
      </c>
      <c r="K320">
        <v>1774</v>
      </c>
      <c r="L320">
        <v>1771</v>
      </c>
      <c r="M320">
        <v>1795</v>
      </c>
      <c r="N320">
        <v>1766</v>
      </c>
      <c r="O320">
        <v>1.0163749294184076E-2</v>
      </c>
      <c r="P320">
        <v>1776</v>
      </c>
      <c r="Q320">
        <v>7.3198198198198196E-3</v>
      </c>
      <c r="R320">
        <v>1.3023782559456399E-2</v>
      </c>
      <c r="S320">
        <v>10400</v>
      </c>
      <c r="T320">
        <v>1783.25</v>
      </c>
      <c r="U320">
        <v>2086</v>
      </c>
      <c r="V320">
        <v>1677</v>
      </c>
      <c r="Z320">
        <v>0.63513888888888892</v>
      </c>
    </row>
    <row r="321" spans="1:26">
      <c r="A321" s="3">
        <v>46230</v>
      </c>
      <c r="B321">
        <v>4063.31</v>
      </c>
      <c r="C321">
        <v>1.3000000000000001E-2</v>
      </c>
      <c r="D321">
        <v>65050</v>
      </c>
      <c r="E321">
        <v>7.6E-3</v>
      </c>
      <c r="F321">
        <v>6178</v>
      </c>
      <c r="G321" t="s">
        <v>63</v>
      </c>
      <c r="H321">
        <v>2526</v>
      </c>
      <c r="I321">
        <v>40.5</v>
      </c>
      <c r="J321">
        <v>1.6294508147254073E-2</v>
      </c>
      <c r="K321">
        <v>2485.5</v>
      </c>
      <c r="L321">
        <v>2499.5</v>
      </c>
      <c r="M321">
        <v>2539.5</v>
      </c>
      <c r="N321">
        <v>2495.5</v>
      </c>
      <c r="O321">
        <v>1.0602120424084817E-2</v>
      </c>
      <c r="P321">
        <v>2519</v>
      </c>
      <c r="Q321">
        <v>2.7788805081381501E-3</v>
      </c>
      <c r="R321">
        <v>1.2221999599278702E-2</v>
      </c>
      <c r="S321">
        <v>4050800</v>
      </c>
      <c r="T321">
        <v>2518.3915000000002</v>
      </c>
      <c r="U321">
        <v>2496</v>
      </c>
      <c r="V321">
        <v>1663.5</v>
      </c>
      <c r="Z321">
        <v>0.64233796296296297</v>
      </c>
    </row>
    <row r="322" spans="1:26">
      <c r="A322" s="3">
        <v>46230</v>
      </c>
      <c r="B322">
        <v>4063.31</v>
      </c>
      <c r="C322">
        <v>1.3000000000000001E-2</v>
      </c>
      <c r="D322">
        <v>65050</v>
      </c>
      <c r="E322">
        <v>7.6E-3</v>
      </c>
      <c r="F322">
        <v>6208</v>
      </c>
      <c r="G322" t="s">
        <v>64</v>
      </c>
      <c r="H322">
        <v>1645</v>
      </c>
      <c r="I322">
        <v>21</v>
      </c>
      <c r="J322">
        <v>1.2931034482758621E-2</v>
      </c>
      <c r="K322">
        <v>1624</v>
      </c>
      <c r="L322">
        <v>1648</v>
      </c>
      <c r="M322">
        <v>1657</v>
      </c>
      <c r="N322">
        <v>1605</v>
      </c>
      <c r="O322">
        <v>-1.8203883495145632E-3</v>
      </c>
      <c r="P322">
        <v>1629</v>
      </c>
      <c r="Q322">
        <v>9.8219766728054013E-3</v>
      </c>
      <c r="R322">
        <v>2.4922118380062305E-2</v>
      </c>
      <c r="S322">
        <v>41600</v>
      </c>
      <c r="T322">
        <v>1631.4205999999999</v>
      </c>
      <c r="U322">
        <v>3135</v>
      </c>
      <c r="V322">
        <v>1501</v>
      </c>
      <c r="Z322">
        <v>0.64230324074074074</v>
      </c>
    </row>
    <row r="323" spans="1:26">
      <c r="A323" s="3">
        <v>46230</v>
      </c>
      <c r="B323">
        <v>4063.31</v>
      </c>
      <c r="C323">
        <v>1.3000000000000001E-2</v>
      </c>
      <c r="D323">
        <v>65050</v>
      </c>
      <c r="E323">
        <v>7.6E-3</v>
      </c>
      <c r="F323">
        <v>6356</v>
      </c>
      <c r="G323" t="s">
        <v>65</v>
      </c>
      <c r="H323">
        <v>1380</v>
      </c>
      <c r="I323">
        <v>18</v>
      </c>
      <c r="J323">
        <v>1.3215859030837005E-2</v>
      </c>
      <c r="K323">
        <v>1362</v>
      </c>
      <c r="L323">
        <v>1367</v>
      </c>
      <c r="M323">
        <v>1400</v>
      </c>
      <c r="N323">
        <v>1325</v>
      </c>
      <c r="O323">
        <v>9.5098756400877841E-3</v>
      </c>
      <c r="P323">
        <v>1359</v>
      </c>
      <c r="Q323">
        <v>1.5452538631346579E-2</v>
      </c>
      <c r="R323">
        <v>4.1509433962264149E-2</v>
      </c>
      <c r="S323">
        <v>191400</v>
      </c>
      <c r="T323">
        <v>1359.4817</v>
      </c>
      <c r="U323">
        <v>2287</v>
      </c>
      <c r="V323">
        <v>810</v>
      </c>
      <c r="Z323">
        <v>0.64115740740740745</v>
      </c>
    </row>
    <row r="324" spans="1:26">
      <c r="A324" s="3">
        <v>46230</v>
      </c>
      <c r="B324">
        <v>4063.31</v>
      </c>
      <c r="C324">
        <v>1.3000000000000001E-2</v>
      </c>
      <c r="D324">
        <v>65050</v>
      </c>
      <c r="E324">
        <v>7.6E-3</v>
      </c>
      <c r="F324">
        <v>6378</v>
      </c>
      <c r="G324" t="s">
        <v>66</v>
      </c>
      <c r="H324">
        <v>1217</v>
      </c>
      <c r="I324">
        <v>16</v>
      </c>
      <c r="J324">
        <v>1.3322231473771857E-2</v>
      </c>
      <c r="K324">
        <v>1201</v>
      </c>
      <c r="L324">
        <v>1215</v>
      </c>
      <c r="M324">
        <v>1226</v>
      </c>
      <c r="N324">
        <v>1202</v>
      </c>
      <c r="O324">
        <v>1.6460905349794238E-3</v>
      </c>
      <c r="P324">
        <v>1216</v>
      </c>
      <c r="Q324">
        <v>8.2236842105263153E-4</v>
      </c>
      <c r="R324">
        <v>1.2479201331114808E-2</v>
      </c>
      <c r="S324">
        <v>83200</v>
      </c>
      <c r="T324">
        <v>1218.2150999999999</v>
      </c>
      <c r="U324">
        <v>1950</v>
      </c>
      <c r="V324">
        <v>1101</v>
      </c>
      <c r="Z324">
        <v>0.64173611111111106</v>
      </c>
    </row>
    <row r="325" spans="1:26">
      <c r="A325" s="3">
        <v>46230</v>
      </c>
      <c r="B325">
        <v>4063.31</v>
      </c>
      <c r="C325">
        <v>1.3000000000000001E-2</v>
      </c>
      <c r="D325">
        <v>65050</v>
      </c>
      <c r="E325">
        <v>7.6E-3</v>
      </c>
      <c r="F325">
        <v>6526</v>
      </c>
      <c r="G325" t="s">
        <v>67</v>
      </c>
      <c r="H325">
        <v>2396</v>
      </c>
      <c r="I325">
        <v>3.5</v>
      </c>
      <c r="J325">
        <v>1.4629049111807733E-3</v>
      </c>
      <c r="K325">
        <v>2392.5</v>
      </c>
      <c r="L325">
        <v>2414.5</v>
      </c>
      <c r="M325">
        <v>2447.5</v>
      </c>
      <c r="N325">
        <v>2358</v>
      </c>
      <c r="O325">
        <v>-7.6620418306067506E-3</v>
      </c>
      <c r="P325">
        <v>2391</v>
      </c>
      <c r="Q325">
        <v>2.0911752404851529E-3</v>
      </c>
      <c r="R325">
        <v>1.6115351993214587E-2</v>
      </c>
      <c r="S325">
        <v>5717500</v>
      </c>
      <c r="T325">
        <v>2396.7566999999999</v>
      </c>
      <c r="U325">
        <v>3200</v>
      </c>
      <c r="V325">
        <v>1678.5</v>
      </c>
      <c r="Z325">
        <v>0.64233796296296297</v>
      </c>
    </row>
    <row r="326" spans="1:26">
      <c r="A326" s="3">
        <v>46230</v>
      </c>
      <c r="B326">
        <v>4063.31</v>
      </c>
      <c r="C326">
        <v>1.3000000000000001E-2</v>
      </c>
      <c r="D326">
        <v>65050</v>
      </c>
      <c r="E326">
        <v>7.6E-3</v>
      </c>
      <c r="F326">
        <v>6586</v>
      </c>
      <c r="G326" t="s">
        <v>68</v>
      </c>
      <c r="H326">
        <v>5832</v>
      </c>
      <c r="I326">
        <v>209</v>
      </c>
      <c r="J326">
        <v>3.716877111861995E-2</v>
      </c>
      <c r="K326">
        <v>5623</v>
      </c>
      <c r="L326">
        <v>5750</v>
      </c>
      <c r="M326">
        <v>5838</v>
      </c>
      <c r="N326">
        <v>5697</v>
      </c>
      <c r="O326">
        <v>1.4260869565217391E-2</v>
      </c>
      <c r="P326">
        <v>5810</v>
      </c>
      <c r="Q326">
        <v>3.7865748709122204E-3</v>
      </c>
      <c r="R326">
        <v>2.3696682464454975E-2</v>
      </c>
      <c r="S326">
        <v>404800</v>
      </c>
      <c r="T326">
        <v>5789.1057000000001</v>
      </c>
      <c r="U326">
        <v>6130</v>
      </c>
      <c r="V326">
        <v>4633</v>
      </c>
      <c r="Z326">
        <v>0.64231481481481478</v>
      </c>
    </row>
    <row r="327" spans="1:26">
      <c r="A327" s="3">
        <v>46230</v>
      </c>
      <c r="B327">
        <v>4063.31</v>
      </c>
      <c r="C327">
        <v>1.3000000000000001E-2</v>
      </c>
      <c r="D327">
        <v>65050</v>
      </c>
      <c r="E327">
        <v>7.6E-3</v>
      </c>
      <c r="F327">
        <v>6594</v>
      </c>
      <c r="G327" t="s">
        <v>69</v>
      </c>
      <c r="H327">
        <v>2570</v>
      </c>
      <c r="I327">
        <v>21</v>
      </c>
      <c r="J327">
        <v>8.2385249117300895E-3</v>
      </c>
      <c r="K327">
        <v>2549</v>
      </c>
      <c r="L327">
        <v>2538</v>
      </c>
      <c r="M327">
        <v>2580</v>
      </c>
      <c r="N327">
        <v>2532</v>
      </c>
      <c r="O327">
        <v>1.260835303388495E-2</v>
      </c>
      <c r="P327">
        <v>2565</v>
      </c>
      <c r="Q327">
        <v>1.9493177387914229E-3</v>
      </c>
      <c r="R327">
        <v>1.5007898894154818E-2</v>
      </c>
      <c r="S327">
        <v>3474900</v>
      </c>
      <c r="T327">
        <v>2560.9548</v>
      </c>
      <c r="U327">
        <v>2922</v>
      </c>
      <c r="V327">
        <v>1937</v>
      </c>
      <c r="Z327">
        <v>0.64234953703703701</v>
      </c>
    </row>
    <row r="328" spans="1:26">
      <c r="A328" s="3">
        <v>46230</v>
      </c>
      <c r="B328">
        <v>4063.31</v>
      </c>
      <c r="C328">
        <v>1.3000000000000001E-2</v>
      </c>
      <c r="D328">
        <v>65050</v>
      </c>
      <c r="E328">
        <v>7.6E-3</v>
      </c>
      <c r="F328">
        <v>6674</v>
      </c>
      <c r="G328" t="s">
        <v>70</v>
      </c>
      <c r="H328">
        <v>5790</v>
      </c>
      <c r="I328">
        <v>-60</v>
      </c>
      <c r="J328">
        <v>-1.0256410256410256E-2</v>
      </c>
      <c r="K328">
        <v>5850</v>
      </c>
      <c r="L328">
        <v>5836</v>
      </c>
      <c r="M328">
        <v>5850</v>
      </c>
      <c r="N328">
        <v>5693</v>
      </c>
      <c r="O328">
        <v>-7.8821110349554489E-3</v>
      </c>
      <c r="P328">
        <v>5785</v>
      </c>
      <c r="Q328">
        <v>8.6430423509075197E-4</v>
      </c>
      <c r="R328">
        <v>1.7038468294396626E-2</v>
      </c>
      <c r="S328">
        <v>548400</v>
      </c>
      <c r="T328">
        <v>5791.4741999999997</v>
      </c>
      <c r="U328">
        <v>7899</v>
      </c>
      <c r="V328">
        <v>3532</v>
      </c>
      <c r="Z328">
        <v>0.64231481481481478</v>
      </c>
    </row>
    <row r="329" spans="1:26">
      <c r="A329" s="3">
        <v>46230</v>
      </c>
      <c r="B329">
        <v>4063.31</v>
      </c>
      <c r="C329">
        <v>1.3000000000000001E-2</v>
      </c>
      <c r="D329">
        <v>65050</v>
      </c>
      <c r="E329">
        <v>7.6E-3</v>
      </c>
      <c r="F329">
        <v>6758</v>
      </c>
      <c r="G329" t="s">
        <v>71</v>
      </c>
      <c r="H329">
        <v>3562</v>
      </c>
      <c r="I329">
        <v>153</v>
      </c>
      <c r="J329">
        <v>4.4881196831915521E-2</v>
      </c>
      <c r="K329">
        <v>3409</v>
      </c>
      <c r="L329">
        <v>3453</v>
      </c>
      <c r="M329">
        <v>3574</v>
      </c>
      <c r="N329">
        <v>3440</v>
      </c>
      <c r="O329">
        <v>3.1566753547639735E-2</v>
      </c>
      <c r="P329">
        <v>3559</v>
      </c>
      <c r="Q329">
        <v>8.4293340826074739E-4</v>
      </c>
      <c r="R329">
        <v>3.5465116279069765E-2</v>
      </c>
      <c r="S329">
        <v>12330800</v>
      </c>
      <c r="T329">
        <v>3536.9922999999999</v>
      </c>
      <c r="U329">
        <v>4124</v>
      </c>
      <c r="V329">
        <v>3043</v>
      </c>
      <c r="Z329">
        <v>0.64233796296296297</v>
      </c>
    </row>
    <row r="330" spans="1:26">
      <c r="A330" s="3">
        <v>46230</v>
      </c>
      <c r="B330">
        <v>4063.31</v>
      </c>
      <c r="C330">
        <v>1.3000000000000001E-2</v>
      </c>
      <c r="D330">
        <v>65050</v>
      </c>
      <c r="E330">
        <v>7.6E-3</v>
      </c>
      <c r="F330">
        <v>6810</v>
      </c>
      <c r="G330" t="s">
        <v>72</v>
      </c>
      <c r="H330">
        <v>2161</v>
      </c>
      <c r="I330">
        <v>43</v>
      </c>
      <c r="J330">
        <v>2.0302171860245515E-2</v>
      </c>
      <c r="K330">
        <v>2118</v>
      </c>
      <c r="L330">
        <v>2150</v>
      </c>
      <c r="M330">
        <v>2172</v>
      </c>
      <c r="N330">
        <v>2126</v>
      </c>
      <c r="O330">
        <v>5.1162790697674414E-3</v>
      </c>
      <c r="P330">
        <v>2168</v>
      </c>
      <c r="Q330">
        <v>-3.2287822878228783E-3</v>
      </c>
      <c r="R330">
        <v>1.6462841015992474E-2</v>
      </c>
      <c r="S330">
        <v>105200</v>
      </c>
      <c r="T330">
        <v>2155.0513000000001</v>
      </c>
      <c r="U330">
        <v>2511</v>
      </c>
      <c r="V330">
        <v>1871</v>
      </c>
      <c r="Z330">
        <v>0.64230324074074074</v>
      </c>
    </row>
    <row r="331" spans="1:26">
      <c r="A331" s="3">
        <v>46230</v>
      </c>
      <c r="B331">
        <v>4063.31</v>
      </c>
      <c r="C331">
        <v>1.3000000000000001E-2</v>
      </c>
      <c r="D331">
        <v>65050</v>
      </c>
      <c r="E331">
        <v>7.6E-3</v>
      </c>
      <c r="F331">
        <v>6841</v>
      </c>
      <c r="G331" t="s">
        <v>73</v>
      </c>
      <c r="H331">
        <v>5977</v>
      </c>
      <c r="I331">
        <v>185</v>
      </c>
      <c r="J331">
        <v>3.1940607734806628E-2</v>
      </c>
      <c r="K331">
        <v>5792</v>
      </c>
      <c r="L331">
        <v>5973</v>
      </c>
      <c r="M331">
        <v>6020</v>
      </c>
      <c r="N331">
        <v>5881</v>
      </c>
      <c r="O331">
        <v>6.6968022769127737E-4</v>
      </c>
      <c r="P331">
        <v>5999</v>
      </c>
      <c r="Q331">
        <v>-3.6672778796466078E-3</v>
      </c>
      <c r="R331">
        <v>1.6323754463526612E-2</v>
      </c>
      <c r="S331">
        <v>875300</v>
      </c>
      <c r="T331">
        <v>5965.4350999999997</v>
      </c>
      <c r="U331">
        <v>6317</v>
      </c>
      <c r="V331">
        <v>4584</v>
      </c>
      <c r="Z331">
        <v>0.64234953703703701</v>
      </c>
    </row>
    <row r="332" spans="1:26">
      <c r="A332" s="3">
        <v>46230</v>
      </c>
      <c r="B332">
        <v>4063.31</v>
      </c>
      <c r="C332">
        <v>1.3000000000000001E-2</v>
      </c>
      <c r="D332">
        <v>65050</v>
      </c>
      <c r="E332">
        <v>7.6E-3</v>
      </c>
      <c r="F332">
        <v>6890</v>
      </c>
      <c r="G332" t="s">
        <v>74</v>
      </c>
      <c r="H332">
        <v>8710</v>
      </c>
      <c r="I332">
        <v>-210</v>
      </c>
      <c r="J332">
        <v>-2.3542600896860985E-2</v>
      </c>
      <c r="K332">
        <v>8920</v>
      </c>
      <c r="L332">
        <v>9080</v>
      </c>
      <c r="M332">
        <v>9100</v>
      </c>
      <c r="N332">
        <v>8470</v>
      </c>
      <c r="O332">
        <v>-4.0748898678414094E-2</v>
      </c>
      <c r="P332">
        <v>8750</v>
      </c>
      <c r="Q332">
        <v>-4.5714285714285718E-3</v>
      </c>
      <c r="R332">
        <v>2.833530106257379E-2</v>
      </c>
      <c r="S332">
        <v>2068000</v>
      </c>
      <c r="T332">
        <v>8698.9410000000007</v>
      </c>
      <c r="U332">
        <v>11700</v>
      </c>
      <c r="V332">
        <v>5030</v>
      </c>
      <c r="Z332">
        <v>0.64234953703703701</v>
      </c>
    </row>
    <row r="333" spans="1:26">
      <c r="A333" s="3">
        <v>46230</v>
      </c>
      <c r="B333">
        <v>4063.31</v>
      </c>
      <c r="C333">
        <v>1.3000000000000001E-2</v>
      </c>
      <c r="D333">
        <v>65050</v>
      </c>
      <c r="E333">
        <v>7.6E-3</v>
      </c>
      <c r="F333">
        <v>6925</v>
      </c>
      <c r="G333" t="s">
        <v>75</v>
      </c>
      <c r="H333">
        <v>4134</v>
      </c>
      <c r="I333">
        <v>-30</v>
      </c>
      <c r="J333">
        <v>-7.2046109510086453E-3</v>
      </c>
      <c r="K333">
        <v>4164</v>
      </c>
      <c r="L333">
        <v>4164</v>
      </c>
      <c r="M333">
        <v>4189</v>
      </c>
      <c r="N333">
        <v>4067</v>
      </c>
      <c r="O333">
        <v>-7.2046109510086453E-3</v>
      </c>
      <c r="P333">
        <v>4143</v>
      </c>
      <c r="Q333">
        <v>-2.1723388848660392E-3</v>
      </c>
      <c r="R333">
        <v>1.6474059503319399E-2</v>
      </c>
      <c r="S333">
        <v>148700</v>
      </c>
      <c r="T333">
        <v>4135.6683999999996</v>
      </c>
      <c r="U333">
        <v>5164</v>
      </c>
      <c r="V333">
        <v>2520.5</v>
      </c>
      <c r="Z333">
        <v>0.64215277777777779</v>
      </c>
    </row>
    <row r="334" spans="1:26">
      <c r="A334" s="3">
        <v>46230</v>
      </c>
      <c r="B334">
        <v>4063.31</v>
      </c>
      <c r="C334">
        <v>1.3000000000000001E-2</v>
      </c>
      <c r="D334">
        <v>65050</v>
      </c>
      <c r="E334">
        <v>7.6E-3</v>
      </c>
      <c r="F334">
        <v>6963</v>
      </c>
      <c r="G334" t="s">
        <v>76</v>
      </c>
      <c r="H334">
        <v>4615</v>
      </c>
      <c r="I334">
        <v>-73</v>
      </c>
      <c r="J334">
        <v>-1.5571672354948805E-2</v>
      </c>
      <c r="K334">
        <v>4688</v>
      </c>
      <c r="L334">
        <v>4699</v>
      </c>
      <c r="M334">
        <v>4753</v>
      </c>
      <c r="N334">
        <v>4519</v>
      </c>
      <c r="O334">
        <v>-1.7876143860395828E-2</v>
      </c>
      <c r="P334">
        <v>4566</v>
      </c>
      <c r="Q334">
        <v>1.0731493648707841E-2</v>
      </c>
      <c r="R334">
        <v>2.1243637973002875E-2</v>
      </c>
      <c r="S334">
        <v>2834100</v>
      </c>
      <c r="T334">
        <v>4592.5245000000004</v>
      </c>
      <c r="U334">
        <v>6099</v>
      </c>
      <c r="V334">
        <v>2247</v>
      </c>
      <c r="Z334">
        <v>0.64234953703703701</v>
      </c>
    </row>
    <row r="335" spans="1:26">
      <c r="A335" s="3">
        <v>46230</v>
      </c>
      <c r="B335">
        <v>4063.31</v>
      </c>
      <c r="C335">
        <v>1.3000000000000001E-2</v>
      </c>
      <c r="D335">
        <v>65050</v>
      </c>
      <c r="E335">
        <v>7.6E-3</v>
      </c>
      <c r="F335">
        <v>7011</v>
      </c>
      <c r="G335" t="s">
        <v>77</v>
      </c>
      <c r="H335">
        <v>3881</v>
      </c>
      <c r="I335">
        <v>-64</v>
      </c>
      <c r="J335">
        <v>-1.6223067173637515E-2</v>
      </c>
      <c r="K335">
        <v>3945</v>
      </c>
      <c r="L335">
        <v>3962</v>
      </c>
      <c r="M335">
        <v>3981</v>
      </c>
      <c r="N335">
        <v>3875</v>
      </c>
      <c r="O335">
        <v>-2.0444220090863201E-2</v>
      </c>
      <c r="P335">
        <v>3893</v>
      </c>
      <c r="Q335">
        <v>-3.0824556896994607E-3</v>
      </c>
      <c r="R335">
        <v>1.5483870967741935E-3</v>
      </c>
      <c r="S335">
        <v>11352000</v>
      </c>
      <c r="T335">
        <v>3904.0340999999999</v>
      </c>
      <c r="U335">
        <v>5208</v>
      </c>
      <c r="V335">
        <v>3404</v>
      </c>
      <c r="Z335">
        <v>0.64233796296296297</v>
      </c>
    </row>
    <row r="336" spans="1:26">
      <c r="A336" s="3">
        <v>46230</v>
      </c>
      <c r="B336">
        <v>4063.31</v>
      </c>
      <c r="C336">
        <v>1.3000000000000001E-2</v>
      </c>
      <c r="D336">
        <v>65050</v>
      </c>
      <c r="E336">
        <v>7.6E-3</v>
      </c>
      <c r="F336">
        <v>7013</v>
      </c>
      <c r="G336" t="s">
        <v>78</v>
      </c>
      <c r="H336">
        <v>2827.5</v>
      </c>
      <c r="I336">
        <v>-51</v>
      </c>
      <c r="J336">
        <v>-1.771756122980719E-2</v>
      </c>
      <c r="K336">
        <v>2878.5</v>
      </c>
      <c r="L336">
        <v>2889</v>
      </c>
      <c r="M336">
        <v>2925</v>
      </c>
      <c r="N336">
        <v>2799.5</v>
      </c>
      <c r="O336">
        <v>-2.1287642782969886E-2</v>
      </c>
      <c r="P336">
        <v>2836.5</v>
      </c>
      <c r="Q336">
        <v>-3.1729243786356425E-3</v>
      </c>
      <c r="R336">
        <v>1.0001786033220219E-2</v>
      </c>
      <c r="S336">
        <v>8004900</v>
      </c>
      <c r="T336">
        <v>2834.933</v>
      </c>
      <c r="U336">
        <v>4698</v>
      </c>
      <c r="V336">
        <v>2245</v>
      </c>
      <c r="Z336">
        <v>0.64234953703703701</v>
      </c>
    </row>
    <row r="337" spans="1:26">
      <c r="A337" s="3">
        <v>46230</v>
      </c>
      <c r="B337">
        <v>4063.31</v>
      </c>
      <c r="C337">
        <v>1.3000000000000001E-2</v>
      </c>
      <c r="D337">
        <v>65050</v>
      </c>
      <c r="E337">
        <v>7.6E-3</v>
      </c>
      <c r="F337">
        <v>7047</v>
      </c>
      <c r="G337" t="s">
        <v>79</v>
      </c>
      <c r="H337">
        <v>2431</v>
      </c>
      <c r="I337">
        <v>43</v>
      </c>
      <c r="J337">
        <v>1.8006700167504188E-2</v>
      </c>
      <c r="K337">
        <v>2388</v>
      </c>
      <c r="L337">
        <v>2438</v>
      </c>
      <c r="M337">
        <v>2460</v>
      </c>
      <c r="N337">
        <v>2384</v>
      </c>
      <c r="O337">
        <v>-2.871205906480722E-3</v>
      </c>
      <c r="P337">
        <v>2440</v>
      </c>
      <c r="Q337">
        <v>-3.6885245901639345E-3</v>
      </c>
      <c r="R337">
        <v>1.971476510067114E-2</v>
      </c>
      <c r="S337">
        <v>55100</v>
      </c>
      <c r="T337">
        <v>2419.4355</v>
      </c>
      <c r="U337">
        <v>2769</v>
      </c>
      <c r="V337">
        <v>1912</v>
      </c>
      <c r="Z337">
        <v>0.64171296296296299</v>
      </c>
    </row>
    <row r="338" spans="1:26">
      <c r="A338" s="3">
        <v>46230</v>
      </c>
      <c r="B338">
        <v>4063.31</v>
      </c>
      <c r="C338">
        <v>1.3000000000000001E-2</v>
      </c>
      <c r="D338">
        <v>65050</v>
      </c>
      <c r="E338">
        <v>7.6E-3</v>
      </c>
      <c r="F338">
        <v>7084</v>
      </c>
      <c r="G338" t="s">
        <v>80</v>
      </c>
      <c r="H338">
        <v>2746</v>
      </c>
      <c r="I338">
        <v>-11</v>
      </c>
      <c r="J338">
        <v>-3.989844033369605E-3</v>
      </c>
      <c r="K338">
        <v>2757</v>
      </c>
      <c r="L338">
        <v>2757</v>
      </c>
      <c r="M338">
        <v>2757</v>
      </c>
      <c r="N338">
        <v>2727</v>
      </c>
      <c r="O338">
        <v>-3.989844033369605E-3</v>
      </c>
      <c r="P338">
        <v>2745</v>
      </c>
      <c r="Q338">
        <v>3.6429872495446266E-4</v>
      </c>
      <c r="R338">
        <v>6.9673634030069671E-3</v>
      </c>
      <c r="S338">
        <v>3600</v>
      </c>
      <c r="T338">
        <v>2740.75</v>
      </c>
      <c r="U338">
        <v>3595</v>
      </c>
      <c r="V338">
        <v>1856</v>
      </c>
      <c r="Z338">
        <v>0.62027777777777782</v>
      </c>
    </row>
    <row r="339" spans="1:26">
      <c r="A339" s="3">
        <v>46230</v>
      </c>
      <c r="B339">
        <v>4063.31</v>
      </c>
      <c r="C339">
        <v>1.3000000000000001E-2</v>
      </c>
      <c r="D339">
        <v>65050</v>
      </c>
      <c r="E339">
        <v>7.6E-3</v>
      </c>
      <c r="F339">
        <v>7182</v>
      </c>
      <c r="G339" t="s">
        <v>81</v>
      </c>
      <c r="H339">
        <v>3415</v>
      </c>
      <c r="I339">
        <v>-27</v>
      </c>
      <c r="J339">
        <v>-7.8442765833817551E-3</v>
      </c>
      <c r="K339">
        <v>3442</v>
      </c>
      <c r="L339">
        <v>3400</v>
      </c>
      <c r="M339">
        <v>3430</v>
      </c>
      <c r="N339">
        <v>3364</v>
      </c>
      <c r="O339">
        <v>4.4117647058823529E-3</v>
      </c>
      <c r="P339">
        <v>3397</v>
      </c>
      <c r="Q339">
        <v>5.2987930526935531E-3</v>
      </c>
      <c r="R339">
        <v>1.5160523186682521E-2</v>
      </c>
      <c r="S339">
        <v>4436900</v>
      </c>
      <c r="T339">
        <v>3397.875</v>
      </c>
      <c r="U339">
        <v>3465</v>
      </c>
      <c r="V339">
        <v>2238</v>
      </c>
      <c r="Z339">
        <v>0.64234953703703701</v>
      </c>
    </row>
    <row r="340" spans="1:26">
      <c r="A340" s="3">
        <v>46230</v>
      </c>
      <c r="B340">
        <v>4063.31</v>
      </c>
      <c r="C340">
        <v>1.3000000000000001E-2</v>
      </c>
      <c r="D340">
        <v>65050</v>
      </c>
      <c r="E340">
        <v>7.6E-3</v>
      </c>
      <c r="F340">
        <v>7203</v>
      </c>
      <c r="G340" t="s">
        <v>82</v>
      </c>
      <c r="H340">
        <v>2961</v>
      </c>
      <c r="I340">
        <v>64</v>
      </c>
      <c r="J340">
        <v>2.2091819123230928E-2</v>
      </c>
      <c r="K340">
        <v>2897</v>
      </c>
      <c r="L340">
        <v>2921</v>
      </c>
      <c r="M340">
        <v>2973</v>
      </c>
      <c r="N340">
        <v>2915</v>
      </c>
      <c r="O340">
        <v>1.3693940431359124E-2</v>
      </c>
      <c r="P340">
        <v>2962</v>
      </c>
      <c r="Q340">
        <v>-3.3760972316002703E-4</v>
      </c>
      <c r="R340">
        <v>1.5780445969125215E-2</v>
      </c>
      <c r="S340">
        <v>21974800</v>
      </c>
      <c r="T340">
        <v>2951.0962</v>
      </c>
      <c r="U340">
        <v>4000</v>
      </c>
      <c r="V340">
        <v>2686</v>
      </c>
      <c r="Z340">
        <v>0.64234953703703701</v>
      </c>
    </row>
    <row r="341" spans="1:26">
      <c r="A341" s="3">
        <v>46230</v>
      </c>
      <c r="B341">
        <v>4063.31</v>
      </c>
      <c r="C341">
        <v>1.3000000000000001E-2</v>
      </c>
      <c r="D341">
        <v>65050</v>
      </c>
      <c r="E341">
        <v>7.6E-3</v>
      </c>
      <c r="F341">
        <v>7213</v>
      </c>
      <c r="G341" t="s">
        <v>83</v>
      </c>
      <c r="H341">
        <v>620</v>
      </c>
      <c r="I341">
        <v>6</v>
      </c>
      <c r="J341">
        <v>9.7719869706840382E-3</v>
      </c>
      <c r="K341">
        <v>614</v>
      </c>
      <c r="L341">
        <v>620</v>
      </c>
      <c r="M341">
        <v>625</v>
      </c>
      <c r="N341">
        <v>613</v>
      </c>
      <c r="O341">
        <v>0</v>
      </c>
      <c r="P341">
        <v>621</v>
      </c>
      <c r="Q341">
        <v>-1.6103059581320451E-3</v>
      </c>
      <c r="R341">
        <v>1.1419249592169658E-2</v>
      </c>
      <c r="S341">
        <v>19100</v>
      </c>
      <c r="T341">
        <v>620.32979999999998</v>
      </c>
      <c r="U341">
        <v>647</v>
      </c>
      <c r="V341">
        <v>438</v>
      </c>
      <c r="Z341">
        <v>0.64216435185185183</v>
      </c>
    </row>
    <row r="342" spans="1:26">
      <c r="A342" s="3">
        <v>46230</v>
      </c>
      <c r="B342">
        <v>4063.31</v>
      </c>
      <c r="C342">
        <v>1.3000000000000001E-2</v>
      </c>
      <c r="D342">
        <v>65050</v>
      </c>
      <c r="E342">
        <v>7.6E-3</v>
      </c>
      <c r="F342">
        <v>7220</v>
      </c>
      <c r="G342" t="s">
        <v>84</v>
      </c>
      <c r="H342">
        <v>3005</v>
      </c>
      <c r="I342">
        <v>-20</v>
      </c>
      <c r="J342">
        <v>-6.6115702479338841E-3</v>
      </c>
      <c r="K342">
        <v>3025</v>
      </c>
      <c r="L342">
        <v>3015</v>
      </c>
      <c r="M342">
        <v>3025</v>
      </c>
      <c r="N342">
        <v>2860</v>
      </c>
      <c r="O342">
        <v>-3.3167495854063019E-3</v>
      </c>
      <c r="P342">
        <v>2935</v>
      </c>
      <c r="Q342">
        <v>2.385008517887564E-2</v>
      </c>
      <c r="R342">
        <v>5.0699300699300696E-2</v>
      </c>
      <c r="S342">
        <v>1633200</v>
      </c>
      <c r="T342">
        <v>2950.2208000000001</v>
      </c>
      <c r="U342">
        <v>10550</v>
      </c>
      <c r="V342">
        <v>2210</v>
      </c>
      <c r="Z342">
        <v>0.64234953703703701</v>
      </c>
    </row>
    <row r="343" spans="1:26">
      <c r="A343" s="3">
        <v>46230</v>
      </c>
      <c r="B343">
        <v>4063.31</v>
      </c>
      <c r="C343">
        <v>1.3000000000000001E-2</v>
      </c>
      <c r="D343">
        <v>65050</v>
      </c>
      <c r="E343">
        <v>7.6E-3</v>
      </c>
      <c r="F343">
        <v>7269</v>
      </c>
      <c r="G343" t="s">
        <v>85</v>
      </c>
      <c r="H343">
        <v>2048.5</v>
      </c>
      <c r="I343">
        <v>80</v>
      </c>
      <c r="J343">
        <v>4.0640081280162561E-2</v>
      </c>
      <c r="K343">
        <v>1968.5</v>
      </c>
      <c r="L343">
        <v>2000</v>
      </c>
      <c r="M343">
        <v>2051.5</v>
      </c>
      <c r="N343">
        <v>1995.5</v>
      </c>
      <c r="O343">
        <v>2.4250000000000001E-2</v>
      </c>
      <c r="P343">
        <v>2033.5</v>
      </c>
      <c r="Q343">
        <v>7.3764445537251042E-3</v>
      </c>
      <c r="R343">
        <v>2.6559759458782261E-2</v>
      </c>
      <c r="S343">
        <v>4789200</v>
      </c>
      <c r="T343">
        <v>2025.4009000000001</v>
      </c>
      <c r="U343">
        <v>2439</v>
      </c>
      <c r="V343">
        <v>1670</v>
      </c>
      <c r="Z343">
        <v>0.64234953703703701</v>
      </c>
    </row>
    <row r="344" spans="1:26">
      <c r="A344" s="3">
        <v>46230</v>
      </c>
      <c r="B344">
        <v>4063.31</v>
      </c>
      <c r="C344">
        <v>1.3000000000000001E-2</v>
      </c>
      <c r="D344">
        <v>65050</v>
      </c>
      <c r="E344">
        <v>7.6E-3</v>
      </c>
      <c r="F344">
        <v>7272</v>
      </c>
      <c r="G344" t="s">
        <v>86</v>
      </c>
      <c r="H344">
        <v>1323.5</v>
      </c>
      <c r="I344">
        <v>45.5</v>
      </c>
      <c r="J344">
        <v>3.5602503912363068E-2</v>
      </c>
      <c r="K344">
        <v>1278</v>
      </c>
      <c r="L344">
        <v>1299</v>
      </c>
      <c r="M344">
        <v>1325</v>
      </c>
      <c r="N344">
        <v>1291.5</v>
      </c>
      <c r="O344">
        <v>1.8860662047729022E-2</v>
      </c>
      <c r="P344">
        <v>1313</v>
      </c>
      <c r="Q344">
        <v>7.9969535415079975E-3</v>
      </c>
      <c r="R344">
        <v>2.4777390631049168E-2</v>
      </c>
      <c r="S344">
        <v>4497900</v>
      </c>
      <c r="T344">
        <v>1310.4854</v>
      </c>
      <c r="U344">
        <v>1328.5</v>
      </c>
      <c r="V344">
        <v>1033</v>
      </c>
      <c r="Z344">
        <v>0.64230324074074074</v>
      </c>
    </row>
    <row r="345" spans="1:26">
      <c r="A345" s="3">
        <v>46230</v>
      </c>
      <c r="B345">
        <v>4063.31</v>
      </c>
      <c r="C345">
        <v>1.3000000000000001E-2</v>
      </c>
      <c r="D345">
        <v>65050</v>
      </c>
      <c r="E345">
        <v>7.6E-3</v>
      </c>
      <c r="F345">
        <v>7376</v>
      </c>
      <c r="G345" t="s">
        <v>87</v>
      </c>
      <c r="H345">
        <v>1171</v>
      </c>
      <c r="I345">
        <v>51</v>
      </c>
      <c r="J345">
        <v>4.5535714285714284E-2</v>
      </c>
      <c r="K345">
        <v>1120</v>
      </c>
      <c r="L345">
        <v>1129</v>
      </c>
      <c r="M345">
        <v>1194</v>
      </c>
      <c r="N345">
        <v>1100</v>
      </c>
      <c r="O345">
        <v>3.7201062887511072E-2</v>
      </c>
      <c r="P345">
        <v>1170</v>
      </c>
      <c r="Q345">
        <v>8.547008547008547E-4</v>
      </c>
      <c r="R345">
        <v>6.4545454545454545E-2</v>
      </c>
      <c r="S345">
        <v>57100</v>
      </c>
      <c r="T345">
        <v>1154.3642</v>
      </c>
      <c r="U345">
        <v>1310</v>
      </c>
      <c r="V345">
        <v>631</v>
      </c>
      <c r="Z345">
        <v>0.63771990740740736</v>
      </c>
    </row>
    <row r="346" spans="1:26">
      <c r="A346" s="3">
        <v>46230</v>
      </c>
      <c r="B346">
        <v>4063.31</v>
      </c>
      <c r="C346">
        <v>1.3000000000000001E-2</v>
      </c>
      <c r="D346">
        <v>65050</v>
      </c>
      <c r="E346">
        <v>7.6E-3</v>
      </c>
      <c r="F346">
        <v>7525</v>
      </c>
      <c r="G346" t="s">
        <v>88</v>
      </c>
      <c r="H346">
        <v>3610</v>
      </c>
      <c r="I346">
        <v>45</v>
      </c>
      <c r="J346">
        <v>1.2622720897615708E-2</v>
      </c>
      <c r="K346">
        <v>3565</v>
      </c>
      <c r="L346">
        <v>3585</v>
      </c>
      <c r="M346">
        <v>3625</v>
      </c>
      <c r="N346">
        <v>3580</v>
      </c>
      <c r="O346">
        <v>6.9735006973500697E-3</v>
      </c>
      <c r="P346">
        <v>3595</v>
      </c>
      <c r="Q346">
        <v>4.172461752433936E-3</v>
      </c>
      <c r="R346">
        <v>8.3798882681564244E-3</v>
      </c>
      <c r="S346">
        <v>8200</v>
      </c>
      <c r="T346">
        <v>3599.2073</v>
      </c>
      <c r="U346">
        <v>3980</v>
      </c>
      <c r="V346">
        <v>3325</v>
      </c>
      <c r="Z346">
        <v>0.64101851851851854</v>
      </c>
    </row>
    <row r="347" spans="1:26">
      <c r="A347" s="3">
        <v>46230</v>
      </c>
      <c r="B347">
        <v>4063.31</v>
      </c>
      <c r="C347">
        <v>1.3000000000000001E-2</v>
      </c>
      <c r="D347">
        <v>65050</v>
      </c>
      <c r="E347">
        <v>7.6E-3</v>
      </c>
      <c r="F347">
        <v>7729</v>
      </c>
      <c r="G347" t="s">
        <v>89</v>
      </c>
      <c r="H347">
        <v>17785</v>
      </c>
      <c r="I347">
        <v>265</v>
      </c>
      <c r="J347">
        <v>1.5125570776255707E-2</v>
      </c>
      <c r="K347">
        <v>17520</v>
      </c>
      <c r="L347">
        <v>17770</v>
      </c>
      <c r="M347">
        <v>17850</v>
      </c>
      <c r="N347">
        <v>17315</v>
      </c>
      <c r="O347">
        <v>8.4411930219471017E-4</v>
      </c>
      <c r="P347">
        <v>17595</v>
      </c>
      <c r="Q347">
        <v>1.0798522307473715E-2</v>
      </c>
      <c r="R347">
        <v>2.7144094715564539E-2</v>
      </c>
      <c r="S347">
        <v>304200</v>
      </c>
      <c r="T347">
        <v>17615.9319</v>
      </c>
      <c r="U347">
        <v>21310</v>
      </c>
      <c r="V347">
        <v>11300</v>
      </c>
      <c r="Z347">
        <v>0.64218750000000002</v>
      </c>
    </row>
    <row r="348" spans="1:26">
      <c r="A348" s="3">
        <v>46230</v>
      </c>
      <c r="B348">
        <v>4063.31</v>
      </c>
      <c r="C348">
        <v>1.3000000000000001E-2</v>
      </c>
      <c r="D348">
        <v>65050</v>
      </c>
      <c r="E348">
        <v>7.6E-3</v>
      </c>
      <c r="F348">
        <v>7921</v>
      </c>
      <c r="G348" t="s">
        <v>90</v>
      </c>
      <c r="H348">
        <v>4460</v>
      </c>
      <c r="I348">
        <v>140</v>
      </c>
      <c r="J348">
        <v>3.2407407407407406E-2</v>
      </c>
      <c r="K348">
        <v>4320</v>
      </c>
      <c r="L348">
        <v>4300</v>
      </c>
      <c r="M348">
        <v>4465</v>
      </c>
      <c r="N348">
        <v>4295</v>
      </c>
      <c r="O348">
        <v>3.7209302325581395E-2</v>
      </c>
      <c r="P348">
        <v>4400</v>
      </c>
      <c r="Q348">
        <v>1.3636363636363636E-2</v>
      </c>
      <c r="R348">
        <v>3.8416763678696161E-2</v>
      </c>
      <c r="S348">
        <v>43500</v>
      </c>
      <c r="T348">
        <v>4379.5286999999998</v>
      </c>
      <c r="U348">
        <v>4790</v>
      </c>
      <c r="V348">
        <v>2783</v>
      </c>
      <c r="Z348">
        <v>0.6420717592592593</v>
      </c>
    </row>
    <row r="349" spans="1:26">
      <c r="A349" s="3">
        <v>46230</v>
      </c>
      <c r="B349">
        <v>4063.31</v>
      </c>
      <c r="C349">
        <v>1.3000000000000001E-2</v>
      </c>
      <c r="D349">
        <v>65050</v>
      </c>
      <c r="E349">
        <v>7.6E-3</v>
      </c>
      <c r="F349">
        <v>8031</v>
      </c>
      <c r="G349" t="s">
        <v>91</v>
      </c>
      <c r="H349">
        <v>4964</v>
      </c>
      <c r="I349">
        <v>-2</v>
      </c>
      <c r="J349">
        <v>-4.0273862263391061E-4</v>
      </c>
      <c r="K349">
        <v>4966</v>
      </c>
      <c r="L349">
        <v>4966</v>
      </c>
      <c r="M349">
        <v>5006</v>
      </c>
      <c r="N349">
        <v>4921</v>
      </c>
      <c r="O349">
        <v>-4.0273862263391061E-4</v>
      </c>
      <c r="P349">
        <v>4951</v>
      </c>
      <c r="Q349">
        <v>2.6257321753181176E-3</v>
      </c>
      <c r="R349">
        <v>8.7380613696403167E-3</v>
      </c>
      <c r="S349">
        <v>4272500</v>
      </c>
      <c r="T349">
        <v>4956.0708000000004</v>
      </c>
      <c r="U349">
        <v>6675</v>
      </c>
      <c r="V349">
        <v>4407</v>
      </c>
      <c r="Z349">
        <v>0.64231481481481478</v>
      </c>
    </row>
    <row r="350" spans="1:26">
      <c r="A350" s="3">
        <v>46230</v>
      </c>
      <c r="B350">
        <v>4063.31</v>
      </c>
      <c r="C350">
        <v>1.3000000000000001E-2</v>
      </c>
      <c r="D350">
        <v>65050</v>
      </c>
      <c r="E350">
        <v>7.6E-3</v>
      </c>
      <c r="F350">
        <v>8058</v>
      </c>
      <c r="G350" t="s">
        <v>92</v>
      </c>
      <c r="H350">
        <v>4858</v>
      </c>
      <c r="I350">
        <v>-60</v>
      </c>
      <c r="J350">
        <v>-1.2200081333875559E-2</v>
      </c>
      <c r="K350">
        <v>4918</v>
      </c>
      <c r="L350">
        <v>4901</v>
      </c>
      <c r="M350">
        <v>4966</v>
      </c>
      <c r="N350">
        <v>4841</v>
      </c>
      <c r="O350">
        <v>-8.7737196490512148E-3</v>
      </c>
      <c r="P350">
        <v>4880</v>
      </c>
      <c r="Q350">
        <v>-4.5081967213114757E-3</v>
      </c>
      <c r="R350">
        <v>3.5116711423259657E-3</v>
      </c>
      <c r="S350">
        <v>5200400</v>
      </c>
      <c r="T350">
        <v>4875.7799000000005</v>
      </c>
      <c r="U350">
        <v>6012</v>
      </c>
      <c r="V350">
        <v>3610</v>
      </c>
      <c r="Z350">
        <v>0.64231481481481478</v>
      </c>
    </row>
    <row r="351" spans="1:26">
      <c r="A351" s="3">
        <v>46230</v>
      </c>
      <c r="B351">
        <v>4063.31</v>
      </c>
      <c r="C351">
        <v>1.3000000000000001E-2</v>
      </c>
      <c r="D351">
        <v>65050</v>
      </c>
      <c r="E351">
        <v>7.6E-3</v>
      </c>
      <c r="F351">
        <v>8233</v>
      </c>
      <c r="G351" t="s">
        <v>93</v>
      </c>
      <c r="H351">
        <v>2329</v>
      </c>
      <c r="I351">
        <v>93</v>
      </c>
      <c r="J351">
        <v>4.1592128801431129E-2</v>
      </c>
      <c r="K351">
        <v>2236</v>
      </c>
      <c r="L351">
        <v>2269</v>
      </c>
      <c r="M351">
        <v>2335.5</v>
      </c>
      <c r="N351">
        <v>2263</v>
      </c>
      <c r="O351">
        <v>2.6443367122080213E-2</v>
      </c>
      <c r="P351">
        <v>2319.5</v>
      </c>
      <c r="Q351">
        <v>4.0957102823884458E-3</v>
      </c>
      <c r="R351">
        <v>2.9164825452938577E-2</v>
      </c>
      <c r="S351">
        <v>1185200</v>
      </c>
      <c r="T351">
        <v>2317.6803</v>
      </c>
      <c r="U351">
        <v>2608.5</v>
      </c>
      <c r="V351">
        <v>1642.5</v>
      </c>
      <c r="Z351">
        <v>0.64234953703703701</v>
      </c>
    </row>
    <row r="352" spans="1:26">
      <c r="A352" s="3">
        <v>46230</v>
      </c>
      <c r="B352">
        <v>4063.31</v>
      </c>
      <c r="C352">
        <v>1.3000000000000001E-2</v>
      </c>
      <c r="D352">
        <v>65050</v>
      </c>
      <c r="E352">
        <v>7.6E-3</v>
      </c>
      <c r="F352">
        <v>8304</v>
      </c>
      <c r="G352" t="s">
        <v>94</v>
      </c>
      <c r="H352">
        <v>3122</v>
      </c>
      <c r="I352">
        <v>88</v>
      </c>
      <c r="J352">
        <v>2.9004614370468029E-2</v>
      </c>
      <c r="K352">
        <v>3034</v>
      </c>
      <c r="L352">
        <v>3056</v>
      </c>
      <c r="M352">
        <v>3146</v>
      </c>
      <c r="N352">
        <v>3045</v>
      </c>
      <c r="O352">
        <v>2.1596858638743454E-2</v>
      </c>
      <c r="P352">
        <v>3090</v>
      </c>
      <c r="Q352">
        <v>1.0355987055016181E-2</v>
      </c>
      <c r="R352">
        <v>2.528735632183908E-2</v>
      </c>
      <c r="S352">
        <v>1542400</v>
      </c>
      <c r="T352">
        <v>3103.3737000000001</v>
      </c>
      <c r="U352">
        <v>3048</v>
      </c>
      <c r="V352">
        <v>2418.5</v>
      </c>
      <c r="Z352">
        <v>0.64218750000000002</v>
      </c>
    </row>
    <row r="353" spans="1:26">
      <c r="A353" s="3">
        <v>46230</v>
      </c>
      <c r="B353">
        <v>4063.31</v>
      </c>
      <c r="C353">
        <v>1.3000000000000001E-2</v>
      </c>
      <c r="D353">
        <v>65050</v>
      </c>
      <c r="E353">
        <v>7.6E-3</v>
      </c>
      <c r="F353">
        <v>8316</v>
      </c>
      <c r="G353" t="s">
        <v>95</v>
      </c>
      <c r="H353">
        <v>7227</v>
      </c>
      <c r="I353">
        <v>66</v>
      </c>
      <c r="J353">
        <v>9.2165898617511521E-3</v>
      </c>
      <c r="K353">
        <v>7161</v>
      </c>
      <c r="L353">
        <v>7200</v>
      </c>
      <c r="M353">
        <v>7260</v>
      </c>
      <c r="N353">
        <v>7130</v>
      </c>
      <c r="O353">
        <v>3.7499999999999999E-3</v>
      </c>
      <c r="P353">
        <v>7209</v>
      </c>
      <c r="Q353">
        <v>2.4968789013732834E-3</v>
      </c>
      <c r="R353">
        <v>1.3604488078541374E-2</v>
      </c>
      <c r="S353">
        <v>9978100</v>
      </c>
      <c r="T353">
        <v>7195.9516999999996</v>
      </c>
      <c r="U353">
        <v>7212</v>
      </c>
      <c r="V353">
        <v>4927</v>
      </c>
      <c r="Z353">
        <v>0.64233796296296297</v>
      </c>
    </row>
    <row r="354" spans="1:26">
      <c r="A354" s="3">
        <v>46230</v>
      </c>
      <c r="B354">
        <v>4063.31</v>
      </c>
      <c r="C354">
        <v>1.3000000000000001E-2</v>
      </c>
      <c r="D354">
        <v>65050</v>
      </c>
      <c r="E354">
        <v>7.6E-3</v>
      </c>
      <c r="F354">
        <v>8331</v>
      </c>
      <c r="G354" t="s">
        <v>96</v>
      </c>
      <c r="H354">
        <v>2809.5</v>
      </c>
      <c r="I354">
        <v>54</v>
      </c>
      <c r="J354">
        <v>1.9597169297768099E-2</v>
      </c>
      <c r="K354">
        <v>2755.5</v>
      </c>
      <c r="L354">
        <v>2801.5</v>
      </c>
      <c r="M354">
        <v>2822.5</v>
      </c>
      <c r="N354">
        <v>2761.5</v>
      </c>
      <c r="O354">
        <v>2.8556130644297696E-3</v>
      </c>
      <c r="P354">
        <v>2798</v>
      </c>
      <c r="Q354">
        <v>4.1100786275911367E-3</v>
      </c>
      <c r="R354">
        <v>1.7381857686040194E-2</v>
      </c>
      <c r="S354">
        <v>1604300</v>
      </c>
      <c r="T354">
        <v>2797.0452</v>
      </c>
      <c r="U354">
        <v>2813</v>
      </c>
      <c r="V354">
        <v>1764</v>
      </c>
      <c r="Z354">
        <v>0.64232638888888893</v>
      </c>
    </row>
    <row r="355" spans="1:26">
      <c r="A355" s="3">
        <v>46230</v>
      </c>
      <c r="B355">
        <v>4063.31</v>
      </c>
      <c r="C355">
        <v>1.3000000000000001E-2</v>
      </c>
      <c r="D355">
        <v>65050</v>
      </c>
      <c r="E355">
        <v>7.6E-3</v>
      </c>
      <c r="F355">
        <v>8424</v>
      </c>
      <c r="G355" t="s">
        <v>97</v>
      </c>
      <c r="H355">
        <v>4518</v>
      </c>
      <c r="I355">
        <v>86</v>
      </c>
      <c r="J355">
        <v>1.9404332129963901E-2</v>
      </c>
      <c r="K355">
        <v>4432</v>
      </c>
      <c r="L355">
        <v>4475</v>
      </c>
      <c r="M355">
        <v>4518</v>
      </c>
      <c r="N355">
        <v>4463</v>
      </c>
      <c r="O355">
        <v>9.6089385474860331E-3</v>
      </c>
      <c r="P355">
        <v>4494</v>
      </c>
      <c r="Q355">
        <v>5.3404539385847796E-3</v>
      </c>
      <c r="R355">
        <v>1.2323549182164464E-2</v>
      </c>
      <c r="S355">
        <v>174800</v>
      </c>
      <c r="T355">
        <v>4486.6292000000003</v>
      </c>
      <c r="U355">
        <v>4664</v>
      </c>
      <c r="V355">
        <v>4016</v>
      </c>
      <c r="Z355">
        <v>0.64230324074074074</v>
      </c>
    </row>
    <row r="356" spans="1:26">
      <c r="A356" s="3">
        <v>46230</v>
      </c>
      <c r="B356">
        <v>4063.31</v>
      </c>
      <c r="C356">
        <v>1.3000000000000001E-2</v>
      </c>
      <c r="D356">
        <v>65050</v>
      </c>
      <c r="E356">
        <v>7.6E-3</v>
      </c>
      <c r="F356">
        <v>8425</v>
      </c>
      <c r="G356" t="s">
        <v>98</v>
      </c>
      <c r="H356">
        <v>1348</v>
      </c>
      <c r="I356">
        <v>22</v>
      </c>
      <c r="J356">
        <v>1.6591251885369532E-2</v>
      </c>
      <c r="K356">
        <v>1326</v>
      </c>
      <c r="L356">
        <v>1340</v>
      </c>
      <c r="M356">
        <v>1348</v>
      </c>
      <c r="N356">
        <v>1332</v>
      </c>
      <c r="O356">
        <v>5.9701492537313433E-3</v>
      </c>
      <c r="P356">
        <v>1338</v>
      </c>
      <c r="Q356">
        <v>7.4738415545590429E-3</v>
      </c>
      <c r="R356">
        <v>1.2012012012012012E-2</v>
      </c>
      <c r="S356">
        <v>483200</v>
      </c>
      <c r="T356">
        <v>1340.0345</v>
      </c>
      <c r="U356">
        <v>1544</v>
      </c>
      <c r="V356">
        <v>1224</v>
      </c>
      <c r="Z356">
        <v>0.64231481481481478</v>
      </c>
    </row>
    <row r="357" spans="1:26">
      <c r="A357" s="3">
        <v>46230</v>
      </c>
      <c r="B357">
        <v>4063.31</v>
      </c>
      <c r="C357">
        <v>1.3000000000000001E-2</v>
      </c>
      <c r="D357">
        <v>65050</v>
      </c>
      <c r="E357">
        <v>7.6E-3</v>
      </c>
      <c r="F357">
        <v>8591</v>
      </c>
      <c r="G357" t="s">
        <v>99</v>
      </c>
      <c r="H357">
        <v>6662</v>
      </c>
      <c r="I357">
        <v>127</v>
      </c>
      <c r="J357">
        <v>1.943381790359602E-2</v>
      </c>
      <c r="K357">
        <v>6535</v>
      </c>
      <c r="L357">
        <v>6590</v>
      </c>
      <c r="M357">
        <v>6673</v>
      </c>
      <c r="N357">
        <v>6550</v>
      </c>
      <c r="O357">
        <v>1.0925644916540212E-2</v>
      </c>
      <c r="P357">
        <v>6632</v>
      </c>
      <c r="Q357">
        <v>4.5235223160434261E-3</v>
      </c>
      <c r="R357">
        <v>1.7099236641221375E-2</v>
      </c>
      <c r="S357">
        <v>2308100</v>
      </c>
      <c r="T357">
        <v>6622.3388000000004</v>
      </c>
      <c r="U357">
        <v>6653</v>
      </c>
      <c r="V357">
        <v>4528</v>
      </c>
      <c r="Z357">
        <v>0.64233796296296297</v>
      </c>
    </row>
    <row r="358" spans="1:26">
      <c r="A358" s="3">
        <v>46230</v>
      </c>
      <c r="B358">
        <v>4063.31</v>
      </c>
      <c r="C358">
        <v>1.3000000000000001E-2</v>
      </c>
      <c r="D358">
        <v>65050</v>
      </c>
      <c r="E358">
        <v>7.6E-3</v>
      </c>
      <c r="F358">
        <v>8593</v>
      </c>
      <c r="G358" t="s">
        <v>100</v>
      </c>
      <c r="H358">
        <v>1469</v>
      </c>
      <c r="I358">
        <v>30</v>
      </c>
      <c r="J358">
        <v>2.0847810979847115E-2</v>
      </c>
      <c r="K358">
        <v>1439</v>
      </c>
      <c r="L358">
        <v>1444</v>
      </c>
      <c r="M358">
        <v>1469.5</v>
      </c>
      <c r="N358">
        <v>1444</v>
      </c>
      <c r="O358">
        <v>1.7313019390581719E-2</v>
      </c>
      <c r="P358">
        <v>1460</v>
      </c>
      <c r="Q358">
        <v>6.1643835616438354E-3</v>
      </c>
      <c r="R358">
        <v>1.7313019390581719E-2</v>
      </c>
      <c r="S358">
        <v>3061700</v>
      </c>
      <c r="T358">
        <v>1458.2080000000001</v>
      </c>
      <c r="U358">
        <v>1541.5</v>
      </c>
      <c r="V358">
        <v>1239.5</v>
      </c>
      <c r="Z358">
        <v>0.64234953703703701</v>
      </c>
    </row>
    <row r="359" spans="1:26">
      <c r="A359" s="3">
        <v>46230</v>
      </c>
      <c r="B359">
        <v>4063.31</v>
      </c>
      <c r="C359">
        <v>1.3000000000000001E-2</v>
      </c>
      <c r="D359">
        <v>65050</v>
      </c>
      <c r="E359">
        <v>7.6E-3</v>
      </c>
      <c r="F359">
        <v>8604</v>
      </c>
      <c r="G359" t="s">
        <v>101</v>
      </c>
      <c r="H359">
        <v>1599</v>
      </c>
      <c r="I359">
        <v>-1</v>
      </c>
      <c r="J359">
        <v>-6.2500000000000001E-4</v>
      </c>
      <c r="K359">
        <v>1600</v>
      </c>
      <c r="L359">
        <v>1617</v>
      </c>
      <c r="M359">
        <v>1623</v>
      </c>
      <c r="N359">
        <v>1597</v>
      </c>
      <c r="O359">
        <v>-1.1131725417439703E-2</v>
      </c>
      <c r="P359">
        <v>1603</v>
      </c>
      <c r="Q359">
        <v>-2.495321272613849E-3</v>
      </c>
      <c r="R359">
        <v>1.2523481527864746E-3</v>
      </c>
      <c r="S359">
        <v>6614500</v>
      </c>
      <c r="T359">
        <v>1607.0861</v>
      </c>
      <c r="U359">
        <v>1636</v>
      </c>
      <c r="V359">
        <v>1145</v>
      </c>
      <c r="Z359">
        <v>0.64230324074074074</v>
      </c>
    </row>
    <row r="360" spans="1:26">
      <c r="A360" s="3">
        <v>46230</v>
      </c>
      <c r="B360">
        <v>4063.31</v>
      </c>
      <c r="C360">
        <v>1.3000000000000001E-2</v>
      </c>
      <c r="D360">
        <v>65050</v>
      </c>
      <c r="E360">
        <v>7.6E-3</v>
      </c>
      <c r="F360">
        <v>8697</v>
      </c>
      <c r="G360" t="s">
        <v>102</v>
      </c>
      <c r="H360">
        <v>2294</v>
      </c>
      <c r="I360">
        <v>72</v>
      </c>
      <c r="J360">
        <v>3.2403240324032405E-2</v>
      </c>
      <c r="K360">
        <v>2222</v>
      </c>
      <c r="L360">
        <v>2256.5</v>
      </c>
      <c r="M360">
        <v>2299</v>
      </c>
      <c r="N360">
        <v>2256.5</v>
      </c>
      <c r="O360">
        <v>1.661865721249723E-2</v>
      </c>
      <c r="P360">
        <v>2282.5</v>
      </c>
      <c r="Q360">
        <v>5.0383351588170868E-3</v>
      </c>
      <c r="R360">
        <v>1.661865721249723E-2</v>
      </c>
      <c r="S360">
        <v>1977400</v>
      </c>
      <c r="T360">
        <v>2280.3971000000001</v>
      </c>
      <c r="U360">
        <v>2273</v>
      </c>
      <c r="V360">
        <v>1597</v>
      </c>
      <c r="Z360">
        <v>0.64233796296296297</v>
      </c>
    </row>
    <row r="361" spans="1:26">
      <c r="A361" s="3">
        <v>46230</v>
      </c>
      <c r="B361">
        <v>4063.31</v>
      </c>
      <c r="C361">
        <v>1.3000000000000001E-2</v>
      </c>
      <c r="D361">
        <v>65050</v>
      </c>
      <c r="E361">
        <v>7.6E-3</v>
      </c>
      <c r="F361">
        <v>8830</v>
      </c>
      <c r="G361" t="s">
        <v>103</v>
      </c>
      <c r="H361">
        <v>3787</v>
      </c>
      <c r="I361">
        <v>107</v>
      </c>
      <c r="J361">
        <v>2.9076086956521738E-2</v>
      </c>
      <c r="K361">
        <v>3680</v>
      </c>
      <c r="L361">
        <v>3717</v>
      </c>
      <c r="M361">
        <v>3790</v>
      </c>
      <c r="N361">
        <v>3674</v>
      </c>
      <c r="O361">
        <v>1.8832391713747645E-2</v>
      </c>
      <c r="P361">
        <v>3759</v>
      </c>
      <c r="Q361">
        <v>7.4487895716945996E-3</v>
      </c>
      <c r="R361">
        <v>3.0756668481219378E-2</v>
      </c>
      <c r="S361">
        <v>1715300</v>
      </c>
      <c r="T361">
        <v>3749.9821000000002</v>
      </c>
      <c r="U361">
        <v>5358</v>
      </c>
      <c r="V361">
        <v>3354</v>
      </c>
      <c r="Z361">
        <v>0.64232638888888893</v>
      </c>
    </row>
    <row r="362" spans="1:26">
      <c r="A362" s="3">
        <v>46230</v>
      </c>
      <c r="B362">
        <v>4063.31</v>
      </c>
      <c r="C362">
        <v>1.3000000000000001E-2</v>
      </c>
      <c r="D362">
        <v>65050</v>
      </c>
      <c r="E362">
        <v>7.6E-3</v>
      </c>
      <c r="F362">
        <v>9020</v>
      </c>
      <c r="G362" t="s">
        <v>104</v>
      </c>
      <c r="H362">
        <v>3757</v>
      </c>
      <c r="I362">
        <v>125</v>
      </c>
      <c r="J362">
        <v>3.4416299559471362E-2</v>
      </c>
      <c r="K362">
        <v>3632</v>
      </c>
      <c r="L362">
        <v>3640</v>
      </c>
      <c r="M362">
        <v>3770</v>
      </c>
      <c r="N362">
        <v>3639</v>
      </c>
      <c r="O362">
        <v>3.214285714285714E-2</v>
      </c>
      <c r="P362">
        <v>3769</v>
      </c>
      <c r="Q362">
        <v>-3.1838684001061291E-3</v>
      </c>
      <c r="R362">
        <v>3.2426490794174222E-2</v>
      </c>
      <c r="S362">
        <v>2889700</v>
      </c>
      <c r="T362">
        <v>3731.1893</v>
      </c>
      <c r="U362">
        <v>4211</v>
      </c>
      <c r="V362">
        <v>3243</v>
      </c>
      <c r="Z362">
        <v>0.64234953703703701</v>
      </c>
    </row>
    <row r="363" spans="1:26">
      <c r="A363" s="3">
        <v>46230</v>
      </c>
      <c r="B363">
        <v>4063.31</v>
      </c>
      <c r="C363">
        <v>1.3000000000000001E-2</v>
      </c>
      <c r="D363">
        <v>65050</v>
      </c>
      <c r="E363">
        <v>7.6E-3</v>
      </c>
      <c r="F363">
        <v>9024</v>
      </c>
      <c r="G363" t="s">
        <v>105</v>
      </c>
      <c r="H363">
        <v>3682</v>
      </c>
      <c r="I363">
        <v>122</v>
      </c>
      <c r="J363">
        <v>3.4269662921348316E-2</v>
      </c>
      <c r="K363">
        <v>3560</v>
      </c>
      <c r="L363">
        <v>3603</v>
      </c>
      <c r="M363">
        <v>3687</v>
      </c>
      <c r="N363">
        <v>3570</v>
      </c>
      <c r="O363">
        <v>2.1926172633916181E-2</v>
      </c>
      <c r="P363">
        <v>3669</v>
      </c>
      <c r="Q363">
        <v>3.5431997819569366E-3</v>
      </c>
      <c r="R363">
        <v>3.1372549019607843E-2</v>
      </c>
      <c r="S363">
        <v>806100</v>
      </c>
      <c r="T363">
        <v>3649.5473000000002</v>
      </c>
      <c r="U363">
        <v>4775</v>
      </c>
      <c r="V363">
        <v>2579.5</v>
      </c>
      <c r="Z363">
        <v>0.64234953703703701</v>
      </c>
    </row>
    <row r="364" spans="1:26">
      <c r="A364" s="3">
        <v>46230</v>
      </c>
      <c r="B364">
        <v>4063.31</v>
      </c>
      <c r="C364">
        <v>1.3000000000000001E-2</v>
      </c>
      <c r="D364">
        <v>65050</v>
      </c>
      <c r="E364">
        <v>7.6E-3</v>
      </c>
      <c r="F364">
        <v>9069</v>
      </c>
      <c r="G364" t="s">
        <v>106</v>
      </c>
      <c r="H364">
        <v>2196</v>
      </c>
      <c r="I364">
        <v>8.5</v>
      </c>
      <c r="J364">
        <v>3.8857142857142857E-3</v>
      </c>
      <c r="K364">
        <v>2187.5</v>
      </c>
      <c r="L364">
        <v>2198</v>
      </c>
      <c r="M364">
        <v>2209</v>
      </c>
      <c r="N364">
        <v>2179.5</v>
      </c>
      <c r="O364">
        <v>-9.099181073703367E-4</v>
      </c>
      <c r="P364">
        <v>2201</v>
      </c>
      <c r="Q364">
        <v>-2.271694684234439E-3</v>
      </c>
      <c r="R364">
        <v>7.5705437026841018E-3</v>
      </c>
      <c r="S364">
        <v>233500</v>
      </c>
      <c r="T364">
        <v>2191.3533000000002</v>
      </c>
      <c r="U364">
        <v>2252.5</v>
      </c>
      <c r="V364">
        <v>1695</v>
      </c>
      <c r="Z364">
        <v>0.64233796296296297</v>
      </c>
    </row>
    <row r="365" spans="1:26">
      <c r="A365" s="3">
        <v>46230</v>
      </c>
      <c r="B365">
        <v>4063.31</v>
      </c>
      <c r="C365">
        <v>1.3000000000000001E-2</v>
      </c>
      <c r="D365">
        <v>65050</v>
      </c>
      <c r="E365">
        <v>7.6E-3</v>
      </c>
      <c r="F365">
        <v>9227</v>
      </c>
      <c r="G365" t="s">
        <v>107</v>
      </c>
      <c r="H365">
        <v>822</v>
      </c>
      <c r="I365">
        <v>32</v>
      </c>
      <c r="J365">
        <v>4.0506329113924051E-2</v>
      </c>
      <c r="K365">
        <v>790</v>
      </c>
      <c r="L365">
        <v>798</v>
      </c>
      <c r="M365">
        <v>823</v>
      </c>
      <c r="N365">
        <v>787</v>
      </c>
      <c r="O365">
        <v>3.007518796992481E-2</v>
      </c>
      <c r="P365">
        <v>805</v>
      </c>
      <c r="Q365">
        <v>2.1118012422360249E-2</v>
      </c>
      <c r="R365">
        <v>4.4472681067344345E-2</v>
      </c>
      <c r="S365">
        <v>68100</v>
      </c>
      <c r="T365">
        <v>806.33029999999997</v>
      </c>
      <c r="U365">
        <v>1620</v>
      </c>
      <c r="V365">
        <v>594</v>
      </c>
      <c r="Z365">
        <v>0.64230324074074074</v>
      </c>
    </row>
    <row r="366" spans="1:26">
      <c r="A366" s="3">
        <v>46230</v>
      </c>
      <c r="B366">
        <v>4063.31</v>
      </c>
      <c r="C366">
        <v>1.3000000000000001E-2</v>
      </c>
      <c r="D366">
        <v>65050</v>
      </c>
      <c r="E366">
        <v>7.6E-3</v>
      </c>
      <c r="F366">
        <v>9303</v>
      </c>
      <c r="G366" t="s">
        <v>108</v>
      </c>
      <c r="H366">
        <v>4040</v>
      </c>
      <c r="I366">
        <v>50</v>
      </c>
      <c r="J366">
        <v>1.2531328320802004E-2</v>
      </c>
      <c r="K366">
        <v>3990</v>
      </c>
      <c r="L366">
        <v>4000</v>
      </c>
      <c r="M366">
        <v>4055</v>
      </c>
      <c r="N366">
        <v>3995</v>
      </c>
      <c r="O366">
        <v>0.01</v>
      </c>
      <c r="P366">
        <v>4040</v>
      </c>
      <c r="Q366">
        <v>0</v>
      </c>
      <c r="R366">
        <v>1.1264080100125156E-2</v>
      </c>
      <c r="S366">
        <v>65900</v>
      </c>
      <c r="T366">
        <v>4031.9270999999999</v>
      </c>
      <c r="U366">
        <v>4285</v>
      </c>
      <c r="V366">
        <v>3535</v>
      </c>
      <c r="Z366">
        <v>0.64202546296296292</v>
      </c>
    </row>
    <row r="367" spans="1:26">
      <c r="A367" s="3">
        <v>46230</v>
      </c>
      <c r="B367">
        <v>4063.31</v>
      </c>
      <c r="C367">
        <v>1.3000000000000001E-2</v>
      </c>
      <c r="D367">
        <v>65050</v>
      </c>
      <c r="E367">
        <v>7.6E-3</v>
      </c>
      <c r="F367">
        <v>9308</v>
      </c>
      <c r="G367" t="s">
        <v>109</v>
      </c>
      <c r="H367">
        <v>1855</v>
      </c>
      <c r="I367">
        <v>119</v>
      </c>
      <c r="J367">
        <v>6.8548387096774188E-2</v>
      </c>
      <c r="K367">
        <v>1736</v>
      </c>
      <c r="L367">
        <v>1738</v>
      </c>
      <c r="M367">
        <v>1862</v>
      </c>
      <c r="N367">
        <v>1738</v>
      </c>
      <c r="O367">
        <v>6.7318757192174908E-2</v>
      </c>
      <c r="P367">
        <v>1807</v>
      </c>
      <c r="Q367">
        <v>2.6563364692861097E-2</v>
      </c>
      <c r="R367">
        <v>6.7318757192174908E-2</v>
      </c>
      <c r="S367">
        <v>265800</v>
      </c>
      <c r="T367">
        <v>1814.0726</v>
      </c>
      <c r="U367">
        <v>1747</v>
      </c>
      <c r="V367">
        <v>1271</v>
      </c>
      <c r="Z367">
        <v>0.64234953703703701</v>
      </c>
    </row>
    <row r="368" spans="1:26">
      <c r="A368" s="3">
        <v>46230</v>
      </c>
      <c r="B368">
        <v>4063.31</v>
      </c>
      <c r="C368">
        <v>1.3000000000000001E-2</v>
      </c>
      <c r="D368">
        <v>65050</v>
      </c>
      <c r="E368">
        <v>7.6E-3</v>
      </c>
      <c r="F368">
        <v>9348</v>
      </c>
      <c r="G368" t="s">
        <v>110</v>
      </c>
      <c r="H368">
        <v>419</v>
      </c>
      <c r="I368">
        <v>6</v>
      </c>
      <c r="J368">
        <v>1.4527845036319613E-2</v>
      </c>
      <c r="K368">
        <v>413</v>
      </c>
      <c r="L368">
        <v>415</v>
      </c>
      <c r="M368">
        <v>420</v>
      </c>
      <c r="N368">
        <v>411</v>
      </c>
      <c r="O368">
        <v>9.6385542168674707E-3</v>
      </c>
      <c r="P368">
        <v>417</v>
      </c>
      <c r="Q368">
        <v>4.7961630695443642E-3</v>
      </c>
      <c r="R368">
        <v>1.9464720194647202E-2</v>
      </c>
      <c r="S368">
        <v>727600</v>
      </c>
      <c r="T368">
        <v>415.0147</v>
      </c>
      <c r="U368">
        <v>710</v>
      </c>
      <c r="V368">
        <v>406</v>
      </c>
      <c r="Z368">
        <v>0.64232638888888893</v>
      </c>
    </row>
    <row r="369" spans="1:26">
      <c r="A369" s="3">
        <v>46230</v>
      </c>
      <c r="B369">
        <v>4063.31</v>
      </c>
      <c r="C369">
        <v>1.3000000000000001E-2</v>
      </c>
      <c r="D369">
        <v>65050</v>
      </c>
      <c r="E369">
        <v>7.6E-3</v>
      </c>
      <c r="F369">
        <v>9432</v>
      </c>
      <c r="G369" t="s">
        <v>111</v>
      </c>
      <c r="H369">
        <v>154.1</v>
      </c>
      <c r="I369">
        <v>2.8</v>
      </c>
      <c r="J369">
        <v>1.8506278916060805E-2</v>
      </c>
      <c r="K369">
        <v>151.30000000000001</v>
      </c>
      <c r="L369">
        <v>151.5</v>
      </c>
      <c r="M369">
        <v>154.30000000000001</v>
      </c>
      <c r="N369">
        <v>151.5</v>
      </c>
      <c r="O369">
        <v>1.7161716171617124E-2</v>
      </c>
      <c r="P369">
        <v>153.80000000000001</v>
      </c>
      <c r="Q369">
        <v>1.9505851755525548E-3</v>
      </c>
      <c r="R369">
        <v>1.7161716171617124E-2</v>
      </c>
      <c r="S369">
        <v>201003000</v>
      </c>
      <c r="T369">
        <v>153.49760000000001</v>
      </c>
      <c r="U369">
        <v>161.19999999999999</v>
      </c>
      <c r="V369">
        <v>142.6</v>
      </c>
      <c r="Z369">
        <v>0.64234953703703701</v>
      </c>
    </row>
    <row r="370" spans="1:26">
      <c r="A370" s="3">
        <v>46230</v>
      </c>
      <c r="B370">
        <v>4063.31</v>
      </c>
      <c r="C370">
        <v>1.3000000000000001E-2</v>
      </c>
      <c r="D370">
        <v>65050</v>
      </c>
      <c r="E370">
        <v>7.6E-3</v>
      </c>
      <c r="F370">
        <v>9449</v>
      </c>
      <c r="G370" t="s">
        <v>112</v>
      </c>
      <c r="H370">
        <v>4100</v>
      </c>
      <c r="I370">
        <v>184</v>
      </c>
      <c r="J370">
        <v>4.6986721144024517E-2</v>
      </c>
      <c r="K370">
        <v>3916</v>
      </c>
      <c r="L370">
        <v>4000</v>
      </c>
      <c r="M370">
        <v>4120</v>
      </c>
      <c r="N370">
        <v>3987</v>
      </c>
      <c r="O370">
        <v>2.5000000000000001E-2</v>
      </c>
      <c r="P370">
        <v>4070</v>
      </c>
      <c r="Q370">
        <v>7.3710073710073713E-3</v>
      </c>
      <c r="R370">
        <v>2.8342111863556559E-2</v>
      </c>
      <c r="S370">
        <v>402900</v>
      </c>
      <c r="T370">
        <v>4080.6621</v>
      </c>
      <c r="U370">
        <v>4140</v>
      </c>
      <c r="V370">
        <v>2731.5</v>
      </c>
      <c r="Z370">
        <v>0.64233796296296297</v>
      </c>
    </row>
    <row r="371" spans="1:26">
      <c r="A371" s="3">
        <v>46230</v>
      </c>
      <c r="B371">
        <v>4063.31</v>
      </c>
      <c r="C371">
        <v>1.3000000000000001E-2</v>
      </c>
      <c r="D371">
        <v>65050</v>
      </c>
      <c r="E371">
        <v>7.6E-3</v>
      </c>
      <c r="F371">
        <v>9501</v>
      </c>
      <c r="G371" t="s">
        <v>113</v>
      </c>
      <c r="H371">
        <v>538.5</v>
      </c>
      <c r="I371">
        <v>21.8</v>
      </c>
      <c r="J371">
        <v>4.2190826398296882E-2</v>
      </c>
      <c r="K371">
        <v>516.70000000000005</v>
      </c>
      <c r="L371">
        <v>530.1</v>
      </c>
      <c r="M371">
        <v>538.5</v>
      </c>
      <c r="N371">
        <v>522.29999999999995</v>
      </c>
      <c r="O371">
        <v>1.5846066779852813E-2</v>
      </c>
      <c r="P371">
        <v>525.5</v>
      </c>
      <c r="Q371">
        <v>2.4738344433872503E-2</v>
      </c>
      <c r="R371">
        <v>3.1016657093624445E-2</v>
      </c>
      <c r="S371">
        <v>33403000</v>
      </c>
      <c r="T371">
        <v>530.86300000000006</v>
      </c>
      <c r="U371">
        <v>760</v>
      </c>
      <c r="V371">
        <v>442.8</v>
      </c>
      <c r="Z371">
        <v>0.64234953703703701</v>
      </c>
    </row>
    <row r="372" spans="1:26">
      <c r="A372" s="3">
        <v>46230</v>
      </c>
      <c r="B372">
        <v>4063.31</v>
      </c>
      <c r="C372">
        <v>1.3000000000000001E-2</v>
      </c>
      <c r="D372">
        <v>65050</v>
      </c>
      <c r="E372">
        <v>7.6E-3</v>
      </c>
      <c r="F372">
        <v>9531</v>
      </c>
      <c r="G372" t="s">
        <v>114</v>
      </c>
      <c r="H372">
        <v>6253</v>
      </c>
      <c r="I372">
        <v>27</v>
      </c>
      <c r="J372">
        <v>4.3366527465467392E-3</v>
      </c>
      <c r="K372">
        <v>6226</v>
      </c>
      <c r="L372">
        <v>6275</v>
      </c>
      <c r="M372">
        <v>6284</v>
      </c>
      <c r="N372">
        <v>6175</v>
      </c>
      <c r="O372">
        <v>-3.50597609561753E-3</v>
      </c>
      <c r="P372">
        <v>6230</v>
      </c>
      <c r="Q372">
        <v>3.6918138041733546E-3</v>
      </c>
      <c r="R372">
        <v>1.2631578947368421E-2</v>
      </c>
      <c r="S372">
        <v>592500</v>
      </c>
      <c r="T372">
        <v>6226.0298000000003</v>
      </c>
      <c r="U372">
        <v>7967</v>
      </c>
      <c r="V372">
        <v>5896</v>
      </c>
      <c r="Z372">
        <v>0.64233796296296297</v>
      </c>
    </row>
    <row r="373" spans="1:26">
      <c r="A373" s="3">
        <v>46230</v>
      </c>
      <c r="B373">
        <v>4063.31</v>
      </c>
      <c r="C373">
        <v>1.3000000000000001E-2</v>
      </c>
      <c r="D373">
        <v>65050</v>
      </c>
      <c r="E373">
        <v>7.6E-3</v>
      </c>
      <c r="F373">
        <v>9882</v>
      </c>
      <c r="G373" t="s">
        <v>115</v>
      </c>
      <c r="H373">
        <v>1827</v>
      </c>
      <c r="I373">
        <v>40</v>
      </c>
      <c r="J373">
        <v>2.238388360380526E-2</v>
      </c>
      <c r="K373">
        <v>1787</v>
      </c>
      <c r="L373">
        <v>1800</v>
      </c>
      <c r="M373">
        <v>1831</v>
      </c>
      <c r="N373">
        <v>1795</v>
      </c>
      <c r="O373">
        <v>1.4999999999999999E-2</v>
      </c>
      <c r="P373">
        <v>1816</v>
      </c>
      <c r="Q373">
        <v>6.0572687224669606E-3</v>
      </c>
      <c r="R373">
        <v>1.7827298050139277E-2</v>
      </c>
      <c r="S373">
        <v>153200</v>
      </c>
      <c r="T373">
        <v>1818.4947</v>
      </c>
      <c r="U373">
        <v>1857</v>
      </c>
      <c r="V373">
        <v>1487</v>
      </c>
      <c r="Z373">
        <v>0.64201388888888888</v>
      </c>
    </row>
    <row r="374" spans="1:26">
      <c r="A374" s="3">
        <v>46231</v>
      </c>
      <c r="B374">
        <v>3963.59</v>
      </c>
      <c r="C374">
        <v>-2.52E-2</v>
      </c>
      <c r="D374">
        <v>62420</v>
      </c>
      <c r="E374">
        <v>-4.2199999999999994E-2</v>
      </c>
      <c r="F374">
        <v>1605</v>
      </c>
      <c r="G374" t="s">
        <v>21</v>
      </c>
      <c r="H374">
        <v>3566</v>
      </c>
      <c r="I374">
        <v>-86</v>
      </c>
      <c r="J374">
        <v>-2.3548740416210297E-2</v>
      </c>
      <c r="K374">
        <v>3652</v>
      </c>
      <c r="L374">
        <v>3593</v>
      </c>
      <c r="M374">
        <v>3607</v>
      </c>
      <c r="N374">
        <v>3534</v>
      </c>
      <c r="O374">
        <v>-7.5146117450598385E-3</v>
      </c>
      <c r="P374">
        <v>3539</v>
      </c>
      <c r="Q374">
        <v>7.629273806159932E-3</v>
      </c>
      <c r="R374">
        <v>9.0548953027730621E-3</v>
      </c>
      <c r="S374">
        <v>4170000</v>
      </c>
      <c r="T374">
        <v>3564.1813999999999</v>
      </c>
      <c r="U374">
        <v>4955</v>
      </c>
      <c r="V374">
        <v>3020</v>
      </c>
      <c r="Z374">
        <v>0.64583333333333337</v>
      </c>
    </row>
    <row r="375" spans="1:26">
      <c r="A375" s="3">
        <v>46231</v>
      </c>
      <c r="B375">
        <v>3963.59</v>
      </c>
      <c r="C375">
        <v>-2.52E-2</v>
      </c>
      <c r="D375">
        <v>62420</v>
      </c>
      <c r="E375">
        <v>-4.2199999999999994E-2</v>
      </c>
      <c r="F375">
        <v>1833</v>
      </c>
      <c r="G375" t="s">
        <v>24</v>
      </c>
      <c r="H375">
        <v>5850</v>
      </c>
      <c r="I375">
        <v>0</v>
      </c>
      <c r="J375">
        <v>0</v>
      </c>
      <c r="K375">
        <v>5850</v>
      </c>
      <c r="L375">
        <v>5850</v>
      </c>
      <c r="M375">
        <v>5890</v>
      </c>
      <c r="N375">
        <v>5780</v>
      </c>
      <c r="O375">
        <v>0</v>
      </c>
      <c r="P375">
        <v>5860</v>
      </c>
      <c r="Q375">
        <v>-1.7064846416382253E-3</v>
      </c>
      <c r="R375">
        <v>1.2110726643598616E-2</v>
      </c>
      <c r="S375">
        <v>117000</v>
      </c>
      <c r="T375">
        <v>5837.1111000000001</v>
      </c>
      <c r="U375">
        <v>7490</v>
      </c>
      <c r="V375">
        <v>5420</v>
      </c>
      <c r="Z375">
        <v>0.64583333333333337</v>
      </c>
    </row>
    <row r="376" spans="1:26">
      <c r="A376" s="3">
        <v>46231</v>
      </c>
      <c r="B376">
        <v>3963.59</v>
      </c>
      <c r="C376">
        <v>-2.52E-2</v>
      </c>
      <c r="D376">
        <v>62420</v>
      </c>
      <c r="E376">
        <v>-4.2199999999999994E-2</v>
      </c>
      <c r="F376">
        <v>1911</v>
      </c>
      <c r="G376" t="s">
        <v>25</v>
      </c>
      <c r="H376">
        <v>1374.5</v>
      </c>
      <c r="I376">
        <v>-2</v>
      </c>
      <c r="J376">
        <v>-1.452960406828914E-3</v>
      </c>
      <c r="K376">
        <v>1376.5</v>
      </c>
      <c r="L376">
        <v>1365</v>
      </c>
      <c r="M376">
        <v>1381</v>
      </c>
      <c r="N376">
        <v>1356</v>
      </c>
      <c r="O376">
        <v>6.9597069597069601E-3</v>
      </c>
      <c r="P376">
        <v>1372</v>
      </c>
      <c r="Q376">
        <v>1.8221574344023323E-3</v>
      </c>
      <c r="R376">
        <v>1.3643067846607669E-2</v>
      </c>
      <c r="S376">
        <v>2738700</v>
      </c>
      <c r="T376">
        <v>1372.4491</v>
      </c>
      <c r="U376">
        <v>1874.5</v>
      </c>
      <c r="V376">
        <v>1232.5</v>
      </c>
      <c r="Z376">
        <v>0.64583333333333337</v>
      </c>
    </row>
    <row r="377" spans="1:26">
      <c r="A377" s="3">
        <v>46231</v>
      </c>
      <c r="B377">
        <v>3963.59</v>
      </c>
      <c r="C377">
        <v>-2.52E-2</v>
      </c>
      <c r="D377">
        <v>62420</v>
      </c>
      <c r="E377">
        <v>-4.2199999999999994E-2</v>
      </c>
      <c r="F377">
        <v>1925</v>
      </c>
      <c r="G377" t="s">
        <v>26</v>
      </c>
      <c r="H377">
        <v>4765</v>
      </c>
      <c r="I377">
        <v>25</v>
      </c>
      <c r="J377">
        <v>5.2742616033755272E-3</v>
      </c>
      <c r="K377">
        <v>4740</v>
      </c>
      <c r="L377">
        <v>4740</v>
      </c>
      <c r="M377">
        <v>4786</v>
      </c>
      <c r="N377">
        <v>4723</v>
      </c>
      <c r="O377">
        <v>5.2742616033755272E-3</v>
      </c>
      <c r="P377">
        <v>4772</v>
      </c>
      <c r="Q377">
        <v>-1.4668901927912825E-3</v>
      </c>
      <c r="R377">
        <v>8.8926529748041497E-3</v>
      </c>
      <c r="S377">
        <v>1966300</v>
      </c>
      <c r="T377">
        <v>4761.6605</v>
      </c>
      <c r="U377">
        <v>5805</v>
      </c>
      <c r="V377">
        <v>4081</v>
      </c>
      <c r="Z377">
        <v>0.64583333333333337</v>
      </c>
    </row>
    <row r="378" spans="1:26">
      <c r="A378" s="3">
        <v>46231</v>
      </c>
      <c r="B378">
        <v>3963.59</v>
      </c>
      <c r="C378">
        <v>-2.52E-2</v>
      </c>
      <c r="D378">
        <v>62420</v>
      </c>
      <c r="E378">
        <v>-4.2199999999999994E-2</v>
      </c>
      <c r="F378">
        <v>1928</v>
      </c>
      <c r="G378" t="s">
        <v>27</v>
      </c>
      <c r="H378">
        <v>3657</v>
      </c>
      <c r="I378">
        <v>18</v>
      </c>
      <c r="J378">
        <v>4.9464138499587798E-3</v>
      </c>
      <c r="K378">
        <v>3639</v>
      </c>
      <c r="L378">
        <v>3630</v>
      </c>
      <c r="M378">
        <v>3671</v>
      </c>
      <c r="N378">
        <v>3622</v>
      </c>
      <c r="O378">
        <v>7.4380165289256199E-3</v>
      </c>
      <c r="P378">
        <v>3650</v>
      </c>
      <c r="Q378">
        <v>1.9178082191780822E-3</v>
      </c>
      <c r="R378">
        <v>9.6631695196024298E-3</v>
      </c>
      <c r="S378">
        <v>3290300</v>
      </c>
      <c r="T378">
        <v>3654.1489000000001</v>
      </c>
      <c r="U378">
        <v>3832</v>
      </c>
      <c r="V378">
        <v>3181</v>
      </c>
      <c r="Z378">
        <v>0.64583333333333337</v>
      </c>
    </row>
    <row r="379" spans="1:26">
      <c r="A379" s="3">
        <v>46231</v>
      </c>
      <c r="B379">
        <v>3963.59</v>
      </c>
      <c r="C379">
        <v>-2.52E-2</v>
      </c>
      <c r="D379">
        <v>62420</v>
      </c>
      <c r="E379">
        <v>-4.2199999999999994E-2</v>
      </c>
      <c r="F379">
        <v>1929</v>
      </c>
      <c r="G379" t="s">
        <v>28</v>
      </c>
      <c r="H379">
        <v>1139</v>
      </c>
      <c r="I379">
        <v>-15</v>
      </c>
      <c r="J379">
        <v>-1.2998266897746967E-2</v>
      </c>
      <c r="K379">
        <v>1154</v>
      </c>
      <c r="L379">
        <v>1150</v>
      </c>
      <c r="M379">
        <v>1153</v>
      </c>
      <c r="N379">
        <v>1134</v>
      </c>
      <c r="O379">
        <v>-9.5652173913043474E-3</v>
      </c>
      <c r="P379">
        <v>1137</v>
      </c>
      <c r="Q379">
        <v>1.7590149516270889E-3</v>
      </c>
      <c r="R379">
        <v>4.4091710758377423E-3</v>
      </c>
      <c r="S379">
        <v>56300</v>
      </c>
      <c r="T379">
        <v>1140.9609</v>
      </c>
      <c r="U379">
        <v>1465</v>
      </c>
      <c r="V379">
        <v>1074</v>
      </c>
      <c r="Z379">
        <v>0.64583333333333337</v>
      </c>
    </row>
    <row r="380" spans="1:26">
      <c r="A380" s="3">
        <v>46231</v>
      </c>
      <c r="B380">
        <v>3963.59</v>
      </c>
      <c r="C380">
        <v>-2.52E-2</v>
      </c>
      <c r="D380">
        <v>62420</v>
      </c>
      <c r="E380">
        <v>-4.2199999999999994E-2</v>
      </c>
      <c r="F380">
        <v>1963</v>
      </c>
      <c r="G380" t="s">
        <v>29</v>
      </c>
      <c r="H380">
        <v>2294</v>
      </c>
      <c r="I380">
        <v>-77</v>
      </c>
      <c r="J380">
        <v>-3.247574862927035E-2</v>
      </c>
      <c r="K380">
        <v>2371</v>
      </c>
      <c r="L380">
        <v>2321</v>
      </c>
      <c r="M380">
        <v>2337</v>
      </c>
      <c r="N380">
        <v>2274.5</v>
      </c>
      <c r="O380">
        <v>-1.1632916846186989E-2</v>
      </c>
      <c r="P380">
        <v>2315</v>
      </c>
      <c r="Q380">
        <v>-9.0712742980561551E-3</v>
      </c>
      <c r="R380">
        <v>8.5733128160035178E-3</v>
      </c>
      <c r="S380">
        <v>2103800</v>
      </c>
      <c r="T380">
        <v>2297.0219999999999</v>
      </c>
      <c r="U380">
        <v>2927.5</v>
      </c>
      <c r="V380">
        <v>1950.5</v>
      </c>
      <c r="Z380">
        <v>0.64583333333333337</v>
      </c>
    </row>
    <row r="381" spans="1:26">
      <c r="A381" s="3">
        <v>46231</v>
      </c>
      <c r="B381">
        <v>3963.59</v>
      </c>
      <c r="C381">
        <v>-2.52E-2</v>
      </c>
      <c r="D381">
        <v>62420</v>
      </c>
      <c r="E381">
        <v>-4.2199999999999994E-2</v>
      </c>
      <c r="F381">
        <v>2124</v>
      </c>
      <c r="G381" t="s">
        <v>30</v>
      </c>
      <c r="H381">
        <v>952</v>
      </c>
      <c r="I381">
        <v>4</v>
      </c>
      <c r="J381">
        <v>4.2194092827004216E-3</v>
      </c>
      <c r="K381">
        <v>948</v>
      </c>
      <c r="L381">
        <v>951</v>
      </c>
      <c r="M381">
        <v>960</v>
      </c>
      <c r="N381">
        <v>943</v>
      </c>
      <c r="O381">
        <v>1.0515247108307045E-3</v>
      </c>
      <c r="P381">
        <v>951</v>
      </c>
      <c r="Q381">
        <v>1.0515247108307045E-3</v>
      </c>
      <c r="R381">
        <v>9.5440084835630972E-3</v>
      </c>
      <c r="S381">
        <v>1145500</v>
      </c>
      <c r="T381">
        <v>951.58799999999997</v>
      </c>
      <c r="U381">
        <v>1092</v>
      </c>
      <c r="V381">
        <v>820</v>
      </c>
      <c r="Z381">
        <v>0.64583333333333337</v>
      </c>
    </row>
    <row r="382" spans="1:26">
      <c r="A382" s="3">
        <v>46231</v>
      </c>
      <c r="B382">
        <v>3963.59</v>
      </c>
      <c r="C382">
        <v>-2.52E-2</v>
      </c>
      <c r="D382">
        <v>62420</v>
      </c>
      <c r="E382">
        <v>-4.2199999999999994E-2</v>
      </c>
      <c r="F382">
        <v>2162</v>
      </c>
      <c r="G382" t="s">
        <v>31</v>
      </c>
      <c r="H382">
        <v>536</v>
      </c>
      <c r="I382">
        <v>0</v>
      </c>
      <c r="J382">
        <v>0</v>
      </c>
      <c r="K382">
        <v>536</v>
      </c>
      <c r="L382">
        <v>536</v>
      </c>
      <c r="M382">
        <v>537</v>
      </c>
      <c r="N382">
        <v>536</v>
      </c>
      <c r="O382">
        <v>0</v>
      </c>
      <c r="P382">
        <v>536</v>
      </c>
      <c r="Q382">
        <v>0</v>
      </c>
      <c r="R382">
        <v>0</v>
      </c>
      <c r="S382">
        <v>10100</v>
      </c>
      <c r="T382">
        <v>536.98009999999999</v>
      </c>
      <c r="U382">
        <v>540</v>
      </c>
      <c r="V382">
        <v>382</v>
      </c>
      <c r="Z382">
        <v>0.64583333333333337</v>
      </c>
    </row>
    <row r="383" spans="1:26">
      <c r="A383" s="3">
        <v>46231</v>
      </c>
      <c r="B383">
        <v>3963.59</v>
      </c>
      <c r="C383">
        <v>-2.52E-2</v>
      </c>
      <c r="D383">
        <v>62420</v>
      </c>
      <c r="E383">
        <v>-4.2199999999999994E-2</v>
      </c>
      <c r="F383">
        <v>2229</v>
      </c>
      <c r="G383" t="s">
        <v>32</v>
      </c>
      <c r="H383">
        <v>3061</v>
      </c>
      <c r="I383">
        <v>63</v>
      </c>
      <c r="J383">
        <v>2.1014009339559707E-2</v>
      </c>
      <c r="K383">
        <v>2998</v>
      </c>
      <c r="L383">
        <v>3029</v>
      </c>
      <c r="M383">
        <v>3064</v>
      </c>
      <c r="N383">
        <v>3023</v>
      </c>
      <c r="O383">
        <v>1.0564542753383956E-2</v>
      </c>
      <c r="P383">
        <v>3057</v>
      </c>
      <c r="Q383">
        <v>1.3084723585214263E-3</v>
      </c>
      <c r="R383">
        <v>1.257029440952696E-2</v>
      </c>
      <c r="S383">
        <v>327300</v>
      </c>
      <c r="T383">
        <v>3053.0412000000001</v>
      </c>
      <c r="U383">
        <v>3194</v>
      </c>
      <c r="V383">
        <v>2756</v>
      </c>
      <c r="Z383">
        <v>0.64583333333333337</v>
      </c>
    </row>
    <row r="384" spans="1:26">
      <c r="A384" s="3">
        <v>46231</v>
      </c>
      <c r="B384">
        <v>3963.59</v>
      </c>
      <c r="C384">
        <v>-2.52E-2</v>
      </c>
      <c r="D384">
        <v>62420</v>
      </c>
      <c r="E384">
        <v>-4.2199999999999994E-2</v>
      </c>
      <c r="F384">
        <v>2768</v>
      </c>
      <c r="G384" t="s">
        <v>33</v>
      </c>
      <c r="H384">
        <v>5359</v>
      </c>
      <c r="I384">
        <v>-87</v>
      </c>
      <c r="J384">
        <v>-1.5975027543150937E-2</v>
      </c>
      <c r="K384">
        <v>5446</v>
      </c>
      <c r="L384">
        <v>5409</v>
      </c>
      <c r="M384">
        <v>5413</v>
      </c>
      <c r="N384">
        <v>5304</v>
      </c>
      <c r="O384">
        <v>-9.2438528378628211E-3</v>
      </c>
      <c r="P384">
        <v>5332</v>
      </c>
      <c r="Q384">
        <v>5.063765941485371E-3</v>
      </c>
      <c r="R384">
        <v>1.0369532428355957E-2</v>
      </c>
      <c r="S384">
        <v>922900</v>
      </c>
      <c r="T384">
        <v>5349.3729000000003</v>
      </c>
      <c r="U384">
        <v>7257</v>
      </c>
      <c r="V384">
        <v>4923</v>
      </c>
      <c r="Z384">
        <v>0.64583333333333337</v>
      </c>
    </row>
    <row r="385" spans="1:26">
      <c r="A385" s="3">
        <v>46231</v>
      </c>
      <c r="B385">
        <v>3963.59</v>
      </c>
      <c r="C385">
        <v>-2.52E-2</v>
      </c>
      <c r="D385">
        <v>62420</v>
      </c>
      <c r="E385">
        <v>-4.2199999999999994E-2</v>
      </c>
      <c r="F385">
        <v>2769</v>
      </c>
      <c r="G385" t="s">
        <v>34</v>
      </c>
      <c r="H385">
        <v>890</v>
      </c>
      <c r="I385">
        <v>5</v>
      </c>
      <c r="J385">
        <v>5.6497175141242938E-3</v>
      </c>
      <c r="K385">
        <v>885</v>
      </c>
      <c r="L385">
        <v>888</v>
      </c>
      <c r="M385">
        <v>890</v>
      </c>
      <c r="N385">
        <v>885</v>
      </c>
      <c r="O385">
        <v>2.2522522522522522E-3</v>
      </c>
      <c r="P385">
        <v>885</v>
      </c>
      <c r="Q385">
        <v>5.6497175141242938E-3</v>
      </c>
      <c r="R385">
        <v>5.6497175141242938E-3</v>
      </c>
      <c r="S385">
        <v>3600</v>
      </c>
      <c r="T385">
        <v>887.22220000000004</v>
      </c>
      <c r="U385">
        <v>990</v>
      </c>
      <c r="V385">
        <v>807</v>
      </c>
      <c r="Z385">
        <v>0.64583333333333337</v>
      </c>
    </row>
    <row r="386" spans="1:26">
      <c r="A386" s="3">
        <v>46231</v>
      </c>
      <c r="B386">
        <v>3963.59</v>
      </c>
      <c r="C386">
        <v>-2.52E-2</v>
      </c>
      <c r="D386">
        <v>62420</v>
      </c>
      <c r="E386">
        <v>-4.2199999999999994E-2</v>
      </c>
      <c r="F386">
        <v>2914</v>
      </c>
      <c r="G386" t="s">
        <v>35</v>
      </c>
      <c r="H386">
        <v>6648</v>
      </c>
      <c r="I386">
        <v>117</v>
      </c>
      <c r="J386">
        <v>1.7914561322921452E-2</v>
      </c>
      <c r="K386">
        <v>6531</v>
      </c>
      <c r="L386">
        <v>6573</v>
      </c>
      <c r="M386">
        <v>6652</v>
      </c>
      <c r="N386">
        <v>6550</v>
      </c>
      <c r="O386">
        <v>1.1410314924691922E-2</v>
      </c>
      <c r="P386">
        <v>6620</v>
      </c>
      <c r="Q386">
        <v>4.229607250755287E-3</v>
      </c>
      <c r="R386">
        <v>1.4961832061068702E-2</v>
      </c>
      <c r="S386">
        <v>4414600</v>
      </c>
      <c r="T386">
        <v>6618.6962000000003</v>
      </c>
      <c r="U386">
        <v>6575</v>
      </c>
      <c r="V386">
        <v>5451</v>
      </c>
      <c r="Z386">
        <v>0.64583333333333337</v>
      </c>
    </row>
    <row r="387" spans="1:26">
      <c r="A387" s="3">
        <v>46231</v>
      </c>
      <c r="B387">
        <v>3963.59</v>
      </c>
      <c r="C387">
        <v>-2.52E-2</v>
      </c>
      <c r="D387">
        <v>62420</v>
      </c>
      <c r="E387">
        <v>-4.2199999999999994E-2</v>
      </c>
      <c r="F387">
        <v>3003</v>
      </c>
      <c r="G387" t="s">
        <v>36</v>
      </c>
      <c r="H387">
        <v>1809</v>
      </c>
      <c r="I387">
        <v>-26</v>
      </c>
      <c r="J387">
        <v>-1.4168937329700272E-2</v>
      </c>
      <c r="K387">
        <v>1835</v>
      </c>
      <c r="L387">
        <v>1810</v>
      </c>
      <c r="M387">
        <v>1857</v>
      </c>
      <c r="N387">
        <v>1793</v>
      </c>
      <c r="O387">
        <v>-5.5248618784530391E-4</v>
      </c>
      <c r="P387">
        <v>1848.5</v>
      </c>
      <c r="Q387">
        <v>-2.1368677305923723E-2</v>
      </c>
      <c r="R387">
        <v>8.9235917456776358E-3</v>
      </c>
      <c r="S387">
        <v>4261500</v>
      </c>
      <c r="T387">
        <v>1821.6786</v>
      </c>
      <c r="U387">
        <v>2094</v>
      </c>
      <c r="V387">
        <v>1620.5</v>
      </c>
      <c r="Z387">
        <v>0.64583333333333337</v>
      </c>
    </row>
    <row r="388" spans="1:26">
      <c r="A388" s="3">
        <v>46231</v>
      </c>
      <c r="B388">
        <v>3963.59</v>
      </c>
      <c r="C388">
        <v>-2.52E-2</v>
      </c>
      <c r="D388">
        <v>62420</v>
      </c>
      <c r="E388">
        <v>-4.2199999999999994E-2</v>
      </c>
      <c r="F388">
        <v>3407</v>
      </c>
      <c r="G388" t="s">
        <v>37</v>
      </c>
      <c r="H388">
        <v>1817</v>
      </c>
      <c r="I388">
        <v>-55.5</v>
      </c>
      <c r="J388">
        <v>-2.9639519359145529E-2</v>
      </c>
      <c r="K388">
        <v>1872.5</v>
      </c>
      <c r="L388">
        <v>1835</v>
      </c>
      <c r="M388">
        <v>1855.5</v>
      </c>
      <c r="N388">
        <v>1800</v>
      </c>
      <c r="O388">
        <v>-9.8092643051771126E-3</v>
      </c>
      <c r="P388">
        <v>1811</v>
      </c>
      <c r="Q388">
        <v>3.3130866924351186E-3</v>
      </c>
      <c r="R388">
        <v>9.4444444444444445E-3</v>
      </c>
      <c r="S388">
        <v>4931400</v>
      </c>
      <c r="T388">
        <v>1820.8290999999999</v>
      </c>
      <c r="U388">
        <v>1906</v>
      </c>
      <c r="V388">
        <v>1415</v>
      </c>
      <c r="Z388">
        <v>0.64583333333333337</v>
      </c>
    </row>
    <row r="389" spans="1:26">
      <c r="A389" s="3">
        <v>46231</v>
      </c>
      <c r="B389">
        <v>3963.59</v>
      </c>
      <c r="C389">
        <v>-2.52E-2</v>
      </c>
      <c r="D389">
        <v>62420</v>
      </c>
      <c r="E389">
        <v>-4.2199999999999994E-2</v>
      </c>
      <c r="F389">
        <v>4008</v>
      </c>
      <c r="G389" t="s">
        <v>38</v>
      </c>
      <c r="H389">
        <v>1230</v>
      </c>
      <c r="I389">
        <v>-53</v>
      </c>
      <c r="J389">
        <v>-4.1309431021044424E-2</v>
      </c>
      <c r="K389">
        <v>1283</v>
      </c>
      <c r="L389">
        <v>1278</v>
      </c>
      <c r="M389">
        <v>1297</v>
      </c>
      <c r="N389">
        <v>1227</v>
      </c>
      <c r="O389">
        <v>-3.7558685446009391E-2</v>
      </c>
      <c r="P389">
        <v>1239</v>
      </c>
      <c r="Q389">
        <v>-7.2639225181598066E-3</v>
      </c>
      <c r="R389">
        <v>2.4449877750611247E-3</v>
      </c>
      <c r="S389">
        <v>204400</v>
      </c>
      <c r="T389">
        <v>1244.8175000000001</v>
      </c>
      <c r="U389">
        <v>1398</v>
      </c>
      <c r="V389">
        <v>1141</v>
      </c>
      <c r="Z389">
        <v>0.64583333333333337</v>
      </c>
    </row>
    <row r="390" spans="1:26">
      <c r="A390" s="3">
        <v>46231</v>
      </c>
      <c r="B390">
        <v>3963.59</v>
      </c>
      <c r="C390">
        <v>-2.52E-2</v>
      </c>
      <c r="D390">
        <v>62420</v>
      </c>
      <c r="E390">
        <v>-4.2199999999999994E-2</v>
      </c>
      <c r="F390">
        <v>4026</v>
      </c>
      <c r="G390" t="s">
        <v>39</v>
      </c>
      <c r="H390">
        <v>1537</v>
      </c>
      <c r="I390">
        <v>-45</v>
      </c>
      <c r="J390">
        <v>-2.8445006321112517E-2</v>
      </c>
      <c r="K390">
        <v>1582</v>
      </c>
      <c r="L390">
        <v>1580</v>
      </c>
      <c r="M390">
        <v>1580</v>
      </c>
      <c r="N390">
        <v>1529</v>
      </c>
      <c r="O390">
        <v>-2.7215189873417721E-2</v>
      </c>
      <c r="P390">
        <v>1545</v>
      </c>
      <c r="Q390">
        <v>-5.1779935275080907E-3</v>
      </c>
      <c r="R390">
        <v>5.232177894048398E-3</v>
      </c>
      <c r="S390">
        <v>66800</v>
      </c>
      <c r="T390">
        <v>1547.3637000000001</v>
      </c>
      <c r="U390">
        <v>2148</v>
      </c>
      <c r="V390">
        <v>1480</v>
      </c>
      <c r="Z390">
        <v>0.64583333333333337</v>
      </c>
    </row>
    <row r="391" spans="1:26">
      <c r="A391" s="3">
        <v>46231</v>
      </c>
      <c r="B391">
        <v>3963.59</v>
      </c>
      <c r="C391">
        <v>-2.52E-2</v>
      </c>
      <c r="D391">
        <v>62420</v>
      </c>
      <c r="E391">
        <v>-4.2199999999999994E-2</v>
      </c>
      <c r="F391">
        <v>4062</v>
      </c>
      <c r="G391" t="s">
        <v>40</v>
      </c>
      <c r="H391">
        <v>14855</v>
      </c>
      <c r="I391">
        <v>-1845</v>
      </c>
      <c r="J391">
        <v>-0.11047904191616767</v>
      </c>
      <c r="K391">
        <v>16700</v>
      </c>
      <c r="L391">
        <v>15400</v>
      </c>
      <c r="M391">
        <v>15590</v>
      </c>
      <c r="N391">
        <v>14470</v>
      </c>
      <c r="O391">
        <v>-3.5389610389610388E-2</v>
      </c>
      <c r="P391">
        <v>14610</v>
      </c>
      <c r="Q391">
        <v>1.676933607118412E-2</v>
      </c>
      <c r="R391">
        <v>2.6606772633033862E-2</v>
      </c>
      <c r="S391">
        <v>7885000</v>
      </c>
      <c r="T391">
        <v>14971.7261</v>
      </c>
      <c r="U391">
        <v>27480</v>
      </c>
      <c r="V391">
        <v>6592</v>
      </c>
      <c r="Z391">
        <v>0.64583333333333337</v>
      </c>
    </row>
    <row r="392" spans="1:26">
      <c r="A392" s="3">
        <v>46231</v>
      </c>
      <c r="B392">
        <v>3963.59</v>
      </c>
      <c r="C392">
        <v>-2.52E-2</v>
      </c>
      <c r="D392">
        <v>62420</v>
      </c>
      <c r="E392">
        <v>-4.2199999999999994E-2</v>
      </c>
      <c r="F392">
        <v>4063</v>
      </c>
      <c r="G392" t="s">
        <v>41</v>
      </c>
      <c r="H392">
        <v>5872</v>
      </c>
      <c r="I392">
        <v>-274</v>
      </c>
      <c r="J392">
        <v>-4.4581841848356653E-2</v>
      </c>
      <c r="K392">
        <v>6146</v>
      </c>
      <c r="L392">
        <v>6000</v>
      </c>
      <c r="M392">
        <v>6176</v>
      </c>
      <c r="N392">
        <v>5846</v>
      </c>
      <c r="O392">
        <v>-2.1333333333333333E-2</v>
      </c>
      <c r="P392">
        <v>5876</v>
      </c>
      <c r="Q392">
        <v>-6.8073519400953025E-4</v>
      </c>
      <c r="R392">
        <v>4.4474854601436881E-3</v>
      </c>
      <c r="S392">
        <v>15490100</v>
      </c>
      <c r="T392">
        <v>5941.8481000000002</v>
      </c>
      <c r="U392">
        <v>7930</v>
      </c>
      <c r="V392">
        <v>4812</v>
      </c>
      <c r="Z392">
        <v>0.64583333333333337</v>
      </c>
    </row>
    <row r="393" spans="1:26">
      <c r="A393" s="3">
        <v>46231</v>
      </c>
      <c r="B393">
        <v>3963.59</v>
      </c>
      <c r="C393">
        <v>-2.52E-2</v>
      </c>
      <c r="D393">
        <v>62420</v>
      </c>
      <c r="E393">
        <v>-4.2199999999999994E-2</v>
      </c>
      <c r="F393">
        <v>4068</v>
      </c>
      <c r="G393" t="s">
        <v>42</v>
      </c>
      <c r="H393">
        <v>1649</v>
      </c>
      <c r="I393">
        <v>13</v>
      </c>
      <c r="J393">
        <v>7.9462102689486554E-3</v>
      </c>
      <c r="K393">
        <v>1636</v>
      </c>
      <c r="L393">
        <v>1652</v>
      </c>
      <c r="M393">
        <v>1652</v>
      </c>
      <c r="N393">
        <v>1637</v>
      </c>
      <c r="O393">
        <v>-1.8159806295399517E-3</v>
      </c>
      <c r="P393">
        <v>1642</v>
      </c>
      <c r="Q393">
        <v>4.2630937880633376E-3</v>
      </c>
      <c r="R393">
        <v>7.3304825901038487E-3</v>
      </c>
      <c r="S393">
        <v>1000</v>
      </c>
      <c r="T393">
        <v>1645.5</v>
      </c>
      <c r="U393">
        <v>2000</v>
      </c>
      <c r="V393">
        <v>1557</v>
      </c>
      <c r="Z393">
        <v>0.64583333333333337</v>
      </c>
    </row>
    <row r="394" spans="1:26">
      <c r="A394" s="3">
        <v>46231</v>
      </c>
      <c r="B394">
        <v>3963.59</v>
      </c>
      <c r="C394">
        <v>-2.52E-2</v>
      </c>
      <c r="D394">
        <v>62420</v>
      </c>
      <c r="E394">
        <v>-4.2199999999999994E-2</v>
      </c>
      <c r="F394">
        <v>4100</v>
      </c>
      <c r="G394" t="s">
        <v>43</v>
      </c>
      <c r="H394">
        <v>1322</v>
      </c>
      <c r="I394">
        <v>-88</v>
      </c>
      <c r="J394">
        <v>-6.2411347517730496E-2</v>
      </c>
      <c r="K394">
        <v>1410</v>
      </c>
      <c r="L394">
        <v>1390</v>
      </c>
      <c r="M394">
        <v>1391</v>
      </c>
      <c r="N394">
        <v>1322</v>
      </c>
      <c r="O394">
        <v>-4.8920863309352518E-2</v>
      </c>
      <c r="P394">
        <v>1338</v>
      </c>
      <c r="Q394">
        <v>-1.195814648729447E-2</v>
      </c>
      <c r="R394">
        <v>0</v>
      </c>
      <c r="S394">
        <v>77800</v>
      </c>
      <c r="T394">
        <v>1359.6849999999999</v>
      </c>
      <c r="U394">
        <v>2219</v>
      </c>
      <c r="V394">
        <v>1153</v>
      </c>
      <c r="Z394">
        <v>0.64583333333333337</v>
      </c>
    </row>
    <row r="395" spans="1:26">
      <c r="A395" s="3">
        <v>46231</v>
      </c>
      <c r="B395">
        <v>3963.59</v>
      </c>
      <c r="C395">
        <v>-2.52E-2</v>
      </c>
      <c r="D395">
        <v>62420</v>
      </c>
      <c r="E395">
        <v>-4.2199999999999994E-2</v>
      </c>
      <c r="F395">
        <v>4182</v>
      </c>
      <c r="G395" t="s">
        <v>44</v>
      </c>
      <c r="H395">
        <v>4003</v>
      </c>
      <c r="I395">
        <v>-360</v>
      </c>
      <c r="J395">
        <v>-8.2512033004813204E-2</v>
      </c>
      <c r="K395">
        <v>4363</v>
      </c>
      <c r="L395">
        <v>4200</v>
      </c>
      <c r="M395">
        <v>4205</v>
      </c>
      <c r="N395">
        <v>3973</v>
      </c>
      <c r="O395">
        <v>-4.6904761904761907E-2</v>
      </c>
      <c r="P395">
        <v>4058</v>
      </c>
      <c r="Q395">
        <v>-1.3553474618038443E-2</v>
      </c>
      <c r="R395">
        <v>7.5509690410269321E-3</v>
      </c>
      <c r="S395">
        <v>1152600</v>
      </c>
      <c r="T395">
        <v>4049.1331</v>
      </c>
      <c r="U395">
        <v>5738</v>
      </c>
      <c r="V395">
        <v>2830.5</v>
      </c>
      <c r="Z395">
        <v>0.64583333333333337</v>
      </c>
    </row>
    <row r="396" spans="1:26">
      <c r="A396" s="3">
        <v>46231</v>
      </c>
      <c r="B396">
        <v>3963.59</v>
      </c>
      <c r="C396">
        <v>-2.52E-2</v>
      </c>
      <c r="D396">
        <v>62420</v>
      </c>
      <c r="E396">
        <v>-4.2199999999999994E-2</v>
      </c>
      <c r="F396">
        <v>4188</v>
      </c>
      <c r="G396" t="s">
        <v>45</v>
      </c>
      <c r="H396">
        <v>1165</v>
      </c>
      <c r="I396">
        <v>-60</v>
      </c>
      <c r="J396">
        <v>-4.8979591836734691E-2</v>
      </c>
      <c r="K396">
        <v>1225</v>
      </c>
      <c r="L396">
        <v>1200</v>
      </c>
      <c r="M396">
        <v>1205.5</v>
      </c>
      <c r="N396">
        <v>1159.5</v>
      </c>
      <c r="O396">
        <v>-2.9166666666666667E-2</v>
      </c>
      <c r="P396">
        <v>1168</v>
      </c>
      <c r="Q396">
        <v>-2.5684931506849314E-3</v>
      </c>
      <c r="R396">
        <v>4.7434238896075891E-3</v>
      </c>
      <c r="S396">
        <v>6240800</v>
      </c>
      <c r="T396">
        <v>1169.9457</v>
      </c>
      <c r="U396">
        <v>1232.5</v>
      </c>
      <c r="V396">
        <v>846.4</v>
      </c>
      <c r="Z396">
        <v>0.64583333333333337</v>
      </c>
    </row>
    <row r="397" spans="1:26">
      <c r="A397" s="3">
        <v>46231</v>
      </c>
      <c r="B397">
        <v>3963.59</v>
      </c>
      <c r="C397">
        <v>-2.52E-2</v>
      </c>
      <c r="D397">
        <v>62420</v>
      </c>
      <c r="E397">
        <v>-4.2199999999999994E-2</v>
      </c>
      <c r="F397">
        <v>4220</v>
      </c>
      <c r="G397" t="s">
        <v>46</v>
      </c>
      <c r="H397">
        <v>1794</v>
      </c>
      <c r="I397">
        <v>-37</v>
      </c>
      <c r="J397">
        <v>-2.0207536865101038E-2</v>
      </c>
      <c r="K397">
        <v>1831</v>
      </c>
      <c r="L397">
        <v>1805</v>
      </c>
      <c r="M397">
        <v>1836</v>
      </c>
      <c r="N397">
        <v>1785</v>
      </c>
      <c r="O397">
        <v>-6.0941828254847648E-3</v>
      </c>
      <c r="P397">
        <v>1792</v>
      </c>
      <c r="Q397">
        <v>1.1160714285714285E-3</v>
      </c>
      <c r="R397">
        <v>5.0420168067226894E-3</v>
      </c>
      <c r="S397">
        <v>93300</v>
      </c>
      <c r="T397">
        <v>1798.0685000000001</v>
      </c>
      <c r="U397">
        <v>1921</v>
      </c>
      <c r="V397">
        <v>1487</v>
      </c>
      <c r="Z397">
        <v>0.64583333333333337</v>
      </c>
    </row>
    <row r="398" spans="1:26">
      <c r="A398" s="3">
        <v>46231</v>
      </c>
      <c r="B398">
        <v>3963.59</v>
      </c>
      <c r="C398">
        <v>-2.52E-2</v>
      </c>
      <c r="D398">
        <v>62420</v>
      </c>
      <c r="E398">
        <v>-4.2199999999999994E-2</v>
      </c>
      <c r="F398">
        <v>4334</v>
      </c>
      <c r="G398" t="s">
        <v>47</v>
      </c>
      <c r="H398">
        <v>381</v>
      </c>
      <c r="I398">
        <v>3</v>
      </c>
      <c r="J398">
        <v>7.9365079365079361E-3</v>
      </c>
      <c r="K398">
        <v>378</v>
      </c>
      <c r="L398">
        <v>378</v>
      </c>
      <c r="M398">
        <v>381</v>
      </c>
      <c r="N398">
        <v>375</v>
      </c>
      <c r="O398">
        <v>7.9365079365079361E-3</v>
      </c>
      <c r="P398">
        <v>380</v>
      </c>
      <c r="Q398">
        <v>2.631578947368421E-3</v>
      </c>
      <c r="R398">
        <v>1.6E-2</v>
      </c>
      <c r="S398">
        <v>11700</v>
      </c>
      <c r="T398">
        <v>377.71789999999999</v>
      </c>
      <c r="U398">
        <v>426</v>
      </c>
      <c r="V398">
        <v>365</v>
      </c>
      <c r="Z398">
        <v>0.64583333333333337</v>
      </c>
    </row>
    <row r="399" spans="1:26">
      <c r="A399" s="3">
        <v>46231</v>
      </c>
      <c r="B399">
        <v>3963.59</v>
      </c>
      <c r="C399">
        <v>-2.52E-2</v>
      </c>
      <c r="D399">
        <v>62420</v>
      </c>
      <c r="E399">
        <v>-4.2199999999999994E-2</v>
      </c>
      <c r="F399">
        <v>4523</v>
      </c>
      <c r="G399" t="s">
        <v>48</v>
      </c>
      <c r="H399">
        <v>4791</v>
      </c>
      <c r="I399">
        <v>38</v>
      </c>
      <c r="J399">
        <v>7.9949505575426048E-3</v>
      </c>
      <c r="K399">
        <v>4753</v>
      </c>
      <c r="L399">
        <v>4766</v>
      </c>
      <c r="M399">
        <v>4816</v>
      </c>
      <c r="N399">
        <v>4750</v>
      </c>
      <c r="O399">
        <v>5.2454888795635752E-3</v>
      </c>
      <c r="P399">
        <v>4786</v>
      </c>
      <c r="Q399">
        <v>1.0447137484329294E-3</v>
      </c>
      <c r="R399">
        <v>8.6315789473684207E-3</v>
      </c>
      <c r="S399">
        <v>1836300</v>
      </c>
      <c r="T399">
        <v>4786.5860000000002</v>
      </c>
      <c r="U399">
        <v>5243</v>
      </c>
      <c r="V399">
        <v>3660</v>
      </c>
      <c r="Z399">
        <v>0.64583333333333337</v>
      </c>
    </row>
    <row r="400" spans="1:26">
      <c r="A400" s="3">
        <v>46231</v>
      </c>
      <c r="B400">
        <v>3963.59</v>
      </c>
      <c r="C400">
        <v>-2.52E-2</v>
      </c>
      <c r="D400">
        <v>62420</v>
      </c>
      <c r="E400">
        <v>-4.2199999999999994E-2</v>
      </c>
      <c r="F400">
        <v>4528</v>
      </c>
      <c r="G400" t="s">
        <v>49</v>
      </c>
      <c r="H400">
        <v>2417</v>
      </c>
      <c r="I400">
        <v>-22.5</v>
      </c>
      <c r="J400">
        <v>-9.2232014757122355E-3</v>
      </c>
      <c r="K400">
        <v>2439.5</v>
      </c>
      <c r="L400">
        <v>2450</v>
      </c>
      <c r="M400">
        <v>2457</v>
      </c>
      <c r="N400">
        <v>2408.5</v>
      </c>
      <c r="O400">
        <v>-1.3469387755102041E-2</v>
      </c>
      <c r="P400">
        <v>2423</v>
      </c>
      <c r="Q400">
        <v>-2.4762690879075525E-3</v>
      </c>
      <c r="R400">
        <v>3.5291675316587085E-3</v>
      </c>
      <c r="S400">
        <v>1462400</v>
      </c>
      <c r="T400">
        <v>2424.4027999999998</v>
      </c>
      <c r="U400">
        <v>2674.5</v>
      </c>
      <c r="V400">
        <v>2114.5</v>
      </c>
      <c r="Z400">
        <v>0.64583333333333337</v>
      </c>
    </row>
    <row r="401" spans="1:26">
      <c r="A401" s="3">
        <v>46231</v>
      </c>
      <c r="B401">
        <v>3963.59</v>
      </c>
      <c r="C401">
        <v>-2.52E-2</v>
      </c>
      <c r="D401">
        <v>62420</v>
      </c>
      <c r="E401">
        <v>-4.2199999999999994E-2</v>
      </c>
      <c r="F401">
        <v>4661</v>
      </c>
      <c r="G401" t="s">
        <v>50</v>
      </c>
      <c r="H401">
        <v>2904</v>
      </c>
      <c r="I401">
        <v>72.5</v>
      </c>
      <c r="J401">
        <v>2.5604803107893342E-2</v>
      </c>
      <c r="K401">
        <v>2831.5</v>
      </c>
      <c r="L401">
        <v>2855</v>
      </c>
      <c r="M401">
        <v>2915</v>
      </c>
      <c r="N401">
        <v>2843.5</v>
      </c>
      <c r="O401">
        <v>1.7162872154115588E-2</v>
      </c>
      <c r="P401">
        <v>2910</v>
      </c>
      <c r="Q401">
        <v>-2.0618556701030928E-3</v>
      </c>
      <c r="R401">
        <v>2.1276595744680851E-2</v>
      </c>
      <c r="S401">
        <v>8157800</v>
      </c>
      <c r="T401">
        <v>2889.4944999999998</v>
      </c>
      <c r="U401">
        <v>2947</v>
      </c>
      <c r="V401">
        <v>2103</v>
      </c>
      <c r="Z401">
        <v>0.64583333333333337</v>
      </c>
    </row>
    <row r="402" spans="1:26">
      <c r="A402" s="3">
        <v>46231</v>
      </c>
      <c r="B402">
        <v>3963.59</v>
      </c>
      <c r="C402">
        <v>-2.52E-2</v>
      </c>
      <c r="D402">
        <v>62420</v>
      </c>
      <c r="E402">
        <v>-4.2199999999999994E-2</v>
      </c>
      <c r="F402">
        <v>5020</v>
      </c>
      <c r="G402" t="s">
        <v>51</v>
      </c>
      <c r="H402">
        <v>1296</v>
      </c>
      <c r="I402">
        <v>-27.5</v>
      </c>
      <c r="J402">
        <v>-2.0778239516433698E-2</v>
      </c>
      <c r="K402">
        <v>1323.5</v>
      </c>
      <c r="L402">
        <v>1325.5</v>
      </c>
      <c r="M402">
        <v>1326</v>
      </c>
      <c r="N402">
        <v>1288</v>
      </c>
      <c r="O402">
        <v>-2.2255752546208978E-2</v>
      </c>
      <c r="P402">
        <v>1295.5</v>
      </c>
      <c r="Q402">
        <v>3.8595137012736397E-4</v>
      </c>
      <c r="R402">
        <v>6.2111801242236021E-3</v>
      </c>
      <c r="S402">
        <v>7393700</v>
      </c>
      <c r="T402">
        <v>1300.1161</v>
      </c>
      <c r="U402">
        <v>1552.5</v>
      </c>
      <c r="V402">
        <v>1113</v>
      </c>
      <c r="Z402">
        <v>0.64583333333333337</v>
      </c>
    </row>
    <row r="403" spans="1:26">
      <c r="A403" s="3">
        <v>46231</v>
      </c>
      <c r="B403">
        <v>3963.59</v>
      </c>
      <c r="C403">
        <v>-2.52E-2</v>
      </c>
      <c r="D403">
        <v>62420</v>
      </c>
      <c r="E403">
        <v>-4.2199999999999994E-2</v>
      </c>
      <c r="F403">
        <v>5201</v>
      </c>
      <c r="G403" t="s">
        <v>52</v>
      </c>
      <c r="H403">
        <v>6168</v>
      </c>
      <c r="I403">
        <v>-92</v>
      </c>
      <c r="J403">
        <v>-1.4696485623003195E-2</v>
      </c>
      <c r="K403">
        <v>6260</v>
      </c>
      <c r="L403">
        <v>6169</v>
      </c>
      <c r="M403">
        <v>6190</v>
      </c>
      <c r="N403">
        <v>6024</v>
      </c>
      <c r="O403">
        <v>-1.6210082671421625E-4</v>
      </c>
      <c r="P403">
        <v>6092</v>
      </c>
      <c r="Q403">
        <v>1.247537754432042E-2</v>
      </c>
      <c r="R403">
        <v>2.3904382470119521E-2</v>
      </c>
      <c r="S403">
        <v>1573300</v>
      </c>
      <c r="T403">
        <v>6127.2470999999996</v>
      </c>
      <c r="U403">
        <v>8315</v>
      </c>
      <c r="V403">
        <v>5177</v>
      </c>
      <c r="Z403">
        <v>0.64583333333333337</v>
      </c>
    </row>
    <row r="404" spans="1:26">
      <c r="A404" s="3">
        <v>46231</v>
      </c>
      <c r="B404">
        <v>3963.59</v>
      </c>
      <c r="C404">
        <v>-2.52E-2</v>
      </c>
      <c r="D404">
        <v>62420</v>
      </c>
      <c r="E404">
        <v>-4.2199999999999994E-2</v>
      </c>
      <c r="F404">
        <v>5302</v>
      </c>
      <c r="G404" t="s">
        <v>53</v>
      </c>
      <c r="H404">
        <v>4665</v>
      </c>
      <c r="I404">
        <v>-85</v>
      </c>
      <c r="J404">
        <v>-1.7894736842105262E-2</v>
      </c>
      <c r="K404">
        <v>4750</v>
      </c>
      <c r="L404">
        <v>4705</v>
      </c>
      <c r="M404">
        <v>4755</v>
      </c>
      <c r="N404">
        <v>4645</v>
      </c>
      <c r="O404">
        <v>-8.5015940488841653E-3</v>
      </c>
      <c r="P404">
        <v>4685</v>
      </c>
      <c r="Q404">
        <v>-4.2689434364994666E-3</v>
      </c>
      <c r="R404">
        <v>4.3057050592034442E-3</v>
      </c>
      <c r="S404">
        <v>51100</v>
      </c>
      <c r="T404">
        <v>4682.9940999999999</v>
      </c>
      <c r="U404">
        <v>5080</v>
      </c>
      <c r="V404">
        <v>4390</v>
      </c>
      <c r="Z404">
        <v>0.64583333333333337</v>
      </c>
    </row>
    <row r="405" spans="1:26">
      <c r="A405" s="3">
        <v>46231</v>
      </c>
      <c r="B405">
        <v>3963.59</v>
      </c>
      <c r="C405">
        <v>-2.52E-2</v>
      </c>
      <c r="D405">
        <v>62420</v>
      </c>
      <c r="E405">
        <v>-4.2199999999999994E-2</v>
      </c>
      <c r="F405">
        <v>5310</v>
      </c>
      <c r="G405" t="s">
        <v>54</v>
      </c>
      <c r="H405">
        <v>6350</v>
      </c>
      <c r="I405">
        <v>-530</v>
      </c>
      <c r="J405">
        <v>-7.7034883720930231E-2</v>
      </c>
      <c r="K405">
        <v>6880</v>
      </c>
      <c r="L405">
        <v>6880</v>
      </c>
      <c r="M405">
        <v>6880</v>
      </c>
      <c r="N405">
        <v>6320</v>
      </c>
      <c r="O405">
        <v>-7.7034883720930231E-2</v>
      </c>
      <c r="P405">
        <v>6450</v>
      </c>
      <c r="Q405">
        <v>-1.5503875968992248E-2</v>
      </c>
      <c r="R405">
        <v>4.7468354430379748E-3</v>
      </c>
      <c r="S405">
        <v>130400</v>
      </c>
      <c r="T405">
        <v>6443.7575999999999</v>
      </c>
      <c r="U405">
        <v>8990</v>
      </c>
      <c r="V405">
        <v>4825</v>
      </c>
      <c r="Z405">
        <v>0.64583333333333337</v>
      </c>
    </row>
    <row r="406" spans="1:26">
      <c r="A406" s="3">
        <v>46231</v>
      </c>
      <c r="B406">
        <v>3963.59</v>
      </c>
      <c r="C406">
        <v>-2.52E-2</v>
      </c>
      <c r="D406">
        <v>62420</v>
      </c>
      <c r="E406">
        <v>-4.2199999999999994E-2</v>
      </c>
      <c r="F406">
        <v>5334</v>
      </c>
      <c r="G406" t="s">
        <v>55</v>
      </c>
      <c r="H406">
        <v>8941</v>
      </c>
      <c r="I406">
        <v>-480</v>
      </c>
      <c r="J406">
        <v>-5.0950005307292219E-2</v>
      </c>
      <c r="K406">
        <v>9421</v>
      </c>
      <c r="L406">
        <v>9200</v>
      </c>
      <c r="M406">
        <v>9228</v>
      </c>
      <c r="N406">
        <v>8893</v>
      </c>
      <c r="O406">
        <v>-2.8152173913043477E-2</v>
      </c>
      <c r="P406">
        <v>8943</v>
      </c>
      <c r="Q406">
        <v>-2.2363860002236387E-4</v>
      </c>
      <c r="R406">
        <v>5.3975036545597663E-3</v>
      </c>
      <c r="S406">
        <v>1320100</v>
      </c>
      <c r="T406">
        <v>8993.3716000000004</v>
      </c>
      <c r="U406">
        <v>11265</v>
      </c>
      <c r="V406">
        <v>6421</v>
      </c>
      <c r="Z406">
        <v>0.64583333333333337</v>
      </c>
    </row>
    <row r="407" spans="1:26">
      <c r="A407" s="3">
        <v>46231</v>
      </c>
      <c r="B407">
        <v>3963.59</v>
      </c>
      <c r="C407">
        <v>-2.52E-2</v>
      </c>
      <c r="D407">
        <v>62420</v>
      </c>
      <c r="E407">
        <v>-4.2199999999999994E-2</v>
      </c>
      <c r="F407">
        <v>5706</v>
      </c>
      <c r="G407" t="s">
        <v>56</v>
      </c>
      <c r="H407">
        <v>28010</v>
      </c>
      <c r="I407">
        <v>-3220</v>
      </c>
      <c r="J407">
        <v>-0.10310598783221261</v>
      </c>
      <c r="K407">
        <v>31230</v>
      </c>
      <c r="L407">
        <v>29975</v>
      </c>
      <c r="M407">
        <v>29995</v>
      </c>
      <c r="N407">
        <v>27720</v>
      </c>
      <c r="O407">
        <v>-6.5554628857381156E-2</v>
      </c>
      <c r="P407">
        <v>28105</v>
      </c>
      <c r="Q407">
        <v>-3.3801814623732433E-3</v>
      </c>
      <c r="R407">
        <v>1.0461760461760462E-2</v>
      </c>
      <c r="S407">
        <v>1116400</v>
      </c>
      <c r="T407">
        <v>28483.8292</v>
      </c>
      <c r="U407">
        <v>57700</v>
      </c>
      <c r="V407">
        <v>17995</v>
      </c>
      <c r="Z407">
        <v>0.64583333333333337</v>
      </c>
    </row>
    <row r="408" spans="1:26">
      <c r="A408" s="3">
        <v>46231</v>
      </c>
      <c r="B408">
        <v>3963.59</v>
      </c>
      <c r="C408">
        <v>-2.52E-2</v>
      </c>
      <c r="D408">
        <v>62420</v>
      </c>
      <c r="E408">
        <v>-4.2199999999999994E-2</v>
      </c>
      <c r="F408">
        <v>5711</v>
      </c>
      <c r="G408" t="s">
        <v>57</v>
      </c>
      <c r="H408">
        <v>4034</v>
      </c>
      <c r="I408">
        <v>-190</v>
      </c>
      <c r="J408">
        <v>-4.4981060606060608E-2</v>
      </c>
      <c r="K408">
        <v>4224</v>
      </c>
      <c r="L408">
        <v>4154</v>
      </c>
      <c r="M408">
        <v>4154</v>
      </c>
      <c r="N408">
        <v>4012</v>
      </c>
      <c r="O408">
        <v>-2.888781896966779E-2</v>
      </c>
      <c r="P408">
        <v>4038</v>
      </c>
      <c r="Q408">
        <v>-9.9058940069341253E-4</v>
      </c>
      <c r="R408">
        <v>5.4835493519441673E-3</v>
      </c>
      <c r="S408">
        <v>1079100</v>
      </c>
      <c r="T408">
        <v>4047.7988999999998</v>
      </c>
      <c r="U408">
        <v>6126</v>
      </c>
      <c r="V408">
        <v>3690</v>
      </c>
      <c r="Z408">
        <v>0.64583333333333337</v>
      </c>
    </row>
    <row r="409" spans="1:26">
      <c r="A409" s="3">
        <v>46231</v>
      </c>
      <c r="B409">
        <v>3963.59</v>
      </c>
      <c r="C409">
        <v>-2.52E-2</v>
      </c>
      <c r="D409">
        <v>62420</v>
      </c>
      <c r="E409">
        <v>-4.2199999999999994E-2</v>
      </c>
      <c r="F409">
        <v>5713</v>
      </c>
      <c r="G409" t="s">
        <v>58</v>
      </c>
      <c r="H409">
        <v>7364</v>
      </c>
      <c r="I409">
        <v>-421</v>
      </c>
      <c r="J409">
        <v>-5.4078355812459858E-2</v>
      </c>
      <c r="K409">
        <v>7785</v>
      </c>
      <c r="L409">
        <v>7500</v>
      </c>
      <c r="M409">
        <v>7502</v>
      </c>
      <c r="N409">
        <v>7300</v>
      </c>
      <c r="O409">
        <v>-1.8133333333333335E-2</v>
      </c>
      <c r="P409">
        <v>7358</v>
      </c>
      <c r="Q409">
        <v>8.1543897798314763E-4</v>
      </c>
      <c r="R409">
        <v>8.7671232876712323E-3</v>
      </c>
      <c r="S409">
        <v>2329600</v>
      </c>
      <c r="T409">
        <v>7379.9305999999997</v>
      </c>
      <c r="U409">
        <v>13300</v>
      </c>
      <c r="V409">
        <v>6552</v>
      </c>
      <c r="Z409">
        <v>0.64583333333333337</v>
      </c>
    </row>
    <row r="410" spans="1:26">
      <c r="A410" s="3">
        <v>46231</v>
      </c>
      <c r="B410">
        <v>3963.59</v>
      </c>
      <c r="C410">
        <v>-2.52E-2</v>
      </c>
      <c r="D410">
        <v>62420</v>
      </c>
      <c r="E410">
        <v>-4.2199999999999994E-2</v>
      </c>
      <c r="F410">
        <v>5802</v>
      </c>
      <c r="G410" t="s">
        <v>59</v>
      </c>
      <c r="H410">
        <v>2187.5</v>
      </c>
      <c r="I410">
        <v>-167.5</v>
      </c>
      <c r="J410">
        <v>-7.1125265392781314E-2</v>
      </c>
      <c r="K410">
        <v>2355</v>
      </c>
      <c r="L410">
        <v>2240</v>
      </c>
      <c r="M410">
        <v>2273.5</v>
      </c>
      <c r="N410">
        <v>2167.5</v>
      </c>
      <c r="O410">
        <v>-2.34375E-2</v>
      </c>
      <c r="P410">
        <v>2177</v>
      </c>
      <c r="Q410">
        <v>4.8231511254019296E-3</v>
      </c>
      <c r="R410">
        <v>9.22722029988466E-3</v>
      </c>
      <c r="S410">
        <v>20330500</v>
      </c>
      <c r="T410">
        <v>2206.7649000000001</v>
      </c>
      <c r="U410">
        <v>3019</v>
      </c>
      <c r="V410">
        <v>2151.5</v>
      </c>
      <c r="Z410">
        <v>0.64583333333333337</v>
      </c>
    </row>
    <row r="411" spans="1:26">
      <c r="A411" s="3">
        <v>46231</v>
      </c>
      <c r="B411">
        <v>3963.59</v>
      </c>
      <c r="C411">
        <v>-2.52E-2</v>
      </c>
      <c r="D411">
        <v>62420</v>
      </c>
      <c r="E411">
        <v>-4.2199999999999994E-2</v>
      </c>
      <c r="F411">
        <v>5803</v>
      </c>
      <c r="G411" t="s">
        <v>60</v>
      </c>
      <c r="H411">
        <v>4073</v>
      </c>
      <c r="I411">
        <v>-252</v>
      </c>
      <c r="J411">
        <v>-5.8265895953757224E-2</v>
      </c>
      <c r="K411">
        <v>4325</v>
      </c>
      <c r="L411">
        <v>4199</v>
      </c>
      <c r="M411">
        <v>4216</v>
      </c>
      <c r="N411">
        <v>4013</v>
      </c>
      <c r="O411">
        <v>-3.0007144558228151E-2</v>
      </c>
      <c r="P411">
        <v>4040</v>
      </c>
      <c r="Q411">
        <v>8.1683168316831686E-3</v>
      </c>
      <c r="R411">
        <v>1.49514079242462E-2</v>
      </c>
      <c r="S411">
        <v>39640100</v>
      </c>
      <c r="T411">
        <v>4089.8728999999998</v>
      </c>
      <c r="U411">
        <v>7933</v>
      </c>
      <c r="V411">
        <v>3888</v>
      </c>
      <c r="Z411">
        <v>0.64583333333333337</v>
      </c>
    </row>
    <row r="412" spans="1:26">
      <c r="A412" s="3">
        <v>46231</v>
      </c>
      <c r="B412">
        <v>3963.59</v>
      </c>
      <c r="C412">
        <v>-2.52E-2</v>
      </c>
      <c r="D412">
        <v>62420</v>
      </c>
      <c r="E412">
        <v>-4.2199999999999994E-2</v>
      </c>
      <c r="F412">
        <v>6038</v>
      </c>
      <c r="G412" t="s">
        <v>61</v>
      </c>
      <c r="H412">
        <v>827</v>
      </c>
      <c r="I412">
        <v>5</v>
      </c>
      <c r="J412">
        <v>6.082725060827251E-3</v>
      </c>
      <c r="K412">
        <v>822</v>
      </c>
      <c r="L412">
        <v>822</v>
      </c>
      <c r="M412">
        <v>828</v>
      </c>
      <c r="N412">
        <v>818</v>
      </c>
      <c r="O412">
        <v>6.082725060827251E-3</v>
      </c>
      <c r="P412">
        <v>819</v>
      </c>
      <c r="Q412">
        <v>9.768009768009768E-3</v>
      </c>
      <c r="R412">
        <v>1.1002444987775062E-2</v>
      </c>
      <c r="S412">
        <v>5100</v>
      </c>
      <c r="T412">
        <v>822.96069999999997</v>
      </c>
      <c r="U412">
        <v>991</v>
      </c>
      <c r="V412">
        <v>790</v>
      </c>
      <c r="Z412">
        <v>0.64583333333333337</v>
      </c>
    </row>
    <row r="413" spans="1:26">
      <c r="A413" s="3">
        <v>46231</v>
      </c>
      <c r="B413">
        <v>3963.59</v>
      </c>
      <c r="C413">
        <v>-2.52E-2</v>
      </c>
      <c r="D413">
        <v>62420</v>
      </c>
      <c r="E413">
        <v>-4.2199999999999994E-2</v>
      </c>
      <c r="F413">
        <v>6156</v>
      </c>
      <c r="G413" t="s">
        <v>62</v>
      </c>
      <c r="H413">
        <v>1777</v>
      </c>
      <c r="I413">
        <v>-13</v>
      </c>
      <c r="J413">
        <v>-7.2625698324022348E-3</v>
      </c>
      <c r="K413">
        <v>1790</v>
      </c>
      <c r="L413">
        <v>1788</v>
      </c>
      <c r="M413">
        <v>1791</v>
      </c>
      <c r="N413">
        <v>1776</v>
      </c>
      <c r="O413">
        <v>-6.1521252796420582E-3</v>
      </c>
      <c r="P413">
        <v>1790</v>
      </c>
      <c r="Q413">
        <v>-7.2625698324022348E-3</v>
      </c>
      <c r="R413">
        <v>5.6306306306306306E-4</v>
      </c>
      <c r="S413">
        <v>11500</v>
      </c>
      <c r="T413">
        <v>1783.2173</v>
      </c>
      <c r="U413">
        <v>2086</v>
      </c>
      <c r="V413">
        <v>1677</v>
      </c>
      <c r="Z413">
        <v>0.64583333333333337</v>
      </c>
    </row>
    <row r="414" spans="1:26">
      <c r="A414" s="3">
        <v>46231</v>
      </c>
      <c r="B414">
        <v>3963.59</v>
      </c>
      <c r="C414">
        <v>-2.52E-2</v>
      </c>
      <c r="D414">
        <v>62420</v>
      </c>
      <c r="E414">
        <v>-4.2199999999999994E-2</v>
      </c>
      <c r="F414">
        <v>6178</v>
      </c>
      <c r="G414" t="s">
        <v>63</v>
      </c>
      <c r="H414">
        <v>2464</v>
      </c>
      <c r="I414">
        <v>-57.5</v>
      </c>
      <c r="J414">
        <v>-2.280388657545112E-2</v>
      </c>
      <c r="K414">
        <v>2521.5</v>
      </c>
      <c r="L414">
        <v>2498.5</v>
      </c>
      <c r="M414">
        <v>2510</v>
      </c>
      <c r="N414">
        <v>2448</v>
      </c>
      <c r="O414">
        <v>-1.380828497098259E-2</v>
      </c>
      <c r="P414">
        <v>2464.5</v>
      </c>
      <c r="Q414">
        <v>-2.028809089064719E-4</v>
      </c>
      <c r="R414">
        <v>6.5359477124183009E-3</v>
      </c>
      <c r="S414">
        <v>5153000</v>
      </c>
      <c r="T414">
        <v>2467.25</v>
      </c>
      <c r="U414">
        <v>2539.5</v>
      </c>
      <c r="V414">
        <v>1663.5</v>
      </c>
      <c r="Z414">
        <v>0.64583333333333337</v>
      </c>
    </row>
    <row r="415" spans="1:26">
      <c r="A415" s="3">
        <v>46231</v>
      </c>
      <c r="B415">
        <v>3963.59</v>
      </c>
      <c r="C415">
        <v>-2.52E-2</v>
      </c>
      <c r="D415">
        <v>62420</v>
      </c>
      <c r="E415">
        <v>-4.2199999999999994E-2</v>
      </c>
      <c r="F415">
        <v>6208</v>
      </c>
      <c r="G415" t="s">
        <v>64</v>
      </c>
      <c r="H415">
        <v>1590</v>
      </c>
      <c r="I415">
        <v>-60</v>
      </c>
      <c r="J415">
        <v>-3.6363636363636362E-2</v>
      </c>
      <c r="K415">
        <v>1650</v>
      </c>
      <c r="L415">
        <v>1650</v>
      </c>
      <c r="M415">
        <v>1650</v>
      </c>
      <c r="N415">
        <v>1589</v>
      </c>
      <c r="O415">
        <v>-3.6363636363636362E-2</v>
      </c>
      <c r="P415">
        <v>1607</v>
      </c>
      <c r="Q415">
        <v>-1.0578718108276292E-2</v>
      </c>
      <c r="R415">
        <v>6.2932662051604787E-4</v>
      </c>
      <c r="S415">
        <v>57700</v>
      </c>
      <c r="T415">
        <v>1605.2910999999999</v>
      </c>
      <c r="U415">
        <v>3135</v>
      </c>
      <c r="V415">
        <v>1501</v>
      </c>
      <c r="Z415">
        <v>0.64583333333333337</v>
      </c>
    </row>
    <row r="416" spans="1:26">
      <c r="A416" s="3">
        <v>46231</v>
      </c>
      <c r="B416">
        <v>3963.59</v>
      </c>
      <c r="C416">
        <v>-2.52E-2</v>
      </c>
      <c r="D416">
        <v>62420</v>
      </c>
      <c r="E416">
        <v>-4.2199999999999994E-2</v>
      </c>
      <c r="F416">
        <v>6356</v>
      </c>
      <c r="G416" t="s">
        <v>65</v>
      </c>
      <c r="H416">
        <v>1296</v>
      </c>
      <c r="I416">
        <v>-83</v>
      </c>
      <c r="J416">
        <v>-6.0188542422044959E-2</v>
      </c>
      <c r="K416">
        <v>1379</v>
      </c>
      <c r="L416">
        <v>1380</v>
      </c>
      <c r="M416">
        <v>1386</v>
      </c>
      <c r="N416">
        <v>1294</v>
      </c>
      <c r="O416">
        <v>-6.0869565217391307E-2</v>
      </c>
      <c r="P416">
        <v>1336</v>
      </c>
      <c r="Q416">
        <v>-2.9940119760479042E-2</v>
      </c>
      <c r="R416">
        <v>1.5455950540958269E-3</v>
      </c>
      <c r="S416">
        <v>158000</v>
      </c>
      <c r="T416">
        <v>1328.6796999999999</v>
      </c>
      <c r="U416">
        <v>2287</v>
      </c>
      <c r="V416">
        <v>810</v>
      </c>
      <c r="Z416">
        <v>0.64583333333333337</v>
      </c>
    </row>
    <row r="417" spans="1:26">
      <c r="A417" s="3">
        <v>46231</v>
      </c>
      <c r="B417">
        <v>3963.59</v>
      </c>
      <c r="C417">
        <v>-2.52E-2</v>
      </c>
      <c r="D417">
        <v>62420</v>
      </c>
      <c r="E417">
        <v>-4.2199999999999994E-2</v>
      </c>
      <c r="F417">
        <v>6378</v>
      </c>
      <c r="G417" t="s">
        <v>66</v>
      </c>
      <c r="H417">
        <v>1199</v>
      </c>
      <c r="I417">
        <v>-21</v>
      </c>
      <c r="J417">
        <v>-1.7213114754098362E-2</v>
      </c>
      <c r="K417">
        <v>1220</v>
      </c>
      <c r="L417">
        <v>1216</v>
      </c>
      <c r="M417">
        <v>1224</v>
      </c>
      <c r="N417">
        <v>1194</v>
      </c>
      <c r="O417">
        <v>-1.3980263157894737E-2</v>
      </c>
      <c r="P417">
        <v>1199</v>
      </c>
      <c r="Q417">
        <v>0</v>
      </c>
      <c r="R417">
        <v>4.1876046901172526E-3</v>
      </c>
      <c r="S417">
        <v>148000</v>
      </c>
      <c r="T417">
        <v>1203.5039999999999</v>
      </c>
      <c r="U417">
        <v>1950</v>
      </c>
      <c r="V417">
        <v>1101</v>
      </c>
      <c r="Z417">
        <v>0.64583333333333337</v>
      </c>
    </row>
    <row r="418" spans="1:26">
      <c r="A418" s="3">
        <v>46231</v>
      </c>
      <c r="B418">
        <v>3963.59</v>
      </c>
      <c r="C418">
        <v>-2.52E-2</v>
      </c>
      <c r="D418">
        <v>62420</v>
      </c>
      <c r="E418">
        <v>-4.2199999999999994E-2</v>
      </c>
      <c r="F418">
        <v>6526</v>
      </c>
      <c r="G418" t="s">
        <v>67</v>
      </c>
      <c r="H418">
        <v>2149</v>
      </c>
      <c r="I418">
        <v>-248.5</v>
      </c>
      <c r="J418">
        <v>-0.10364963503649635</v>
      </c>
      <c r="K418">
        <v>2397.5</v>
      </c>
      <c r="L418">
        <v>2301</v>
      </c>
      <c r="M418">
        <v>2307.5</v>
      </c>
      <c r="N418">
        <v>2139</v>
      </c>
      <c r="O418">
        <v>-6.605823554976098E-2</v>
      </c>
      <c r="P418">
        <v>2165.5</v>
      </c>
      <c r="Q418">
        <v>-7.6194874163010851E-3</v>
      </c>
      <c r="R418">
        <v>4.6750818139317434E-3</v>
      </c>
      <c r="S418">
        <v>8439000</v>
      </c>
      <c r="T418">
        <v>2193.3155999999999</v>
      </c>
      <c r="U418">
        <v>3200</v>
      </c>
      <c r="V418">
        <v>1678.5</v>
      </c>
      <c r="Z418">
        <v>0.64583333333333337</v>
      </c>
    </row>
    <row r="419" spans="1:26">
      <c r="A419" s="3">
        <v>46231</v>
      </c>
      <c r="B419">
        <v>3963.59</v>
      </c>
      <c r="C419">
        <v>-2.52E-2</v>
      </c>
      <c r="D419">
        <v>62420</v>
      </c>
      <c r="E419">
        <v>-4.2199999999999994E-2</v>
      </c>
      <c r="F419">
        <v>6586</v>
      </c>
      <c r="G419" t="s">
        <v>68</v>
      </c>
      <c r="H419">
        <v>5672</v>
      </c>
      <c r="I419">
        <v>-188</v>
      </c>
      <c r="J419">
        <v>-3.2081911262798635E-2</v>
      </c>
      <c r="K419">
        <v>5860</v>
      </c>
      <c r="L419">
        <v>5762</v>
      </c>
      <c r="M419">
        <v>5798</v>
      </c>
      <c r="N419">
        <v>5642</v>
      </c>
      <c r="O419">
        <v>-1.5619576535925026E-2</v>
      </c>
      <c r="P419">
        <v>5726</v>
      </c>
      <c r="Q419">
        <v>-9.4306671323786239E-3</v>
      </c>
      <c r="R419">
        <v>5.3172633817795108E-3</v>
      </c>
      <c r="S419">
        <v>707000</v>
      </c>
      <c r="T419">
        <v>5688.3018000000002</v>
      </c>
      <c r="U419">
        <v>6130</v>
      </c>
      <c r="V419">
        <v>4633</v>
      </c>
      <c r="Z419">
        <v>0.64583333333333337</v>
      </c>
    </row>
    <row r="420" spans="1:26">
      <c r="A420" s="3">
        <v>46231</v>
      </c>
      <c r="B420">
        <v>3963.59</v>
      </c>
      <c r="C420">
        <v>-2.52E-2</v>
      </c>
      <c r="D420">
        <v>62420</v>
      </c>
      <c r="E420">
        <v>-4.2199999999999994E-2</v>
      </c>
      <c r="F420">
        <v>6594</v>
      </c>
      <c r="G420" t="s">
        <v>69</v>
      </c>
      <c r="H420">
        <v>2564</v>
      </c>
      <c r="I420">
        <v>7</v>
      </c>
      <c r="J420">
        <v>2.7375831052014079E-3</v>
      </c>
      <c r="K420">
        <v>2557</v>
      </c>
      <c r="L420">
        <v>2600</v>
      </c>
      <c r="M420">
        <v>2625</v>
      </c>
      <c r="N420">
        <v>2537</v>
      </c>
      <c r="O420">
        <v>-1.3846153846153847E-2</v>
      </c>
      <c r="P420">
        <v>2563</v>
      </c>
      <c r="Q420">
        <v>3.9016777214202108E-4</v>
      </c>
      <c r="R420">
        <v>1.0642491131257391E-2</v>
      </c>
      <c r="S420">
        <v>6637100</v>
      </c>
      <c r="T420">
        <v>2568.8368999999998</v>
      </c>
      <c r="U420">
        <v>2922</v>
      </c>
      <c r="V420">
        <v>1937</v>
      </c>
      <c r="Z420">
        <v>0.64583333333333337</v>
      </c>
    </row>
    <row r="421" spans="1:26">
      <c r="A421" s="3">
        <v>46231</v>
      </c>
      <c r="B421">
        <v>3963.59</v>
      </c>
      <c r="C421">
        <v>-2.52E-2</v>
      </c>
      <c r="D421">
        <v>62420</v>
      </c>
      <c r="E421">
        <v>-4.2199999999999994E-2</v>
      </c>
      <c r="F421">
        <v>6674</v>
      </c>
      <c r="G421" t="s">
        <v>70</v>
      </c>
      <c r="H421">
        <v>5461</v>
      </c>
      <c r="I421">
        <v>-332</v>
      </c>
      <c r="J421">
        <v>-5.7310547212152597E-2</v>
      </c>
      <c r="K421">
        <v>5793</v>
      </c>
      <c r="L421">
        <v>5640</v>
      </c>
      <c r="M421">
        <v>5678</v>
      </c>
      <c r="N421">
        <v>5427</v>
      </c>
      <c r="O421">
        <v>-3.1737588652482267E-2</v>
      </c>
      <c r="P421">
        <v>5459</v>
      </c>
      <c r="Q421">
        <v>3.6636746656896867E-4</v>
      </c>
      <c r="R421">
        <v>6.2649714391007924E-3</v>
      </c>
      <c r="S421">
        <v>942600</v>
      </c>
      <c r="T421">
        <v>5516.7174999999997</v>
      </c>
      <c r="U421">
        <v>7899</v>
      </c>
      <c r="V421">
        <v>3532</v>
      </c>
      <c r="Z421">
        <v>0.64583333333333337</v>
      </c>
    </row>
    <row r="422" spans="1:26">
      <c r="A422" s="3">
        <v>46231</v>
      </c>
      <c r="B422">
        <v>3963.59</v>
      </c>
      <c r="C422">
        <v>-2.52E-2</v>
      </c>
      <c r="D422">
        <v>62420</v>
      </c>
      <c r="E422">
        <v>-4.2199999999999994E-2</v>
      </c>
      <c r="F422">
        <v>6758</v>
      </c>
      <c r="G422" t="s">
        <v>71</v>
      </c>
      <c r="H422">
        <v>3662</v>
      </c>
      <c r="I422">
        <v>88</v>
      </c>
      <c r="J422">
        <v>2.4622271964185788E-2</v>
      </c>
      <c r="K422">
        <v>3574</v>
      </c>
      <c r="L422">
        <v>3595</v>
      </c>
      <c r="M422">
        <v>3664</v>
      </c>
      <c r="N422">
        <v>3536</v>
      </c>
      <c r="O422">
        <v>1.8636995827538246E-2</v>
      </c>
      <c r="P422">
        <v>3607</v>
      </c>
      <c r="Q422">
        <v>1.524812863875797E-2</v>
      </c>
      <c r="R422">
        <v>3.5633484162895926E-2</v>
      </c>
      <c r="S422">
        <v>21933500</v>
      </c>
      <c r="T422">
        <v>3620.4647</v>
      </c>
      <c r="U422">
        <v>4124</v>
      </c>
      <c r="V422">
        <v>3043</v>
      </c>
      <c r="Z422">
        <v>0.64583333333333337</v>
      </c>
    </row>
    <row r="423" spans="1:26">
      <c r="A423" s="3">
        <v>46231</v>
      </c>
      <c r="B423">
        <v>3963.59</v>
      </c>
      <c r="C423">
        <v>-2.52E-2</v>
      </c>
      <c r="D423">
        <v>62420</v>
      </c>
      <c r="E423">
        <v>-4.2199999999999994E-2</v>
      </c>
      <c r="F423">
        <v>6810</v>
      </c>
      <c r="G423" t="s">
        <v>72</v>
      </c>
      <c r="H423">
        <v>2079</v>
      </c>
      <c r="I423">
        <v>-92</v>
      </c>
      <c r="J423">
        <v>-4.2376784891754948E-2</v>
      </c>
      <c r="K423">
        <v>2171</v>
      </c>
      <c r="L423">
        <v>2147</v>
      </c>
      <c r="M423">
        <v>2164</v>
      </c>
      <c r="N423">
        <v>2068</v>
      </c>
      <c r="O423">
        <v>-3.1672100605496044E-2</v>
      </c>
      <c r="P423">
        <v>2088</v>
      </c>
      <c r="Q423">
        <v>-4.3103448275862068E-3</v>
      </c>
      <c r="R423">
        <v>5.3191489361702126E-3</v>
      </c>
      <c r="S423">
        <v>180800</v>
      </c>
      <c r="T423">
        <v>2090.7161999999998</v>
      </c>
      <c r="U423">
        <v>2511</v>
      </c>
      <c r="V423">
        <v>1871</v>
      </c>
      <c r="Z423">
        <v>0.64583333333333337</v>
      </c>
    </row>
    <row r="424" spans="1:26">
      <c r="A424" s="3">
        <v>46231</v>
      </c>
      <c r="B424">
        <v>3963.59</v>
      </c>
      <c r="C424">
        <v>-2.52E-2</v>
      </c>
      <c r="D424">
        <v>62420</v>
      </c>
      <c r="E424">
        <v>-4.2199999999999994E-2</v>
      </c>
      <c r="F424">
        <v>6841</v>
      </c>
      <c r="G424" t="s">
        <v>73</v>
      </c>
      <c r="H424">
        <v>5655</v>
      </c>
      <c r="I424">
        <v>-367</v>
      </c>
      <c r="J424">
        <v>-6.094320823646629E-2</v>
      </c>
      <c r="K424">
        <v>6022</v>
      </c>
      <c r="L424">
        <v>5900</v>
      </c>
      <c r="M424">
        <v>5910</v>
      </c>
      <c r="N424">
        <v>5628</v>
      </c>
      <c r="O424">
        <v>-4.1525423728813557E-2</v>
      </c>
      <c r="P424">
        <v>5729</v>
      </c>
      <c r="Q424">
        <v>-1.2916739396055157E-2</v>
      </c>
      <c r="R424">
        <v>4.7974413646055441E-3</v>
      </c>
      <c r="S424">
        <v>1070300</v>
      </c>
      <c r="T424">
        <v>5702.9507999999996</v>
      </c>
      <c r="U424">
        <v>6317</v>
      </c>
      <c r="V424">
        <v>4584</v>
      </c>
      <c r="Z424">
        <v>0.64583333333333337</v>
      </c>
    </row>
    <row r="425" spans="1:26">
      <c r="A425" s="3">
        <v>46231</v>
      </c>
      <c r="B425">
        <v>3963.59</v>
      </c>
      <c r="C425">
        <v>-2.52E-2</v>
      </c>
      <c r="D425">
        <v>62420</v>
      </c>
      <c r="E425">
        <v>-4.2199999999999994E-2</v>
      </c>
      <c r="F425">
        <v>6890</v>
      </c>
      <c r="G425" t="s">
        <v>74</v>
      </c>
      <c r="H425">
        <v>7550</v>
      </c>
      <c r="I425">
        <v>-1070</v>
      </c>
      <c r="J425">
        <v>-0.12412993039443156</v>
      </c>
      <c r="K425">
        <v>8620</v>
      </c>
      <c r="L425">
        <v>8130</v>
      </c>
      <c r="M425">
        <v>8180</v>
      </c>
      <c r="N425">
        <v>7460</v>
      </c>
      <c r="O425">
        <v>-7.1340713407134076E-2</v>
      </c>
      <c r="P425">
        <v>7800</v>
      </c>
      <c r="Q425">
        <v>-3.2051282051282048E-2</v>
      </c>
      <c r="R425">
        <v>1.2064343163538873E-2</v>
      </c>
      <c r="S425">
        <v>3225500</v>
      </c>
      <c r="T425">
        <v>7776.9204</v>
      </c>
      <c r="U425">
        <v>11700</v>
      </c>
      <c r="V425">
        <v>5030</v>
      </c>
      <c r="Z425">
        <v>0.64583333333333337</v>
      </c>
    </row>
    <row r="426" spans="1:26">
      <c r="A426" s="3">
        <v>46231</v>
      </c>
      <c r="B426">
        <v>3963.59</v>
      </c>
      <c r="C426">
        <v>-2.52E-2</v>
      </c>
      <c r="D426">
        <v>62420</v>
      </c>
      <c r="E426">
        <v>-4.2199999999999994E-2</v>
      </c>
      <c r="F426">
        <v>6925</v>
      </c>
      <c r="G426" t="s">
        <v>75</v>
      </c>
      <c r="H426">
        <v>3823</v>
      </c>
      <c r="I426">
        <v>-319</v>
      </c>
      <c r="J426">
        <v>-7.7015934331240946E-2</v>
      </c>
      <c r="K426">
        <v>4142</v>
      </c>
      <c r="L426">
        <v>4002</v>
      </c>
      <c r="M426">
        <v>4014</v>
      </c>
      <c r="N426">
        <v>3792</v>
      </c>
      <c r="O426">
        <v>-4.4727636181909045E-2</v>
      </c>
      <c r="P426">
        <v>3820</v>
      </c>
      <c r="Q426">
        <v>7.8534031413612568E-4</v>
      </c>
      <c r="R426">
        <v>8.1751054852320683E-3</v>
      </c>
      <c r="S426">
        <v>435600</v>
      </c>
      <c r="T426">
        <v>3853.1950999999999</v>
      </c>
      <c r="U426">
        <v>5164</v>
      </c>
      <c r="V426">
        <v>2520.5</v>
      </c>
      <c r="Z426">
        <v>0.64583333333333337</v>
      </c>
    </row>
    <row r="427" spans="1:26">
      <c r="A427" s="3">
        <v>46231</v>
      </c>
      <c r="B427">
        <v>3963.59</v>
      </c>
      <c r="C427">
        <v>-2.52E-2</v>
      </c>
      <c r="D427">
        <v>62420</v>
      </c>
      <c r="E427">
        <v>-4.2199999999999994E-2</v>
      </c>
      <c r="F427">
        <v>6963</v>
      </c>
      <c r="G427" t="s">
        <v>76</v>
      </c>
      <c r="H427">
        <v>4117</v>
      </c>
      <c r="I427">
        <v>-511</v>
      </c>
      <c r="J427">
        <v>-0.11041486603284356</v>
      </c>
      <c r="K427">
        <v>4628</v>
      </c>
      <c r="L427">
        <v>4430</v>
      </c>
      <c r="M427">
        <v>4431</v>
      </c>
      <c r="N427">
        <v>4074</v>
      </c>
      <c r="O427">
        <v>-7.0654627539503384E-2</v>
      </c>
      <c r="P427">
        <v>4178</v>
      </c>
      <c r="Q427">
        <v>-1.4600287218764959E-2</v>
      </c>
      <c r="R427">
        <v>1.0554737358861071E-2</v>
      </c>
      <c r="S427">
        <v>5791100</v>
      </c>
      <c r="T427">
        <v>4203.5852000000004</v>
      </c>
      <c r="U427">
        <v>6099</v>
      </c>
      <c r="V427">
        <v>2247</v>
      </c>
      <c r="Z427">
        <v>0.64583333333333337</v>
      </c>
    </row>
    <row r="428" spans="1:26">
      <c r="A428" s="3">
        <v>46231</v>
      </c>
      <c r="B428">
        <v>3963.59</v>
      </c>
      <c r="C428">
        <v>-2.52E-2</v>
      </c>
      <c r="D428">
        <v>62420</v>
      </c>
      <c r="E428">
        <v>-4.2199999999999994E-2</v>
      </c>
      <c r="F428">
        <v>7011</v>
      </c>
      <c r="G428" t="s">
        <v>77</v>
      </c>
      <c r="H428">
        <v>3805</v>
      </c>
      <c r="I428">
        <v>-86</v>
      </c>
      <c r="J428">
        <v>-2.2102287329735286E-2</v>
      </c>
      <c r="K428">
        <v>3891</v>
      </c>
      <c r="L428">
        <v>3811</v>
      </c>
      <c r="M428">
        <v>3817</v>
      </c>
      <c r="N428">
        <v>3736</v>
      </c>
      <c r="O428">
        <v>-1.574389923904487E-3</v>
      </c>
      <c r="P428">
        <v>3781</v>
      </c>
      <c r="Q428">
        <v>6.3475271092303621E-3</v>
      </c>
      <c r="R428">
        <v>1.8468950749464669E-2</v>
      </c>
      <c r="S428">
        <v>14730900</v>
      </c>
      <c r="T428">
        <v>3784.4636</v>
      </c>
      <c r="U428">
        <v>5208</v>
      </c>
      <c r="V428">
        <v>3404</v>
      </c>
      <c r="Z428">
        <v>0.64583333333333337</v>
      </c>
    </row>
    <row r="429" spans="1:26">
      <c r="A429" s="3">
        <v>46231</v>
      </c>
      <c r="B429">
        <v>3963.59</v>
      </c>
      <c r="C429">
        <v>-2.52E-2</v>
      </c>
      <c r="D429">
        <v>62420</v>
      </c>
      <c r="E429">
        <v>-4.2199999999999994E-2</v>
      </c>
      <c r="F429">
        <v>7013</v>
      </c>
      <c r="G429" t="s">
        <v>78</v>
      </c>
      <c r="H429">
        <v>2774.5</v>
      </c>
      <c r="I429">
        <v>-61.5</v>
      </c>
      <c r="J429">
        <v>-2.1685472496473908E-2</v>
      </c>
      <c r="K429">
        <v>2836</v>
      </c>
      <c r="L429">
        <v>2799.5</v>
      </c>
      <c r="M429">
        <v>2855</v>
      </c>
      <c r="N429">
        <v>2742.5</v>
      </c>
      <c r="O429">
        <v>-8.9301661010894803E-3</v>
      </c>
      <c r="P429">
        <v>2773</v>
      </c>
      <c r="Q429">
        <v>5.4093040028849626E-4</v>
      </c>
      <c r="R429">
        <v>1.1668185961713765E-2</v>
      </c>
      <c r="S429">
        <v>8790800</v>
      </c>
      <c r="T429">
        <v>2781.8305999999998</v>
      </c>
      <c r="U429">
        <v>4698</v>
      </c>
      <c r="V429">
        <v>2245</v>
      </c>
      <c r="Z429">
        <v>0.64583333333333337</v>
      </c>
    </row>
    <row r="430" spans="1:26">
      <c r="A430" s="3">
        <v>46231</v>
      </c>
      <c r="B430">
        <v>3963.59</v>
      </c>
      <c r="C430">
        <v>-2.52E-2</v>
      </c>
      <c r="D430">
        <v>62420</v>
      </c>
      <c r="E430">
        <v>-4.2199999999999994E-2</v>
      </c>
      <c r="F430">
        <v>7047</v>
      </c>
      <c r="G430" t="s">
        <v>79</v>
      </c>
      <c r="H430">
        <v>2346</v>
      </c>
      <c r="I430">
        <v>-82</v>
      </c>
      <c r="J430">
        <v>-3.3772652388797363E-2</v>
      </c>
      <c r="K430">
        <v>2428</v>
      </c>
      <c r="L430">
        <v>2410</v>
      </c>
      <c r="M430">
        <v>2424</v>
      </c>
      <c r="N430">
        <v>2342</v>
      </c>
      <c r="O430">
        <v>-2.6556016597510373E-2</v>
      </c>
      <c r="P430">
        <v>2383</v>
      </c>
      <c r="Q430">
        <v>-1.5526647083508182E-2</v>
      </c>
      <c r="R430">
        <v>1.7079419299743809E-3</v>
      </c>
      <c r="S430">
        <v>82500</v>
      </c>
      <c r="T430">
        <v>2374.2266</v>
      </c>
      <c r="U430">
        <v>2769</v>
      </c>
      <c r="V430">
        <v>1912</v>
      </c>
      <c r="Z430">
        <v>0.64583333333333337</v>
      </c>
    </row>
    <row r="431" spans="1:26">
      <c r="A431" s="3">
        <v>46231</v>
      </c>
      <c r="B431">
        <v>3963.59</v>
      </c>
      <c r="C431">
        <v>-2.52E-2</v>
      </c>
      <c r="D431">
        <v>62420</v>
      </c>
      <c r="E431">
        <v>-4.2199999999999994E-2</v>
      </c>
      <c r="F431">
        <v>7084</v>
      </c>
      <c r="G431" t="s">
        <v>80</v>
      </c>
      <c r="H431">
        <v>2730</v>
      </c>
      <c r="I431">
        <v>-18</v>
      </c>
      <c r="J431">
        <v>-6.5502183406113534E-3</v>
      </c>
      <c r="K431">
        <v>2748</v>
      </c>
      <c r="L431">
        <v>2748</v>
      </c>
      <c r="M431">
        <v>2748</v>
      </c>
      <c r="N431">
        <v>2725</v>
      </c>
      <c r="O431">
        <v>-6.5502183406113534E-3</v>
      </c>
      <c r="P431">
        <v>2733</v>
      </c>
      <c r="Q431">
        <v>-1.0976948408342481E-3</v>
      </c>
      <c r="R431">
        <v>1.834862385321101E-3</v>
      </c>
      <c r="S431">
        <v>2700</v>
      </c>
      <c r="T431">
        <v>2733.1111000000001</v>
      </c>
      <c r="U431">
        <v>3595</v>
      </c>
      <c r="V431">
        <v>1856</v>
      </c>
      <c r="Z431">
        <v>0.64583333333333337</v>
      </c>
    </row>
    <row r="432" spans="1:26">
      <c r="A432" s="3">
        <v>46231</v>
      </c>
      <c r="B432">
        <v>3963.59</v>
      </c>
      <c r="C432">
        <v>-2.52E-2</v>
      </c>
      <c r="D432">
        <v>62420</v>
      </c>
      <c r="E432">
        <v>-4.2199999999999994E-2</v>
      </c>
      <c r="F432">
        <v>7182</v>
      </c>
      <c r="G432" t="s">
        <v>81</v>
      </c>
      <c r="H432">
        <v>3256</v>
      </c>
      <c r="I432">
        <v>-160</v>
      </c>
      <c r="J432">
        <v>-4.6838407494145202E-2</v>
      </c>
      <c r="K432">
        <v>3416</v>
      </c>
      <c r="L432">
        <v>3361</v>
      </c>
      <c r="M432">
        <v>3371</v>
      </c>
      <c r="N432">
        <v>3256</v>
      </c>
      <c r="O432">
        <v>-3.1240702171972626E-2</v>
      </c>
      <c r="P432">
        <v>3278</v>
      </c>
      <c r="Q432">
        <v>-6.7114093959731542E-3</v>
      </c>
      <c r="R432">
        <v>0</v>
      </c>
      <c r="S432">
        <v>7305300</v>
      </c>
      <c r="T432">
        <v>3287.9886999999999</v>
      </c>
      <c r="U432">
        <v>3465</v>
      </c>
      <c r="V432">
        <v>2238</v>
      </c>
      <c r="Z432">
        <v>0.64583333333333337</v>
      </c>
    </row>
    <row r="433" spans="1:26">
      <c r="A433" s="3">
        <v>46231</v>
      </c>
      <c r="B433">
        <v>3963.59</v>
      </c>
      <c r="C433">
        <v>-2.52E-2</v>
      </c>
      <c r="D433">
        <v>62420</v>
      </c>
      <c r="E433">
        <v>-4.2199999999999994E-2</v>
      </c>
      <c r="F433">
        <v>7203</v>
      </c>
      <c r="G433" t="s">
        <v>82</v>
      </c>
      <c r="H433">
        <v>3008</v>
      </c>
      <c r="I433">
        <v>42.5</v>
      </c>
      <c r="J433">
        <v>1.4331478671387624E-2</v>
      </c>
      <c r="K433">
        <v>2965.5</v>
      </c>
      <c r="L433">
        <v>2972.5</v>
      </c>
      <c r="M433">
        <v>3015</v>
      </c>
      <c r="N433">
        <v>2934.5</v>
      </c>
      <c r="O433">
        <v>1.1942809083263246E-2</v>
      </c>
      <c r="P433">
        <v>2987</v>
      </c>
      <c r="Q433">
        <v>7.030465349849347E-3</v>
      </c>
      <c r="R433">
        <v>2.5046856363946157E-2</v>
      </c>
      <c r="S433">
        <v>30618100</v>
      </c>
      <c r="T433">
        <v>2987.1738999999998</v>
      </c>
      <c r="U433">
        <v>4000</v>
      </c>
      <c r="V433">
        <v>2686</v>
      </c>
      <c r="Z433">
        <v>0.64583333333333337</v>
      </c>
    </row>
    <row r="434" spans="1:26">
      <c r="A434" s="3">
        <v>46231</v>
      </c>
      <c r="B434">
        <v>3963.59</v>
      </c>
      <c r="C434">
        <v>-2.52E-2</v>
      </c>
      <c r="D434">
        <v>62420</v>
      </c>
      <c r="E434">
        <v>-4.2199999999999994E-2</v>
      </c>
      <c r="F434">
        <v>7213</v>
      </c>
      <c r="G434" t="s">
        <v>83</v>
      </c>
      <c r="H434">
        <v>619</v>
      </c>
      <c r="I434">
        <v>-5</v>
      </c>
      <c r="J434">
        <v>-8.0128205128205121E-3</v>
      </c>
      <c r="K434">
        <v>624</v>
      </c>
      <c r="L434">
        <v>627</v>
      </c>
      <c r="M434">
        <v>627</v>
      </c>
      <c r="N434">
        <v>616</v>
      </c>
      <c r="O434">
        <v>-1.2759170653907496E-2</v>
      </c>
      <c r="P434">
        <v>617</v>
      </c>
      <c r="Q434">
        <v>3.2414910858995136E-3</v>
      </c>
      <c r="R434">
        <v>4.87012987012987E-3</v>
      </c>
      <c r="S434">
        <v>13000</v>
      </c>
      <c r="T434">
        <v>620.9615</v>
      </c>
      <c r="U434">
        <v>647</v>
      </c>
      <c r="V434">
        <v>438</v>
      </c>
      <c r="Z434">
        <v>0.64583333333333337</v>
      </c>
    </row>
    <row r="435" spans="1:26">
      <c r="A435" s="3">
        <v>46231</v>
      </c>
      <c r="B435">
        <v>3963.59</v>
      </c>
      <c r="C435">
        <v>-2.52E-2</v>
      </c>
      <c r="D435">
        <v>62420</v>
      </c>
      <c r="E435">
        <v>-4.2199999999999994E-2</v>
      </c>
      <c r="F435">
        <v>7220</v>
      </c>
      <c r="G435" t="s">
        <v>84</v>
      </c>
      <c r="H435">
        <v>3065</v>
      </c>
      <c r="I435">
        <v>45</v>
      </c>
      <c r="J435">
        <v>1.4900662251655629E-2</v>
      </c>
      <c r="K435">
        <v>3020</v>
      </c>
      <c r="L435">
        <v>2920</v>
      </c>
      <c r="M435">
        <v>3140</v>
      </c>
      <c r="N435">
        <v>2868</v>
      </c>
      <c r="O435">
        <v>4.965753424657534E-2</v>
      </c>
      <c r="P435">
        <v>2930</v>
      </c>
      <c r="Q435">
        <v>4.607508532423208E-2</v>
      </c>
      <c r="R435">
        <v>6.8688981868898186E-2</v>
      </c>
      <c r="S435">
        <v>2391800</v>
      </c>
      <c r="T435">
        <v>3016.3953000000001</v>
      </c>
      <c r="U435">
        <v>10550</v>
      </c>
      <c r="V435">
        <v>2210</v>
      </c>
      <c r="Z435">
        <v>0.64583333333333337</v>
      </c>
    </row>
    <row r="436" spans="1:26">
      <c r="A436" s="3">
        <v>46231</v>
      </c>
      <c r="B436">
        <v>3963.59</v>
      </c>
      <c r="C436">
        <v>-2.52E-2</v>
      </c>
      <c r="D436">
        <v>62420</v>
      </c>
      <c r="E436">
        <v>-4.2199999999999994E-2</v>
      </c>
      <c r="F436">
        <v>7269</v>
      </c>
      <c r="G436" t="s">
        <v>85</v>
      </c>
      <c r="H436">
        <v>2078.5</v>
      </c>
      <c r="I436">
        <v>23.5</v>
      </c>
      <c r="J436">
        <v>1.1435523114355231E-2</v>
      </c>
      <c r="K436">
        <v>2055</v>
      </c>
      <c r="L436">
        <v>2037.5</v>
      </c>
      <c r="M436">
        <v>2098</v>
      </c>
      <c r="N436">
        <v>2032</v>
      </c>
      <c r="O436">
        <v>2.0122699386503066E-2</v>
      </c>
      <c r="P436">
        <v>2089.5</v>
      </c>
      <c r="Q436">
        <v>-5.2644173247188321E-3</v>
      </c>
      <c r="R436">
        <v>2.2883858267716536E-2</v>
      </c>
      <c r="S436">
        <v>7479100</v>
      </c>
      <c r="T436">
        <v>2075.7678000000001</v>
      </c>
      <c r="U436">
        <v>2439</v>
      </c>
      <c r="V436">
        <v>1670</v>
      </c>
      <c r="Z436">
        <v>0.64583333333333337</v>
      </c>
    </row>
    <row r="437" spans="1:26">
      <c r="A437" s="3">
        <v>46231</v>
      </c>
      <c r="B437">
        <v>3963.59</v>
      </c>
      <c r="C437">
        <v>-2.52E-2</v>
      </c>
      <c r="D437">
        <v>62420</v>
      </c>
      <c r="E437">
        <v>-4.2199999999999994E-2</v>
      </c>
      <c r="F437">
        <v>7272</v>
      </c>
      <c r="G437" t="s">
        <v>86</v>
      </c>
      <c r="H437">
        <v>1340</v>
      </c>
      <c r="I437">
        <v>13</v>
      </c>
      <c r="J437">
        <v>9.7965335342878671E-3</v>
      </c>
      <c r="K437">
        <v>1327</v>
      </c>
      <c r="L437">
        <v>1329.5</v>
      </c>
      <c r="M437">
        <v>1340</v>
      </c>
      <c r="N437">
        <v>1320</v>
      </c>
      <c r="O437">
        <v>7.8977059044753675E-3</v>
      </c>
      <c r="P437">
        <v>1335.5</v>
      </c>
      <c r="Q437">
        <v>3.3695245226506927E-3</v>
      </c>
      <c r="R437">
        <v>1.5151515151515152E-2</v>
      </c>
      <c r="S437">
        <v>6573500</v>
      </c>
      <c r="T437">
        <v>1333.1950999999999</v>
      </c>
      <c r="U437">
        <v>1328.5</v>
      </c>
      <c r="V437">
        <v>1033</v>
      </c>
      <c r="Z437">
        <v>0.64583333333333337</v>
      </c>
    </row>
    <row r="438" spans="1:26">
      <c r="A438" s="3">
        <v>46231</v>
      </c>
      <c r="B438">
        <v>3963.59</v>
      </c>
      <c r="C438">
        <v>-2.52E-2</v>
      </c>
      <c r="D438">
        <v>62420</v>
      </c>
      <c r="E438">
        <v>-4.2199999999999994E-2</v>
      </c>
      <c r="F438">
        <v>7376</v>
      </c>
      <c r="G438" t="s">
        <v>87</v>
      </c>
      <c r="H438">
        <v>1171</v>
      </c>
      <c r="I438">
        <v>0</v>
      </c>
      <c r="J438">
        <v>0</v>
      </c>
      <c r="K438">
        <v>1171</v>
      </c>
      <c r="L438">
        <v>1168</v>
      </c>
      <c r="M438">
        <v>1200</v>
      </c>
      <c r="N438">
        <v>1040</v>
      </c>
      <c r="O438">
        <v>2.5684931506849314E-3</v>
      </c>
      <c r="P438">
        <v>1175</v>
      </c>
      <c r="Q438">
        <v>-3.4042553191489361E-3</v>
      </c>
      <c r="R438">
        <v>0.12596153846153846</v>
      </c>
      <c r="S438">
        <v>59200</v>
      </c>
      <c r="T438">
        <v>1148.6114</v>
      </c>
      <c r="U438">
        <v>1310</v>
      </c>
      <c r="V438">
        <v>631</v>
      </c>
      <c r="Z438">
        <v>0.64583333333333337</v>
      </c>
    </row>
    <row r="439" spans="1:26">
      <c r="A439" s="3">
        <v>46231</v>
      </c>
      <c r="B439">
        <v>3963.59</v>
      </c>
      <c r="C439">
        <v>-2.52E-2</v>
      </c>
      <c r="D439">
        <v>62420</v>
      </c>
      <c r="E439">
        <v>-4.2199999999999994E-2</v>
      </c>
      <c r="F439">
        <v>7525</v>
      </c>
      <c r="G439" t="s">
        <v>88</v>
      </c>
      <c r="H439">
        <v>3575</v>
      </c>
      <c r="I439">
        <v>-50</v>
      </c>
      <c r="J439">
        <v>-1.3793103448275862E-2</v>
      </c>
      <c r="K439">
        <v>3625</v>
      </c>
      <c r="L439">
        <v>3630</v>
      </c>
      <c r="M439">
        <v>3630</v>
      </c>
      <c r="N439">
        <v>3560</v>
      </c>
      <c r="O439">
        <v>-1.5151515151515152E-2</v>
      </c>
      <c r="P439">
        <v>3570</v>
      </c>
      <c r="Q439">
        <v>1.4005602240896359E-3</v>
      </c>
      <c r="R439">
        <v>4.2134831460674156E-3</v>
      </c>
      <c r="S439">
        <v>17500</v>
      </c>
      <c r="T439">
        <v>3596.4571000000001</v>
      </c>
      <c r="U439">
        <v>3980</v>
      </c>
      <c r="V439">
        <v>3325</v>
      </c>
      <c r="Z439">
        <v>0.64583333333333337</v>
      </c>
    </row>
    <row r="440" spans="1:26">
      <c r="A440" s="3">
        <v>46231</v>
      </c>
      <c r="B440">
        <v>3963.59</v>
      </c>
      <c r="C440">
        <v>-2.52E-2</v>
      </c>
      <c r="D440">
        <v>62420</v>
      </c>
      <c r="E440">
        <v>-4.2199999999999994E-2</v>
      </c>
      <c r="F440">
        <v>7729</v>
      </c>
      <c r="G440" t="s">
        <v>89</v>
      </c>
      <c r="H440">
        <v>16120</v>
      </c>
      <c r="I440">
        <v>-1745</v>
      </c>
      <c r="J440">
        <v>-9.7677022110271475E-2</v>
      </c>
      <c r="K440">
        <v>17865</v>
      </c>
      <c r="L440">
        <v>17465</v>
      </c>
      <c r="M440">
        <v>17645</v>
      </c>
      <c r="N440">
        <v>15965</v>
      </c>
      <c r="O440">
        <v>-7.7011165187517897E-2</v>
      </c>
      <c r="P440">
        <v>16285</v>
      </c>
      <c r="Q440">
        <v>-1.013202333435677E-2</v>
      </c>
      <c r="R440">
        <v>9.7087378640776691E-3</v>
      </c>
      <c r="S440">
        <v>726700</v>
      </c>
      <c r="T440">
        <v>16463.576400000002</v>
      </c>
      <c r="U440">
        <v>21310</v>
      </c>
      <c r="V440">
        <v>11300</v>
      </c>
      <c r="Z440">
        <v>0.64583333333333337</v>
      </c>
    </row>
    <row r="441" spans="1:26">
      <c r="A441" s="3">
        <v>46231</v>
      </c>
      <c r="B441">
        <v>3963.59</v>
      </c>
      <c r="C441">
        <v>-2.52E-2</v>
      </c>
      <c r="D441">
        <v>62420</v>
      </c>
      <c r="E441">
        <v>-4.2199999999999994E-2</v>
      </c>
      <c r="F441">
        <v>7921</v>
      </c>
      <c r="G441" t="s">
        <v>90</v>
      </c>
      <c r="H441">
        <v>4425</v>
      </c>
      <c r="I441">
        <v>-15</v>
      </c>
      <c r="J441">
        <v>-3.3783783783783786E-3</v>
      </c>
      <c r="K441">
        <v>4440</v>
      </c>
      <c r="L441">
        <v>4370</v>
      </c>
      <c r="M441">
        <v>4520</v>
      </c>
      <c r="N441">
        <v>4370</v>
      </c>
      <c r="O441">
        <v>1.2585812356979404E-2</v>
      </c>
      <c r="P441">
        <v>4470</v>
      </c>
      <c r="Q441">
        <v>-1.0067114093959731E-2</v>
      </c>
      <c r="R441">
        <v>1.2585812356979404E-2</v>
      </c>
      <c r="S441">
        <v>52000</v>
      </c>
      <c r="T441">
        <v>4429.6441999999997</v>
      </c>
      <c r="U441">
        <v>4790</v>
      </c>
      <c r="V441">
        <v>2783</v>
      </c>
      <c r="Z441">
        <v>0.64583333333333337</v>
      </c>
    </row>
    <row r="442" spans="1:26">
      <c r="A442" s="3">
        <v>46231</v>
      </c>
      <c r="B442">
        <v>3963.59</v>
      </c>
      <c r="C442">
        <v>-2.52E-2</v>
      </c>
      <c r="D442">
        <v>62420</v>
      </c>
      <c r="E442">
        <v>-4.2199999999999994E-2</v>
      </c>
      <c r="F442">
        <v>8031</v>
      </c>
      <c r="G442" t="s">
        <v>91</v>
      </c>
      <c r="H442">
        <v>4890</v>
      </c>
      <c r="I442">
        <v>-85</v>
      </c>
      <c r="J442">
        <v>-1.7085427135678392E-2</v>
      </c>
      <c r="K442">
        <v>4975</v>
      </c>
      <c r="L442">
        <v>4905</v>
      </c>
      <c r="M442">
        <v>4918</v>
      </c>
      <c r="N442">
        <v>4824</v>
      </c>
      <c r="O442">
        <v>-3.0581039755351682E-3</v>
      </c>
      <c r="P442">
        <v>4860</v>
      </c>
      <c r="Q442">
        <v>6.1728395061728392E-3</v>
      </c>
      <c r="R442">
        <v>1.3681592039800995E-2</v>
      </c>
      <c r="S442">
        <v>5351700</v>
      </c>
      <c r="T442">
        <v>4874.9354000000003</v>
      </c>
      <c r="U442">
        <v>6675</v>
      </c>
      <c r="V442">
        <v>4407</v>
      </c>
      <c r="Z442">
        <v>0.64583333333333337</v>
      </c>
    </row>
    <row r="443" spans="1:26">
      <c r="A443" s="3">
        <v>46231</v>
      </c>
      <c r="B443">
        <v>3963.59</v>
      </c>
      <c r="C443">
        <v>-2.52E-2</v>
      </c>
      <c r="D443">
        <v>62420</v>
      </c>
      <c r="E443">
        <v>-4.2199999999999994E-2</v>
      </c>
      <c r="F443">
        <v>8058</v>
      </c>
      <c r="G443" t="s">
        <v>92</v>
      </c>
      <c r="H443">
        <v>4776</v>
      </c>
      <c r="I443">
        <v>-71</v>
      </c>
      <c r="J443">
        <v>-1.4648236022281824E-2</v>
      </c>
      <c r="K443">
        <v>4847</v>
      </c>
      <c r="L443">
        <v>4815</v>
      </c>
      <c r="M443">
        <v>4824</v>
      </c>
      <c r="N443">
        <v>4710</v>
      </c>
      <c r="O443">
        <v>-8.0996884735202498E-3</v>
      </c>
      <c r="P443">
        <v>4768</v>
      </c>
      <c r="Q443">
        <v>1.6778523489932886E-3</v>
      </c>
      <c r="R443">
        <v>1.4012738853503185E-2</v>
      </c>
      <c r="S443">
        <v>7208100</v>
      </c>
      <c r="T443">
        <v>4772.9620000000004</v>
      </c>
      <c r="U443">
        <v>6012</v>
      </c>
      <c r="V443">
        <v>3610</v>
      </c>
      <c r="Z443">
        <v>0.64583333333333337</v>
      </c>
    </row>
    <row r="444" spans="1:26">
      <c r="A444" s="3">
        <v>46231</v>
      </c>
      <c r="B444">
        <v>3963.59</v>
      </c>
      <c r="C444">
        <v>-2.52E-2</v>
      </c>
      <c r="D444">
        <v>62420</v>
      </c>
      <c r="E444">
        <v>-4.2199999999999994E-2</v>
      </c>
      <c r="F444">
        <v>8233</v>
      </c>
      <c r="G444" t="s">
        <v>93</v>
      </c>
      <c r="H444">
        <v>2317.5</v>
      </c>
      <c r="I444">
        <v>-5.5</v>
      </c>
      <c r="J444">
        <v>-2.3676280671545416E-3</v>
      </c>
      <c r="K444">
        <v>2323</v>
      </c>
      <c r="L444">
        <v>2337.5</v>
      </c>
      <c r="M444">
        <v>2345</v>
      </c>
      <c r="N444">
        <v>2258</v>
      </c>
      <c r="O444">
        <v>-8.5561497326203211E-3</v>
      </c>
      <c r="P444">
        <v>2279</v>
      </c>
      <c r="Q444">
        <v>1.6893374286967969E-2</v>
      </c>
      <c r="R444">
        <v>2.6350752878653676E-2</v>
      </c>
      <c r="S444">
        <v>1521300</v>
      </c>
      <c r="T444">
        <v>2300.6140999999998</v>
      </c>
      <c r="U444">
        <v>2608.5</v>
      </c>
      <c r="V444">
        <v>1642.5</v>
      </c>
      <c r="Z444">
        <v>0.64583333333333337</v>
      </c>
    </row>
    <row r="445" spans="1:26">
      <c r="A445" s="3">
        <v>46231</v>
      </c>
      <c r="B445">
        <v>3963.59</v>
      </c>
      <c r="C445">
        <v>-2.52E-2</v>
      </c>
      <c r="D445">
        <v>62420</v>
      </c>
      <c r="E445">
        <v>-4.2199999999999994E-2</v>
      </c>
      <c r="F445">
        <v>8304</v>
      </c>
      <c r="G445" t="s">
        <v>94</v>
      </c>
      <c r="H445">
        <v>3089</v>
      </c>
      <c r="I445">
        <v>-35</v>
      </c>
      <c r="J445">
        <v>-1.1203585147247119E-2</v>
      </c>
      <c r="K445">
        <v>3124</v>
      </c>
      <c r="L445">
        <v>3122</v>
      </c>
      <c r="M445">
        <v>3123</v>
      </c>
      <c r="N445">
        <v>3063</v>
      </c>
      <c r="O445">
        <v>-1.057014734144779E-2</v>
      </c>
      <c r="P445">
        <v>3109</v>
      </c>
      <c r="Q445">
        <v>-6.4329366355741395E-3</v>
      </c>
      <c r="R445">
        <v>8.4884100555011419E-3</v>
      </c>
      <c r="S445">
        <v>1616200</v>
      </c>
      <c r="T445">
        <v>3093.3919999999998</v>
      </c>
      <c r="U445">
        <v>3146</v>
      </c>
      <c r="V445">
        <v>2418.5</v>
      </c>
      <c r="Z445">
        <v>0.64583333333333337</v>
      </c>
    </row>
    <row r="446" spans="1:26">
      <c r="A446" s="3">
        <v>46231</v>
      </c>
      <c r="B446">
        <v>3963.59</v>
      </c>
      <c r="C446">
        <v>-2.52E-2</v>
      </c>
      <c r="D446">
        <v>62420</v>
      </c>
      <c r="E446">
        <v>-4.2199999999999994E-2</v>
      </c>
      <c r="F446">
        <v>8316</v>
      </c>
      <c r="G446" t="s">
        <v>95</v>
      </c>
      <c r="H446">
        <v>6934</v>
      </c>
      <c r="I446">
        <v>-280</v>
      </c>
      <c r="J446">
        <v>-3.8813418353202109E-2</v>
      </c>
      <c r="K446">
        <v>7214</v>
      </c>
      <c r="L446">
        <v>7100</v>
      </c>
      <c r="M446">
        <v>7141</v>
      </c>
      <c r="N446">
        <v>6923</v>
      </c>
      <c r="O446">
        <v>-2.3380281690140847E-2</v>
      </c>
      <c r="P446">
        <v>6975</v>
      </c>
      <c r="Q446">
        <v>-5.8781362007168459E-3</v>
      </c>
      <c r="R446">
        <v>1.5889065434060378E-3</v>
      </c>
      <c r="S446">
        <v>14821600</v>
      </c>
      <c r="T446">
        <v>6990.1130999999996</v>
      </c>
      <c r="U446">
        <v>7260</v>
      </c>
      <c r="V446">
        <v>4927</v>
      </c>
      <c r="Z446">
        <v>0.64583333333333337</v>
      </c>
    </row>
    <row r="447" spans="1:26">
      <c r="A447" s="3">
        <v>46231</v>
      </c>
      <c r="B447">
        <v>3963.59</v>
      </c>
      <c r="C447">
        <v>-2.52E-2</v>
      </c>
      <c r="D447">
        <v>62420</v>
      </c>
      <c r="E447">
        <v>-4.2199999999999994E-2</v>
      </c>
      <c r="F447">
        <v>8331</v>
      </c>
      <c r="G447" t="s">
        <v>96</v>
      </c>
      <c r="H447">
        <v>2702</v>
      </c>
      <c r="I447">
        <v>-103</v>
      </c>
      <c r="J447">
        <v>-3.6720142602495544E-2</v>
      </c>
      <c r="K447">
        <v>2805</v>
      </c>
      <c r="L447">
        <v>2746.5</v>
      </c>
      <c r="M447">
        <v>2750.5</v>
      </c>
      <c r="N447">
        <v>2672</v>
      </c>
      <c r="O447">
        <v>-1.6202439468414345E-2</v>
      </c>
      <c r="P447">
        <v>2714</v>
      </c>
      <c r="Q447">
        <v>-4.4215180545320561E-3</v>
      </c>
      <c r="R447">
        <v>1.1227544910179641E-2</v>
      </c>
      <c r="S447">
        <v>2447000</v>
      </c>
      <c r="T447">
        <v>2710.4668999999999</v>
      </c>
      <c r="U447">
        <v>2822.5</v>
      </c>
      <c r="V447">
        <v>1764</v>
      </c>
      <c r="Z447">
        <v>0.64583333333333337</v>
      </c>
    </row>
    <row r="448" spans="1:26">
      <c r="A448" s="3">
        <v>46231</v>
      </c>
      <c r="B448">
        <v>3963.59</v>
      </c>
      <c r="C448">
        <v>-2.52E-2</v>
      </c>
      <c r="D448">
        <v>62420</v>
      </c>
      <c r="E448">
        <v>-4.2199999999999994E-2</v>
      </c>
      <c r="F448">
        <v>8424</v>
      </c>
      <c r="G448" t="s">
        <v>97</v>
      </c>
      <c r="H448">
        <v>4482</v>
      </c>
      <c r="I448">
        <v>-38</v>
      </c>
      <c r="J448">
        <v>-8.407079646017699E-3</v>
      </c>
      <c r="K448">
        <v>4520</v>
      </c>
      <c r="L448">
        <v>4549</v>
      </c>
      <c r="M448">
        <v>4549</v>
      </c>
      <c r="N448">
        <v>4482</v>
      </c>
      <c r="O448">
        <v>-1.4728511760826556E-2</v>
      </c>
      <c r="P448">
        <v>4512</v>
      </c>
      <c r="Q448">
        <v>-6.648936170212766E-3</v>
      </c>
      <c r="R448">
        <v>0</v>
      </c>
      <c r="S448">
        <v>181300</v>
      </c>
      <c r="T448">
        <v>4502.8428000000004</v>
      </c>
      <c r="U448">
        <v>4664</v>
      </c>
      <c r="V448">
        <v>4016</v>
      </c>
      <c r="Z448">
        <v>0.64583333333333337</v>
      </c>
    </row>
    <row r="449" spans="1:26">
      <c r="A449" s="3">
        <v>46231</v>
      </c>
      <c r="B449">
        <v>3963.59</v>
      </c>
      <c r="C449">
        <v>-2.52E-2</v>
      </c>
      <c r="D449">
        <v>62420</v>
      </c>
      <c r="E449">
        <v>-4.2199999999999994E-2</v>
      </c>
      <c r="F449">
        <v>8425</v>
      </c>
      <c r="G449" t="s">
        <v>98</v>
      </c>
      <c r="H449">
        <v>1338</v>
      </c>
      <c r="I449">
        <v>-7</v>
      </c>
      <c r="J449">
        <v>-5.2044609665427505E-3</v>
      </c>
      <c r="K449">
        <v>1345</v>
      </c>
      <c r="L449">
        <v>1350</v>
      </c>
      <c r="M449">
        <v>1351</v>
      </c>
      <c r="N449">
        <v>1336</v>
      </c>
      <c r="O449">
        <v>-8.8888888888888889E-3</v>
      </c>
      <c r="P449">
        <v>1344</v>
      </c>
      <c r="Q449">
        <v>-4.464285714285714E-3</v>
      </c>
      <c r="R449">
        <v>1.4970059880239522E-3</v>
      </c>
      <c r="S449">
        <v>583700</v>
      </c>
      <c r="T449">
        <v>1341.7358999999999</v>
      </c>
      <c r="U449">
        <v>1544</v>
      </c>
      <c r="V449">
        <v>1224</v>
      </c>
      <c r="Z449">
        <v>0.64583333333333337</v>
      </c>
    </row>
    <row r="450" spans="1:26">
      <c r="A450" s="3">
        <v>46231</v>
      </c>
      <c r="B450">
        <v>3963.59</v>
      </c>
      <c r="C450">
        <v>-2.52E-2</v>
      </c>
      <c r="D450">
        <v>62420</v>
      </c>
      <c r="E450">
        <v>-4.2199999999999994E-2</v>
      </c>
      <c r="F450">
        <v>8591</v>
      </c>
      <c r="G450" t="s">
        <v>99</v>
      </c>
      <c r="H450">
        <v>6400</v>
      </c>
      <c r="I450">
        <v>-273</v>
      </c>
      <c r="J450">
        <v>-4.0911134422298816E-2</v>
      </c>
      <c r="K450">
        <v>6673</v>
      </c>
      <c r="L450">
        <v>6674</v>
      </c>
      <c r="M450">
        <v>6680</v>
      </c>
      <c r="N450">
        <v>6361</v>
      </c>
      <c r="O450">
        <v>-4.1054839676356009E-2</v>
      </c>
      <c r="P450">
        <v>6419</v>
      </c>
      <c r="Q450">
        <v>-2.9599626109985981E-3</v>
      </c>
      <c r="R450">
        <v>6.1311114604621917E-3</v>
      </c>
      <c r="S450">
        <v>4200700</v>
      </c>
      <c r="T450">
        <v>6451.0407999999998</v>
      </c>
      <c r="U450">
        <v>6673</v>
      </c>
      <c r="V450">
        <v>4528</v>
      </c>
      <c r="Z450">
        <v>0.64583333333333337</v>
      </c>
    </row>
    <row r="451" spans="1:26">
      <c r="A451" s="3">
        <v>46231</v>
      </c>
      <c r="B451">
        <v>3963.59</v>
      </c>
      <c r="C451">
        <v>-2.52E-2</v>
      </c>
      <c r="D451">
        <v>62420</v>
      </c>
      <c r="E451">
        <v>-4.2199999999999994E-2</v>
      </c>
      <c r="F451">
        <v>8593</v>
      </c>
      <c r="G451" t="s">
        <v>100</v>
      </c>
      <c r="H451">
        <v>1467</v>
      </c>
      <c r="I451">
        <v>-3</v>
      </c>
      <c r="J451">
        <v>-2.0408163265306124E-3</v>
      </c>
      <c r="K451">
        <v>1470</v>
      </c>
      <c r="L451">
        <v>1470</v>
      </c>
      <c r="M451">
        <v>1470.5</v>
      </c>
      <c r="N451">
        <v>1453</v>
      </c>
      <c r="O451">
        <v>-2.0408163265306124E-3</v>
      </c>
      <c r="P451">
        <v>1461</v>
      </c>
      <c r="Q451">
        <v>4.1067761806981521E-3</v>
      </c>
      <c r="R451">
        <v>9.635237439779766E-3</v>
      </c>
      <c r="S451">
        <v>3562100</v>
      </c>
      <c r="T451">
        <v>1463.6188999999999</v>
      </c>
      <c r="U451">
        <v>1541.5</v>
      </c>
      <c r="V451">
        <v>1239.5</v>
      </c>
      <c r="Z451">
        <v>0.64583333333333337</v>
      </c>
    </row>
    <row r="452" spans="1:26">
      <c r="A452" s="3">
        <v>46231</v>
      </c>
      <c r="B452">
        <v>3963.59</v>
      </c>
      <c r="C452">
        <v>-2.52E-2</v>
      </c>
      <c r="D452">
        <v>62420</v>
      </c>
      <c r="E452">
        <v>-4.2199999999999994E-2</v>
      </c>
      <c r="F452">
        <v>8604</v>
      </c>
      <c r="G452" t="s">
        <v>101</v>
      </c>
      <c r="H452">
        <v>1571</v>
      </c>
      <c r="I452">
        <v>-34.5</v>
      </c>
      <c r="J452">
        <v>-2.1488632824665212E-2</v>
      </c>
      <c r="K452">
        <v>1605.5</v>
      </c>
      <c r="L452">
        <v>1594.5</v>
      </c>
      <c r="M452">
        <v>1596</v>
      </c>
      <c r="N452">
        <v>1555</v>
      </c>
      <c r="O452">
        <v>-1.473816243336469E-2</v>
      </c>
      <c r="P452">
        <v>1560</v>
      </c>
      <c r="Q452">
        <v>7.0512820512820514E-3</v>
      </c>
      <c r="R452">
        <v>1.0289389067524116E-2</v>
      </c>
      <c r="S452">
        <v>9565300</v>
      </c>
      <c r="T452">
        <v>1569.0420999999999</v>
      </c>
      <c r="U452">
        <v>1636</v>
      </c>
      <c r="V452">
        <v>1145</v>
      </c>
      <c r="Z452">
        <v>0.64583333333333337</v>
      </c>
    </row>
    <row r="453" spans="1:26">
      <c r="A453" s="3">
        <v>46231</v>
      </c>
      <c r="B453">
        <v>3963.59</v>
      </c>
      <c r="C453">
        <v>-2.52E-2</v>
      </c>
      <c r="D453">
        <v>62420</v>
      </c>
      <c r="E453">
        <v>-4.2199999999999994E-2</v>
      </c>
      <c r="F453">
        <v>8697</v>
      </c>
      <c r="G453" t="s">
        <v>102</v>
      </c>
      <c r="H453">
        <v>2241</v>
      </c>
      <c r="I453">
        <v>-47.5</v>
      </c>
      <c r="J453">
        <v>-2.0755953681450733E-2</v>
      </c>
      <c r="K453">
        <v>2288.5</v>
      </c>
      <c r="L453">
        <v>2260</v>
      </c>
      <c r="M453">
        <v>2287.5</v>
      </c>
      <c r="N453">
        <v>2214.5</v>
      </c>
      <c r="O453">
        <v>-8.407079646017699E-3</v>
      </c>
      <c r="P453">
        <v>2245</v>
      </c>
      <c r="Q453">
        <v>-1.7817371937639199E-3</v>
      </c>
      <c r="R453">
        <v>1.1966583878979453E-2</v>
      </c>
      <c r="S453">
        <v>5899700</v>
      </c>
      <c r="T453">
        <v>2246.6977000000002</v>
      </c>
      <c r="U453">
        <v>2299</v>
      </c>
      <c r="V453">
        <v>1597</v>
      </c>
      <c r="Z453">
        <v>0.64583333333333337</v>
      </c>
    </row>
    <row r="454" spans="1:26">
      <c r="A454" s="3">
        <v>46231</v>
      </c>
      <c r="B454">
        <v>3963.59</v>
      </c>
      <c r="C454">
        <v>-2.52E-2</v>
      </c>
      <c r="D454">
        <v>62420</v>
      </c>
      <c r="E454">
        <v>-4.2199999999999994E-2</v>
      </c>
      <c r="F454">
        <v>8830</v>
      </c>
      <c r="G454" t="s">
        <v>103</v>
      </c>
      <c r="H454">
        <v>3731</v>
      </c>
      <c r="I454">
        <v>-50</v>
      </c>
      <c r="J454">
        <v>-1.3224014810896589E-2</v>
      </c>
      <c r="K454">
        <v>3781</v>
      </c>
      <c r="L454">
        <v>3812</v>
      </c>
      <c r="M454">
        <v>3822</v>
      </c>
      <c r="N454">
        <v>3713</v>
      </c>
      <c r="O454">
        <v>-2.1248688352570828E-2</v>
      </c>
      <c r="P454">
        <v>3739</v>
      </c>
      <c r="Q454">
        <v>-2.1396095212623694E-3</v>
      </c>
      <c r="R454">
        <v>4.8478319418260168E-3</v>
      </c>
      <c r="S454">
        <v>2106500</v>
      </c>
      <c r="T454">
        <v>3743.6329000000001</v>
      </c>
      <c r="U454">
        <v>5358</v>
      </c>
      <c r="V454">
        <v>3354</v>
      </c>
      <c r="Z454">
        <v>0.64583333333333337</v>
      </c>
    </row>
    <row r="455" spans="1:26">
      <c r="A455" s="3">
        <v>46231</v>
      </c>
      <c r="B455">
        <v>3963.59</v>
      </c>
      <c r="C455">
        <v>-2.52E-2</v>
      </c>
      <c r="D455">
        <v>62420</v>
      </c>
      <c r="E455">
        <v>-4.2199999999999994E-2</v>
      </c>
      <c r="F455">
        <v>9020</v>
      </c>
      <c r="G455" t="s">
        <v>104</v>
      </c>
      <c r="H455">
        <v>3829</v>
      </c>
      <c r="I455">
        <v>73</v>
      </c>
      <c r="J455">
        <v>1.9435569755058574E-2</v>
      </c>
      <c r="K455">
        <v>3756</v>
      </c>
      <c r="L455">
        <v>3784</v>
      </c>
      <c r="M455">
        <v>3847</v>
      </c>
      <c r="N455">
        <v>3754</v>
      </c>
      <c r="O455">
        <v>1.1892177589852008E-2</v>
      </c>
      <c r="P455">
        <v>3842</v>
      </c>
      <c r="Q455">
        <v>-3.3836543466944299E-3</v>
      </c>
      <c r="R455">
        <v>1.9978689397975494E-2</v>
      </c>
      <c r="S455">
        <v>3772800</v>
      </c>
      <c r="T455">
        <v>3816.3272999999999</v>
      </c>
      <c r="U455">
        <v>4211</v>
      </c>
      <c r="V455">
        <v>3243</v>
      </c>
      <c r="Z455">
        <v>0.64583333333333337</v>
      </c>
    </row>
    <row r="456" spans="1:26">
      <c r="A456" s="3">
        <v>46231</v>
      </c>
      <c r="B456">
        <v>3963.59</v>
      </c>
      <c r="C456">
        <v>-2.52E-2</v>
      </c>
      <c r="D456">
        <v>62420</v>
      </c>
      <c r="E456">
        <v>-4.2199999999999994E-2</v>
      </c>
      <c r="F456">
        <v>9024</v>
      </c>
      <c r="G456" t="s">
        <v>105</v>
      </c>
      <c r="H456">
        <v>3713</v>
      </c>
      <c r="I456">
        <v>48</v>
      </c>
      <c r="J456">
        <v>1.3096862210095497E-2</v>
      </c>
      <c r="K456">
        <v>3665</v>
      </c>
      <c r="L456">
        <v>3655</v>
      </c>
      <c r="M456">
        <v>3746</v>
      </c>
      <c r="N456">
        <v>3619</v>
      </c>
      <c r="O456">
        <v>1.5868673050615595E-2</v>
      </c>
      <c r="P456">
        <v>3703</v>
      </c>
      <c r="Q456">
        <v>2.7005130974885228E-3</v>
      </c>
      <c r="R456">
        <v>2.5974025974025976E-2</v>
      </c>
      <c r="S456">
        <v>1439700</v>
      </c>
      <c r="T456">
        <v>3698.8159999999998</v>
      </c>
      <c r="U456">
        <v>4775</v>
      </c>
      <c r="V456">
        <v>2579.5</v>
      </c>
      <c r="Z456">
        <v>0.64583333333333337</v>
      </c>
    </row>
    <row r="457" spans="1:26">
      <c r="A457" s="3">
        <v>46231</v>
      </c>
      <c r="B457">
        <v>3963.59</v>
      </c>
      <c r="C457">
        <v>-2.52E-2</v>
      </c>
      <c r="D457">
        <v>62420</v>
      </c>
      <c r="E457">
        <v>-4.2199999999999994E-2</v>
      </c>
      <c r="F457">
        <v>9069</v>
      </c>
      <c r="G457" t="s">
        <v>106</v>
      </c>
      <c r="H457">
        <v>2196</v>
      </c>
      <c r="I457">
        <v>-9.5</v>
      </c>
      <c r="J457">
        <v>-4.3074132849693948E-3</v>
      </c>
      <c r="K457">
        <v>2205.5</v>
      </c>
      <c r="L457">
        <v>2211</v>
      </c>
      <c r="M457">
        <v>2225.5</v>
      </c>
      <c r="N457">
        <v>2195.5</v>
      </c>
      <c r="O457">
        <v>-6.7842605156037995E-3</v>
      </c>
      <c r="P457">
        <v>2212</v>
      </c>
      <c r="Q457">
        <v>-7.2332730560578659E-3</v>
      </c>
      <c r="R457">
        <v>2.2773855613755409E-4</v>
      </c>
      <c r="S457">
        <v>310600</v>
      </c>
      <c r="T457">
        <v>2203.1008999999999</v>
      </c>
      <c r="U457">
        <v>2252.5</v>
      </c>
      <c r="V457">
        <v>1695</v>
      </c>
      <c r="Z457">
        <v>0.64583333333333337</v>
      </c>
    </row>
    <row r="458" spans="1:26">
      <c r="A458" s="3">
        <v>46231</v>
      </c>
      <c r="B458">
        <v>3963.59</v>
      </c>
      <c r="C458">
        <v>-2.52E-2</v>
      </c>
      <c r="D458">
        <v>62420</v>
      </c>
      <c r="E458">
        <v>-4.2199999999999994E-2</v>
      </c>
      <c r="F458">
        <v>9227</v>
      </c>
      <c r="G458" t="s">
        <v>107</v>
      </c>
      <c r="H458">
        <v>817</v>
      </c>
      <c r="I458">
        <v>-6</v>
      </c>
      <c r="J458">
        <v>-7.2904009720534627E-3</v>
      </c>
      <c r="K458">
        <v>823</v>
      </c>
      <c r="L458">
        <v>814</v>
      </c>
      <c r="M458">
        <v>819</v>
      </c>
      <c r="N458">
        <v>787</v>
      </c>
      <c r="O458">
        <v>3.6855036855036856E-3</v>
      </c>
      <c r="P458">
        <v>807</v>
      </c>
      <c r="Q458">
        <v>1.2391573729863693E-2</v>
      </c>
      <c r="R458">
        <v>3.8119440914866583E-2</v>
      </c>
      <c r="S458">
        <v>101600</v>
      </c>
      <c r="T458">
        <v>805.44579999999996</v>
      </c>
      <c r="U458">
        <v>1620</v>
      </c>
      <c r="V458">
        <v>594</v>
      </c>
      <c r="Z458">
        <v>0.64583333333333337</v>
      </c>
    </row>
    <row r="459" spans="1:26">
      <c r="A459" s="3">
        <v>46231</v>
      </c>
      <c r="B459">
        <v>3963.59</v>
      </c>
      <c r="C459">
        <v>-2.52E-2</v>
      </c>
      <c r="D459">
        <v>62420</v>
      </c>
      <c r="E459">
        <v>-4.2199999999999994E-2</v>
      </c>
      <c r="F459">
        <v>9303</v>
      </c>
      <c r="G459" t="s">
        <v>108</v>
      </c>
      <c r="H459">
        <v>4055</v>
      </c>
      <c r="I459">
        <v>0</v>
      </c>
      <c r="J459">
        <v>0</v>
      </c>
      <c r="K459">
        <v>4055</v>
      </c>
      <c r="L459">
        <v>4055</v>
      </c>
      <c r="M459">
        <v>4090</v>
      </c>
      <c r="N459">
        <v>4040</v>
      </c>
      <c r="O459">
        <v>0</v>
      </c>
      <c r="P459">
        <v>4075</v>
      </c>
      <c r="Q459">
        <v>-4.9079754601226997E-3</v>
      </c>
      <c r="R459">
        <v>3.7128712871287127E-3</v>
      </c>
      <c r="S459">
        <v>108600</v>
      </c>
      <c r="T459">
        <v>4061.1279</v>
      </c>
      <c r="U459">
        <v>4285</v>
      </c>
      <c r="V459">
        <v>3535</v>
      </c>
      <c r="Z459">
        <v>0.64583333333333337</v>
      </c>
    </row>
    <row r="460" spans="1:26">
      <c r="A460" s="3">
        <v>46231</v>
      </c>
      <c r="B460">
        <v>3963.59</v>
      </c>
      <c r="C460">
        <v>-2.52E-2</v>
      </c>
      <c r="D460">
        <v>62420</v>
      </c>
      <c r="E460">
        <v>-4.2199999999999994E-2</v>
      </c>
      <c r="F460">
        <v>9308</v>
      </c>
      <c r="G460" t="s">
        <v>109</v>
      </c>
      <c r="H460">
        <v>1872</v>
      </c>
      <c r="I460">
        <v>12</v>
      </c>
      <c r="J460">
        <v>6.4516129032258064E-3</v>
      </c>
      <c r="K460">
        <v>1860</v>
      </c>
      <c r="L460">
        <v>1860</v>
      </c>
      <c r="M460">
        <v>1888</v>
      </c>
      <c r="N460">
        <v>1801</v>
      </c>
      <c r="O460">
        <v>6.4516129032258064E-3</v>
      </c>
      <c r="P460">
        <v>1854</v>
      </c>
      <c r="Q460">
        <v>9.7087378640776691E-3</v>
      </c>
      <c r="R460">
        <v>3.9422543031649084E-2</v>
      </c>
      <c r="S460">
        <v>155200</v>
      </c>
      <c r="T460">
        <v>1859.788</v>
      </c>
      <c r="U460">
        <v>1862</v>
      </c>
      <c r="V460">
        <v>1271</v>
      </c>
      <c r="Z460">
        <v>0.64583333333333337</v>
      </c>
    </row>
    <row r="461" spans="1:26">
      <c r="A461" s="3">
        <v>46231</v>
      </c>
      <c r="B461">
        <v>3963.59</v>
      </c>
      <c r="C461">
        <v>-2.52E-2</v>
      </c>
      <c r="D461">
        <v>62420</v>
      </c>
      <c r="E461">
        <v>-4.2199999999999994E-2</v>
      </c>
      <c r="F461">
        <v>9348</v>
      </c>
      <c r="G461" t="s">
        <v>110</v>
      </c>
      <c r="H461">
        <v>408</v>
      </c>
      <c r="I461">
        <v>-11</v>
      </c>
      <c r="J461">
        <v>-2.6252983293556086E-2</v>
      </c>
      <c r="K461">
        <v>419</v>
      </c>
      <c r="L461">
        <v>410</v>
      </c>
      <c r="M461">
        <v>413</v>
      </c>
      <c r="N461">
        <v>405</v>
      </c>
      <c r="O461">
        <v>-4.8780487804878049E-3</v>
      </c>
      <c r="P461">
        <v>407</v>
      </c>
      <c r="Q461">
        <v>2.4570024570024569E-3</v>
      </c>
      <c r="R461">
        <v>7.4074074074074077E-3</v>
      </c>
      <c r="S461">
        <v>1579200</v>
      </c>
      <c r="T461">
        <v>407.55810000000002</v>
      </c>
      <c r="U461">
        <v>710</v>
      </c>
      <c r="V461">
        <v>406</v>
      </c>
      <c r="Z461">
        <v>0.64583333333333337</v>
      </c>
    </row>
    <row r="462" spans="1:26">
      <c r="A462" s="3">
        <v>46231</v>
      </c>
      <c r="B462">
        <v>3963.59</v>
      </c>
      <c r="C462">
        <v>-2.52E-2</v>
      </c>
      <c r="D462">
        <v>62420</v>
      </c>
      <c r="E462">
        <v>-4.2199999999999994E-2</v>
      </c>
      <c r="F462">
        <v>9432</v>
      </c>
      <c r="G462" t="s">
        <v>111</v>
      </c>
      <c r="H462">
        <v>156.4</v>
      </c>
      <c r="I462">
        <v>2.1</v>
      </c>
      <c r="J462">
        <v>1.3609850939727802E-2</v>
      </c>
      <c r="K462">
        <v>154.30000000000001</v>
      </c>
      <c r="L462">
        <v>155</v>
      </c>
      <c r="M462">
        <v>156.69999999999999</v>
      </c>
      <c r="N462">
        <v>154.4</v>
      </c>
      <c r="O462">
        <v>9.0322580645161663E-3</v>
      </c>
      <c r="P462">
        <v>155.69999999999999</v>
      </c>
      <c r="Q462">
        <v>4.4958253050739697E-3</v>
      </c>
      <c r="R462">
        <v>1.2953367875647668E-2</v>
      </c>
      <c r="S462">
        <v>294176400</v>
      </c>
      <c r="T462">
        <v>155.8116</v>
      </c>
      <c r="U462">
        <v>161.19999999999999</v>
      </c>
      <c r="V462">
        <v>142.6</v>
      </c>
      <c r="Z462">
        <v>0.64583333333333337</v>
      </c>
    </row>
    <row r="463" spans="1:26">
      <c r="A463" s="3">
        <v>46231</v>
      </c>
      <c r="B463">
        <v>3963.59</v>
      </c>
      <c r="C463">
        <v>-2.52E-2</v>
      </c>
      <c r="D463">
        <v>62420</v>
      </c>
      <c r="E463">
        <v>-4.2199999999999994E-2</v>
      </c>
      <c r="F463">
        <v>9449</v>
      </c>
      <c r="G463" t="s">
        <v>112</v>
      </c>
      <c r="H463">
        <v>4100</v>
      </c>
      <c r="I463">
        <v>-20</v>
      </c>
      <c r="J463">
        <v>-4.8543689320388345E-3</v>
      </c>
      <c r="K463">
        <v>4120</v>
      </c>
      <c r="L463">
        <v>4135</v>
      </c>
      <c r="M463">
        <v>4168</v>
      </c>
      <c r="N463">
        <v>4081</v>
      </c>
      <c r="O463">
        <v>-8.4643288996372433E-3</v>
      </c>
      <c r="P463">
        <v>4123</v>
      </c>
      <c r="Q463">
        <v>-5.5784622847441182E-3</v>
      </c>
      <c r="R463">
        <v>4.6557216368537119E-3</v>
      </c>
      <c r="S463">
        <v>698100</v>
      </c>
      <c r="T463">
        <v>4115.3652000000002</v>
      </c>
      <c r="U463">
        <v>4140</v>
      </c>
      <c r="V463">
        <v>2731.5</v>
      </c>
      <c r="Z463">
        <v>0.64583333333333337</v>
      </c>
    </row>
    <row r="464" spans="1:26">
      <c r="A464" s="3">
        <v>46231</v>
      </c>
      <c r="B464">
        <v>3963.59</v>
      </c>
      <c r="C464">
        <v>-2.52E-2</v>
      </c>
      <c r="D464">
        <v>62420</v>
      </c>
      <c r="E464">
        <v>-4.2199999999999994E-2</v>
      </c>
      <c r="F464">
        <v>9501</v>
      </c>
      <c r="G464" t="s">
        <v>113</v>
      </c>
      <c r="H464">
        <v>523.6</v>
      </c>
      <c r="I464">
        <v>-13.4</v>
      </c>
      <c r="J464">
        <v>-2.495344506517691E-2</v>
      </c>
      <c r="K464">
        <v>537</v>
      </c>
      <c r="L464">
        <v>533.9</v>
      </c>
      <c r="M464">
        <v>535.79999999999995</v>
      </c>
      <c r="N464">
        <v>514.79999999999995</v>
      </c>
      <c r="O464">
        <v>-1.9292002247611829E-2</v>
      </c>
      <c r="P464">
        <v>530</v>
      </c>
      <c r="Q464">
        <v>-1.2075471698113165E-2</v>
      </c>
      <c r="R464">
        <v>1.7094017094017228E-2</v>
      </c>
      <c r="S464">
        <v>47242300</v>
      </c>
      <c r="T464">
        <v>524.66750000000002</v>
      </c>
      <c r="U464">
        <v>760</v>
      </c>
      <c r="V464">
        <v>442.8</v>
      </c>
      <c r="Z464">
        <v>0.64583333333333337</v>
      </c>
    </row>
    <row r="465" spans="1:26">
      <c r="A465" s="3">
        <v>46231</v>
      </c>
      <c r="B465">
        <v>3963.59</v>
      </c>
      <c r="C465">
        <v>-2.52E-2</v>
      </c>
      <c r="D465">
        <v>62420</v>
      </c>
      <c r="E465">
        <v>-4.2199999999999994E-2</v>
      </c>
      <c r="F465">
        <v>9531</v>
      </c>
      <c r="G465" t="s">
        <v>114</v>
      </c>
      <c r="H465">
        <v>6235</v>
      </c>
      <c r="I465">
        <v>-38</v>
      </c>
      <c r="J465">
        <v>-6.0577076358998882E-3</v>
      </c>
      <c r="K465">
        <v>6273</v>
      </c>
      <c r="L465">
        <v>6243</v>
      </c>
      <c r="M465">
        <v>6268</v>
      </c>
      <c r="N465">
        <v>6182</v>
      </c>
      <c r="O465">
        <v>-1.2814352074323242E-3</v>
      </c>
      <c r="P465">
        <v>6245</v>
      </c>
      <c r="Q465">
        <v>-1.6012810248198558E-3</v>
      </c>
      <c r="R465">
        <v>8.5732772565512774E-3</v>
      </c>
      <c r="S465">
        <v>897700</v>
      </c>
      <c r="T465">
        <v>6231.4960000000001</v>
      </c>
      <c r="U465">
        <v>7967</v>
      </c>
      <c r="V465">
        <v>5896</v>
      </c>
      <c r="Z465">
        <v>0.64583333333333337</v>
      </c>
    </row>
    <row r="466" spans="1:26">
      <c r="A466" s="3">
        <v>46231</v>
      </c>
      <c r="B466">
        <v>3963.59</v>
      </c>
      <c r="C466">
        <v>-2.52E-2</v>
      </c>
      <c r="D466">
        <v>62420</v>
      </c>
      <c r="E466">
        <v>-4.2199999999999994E-2</v>
      </c>
      <c r="F466">
        <v>9882</v>
      </c>
      <c r="G466" t="s">
        <v>115</v>
      </c>
      <c r="H466">
        <v>1845</v>
      </c>
      <c r="I466">
        <v>16</v>
      </c>
      <c r="J466">
        <v>8.7479496992892286E-3</v>
      </c>
      <c r="K466">
        <v>1829</v>
      </c>
      <c r="L466">
        <v>1840</v>
      </c>
      <c r="M466">
        <v>1857</v>
      </c>
      <c r="N466">
        <v>1829</v>
      </c>
      <c r="O466">
        <v>2.717391304347826E-3</v>
      </c>
      <c r="P466">
        <v>1844</v>
      </c>
      <c r="Q466">
        <v>5.4229934924078093E-4</v>
      </c>
      <c r="R466">
        <v>8.7479496992892286E-3</v>
      </c>
      <c r="S466">
        <v>209400</v>
      </c>
      <c r="T466">
        <v>1845.2382</v>
      </c>
      <c r="U466">
        <v>1857</v>
      </c>
      <c r="V466">
        <v>1487</v>
      </c>
      <c r="Z466">
        <v>0.64583333333333337</v>
      </c>
    </row>
    <row r="467" spans="1:26">
      <c r="A467" s="3">
        <v>46232</v>
      </c>
      <c r="B467">
        <v>3974.03</v>
      </c>
      <c r="C467">
        <v>2.5999999999999999E-3</v>
      </c>
      <c r="D467">
        <v>61800</v>
      </c>
      <c r="E467">
        <v>-9.5999999999999992E-3</v>
      </c>
      <c r="F467">
        <v>1605</v>
      </c>
      <c r="G467" t="s">
        <v>21</v>
      </c>
      <c r="H467">
        <v>3616</v>
      </c>
      <c r="I467">
        <v>50</v>
      </c>
      <c r="J467">
        <v>1.4021312394840156E-2</v>
      </c>
      <c r="K467">
        <v>3566</v>
      </c>
      <c r="L467">
        <v>3555</v>
      </c>
      <c r="M467">
        <v>3651</v>
      </c>
      <c r="N467">
        <v>3555</v>
      </c>
      <c r="O467">
        <v>1.7158931082981718E-2</v>
      </c>
      <c r="P467">
        <v>3615</v>
      </c>
      <c r="Q467">
        <v>2.7662517289073305E-4</v>
      </c>
      <c r="R467">
        <v>1.7158931082981718E-2</v>
      </c>
      <c r="S467">
        <v>4149600</v>
      </c>
      <c r="T467">
        <v>3614.172</v>
      </c>
      <c r="U467">
        <v>4955</v>
      </c>
      <c r="V467">
        <v>3020</v>
      </c>
      <c r="Z467">
        <v>0.64583333333333337</v>
      </c>
    </row>
    <row r="468" spans="1:26">
      <c r="A468" s="3">
        <v>46232</v>
      </c>
      <c r="B468">
        <v>3974.03</v>
      </c>
      <c r="C468">
        <v>2.5999999999999999E-3</v>
      </c>
      <c r="D468">
        <v>61800</v>
      </c>
      <c r="E468">
        <v>-9.5999999999999992E-3</v>
      </c>
      <c r="F468">
        <v>1833</v>
      </c>
      <c r="G468" t="s">
        <v>24</v>
      </c>
      <c r="H468">
        <v>5810</v>
      </c>
      <c r="I468">
        <v>-40</v>
      </c>
      <c r="J468">
        <v>-6.8376068376068376E-3</v>
      </c>
      <c r="K468">
        <v>5850</v>
      </c>
      <c r="L468">
        <v>5900</v>
      </c>
      <c r="M468">
        <v>5900</v>
      </c>
      <c r="N468">
        <v>5710</v>
      </c>
      <c r="O468">
        <v>-1.5254237288135594E-2</v>
      </c>
      <c r="P468">
        <v>5780</v>
      </c>
      <c r="Q468">
        <v>5.1903114186851208E-3</v>
      </c>
      <c r="R468">
        <v>1.7513134851138354E-2</v>
      </c>
      <c r="S468">
        <v>174300</v>
      </c>
      <c r="T468">
        <v>5786.0011000000004</v>
      </c>
      <c r="U468">
        <v>7490</v>
      </c>
      <c r="V468">
        <v>5420</v>
      </c>
      <c r="Z468">
        <v>0.64583333333333337</v>
      </c>
    </row>
    <row r="469" spans="1:26">
      <c r="A469" s="3">
        <v>46232</v>
      </c>
      <c r="B469">
        <v>3974.03</v>
      </c>
      <c r="C469">
        <v>2.5999999999999999E-3</v>
      </c>
      <c r="D469">
        <v>61800</v>
      </c>
      <c r="E469">
        <v>-9.5999999999999992E-3</v>
      </c>
      <c r="F469">
        <v>1911</v>
      </c>
      <c r="G469" t="s">
        <v>25</v>
      </c>
      <c r="H469">
        <v>1406.5</v>
      </c>
      <c r="I469">
        <v>32</v>
      </c>
      <c r="J469">
        <v>2.3281193161149509E-2</v>
      </c>
      <c r="K469">
        <v>1374.5</v>
      </c>
      <c r="L469">
        <v>1389</v>
      </c>
      <c r="M469">
        <v>1413</v>
      </c>
      <c r="N469">
        <v>1381.5</v>
      </c>
      <c r="O469">
        <v>1.259899208063355E-2</v>
      </c>
      <c r="P469">
        <v>1400.5</v>
      </c>
      <c r="Q469">
        <v>4.2841842199214568E-3</v>
      </c>
      <c r="R469">
        <v>1.8096272167933407E-2</v>
      </c>
      <c r="S469">
        <v>4134400</v>
      </c>
      <c r="T469">
        <v>1401.8964000000001</v>
      </c>
      <c r="U469">
        <v>1874.5</v>
      </c>
      <c r="V469">
        <v>1232.5</v>
      </c>
      <c r="Z469">
        <v>0.64583333333333337</v>
      </c>
    </row>
    <row r="470" spans="1:26">
      <c r="A470" s="3">
        <v>46232</v>
      </c>
      <c r="B470">
        <v>3974.03</v>
      </c>
      <c r="C470">
        <v>2.5999999999999999E-3</v>
      </c>
      <c r="D470">
        <v>61800</v>
      </c>
      <c r="E470">
        <v>-9.5999999999999992E-3</v>
      </c>
      <c r="F470">
        <v>1925</v>
      </c>
      <c r="G470" t="s">
        <v>26</v>
      </c>
      <c r="H470">
        <v>4909</v>
      </c>
      <c r="I470">
        <v>144</v>
      </c>
      <c r="J470">
        <v>3.0220356768100736E-2</v>
      </c>
      <c r="K470">
        <v>4765</v>
      </c>
      <c r="L470">
        <v>4820</v>
      </c>
      <c r="M470">
        <v>4929</v>
      </c>
      <c r="N470">
        <v>4789</v>
      </c>
      <c r="O470">
        <v>1.8464730290456432E-2</v>
      </c>
      <c r="P470">
        <v>4898</v>
      </c>
      <c r="Q470">
        <v>2.245814618211515E-3</v>
      </c>
      <c r="R470">
        <v>2.505742326164126E-2</v>
      </c>
      <c r="S470">
        <v>3020200</v>
      </c>
      <c r="T470">
        <v>4884.3858</v>
      </c>
      <c r="U470">
        <v>5805</v>
      </c>
      <c r="V470">
        <v>4081</v>
      </c>
      <c r="Z470">
        <v>0.64583333333333337</v>
      </c>
    </row>
    <row r="471" spans="1:26">
      <c r="A471" s="3">
        <v>46232</v>
      </c>
      <c r="B471">
        <v>3974.03</v>
      </c>
      <c r="C471">
        <v>2.5999999999999999E-3</v>
      </c>
      <c r="D471">
        <v>61800</v>
      </c>
      <c r="E471">
        <v>-9.5999999999999992E-3</v>
      </c>
      <c r="F471">
        <v>1928</v>
      </c>
      <c r="G471" t="s">
        <v>27</v>
      </c>
      <c r="H471">
        <v>3750</v>
      </c>
      <c r="I471">
        <v>93</v>
      </c>
      <c r="J471">
        <v>2.5430680885972109E-2</v>
      </c>
      <c r="K471">
        <v>3657</v>
      </c>
      <c r="L471">
        <v>3696</v>
      </c>
      <c r="M471">
        <v>3767</v>
      </c>
      <c r="N471">
        <v>3676</v>
      </c>
      <c r="O471">
        <v>1.461038961038961E-2</v>
      </c>
      <c r="P471">
        <v>3740</v>
      </c>
      <c r="Q471">
        <v>2.6737967914438501E-3</v>
      </c>
      <c r="R471">
        <v>2.0130576713819369E-2</v>
      </c>
      <c r="S471">
        <v>4753600</v>
      </c>
      <c r="T471">
        <v>3732.6655999999998</v>
      </c>
      <c r="U471">
        <v>3832</v>
      </c>
      <c r="V471">
        <v>3181</v>
      </c>
      <c r="Z471">
        <v>0.64583333333333337</v>
      </c>
    </row>
    <row r="472" spans="1:26">
      <c r="A472" s="3">
        <v>46232</v>
      </c>
      <c r="B472">
        <v>3974.03</v>
      </c>
      <c r="C472">
        <v>2.5999999999999999E-3</v>
      </c>
      <c r="D472">
        <v>61800</v>
      </c>
      <c r="E472">
        <v>-9.5999999999999992E-3</v>
      </c>
      <c r="F472">
        <v>1929</v>
      </c>
      <c r="G472" t="s">
        <v>28</v>
      </c>
      <c r="H472">
        <v>1172</v>
      </c>
      <c r="I472">
        <v>33</v>
      </c>
      <c r="J472">
        <v>2.8972783143107989E-2</v>
      </c>
      <c r="K472">
        <v>1139</v>
      </c>
      <c r="L472">
        <v>1204</v>
      </c>
      <c r="M472">
        <v>1212</v>
      </c>
      <c r="N472">
        <v>1154</v>
      </c>
      <c r="O472">
        <v>-2.6578073089700997E-2</v>
      </c>
      <c r="P472">
        <v>1164</v>
      </c>
      <c r="Q472">
        <v>6.8728522336769758E-3</v>
      </c>
      <c r="R472">
        <v>1.5597920277296361E-2</v>
      </c>
      <c r="S472">
        <v>298400</v>
      </c>
      <c r="T472">
        <v>1178.8544999999999</v>
      </c>
      <c r="U472">
        <v>1465</v>
      </c>
      <c r="V472">
        <v>1074</v>
      </c>
      <c r="Z472">
        <v>0.64583333333333337</v>
      </c>
    </row>
    <row r="473" spans="1:26">
      <c r="A473" s="3">
        <v>46232</v>
      </c>
      <c r="B473">
        <v>3974.03</v>
      </c>
      <c r="C473">
        <v>2.5999999999999999E-3</v>
      </c>
      <c r="D473">
        <v>61800</v>
      </c>
      <c r="E473">
        <v>-9.5999999999999992E-3</v>
      </c>
      <c r="F473">
        <v>1963</v>
      </c>
      <c r="G473" t="s">
        <v>29</v>
      </c>
      <c r="H473">
        <v>2225.5</v>
      </c>
      <c r="I473">
        <v>-68.5</v>
      </c>
      <c r="J473">
        <v>-2.986050566695728E-2</v>
      </c>
      <c r="K473">
        <v>2294</v>
      </c>
      <c r="L473">
        <v>2329</v>
      </c>
      <c r="M473">
        <v>2329</v>
      </c>
      <c r="N473">
        <v>2184</v>
      </c>
      <c r="O473">
        <v>-4.4439673679690851E-2</v>
      </c>
      <c r="P473">
        <v>2234</v>
      </c>
      <c r="Q473">
        <v>-3.8048343777976725E-3</v>
      </c>
      <c r="R473">
        <v>1.90018315018315E-2</v>
      </c>
      <c r="S473">
        <v>2283100</v>
      </c>
      <c r="T473">
        <v>2232.0475000000001</v>
      </c>
      <c r="U473">
        <v>2927.5</v>
      </c>
      <c r="V473">
        <v>1950.5</v>
      </c>
      <c r="Z473">
        <v>0.64583333333333337</v>
      </c>
    </row>
    <row r="474" spans="1:26">
      <c r="A474" s="3">
        <v>46232</v>
      </c>
      <c r="B474">
        <v>3974.03</v>
      </c>
      <c r="C474">
        <v>2.5999999999999999E-3</v>
      </c>
      <c r="D474">
        <v>61800</v>
      </c>
      <c r="E474">
        <v>-9.5999999999999992E-3</v>
      </c>
      <c r="F474">
        <v>2124</v>
      </c>
      <c r="G474" t="s">
        <v>30</v>
      </c>
      <c r="H474">
        <v>988</v>
      </c>
      <c r="I474">
        <v>36</v>
      </c>
      <c r="J474">
        <v>3.7815126050420166E-2</v>
      </c>
      <c r="K474">
        <v>952</v>
      </c>
      <c r="L474">
        <v>966</v>
      </c>
      <c r="M474">
        <v>996</v>
      </c>
      <c r="N474">
        <v>951</v>
      </c>
      <c r="O474">
        <v>2.2774327122153208E-2</v>
      </c>
      <c r="P474">
        <v>988</v>
      </c>
      <c r="Q474">
        <v>0</v>
      </c>
      <c r="R474">
        <v>3.8906414300736068E-2</v>
      </c>
      <c r="S474">
        <v>723200</v>
      </c>
      <c r="T474">
        <v>982.89940000000001</v>
      </c>
      <c r="U474">
        <v>1092</v>
      </c>
      <c r="V474">
        <v>820</v>
      </c>
      <c r="Z474">
        <v>0.64583333333333337</v>
      </c>
    </row>
    <row r="475" spans="1:26">
      <c r="A475" s="3">
        <v>46232</v>
      </c>
      <c r="B475">
        <v>3974.03</v>
      </c>
      <c r="C475">
        <v>2.5999999999999999E-3</v>
      </c>
      <c r="D475">
        <v>61800</v>
      </c>
      <c r="E475">
        <v>-9.5999999999999992E-3</v>
      </c>
      <c r="F475">
        <v>2162</v>
      </c>
      <c r="G475" t="s">
        <v>31</v>
      </c>
      <c r="H475">
        <v>537</v>
      </c>
      <c r="I475">
        <v>1</v>
      </c>
      <c r="J475">
        <v>1.8656716417910447E-3</v>
      </c>
      <c r="K475">
        <v>536</v>
      </c>
      <c r="L475">
        <v>536</v>
      </c>
      <c r="M475">
        <v>537</v>
      </c>
      <c r="N475">
        <v>536</v>
      </c>
      <c r="O475">
        <v>1.8656716417910447E-3</v>
      </c>
      <c r="P475">
        <v>537</v>
      </c>
      <c r="Q475">
        <v>0</v>
      </c>
      <c r="R475">
        <v>1.8656716417910447E-3</v>
      </c>
      <c r="S475">
        <v>200</v>
      </c>
      <c r="T475">
        <v>536.5</v>
      </c>
      <c r="U475">
        <v>540</v>
      </c>
      <c r="V475">
        <v>382</v>
      </c>
      <c r="Z475">
        <v>0.63704861111111111</v>
      </c>
    </row>
    <row r="476" spans="1:26">
      <c r="A476" s="3">
        <v>46232</v>
      </c>
      <c r="B476">
        <v>3974.03</v>
      </c>
      <c r="C476">
        <v>2.5999999999999999E-3</v>
      </c>
      <c r="D476">
        <v>61800</v>
      </c>
      <c r="E476">
        <v>-9.5999999999999992E-3</v>
      </c>
      <c r="F476">
        <v>2229</v>
      </c>
      <c r="G476" t="s">
        <v>32</v>
      </c>
      <c r="H476">
        <v>3195</v>
      </c>
      <c r="I476">
        <v>134</v>
      </c>
      <c r="J476">
        <v>4.3776543613198299E-2</v>
      </c>
      <c r="K476">
        <v>3061</v>
      </c>
      <c r="L476">
        <v>3097</v>
      </c>
      <c r="M476">
        <v>3209</v>
      </c>
      <c r="N476">
        <v>3078</v>
      </c>
      <c r="O476">
        <v>3.1643525992896354E-2</v>
      </c>
      <c r="P476">
        <v>3174</v>
      </c>
      <c r="Q476">
        <v>6.6162570888468808E-3</v>
      </c>
      <c r="R476">
        <v>3.8011695906432746E-2</v>
      </c>
      <c r="S476">
        <v>564300</v>
      </c>
      <c r="T476">
        <v>3168.6747999999998</v>
      </c>
      <c r="U476">
        <v>3194</v>
      </c>
      <c r="V476">
        <v>2756</v>
      </c>
      <c r="Z476">
        <v>0.64583333333333337</v>
      </c>
    </row>
    <row r="477" spans="1:26">
      <c r="A477" s="3">
        <v>46232</v>
      </c>
      <c r="B477">
        <v>3974.03</v>
      </c>
      <c r="C477">
        <v>2.5999999999999999E-3</v>
      </c>
      <c r="D477">
        <v>61800</v>
      </c>
      <c r="E477">
        <v>-9.5999999999999992E-3</v>
      </c>
      <c r="F477">
        <v>2768</v>
      </c>
      <c r="G477" t="s">
        <v>33</v>
      </c>
      <c r="H477">
        <v>5338</v>
      </c>
      <c r="I477">
        <v>-21</v>
      </c>
      <c r="J477">
        <v>-3.918641537600299E-3</v>
      </c>
      <c r="K477">
        <v>5359</v>
      </c>
      <c r="L477">
        <v>5400</v>
      </c>
      <c r="M477">
        <v>5412</v>
      </c>
      <c r="N477">
        <v>5243</v>
      </c>
      <c r="O477">
        <v>-1.1481481481481481E-2</v>
      </c>
      <c r="P477">
        <v>5305</v>
      </c>
      <c r="Q477">
        <v>6.2205466540999057E-3</v>
      </c>
      <c r="R477">
        <v>1.811939729162693E-2</v>
      </c>
      <c r="S477">
        <v>1475600</v>
      </c>
      <c r="T477">
        <v>5302.5706</v>
      </c>
      <c r="U477">
        <v>7257</v>
      </c>
      <c r="V477">
        <v>4923</v>
      </c>
      <c r="Z477">
        <v>0.64583333333333337</v>
      </c>
    </row>
    <row r="478" spans="1:26">
      <c r="A478" s="3">
        <v>46232</v>
      </c>
      <c r="B478">
        <v>3974.03</v>
      </c>
      <c r="C478">
        <v>2.5999999999999999E-3</v>
      </c>
      <c r="D478">
        <v>61800</v>
      </c>
      <c r="E478">
        <v>-9.5999999999999992E-3</v>
      </c>
      <c r="F478">
        <v>2769</v>
      </c>
      <c r="G478" t="s">
        <v>34</v>
      </c>
      <c r="H478">
        <v>890</v>
      </c>
      <c r="I478">
        <v>0</v>
      </c>
      <c r="J478">
        <v>0</v>
      </c>
      <c r="K478">
        <v>890</v>
      </c>
      <c r="L478">
        <v>890</v>
      </c>
      <c r="M478">
        <v>893</v>
      </c>
      <c r="N478">
        <v>890</v>
      </c>
      <c r="O478">
        <v>0</v>
      </c>
      <c r="P478">
        <v>891</v>
      </c>
      <c r="Q478">
        <v>-1.1223344556677891E-3</v>
      </c>
      <c r="R478">
        <v>0</v>
      </c>
      <c r="S478">
        <v>3400</v>
      </c>
      <c r="T478">
        <v>890.79409999999996</v>
      </c>
      <c r="U478">
        <v>990</v>
      </c>
      <c r="V478">
        <v>807</v>
      </c>
      <c r="Z478">
        <v>0.64583333333333337</v>
      </c>
    </row>
    <row r="479" spans="1:26">
      <c r="A479" s="3">
        <v>46232</v>
      </c>
      <c r="B479">
        <v>3974.03</v>
      </c>
      <c r="C479">
        <v>2.5999999999999999E-3</v>
      </c>
      <c r="D479">
        <v>61800</v>
      </c>
      <c r="E479">
        <v>-9.5999999999999992E-3</v>
      </c>
      <c r="F479">
        <v>2914</v>
      </c>
      <c r="G479" t="s">
        <v>35</v>
      </c>
      <c r="H479">
        <v>6781</v>
      </c>
      <c r="I479">
        <v>133</v>
      </c>
      <c r="J479">
        <v>2.000601684717208E-2</v>
      </c>
      <c r="K479">
        <v>6648</v>
      </c>
      <c r="L479">
        <v>6677</v>
      </c>
      <c r="M479">
        <v>6832</v>
      </c>
      <c r="N479">
        <v>6630</v>
      </c>
      <c r="O479">
        <v>1.5575857420997454E-2</v>
      </c>
      <c r="P479">
        <v>6777</v>
      </c>
      <c r="Q479">
        <v>5.9023166592887713E-4</v>
      </c>
      <c r="R479">
        <v>2.2775263951734539E-2</v>
      </c>
      <c r="S479">
        <v>6434100</v>
      </c>
      <c r="T479">
        <v>6765.2259999999997</v>
      </c>
      <c r="U479">
        <v>6652</v>
      </c>
      <c r="V479">
        <v>5451</v>
      </c>
      <c r="Z479">
        <v>0.64583333333333337</v>
      </c>
    </row>
    <row r="480" spans="1:26">
      <c r="A480" s="3">
        <v>46232</v>
      </c>
      <c r="B480">
        <v>3974.03</v>
      </c>
      <c r="C480">
        <v>2.5999999999999999E-3</v>
      </c>
      <c r="D480">
        <v>61800</v>
      </c>
      <c r="E480">
        <v>-9.5999999999999992E-3</v>
      </c>
      <c r="F480">
        <v>3003</v>
      </c>
      <c r="G480" t="s">
        <v>36</v>
      </c>
      <c r="H480">
        <v>1907</v>
      </c>
      <c r="I480">
        <v>98</v>
      </c>
      <c r="J480">
        <v>5.4173576561636266E-2</v>
      </c>
      <c r="K480">
        <v>1809</v>
      </c>
      <c r="L480">
        <v>1849</v>
      </c>
      <c r="M480">
        <v>1915</v>
      </c>
      <c r="N480">
        <v>1841</v>
      </c>
      <c r="O480">
        <v>3.1368307193077337E-2</v>
      </c>
      <c r="P480">
        <v>1880</v>
      </c>
      <c r="Q480">
        <v>1.4361702127659574E-2</v>
      </c>
      <c r="R480">
        <v>3.5850081477457905E-2</v>
      </c>
      <c r="S480">
        <v>4790400</v>
      </c>
      <c r="T480">
        <v>1892.0514000000001</v>
      </c>
      <c r="U480">
        <v>2094</v>
      </c>
      <c r="V480">
        <v>1620.5</v>
      </c>
      <c r="Z480">
        <v>0.64583333333333337</v>
      </c>
    </row>
    <row r="481" spans="1:26">
      <c r="A481" s="3">
        <v>46232</v>
      </c>
      <c r="B481">
        <v>3974.03</v>
      </c>
      <c r="C481">
        <v>2.5999999999999999E-3</v>
      </c>
      <c r="D481">
        <v>61800</v>
      </c>
      <c r="E481">
        <v>-9.5999999999999992E-3</v>
      </c>
      <c r="F481">
        <v>3407</v>
      </c>
      <c r="G481" t="s">
        <v>37</v>
      </c>
      <c r="H481">
        <v>1830.5</v>
      </c>
      <c r="I481">
        <v>13.5</v>
      </c>
      <c r="J481">
        <v>7.4298293891029172E-3</v>
      </c>
      <c r="K481">
        <v>1817</v>
      </c>
      <c r="L481">
        <v>1820</v>
      </c>
      <c r="M481">
        <v>1830.5</v>
      </c>
      <c r="N481">
        <v>1794</v>
      </c>
      <c r="O481">
        <v>5.7692307692307696E-3</v>
      </c>
      <c r="P481">
        <v>1816.5</v>
      </c>
      <c r="Q481">
        <v>7.7071290944123313E-3</v>
      </c>
      <c r="R481">
        <v>2.0345596432552956E-2</v>
      </c>
      <c r="S481">
        <v>6071600</v>
      </c>
      <c r="T481">
        <v>1819.1639</v>
      </c>
      <c r="U481">
        <v>1906</v>
      </c>
      <c r="V481">
        <v>1415</v>
      </c>
      <c r="Z481">
        <v>0.64583333333333337</v>
      </c>
    </row>
    <row r="482" spans="1:26">
      <c r="A482" s="3">
        <v>46232</v>
      </c>
      <c r="B482">
        <v>3974.03</v>
      </c>
      <c r="C482">
        <v>2.5999999999999999E-3</v>
      </c>
      <c r="D482">
        <v>61800</v>
      </c>
      <c r="E482">
        <v>-9.5999999999999992E-3</v>
      </c>
      <c r="F482">
        <v>4008</v>
      </c>
      <c r="G482" t="s">
        <v>38</v>
      </c>
      <c r="H482">
        <v>1225</v>
      </c>
      <c r="I482">
        <v>-5</v>
      </c>
      <c r="J482">
        <v>-4.0650406504065045E-3</v>
      </c>
      <c r="K482">
        <v>1230</v>
      </c>
      <c r="L482">
        <v>1247</v>
      </c>
      <c r="M482">
        <v>1247</v>
      </c>
      <c r="N482">
        <v>1195</v>
      </c>
      <c r="O482">
        <v>-1.764234161988773E-2</v>
      </c>
      <c r="P482">
        <v>1214</v>
      </c>
      <c r="Q482">
        <v>9.0609555189456337E-3</v>
      </c>
      <c r="R482">
        <v>2.5104602510460251E-2</v>
      </c>
      <c r="S482">
        <v>234800</v>
      </c>
      <c r="T482">
        <v>1213.6827000000001</v>
      </c>
      <c r="U482">
        <v>1398</v>
      </c>
      <c r="V482">
        <v>1141</v>
      </c>
      <c r="Z482">
        <v>0.64583333333333337</v>
      </c>
    </row>
    <row r="483" spans="1:26">
      <c r="A483" s="3">
        <v>46232</v>
      </c>
      <c r="B483">
        <v>3974.03</v>
      </c>
      <c r="C483">
        <v>2.5999999999999999E-3</v>
      </c>
      <c r="D483">
        <v>61800</v>
      </c>
      <c r="E483">
        <v>-9.5999999999999992E-3</v>
      </c>
      <c r="F483">
        <v>4026</v>
      </c>
      <c r="G483" t="s">
        <v>39</v>
      </c>
      <c r="H483">
        <v>1520</v>
      </c>
      <c r="I483">
        <v>-17</v>
      </c>
      <c r="J483">
        <v>-1.1060507482108002E-2</v>
      </c>
      <c r="K483">
        <v>1537</v>
      </c>
      <c r="L483">
        <v>1540</v>
      </c>
      <c r="M483">
        <v>1544</v>
      </c>
      <c r="N483">
        <v>1495</v>
      </c>
      <c r="O483">
        <v>-1.2987012987012988E-2</v>
      </c>
      <c r="P483">
        <v>1515</v>
      </c>
      <c r="Q483">
        <v>3.3003300330033004E-3</v>
      </c>
      <c r="R483">
        <v>1.6722408026755852E-2</v>
      </c>
      <c r="S483">
        <v>97600</v>
      </c>
      <c r="T483">
        <v>1511.3053</v>
      </c>
      <c r="U483">
        <v>2148</v>
      </c>
      <c r="V483">
        <v>1480</v>
      </c>
      <c r="Z483">
        <v>0.64583333333333337</v>
      </c>
    </row>
    <row r="484" spans="1:26">
      <c r="A484" s="3">
        <v>46232</v>
      </c>
      <c r="B484">
        <v>3974.03</v>
      </c>
      <c r="C484">
        <v>2.5999999999999999E-3</v>
      </c>
      <c r="D484">
        <v>61800</v>
      </c>
      <c r="E484">
        <v>-9.5999999999999992E-3</v>
      </c>
      <c r="F484">
        <v>4062</v>
      </c>
      <c r="G484" t="s">
        <v>40</v>
      </c>
      <c r="H484">
        <v>13470</v>
      </c>
      <c r="I484">
        <v>-1385</v>
      </c>
      <c r="J484">
        <v>-9.3234601144395829E-2</v>
      </c>
      <c r="K484">
        <v>14855</v>
      </c>
      <c r="L484">
        <v>15155</v>
      </c>
      <c r="M484">
        <v>15340</v>
      </c>
      <c r="N484">
        <v>12980</v>
      </c>
      <c r="O484">
        <v>-0.11118442758165623</v>
      </c>
      <c r="P484">
        <v>13785</v>
      </c>
      <c r="Q484">
        <v>-2.2850924918389554E-2</v>
      </c>
      <c r="R484">
        <v>3.7750385208012327E-2</v>
      </c>
      <c r="S484">
        <v>9390200</v>
      </c>
      <c r="T484">
        <v>13995.755499999999</v>
      </c>
      <c r="U484">
        <v>27480</v>
      </c>
      <c r="V484">
        <v>6592</v>
      </c>
      <c r="Z484">
        <v>0.64583333333333337</v>
      </c>
    </row>
    <row r="485" spans="1:26">
      <c r="A485" s="3">
        <v>46232</v>
      </c>
      <c r="B485">
        <v>3974.03</v>
      </c>
      <c r="C485">
        <v>2.5999999999999999E-3</v>
      </c>
      <c r="D485">
        <v>61800</v>
      </c>
      <c r="E485">
        <v>-9.5999999999999992E-3</v>
      </c>
      <c r="F485">
        <v>4063</v>
      </c>
      <c r="G485" t="s">
        <v>41</v>
      </c>
      <c r="H485">
        <v>5690</v>
      </c>
      <c r="I485">
        <v>-182</v>
      </c>
      <c r="J485">
        <v>-3.0994550408719346E-2</v>
      </c>
      <c r="K485">
        <v>5872</v>
      </c>
      <c r="L485">
        <v>5835</v>
      </c>
      <c r="M485">
        <v>5945</v>
      </c>
      <c r="N485">
        <v>5636</v>
      </c>
      <c r="O485">
        <v>-2.4850042844901457E-2</v>
      </c>
      <c r="P485">
        <v>5722</v>
      </c>
      <c r="Q485">
        <v>-5.592450192240475E-3</v>
      </c>
      <c r="R485">
        <v>9.5812633073101491E-3</v>
      </c>
      <c r="S485">
        <v>12006700</v>
      </c>
      <c r="T485">
        <v>5745.8307000000004</v>
      </c>
      <c r="U485">
        <v>7930</v>
      </c>
      <c r="V485">
        <v>4812</v>
      </c>
      <c r="Z485">
        <v>0.64583333333333337</v>
      </c>
    </row>
    <row r="486" spans="1:26">
      <c r="A486" s="3">
        <v>46232</v>
      </c>
      <c r="B486">
        <v>3974.03</v>
      </c>
      <c r="C486">
        <v>2.5999999999999999E-3</v>
      </c>
      <c r="D486">
        <v>61800</v>
      </c>
      <c r="E486">
        <v>-9.5999999999999992E-3</v>
      </c>
      <c r="F486">
        <v>4068</v>
      </c>
      <c r="G486" t="s">
        <v>42</v>
      </c>
      <c r="H486">
        <v>1651</v>
      </c>
      <c r="I486">
        <v>2</v>
      </c>
      <c r="J486">
        <v>1.2128562765312311E-3</v>
      </c>
      <c r="K486">
        <v>1649</v>
      </c>
      <c r="L486">
        <v>1650</v>
      </c>
      <c r="M486">
        <v>1651</v>
      </c>
      <c r="N486">
        <v>1650</v>
      </c>
      <c r="O486">
        <v>6.0606060606060606E-4</v>
      </c>
      <c r="P486">
        <v>1651</v>
      </c>
      <c r="Q486">
        <v>0</v>
      </c>
      <c r="R486">
        <v>6.0606060606060606E-4</v>
      </c>
      <c r="S486">
        <v>500</v>
      </c>
      <c r="T486">
        <v>1650.2</v>
      </c>
      <c r="U486">
        <v>2000</v>
      </c>
      <c r="V486">
        <v>1557</v>
      </c>
      <c r="Z486">
        <v>0.64583333333333337</v>
      </c>
    </row>
    <row r="487" spans="1:26">
      <c r="A487" s="3">
        <v>46232</v>
      </c>
      <c r="B487">
        <v>3974.03</v>
      </c>
      <c r="C487">
        <v>2.5999999999999999E-3</v>
      </c>
      <c r="D487">
        <v>61800</v>
      </c>
      <c r="E487">
        <v>-9.5999999999999992E-3</v>
      </c>
      <c r="F487">
        <v>4100</v>
      </c>
      <c r="G487" t="s">
        <v>43</v>
      </c>
      <c r="H487">
        <v>1258</v>
      </c>
      <c r="I487">
        <v>-64</v>
      </c>
      <c r="J487">
        <v>-4.8411497730711045E-2</v>
      </c>
      <c r="K487">
        <v>1322</v>
      </c>
      <c r="L487">
        <v>1327</v>
      </c>
      <c r="M487">
        <v>1346</v>
      </c>
      <c r="N487">
        <v>1250</v>
      </c>
      <c r="O487">
        <v>-5.1996985681989447E-2</v>
      </c>
      <c r="P487">
        <v>1288</v>
      </c>
      <c r="Q487">
        <v>-2.3291925465838508E-2</v>
      </c>
      <c r="R487">
        <v>6.4000000000000003E-3</v>
      </c>
      <c r="S487">
        <v>103200</v>
      </c>
      <c r="T487">
        <v>1276.4282000000001</v>
      </c>
      <c r="U487">
        <v>2219</v>
      </c>
      <c r="V487">
        <v>1153</v>
      </c>
      <c r="Z487">
        <v>0.64583333333333337</v>
      </c>
    </row>
    <row r="488" spans="1:26">
      <c r="A488" s="3">
        <v>46232</v>
      </c>
      <c r="B488">
        <v>3974.03</v>
      </c>
      <c r="C488">
        <v>2.5999999999999999E-3</v>
      </c>
      <c r="D488">
        <v>61800</v>
      </c>
      <c r="E488">
        <v>-9.5999999999999992E-3</v>
      </c>
      <c r="F488">
        <v>4182</v>
      </c>
      <c r="G488" t="s">
        <v>44</v>
      </c>
      <c r="H488">
        <v>3820</v>
      </c>
      <c r="I488">
        <v>-183</v>
      </c>
      <c r="J488">
        <v>-4.5715713215088681E-2</v>
      </c>
      <c r="K488">
        <v>4003</v>
      </c>
      <c r="L488">
        <v>3988</v>
      </c>
      <c r="M488">
        <v>4047</v>
      </c>
      <c r="N488">
        <v>3744</v>
      </c>
      <c r="O488">
        <v>-4.212637913741224E-2</v>
      </c>
      <c r="P488">
        <v>3849</v>
      </c>
      <c r="Q488">
        <v>-7.5344245258508703E-3</v>
      </c>
      <c r="R488">
        <v>2.02991452991453E-2</v>
      </c>
      <c r="S488">
        <v>1443100</v>
      </c>
      <c r="T488">
        <v>3856.2797</v>
      </c>
      <c r="U488">
        <v>5738</v>
      </c>
      <c r="V488">
        <v>2830.5</v>
      </c>
      <c r="Z488">
        <v>0.64583333333333337</v>
      </c>
    </row>
    <row r="489" spans="1:26">
      <c r="A489" s="3">
        <v>46232</v>
      </c>
      <c r="B489">
        <v>3974.03</v>
      </c>
      <c r="C489">
        <v>2.5999999999999999E-3</v>
      </c>
      <c r="D489">
        <v>61800</v>
      </c>
      <c r="E489">
        <v>-9.5999999999999992E-3</v>
      </c>
      <c r="F489">
        <v>4188</v>
      </c>
      <c r="G489" t="s">
        <v>45</v>
      </c>
      <c r="H489">
        <v>1155.5</v>
      </c>
      <c r="I489">
        <v>-9.5</v>
      </c>
      <c r="J489">
        <v>-8.1545064377682407E-3</v>
      </c>
      <c r="K489">
        <v>1165</v>
      </c>
      <c r="L489">
        <v>1178</v>
      </c>
      <c r="M489">
        <v>1179</v>
      </c>
      <c r="N489">
        <v>1129</v>
      </c>
      <c r="O489">
        <v>-1.9100169779286927E-2</v>
      </c>
      <c r="P489">
        <v>1142</v>
      </c>
      <c r="Q489">
        <v>1.1821366024518389E-2</v>
      </c>
      <c r="R489">
        <v>2.3472099202834367E-2</v>
      </c>
      <c r="S489">
        <v>7450700</v>
      </c>
      <c r="T489">
        <v>1148.6839</v>
      </c>
      <c r="U489">
        <v>1232.5</v>
      </c>
      <c r="V489">
        <v>846.4</v>
      </c>
      <c r="Z489">
        <v>0.64583333333333337</v>
      </c>
    </row>
    <row r="490" spans="1:26">
      <c r="A490" s="3">
        <v>46232</v>
      </c>
      <c r="B490">
        <v>3974.03</v>
      </c>
      <c r="C490">
        <v>2.5999999999999999E-3</v>
      </c>
      <c r="D490">
        <v>61800</v>
      </c>
      <c r="E490">
        <v>-9.5999999999999992E-3</v>
      </c>
      <c r="F490">
        <v>4220</v>
      </c>
      <c r="G490" t="s">
        <v>46</v>
      </c>
      <c r="H490">
        <v>1787</v>
      </c>
      <c r="I490">
        <v>-7</v>
      </c>
      <c r="J490">
        <v>-3.9018952062430325E-3</v>
      </c>
      <c r="K490">
        <v>1794</v>
      </c>
      <c r="L490">
        <v>1814</v>
      </c>
      <c r="M490">
        <v>1814</v>
      </c>
      <c r="N490">
        <v>1752</v>
      </c>
      <c r="O490">
        <v>-1.4884233737596472E-2</v>
      </c>
      <c r="P490">
        <v>1773</v>
      </c>
      <c r="Q490">
        <v>7.8962210941906381E-3</v>
      </c>
      <c r="R490">
        <v>1.9977168949771688E-2</v>
      </c>
      <c r="S490">
        <v>91600</v>
      </c>
      <c r="T490">
        <v>1776.3515</v>
      </c>
      <c r="U490">
        <v>1921</v>
      </c>
      <c r="V490">
        <v>1487</v>
      </c>
      <c r="Z490">
        <v>0.64583333333333337</v>
      </c>
    </row>
    <row r="491" spans="1:26">
      <c r="A491" s="3">
        <v>46232</v>
      </c>
      <c r="B491">
        <v>3974.03</v>
      </c>
      <c r="C491">
        <v>2.5999999999999999E-3</v>
      </c>
      <c r="D491">
        <v>61800</v>
      </c>
      <c r="E491">
        <v>-9.5999999999999992E-3</v>
      </c>
      <c r="F491">
        <v>4334</v>
      </c>
      <c r="G491" t="s">
        <v>47</v>
      </c>
      <c r="H491">
        <v>375</v>
      </c>
      <c r="I491">
        <v>-6</v>
      </c>
      <c r="J491">
        <v>-1.5748031496062992E-2</v>
      </c>
      <c r="K491">
        <v>381</v>
      </c>
      <c r="L491">
        <v>379</v>
      </c>
      <c r="M491">
        <v>380</v>
      </c>
      <c r="N491">
        <v>375</v>
      </c>
      <c r="O491">
        <v>-1.0554089709762533E-2</v>
      </c>
      <c r="P491">
        <v>380</v>
      </c>
      <c r="Q491">
        <v>-1.3157894736842105E-2</v>
      </c>
      <c r="R491">
        <v>0</v>
      </c>
      <c r="S491">
        <v>13900</v>
      </c>
      <c r="T491">
        <v>376.71940000000001</v>
      </c>
      <c r="U491">
        <v>426</v>
      </c>
      <c r="V491">
        <v>365</v>
      </c>
      <c r="Z491">
        <v>0.64583333333333337</v>
      </c>
    </row>
    <row r="492" spans="1:26">
      <c r="A492" s="3">
        <v>46232</v>
      </c>
      <c r="B492">
        <v>3974.03</v>
      </c>
      <c r="C492">
        <v>2.5999999999999999E-3</v>
      </c>
      <c r="D492">
        <v>61800</v>
      </c>
      <c r="E492">
        <v>-9.5999999999999992E-3</v>
      </c>
      <c r="F492">
        <v>4523</v>
      </c>
      <c r="G492" t="s">
        <v>48</v>
      </c>
      <c r="H492">
        <v>5110</v>
      </c>
      <c r="I492">
        <v>319</v>
      </c>
      <c r="J492">
        <v>6.6583176789814236E-2</v>
      </c>
      <c r="K492">
        <v>4791</v>
      </c>
      <c r="L492">
        <v>4861</v>
      </c>
      <c r="M492">
        <v>5110</v>
      </c>
      <c r="N492">
        <v>4846</v>
      </c>
      <c r="O492">
        <v>5.1224027977782347E-2</v>
      </c>
      <c r="P492">
        <v>5050</v>
      </c>
      <c r="Q492">
        <v>1.1881188118811881E-2</v>
      </c>
      <c r="R492">
        <v>5.4477919933966161E-2</v>
      </c>
      <c r="S492">
        <v>3429200</v>
      </c>
      <c r="T492">
        <v>5034.4906000000001</v>
      </c>
      <c r="U492">
        <v>5243</v>
      </c>
      <c r="V492">
        <v>3660</v>
      </c>
      <c r="Z492">
        <v>0.64583333333333337</v>
      </c>
    </row>
    <row r="493" spans="1:26">
      <c r="A493" s="3">
        <v>46232</v>
      </c>
      <c r="B493">
        <v>3974.03</v>
      </c>
      <c r="C493">
        <v>2.5999999999999999E-3</v>
      </c>
      <c r="D493">
        <v>61800</v>
      </c>
      <c r="E493">
        <v>-9.5999999999999992E-3</v>
      </c>
      <c r="F493">
        <v>4528</v>
      </c>
      <c r="G493" t="s">
        <v>49</v>
      </c>
      <c r="H493">
        <v>2491.5</v>
      </c>
      <c r="I493">
        <v>74.5</v>
      </c>
      <c r="J493">
        <v>3.0823334712453455E-2</v>
      </c>
      <c r="K493">
        <v>2417</v>
      </c>
      <c r="L493">
        <v>2450</v>
      </c>
      <c r="M493">
        <v>2514.5</v>
      </c>
      <c r="N493">
        <v>2426.5</v>
      </c>
      <c r="O493">
        <v>1.693877551020408E-2</v>
      </c>
      <c r="P493">
        <v>2465.5</v>
      </c>
      <c r="Q493">
        <v>1.0545528290407625E-2</v>
      </c>
      <c r="R493">
        <v>2.6787554090253452E-2</v>
      </c>
      <c r="S493">
        <v>2326700</v>
      </c>
      <c r="T493">
        <v>2486.7718</v>
      </c>
      <c r="U493">
        <v>2674.5</v>
      </c>
      <c r="V493">
        <v>2114.5</v>
      </c>
      <c r="Z493">
        <v>0.64583333333333337</v>
      </c>
    </row>
    <row r="494" spans="1:26">
      <c r="A494" s="3">
        <v>46232</v>
      </c>
      <c r="B494">
        <v>3974.03</v>
      </c>
      <c r="C494">
        <v>2.5999999999999999E-3</v>
      </c>
      <c r="D494">
        <v>61800</v>
      </c>
      <c r="E494">
        <v>-9.5999999999999992E-3</v>
      </c>
      <c r="F494">
        <v>4661</v>
      </c>
      <c r="G494" t="s">
        <v>50</v>
      </c>
      <c r="H494">
        <v>3030</v>
      </c>
      <c r="I494">
        <v>126</v>
      </c>
      <c r="J494">
        <v>4.3388429752066117E-2</v>
      </c>
      <c r="K494">
        <v>2904</v>
      </c>
      <c r="L494">
        <v>2932</v>
      </c>
      <c r="M494">
        <v>3051</v>
      </c>
      <c r="N494">
        <v>2876</v>
      </c>
      <c r="O494">
        <v>3.3424283765347888E-2</v>
      </c>
      <c r="P494">
        <v>2994</v>
      </c>
      <c r="Q494">
        <v>1.2024048096192385E-2</v>
      </c>
      <c r="R494">
        <v>5.3546592489568848E-2</v>
      </c>
      <c r="S494">
        <v>11912800</v>
      </c>
      <c r="T494">
        <v>2991.3209000000002</v>
      </c>
      <c r="U494">
        <v>2947</v>
      </c>
      <c r="V494">
        <v>2103</v>
      </c>
      <c r="Z494">
        <v>0.64583333333333337</v>
      </c>
    </row>
    <row r="495" spans="1:26">
      <c r="A495" s="3">
        <v>46232</v>
      </c>
      <c r="B495">
        <v>3974.03</v>
      </c>
      <c r="C495">
        <v>2.5999999999999999E-3</v>
      </c>
      <c r="D495">
        <v>61800</v>
      </c>
      <c r="E495">
        <v>-9.5999999999999992E-3</v>
      </c>
      <c r="F495">
        <v>5020</v>
      </c>
      <c r="G495" t="s">
        <v>51</v>
      </c>
      <c r="H495">
        <v>1310.5</v>
      </c>
      <c r="I495">
        <v>14.5</v>
      </c>
      <c r="J495">
        <v>1.1188271604938271E-2</v>
      </c>
      <c r="K495">
        <v>1296</v>
      </c>
      <c r="L495">
        <v>1296.5</v>
      </c>
      <c r="M495">
        <v>1313</v>
      </c>
      <c r="N495">
        <v>1296</v>
      </c>
      <c r="O495">
        <v>1.0798303123794832E-2</v>
      </c>
      <c r="P495">
        <v>1310</v>
      </c>
      <c r="Q495">
        <v>3.816793893129771E-4</v>
      </c>
      <c r="R495">
        <v>1.1188271604938271E-2</v>
      </c>
      <c r="S495">
        <v>7072300</v>
      </c>
      <c r="T495">
        <v>1306.6815999999999</v>
      </c>
      <c r="U495">
        <v>1552.5</v>
      </c>
      <c r="V495">
        <v>1113</v>
      </c>
      <c r="Z495">
        <v>0.64583333333333337</v>
      </c>
    </row>
    <row r="496" spans="1:26">
      <c r="A496" s="3">
        <v>46232</v>
      </c>
      <c r="B496">
        <v>3974.03</v>
      </c>
      <c r="C496">
        <v>2.5999999999999999E-3</v>
      </c>
      <c r="D496">
        <v>61800</v>
      </c>
      <c r="E496">
        <v>-9.5999999999999992E-3</v>
      </c>
      <c r="F496">
        <v>5201</v>
      </c>
      <c r="G496" t="s">
        <v>52</v>
      </c>
      <c r="H496">
        <v>6060</v>
      </c>
      <c r="I496">
        <v>-108</v>
      </c>
      <c r="J496">
        <v>-1.7509727626459144E-2</v>
      </c>
      <c r="K496">
        <v>6168</v>
      </c>
      <c r="L496">
        <v>6175</v>
      </c>
      <c r="M496">
        <v>6194</v>
      </c>
      <c r="N496">
        <v>5951</v>
      </c>
      <c r="O496">
        <v>-1.862348178137652E-2</v>
      </c>
      <c r="P496">
        <v>6069</v>
      </c>
      <c r="Q496">
        <v>-1.4829461196243204E-3</v>
      </c>
      <c r="R496">
        <v>1.8316249369853807E-2</v>
      </c>
      <c r="S496">
        <v>1589500</v>
      </c>
      <c r="T496">
        <v>6048.7439999999997</v>
      </c>
      <c r="U496">
        <v>8315</v>
      </c>
      <c r="V496">
        <v>5177</v>
      </c>
      <c r="Z496">
        <v>0.64583333333333337</v>
      </c>
    </row>
    <row r="497" spans="1:26">
      <c r="A497" s="3">
        <v>46232</v>
      </c>
      <c r="B497">
        <v>3974.03</v>
      </c>
      <c r="C497">
        <v>2.5999999999999999E-3</v>
      </c>
      <c r="D497">
        <v>61800</v>
      </c>
      <c r="E497">
        <v>-9.5999999999999992E-3</v>
      </c>
      <c r="F497">
        <v>5302</v>
      </c>
      <c r="G497" t="s">
        <v>53</v>
      </c>
      <c r="H497">
        <v>4700</v>
      </c>
      <c r="I497">
        <v>35</v>
      </c>
      <c r="J497">
        <v>7.502679528403001E-3</v>
      </c>
      <c r="K497">
        <v>4665</v>
      </c>
      <c r="L497">
        <v>4665</v>
      </c>
      <c r="M497">
        <v>4700</v>
      </c>
      <c r="N497">
        <v>4615</v>
      </c>
      <c r="O497">
        <v>7.502679528403001E-3</v>
      </c>
      <c r="P497">
        <v>4660</v>
      </c>
      <c r="Q497">
        <v>8.5836909871244635E-3</v>
      </c>
      <c r="R497">
        <v>1.8418201516793065E-2</v>
      </c>
      <c r="S497">
        <v>67600</v>
      </c>
      <c r="T497">
        <v>4667.0191999999997</v>
      </c>
      <c r="U497">
        <v>5080</v>
      </c>
      <c r="V497">
        <v>4390</v>
      </c>
      <c r="Z497">
        <v>0.64583333333333337</v>
      </c>
    </row>
    <row r="498" spans="1:26">
      <c r="A498" s="3">
        <v>46232</v>
      </c>
      <c r="B498">
        <v>3974.03</v>
      </c>
      <c r="C498">
        <v>2.5999999999999999E-3</v>
      </c>
      <c r="D498">
        <v>61800</v>
      </c>
      <c r="E498">
        <v>-9.5999999999999992E-3</v>
      </c>
      <c r="F498">
        <v>5310</v>
      </c>
      <c r="G498" t="s">
        <v>54</v>
      </c>
      <c r="H498">
        <v>6030</v>
      </c>
      <c r="I498">
        <v>-320</v>
      </c>
      <c r="J498">
        <v>-5.0393700787401574E-2</v>
      </c>
      <c r="K498">
        <v>6350</v>
      </c>
      <c r="L498">
        <v>6330</v>
      </c>
      <c r="M498">
        <v>6330</v>
      </c>
      <c r="N498">
        <v>5870</v>
      </c>
      <c r="O498">
        <v>-4.7393364928909949E-2</v>
      </c>
      <c r="P498">
        <v>5970</v>
      </c>
      <c r="Q498">
        <v>1.0050251256281407E-2</v>
      </c>
      <c r="R498">
        <v>2.7257240204429302E-2</v>
      </c>
      <c r="S498">
        <v>228300</v>
      </c>
      <c r="T498">
        <v>5998.3748999999998</v>
      </c>
      <c r="U498">
        <v>8990</v>
      </c>
      <c r="V498">
        <v>4825</v>
      </c>
      <c r="Z498">
        <v>0.64583333333333337</v>
      </c>
    </row>
    <row r="499" spans="1:26">
      <c r="A499" s="3">
        <v>46232</v>
      </c>
      <c r="B499">
        <v>3974.03</v>
      </c>
      <c r="C499">
        <v>2.5999999999999999E-3</v>
      </c>
      <c r="D499">
        <v>61800</v>
      </c>
      <c r="E499">
        <v>-9.5999999999999992E-3</v>
      </c>
      <c r="F499">
        <v>5334</v>
      </c>
      <c r="G499" t="s">
        <v>55</v>
      </c>
      <c r="H499">
        <v>9078</v>
      </c>
      <c r="I499">
        <v>137</v>
      </c>
      <c r="J499">
        <v>1.5322670842187676E-2</v>
      </c>
      <c r="K499">
        <v>8941</v>
      </c>
      <c r="L499">
        <v>8999</v>
      </c>
      <c r="M499">
        <v>9185</v>
      </c>
      <c r="N499">
        <v>8755</v>
      </c>
      <c r="O499">
        <v>8.7787531947994216E-3</v>
      </c>
      <c r="P499">
        <v>8962</v>
      </c>
      <c r="Q499">
        <v>1.2943539388529346E-2</v>
      </c>
      <c r="R499">
        <v>3.6893203883495145E-2</v>
      </c>
      <c r="S499">
        <v>2382000</v>
      </c>
      <c r="T499">
        <v>9005.8850999999995</v>
      </c>
      <c r="U499">
        <v>11265</v>
      </c>
      <c r="V499">
        <v>6421</v>
      </c>
      <c r="Z499">
        <v>0.64583333333333337</v>
      </c>
    </row>
    <row r="500" spans="1:26">
      <c r="A500" s="3">
        <v>46232</v>
      </c>
      <c r="B500">
        <v>3974.03</v>
      </c>
      <c r="C500">
        <v>2.5999999999999999E-3</v>
      </c>
      <c r="D500">
        <v>61800</v>
      </c>
      <c r="E500">
        <v>-9.5999999999999992E-3</v>
      </c>
      <c r="F500">
        <v>5706</v>
      </c>
      <c r="G500" t="s">
        <v>56</v>
      </c>
      <c r="H500">
        <v>25665</v>
      </c>
      <c r="I500">
        <v>-2345</v>
      </c>
      <c r="J500">
        <v>-8.3720099964298467E-2</v>
      </c>
      <c r="K500">
        <v>28010</v>
      </c>
      <c r="L500">
        <v>28010</v>
      </c>
      <c r="M500">
        <v>28435</v>
      </c>
      <c r="N500">
        <v>24780</v>
      </c>
      <c r="O500">
        <v>-8.3720099964298467E-2</v>
      </c>
      <c r="P500">
        <v>25850</v>
      </c>
      <c r="Q500">
        <v>-7.1566731141199224E-3</v>
      </c>
      <c r="R500">
        <v>3.5714285714285712E-2</v>
      </c>
      <c r="S500">
        <v>1456900</v>
      </c>
      <c r="T500">
        <v>26202.605800000001</v>
      </c>
      <c r="U500">
        <v>57700</v>
      </c>
      <c r="V500">
        <v>17995</v>
      </c>
      <c r="Z500">
        <v>0.64583333333333337</v>
      </c>
    </row>
    <row r="501" spans="1:26">
      <c r="A501" s="3">
        <v>46232</v>
      </c>
      <c r="B501">
        <v>3974.03</v>
      </c>
      <c r="C501">
        <v>2.5999999999999999E-3</v>
      </c>
      <c r="D501">
        <v>61800</v>
      </c>
      <c r="E501">
        <v>-9.5999999999999992E-3</v>
      </c>
      <c r="F501">
        <v>5711</v>
      </c>
      <c r="G501" t="s">
        <v>57</v>
      </c>
      <c r="H501">
        <v>3944</v>
      </c>
      <c r="I501">
        <v>-90</v>
      </c>
      <c r="J501">
        <v>-2.2310361923648984E-2</v>
      </c>
      <c r="K501">
        <v>4034</v>
      </c>
      <c r="L501">
        <v>4035</v>
      </c>
      <c r="M501">
        <v>4065</v>
      </c>
      <c r="N501">
        <v>3825</v>
      </c>
      <c r="O501">
        <v>-2.2552664188351921E-2</v>
      </c>
      <c r="P501">
        <v>3917</v>
      </c>
      <c r="Q501">
        <v>6.8930303803931585E-3</v>
      </c>
      <c r="R501">
        <v>3.111111111111111E-2</v>
      </c>
      <c r="S501">
        <v>1515100</v>
      </c>
      <c r="T501">
        <v>3927.1477</v>
      </c>
      <c r="U501">
        <v>6126</v>
      </c>
      <c r="V501">
        <v>3690</v>
      </c>
      <c r="Z501">
        <v>0.64583333333333337</v>
      </c>
    </row>
    <row r="502" spans="1:26">
      <c r="A502" s="3">
        <v>46232</v>
      </c>
      <c r="B502">
        <v>3974.03</v>
      </c>
      <c r="C502">
        <v>2.5999999999999999E-3</v>
      </c>
      <c r="D502">
        <v>61800</v>
      </c>
      <c r="E502">
        <v>-9.5999999999999992E-3</v>
      </c>
      <c r="F502">
        <v>5713</v>
      </c>
      <c r="G502" t="s">
        <v>58</v>
      </c>
      <c r="H502">
        <v>7315</v>
      </c>
      <c r="I502">
        <v>-49</v>
      </c>
      <c r="J502">
        <v>-6.653992395437262E-3</v>
      </c>
      <c r="K502">
        <v>7364</v>
      </c>
      <c r="L502">
        <v>7309</v>
      </c>
      <c r="M502">
        <v>7453</v>
      </c>
      <c r="N502">
        <v>6969</v>
      </c>
      <c r="O502">
        <v>8.209057326583664E-4</v>
      </c>
      <c r="P502">
        <v>7166</v>
      </c>
      <c r="Q502">
        <v>2.0792631872732347E-2</v>
      </c>
      <c r="R502">
        <v>4.964844310518008E-2</v>
      </c>
      <c r="S502">
        <v>3262500</v>
      </c>
      <c r="T502">
        <v>7221.0420000000004</v>
      </c>
      <c r="U502">
        <v>13300</v>
      </c>
      <c r="V502">
        <v>6552</v>
      </c>
      <c r="Z502">
        <v>0.64583333333333337</v>
      </c>
    </row>
    <row r="503" spans="1:26">
      <c r="A503" s="3">
        <v>46232</v>
      </c>
      <c r="B503">
        <v>3974.03</v>
      </c>
      <c r="C503">
        <v>2.5999999999999999E-3</v>
      </c>
      <c r="D503">
        <v>61800</v>
      </c>
      <c r="E503">
        <v>-9.5999999999999992E-3</v>
      </c>
      <c r="F503">
        <v>5802</v>
      </c>
      <c r="G503" t="s">
        <v>59</v>
      </c>
      <c r="H503">
        <v>2072</v>
      </c>
      <c r="I503">
        <v>-115.5</v>
      </c>
      <c r="J503">
        <v>-5.28E-2</v>
      </c>
      <c r="K503">
        <v>2187.5</v>
      </c>
      <c r="L503">
        <v>2137.5</v>
      </c>
      <c r="M503">
        <v>2197</v>
      </c>
      <c r="N503">
        <v>2002.5</v>
      </c>
      <c r="O503">
        <v>-3.064327485380117E-2</v>
      </c>
      <c r="P503">
        <v>2060</v>
      </c>
      <c r="Q503">
        <v>5.8252427184466021E-3</v>
      </c>
      <c r="R503">
        <v>3.4706616729088639E-2</v>
      </c>
      <c r="S503">
        <v>29896700</v>
      </c>
      <c r="T503">
        <v>2085.2577000000001</v>
      </c>
      <c r="U503">
        <v>3019</v>
      </c>
      <c r="V503">
        <v>2151.5</v>
      </c>
      <c r="Z503">
        <v>0.64583333333333337</v>
      </c>
    </row>
    <row r="504" spans="1:26">
      <c r="A504" s="3">
        <v>46232</v>
      </c>
      <c r="B504">
        <v>3974.03</v>
      </c>
      <c r="C504">
        <v>2.5999999999999999E-3</v>
      </c>
      <c r="D504">
        <v>61800</v>
      </c>
      <c r="E504">
        <v>-9.5999999999999992E-3</v>
      </c>
      <c r="F504">
        <v>5803</v>
      </c>
      <c r="G504" t="s">
        <v>60</v>
      </c>
      <c r="H504">
        <v>3760</v>
      </c>
      <c r="I504">
        <v>-313</v>
      </c>
      <c r="J504">
        <v>-7.6847532531303706E-2</v>
      </c>
      <c r="K504">
        <v>4073</v>
      </c>
      <c r="L504">
        <v>4003</v>
      </c>
      <c r="M504">
        <v>4129</v>
      </c>
      <c r="N504">
        <v>3665</v>
      </c>
      <c r="O504">
        <v>-6.0704471646265301E-2</v>
      </c>
      <c r="P504">
        <v>3792</v>
      </c>
      <c r="Q504">
        <v>-8.4388185654008432E-3</v>
      </c>
      <c r="R504">
        <v>2.5920873124147339E-2</v>
      </c>
      <c r="S504">
        <v>53924500</v>
      </c>
      <c r="T504">
        <v>3864.7451000000001</v>
      </c>
      <c r="U504">
        <v>7933</v>
      </c>
      <c r="V504">
        <v>3888</v>
      </c>
      <c r="Z504">
        <v>0.64583333333333337</v>
      </c>
    </row>
    <row r="505" spans="1:26">
      <c r="A505" s="3">
        <v>46232</v>
      </c>
      <c r="B505">
        <v>3974.03</v>
      </c>
      <c r="C505">
        <v>2.5999999999999999E-3</v>
      </c>
      <c r="D505">
        <v>61800</v>
      </c>
      <c r="E505">
        <v>-9.5999999999999992E-3</v>
      </c>
      <c r="F505">
        <v>6038</v>
      </c>
      <c r="G505" t="s">
        <v>61</v>
      </c>
      <c r="H505">
        <v>818</v>
      </c>
      <c r="I505">
        <v>-9</v>
      </c>
      <c r="J505">
        <v>-1.0882708585247884E-2</v>
      </c>
      <c r="K505">
        <v>827</v>
      </c>
      <c r="L505">
        <v>826</v>
      </c>
      <c r="M505">
        <v>829</v>
      </c>
      <c r="N505">
        <v>816</v>
      </c>
      <c r="O505">
        <v>-9.6852300242130755E-3</v>
      </c>
      <c r="P505">
        <v>829</v>
      </c>
      <c r="Q505">
        <v>-1.3268998793727383E-2</v>
      </c>
      <c r="R505">
        <v>2.4509803921568627E-3</v>
      </c>
      <c r="S505">
        <v>187600</v>
      </c>
      <c r="T505">
        <v>828.83420000000001</v>
      </c>
      <c r="U505">
        <v>991</v>
      </c>
      <c r="V505">
        <v>790</v>
      </c>
      <c r="Z505">
        <v>0.64583333333333337</v>
      </c>
    </row>
    <row r="506" spans="1:26">
      <c r="A506" s="3">
        <v>46232</v>
      </c>
      <c r="B506">
        <v>3974.03</v>
      </c>
      <c r="C506">
        <v>2.5999999999999999E-3</v>
      </c>
      <c r="D506">
        <v>61800</v>
      </c>
      <c r="E506">
        <v>-9.5999999999999992E-3</v>
      </c>
      <c r="F506">
        <v>6156</v>
      </c>
      <c r="G506" t="s">
        <v>62</v>
      </c>
      <c r="H506">
        <v>1778</v>
      </c>
      <c r="I506">
        <v>1</v>
      </c>
      <c r="J506">
        <v>5.6274620146314015E-4</v>
      </c>
      <c r="K506">
        <v>1777</v>
      </c>
      <c r="L506">
        <v>1790</v>
      </c>
      <c r="M506">
        <v>1797</v>
      </c>
      <c r="N506">
        <v>1776</v>
      </c>
      <c r="O506">
        <v>-6.7039106145251395E-3</v>
      </c>
      <c r="P506">
        <v>1792</v>
      </c>
      <c r="Q506">
        <v>-7.8125E-3</v>
      </c>
      <c r="R506">
        <v>1.1261261261261261E-3</v>
      </c>
      <c r="S506">
        <v>12300</v>
      </c>
      <c r="T506">
        <v>1785.0325</v>
      </c>
      <c r="U506">
        <v>2086</v>
      </c>
      <c r="V506">
        <v>1677</v>
      </c>
      <c r="Z506">
        <v>0.64583333333333337</v>
      </c>
    </row>
    <row r="507" spans="1:26">
      <c r="A507" s="3">
        <v>46232</v>
      </c>
      <c r="B507">
        <v>3974.03</v>
      </c>
      <c r="C507">
        <v>2.5999999999999999E-3</v>
      </c>
      <c r="D507">
        <v>61800</v>
      </c>
      <c r="E507">
        <v>-9.5999999999999992E-3</v>
      </c>
      <c r="F507">
        <v>6178</v>
      </c>
      <c r="G507" t="s">
        <v>63</v>
      </c>
      <c r="H507">
        <v>2482</v>
      </c>
      <c r="I507">
        <v>18</v>
      </c>
      <c r="J507">
        <v>7.305194805194805E-3</v>
      </c>
      <c r="K507">
        <v>2464</v>
      </c>
      <c r="L507">
        <v>2496.5</v>
      </c>
      <c r="M507">
        <v>2499</v>
      </c>
      <c r="N507">
        <v>2448.5</v>
      </c>
      <c r="O507">
        <v>-5.8081313839375122E-3</v>
      </c>
      <c r="P507">
        <v>2484.5</v>
      </c>
      <c r="Q507">
        <v>-1.006238679814852E-3</v>
      </c>
      <c r="R507">
        <v>1.3681846028180518E-2</v>
      </c>
      <c r="S507">
        <v>6922100</v>
      </c>
      <c r="T507">
        <v>2477.4342999999999</v>
      </c>
      <c r="U507">
        <v>2539.5</v>
      </c>
      <c r="V507">
        <v>1663.5</v>
      </c>
      <c r="Z507">
        <v>0.64583333333333337</v>
      </c>
    </row>
    <row r="508" spans="1:26">
      <c r="A508" s="3">
        <v>46232</v>
      </c>
      <c r="B508">
        <v>3974.03</v>
      </c>
      <c r="C508">
        <v>2.5999999999999999E-3</v>
      </c>
      <c r="D508">
        <v>61800</v>
      </c>
      <c r="E508">
        <v>-9.5999999999999992E-3</v>
      </c>
      <c r="F508">
        <v>6208</v>
      </c>
      <c r="G508" t="s">
        <v>64</v>
      </c>
      <c r="H508">
        <v>1547</v>
      </c>
      <c r="I508">
        <v>-43</v>
      </c>
      <c r="J508">
        <v>-2.7044025157232705E-2</v>
      </c>
      <c r="K508">
        <v>1590</v>
      </c>
      <c r="L508">
        <v>1600</v>
      </c>
      <c r="M508">
        <v>1605</v>
      </c>
      <c r="N508">
        <v>1531</v>
      </c>
      <c r="O508">
        <v>-3.3125000000000002E-2</v>
      </c>
      <c r="P508">
        <v>1547</v>
      </c>
      <c r="Q508">
        <v>0</v>
      </c>
      <c r="R508">
        <v>1.0450685826257348E-2</v>
      </c>
      <c r="S508">
        <v>55000</v>
      </c>
      <c r="T508">
        <v>1554.0454</v>
      </c>
      <c r="U508">
        <v>3135</v>
      </c>
      <c r="V508">
        <v>1501</v>
      </c>
      <c r="Z508">
        <v>0.64583333333333337</v>
      </c>
    </row>
    <row r="509" spans="1:26">
      <c r="A509" s="3">
        <v>46232</v>
      </c>
      <c r="B509">
        <v>3974.03</v>
      </c>
      <c r="C509">
        <v>2.5999999999999999E-3</v>
      </c>
      <c r="D509">
        <v>61800</v>
      </c>
      <c r="E509">
        <v>-9.5999999999999992E-3</v>
      </c>
      <c r="F509">
        <v>6356</v>
      </c>
      <c r="G509" t="s">
        <v>65</v>
      </c>
      <c r="H509">
        <v>1250</v>
      </c>
      <c r="I509">
        <v>-46</v>
      </c>
      <c r="J509">
        <v>-3.5493827160493825E-2</v>
      </c>
      <c r="K509">
        <v>1296</v>
      </c>
      <c r="L509">
        <v>1304</v>
      </c>
      <c r="M509">
        <v>1312</v>
      </c>
      <c r="N509">
        <v>1235</v>
      </c>
      <c r="O509">
        <v>-4.1411042944785273E-2</v>
      </c>
      <c r="P509">
        <v>1272</v>
      </c>
      <c r="Q509">
        <v>-1.7295597484276729E-2</v>
      </c>
      <c r="R509">
        <v>1.2145748987854251E-2</v>
      </c>
      <c r="S509">
        <v>163800</v>
      </c>
      <c r="T509">
        <v>1266.9462000000001</v>
      </c>
      <c r="U509">
        <v>2287</v>
      </c>
      <c r="V509">
        <v>810</v>
      </c>
      <c r="Z509">
        <v>0.64583333333333337</v>
      </c>
    </row>
    <row r="510" spans="1:26">
      <c r="A510" s="3">
        <v>46232</v>
      </c>
      <c r="B510">
        <v>3974.03</v>
      </c>
      <c r="C510">
        <v>2.5999999999999999E-3</v>
      </c>
      <c r="D510">
        <v>61800</v>
      </c>
      <c r="E510">
        <v>-9.5999999999999992E-3</v>
      </c>
      <c r="F510">
        <v>6378</v>
      </c>
      <c r="G510" t="s">
        <v>66</v>
      </c>
      <c r="H510">
        <v>1192</v>
      </c>
      <c r="I510">
        <v>-7</v>
      </c>
      <c r="J510">
        <v>-5.8381984987489572E-3</v>
      </c>
      <c r="K510">
        <v>1199</v>
      </c>
      <c r="L510">
        <v>1197</v>
      </c>
      <c r="M510">
        <v>1210</v>
      </c>
      <c r="N510">
        <v>1159</v>
      </c>
      <c r="O510">
        <v>-4.1771094402673348E-3</v>
      </c>
      <c r="P510">
        <v>1170</v>
      </c>
      <c r="Q510">
        <v>1.8803418803418803E-2</v>
      </c>
      <c r="R510">
        <v>2.8472821397756688E-2</v>
      </c>
      <c r="S510">
        <v>194000</v>
      </c>
      <c r="T510">
        <v>1183.4345000000001</v>
      </c>
      <c r="U510">
        <v>1950</v>
      </c>
      <c r="V510">
        <v>1101</v>
      </c>
      <c r="Z510">
        <v>0.64583333333333337</v>
      </c>
    </row>
    <row r="511" spans="1:26">
      <c r="A511" s="3">
        <v>46232</v>
      </c>
      <c r="B511">
        <v>3974.03</v>
      </c>
      <c r="C511">
        <v>2.5999999999999999E-3</v>
      </c>
      <c r="D511">
        <v>61800</v>
      </c>
      <c r="E511">
        <v>-9.5999999999999992E-3</v>
      </c>
      <c r="F511">
        <v>6526</v>
      </c>
      <c r="G511" t="s">
        <v>67</v>
      </c>
      <c r="H511">
        <v>2023</v>
      </c>
      <c r="I511">
        <v>-126</v>
      </c>
      <c r="J511">
        <v>-5.8631921824104233E-2</v>
      </c>
      <c r="K511">
        <v>2149</v>
      </c>
      <c r="L511">
        <v>2162</v>
      </c>
      <c r="M511">
        <v>2197.5</v>
      </c>
      <c r="N511">
        <v>1963</v>
      </c>
      <c r="O511">
        <v>-6.4292321924144316E-2</v>
      </c>
      <c r="P511">
        <v>2031.5</v>
      </c>
      <c r="Q511">
        <v>-4.1841004184100415E-3</v>
      </c>
      <c r="R511">
        <v>3.0565461029037188E-2</v>
      </c>
      <c r="S511">
        <v>10795800</v>
      </c>
      <c r="T511">
        <v>2044.1712</v>
      </c>
      <c r="U511">
        <v>3200</v>
      </c>
      <c r="V511">
        <v>1678.5</v>
      </c>
      <c r="Z511">
        <v>0.64583333333333337</v>
      </c>
    </row>
    <row r="512" spans="1:26">
      <c r="A512" s="3">
        <v>46232</v>
      </c>
      <c r="B512">
        <v>3974.03</v>
      </c>
      <c r="C512">
        <v>2.5999999999999999E-3</v>
      </c>
      <c r="D512">
        <v>61800</v>
      </c>
      <c r="E512">
        <v>-9.5999999999999992E-3</v>
      </c>
      <c r="F512">
        <v>6586</v>
      </c>
      <c r="G512" t="s">
        <v>68</v>
      </c>
      <c r="H512">
        <v>5895</v>
      </c>
      <c r="I512">
        <v>223</v>
      </c>
      <c r="J512">
        <v>3.9315937940761637E-2</v>
      </c>
      <c r="K512">
        <v>5672</v>
      </c>
      <c r="L512">
        <v>5741</v>
      </c>
      <c r="M512">
        <v>5895</v>
      </c>
      <c r="N512">
        <v>5717</v>
      </c>
      <c r="O512">
        <v>2.6824595018289498E-2</v>
      </c>
      <c r="P512">
        <v>5858</v>
      </c>
      <c r="Q512">
        <v>6.3161488562649372E-3</v>
      </c>
      <c r="R512">
        <v>3.1135210774881929E-2</v>
      </c>
      <c r="S512">
        <v>1568400</v>
      </c>
      <c r="T512">
        <v>5833.0357000000004</v>
      </c>
      <c r="U512">
        <v>6130</v>
      </c>
      <c r="V512">
        <v>4633</v>
      </c>
      <c r="Z512">
        <v>0.64583333333333337</v>
      </c>
    </row>
    <row r="513" spans="1:26">
      <c r="A513" s="3">
        <v>46232</v>
      </c>
      <c r="B513">
        <v>3974.03</v>
      </c>
      <c r="C513">
        <v>2.5999999999999999E-3</v>
      </c>
      <c r="D513">
        <v>61800</v>
      </c>
      <c r="E513">
        <v>-9.5999999999999992E-3</v>
      </c>
      <c r="F513">
        <v>6594</v>
      </c>
      <c r="G513" t="s">
        <v>69</v>
      </c>
      <c r="H513">
        <v>2567</v>
      </c>
      <c r="I513">
        <v>3</v>
      </c>
      <c r="J513">
        <v>1.1700468018720749E-3</v>
      </c>
      <c r="K513">
        <v>2564</v>
      </c>
      <c r="L513">
        <v>2614</v>
      </c>
      <c r="M513">
        <v>2615</v>
      </c>
      <c r="N513">
        <v>2488</v>
      </c>
      <c r="O513">
        <v>-1.7980107115531753E-2</v>
      </c>
      <c r="P513">
        <v>2517</v>
      </c>
      <c r="Q513">
        <v>1.9864918553833929E-2</v>
      </c>
      <c r="R513">
        <v>3.1752411575562703E-2</v>
      </c>
      <c r="S513">
        <v>11106900</v>
      </c>
      <c r="T513">
        <v>2537.0335</v>
      </c>
      <c r="U513">
        <v>2922</v>
      </c>
      <c r="V513">
        <v>1937</v>
      </c>
      <c r="Z513">
        <v>0.64583333333333337</v>
      </c>
    </row>
    <row r="514" spans="1:26">
      <c r="A514" s="3">
        <v>46232</v>
      </c>
      <c r="B514">
        <v>3974.03</v>
      </c>
      <c r="C514">
        <v>2.5999999999999999E-3</v>
      </c>
      <c r="D514">
        <v>61800</v>
      </c>
      <c r="E514">
        <v>-9.5999999999999992E-3</v>
      </c>
      <c r="F514">
        <v>6674</v>
      </c>
      <c r="G514" t="s">
        <v>70</v>
      </c>
      <c r="H514">
        <v>5178</v>
      </c>
      <c r="I514">
        <v>-283</v>
      </c>
      <c r="J514">
        <v>-5.1822010620765427E-2</v>
      </c>
      <c r="K514">
        <v>5461</v>
      </c>
      <c r="L514">
        <v>5401</v>
      </c>
      <c r="M514">
        <v>5439</v>
      </c>
      <c r="N514">
        <v>5044</v>
      </c>
      <c r="O514">
        <v>-4.1288650249953714E-2</v>
      </c>
      <c r="P514">
        <v>5173</v>
      </c>
      <c r="Q514">
        <v>9.6655712352600035E-4</v>
      </c>
      <c r="R514">
        <v>2.6566217287866772E-2</v>
      </c>
      <c r="S514">
        <v>1026800</v>
      </c>
      <c r="T514">
        <v>5189.7546000000002</v>
      </c>
      <c r="U514">
        <v>7899</v>
      </c>
      <c r="V514">
        <v>3532</v>
      </c>
      <c r="Z514">
        <v>0.64583333333333337</v>
      </c>
    </row>
    <row r="515" spans="1:26">
      <c r="A515" s="3">
        <v>46232</v>
      </c>
      <c r="B515">
        <v>3974.03</v>
      </c>
      <c r="C515">
        <v>2.5999999999999999E-3</v>
      </c>
      <c r="D515">
        <v>61800</v>
      </c>
      <c r="E515">
        <v>-9.5999999999999992E-3</v>
      </c>
      <c r="F515">
        <v>6758</v>
      </c>
      <c r="G515" t="s">
        <v>71</v>
      </c>
      <c r="H515">
        <v>3809</v>
      </c>
      <c r="I515">
        <v>147</v>
      </c>
      <c r="J515">
        <v>4.0141998907700711E-2</v>
      </c>
      <c r="K515">
        <v>3662</v>
      </c>
      <c r="L515">
        <v>3685</v>
      </c>
      <c r="M515">
        <v>3810</v>
      </c>
      <c r="N515">
        <v>3646</v>
      </c>
      <c r="O515">
        <v>3.3649932157394841E-2</v>
      </c>
      <c r="P515">
        <v>3786</v>
      </c>
      <c r="Q515">
        <v>6.0750132065504493E-3</v>
      </c>
      <c r="R515">
        <v>4.4706527701590781E-2</v>
      </c>
      <c r="S515">
        <v>32149300</v>
      </c>
      <c r="T515">
        <v>3767.6131999999998</v>
      </c>
      <c r="U515">
        <v>4124</v>
      </c>
      <c r="V515">
        <v>3043</v>
      </c>
      <c r="Z515">
        <v>0.64583333333333337</v>
      </c>
    </row>
    <row r="516" spans="1:26">
      <c r="A516" s="3">
        <v>46232</v>
      </c>
      <c r="B516">
        <v>3974.03</v>
      </c>
      <c r="C516">
        <v>2.5999999999999999E-3</v>
      </c>
      <c r="D516">
        <v>61800</v>
      </c>
      <c r="E516">
        <v>-9.5999999999999992E-3</v>
      </c>
      <c r="F516">
        <v>6810</v>
      </c>
      <c r="G516" t="s">
        <v>72</v>
      </c>
      <c r="H516">
        <v>2075</v>
      </c>
      <c r="I516">
        <v>-4</v>
      </c>
      <c r="J516">
        <v>-1.9240019240019241E-3</v>
      </c>
      <c r="K516">
        <v>2079</v>
      </c>
      <c r="L516">
        <v>2099</v>
      </c>
      <c r="M516">
        <v>2100</v>
      </c>
      <c r="N516">
        <v>2038</v>
      </c>
      <c r="O516">
        <v>-1.1434016198189614E-2</v>
      </c>
      <c r="P516">
        <v>2055</v>
      </c>
      <c r="Q516">
        <v>9.7323600973236012E-3</v>
      </c>
      <c r="R516">
        <v>1.8155053974484789E-2</v>
      </c>
      <c r="S516">
        <v>175400</v>
      </c>
      <c r="T516">
        <v>2068.7701999999999</v>
      </c>
      <c r="U516">
        <v>2511</v>
      </c>
      <c r="V516">
        <v>1871</v>
      </c>
      <c r="Z516">
        <v>0.64583333333333337</v>
      </c>
    </row>
    <row r="517" spans="1:26">
      <c r="A517" s="3">
        <v>46232</v>
      </c>
      <c r="B517">
        <v>3974.03</v>
      </c>
      <c r="C517">
        <v>2.5999999999999999E-3</v>
      </c>
      <c r="D517">
        <v>61800</v>
      </c>
      <c r="E517">
        <v>-9.5999999999999992E-3</v>
      </c>
      <c r="F517">
        <v>6841</v>
      </c>
      <c r="G517" t="s">
        <v>73</v>
      </c>
      <c r="H517">
        <v>5560</v>
      </c>
      <c r="I517">
        <v>-95</v>
      </c>
      <c r="J517">
        <v>-1.6799292661361626E-2</v>
      </c>
      <c r="K517">
        <v>5655</v>
      </c>
      <c r="L517">
        <v>5668</v>
      </c>
      <c r="M517">
        <v>5703</v>
      </c>
      <c r="N517">
        <v>5472</v>
      </c>
      <c r="O517">
        <v>-1.9054340155257588E-2</v>
      </c>
      <c r="P517">
        <v>5600</v>
      </c>
      <c r="Q517">
        <v>-7.1428571428571426E-3</v>
      </c>
      <c r="R517">
        <v>1.6081871345029239E-2</v>
      </c>
      <c r="S517">
        <v>1420400</v>
      </c>
      <c r="T517">
        <v>5577.28</v>
      </c>
      <c r="U517">
        <v>6317</v>
      </c>
      <c r="V517">
        <v>4584</v>
      </c>
      <c r="Z517">
        <v>0.64583333333333337</v>
      </c>
    </row>
    <row r="518" spans="1:26">
      <c r="A518" s="3">
        <v>46232</v>
      </c>
      <c r="B518">
        <v>3974.03</v>
      </c>
      <c r="C518">
        <v>2.5999999999999999E-3</v>
      </c>
      <c r="D518">
        <v>61800</v>
      </c>
      <c r="E518">
        <v>-9.5999999999999992E-3</v>
      </c>
      <c r="F518">
        <v>6890</v>
      </c>
      <c r="G518" t="s">
        <v>74</v>
      </c>
      <c r="H518">
        <v>7250</v>
      </c>
      <c r="I518">
        <v>-300</v>
      </c>
      <c r="J518">
        <v>-3.9735099337748346E-2</v>
      </c>
      <c r="K518">
        <v>7550</v>
      </c>
      <c r="L518">
        <v>7670</v>
      </c>
      <c r="M518">
        <v>7950</v>
      </c>
      <c r="N518">
        <v>6950</v>
      </c>
      <c r="O518">
        <v>-5.4758800521512385E-2</v>
      </c>
      <c r="P518">
        <v>7150</v>
      </c>
      <c r="Q518">
        <v>1.3986013986013986E-2</v>
      </c>
      <c r="R518">
        <v>4.3165467625899283E-2</v>
      </c>
      <c r="S518">
        <v>2268500</v>
      </c>
      <c r="T518">
        <v>7318.1886000000004</v>
      </c>
      <c r="U518">
        <v>11700</v>
      </c>
      <c r="V518">
        <v>5030</v>
      </c>
      <c r="Z518">
        <v>0.64583333333333337</v>
      </c>
    </row>
    <row r="519" spans="1:26">
      <c r="A519" s="3">
        <v>46232</v>
      </c>
      <c r="B519">
        <v>3974.03</v>
      </c>
      <c r="C519">
        <v>2.5999999999999999E-3</v>
      </c>
      <c r="D519">
        <v>61800</v>
      </c>
      <c r="E519">
        <v>-9.5999999999999992E-3</v>
      </c>
      <c r="F519">
        <v>6925</v>
      </c>
      <c r="G519" t="s">
        <v>75</v>
      </c>
      <c r="H519">
        <v>3582</v>
      </c>
      <c r="I519">
        <v>-241</v>
      </c>
      <c r="J519">
        <v>-6.303949777661523E-2</v>
      </c>
      <c r="K519">
        <v>3823</v>
      </c>
      <c r="L519">
        <v>3753</v>
      </c>
      <c r="M519">
        <v>3812</v>
      </c>
      <c r="N519">
        <v>3513</v>
      </c>
      <c r="O519">
        <v>-4.5563549160671464E-2</v>
      </c>
      <c r="P519">
        <v>3587</v>
      </c>
      <c r="Q519">
        <v>-1.3939224979091162E-3</v>
      </c>
      <c r="R519">
        <v>1.9641332194705381E-2</v>
      </c>
      <c r="S519">
        <v>516900</v>
      </c>
      <c r="T519">
        <v>3606.6044999999999</v>
      </c>
      <c r="U519">
        <v>5164</v>
      </c>
      <c r="V519">
        <v>2520.5</v>
      </c>
      <c r="Z519">
        <v>0.64583333333333337</v>
      </c>
    </row>
    <row r="520" spans="1:26">
      <c r="A520" s="3">
        <v>46232</v>
      </c>
      <c r="B520">
        <v>3974.03</v>
      </c>
      <c r="C520">
        <v>2.5999999999999999E-3</v>
      </c>
      <c r="D520">
        <v>61800</v>
      </c>
      <c r="E520">
        <v>-9.5999999999999992E-3</v>
      </c>
      <c r="F520">
        <v>6963</v>
      </c>
      <c r="G520" t="s">
        <v>76</v>
      </c>
      <c r="H520">
        <v>3925</v>
      </c>
      <c r="I520">
        <v>-192</v>
      </c>
      <c r="J520">
        <v>-4.6635899927131408E-2</v>
      </c>
      <c r="K520">
        <v>4117</v>
      </c>
      <c r="L520">
        <v>4121</v>
      </c>
      <c r="M520">
        <v>4272</v>
      </c>
      <c r="N520">
        <v>3784</v>
      </c>
      <c r="O520">
        <v>-4.7561271536034941E-2</v>
      </c>
      <c r="P520">
        <v>3969</v>
      </c>
      <c r="Q520">
        <v>-1.1085915847820609E-2</v>
      </c>
      <c r="R520">
        <v>3.7262156448202959E-2</v>
      </c>
      <c r="S520">
        <v>7238800</v>
      </c>
      <c r="T520">
        <v>3970.6324</v>
      </c>
      <c r="U520">
        <v>6099</v>
      </c>
      <c r="V520">
        <v>2247</v>
      </c>
      <c r="Z520">
        <v>0.64583333333333337</v>
      </c>
    </row>
    <row r="521" spans="1:26">
      <c r="A521" s="3">
        <v>46232</v>
      </c>
      <c r="B521">
        <v>3974.03</v>
      </c>
      <c r="C521">
        <v>2.5999999999999999E-3</v>
      </c>
      <c r="D521">
        <v>61800</v>
      </c>
      <c r="E521">
        <v>-9.5999999999999992E-3</v>
      </c>
      <c r="F521">
        <v>7011</v>
      </c>
      <c r="G521" t="s">
        <v>77</v>
      </c>
      <c r="H521">
        <v>3740</v>
      </c>
      <c r="I521">
        <v>-65</v>
      </c>
      <c r="J521">
        <v>-1.7082785808147174E-2</v>
      </c>
      <c r="K521">
        <v>3805</v>
      </c>
      <c r="L521">
        <v>3751</v>
      </c>
      <c r="M521">
        <v>3783</v>
      </c>
      <c r="N521">
        <v>3701</v>
      </c>
      <c r="O521">
        <v>-2.9325513196480938E-3</v>
      </c>
      <c r="P521">
        <v>3747</v>
      </c>
      <c r="Q521">
        <v>-1.8681611956231651E-3</v>
      </c>
      <c r="R521">
        <v>1.0537692515536342E-2</v>
      </c>
      <c r="S521">
        <v>16746900</v>
      </c>
      <c r="T521">
        <v>3735.8946000000001</v>
      </c>
      <c r="U521">
        <v>5208</v>
      </c>
      <c r="V521">
        <v>3404</v>
      </c>
      <c r="Z521">
        <v>0.64583333333333337</v>
      </c>
    </row>
    <row r="522" spans="1:26">
      <c r="A522" s="3">
        <v>46232</v>
      </c>
      <c r="B522">
        <v>3974.03</v>
      </c>
      <c r="C522">
        <v>2.5999999999999999E-3</v>
      </c>
      <c r="D522">
        <v>61800</v>
      </c>
      <c r="E522">
        <v>-9.5999999999999992E-3</v>
      </c>
      <c r="F522">
        <v>7013</v>
      </c>
      <c r="G522" t="s">
        <v>78</v>
      </c>
      <c r="H522">
        <v>2755</v>
      </c>
      <c r="I522">
        <v>-19.5</v>
      </c>
      <c r="J522">
        <v>-7.0282933861957105E-3</v>
      </c>
      <c r="K522">
        <v>2774.5</v>
      </c>
      <c r="L522">
        <v>2783</v>
      </c>
      <c r="M522">
        <v>2805.5</v>
      </c>
      <c r="N522">
        <v>2704</v>
      </c>
      <c r="O522">
        <v>-1.006108515989939E-2</v>
      </c>
      <c r="P522">
        <v>2748</v>
      </c>
      <c r="Q522">
        <v>2.5473071324599709E-3</v>
      </c>
      <c r="R522">
        <v>1.8860946745562129E-2</v>
      </c>
      <c r="S522">
        <v>11865500</v>
      </c>
      <c r="T522">
        <v>2741.1457</v>
      </c>
      <c r="U522">
        <v>4698</v>
      </c>
      <c r="V522">
        <v>2245</v>
      </c>
      <c r="Z522">
        <v>0.64583333333333337</v>
      </c>
    </row>
    <row r="523" spans="1:26">
      <c r="A523" s="3">
        <v>46232</v>
      </c>
      <c r="B523">
        <v>3974.03</v>
      </c>
      <c r="C523">
        <v>2.5999999999999999E-3</v>
      </c>
      <c r="D523">
        <v>61800</v>
      </c>
      <c r="E523">
        <v>-9.5999999999999992E-3</v>
      </c>
      <c r="F523">
        <v>7047</v>
      </c>
      <c r="G523" t="s">
        <v>79</v>
      </c>
      <c r="H523">
        <v>2317</v>
      </c>
      <c r="I523">
        <v>-29</v>
      </c>
      <c r="J523">
        <v>-1.23614663256607E-2</v>
      </c>
      <c r="K523">
        <v>2346</v>
      </c>
      <c r="L523">
        <v>2375</v>
      </c>
      <c r="M523">
        <v>2380</v>
      </c>
      <c r="N523">
        <v>2281</v>
      </c>
      <c r="O523">
        <v>-2.4421052631578948E-2</v>
      </c>
      <c r="P523">
        <v>2317</v>
      </c>
      <c r="Q523">
        <v>0</v>
      </c>
      <c r="R523">
        <v>1.5782551512494521E-2</v>
      </c>
      <c r="S523">
        <v>93200</v>
      </c>
      <c r="T523">
        <v>2316.1876999999999</v>
      </c>
      <c r="U523">
        <v>2769</v>
      </c>
      <c r="V523">
        <v>1912</v>
      </c>
      <c r="Z523">
        <v>0.64583333333333337</v>
      </c>
    </row>
    <row r="524" spans="1:26">
      <c r="A524" s="3">
        <v>46232</v>
      </c>
      <c r="B524">
        <v>3974.03</v>
      </c>
      <c r="C524">
        <v>2.5999999999999999E-3</v>
      </c>
      <c r="D524">
        <v>61800</v>
      </c>
      <c r="E524">
        <v>-9.5999999999999992E-3</v>
      </c>
      <c r="F524">
        <v>7084</v>
      </c>
      <c r="G524" t="s">
        <v>80</v>
      </c>
      <c r="H524">
        <v>2722</v>
      </c>
      <c r="I524">
        <v>-8</v>
      </c>
      <c r="J524">
        <v>-2.9304029304029304E-3</v>
      </c>
      <c r="K524">
        <v>2730</v>
      </c>
      <c r="L524">
        <v>2719</v>
      </c>
      <c r="M524">
        <v>2737</v>
      </c>
      <c r="N524">
        <v>2660</v>
      </c>
      <c r="O524">
        <v>1.1033468186833395E-3</v>
      </c>
      <c r="P524">
        <v>2733</v>
      </c>
      <c r="Q524">
        <v>-4.0248810830589097E-3</v>
      </c>
      <c r="R524">
        <v>2.3308270676691729E-2</v>
      </c>
      <c r="S524">
        <v>5900</v>
      </c>
      <c r="T524">
        <v>2709.5254</v>
      </c>
      <c r="U524">
        <v>3595</v>
      </c>
      <c r="V524">
        <v>1856</v>
      </c>
      <c r="Z524">
        <v>0.64583333333333337</v>
      </c>
    </row>
    <row r="525" spans="1:26">
      <c r="A525" s="3">
        <v>46232</v>
      </c>
      <c r="B525">
        <v>3974.03</v>
      </c>
      <c r="C525">
        <v>2.5999999999999999E-3</v>
      </c>
      <c r="D525">
        <v>61800</v>
      </c>
      <c r="E525">
        <v>-9.5999999999999992E-3</v>
      </c>
      <c r="F525">
        <v>7182</v>
      </c>
      <c r="G525" t="s">
        <v>81</v>
      </c>
      <c r="H525">
        <v>3216</v>
      </c>
      <c r="I525">
        <v>-40</v>
      </c>
      <c r="J525">
        <v>-1.2285012285012284E-2</v>
      </c>
      <c r="K525">
        <v>3256</v>
      </c>
      <c r="L525">
        <v>3200</v>
      </c>
      <c r="M525">
        <v>3241</v>
      </c>
      <c r="N525">
        <v>3134</v>
      </c>
      <c r="O525">
        <v>5.0000000000000001E-3</v>
      </c>
      <c r="P525">
        <v>3174</v>
      </c>
      <c r="Q525">
        <v>1.3232514177693762E-2</v>
      </c>
      <c r="R525">
        <v>2.6164645820038291E-2</v>
      </c>
      <c r="S525">
        <v>10464300</v>
      </c>
      <c r="T525">
        <v>3192.7757999999999</v>
      </c>
      <c r="U525">
        <v>3465</v>
      </c>
      <c r="V525">
        <v>2238</v>
      </c>
      <c r="Z525">
        <v>0.64583333333333337</v>
      </c>
    </row>
    <row r="526" spans="1:26">
      <c r="A526" s="3">
        <v>46232</v>
      </c>
      <c r="B526">
        <v>3974.03</v>
      </c>
      <c r="C526">
        <v>2.5999999999999999E-3</v>
      </c>
      <c r="D526">
        <v>61800</v>
      </c>
      <c r="E526">
        <v>-9.5999999999999992E-3</v>
      </c>
      <c r="F526">
        <v>7203</v>
      </c>
      <c r="G526" t="s">
        <v>82</v>
      </c>
      <c r="H526">
        <v>3224</v>
      </c>
      <c r="I526">
        <v>216</v>
      </c>
      <c r="J526">
        <v>7.1808510638297879E-2</v>
      </c>
      <c r="K526">
        <v>3008</v>
      </c>
      <c r="L526">
        <v>3085</v>
      </c>
      <c r="M526">
        <v>3233</v>
      </c>
      <c r="N526">
        <v>3059</v>
      </c>
      <c r="O526">
        <v>4.5056726094003241E-2</v>
      </c>
      <c r="P526">
        <v>3183</v>
      </c>
      <c r="Q526">
        <v>1.2880929940307886E-2</v>
      </c>
      <c r="R526">
        <v>5.393919581562602E-2</v>
      </c>
      <c r="S526">
        <v>61406300</v>
      </c>
      <c r="T526">
        <v>3168.9969999999998</v>
      </c>
      <c r="U526">
        <v>4000</v>
      </c>
      <c r="V526">
        <v>2686</v>
      </c>
      <c r="Z526">
        <v>0.64583333333333337</v>
      </c>
    </row>
    <row r="527" spans="1:26">
      <c r="A527" s="3">
        <v>46232</v>
      </c>
      <c r="B527">
        <v>3974.03</v>
      </c>
      <c r="C527">
        <v>2.5999999999999999E-3</v>
      </c>
      <c r="D527">
        <v>61800</v>
      </c>
      <c r="E527">
        <v>-9.5999999999999992E-3</v>
      </c>
      <c r="F527">
        <v>7213</v>
      </c>
      <c r="G527" t="s">
        <v>83</v>
      </c>
      <c r="H527">
        <v>619</v>
      </c>
      <c r="I527">
        <v>0</v>
      </c>
      <c r="J527">
        <v>0</v>
      </c>
      <c r="K527">
        <v>619</v>
      </c>
      <c r="L527">
        <v>622</v>
      </c>
      <c r="M527">
        <v>624</v>
      </c>
      <c r="N527">
        <v>605</v>
      </c>
      <c r="O527">
        <v>-4.8231511254019296E-3</v>
      </c>
      <c r="P527">
        <v>618</v>
      </c>
      <c r="Q527">
        <v>1.6181229773462784E-3</v>
      </c>
      <c r="R527">
        <v>2.3140495867768594E-2</v>
      </c>
      <c r="S527">
        <v>28200</v>
      </c>
      <c r="T527">
        <v>611.21630000000005</v>
      </c>
      <c r="U527">
        <v>647</v>
      </c>
      <c r="V527">
        <v>438</v>
      </c>
      <c r="Z527">
        <v>0.64230324074074074</v>
      </c>
    </row>
    <row r="528" spans="1:26">
      <c r="A528" s="3">
        <v>46232</v>
      </c>
      <c r="B528">
        <v>3974.03</v>
      </c>
      <c r="C528">
        <v>2.5999999999999999E-3</v>
      </c>
      <c r="D528">
        <v>61800</v>
      </c>
      <c r="E528">
        <v>-9.5999999999999992E-3</v>
      </c>
      <c r="F528">
        <v>7220</v>
      </c>
      <c r="G528" t="s">
        <v>84</v>
      </c>
      <c r="H528">
        <v>3040</v>
      </c>
      <c r="I528">
        <v>-25</v>
      </c>
      <c r="J528">
        <v>-8.1566068515497546E-3</v>
      </c>
      <c r="K528">
        <v>3065</v>
      </c>
      <c r="L528">
        <v>3065</v>
      </c>
      <c r="M528">
        <v>3175</v>
      </c>
      <c r="N528">
        <v>2871</v>
      </c>
      <c r="O528">
        <v>-8.1566068515497546E-3</v>
      </c>
      <c r="P528">
        <v>2997</v>
      </c>
      <c r="Q528">
        <v>1.434768101434768E-2</v>
      </c>
      <c r="R528">
        <v>5.8864507140369213E-2</v>
      </c>
      <c r="S528">
        <v>2076300</v>
      </c>
      <c r="T528">
        <v>2996.1792</v>
      </c>
      <c r="U528">
        <v>10550</v>
      </c>
      <c r="V528">
        <v>2210</v>
      </c>
      <c r="Z528">
        <v>0.64583333333333337</v>
      </c>
    </row>
    <row r="529" spans="1:26">
      <c r="A529" s="3">
        <v>46232</v>
      </c>
      <c r="B529">
        <v>3974.03</v>
      </c>
      <c r="C529">
        <v>2.5999999999999999E-3</v>
      </c>
      <c r="D529">
        <v>61800</v>
      </c>
      <c r="E529">
        <v>-9.5999999999999992E-3</v>
      </c>
      <c r="F529">
        <v>7269</v>
      </c>
      <c r="G529" t="s">
        <v>85</v>
      </c>
      <c r="H529">
        <v>2145.5</v>
      </c>
      <c r="I529">
        <v>67</v>
      </c>
      <c r="J529">
        <v>3.223478470050517E-2</v>
      </c>
      <c r="K529">
        <v>2078.5</v>
      </c>
      <c r="L529">
        <v>2115</v>
      </c>
      <c r="M529">
        <v>2145.5</v>
      </c>
      <c r="N529">
        <v>2074</v>
      </c>
      <c r="O529">
        <v>1.442080378250591E-2</v>
      </c>
      <c r="P529">
        <v>2105.5</v>
      </c>
      <c r="Q529">
        <v>1.8997862740441702E-2</v>
      </c>
      <c r="R529">
        <v>3.4474445515911285E-2</v>
      </c>
      <c r="S529">
        <v>8107300</v>
      </c>
      <c r="T529">
        <v>2119.4265999999998</v>
      </c>
      <c r="U529">
        <v>2439</v>
      </c>
      <c r="V529">
        <v>1670</v>
      </c>
      <c r="Z529">
        <v>0.64583333333333337</v>
      </c>
    </row>
    <row r="530" spans="1:26">
      <c r="A530" s="3">
        <v>46232</v>
      </c>
      <c r="B530">
        <v>3974.03</v>
      </c>
      <c r="C530">
        <v>2.5999999999999999E-3</v>
      </c>
      <c r="D530">
        <v>61800</v>
      </c>
      <c r="E530">
        <v>-9.5999999999999992E-3</v>
      </c>
      <c r="F530">
        <v>7272</v>
      </c>
      <c r="G530" t="s">
        <v>86</v>
      </c>
      <c r="H530">
        <v>1409</v>
      </c>
      <c r="I530">
        <v>69</v>
      </c>
      <c r="J530">
        <v>5.1492537313432833E-2</v>
      </c>
      <c r="K530">
        <v>1340</v>
      </c>
      <c r="L530">
        <v>1379</v>
      </c>
      <c r="M530">
        <v>1412</v>
      </c>
      <c r="N530">
        <v>1356.5</v>
      </c>
      <c r="O530">
        <v>2.1754894851341553E-2</v>
      </c>
      <c r="P530">
        <v>1383.5</v>
      </c>
      <c r="Q530">
        <v>1.8431514275388507E-2</v>
      </c>
      <c r="R530">
        <v>3.8702543309988943E-2</v>
      </c>
      <c r="S530">
        <v>12130700</v>
      </c>
      <c r="T530">
        <v>1391.327</v>
      </c>
      <c r="U530">
        <v>1340</v>
      </c>
      <c r="V530">
        <v>1033</v>
      </c>
      <c r="Z530">
        <v>0.64583333333333337</v>
      </c>
    </row>
    <row r="531" spans="1:26">
      <c r="A531" s="3">
        <v>46232</v>
      </c>
      <c r="B531">
        <v>3974.03</v>
      </c>
      <c r="C531">
        <v>2.5999999999999999E-3</v>
      </c>
      <c r="D531">
        <v>61800</v>
      </c>
      <c r="E531">
        <v>-9.5999999999999992E-3</v>
      </c>
      <c r="F531">
        <v>7376</v>
      </c>
      <c r="G531" t="s">
        <v>87</v>
      </c>
      <c r="H531">
        <v>1178</v>
      </c>
      <c r="I531">
        <v>7</v>
      </c>
      <c r="J531">
        <v>5.9777967549103327E-3</v>
      </c>
      <c r="K531">
        <v>1171</v>
      </c>
      <c r="L531">
        <v>1168</v>
      </c>
      <c r="M531">
        <v>1178</v>
      </c>
      <c r="N531">
        <v>1120</v>
      </c>
      <c r="O531">
        <v>8.5616438356164379E-3</v>
      </c>
      <c r="P531">
        <v>1150</v>
      </c>
      <c r="Q531">
        <v>2.4347826086956521E-2</v>
      </c>
      <c r="R531">
        <v>5.1785714285714289E-2</v>
      </c>
      <c r="S531">
        <v>27900</v>
      </c>
      <c r="T531">
        <v>1155.4408000000001</v>
      </c>
      <c r="U531">
        <v>1310</v>
      </c>
      <c r="V531">
        <v>631</v>
      </c>
      <c r="Z531">
        <v>0.64583333333333337</v>
      </c>
    </row>
    <row r="532" spans="1:26">
      <c r="A532" s="3">
        <v>46232</v>
      </c>
      <c r="B532">
        <v>3974.03</v>
      </c>
      <c r="C532">
        <v>2.5999999999999999E-3</v>
      </c>
      <c r="D532">
        <v>61800</v>
      </c>
      <c r="E532">
        <v>-9.5999999999999992E-3</v>
      </c>
      <c r="F532">
        <v>7525</v>
      </c>
      <c r="G532" t="s">
        <v>88</v>
      </c>
      <c r="H532">
        <v>3585</v>
      </c>
      <c r="I532">
        <v>10</v>
      </c>
      <c r="J532">
        <v>2.7972027972027972E-3</v>
      </c>
      <c r="K532">
        <v>3575</v>
      </c>
      <c r="L532">
        <v>3625</v>
      </c>
      <c r="M532">
        <v>3625</v>
      </c>
      <c r="N532">
        <v>3510</v>
      </c>
      <c r="O532">
        <v>-1.1034482758620689E-2</v>
      </c>
      <c r="P532">
        <v>3565</v>
      </c>
      <c r="Q532">
        <v>5.6100981767180924E-3</v>
      </c>
      <c r="R532">
        <v>2.1367521367521368E-2</v>
      </c>
      <c r="S532">
        <v>26000</v>
      </c>
      <c r="T532">
        <v>3561.1152999999999</v>
      </c>
      <c r="U532">
        <v>3980</v>
      </c>
      <c r="V532">
        <v>3325</v>
      </c>
      <c r="Z532">
        <v>0.64583333333333337</v>
      </c>
    </row>
    <row r="533" spans="1:26">
      <c r="A533" s="3">
        <v>46232</v>
      </c>
      <c r="B533">
        <v>3974.03</v>
      </c>
      <c r="C533">
        <v>2.5999999999999999E-3</v>
      </c>
      <c r="D533">
        <v>61800</v>
      </c>
      <c r="E533">
        <v>-9.5999999999999992E-3</v>
      </c>
      <c r="F533">
        <v>7729</v>
      </c>
      <c r="G533" t="s">
        <v>89</v>
      </c>
      <c r="H533">
        <v>14760</v>
      </c>
      <c r="I533">
        <v>-1360</v>
      </c>
      <c r="J533">
        <v>-8.4367245657568243E-2</v>
      </c>
      <c r="K533">
        <v>16120</v>
      </c>
      <c r="L533">
        <v>15905</v>
      </c>
      <c r="M533">
        <v>16210</v>
      </c>
      <c r="N533">
        <v>14390</v>
      </c>
      <c r="O533">
        <v>-7.198994027035524E-2</v>
      </c>
      <c r="P533">
        <v>14935</v>
      </c>
      <c r="Q533">
        <v>-1.1717442249748912E-2</v>
      </c>
      <c r="R533">
        <v>2.571230020847811E-2</v>
      </c>
      <c r="S533">
        <v>701800</v>
      </c>
      <c r="T533">
        <v>15016.9499</v>
      </c>
      <c r="U533">
        <v>21310</v>
      </c>
      <c r="V533">
        <v>11300</v>
      </c>
      <c r="Z533">
        <v>0.64583333333333337</v>
      </c>
    </row>
    <row r="534" spans="1:26">
      <c r="A534" s="3">
        <v>46232</v>
      </c>
      <c r="B534">
        <v>3974.03</v>
      </c>
      <c r="C534">
        <v>2.5999999999999999E-3</v>
      </c>
      <c r="D534">
        <v>61800</v>
      </c>
      <c r="E534">
        <v>-9.5999999999999992E-3</v>
      </c>
      <c r="F534">
        <v>7921</v>
      </c>
      <c r="G534" t="s">
        <v>90</v>
      </c>
      <c r="H534">
        <v>4550</v>
      </c>
      <c r="I534">
        <v>125</v>
      </c>
      <c r="J534">
        <v>2.8248587570621469E-2</v>
      </c>
      <c r="K534">
        <v>4425</v>
      </c>
      <c r="L534">
        <v>4410</v>
      </c>
      <c r="M534">
        <v>4595</v>
      </c>
      <c r="N534">
        <v>4365</v>
      </c>
      <c r="O534">
        <v>3.1746031746031744E-2</v>
      </c>
      <c r="P534">
        <v>4565</v>
      </c>
      <c r="Q534">
        <v>-3.2858707557502738E-3</v>
      </c>
      <c r="R534">
        <v>4.2382588774341354E-2</v>
      </c>
      <c r="S534">
        <v>61100</v>
      </c>
      <c r="T534">
        <v>4498.2732999999998</v>
      </c>
      <c r="U534">
        <v>4790</v>
      </c>
      <c r="V534">
        <v>2783</v>
      </c>
      <c r="Z534">
        <v>0.64583333333333337</v>
      </c>
    </row>
    <row r="535" spans="1:26">
      <c r="A535" s="3">
        <v>46232</v>
      </c>
      <c r="B535">
        <v>3974.03</v>
      </c>
      <c r="C535">
        <v>2.5999999999999999E-3</v>
      </c>
      <c r="D535">
        <v>61800</v>
      </c>
      <c r="E535">
        <v>-9.5999999999999992E-3</v>
      </c>
      <c r="F535">
        <v>8031</v>
      </c>
      <c r="G535" t="s">
        <v>91</v>
      </c>
      <c r="H535">
        <v>4918</v>
      </c>
      <c r="I535">
        <v>28</v>
      </c>
      <c r="J535">
        <v>5.7259713701431495E-3</v>
      </c>
      <c r="K535">
        <v>4890</v>
      </c>
      <c r="L535">
        <v>4908</v>
      </c>
      <c r="M535">
        <v>4939</v>
      </c>
      <c r="N535">
        <v>4862</v>
      </c>
      <c r="O535">
        <v>2.0374898125509371E-3</v>
      </c>
      <c r="P535">
        <v>4914</v>
      </c>
      <c r="Q535">
        <v>8.1400081400081396E-4</v>
      </c>
      <c r="R535">
        <v>1.1517893870835048E-2</v>
      </c>
      <c r="S535">
        <v>6170900</v>
      </c>
      <c r="T535">
        <v>4905.1107000000002</v>
      </c>
      <c r="U535">
        <v>6675</v>
      </c>
      <c r="V535">
        <v>4407</v>
      </c>
      <c r="Z535">
        <v>0.64583333333333337</v>
      </c>
    </row>
    <row r="536" spans="1:26">
      <c r="A536" s="3">
        <v>46232</v>
      </c>
      <c r="B536">
        <v>3974.03</v>
      </c>
      <c r="C536">
        <v>2.5999999999999999E-3</v>
      </c>
      <c r="D536">
        <v>61800</v>
      </c>
      <c r="E536">
        <v>-9.5999999999999992E-3</v>
      </c>
      <c r="F536">
        <v>8058</v>
      </c>
      <c r="G536" t="s">
        <v>92</v>
      </c>
      <c r="H536">
        <v>4819</v>
      </c>
      <c r="I536">
        <v>43</v>
      </c>
      <c r="J536">
        <v>9.003350083752094E-3</v>
      </c>
      <c r="K536">
        <v>4776</v>
      </c>
      <c r="L536">
        <v>4800</v>
      </c>
      <c r="M536">
        <v>4833</v>
      </c>
      <c r="N536">
        <v>4750</v>
      </c>
      <c r="O536">
        <v>3.9583333333333337E-3</v>
      </c>
      <c r="P536">
        <v>4815</v>
      </c>
      <c r="Q536">
        <v>8.3073727933541017E-4</v>
      </c>
      <c r="R536">
        <v>1.4526315789473684E-2</v>
      </c>
      <c r="S536">
        <v>8119300</v>
      </c>
      <c r="T536">
        <v>4800.9934000000003</v>
      </c>
      <c r="U536">
        <v>6012</v>
      </c>
      <c r="V536">
        <v>3610</v>
      </c>
      <c r="Z536">
        <v>0.64583333333333337</v>
      </c>
    </row>
    <row r="537" spans="1:26">
      <c r="A537" s="3">
        <v>46232</v>
      </c>
      <c r="B537">
        <v>3974.03</v>
      </c>
      <c r="C537">
        <v>2.5999999999999999E-3</v>
      </c>
      <c r="D537">
        <v>61800</v>
      </c>
      <c r="E537">
        <v>-9.5999999999999992E-3</v>
      </c>
      <c r="F537">
        <v>8233</v>
      </c>
      <c r="G537" t="s">
        <v>93</v>
      </c>
      <c r="H537">
        <v>2377.5</v>
      </c>
      <c r="I537">
        <v>60</v>
      </c>
      <c r="J537">
        <v>2.5889967637540454E-2</v>
      </c>
      <c r="K537">
        <v>2317.5</v>
      </c>
      <c r="L537">
        <v>2355</v>
      </c>
      <c r="M537">
        <v>2377.5</v>
      </c>
      <c r="N537">
        <v>2323</v>
      </c>
      <c r="O537">
        <v>9.5541401273885346E-3</v>
      </c>
      <c r="P537">
        <v>2363</v>
      </c>
      <c r="Q537">
        <v>6.1362674566229373E-3</v>
      </c>
      <c r="R537">
        <v>2.3461041756349547E-2</v>
      </c>
      <c r="S537">
        <v>1586600</v>
      </c>
      <c r="T537">
        <v>2365.0088000000001</v>
      </c>
      <c r="U537">
        <v>2608.5</v>
      </c>
      <c r="V537">
        <v>1642.5</v>
      </c>
      <c r="Z537">
        <v>0.64583333333333337</v>
      </c>
    </row>
    <row r="538" spans="1:26">
      <c r="A538" s="3">
        <v>46232</v>
      </c>
      <c r="B538">
        <v>3974.03</v>
      </c>
      <c r="C538">
        <v>2.5999999999999999E-3</v>
      </c>
      <c r="D538">
        <v>61800</v>
      </c>
      <c r="E538">
        <v>-9.5999999999999992E-3</v>
      </c>
      <c r="F538">
        <v>8304</v>
      </c>
      <c r="G538" t="s">
        <v>94</v>
      </c>
      <c r="H538">
        <v>3074</v>
      </c>
      <c r="I538">
        <v>-15</v>
      </c>
      <c r="J538">
        <v>-4.8559404337973457E-3</v>
      </c>
      <c r="K538">
        <v>3089</v>
      </c>
      <c r="L538">
        <v>3088</v>
      </c>
      <c r="M538">
        <v>3092</v>
      </c>
      <c r="N538">
        <v>3025</v>
      </c>
      <c r="O538">
        <v>-4.5336787564766836E-3</v>
      </c>
      <c r="P538">
        <v>3079</v>
      </c>
      <c r="Q538">
        <v>-1.6239038648911985E-3</v>
      </c>
      <c r="R538">
        <v>1.6198347107438015E-2</v>
      </c>
      <c r="S538">
        <v>1714500</v>
      </c>
      <c r="T538">
        <v>3063.4466000000002</v>
      </c>
      <c r="U538">
        <v>3146</v>
      </c>
      <c r="V538">
        <v>2418.5</v>
      </c>
      <c r="Z538">
        <v>0.64583333333333337</v>
      </c>
    </row>
    <row r="539" spans="1:26">
      <c r="A539" s="3">
        <v>46232</v>
      </c>
      <c r="B539">
        <v>3974.03</v>
      </c>
      <c r="C539">
        <v>2.5999999999999999E-3</v>
      </c>
      <c r="D539">
        <v>61800</v>
      </c>
      <c r="E539">
        <v>-9.5999999999999992E-3</v>
      </c>
      <c r="F539">
        <v>8316</v>
      </c>
      <c r="G539" t="s">
        <v>95</v>
      </c>
      <c r="H539">
        <v>6876</v>
      </c>
      <c r="I539">
        <v>-58</v>
      </c>
      <c r="J539">
        <v>-8.3645803288145363E-3</v>
      </c>
      <c r="K539">
        <v>6934</v>
      </c>
      <c r="L539">
        <v>6857</v>
      </c>
      <c r="M539">
        <v>6932</v>
      </c>
      <c r="N539">
        <v>6731</v>
      </c>
      <c r="O539">
        <v>2.7708910602304215E-3</v>
      </c>
      <c r="P539">
        <v>6806</v>
      </c>
      <c r="Q539">
        <v>1.0285042609462239E-2</v>
      </c>
      <c r="R539">
        <v>2.1542118555935224E-2</v>
      </c>
      <c r="S539">
        <v>16584800</v>
      </c>
      <c r="T539">
        <v>6836.2956000000004</v>
      </c>
      <c r="U539">
        <v>7260</v>
      </c>
      <c r="V539">
        <v>4927</v>
      </c>
      <c r="Z539">
        <v>0.64583333333333337</v>
      </c>
    </row>
    <row r="540" spans="1:26">
      <c r="A540" s="3">
        <v>46232</v>
      </c>
      <c r="B540">
        <v>3974.03</v>
      </c>
      <c r="C540">
        <v>2.5999999999999999E-3</v>
      </c>
      <c r="D540">
        <v>61800</v>
      </c>
      <c r="E540">
        <v>-9.5999999999999992E-3</v>
      </c>
      <c r="F540">
        <v>8331</v>
      </c>
      <c r="G540" t="s">
        <v>96</v>
      </c>
      <c r="H540">
        <v>2685.5</v>
      </c>
      <c r="I540">
        <v>-16.5</v>
      </c>
      <c r="J540">
        <v>-6.1065877128053296E-3</v>
      </c>
      <c r="K540">
        <v>2702</v>
      </c>
      <c r="L540">
        <v>2702</v>
      </c>
      <c r="M540">
        <v>2702.5</v>
      </c>
      <c r="N540">
        <v>2613.5</v>
      </c>
      <c r="O540">
        <v>-6.1065877128053296E-3</v>
      </c>
      <c r="P540">
        <v>2653.5</v>
      </c>
      <c r="Q540">
        <v>1.2059543998492557E-2</v>
      </c>
      <c r="R540">
        <v>2.7549263439831644E-2</v>
      </c>
      <c r="S540">
        <v>2996100</v>
      </c>
      <c r="T540">
        <v>2668.7375000000002</v>
      </c>
      <c r="U540">
        <v>2822.5</v>
      </c>
      <c r="V540">
        <v>1764</v>
      </c>
      <c r="Z540">
        <v>0.64583333333333337</v>
      </c>
    </row>
    <row r="541" spans="1:26">
      <c r="A541" s="3">
        <v>46232</v>
      </c>
      <c r="B541">
        <v>3974.03</v>
      </c>
      <c r="C541">
        <v>2.5999999999999999E-3</v>
      </c>
      <c r="D541">
        <v>61800</v>
      </c>
      <c r="E541">
        <v>-9.5999999999999992E-3</v>
      </c>
      <c r="F541">
        <v>8424</v>
      </c>
      <c r="G541" t="s">
        <v>97</v>
      </c>
      <c r="H541">
        <v>4591</v>
      </c>
      <c r="I541">
        <v>109</v>
      </c>
      <c r="J541">
        <v>2.431950022311468E-2</v>
      </c>
      <c r="K541">
        <v>4482</v>
      </c>
      <c r="L541">
        <v>4523</v>
      </c>
      <c r="M541">
        <v>4620</v>
      </c>
      <c r="N541">
        <v>4498</v>
      </c>
      <c r="O541">
        <v>1.5034269290294052E-2</v>
      </c>
      <c r="P541">
        <v>4588</v>
      </c>
      <c r="Q541">
        <v>6.5387968613775068E-4</v>
      </c>
      <c r="R541">
        <v>2.0675855935971543E-2</v>
      </c>
      <c r="S541">
        <v>264100</v>
      </c>
      <c r="T541">
        <v>4574.6352999999999</v>
      </c>
      <c r="U541">
        <v>4664</v>
      </c>
      <c r="V541">
        <v>4016</v>
      </c>
      <c r="Z541">
        <v>0.64583333333333337</v>
      </c>
    </row>
    <row r="542" spans="1:26">
      <c r="A542" s="3">
        <v>46232</v>
      </c>
      <c r="B542">
        <v>3974.03</v>
      </c>
      <c r="C542">
        <v>2.5999999999999999E-3</v>
      </c>
      <c r="D542">
        <v>61800</v>
      </c>
      <c r="E542">
        <v>-9.5999999999999992E-3</v>
      </c>
      <c r="F542">
        <v>8425</v>
      </c>
      <c r="G542" t="s">
        <v>98</v>
      </c>
      <c r="H542">
        <v>1368</v>
      </c>
      <c r="I542">
        <v>30</v>
      </c>
      <c r="J542">
        <v>2.2421524663677129E-2</v>
      </c>
      <c r="K542">
        <v>1338</v>
      </c>
      <c r="L542">
        <v>1347</v>
      </c>
      <c r="M542">
        <v>1372</v>
      </c>
      <c r="N542">
        <v>1342</v>
      </c>
      <c r="O542">
        <v>1.5590200445434299E-2</v>
      </c>
      <c r="P542">
        <v>1365</v>
      </c>
      <c r="Q542">
        <v>2.1978021978021978E-3</v>
      </c>
      <c r="R542">
        <v>1.9374068554396422E-2</v>
      </c>
      <c r="S542">
        <v>721000</v>
      </c>
      <c r="T542">
        <v>1362.8729000000001</v>
      </c>
      <c r="U542">
        <v>1544</v>
      </c>
      <c r="V542">
        <v>1224</v>
      </c>
      <c r="Z542">
        <v>0.64583333333333337</v>
      </c>
    </row>
    <row r="543" spans="1:26">
      <c r="A543" s="3">
        <v>46232</v>
      </c>
      <c r="B543">
        <v>3974.03</v>
      </c>
      <c r="C543">
        <v>2.5999999999999999E-3</v>
      </c>
      <c r="D543">
        <v>61800</v>
      </c>
      <c r="E543">
        <v>-9.5999999999999992E-3</v>
      </c>
      <c r="F543">
        <v>8591</v>
      </c>
      <c r="G543" t="s">
        <v>99</v>
      </c>
      <c r="H543">
        <v>6496</v>
      </c>
      <c r="I543">
        <v>96</v>
      </c>
      <c r="J543">
        <v>1.4999999999999999E-2</v>
      </c>
      <c r="K543">
        <v>6400</v>
      </c>
      <c r="L543">
        <v>6398</v>
      </c>
      <c r="M543">
        <v>6496</v>
      </c>
      <c r="N543">
        <v>6358</v>
      </c>
      <c r="O543">
        <v>1.5317286652078774E-2</v>
      </c>
      <c r="P543">
        <v>6422</v>
      </c>
      <c r="Q543">
        <v>1.1522890065400186E-2</v>
      </c>
      <c r="R543">
        <v>2.1704938659955961E-2</v>
      </c>
      <c r="S543">
        <v>4434700</v>
      </c>
      <c r="T543">
        <v>6445.0649999999996</v>
      </c>
      <c r="U543">
        <v>6680</v>
      </c>
      <c r="V543">
        <v>4528</v>
      </c>
      <c r="Z543">
        <v>0.64583333333333337</v>
      </c>
    </row>
    <row r="544" spans="1:26">
      <c r="A544" s="3">
        <v>46232</v>
      </c>
      <c r="B544">
        <v>3974.03</v>
      </c>
      <c r="C544">
        <v>2.5999999999999999E-3</v>
      </c>
      <c r="D544">
        <v>61800</v>
      </c>
      <c r="E544">
        <v>-9.5999999999999992E-3</v>
      </c>
      <c r="F544">
        <v>8593</v>
      </c>
      <c r="G544" t="s">
        <v>100</v>
      </c>
      <c r="H544">
        <v>1518</v>
      </c>
      <c r="I544">
        <v>51</v>
      </c>
      <c r="J544">
        <v>3.4764826175869123E-2</v>
      </c>
      <c r="K544">
        <v>1467</v>
      </c>
      <c r="L544">
        <v>1490</v>
      </c>
      <c r="M544">
        <v>1518</v>
      </c>
      <c r="N544">
        <v>1484</v>
      </c>
      <c r="O544">
        <v>1.8791946308724831E-2</v>
      </c>
      <c r="P544">
        <v>1510.5</v>
      </c>
      <c r="Q544">
        <v>4.9652432969215492E-3</v>
      </c>
      <c r="R544">
        <v>2.2911051212938006E-2</v>
      </c>
      <c r="S544">
        <v>7645500</v>
      </c>
      <c r="T544">
        <v>1509.1895999999999</v>
      </c>
      <c r="U544">
        <v>1541.5</v>
      </c>
      <c r="V544">
        <v>1239.5</v>
      </c>
      <c r="Z544">
        <v>0.64583333333333337</v>
      </c>
    </row>
    <row r="545" spans="1:26">
      <c r="A545" s="3">
        <v>46232</v>
      </c>
      <c r="B545">
        <v>3974.03</v>
      </c>
      <c r="C545">
        <v>2.5999999999999999E-3</v>
      </c>
      <c r="D545">
        <v>61800</v>
      </c>
      <c r="E545">
        <v>-9.5999999999999992E-3</v>
      </c>
      <c r="F545">
        <v>8604</v>
      </c>
      <c r="G545" t="s">
        <v>101</v>
      </c>
      <c r="H545">
        <v>1572.5</v>
      </c>
      <c r="I545">
        <v>1.5</v>
      </c>
      <c r="J545">
        <v>9.5480585614258432E-4</v>
      </c>
      <c r="K545">
        <v>1571</v>
      </c>
      <c r="L545">
        <v>1567</v>
      </c>
      <c r="M545">
        <v>1579</v>
      </c>
      <c r="N545">
        <v>1545</v>
      </c>
      <c r="O545">
        <v>3.5098915124441607E-3</v>
      </c>
      <c r="P545">
        <v>1566</v>
      </c>
      <c r="Q545">
        <v>4.1507024265644956E-3</v>
      </c>
      <c r="R545">
        <v>1.7799352750809062E-2</v>
      </c>
      <c r="S545">
        <v>13171500</v>
      </c>
      <c r="T545">
        <v>1563.6732</v>
      </c>
      <c r="U545">
        <v>1636</v>
      </c>
      <c r="V545">
        <v>1145</v>
      </c>
      <c r="Z545">
        <v>0.64583333333333337</v>
      </c>
    </row>
    <row r="546" spans="1:26">
      <c r="A546" s="3">
        <v>46232</v>
      </c>
      <c r="B546">
        <v>3974.03</v>
      </c>
      <c r="C546">
        <v>2.5999999999999999E-3</v>
      </c>
      <c r="D546">
        <v>61800</v>
      </c>
      <c r="E546">
        <v>-9.5999999999999992E-3</v>
      </c>
      <c r="F546">
        <v>8697</v>
      </c>
      <c r="G546" t="s">
        <v>102</v>
      </c>
      <c r="H546">
        <v>2290</v>
      </c>
      <c r="I546">
        <v>49</v>
      </c>
      <c r="J546">
        <v>2.1865238732708611E-2</v>
      </c>
      <c r="K546">
        <v>2241</v>
      </c>
      <c r="L546">
        <v>2257</v>
      </c>
      <c r="M546">
        <v>2356</v>
      </c>
      <c r="N546">
        <v>2244.5</v>
      </c>
      <c r="O546">
        <v>1.4621178555604785E-2</v>
      </c>
      <c r="P546">
        <v>2318</v>
      </c>
      <c r="Q546">
        <v>-1.2079378774805867E-2</v>
      </c>
      <c r="R546">
        <v>2.0271775451102696E-2</v>
      </c>
      <c r="S546">
        <v>8543200</v>
      </c>
      <c r="T546">
        <v>2295.0239000000001</v>
      </c>
      <c r="U546">
        <v>2299</v>
      </c>
      <c r="V546">
        <v>1597</v>
      </c>
      <c r="Z546">
        <v>0.64583333333333337</v>
      </c>
    </row>
    <row r="547" spans="1:26">
      <c r="A547" s="3">
        <v>46232</v>
      </c>
      <c r="B547">
        <v>3974.03</v>
      </c>
      <c r="C547">
        <v>2.5999999999999999E-3</v>
      </c>
      <c r="D547">
        <v>61800</v>
      </c>
      <c r="E547">
        <v>-9.5999999999999992E-3</v>
      </c>
      <c r="F547">
        <v>8830</v>
      </c>
      <c r="G547" t="s">
        <v>103</v>
      </c>
      <c r="H547">
        <v>3742</v>
      </c>
      <c r="I547">
        <v>11</v>
      </c>
      <c r="J547">
        <v>2.9482712409541678E-3</v>
      </c>
      <c r="K547">
        <v>3731</v>
      </c>
      <c r="L547">
        <v>3744</v>
      </c>
      <c r="M547">
        <v>3758</v>
      </c>
      <c r="N547">
        <v>3701</v>
      </c>
      <c r="O547">
        <v>-5.3418803418803424E-4</v>
      </c>
      <c r="P547">
        <v>3710</v>
      </c>
      <c r="Q547">
        <v>8.6253369272237205E-3</v>
      </c>
      <c r="R547">
        <v>1.1078087003512564E-2</v>
      </c>
      <c r="S547">
        <v>3655100</v>
      </c>
      <c r="T547">
        <v>3733.4348</v>
      </c>
      <c r="U547">
        <v>5358</v>
      </c>
      <c r="V547">
        <v>3354</v>
      </c>
      <c r="Z547">
        <v>0.64583333333333337</v>
      </c>
    </row>
    <row r="548" spans="1:26">
      <c r="A548" s="3">
        <v>46232</v>
      </c>
      <c r="B548">
        <v>3974.03</v>
      </c>
      <c r="C548">
        <v>2.5999999999999999E-3</v>
      </c>
      <c r="D548">
        <v>61800</v>
      </c>
      <c r="E548">
        <v>-9.5999999999999992E-3</v>
      </c>
      <c r="F548">
        <v>9020</v>
      </c>
      <c r="G548" t="s">
        <v>104</v>
      </c>
      <c r="H548">
        <v>3935</v>
      </c>
      <c r="I548">
        <v>106</v>
      </c>
      <c r="J548">
        <v>2.768346826847741E-2</v>
      </c>
      <c r="K548">
        <v>3829</v>
      </c>
      <c r="L548">
        <v>3812</v>
      </c>
      <c r="M548">
        <v>3966</v>
      </c>
      <c r="N548">
        <v>3802</v>
      </c>
      <c r="O548">
        <v>3.2266526757607557E-2</v>
      </c>
      <c r="P548">
        <v>3925</v>
      </c>
      <c r="Q548">
        <v>2.5477707006369425E-3</v>
      </c>
      <c r="R548">
        <v>3.498158863755918E-2</v>
      </c>
      <c r="S548">
        <v>4520700</v>
      </c>
      <c r="T548">
        <v>3909.0441999999998</v>
      </c>
      <c r="U548">
        <v>4211</v>
      </c>
      <c r="V548">
        <v>3243</v>
      </c>
      <c r="Z548">
        <v>0.64583333333333337</v>
      </c>
    </row>
    <row r="549" spans="1:26">
      <c r="A549" s="3">
        <v>46232</v>
      </c>
      <c r="B549">
        <v>3974.03</v>
      </c>
      <c r="C549">
        <v>2.5999999999999999E-3</v>
      </c>
      <c r="D549">
        <v>61800</v>
      </c>
      <c r="E549">
        <v>-9.5999999999999992E-3</v>
      </c>
      <c r="F549">
        <v>9024</v>
      </c>
      <c r="G549" t="s">
        <v>105</v>
      </c>
      <c r="H549">
        <v>3761</v>
      </c>
      <c r="I549">
        <v>48</v>
      </c>
      <c r="J549">
        <v>1.2927551844869378E-2</v>
      </c>
      <c r="K549">
        <v>3713</v>
      </c>
      <c r="L549">
        <v>3722</v>
      </c>
      <c r="M549">
        <v>3783</v>
      </c>
      <c r="N549">
        <v>3586</v>
      </c>
      <c r="O549">
        <v>1.0478237506716819E-2</v>
      </c>
      <c r="P549">
        <v>3714</v>
      </c>
      <c r="Q549">
        <v>1.2654819601507808E-2</v>
      </c>
      <c r="R549">
        <v>4.8800892359174571E-2</v>
      </c>
      <c r="S549">
        <v>1427600</v>
      </c>
      <c r="T549">
        <v>3728.8373999999999</v>
      </c>
      <c r="U549">
        <v>4775</v>
      </c>
      <c r="V549">
        <v>2579.5</v>
      </c>
      <c r="Z549">
        <v>0.64583333333333337</v>
      </c>
    </row>
    <row r="550" spans="1:26">
      <c r="A550" s="3">
        <v>46232</v>
      </c>
      <c r="B550">
        <v>3974.03</v>
      </c>
      <c r="C550">
        <v>2.5999999999999999E-3</v>
      </c>
      <c r="D550">
        <v>61800</v>
      </c>
      <c r="E550">
        <v>-9.5999999999999992E-3</v>
      </c>
      <c r="F550">
        <v>9069</v>
      </c>
      <c r="G550" t="s">
        <v>106</v>
      </c>
      <c r="H550">
        <v>2261.5</v>
      </c>
      <c r="I550">
        <v>65.5</v>
      </c>
      <c r="J550">
        <v>2.9826958105646631E-2</v>
      </c>
      <c r="K550">
        <v>2196</v>
      </c>
      <c r="L550">
        <v>2208</v>
      </c>
      <c r="M550">
        <v>2274</v>
      </c>
      <c r="N550">
        <v>2196.5</v>
      </c>
      <c r="O550">
        <v>2.4230072463768116E-2</v>
      </c>
      <c r="P550">
        <v>2255.5</v>
      </c>
      <c r="Q550">
        <v>2.6601640434493461E-3</v>
      </c>
      <c r="R550">
        <v>2.9592533576143866E-2</v>
      </c>
      <c r="S550">
        <v>515200</v>
      </c>
      <c r="T550">
        <v>2251.5394999999999</v>
      </c>
      <c r="U550">
        <v>2252.5</v>
      </c>
      <c r="V550">
        <v>1695</v>
      </c>
      <c r="Z550">
        <v>0.64583333333333337</v>
      </c>
    </row>
    <row r="551" spans="1:26">
      <c r="A551" s="3">
        <v>46232</v>
      </c>
      <c r="B551">
        <v>3974.03</v>
      </c>
      <c r="C551">
        <v>2.5999999999999999E-3</v>
      </c>
      <c r="D551">
        <v>61800</v>
      </c>
      <c r="E551">
        <v>-9.5999999999999992E-3</v>
      </c>
      <c r="F551">
        <v>9227</v>
      </c>
      <c r="G551" t="s">
        <v>107</v>
      </c>
      <c r="H551">
        <v>922</v>
      </c>
      <c r="I551">
        <v>105</v>
      </c>
      <c r="J551">
        <v>0.12851897184822522</v>
      </c>
      <c r="K551">
        <v>817</v>
      </c>
      <c r="L551">
        <v>846</v>
      </c>
      <c r="M551">
        <v>967</v>
      </c>
      <c r="N551">
        <v>841</v>
      </c>
      <c r="O551">
        <v>8.9834515366430265E-2</v>
      </c>
      <c r="P551">
        <v>925</v>
      </c>
      <c r="Q551">
        <v>-3.2432432432432431E-3</v>
      </c>
      <c r="R551">
        <v>9.631391200951249E-2</v>
      </c>
      <c r="S551">
        <v>3410400</v>
      </c>
      <c r="T551">
        <v>936.47559999999999</v>
      </c>
      <c r="U551">
        <v>1620</v>
      </c>
      <c r="V551">
        <v>594</v>
      </c>
      <c r="Z551">
        <v>0.64583333333333337</v>
      </c>
    </row>
    <row r="552" spans="1:26">
      <c r="A552" s="3">
        <v>46232</v>
      </c>
      <c r="B552">
        <v>3974.03</v>
      </c>
      <c r="C552">
        <v>2.5999999999999999E-3</v>
      </c>
      <c r="D552">
        <v>61800</v>
      </c>
      <c r="E552">
        <v>-9.5999999999999992E-3</v>
      </c>
      <c r="F552">
        <v>9303</v>
      </c>
      <c r="G552" t="s">
        <v>108</v>
      </c>
      <c r="H552">
        <v>4140</v>
      </c>
      <c r="I552">
        <v>85</v>
      </c>
      <c r="J552">
        <v>2.096177558569667E-2</v>
      </c>
      <c r="K552">
        <v>4055</v>
      </c>
      <c r="L552">
        <v>4070</v>
      </c>
      <c r="M552">
        <v>4165</v>
      </c>
      <c r="N552">
        <v>4045</v>
      </c>
      <c r="O552">
        <v>1.7199017199017199E-2</v>
      </c>
      <c r="P552">
        <v>4160</v>
      </c>
      <c r="Q552">
        <v>-4.807692307692308E-3</v>
      </c>
      <c r="R552">
        <v>2.3485784919653894E-2</v>
      </c>
      <c r="S552">
        <v>202500</v>
      </c>
      <c r="T552">
        <v>4130.0888000000004</v>
      </c>
      <c r="U552">
        <v>4285</v>
      </c>
      <c r="V552">
        <v>3535</v>
      </c>
      <c r="Z552">
        <v>0.64583333333333337</v>
      </c>
    </row>
    <row r="553" spans="1:26">
      <c r="A553" s="3">
        <v>46232</v>
      </c>
      <c r="B553">
        <v>3974.03</v>
      </c>
      <c r="C553">
        <v>2.5999999999999999E-3</v>
      </c>
      <c r="D553">
        <v>61800</v>
      </c>
      <c r="E553">
        <v>-9.5999999999999992E-3</v>
      </c>
      <c r="F553">
        <v>9308</v>
      </c>
      <c r="G553" t="s">
        <v>109</v>
      </c>
      <c r="H553">
        <v>1875</v>
      </c>
      <c r="I553">
        <v>3</v>
      </c>
      <c r="J553">
        <v>1.6025641025641025E-3</v>
      </c>
      <c r="K553">
        <v>1872</v>
      </c>
      <c r="L553">
        <v>1885</v>
      </c>
      <c r="M553">
        <v>1897</v>
      </c>
      <c r="N553">
        <v>1830</v>
      </c>
      <c r="O553">
        <v>-5.3050397877984082E-3</v>
      </c>
      <c r="P553">
        <v>1857</v>
      </c>
      <c r="Q553">
        <v>9.6930533117932146E-3</v>
      </c>
      <c r="R553">
        <v>2.4590163934426229E-2</v>
      </c>
      <c r="S553">
        <v>142900</v>
      </c>
      <c r="T553">
        <v>1864.0132000000001</v>
      </c>
      <c r="U553">
        <v>1888</v>
      </c>
      <c r="V553">
        <v>1271</v>
      </c>
      <c r="Z553">
        <v>0.64583333333333337</v>
      </c>
    </row>
    <row r="554" spans="1:26">
      <c r="A554" s="3">
        <v>46232</v>
      </c>
      <c r="B554">
        <v>3974.03</v>
      </c>
      <c r="C554">
        <v>2.5999999999999999E-3</v>
      </c>
      <c r="D554">
        <v>61800</v>
      </c>
      <c r="E554">
        <v>-9.5999999999999992E-3</v>
      </c>
      <c r="F554">
        <v>9348</v>
      </c>
      <c r="G554" t="s">
        <v>110</v>
      </c>
      <c r="H554">
        <v>400</v>
      </c>
      <c r="I554">
        <v>-8</v>
      </c>
      <c r="J554">
        <v>-1.9607843137254902E-2</v>
      </c>
      <c r="K554">
        <v>408</v>
      </c>
      <c r="L554">
        <v>407</v>
      </c>
      <c r="M554">
        <v>408</v>
      </c>
      <c r="N554">
        <v>397</v>
      </c>
      <c r="O554">
        <v>-1.7199017199017199E-2</v>
      </c>
      <c r="P554">
        <v>400</v>
      </c>
      <c r="Q554">
        <v>0</v>
      </c>
      <c r="R554">
        <v>7.556675062972292E-3</v>
      </c>
      <c r="S554">
        <v>2239300</v>
      </c>
      <c r="T554">
        <v>401.2944</v>
      </c>
      <c r="U554">
        <v>710</v>
      </c>
      <c r="V554">
        <v>405</v>
      </c>
      <c r="Z554">
        <v>0.64583333333333337</v>
      </c>
    </row>
    <row r="555" spans="1:26">
      <c r="A555" s="3">
        <v>46232</v>
      </c>
      <c r="B555">
        <v>3974.03</v>
      </c>
      <c r="C555">
        <v>2.5999999999999999E-3</v>
      </c>
      <c r="D555">
        <v>61800</v>
      </c>
      <c r="E555">
        <v>-9.5999999999999992E-3</v>
      </c>
      <c r="F555">
        <v>9432</v>
      </c>
      <c r="G555" t="s">
        <v>111</v>
      </c>
      <c r="H555">
        <v>160.30000000000001</v>
      </c>
      <c r="I555">
        <v>3.9</v>
      </c>
      <c r="J555">
        <v>2.4936061381074168E-2</v>
      </c>
      <c r="K555">
        <v>156.4</v>
      </c>
      <c r="L555">
        <v>156.4</v>
      </c>
      <c r="M555">
        <v>161.19999999999999</v>
      </c>
      <c r="N555">
        <v>156.19999999999999</v>
      </c>
      <c r="O555">
        <v>2.4936061381074206E-2</v>
      </c>
      <c r="P555">
        <v>159.19999999999999</v>
      </c>
      <c r="Q555">
        <v>6.9095477386936109E-3</v>
      </c>
      <c r="R555">
        <v>2.6248399487836256E-2</v>
      </c>
      <c r="S555">
        <v>467545800</v>
      </c>
      <c r="T555">
        <v>159.3895</v>
      </c>
      <c r="U555">
        <v>161.19999999999999</v>
      </c>
      <c r="V555">
        <v>142.6</v>
      </c>
      <c r="Z555">
        <v>0.64583333333333337</v>
      </c>
    </row>
    <row r="556" spans="1:26">
      <c r="A556" s="3">
        <v>46232</v>
      </c>
      <c r="B556">
        <v>3974.03</v>
      </c>
      <c r="C556">
        <v>2.5999999999999999E-3</v>
      </c>
      <c r="D556">
        <v>61800</v>
      </c>
      <c r="E556">
        <v>-9.5999999999999992E-3</v>
      </c>
      <c r="F556">
        <v>9449</v>
      </c>
      <c r="G556" t="s">
        <v>112</v>
      </c>
      <c r="H556">
        <v>4258</v>
      </c>
      <c r="I556">
        <v>158</v>
      </c>
      <c r="J556">
        <v>3.8536585365853658E-2</v>
      </c>
      <c r="K556">
        <v>4100</v>
      </c>
      <c r="L556">
        <v>4154</v>
      </c>
      <c r="M556">
        <v>4285</v>
      </c>
      <c r="N556">
        <v>4120</v>
      </c>
      <c r="O556">
        <v>2.5036109773712085E-2</v>
      </c>
      <c r="P556">
        <v>4237</v>
      </c>
      <c r="Q556">
        <v>4.9563370309181022E-3</v>
      </c>
      <c r="R556">
        <v>3.3495145631067959E-2</v>
      </c>
      <c r="S556">
        <v>531600</v>
      </c>
      <c r="T556">
        <v>4236.0736999999999</v>
      </c>
      <c r="U556">
        <v>4168</v>
      </c>
      <c r="V556">
        <v>2731.5</v>
      </c>
      <c r="Z556">
        <v>0.64583333333333337</v>
      </c>
    </row>
    <row r="557" spans="1:26">
      <c r="A557" s="3">
        <v>46232</v>
      </c>
      <c r="B557">
        <v>3974.03</v>
      </c>
      <c r="C557">
        <v>2.5999999999999999E-3</v>
      </c>
      <c r="D557">
        <v>61800</v>
      </c>
      <c r="E557">
        <v>-9.5999999999999992E-3</v>
      </c>
      <c r="F557">
        <v>9501</v>
      </c>
      <c r="G557" t="s">
        <v>113</v>
      </c>
      <c r="H557">
        <v>533.70000000000005</v>
      </c>
      <c r="I557">
        <v>10.1</v>
      </c>
      <c r="J557">
        <v>1.9289533995416348E-2</v>
      </c>
      <c r="K557">
        <v>523.6</v>
      </c>
      <c r="L557">
        <v>521.9</v>
      </c>
      <c r="M557">
        <v>535.6</v>
      </c>
      <c r="N557">
        <v>521.9</v>
      </c>
      <c r="O557">
        <v>2.2609695343935751E-2</v>
      </c>
      <c r="P557">
        <v>529.6</v>
      </c>
      <c r="Q557">
        <v>7.7416918429003443E-3</v>
      </c>
      <c r="R557">
        <v>2.2609695343935751E-2</v>
      </c>
      <c r="S557">
        <v>39840000</v>
      </c>
      <c r="T557">
        <v>529.74720000000002</v>
      </c>
      <c r="U557">
        <v>760</v>
      </c>
      <c r="V557">
        <v>442.8</v>
      </c>
      <c r="Z557">
        <v>0.64583333333333337</v>
      </c>
    </row>
    <row r="558" spans="1:26">
      <c r="A558" s="3">
        <v>46232</v>
      </c>
      <c r="B558">
        <v>3974.03</v>
      </c>
      <c r="C558">
        <v>2.5999999999999999E-3</v>
      </c>
      <c r="D558">
        <v>61800</v>
      </c>
      <c r="E558">
        <v>-9.5999999999999992E-3</v>
      </c>
      <c r="F558">
        <v>9531</v>
      </c>
      <c r="G558" t="s">
        <v>114</v>
      </c>
      <c r="H558">
        <v>6290</v>
      </c>
      <c r="I558">
        <v>55</v>
      </c>
      <c r="J558">
        <v>8.8211708099438652E-3</v>
      </c>
      <c r="K558">
        <v>6235</v>
      </c>
      <c r="L558">
        <v>6289</v>
      </c>
      <c r="M558">
        <v>6312</v>
      </c>
      <c r="N558">
        <v>6190</v>
      </c>
      <c r="O558">
        <v>1.590077913817777E-4</v>
      </c>
      <c r="P558">
        <v>6290</v>
      </c>
      <c r="Q558">
        <v>0</v>
      </c>
      <c r="R558">
        <v>1.6155088852988692E-2</v>
      </c>
      <c r="S558">
        <v>1117700</v>
      </c>
      <c r="T558">
        <v>6277.3379000000004</v>
      </c>
      <c r="U558">
        <v>7967</v>
      </c>
      <c r="V558">
        <v>5896</v>
      </c>
      <c r="Z558">
        <v>0.64583333333333337</v>
      </c>
    </row>
    <row r="559" spans="1:26">
      <c r="A559" s="3">
        <v>46232</v>
      </c>
      <c r="B559">
        <v>3974.03</v>
      </c>
      <c r="C559">
        <v>2.5999999999999999E-3</v>
      </c>
      <c r="D559">
        <v>61800</v>
      </c>
      <c r="E559">
        <v>-9.5999999999999992E-3</v>
      </c>
      <c r="F559">
        <v>9882</v>
      </c>
      <c r="G559" t="s">
        <v>115</v>
      </c>
      <c r="H559">
        <v>1881</v>
      </c>
      <c r="I559">
        <v>36</v>
      </c>
      <c r="J559">
        <v>1.9512195121951219E-2</v>
      </c>
      <c r="K559">
        <v>1845</v>
      </c>
      <c r="L559">
        <v>1860</v>
      </c>
      <c r="M559">
        <v>1891</v>
      </c>
      <c r="N559">
        <v>1846</v>
      </c>
      <c r="O559">
        <v>1.1290322580645161E-2</v>
      </c>
      <c r="P559">
        <v>1882</v>
      </c>
      <c r="Q559">
        <v>-5.3134962805526033E-4</v>
      </c>
      <c r="R559">
        <v>1.8959913326110509E-2</v>
      </c>
      <c r="S559">
        <v>303800</v>
      </c>
      <c r="T559">
        <v>1878.7343000000001</v>
      </c>
      <c r="U559">
        <v>1857</v>
      </c>
      <c r="V559">
        <v>1487</v>
      </c>
      <c r="Z559">
        <v>0.64583333333333337</v>
      </c>
    </row>
    <row r="560" spans="1:26">
      <c r="A560" s="3">
        <v>46233</v>
      </c>
      <c r="B560">
        <v>3952.5</v>
      </c>
      <c r="C560">
        <v>-5.4000000000000003E-3</v>
      </c>
      <c r="D560">
        <v>61870</v>
      </c>
      <c r="E560">
        <v>-9.300000000000001E-3</v>
      </c>
      <c r="F560">
        <v>1605</v>
      </c>
      <c r="G560" t="s">
        <v>21</v>
      </c>
      <c r="H560">
        <v>3628</v>
      </c>
      <c r="I560">
        <v>12</v>
      </c>
      <c r="J560">
        <v>3.3185840707964601E-3</v>
      </c>
      <c r="K560">
        <v>3616</v>
      </c>
      <c r="L560">
        <v>3652</v>
      </c>
      <c r="M560">
        <v>3678</v>
      </c>
      <c r="N560">
        <v>3589</v>
      </c>
      <c r="O560">
        <v>-6.5717415115005475E-3</v>
      </c>
      <c r="P560">
        <v>3625</v>
      </c>
      <c r="Q560">
        <v>8.275862068965517E-4</v>
      </c>
      <c r="R560">
        <v>1.0866536639732517E-2</v>
      </c>
      <c r="S560">
        <v>3741500</v>
      </c>
      <c r="T560">
        <v>3629.0837000000001</v>
      </c>
      <c r="U560">
        <v>4955</v>
      </c>
      <c r="V560">
        <v>3020</v>
      </c>
      <c r="Z560">
        <v>0.64583333333333337</v>
      </c>
    </row>
    <row r="561" spans="1:26">
      <c r="A561" s="3">
        <v>46233</v>
      </c>
      <c r="B561">
        <v>3952.5</v>
      </c>
      <c r="C561">
        <v>-5.4000000000000003E-3</v>
      </c>
      <c r="D561">
        <v>61870</v>
      </c>
      <c r="E561">
        <v>-9.300000000000001E-3</v>
      </c>
      <c r="F561">
        <v>1833</v>
      </c>
      <c r="G561" t="s">
        <v>24</v>
      </c>
      <c r="H561">
        <v>5790</v>
      </c>
      <c r="I561">
        <v>-20</v>
      </c>
      <c r="J561">
        <v>-3.4423407917383822E-3</v>
      </c>
      <c r="K561">
        <v>5810</v>
      </c>
      <c r="L561">
        <v>5770</v>
      </c>
      <c r="M561">
        <v>5830</v>
      </c>
      <c r="N561">
        <v>5730</v>
      </c>
      <c r="O561">
        <v>3.4662045060658577E-3</v>
      </c>
      <c r="P561">
        <v>5800</v>
      </c>
      <c r="Q561">
        <v>-1.7241379310344827E-3</v>
      </c>
      <c r="R561">
        <v>1.0471204188481676E-2</v>
      </c>
      <c r="S561">
        <v>120900</v>
      </c>
      <c r="T561">
        <v>5794.2844999999998</v>
      </c>
      <c r="U561">
        <v>7490</v>
      </c>
      <c r="V561">
        <v>5420</v>
      </c>
      <c r="Z561">
        <v>0.64583333333333337</v>
      </c>
    </row>
    <row r="562" spans="1:26">
      <c r="A562" s="3">
        <v>46233</v>
      </c>
      <c r="B562">
        <v>3952.5</v>
      </c>
      <c r="C562">
        <v>-5.4000000000000003E-3</v>
      </c>
      <c r="D562">
        <v>61870</v>
      </c>
      <c r="E562">
        <v>-9.300000000000001E-3</v>
      </c>
      <c r="F562">
        <v>1911</v>
      </c>
      <c r="G562" t="s">
        <v>25</v>
      </c>
      <c r="H562">
        <v>1382.5</v>
      </c>
      <c r="I562">
        <v>-24</v>
      </c>
      <c r="J562">
        <v>-1.7063633131887666E-2</v>
      </c>
      <c r="K562">
        <v>1406.5</v>
      </c>
      <c r="L562">
        <v>1382</v>
      </c>
      <c r="M562">
        <v>1394</v>
      </c>
      <c r="N562">
        <v>1363.5</v>
      </c>
      <c r="O562">
        <v>3.6179450072358897E-4</v>
      </c>
      <c r="P562">
        <v>1369</v>
      </c>
      <c r="Q562">
        <v>9.8612125639152663E-3</v>
      </c>
      <c r="R562">
        <v>1.3934726806013934E-2</v>
      </c>
      <c r="S562">
        <v>3502100</v>
      </c>
      <c r="T562">
        <v>1379.6577</v>
      </c>
      <c r="U562">
        <v>1874.5</v>
      </c>
      <c r="V562">
        <v>1232.5</v>
      </c>
      <c r="Z562">
        <v>0.64583333333333337</v>
      </c>
    </row>
    <row r="563" spans="1:26">
      <c r="A563" s="3">
        <v>46233</v>
      </c>
      <c r="B563">
        <v>3952.5</v>
      </c>
      <c r="C563">
        <v>-5.4000000000000003E-3</v>
      </c>
      <c r="D563">
        <v>61870</v>
      </c>
      <c r="E563">
        <v>-9.300000000000001E-3</v>
      </c>
      <c r="F563">
        <v>1925</v>
      </c>
      <c r="G563" t="s">
        <v>26</v>
      </c>
      <c r="H563">
        <v>4832</v>
      </c>
      <c r="I563">
        <v>-77</v>
      </c>
      <c r="J563">
        <v>-1.5685475656956611E-2</v>
      </c>
      <c r="K563">
        <v>4909</v>
      </c>
      <c r="L563">
        <v>4876</v>
      </c>
      <c r="M563">
        <v>4901</v>
      </c>
      <c r="N563">
        <v>4783</v>
      </c>
      <c r="O563">
        <v>-9.0237899917965554E-3</v>
      </c>
      <c r="P563">
        <v>4804</v>
      </c>
      <c r="Q563">
        <v>5.8284762697751874E-3</v>
      </c>
      <c r="R563">
        <v>1.0244616349571399E-2</v>
      </c>
      <c r="S563">
        <v>2207200</v>
      </c>
      <c r="T563">
        <v>4831.7151999999996</v>
      </c>
      <c r="U563">
        <v>5805</v>
      </c>
      <c r="V563">
        <v>4081</v>
      </c>
      <c r="Z563">
        <v>0.64583333333333337</v>
      </c>
    </row>
    <row r="564" spans="1:26">
      <c r="A564" s="3">
        <v>46233</v>
      </c>
      <c r="B564">
        <v>3952.5</v>
      </c>
      <c r="C564">
        <v>-5.4000000000000003E-3</v>
      </c>
      <c r="D564">
        <v>61870</v>
      </c>
      <c r="E564">
        <v>-9.300000000000001E-3</v>
      </c>
      <c r="F564">
        <v>1928</v>
      </c>
      <c r="G564" t="s">
        <v>27</v>
      </c>
      <c r="H564">
        <v>3587</v>
      </c>
      <c r="I564">
        <v>-163</v>
      </c>
      <c r="J564">
        <v>-4.3466666666666667E-2</v>
      </c>
      <c r="K564">
        <v>3750</v>
      </c>
      <c r="L564">
        <v>3630</v>
      </c>
      <c r="M564">
        <v>3652</v>
      </c>
      <c r="N564">
        <v>3565</v>
      </c>
      <c r="O564">
        <v>-1.1845730027548209E-2</v>
      </c>
      <c r="P564">
        <v>3576</v>
      </c>
      <c r="Q564">
        <v>3.0760626398210291E-3</v>
      </c>
      <c r="R564">
        <v>6.1711079943899015E-3</v>
      </c>
      <c r="S564">
        <v>4674400</v>
      </c>
      <c r="T564">
        <v>3596.9472999999998</v>
      </c>
      <c r="U564">
        <v>3832</v>
      </c>
      <c r="V564">
        <v>3181</v>
      </c>
      <c r="Z564">
        <v>0.64583333333333337</v>
      </c>
    </row>
    <row r="565" spans="1:26">
      <c r="A565" s="3">
        <v>46233</v>
      </c>
      <c r="B565">
        <v>3952.5</v>
      </c>
      <c r="C565">
        <v>-5.4000000000000003E-3</v>
      </c>
      <c r="D565">
        <v>61870</v>
      </c>
      <c r="E565">
        <v>-9.300000000000001E-3</v>
      </c>
      <c r="F565">
        <v>1929</v>
      </c>
      <c r="G565" t="s">
        <v>28</v>
      </c>
      <c r="H565">
        <v>1164</v>
      </c>
      <c r="I565">
        <v>-8</v>
      </c>
      <c r="J565">
        <v>-6.8259385665529011E-3</v>
      </c>
      <c r="K565">
        <v>1172</v>
      </c>
      <c r="L565">
        <v>1171</v>
      </c>
      <c r="M565">
        <v>1172</v>
      </c>
      <c r="N565">
        <v>1156</v>
      </c>
      <c r="O565">
        <v>-5.9777967549103327E-3</v>
      </c>
      <c r="P565">
        <v>1168</v>
      </c>
      <c r="Q565">
        <v>-3.4246575342465752E-3</v>
      </c>
      <c r="R565">
        <v>6.920415224913495E-3</v>
      </c>
      <c r="S565">
        <v>134900</v>
      </c>
      <c r="T565">
        <v>1165.7094</v>
      </c>
      <c r="U565">
        <v>1465</v>
      </c>
      <c r="V565">
        <v>1074</v>
      </c>
      <c r="Z565">
        <v>0.64583333333333337</v>
      </c>
    </row>
    <row r="566" spans="1:26">
      <c r="A566" s="3">
        <v>46233</v>
      </c>
      <c r="B566">
        <v>3952.5</v>
      </c>
      <c r="C566">
        <v>-5.4000000000000003E-3</v>
      </c>
      <c r="D566">
        <v>61870</v>
      </c>
      <c r="E566">
        <v>-9.300000000000001E-3</v>
      </c>
      <c r="F566">
        <v>1963</v>
      </c>
      <c r="G566" t="s">
        <v>29</v>
      </c>
      <c r="H566">
        <v>2227.5</v>
      </c>
      <c r="I566">
        <v>2</v>
      </c>
      <c r="J566">
        <v>8.9867445517861151E-4</v>
      </c>
      <c r="K566">
        <v>2225.5</v>
      </c>
      <c r="L566">
        <v>2200</v>
      </c>
      <c r="M566">
        <v>2275.5</v>
      </c>
      <c r="N566">
        <v>2200</v>
      </c>
      <c r="O566">
        <v>1.2500000000000001E-2</v>
      </c>
      <c r="P566">
        <v>2223</v>
      </c>
      <c r="Q566">
        <v>2.0242914979757085E-3</v>
      </c>
      <c r="R566">
        <v>1.2500000000000001E-2</v>
      </c>
      <c r="S566">
        <v>1869500</v>
      </c>
      <c r="T566">
        <v>2234.4729000000002</v>
      </c>
      <c r="U566">
        <v>2927.5</v>
      </c>
      <c r="V566">
        <v>1950.5</v>
      </c>
      <c r="Z566">
        <v>0.64583333333333337</v>
      </c>
    </row>
    <row r="567" spans="1:26">
      <c r="A567" s="3">
        <v>46233</v>
      </c>
      <c r="B567">
        <v>3952.5</v>
      </c>
      <c r="C567">
        <v>-5.4000000000000003E-3</v>
      </c>
      <c r="D567">
        <v>61870</v>
      </c>
      <c r="E567">
        <v>-9.300000000000001E-3</v>
      </c>
      <c r="F567">
        <v>2124</v>
      </c>
      <c r="G567" t="s">
        <v>30</v>
      </c>
      <c r="H567">
        <v>985</v>
      </c>
      <c r="I567">
        <v>-3</v>
      </c>
      <c r="J567">
        <v>-3.0364372469635628E-3</v>
      </c>
      <c r="K567">
        <v>988</v>
      </c>
      <c r="L567">
        <v>991</v>
      </c>
      <c r="M567">
        <v>995</v>
      </c>
      <c r="N567">
        <v>964</v>
      </c>
      <c r="O567">
        <v>-6.0544904137235112E-3</v>
      </c>
      <c r="P567">
        <v>972</v>
      </c>
      <c r="Q567">
        <v>1.3374485596707819E-2</v>
      </c>
      <c r="R567">
        <v>2.1784232365145227E-2</v>
      </c>
      <c r="S567">
        <v>648800</v>
      </c>
      <c r="T567">
        <v>981.62800000000004</v>
      </c>
      <c r="U567">
        <v>1092</v>
      </c>
      <c r="V567">
        <v>820</v>
      </c>
      <c r="Z567">
        <v>0.64583333333333337</v>
      </c>
    </row>
    <row r="568" spans="1:26">
      <c r="A568" s="3">
        <v>46233</v>
      </c>
      <c r="B568">
        <v>3952.5</v>
      </c>
      <c r="C568">
        <v>-5.4000000000000003E-3</v>
      </c>
      <c r="D568">
        <v>61870</v>
      </c>
      <c r="E568">
        <v>-9.300000000000001E-3</v>
      </c>
      <c r="F568">
        <v>2162</v>
      </c>
      <c r="G568" t="s">
        <v>31</v>
      </c>
      <c r="H568">
        <v>537</v>
      </c>
      <c r="I568">
        <v>0</v>
      </c>
      <c r="J568">
        <v>0</v>
      </c>
      <c r="K568">
        <v>537</v>
      </c>
      <c r="L568">
        <v>536</v>
      </c>
      <c r="M568">
        <v>537</v>
      </c>
      <c r="N568">
        <v>536</v>
      </c>
      <c r="O568">
        <v>1.8656716417910447E-3</v>
      </c>
      <c r="R568">
        <v>1.8656716417910447E-3</v>
      </c>
      <c r="S568">
        <v>5700</v>
      </c>
      <c r="T568">
        <v>536.38589999999999</v>
      </c>
      <c r="U568">
        <v>540</v>
      </c>
      <c r="V568">
        <v>382</v>
      </c>
      <c r="Z568">
        <v>0.44224537037037037</v>
      </c>
    </row>
    <row r="569" spans="1:26">
      <c r="A569" s="3">
        <v>46233</v>
      </c>
      <c r="B569">
        <v>3952.5</v>
      </c>
      <c r="C569">
        <v>-5.4000000000000003E-3</v>
      </c>
      <c r="D569">
        <v>61870</v>
      </c>
      <c r="E569">
        <v>-9.300000000000001E-3</v>
      </c>
      <c r="F569">
        <v>2229</v>
      </c>
      <c r="G569" t="s">
        <v>32</v>
      </c>
      <c r="H569">
        <v>3119</v>
      </c>
      <c r="I569">
        <v>-76</v>
      </c>
      <c r="J569">
        <v>-2.3787167449139279E-2</v>
      </c>
      <c r="K569">
        <v>3195</v>
      </c>
      <c r="L569">
        <v>3195</v>
      </c>
      <c r="M569">
        <v>3195</v>
      </c>
      <c r="N569">
        <v>3035</v>
      </c>
      <c r="O569">
        <v>-2.3787167449139279E-2</v>
      </c>
      <c r="P569">
        <v>3123</v>
      </c>
      <c r="Q569">
        <v>-1.2808197246237591E-3</v>
      </c>
      <c r="R569">
        <v>2.7677100494233938E-2</v>
      </c>
      <c r="S569">
        <v>657800</v>
      </c>
      <c r="T569">
        <v>3114.4901</v>
      </c>
      <c r="U569">
        <v>3209</v>
      </c>
      <c r="V569">
        <v>2756</v>
      </c>
      <c r="Z569">
        <v>0.64583333333333337</v>
      </c>
    </row>
    <row r="570" spans="1:26">
      <c r="A570" s="3">
        <v>46233</v>
      </c>
      <c r="B570">
        <v>3952.5</v>
      </c>
      <c r="C570">
        <v>-5.4000000000000003E-3</v>
      </c>
      <c r="D570">
        <v>61870</v>
      </c>
      <c r="E570">
        <v>-9.300000000000001E-3</v>
      </c>
      <c r="F570">
        <v>2768</v>
      </c>
      <c r="G570" t="s">
        <v>33</v>
      </c>
      <c r="H570">
        <v>5345</v>
      </c>
      <c r="I570">
        <v>7</v>
      </c>
      <c r="J570">
        <v>1.3113525665043087E-3</v>
      </c>
      <c r="K570">
        <v>5338</v>
      </c>
      <c r="L570">
        <v>5340</v>
      </c>
      <c r="M570">
        <v>5373</v>
      </c>
      <c r="N570">
        <v>5279</v>
      </c>
      <c r="O570">
        <v>9.3632958801498128E-4</v>
      </c>
      <c r="P570">
        <v>5340</v>
      </c>
      <c r="Q570">
        <v>9.3632958801498128E-4</v>
      </c>
      <c r="R570">
        <v>1.2502367872703164E-2</v>
      </c>
      <c r="S570">
        <v>1174200</v>
      </c>
      <c r="T570">
        <v>5340.6760999999997</v>
      </c>
      <c r="U570">
        <v>7257</v>
      </c>
      <c r="V570">
        <v>4923</v>
      </c>
      <c r="Z570">
        <v>0.64583333333333337</v>
      </c>
    </row>
    <row r="571" spans="1:26">
      <c r="A571" s="3">
        <v>46233</v>
      </c>
      <c r="B571">
        <v>3952.5</v>
      </c>
      <c r="C571">
        <v>-5.4000000000000003E-3</v>
      </c>
      <c r="D571">
        <v>61870</v>
      </c>
      <c r="E571">
        <v>-9.300000000000001E-3</v>
      </c>
      <c r="F571">
        <v>2769</v>
      </c>
      <c r="G571" t="s">
        <v>34</v>
      </c>
      <c r="H571">
        <v>891</v>
      </c>
      <c r="I571">
        <v>1</v>
      </c>
      <c r="J571">
        <v>1.1235955056179776E-3</v>
      </c>
      <c r="K571">
        <v>890</v>
      </c>
      <c r="L571">
        <v>891</v>
      </c>
      <c r="M571">
        <v>893</v>
      </c>
      <c r="N571">
        <v>891</v>
      </c>
      <c r="O571">
        <v>0</v>
      </c>
      <c r="P571">
        <v>893</v>
      </c>
      <c r="Q571">
        <v>-2.2396416573348264E-3</v>
      </c>
      <c r="R571">
        <v>0</v>
      </c>
      <c r="S571">
        <v>2200</v>
      </c>
      <c r="T571">
        <v>891.63630000000001</v>
      </c>
      <c r="U571">
        <v>990</v>
      </c>
      <c r="V571">
        <v>807</v>
      </c>
      <c r="Z571">
        <v>0.64583333333333337</v>
      </c>
    </row>
    <row r="572" spans="1:26">
      <c r="A572" s="3">
        <v>46233</v>
      </c>
      <c r="B572">
        <v>3952.5</v>
      </c>
      <c r="C572">
        <v>-5.4000000000000003E-3</v>
      </c>
      <c r="D572">
        <v>61870</v>
      </c>
      <c r="E572">
        <v>-9.300000000000001E-3</v>
      </c>
      <c r="F572">
        <v>2914</v>
      </c>
      <c r="G572" t="s">
        <v>35</v>
      </c>
      <c r="H572">
        <v>6665</v>
      </c>
      <c r="I572">
        <v>-116</v>
      </c>
      <c r="J572">
        <v>-1.7106621442265154E-2</v>
      </c>
      <c r="K572">
        <v>6781</v>
      </c>
      <c r="L572">
        <v>6800</v>
      </c>
      <c r="M572">
        <v>6820</v>
      </c>
      <c r="N572">
        <v>6619</v>
      </c>
      <c r="O572">
        <v>-1.9852941176470587E-2</v>
      </c>
      <c r="P572">
        <v>6631</v>
      </c>
      <c r="Q572">
        <v>5.127431759915548E-3</v>
      </c>
      <c r="R572">
        <v>6.949690285541623E-3</v>
      </c>
      <c r="S572">
        <v>5773400</v>
      </c>
      <c r="T572">
        <v>6681.3181000000004</v>
      </c>
      <c r="U572">
        <v>6832</v>
      </c>
      <c r="V572">
        <v>5451</v>
      </c>
      <c r="Z572">
        <v>0.64583333333333337</v>
      </c>
    </row>
    <row r="573" spans="1:26">
      <c r="A573" s="3">
        <v>46233</v>
      </c>
      <c r="B573">
        <v>3952.5</v>
      </c>
      <c r="C573">
        <v>-5.4000000000000003E-3</v>
      </c>
      <c r="D573">
        <v>61870</v>
      </c>
      <c r="E573">
        <v>-9.300000000000001E-3</v>
      </c>
      <c r="F573">
        <v>3003</v>
      </c>
      <c r="G573" t="s">
        <v>36</v>
      </c>
      <c r="H573">
        <v>1829.5</v>
      </c>
      <c r="I573">
        <v>-77.5</v>
      </c>
      <c r="J573">
        <v>-4.0639748295752488E-2</v>
      </c>
      <c r="K573">
        <v>1907</v>
      </c>
      <c r="L573">
        <v>1904.5</v>
      </c>
      <c r="M573">
        <v>1913</v>
      </c>
      <c r="N573">
        <v>1819</v>
      </c>
      <c r="O573">
        <v>-3.9380414807035968E-2</v>
      </c>
      <c r="P573">
        <v>1835</v>
      </c>
      <c r="Q573">
        <v>-2.997275204359673E-3</v>
      </c>
      <c r="R573">
        <v>5.77240241891149E-3</v>
      </c>
      <c r="S573">
        <v>3926000</v>
      </c>
      <c r="T573">
        <v>1841.1768</v>
      </c>
      <c r="U573">
        <v>2094</v>
      </c>
      <c r="V573">
        <v>1620.5</v>
      </c>
      <c r="Z573">
        <v>0.64583333333333337</v>
      </c>
    </row>
    <row r="574" spans="1:26">
      <c r="A574" s="3">
        <v>46233</v>
      </c>
      <c r="B574">
        <v>3952.5</v>
      </c>
      <c r="C574">
        <v>-5.4000000000000003E-3</v>
      </c>
      <c r="D574">
        <v>61870</v>
      </c>
      <c r="E574">
        <v>-9.300000000000001E-3</v>
      </c>
      <c r="F574">
        <v>3407</v>
      </c>
      <c r="G574" t="s">
        <v>37</v>
      </c>
      <c r="H574">
        <v>1810</v>
      </c>
      <c r="I574">
        <v>-20.5</v>
      </c>
      <c r="J574">
        <v>-1.1199125921879268E-2</v>
      </c>
      <c r="K574">
        <v>1830.5</v>
      </c>
      <c r="L574">
        <v>1801</v>
      </c>
      <c r="M574">
        <v>1818.5</v>
      </c>
      <c r="N574">
        <v>1785.5</v>
      </c>
      <c r="O574">
        <v>4.9972237645752359E-3</v>
      </c>
      <c r="P574">
        <v>1796.5</v>
      </c>
      <c r="Q574">
        <v>7.5146117450598385E-3</v>
      </c>
      <c r="R574">
        <v>1.3721646597591711E-2</v>
      </c>
      <c r="S574">
        <v>5964200</v>
      </c>
      <c r="T574">
        <v>1806.4429</v>
      </c>
      <c r="U574">
        <v>1906</v>
      </c>
      <c r="V574">
        <v>1415</v>
      </c>
      <c r="Z574">
        <v>0.64583333333333337</v>
      </c>
    </row>
    <row r="575" spans="1:26">
      <c r="A575" s="3">
        <v>46233</v>
      </c>
      <c r="B575">
        <v>3952.5</v>
      </c>
      <c r="C575">
        <v>-5.4000000000000003E-3</v>
      </c>
      <c r="D575">
        <v>61870</v>
      </c>
      <c r="E575">
        <v>-9.300000000000001E-3</v>
      </c>
      <c r="F575">
        <v>4008</v>
      </c>
      <c r="G575" t="s">
        <v>38</v>
      </c>
      <c r="H575">
        <v>1225</v>
      </c>
      <c r="I575">
        <v>0</v>
      </c>
      <c r="J575">
        <v>0</v>
      </c>
      <c r="K575">
        <v>1225</v>
      </c>
      <c r="L575">
        <v>1216</v>
      </c>
      <c r="M575">
        <v>1237</v>
      </c>
      <c r="N575">
        <v>1206</v>
      </c>
      <c r="O575">
        <v>7.4013157894736838E-3</v>
      </c>
      <c r="P575">
        <v>1228</v>
      </c>
      <c r="Q575">
        <v>-2.4429967426710096E-3</v>
      </c>
      <c r="R575">
        <v>1.5754560530679935E-2</v>
      </c>
      <c r="S575">
        <v>160800</v>
      </c>
      <c r="T575">
        <v>1225.5416</v>
      </c>
      <c r="U575">
        <v>1398</v>
      </c>
      <c r="V575">
        <v>1141</v>
      </c>
      <c r="Z575">
        <v>0.64583333333333337</v>
      </c>
    </row>
    <row r="576" spans="1:26">
      <c r="A576" s="3">
        <v>46233</v>
      </c>
      <c r="B576">
        <v>3952.5</v>
      </c>
      <c r="C576">
        <v>-5.4000000000000003E-3</v>
      </c>
      <c r="D576">
        <v>61870</v>
      </c>
      <c r="E576">
        <v>-9.300000000000001E-3</v>
      </c>
      <c r="F576">
        <v>4026</v>
      </c>
      <c r="G576" t="s">
        <v>39</v>
      </c>
      <c r="H576">
        <v>1527</v>
      </c>
      <c r="I576">
        <v>7</v>
      </c>
      <c r="J576">
        <v>4.6052631578947364E-3</v>
      </c>
      <c r="K576">
        <v>1520</v>
      </c>
      <c r="L576">
        <v>1507</v>
      </c>
      <c r="M576">
        <v>1546</v>
      </c>
      <c r="N576">
        <v>1505</v>
      </c>
      <c r="O576">
        <v>1.3271400132714002E-2</v>
      </c>
      <c r="P576">
        <v>1540</v>
      </c>
      <c r="Q576">
        <v>-8.4415584415584409E-3</v>
      </c>
      <c r="R576">
        <v>1.4617940199335547E-2</v>
      </c>
      <c r="S576">
        <v>26500</v>
      </c>
      <c r="T576">
        <v>1527.9018000000001</v>
      </c>
      <c r="U576">
        <v>2148</v>
      </c>
      <c r="V576">
        <v>1480</v>
      </c>
      <c r="Z576">
        <v>0.64583333333333337</v>
      </c>
    </row>
    <row r="577" spans="1:26">
      <c r="A577" s="3">
        <v>46233</v>
      </c>
      <c r="B577">
        <v>3952.5</v>
      </c>
      <c r="C577">
        <v>-5.4000000000000003E-3</v>
      </c>
      <c r="D577">
        <v>61870</v>
      </c>
      <c r="E577">
        <v>-9.300000000000001E-3</v>
      </c>
      <c r="F577">
        <v>4062</v>
      </c>
      <c r="G577" t="s">
        <v>40</v>
      </c>
      <c r="H577">
        <v>13650</v>
      </c>
      <c r="I577">
        <v>180</v>
      </c>
      <c r="J577">
        <v>1.3363028953229399E-2</v>
      </c>
      <c r="K577">
        <v>13470</v>
      </c>
      <c r="L577">
        <v>13475</v>
      </c>
      <c r="M577">
        <v>14700</v>
      </c>
      <c r="N577">
        <v>13095</v>
      </c>
      <c r="O577">
        <v>1.2987012987012988E-2</v>
      </c>
      <c r="P577">
        <v>14080</v>
      </c>
      <c r="Q577">
        <v>-3.0539772727272728E-2</v>
      </c>
      <c r="R577">
        <v>4.2382588774341354E-2</v>
      </c>
      <c r="S577">
        <v>10002100</v>
      </c>
      <c r="T577">
        <v>14003.243700000001</v>
      </c>
      <c r="U577">
        <v>27480</v>
      </c>
      <c r="V577">
        <v>6592</v>
      </c>
      <c r="Z577">
        <v>0.64583333333333337</v>
      </c>
    </row>
    <row r="578" spans="1:26">
      <c r="A578" s="3">
        <v>46233</v>
      </c>
      <c r="B578">
        <v>3952.5</v>
      </c>
      <c r="C578">
        <v>-5.4000000000000003E-3</v>
      </c>
      <c r="D578">
        <v>61870</v>
      </c>
      <c r="E578">
        <v>-9.300000000000001E-3</v>
      </c>
      <c r="F578">
        <v>4063</v>
      </c>
      <c r="G578" t="s">
        <v>41</v>
      </c>
      <c r="H578">
        <v>5756</v>
      </c>
      <c r="I578">
        <v>66</v>
      </c>
      <c r="J578">
        <v>1.1599297012302284E-2</v>
      </c>
      <c r="K578">
        <v>5690</v>
      </c>
      <c r="L578">
        <v>5712</v>
      </c>
      <c r="M578">
        <v>5879</v>
      </c>
      <c r="N578">
        <v>5696</v>
      </c>
      <c r="O578">
        <v>7.7030812324929976E-3</v>
      </c>
      <c r="P578">
        <v>5782</v>
      </c>
      <c r="Q578">
        <v>-4.4967139398132136E-3</v>
      </c>
      <c r="R578">
        <v>1.0533707865168539E-2</v>
      </c>
      <c r="S578">
        <v>10102300</v>
      </c>
      <c r="T578">
        <v>5790.8257000000003</v>
      </c>
      <c r="U578">
        <v>7930</v>
      </c>
      <c r="V578">
        <v>4812</v>
      </c>
      <c r="Z578">
        <v>0.64583333333333337</v>
      </c>
    </row>
    <row r="579" spans="1:26">
      <c r="A579" s="3">
        <v>46233</v>
      </c>
      <c r="B579">
        <v>3952.5</v>
      </c>
      <c r="C579">
        <v>-5.4000000000000003E-3</v>
      </c>
      <c r="D579">
        <v>61870</v>
      </c>
      <c r="E579">
        <v>-9.300000000000001E-3</v>
      </c>
      <c r="F579">
        <v>4068</v>
      </c>
      <c r="G579" t="s">
        <v>42</v>
      </c>
      <c r="H579">
        <v>1652</v>
      </c>
      <c r="I579">
        <v>1</v>
      </c>
      <c r="J579">
        <v>6.0569351907934583E-4</v>
      </c>
      <c r="K579">
        <v>1651</v>
      </c>
      <c r="L579">
        <v>1651</v>
      </c>
      <c r="M579">
        <v>1668</v>
      </c>
      <c r="N579">
        <v>1651</v>
      </c>
      <c r="O579">
        <v>6.0569351907934583E-4</v>
      </c>
      <c r="P579">
        <v>1653</v>
      </c>
      <c r="Q579">
        <v>-6.0496067755595891E-4</v>
      </c>
      <c r="R579">
        <v>6.0569351907934583E-4</v>
      </c>
      <c r="S579">
        <v>900</v>
      </c>
      <c r="T579">
        <v>1655.5554999999999</v>
      </c>
      <c r="U579">
        <v>2000</v>
      </c>
      <c r="V579">
        <v>1557</v>
      </c>
      <c r="Z579">
        <v>0.64583333333333337</v>
      </c>
    </row>
    <row r="580" spans="1:26">
      <c r="A580" s="3">
        <v>46233</v>
      </c>
      <c r="B580">
        <v>3952.5</v>
      </c>
      <c r="C580">
        <v>-5.4000000000000003E-3</v>
      </c>
      <c r="D580">
        <v>61870</v>
      </c>
      <c r="E580">
        <v>-9.300000000000001E-3</v>
      </c>
      <c r="F580">
        <v>4100</v>
      </c>
      <c r="G580" t="s">
        <v>43</v>
      </c>
      <c r="H580">
        <v>1311</v>
      </c>
      <c r="I580">
        <v>53</v>
      </c>
      <c r="J580">
        <v>4.2130365659777423E-2</v>
      </c>
      <c r="K580">
        <v>1258</v>
      </c>
      <c r="L580">
        <v>1275</v>
      </c>
      <c r="M580">
        <v>1323</v>
      </c>
      <c r="N580">
        <v>1250</v>
      </c>
      <c r="O580">
        <v>2.823529411764706E-2</v>
      </c>
      <c r="P580">
        <v>1303</v>
      </c>
      <c r="Q580">
        <v>6.1396776669224865E-3</v>
      </c>
      <c r="R580">
        <v>4.8800000000000003E-2</v>
      </c>
      <c r="S580">
        <v>44400</v>
      </c>
      <c r="T580">
        <v>1297.1441</v>
      </c>
      <c r="U580">
        <v>2219</v>
      </c>
      <c r="V580">
        <v>1153</v>
      </c>
      <c r="Z580">
        <v>0.64583333333333337</v>
      </c>
    </row>
    <row r="581" spans="1:26">
      <c r="A581" s="3">
        <v>46233</v>
      </c>
      <c r="B581">
        <v>3952.5</v>
      </c>
      <c r="C581">
        <v>-5.4000000000000003E-3</v>
      </c>
      <c r="D581">
        <v>61870</v>
      </c>
      <c r="E581">
        <v>-9.300000000000001E-3</v>
      </c>
      <c r="F581">
        <v>4182</v>
      </c>
      <c r="G581" t="s">
        <v>44</v>
      </c>
      <c r="H581">
        <v>3866</v>
      </c>
      <c r="I581">
        <v>46</v>
      </c>
      <c r="J581">
        <v>1.2041884816753926E-2</v>
      </c>
      <c r="K581">
        <v>3820</v>
      </c>
      <c r="L581">
        <v>3751</v>
      </c>
      <c r="M581">
        <v>3970</v>
      </c>
      <c r="N581">
        <v>3711</v>
      </c>
      <c r="O581">
        <v>3.0658491069048253E-2</v>
      </c>
      <c r="P581">
        <v>3890</v>
      </c>
      <c r="Q581">
        <v>-6.169665809768638E-3</v>
      </c>
      <c r="R581">
        <v>4.176771759633522E-2</v>
      </c>
      <c r="S581">
        <v>1232300</v>
      </c>
      <c r="T581">
        <v>3862.0205000000001</v>
      </c>
      <c r="U581">
        <v>5738</v>
      </c>
      <c r="V581">
        <v>2830.5</v>
      </c>
      <c r="Z581">
        <v>0.64583333333333337</v>
      </c>
    </row>
    <row r="582" spans="1:26">
      <c r="A582" s="3">
        <v>46233</v>
      </c>
      <c r="B582">
        <v>3952.5</v>
      </c>
      <c r="C582">
        <v>-5.4000000000000003E-3</v>
      </c>
      <c r="D582">
        <v>61870</v>
      </c>
      <c r="E582">
        <v>-9.300000000000001E-3</v>
      </c>
      <c r="F582">
        <v>4188</v>
      </c>
      <c r="G582" t="s">
        <v>45</v>
      </c>
      <c r="H582">
        <v>1137.5</v>
      </c>
      <c r="I582">
        <v>-18</v>
      </c>
      <c r="J582">
        <v>-1.5577672003461706E-2</v>
      </c>
      <c r="K582">
        <v>1155.5</v>
      </c>
      <c r="L582">
        <v>1143.5</v>
      </c>
      <c r="M582">
        <v>1156.5</v>
      </c>
      <c r="N582">
        <v>1129</v>
      </c>
      <c r="O582">
        <v>-5.2470485351989509E-3</v>
      </c>
      <c r="P582">
        <v>1138.5</v>
      </c>
      <c r="Q582">
        <v>-8.7834870443566099E-4</v>
      </c>
      <c r="R582">
        <v>7.5287865367581934E-3</v>
      </c>
      <c r="S582">
        <v>6749200</v>
      </c>
      <c r="T582">
        <v>1139.6276</v>
      </c>
      <c r="U582">
        <v>1232.5</v>
      </c>
      <c r="V582">
        <v>846.4</v>
      </c>
      <c r="Z582">
        <v>0.64583333333333337</v>
      </c>
    </row>
    <row r="583" spans="1:26">
      <c r="A583" s="3">
        <v>46233</v>
      </c>
      <c r="B583">
        <v>3952.5</v>
      </c>
      <c r="C583">
        <v>-5.4000000000000003E-3</v>
      </c>
      <c r="D583">
        <v>61870</v>
      </c>
      <c r="E583">
        <v>-9.300000000000001E-3</v>
      </c>
      <c r="F583">
        <v>4220</v>
      </c>
      <c r="G583" t="s">
        <v>46</v>
      </c>
      <c r="H583">
        <v>1816</v>
      </c>
      <c r="I583">
        <v>29</v>
      </c>
      <c r="J583">
        <v>1.6228315612758813E-2</v>
      </c>
      <c r="K583">
        <v>1787</v>
      </c>
      <c r="L583">
        <v>1766</v>
      </c>
      <c r="M583">
        <v>1841</v>
      </c>
      <c r="N583">
        <v>1754</v>
      </c>
      <c r="O583">
        <v>2.8312570781426953E-2</v>
      </c>
      <c r="P583">
        <v>1824</v>
      </c>
      <c r="Q583">
        <v>-4.3859649122807015E-3</v>
      </c>
      <c r="R583">
        <v>3.5347776510832381E-2</v>
      </c>
      <c r="S583">
        <v>150800</v>
      </c>
      <c r="T583">
        <v>1809.2293999999999</v>
      </c>
      <c r="U583">
        <v>1921</v>
      </c>
      <c r="V583">
        <v>1487</v>
      </c>
      <c r="Z583">
        <v>0.64583333333333337</v>
      </c>
    </row>
    <row r="584" spans="1:26">
      <c r="A584" s="3">
        <v>46233</v>
      </c>
      <c r="B584">
        <v>3952.5</v>
      </c>
      <c r="C584">
        <v>-5.4000000000000003E-3</v>
      </c>
      <c r="D584">
        <v>61870</v>
      </c>
      <c r="E584">
        <v>-9.300000000000001E-3</v>
      </c>
      <c r="F584">
        <v>4334</v>
      </c>
      <c r="G584" t="s">
        <v>47</v>
      </c>
      <c r="H584">
        <v>377</v>
      </c>
      <c r="I584">
        <v>2</v>
      </c>
      <c r="J584">
        <v>5.3333333333333332E-3</v>
      </c>
      <c r="K584">
        <v>375</v>
      </c>
      <c r="L584">
        <v>374</v>
      </c>
      <c r="M584">
        <v>378</v>
      </c>
      <c r="N584">
        <v>374</v>
      </c>
      <c r="O584">
        <v>8.0213903743315516E-3</v>
      </c>
      <c r="P584">
        <v>377</v>
      </c>
      <c r="Q584">
        <v>0</v>
      </c>
      <c r="R584">
        <v>8.0213903743315516E-3</v>
      </c>
      <c r="S584">
        <v>4300</v>
      </c>
      <c r="T584">
        <v>376.279</v>
      </c>
      <c r="U584">
        <v>426</v>
      </c>
      <c r="V584">
        <v>365</v>
      </c>
      <c r="Z584">
        <v>0.64583333333333337</v>
      </c>
    </row>
    <row r="585" spans="1:26">
      <c r="A585" s="3">
        <v>46233</v>
      </c>
      <c r="B585">
        <v>3952.5</v>
      </c>
      <c r="C585">
        <v>-5.4000000000000003E-3</v>
      </c>
      <c r="D585">
        <v>61870</v>
      </c>
      <c r="E585">
        <v>-9.300000000000001E-3</v>
      </c>
      <c r="F585">
        <v>4523</v>
      </c>
      <c r="G585" t="s">
        <v>48</v>
      </c>
      <c r="H585">
        <v>5031</v>
      </c>
      <c r="I585">
        <v>-79</v>
      </c>
      <c r="J585">
        <v>-1.5459882583170255E-2</v>
      </c>
      <c r="K585">
        <v>5110</v>
      </c>
      <c r="L585">
        <v>5057</v>
      </c>
      <c r="M585">
        <v>5132</v>
      </c>
      <c r="N585">
        <v>4897</v>
      </c>
      <c r="O585">
        <v>-5.1413881748071976E-3</v>
      </c>
      <c r="P585">
        <v>4911</v>
      </c>
      <c r="Q585">
        <v>2.4434941967012829E-2</v>
      </c>
      <c r="R585">
        <v>2.7363692056361036E-2</v>
      </c>
      <c r="S585">
        <v>2428300</v>
      </c>
      <c r="T585">
        <v>4998.8905999999997</v>
      </c>
      <c r="U585">
        <v>5243</v>
      </c>
      <c r="V585">
        <v>3660</v>
      </c>
      <c r="Z585">
        <v>0.64583333333333337</v>
      </c>
    </row>
    <row r="586" spans="1:26">
      <c r="A586" s="3">
        <v>46233</v>
      </c>
      <c r="B586">
        <v>3952.5</v>
      </c>
      <c r="C586">
        <v>-5.4000000000000003E-3</v>
      </c>
      <c r="D586">
        <v>61870</v>
      </c>
      <c r="E586">
        <v>-9.300000000000001E-3</v>
      </c>
      <c r="F586">
        <v>4528</v>
      </c>
      <c r="G586" t="s">
        <v>49</v>
      </c>
      <c r="H586">
        <v>2457.5</v>
      </c>
      <c r="I586">
        <v>-34</v>
      </c>
      <c r="J586">
        <v>-1.3646397752358017E-2</v>
      </c>
      <c r="K586">
        <v>2491.5</v>
      </c>
      <c r="L586">
        <v>2479.5</v>
      </c>
      <c r="M586">
        <v>2482</v>
      </c>
      <c r="N586">
        <v>2404</v>
      </c>
      <c r="O586">
        <v>-8.8727566041540626E-3</v>
      </c>
      <c r="P586">
        <v>2421.5</v>
      </c>
      <c r="Q586">
        <v>1.4866818087962008E-2</v>
      </c>
      <c r="R586">
        <v>2.2254575707154743E-2</v>
      </c>
      <c r="S586">
        <v>1852100</v>
      </c>
      <c r="T586">
        <v>2443.9386</v>
      </c>
      <c r="U586">
        <v>2674.5</v>
      </c>
      <c r="V586">
        <v>2114.5</v>
      </c>
      <c r="Z586">
        <v>0.64583333333333337</v>
      </c>
    </row>
    <row r="587" spans="1:26">
      <c r="A587" s="3">
        <v>46233</v>
      </c>
      <c r="B587">
        <v>3952.5</v>
      </c>
      <c r="C587">
        <v>-5.4000000000000003E-3</v>
      </c>
      <c r="D587">
        <v>61870</v>
      </c>
      <c r="E587">
        <v>-9.300000000000001E-3</v>
      </c>
      <c r="F587">
        <v>4661</v>
      </c>
      <c r="G587" t="s">
        <v>50</v>
      </c>
      <c r="H587">
        <v>2920</v>
      </c>
      <c r="I587">
        <v>-110</v>
      </c>
      <c r="J587">
        <v>-3.6303630363036306E-2</v>
      </c>
      <c r="K587">
        <v>3030</v>
      </c>
      <c r="L587">
        <v>3033</v>
      </c>
      <c r="M587">
        <v>3065</v>
      </c>
      <c r="N587">
        <v>2908</v>
      </c>
      <c r="O587">
        <v>-3.7256841411144083E-2</v>
      </c>
      <c r="P587">
        <v>2913</v>
      </c>
      <c r="Q587">
        <v>2.403020940611054E-3</v>
      </c>
      <c r="R587">
        <v>4.1265474552957355E-3</v>
      </c>
      <c r="S587">
        <v>10626000</v>
      </c>
      <c r="T587">
        <v>2942.9731999999999</v>
      </c>
      <c r="U587">
        <v>3051</v>
      </c>
      <c r="V587">
        <v>2103</v>
      </c>
      <c r="Z587">
        <v>0.64583333333333337</v>
      </c>
    </row>
    <row r="588" spans="1:26">
      <c r="A588" s="3">
        <v>46233</v>
      </c>
      <c r="B588">
        <v>3952.5</v>
      </c>
      <c r="C588">
        <v>-5.4000000000000003E-3</v>
      </c>
      <c r="D588">
        <v>61870</v>
      </c>
      <c r="E588">
        <v>-9.300000000000001E-3</v>
      </c>
      <c r="F588">
        <v>5020</v>
      </c>
      <c r="G588" t="s">
        <v>51</v>
      </c>
      <c r="H588">
        <v>1304</v>
      </c>
      <c r="I588">
        <v>-6.5</v>
      </c>
      <c r="J588">
        <v>-4.9599389545974815E-3</v>
      </c>
      <c r="K588">
        <v>1310.5</v>
      </c>
      <c r="L588">
        <v>1310</v>
      </c>
      <c r="M588">
        <v>1323</v>
      </c>
      <c r="N588">
        <v>1301.5</v>
      </c>
      <c r="O588">
        <v>-4.5801526717557254E-3</v>
      </c>
      <c r="P588">
        <v>1307</v>
      </c>
      <c r="Q588">
        <v>-2.2953328232593728E-3</v>
      </c>
      <c r="R588">
        <v>1.9208605455243949E-3</v>
      </c>
      <c r="S588">
        <v>7203900</v>
      </c>
      <c r="T588">
        <v>1308.1823999999999</v>
      </c>
      <c r="U588">
        <v>1552.5</v>
      </c>
      <c r="V588">
        <v>1113</v>
      </c>
      <c r="Z588">
        <v>0.64583333333333337</v>
      </c>
    </row>
    <row r="589" spans="1:26">
      <c r="A589" s="3">
        <v>46233</v>
      </c>
      <c r="B589">
        <v>3952.5</v>
      </c>
      <c r="C589">
        <v>-5.4000000000000003E-3</v>
      </c>
      <c r="D589">
        <v>61870</v>
      </c>
      <c r="E589">
        <v>-9.300000000000001E-3</v>
      </c>
      <c r="F589">
        <v>5201</v>
      </c>
      <c r="G589" t="s">
        <v>52</v>
      </c>
      <c r="H589">
        <v>5975</v>
      </c>
      <c r="I589">
        <v>-85</v>
      </c>
      <c r="J589">
        <v>-1.4026402640264026E-2</v>
      </c>
      <c r="K589">
        <v>6060</v>
      </c>
      <c r="L589">
        <v>6000</v>
      </c>
      <c r="M589">
        <v>6090</v>
      </c>
      <c r="N589">
        <v>5948</v>
      </c>
      <c r="O589">
        <v>-4.1666666666666666E-3</v>
      </c>
      <c r="P589">
        <v>6026</v>
      </c>
      <c r="Q589">
        <v>-8.46332558911384E-3</v>
      </c>
      <c r="R589">
        <v>4.5393409549428377E-3</v>
      </c>
      <c r="S589">
        <v>2888800</v>
      </c>
      <c r="T589">
        <v>5985.7151999999996</v>
      </c>
      <c r="U589">
        <v>8315</v>
      </c>
      <c r="V589">
        <v>5177</v>
      </c>
      <c r="Z589">
        <v>0.64583333333333337</v>
      </c>
    </row>
    <row r="590" spans="1:26">
      <c r="A590" s="3">
        <v>46233</v>
      </c>
      <c r="B590">
        <v>3952.5</v>
      </c>
      <c r="C590">
        <v>-5.4000000000000003E-3</v>
      </c>
      <c r="D590">
        <v>61870</v>
      </c>
      <c r="E590">
        <v>-9.300000000000001E-3</v>
      </c>
      <c r="F590">
        <v>5302</v>
      </c>
      <c r="G590" t="s">
        <v>53</v>
      </c>
      <c r="H590">
        <v>4695</v>
      </c>
      <c r="I590">
        <v>-5</v>
      </c>
      <c r="J590">
        <v>-1.0638297872340426E-3</v>
      </c>
      <c r="K590">
        <v>4700</v>
      </c>
      <c r="L590">
        <v>4650</v>
      </c>
      <c r="M590">
        <v>4720</v>
      </c>
      <c r="N590">
        <v>4630</v>
      </c>
      <c r="O590">
        <v>9.6774193548387101E-3</v>
      </c>
      <c r="P590">
        <v>4690</v>
      </c>
      <c r="Q590">
        <v>1.0660980810234541E-3</v>
      </c>
      <c r="R590">
        <v>1.4038876889848811E-2</v>
      </c>
      <c r="S590">
        <v>74900</v>
      </c>
      <c r="T590">
        <v>4691.8558000000003</v>
      </c>
      <c r="U590">
        <v>5080</v>
      </c>
      <c r="V590">
        <v>4390</v>
      </c>
      <c r="Z590">
        <v>0.64583333333333337</v>
      </c>
    </row>
    <row r="591" spans="1:26">
      <c r="A591" s="3">
        <v>46233</v>
      </c>
      <c r="B591">
        <v>3952.5</v>
      </c>
      <c r="C591">
        <v>-5.4000000000000003E-3</v>
      </c>
      <c r="D591">
        <v>61870</v>
      </c>
      <c r="E591">
        <v>-9.300000000000001E-3</v>
      </c>
      <c r="F591">
        <v>5310</v>
      </c>
      <c r="G591" t="s">
        <v>54</v>
      </c>
      <c r="H591">
        <v>6070</v>
      </c>
      <c r="I591">
        <v>40</v>
      </c>
      <c r="J591">
        <v>6.6334991708126038E-3</v>
      </c>
      <c r="K591">
        <v>6030</v>
      </c>
      <c r="L591">
        <v>5950</v>
      </c>
      <c r="M591">
        <v>6180</v>
      </c>
      <c r="N591">
        <v>5940</v>
      </c>
      <c r="O591">
        <v>2.0168067226890758E-2</v>
      </c>
      <c r="P591">
        <v>6130</v>
      </c>
      <c r="Q591">
        <v>-9.7879282218597055E-3</v>
      </c>
      <c r="R591">
        <v>2.1885521885521887E-2</v>
      </c>
      <c r="S591">
        <v>113500</v>
      </c>
      <c r="T591">
        <v>6072.8634000000002</v>
      </c>
      <c r="U591">
        <v>8990</v>
      </c>
      <c r="V591">
        <v>4825</v>
      </c>
      <c r="Z591">
        <v>0.64583333333333337</v>
      </c>
    </row>
    <row r="592" spans="1:26">
      <c r="A592" s="3">
        <v>46233</v>
      </c>
      <c r="B592">
        <v>3952.5</v>
      </c>
      <c r="C592">
        <v>-5.4000000000000003E-3</v>
      </c>
      <c r="D592">
        <v>61870</v>
      </c>
      <c r="E592">
        <v>-9.300000000000001E-3</v>
      </c>
      <c r="F592">
        <v>5334</v>
      </c>
      <c r="G592" t="s">
        <v>55</v>
      </c>
      <c r="H592">
        <v>8903</v>
      </c>
      <c r="I592">
        <v>-175</v>
      </c>
      <c r="J592">
        <v>-1.9277373870896675E-2</v>
      </c>
      <c r="K592">
        <v>9078</v>
      </c>
      <c r="L592">
        <v>9020</v>
      </c>
      <c r="M592">
        <v>9130</v>
      </c>
      <c r="N592">
        <v>8848</v>
      </c>
      <c r="O592">
        <v>-1.2971175166297118E-2</v>
      </c>
      <c r="P592">
        <v>8998</v>
      </c>
      <c r="Q592">
        <v>-1.0557901755945766E-2</v>
      </c>
      <c r="R592">
        <v>6.2160940325497287E-3</v>
      </c>
      <c r="S592">
        <v>1223700</v>
      </c>
      <c r="T592">
        <v>8942.8376000000007</v>
      </c>
      <c r="U592">
        <v>11265</v>
      </c>
      <c r="V592">
        <v>6421</v>
      </c>
      <c r="Z592">
        <v>0.64583333333333337</v>
      </c>
    </row>
    <row r="593" spans="1:26">
      <c r="A593" s="3">
        <v>46233</v>
      </c>
      <c r="B593">
        <v>3952.5</v>
      </c>
      <c r="C593">
        <v>-5.4000000000000003E-3</v>
      </c>
      <c r="D593">
        <v>61870</v>
      </c>
      <c r="E593">
        <v>-9.300000000000001E-3</v>
      </c>
      <c r="F593">
        <v>5706</v>
      </c>
      <c r="G593" t="s">
        <v>56</v>
      </c>
      <c r="H593">
        <v>27095</v>
      </c>
      <c r="I593">
        <v>1430</v>
      </c>
      <c r="J593">
        <v>5.5717903759984415E-2</v>
      </c>
      <c r="K593">
        <v>25665</v>
      </c>
      <c r="L593">
        <v>25670</v>
      </c>
      <c r="M593">
        <v>28080</v>
      </c>
      <c r="N593">
        <v>24950</v>
      </c>
      <c r="O593">
        <v>5.5512271133619014E-2</v>
      </c>
      <c r="P593">
        <v>27300</v>
      </c>
      <c r="Q593">
        <v>-7.5091575091575094E-3</v>
      </c>
      <c r="R593">
        <v>8.5971943887775557E-2</v>
      </c>
      <c r="S593">
        <v>1614000</v>
      </c>
      <c r="T593">
        <v>27062.082999999999</v>
      </c>
      <c r="U593">
        <v>57700</v>
      </c>
      <c r="V593">
        <v>17995</v>
      </c>
      <c r="Z593">
        <v>0.64583333333333337</v>
      </c>
    </row>
    <row r="594" spans="1:26">
      <c r="A594" s="3">
        <v>46233</v>
      </c>
      <c r="B594">
        <v>3952.5</v>
      </c>
      <c r="C594">
        <v>-5.4000000000000003E-3</v>
      </c>
      <c r="D594">
        <v>61870</v>
      </c>
      <c r="E594">
        <v>-9.300000000000001E-3</v>
      </c>
      <c r="F594">
        <v>5711</v>
      </c>
      <c r="G594" t="s">
        <v>57</v>
      </c>
      <c r="H594">
        <v>3971</v>
      </c>
      <c r="I594">
        <v>27</v>
      </c>
      <c r="J594">
        <v>6.8458417849898579E-3</v>
      </c>
      <c r="K594">
        <v>3944</v>
      </c>
      <c r="L594">
        <v>3906</v>
      </c>
      <c r="M594">
        <v>4026</v>
      </c>
      <c r="N594">
        <v>3894</v>
      </c>
      <c r="O594">
        <v>1.6641065028161803E-2</v>
      </c>
      <c r="P594">
        <v>3962</v>
      </c>
      <c r="Q594">
        <v>2.2715800100959111E-3</v>
      </c>
      <c r="R594">
        <v>1.977401129943503E-2</v>
      </c>
      <c r="S594">
        <v>1074300</v>
      </c>
      <c r="T594">
        <v>3962.9618</v>
      </c>
      <c r="U594">
        <v>6126</v>
      </c>
      <c r="V594">
        <v>3690</v>
      </c>
      <c r="Z594">
        <v>0.64583333333333337</v>
      </c>
    </row>
    <row r="595" spans="1:26">
      <c r="A595" s="3">
        <v>46233</v>
      </c>
      <c r="B595">
        <v>3952.5</v>
      </c>
      <c r="C595">
        <v>-5.4000000000000003E-3</v>
      </c>
      <c r="D595">
        <v>61870</v>
      </c>
      <c r="E595">
        <v>-9.300000000000001E-3</v>
      </c>
      <c r="F595">
        <v>5713</v>
      </c>
      <c r="G595" t="s">
        <v>58</v>
      </c>
      <c r="H595">
        <v>7430</v>
      </c>
      <c r="I595">
        <v>115</v>
      </c>
      <c r="J595">
        <v>1.5721120984278879E-2</v>
      </c>
      <c r="K595">
        <v>7315</v>
      </c>
      <c r="L595">
        <v>7224</v>
      </c>
      <c r="M595">
        <v>7502</v>
      </c>
      <c r="N595">
        <v>7134</v>
      </c>
      <c r="O595">
        <v>2.8516057585825028E-2</v>
      </c>
      <c r="P595">
        <v>7397</v>
      </c>
      <c r="Q595">
        <v>4.4612680816547247E-3</v>
      </c>
      <c r="R595">
        <v>4.1491449397252592E-2</v>
      </c>
      <c r="S595">
        <v>2781900</v>
      </c>
      <c r="T595">
        <v>7368.0361000000003</v>
      </c>
      <c r="U595">
        <v>13300</v>
      </c>
      <c r="V595">
        <v>6552</v>
      </c>
      <c r="Z595">
        <v>0.64583333333333337</v>
      </c>
    </row>
    <row r="596" spans="1:26">
      <c r="A596" s="3">
        <v>46233</v>
      </c>
      <c r="B596">
        <v>3952.5</v>
      </c>
      <c r="C596">
        <v>-5.4000000000000003E-3</v>
      </c>
      <c r="D596">
        <v>61870</v>
      </c>
      <c r="E596">
        <v>-9.300000000000001E-3</v>
      </c>
      <c r="F596">
        <v>5802</v>
      </c>
      <c r="G596" t="s">
        <v>59</v>
      </c>
      <c r="H596">
        <v>2109.5</v>
      </c>
      <c r="I596">
        <v>37.5</v>
      </c>
      <c r="J596">
        <v>1.8098455598455597E-2</v>
      </c>
      <c r="K596">
        <v>2072</v>
      </c>
      <c r="L596">
        <v>2040.5</v>
      </c>
      <c r="M596">
        <v>2175.5</v>
      </c>
      <c r="N596">
        <v>2013</v>
      </c>
      <c r="O596">
        <v>3.3815241362411173E-2</v>
      </c>
      <c r="P596">
        <v>2095</v>
      </c>
      <c r="Q596">
        <v>6.9212410501193321E-3</v>
      </c>
      <c r="R596">
        <v>4.7938400397416793E-2</v>
      </c>
      <c r="S596">
        <v>26565700</v>
      </c>
      <c r="T596">
        <v>2109.6336000000001</v>
      </c>
      <c r="U596">
        <v>3019</v>
      </c>
      <c r="V596">
        <v>2002.5</v>
      </c>
      <c r="Z596">
        <v>0.64583333333333337</v>
      </c>
    </row>
    <row r="597" spans="1:26">
      <c r="A597" s="3">
        <v>46233</v>
      </c>
      <c r="B597">
        <v>3952.5</v>
      </c>
      <c r="C597">
        <v>-5.4000000000000003E-3</v>
      </c>
      <c r="D597">
        <v>61870</v>
      </c>
      <c r="E597">
        <v>-9.300000000000001E-3</v>
      </c>
      <c r="F597">
        <v>5803</v>
      </c>
      <c r="G597" t="s">
        <v>60</v>
      </c>
      <c r="H597">
        <v>3720</v>
      </c>
      <c r="I597">
        <v>-40</v>
      </c>
      <c r="J597">
        <v>-1.0638297872340425E-2</v>
      </c>
      <c r="K597">
        <v>3760</v>
      </c>
      <c r="L597">
        <v>3750</v>
      </c>
      <c r="M597">
        <v>3927</v>
      </c>
      <c r="N597">
        <v>3690</v>
      </c>
      <c r="O597">
        <v>-8.0000000000000002E-3</v>
      </c>
      <c r="P597">
        <v>3748</v>
      </c>
      <c r="Q597">
        <v>-7.470651013874066E-3</v>
      </c>
      <c r="R597">
        <v>8.130081300813009E-3</v>
      </c>
      <c r="S597">
        <v>48318100</v>
      </c>
      <c r="T597">
        <v>3777.6525000000001</v>
      </c>
      <c r="U597">
        <v>7933</v>
      </c>
      <c r="V597">
        <v>3665</v>
      </c>
      <c r="Z597">
        <v>0.64583333333333337</v>
      </c>
    </row>
    <row r="598" spans="1:26">
      <c r="A598" s="3">
        <v>46233</v>
      </c>
      <c r="B598">
        <v>3952.5</v>
      </c>
      <c r="C598">
        <v>-5.4000000000000003E-3</v>
      </c>
      <c r="D598">
        <v>61870</v>
      </c>
      <c r="E598">
        <v>-9.300000000000001E-3</v>
      </c>
      <c r="F598">
        <v>6038</v>
      </c>
      <c r="G598" t="s">
        <v>61</v>
      </c>
      <c r="H598">
        <v>813</v>
      </c>
      <c r="I598">
        <v>-5</v>
      </c>
      <c r="J598">
        <v>-6.1124694376528121E-3</v>
      </c>
      <c r="K598">
        <v>818</v>
      </c>
      <c r="L598">
        <v>817</v>
      </c>
      <c r="M598">
        <v>821</v>
      </c>
      <c r="N598">
        <v>813</v>
      </c>
      <c r="O598">
        <v>-4.8959608323133411E-3</v>
      </c>
      <c r="P598">
        <v>817</v>
      </c>
      <c r="Q598">
        <v>-4.8959608323133411E-3</v>
      </c>
      <c r="R598">
        <v>0</v>
      </c>
      <c r="S598">
        <v>3400</v>
      </c>
      <c r="T598">
        <v>816.05880000000002</v>
      </c>
      <c r="U598">
        <v>991</v>
      </c>
      <c r="V598">
        <v>790</v>
      </c>
      <c r="Z598">
        <v>0.64583333333333337</v>
      </c>
    </row>
    <row r="599" spans="1:26">
      <c r="A599" s="3">
        <v>46233</v>
      </c>
      <c r="B599">
        <v>3952.5</v>
      </c>
      <c r="C599">
        <v>-5.4000000000000003E-3</v>
      </c>
      <c r="D599">
        <v>61870</v>
      </c>
      <c r="E599">
        <v>-9.300000000000001E-3</v>
      </c>
      <c r="F599">
        <v>6156</v>
      </c>
      <c r="G599" t="s">
        <v>62</v>
      </c>
      <c r="H599">
        <v>1804</v>
      </c>
      <c r="I599">
        <v>26</v>
      </c>
      <c r="J599">
        <v>1.4623172103487065E-2</v>
      </c>
      <c r="K599">
        <v>1778</v>
      </c>
      <c r="L599">
        <v>1798</v>
      </c>
      <c r="M599">
        <v>1828</v>
      </c>
      <c r="N599">
        <v>1778</v>
      </c>
      <c r="O599">
        <v>3.3370411568409346E-3</v>
      </c>
      <c r="P599">
        <v>1800</v>
      </c>
      <c r="Q599">
        <v>2.2222222222222222E-3</v>
      </c>
      <c r="R599">
        <v>1.4623172103487065E-2</v>
      </c>
      <c r="S599">
        <v>18100</v>
      </c>
      <c r="T599">
        <v>1805.3590999999999</v>
      </c>
      <c r="U599">
        <v>2086</v>
      </c>
      <c r="V599">
        <v>1677</v>
      </c>
      <c r="Z599">
        <v>0.64583333333333337</v>
      </c>
    </row>
    <row r="600" spans="1:26">
      <c r="A600" s="3">
        <v>46233</v>
      </c>
      <c r="B600">
        <v>3952.5</v>
      </c>
      <c r="C600">
        <v>-5.4000000000000003E-3</v>
      </c>
      <c r="D600">
        <v>61870</v>
      </c>
      <c r="E600">
        <v>-9.300000000000001E-3</v>
      </c>
      <c r="F600">
        <v>6178</v>
      </c>
      <c r="G600" t="s">
        <v>63</v>
      </c>
      <c r="H600">
        <v>2419</v>
      </c>
      <c r="I600">
        <v>-63</v>
      </c>
      <c r="J600">
        <v>-2.5382755842062853E-2</v>
      </c>
      <c r="K600">
        <v>2482</v>
      </c>
      <c r="L600">
        <v>2436.5</v>
      </c>
      <c r="M600">
        <v>2466</v>
      </c>
      <c r="N600">
        <v>2401.5</v>
      </c>
      <c r="O600">
        <v>-7.182433819002668E-3</v>
      </c>
      <c r="P600">
        <v>2401.5</v>
      </c>
      <c r="Q600">
        <v>7.2871122215282117E-3</v>
      </c>
      <c r="R600">
        <v>7.2871122215282117E-3</v>
      </c>
      <c r="S600">
        <v>5753000</v>
      </c>
      <c r="T600">
        <v>2423.4164999999998</v>
      </c>
      <c r="U600">
        <v>2539.5</v>
      </c>
      <c r="V600">
        <v>1663.5</v>
      </c>
      <c r="Z600">
        <v>0.64583333333333337</v>
      </c>
    </row>
    <row r="601" spans="1:26">
      <c r="A601" s="3">
        <v>46233</v>
      </c>
      <c r="B601">
        <v>3952.5</v>
      </c>
      <c r="C601">
        <v>-5.4000000000000003E-3</v>
      </c>
      <c r="D601">
        <v>61870</v>
      </c>
      <c r="E601">
        <v>-9.300000000000001E-3</v>
      </c>
      <c r="F601">
        <v>6208</v>
      </c>
      <c r="G601" t="s">
        <v>64</v>
      </c>
      <c r="H601">
        <v>1556</v>
      </c>
      <c r="I601">
        <v>9</v>
      </c>
      <c r="J601">
        <v>5.8177117000646414E-3</v>
      </c>
      <c r="K601">
        <v>1547</v>
      </c>
      <c r="L601">
        <v>1549</v>
      </c>
      <c r="M601">
        <v>1574</v>
      </c>
      <c r="N601">
        <v>1525</v>
      </c>
      <c r="O601">
        <v>4.5190445448676569E-3</v>
      </c>
      <c r="P601">
        <v>1567</v>
      </c>
      <c r="Q601">
        <v>-7.0197830248883214E-3</v>
      </c>
      <c r="R601">
        <v>2.0327868852459016E-2</v>
      </c>
      <c r="S601">
        <v>37000</v>
      </c>
      <c r="T601">
        <v>1557.8378</v>
      </c>
      <c r="U601">
        <v>3135</v>
      </c>
      <c r="V601">
        <v>1501</v>
      </c>
      <c r="Z601">
        <v>0.64583333333333337</v>
      </c>
    </row>
    <row r="602" spans="1:26">
      <c r="A602" s="3">
        <v>46233</v>
      </c>
      <c r="B602">
        <v>3952.5</v>
      </c>
      <c r="C602">
        <v>-5.4000000000000003E-3</v>
      </c>
      <c r="D602">
        <v>61870</v>
      </c>
      <c r="E602">
        <v>-9.300000000000001E-3</v>
      </c>
      <c r="F602">
        <v>6356</v>
      </c>
      <c r="G602" t="s">
        <v>65</v>
      </c>
      <c r="H602">
        <v>1255</v>
      </c>
      <c r="I602">
        <v>5</v>
      </c>
      <c r="J602">
        <v>4.0000000000000001E-3</v>
      </c>
      <c r="K602">
        <v>1250</v>
      </c>
      <c r="L602">
        <v>1222</v>
      </c>
      <c r="M602">
        <v>1285</v>
      </c>
      <c r="N602">
        <v>1220</v>
      </c>
      <c r="O602">
        <v>2.7004909983633387E-2</v>
      </c>
      <c r="P602">
        <v>1264</v>
      </c>
      <c r="Q602">
        <v>-7.1202531645569618E-3</v>
      </c>
      <c r="R602">
        <v>2.8688524590163935E-2</v>
      </c>
      <c r="S602">
        <v>134300</v>
      </c>
      <c r="T602">
        <v>1255.0311999999999</v>
      </c>
      <c r="U602">
        <v>2287</v>
      </c>
      <c r="V602">
        <v>810</v>
      </c>
      <c r="Z602">
        <v>0.64583333333333337</v>
      </c>
    </row>
    <row r="603" spans="1:26">
      <c r="A603" s="3">
        <v>46233</v>
      </c>
      <c r="B603">
        <v>3952.5</v>
      </c>
      <c r="C603">
        <v>-5.4000000000000003E-3</v>
      </c>
      <c r="D603">
        <v>61870</v>
      </c>
      <c r="E603">
        <v>-9.300000000000001E-3</v>
      </c>
      <c r="F603">
        <v>6378</v>
      </c>
      <c r="G603" t="s">
        <v>66</v>
      </c>
      <c r="H603">
        <v>1182</v>
      </c>
      <c r="I603">
        <v>-10</v>
      </c>
      <c r="J603">
        <v>-8.389261744966443E-3</v>
      </c>
      <c r="K603">
        <v>1192</v>
      </c>
      <c r="L603">
        <v>1180</v>
      </c>
      <c r="M603">
        <v>1202</v>
      </c>
      <c r="N603">
        <v>1171</v>
      </c>
      <c r="O603">
        <v>1.6949152542372881E-3</v>
      </c>
      <c r="P603">
        <v>1183</v>
      </c>
      <c r="Q603">
        <v>-8.4530853761622987E-4</v>
      </c>
      <c r="R603">
        <v>9.3936806148590939E-3</v>
      </c>
      <c r="S603">
        <v>99900</v>
      </c>
      <c r="T603">
        <v>1186.2452000000001</v>
      </c>
      <c r="U603">
        <v>1950</v>
      </c>
      <c r="V603">
        <v>1101</v>
      </c>
      <c r="Z603">
        <v>0.64583333333333337</v>
      </c>
    </row>
    <row r="604" spans="1:26">
      <c r="A604" s="3">
        <v>46233</v>
      </c>
      <c r="B604">
        <v>3952.5</v>
      </c>
      <c r="C604">
        <v>-5.4000000000000003E-3</v>
      </c>
      <c r="D604">
        <v>61870</v>
      </c>
      <c r="E604">
        <v>-9.300000000000001E-3</v>
      </c>
      <c r="F604">
        <v>6526</v>
      </c>
      <c r="G604" t="s">
        <v>67</v>
      </c>
      <c r="H604">
        <v>1893.5</v>
      </c>
      <c r="I604">
        <v>-129.5</v>
      </c>
      <c r="J604">
        <v>-6.4013840830449822E-2</v>
      </c>
      <c r="K604">
        <v>2023</v>
      </c>
      <c r="L604">
        <v>1853</v>
      </c>
      <c r="M604">
        <v>2013.5</v>
      </c>
      <c r="N604">
        <v>1815.5</v>
      </c>
      <c r="O604">
        <v>2.1856449001618997E-2</v>
      </c>
      <c r="P604">
        <v>1920</v>
      </c>
      <c r="Q604">
        <v>-1.3802083333333333E-2</v>
      </c>
      <c r="R604">
        <v>4.2963370972183973E-2</v>
      </c>
      <c r="S604">
        <v>17030400</v>
      </c>
      <c r="T604">
        <v>1915.9449999999999</v>
      </c>
      <c r="U604">
        <v>3200</v>
      </c>
      <c r="V604">
        <v>1678.5</v>
      </c>
      <c r="Z604">
        <v>0.64583333333333337</v>
      </c>
    </row>
    <row r="605" spans="1:26">
      <c r="A605" s="3">
        <v>46233</v>
      </c>
      <c r="B605">
        <v>3952.5</v>
      </c>
      <c r="C605">
        <v>-5.4000000000000003E-3</v>
      </c>
      <c r="D605">
        <v>61870</v>
      </c>
      <c r="E605">
        <v>-9.300000000000001E-3</v>
      </c>
      <c r="F605">
        <v>6586</v>
      </c>
      <c r="G605" t="s">
        <v>68</v>
      </c>
      <c r="H605">
        <v>5297</v>
      </c>
      <c r="I605">
        <v>-598</v>
      </c>
      <c r="J605">
        <v>-0.10144189991518236</v>
      </c>
      <c r="K605">
        <v>5895</v>
      </c>
      <c r="L605">
        <v>5306</v>
      </c>
      <c r="M605">
        <v>5308</v>
      </c>
      <c r="N605">
        <v>5043</v>
      </c>
      <c r="O605">
        <v>-1.6961929890689784E-3</v>
      </c>
      <c r="P605">
        <v>5282</v>
      </c>
      <c r="Q605">
        <v>2.8398333964407422E-3</v>
      </c>
      <c r="R605">
        <v>5.0366845131865956E-2</v>
      </c>
      <c r="S605">
        <v>3349100</v>
      </c>
      <c r="T605">
        <v>5216.3519999999999</v>
      </c>
      <c r="U605">
        <v>6130</v>
      </c>
      <c r="V605">
        <v>4633</v>
      </c>
      <c r="Z605">
        <v>0.64583333333333337</v>
      </c>
    </row>
    <row r="606" spans="1:26">
      <c r="A606" s="3">
        <v>46233</v>
      </c>
      <c r="B606">
        <v>3952.5</v>
      </c>
      <c r="C606">
        <v>-5.4000000000000003E-3</v>
      </c>
      <c r="D606">
        <v>61870</v>
      </c>
      <c r="E606">
        <v>-9.300000000000001E-3</v>
      </c>
      <c r="F606">
        <v>6594</v>
      </c>
      <c r="G606" t="s">
        <v>69</v>
      </c>
      <c r="H606">
        <v>2480</v>
      </c>
      <c r="I606">
        <v>-87</v>
      </c>
      <c r="J606">
        <v>-3.3891702376314767E-2</v>
      </c>
      <c r="K606">
        <v>2567</v>
      </c>
      <c r="L606">
        <v>2588</v>
      </c>
      <c r="M606">
        <v>2602</v>
      </c>
      <c r="N606">
        <v>2447</v>
      </c>
      <c r="O606">
        <v>-4.1731066460587329E-2</v>
      </c>
      <c r="P606">
        <v>2506</v>
      </c>
      <c r="Q606">
        <v>-1.0375099760574621E-2</v>
      </c>
      <c r="R606">
        <v>1.3485901103391908E-2</v>
      </c>
      <c r="S606">
        <v>7696100</v>
      </c>
      <c r="T606">
        <v>2505.9405000000002</v>
      </c>
      <c r="U606">
        <v>2922</v>
      </c>
      <c r="V606">
        <v>1937</v>
      </c>
      <c r="Z606">
        <v>0.64583333333333337</v>
      </c>
    </row>
    <row r="607" spans="1:26">
      <c r="A607" s="3">
        <v>46233</v>
      </c>
      <c r="B607">
        <v>3952.5</v>
      </c>
      <c r="C607">
        <v>-5.4000000000000003E-3</v>
      </c>
      <c r="D607">
        <v>61870</v>
      </c>
      <c r="E607">
        <v>-9.300000000000001E-3</v>
      </c>
      <c r="F607">
        <v>6674</v>
      </c>
      <c r="G607" t="s">
        <v>70</v>
      </c>
      <c r="H607">
        <v>5255</v>
      </c>
      <c r="I607">
        <v>77</v>
      </c>
      <c r="J607">
        <v>1.4870606411741986E-2</v>
      </c>
      <c r="K607">
        <v>5178</v>
      </c>
      <c r="L607">
        <v>5095</v>
      </c>
      <c r="M607">
        <v>5386</v>
      </c>
      <c r="N607">
        <v>5095</v>
      </c>
      <c r="O607">
        <v>3.1403336604514227E-2</v>
      </c>
      <c r="P607">
        <v>5327</v>
      </c>
      <c r="Q607">
        <v>-1.351605030974282E-2</v>
      </c>
      <c r="R607">
        <v>3.1403336604514227E-2</v>
      </c>
      <c r="S607">
        <v>896100</v>
      </c>
      <c r="T607">
        <v>5273.9890999999998</v>
      </c>
      <c r="U607">
        <v>7899</v>
      </c>
      <c r="V607">
        <v>3532</v>
      </c>
      <c r="Z607">
        <v>0.64583333333333337</v>
      </c>
    </row>
    <row r="608" spans="1:26">
      <c r="A608" s="3">
        <v>46233</v>
      </c>
      <c r="B608">
        <v>3952.5</v>
      </c>
      <c r="C608">
        <v>-5.4000000000000003E-3</v>
      </c>
      <c r="D608">
        <v>61870</v>
      </c>
      <c r="E608">
        <v>-9.300000000000001E-3</v>
      </c>
      <c r="F608">
        <v>6758</v>
      </c>
      <c r="G608" t="s">
        <v>71</v>
      </c>
      <c r="H608">
        <v>3809</v>
      </c>
      <c r="I608">
        <v>0</v>
      </c>
      <c r="J608">
        <v>0</v>
      </c>
      <c r="K608">
        <v>3809</v>
      </c>
      <c r="L608">
        <v>3809</v>
      </c>
      <c r="M608">
        <v>3862</v>
      </c>
      <c r="N608">
        <v>3730</v>
      </c>
      <c r="O608">
        <v>0</v>
      </c>
      <c r="P608">
        <v>3777</v>
      </c>
      <c r="Q608">
        <v>8.4723325390521579E-3</v>
      </c>
      <c r="R608">
        <v>2.1179624664879357E-2</v>
      </c>
      <c r="S608">
        <v>25084500</v>
      </c>
      <c r="T608">
        <v>3796.7348999999999</v>
      </c>
      <c r="U608">
        <v>4124</v>
      </c>
      <c r="V608">
        <v>3043</v>
      </c>
      <c r="Z608">
        <v>0.64583333333333337</v>
      </c>
    </row>
    <row r="609" spans="1:26">
      <c r="A609" s="3">
        <v>46233</v>
      </c>
      <c r="B609">
        <v>3952.5</v>
      </c>
      <c r="C609">
        <v>-5.4000000000000003E-3</v>
      </c>
      <c r="D609">
        <v>61870</v>
      </c>
      <c r="E609">
        <v>-9.300000000000001E-3</v>
      </c>
      <c r="F609">
        <v>6810</v>
      </c>
      <c r="G609" t="s">
        <v>72</v>
      </c>
      <c r="H609">
        <v>2058</v>
      </c>
      <c r="I609">
        <v>-17</v>
      </c>
      <c r="J609">
        <v>-8.1927710843373493E-3</v>
      </c>
      <c r="K609">
        <v>2075</v>
      </c>
      <c r="L609">
        <v>2074</v>
      </c>
      <c r="M609">
        <v>2096</v>
      </c>
      <c r="N609">
        <v>2044</v>
      </c>
      <c r="O609">
        <v>-7.7145612343297977E-3</v>
      </c>
      <c r="P609">
        <v>2065</v>
      </c>
      <c r="Q609">
        <v>-3.3898305084745762E-3</v>
      </c>
      <c r="R609">
        <v>6.8493150684931503E-3</v>
      </c>
      <c r="S609">
        <v>201300</v>
      </c>
      <c r="T609">
        <v>2067.6869999999999</v>
      </c>
      <c r="U609">
        <v>2511</v>
      </c>
      <c r="V609">
        <v>1871</v>
      </c>
      <c r="Z609">
        <v>0.64583333333333337</v>
      </c>
    </row>
    <row r="610" spans="1:26">
      <c r="A610" s="3">
        <v>46233</v>
      </c>
      <c r="B610">
        <v>3952.5</v>
      </c>
      <c r="C610">
        <v>-5.4000000000000003E-3</v>
      </c>
      <c r="D610">
        <v>61870</v>
      </c>
      <c r="E610">
        <v>-9.300000000000001E-3</v>
      </c>
      <c r="F610">
        <v>6841</v>
      </c>
      <c r="G610" t="s">
        <v>73</v>
      </c>
      <c r="H610">
        <v>5605</v>
      </c>
      <c r="I610">
        <v>45</v>
      </c>
      <c r="J610">
        <v>8.0935251798561151E-3</v>
      </c>
      <c r="K610">
        <v>5560</v>
      </c>
      <c r="L610">
        <v>5487</v>
      </c>
      <c r="M610">
        <v>5761</v>
      </c>
      <c r="N610">
        <v>5481</v>
      </c>
      <c r="O610">
        <v>2.1505376344086023E-2</v>
      </c>
      <c r="P610">
        <v>5612</v>
      </c>
      <c r="Q610">
        <v>-1.2473271560940842E-3</v>
      </c>
      <c r="R610">
        <v>2.2623608830505383E-2</v>
      </c>
      <c r="S610">
        <v>995500</v>
      </c>
      <c r="T610">
        <v>5618.8161</v>
      </c>
      <c r="U610">
        <v>6317</v>
      </c>
      <c r="V610">
        <v>4584</v>
      </c>
      <c r="Z610">
        <v>0.64583333333333337</v>
      </c>
    </row>
    <row r="611" spans="1:26">
      <c r="A611" s="3">
        <v>46233</v>
      </c>
      <c r="B611">
        <v>3952.5</v>
      </c>
      <c r="C611">
        <v>-5.4000000000000003E-3</v>
      </c>
      <c r="D611">
        <v>61870</v>
      </c>
      <c r="E611">
        <v>-9.300000000000001E-3</v>
      </c>
      <c r="F611">
        <v>6890</v>
      </c>
      <c r="G611" t="s">
        <v>74</v>
      </c>
      <c r="H611">
        <v>7160</v>
      </c>
      <c r="I611">
        <v>-90</v>
      </c>
      <c r="J611">
        <v>-1.2413793103448275E-2</v>
      </c>
      <c r="K611">
        <v>7250</v>
      </c>
      <c r="L611">
        <v>7330</v>
      </c>
      <c r="M611">
        <v>7720</v>
      </c>
      <c r="N611">
        <v>7100</v>
      </c>
      <c r="O611">
        <v>-2.3192360163710776E-2</v>
      </c>
      <c r="P611">
        <v>7310</v>
      </c>
      <c r="Q611">
        <v>-2.0519835841313269E-2</v>
      </c>
      <c r="R611">
        <v>8.4507042253521118E-3</v>
      </c>
      <c r="S611">
        <v>2181100</v>
      </c>
      <c r="T611">
        <v>7342.7334000000001</v>
      </c>
      <c r="U611">
        <v>11700</v>
      </c>
      <c r="V611">
        <v>5030</v>
      </c>
      <c r="Z611">
        <v>0.64583333333333337</v>
      </c>
    </row>
    <row r="612" spans="1:26">
      <c r="A612" s="3">
        <v>46233</v>
      </c>
      <c r="B612">
        <v>3952.5</v>
      </c>
      <c r="C612">
        <v>-5.4000000000000003E-3</v>
      </c>
      <c r="D612">
        <v>61870</v>
      </c>
      <c r="E612">
        <v>-9.300000000000001E-3</v>
      </c>
      <c r="F612">
        <v>6925</v>
      </c>
      <c r="G612" t="s">
        <v>75</v>
      </c>
      <c r="H612">
        <v>3604</v>
      </c>
      <c r="I612">
        <v>22</v>
      </c>
      <c r="J612">
        <v>6.1418202121719711E-3</v>
      </c>
      <c r="K612">
        <v>3582</v>
      </c>
      <c r="L612">
        <v>3538</v>
      </c>
      <c r="M612">
        <v>3676</v>
      </c>
      <c r="N612">
        <v>3516</v>
      </c>
      <c r="O612">
        <v>1.8654607122668174E-2</v>
      </c>
      <c r="P612">
        <v>3602</v>
      </c>
      <c r="Q612">
        <v>5.5524708495280405E-4</v>
      </c>
      <c r="R612">
        <v>2.502844141069397E-2</v>
      </c>
      <c r="S612">
        <v>400100</v>
      </c>
      <c r="T612">
        <v>3604.2134000000001</v>
      </c>
      <c r="U612">
        <v>5164</v>
      </c>
      <c r="V612">
        <v>2520.5</v>
      </c>
      <c r="Z612">
        <v>0.64583333333333337</v>
      </c>
    </row>
    <row r="613" spans="1:26">
      <c r="A613" s="3">
        <v>46233</v>
      </c>
      <c r="B613">
        <v>3952.5</v>
      </c>
      <c r="C613">
        <v>-5.4000000000000003E-3</v>
      </c>
      <c r="D613">
        <v>61870</v>
      </c>
      <c r="E613">
        <v>-9.300000000000001E-3</v>
      </c>
      <c r="F613">
        <v>6963</v>
      </c>
      <c r="G613" t="s">
        <v>76</v>
      </c>
      <c r="H613">
        <v>3891</v>
      </c>
      <c r="I613">
        <v>-34</v>
      </c>
      <c r="J613">
        <v>-8.6624203821656053E-3</v>
      </c>
      <c r="K613">
        <v>3925</v>
      </c>
      <c r="L613">
        <v>3916</v>
      </c>
      <c r="M613">
        <v>4065</v>
      </c>
      <c r="N613">
        <v>3775</v>
      </c>
      <c r="O613">
        <v>-6.3840653728294179E-3</v>
      </c>
      <c r="P613">
        <v>3890</v>
      </c>
      <c r="Q613">
        <v>2.5706940874035988E-4</v>
      </c>
      <c r="R613">
        <v>3.0728476821192053E-2</v>
      </c>
      <c r="S613">
        <v>7377900</v>
      </c>
      <c r="T613">
        <v>3920.0120000000002</v>
      </c>
      <c r="U613">
        <v>6099</v>
      </c>
      <c r="V613">
        <v>2247</v>
      </c>
      <c r="Z613">
        <v>0.64583333333333337</v>
      </c>
    </row>
    <row r="614" spans="1:26">
      <c r="A614" s="3">
        <v>46233</v>
      </c>
      <c r="B614">
        <v>3952.5</v>
      </c>
      <c r="C614">
        <v>-5.4000000000000003E-3</v>
      </c>
      <c r="D614">
        <v>61870</v>
      </c>
      <c r="E614">
        <v>-9.300000000000001E-3</v>
      </c>
      <c r="F614">
        <v>7011</v>
      </c>
      <c r="G614" t="s">
        <v>77</v>
      </c>
      <c r="H614">
        <v>3736</v>
      </c>
      <c r="I614">
        <v>-4</v>
      </c>
      <c r="J614">
        <v>-1.0695187165775401E-3</v>
      </c>
      <c r="K614">
        <v>3740</v>
      </c>
      <c r="L614">
        <v>3710</v>
      </c>
      <c r="M614">
        <v>3801</v>
      </c>
      <c r="N614">
        <v>3702</v>
      </c>
      <c r="O614">
        <v>7.0080862533692719E-3</v>
      </c>
      <c r="P614">
        <v>3767</v>
      </c>
      <c r="Q614">
        <v>-8.2293602336076452E-3</v>
      </c>
      <c r="R614">
        <v>9.1842247433819562E-3</v>
      </c>
      <c r="S614">
        <v>15217200</v>
      </c>
      <c r="T614">
        <v>3750.3944000000001</v>
      </c>
      <c r="U614">
        <v>5208</v>
      </c>
      <c r="V614">
        <v>3404</v>
      </c>
      <c r="Z614">
        <v>0.64583333333333337</v>
      </c>
    </row>
    <row r="615" spans="1:26">
      <c r="A615" s="3">
        <v>46233</v>
      </c>
      <c r="B615">
        <v>3952.5</v>
      </c>
      <c r="C615">
        <v>-5.4000000000000003E-3</v>
      </c>
      <c r="D615">
        <v>61870</v>
      </c>
      <c r="E615">
        <v>-9.300000000000001E-3</v>
      </c>
      <c r="F615">
        <v>7013</v>
      </c>
      <c r="G615" t="s">
        <v>78</v>
      </c>
      <c r="H615">
        <v>2771.5</v>
      </c>
      <c r="I615">
        <v>16.5</v>
      </c>
      <c r="J615">
        <v>5.9891107078039931E-3</v>
      </c>
      <c r="K615">
        <v>2755</v>
      </c>
      <c r="L615">
        <v>2706</v>
      </c>
      <c r="M615">
        <v>2798</v>
      </c>
      <c r="N615">
        <v>2701</v>
      </c>
      <c r="O615">
        <v>2.4205469327420546E-2</v>
      </c>
      <c r="P615">
        <v>2761.5</v>
      </c>
      <c r="Q615">
        <v>3.621220351258374E-3</v>
      </c>
      <c r="R615">
        <v>2.6101443909663086E-2</v>
      </c>
      <c r="S615">
        <v>9782300</v>
      </c>
      <c r="T615">
        <v>2761.9632000000001</v>
      </c>
      <c r="U615">
        <v>4698</v>
      </c>
      <c r="V615">
        <v>2245</v>
      </c>
      <c r="Z615">
        <v>0.64583333333333337</v>
      </c>
    </row>
    <row r="616" spans="1:26">
      <c r="A616" s="3">
        <v>46233</v>
      </c>
      <c r="B616">
        <v>3952.5</v>
      </c>
      <c r="C616">
        <v>-5.4000000000000003E-3</v>
      </c>
      <c r="D616">
        <v>61870</v>
      </c>
      <c r="E616">
        <v>-9.300000000000001E-3</v>
      </c>
      <c r="F616">
        <v>7047</v>
      </c>
      <c r="G616" t="s">
        <v>79</v>
      </c>
      <c r="H616">
        <v>2336</v>
      </c>
      <c r="I616">
        <v>19</v>
      </c>
      <c r="J616">
        <v>8.2002589555459655E-3</v>
      </c>
      <c r="K616">
        <v>2317</v>
      </c>
      <c r="L616">
        <v>2330</v>
      </c>
      <c r="M616">
        <v>2360</v>
      </c>
      <c r="N616">
        <v>2290</v>
      </c>
      <c r="O616">
        <v>2.5751072961373391E-3</v>
      </c>
      <c r="P616">
        <v>2348</v>
      </c>
      <c r="Q616">
        <v>-5.1107325383304937E-3</v>
      </c>
      <c r="R616">
        <v>2.0087336244541485E-2</v>
      </c>
      <c r="S616">
        <v>73500</v>
      </c>
      <c r="T616">
        <v>2331.3755000000001</v>
      </c>
      <c r="U616">
        <v>2769</v>
      </c>
      <c r="V616">
        <v>1912</v>
      </c>
      <c r="Z616">
        <v>0.64583333333333337</v>
      </c>
    </row>
    <row r="617" spans="1:26">
      <c r="A617" s="3">
        <v>46233</v>
      </c>
      <c r="B617">
        <v>3952.5</v>
      </c>
      <c r="C617">
        <v>-5.4000000000000003E-3</v>
      </c>
      <c r="D617">
        <v>61870</v>
      </c>
      <c r="E617">
        <v>-9.300000000000001E-3</v>
      </c>
      <c r="F617">
        <v>7084</v>
      </c>
      <c r="G617" t="s">
        <v>80</v>
      </c>
      <c r="H617">
        <v>2731</v>
      </c>
      <c r="I617">
        <v>9</v>
      </c>
      <c r="J617">
        <v>3.3063923585598823E-3</v>
      </c>
      <c r="K617">
        <v>2722</v>
      </c>
      <c r="L617">
        <v>2730</v>
      </c>
      <c r="M617">
        <v>2732</v>
      </c>
      <c r="N617">
        <v>2684</v>
      </c>
      <c r="O617">
        <v>3.663003663003663E-4</v>
      </c>
      <c r="P617">
        <v>2730</v>
      </c>
      <c r="Q617">
        <v>3.663003663003663E-4</v>
      </c>
      <c r="R617">
        <v>1.7511177347242921E-2</v>
      </c>
      <c r="S617">
        <v>2100</v>
      </c>
      <c r="T617">
        <v>2710.6666</v>
      </c>
      <c r="U617">
        <v>3595</v>
      </c>
      <c r="V617">
        <v>1856</v>
      </c>
      <c r="Z617">
        <v>0.64583333333333337</v>
      </c>
    </row>
    <row r="618" spans="1:26">
      <c r="A618" s="3">
        <v>46233</v>
      </c>
      <c r="B618">
        <v>3952.5</v>
      </c>
      <c r="C618">
        <v>-5.4000000000000003E-3</v>
      </c>
      <c r="D618">
        <v>61870</v>
      </c>
      <c r="E618">
        <v>-9.300000000000001E-3</v>
      </c>
      <c r="F618">
        <v>7182</v>
      </c>
      <c r="G618" t="s">
        <v>81</v>
      </c>
      <c r="H618">
        <v>3110</v>
      </c>
      <c r="I618">
        <v>-106</v>
      </c>
      <c r="J618">
        <v>-3.2960199004975127E-2</v>
      </c>
      <c r="K618">
        <v>3216</v>
      </c>
      <c r="L618">
        <v>3122</v>
      </c>
      <c r="M618">
        <v>3165</v>
      </c>
      <c r="N618">
        <v>3107</v>
      </c>
      <c r="O618">
        <v>-3.8436899423446511E-3</v>
      </c>
      <c r="P618">
        <v>3123</v>
      </c>
      <c r="Q618">
        <v>-4.1626641050272178E-3</v>
      </c>
      <c r="R618">
        <v>9.6556163501770192E-4</v>
      </c>
      <c r="S618">
        <v>8152600</v>
      </c>
      <c r="T618">
        <v>3123.8130999999998</v>
      </c>
      <c r="U618">
        <v>3465</v>
      </c>
      <c r="V618">
        <v>2238</v>
      </c>
      <c r="Z618">
        <v>0.64583333333333337</v>
      </c>
    </row>
    <row r="619" spans="1:26">
      <c r="A619" s="3">
        <v>46233</v>
      </c>
      <c r="B619">
        <v>3952.5</v>
      </c>
      <c r="C619">
        <v>-5.4000000000000003E-3</v>
      </c>
      <c r="D619">
        <v>61870</v>
      </c>
      <c r="E619">
        <v>-9.300000000000001E-3</v>
      </c>
      <c r="F619">
        <v>7203</v>
      </c>
      <c r="G619" t="s">
        <v>82</v>
      </c>
      <c r="H619">
        <v>3126</v>
      </c>
      <c r="I619">
        <v>-98</v>
      </c>
      <c r="J619">
        <v>-3.0397022332506202E-2</v>
      </c>
      <c r="K619">
        <v>3224</v>
      </c>
      <c r="L619">
        <v>3181</v>
      </c>
      <c r="M619">
        <v>3192</v>
      </c>
      <c r="N619">
        <v>3106</v>
      </c>
      <c r="O619">
        <v>-1.7290160326941213E-2</v>
      </c>
      <c r="P619">
        <v>3150</v>
      </c>
      <c r="Q619">
        <v>-7.619047619047619E-3</v>
      </c>
      <c r="R619">
        <v>6.4391500321957498E-3</v>
      </c>
      <c r="S619">
        <v>102087800</v>
      </c>
      <c r="T619">
        <v>3135.9463000000001</v>
      </c>
      <c r="U619">
        <v>4000</v>
      </c>
      <c r="V619">
        <v>2686</v>
      </c>
      <c r="Z619">
        <v>0.64583333333333337</v>
      </c>
    </row>
    <row r="620" spans="1:26">
      <c r="A620" s="3">
        <v>46233</v>
      </c>
      <c r="B620">
        <v>3952.5</v>
      </c>
      <c r="C620">
        <v>-5.4000000000000003E-3</v>
      </c>
      <c r="D620">
        <v>61870</v>
      </c>
      <c r="E620">
        <v>-9.300000000000001E-3</v>
      </c>
      <c r="F620">
        <v>7213</v>
      </c>
      <c r="G620" t="s">
        <v>83</v>
      </c>
      <c r="H620">
        <v>616</v>
      </c>
      <c r="I620">
        <v>-3</v>
      </c>
      <c r="J620">
        <v>-4.8465266558966073E-3</v>
      </c>
      <c r="K620">
        <v>619</v>
      </c>
      <c r="L620">
        <v>616</v>
      </c>
      <c r="M620">
        <v>623</v>
      </c>
      <c r="N620">
        <v>615</v>
      </c>
      <c r="O620">
        <v>0</v>
      </c>
      <c r="P620">
        <v>620</v>
      </c>
      <c r="Q620">
        <v>-6.4516129032258064E-3</v>
      </c>
      <c r="R620">
        <v>1.6260162601626016E-3</v>
      </c>
      <c r="S620">
        <v>8200</v>
      </c>
      <c r="T620">
        <v>618.09749999999997</v>
      </c>
      <c r="U620">
        <v>647</v>
      </c>
      <c r="V620">
        <v>438</v>
      </c>
      <c r="Z620">
        <v>0.64583333333333337</v>
      </c>
    </row>
    <row r="621" spans="1:26">
      <c r="A621" s="3">
        <v>46233</v>
      </c>
      <c r="B621">
        <v>3952.5</v>
      </c>
      <c r="C621">
        <v>-5.4000000000000003E-3</v>
      </c>
      <c r="D621">
        <v>61870</v>
      </c>
      <c r="E621">
        <v>-9.300000000000001E-3</v>
      </c>
      <c r="F621">
        <v>7220</v>
      </c>
      <c r="G621" t="s">
        <v>84</v>
      </c>
      <c r="H621">
        <v>3045</v>
      </c>
      <c r="I621">
        <v>5</v>
      </c>
      <c r="J621">
        <v>1.6447368421052631E-3</v>
      </c>
      <c r="K621">
        <v>3040</v>
      </c>
      <c r="L621">
        <v>2980</v>
      </c>
      <c r="M621">
        <v>3165</v>
      </c>
      <c r="N621">
        <v>2956</v>
      </c>
      <c r="O621">
        <v>2.1812080536912751E-2</v>
      </c>
      <c r="P621">
        <v>3080</v>
      </c>
      <c r="Q621">
        <v>-1.1363636363636364E-2</v>
      </c>
      <c r="R621">
        <v>3.0108254397834912E-2</v>
      </c>
      <c r="S621">
        <v>817600</v>
      </c>
      <c r="T621">
        <v>3049.8490999999999</v>
      </c>
      <c r="U621">
        <v>10550</v>
      </c>
      <c r="V621">
        <v>2210</v>
      </c>
      <c r="Z621">
        <v>0.64583333333333337</v>
      </c>
    </row>
    <row r="622" spans="1:26">
      <c r="A622" s="3">
        <v>46233</v>
      </c>
      <c r="B622">
        <v>3952.5</v>
      </c>
      <c r="C622">
        <v>-5.4000000000000003E-3</v>
      </c>
      <c r="D622">
        <v>61870</v>
      </c>
      <c r="E622">
        <v>-9.300000000000001E-3</v>
      </c>
      <c r="F622">
        <v>7269</v>
      </c>
      <c r="G622" t="s">
        <v>85</v>
      </c>
      <c r="H622">
        <v>2153.5</v>
      </c>
      <c r="I622">
        <v>8</v>
      </c>
      <c r="J622">
        <v>3.7287345607084597E-3</v>
      </c>
      <c r="K622">
        <v>2145.5</v>
      </c>
      <c r="L622">
        <v>2116.5</v>
      </c>
      <c r="M622">
        <v>2161.5</v>
      </c>
      <c r="N622">
        <v>2102.5</v>
      </c>
      <c r="O622">
        <v>1.748169147176943E-2</v>
      </c>
      <c r="P622">
        <v>2140</v>
      </c>
      <c r="Q622">
        <v>6.3084112149532712E-3</v>
      </c>
      <c r="R622">
        <v>2.4256837098692034E-2</v>
      </c>
      <c r="S622">
        <v>7362000</v>
      </c>
      <c r="T622">
        <v>2145.1543999999999</v>
      </c>
      <c r="U622">
        <v>2439</v>
      </c>
      <c r="V622">
        <v>1670</v>
      </c>
      <c r="Z622">
        <v>0.64583333333333337</v>
      </c>
    </row>
    <row r="623" spans="1:26">
      <c r="A623" s="3">
        <v>46233</v>
      </c>
      <c r="B623">
        <v>3952.5</v>
      </c>
      <c r="C623">
        <v>-5.4000000000000003E-3</v>
      </c>
      <c r="D623">
        <v>61870</v>
      </c>
      <c r="E623">
        <v>-9.300000000000001E-3</v>
      </c>
      <c r="F623">
        <v>7272</v>
      </c>
      <c r="G623" t="s">
        <v>86</v>
      </c>
      <c r="H623">
        <v>1389</v>
      </c>
      <c r="I623">
        <v>-20</v>
      </c>
      <c r="J623">
        <v>-1.4194464158977998E-2</v>
      </c>
      <c r="K623">
        <v>1409</v>
      </c>
      <c r="L623">
        <v>1411</v>
      </c>
      <c r="M623">
        <v>1415</v>
      </c>
      <c r="N623">
        <v>1375</v>
      </c>
      <c r="O623">
        <v>-1.559177888022679E-2</v>
      </c>
      <c r="P623">
        <v>1387.5</v>
      </c>
      <c r="Q623">
        <v>1.0810810810810811E-3</v>
      </c>
      <c r="R623">
        <v>1.0181818181818183E-2</v>
      </c>
      <c r="S623">
        <v>6481600</v>
      </c>
      <c r="T623">
        <v>1392.4762000000001</v>
      </c>
      <c r="U623">
        <v>1412</v>
      </c>
      <c r="V623">
        <v>1033</v>
      </c>
      <c r="Z623">
        <v>0.64583333333333337</v>
      </c>
    </row>
    <row r="624" spans="1:26">
      <c r="A624" s="3">
        <v>46233</v>
      </c>
      <c r="B624">
        <v>3952.5</v>
      </c>
      <c r="C624">
        <v>-5.4000000000000003E-3</v>
      </c>
      <c r="D624">
        <v>61870</v>
      </c>
      <c r="E624">
        <v>-9.300000000000001E-3</v>
      </c>
      <c r="F624">
        <v>7376</v>
      </c>
      <c r="G624" t="s">
        <v>87</v>
      </c>
      <c r="H624">
        <v>1180</v>
      </c>
      <c r="I624">
        <v>2</v>
      </c>
      <c r="J624">
        <v>1.697792869269949E-3</v>
      </c>
      <c r="K624">
        <v>1178</v>
      </c>
      <c r="L624">
        <v>1178</v>
      </c>
      <c r="M624">
        <v>1188</v>
      </c>
      <c r="N624">
        <v>1148</v>
      </c>
      <c r="O624">
        <v>1.697792869269949E-3</v>
      </c>
      <c r="P624">
        <v>1185</v>
      </c>
      <c r="Q624">
        <v>-4.2194092827004216E-3</v>
      </c>
      <c r="R624">
        <v>2.7874564459930314E-2</v>
      </c>
      <c r="S624">
        <v>14800</v>
      </c>
      <c r="T624">
        <v>1177.4323999999999</v>
      </c>
      <c r="U624">
        <v>1310</v>
      </c>
      <c r="V624">
        <v>631</v>
      </c>
      <c r="Z624">
        <v>0.64583333333333337</v>
      </c>
    </row>
    <row r="625" spans="1:26">
      <c r="A625" s="3">
        <v>46233</v>
      </c>
      <c r="B625">
        <v>3952.5</v>
      </c>
      <c r="C625">
        <v>-5.4000000000000003E-3</v>
      </c>
      <c r="D625">
        <v>61870</v>
      </c>
      <c r="E625">
        <v>-9.300000000000001E-3</v>
      </c>
      <c r="F625">
        <v>7525</v>
      </c>
      <c r="G625" t="s">
        <v>88</v>
      </c>
      <c r="H625">
        <v>3585</v>
      </c>
      <c r="I625">
        <v>0</v>
      </c>
      <c r="J625">
        <v>0</v>
      </c>
      <c r="K625">
        <v>3585</v>
      </c>
      <c r="L625">
        <v>3595</v>
      </c>
      <c r="M625">
        <v>3600</v>
      </c>
      <c r="N625">
        <v>3545</v>
      </c>
      <c r="O625">
        <v>-2.7816411682892906E-3</v>
      </c>
      <c r="P625">
        <v>3580</v>
      </c>
      <c r="Q625">
        <v>1.3966480446927375E-3</v>
      </c>
      <c r="R625">
        <v>1.1283497884344146E-2</v>
      </c>
      <c r="S625">
        <v>13600</v>
      </c>
      <c r="T625">
        <v>3583.3823000000002</v>
      </c>
      <c r="U625">
        <v>3980</v>
      </c>
      <c r="V625">
        <v>3325</v>
      </c>
      <c r="Z625">
        <v>0.64583333333333337</v>
      </c>
    </row>
    <row r="626" spans="1:26">
      <c r="A626" s="3">
        <v>46233</v>
      </c>
      <c r="B626">
        <v>3952.5</v>
      </c>
      <c r="C626">
        <v>-5.4000000000000003E-3</v>
      </c>
      <c r="D626">
        <v>61870</v>
      </c>
      <c r="E626">
        <v>-9.300000000000001E-3</v>
      </c>
      <c r="F626">
        <v>7729</v>
      </c>
      <c r="G626" t="s">
        <v>89</v>
      </c>
      <c r="H626">
        <v>15445</v>
      </c>
      <c r="I626">
        <v>685</v>
      </c>
      <c r="J626">
        <v>4.6409214092140924E-2</v>
      </c>
      <c r="K626">
        <v>14760</v>
      </c>
      <c r="L626">
        <v>15000</v>
      </c>
      <c r="M626">
        <v>15690</v>
      </c>
      <c r="N626">
        <v>14715</v>
      </c>
      <c r="O626">
        <v>2.9666666666666668E-2</v>
      </c>
      <c r="P626">
        <v>15170</v>
      </c>
      <c r="Q626">
        <v>1.8127883981542518E-2</v>
      </c>
      <c r="R626">
        <v>4.9609242269792728E-2</v>
      </c>
      <c r="S626">
        <v>743200</v>
      </c>
      <c r="T626">
        <v>15287.0499</v>
      </c>
      <c r="U626">
        <v>21310</v>
      </c>
      <c r="V626">
        <v>11300</v>
      </c>
      <c r="Z626">
        <v>0.64583333333333337</v>
      </c>
    </row>
    <row r="627" spans="1:26">
      <c r="A627" s="3">
        <v>46233</v>
      </c>
      <c r="B627">
        <v>3952.5</v>
      </c>
      <c r="C627">
        <v>-5.4000000000000003E-3</v>
      </c>
      <c r="D627">
        <v>61870</v>
      </c>
      <c r="E627">
        <v>-9.300000000000001E-3</v>
      </c>
      <c r="F627">
        <v>7921</v>
      </c>
      <c r="G627" t="s">
        <v>90</v>
      </c>
      <c r="H627">
        <v>4450</v>
      </c>
      <c r="I627">
        <v>-100</v>
      </c>
      <c r="J627">
        <v>-2.197802197802198E-2</v>
      </c>
      <c r="K627">
        <v>4550</v>
      </c>
      <c r="L627">
        <v>4585</v>
      </c>
      <c r="M627">
        <v>4595</v>
      </c>
      <c r="N627">
        <v>4380</v>
      </c>
      <c r="O627">
        <v>-2.9443838604143947E-2</v>
      </c>
      <c r="P627">
        <v>4395</v>
      </c>
      <c r="Q627">
        <v>1.2514220705346985E-2</v>
      </c>
      <c r="R627">
        <v>1.5981735159817351E-2</v>
      </c>
      <c r="S627">
        <v>50700</v>
      </c>
      <c r="T627">
        <v>4450.4930000000004</v>
      </c>
      <c r="U627">
        <v>4790</v>
      </c>
      <c r="V627">
        <v>2783</v>
      </c>
      <c r="Z627">
        <v>0.64583333333333337</v>
      </c>
    </row>
    <row r="628" spans="1:26">
      <c r="A628" s="3">
        <v>46233</v>
      </c>
      <c r="B628">
        <v>3952.5</v>
      </c>
      <c r="C628">
        <v>-5.4000000000000003E-3</v>
      </c>
      <c r="D628">
        <v>61870</v>
      </c>
      <c r="E628">
        <v>-9.300000000000001E-3</v>
      </c>
      <c r="F628">
        <v>8031</v>
      </c>
      <c r="G628" t="s">
        <v>91</v>
      </c>
      <c r="H628">
        <v>4920</v>
      </c>
      <c r="I628">
        <v>2</v>
      </c>
      <c r="J628">
        <v>4.0666937779585197E-4</v>
      </c>
      <c r="K628">
        <v>4918</v>
      </c>
      <c r="L628">
        <v>4853</v>
      </c>
      <c r="M628">
        <v>4944</v>
      </c>
      <c r="N628">
        <v>4835</v>
      </c>
      <c r="O628">
        <v>1.3805893261899856E-2</v>
      </c>
      <c r="P628">
        <v>4888</v>
      </c>
      <c r="Q628">
        <v>6.5466448445171853E-3</v>
      </c>
      <c r="R628">
        <v>1.7580144777662874E-2</v>
      </c>
      <c r="S628">
        <v>5709500</v>
      </c>
      <c r="T628">
        <v>4903.0843999999997</v>
      </c>
      <c r="U628">
        <v>6675</v>
      </c>
      <c r="V628">
        <v>4407</v>
      </c>
      <c r="Z628">
        <v>0.64583333333333337</v>
      </c>
    </row>
    <row r="629" spans="1:26">
      <c r="A629" s="3">
        <v>46233</v>
      </c>
      <c r="B629">
        <v>3952.5</v>
      </c>
      <c r="C629">
        <v>-5.4000000000000003E-3</v>
      </c>
      <c r="D629">
        <v>61870</v>
      </c>
      <c r="E629">
        <v>-9.300000000000001E-3</v>
      </c>
      <c r="F629">
        <v>8058</v>
      </c>
      <c r="G629" t="s">
        <v>92</v>
      </c>
      <c r="H629">
        <v>4777</v>
      </c>
      <c r="I629">
        <v>-42</v>
      </c>
      <c r="J629">
        <v>-8.7155011413156264E-3</v>
      </c>
      <c r="K629">
        <v>4819</v>
      </c>
      <c r="L629">
        <v>4772</v>
      </c>
      <c r="M629">
        <v>4833</v>
      </c>
      <c r="N629">
        <v>4736</v>
      </c>
      <c r="O629">
        <v>1.0477787091366304E-3</v>
      </c>
      <c r="P629">
        <v>4798</v>
      </c>
      <c r="Q629">
        <v>-4.376823676531888E-3</v>
      </c>
      <c r="R629">
        <v>8.6570945945945946E-3</v>
      </c>
      <c r="S629">
        <v>7187300</v>
      </c>
      <c r="T629">
        <v>4782.5039999999999</v>
      </c>
      <c r="U629">
        <v>6012</v>
      </c>
      <c r="V629">
        <v>3610</v>
      </c>
      <c r="Z629">
        <v>0.64583333333333337</v>
      </c>
    </row>
    <row r="630" spans="1:26">
      <c r="A630" s="3">
        <v>46233</v>
      </c>
      <c r="B630">
        <v>3952.5</v>
      </c>
      <c r="C630">
        <v>-5.4000000000000003E-3</v>
      </c>
      <c r="D630">
        <v>61870</v>
      </c>
      <c r="E630">
        <v>-9.300000000000001E-3</v>
      </c>
      <c r="F630">
        <v>8233</v>
      </c>
      <c r="G630" t="s">
        <v>93</v>
      </c>
      <c r="H630">
        <v>2292.5</v>
      </c>
      <c r="I630">
        <v>-85</v>
      </c>
      <c r="J630">
        <v>-3.5751840168243953E-2</v>
      </c>
      <c r="K630">
        <v>2377.5</v>
      </c>
      <c r="L630">
        <v>2335</v>
      </c>
      <c r="M630">
        <v>2363</v>
      </c>
      <c r="N630">
        <v>2285.5</v>
      </c>
      <c r="O630">
        <v>-1.8201284796573874E-2</v>
      </c>
      <c r="P630">
        <v>2302</v>
      </c>
      <c r="Q630">
        <v>-4.1268462206776714E-3</v>
      </c>
      <c r="R630">
        <v>3.0627871362940277E-3</v>
      </c>
      <c r="S630">
        <v>1517200</v>
      </c>
      <c r="T630">
        <v>2304.8425999999999</v>
      </c>
      <c r="U630">
        <v>2608.5</v>
      </c>
      <c r="V630">
        <v>1642.5</v>
      </c>
      <c r="Z630">
        <v>0.64583333333333337</v>
      </c>
    </row>
    <row r="631" spans="1:26">
      <c r="A631" s="3">
        <v>46233</v>
      </c>
      <c r="B631">
        <v>3952.5</v>
      </c>
      <c r="C631">
        <v>-5.4000000000000003E-3</v>
      </c>
      <c r="D631">
        <v>61870</v>
      </c>
      <c r="E631">
        <v>-9.300000000000001E-3</v>
      </c>
      <c r="F631">
        <v>8304</v>
      </c>
      <c r="G631" t="s">
        <v>94</v>
      </c>
      <c r="H631">
        <v>3050</v>
      </c>
      <c r="I631">
        <v>-24</v>
      </c>
      <c r="J631">
        <v>-7.8074170461938843E-3</v>
      </c>
      <c r="K631">
        <v>3074</v>
      </c>
      <c r="L631">
        <v>3036</v>
      </c>
      <c r="M631">
        <v>3070</v>
      </c>
      <c r="N631">
        <v>3022</v>
      </c>
      <c r="O631">
        <v>4.61133069828722E-3</v>
      </c>
      <c r="P631">
        <v>3053</v>
      </c>
      <c r="Q631">
        <v>-9.8264002620373396E-4</v>
      </c>
      <c r="R631">
        <v>9.2653871608206484E-3</v>
      </c>
      <c r="S631">
        <v>1388400</v>
      </c>
      <c r="T631">
        <v>3052.3060999999998</v>
      </c>
      <c r="U631">
        <v>3146</v>
      </c>
      <c r="V631">
        <v>2418.5</v>
      </c>
      <c r="Z631">
        <v>0.64583333333333337</v>
      </c>
    </row>
    <row r="632" spans="1:26">
      <c r="A632" s="3">
        <v>46233</v>
      </c>
      <c r="B632">
        <v>3952.5</v>
      </c>
      <c r="C632">
        <v>-5.4000000000000003E-3</v>
      </c>
      <c r="D632">
        <v>61870</v>
      </c>
      <c r="E632">
        <v>-9.300000000000001E-3</v>
      </c>
      <c r="F632">
        <v>8316</v>
      </c>
      <c r="G632" t="s">
        <v>95</v>
      </c>
      <c r="H632">
        <v>6666</v>
      </c>
      <c r="I632">
        <v>-210</v>
      </c>
      <c r="J632">
        <v>-3.0541012216404886E-2</v>
      </c>
      <c r="K632">
        <v>6876</v>
      </c>
      <c r="L632">
        <v>6730</v>
      </c>
      <c r="M632">
        <v>6787</v>
      </c>
      <c r="N632">
        <v>6666</v>
      </c>
      <c r="O632">
        <v>-9.5096582466567599E-3</v>
      </c>
      <c r="P632">
        <v>6720</v>
      </c>
      <c r="Q632">
        <v>-8.0357142857142849E-3</v>
      </c>
      <c r="R632">
        <v>0</v>
      </c>
      <c r="S632">
        <v>15888200</v>
      </c>
      <c r="T632">
        <v>6710.6468999999997</v>
      </c>
      <c r="U632">
        <v>7260</v>
      </c>
      <c r="V632">
        <v>4927</v>
      </c>
      <c r="Z632">
        <v>0.64583333333333337</v>
      </c>
    </row>
    <row r="633" spans="1:26">
      <c r="A633" s="3">
        <v>46233</v>
      </c>
      <c r="B633">
        <v>3952.5</v>
      </c>
      <c r="C633">
        <v>-5.4000000000000003E-3</v>
      </c>
      <c r="D633">
        <v>61870</v>
      </c>
      <c r="E633">
        <v>-9.300000000000001E-3</v>
      </c>
      <c r="F633">
        <v>8331</v>
      </c>
      <c r="G633" t="s">
        <v>96</v>
      </c>
      <c r="H633">
        <v>2608</v>
      </c>
      <c r="I633">
        <v>-77.5</v>
      </c>
      <c r="J633">
        <v>-2.885868553342022E-2</v>
      </c>
      <c r="K633">
        <v>2685.5</v>
      </c>
      <c r="L633">
        <v>2616</v>
      </c>
      <c r="M633">
        <v>2648</v>
      </c>
      <c r="N633">
        <v>2594</v>
      </c>
      <c r="O633">
        <v>-3.0581039755351682E-3</v>
      </c>
      <c r="P633">
        <v>2614</v>
      </c>
      <c r="Q633">
        <v>-2.2953328232593728E-3</v>
      </c>
      <c r="R633">
        <v>5.3970701619121047E-3</v>
      </c>
      <c r="S633">
        <v>2304600</v>
      </c>
      <c r="T633">
        <v>2613.7437</v>
      </c>
      <c r="U633">
        <v>2822.5</v>
      </c>
      <c r="V633">
        <v>1764</v>
      </c>
      <c r="Z633">
        <v>0.64583333333333337</v>
      </c>
    </row>
    <row r="634" spans="1:26">
      <c r="A634" s="3">
        <v>46233</v>
      </c>
      <c r="B634">
        <v>3952.5</v>
      </c>
      <c r="C634">
        <v>-5.4000000000000003E-3</v>
      </c>
      <c r="D634">
        <v>61870</v>
      </c>
      <c r="E634">
        <v>-9.300000000000001E-3</v>
      </c>
      <c r="F634">
        <v>8424</v>
      </c>
      <c r="G634" t="s">
        <v>97</v>
      </c>
      <c r="H634">
        <v>4517</v>
      </c>
      <c r="I634">
        <v>-74</v>
      </c>
      <c r="J634">
        <v>-1.611849270311479E-2</v>
      </c>
      <c r="K634">
        <v>4591</v>
      </c>
      <c r="L634">
        <v>4563</v>
      </c>
      <c r="M634">
        <v>4585</v>
      </c>
      <c r="N634">
        <v>4464</v>
      </c>
      <c r="O634">
        <v>-1.0081087004163927E-2</v>
      </c>
      <c r="P634">
        <v>4521</v>
      </c>
      <c r="Q634">
        <v>-8.8476000884760012E-4</v>
      </c>
      <c r="R634">
        <v>1.1872759856630824E-2</v>
      </c>
      <c r="S634">
        <v>280400</v>
      </c>
      <c r="T634">
        <v>4521.6247999999996</v>
      </c>
      <c r="U634">
        <v>4664</v>
      </c>
      <c r="V634">
        <v>4016</v>
      </c>
      <c r="Z634">
        <v>0.64583333333333337</v>
      </c>
    </row>
    <row r="635" spans="1:26">
      <c r="A635" s="3">
        <v>46233</v>
      </c>
      <c r="B635">
        <v>3952.5</v>
      </c>
      <c r="C635">
        <v>-5.4000000000000003E-3</v>
      </c>
      <c r="D635">
        <v>61870</v>
      </c>
      <c r="E635">
        <v>-9.300000000000001E-3</v>
      </c>
      <c r="F635">
        <v>8425</v>
      </c>
      <c r="G635" t="s">
        <v>98</v>
      </c>
      <c r="H635">
        <v>1345</v>
      </c>
      <c r="I635">
        <v>-23</v>
      </c>
      <c r="J635">
        <v>-1.6812865497076022E-2</v>
      </c>
      <c r="K635">
        <v>1368</v>
      </c>
      <c r="L635">
        <v>1350</v>
      </c>
      <c r="M635">
        <v>1357</v>
      </c>
      <c r="N635">
        <v>1335</v>
      </c>
      <c r="O635">
        <v>-3.7037037037037038E-3</v>
      </c>
      <c r="P635">
        <v>1345</v>
      </c>
      <c r="Q635">
        <v>0</v>
      </c>
      <c r="R635">
        <v>7.4906367041198503E-3</v>
      </c>
      <c r="S635">
        <v>614700</v>
      </c>
      <c r="T635">
        <v>1345.4196999999999</v>
      </c>
      <c r="U635">
        <v>1544</v>
      </c>
      <c r="V635">
        <v>1224</v>
      </c>
      <c r="Z635">
        <v>0.64583333333333337</v>
      </c>
    </row>
    <row r="636" spans="1:26">
      <c r="A636" s="3">
        <v>46233</v>
      </c>
      <c r="B636">
        <v>3952.5</v>
      </c>
      <c r="C636">
        <v>-5.4000000000000003E-3</v>
      </c>
      <c r="D636">
        <v>61870</v>
      </c>
      <c r="E636">
        <v>-9.300000000000001E-3</v>
      </c>
      <c r="F636">
        <v>8591</v>
      </c>
      <c r="G636" t="s">
        <v>99</v>
      </c>
      <c r="H636">
        <v>6315</v>
      </c>
      <c r="I636">
        <v>-181</v>
      </c>
      <c r="J636">
        <v>-2.7863300492610838E-2</v>
      </c>
      <c r="K636">
        <v>6496</v>
      </c>
      <c r="L636">
        <v>6381</v>
      </c>
      <c r="M636">
        <v>6382</v>
      </c>
      <c r="N636">
        <v>6274</v>
      </c>
      <c r="O636">
        <v>-1.0343206393982134E-2</v>
      </c>
      <c r="P636">
        <v>6309</v>
      </c>
      <c r="Q636">
        <v>9.5102234902520212E-4</v>
      </c>
      <c r="R636">
        <v>6.5349059611093403E-3</v>
      </c>
      <c r="S636">
        <v>4361000</v>
      </c>
      <c r="T636">
        <v>6326.3423000000003</v>
      </c>
      <c r="U636">
        <v>6680</v>
      </c>
      <c r="V636">
        <v>4528</v>
      </c>
      <c r="Z636">
        <v>0.64583333333333337</v>
      </c>
    </row>
    <row r="637" spans="1:26">
      <c r="A637" s="3">
        <v>46233</v>
      </c>
      <c r="B637">
        <v>3952.5</v>
      </c>
      <c r="C637">
        <v>-5.4000000000000003E-3</v>
      </c>
      <c r="D637">
        <v>61870</v>
      </c>
      <c r="E637">
        <v>-9.300000000000001E-3</v>
      </c>
      <c r="F637">
        <v>8593</v>
      </c>
      <c r="G637" t="s">
        <v>100</v>
      </c>
      <c r="H637">
        <v>1490.5</v>
      </c>
      <c r="I637">
        <v>-27.5</v>
      </c>
      <c r="J637">
        <v>-1.8115942028985508E-2</v>
      </c>
      <c r="K637">
        <v>1518</v>
      </c>
      <c r="L637">
        <v>1507</v>
      </c>
      <c r="M637">
        <v>1511.5</v>
      </c>
      <c r="N637">
        <v>1476.5</v>
      </c>
      <c r="O637">
        <v>-1.0948905109489052E-2</v>
      </c>
      <c r="P637">
        <v>1488</v>
      </c>
      <c r="Q637">
        <v>1.6801075268817205E-3</v>
      </c>
      <c r="R637">
        <v>9.4818828310193025E-3</v>
      </c>
      <c r="S637">
        <v>4587300</v>
      </c>
      <c r="T637">
        <v>1490.2709</v>
      </c>
      <c r="U637">
        <v>1541.5</v>
      </c>
      <c r="V637">
        <v>1239.5</v>
      </c>
      <c r="Z637">
        <v>0.64583333333333337</v>
      </c>
    </row>
    <row r="638" spans="1:26">
      <c r="A638" s="3">
        <v>46233</v>
      </c>
      <c r="B638">
        <v>3952.5</v>
      </c>
      <c r="C638">
        <v>-5.4000000000000003E-3</v>
      </c>
      <c r="D638">
        <v>61870</v>
      </c>
      <c r="E638">
        <v>-9.300000000000001E-3</v>
      </c>
      <c r="F638">
        <v>8604</v>
      </c>
      <c r="G638" t="s">
        <v>101</v>
      </c>
      <c r="H638">
        <v>1470</v>
      </c>
      <c r="I638">
        <v>-102.5</v>
      </c>
      <c r="J638">
        <v>-6.518282988871224E-2</v>
      </c>
      <c r="K638">
        <v>1572.5</v>
      </c>
      <c r="L638">
        <v>1473</v>
      </c>
      <c r="M638">
        <v>1486</v>
      </c>
      <c r="N638">
        <v>1459</v>
      </c>
      <c r="O638">
        <v>-2.0366598778004071E-3</v>
      </c>
      <c r="P638">
        <v>1474.5</v>
      </c>
      <c r="Q638">
        <v>-3.0518819938962359E-3</v>
      </c>
      <c r="R638">
        <v>7.5394105551747775E-3</v>
      </c>
      <c r="S638">
        <v>20006600</v>
      </c>
      <c r="T638">
        <v>1471.2436</v>
      </c>
      <c r="U638">
        <v>1636</v>
      </c>
      <c r="V638">
        <v>1145</v>
      </c>
      <c r="Z638">
        <v>0.64583333333333337</v>
      </c>
    </row>
    <row r="639" spans="1:26">
      <c r="A639" s="3">
        <v>46233</v>
      </c>
      <c r="B639">
        <v>3952.5</v>
      </c>
      <c r="C639">
        <v>-5.4000000000000003E-3</v>
      </c>
      <c r="D639">
        <v>61870</v>
      </c>
      <c r="E639">
        <v>-9.300000000000001E-3</v>
      </c>
      <c r="F639">
        <v>8697</v>
      </c>
      <c r="G639" t="s">
        <v>102</v>
      </c>
      <c r="H639">
        <v>2164</v>
      </c>
      <c r="I639">
        <v>-126</v>
      </c>
      <c r="J639">
        <v>-5.5021834061135373E-2</v>
      </c>
      <c r="K639">
        <v>2290</v>
      </c>
      <c r="L639">
        <v>2198</v>
      </c>
      <c r="M639">
        <v>2228.5</v>
      </c>
      <c r="N639">
        <v>2151</v>
      </c>
      <c r="O639">
        <v>-1.5468607825295723E-2</v>
      </c>
      <c r="P639">
        <v>2180</v>
      </c>
      <c r="Q639">
        <v>-7.3394495412844041E-3</v>
      </c>
      <c r="R639">
        <v>6.04370060437006E-3</v>
      </c>
      <c r="S639">
        <v>6744800</v>
      </c>
      <c r="T639">
        <v>2175.0857000000001</v>
      </c>
      <c r="U639">
        <v>2356</v>
      </c>
      <c r="V639">
        <v>1597</v>
      </c>
      <c r="Z639">
        <v>0.64583333333333337</v>
      </c>
    </row>
    <row r="640" spans="1:26">
      <c r="A640" s="3">
        <v>46233</v>
      </c>
      <c r="B640">
        <v>3952.5</v>
      </c>
      <c r="C640">
        <v>-5.4000000000000003E-3</v>
      </c>
      <c r="D640">
        <v>61870</v>
      </c>
      <c r="E640">
        <v>-9.300000000000001E-3</v>
      </c>
      <c r="F640">
        <v>8830</v>
      </c>
      <c r="G640" t="s">
        <v>103</v>
      </c>
      <c r="H640">
        <v>3703</v>
      </c>
      <c r="I640">
        <v>-39</v>
      </c>
      <c r="J640">
        <v>-1.042223409941208E-2</v>
      </c>
      <c r="K640">
        <v>3742</v>
      </c>
      <c r="L640">
        <v>3720</v>
      </c>
      <c r="M640">
        <v>3771</v>
      </c>
      <c r="N640">
        <v>3696</v>
      </c>
      <c r="O640">
        <v>-4.5698924731182797E-3</v>
      </c>
      <c r="P640">
        <v>3703</v>
      </c>
      <c r="Q640">
        <v>0</v>
      </c>
      <c r="R640">
        <v>1.893939393939394E-3</v>
      </c>
      <c r="S640">
        <v>2091100</v>
      </c>
      <c r="T640">
        <v>3714.7375000000002</v>
      </c>
      <c r="U640">
        <v>5358</v>
      </c>
      <c r="V640">
        <v>3354</v>
      </c>
      <c r="Z640">
        <v>0.64583333333333337</v>
      </c>
    </row>
    <row r="641" spans="1:26">
      <c r="A641" s="3">
        <v>46233</v>
      </c>
      <c r="B641">
        <v>3952.5</v>
      </c>
      <c r="C641">
        <v>-5.4000000000000003E-3</v>
      </c>
      <c r="D641">
        <v>61870</v>
      </c>
      <c r="E641">
        <v>-9.300000000000001E-3</v>
      </c>
      <c r="F641">
        <v>9020</v>
      </c>
      <c r="G641" t="s">
        <v>104</v>
      </c>
      <c r="H641">
        <v>3820</v>
      </c>
      <c r="I641">
        <v>-115</v>
      </c>
      <c r="J641">
        <v>-2.9224904701397714E-2</v>
      </c>
      <c r="K641">
        <v>3935</v>
      </c>
      <c r="L641">
        <v>3910</v>
      </c>
      <c r="M641">
        <v>3945</v>
      </c>
      <c r="N641">
        <v>3780</v>
      </c>
      <c r="O641">
        <v>-2.3017902813299233E-2</v>
      </c>
      <c r="P641">
        <v>3796</v>
      </c>
      <c r="Q641">
        <v>6.3224446786090622E-3</v>
      </c>
      <c r="R641">
        <v>1.0582010582010581E-2</v>
      </c>
      <c r="S641">
        <v>3505800</v>
      </c>
      <c r="T641">
        <v>3828.0047</v>
      </c>
      <c r="U641">
        <v>4211</v>
      </c>
      <c r="V641">
        <v>3243</v>
      </c>
      <c r="Z641">
        <v>0.64583333333333337</v>
      </c>
    </row>
    <row r="642" spans="1:26">
      <c r="A642" s="3">
        <v>46233</v>
      </c>
      <c r="B642">
        <v>3952.5</v>
      </c>
      <c r="C642">
        <v>-5.4000000000000003E-3</v>
      </c>
      <c r="D642">
        <v>61870</v>
      </c>
      <c r="E642">
        <v>-9.300000000000001E-3</v>
      </c>
      <c r="F642">
        <v>9024</v>
      </c>
      <c r="G642" t="s">
        <v>105</v>
      </c>
      <c r="H642">
        <v>3619</v>
      </c>
      <c r="I642">
        <v>-142</v>
      </c>
      <c r="J642">
        <v>-3.7755915979792609E-2</v>
      </c>
      <c r="K642">
        <v>3761</v>
      </c>
      <c r="L642">
        <v>3715</v>
      </c>
      <c r="M642">
        <v>3776</v>
      </c>
      <c r="N642">
        <v>3608</v>
      </c>
      <c r="O642">
        <v>-2.5841184387617767E-2</v>
      </c>
      <c r="P642">
        <v>3626</v>
      </c>
      <c r="Q642">
        <v>-1.9305019305019305E-3</v>
      </c>
      <c r="R642">
        <v>3.0487804878048782E-3</v>
      </c>
      <c r="S642">
        <v>1274200</v>
      </c>
      <c r="T642">
        <v>3642.0385000000001</v>
      </c>
      <c r="U642">
        <v>4775</v>
      </c>
      <c r="V642">
        <v>2579.5</v>
      </c>
      <c r="Z642">
        <v>0.64583333333333337</v>
      </c>
    </row>
    <row r="643" spans="1:26">
      <c r="A643" s="3">
        <v>46233</v>
      </c>
      <c r="B643">
        <v>3952.5</v>
      </c>
      <c r="C643">
        <v>-5.4000000000000003E-3</v>
      </c>
      <c r="D643">
        <v>61870</v>
      </c>
      <c r="E643">
        <v>-9.300000000000001E-3</v>
      </c>
      <c r="F643">
        <v>9069</v>
      </c>
      <c r="G643" t="s">
        <v>106</v>
      </c>
      <c r="H643">
        <v>2237</v>
      </c>
      <c r="I643">
        <v>-24.5</v>
      </c>
      <c r="J643">
        <v>-1.0833517576829538E-2</v>
      </c>
      <c r="K643">
        <v>2261.5</v>
      </c>
      <c r="L643">
        <v>2244</v>
      </c>
      <c r="M643">
        <v>2264</v>
      </c>
      <c r="N643">
        <v>2214</v>
      </c>
      <c r="O643">
        <v>-3.1194295900178253E-3</v>
      </c>
      <c r="P643">
        <v>2247</v>
      </c>
      <c r="Q643">
        <v>-4.450378282153983E-3</v>
      </c>
      <c r="R643">
        <v>1.038843721770551E-2</v>
      </c>
      <c r="S643">
        <v>435600</v>
      </c>
      <c r="T643">
        <v>2239.0601999999999</v>
      </c>
      <c r="U643">
        <v>2274</v>
      </c>
      <c r="V643">
        <v>1695</v>
      </c>
      <c r="Z643">
        <v>0.64583333333333337</v>
      </c>
    </row>
    <row r="644" spans="1:26">
      <c r="A644" s="3">
        <v>46233</v>
      </c>
      <c r="B644">
        <v>3952.5</v>
      </c>
      <c r="C644">
        <v>-5.4000000000000003E-3</v>
      </c>
      <c r="D644">
        <v>61870</v>
      </c>
      <c r="E644">
        <v>-9.300000000000001E-3</v>
      </c>
      <c r="F644">
        <v>9227</v>
      </c>
      <c r="G644" t="s">
        <v>107</v>
      </c>
      <c r="H644">
        <v>887</v>
      </c>
      <c r="I644">
        <v>-35</v>
      </c>
      <c r="J644">
        <v>-3.7960954446854663E-2</v>
      </c>
      <c r="K644">
        <v>922</v>
      </c>
      <c r="L644">
        <v>900</v>
      </c>
      <c r="M644">
        <v>1041</v>
      </c>
      <c r="N644">
        <v>864</v>
      </c>
      <c r="O644">
        <v>-1.4444444444444444E-2</v>
      </c>
      <c r="P644">
        <v>881</v>
      </c>
      <c r="Q644">
        <v>6.8104426787741201E-3</v>
      </c>
      <c r="R644">
        <v>2.6620370370370371E-2</v>
      </c>
      <c r="S644">
        <v>2260700</v>
      </c>
      <c r="T644">
        <v>947.15219999999999</v>
      </c>
      <c r="U644">
        <v>1620</v>
      </c>
      <c r="V644">
        <v>594</v>
      </c>
      <c r="Z644">
        <v>0.64583333333333337</v>
      </c>
    </row>
    <row r="645" spans="1:26">
      <c r="A645" s="3">
        <v>46233</v>
      </c>
      <c r="B645">
        <v>3952.5</v>
      </c>
      <c r="C645">
        <v>-5.4000000000000003E-3</v>
      </c>
      <c r="D645">
        <v>61870</v>
      </c>
      <c r="E645">
        <v>-9.300000000000001E-3</v>
      </c>
      <c r="F645">
        <v>9303</v>
      </c>
      <c r="G645" t="s">
        <v>108</v>
      </c>
      <c r="H645">
        <v>4130</v>
      </c>
      <c r="I645">
        <v>-10</v>
      </c>
      <c r="J645">
        <v>-2.4154589371980675E-3</v>
      </c>
      <c r="K645">
        <v>4140</v>
      </c>
      <c r="L645">
        <v>4120</v>
      </c>
      <c r="M645">
        <v>4145</v>
      </c>
      <c r="N645">
        <v>4060</v>
      </c>
      <c r="O645">
        <v>2.4271844660194173E-3</v>
      </c>
      <c r="P645">
        <v>4090</v>
      </c>
      <c r="Q645">
        <v>9.7799511002444987E-3</v>
      </c>
      <c r="R645">
        <v>1.7241379310344827E-2</v>
      </c>
      <c r="S645">
        <v>163500</v>
      </c>
      <c r="T645">
        <v>4112.4525000000003</v>
      </c>
      <c r="U645">
        <v>4285</v>
      </c>
      <c r="V645">
        <v>3535</v>
      </c>
      <c r="Z645">
        <v>0.64583333333333337</v>
      </c>
    </row>
    <row r="646" spans="1:26">
      <c r="A646" s="3">
        <v>46233</v>
      </c>
      <c r="B646">
        <v>3952.5</v>
      </c>
      <c r="C646">
        <v>-5.4000000000000003E-3</v>
      </c>
      <c r="D646">
        <v>61870</v>
      </c>
      <c r="E646">
        <v>-9.300000000000001E-3</v>
      </c>
      <c r="F646">
        <v>9308</v>
      </c>
      <c r="G646" t="s">
        <v>109</v>
      </c>
      <c r="H646">
        <v>1881</v>
      </c>
      <c r="I646">
        <v>6</v>
      </c>
      <c r="J646">
        <v>3.2000000000000002E-3</v>
      </c>
      <c r="K646">
        <v>1875</v>
      </c>
      <c r="L646">
        <v>1898</v>
      </c>
      <c r="M646">
        <v>1899</v>
      </c>
      <c r="N646">
        <v>1855</v>
      </c>
      <c r="O646">
        <v>-8.9567966280295046E-3</v>
      </c>
      <c r="P646">
        <v>1867</v>
      </c>
      <c r="Q646">
        <v>7.4986609534011782E-3</v>
      </c>
      <c r="R646">
        <v>1.4016172506738544E-2</v>
      </c>
      <c r="S646">
        <v>156400</v>
      </c>
      <c r="T646">
        <v>1875.3420000000001</v>
      </c>
      <c r="U646">
        <v>1897</v>
      </c>
      <c r="V646">
        <v>1271</v>
      </c>
      <c r="Z646">
        <v>0.64583333333333337</v>
      </c>
    </row>
    <row r="647" spans="1:26">
      <c r="A647" s="3">
        <v>46233</v>
      </c>
      <c r="B647">
        <v>3952.5</v>
      </c>
      <c r="C647">
        <v>-5.4000000000000003E-3</v>
      </c>
      <c r="D647">
        <v>61870</v>
      </c>
      <c r="E647">
        <v>-9.300000000000001E-3</v>
      </c>
      <c r="F647">
        <v>9348</v>
      </c>
      <c r="G647" t="s">
        <v>110</v>
      </c>
      <c r="H647">
        <v>406</v>
      </c>
      <c r="I647">
        <v>6</v>
      </c>
      <c r="J647">
        <v>1.4999999999999999E-2</v>
      </c>
      <c r="K647">
        <v>400</v>
      </c>
      <c r="L647">
        <v>406</v>
      </c>
      <c r="M647">
        <v>415</v>
      </c>
      <c r="N647">
        <v>404</v>
      </c>
      <c r="O647">
        <v>0</v>
      </c>
      <c r="P647">
        <v>409</v>
      </c>
      <c r="Q647">
        <v>-7.3349633251833741E-3</v>
      </c>
      <c r="R647">
        <v>4.9504950495049506E-3</v>
      </c>
      <c r="S647">
        <v>1371900</v>
      </c>
      <c r="T647">
        <v>408.6515</v>
      </c>
      <c r="U647">
        <v>710</v>
      </c>
      <c r="V647">
        <v>397</v>
      </c>
      <c r="Z647">
        <v>0.64583333333333337</v>
      </c>
    </row>
    <row r="648" spans="1:26">
      <c r="A648" s="3">
        <v>46233</v>
      </c>
      <c r="B648">
        <v>3952.5</v>
      </c>
      <c r="C648">
        <v>-5.4000000000000003E-3</v>
      </c>
      <c r="D648">
        <v>61870</v>
      </c>
      <c r="E648">
        <v>-9.300000000000001E-3</v>
      </c>
      <c r="F648">
        <v>9432</v>
      </c>
      <c r="G648" t="s">
        <v>111</v>
      </c>
      <c r="H648">
        <v>159</v>
      </c>
      <c r="I648">
        <v>-1.3</v>
      </c>
      <c r="J648">
        <v>-8.1097941359950087E-3</v>
      </c>
      <c r="K648">
        <v>160.30000000000001</v>
      </c>
      <c r="L648">
        <v>160</v>
      </c>
      <c r="M648">
        <v>160.9</v>
      </c>
      <c r="N648">
        <v>157.1</v>
      </c>
      <c r="O648">
        <v>-6.2500000000000003E-3</v>
      </c>
      <c r="P648">
        <v>157.6</v>
      </c>
      <c r="Q648">
        <v>8.883248730964504E-3</v>
      </c>
      <c r="R648">
        <v>1.2094207511139439E-2</v>
      </c>
      <c r="S648">
        <v>244892200</v>
      </c>
      <c r="T648">
        <v>158.74199999999999</v>
      </c>
      <c r="U648">
        <v>161.19999999999999</v>
      </c>
      <c r="V648">
        <v>142.6</v>
      </c>
      <c r="Z648">
        <v>0.64583333333333337</v>
      </c>
    </row>
    <row r="649" spans="1:26">
      <c r="A649" s="3">
        <v>46233</v>
      </c>
      <c r="B649">
        <v>3952.5</v>
      </c>
      <c r="C649">
        <v>-5.4000000000000003E-3</v>
      </c>
      <c r="D649">
        <v>61870</v>
      </c>
      <c r="E649">
        <v>-9.300000000000001E-3</v>
      </c>
      <c r="F649">
        <v>9449</v>
      </c>
      <c r="G649" t="s">
        <v>112</v>
      </c>
      <c r="H649">
        <v>4212</v>
      </c>
      <c r="I649">
        <v>-46</v>
      </c>
      <c r="J649">
        <v>-1.0803193987787695E-2</v>
      </c>
      <c r="K649">
        <v>4258</v>
      </c>
      <c r="L649">
        <v>4260</v>
      </c>
      <c r="M649">
        <v>4302</v>
      </c>
      <c r="N649">
        <v>4154</v>
      </c>
      <c r="O649">
        <v>-1.1267605633802818E-2</v>
      </c>
      <c r="P649">
        <v>4174</v>
      </c>
      <c r="Q649">
        <v>9.1039770004791559E-3</v>
      </c>
      <c r="R649">
        <v>1.3962445835339432E-2</v>
      </c>
      <c r="S649">
        <v>1341100</v>
      </c>
      <c r="T649">
        <v>4210.2097999999996</v>
      </c>
      <c r="U649">
        <v>4285</v>
      </c>
      <c r="V649">
        <v>2731.5</v>
      </c>
      <c r="Z649">
        <v>0.64583333333333337</v>
      </c>
    </row>
    <row r="650" spans="1:26">
      <c r="A650" s="3">
        <v>46233</v>
      </c>
      <c r="B650">
        <v>3952.5</v>
      </c>
      <c r="C650">
        <v>-5.4000000000000003E-3</v>
      </c>
      <c r="D650">
        <v>61870</v>
      </c>
      <c r="E650">
        <v>-9.300000000000001E-3</v>
      </c>
      <c r="F650">
        <v>9501</v>
      </c>
      <c r="G650" t="s">
        <v>113</v>
      </c>
      <c r="H650">
        <v>524</v>
      </c>
      <c r="I650">
        <v>-9.6999999999999993</v>
      </c>
      <c r="J650">
        <v>-1.8175004684279555E-2</v>
      </c>
      <c r="K650">
        <v>533.70000000000005</v>
      </c>
      <c r="L650">
        <v>517.29999999999995</v>
      </c>
      <c r="M650">
        <v>530.70000000000005</v>
      </c>
      <c r="N650">
        <v>498.4</v>
      </c>
      <c r="O650">
        <v>1.2951865455248495E-2</v>
      </c>
      <c r="P650">
        <v>516.29999999999995</v>
      </c>
      <c r="Q650">
        <v>1.4913809800503672E-2</v>
      </c>
      <c r="R650">
        <v>5.1364365971107592E-2</v>
      </c>
      <c r="S650">
        <v>61471000</v>
      </c>
      <c r="T650">
        <v>515.42690000000005</v>
      </c>
      <c r="U650">
        <v>760</v>
      </c>
      <c r="V650">
        <v>442.8</v>
      </c>
      <c r="Z650">
        <v>0.64583333333333337</v>
      </c>
    </row>
    <row r="651" spans="1:26">
      <c r="A651" s="3">
        <v>46233</v>
      </c>
      <c r="B651">
        <v>3952.5</v>
      </c>
      <c r="C651">
        <v>-5.4000000000000003E-3</v>
      </c>
      <c r="D651">
        <v>61870</v>
      </c>
      <c r="E651">
        <v>-9.300000000000001E-3</v>
      </c>
      <c r="F651">
        <v>9531</v>
      </c>
      <c r="G651" t="s">
        <v>114</v>
      </c>
      <c r="H651">
        <v>6263</v>
      </c>
      <c r="I651">
        <v>-27</v>
      </c>
      <c r="J651">
        <v>-4.2925278219395867E-3</v>
      </c>
      <c r="K651">
        <v>6290</v>
      </c>
      <c r="L651">
        <v>6297</v>
      </c>
      <c r="M651">
        <v>6386</v>
      </c>
      <c r="N651">
        <v>6150</v>
      </c>
      <c r="O651">
        <v>-5.3993965380339844E-3</v>
      </c>
      <c r="P651">
        <v>6202</v>
      </c>
      <c r="Q651">
        <v>9.8355369235730416E-3</v>
      </c>
      <c r="R651">
        <v>1.83739837398374E-2</v>
      </c>
      <c r="S651">
        <v>1886500</v>
      </c>
      <c r="T651">
        <v>6268.3941999999997</v>
      </c>
      <c r="U651">
        <v>7967</v>
      </c>
      <c r="V651">
        <v>5896</v>
      </c>
      <c r="Z651">
        <v>0.64583333333333337</v>
      </c>
    </row>
    <row r="652" spans="1:26">
      <c r="A652" s="3">
        <v>46233</v>
      </c>
      <c r="B652">
        <v>3952.5</v>
      </c>
      <c r="C652">
        <v>-5.4000000000000003E-3</v>
      </c>
      <c r="D652">
        <v>61870</v>
      </c>
      <c r="E652">
        <v>-9.300000000000001E-3</v>
      </c>
      <c r="F652">
        <v>9882</v>
      </c>
      <c r="G652" t="s">
        <v>115</v>
      </c>
      <c r="H652">
        <v>1870</v>
      </c>
      <c r="I652">
        <v>-11</v>
      </c>
      <c r="J652">
        <v>-5.8479532163742687E-3</v>
      </c>
      <c r="K652">
        <v>1881</v>
      </c>
      <c r="L652">
        <v>1871</v>
      </c>
      <c r="M652">
        <v>1887</v>
      </c>
      <c r="N652">
        <v>1868</v>
      </c>
      <c r="O652">
        <v>-5.3447354355959376E-4</v>
      </c>
      <c r="P652">
        <v>1871</v>
      </c>
      <c r="Q652">
        <v>-5.3447354355959376E-4</v>
      </c>
      <c r="R652">
        <v>1.0706638115631692E-3</v>
      </c>
      <c r="S652">
        <v>189400</v>
      </c>
      <c r="T652">
        <v>1873.5600999999999</v>
      </c>
      <c r="U652">
        <v>1891</v>
      </c>
      <c r="V652">
        <v>1487</v>
      </c>
      <c r="Z652">
        <v>0.64583333333333337</v>
      </c>
    </row>
  </sheetData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54F7D-DF31-4210-80BD-5379529C21A6}">
  <sheetPr codeName="Sheet3">
    <tabColor theme="9" tint="-0.249977111117893"/>
  </sheetPr>
  <dimension ref="A1:AQ2895"/>
  <sheetViews>
    <sheetView topLeftCell="A2784" workbookViewId="0">
      <selection activeCell="A2802" sqref="A2802:E2893"/>
    </sheetView>
  </sheetViews>
  <sheetFormatPr defaultRowHeight="24"/>
  <cols>
    <col min="1" max="1" width="9.90625" style="8" bestFit="1" customWidth="1"/>
    <col min="2" max="2" width="9.90625" style="67" customWidth="1"/>
    <col min="4" max="4" width="13.6328125" bestFit="1" customWidth="1"/>
    <col min="5" max="5" width="15.54296875" style="67" bestFit="1" customWidth="1"/>
    <col min="6" max="6" width="8.7265625" style="7" customWidth="1"/>
  </cols>
  <sheetData>
    <row r="1" spans="1:43">
      <c r="A1" s="64" t="s">
        <v>0</v>
      </c>
      <c r="B1" s="5"/>
      <c r="C1" s="5" t="s">
        <v>1</v>
      </c>
      <c r="D1" s="5" t="s">
        <v>2</v>
      </c>
      <c r="E1" s="5" t="s">
        <v>3</v>
      </c>
      <c r="F1" s="65" t="s">
        <v>4</v>
      </c>
      <c r="G1" t="s">
        <v>5</v>
      </c>
      <c r="H1" t="s">
        <v>268</v>
      </c>
      <c r="I1" t="s">
        <v>269</v>
      </c>
      <c r="J1" t="s">
        <v>270</v>
      </c>
      <c r="K1" t="s">
        <v>271</v>
      </c>
      <c r="L1" t="s">
        <v>6</v>
      </c>
      <c r="M1" t="s">
        <v>7</v>
      </c>
      <c r="N1" t="s">
        <v>8</v>
      </c>
      <c r="O1" t="s">
        <v>9</v>
      </c>
      <c r="P1" t="s">
        <v>272</v>
      </c>
      <c r="Q1" t="s">
        <v>10</v>
      </c>
      <c r="R1" t="s">
        <v>11</v>
      </c>
      <c r="S1" t="s">
        <v>12</v>
      </c>
      <c r="T1" t="s">
        <v>273</v>
      </c>
      <c r="U1" t="s">
        <v>274</v>
      </c>
      <c r="V1" t="s">
        <v>275</v>
      </c>
      <c r="W1" t="s">
        <v>276</v>
      </c>
      <c r="X1" t="s">
        <v>13</v>
      </c>
      <c r="Y1" t="s">
        <v>277</v>
      </c>
      <c r="Z1" t="s">
        <v>278</v>
      </c>
      <c r="AA1" t="s">
        <v>14</v>
      </c>
      <c r="AB1" t="s">
        <v>15</v>
      </c>
      <c r="AC1" t="s">
        <v>279</v>
      </c>
      <c r="AD1" t="s">
        <v>280</v>
      </c>
      <c r="AE1" t="s">
        <v>281</v>
      </c>
      <c r="AF1" t="s">
        <v>282</v>
      </c>
      <c r="AG1" t="s">
        <v>283</v>
      </c>
      <c r="AH1" t="s">
        <v>284</v>
      </c>
      <c r="AI1" t="s">
        <v>16</v>
      </c>
      <c r="AJ1" t="s">
        <v>17</v>
      </c>
      <c r="AK1" t="s">
        <v>18</v>
      </c>
      <c r="AL1" t="s">
        <v>19</v>
      </c>
      <c r="AM1" t="s">
        <v>20</v>
      </c>
      <c r="AN1" t="s">
        <v>285</v>
      </c>
      <c r="AO1" t="s">
        <v>286</v>
      </c>
      <c r="AP1" t="s">
        <v>193</v>
      </c>
      <c r="AQ1" t="s">
        <v>287</v>
      </c>
    </row>
    <row r="2" spans="1:43">
      <c r="A2" s="8">
        <v>46169</v>
      </c>
      <c r="B2" s="3"/>
      <c r="C2" s="66">
        <v>-4.3E-3</v>
      </c>
      <c r="D2" s="1">
        <v>65380</v>
      </c>
      <c r="E2" s="6">
        <v>0.37</v>
      </c>
      <c r="F2" s="7">
        <v>1605</v>
      </c>
      <c r="G2" t="s">
        <v>21</v>
      </c>
      <c r="H2">
        <v>0</v>
      </c>
      <c r="I2" t="s">
        <v>288</v>
      </c>
      <c r="J2" t="s">
        <v>289</v>
      </c>
      <c r="K2" t="s">
        <v>290</v>
      </c>
      <c r="L2" s="36">
        <v>3693</v>
      </c>
      <c r="M2">
        <v>25</v>
      </c>
      <c r="N2" s="66">
        <v>6.7999999999999996E-3</v>
      </c>
      <c r="O2" s="36">
        <v>3668</v>
      </c>
      <c r="P2" s="66">
        <v>6.7999999999999996E-3</v>
      </c>
      <c r="Q2" s="36">
        <v>3650</v>
      </c>
      <c r="R2" s="36">
        <v>3727</v>
      </c>
      <c r="S2" s="36">
        <v>3643</v>
      </c>
      <c r="T2" s="66">
        <v>1.17E-2</v>
      </c>
      <c r="U2" s="66">
        <v>4.0000000000000001E-3</v>
      </c>
      <c r="V2" s="66">
        <v>-9.1000000000000004E-3</v>
      </c>
      <c r="W2" s="66">
        <v>1.37E-2</v>
      </c>
      <c r="X2" s="1">
        <v>2864200</v>
      </c>
      <c r="Y2" s="1">
        <v>10585890</v>
      </c>
      <c r="Z2" s="1">
        <v>4649989</v>
      </c>
      <c r="AA2" s="2" t="s">
        <v>291</v>
      </c>
      <c r="AB2" s="1" t="s">
        <v>292</v>
      </c>
      <c r="AC2" s="1">
        <v>10.72</v>
      </c>
      <c r="AD2">
        <v>0.9</v>
      </c>
      <c r="AE2">
        <v>2.92</v>
      </c>
      <c r="AF2" t="s">
        <v>230</v>
      </c>
      <c r="AG2" s="1">
        <v>54200</v>
      </c>
      <c r="AH2" s="36">
        <v>3694</v>
      </c>
      <c r="AI2" s="1">
        <v>1000</v>
      </c>
      <c r="AJ2" s="1">
        <v>3693</v>
      </c>
      <c r="AK2" s="36">
        <v>1800</v>
      </c>
      <c r="AL2" s="36">
        <v>0.625</v>
      </c>
      <c r="AM2" s="3">
        <v>46155</v>
      </c>
      <c r="AN2" t="s">
        <v>293</v>
      </c>
      <c r="AO2" t="s">
        <v>294</v>
      </c>
      <c r="AQ2" t="str">
        <f>IF(AP2="","",ROUND((L2-AP2)/AP2,4))</f>
        <v/>
      </c>
    </row>
    <row r="3" spans="1:43">
      <c r="A3" s="8">
        <v>46169</v>
      </c>
      <c r="B3" s="3"/>
      <c r="C3" s="66">
        <v>-4.3E-3</v>
      </c>
      <c r="D3" s="1">
        <v>65380</v>
      </c>
      <c r="E3" s="6">
        <v>0.37</v>
      </c>
      <c r="F3" s="7">
        <v>1833</v>
      </c>
      <c r="G3" t="s">
        <v>24</v>
      </c>
      <c r="H3">
        <v>0</v>
      </c>
      <c r="I3" t="s">
        <v>288</v>
      </c>
      <c r="J3" t="s">
        <v>289</v>
      </c>
      <c r="K3" t="s">
        <v>295</v>
      </c>
      <c r="L3" s="36">
        <v>5540</v>
      </c>
      <c r="M3">
        <v>-90</v>
      </c>
      <c r="N3" s="66">
        <v>-1.6E-2</v>
      </c>
      <c r="O3" s="36">
        <v>5630</v>
      </c>
      <c r="P3" s="66">
        <v>-1.5900000000000001E-2</v>
      </c>
      <c r="Q3" s="36">
        <v>5630</v>
      </c>
      <c r="R3" s="36">
        <v>5660</v>
      </c>
      <c r="S3" s="36">
        <v>5510</v>
      </c>
      <c r="T3" s="66">
        <v>-1.5900000000000001E-2</v>
      </c>
      <c r="U3" s="66">
        <v>0</v>
      </c>
      <c r="V3" s="66">
        <v>-2.12E-2</v>
      </c>
      <c r="W3" s="66">
        <v>5.4000000000000003E-3</v>
      </c>
      <c r="X3" s="1">
        <v>91100</v>
      </c>
      <c r="Y3" s="1">
        <v>506249</v>
      </c>
      <c r="Z3" s="1">
        <v>214205</v>
      </c>
      <c r="AA3" s="2" t="s">
        <v>296</v>
      </c>
      <c r="AB3" s="1" t="s">
        <v>297</v>
      </c>
      <c r="AC3" s="1">
        <v>12.9</v>
      </c>
      <c r="AD3">
        <v>1</v>
      </c>
      <c r="AE3">
        <v>5.42</v>
      </c>
      <c r="AF3" t="s">
        <v>230</v>
      </c>
      <c r="AG3" s="1">
        <v>13100</v>
      </c>
      <c r="AH3" s="36">
        <v>5550</v>
      </c>
      <c r="AI3" s="1">
        <v>1700</v>
      </c>
      <c r="AJ3" s="1">
        <v>5540</v>
      </c>
      <c r="AK3" s="36">
        <v>1200</v>
      </c>
      <c r="AL3" s="36">
        <v>0.61944444444444446</v>
      </c>
      <c r="AM3" s="3">
        <v>46157</v>
      </c>
      <c r="AN3" t="s">
        <v>298</v>
      </c>
      <c r="AO3" t="s">
        <v>299</v>
      </c>
      <c r="AQ3" t="str">
        <f t="shared" ref="AQ3:AQ66" si="0">IF(AP3="","",ROUND((L3-AP3)/AP3,4))</f>
        <v/>
      </c>
    </row>
    <row r="4" spans="1:43">
      <c r="A4" s="8">
        <v>46169</v>
      </c>
      <c r="B4" s="3"/>
      <c r="C4" s="66">
        <v>-4.3E-3</v>
      </c>
      <c r="D4" s="1">
        <v>65380</v>
      </c>
      <c r="E4" s="6">
        <v>0.37</v>
      </c>
      <c r="F4" s="7">
        <v>1911</v>
      </c>
      <c r="G4" t="s">
        <v>25</v>
      </c>
      <c r="H4">
        <v>0</v>
      </c>
      <c r="I4" t="s">
        <v>288</v>
      </c>
      <c r="J4" t="s">
        <v>289</v>
      </c>
      <c r="K4" t="s">
        <v>290</v>
      </c>
      <c r="L4" s="36">
        <v>1287</v>
      </c>
      <c r="M4">
        <v>-18.5</v>
      </c>
      <c r="N4" s="66">
        <v>-1.4200000000000001E-2</v>
      </c>
      <c r="O4" s="36">
        <v>1305.5</v>
      </c>
      <c r="P4" s="66">
        <v>-1.41E-2</v>
      </c>
      <c r="Q4" s="36">
        <v>1293</v>
      </c>
      <c r="R4" s="36">
        <v>1300</v>
      </c>
      <c r="S4" s="36">
        <v>1279.5</v>
      </c>
      <c r="T4" s="66">
        <v>-4.5999999999999999E-3</v>
      </c>
      <c r="U4" s="66">
        <v>-3.0000000000000001E-3</v>
      </c>
      <c r="V4" s="66">
        <v>-0.01</v>
      </c>
      <c r="W4" s="66">
        <v>5.7999999999999996E-3</v>
      </c>
      <c r="X4" s="1">
        <v>2332000</v>
      </c>
      <c r="Y4" s="1">
        <v>3005338</v>
      </c>
      <c r="Z4" s="1">
        <v>796094</v>
      </c>
      <c r="AA4" s="2" t="s">
        <v>300</v>
      </c>
      <c r="AB4" s="1" t="s">
        <v>301</v>
      </c>
      <c r="AC4" s="1">
        <v>8.1300000000000008</v>
      </c>
      <c r="AD4">
        <v>0.78</v>
      </c>
      <c r="AE4">
        <v>3.89</v>
      </c>
      <c r="AF4" t="s">
        <v>230</v>
      </c>
      <c r="AG4" s="1">
        <v>297700</v>
      </c>
      <c r="AH4" s="36">
        <v>1287</v>
      </c>
      <c r="AI4" s="1">
        <v>5300</v>
      </c>
      <c r="AJ4" s="1">
        <v>1286.5</v>
      </c>
      <c r="AK4" s="36">
        <v>4300</v>
      </c>
      <c r="AL4" s="36">
        <v>0.625</v>
      </c>
      <c r="AM4" s="3">
        <v>46149</v>
      </c>
      <c r="AN4" t="s">
        <v>293</v>
      </c>
      <c r="AO4" t="s">
        <v>299</v>
      </c>
      <c r="AQ4" t="str">
        <f t="shared" si="0"/>
        <v/>
      </c>
    </row>
    <row r="5" spans="1:43">
      <c r="A5" s="8">
        <v>46169</v>
      </c>
      <c r="B5" s="3"/>
      <c r="C5" s="66">
        <v>-4.3E-3</v>
      </c>
      <c r="D5" s="1">
        <v>65380</v>
      </c>
      <c r="E5" s="6">
        <v>0.37</v>
      </c>
      <c r="F5" s="7">
        <v>1925</v>
      </c>
      <c r="G5" t="s">
        <v>26</v>
      </c>
      <c r="H5">
        <v>0</v>
      </c>
      <c r="I5" t="s">
        <v>288</v>
      </c>
      <c r="J5" t="s">
        <v>289</v>
      </c>
      <c r="K5" t="s">
        <v>295</v>
      </c>
      <c r="L5" s="36">
        <v>4413</v>
      </c>
      <c r="M5">
        <v>11</v>
      </c>
      <c r="N5" s="66">
        <v>2.5000000000000001E-3</v>
      </c>
      <c r="O5" s="36">
        <v>4402</v>
      </c>
      <c r="P5" s="66">
        <v>2.3999999999999998E-3</v>
      </c>
      <c r="Q5" s="36">
        <v>4400</v>
      </c>
      <c r="R5" s="36">
        <v>4434</v>
      </c>
      <c r="S5" s="36">
        <v>4394</v>
      </c>
      <c r="T5" s="66">
        <v>2.8999999999999998E-3</v>
      </c>
      <c r="U5" s="66">
        <v>-8.9999999999999998E-4</v>
      </c>
      <c r="V5" s="66">
        <v>-4.7000000000000002E-3</v>
      </c>
      <c r="W5" s="66">
        <v>4.3E-3</v>
      </c>
      <c r="X5" s="1">
        <v>985000</v>
      </c>
      <c r="Y5" s="1">
        <v>4344068</v>
      </c>
      <c r="Z5" s="1">
        <v>2910974</v>
      </c>
      <c r="AA5" s="2" t="s">
        <v>302</v>
      </c>
      <c r="AB5" s="1" t="s">
        <v>303</v>
      </c>
      <c r="AC5" s="1">
        <v>12.03</v>
      </c>
      <c r="AD5">
        <v>0.94</v>
      </c>
      <c r="AE5">
        <v>3.99</v>
      </c>
      <c r="AF5" t="s">
        <v>230</v>
      </c>
      <c r="AG5" s="1">
        <v>61400</v>
      </c>
      <c r="AH5" s="36">
        <v>4414</v>
      </c>
      <c r="AI5" s="1">
        <v>200</v>
      </c>
      <c r="AJ5" s="1">
        <v>4413</v>
      </c>
      <c r="AK5" s="36">
        <v>800</v>
      </c>
      <c r="AL5" s="36">
        <v>0.625</v>
      </c>
      <c r="AM5" s="3">
        <v>46155</v>
      </c>
      <c r="AN5" t="s">
        <v>298</v>
      </c>
      <c r="AO5" t="s">
        <v>299</v>
      </c>
      <c r="AQ5" t="str">
        <f t="shared" si="0"/>
        <v/>
      </c>
    </row>
    <row r="6" spans="1:43">
      <c r="A6" s="8">
        <v>46169</v>
      </c>
      <c r="B6" s="3"/>
      <c r="C6" s="66">
        <v>-4.3E-3</v>
      </c>
      <c r="D6" s="1">
        <v>65380</v>
      </c>
      <c r="E6" s="6">
        <v>0.37</v>
      </c>
      <c r="F6" s="7">
        <v>1928</v>
      </c>
      <c r="G6" t="s">
        <v>27</v>
      </c>
      <c r="H6">
        <v>0</v>
      </c>
      <c r="I6" t="s">
        <v>288</v>
      </c>
      <c r="J6" t="s">
        <v>289</v>
      </c>
      <c r="K6" t="s">
        <v>290</v>
      </c>
      <c r="L6" s="36">
        <v>3345</v>
      </c>
      <c r="M6">
        <v>0</v>
      </c>
      <c r="N6" s="66">
        <v>0</v>
      </c>
      <c r="O6" s="36">
        <v>3345</v>
      </c>
      <c r="P6" s="66">
        <v>0</v>
      </c>
      <c r="Q6" s="36">
        <v>3328</v>
      </c>
      <c r="R6" s="36">
        <v>3356</v>
      </c>
      <c r="S6" s="36">
        <v>3321</v>
      </c>
      <c r="T6" s="66">
        <v>5.1000000000000004E-3</v>
      </c>
      <c r="U6" s="66">
        <v>4.7999999999999996E-3</v>
      </c>
      <c r="V6" s="66">
        <v>-3.2000000000000002E-3</v>
      </c>
      <c r="W6" s="66">
        <v>7.1999999999999998E-3</v>
      </c>
      <c r="X6" s="1">
        <v>937500</v>
      </c>
      <c r="Y6" s="1">
        <v>3126888</v>
      </c>
      <c r="Z6" s="1">
        <v>2179007</v>
      </c>
      <c r="AA6" s="2" t="s">
        <v>304</v>
      </c>
      <c r="AB6" s="1" t="s">
        <v>305</v>
      </c>
      <c r="AC6" s="1">
        <v>9.94</v>
      </c>
      <c r="AD6">
        <v>1.01</v>
      </c>
      <c r="AE6">
        <v>4.33</v>
      </c>
      <c r="AF6" t="s">
        <v>230</v>
      </c>
      <c r="AG6" s="1">
        <v>148700</v>
      </c>
      <c r="AH6" s="36">
        <v>3345</v>
      </c>
      <c r="AI6" s="1">
        <v>2500</v>
      </c>
      <c r="AJ6" s="1">
        <v>3344</v>
      </c>
      <c r="AK6" s="36">
        <v>1600</v>
      </c>
      <c r="AL6" s="36">
        <v>0.625</v>
      </c>
      <c r="AM6" s="3">
        <v>46177</v>
      </c>
      <c r="AN6" t="s">
        <v>306</v>
      </c>
      <c r="AO6" t="s">
        <v>299</v>
      </c>
      <c r="AQ6" t="str">
        <f t="shared" si="0"/>
        <v/>
      </c>
    </row>
    <row r="7" spans="1:43">
      <c r="A7" s="8">
        <v>46169</v>
      </c>
      <c r="B7" s="3"/>
      <c r="C7" s="66">
        <v>-4.3E-3</v>
      </c>
      <c r="D7" s="1">
        <v>65380</v>
      </c>
      <c r="E7" s="6">
        <v>0.37</v>
      </c>
      <c r="F7" s="7">
        <v>1929</v>
      </c>
      <c r="G7" t="s">
        <v>28</v>
      </c>
      <c r="H7">
        <v>0</v>
      </c>
      <c r="I7" t="s">
        <v>288</v>
      </c>
      <c r="J7" t="s">
        <v>289</v>
      </c>
      <c r="K7" t="s">
        <v>290</v>
      </c>
      <c r="L7" s="36">
        <v>1117</v>
      </c>
      <c r="M7">
        <v>11</v>
      </c>
      <c r="N7" s="66">
        <v>9.9000000000000008E-3</v>
      </c>
      <c r="O7" s="36">
        <v>1106</v>
      </c>
      <c r="P7" s="66">
        <v>9.9000000000000008E-3</v>
      </c>
      <c r="Q7" s="36">
        <v>1106</v>
      </c>
      <c r="R7" s="36">
        <v>1118</v>
      </c>
      <c r="S7" s="36">
        <v>1102</v>
      </c>
      <c r="T7" s="66">
        <v>9.9000000000000008E-3</v>
      </c>
      <c r="U7" s="66">
        <v>5.4000000000000003E-3</v>
      </c>
      <c r="V7" s="66">
        <v>-8.0000000000000004E-4</v>
      </c>
      <c r="W7" s="66">
        <v>1.3599999999999999E-2</v>
      </c>
      <c r="X7" s="1">
        <v>53700</v>
      </c>
      <c r="Y7" s="1">
        <v>59628</v>
      </c>
      <c r="Z7" s="1">
        <v>46662</v>
      </c>
      <c r="AA7" s="2" t="s">
        <v>307</v>
      </c>
      <c r="AB7" s="1" t="s">
        <v>308</v>
      </c>
      <c r="AC7" s="1">
        <v>12.6</v>
      </c>
      <c r="AD7">
        <v>1.23</v>
      </c>
      <c r="AE7">
        <v>4.4800000000000004</v>
      </c>
      <c r="AF7" t="s">
        <v>230</v>
      </c>
      <c r="AG7" s="1">
        <v>14200</v>
      </c>
      <c r="AH7" s="36">
        <v>1117</v>
      </c>
      <c r="AI7">
        <v>400</v>
      </c>
      <c r="AJ7" s="1">
        <v>1116</v>
      </c>
      <c r="AK7" s="36">
        <v>500</v>
      </c>
      <c r="AL7" s="36">
        <v>0.62222222222222223</v>
      </c>
      <c r="AM7" s="3">
        <v>46153</v>
      </c>
      <c r="AN7" t="s">
        <v>298</v>
      </c>
      <c r="AO7" t="s">
        <v>299</v>
      </c>
      <c r="AQ7" t="str">
        <f t="shared" si="0"/>
        <v/>
      </c>
    </row>
    <row r="8" spans="1:43">
      <c r="A8" s="8">
        <v>46169</v>
      </c>
      <c r="B8" s="3"/>
      <c r="C8" s="66">
        <v>-4.3E-3</v>
      </c>
      <c r="D8" s="1">
        <v>65380</v>
      </c>
      <c r="E8" s="6">
        <v>0.37</v>
      </c>
      <c r="F8" s="7">
        <v>1963</v>
      </c>
      <c r="G8" t="s">
        <v>29</v>
      </c>
      <c r="H8">
        <v>0</v>
      </c>
      <c r="I8" t="s">
        <v>288</v>
      </c>
      <c r="J8" t="s">
        <v>289</v>
      </c>
      <c r="K8" t="s">
        <v>295</v>
      </c>
      <c r="L8" s="36">
        <v>2743</v>
      </c>
      <c r="M8">
        <v>-37</v>
      </c>
      <c r="N8" s="66">
        <v>-1.3299999999999999E-2</v>
      </c>
      <c r="O8" s="36">
        <v>2780</v>
      </c>
      <c r="P8" s="66">
        <v>-1.3299999999999999E-2</v>
      </c>
      <c r="Q8" s="36">
        <v>2843.5</v>
      </c>
      <c r="R8" s="36">
        <v>2873.5</v>
      </c>
      <c r="S8" s="36">
        <v>2712</v>
      </c>
      <c r="T8" s="66">
        <v>-3.5299999999999998E-2</v>
      </c>
      <c r="U8" s="66">
        <v>-6.4999999999999997E-3</v>
      </c>
      <c r="V8" s="66">
        <v>-4.5400000000000003E-2</v>
      </c>
      <c r="W8" s="66">
        <v>1.14E-2</v>
      </c>
      <c r="X8" s="1">
        <v>1319200</v>
      </c>
      <c r="Y8" s="1">
        <v>3651726</v>
      </c>
      <c r="Z8" s="1">
        <v>670095</v>
      </c>
      <c r="AA8" s="2" t="s">
        <v>309</v>
      </c>
      <c r="AB8" s="1" t="s">
        <v>310</v>
      </c>
      <c r="AC8" s="1">
        <v>14.42</v>
      </c>
      <c r="AD8">
        <v>1.54</v>
      </c>
      <c r="AE8">
        <v>1.9</v>
      </c>
      <c r="AF8" t="s">
        <v>230</v>
      </c>
      <c r="AG8" s="1">
        <v>49000</v>
      </c>
      <c r="AH8" s="36">
        <v>2743.5</v>
      </c>
      <c r="AI8">
        <v>600</v>
      </c>
      <c r="AJ8" s="1">
        <v>2742.5</v>
      </c>
      <c r="AK8" s="36">
        <v>300</v>
      </c>
      <c r="AL8" s="36">
        <v>0.625</v>
      </c>
      <c r="AM8" s="3">
        <v>46156</v>
      </c>
      <c r="AN8" t="s">
        <v>298</v>
      </c>
      <c r="AO8" t="s">
        <v>299</v>
      </c>
      <c r="AQ8" t="str">
        <f t="shared" si="0"/>
        <v/>
      </c>
    </row>
    <row r="9" spans="1:43">
      <c r="A9" s="8">
        <v>46169</v>
      </c>
      <c r="B9" s="3"/>
      <c r="C9" s="66">
        <v>-4.3E-3</v>
      </c>
      <c r="D9" s="1">
        <v>65380</v>
      </c>
      <c r="E9" s="6">
        <v>0.37</v>
      </c>
      <c r="F9" s="7">
        <v>2124</v>
      </c>
      <c r="G9" t="s">
        <v>30</v>
      </c>
      <c r="H9">
        <v>0</v>
      </c>
      <c r="I9" t="s">
        <v>288</v>
      </c>
      <c r="J9" t="s">
        <v>289</v>
      </c>
      <c r="K9" t="s">
        <v>290</v>
      </c>
      <c r="L9">
        <v>862</v>
      </c>
      <c r="M9">
        <v>11</v>
      </c>
      <c r="N9" s="66">
        <v>1.29E-2</v>
      </c>
      <c r="O9">
        <v>851</v>
      </c>
      <c r="P9" s="66">
        <v>1.29E-2</v>
      </c>
      <c r="Q9">
        <v>844</v>
      </c>
      <c r="R9">
        <v>862</v>
      </c>
      <c r="S9">
        <v>841</v>
      </c>
      <c r="T9" s="66">
        <v>2.1299999999999999E-2</v>
      </c>
      <c r="U9" s="66">
        <v>2.3E-3</v>
      </c>
      <c r="V9" s="66">
        <v>0</v>
      </c>
      <c r="W9" s="66">
        <v>2.4899999999999999E-2</v>
      </c>
      <c r="X9" s="1">
        <v>315400</v>
      </c>
      <c r="Y9" s="1">
        <v>269505</v>
      </c>
      <c r="Z9" s="1">
        <v>142710</v>
      </c>
      <c r="AA9" s="2" t="s">
        <v>311</v>
      </c>
      <c r="AB9" s="1" t="s">
        <v>312</v>
      </c>
      <c r="AC9" s="1">
        <v>15.93</v>
      </c>
      <c r="AD9">
        <v>6.11</v>
      </c>
      <c r="AE9">
        <v>4.41</v>
      </c>
      <c r="AF9" t="s">
        <v>230</v>
      </c>
      <c r="AG9" s="1">
        <v>90000</v>
      </c>
      <c r="AH9">
        <v>862</v>
      </c>
      <c r="AI9" s="1">
        <v>1500</v>
      </c>
      <c r="AJ9" s="1">
        <v>861</v>
      </c>
      <c r="AK9" s="1">
        <v>2900</v>
      </c>
      <c r="AL9" s="2">
        <v>0.62361111111111112</v>
      </c>
      <c r="AM9" s="3">
        <v>46155</v>
      </c>
      <c r="AN9" t="s">
        <v>293</v>
      </c>
      <c r="AO9" t="s">
        <v>313</v>
      </c>
      <c r="AQ9" t="str">
        <f t="shared" si="0"/>
        <v/>
      </c>
    </row>
    <row r="10" spans="1:43">
      <c r="A10" s="8">
        <v>46169</v>
      </c>
      <c r="B10" s="3"/>
      <c r="C10" s="66">
        <v>-4.3E-3</v>
      </c>
      <c r="D10" s="1">
        <v>65380</v>
      </c>
      <c r="E10" s="6">
        <v>0.37</v>
      </c>
      <c r="F10" s="7">
        <v>2162</v>
      </c>
      <c r="G10" t="s">
        <v>31</v>
      </c>
      <c r="H10">
        <v>0</v>
      </c>
      <c r="I10" t="s">
        <v>314</v>
      </c>
      <c r="J10" t="s">
        <v>289</v>
      </c>
      <c r="K10" t="s">
        <v>290</v>
      </c>
      <c r="L10">
        <v>399</v>
      </c>
      <c r="M10">
        <v>4</v>
      </c>
      <c r="N10" s="66">
        <v>1.01E-2</v>
      </c>
      <c r="O10">
        <v>395</v>
      </c>
      <c r="P10" s="66">
        <v>1.01E-2</v>
      </c>
      <c r="Q10">
        <v>395</v>
      </c>
      <c r="R10">
        <v>399</v>
      </c>
      <c r="S10">
        <v>392</v>
      </c>
      <c r="T10" s="66">
        <v>1.01E-2</v>
      </c>
      <c r="U10" s="66">
        <v>1.26E-2</v>
      </c>
      <c r="V10" s="66">
        <v>0</v>
      </c>
      <c r="W10" s="66">
        <v>1.78E-2</v>
      </c>
      <c r="X10" s="1">
        <v>34200</v>
      </c>
      <c r="Y10" s="1">
        <v>13496</v>
      </c>
      <c r="Z10" s="1">
        <v>8622</v>
      </c>
      <c r="AA10" s="2" t="s">
        <v>315</v>
      </c>
      <c r="AB10" s="1" t="s">
        <v>316</v>
      </c>
      <c r="AC10" s="1">
        <v>23.19</v>
      </c>
      <c r="AD10">
        <v>1.52</v>
      </c>
      <c r="AE10">
        <v>2.2599999999999998</v>
      </c>
      <c r="AF10" t="s">
        <v>230</v>
      </c>
      <c r="AG10">
        <v>500</v>
      </c>
      <c r="AH10">
        <v>399</v>
      </c>
      <c r="AI10">
        <v>200</v>
      </c>
      <c r="AJ10">
        <v>398</v>
      </c>
      <c r="AK10">
        <v>700</v>
      </c>
      <c r="AL10" s="2">
        <v>0.62361111111111112</v>
      </c>
      <c r="AM10" s="3">
        <v>46154</v>
      </c>
      <c r="AN10" t="s">
        <v>298</v>
      </c>
      <c r="AO10" t="s">
        <v>313</v>
      </c>
      <c r="AQ10" t="str">
        <f t="shared" si="0"/>
        <v/>
      </c>
    </row>
    <row r="11" spans="1:43">
      <c r="A11" s="8">
        <v>46169</v>
      </c>
      <c r="B11" s="3"/>
      <c r="C11" s="66">
        <v>-4.3E-3</v>
      </c>
      <c r="D11" s="1">
        <v>65380</v>
      </c>
      <c r="E11" s="6">
        <v>0.37</v>
      </c>
      <c r="F11" s="7">
        <v>2229</v>
      </c>
      <c r="G11" t="s">
        <v>32</v>
      </c>
      <c r="H11">
        <v>0</v>
      </c>
      <c r="I11" t="s">
        <v>288</v>
      </c>
      <c r="J11" t="s">
        <v>289</v>
      </c>
      <c r="K11" t="s">
        <v>295</v>
      </c>
      <c r="L11" s="36">
        <v>2891</v>
      </c>
      <c r="M11">
        <v>1</v>
      </c>
      <c r="N11" s="66">
        <v>2.9999999999999997E-4</v>
      </c>
      <c r="O11" s="36">
        <v>2890</v>
      </c>
      <c r="P11" s="66">
        <v>2.9999999999999997E-4</v>
      </c>
      <c r="Q11" s="36">
        <v>2878</v>
      </c>
      <c r="R11" s="36">
        <v>2902</v>
      </c>
      <c r="S11" s="36">
        <v>2862</v>
      </c>
      <c r="T11" s="66">
        <v>4.4999999999999997E-3</v>
      </c>
      <c r="U11" s="66">
        <v>5.0000000000000001E-3</v>
      </c>
      <c r="V11" s="66">
        <v>-3.7000000000000002E-3</v>
      </c>
      <c r="W11" s="66">
        <v>1.01E-2</v>
      </c>
      <c r="X11" s="1">
        <v>343200</v>
      </c>
      <c r="Y11" s="1">
        <v>988990</v>
      </c>
      <c r="Z11" s="1">
        <v>387191</v>
      </c>
      <c r="AA11" s="2" t="s">
        <v>317</v>
      </c>
      <c r="AB11" s="1" t="s">
        <v>318</v>
      </c>
      <c r="AC11" s="1">
        <v>20.2</v>
      </c>
      <c r="AD11">
        <v>1.66</v>
      </c>
      <c r="AE11">
        <v>2.39</v>
      </c>
      <c r="AF11" t="s">
        <v>230</v>
      </c>
      <c r="AG11" s="1">
        <v>15000</v>
      </c>
      <c r="AH11" s="36">
        <v>2891</v>
      </c>
      <c r="AI11">
        <v>800</v>
      </c>
      <c r="AJ11" s="1">
        <v>2890.5</v>
      </c>
      <c r="AK11" s="36">
        <v>500</v>
      </c>
      <c r="AL11" s="36">
        <v>0.625</v>
      </c>
      <c r="AM11" s="3">
        <v>46156</v>
      </c>
      <c r="AN11" t="s">
        <v>298</v>
      </c>
      <c r="AO11" t="s">
        <v>319</v>
      </c>
      <c r="AQ11" t="str">
        <f t="shared" si="0"/>
        <v/>
      </c>
    </row>
    <row r="12" spans="1:43">
      <c r="A12" s="8">
        <v>46169</v>
      </c>
      <c r="B12" s="3"/>
      <c r="C12" s="66">
        <v>-4.3E-3</v>
      </c>
      <c r="D12" s="1">
        <v>65380</v>
      </c>
      <c r="E12" s="6">
        <v>0.37</v>
      </c>
      <c r="F12" s="7">
        <v>2768</v>
      </c>
      <c r="G12" t="s">
        <v>33</v>
      </c>
      <c r="H12">
        <v>0</v>
      </c>
      <c r="I12" t="s">
        <v>288</v>
      </c>
      <c r="J12" t="s">
        <v>289</v>
      </c>
      <c r="K12" t="s">
        <v>290</v>
      </c>
      <c r="L12" s="36">
        <v>5525</v>
      </c>
      <c r="M12">
        <v>-58</v>
      </c>
      <c r="N12" s="66">
        <v>-1.04E-2</v>
      </c>
      <c r="O12" s="36">
        <v>5583</v>
      </c>
      <c r="P12" s="66">
        <v>-1.03E-2</v>
      </c>
      <c r="Q12" s="36">
        <v>5601</v>
      </c>
      <c r="R12" s="36">
        <v>5650</v>
      </c>
      <c r="S12" s="36">
        <v>5500</v>
      </c>
      <c r="T12" s="66">
        <v>-1.35E-2</v>
      </c>
      <c r="U12" s="66">
        <v>-8.9999999999999998E-4</v>
      </c>
      <c r="V12" s="66">
        <v>-2.2100000000000002E-2</v>
      </c>
      <c r="W12" s="66">
        <v>4.4999999999999997E-3</v>
      </c>
      <c r="X12" s="1">
        <v>698400</v>
      </c>
      <c r="Y12" s="1">
        <v>3883430</v>
      </c>
      <c r="Z12" s="1">
        <v>1160250</v>
      </c>
      <c r="AA12" s="2" t="s">
        <v>320</v>
      </c>
      <c r="AB12" s="1" t="s">
        <v>321</v>
      </c>
      <c r="AC12" s="1">
        <v>8.84</v>
      </c>
      <c r="AD12">
        <v>1.05</v>
      </c>
      <c r="AE12">
        <v>3.26</v>
      </c>
      <c r="AF12" t="s">
        <v>230</v>
      </c>
      <c r="AG12" s="1">
        <v>116100</v>
      </c>
      <c r="AH12" s="36">
        <v>5526</v>
      </c>
      <c r="AI12">
        <v>400</v>
      </c>
      <c r="AJ12" s="1">
        <v>5525</v>
      </c>
      <c r="AK12" s="36">
        <v>300</v>
      </c>
      <c r="AL12" s="36">
        <v>0.625</v>
      </c>
      <c r="AM12" s="3">
        <v>46143</v>
      </c>
      <c r="AN12" t="s">
        <v>298</v>
      </c>
      <c r="AO12" t="s">
        <v>322</v>
      </c>
      <c r="AQ12" t="str">
        <f t="shared" si="0"/>
        <v/>
      </c>
    </row>
    <row r="13" spans="1:43">
      <c r="A13" s="8">
        <v>46169</v>
      </c>
      <c r="B13" s="3"/>
      <c r="C13" s="66">
        <v>-4.3E-3</v>
      </c>
      <c r="D13" s="1">
        <v>65380</v>
      </c>
      <c r="E13" s="6">
        <v>0.37</v>
      </c>
      <c r="F13" s="7">
        <v>2769</v>
      </c>
      <c r="G13" t="s">
        <v>34</v>
      </c>
      <c r="H13">
        <v>0</v>
      </c>
      <c r="I13" t="s">
        <v>314</v>
      </c>
      <c r="J13" t="s">
        <v>323</v>
      </c>
      <c r="K13" t="s">
        <v>290</v>
      </c>
      <c r="L13">
        <v>836</v>
      </c>
      <c r="M13">
        <v>-1</v>
      </c>
      <c r="N13" s="66">
        <v>-1.1999999999999999E-3</v>
      </c>
      <c r="O13">
        <v>837</v>
      </c>
      <c r="P13" s="66">
        <v>-1.1000000000000001E-3</v>
      </c>
      <c r="Q13">
        <v>837</v>
      </c>
      <c r="R13">
        <v>843</v>
      </c>
      <c r="S13">
        <v>833</v>
      </c>
      <c r="T13" s="66">
        <v>-1.1000000000000001E-3</v>
      </c>
      <c r="U13" s="66">
        <v>0</v>
      </c>
      <c r="V13" s="66">
        <v>-8.3000000000000001E-3</v>
      </c>
      <c r="W13" s="66">
        <v>3.5999999999999999E-3</v>
      </c>
      <c r="X13" s="1">
        <v>8000</v>
      </c>
      <c r="Y13" s="1">
        <v>6689</v>
      </c>
      <c r="Z13" s="1">
        <v>6572</v>
      </c>
      <c r="AA13" s="2" t="s">
        <v>324</v>
      </c>
      <c r="AB13" s="1" t="s">
        <v>325</v>
      </c>
      <c r="AC13" s="1">
        <v>9.92</v>
      </c>
      <c r="AD13">
        <v>22.22</v>
      </c>
      <c r="AE13">
        <v>0</v>
      </c>
      <c r="AF13">
        <v>0.1</v>
      </c>
      <c r="AG13">
        <v>0</v>
      </c>
      <c r="AH13">
        <v>836</v>
      </c>
      <c r="AI13">
        <v>100</v>
      </c>
      <c r="AJ13">
        <v>835</v>
      </c>
      <c r="AK13">
        <v>100</v>
      </c>
      <c r="AL13" s="2">
        <v>0.62361111111111112</v>
      </c>
      <c r="AN13" t="s">
        <v>326</v>
      </c>
      <c r="AO13" t="s">
        <v>327</v>
      </c>
      <c r="AQ13" t="str">
        <f t="shared" si="0"/>
        <v/>
      </c>
    </row>
    <row r="14" spans="1:43">
      <c r="A14" s="8">
        <v>46169</v>
      </c>
      <c r="B14" s="3"/>
      <c r="C14" s="66">
        <v>-4.3E-3</v>
      </c>
      <c r="D14" s="1">
        <v>65380</v>
      </c>
      <c r="E14" s="6">
        <v>0.37</v>
      </c>
      <c r="F14" s="7">
        <v>2914</v>
      </c>
      <c r="G14" t="s">
        <v>35</v>
      </c>
      <c r="H14">
        <v>0</v>
      </c>
      <c r="I14" t="s">
        <v>288</v>
      </c>
      <c r="J14" t="s">
        <v>289</v>
      </c>
      <c r="K14" t="s">
        <v>295</v>
      </c>
      <c r="L14" s="36">
        <v>6096</v>
      </c>
      <c r="M14">
        <v>-23</v>
      </c>
      <c r="N14" s="66">
        <v>-3.8E-3</v>
      </c>
      <c r="O14" s="36">
        <v>6119</v>
      </c>
      <c r="P14" s="66">
        <v>-3.7000000000000002E-3</v>
      </c>
      <c r="Q14" s="36">
        <v>6080</v>
      </c>
      <c r="R14" s="36">
        <v>6121</v>
      </c>
      <c r="S14" s="36">
        <v>6062</v>
      </c>
      <c r="T14" s="66">
        <v>2.5999999999999999E-3</v>
      </c>
      <c r="U14" s="66">
        <v>-3.0999999999999999E-3</v>
      </c>
      <c r="V14" s="66">
        <v>-4.0000000000000001E-3</v>
      </c>
      <c r="W14" s="66">
        <v>5.5999999999999999E-3</v>
      </c>
      <c r="X14" s="1">
        <v>2056900</v>
      </c>
      <c r="Y14" s="1">
        <v>12541169</v>
      </c>
      <c r="Z14" s="1">
        <v>12192000</v>
      </c>
      <c r="AA14" s="2" t="s">
        <v>328</v>
      </c>
      <c r="AB14" s="1" t="s">
        <v>329</v>
      </c>
      <c r="AC14" s="1">
        <v>18.98</v>
      </c>
      <c r="AD14">
        <v>2.64</v>
      </c>
      <c r="AE14">
        <v>3.97</v>
      </c>
      <c r="AF14" t="s">
        <v>230</v>
      </c>
      <c r="AG14" s="1">
        <v>406400</v>
      </c>
      <c r="AH14" s="36">
        <v>6097</v>
      </c>
      <c r="AI14" s="1">
        <v>1500</v>
      </c>
      <c r="AJ14" s="1">
        <v>6096</v>
      </c>
      <c r="AK14" s="36">
        <v>600</v>
      </c>
      <c r="AL14" s="36">
        <v>0.625</v>
      </c>
      <c r="AM14" s="3">
        <v>46150</v>
      </c>
      <c r="AN14" t="s">
        <v>293</v>
      </c>
      <c r="AO14" t="s">
        <v>319</v>
      </c>
      <c r="AQ14" t="str">
        <f t="shared" si="0"/>
        <v/>
      </c>
    </row>
    <row r="15" spans="1:43">
      <c r="A15" s="8">
        <v>46169</v>
      </c>
      <c r="B15" s="3"/>
      <c r="C15" s="66">
        <v>-4.3E-3</v>
      </c>
      <c r="D15" s="1">
        <v>65380</v>
      </c>
      <c r="E15" s="6">
        <v>0.37</v>
      </c>
      <c r="F15" s="7">
        <v>3003</v>
      </c>
      <c r="G15" t="s">
        <v>36</v>
      </c>
      <c r="H15">
        <v>0</v>
      </c>
      <c r="I15" t="s">
        <v>288</v>
      </c>
      <c r="J15" t="s">
        <v>289</v>
      </c>
      <c r="K15" t="s">
        <v>295</v>
      </c>
      <c r="L15" s="36">
        <v>1667</v>
      </c>
      <c r="M15">
        <v>-16</v>
      </c>
      <c r="N15" s="66">
        <v>-9.4999999999999998E-3</v>
      </c>
      <c r="O15" s="36">
        <v>1683</v>
      </c>
      <c r="P15" s="66">
        <v>-9.4999999999999998E-3</v>
      </c>
      <c r="Q15" s="36">
        <v>1675</v>
      </c>
      <c r="R15" s="36">
        <v>1687.5</v>
      </c>
      <c r="S15" s="36">
        <v>1662.5</v>
      </c>
      <c r="T15" s="66">
        <v>-4.7000000000000002E-3</v>
      </c>
      <c r="U15" s="66">
        <v>2.9999999999999997E-4</v>
      </c>
      <c r="V15" s="66">
        <v>-1.21E-2</v>
      </c>
      <c r="W15" s="66">
        <v>2.7000000000000001E-3</v>
      </c>
      <c r="X15" s="1">
        <v>1965400</v>
      </c>
      <c r="Y15" s="1">
        <v>3285714</v>
      </c>
      <c r="Z15" s="1">
        <v>1280102</v>
      </c>
      <c r="AA15" s="2" t="s">
        <v>330</v>
      </c>
      <c r="AB15" s="1" t="s">
        <v>331</v>
      </c>
      <c r="AC15" s="1">
        <v>10.45</v>
      </c>
      <c r="AD15">
        <v>1.38</v>
      </c>
      <c r="AE15">
        <v>4.0199999999999996</v>
      </c>
      <c r="AF15" t="s">
        <v>230</v>
      </c>
      <c r="AG15" s="1">
        <v>43300</v>
      </c>
      <c r="AH15" s="36">
        <v>1667.5</v>
      </c>
      <c r="AI15" s="1">
        <v>3700</v>
      </c>
      <c r="AJ15" s="1">
        <v>1667</v>
      </c>
      <c r="AK15" s="36">
        <v>3700</v>
      </c>
      <c r="AL15" s="36">
        <v>0.625</v>
      </c>
      <c r="AM15" s="3">
        <v>46139</v>
      </c>
      <c r="AN15" t="s">
        <v>293</v>
      </c>
      <c r="AO15" t="s">
        <v>332</v>
      </c>
      <c r="AQ15" t="str">
        <f t="shared" si="0"/>
        <v/>
      </c>
    </row>
    <row r="16" spans="1:43">
      <c r="A16" s="8">
        <v>46169</v>
      </c>
      <c r="B16" s="3"/>
      <c r="C16" s="66">
        <v>-4.3E-3</v>
      </c>
      <c r="D16" s="1">
        <v>65380</v>
      </c>
      <c r="E16" s="6">
        <v>0.37</v>
      </c>
      <c r="F16" s="7">
        <v>3407</v>
      </c>
      <c r="G16" t="s">
        <v>37</v>
      </c>
      <c r="H16">
        <v>0</v>
      </c>
      <c r="I16" t="s">
        <v>288</v>
      </c>
      <c r="J16" t="s">
        <v>289</v>
      </c>
      <c r="K16" t="s">
        <v>290</v>
      </c>
      <c r="L16" s="36">
        <v>1755</v>
      </c>
      <c r="M16">
        <v>4.5</v>
      </c>
      <c r="N16" s="66">
        <v>2.5999999999999999E-3</v>
      </c>
      <c r="O16" s="36">
        <v>1750.5</v>
      </c>
      <c r="P16" s="66">
        <v>2.5000000000000001E-3</v>
      </c>
      <c r="Q16" s="36">
        <v>1750</v>
      </c>
      <c r="R16" s="36">
        <v>1777.5</v>
      </c>
      <c r="S16" s="36">
        <v>1742.5</v>
      </c>
      <c r="T16" s="66">
        <v>2.8E-3</v>
      </c>
      <c r="U16" s="66">
        <v>-2.5000000000000001E-3</v>
      </c>
      <c r="V16" s="66">
        <v>-1.26E-2</v>
      </c>
      <c r="W16" s="66">
        <v>7.1000000000000004E-3</v>
      </c>
      <c r="X16" s="1">
        <v>2930200</v>
      </c>
      <c r="Y16" s="1">
        <v>5152018</v>
      </c>
      <c r="Z16" s="1">
        <v>2396894</v>
      </c>
      <c r="AA16" s="2" t="s">
        <v>333</v>
      </c>
      <c r="AB16" s="1" t="s">
        <v>334</v>
      </c>
      <c r="AC16" s="1">
        <v>14.87</v>
      </c>
      <c r="AD16">
        <v>1.1299999999999999</v>
      </c>
      <c r="AE16">
        <v>2.5099999999999998</v>
      </c>
      <c r="AF16" t="s">
        <v>230</v>
      </c>
      <c r="AG16" s="1">
        <v>133400</v>
      </c>
      <c r="AH16" s="36">
        <v>1755</v>
      </c>
      <c r="AI16" s="1">
        <v>1400</v>
      </c>
      <c r="AJ16" s="1">
        <v>1754.5</v>
      </c>
      <c r="AK16" s="36">
        <v>900</v>
      </c>
      <c r="AL16" s="36">
        <v>0.625</v>
      </c>
      <c r="AM16" s="3">
        <v>46154</v>
      </c>
      <c r="AN16" t="s">
        <v>298</v>
      </c>
      <c r="AO16" t="s">
        <v>335</v>
      </c>
      <c r="AQ16" t="str">
        <f t="shared" si="0"/>
        <v/>
      </c>
    </row>
    <row r="17" spans="1:43">
      <c r="A17" s="8">
        <v>46169</v>
      </c>
      <c r="B17" s="3"/>
      <c r="C17" s="66">
        <v>-4.3E-3</v>
      </c>
      <c r="D17" s="1">
        <v>65380</v>
      </c>
      <c r="E17" s="6">
        <v>0.37</v>
      </c>
      <c r="F17" s="7">
        <v>4008</v>
      </c>
      <c r="G17" t="s">
        <v>38</v>
      </c>
      <c r="H17">
        <v>0</v>
      </c>
      <c r="I17" t="s">
        <v>288</v>
      </c>
      <c r="J17" t="s">
        <v>289</v>
      </c>
      <c r="K17" t="s">
        <v>290</v>
      </c>
      <c r="L17" s="36">
        <v>1318</v>
      </c>
      <c r="M17">
        <v>36</v>
      </c>
      <c r="N17" s="66">
        <v>2.81E-2</v>
      </c>
      <c r="O17" s="36">
        <v>1282</v>
      </c>
      <c r="P17" s="66">
        <v>2.8000000000000001E-2</v>
      </c>
      <c r="Q17" s="36">
        <v>1284</v>
      </c>
      <c r="R17" s="36">
        <v>1319</v>
      </c>
      <c r="S17" s="36">
        <v>1260</v>
      </c>
      <c r="T17" s="66">
        <v>2.64E-2</v>
      </c>
      <c r="U17" s="66">
        <v>1.2999999999999999E-2</v>
      </c>
      <c r="V17" s="66">
        <v>-6.9999999999999999E-4</v>
      </c>
      <c r="W17" s="66">
        <v>4.5999999999999999E-2</v>
      </c>
      <c r="X17" s="1">
        <v>228200</v>
      </c>
      <c r="Y17" s="1">
        <v>297155</v>
      </c>
      <c r="Z17" s="1">
        <v>85253</v>
      </c>
      <c r="AA17" s="2" t="s">
        <v>336</v>
      </c>
      <c r="AB17" s="1" t="s">
        <v>337</v>
      </c>
      <c r="AC17" s="1">
        <v>10.78</v>
      </c>
      <c r="AD17">
        <v>0.82</v>
      </c>
      <c r="AE17">
        <v>3.64</v>
      </c>
      <c r="AF17" t="s">
        <v>230</v>
      </c>
      <c r="AG17" s="1">
        <v>44900</v>
      </c>
      <c r="AH17" s="36">
        <v>1318</v>
      </c>
      <c r="AI17" s="1">
        <v>700</v>
      </c>
      <c r="AJ17" s="1">
        <v>1317</v>
      </c>
      <c r="AK17" s="36">
        <v>1000</v>
      </c>
      <c r="AL17" s="36">
        <v>0.62430555555555556</v>
      </c>
      <c r="AM17" s="3">
        <v>46154</v>
      </c>
      <c r="AN17" t="s">
        <v>298</v>
      </c>
      <c r="AO17" t="s">
        <v>335</v>
      </c>
      <c r="AQ17" t="str">
        <f t="shared" si="0"/>
        <v/>
      </c>
    </row>
    <row r="18" spans="1:43">
      <c r="A18" s="8">
        <v>46169</v>
      </c>
      <c r="B18" s="3"/>
      <c r="C18" s="66">
        <v>-4.3E-3</v>
      </c>
      <c r="D18" s="1">
        <v>65380</v>
      </c>
      <c r="E18" s="6">
        <v>0.37</v>
      </c>
      <c r="F18" s="7">
        <v>4026</v>
      </c>
      <c r="G18" t="s">
        <v>39</v>
      </c>
      <c r="H18">
        <v>0</v>
      </c>
      <c r="I18" t="s">
        <v>314</v>
      </c>
      <c r="J18" t="s">
        <v>289</v>
      </c>
      <c r="K18" t="s">
        <v>290</v>
      </c>
      <c r="L18" s="36">
        <v>1856</v>
      </c>
      <c r="M18">
        <v>-46</v>
      </c>
      <c r="N18" s="66">
        <v>-2.4199999999999999E-2</v>
      </c>
      <c r="O18" s="36">
        <v>1902</v>
      </c>
      <c r="P18" s="66">
        <v>-2.41E-2</v>
      </c>
      <c r="Q18" s="36">
        <v>1902</v>
      </c>
      <c r="R18" s="36">
        <v>1964</v>
      </c>
      <c r="S18" s="36">
        <v>1843</v>
      </c>
      <c r="T18" s="66">
        <v>-2.41E-2</v>
      </c>
      <c r="U18" s="66">
        <v>-8.0000000000000002E-3</v>
      </c>
      <c r="V18" s="66">
        <v>-5.4899999999999997E-2</v>
      </c>
      <c r="W18" s="66">
        <v>7.0000000000000001E-3</v>
      </c>
      <c r="X18" s="1">
        <v>59000</v>
      </c>
      <c r="Y18" s="1">
        <v>111857</v>
      </c>
      <c r="Z18" s="1">
        <v>17149</v>
      </c>
      <c r="AA18" s="2" t="s">
        <v>338</v>
      </c>
      <c r="AB18" s="1" t="s">
        <v>339</v>
      </c>
      <c r="AC18" s="1">
        <v>10.53</v>
      </c>
      <c r="AD18">
        <v>1.23</v>
      </c>
      <c r="AE18">
        <v>2.64</v>
      </c>
      <c r="AF18" t="s">
        <v>230</v>
      </c>
      <c r="AG18">
        <v>0</v>
      </c>
      <c r="AH18" s="36">
        <v>1856</v>
      </c>
      <c r="AI18">
        <v>100</v>
      </c>
      <c r="AJ18" s="36">
        <v>1853</v>
      </c>
      <c r="AK18" s="36">
        <v>200</v>
      </c>
      <c r="AL18" s="36">
        <v>0.625</v>
      </c>
      <c r="AM18" s="3">
        <v>46183</v>
      </c>
      <c r="AN18" t="s">
        <v>340</v>
      </c>
      <c r="AO18" t="s">
        <v>341</v>
      </c>
      <c r="AQ18" t="str">
        <f t="shared" si="0"/>
        <v/>
      </c>
    </row>
    <row r="19" spans="1:43">
      <c r="A19" s="8">
        <v>46169</v>
      </c>
      <c r="B19" s="3"/>
      <c r="C19" s="66">
        <v>-4.3E-3</v>
      </c>
      <c r="D19" s="1">
        <v>65380</v>
      </c>
      <c r="E19" s="6">
        <v>0.37</v>
      </c>
      <c r="F19" s="7">
        <v>4062</v>
      </c>
      <c r="G19" t="s">
        <v>40</v>
      </c>
      <c r="H19">
        <v>0</v>
      </c>
      <c r="I19" t="s">
        <v>288</v>
      </c>
      <c r="J19" t="s">
        <v>289</v>
      </c>
      <c r="K19" t="s">
        <v>295</v>
      </c>
      <c r="L19" s="36">
        <v>20460</v>
      </c>
      <c r="M19">
        <v>-505</v>
      </c>
      <c r="N19" s="66">
        <v>-2.41E-2</v>
      </c>
      <c r="O19" s="36">
        <v>20965</v>
      </c>
      <c r="P19" s="66">
        <v>-2.4E-2</v>
      </c>
      <c r="Q19" s="36">
        <v>21255</v>
      </c>
      <c r="R19" s="36">
        <v>21610</v>
      </c>
      <c r="S19" s="36">
        <v>20110</v>
      </c>
      <c r="T19" s="66">
        <v>-3.7400000000000003E-2</v>
      </c>
      <c r="U19" s="66">
        <v>1.01E-2</v>
      </c>
      <c r="V19" s="66">
        <v>-5.3199999999999997E-2</v>
      </c>
      <c r="W19" s="66">
        <v>1.7399999999999999E-2</v>
      </c>
      <c r="X19" s="1">
        <v>6699700</v>
      </c>
      <c r="Y19" s="1">
        <v>137836722</v>
      </c>
      <c r="Z19" s="1">
        <v>5764013</v>
      </c>
      <c r="AA19" s="2" t="s">
        <v>342</v>
      </c>
      <c r="AB19" s="1" t="s">
        <v>343</v>
      </c>
      <c r="AC19" s="1">
        <v>98.5</v>
      </c>
      <c r="AD19">
        <v>10.38</v>
      </c>
      <c r="AE19">
        <v>0.17</v>
      </c>
      <c r="AF19" t="s">
        <v>230</v>
      </c>
      <c r="AG19" s="1">
        <v>49200</v>
      </c>
      <c r="AH19" s="36">
        <v>20465</v>
      </c>
      <c r="AI19">
        <v>900</v>
      </c>
      <c r="AJ19" s="1">
        <v>20455</v>
      </c>
      <c r="AK19" s="36">
        <v>600</v>
      </c>
      <c r="AL19" s="36">
        <v>0.625</v>
      </c>
      <c r="AM19" s="3">
        <v>46153</v>
      </c>
      <c r="AN19" t="s">
        <v>298</v>
      </c>
      <c r="AO19" t="s">
        <v>344</v>
      </c>
      <c r="AQ19" t="str">
        <f t="shared" si="0"/>
        <v/>
      </c>
    </row>
    <row r="20" spans="1:43">
      <c r="A20" s="8">
        <v>46169</v>
      </c>
      <c r="B20" s="3"/>
      <c r="C20" s="66">
        <v>-4.3E-3</v>
      </c>
      <c r="D20" s="1">
        <v>65380</v>
      </c>
      <c r="E20" s="6">
        <v>0.37</v>
      </c>
      <c r="F20" s="7">
        <v>4063</v>
      </c>
      <c r="G20" t="s">
        <v>41</v>
      </c>
      <c r="H20">
        <v>0</v>
      </c>
      <c r="I20" t="s">
        <v>288</v>
      </c>
      <c r="J20" t="s">
        <v>289</v>
      </c>
      <c r="K20" t="s">
        <v>290</v>
      </c>
      <c r="L20" s="36">
        <v>7380</v>
      </c>
      <c r="M20">
        <v>358</v>
      </c>
      <c r="N20" s="66">
        <v>5.0999999999999997E-2</v>
      </c>
      <c r="O20" s="36">
        <v>7022</v>
      </c>
      <c r="P20" s="66">
        <v>5.0900000000000001E-2</v>
      </c>
      <c r="Q20" s="36">
        <v>7250</v>
      </c>
      <c r="R20" s="36">
        <v>7572</v>
      </c>
      <c r="S20" s="36">
        <v>7219</v>
      </c>
      <c r="T20" s="66">
        <v>1.7899999999999999E-2</v>
      </c>
      <c r="U20" s="66">
        <v>-2.7000000000000001E-3</v>
      </c>
      <c r="V20" s="66">
        <v>-2.53E-2</v>
      </c>
      <c r="W20" s="66">
        <v>2.23E-2</v>
      </c>
      <c r="X20" s="1">
        <v>7967300</v>
      </c>
      <c r="Y20" s="1">
        <v>59079678</v>
      </c>
      <c r="Z20" s="1">
        <v>14649269</v>
      </c>
      <c r="AA20" s="2" t="s">
        <v>345</v>
      </c>
      <c r="AB20" s="1" t="s">
        <v>346</v>
      </c>
      <c r="AC20" s="1">
        <v>27.4</v>
      </c>
      <c r="AD20">
        <v>3.07</v>
      </c>
      <c r="AE20">
        <v>1.44</v>
      </c>
      <c r="AF20" t="s">
        <v>230</v>
      </c>
      <c r="AG20" s="1">
        <v>143100</v>
      </c>
      <c r="AH20" s="36">
        <v>7381</v>
      </c>
      <c r="AI20" s="1">
        <v>600</v>
      </c>
      <c r="AJ20" s="1">
        <v>7379</v>
      </c>
      <c r="AK20" s="36">
        <v>1000</v>
      </c>
      <c r="AL20" s="36">
        <v>0.625</v>
      </c>
      <c r="AM20" s="3">
        <v>46140</v>
      </c>
      <c r="AN20" t="s">
        <v>298</v>
      </c>
      <c r="AO20" t="s">
        <v>335</v>
      </c>
      <c r="AQ20" t="str">
        <f t="shared" si="0"/>
        <v/>
      </c>
    </row>
    <row r="21" spans="1:43">
      <c r="A21" s="8">
        <v>46169</v>
      </c>
      <c r="B21" s="3"/>
      <c r="C21" s="66">
        <v>-4.3E-3</v>
      </c>
      <c r="D21" s="1">
        <v>65380</v>
      </c>
      <c r="E21" s="6">
        <v>0.37</v>
      </c>
      <c r="F21" s="7">
        <v>4068</v>
      </c>
      <c r="G21" t="s">
        <v>42</v>
      </c>
      <c r="H21">
        <v>0</v>
      </c>
      <c r="I21" t="s">
        <v>347</v>
      </c>
      <c r="J21" t="s">
        <v>323</v>
      </c>
      <c r="K21" t="s">
        <v>290</v>
      </c>
      <c r="L21" s="36">
        <v>1766</v>
      </c>
      <c r="M21">
        <v>0</v>
      </c>
      <c r="N21" s="66">
        <v>0</v>
      </c>
      <c r="O21" s="36">
        <v>1766</v>
      </c>
      <c r="P21" s="66">
        <v>0</v>
      </c>
      <c r="Q21" s="36">
        <v>1767</v>
      </c>
      <c r="R21" s="36">
        <v>1767</v>
      </c>
      <c r="S21" s="36">
        <v>1700</v>
      </c>
      <c r="T21" s="66">
        <v>-5.0000000000000001E-4</v>
      </c>
      <c r="U21" s="66">
        <v>0</v>
      </c>
      <c r="V21" s="66">
        <v>-5.0000000000000001E-4</v>
      </c>
      <c r="W21" s="66">
        <v>3.8800000000000001E-2</v>
      </c>
      <c r="X21" s="1">
        <v>2700</v>
      </c>
      <c r="Y21" s="1">
        <v>4691</v>
      </c>
      <c r="Z21" s="1">
        <v>3337</v>
      </c>
      <c r="AA21" s="2" t="s">
        <v>348</v>
      </c>
      <c r="AB21" s="1" t="s">
        <v>349</v>
      </c>
      <c r="AC21" s="1">
        <v>23.2</v>
      </c>
      <c r="AD21">
        <v>1.55</v>
      </c>
      <c r="AE21">
        <v>0</v>
      </c>
      <c r="AF21">
        <v>1.7</v>
      </c>
      <c r="AG21">
        <v>100</v>
      </c>
      <c r="AH21" s="36">
        <v>1764</v>
      </c>
      <c r="AI21">
        <v>200</v>
      </c>
      <c r="AJ21" s="36">
        <v>1745</v>
      </c>
      <c r="AK21" s="36">
        <v>100</v>
      </c>
      <c r="AL21" s="36">
        <v>0.5229166666666667</v>
      </c>
      <c r="AM21" s="3">
        <v>46156</v>
      </c>
      <c r="AN21" t="s">
        <v>350</v>
      </c>
      <c r="AO21" t="s">
        <v>351</v>
      </c>
      <c r="AQ21" t="str">
        <f t="shared" si="0"/>
        <v/>
      </c>
    </row>
    <row r="22" spans="1:43">
      <c r="A22" s="8">
        <v>46169</v>
      </c>
      <c r="B22" s="3"/>
      <c r="C22" s="66">
        <v>-4.3E-3</v>
      </c>
      <c r="D22" s="1">
        <v>65380</v>
      </c>
      <c r="E22" s="6">
        <v>0.37</v>
      </c>
      <c r="F22" s="7">
        <v>4100</v>
      </c>
      <c r="G22" t="s">
        <v>43</v>
      </c>
      <c r="H22">
        <v>0</v>
      </c>
      <c r="I22" t="s">
        <v>314</v>
      </c>
      <c r="J22" t="s">
        <v>289</v>
      </c>
      <c r="K22" t="s">
        <v>290</v>
      </c>
      <c r="L22" s="36">
        <v>1715</v>
      </c>
      <c r="M22">
        <v>-207</v>
      </c>
      <c r="N22" s="66">
        <v>-0.1077</v>
      </c>
      <c r="O22" s="36">
        <v>1922</v>
      </c>
      <c r="P22" s="66">
        <v>-0.1077</v>
      </c>
      <c r="Q22" s="36">
        <v>2000</v>
      </c>
      <c r="R22" s="36">
        <v>2055</v>
      </c>
      <c r="S22" s="36">
        <v>1670</v>
      </c>
      <c r="T22" s="66">
        <v>-0.14249999999999999</v>
      </c>
      <c r="U22" s="66">
        <v>-2.1600000000000001E-2</v>
      </c>
      <c r="V22" s="66">
        <v>-0.16539999999999999</v>
      </c>
      <c r="W22" s="66">
        <v>2.69E-2</v>
      </c>
      <c r="X22" s="1">
        <v>340600</v>
      </c>
      <c r="Y22" s="1">
        <v>628273</v>
      </c>
      <c r="Z22" s="1">
        <v>10460</v>
      </c>
      <c r="AA22" s="2" t="s">
        <v>352</v>
      </c>
      <c r="AB22" s="1" t="s">
        <v>353</v>
      </c>
      <c r="AC22" s="1">
        <v>19.84</v>
      </c>
      <c r="AD22">
        <v>1.0900000000000001</v>
      </c>
      <c r="AE22">
        <v>0</v>
      </c>
      <c r="AF22" t="s">
        <v>230</v>
      </c>
      <c r="AG22" s="1">
        <v>2500</v>
      </c>
      <c r="AH22" s="36">
        <v>1720</v>
      </c>
      <c r="AI22">
        <v>300</v>
      </c>
      <c r="AJ22" s="1">
        <v>1711</v>
      </c>
      <c r="AK22" s="36">
        <v>200</v>
      </c>
      <c r="AL22" s="36">
        <v>0.62361111111111112</v>
      </c>
      <c r="AM22" s="3">
        <v>46157</v>
      </c>
      <c r="AN22" t="s">
        <v>298</v>
      </c>
      <c r="AO22" t="s">
        <v>335</v>
      </c>
      <c r="AQ22" t="str">
        <f t="shared" si="0"/>
        <v/>
      </c>
    </row>
    <row r="23" spans="1:43">
      <c r="A23" s="8">
        <v>46169</v>
      </c>
      <c r="B23" s="3"/>
      <c r="C23" s="66">
        <v>-4.3E-3</v>
      </c>
      <c r="D23" s="1">
        <v>65380</v>
      </c>
      <c r="E23" s="6">
        <v>0.37</v>
      </c>
      <c r="F23" s="7">
        <v>4182</v>
      </c>
      <c r="G23" t="s">
        <v>44</v>
      </c>
      <c r="H23">
        <v>0</v>
      </c>
      <c r="I23" t="s">
        <v>288</v>
      </c>
      <c r="J23" t="s">
        <v>289</v>
      </c>
      <c r="K23" t="s">
        <v>290</v>
      </c>
      <c r="L23" s="36">
        <v>5416</v>
      </c>
      <c r="M23">
        <v>-19</v>
      </c>
      <c r="N23" s="66">
        <v>-3.5000000000000001E-3</v>
      </c>
      <c r="O23" s="36">
        <v>5435</v>
      </c>
      <c r="P23" s="66">
        <v>-3.3999999999999998E-3</v>
      </c>
      <c r="Q23" s="36">
        <v>5500</v>
      </c>
      <c r="R23" s="36">
        <v>5521</v>
      </c>
      <c r="S23" s="36">
        <v>5283</v>
      </c>
      <c r="T23" s="66">
        <v>-1.52E-2</v>
      </c>
      <c r="U23" s="66">
        <v>-3.3999999999999998E-3</v>
      </c>
      <c r="V23" s="66">
        <v>-1.9E-2</v>
      </c>
      <c r="W23" s="66">
        <v>2.5100000000000001E-2</v>
      </c>
      <c r="X23" s="1">
        <v>776900</v>
      </c>
      <c r="Y23" s="1">
        <v>4209175</v>
      </c>
      <c r="Z23" s="1">
        <v>1146494</v>
      </c>
      <c r="AA23" s="2" t="s">
        <v>354</v>
      </c>
      <c r="AB23" s="1" t="s">
        <v>355</v>
      </c>
      <c r="AC23" s="1">
        <v>22.95</v>
      </c>
      <c r="AD23">
        <v>1.63</v>
      </c>
      <c r="AE23">
        <v>2.0299999999999998</v>
      </c>
      <c r="AF23" t="s">
        <v>230</v>
      </c>
      <c r="AG23" s="1">
        <v>18000</v>
      </c>
      <c r="AH23" s="36">
        <v>5418</v>
      </c>
      <c r="AI23">
        <v>200</v>
      </c>
      <c r="AJ23" s="1">
        <v>5417</v>
      </c>
      <c r="AK23" s="36">
        <v>400</v>
      </c>
      <c r="AL23" s="36">
        <v>0.625</v>
      </c>
      <c r="AM23" s="3">
        <v>46155</v>
      </c>
      <c r="AN23" t="s">
        <v>298</v>
      </c>
      <c r="AO23" t="s">
        <v>335</v>
      </c>
      <c r="AQ23" t="str">
        <f t="shared" si="0"/>
        <v/>
      </c>
    </row>
    <row r="24" spans="1:43">
      <c r="A24" s="8">
        <v>46169</v>
      </c>
      <c r="B24" s="3"/>
      <c r="C24" s="66">
        <v>-4.3E-3</v>
      </c>
      <c r="D24" s="1">
        <v>65380</v>
      </c>
      <c r="E24" s="6">
        <v>0.37</v>
      </c>
      <c r="F24" s="7">
        <v>4188</v>
      </c>
      <c r="G24" t="s">
        <v>45</v>
      </c>
      <c r="H24">
        <v>0</v>
      </c>
      <c r="I24" t="s">
        <v>288</v>
      </c>
      <c r="J24" t="s">
        <v>289</v>
      </c>
      <c r="K24" t="s">
        <v>290</v>
      </c>
      <c r="L24" s="36">
        <v>1117.5</v>
      </c>
      <c r="M24">
        <v>-1</v>
      </c>
      <c r="N24" s="66">
        <v>-8.9999999999999998E-4</v>
      </c>
      <c r="O24" s="36">
        <v>1118.5</v>
      </c>
      <c r="P24" s="66">
        <v>-8.0000000000000004E-4</v>
      </c>
      <c r="Q24" s="36">
        <v>1130</v>
      </c>
      <c r="R24" s="36">
        <v>1145</v>
      </c>
      <c r="S24" s="36">
        <v>1109.5</v>
      </c>
      <c r="T24" s="66">
        <v>-1.0999999999999999E-2</v>
      </c>
      <c r="U24" s="66">
        <v>-2.5999999999999999E-3</v>
      </c>
      <c r="V24" s="66">
        <v>-2.4E-2</v>
      </c>
      <c r="W24" s="66">
        <v>7.1999999999999998E-3</v>
      </c>
      <c r="X24" s="1">
        <v>4212400</v>
      </c>
      <c r="Y24" s="1">
        <v>4732584</v>
      </c>
      <c r="Z24" s="1">
        <v>1610839</v>
      </c>
      <c r="AA24" s="2" t="s">
        <v>356</v>
      </c>
      <c r="AB24" s="1" t="s">
        <v>357</v>
      </c>
      <c r="AC24" s="1">
        <v>11.95</v>
      </c>
      <c r="AD24">
        <v>0.86</v>
      </c>
      <c r="AE24">
        <v>2.86</v>
      </c>
      <c r="AF24" t="s">
        <v>230</v>
      </c>
      <c r="AG24" s="1">
        <v>343000</v>
      </c>
      <c r="AH24" s="36">
        <v>1117.5</v>
      </c>
      <c r="AI24" s="1">
        <v>3000</v>
      </c>
      <c r="AJ24" s="1">
        <v>1117</v>
      </c>
      <c r="AK24" s="36">
        <v>2500</v>
      </c>
      <c r="AL24" s="36">
        <v>0.625</v>
      </c>
      <c r="AM24" s="3">
        <v>46155</v>
      </c>
      <c r="AN24" t="s">
        <v>298</v>
      </c>
      <c r="AO24" t="s">
        <v>335</v>
      </c>
      <c r="AQ24" t="str">
        <f t="shared" si="0"/>
        <v/>
      </c>
    </row>
    <row r="25" spans="1:43">
      <c r="A25" s="8">
        <v>46169</v>
      </c>
      <c r="B25" s="3"/>
      <c r="C25" s="66">
        <v>-4.3E-3</v>
      </c>
      <c r="D25" s="1">
        <v>65380</v>
      </c>
      <c r="E25" s="6">
        <v>0.37</v>
      </c>
      <c r="F25" s="7">
        <v>4220</v>
      </c>
      <c r="G25" t="s">
        <v>46</v>
      </c>
      <c r="H25">
        <v>0</v>
      </c>
      <c r="I25" t="s">
        <v>288</v>
      </c>
      <c r="J25" t="s">
        <v>289</v>
      </c>
      <c r="K25" t="s">
        <v>295</v>
      </c>
      <c r="L25" s="36">
        <v>1557</v>
      </c>
      <c r="M25">
        <v>-1</v>
      </c>
      <c r="N25" s="66">
        <v>-5.9999999999999995E-4</v>
      </c>
      <c r="O25" s="36">
        <v>1558</v>
      </c>
      <c r="P25" s="66">
        <v>-5.9999999999999995E-4</v>
      </c>
      <c r="Q25" s="36">
        <v>1580</v>
      </c>
      <c r="R25" s="36">
        <v>1605</v>
      </c>
      <c r="S25" s="36">
        <v>1541</v>
      </c>
      <c r="T25" s="66">
        <v>-1.4500000000000001E-2</v>
      </c>
      <c r="U25" s="66">
        <v>-3.8E-3</v>
      </c>
      <c r="V25" s="66">
        <v>-2.9899999999999999E-2</v>
      </c>
      <c r="W25" s="66">
        <v>1.03E-2</v>
      </c>
      <c r="X25" s="1">
        <v>150800</v>
      </c>
      <c r="Y25" s="1">
        <v>236532</v>
      </c>
      <c r="Z25" s="1">
        <v>79834</v>
      </c>
      <c r="AA25" s="2" t="s">
        <v>358</v>
      </c>
      <c r="AB25" s="1" t="s">
        <v>359</v>
      </c>
      <c r="AC25" s="1">
        <v>10.89</v>
      </c>
      <c r="AD25">
        <v>1.0900000000000001</v>
      </c>
      <c r="AE25">
        <v>3.47</v>
      </c>
      <c r="AF25" t="s">
        <v>230</v>
      </c>
      <c r="AG25" s="1">
        <v>14400</v>
      </c>
      <c r="AH25" s="36">
        <v>1557</v>
      </c>
      <c r="AI25">
        <v>300</v>
      </c>
      <c r="AJ25" s="1">
        <v>1555</v>
      </c>
      <c r="AK25" s="36">
        <v>400</v>
      </c>
      <c r="AL25" s="36">
        <v>0.625</v>
      </c>
      <c r="AM25" s="3">
        <v>46142</v>
      </c>
      <c r="AN25" t="s">
        <v>298</v>
      </c>
      <c r="AO25" t="s">
        <v>335</v>
      </c>
      <c r="AQ25" t="str">
        <f t="shared" si="0"/>
        <v/>
      </c>
    </row>
    <row r="26" spans="1:43">
      <c r="A26" s="8">
        <v>46169</v>
      </c>
      <c r="B26" s="3"/>
      <c r="C26" s="66">
        <v>-4.3E-3</v>
      </c>
      <c r="D26" s="1">
        <v>65380</v>
      </c>
      <c r="E26" s="6">
        <v>0.37</v>
      </c>
      <c r="F26" s="7">
        <v>4334</v>
      </c>
      <c r="G26" t="s">
        <v>47</v>
      </c>
      <c r="H26">
        <v>0</v>
      </c>
      <c r="I26" t="s">
        <v>314</v>
      </c>
      <c r="J26" t="s">
        <v>323</v>
      </c>
      <c r="K26" t="s">
        <v>295</v>
      </c>
      <c r="L26">
        <v>402</v>
      </c>
      <c r="M26">
        <v>-8</v>
      </c>
      <c r="N26" s="66">
        <v>-1.95E-2</v>
      </c>
      <c r="O26">
        <v>410</v>
      </c>
      <c r="P26" s="66">
        <v>-1.95E-2</v>
      </c>
      <c r="Q26">
        <v>408</v>
      </c>
      <c r="R26">
        <v>411</v>
      </c>
      <c r="S26">
        <v>402</v>
      </c>
      <c r="T26" s="66">
        <v>-1.47E-2</v>
      </c>
      <c r="U26" s="66">
        <v>-1.7100000000000001E-2</v>
      </c>
      <c r="V26" s="66">
        <v>-2.18E-2</v>
      </c>
      <c r="W26" s="66">
        <v>0</v>
      </c>
      <c r="X26" s="1">
        <v>17800</v>
      </c>
      <c r="Y26" s="1">
        <v>7268</v>
      </c>
      <c r="Z26" s="1">
        <v>4460</v>
      </c>
      <c r="AA26" s="2" t="s">
        <v>360</v>
      </c>
      <c r="AB26" s="1" t="s">
        <v>361</v>
      </c>
      <c r="AC26" s="1">
        <v>12.07</v>
      </c>
      <c r="AD26">
        <v>1.32</v>
      </c>
      <c r="AE26">
        <v>2.4900000000000002</v>
      </c>
      <c r="AF26">
        <v>0.2</v>
      </c>
      <c r="AG26">
        <v>300</v>
      </c>
      <c r="AH26">
        <v>403</v>
      </c>
      <c r="AI26">
        <v>100</v>
      </c>
      <c r="AJ26">
        <v>402</v>
      </c>
      <c r="AK26">
        <v>500</v>
      </c>
      <c r="AL26" s="2">
        <v>0.62152777777777779</v>
      </c>
      <c r="AM26" s="3">
        <v>46183</v>
      </c>
      <c r="AN26" t="s">
        <v>306</v>
      </c>
      <c r="AO26" t="s">
        <v>351</v>
      </c>
      <c r="AQ26" t="str">
        <f t="shared" si="0"/>
        <v/>
      </c>
    </row>
    <row r="27" spans="1:43">
      <c r="A27" s="8">
        <v>46169</v>
      </c>
      <c r="B27" s="3"/>
      <c r="C27" s="66">
        <v>-4.3E-3</v>
      </c>
      <c r="D27" s="1">
        <v>65380</v>
      </c>
      <c r="E27" s="6">
        <v>0.37</v>
      </c>
      <c r="F27" s="7">
        <v>4523</v>
      </c>
      <c r="G27" t="s">
        <v>48</v>
      </c>
      <c r="H27">
        <v>0</v>
      </c>
      <c r="I27" t="s">
        <v>288</v>
      </c>
      <c r="J27" t="s">
        <v>289</v>
      </c>
      <c r="K27" t="s">
        <v>295</v>
      </c>
      <c r="L27" s="36">
        <v>4057</v>
      </c>
      <c r="M27">
        <v>77</v>
      </c>
      <c r="N27" s="66">
        <v>1.9300000000000001E-2</v>
      </c>
      <c r="O27" s="36">
        <v>3980</v>
      </c>
      <c r="P27" s="66">
        <v>1.9300000000000001E-2</v>
      </c>
      <c r="Q27" s="36">
        <v>3980</v>
      </c>
      <c r="R27" s="36">
        <v>4068</v>
      </c>
      <c r="S27" s="36">
        <v>3973</v>
      </c>
      <c r="T27" s="66">
        <v>1.9300000000000001E-2</v>
      </c>
      <c r="U27" s="66">
        <v>4.1999999999999997E-3</v>
      </c>
      <c r="V27" s="66">
        <v>-2.7000000000000001E-3</v>
      </c>
      <c r="W27" s="66">
        <v>2.1100000000000001E-2</v>
      </c>
      <c r="X27" s="1">
        <v>1425200</v>
      </c>
      <c r="Y27" s="1">
        <v>5741206</v>
      </c>
      <c r="Z27" s="1">
        <v>1183220</v>
      </c>
      <c r="AA27" s="2" t="s">
        <v>362</v>
      </c>
      <c r="AB27" s="1" t="s">
        <v>363</v>
      </c>
      <c r="AC27" s="1">
        <v>21.9</v>
      </c>
      <c r="AD27">
        <v>1.27</v>
      </c>
      <c r="AE27">
        <v>3.94</v>
      </c>
      <c r="AF27" t="s">
        <v>230</v>
      </c>
      <c r="AG27" s="1">
        <v>102300</v>
      </c>
      <c r="AH27" s="36">
        <v>4058</v>
      </c>
      <c r="AI27" s="1">
        <v>1400</v>
      </c>
      <c r="AJ27" s="1">
        <v>4056</v>
      </c>
      <c r="AK27" s="36">
        <v>1100</v>
      </c>
      <c r="AL27" s="36">
        <v>0.625</v>
      </c>
      <c r="AM27" s="3">
        <v>46157</v>
      </c>
      <c r="AN27" t="s">
        <v>298</v>
      </c>
      <c r="AO27" t="s">
        <v>364</v>
      </c>
      <c r="AQ27" t="str">
        <f t="shared" si="0"/>
        <v/>
      </c>
    </row>
    <row r="28" spans="1:43">
      <c r="A28" s="8">
        <v>46169</v>
      </c>
      <c r="B28" s="3"/>
      <c r="C28" s="66">
        <v>-4.3E-3</v>
      </c>
      <c r="D28" s="1">
        <v>65380</v>
      </c>
      <c r="E28" s="6">
        <v>0.37</v>
      </c>
      <c r="F28" s="7">
        <v>4528</v>
      </c>
      <c r="G28" t="s">
        <v>49</v>
      </c>
      <c r="H28">
        <v>0</v>
      </c>
      <c r="I28" t="s">
        <v>288</v>
      </c>
      <c r="J28" t="s">
        <v>289</v>
      </c>
      <c r="K28" t="s">
        <v>290</v>
      </c>
      <c r="L28" s="36">
        <v>2374.5</v>
      </c>
      <c r="M28">
        <v>-19.5</v>
      </c>
      <c r="N28" s="66">
        <v>-8.0999999999999996E-3</v>
      </c>
      <c r="O28" s="36">
        <v>2394</v>
      </c>
      <c r="P28" s="66">
        <v>-8.0999999999999996E-3</v>
      </c>
      <c r="Q28" s="36">
        <v>2344</v>
      </c>
      <c r="R28" s="36">
        <v>2378</v>
      </c>
      <c r="S28" s="36">
        <v>2270.5</v>
      </c>
      <c r="T28" s="66">
        <v>1.2999999999999999E-2</v>
      </c>
      <c r="U28" s="66">
        <v>9.9000000000000008E-3</v>
      </c>
      <c r="V28" s="66">
        <v>-1.4E-3</v>
      </c>
      <c r="W28" s="66">
        <v>4.58E-2</v>
      </c>
      <c r="X28" s="1">
        <v>1475200</v>
      </c>
      <c r="Y28" s="1">
        <v>3436484</v>
      </c>
      <c r="Z28" s="1">
        <v>1184146</v>
      </c>
      <c r="AA28" s="2" t="s">
        <v>365</v>
      </c>
      <c r="AB28" s="1" t="s">
        <v>366</v>
      </c>
      <c r="AC28" s="1">
        <v>15.71</v>
      </c>
      <c r="AD28">
        <v>1.31</v>
      </c>
      <c r="AE28">
        <v>3.37</v>
      </c>
      <c r="AF28" t="s">
        <v>230</v>
      </c>
      <c r="AG28" s="1">
        <v>90400</v>
      </c>
      <c r="AH28" s="36">
        <v>2375</v>
      </c>
      <c r="AI28" s="1">
        <v>500</v>
      </c>
      <c r="AJ28" s="1">
        <v>2374</v>
      </c>
      <c r="AK28" s="36">
        <v>100</v>
      </c>
      <c r="AL28" s="36">
        <v>0.625</v>
      </c>
      <c r="AM28" s="3">
        <v>46150</v>
      </c>
      <c r="AN28" t="s">
        <v>298</v>
      </c>
      <c r="AO28" t="s">
        <v>364</v>
      </c>
      <c r="AQ28" t="str">
        <f t="shared" si="0"/>
        <v/>
      </c>
    </row>
    <row r="29" spans="1:43">
      <c r="A29" s="8">
        <v>46169</v>
      </c>
      <c r="B29" s="3"/>
      <c r="C29" s="66">
        <v>-4.3E-3</v>
      </c>
      <c r="D29" s="1">
        <v>65380</v>
      </c>
      <c r="E29" s="6">
        <v>0.37</v>
      </c>
      <c r="F29" s="7">
        <v>4661</v>
      </c>
      <c r="G29" t="s">
        <v>50</v>
      </c>
      <c r="H29">
        <v>0</v>
      </c>
      <c r="I29" t="s">
        <v>288</v>
      </c>
      <c r="J29" t="s">
        <v>289</v>
      </c>
      <c r="K29" t="s">
        <v>295</v>
      </c>
      <c r="L29" s="36">
        <v>2193.5</v>
      </c>
      <c r="M29">
        <v>38</v>
      </c>
      <c r="N29" s="66">
        <v>1.7600000000000001E-2</v>
      </c>
      <c r="O29" s="36">
        <v>2155.5</v>
      </c>
      <c r="P29" s="66">
        <v>1.7600000000000001E-2</v>
      </c>
      <c r="Q29" s="36">
        <v>2125</v>
      </c>
      <c r="R29" s="36">
        <v>2200</v>
      </c>
      <c r="S29" s="36">
        <v>2116</v>
      </c>
      <c r="T29" s="66">
        <v>3.2199999999999999E-2</v>
      </c>
      <c r="U29" s="66">
        <v>1.01E-2</v>
      </c>
      <c r="V29" s="66">
        <v>-2.8999999999999998E-3</v>
      </c>
      <c r="W29" s="66">
        <v>3.6600000000000001E-2</v>
      </c>
      <c r="X29" s="1">
        <v>3799700</v>
      </c>
      <c r="Y29" s="1">
        <v>8216191</v>
      </c>
      <c r="Z29" s="1">
        <v>3949288</v>
      </c>
      <c r="AA29" s="2" t="s">
        <v>367</v>
      </c>
      <c r="AB29" s="1" t="s">
        <v>368</v>
      </c>
      <c r="AC29" s="1">
        <v>30.72</v>
      </c>
      <c r="AD29">
        <v>3.26</v>
      </c>
      <c r="AE29">
        <v>0.73</v>
      </c>
      <c r="AF29" t="s">
        <v>230</v>
      </c>
      <c r="AG29" s="1">
        <v>482300</v>
      </c>
      <c r="AH29" s="36">
        <v>2194</v>
      </c>
      <c r="AI29" s="1">
        <v>3900</v>
      </c>
      <c r="AJ29" s="1">
        <v>2193.5</v>
      </c>
      <c r="AK29" s="36">
        <v>300</v>
      </c>
      <c r="AL29" s="36">
        <v>0.625</v>
      </c>
      <c r="AM29" s="3">
        <v>46140</v>
      </c>
      <c r="AN29" t="s">
        <v>298</v>
      </c>
      <c r="AO29" t="s">
        <v>313</v>
      </c>
      <c r="AQ29" t="str">
        <f t="shared" si="0"/>
        <v/>
      </c>
    </row>
    <row r="30" spans="1:43">
      <c r="A30" s="8">
        <v>46169</v>
      </c>
      <c r="B30" s="3"/>
      <c r="C30" s="66">
        <v>-4.3E-3</v>
      </c>
      <c r="D30" s="1">
        <v>65380</v>
      </c>
      <c r="E30" s="6">
        <v>0.37</v>
      </c>
      <c r="F30" s="7">
        <v>5020</v>
      </c>
      <c r="G30" t="s">
        <v>51</v>
      </c>
      <c r="H30">
        <v>0</v>
      </c>
      <c r="I30" t="s">
        <v>288</v>
      </c>
      <c r="J30" t="s">
        <v>289</v>
      </c>
      <c r="K30" t="s">
        <v>290</v>
      </c>
      <c r="L30" s="36">
        <v>1297</v>
      </c>
      <c r="M30">
        <v>9.5</v>
      </c>
      <c r="N30" s="66">
        <v>7.4000000000000003E-3</v>
      </c>
      <c r="O30" s="36">
        <v>1287.5</v>
      </c>
      <c r="P30" s="66">
        <v>7.3000000000000001E-3</v>
      </c>
      <c r="Q30" s="36">
        <v>1292</v>
      </c>
      <c r="R30" s="36">
        <v>1310.5</v>
      </c>
      <c r="S30" s="36">
        <v>1290</v>
      </c>
      <c r="T30" s="66">
        <v>3.8E-3</v>
      </c>
      <c r="U30" s="66">
        <v>1.1000000000000001E-3</v>
      </c>
      <c r="V30" s="66">
        <v>-1.03E-2</v>
      </c>
      <c r="W30" s="66">
        <v>5.4000000000000003E-3</v>
      </c>
      <c r="X30" s="1">
        <v>2861700</v>
      </c>
      <c r="Y30" s="1">
        <v>3711865</v>
      </c>
      <c r="Z30" s="1">
        <v>3510676</v>
      </c>
      <c r="AA30" s="2" t="s">
        <v>369</v>
      </c>
      <c r="AB30" s="1" t="s">
        <v>370</v>
      </c>
      <c r="AC30" s="1">
        <v>8.4</v>
      </c>
      <c r="AD30">
        <v>1.03</v>
      </c>
      <c r="AE30">
        <v>2.62</v>
      </c>
      <c r="AF30">
        <v>0.8</v>
      </c>
      <c r="AG30" s="1">
        <v>23000</v>
      </c>
      <c r="AH30" s="36">
        <v>1297.5</v>
      </c>
      <c r="AI30" s="1">
        <v>2100</v>
      </c>
      <c r="AJ30" s="1">
        <v>1297</v>
      </c>
      <c r="AK30" s="36">
        <v>4900</v>
      </c>
      <c r="AL30" s="36">
        <v>0.625</v>
      </c>
      <c r="AM30" s="3">
        <v>46156</v>
      </c>
      <c r="AN30" t="s">
        <v>298</v>
      </c>
      <c r="AO30" t="s">
        <v>371</v>
      </c>
      <c r="AQ30" t="str">
        <f t="shared" si="0"/>
        <v/>
      </c>
    </row>
    <row r="31" spans="1:43">
      <c r="A31" s="8">
        <v>46169</v>
      </c>
      <c r="B31" s="3"/>
      <c r="C31" s="66">
        <v>-4.3E-3</v>
      </c>
      <c r="D31" s="1">
        <v>65380</v>
      </c>
      <c r="E31" s="6">
        <v>0.37</v>
      </c>
      <c r="F31" s="7">
        <v>5201</v>
      </c>
      <c r="G31" t="s">
        <v>52</v>
      </c>
      <c r="H31">
        <v>0</v>
      </c>
      <c r="I31" t="s">
        <v>288</v>
      </c>
      <c r="J31" t="s">
        <v>289</v>
      </c>
      <c r="K31" t="s">
        <v>290</v>
      </c>
      <c r="L31" s="36">
        <v>7047</v>
      </c>
      <c r="M31">
        <v>-55</v>
      </c>
      <c r="N31" s="66">
        <v>-7.7000000000000002E-3</v>
      </c>
      <c r="O31" s="36">
        <v>7102</v>
      </c>
      <c r="P31" s="66">
        <v>-7.7000000000000002E-3</v>
      </c>
      <c r="Q31" s="36">
        <v>7218</v>
      </c>
      <c r="R31" s="36">
        <v>7259</v>
      </c>
      <c r="S31" s="36">
        <v>7011</v>
      </c>
      <c r="T31" s="66">
        <v>-2.3599999999999999E-2</v>
      </c>
      <c r="U31" s="66">
        <v>-6.7000000000000002E-3</v>
      </c>
      <c r="V31" s="66">
        <v>-2.92E-2</v>
      </c>
      <c r="W31" s="66">
        <v>5.1000000000000004E-3</v>
      </c>
      <c r="X31" s="1">
        <v>1174700</v>
      </c>
      <c r="Y31" s="1">
        <v>8357780</v>
      </c>
      <c r="Z31" s="1">
        <v>1532262</v>
      </c>
      <c r="AA31" s="2" t="s">
        <v>372</v>
      </c>
      <c r="AB31" s="1" t="s">
        <v>373</v>
      </c>
      <c r="AC31" s="1">
        <v>19.440000000000001</v>
      </c>
      <c r="AD31">
        <v>1</v>
      </c>
      <c r="AE31">
        <v>2.98</v>
      </c>
      <c r="AF31" t="s">
        <v>230</v>
      </c>
      <c r="AG31" s="1">
        <v>84900</v>
      </c>
      <c r="AH31" s="36">
        <v>7047</v>
      </c>
      <c r="AI31">
        <v>300</v>
      </c>
      <c r="AJ31" s="1">
        <v>7045</v>
      </c>
      <c r="AK31" s="36">
        <v>400</v>
      </c>
      <c r="AL31" s="36">
        <v>0.625</v>
      </c>
      <c r="AM31" s="3">
        <v>46154</v>
      </c>
      <c r="AN31" t="s">
        <v>293</v>
      </c>
      <c r="AO31" t="s">
        <v>341</v>
      </c>
      <c r="AQ31" t="str">
        <f t="shared" si="0"/>
        <v/>
      </c>
    </row>
    <row r="32" spans="1:43">
      <c r="A32" s="8">
        <v>46169</v>
      </c>
      <c r="B32" s="3"/>
      <c r="C32" s="66">
        <v>-4.3E-3</v>
      </c>
      <c r="D32" s="1">
        <v>65380</v>
      </c>
      <c r="E32" s="6">
        <v>0.37</v>
      </c>
      <c r="F32" s="7">
        <v>5302</v>
      </c>
      <c r="G32" t="s">
        <v>53</v>
      </c>
      <c r="H32">
        <v>0</v>
      </c>
      <c r="I32" t="s">
        <v>288</v>
      </c>
      <c r="J32" t="s">
        <v>289</v>
      </c>
      <c r="K32" t="s">
        <v>290</v>
      </c>
      <c r="L32" s="36">
        <v>4755</v>
      </c>
      <c r="M32">
        <v>20</v>
      </c>
      <c r="N32" s="66">
        <v>4.1999999999999997E-3</v>
      </c>
      <c r="O32" s="36">
        <v>4735</v>
      </c>
      <c r="P32" s="66">
        <v>4.1999999999999997E-3</v>
      </c>
      <c r="Q32" s="36">
        <v>4740</v>
      </c>
      <c r="R32" s="36">
        <v>4775</v>
      </c>
      <c r="S32" s="36">
        <v>4710</v>
      </c>
      <c r="T32" s="66">
        <v>3.0999999999999999E-3</v>
      </c>
      <c r="U32" s="66">
        <v>9.4999999999999998E-3</v>
      </c>
      <c r="V32" s="66">
        <v>-4.1000000000000003E-3</v>
      </c>
      <c r="W32" s="66">
        <v>9.4999999999999998E-3</v>
      </c>
      <c r="X32" s="1">
        <v>55300</v>
      </c>
      <c r="Y32" s="1">
        <v>262255</v>
      </c>
      <c r="Z32" s="1">
        <v>56263</v>
      </c>
      <c r="AA32" s="2" t="s">
        <v>374</v>
      </c>
      <c r="AB32" s="1" t="s">
        <v>375</v>
      </c>
      <c r="AC32" s="1">
        <v>19.34</v>
      </c>
      <c r="AD32">
        <v>0.96</v>
      </c>
      <c r="AE32">
        <v>4.21</v>
      </c>
      <c r="AF32" t="s">
        <v>230</v>
      </c>
      <c r="AG32" s="1">
        <v>17800</v>
      </c>
      <c r="AH32" s="36">
        <v>4760</v>
      </c>
      <c r="AI32">
        <v>600</v>
      </c>
      <c r="AJ32" s="1">
        <v>4755</v>
      </c>
      <c r="AK32" s="36">
        <v>700</v>
      </c>
      <c r="AL32" s="36">
        <v>0.62152777777777779</v>
      </c>
      <c r="AM32" s="3">
        <v>46150</v>
      </c>
      <c r="AN32" t="s">
        <v>293</v>
      </c>
      <c r="AO32" t="s">
        <v>341</v>
      </c>
      <c r="AQ32" t="str">
        <f t="shared" si="0"/>
        <v/>
      </c>
    </row>
    <row r="33" spans="1:43">
      <c r="A33" s="8">
        <v>46169</v>
      </c>
      <c r="B33" s="3"/>
      <c r="C33" s="66">
        <v>-4.3E-3</v>
      </c>
      <c r="D33" s="1">
        <v>65380</v>
      </c>
      <c r="E33" s="6">
        <v>0.37</v>
      </c>
      <c r="F33" s="7">
        <v>5310</v>
      </c>
      <c r="G33" t="s">
        <v>54</v>
      </c>
      <c r="H33">
        <v>0</v>
      </c>
      <c r="I33" t="s">
        <v>288</v>
      </c>
      <c r="J33" t="s">
        <v>289</v>
      </c>
      <c r="K33" t="s">
        <v>295</v>
      </c>
      <c r="L33" s="36">
        <v>7600</v>
      </c>
      <c r="M33">
        <v>-100</v>
      </c>
      <c r="N33" s="66">
        <v>-1.2999999999999999E-2</v>
      </c>
      <c r="O33" s="36">
        <v>7700</v>
      </c>
      <c r="P33" s="66">
        <v>-1.29E-2</v>
      </c>
      <c r="Q33" s="36">
        <v>7730</v>
      </c>
      <c r="R33" s="36">
        <v>7850</v>
      </c>
      <c r="S33" s="36">
        <v>7400</v>
      </c>
      <c r="T33" s="66">
        <v>-1.6799999999999999E-2</v>
      </c>
      <c r="U33" s="66">
        <v>0</v>
      </c>
      <c r="V33" s="66">
        <v>-3.1800000000000002E-2</v>
      </c>
      <c r="W33" s="66">
        <v>2.7E-2</v>
      </c>
      <c r="X33" s="1">
        <v>228600</v>
      </c>
      <c r="Y33" s="1">
        <v>1738443</v>
      </c>
      <c r="Z33" s="1">
        <v>159543</v>
      </c>
      <c r="AA33" s="2" t="s">
        <v>376</v>
      </c>
      <c r="AB33" s="1" t="s">
        <v>377</v>
      </c>
      <c r="AC33" s="1">
        <v>31.87</v>
      </c>
      <c r="AD33">
        <v>1.63</v>
      </c>
      <c r="AE33">
        <v>1.91</v>
      </c>
      <c r="AF33" t="s">
        <v>230</v>
      </c>
      <c r="AG33" s="1">
        <v>3000</v>
      </c>
      <c r="AH33" s="36">
        <v>7610</v>
      </c>
      <c r="AI33" s="1">
        <v>1400</v>
      </c>
      <c r="AJ33" s="1">
        <v>7600</v>
      </c>
      <c r="AK33" s="36">
        <v>800</v>
      </c>
      <c r="AL33" s="36">
        <v>0.62430555555555556</v>
      </c>
      <c r="AM33" s="3">
        <v>46153</v>
      </c>
      <c r="AN33" t="s">
        <v>293</v>
      </c>
      <c r="AO33" t="s">
        <v>341</v>
      </c>
      <c r="AQ33" t="str">
        <f t="shared" si="0"/>
        <v/>
      </c>
    </row>
    <row r="34" spans="1:43">
      <c r="A34" s="8">
        <v>46169</v>
      </c>
      <c r="B34" s="3"/>
      <c r="C34" s="66">
        <v>-4.3E-3</v>
      </c>
      <c r="D34" s="1">
        <v>65380</v>
      </c>
      <c r="E34" s="6">
        <v>0.37</v>
      </c>
      <c r="F34" s="7">
        <v>5334</v>
      </c>
      <c r="G34" t="s">
        <v>55</v>
      </c>
      <c r="H34">
        <v>0</v>
      </c>
      <c r="I34" t="s">
        <v>288</v>
      </c>
      <c r="J34" t="s">
        <v>289</v>
      </c>
      <c r="K34" t="s">
        <v>295</v>
      </c>
      <c r="L34" s="36">
        <v>9876</v>
      </c>
      <c r="M34">
        <v>233</v>
      </c>
      <c r="N34" s="66">
        <v>2.4199999999999999E-2</v>
      </c>
      <c r="O34" s="36">
        <v>9643</v>
      </c>
      <c r="P34" s="66">
        <v>2.41E-2</v>
      </c>
      <c r="Q34" s="36">
        <v>9790</v>
      </c>
      <c r="R34" s="36">
        <v>10120</v>
      </c>
      <c r="S34" s="36">
        <v>9718</v>
      </c>
      <c r="T34" s="66">
        <v>8.6999999999999994E-3</v>
      </c>
      <c r="U34" s="66">
        <v>-9.2999999999999992E-3</v>
      </c>
      <c r="V34" s="66">
        <v>-2.41E-2</v>
      </c>
      <c r="W34" s="66">
        <v>1.6199999999999999E-2</v>
      </c>
      <c r="X34" s="1">
        <v>1107300</v>
      </c>
      <c r="Y34" s="1">
        <v>10958445</v>
      </c>
      <c r="Z34" s="1">
        <v>1967770</v>
      </c>
      <c r="AA34" s="2" t="s">
        <v>378</v>
      </c>
      <c r="AB34" s="1" t="s">
        <v>379</v>
      </c>
      <c r="AC34" s="1">
        <v>18.399999999999999</v>
      </c>
      <c r="AD34">
        <v>2.52</v>
      </c>
      <c r="AE34">
        <v>2.13</v>
      </c>
      <c r="AF34" t="s">
        <v>230</v>
      </c>
      <c r="AG34" s="1">
        <v>31800</v>
      </c>
      <c r="AH34" s="36">
        <v>9880</v>
      </c>
      <c r="AI34">
        <v>300</v>
      </c>
      <c r="AJ34" s="1">
        <v>9876</v>
      </c>
      <c r="AK34" s="36">
        <v>500</v>
      </c>
      <c r="AL34" s="36">
        <v>0.625</v>
      </c>
      <c r="AM34" s="3">
        <v>46142</v>
      </c>
      <c r="AN34" t="s">
        <v>298</v>
      </c>
      <c r="AO34" t="s">
        <v>341</v>
      </c>
      <c r="AQ34" t="str">
        <f t="shared" si="0"/>
        <v/>
      </c>
    </row>
    <row r="35" spans="1:43">
      <c r="A35" s="8">
        <v>46169</v>
      </c>
      <c r="B35" s="3"/>
      <c r="C35" s="66">
        <v>-4.3E-3</v>
      </c>
      <c r="D35" s="1">
        <v>65380</v>
      </c>
      <c r="E35" s="6">
        <v>0.37</v>
      </c>
      <c r="F35" s="7">
        <v>5706</v>
      </c>
      <c r="G35" t="s">
        <v>56</v>
      </c>
      <c r="H35">
        <v>0</v>
      </c>
      <c r="I35" t="s">
        <v>288</v>
      </c>
      <c r="J35" t="s">
        <v>289</v>
      </c>
      <c r="K35" t="s">
        <v>295</v>
      </c>
      <c r="L35" s="36">
        <v>51900</v>
      </c>
      <c r="M35" s="36">
        <v>-1840</v>
      </c>
      <c r="N35" s="66">
        <v>-3.4200000000000001E-2</v>
      </c>
      <c r="O35" s="36">
        <v>53740</v>
      </c>
      <c r="P35" s="66">
        <v>-3.4200000000000001E-2</v>
      </c>
      <c r="Q35" s="36">
        <v>55650</v>
      </c>
      <c r="R35" s="36">
        <v>57700</v>
      </c>
      <c r="S35" s="36">
        <v>51630</v>
      </c>
      <c r="T35" s="66">
        <v>-6.7299999999999999E-2</v>
      </c>
      <c r="U35" s="66">
        <v>-2.9499999999999998E-2</v>
      </c>
      <c r="V35" s="66">
        <v>-0.10050000000000001</v>
      </c>
      <c r="W35" s="66">
        <v>5.1999999999999998E-3</v>
      </c>
      <c r="X35" s="1">
        <v>1709600</v>
      </c>
      <c r="Y35" s="1">
        <v>92608692</v>
      </c>
      <c r="Z35" s="1">
        <v>2979860</v>
      </c>
      <c r="AA35" s="2" t="s">
        <v>380</v>
      </c>
      <c r="AB35" s="1" t="s">
        <v>381</v>
      </c>
      <c r="AC35" s="1">
        <v>39.590000000000003</v>
      </c>
      <c r="AD35">
        <v>7.2</v>
      </c>
      <c r="AE35">
        <v>0.54</v>
      </c>
      <c r="AF35" t="s">
        <v>230</v>
      </c>
      <c r="AG35" s="1">
        <v>7400</v>
      </c>
      <c r="AH35" s="36">
        <v>51950</v>
      </c>
      <c r="AI35">
        <v>500</v>
      </c>
      <c r="AJ35" s="1">
        <v>51910</v>
      </c>
      <c r="AK35" s="36">
        <v>100</v>
      </c>
      <c r="AL35" s="36">
        <v>0.625</v>
      </c>
      <c r="AM35" s="3">
        <v>46155</v>
      </c>
      <c r="AN35" t="s">
        <v>298</v>
      </c>
      <c r="AO35" t="s">
        <v>382</v>
      </c>
      <c r="AQ35" t="str">
        <f t="shared" si="0"/>
        <v/>
      </c>
    </row>
    <row r="36" spans="1:43">
      <c r="A36" s="8">
        <v>46169</v>
      </c>
      <c r="B36" s="3"/>
      <c r="C36" s="66">
        <v>-4.3E-3</v>
      </c>
      <c r="D36" s="1">
        <v>65380</v>
      </c>
      <c r="E36" s="6">
        <v>0.37</v>
      </c>
      <c r="F36" s="7">
        <v>5711</v>
      </c>
      <c r="G36" t="s">
        <v>57</v>
      </c>
      <c r="H36">
        <v>0</v>
      </c>
      <c r="I36" t="s">
        <v>288</v>
      </c>
      <c r="J36" t="s">
        <v>289</v>
      </c>
      <c r="K36" t="s">
        <v>290</v>
      </c>
      <c r="L36" s="36">
        <v>5289</v>
      </c>
      <c r="M36">
        <v>-141</v>
      </c>
      <c r="N36" s="66">
        <v>-2.5999999999999999E-2</v>
      </c>
      <c r="O36" s="36">
        <v>5430</v>
      </c>
      <c r="P36" s="66">
        <v>-2.5899999999999999E-2</v>
      </c>
      <c r="Q36" s="36">
        <v>5448</v>
      </c>
      <c r="R36" s="36">
        <v>5565</v>
      </c>
      <c r="S36" s="36">
        <v>5260</v>
      </c>
      <c r="T36" s="66">
        <v>-2.9100000000000001E-2</v>
      </c>
      <c r="U36" s="66">
        <v>-6.1999999999999998E-3</v>
      </c>
      <c r="V36" s="66">
        <v>-4.9500000000000002E-2</v>
      </c>
      <c r="W36" s="66">
        <v>5.4999999999999997E-3</v>
      </c>
      <c r="X36" s="1">
        <v>732200</v>
      </c>
      <c r="Y36" s="1">
        <v>3932164</v>
      </c>
      <c r="Z36" s="1">
        <v>695448</v>
      </c>
      <c r="AA36" s="2" t="s">
        <v>383</v>
      </c>
      <c r="AB36" s="1" t="s">
        <v>384</v>
      </c>
      <c r="AC36" s="1">
        <v>14.1</v>
      </c>
      <c r="AD36">
        <v>0.93</v>
      </c>
      <c r="AE36">
        <v>2.19</v>
      </c>
      <c r="AF36" t="s">
        <v>230</v>
      </c>
      <c r="AG36" s="1">
        <v>23300</v>
      </c>
      <c r="AH36" s="36">
        <v>5290</v>
      </c>
      <c r="AI36">
        <v>300</v>
      </c>
      <c r="AJ36" s="1">
        <v>5289</v>
      </c>
      <c r="AK36" s="36">
        <v>300</v>
      </c>
      <c r="AL36" s="36">
        <v>0.625</v>
      </c>
      <c r="AM36" s="3">
        <v>46155</v>
      </c>
      <c r="AN36" t="s">
        <v>298</v>
      </c>
      <c r="AO36" t="s">
        <v>382</v>
      </c>
      <c r="AQ36" t="str">
        <f t="shared" si="0"/>
        <v/>
      </c>
    </row>
    <row r="37" spans="1:43">
      <c r="A37" s="8">
        <v>46169</v>
      </c>
      <c r="B37" s="3"/>
      <c r="C37" s="66">
        <v>-4.3E-3</v>
      </c>
      <c r="D37" s="1">
        <v>65380</v>
      </c>
      <c r="E37" s="6">
        <v>0.37</v>
      </c>
      <c r="F37" s="7">
        <v>5713</v>
      </c>
      <c r="G37" t="s">
        <v>58</v>
      </c>
      <c r="H37">
        <v>0</v>
      </c>
      <c r="I37" t="s">
        <v>288</v>
      </c>
      <c r="J37" t="s">
        <v>289</v>
      </c>
      <c r="K37" t="s">
        <v>290</v>
      </c>
      <c r="L37" s="36">
        <v>9641</v>
      </c>
      <c r="M37">
        <v>-159</v>
      </c>
      <c r="N37" s="66">
        <v>-1.6199999999999999E-2</v>
      </c>
      <c r="O37" s="36">
        <v>9800</v>
      </c>
      <c r="P37" s="66">
        <v>-1.6199999999999999E-2</v>
      </c>
      <c r="Q37" s="36">
        <v>10155</v>
      </c>
      <c r="R37" s="36">
        <v>10360</v>
      </c>
      <c r="S37" s="36">
        <v>9580</v>
      </c>
      <c r="T37" s="66">
        <v>-5.0599999999999999E-2</v>
      </c>
      <c r="U37" s="66">
        <v>-1.6899999999999998E-2</v>
      </c>
      <c r="V37" s="66">
        <v>-6.9400000000000003E-2</v>
      </c>
      <c r="W37" s="66">
        <v>6.3E-3</v>
      </c>
      <c r="X37" s="1">
        <v>2141400</v>
      </c>
      <c r="Y37" s="1">
        <v>21098983</v>
      </c>
      <c r="Z37" s="1">
        <v>2803737</v>
      </c>
      <c r="AA37" s="2" t="s">
        <v>385</v>
      </c>
      <c r="AB37" s="1" t="s">
        <v>386</v>
      </c>
      <c r="AC37" s="1">
        <v>17.38</v>
      </c>
      <c r="AD37">
        <v>1.25</v>
      </c>
      <c r="AE37">
        <v>2.15</v>
      </c>
      <c r="AF37" t="s">
        <v>230</v>
      </c>
      <c r="AG37" s="1">
        <v>55200</v>
      </c>
      <c r="AH37" s="36">
        <v>9645</v>
      </c>
      <c r="AI37">
        <v>700</v>
      </c>
      <c r="AJ37" s="1">
        <v>9640</v>
      </c>
      <c r="AK37" s="36">
        <v>100</v>
      </c>
      <c r="AL37" s="36">
        <v>0.625</v>
      </c>
      <c r="AM37" s="3">
        <v>46153</v>
      </c>
      <c r="AN37" t="s">
        <v>298</v>
      </c>
      <c r="AO37" t="s">
        <v>382</v>
      </c>
      <c r="AQ37" t="str">
        <f t="shared" si="0"/>
        <v/>
      </c>
    </row>
    <row r="38" spans="1:43">
      <c r="A38" s="8">
        <v>46169</v>
      </c>
      <c r="B38" s="3"/>
      <c r="C38" s="66">
        <v>-4.3E-3</v>
      </c>
      <c r="D38" s="1">
        <v>65380</v>
      </c>
      <c r="E38" s="6">
        <v>0.37</v>
      </c>
      <c r="F38" s="7">
        <v>5802</v>
      </c>
      <c r="G38" t="s">
        <v>59</v>
      </c>
      <c r="H38">
        <v>0</v>
      </c>
      <c r="I38" t="s">
        <v>288</v>
      </c>
      <c r="J38" t="s">
        <v>289</v>
      </c>
      <c r="K38" t="s">
        <v>290</v>
      </c>
      <c r="L38" s="36">
        <v>12085</v>
      </c>
      <c r="M38">
        <v>145</v>
      </c>
      <c r="N38" s="66">
        <v>1.21E-2</v>
      </c>
      <c r="O38" s="36">
        <v>11940</v>
      </c>
      <c r="P38" s="66">
        <v>1.21E-2</v>
      </c>
      <c r="Q38" s="36">
        <v>12495</v>
      </c>
      <c r="R38" s="36">
        <v>12910</v>
      </c>
      <c r="S38" s="36">
        <v>11985</v>
      </c>
      <c r="T38" s="66">
        <v>-3.2800000000000003E-2</v>
      </c>
      <c r="U38" s="66">
        <v>-1.34E-2</v>
      </c>
      <c r="V38" s="66">
        <v>-6.3899999999999998E-2</v>
      </c>
      <c r="W38" s="66">
        <v>8.3000000000000001E-3</v>
      </c>
      <c r="X38" s="1">
        <v>5493900</v>
      </c>
      <c r="Y38" s="1">
        <v>68257359</v>
      </c>
      <c r="Z38" s="1">
        <v>9594771</v>
      </c>
      <c r="AA38" s="2" t="s">
        <v>387</v>
      </c>
      <c r="AB38" s="1" t="s">
        <v>388</v>
      </c>
      <c r="AC38" s="1">
        <v>28.99</v>
      </c>
      <c r="AD38">
        <v>3.43</v>
      </c>
      <c r="AE38">
        <v>1.29</v>
      </c>
      <c r="AF38" t="s">
        <v>230</v>
      </c>
      <c r="AG38" s="1">
        <v>78100</v>
      </c>
      <c r="AH38" s="36">
        <v>12090</v>
      </c>
      <c r="AI38" s="1">
        <v>800</v>
      </c>
      <c r="AJ38" s="1">
        <v>12085</v>
      </c>
      <c r="AK38" s="36">
        <v>900</v>
      </c>
      <c r="AL38" s="36">
        <v>0.625</v>
      </c>
      <c r="AM38" s="3">
        <v>46154</v>
      </c>
      <c r="AN38" t="s">
        <v>298</v>
      </c>
      <c r="AO38" t="s">
        <v>382</v>
      </c>
      <c r="AQ38" t="str">
        <f t="shared" si="0"/>
        <v/>
      </c>
    </row>
    <row r="39" spans="1:43">
      <c r="A39" s="8">
        <v>46169</v>
      </c>
      <c r="B39" s="3"/>
      <c r="C39" s="66">
        <v>-4.3E-3</v>
      </c>
      <c r="D39" s="1">
        <v>65380</v>
      </c>
      <c r="E39" s="6">
        <v>0.37</v>
      </c>
      <c r="F39" s="7">
        <v>5803</v>
      </c>
      <c r="G39" t="s">
        <v>60</v>
      </c>
      <c r="H39">
        <v>0</v>
      </c>
      <c r="I39" t="s">
        <v>288</v>
      </c>
      <c r="J39" t="s">
        <v>289</v>
      </c>
      <c r="K39" t="s">
        <v>290</v>
      </c>
      <c r="L39" s="36">
        <v>5124</v>
      </c>
      <c r="M39">
        <v>-205</v>
      </c>
      <c r="N39" s="66">
        <v>-3.85E-2</v>
      </c>
      <c r="O39" s="36">
        <v>5329</v>
      </c>
      <c r="P39" s="66">
        <v>-3.8399999999999997E-2</v>
      </c>
      <c r="Q39" s="36">
        <v>5500</v>
      </c>
      <c r="R39" s="36">
        <v>5555</v>
      </c>
      <c r="S39" s="36">
        <v>5035</v>
      </c>
      <c r="T39" s="66">
        <v>-6.83E-2</v>
      </c>
      <c r="U39" s="66">
        <v>-1.7399999999999999E-2</v>
      </c>
      <c r="V39" s="66">
        <v>-7.7499999999999999E-2</v>
      </c>
      <c r="W39" s="66">
        <v>1.7600000000000001E-2</v>
      </c>
      <c r="X39" s="1">
        <v>65958600</v>
      </c>
      <c r="Y39" s="1">
        <v>348704210</v>
      </c>
      <c r="Z39" s="1">
        <v>9096025</v>
      </c>
      <c r="AA39" s="2" t="s">
        <v>389</v>
      </c>
      <c r="AB39" s="1" t="s">
        <v>390</v>
      </c>
      <c r="AC39" s="1">
        <v>54.39</v>
      </c>
      <c r="AD39">
        <v>15.13</v>
      </c>
      <c r="AE39">
        <v>0.74</v>
      </c>
      <c r="AF39" t="s">
        <v>230</v>
      </c>
      <c r="AG39" s="1">
        <v>800800</v>
      </c>
      <c r="AH39" s="36">
        <v>5124</v>
      </c>
      <c r="AI39" s="1">
        <v>1400</v>
      </c>
      <c r="AJ39" s="1">
        <v>5122</v>
      </c>
      <c r="AK39" s="36">
        <v>900</v>
      </c>
      <c r="AL39" s="36">
        <v>0.625</v>
      </c>
      <c r="AM39" s="3">
        <v>46156</v>
      </c>
      <c r="AN39" t="s">
        <v>298</v>
      </c>
      <c r="AO39" t="s">
        <v>382</v>
      </c>
      <c r="AQ39" t="str">
        <f t="shared" si="0"/>
        <v/>
      </c>
    </row>
    <row r="40" spans="1:43">
      <c r="A40" s="8">
        <v>46169</v>
      </c>
      <c r="B40" s="3"/>
      <c r="C40" s="66">
        <v>-4.3E-3</v>
      </c>
      <c r="D40" s="1">
        <v>65380</v>
      </c>
      <c r="E40" s="6">
        <v>0.37</v>
      </c>
      <c r="F40" s="7">
        <v>6038</v>
      </c>
      <c r="G40" t="s">
        <v>61</v>
      </c>
      <c r="H40">
        <v>0</v>
      </c>
      <c r="I40" t="s">
        <v>347</v>
      </c>
      <c r="J40" t="s">
        <v>289</v>
      </c>
      <c r="K40" t="s">
        <v>295</v>
      </c>
      <c r="L40">
        <v>901</v>
      </c>
      <c r="M40">
        <v>-1</v>
      </c>
      <c r="N40" s="66">
        <v>-1.1000000000000001E-3</v>
      </c>
      <c r="O40">
        <v>902</v>
      </c>
      <c r="P40" s="66">
        <v>-1.1000000000000001E-3</v>
      </c>
      <c r="Q40">
        <v>902</v>
      </c>
      <c r="R40">
        <v>905</v>
      </c>
      <c r="S40">
        <v>901</v>
      </c>
      <c r="T40" s="66">
        <v>-1.1000000000000001E-3</v>
      </c>
      <c r="U40" s="66">
        <v>-3.3E-3</v>
      </c>
      <c r="V40" s="66">
        <v>-4.4000000000000003E-3</v>
      </c>
      <c r="W40" s="66">
        <v>0</v>
      </c>
      <c r="X40" s="1">
        <v>5400</v>
      </c>
      <c r="Y40" s="1">
        <v>4874</v>
      </c>
      <c r="Z40" s="1">
        <v>4561</v>
      </c>
      <c r="AA40" s="2" t="s">
        <v>391</v>
      </c>
      <c r="AB40" s="1" t="s">
        <v>392</v>
      </c>
      <c r="AC40" s="1">
        <v>13</v>
      </c>
      <c r="AD40">
        <v>0.9</v>
      </c>
      <c r="AE40">
        <v>2.5499999999999998</v>
      </c>
      <c r="AF40" t="s">
        <v>230</v>
      </c>
      <c r="AG40">
        <v>100</v>
      </c>
      <c r="AH40">
        <v>903</v>
      </c>
      <c r="AI40">
        <v>800</v>
      </c>
      <c r="AJ40">
        <v>902</v>
      </c>
      <c r="AK40">
        <v>100</v>
      </c>
      <c r="AL40" s="2">
        <v>0.58958333333333335</v>
      </c>
      <c r="AM40" s="3">
        <v>46157</v>
      </c>
      <c r="AN40" t="s">
        <v>350</v>
      </c>
      <c r="AO40" t="s">
        <v>313</v>
      </c>
      <c r="AQ40" t="str">
        <f t="shared" si="0"/>
        <v/>
      </c>
    </row>
    <row r="41" spans="1:43">
      <c r="A41" s="8">
        <v>46169</v>
      </c>
      <c r="B41" s="3"/>
      <c r="C41" s="66">
        <v>-4.3E-3</v>
      </c>
      <c r="D41" s="1">
        <v>65380</v>
      </c>
      <c r="E41" s="6">
        <v>0.37</v>
      </c>
      <c r="F41" s="7">
        <v>6156</v>
      </c>
      <c r="G41" t="s">
        <v>62</v>
      </c>
      <c r="H41">
        <v>0</v>
      </c>
      <c r="I41" t="s">
        <v>314</v>
      </c>
      <c r="J41" t="s">
        <v>323</v>
      </c>
      <c r="K41" t="s">
        <v>290</v>
      </c>
      <c r="L41" s="36">
        <v>2037</v>
      </c>
      <c r="M41">
        <v>14</v>
      </c>
      <c r="N41" s="66">
        <v>6.8999999999999999E-3</v>
      </c>
      <c r="O41" s="36">
        <v>2023</v>
      </c>
      <c r="P41" s="66">
        <v>6.8999999999999999E-3</v>
      </c>
      <c r="Q41" s="36">
        <v>2029</v>
      </c>
      <c r="R41" s="36">
        <v>2037</v>
      </c>
      <c r="S41" s="36">
        <v>2022</v>
      </c>
      <c r="T41" s="66">
        <v>3.8999999999999998E-3</v>
      </c>
      <c r="U41" s="66">
        <v>5.4000000000000003E-3</v>
      </c>
      <c r="V41" s="66">
        <v>0</v>
      </c>
      <c r="W41" s="66">
        <v>7.4000000000000003E-3</v>
      </c>
      <c r="X41" s="1">
        <v>6200</v>
      </c>
      <c r="Y41" s="1">
        <v>12585</v>
      </c>
      <c r="Z41" s="1">
        <v>10796</v>
      </c>
      <c r="AA41" s="2" t="s">
        <v>393</v>
      </c>
      <c r="AB41" s="1" t="s">
        <v>394</v>
      </c>
      <c r="AC41" s="1">
        <v>60.44</v>
      </c>
      <c r="AD41">
        <v>1.43</v>
      </c>
      <c r="AE41">
        <v>4.91</v>
      </c>
      <c r="AF41">
        <v>1.3</v>
      </c>
      <c r="AG41">
        <v>0</v>
      </c>
      <c r="AH41" s="36">
        <v>2035</v>
      </c>
      <c r="AI41">
        <v>300</v>
      </c>
      <c r="AJ41" s="36">
        <v>2032</v>
      </c>
      <c r="AK41" s="36">
        <v>100</v>
      </c>
      <c r="AL41" s="36">
        <v>0.6166666666666667</v>
      </c>
      <c r="AM41" s="3">
        <v>46150</v>
      </c>
      <c r="AN41" t="s">
        <v>350</v>
      </c>
      <c r="AO41" t="s">
        <v>395</v>
      </c>
      <c r="AQ41" t="str">
        <f t="shared" si="0"/>
        <v/>
      </c>
    </row>
    <row r="42" spans="1:43">
      <c r="A42" s="8">
        <v>46169</v>
      </c>
      <c r="B42" s="3"/>
      <c r="C42" s="66">
        <v>-4.3E-3</v>
      </c>
      <c r="D42" s="1">
        <v>65380</v>
      </c>
      <c r="E42" s="6">
        <v>0.37</v>
      </c>
      <c r="F42" s="7">
        <v>6178</v>
      </c>
      <c r="G42" t="s">
        <v>63</v>
      </c>
      <c r="H42">
        <v>0</v>
      </c>
      <c r="I42" t="s">
        <v>288</v>
      </c>
      <c r="J42" t="s">
        <v>289</v>
      </c>
      <c r="K42" t="s">
        <v>295</v>
      </c>
      <c r="L42" s="36">
        <v>2068</v>
      </c>
      <c r="M42">
        <v>-12</v>
      </c>
      <c r="N42" s="66">
        <v>-5.7999999999999996E-3</v>
      </c>
      <c r="O42" s="36">
        <v>2080</v>
      </c>
      <c r="P42" s="66">
        <v>-5.7000000000000002E-3</v>
      </c>
      <c r="Q42" s="36">
        <v>2070</v>
      </c>
      <c r="R42" s="36">
        <v>2093</v>
      </c>
      <c r="S42" s="36">
        <v>2057</v>
      </c>
      <c r="T42" s="66">
        <v>-8.9999999999999998E-4</v>
      </c>
      <c r="U42" s="66">
        <v>-4.0000000000000002E-4</v>
      </c>
      <c r="V42" s="66">
        <v>-1.1900000000000001E-2</v>
      </c>
      <c r="W42" s="66">
        <v>5.3E-3</v>
      </c>
      <c r="X42" s="1">
        <v>3344300</v>
      </c>
      <c r="Y42" s="1">
        <v>6944797</v>
      </c>
      <c r="Z42" s="1">
        <v>5807346</v>
      </c>
      <c r="AA42" s="2" t="s">
        <v>396</v>
      </c>
      <c r="AB42" s="1" t="s">
        <v>397</v>
      </c>
      <c r="AC42" s="1">
        <v>15.27</v>
      </c>
      <c r="AD42">
        <v>0.59</v>
      </c>
      <c r="AE42">
        <v>2.9</v>
      </c>
      <c r="AF42" t="s">
        <v>230</v>
      </c>
      <c r="AG42" s="1">
        <v>421500</v>
      </c>
      <c r="AH42" s="36">
        <v>2068.5</v>
      </c>
      <c r="AI42" s="1">
        <v>2200</v>
      </c>
      <c r="AJ42" s="1">
        <v>2068</v>
      </c>
      <c r="AK42" s="36">
        <v>2100</v>
      </c>
      <c r="AL42" s="36">
        <v>0.625</v>
      </c>
      <c r="AM42" s="3">
        <v>46157</v>
      </c>
      <c r="AN42" t="s">
        <v>298</v>
      </c>
      <c r="AO42" t="s">
        <v>313</v>
      </c>
      <c r="AQ42" t="str">
        <f t="shared" si="0"/>
        <v/>
      </c>
    </row>
    <row r="43" spans="1:43">
      <c r="A43" s="8">
        <v>46169</v>
      </c>
      <c r="B43" s="3"/>
      <c r="C43" s="66">
        <v>-4.3E-3</v>
      </c>
      <c r="D43" s="1">
        <v>65380</v>
      </c>
      <c r="E43" s="6">
        <v>0.37</v>
      </c>
      <c r="F43" s="7">
        <v>6208</v>
      </c>
      <c r="G43" t="s">
        <v>64</v>
      </c>
      <c r="H43">
        <v>0</v>
      </c>
      <c r="I43" t="s">
        <v>314</v>
      </c>
      <c r="J43" t="s">
        <v>289</v>
      </c>
      <c r="K43" t="s">
        <v>290</v>
      </c>
      <c r="L43" s="36">
        <v>1870</v>
      </c>
      <c r="M43">
        <v>-60</v>
      </c>
      <c r="N43" s="66">
        <v>-3.1099999999999999E-2</v>
      </c>
      <c r="O43" s="36">
        <v>1930</v>
      </c>
      <c r="P43" s="66">
        <v>-3.1E-2</v>
      </c>
      <c r="Q43" s="36">
        <v>1948</v>
      </c>
      <c r="R43" s="36">
        <v>1956</v>
      </c>
      <c r="S43" s="36">
        <v>1848</v>
      </c>
      <c r="T43" s="66">
        <v>-0.04</v>
      </c>
      <c r="U43" s="66">
        <v>-6.3E-3</v>
      </c>
      <c r="V43" s="66">
        <v>-4.3900000000000002E-2</v>
      </c>
      <c r="W43" s="66">
        <v>1.1900000000000001E-2</v>
      </c>
      <c r="X43" s="1">
        <v>65000</v>
      </c>
      <c r="Y43" s="1">
        <v>122481</v>
      </c>
      <c r="Z43" s="1">
        <v>11941</v>
      </c>
      <c r="AA43" s="2" t="s">
        <v>398</v>
      </c>
      <c r="AB43" s="1" t="s">
        <v>399</v>
      </c>
      <c r="AC43" s="1">
        <v>18.22</v>
      </c>
      <c r="AD43">
        <v>1.9</v>
      </c>
      <c r="AE43">
        <v>1.07</v>
      </c>
      <c r="AF43">
        <v>2.2000000000000002</v>
      </c>
      <c r="AG43">
        <v>0</v>
      </c>
      <c r="AH43" s="36">
        <v>1871</v>
      </c>
      <c r="AI43">
        <v>300</v>
      </c>
      <c r="AJ43" s="36">
        <v>1868</v>
      </c>
      <c r="AK43" s="36">
        <v>300</v>
      </c>
      <c r="AL43" s="36">
        <v>0.62430555555555556</v>
      </c>
      <c r="AM43" s="3">
        <v>46153</v>
      </c>
      <c r="AN43" t="s">
        <v>298</v>
      </c>
      <c r="AO43" t="s">
        <v>395</v>
      </c>
      <c r="AQ43" t="str">
        <f t="shared" si="0"/>
        <v/>
      </c>
    </row>
    <row r="44" spans="1:43">
      <c r="A44" s="8">
        <v>46169</v>
      </c>
      <c r="B44" s="3"/>
      <c r="C44" s="66">
        <v>-4.3E-3</v>
      </c>
      <c r="D44" s="1">
        <v>65380</v>
      </c>
      <c r="E44" s="6">
        <v>0.37</v>
      </c>
      <c r="F44" s="7">
        <v>6356</v>
      </c>
      <c r="G44" t="s">
        <v>65</v>
      </c>
      <c r="H44">
        <v>0</v>
      </c>
      <c r="I44" t="s">
        <v>314</v>
      </c>
      <c r="J44" t="s">
        <v>289</v>
      </c>
      <c r="K44" t="s">
        <v>295</v>
      </c>
      <c r="L44" s="36">
        <v>1711</v>
      </c>
      <c r="M44">
        <v>-29</v>
      </c>
      <c r="N44" s="66">
        <v>-1.67E-2</v>
      </c>
      <c r="O44" s="36">
        <v>1740</v>
      </c>
      <c r="P44" s="66">
        <v>-1.66E-2</v>
      </c>
      <c r="Q44" s="36">
        <v>1766</v>
      </c>
      <c r="R44" s="36">
        <v>1845</v>
      </c>
      <c r="S44" s="36">
        <v>1670</v>
      </c>
      <c r="T44" s="66">
        <v>-3.1099999999999999E-2</v>
      </c>
      <c r="U44" s="66">
        <v>8.2000000000000007E-3</v>
      </c>
      <c r="V44" s="66">
        <v>-7.2599999999999998E-2</v>
      </c>
      <c r="W44" s="66">
        <v>2.4500000000000001E-2</v>
      </c>
      <c r="X44" s="1">
        <v>484300</v>
      </c>
      <c r="Y44" s="1">
        <v>842087</v>
      </c>
      <c r="Z44" s="1">
        <v>24433</v>
      </c>
      <c r="AA44" s="2" t="s">
        <v>400</v>
      </c>
      <c r="AB44" s="1" t="s">
        <v>401</v>
      </c>
      <c r="AC44" s="1">
        <v>13.84</v>
      </c>
      <c r="AD44">
        <v>1.68</v>
      </c>
      <c r="AE44">
        <v>0.57999999999999996</v>
      </c>
      <c r="AF44" t="s">
        <v>230</v>
      </c>
      <c r="AG44">
        <v>0</v>
      </c>
      <c r="AH44" s="36">
        <v>1715</v>
      </c>
      <c r="AI44">
        <v>100</v>
      </c>
      <c r="AJ44" s="36">
        <v>1712</v>
      </c>
      <c r="AK44" s="36">
        <v>100</v>
      </c>
      <c r="AL44" s="36">
        <v>0.62430555555555556</v>
      </c>
      <c r="AM44" s="3">
        <v>46155</v>
      </c>
      <c r="AN44" t="s">
        <v>298</v>
      </c>
      <c r="AO44" t="s">
        <v>395</v>
      </c>
      <c r="AQ44" t="str">
        <f t="shared" si="0"/>
        <v/>
      </c>
    </row>
    <row r="45" spans="1:43">
      <c r="A45" s="8">
        <v>46169</v>
      </c>
      <c r="B45" s="3"/>
      <c r="C45" s="66">
        <v>-4.3E-3</v>
      </c>
      <c r="D45" s="1">
        <v>65380</v>
      </c>
      <c r="E45" s="6">
        <v>0.37</v>
      </c>
      <c r="F45" s="7">
        <v>6378</v>
      </c>
      <c r="G45" t="s">
        <v>66</v>
      </c>
      <c r="H45">
        <v>0</v>
      </c>
      <c r="I45" t="s">
        <v>314</v>
      </c>
      <c r="J45" t="s">
        <v>289</v>
      </c>
      <c r="K45" t="s">
        <v>290</v>
      </c>
      <c r="L45" s="36">
        <v>1188</v>
      </c>
      <c r="M45">
        <v>-28</v>
      </c>
      <c r="N45" s="66">
        <v>-2.3E-2</v>
      </c>
      <c r="O45" s="36">
        <v>1216</v>
      </c>
      <c r="P45" s="66">
        <v>-2.3E-2</v>
      </c>
      <c r="Q45" s="36">
        <v>1217</v>
      </c>
      <c r="R45" s="36">
        <v>1236</v>
      </c>
      <c r="S45" s="36">
        <v>1170</v>
      </c>
      <c r="T45" s="66">
        <v>-2.3800000000000002E-2</v>
      </c>
      <c r="U45" s="66">
        <v>-1.6000000000000001E-3</v>
      </c>
      <c r="V45" s="66">
        <v>-3.8800000000000001E-2</v>
      </c>
      <c r="W45" s="66">
        <v>1.5299999999999999E-2</v>
      </c>
      <c r="X45" s="1">
        <v>220200</v>
      </c>
      <c r="Y45" s="1">
        <v>261533</v>
      </c>
      <c r="Z45" s="1">
        <v>24472</v>
      </c>
      <c r="AA45" s="2" t="s">
        <v>402</v>
      </c>
      <c r="AB45" s="1" t="s">
        <v>403</v>
      </c>
      <c r="AC45" s="1">
        <v>12.31</v>
      </c>
      <c r="AD45">
        <v>1.1000000000000001</v>
      </c>
      <c r="AE45">
        <v>3.45</v>
      </c>
      <c r="AF45" t="s">
        <v>230</v>
      </c>
      <c r="AG45">
        <v>0</v>
      </c>
      <c r="AH45" s="36">
        <v>1189</v>
      </c>
      <c r="AI45">
        <v>300</v>
      </c>
      <c r="AJ45" s="36">
        <v>1187</v>
      </c>
      <c r="AK45" s="36">
        <v>1500</v>
      </c>
      <c r="AL45" s="36">
        <v>0.62430555555555556</v>
      </c>
      <c r="AM45" s="3">
        <v>46154</v>
      </c>
      <c r="AN45" t="s">
        <v>298</v>
      </c>
      <c r="AO45" t="s">
        <v>395</v>
      </c>
      <c r="AQ45" t="str">
        <f t="shared" si="0"/>
        <v/>
      </c>
    </row>
    <row r="46" spans="1:43">
      <c r="A46" s="8">
        <v>46169</v>
      </c>
      <c r="B46" s="3"/>
      <c r="C46" s="66">
        <v>-4.3E-3</v>
      </c>
      <c r="D46" s="1">
        <v>65380</v>
      </c>
      <c r="E46" s="6">
        <v>0.37</v>
      </c>
      <c r="F46" s="7">
        <v>6526</v>
      </c>
      <c r="G46" t="s">
        <v>67</v>
      </c>
      <c r="H46">
        <v>0</v>
      </c>
      <c r="I46" t="s">
        <v>288</v>
      </c>
      <c r="J46" t="s">
        <v>289</v>
      </c>
      <c r="K46" t="s">
        <v>295</v>
      </c>
      <c r="L46" s="36">
        <v>2830</v>
      </c>
      <c r="M46">
        <v>-14</v>
      </c>
      <c r="N46" s="66">
        <v>-4.8999999999999998E-3</v>
      </c>
      <c r="O46" s="36">
        <v>2844</v>
      </c>
      <c r="P46" s="66">
        <v>-4.8999999999999998E-3</v>
      </c>
      <c r="Q46" s="36">
        <v>2894</v>
      </c>
      <c r="R46" s="36">
        <v>2894</v>
      </c>
      <c r="S46" s="36">
        <v>2643.5</v>
      </c>
      <c r="T46" s="66">
        <v>-2.2100000000000002E-2</v>
      </c>
      <c r="U46" s="66">
        <v>5.2999999999999999E-2</v>
      </c>
      <c r="V46" s="66">
        <v>-2.2100000000000002E-2</v>
      </c>
      <c r="W46" s="66">
        <v>7.0499999999999993E-2</v>
      </c>
      <c r="X46" s="1">
        <v>13539200</v>
      </c>
      <c r="Y46" s="1">
        <v>37052924</v>
      </c>
      <c r="Z46" s="1">
        <v>509311</v>
      </c>
      <c r="AA46" s="2" t="s">
        <v>404</v>
      </c>
      <c r="AB46" s="1" t="s">
        <v>405</v>
      </c>
      <c r="AC46" s="1">
        <v>49.64</v>
      </c>
      <c r="AD46">
        <v>3.72</v>
      </c>
      <c r="AE46">
        <v>1.77</v>
      </c>
      <c r="AF46" t="s">
        <v>230</v>
      </c>
      <c r="AG46" s="1">
        <v>203500</v>
      </c>
      <c r="AH46" s="36">
        <v>2830.5</v>
      </c>
      <c r="AI46">
        <v>600</v>
      </c>
      <c r="AJ46" s="1">
        <v>2830</v>
      </c>
      <c r="AK46" s="36">
        <v>400</v>
      </c>
      <c r="AL46" s="36">
        <v>0.625</v>
      </c>
      <c r="AM46" s="3">
        <v>46140</v>
      </c>
      <c r="AN46" t="s">
        <v>298</v>
      </c>
      <c r="AO46" t="s">
        <v>344</v>
      </c>
      <c r="AQ46" t="str">
        <f t="shared" si="0"/>
        <v/>
      </c>
    </row>
    <row r="47" spans="1:43">
      <c r="A47" s="8">
        <v>46169</v>
      </c>
      <c r="B47" s="3"/>
      <c r="C47" s="66">
        <v>-4.3E-3</v>
      </c>
      <c r="D47" s="1">
        <v>65380</v>
      </c>
      <c r="E47" s="6">
        <v>0.37</v>
      </c>
      <c r="F47" s="7">
        <v>6586</v>
      </c>
      <c r="G47" t="s">
        <v>68</v>
      </c>
      <c r="H47">
        <v>0</v>
      </c>
      <c r="I47" t="s">
        <v>288</v>
      </c>
      <c r="J47" t="s">
        <v>289</v>
      </c>
      <c r="K47" t="s">
        <v>290</v>
      </c>
      <c r="L47" s="36">
        <v>5637</v>
      </c>
      <c r="M47">
        <v>-65</v>
      </c>
      <c r="N47" s="66">
        <v>-1.14E-2</v>
      </c>
      <c r="O47" s="36">
        <v>5702</v>
      </c>
      <c r="P47" s="66">
        <v>-1.1299999999999999E-2</v>
      </c>
      <c r="Q47" s="36">
        <v>5727</v>
      </c>
      <c r="R47" s="36">
        <v>5784</v>
      </c>
      <c r="S47" s="36">
        <v>5580</v>
      </c>
      <c r="T47" s="66">
        <v>-1.5699999999999999E-2</v>
      </c>
      <c r="U47" s="66">
        <v>2.3E-3</v>
      </c>
      <c r="V47" s="66">
        <v>-2.5399999999999999E-2</v>
      </c>
      <c r="W47" s="66">
        <v>1.0200000000000001E-2</v>
      </c>
      <c r="X47" s="1">
        <v>284600</v>
      </c>
      <c r="Y47" s="1">
        <v>1608594</v>
      </c>
      <c r="Z47" s="1">
        <v>1578458</v>
      </c>
      <c r="AA47" s="2" t="s">
        <v>406</v>
      </c>
      <c r="AB47" s="1" t="s">
        <v>407</v>
      </c>
      <c r="AC47" s="1">
        <v>17.920000000000002</v>
      </c>
      <c r="AD47">
        <v>1.46</v>
      </c>
      <c r="AE47">
        <v>2.8</v>
      </c>
      <c r="AF47" t="s">
        <v>230</v>
      </c>
      <c r="AG47" s="1">
        <v>10000</v>
      </c>
      <c r="AH47" s="36">
        <v>5637</v>
      </c>
      <c r="AI47">
        <v>100</v>
      </c>
      <c r="AJ47" s="1">
        <v>5634</v>
      </c>
      <c r="AK47" s="36">
        <v>200</v>
      </c>
      <c r="AL47" s="36">
        <v>0.625</v>
      </c>
      <c r="AM47" s="3">
        <v>46140</v>
      </c>
      <c r="AN47" t="s">
        <v>298</v>
      </c>
      <c r="AO47" t="s">
        <v>395</v>
      </c>
      <c r="AQ47" t="str">
        <f t="shared" si="0"/>
        <v/>
      </c>
    </row>
    <row r="48" spans="1:43">
      <c r="A48" s="8">
        <v>46169</v>
      </c>
      <c r="B48" s="3"/>
      <c r="C48" s="66">
        <v>-4.3E-3</v>
      </c>
      <c r="D48" s="1">
        <v>65380</v>
      </c>
      <c r="E48" s="6">
        <v>0.37</v>
      </c>
      <c r="F48" s="7">
        <v>6594</v>
      </c>
      <c r="G48" t="s">
        <v>69</v>
      </c>
      <c r="H48">
        <v>0</v>
      </c>
      <c r="I48" t="s">
        <v>288</v>
      </c>
      <c r="J48" t="s">
        <v>289</v>
      </c>
      <c r="K48" t="s">
        <v>295</v>
      </c>
      <c r="L48" s="36">
        <v>2771</v>
      </c>
      <c r="M48">
        <v>-52</v>
      </c>
      <c r="N48" s="66">
        <v>-1.84E-2</v>
      </c>
      <c r="O48" s="36">
        <v>2823</v>
      </c>
      <c r="P48" s="66">
        <v>-1.84E-2</v>
      </c>
      <c r="Q48" s="36">
        <v>2830</v>
      </c>
      <c r="R48" s="36">
        <v>2879</v>
      </c>
      <c r="S48" s="36">
        <v>2754</v>
      </c>
      <c r="T48" s="66">
        <v>-2.0799999999999999E-2</v>
      </c>
      <c r="U48" s="66">
        <v>-3.2000000000000002E-3</v>
      </c>
      <c r="V48" s="66">
        <v>-3.7499999999999999E-2</v>
      </c>
      <c r="W48" s="66">
        <v>6.1000000000000004E-3</v>
      </c>
      <c r="X48" s="1">
        <v>6541900</v>
      </c>
      <c r="Y48" s="1">
        <v>18357893</v>
      </c>
      <c r="Z48" s="1">
        <v>3304608</v>
      </c>
      <c r="AA48" s="2" t="s">
        <v>408</v>
      </c>
      <c r="AB48" s="1" t="s">
        <v>409</v>
      </c>
      <c r="AC48" s="1">
        <v>39.69</v>
      </c>
      <c r="AD48">
        <v>1.8</v>
      </c>
      <c r="AE48">
        <v>0</v>
      </c>
      <c r="AF48" t="s">
        <v>230</v>
      </c>
      <c r="AG48" s="1">
        <v>89700</v>
      </c>
      <c r="AH48" s="36">
        <v>2772</v>
      </c>
      <c r="AI48" s="1">
        <v>700</v>
      </c>
      <c r="AJ48" s="1">
        <v>2771</v>
      </c>
      <c r="AK48" s="36">
        <v>3700</v>
      </c>
      <c r="AL48" s="36">
        <v>0.625</v>
      </c>
      <c r="AN48" t="s">
        <v>298</v>
      </c>
      <c r="AO48" t="s">
        <v>344</v>
      </c>
      <c r="AQ48" t="str">
        <f t="shared" si="0"/>
        <v/>
      </c>
    </row>
    <row r="49" spans="1:43">
      <c r="A49" s="8">
        <v>46169</v>
      </c>
      <c r="B49" s="3"/>
      <c r="C49" s="66">
        <v>-4.3E-3</v>
      </c>
      <c r="D49" s="1">
        <v>65380</v>
      </c>
      <c r="E49" s="6">
        <v>0.37</v>
      </c>
      <c r="F49" s="7">
        <v>6674</v>
      </c>
      <c r="G49" t="s">
        <v>70</v>
      </c>
      <c r="H49">
        <v>0</v>
      </c>
      <c r="I49" t="s">
        <v>288</v>
      </c>
      <c r="J49" t="s">
        <v>289</v>
      </c>
      <c r="K49" t="s">
        <v>295</v>
      </c>
      <c r="L49" s="36">
        <v>6307</v>
      </c>
      <c r="M49">
        <v>133</v>
      </c>
      <c r="N49" s="66">
        <v>2.1499999999999998E-2</v>
      </c>
      <c r="O49" s="36">
        <v>6174</v>
      </c>
      <c r="P49" s="66">
        <v>2.1499999999999998E-2</v>
      </c>
      <c r="Q49" s="36">
        <v>6348</v>
      </c>
      <c r="R49" s="36">
        <v>6524</v>
      </c>
      <c r="S49" s="36">
        <v>6298</v>
      </c>
      <c r="T49" s="66">
        <v>-6.4000000000000003E-3</v>
      </c>
      <c r="U49" s="66">
        <v>-1.0500000000000001E-2</v>
      </c>
      <c r="V49" s="66">
        <v>-3.32E-2</v>
      </c>
      <c r="W49" s="66">
        <v>1.4E-3</v>
      </c>
      <c r="X49" s="1">
        <v>542200</v>
      </c>
      <c r="Y49" s="1">
        <v>3467289</v>
      </c>
      <c r="Z49" s="1">
        <v>633515</v>
      </c>
      <c r="AA49" s="2" t="s">
        <v>410</v>
      </c>
      <c r="AB49" s="1" t="s">
        <v>411</v>
      </c>
      <c r="AC49" s="1">
        <v>17.57</v>
      </c>
      <c r="AD49">
        <v>1.6</v>
      </c>
      <c r="AE49">
        <v>1.55</v>
      </c>
      <c r="AF49" t="s">
        <v>230</v>
      </c>
      <c r="AG49" s="1">
        <v>18200</v>
      </c>
      <c r="AH49" s="36">
        <v>6308</v>
      </c>
      <c r="AI49">
        <v>200</v>
      </c>
      <c r="AJ49" s="1">
        <v>6306</v>
      </c>
      <c r="AK49" s="36">
        <v>100</v>
      </c>
      <c r="AL49" s="36">
        <v>0.625</v>
      </c>
      <c r="AM49" s="3">
        <v>46155</v>
      </c>
      <c r="AN49" t="s">
        <v>298</v>
      </c>
      <c r="AO49" t="s">
        <v>344</v>
      </c>
      <c r="AQ49" t="str">
        <f t="shared" si="0"/>
        <v/>
      </c>
    </row>
    <row r="50" spans="1:43">
      <c r="A50" s="8">
        <v>46169</v>
      </c>
      <c r="B50" s="3"/>
      <c r="C50" s="66">
        <v>-4.3E-3</v>
      </c>
      <c r="D50" s="1">
        <v>65380</v>
      </c>
      <c r="E50" s="6">
        <v>0.37</v>
      </c>
      <c r="F50" s="7">
        <v>6758</v>
      </c>
      <c r="G50" t="s">
        <v>71</v>
      </c>
      <c r="H50">
        <v>0</v>
      </c>
      <c r="I50" t="s">
        <v>288</v>
      </c>
      <c r="J50" t="s">
        <v>289</v>
      </c>
      <c r="K50" t="s">
        <v>295</v>
      </c>
      <c r="L50" s="36">
        <v>3515</v>
      </c>
      <c r="M50">
        <v>-33</v>
      </c>
      <c r="N50" s="66">
        <v>-9.2999999999999992E-3</v>
      </c>
      <c r="O50" s="36">
        <v>3548</v>
      </c>
      <c r="P50" s="66">
        <v>-9.2999999999999992E-3</v>
      </c>
      <c r="Q50" s="36">
        <v>3492</v>
      </c>
      <c r="R50" s="36">
        <v>3525</v>
      </c>
      <c r="S50" s="36">
        <v>3448</v>
      </c>
      <c r="T50" s="66">
        <v>6.4999999999999997E-3</v>
      </c>
      <c r="U50" s="66">
        <v>7.1000000000000004E-3</v>
      </c>
      <c r="V50" s="66">
        <v>-2.8E-3</v>
      </c>
      <c r="W50" s="66">
        <v>1.9400000000000001E-2</v>
      </c>
      <c r="X50" s="1">
        <v>11894200</v>
      </c>
      <c r="Y50" s="1">
        <v>41512832</v>
      </c>
      <c r="Z50" s="1">
        <v>21616584</v>
      </c>
      <c r="AA50" s="2" t="s">
        <v>412</v>
      </c>
      <c r="AB50" s="1" t="s">
        <v>413</v>
      </c>
      <c r="AC50" s="1">
        <v>17.899999999999999</v>
      </c>
      <c r="AD50">
        <v>2.5499999999999998</v>
      </c>
      <c r="AE50">
        <v>1</v>
      </c>
      <c r="AF50" t="s">
        <v>230</v>
      </c>
      <c r="AG50" s="1">
        <v>671300</v>
      </c>
      <c r="AH50" s="36">
        <v>3516</v>
      </c>
      <c r="AI50" s="1">
        <v>5700</v>
      </c>
      <c r="AJ50" s="1">
        <v>3515</v>
      </c>
      <c r="AK50" s="36">
        <v>4000</v>
      </c>
      <c r="AL50" s="36">
        <v>0.625</v>
      </c>
      <c r="AM50" s="3">
        <v>46150</v>
      </c>
      <c r="AN50" t="s">
        <v>298</v>
      </c>
      <c r="AO50" t="s">
        <v>344</v>
      </c>
      <c r="AQ50" t="str">
        <f t="shared" si="0"/>
        <v/>
      </c>
    </row>
    <row r="51" spans="1:43">
      <c r="A51" s="8">
        <v>46169</v>
      </c>
      <c r="B51" s="3"/>
      <c r="C51" s="66">
        <v>-4.3E-3</v>
      </c>
      <c r="D51" s="1">
        <v>65380</v>
      </c>
      <c r="E51" s="6">
        <v>0.37</v>
      </c>
      <c r="F51" s="7">
        <v>6810</v>
      </c>
      <c r="G51" t="s">
        <v>72</v>
      </c>
      <c r="H51">
        <v>0</v>
      </c>
      <c r="I51" t="s">
        <v>288</v>
      </c>
      <c r="J51" t="s">
        <v>289</v>
      </c>
      <c r="K51" t="s">
        <v>290</v>
      </c>
      <c r="L51" s="36">
        <v>1897</v>
      </c>
      <c r="M51">
        <v>-6</v>
      </c>
      <c r="N51" s="66">
        <v>-3.2000000000000002E-3</v>
      </c>
      <c r="O51" s="36">
        <v>1903</v>
      </c>
      <c r="P51" s="66">
        <v>-3.0999999999999999E-3</v>
      </c>
      <c r="Q51" s="36">
        <v>1904</v>
      </c>
      <c r="R51" s="36">
        <v>1911</v>
      </c>
      <c r="S51" s="36">
        <v>1876</v>
      </c>
      <c r="T51" s="66">
        <v>-3.5999999999999999E-3</v>
      </c>
      <c r="U51" s="66">
        <v>0</v>
      </c>
      <c r="V51" s="66">
        <v>-7.3000000000000001E-3</v>
      </c>
      <c r="W51" s="66">
        <v>1.11E-2</v>
      </c>
      <c r="X51" s="1">
        <v>120600</v>
      </c>
      <c r="Y51" s="1">
        <v>228271</v>
      </c>
      <c r="Z51" s="1">
        <v>89075</v>
      </c>
      <c r="AA51" s="2" t="s">
        <v>414</v>
      </c>
      <c r="AB51" s="1" t="s">
        <v>415</v>
      </c>
      <c r="AC51" s="1">
        <v>10.43</v>
      </c>
      <c r="AD51">
        <v>0.8</v>
      </c>
      <c r="AE51">
        <v>2.95</v>
      </c>
      <c r="AF51" t="s">
        <v>230</v>
      </c>
      <c r="AG51" s="1">
        <v>26900</v>
      </c>
      <c r="AH51" s="36">
        <v>1897</v>
      </c>
      <c r="AI51">
        <v>300</v>
      </c>
      <c r="AJ51" s="1">
        <v>1896</v>
      </c>
      <c r="AK51" s="36">
        <v>1300</v>
      </c>
      <c r="AL51" s="36">
        <v>0.62361111111111112</v>
      </c>
      <c r="AM51" s="3">
        <v>46139</v>
      </c>
      <c r="AN51" t="s">
        <v>298</v>
      </c>
      <c r="AO51" t="s">
        <v>344</v>
      </c>
      <c r="AQ51" t="str">
        <f t="shared" si="0"/>
        <v/>
      </c>
    </row>
    <row r="52" spans="1:43">
      <c r="A52" s="8">
        <v>46169</v>
      </c>
      <c r="B52" s="3"/>
      <c r="C52" s="66">
        <v>-4.3E-3</v>
      </c>
      <c r="D52" s="1">
        <v>65380</v>
      </c>
      <c r="E52" s="6">
        <v>0.37</v>
      </c>
      <c r="F52" s="7">
        <v>6841</v>
      </c>
      <c r="G52" t="s">
        <v>73</v>
      </c>
      <c r="H52">
        <v>0</v>
      </c>
      <c r="I52" t="s">
        <v>288</v>
      </c>
      <c r="J52" t="s">
        <v>289</v>
      </c>
      <c r="K52" t="s">
        <v>290</v>
      </c>
      <c r="L52" s="36">
        <v>4976</v>
      </c>
      <c r="M52">
        <v>61</v>
      </c>
      <c r="N52" s="66">
        <v>1.24E-2</v>
      </c>
      <c r="O52" s="36">
        <v>4915</v>
      </c>
      <c r="P52" s="66">
        <v>1.24E-2</v>
      </c>
      <c r="Q52" s="36">
        <v>4928</v>
      </c>
      <c r="R52" s="36">
        <v>4980</v>
      </c>
      <c r="S52" s="36">
        <v>4899</v>
      </c>
      <c r="T52" s="66">
        <v>9.7000000000000003E-3</v>
      </c>
      <c r="U52" s="66">
        <v>7.4000000000000003E-3</v>
      </c>
      <c r="V52" s="66">
        <v>-8.0000000000000004E-4</v>
      </c>
      <c r="W52" s="66">
        <v>1.5699999999999999E-2</v>
      </c>
      <c r="X52" s="1">
        <v>1165600</v>
      </c>
      <c r="Y52" s="1">
        <v>5754093</v>
      </c>
      <c r="Z52" s="1">
        <v>1279833</v>
      </c>
      <c r="AA52" s="2" t="s">
        <v>416</v>
      </c>
      <c r="AB52" s="1" t="s">
        <v>417</v>
      </c>
      <c r="AC52" s="1">
        <v>21.66</v>
      </c>
      <c r="AD52">
        <v>2.4300000000000002</v>
      </c>
      <c r="AE52">
        <v>1.85</v>
      </c>
      <c r="AF52" t="s">
        <v>230</v>
      </c>
      <c r="AG52" s="1">
        <v>11800</v>
      </c>
      <c r="AH52" s="36">
        <v>4977</v>
      </c>
      <c r="AI52">
        <v>200</v>
      </c>
      <c r="AJ52" s="1">
        <v>4976</v>
      </c>
      <c r="AK52" s="36">
        <v>300</v>
      </c>
      <c r="AL52" s="36">
        <v>0.625</v>
      </c>
      <c r="AM52" s="3">
        <v>46149</v>
      </c>
      <c r="AN52" t="s">
        <v>298</v>
      </c>
      <c r="AO52" t="s">
        <v>344</v>
      </c>
      <c r="AQ52" t="str">
        <f t="shared" si="0"/>
        <v/>
      </c>
    </row>
    <row r="53" spans="1:43">
      <c r="A53" s="8">
        <v>46169</v>
      </c>
      <c r="B53" s="3"/>
      <c r="C53" s="66">
        <v>-4.3E-3</v>
      </c>
      <c r="D53" s="1">
        <v>65380</v>
      </c>
      <c r="E53" s="6">
        <v>0.37</v>
      </c>
      <c r="F53" s="7">
        <v>6890</v>
      </c>
      <c r="G53" t="s">
        <v>74</v>
      </c>
      <c r="H53">
        <v>0</v>
      </c>
      <c r="I53" t="s">
        <v>314</v>
      </c>
      <c r="J53" t="s">
        <v>289</v>
      </c>
      <c r="K53" t="s">
        <v>295</v>
      </c>
      <c r="L53" s="36">
        <v>8540</v>
      </c>
      <c r="M53">
        <v>-280</v>
      </c>
      <c r="N53" s="66">
        <v>-3.1699999999999999E-2</v>
      </c>
      <c r="O53" s="36">
        <v>8820</v>
      </c>
      <c r="P53" s="66">
        <v>-3.1699999999999999E-2</v>
      </c>
      <c r="Q53" s="36">
        <v>9200</v>
      </c>
      <c r="R53" s="36">
        <v>9340</v>
      </c>
      <c r="S53" s="36">
        <v>8490</v>
      </c>
      <c r="T53" s="66">
        <v>-7.17E-2</v>
      </c>
      <c r="U53" s="66">
        <v>-3.5000000000000003E-2</v>
      </c>
      <c r="V53" s="66">
        <v>-8.5599999999999996E-2</v>
      </c>
      <c r="W53" s="66">
        <v>5.7999999999999996E-3</v>
      </c>
      <c r="X53" s="1">
        <v>652900</v>
      </c>
      <c r="Y53" s="1">
        <v>5795559</v>
      </c>
      <c r="Z53" s="1">
        <v>432787</v>
      </c>
      <c r="AA53" s="2" t="s">
        <v>418</v>
      </c>
      <c r="AB53" s="1" t="s">
        <v>419</v>
      </c>
      <c r="AC53" s="1">
        <v>18.71</v>
      </c>
      <c r="AD53">
        <v>1.54</v>
      </c>
      <c r="AE53">
        <v>2.34</v>
      </c>
      <c r="AF53" t="s">
        <v>230</v>
      </c>
      <c r="AG53" s="1">
        <v>9100</v>
      </c>
      <c r="AH53" s="36">
        <v>8550</v>
      </c>
      <c r="AI53" s="1">
        <v>800</v>
      </c>
      <c r="AJ53" s="1">
        <v>8540</v>
      </c>
      <c r="AK53" s="36">
        <v>800</v>
      </c>
      <c r="AL53" s="36">
        <v>0.625</v>
      </c>
      <c r="AM53" s="3">
        <v>46157</v>
      </c>
      <c r="AN53" t="s">
        <v>298</v>
      </c>
      <c r="AO53" t="s">
        <v>344</v>
      </c>
      <c r="AQ53" t="str">
        <f t="shared" si="0"/>
        <v/>
      </c>
    </row>
    <row r="54" spans="1:43">
      <c r="A54" s="8">
        <v>46169</v>
      </c>
      <c r="B54" s="3"/>
      <c r="C54" s="66">
        <v>-4.3E-3</v>
      </c>
      <c r="D54" s="1">
        <v>65380</v>
      </c>
      <c r="E54" s="6">
        <v>0.37</v>
      </c>
      <c r="F54" s="7">
        <v>6925</v>
      </c>
      <c r="G54" t="s">
        <v>75</v>
      </c>
      <c r="H54">
        <v>0</v>
      </c>
      <c r="I54" t="s">
        <v>288</v>
      </c>
      <c r="J54" t="s">
        <v>289</v>
      </c>
      <c r="K54" t="s">
        <v>295</v>
      </c>
      <c r="L54" s="36">
        <v>4201</v>
      </c>
      <c r="M54">
        <v>68</v>
      </c>
      <c r="N54" s="66">
        <v>1.6500000000000001E-2</v>
      </c>
      <c r="O54" s="36">
        <v>4133</v>
      </c>
      <c r="P54" s="66">
        <v>1.6400000000000001E-2</v>
      </c>
      <c r="Q54" s="36">
        <v>4226</v>
      </c>
      <c r="R54" s="36">
        <v>4275</v>
      </c>
      <c r="S54" s="36">
        <v>4143</v>
      </c>
      <c r="T54" s="66">
        <v>-5.8999999999999999E-3</v>
      </c>
      <c r="U54" s="66">
        <v>-8.0000000000000002E-3</v>
      </c>
      <c r="V54" s="66">
        <v>-1.7299999999999999E-2</v>
      </c>
      <c r="W54" s="66">
        <v>1.3899999999999999E-2</v>
      </c>
      <c r="X54" s="1">
        <v>295100</v>
      </c>
      <c r="Y54" s="1">
        <v>1239006</v>
      </c>
      <c r="Z54" s="1">
        <v>350783</v>
      </c>
      <c r="AA54" s="2" t="s">
        <v>420</v>
      </c>
      <c r="AB54" s="1" t="s">
        <v>421</v>
      </c>
      <c r="AC54" s="1">
        <v>31.75</v>
      </c>
      <c r="AD54">
        <v>1.69</v>
      </c>
      <c r="AE54">
        <v>1.67</v>
      </c>
      <c r="AF54" t="s">
        <v>230</v>
      </c>
      <c r="AG54" s="1">
        <v>7600</v>
      </c>
      <c r="AH54" s="36">
        <v>4201</v>
      </c>
      <c r="AI54">
        <v>300</v>
      </c>
      <c r="AJ54" s="1">
        <v>4200</v>
      </c>
      <c r="AK54" s="36">
        <v>300</v>
      </c>
      <c r="AL54" s="36">
        <v>0.625</v>
      </c>
      <c r="AM54" s="3">
        <v>46156</v>
      </c>
      <c r="AN54" t="s">
        <v>298</v>
      </c>
      <c r="AO54" t="s">
        <v>344</v>
      </c>
      <c r="AQ54" t="str">
        <f t="shared" si="0"/>
        <v/>
      </c>
    </row>
    <row r="55" spans="1:43">
      <c r="A55" s="8">
        <v>46169</v>
      </c>
      <c r="B55" s="3"/>
      <c r="C55" s="66">
        <v>-4.3E-3</v>
      </c>
      <c r="D55" s="1">
        <v>65380</v>
      </c>
      <c r="E55" s="6">
        <v>0.37</v>
      </c>
      <c r="F55" s="7">
        <v>6963</v>
      </c>
      <c r="G55" t="s">
        <v>76</v>
      </c>
      <c r="H55">
        <v>0</v>
      </c>
      <c r="I55" t="s">
        <v>288</v>
      </c>
      <c r="J55" t="s">
        <v>289</v>
      </c>
      <c r="K55" t="s">
        <v>290</v>
      </c>
      <c r="L55" s="36">
        <v>5164</v>
      </c>
      <c r="M55">
        <v>28</v>
      </c>
      <c r="N55" s="66">
        <v>5.4999999999999997E-3</v>
      </c>
      <c r="O55" s="36">
        <v>5136</v>
      </c>
      <c r="P55" s="66">
        <v>5.4000000000000003E-3</v>
      </c>
      <c r="Q55" s="36">
        <v>5226</v>
      </c>
      <c r="R55" s="36">
        <v>5288</v>
      </c>
      <c r="S55" s="36">
        <v>5023</v>
      </c>
      <c r="T55" s="66">
        <v>-1.18E-2</v>
      </c>
      <c r="U55" s="66">
        <v>-1.4999999999999999E-2</v>
      </c>
      <c r="V55" s="66">
        <v>-2.3400000000000001E-2</v>
      </c>
      <c r="W55" s="66">
        <v>2.8000000000000001E-2</v>
      </c>
      <c r="X55" s="1">
        <v>4895300</v>
      </c>
      <c r="Y55" s="1">
        <v>25376034</v>
      </c>
      <c r="Z55" s="1">
        <v>2085016</v>
      </c>
      <c r="AA55" s="2" t="s">
        <v>422</v>
      </c>
      <c r="AB55" s="1" t="s">
        <v>423</v>
      </c>
      <c r="AC55" s="1">
        <v>68.760000000000005</v>
      </c>
      <c r="AD55">
        <v>2.63</v>
      </c>
      <c r="AE55">
        <v>0.97</v>
      </c>
      <c r="AF55" t="s">
        <v>230</v>
      </c>
      <c r="AG55" s="1">
        <v>65500</v>
      </c>
      <c r="AH55" s="36">
        <v>5164</v>
      </c>
      <c r="AI55" s="1">
        <v>1400</v>
      </c>
      <c r="AJ55" s="1">
        <v>5163</v>
      </c>
      <c r="AK55" s="36">
        <v>700</v>
      </c>
      <c r="AL55" s="36">
        <v>0.625</v>
      </c>
      <c r="AM55" s="3">
        <v>46154</v>
      </c>
      <c r="AN55" t="s">
        <v>298</v>
      </c>
      <c r="AO55" t="s">
        <v>344</v>
      </c>
      <c r="AQ55" t="str">
        <f t="shared" si="0"/>
        <v/>
      </c>
    </row>
    <row r="56" spans="1:43">
      <c r="A56" s="8">
        <v>46169</v>
      </c>
      <c r="B56" s="3"/>
      <c r="C56" s="66">
        <v>-4.3E-3</v>
      </c>
      <c r="D56" s="1">
        <v>65380</v>
      </c>
      <c r="E56" s="6">
        <v>0.37</v>
      </c>
      <c r="F56" s="7">
        <v>7011</v>
      </c>
      <c r="G56" t="s">
        <v>77</v>
      </c>
      <c r="H56">
        <v>0</v>
      </c>
      <c r="I56" t="s">
        <v>288</v>
      </c>
      <c r="J56" t="s">
        <v>289</v>
      </c>
      <c r="K56" t="s">
        <v>290</v>
      </c>
      <c r="L56" s="36">
        <v>3901</v>
      </c>
      <c r="M56">
        <v>-43</v>
      </c>
      <c r="N56" s="66">
        <v>-1.09E-2</v>
      </c>
      <c r="O56" s="36">
        <v>3944</v>
      </c>
      <c r="P56" s="66">
        <v>-1.09E-2</v>
      </c>
      <c r="Q56" s="36">
        <v>4025</v>
      </c>
      <c r="R56" s="36">
        <v>4050</v>
      </c>
      <c r="S56" s="36">
        <v>3863</v>
      </c>
      <c r="T56" s="66">
        <v>-3.0800000000000001E-2</v>
      </c>
      <c r="U56" s="66">
        <v>3.0000000000000001E-3</v>
      </c>
      <c r="V56" s="66">
        <v>-3.6700000000000003E-2</v>
      </c>
      <c r="W56" s="66">
        <v>9.7999999999999997E-3</v>
      </c>
      <c r="X56" s="1">
        <v>15195800</v>
      </c>
      <c r="Y56" s="1">
        <v>59377106</v>
      </c>
      <c r="Z56" s="1">
        <v>13160600</v>
      </c>
      <c r="AA56" s="2" t="s">
        <v>424</v>
      </c>
      <c r="AB56" s="1" t="s">
        <v>425</v>
      </c>
      <c r="AC56" s="1">
        <v>34.49</v>
      </c>
      <c r="AD56">
        <v>4.24</v>
      </c>
      <c r="AE56">
        <v>0.74</v>
      </c>
      <c r="AF56" t="s">
        <v>230</v>
      </c>
      <c r="AG56" s="1">
        <v>802200</v>
      </c>
      <c r="AH56" s="36">
        <v>3901</v>
      </c>
      <c r="AI56" s="1">
        <v>4500</v>
      </c>
      <c r="AJ56" s="1">
        <v>3900</v>
      </c>
      <c r="AK56" s="36">
        <v>5400</v>
      </c>
      <c r="AL56" s="36">
        <v>0.625</v>
      </c>
      <c r="AM56" s="3">
        <v>46154</v>
      </c>
      <c r="AN56" t="s">
        <v>298</v>
      </c>
      <c r="AO56" t="s">
        <v>395</v>
      </c>
      <c r="AQ56" t="str">
        <f t="shared" si="0"/>
        <v/>
      </c>
    </row>
    <row r="57" spans="1:43">
      <c r="A57" s="8">
        <v>46169</v>
      </c>
      <c r="B57" s="3"/>
      <c r="C57" s="66">
        <v>-4.3E-3</v>
      </c>
      <c r="D57" s="1">
        <v>65380</v>
      </c>
      <c r="E57" s="6">
        <v>0.37</v>
      </c>
      <c r="F57" s="7">
        <v>7013</v>
      </c>
      <c r="G57" t="s">
        <v>78</v>
      </c>
      <c r="H57">
        <v>0</v>
      </c>
      <c r="I57" t="s">
        <v>288</v>
      </c>
      <c r="J57" t="s">
        <v>289</v>
      </c>
      <c r="K57" t="s">
        <v>290</v>
      </c>
      <c r="L57" s="36">
        <v>2851.5</v>
      </c>
      <c r="M57">
        <v>-93</v>
      </c>
      <c r="N57" s="66">
        <v>-3.1600000000000003E-2</v>
      </c>
      <c r="O57" s="36">
        <v>2944.5</v>
      </c>
      <c r="P57" s="66">
        <v>-3.15E-2</v>
      </c>
      <c r="Q57" s="36">
        <v>2960</v>
      </c>
      <c r="R57" s="36">
        <v>2978</v>
      </c>
      <c r="S57" s="36">
        <v>2809</v>
      </c>
      <c r="T57" s="66">
        <v>-3.6600000000000001E-2</v>
      </c>
      <c r="U57" s="66">
        <v>2.2000000000000001E-3</v>
      </c>
      <c r="V57" s="66">
        <v>-4.24E-2</v>
      </c>
      <c r="W57" s="66">
        <v>1.5100000000000001E-2</v>
      </c>
      <c r="X57" s="1">
        <v>15335400</v>
      </c>
      <c r="Y57" s="1">
        <v>43966207</v>
      </c>
      <c r="Z57" s="1">
        <v>3087489</v>
      </c>
      <c r="AA57" s="2" t="s">
        <v>426</v>
      </c>
      <c r="AB57" s="1" t="s">
        <v>427</v>
      </c>
      <c r="AC57" s="1">
        <v>18.32</v>
      </c>
      <c r="AD57">
        <v>4.63</v>
      </c>
      <c r="AE57">
        <v>0.81</v>
      </c>
      <c r="AF57" t="s">
        <v>230</v>
      </c>
      <c r="AG57" s="1">
        <v>761800</v>
      </c>
      <c r="AH57" s="36">
        <v>2852</v>
      </c>
      <c r="AI57" s="1">
        <v>7100</v>
      </c>
      <c r="AJ57" s="1">
        <v>2851.5</v>
      </c>
      <c r="AK57" s="36">
        <v>1900</v>
      </c>
      <c r="AL57" s="36">
        <v>0.625</v>
      </c>
      <c r="AM57" s="3">
        <v>46150</v>
      </c>
      <c r="AN57" t="s">
        <v>298</v>
      </c>
      <c r="AO57" t="s">
        <v>395</v>
      </c>
      <c r="AQ57" t="str">
        <f t="shared" si="0"/>
        <v/>
      </c>
    </row>
    <row r="58" spans="1:43">
      <c r="A58" s="8">
        <v>46169</v>
      </c>
      <c r="B58" s="3"/>
      <c r="C58" s="66">
        <v>-4.3E-3</v>
      </c>
      <c r="D58" s="1">
        <v>65380</v>
      </c>
      <c r="E58" s="6">
        <v>0.37</v>
      </c>
      <c r="F58" s="7">
        <v>7047</v>
      </c>
      <c r="G58" t="s">
        <v>79</v>
      </c>
      <c r="H58">
        <v>0</v>
      </c>
      <c r="I58" t="s">
        <v>347</v>
      </c>
      <c r="J58" t="s">
        <v>289</v>
      </c>
      <c r="K58" t="s">
        <v>290</v>
      </c>
      <c r="L58" s="36">
        <v>2262</v>
      </c>
      <c r="M58">
        <v>-67</v>
      </c>
      <c r="N58" s="66">
        <v>-2.8799999999999999E-2</v>
      </c>
      <c r="O58" s="36">
        <v>2329</v>
      </c>
      <c r="P58" s="66">
        <v>-2.87E-2</v>
      </c>
      <c r="Q58" s="36">
        <v>2338</v>
      </c>
      <c r="R58" s="36">
        <v>2397</v>
      </c>
      <c r="S58" s="36">
        <v>2239</v>
      </c>
      <c r="T58" s="66">
        <v>-3.2500000000000001E-2</v>
      </c>
      <c r="U58" s="66">
        <v>-3.1199999999999999E-2</v>
      </c>
      <c r="V58" s="66">
        <v>-5.6300000000000003E-2</v>
      </c>
      <c r="W58" s="66">
        <v>1.0200000000000001E-2</v>
      </c>
      <c r="X58" s="1">
        <v>187300</v>
      </c>
      <c r="Y58" s="1">
        <v>431091</v>
      </c>
      <c r="Z58" s="1">
        <v>32111</v>
      </c>
      <c r="AA58" s="2" t="s">
        <v>428</v>
      </c>
      <c r="AB58" s="1" t="s">
        <v>429</v>
      </c>
      <c r="AC58" s="1">
        <v>8.9600000000000009</v>
      </c>
      <c r="AD58">
        <v>2.81</v>
      </c>
      <c r="AE58">
        <v>0.56999999999999995</v>
      </c>
      <c r="AF58" t="s">
        <v>230</v>
      </c>
      <c r="AG58">
        <v>0</v>
      </c>
      <c r="AH58" s="36">
        <v>2262</v>
      </c>
      <c r="AI58">
        <v>100</v>
      </c>
      <c r="AJ58" s="1">
        <v>2259</v>
      </c>
      <c r="AK58" s="36">
        <v>300</v>
      </c>
      <c r="AL58" s="36">
        <v>0.62361111111111112</v>
      </c>
      <c r="AM58" s="3">
        <v>46157</v>
      </c>
      <c r="AN58" t="s">
        <v>298</v>
      </c>
      <c r="AO58" t="s">
        <v>313</v>
      </c>
      <c r="AQ58" t="str">
        <f t="shared" si="0"/>
        <v/>
      </c>
    </row>
    <row r="59" spans="1:43">
      <c r="A59" s="8">
        <v>46169</v>
      </c>
      <c r="B59" s="3"/>
      <c r="C59" s="66">
        <v>-4.3E-3</v>
      </c>
      <c r="D59" s="1">
        <v>65380</v>
      </c>
      <c r="E59" s="6">
        <v>0.37</v>
      </c>
      <c r="F59" s="7">
        <v>7084</v>
      </c>
      <c r="G59" t="s">
        <v>80</v>
      </c>
      <c r="H59">
        <v>0</v>
      </c>
      <c r="I59" t="s">
        <v>347</v>
      </c>
      <c r="J59" t="s">
        <v>323</v>
      </c>
      <c r="K59" t="s">
        <v>295</v>
      </c>
      <c r="L59" s="36">
        <v>2373</v>
      </c>
      <c r="M59">
        <v>-127</v>
      </c>
      <c r="N59" s="66">
        <v>-5.0799999999999998E-2</v>
      </c>
      <c r="O59" s="36">
        <v>2500</v>
      </c>
      <c r="P59" s="66">
        <v>-5.0799999999999998E-2</v>
      </c>
      <c r="Q59" s="36">
        <v>2450</v>
      </c>
      <c r="R59" s="36">
        <v>2489</v>
      </c>
      <c r="S59" s="36">
        <v>2373</v>
      </c>
      <c r="T59" s="66">
        <v>-3.1399999999999997E-2</v>
      </c>
      <c r="U59" s="66">
        <v>-2.3800000000000002E-2</v>
      </c>
      <c r="V59" s="66">
        <v>-4.6600000000000003E-2</v>
      </c>
      <c r="W59" s="66">
        <v>0</v>
      </c>
      <c r="X59" s="1">
        <v>6300</v>
      </c>
      <c r="Y59" s="1">
        <v>15357</v>
      </c>
      <c r="Z59" s="1">
        <v>7734</v>
      </c>
      <c r="AA59" s="2" t="s">
        <v>430</v>
      </c>
      <c r="AB59" s="1" t="s">
        <v>431</v>
      </c>
      <c r="AC59" s="1">
        <v>20.56</v>
      </c>
      <c r="AD59">
        <v>1.23</v>
      </c>
      <c r="AE59">
        <v>4</v>
      </c>
      <c r="AF59">
        <v>0.4</v>
      </c>
      <c r="AG59">
        <v>500</v>
      </c>
      <c r="AH59" s="36">
        <v>2399</v>
      </c>
      <c r="AI59">
        <v>200</v>
      </c>
      <c r="AJ59" s="36">
        <v>2374</v>
      </c>
      <c r="AK59" s="36">
        <v>300</v>
      </c>
      <c r="AL59" s="36">
        <v>0.62430555555555556</v>
      </c>
      <c r="AM59" s="3">
        <v>46160</v>
      </c>
      <c r="AN59" t="s">
        <v>298</v>
      </c>
      <c r="AO59" t="s">
        <v>313</v>
      </c>
      <c r="AQ59" t="str">
        <f t="shared" si="0"/>
        <v/>
      </c>
    </row>
    <row r="60" spans="1:43">
      <c r="A60" s="8">
        <v>46169</v>
      </c>
      <c r="B60" s="3"/>
      <c r="C60" s="66">
        <v>-4.3E-3</v>
      </c>
      <c r="D60" s="1">
        <v>65380</v>
      </c>
      <c r="E60" s="6">
        <v>0.37</v>
      </c>
      <c r="F60" s="7">
        <v>7182</v>
      </c>
      <c r="G60" t="s">
        <v>81</v>
      </c>
      <c r="H60">
        <v>0</v>
      </c>
      <c r="I60" t="s">
        <v>288</v>
      </c>
      <c r="J60" t="s">
        <v>289</v>
      </c>
      <c r="K60" t="s">
        <v>290</v>
      </c>
      <c r="L60" s="36">
        <v>3014</v>
      </c>
      <c r="M60">
        <v>-36</v>
      </c>
      <c r="N60" s="66">
        <v>-1.18E-2</v>
      </c>
      <c r="O60" s="36">
        <v>3050</v>
      </c>
      <c r="P60" s="66">
        <v>-1.18E-2</v>
      </c>
      <c r="Q60" s="36">
        <v>3020</v>
      </c>
      <c r="R60" s="36">
        <v>3033</v>
      </c>
      <c r="S60" s="36">
        <v>2968</v>
      </c>
      <c r="T60" s="66">
        <v>-1.9E-3</v>
      </c>
      <c r="U60" s="66">
        <v>3.3E-3</v>
      </c>
      <c r="V60" s="66">
        <v>-6.1999999999999998E-3</v>
      </c>
      <c r="W60" s="66">
        <v>1.54E-2</v>
      </c>
      <c r="X60" s="1">
        <v>4099000</v>
      </c>
      <c r="Y60" s="1">
        <v>12321893</v>
      </c>
      <c r="Z60" s="1">
        <v>10777698</v>
      </c>
      <c r="AA60" s="2" t="s">
        <v>432</v>
      </c>
      <c r="AB60" s="1" t="s">
        <v>433</v>
      </c>
      <c r="AC60" s="1">
        <v>17.98</v>
      </c>
      <c r="AD60">
        <v>1.1599999999999999</v>
      </c>
      <c r="AE60">
        <v>2.79</v>
      </c>
      <c r="AF60" t="s">
        <v>230</v>
      </c>
      <c r="AG60" s="1">
        <v>270400</v>
      </c>
      <c r="AH60" s="36">
        <v>3014</v>
      </c>
      <c r="AI60">
        <v>300</v>
      </c>
      <c r="AJ60" s="1">
        <v>3013</v>
      </c>
      <c r="AK60" s="36">
        <v>2100</v>
      </c>
      <c r="AL60" s="36">
        <v>0.625</v>
      </c>
      <c r="AM60" s="3">
        <v>46157</v>
      </c>
      <c r="AN60" t="s">
        <v>298</v>
      </c>
      <c r="AO60" t="s">
        <v>434</v>
      </c>
      <c r="AQ60" t="str">
        <f t="shared" si="0"/>
        <v/>
      </c>
    </row>
    <row r="61" spans="1:43">
      <c r="A61" s="8">
        <v>46169</v>
      </c>
      <c r="B61" s="3"/>
      <c r="C61" s="66">
        <v>-4.3E-3</v>
      </c>
      <c r="D61" s="1">
        <v>65380</v>
      </c>
      <c r="E61" s="6">
        <v>0.37</v>
      </c>
      <c r="F61" s="7">
        <v>7203</v>
      </c>
      <c r="G61" t="s">
        <v>82</v>
      </c>
      <c r="H61">
        <v>0</v>
      </c>
      <c r="I61" t="s">
        <v>288</v>
      </c>
      <c r="J61" t="s">
        <v>289</v>
      </c>
      <c r="K61" t="s">
        <v>290</v>
      </c>
      <c r="L61" s="36">
        <v>3013</v>
      </c>
      <c r="M61">
        <v>-9</v>
      </c>
      <c r="N61" s="66">
        <v>-3.0000000000000001E-3</v>
      </c>
      <c r="O61" s="36">
        <v>3022</v>
      </c>
      <c r="P61" s="66">
        <v>-2.8999999999999998E-3</v>
      </c>
      <c r="Q61" s="36">
        <v>3016</v>
      </c>
      <c r="R61" s="36">
        <v>3039</v>
      </c>
      <c r="S61" s="36">
        <v>2998.5</v>
      </c>
      <c r="T61" s="66">
        <v>-8.9999999999999998E-4</v>
      </c>
      <c r="U61" s="66">
        <v>2.3E-3</v>
      </c>
      <c r="V61" s="66">
        <v>-8.5000000000000006E-3</v>
      </c>
      <c r="W61" s="66">
        <v>4.7999999999999996E-3</v>
      </c>
      <c r="X61" s="1">
        <v>10686200</v>
      </c>
      <c r="Y61" s="1">
        <v>32187548</v>
      </c>
      <c r="Z61" s="1">
        <v>47590297</v>
      </c>
      <c r="AA61" s="2" t="s">
        <v>435</v>
      </c>
      <c r="AB61" s="1" t="s">
        <v>436</v>
      </c>
      <c r="AC61" s="1">
        <v>11.89</v>
      </c>
      <c r="AD61">
        <v>0.98</v>
      </c>
      <c r="AE61">
        <v>3.32</v>
      </c>
      <c r="AF61" t="s">
        <v>230</v>
      </c>
      <c r="AG61" s="1">
        <v>912700</v>
      </c>
      <c r="AH61" s="36">
        <v>3014</v>
      </c>
      <c r="AI61" s="1">
        <v>15200</v>
      </c>
      <c r="AJ61" s="1">
        <v>3013</v>
      </c>
      <c r="AK61" s="36">
        <v>7900</v>
      </c>
      <c r="AL61" s="36">
        <v>0.625</v>
      </c>
      <c r="AM61" s="3">
        <v>46150</v>
      </c>
      <c r="AN61" t="s">
        <v>298</v>
      </c>
      <c r="AO61" t="s">
        <v>437</v>
      </c>
      <c r="AQ61" t="str">
        <f t="shared" si="0"/>
        <v/>
      </c>
    </row>
    <row r="62" spans="1:43">
      <c r="A62" s="8">
        <v>46169</v>
      </c>
      <c r="B62" s="3"/>
      <c r="C62" s="66">
        <v>-4.3E-3</v>
      </c>
      <c r="D62" s="1">
        <v>65380</v>
      </c>
      <c r="E62" s="6">
        <v>0.37</v>
      </c>
      <c r="F62" s="7">
        <v>7213</v>
      </c>
      <c r="G62" t="s">
        <v>83</v>
      </c>
      <c r="H62">
        <v>0</v>
      </c>
      <c r="I62" t="s">
        <v>314</v>
      </c>
      <c r="J62" t="s">
        <v>289</v>
      </c>
      <c r="K62" t="s">
        <v>290</v>
      </c>
      <c r="L62">
        <v>586</v>
      </c>
      <c r="M62">
        <v>-48</v>
      </c>
      <c r="N62" s="66">
        <v>-7.5700000000000003E-2</v>
      </c>
      <c r="O62">
        <v>634</v>
      </c>
      <c r="P62" s="66">
        <v>-7.5700000000000003E-2</v>
      </c>
      <c r="Q62">
        <v>640</v>
      </c>
      <c r="R62">
        <v>643</v>
      </c>
      <c r="S62">
        <v>574</v>
      </c>
      <c r="T62" s="66">
        <v>-8.43E-2</v>
      </c>
      <c r="U62" s="66">
        <v>3.3999999999999998E-3</v>
      </c>
      <c r="V62" s="66">
        <v>-8.8599999999999998E-2</v>
      </c>
      <c r="W62" s="66">
        <v>2.0899999999999998E-2</v>
      </c>
      <c r="X62" s="1">
        <v>106300</v>
      </c>
      <c r="Y62" s="1">
        <v>63752</v>
      </c>
      <c r="Z62" s="1">
        <v>9312</v>
      </c>
      <c r="AA62" s="2" t="s">
        <v>438</v>
      </c>
      <c r="AB62" s="1" t="s">
        <v>439</v>
      </c>
      <c r="AC62" s="1">
        <v>6.97</v>
      </c>
      <c r="AD62">
        <v>0.82</v>
      </c>
      <c r="AE62">
        <v>4.4400000000000004</v>
      </c>
      <c r="AF62">
        <v>0.4</v>
      </c>
      <c r="AG62" s="1">
        <v>1000</v>
      </c>
      <c r="AH62">
        <v>588</v>
      </c>
      <c r="AI62">
        <v>600</v>
      </c>
      <c r="AJ62" s="1">
        <v>585</v>
      </c>
      <c r="AK62" s="1">
        <v>500</v>
      </c>
      <c r="AL62" s="2">
        <v>0.62291666666666667</v>
      </c>
      <c r="AM62" s="3">
        <v>46153</v>
      </c>
      <c r="AN62" t="s">
        <v>298</v>
      </c>
      <c r="AO62" t="s">
        <v>437</v>
      </c>
      <c r="AQ62" t="str">
        <f t="shared" si="0"/>
        <v/>
      </c>
    </row>
    <row r="63" spans="1:43">
      <c r="A63" s="8">
        <v>46169</v>
      </c>
      <c r="B63" s="3"/>
      <c r="C63" s="66">
        <v>-4.3E-3</v>
      </c>
      <c r="D63" s="1">
        <v>65380</v>
      </c>
      <c r="E63" s="6">
        <v>0.37</v>
      </c>
      <c r="F63" s="7">
        <v>7220</v>
      </c>
      <c r="G63" t="s">
        <v>84</v>
      </c>
      <c r="H63">
        <v>0</v>
      </c>
      <c r="I63" t="s">
        <v>288</v>
      </c>
      <c r="J63" t="s">
        <v>289</v>
      </c>
      <c r="K63" t="s">
        <v>290</v>
      </c>
      <c r="L63" s="36">
        <v>7700</v>
      </c>
      <c r="M63">
        <v>880</v>
      </c>
      <c r="N63" s="66">
        <v>0.129</v>
      </c>
      <c r="O63" s="36">
        <v>6820</v>
      </c>
      <c r="P63" s="66">
        <v>0.129</v>
      </c>
      <c r="Q63" s="36">
        <v>6950</v>
      </c>
      <c r="R63" s="36">
        <v>7730</v>
      </c>
      <c r="S63" s="36">
        <v>6820</v>
      </c>
      <c r="T63" s="66">
        <v>0.1079</v>
      </c>
      <c r="U63" s="66">
        <v>5.1900000000000002E-2</v>
      </c>
      <c r="V63" s="66">
        <v>-3.8E-3</v>
      </c>
      <c r="W63" s="66">
        <v>0.129</v>
      </c>
      <c r="X63" s="1">
        <v>3596500</v>
      </c>
      <c r="Y63" s="1">
        <v>26507439</v>
      </c>
      <c r="Z63" s="1">
        <v>504980</v>
      </c>
      <c r="AA63" s="2" t="s">
        <v>440</v>
      </c>
      <c r="AB63" s="1" t="s">
        <v>441</v>
      </c>
      <c r="AC63" s="1">
        <v>77.62</v>
      </c>
      <c r="AD63">
        <v>4.13</v>
      </c>
      <c r="AE63">
        <v>0.52</v>
      </c>
      <c r="AF63" t="s">
        <v>230</v>
      </c>
      <c r="AG63" s="1">
        <v>3100</v>
      </c>
      <c r="AH63" s="36">
        <v>7700</v>
      </c>
      <c r="AI63" s="1">
        <v>3200</v>
      </c>
      <c r="AJ63" s="1">
        <v>7690</v>
      </c>
      <c r="AK63" s="36">
        <v>1000</v>
      </c>
      <c r="AL63" s="36">
        <v>0.625</v>
      </c>
      <c r="AM63" s="3">
        <v>46154</v>
      </c>
      <c r="AN63" t="s">
        <v>298</v>
      </c>
      <c r="AO63" t="s">
        <v>437</v>
      </c>
      <c r="AQ63" t="str">
        <f t="shared" si="0"/>
        <v/>
      </c>
    </row>
    <row r="64" spans="1:43">
      <c r="A64" s="8">
        <v>46169</v>
      </c>
      <c r="B64" s="3"/>
      <c r="C64" s="66">
        <v>-4.3E-3</v>
      </c>
      <c r="D64" s="1">
        <v>65380</v>
      </c>
      <c r="E64" s="6">
        <v>0.37</v>
      </c>
      <c r="F64" s="7">
        <v>7269</v>
      </c>
      <c r="G64" t="s">
        <v>85</v>
      </c>
      <c r="H64">
        <v>0</v>
      </c>
      <c r="I64" t="s">
        <v>288</v>
      </c>
      <c r="J64" t="s">
        <v>289</v>
      </c>
      <c r="K64" t="s">
        <v>295</v>
      </c>
      <c r="L64" s="36">
        <v>1921</v>
      </c>
      <c r="M64">
        <v>0</v>
      </c>
      <c r="N64" s="66">
        <v>0</v>
      </c>
      <c r="O64" s="36">
        <v>1921</v>
      </c>
      <c r="P64" s="66">
        <v>0</v>
      </c>
      <c r="Q64" s="36">
        <v>1934</v>
      </c>
      <c r="R64" s="36">
        <v>1964.5</v>
      </c>
      <c r="S64" s="36">
        <v>1903.5</v>
      </c>
      <c r="T64" s="66">
        <v>-6.7000000000000002E-3</v>
      </c>
      <c r="U64" s="66">
        <v>1E-3</v>
      </c>
      <c r="V64" s="66">
        <v>-2.2100000000000002E-2</v>
      </c>
      <c r="W64" s="66">
        <v>9.1000000000000004E-3</v>
      </c>
      <c r="X64" s="1">
        <v>4342200</v>
      </c>
      <c r="Y64" s="1">
        <v>8380109</v>
      </c>
      <c r="Z64" s="1">
        <v>3773970</v>
      </c>
      <c r="AA64" s="2" t="s">
        <v>442</v>
      </c>
      <c r="AB64" s="1" t="s">
        <v>443</v>
      </c>
      <c r="AC64" s="1">
        <v>9.75</v>
      </c>
      <c r="AD64">
        <v>1.0900000000000001</v>
      </c>
      <c r="AE64">
        <v>2.65</v>
      </c>
      <c r="AF64" t="s">
        <v>230</v>
      </c>
      <c r="AG64" s="1">
        <v>4129800</v>
      </c>
      <c r="AH64" s="36">
        <v>1921.5</v>
      </c>
      <c r="AI64" s="1">
        <v>3100</v>
      </c>
      <c r="AJ64" s="1">
        <v>1921</v>
      </c>
      <c r="AK64" s="36">
        <v>2400</v>
      </c>
      <c r="AL64" s="36">
        <v>0.625</v>
      </c>
      <c r="AM64" s="3">
        <v>46156</v>
      </c>
      <c r="AN64" t="s">
        <v>298</v>
      </c>
      <c r="AO64" t="s">
        <v>437</v>
      </c>
      <c r="AQ64" t="str">
        <f t="shared" si="0"/>
        <v/>
      </c>
    </row>
    <row r="65" spans="1:43">
      <c r="A65" s="8">
        <v>46169</v>
      </c>
      <c r="B65" s="3"/>
      <c r="C65" s="66">
        <v>-4.3E-3</v>
      </c>
      <c r="D65" s="1">
        <v>65380</v>
      </c>
      <c r="E65" s="6">
        <v>0.37</v>
      </c>
      <c r="F65" s="7">
        <v>7272</v>
      </c>
      <c r="G65" t="s">
        <v>86</v>
      </c>
      <c r="H65">
        <v>0</v>
      </c>
      <c r="I65" t="s">
        <v>288</v>
      </c>
      <c r="J65" t="s">
        <v>289</v>
      </c>
      <c r="K65" t="s">
        <v>290</v>
      </c>
      <c r="L65" s="36">
        <v>1249</v>
      </c>
      <c r="M65">
        <v>23</v>
      </c>
      <c r="N65" s="66">
        <v>1.8800000000000001E-2</v>
      </c>
      <c r="O65" s="36">
        <v>1226</v>
      </c>
      <c r="P65" s="66">
        <v>1.8700000000000001E-2</v>
      </c>
      <c r="Q65" s="36">
        <v>1228</v>
      </c>
      <c r="R65" s="36">
        <v>1250</v>
      </c>
      <c r="S65" s="36">
        <v>1217.5</v>
      </c>
      <c r="T65" s="66">
        <v>1.7100000000000001E-2</v>
      </c>
      <c r="U65" s="66">
        <v>1.0500000000000001E-2</v>
      </c>
      <c r="V65" s="66">
        <v>-8.0000000000000004E-4</v>
      </c>
      <c r="W65" s="66">
        <v>2.58E-2</v>
      </c>
      <c r="X65" s="1">
        <v>4845000</v>
      </c>
      <c r="Y65" s="1">
        <v>5981428</v>
      </c>
      <c r="Z65" s="1">
        <v>1271638</v>
      </c>
      <c r="AA65" s="2" t="s">
        <v>444</v>
      </c>
      <c r="AB65" s="1" t="s">
        <v>445</v>
      </c>
      <c r="AC65" s="1">
        <v>9.84</v>
      </c>
      <c r="AD65">
        <v>1.07</v>
      </c>
      <c r="AE65">
        <v>4</v>
      </c>
      <c r="AF65" t="s">
        <v>230</v>
      </c>
      <c r="AG65" s="1">
        <v>554100</v>
      </c>
      <c r="AH65" s="36">
        <v>1249</v>
      </c>
      <c r="AI65" s="1">
        <v>3900</v>
      </c>
      <c r="AJ65" s="1">
        <v>1248.5</v>
      </c>
      <c r="AK65" s="36">
        <v>5200</v>
      </c>
      <c r="AL65" s="36">
        <v>0.625</v>
      </c>
      <c r="AM65" s="3">
        <v>46157</v>
      </c>
      <c r="AN65" t="s">
        <v>293</v>
      </c>
      <c r="AO65" t="s">
        <v>437</v>
      </c>
      <c r="AQ65" t="str">
        <f t="shared" si="0"/>
        <v/>
      </c>
    </row>
    <row r="66" spans="1:43">
      <c r="A66" s="8">
        <v>46169</v>
      </c>
      <c r="B66" s="3"/>
      <c r="C66" s="66">
        <v>-4.3E-3</v>
      </c>
      <c r="D66" s="1">
        <v>65380</v>
      </c>
      <c r="E66" s="6">
        <v>0.37</v>
      </c>
      <c r="F66" s="7">
        <v>7376</v>
      </c>
      <c r="G66" t="s">
        <v>87</v>
      </c>
      <c r="H66">
        <v>0</v>
      </c>
      <c r="I66" t="s">
        <v>347</v>
      </c>
      <c r="J66" t="s">
        <v>323</v>
      </c>
      <c r="K66" t="s">
        <v>290</v>
      </c>
      <c r="L66" s="36">
        <v>1180</v>
      </c>
      <c r="M66">
        <v>-65</v>
      </c>
      <c r="N66" s="66">
        <v>-5.2200000000000003E-2</v>
      </c>
      <c r="O66" s="36">
        <v>1245</v>
      </c>
      <c r="P66" s="66">
        <v>-5.2200000000000003E-2</v>
      </c>
      <c r="Q66" s="36">
        <v>1243</v>
      </c>
      <c r="R66" s="36">
        <v>1270</v>
      </c>
      <c r="S66" s="36">
        <v>1160</v>
      </c>
      <c r="T66" s="66">
        <v>-5.0599999999999999E-2</v>
      </c>
      <c r="U66" s="66">
        <v>-3.9E-2</v>
      </c>
      <c r="V66" s="66">
        <v>-7.0800000000000002E-2</v>
      </c>
      <c r="W66" s="66">
        <v>1.72E-2</v>
      </c>
      <c r="X66" s="1">
        <v>57300</v>
      </c>
      <c r="Y66" s="1">
        <v>70435</v>
      </c>
      <c r="Z66" s="1">
        <v>5025</v>
      </c>
      <c r="AA66" s="2" t="s">
        <v>446</v>
      </c>
      <c r="AB66" s="1" t="s">
        <v>447</v>
      </c>
      <c r="AC66" s="1">
        <v>0</v>
      </c>
      <c r="AD66">
        <v>4.6900000000000004</v>
      </c>
      <c r="AE66">
        <v>0</v>
      </c>
      <c r="AF66">
        <v>0.7</v>
      </c>
      <c r="AG66">
        <v>500</v>
      </c>
      <c r="AH66" s="36">
        <v>1203</v>
      </c>
      <c r="AI66">
        <v>500</v>
      </c>
      <c r="AJ66" s="36">
        <v>1190</v>
      </c>
      <c r="AK66" s="36">
        <v>100</v>
      </c>
      <c r="AL66" s="36">
        <v>0.62222222222222223</v>
      </c>
      <c r="AM66" s="3">
        <v>46157</v>
      </c>
      <c r="AN66" t="s">
        <v>448</v>
      </c>
      <c r="AO66" t="s">
        <v>313</v>
      </c>
      <c r="AQ66" t="str">
        <f t="shared" si="0"/>
        <v/>
      </c>
    </row>
    <row r="67" spans="1:43">
      <c r="A67" s="8">
        <v>46169</v>
      </c>
      <c r="B67" s="3"/>
      <c r="C67" s="66">
        <v>-4.3E-3</v>
      </c>
      <c r="D67" s="1">
        <v>65380</v>
      </c>
      <c r="E67" s="6">
        <v>0.37</v>
      </c>
      <c r="F67" s="7">
        <v>7525</v>
      </c>
      <c r="G67" t="s">
        <v>88</v>
      </c>
      <c r="H67">
        <v>0</v>
      </c>
      <c r="I67" t="s">
        <v>288</v>
      </c>
      <c r="J67" t="s">
        <v>289</v>
      </c>
      <c r="K67" t="s">
        <v>290</v>
      </c>
      <c r="L67" s="36">
        <v>3520</v>
      </c>
      <c r="M67">
        <v>110</v>
      </c>
      <c r="N67" s="66">
        <v>3.2300000000000002E-2</v>
      </c>
      <c r="O67" s="36">
        <v>3410</v>
      </c>
      <c r="P67" s="66">
        <v>3.2199999999999999E-2</v>
      </c>
      <c r="Q67" s="36">
        <v>3430</v>
      </c>
      <c r="R67" s="36">
        <v>3525</v>
      </c>
      <c r="S67" s="36">
        <v>3430</v>
      </c>
      <c r="T67" s="66">
        <v>2.6200000000000001E-2</v>
      </c>
      <c r="U67" s="66">
        <v>2.1700000000000001E-2</v>
      </c>
      <c r="V67" s="66">
        <v>-1.4E-3</v>
      </c>
      <c r="W67" s="66">
        <v>2.6200000000000001E-2</v>
      </c>
      <c r="X67" s="1">
        <v>9500</v>
      </c>
      <c r="Y67" s="1">
        <v>32960</v>
      </c>
      <c r="Z67" s="1">
        <v>30412</v>
      </c>
      <c r="AA67" s="2" t="s">
        <v>449</v>
      </c>
      <c r="AB67" s="1" t="s">
        <v>450</v>
      </c>
      <c r="AC67" s="1">
        <v>9.51</v>
      </c>
      <c r="AD67">
        <v>0.99</v>
      </c>
      <c r="AE67">
        <v>4.5999999999999996</v>
      </c>
      <c r="AF67" t="s">
        <v>230</v>
      </c>
      <c r="AG67" s="1">
        <v>6300</v>
      </c>
      <c r="AH67" s="36">
        <v>3530</v>
      </c>
      <c r="AI67">
        <v>100</v>
      </c>
      <c r="AJ67" s="1">
        <v>3515</v>
      </c>
      <c r="AK67" s="36">
        <v>500</v>
      </c>
      <c r="AL67" s="36">
        <v>0.62361111111111112</v>
      </c>
      <c r="AM67" s="3">
        <v>46157</v>
      </c>
      <c r="AN67" t="s">
        <v>298</v>
      </c>
      <c r="AO67" t="s">
        <v>322</v>
      </c>
      <c r="AQ67" t="str">
        <f t="shared" ref="AQ67:AQ130" si="1">IF(AP67="","",ROUND((L67-AP67)/AP67,4))</f>
        <v/>
      </c>
    </row>
    <row r="68" spans="1:43">
      <c r="A68" s="8">
        <v>46169</v>
      </c>
      <c r="B68" s="3"/>
      <c r="C68" s="66">
        <v>-4.3E-3</v>
      </c>
      <c r="D68" s="1">
        <v>65380</v>
      </c>
      <c r="E68" s="6">
        <v>0.37</v>
      </c>
      <c r="F68" s="7">
        <v>7729</v>
      </c>
      <c r="G68" t="s">
        <v>89</v>
      </c>
      <c r="H68">
        <v>0</v>
      </c>
      <c r="I68" t="s">
        <v>288</v>
      </c>
      <c r="J68" t="s">
        <v>289</v>
      </c>
      <c r="K68" t="s">
        <v>295</v>
      </c>
      <c r="L68" s="36">
        <v>17880</v>
      </c>
      <c r="M68">
        <v>435</v>
      </c>
      <c r="N68" s="66">
        <v>2.4899999999999999E-2</v>
      </c>
      <c r="O68" s="36">
        <v>17445</v>
      </c>
      <c r="P68" s="66">
        <v>2.4899999999999999E-2</v>
      </c>
      <c r="Q68" s="36">
        <v>17795</v>
      </c>
      <c r="R68" s="36">
        <v>18310</v>
      </c>
      <c r="S68" s="36">
        <v>17665</v>
      </c>
      <c r="T68" s="66">
        <v>4.7000000000000002E-3</v>
      </c>
      <c r="U68" s="66">
        <v>-1.4800000000000001E-2</v>
      </c>
      <c r="V68" s="66">
        <v>-2.3400000000000001E-2</v>
      </c>
      <c r="W68" s="66">
        <v>1.21E-2</v>
      </c>
      <c r="X68" s="1">
        <v>238000</v>
      </c>
      <c r="Y68" s="1">
        <v>4278862</v>
      </c>
      <c r="Z68" s="1">
        <v>756017</v>
      </c>
      <c r="AA68" s="2" t="s">
        <v>451</v>
      </c>
      <c r="AB68" s="1" t="s">
        <v>452</v>
      </c>
      <c r="AC68" s="1">
        <v>25.91</v>
      </c>
      <c r="AD68">
        <v>3.79</v>
      </c>
      <c r="AE68">
        <v>1.54</v>
      </c>
      <c r="AF68" t="s">
        <v>230</v>
      </c>
      <c r="AG68" s="1">
        <v>6400</v>
      </c>
      <c r="AH68" s="36">
        <v>17880</v>
      </c>
      <c r="AI68">
        <v>100</v>
      </c>
      <c r="AJ68" s="1">
        <v>17865</v>
      </c>
      <c r="AK68" s="36">
        <v>200</v>
      </c>
      <c r="AL68" s="36">
        <v>0.625</v>
      </c>
      <c r="AM68" s="3">
        <v>46155</v>
      </c>
      <c r="AN68" t="s">
        <v>298</v>
      </c>
      <c r="AO68" t="s">
        <v>453</v>
      </c>
      <c r="AQ68" t="str">
        <f t="shared" si="1"/>
        <v/>
      </c>
    </row>
    <row r="69" spans="1:43">
      <c r="A69" s="8">
        <v>46169</v>
      </c>
      <c r="B69" s="3"/>
      <c r="C69" s="66">
        <v>-4.3E-3</v>
      </c>
      <c r="D69" s="1">
        <v>65380</v>
      </c>
      <c r="E69" s="6">
        <v>0.37</v>
      </c>
      <c r="F69" s="7">
        <v>7921</v>
      </c>
      <c r="G69" t="s">
        <v>90</v>
      </c>
      <c r="H69">
        <v>0</v>
      </c>
      <c r="I69" t="s">
        <v>288</v>
      </c>
      <c r="J69" t="s">
        <v>289</v>
      </c>
      <c r="K69" t="s">
        <v>295</v>
      </c>
      <c r="L69" s="36">
        <v>3105</v>
      </c>
      <c r="M69">
        <v>10</v>
      </c>
      <c r="N69" s="66">
        <v>3.2000000000000002E-3</v>
      </c>
      <c r="O69" s="36">
        <v>3095</v>
      </c>
      <c r="P69" s="66">
        <v>3.2000000000000002E-3</v>
      </c>
      <c r="Q69" s="36">
        <v>3095</v>
      </c>
      <c r="R69" s="36">
        <v>3125</v>
      </c>
      <c r="S69" s="36">
        <v>3085</v>
      </c>
      <c r="T69" s="66">
        <v>3.2000000000000002E-3</v>
      </c>
      <c r="U69" s="66">
        <v>1.6000000000000001E-3</v>
      </c>
      <c r="V69" s="66">
        <v>-6.4000000000000003E-3</v>
      </c>
      <c r="W69" s="66">
        <v>6.4000000000000003E-3</v>
      </c>
      <c r="X69" s="1">
        <v>64100</v>
      </c>
      <c r="Y69" s="1">
        <v>198572</v>
      </c>
      <c r="Z69" s="1">
        <v>40840</v>
      </c>
      <c r="AA69" s="2" t="s">
        <v>454</v>
      </c>
      <c r="AB69" s="1" t="s">
        <v>455</v>
      </c>
      <c r="AC69" s="1">
        <v>13.81</v>
      </c>
      <c r="AD69">
        <v>1.3</v>
      </c>
      <c r="AE69">
        <v>3.86</v>
      </c>
      <c r="AF69" t="s">
        <v>230</v>
      </c>
      <c r="AG69">
        <v>0</v>
      </c>
      <c r="AH69" s="36">
        <v>3110</v>
      </c>
      <c r="AI69">
        <v>800</v>
      </c>
      <c r="AJ69" s="1">
        <v>3100</v>
      </c>
      <c r="AK69" s="36">
        <v>700</v>
      </c>
      <c r="AL69" s="36">
        <v>0.62152777777777779</v>
      </c>
      <c r="AN69" t="s">
        <v>326</v>
      </c>
      <c r="AO69" t="s">
        <v>456</v>
      </c>
      <c r="AQ69" t="str">
        <f t="shared" si="1"/>
        <v/>
      </c>
    </row>
    <row r="70" spans="1:43">
      <c r="A70" s="8">
        <v>46169</v>
      </c>
      <c r="B70" s="3"/>
      <c r="C70" s="66">
        <v>-4.3E-3</v>
      </c>
      <c r="D70" s="1">
        <v>65380</v>
      </c>
      <c r="E70" s="6">
        <v>0.37</v>
      </c>
      <c r="F70" s="7">
        <v>8031</v>
      </c>
      <c r="G70" t="s">
        <v>91</v>
      </c>
      <c r="H70">
        <v>0</v>
      </c>
      <c r="I70" t="s">
        <v>288</v>
      </c>
      <c r="J70" t="s">
        <v>289</v>
      </c>
      <c r="K70" t="s">
        <v>290</v>
      </c>
      <c r="L70" s="36">
        <v>5338</v>
      </c>
      <c r="M70">
        <v>-43</v>
      </c>
      <c r="N70" s="66">
        <v>-8.0000000000000002E-3</v>
      </c>
      <c r="O70" s="36">
        <v>5381</v>
      </c>
      <c r="P70" s="66">
        <v>-7.9000000000000008E-3</v>
      </c>
      <c r="Q70" s="36">
        <v>5432</v>
      </c>
      <c r="R70" s="36">
        <v>5464</v>
      </c>
      <c r="S70" s="36">
        <v>5303</v>
      </c>
      <c r="T70" s="66">
        <v>-1.7299999999999999E-2</v>
      </c>
      <c r="U70" s="66">
        <v>2.5999999999999999E-3</v>
      </c>
      <c r="V70" s="66">
        <v>-2.3E-2</v>
      </c>
      <c r="W70" s="66">
        <v>6.6E-3</v>
      </c>
      <c r="X70" s="1">
        <v>3607700</v>
      </c>
      <c r="Y70" s="1">
        <v>19336525</v>
      </c>
      <c r="Z70" s="1">
        <v>15291590</v>
      </c>
      <c r="AA70" s="2" t="s">
        <v>457</v>
      </c>
      <c r="AB70" s="1" t="s">
        <v>458</v>
      </c>
      <c r="AC70" s="1">
        <v>16.440000000000001</v>
      </c>
      <c r="AD70">
        <v>1.72</v>
      </c>
      <c r="AE70">
        <v>2.62</v>
      </c>
      <c r="AF70" t="s">
        <v>230</v>
      </c>
      <c r="AG70" s="1">
        <v>200400</v>
      </c>
      <c r="AH70" s="36">
        <v>5339</v>
      </c>
      <c r="AI70" s="1">
        <v>1200</v>
      </c>
      <c r="AJ70" s="1">
        <v>5338</v>
      </c>
      <c r="AK70" s="36">
        <v>1300</v>
      </c>
      <c r="AL70" s="36">
        <v>0.625</v>
      </c>
      <c r="AM70" s="3">
        <v>46143</v>
      </c>
      <c r="AN70" t="s">
        <v>298</v>
      </c>
      <c r="AO70" t="s">
        <v>322</v>
      </c>
      <c r="AQ70" t="str">
        <f t="shared" si="1"/>
        <v/>
      </c>
    </row>
    <row r="71" spans="1:43">
      <c r="A71" s="8">
        <v>46169</v>
      </c>
      <c r="B71" s="3"/>
      <c r="C71" s="66">
        <v>-4.3E-3</v>
      </c>
      <c r="D71" s="1">
        <v>65380</v>
      </c>
      <c r="E71" s="6">
        <v>0.37</v>
      </c>
      <c r="F71" s="7">
        <v>8058</v>
      </c>
      <c r="G71" t="s">
        <v>92</v>
      </c>
      <c r="H71">
        <v>0</v>
      </c>
      <c r="I71" t="s">
        <v>288</v>
      </c>
      <c r="J71" t="s">
        <v>289</v>
      </c>
      <c r="K71" t="s">
        <v>295</v>
      </c>
      <c r="L71" s="36">
        <v>5114</v>
      </c>
      <c r="M71">
        <v>-72</v>
      </c>
      <c r="N71" s="66">
        <v>-1.3899999999999999E-2</v>
      </c>
      <c r="O71" s="36">
        <v>5186</v>
      </c>
      <c r="P71" s="66">
        <v>-1.38E-2</v>
      </c>
      <c r="Q71" s="36">
        <v>5182</v>
      </c>
      <c r="R71" s="36">
        <v>5217</v>
      </c>
      <c r="S71" s="36">
        <v>5093</v>
      </c>
      <c r="T71" s="66">
        <v>-1.3100000000000001E-2</v>
      </c>
      <c r="U71" s="66">
        <v>-1.6999999999999999E-3</v>
      </c>
      <c r="V71" s="66">
        <v>-1.9699999999999999E-2</v>
      </c>
      <c r="W71" s="66">
        <v>4.1000000000000003E-3</v>
      </c>
      <c r="X71" s="1">
        <v>6807200</v>
      </c>
      <c r="Y71" s="1">
        <v>34939638</v>
      </c>
      <c r="Z71" s="1">
        <v>18975643</v>
      </c>
      <c r="AA71" s="2" t="s">
        <v>459</v>
      </c>
      <c r="AB71" s="1" t="s">
        <v>460</v>
      </c>
      <c r="AC71" s="1">
        <v>17.02</v>
      </c>
      <c r="AD71">
        <v>1.98</v>
      </c>
      <c r="AE71">
        <v>2.44</v>
      </c>
      <c r="AF71" t="s">
        <v>230</v>
      </c>
      <c r="AG71" s="1">
        <v>514000</v>
      </c>
      <c r="AH71" s="36">
        <v>5115</v>
      </c>
      <c r="AI71" s="1">
        <v>5400</v>
      </c>
      <c r="AJ71" s="1">
        <v>5113</v>
      </c>
      <c r="AK71" s="36">
        <v>3400</v>
      </c>
      <c r="AL71" s="36">
        <v>0.625</v>
      </c>
      <c r="AM71" s="3">
        <v>46143</v>
      </c>
      <c r="AN71" t="s">
        <v>298</v>
      </c>
      <c r="AO71" t="s">
        <v>322</v>
      </c>
      <c r="AQ71" t="str">
        <f t="shared" si="1"/>
        <v/>
      </c>
    </row>
    <row r="72" spans="1:43">
      <c r="A72" s="8">
        <v>46169</v>
      </c>
      <c r="B72" s="3"/>
      <c r="C72" s="66">
        <v>-4.3E-3</v>
      </c>
      <c r="D72" s="1">
        <v>65380</v>
      </c>
      <c r="E72" s="6">
        <v>0.37</v>
      </c>
      <c r="F72" s="7">
        <v>8233</v>
      </c>
      <c r="G72" t="s">
        <v>93</v>
      </c>
      <c r="H72">
        <v>0</v>
      </c>
      <c r="I72" t="s">
        <v>288</v>
      </c>
      <c r="J72" t="s">
        <v>289</v>
      </c>
      <c r="K72" t="s">
        <v>295</v>
      </c>
      <c r="L72" s="36">
        <v>1984</v>
      </c>
      <c r="M72">
        <v>28.5</v>
      </c>
      <c r="N72" s="66">
        <v>1.46E-2</v>
      </c>
      <c r="O72" s="36">
        <v>1955.5</v>
      </c>
      <c r="P72" s="66">
        <v>1.4500000000000001E-2</v>
      </c>
      <c r="Q72" s="36">
        <v>1956</v>
      </c>
      <c r="R72" s="36">
        <v>1989.5</v>
      </c>
      <c r="S72" s="36">
        <v>1950</v>
      </c>
      <c r="T72" s="66">
        <v>1.43E-2</v>
      </c>
      <c r="U72" s="66">
        <v>8.0999999999999996E-3</v>
      </c>
      <c r="V72" s="66">
        <v>-2.7000000000000001E-3</v>
      </c>
      <c r="W72" s="66">
        <v>1.7399999999999999E-2</v>
      </c>
      <c r="X72" s="1">
        <v>625400</v>
      </c>
      <c r="Y72" s="1">
        <v>1231832</v>
      </c>
      <c r="Z72" s="1">
        <v>605534</v>
      </c>
      <c r="AA72" s="2" t="s">
        <v>461</v>
      </c>
      <c r="AB72" s="1" t="s">
        <v>462</v>
      </c>
      <c r="AC72" s="1">
        <v>15.29</v>
      </c>
      <c r="AD72">
        <v>1.29</v>
      </c>
      <c r="AE72">
        <v>2.02</v>
      </c>
      <c r="AF72" t="s">
        <v>230</v>
      </c>
      <c r="AG72" s="1">
        <v>72900</v>
      </c>
      <c r="AH72" s="36">
        <v>1984.5</v>
      </c>
      <c r="AI72">
        <v>700</v>
      </c>
      <c r="AJ72" s="1">
        <v>1983.5</v>
      </c>
      <c r="AK72" s="36">
        <v>900</v>
      </c>
      <c r="AL72" s="36">
        <v>0.625</v>
      </c>
      <c r="AN72" t="s">
        <v>463</v>
      </c>
      <c r="AO72" t="s">
        <v>327</v>
      </c>
      <c r="AQ72" t="str">
        <f t="shared" si="1"/>
        <v/>
      </c>
    </row>
    <row r="73" spans="1:43">
      <c r="A73" s="8">
        <v>46169</v>
      </c>
      <c r="B73" s="3"/>
      <c r="C73" s="66">
        <v>-4.3E-3</v>
      </c>
      <c r="D73" s="1">
        <v>65380</v>
      </c>
      <c r="E73" s="6">
        <v>0.37</v>
      </c>
      <c r="F73" s="7">
        <v>8304</v>
      </c>
      <c r="G73" t="s">
        <v>94</v>
      </c>
      <c r="H73">
        <v>0</v>
      </c>
      <c r="I73" t="s">
        <v>288</v>
      </c>
      <c r="J73" t="s">
        <v>289</v>
      </c>
      <c r="K73" t="s">
        <v>290</v>
      </c>
      <c r="L73" s="36">
        <v>2665.5</v>
      </c>
      <c r="M73">
        <v>-80</v>
      </c>
      <c r="N73" s="66">
        <v>-2.9100000000000001E-2</v>
      </c>
      <c r="O73" s="36">
        <v>2745.5</v>
      </c>
      <c r="P73" s="66">
        <v>-2.9100000000000001E-2</v>
      </c>
      <c r="Q73" s="36">
        <v>2720</v>
      </c>
      <c r="R73" s="36">
        <v>2721</v>
      </c>
      <c r="S73" s="36">
        <v>2649</v>
      </c>
      <c r="T73" s="66">
        <v>-0.02</v>
      </c>
      <c r="U73" s="66">
        <v>1.2999999999999999E-3</v>
      </c>
      <c r="V73" s="66">
        <v>-2.0299999999999999E-2</v>
      </c>
      <c r="W73" s="66">
        <v>6.1999999999999998E-3</v>
      </c>
      <c r="X73" s="1">
        <v>1059300</v>
      </c>
      <c r="Y73" s="1">
        <v>2828908</v>
      </c>
      <c r="Z73" s="1">
        <v>372608</v>
      </c>
      <c r="AA73" s="2" t="s">
        <v>464</v>
      </c>
      <c r="AB73" s="1" t="s">
        <v>465</v>
      </c>
      <c r="AC73" s="1">
        <v>13.66</v>
      </c>
      <c r="AD73">
        <v>0.76</v>
      </c>
      <c r="AE73">
        <v>3.75</v>
      </c>
      <c r="AF73" t="s">
        <v>230</v>
      </c>
      <c r="AG73" s="1">
        <v>12900</v>
      </c>
      <c r="AH73" s="36">
        <v>2666</v>
      </c>
      <c r="AI73">
        <v>700</v>
      </c>
      <c r="AJ73" s="1">
        <v>2665.5</v>
      </c>
      <c r="AK73" s="36">
        <v>500</v>
      </c>
      <c r="AL73" s="36">
        <v>0.625</v>
      </c>
      <c r="AM73" s="3">
        <v>46156</v>
      </c>
      <c r="AN73" t="s">
        <v>298</v>
      </c>
      <c r="AO73" t="s">
        <v>434</v>
      </c>
      <c r="AQ73" t="str">
        <f t="shared" si="1"/>
        <v/>
      </c>
    </row>
    <row r="74" spans="1:43">
      <c r="A74" s="8">
        <v>46169</v>
      </c>
      <c r="B74" s="3"/>
      <c r="C74" s="66">
        <v>-4.3E-3</v>
      </c>
      <c r="D74" s="1">
        <v>65380</v>
      </c>
      <c r="E74" s="6">
        <v>0.37</v>
      </c>
      <c r="F74" s="7">
        <v>8316</v>
      </c>
      <c r="G74" t="s">
        <v>95</v>
      </c>
      <c r="H74">
        <v>0</v>
      </c>
      <c r="I74" t="s">
        <v>288</v>
      </c>
      <c r="J74" t="s">
        <v>289</v>
      </c>
      <c r="K74" t="s">
        <v>295</v>
      </c>
      <c r="L74" s="36">
        <v>5968</v>
      </c>
      <c r="M74">
        <v>-97</v>
      </c>
      <c r="N74" s="66">
        <v>-1.6E-2</v>
      </c>
      <c r="O74" s="36">
        <v>6065</v>
      </c>
      <c r="P74" s="66">
        <v>-1.5900000000000001E-2</v>
      </c>
      <c r="Q74" s="36">
        <v>6017</v>
      </c>
      <c r="R74" s="36">
        <v>6030</v>
      </c>
      <c r="S74" s="36">
        <v>5933</v>
      </c>
      <c r="T74" s="66">
        <v>-8.0999999999999996E-3</v>
      </c>
      <c r="U74" s="66">
        <v>2.9999999999999997E-4</v>
      </c>
      <c r="V74" s="66">
        <v>-1.0200000000000001E-2</v>
      </c>
      <c r="W74" s="66">
        <v>5.7999999999999996E-3</v>
      </c>
      <c r="X74" s="1">
        <v>9807600</v>
      </c>
      <c r="Y74" s="1">
        <v>58542829</v>
      </c>
      <c r="Z74" s="1">
        <v>22842508</v>
      </c>
      <c r="AA74" s="2" t="s">
        <v>466</v>
      </c>
      <c r="AB74" s="1" t="s">
        <v>467</v>
      </c>
      <c r="AC74" s="1">
        <v>13.25</v>
      </c>
      <c r="AD74">
        <v>1.44</v>
      </c>
      <c r="AE74">
        <v>3.02</v>
      </c>
      <c r="AF74" t="s">
        <v>230</v>
      </c>
      <c r="AG74" s="1">
        <v>709700</v>
      </c>
      <c r="AH74" s="36">
        <v>5969</v>
      </c>
      <c r="AI74" s="1">
        <v>1500</v>
      </c>
      <c r="AJ74" s="1">
        <v>5968</v>
      </c>
      <c r="AK74" s="36">
        <v>1900</v>
      </c>
      <c r="AL74" s="36">
        <v>0.625</v>
      </c>
      <c r="AM74" s="3">
        <v>46155</v>
      </c>
      <c r="AN74" t="s">
        <v>298</v>
      </c>
      <c r="AO74" t="s">
        <v>434</v>
      </c>
      <c r="AQ74" t="str">
        <f t="shared" si="1"/>
        <v/>
      </c>
    </row>
    <row r="75" spans="1:43">
      <c r="A75" s="8">
        <v>46169</v>
      </c>
      <c r="B75" s="3"/>
      <c r="C75" s="66">
        <v>-4.3E-3</v>
      </c>
      <c r="D75" s="1">
        <v>65380</v>
      </c>
      <c r="E75" s="6">
        <v>0.37</v>
      </c>
      <c r="F75" s="7">
        <v>8331</v>
      </c>
      <c r="G75" t="s">
        <v>96</v>
      </c>
      <c r="H75">
        <v>0</v>
      </c>
      <c r="I75" t="s">
        <v>288</v>
      </c>
      <c r="J75" t="s">
        <v>289</v>
      </c>
      <c r="K75" t="s">
        <v>290</v>
      </c>
      <c r="L75" s="36">
        <v>2337</v>
      </c>
      <c r="M75">
        <v>-16</v>
      </c>
      <c r="N75" s="66">
        <v>-6.7999999999999996E-3</v>
      </c>
      <c r="O75" s="36">
        <v>2353</v>
      </c>
      <c r="P75" s="66">
        <v>-6.7000000000000002E-3</v>
      </c>
      <c r="Q75" s="36">
        <v>2325</v>
      </c>
      <c r="R75" s="36">
        <v>2344.5</v>
      </c>
      <c r="S75" s="36">
        <v>2293</v>
      </c>
      <c r="T75" s="66">
        <v>5.1000000000000004E-3</v>
      </c>
      <c r="U75" s="66">
        <v>5.1000000000000004E-3</v>
      </c>
      <c r="V75" s="66">
        <v>-3.0999999999999999E-3</v>
      </c>
      <c r="W75" s="66">
        <v>1.9099999999999999E-2</v>
      </c>
      <c r="X75" s="1">
        <v>1383100</v>
      </c>
      <c r="Y75" s="1">
        <v>3215552</v>
      </c>
      <c r="Z75" s="1">
        <v>1812392</v>
      </c>
      <c r="AA75" s="2" t="s">
        <v>468</v>
      </c>
      <c r="AB75" s="1" t="s">
        <v>469</v>
      </c>
      <c r="AC75" s="1">
        <v>15.17</v>
      </c>
      <c r="AD75">
        <v>1.29</v>
      </c>
      <c r="AE75">
        <v>2.74</v>
      </c>
      <c r="AF75" t="s">
        <v>230</v>
      </c>
      <c r="AG75" s="1">
        <v>45900</v>
      </c>
      <c r="AH75" s="36">
        <v>2337.5</v>
      </c>
      <c r="AI75">
        <v>400</v>
      </c>
      <c r="AJ75" s="1">
        <v>2337</v>
      </c>
      <c r="AK75" s="36">
        <v>100</v>
      </c>
      <c r="AL75" s="36">
        <v>0.625</v>
      </c>
      <c r="AM75" s="3">
        <v>46157</v>
      </c>
      <c r="AN75" t="s">
        <v>298</v>
      </c>
      <c r="AO75" t="s">
        <v>434</v>
      </c>
      <c r="AQ75" t="str">
        <f t="shared" si="1"/>
        <v/>
      </c>
    </row>
    <row r="76" spans="1:43">
      <c r="A76" s="8">
        <v>46169</v>
      </c>
      <c r="B76" s="3"/>
      <c r="C76" s="66">
        <v>-4.3E-3</v>
      </c>
      <c r="D76" s="1">
        <v>65380</v>
      </c>
      <c r="E76" s="6">
        <v>0.37</v>
      </c>
      <c r="F76" s="7">
        <v>8424</v>
      </c>
      <c r="G76" t="s">
        <v>97</v>
      </c>
      <c r="H76">
        <v>0</v>
      </c>
      <c r="I76" t="s">
        <v>288</v>
      </c>
      <c r="J76" t="s">
        <v>289</v>
      </c>
      <c r="K76" t="s">
        <v>295</v>
      </c>
      <c r="L76" s="36">
        <v>4187</v>
      </c>
      <c r="M76">
        <v>-11</v>
      </c>
      <c r="N76" s="66">
        <v>-2.5999999999999999E-3</v>
      </c>
      <c r="O76" s="36">
        <v>4198</v>
      </c>
      <c r="P76" s="66">
        <v>-2.5999999999999999E-3</v>
      </c>
      <c r="Q76" s="36">
        <v>4190</v>
      </c>
      <c r="R76" s="36">
        <v>4200</v>
      </c>
      <c r="S76" s="36">
        <v>4151</v>
      </c>
      <c r="T76" s="66">
        <v>-6.9999999999999999E-4</v>
      </c>
      <c r="U76" s="66">
        <v>-2.8E-3</v>
      </c>
      <c r="V76" s="66">
        <v>-3.0000000000000001E-3</v>
      </c>
      <c r="W76" s="66">
        <v>8.6E-3</v>
      </c>
      <c r="X76" s="1">
        <v>126900</v>
      </c>
      <c r="Y76" s="1">
        <v>530896</v>
      </c>
      <c r="Z76" s="1">
        <v>380445</v>
      </c>
      <c r="AA76" s="2" t="s">
        <v>470</v>
      </c>
      <c r="AB76" s="1" t="s">
        <v>471</v>
      </c>
      <c r="AC76" s="1">
        <v>7.86</v>
      </c>
      <c r="AD76">
        <v>0.75</v>
      </c>
      <c r="AE76">
        <v>4.1100000000000003</v>
      </c>
      <c r="AF76" t="s">
        <v>230</v>
      </c>
      <c r="AG76" s="1">
        <v>28500</v>
      </c>
      <c r="AH76" s="36">
        <v>4187</v>
      </c>
      <c r="AI76">
        <v>600</v>
      </c>
      <c r="AJ76" s="1">
        <v>4186</v>
      </c>
      <c r="AK76" s="36">
        <v>100</v>
      </c>
      <c r="AL76" s="36">
        <v>0.625</v>
      </c>
      <c r="AM76" s="3">
        <v>46154</v>
      </c>
      <c r="AN76" t="s">
        <v>298</v>
      </c>
      <c r="AO76" t="s">
        <v>472</v>
      </c>
      <c r="AQ76" t="str">
        <f t="shared" si="1"/>
        <v/>
      </c>
    </row>
    <row r="77" spans="1:43">
      <c r="A77" s="8">
        <v>46169</v>
      </c>
      <c r="B77" s="3"/>
      <c r="C77" s="66">
        <v>-4.3E-3</v>
      </c>
      <c r="D77" s="1">
        <v>65380</v>
      </c>
      <c r="E77" s="6">
        <v>0.37</v>
      </c>
      <c r="F77" s="7">
        <v>8425</v>
      </c>
      <c r="G77" t="s">
        <v>98</v>
      </c>
      <c r="H77">
        <v>0</v>
      </c>
      <c r="I77" t="s">
        <v>288</v>
      </c>
      <c r="J77" t="s">
        <v>289</v>
      </c>
      <c r="K77" t="s">
        <v>295</v>
      </c>
      <c r="L77" s="36">
        <v>1299</v>
      </c>
      <c r="M77">
        <v>0</v>
      </c>
      <c r="N77" s="66">
        <v>0</v>
      </c>
      <c r="O77" s="36">
        <v>1299</v>
      </c>
      <c r="P77" s="66">
        <v>0</v>
      </c>
      <c r="Q77" s="36">
        <v>1298</v>
      </c>
      <c r="R77" s="36">
        <v>1308</v>
      </c>
      <c r="S77" s="36">
        <v>1292</v>
      </c>
      <c r="T77" s="66">
        <v>6.9999999999999999E-4</v>
      </c>
      <c r="U77" s="66">
        <v>-4.4999999999999997E-3</v>
      </c>
      <c r="V77" s="66">
        <v>-6.7999999999999996E-3</v>
      </c>
      <c r="W77" s="66">
        <v>5.4000000000000003E-3</v>
      </c>
      <c r="X77" s="1">
        <v>428300</v>
      </c>
      <c r="Y77" s="1">
        <v>556413</v>
      </c>
      <c r="Z77" s="1">
        <v>367183</v>
      </c>
      <c r="AA77" s="2" t="s">
        <v>473</v>
      </c>
      <c r="AB77" s="1" t="s">
        <v>474</v>
      </c>
      <c r="AC77" s="1">
        <v>7.79</v>
      </c>
      <c r="AD77">
        <v>0.85</v>
      </c>
      <c r="AE77">
        <v>4</v>
      </c>
      <c r="AF77" t="s">
        <v>230</v>
      </c>
      <c r="AG77" s="1">
        <v>170400</v>
      </c>
      <c r="AH77" s="36">
        <v>1300</v>
      </c>
      <c r="AI77" s="1">
        <v>1900</v>
      </c>
      <c r="AJ77" s="1">
        <v>1299</v>
      </c>
      <c r="AK77" s="36">
        <v>3200</v>
      </c>
      <c r="AL77" s="36">
        <v>0.62430555555555556</v>
      </c>
      <c r="AM77" s="3">
        <v>46156</v>
      </c>
      <c r="AN77" t="s">
        <v>298</v>
      </c>
      <c r="AO77" t="s">
        <v>472</v>
      </c>
      <c r="AQ77" t="str">
        <f t="shared" si="1"/>
        <v/>
      </c>
    </row>
    <row r="78" spans="1:43">
      <c r="A78" s="8">
        <v>46169</v>
      </c>
      <c r="B78" s="3"/>
      <c r="C78" s="66">
        <v>-4.3E-3</v>
      </c>
      <c r="D78" s="1">
        <v>65380</v>
      </c>
      <c r="E78" s="6">
        <v>0.37</v>
      </c>
      <c r="F78" s="7">
        <v>8591</v>
      </c>
      <c r="G78" t="s">
        <v>99</v>
      </c>
      <c r="H78">
        <v>0</v>
      </c>
      <c r="I78" t="s">
        <v>288</v>
      </c>
      <c r="J78" t="s">
        <v>289</v>
      </c>
      <c r="K78" t="s">
        <v>290</v>
      </c>
      <c r="L78" s="36">
        <v>6195</v>
      </c>
      <c r="M78">
        <v>-167</v>
      </c>
      <c r="N78" s="66">
        <v>-2.6200000000000001E-2</v>
      </c>
      <c r="O78" s="36">
        <v>6362</v>
      </c>
      <c r="P78" s="66">
        <v>-2.6200000000000001E-2</v>
      </c>
      <c r="Q78" s="36">
        <v>6335</v>
      </c>
      <c r="R78" s="36">
        <v>6378</v>
      </c>
      <c r="S78" s="36">
        <v>6188</v>
      </c>
      <c r="T78" s="66">
        <v>-2.1999999999999999E-2</v>
      </c>
      <c r="U78" s="66">
        <v>-1.1900000000000001E-2</v>
      </c>
      <c r="V78" s="66">
        <v>-2.86E-2</v>
      </c>
      <c r="W78" s="66">
        <v>1.1000000000000001E-3</v>
      </c>
      <c r="X78" s="1">
        <v>2666500</v>
      </c>
      <c r="Y78" s="1">
        <v>16741769</v>
      </c>
      <c r="Z78" s="1">
        <v>6963840</v>
      </c>
      <c r="AA78" s="2" t="s">
        <v>475</v>
      </c>
      <c r="AB78" s="1" t="s">
        <v>476</v>
      </c>
      <c r="AC78" s="1">
        <v>12.87</v>
      </c>
      <c r="AD78">
        <v>1.51</v>
      </c>
      <c r="AE78">
        <v>3.02</v>
      </c>
      <c r="AF78" t="s">
        <v>230</v>
      </c>
      <c r="AG78" s="1">
        <v>245700</v>
      </c>
      <c r="AH78" s="36">
        <v>6196</v>
      </c>
      <c r="AI78" s="1">
        <v>500</v>
      </c>
      <c r="AJ78" s="1">
        <v>6195</v>
      </c>
      <c r="AK78" s="36">
        <v>900</v>
      </c>
      <c r="AL78" s="36">
        <v>0.625</v>
      </c>
      <c r="AM78" s="3">
        <v>46153</v>
      </c>
      <c r="AN78" t="s">
        <v>298</v>
      </c>
      <c r="AO78" t="s">
        <v>472</v>
      </c>
      <c r="AQ78" t="str">
        <f t="shared" si="1"/>
        <v/>
      </c>
    </row>
    <row r="79" spans="1:43">
      <c r="A79" s="8">
        <v>46169</v>
      </c>
      <c r="B79" s="3"/>
      <c r="C79" s="66">
        <v>-4.3E-3</v>
      </c>
      <c r="D79" s="1">
        <v>65380</v>
      </c>
      <c r="E79" s="6">
        <v>0.37</v>
      </c>
      <c r="F79" s="7">
        <v>8593</v>
      </c>
      <c r="G79" t="s">
        <v>100</v>
      </c>
      <c r="H79">
        <v>0</v>
      </c>
      <c r="I79" t="s">
        <v>288</v>
      </c>
      <c r="J79" t="s">
        <v>289</v>
      </c>
      <c r="K79" t="s">
        <v>290</v>
      </c>
      <c r="L79" s="36">
        <v>1311</v>
      </c>
      <c r="M79">
        <v>-24</v>
      </c>
      <c r="N79" s="66">
        <v>-1.7999999999999999E-2</v>
      </c>
      <c r="O79" s="36">
        <v>1335</v>
      </c>
      <c r="P79" s="66">
        <v>-1.7899999999999999E-2</v>
      </c>
      <c r="Q79" s="36">
        <v>1339</v>
      </c>
      <c r="R79" s="36">
        <v>1341</v>
      </c>
      <c r="S79" s="36">
        <v>1308</v>
      </c>
      <c r="T79" s="66">
        <v>-2.0899999999999998E-2</v>
      </c>
      <c r="U79" s="66">
        <v>6.9999999999999999E-4</v>
      </c>
      <c r="V79" s="66">
        <v>-2.23E-2</v>
      </c>
      <c r="W79" s="66">
        <v>2.2000000000000001E-3</v>
      </c>
      <c r="X79" s="1">
        <v>4812600</v>
      </c>
      <c r="Y79" s="1">
        <v>6354721</v>
      </c>
      <c r="Z79" s="1">
        <v>1923121</v>
      </c>
      <c r="AA79" s="2" t="s">
        <v>477</v>
      </c>
      <c r="AB79" s="1" t="s">
        <v>478</v>
      </c>
      <c r="AC79" s="1">
        <v>11.76</v>
      </c>
      <c r="AD79">
        <v>0.94</v>
      </c>
      <c r="AE79">
        <v>3.89</v>
      </c>
      <c r="AF79" t="s">
        <v>230</v>
      </c>
      <c r="AG79" s="1">
        <v>898900</v>
      </c>
      <c r="AH79" s="36">
        <v>1311</v>
      </c>
      <c r="AI79" s="1">
        <v>6600</v>
      </c>
      <c r="AJ79" s="1">
        <v>1310.5</v>
      </c>
      <c r="AK79" s="36">
        <v>4900</v>
      </c>
      <c r="AL79" s="36">
        <v>0.625</v>
      </c>
      <c r="AM79" s="3">
        <v>46157</v>
      </c>
      <c r="AN79" t="s">
        <v>298</v>
      </c>
      <c r="AO79" t="s">
        <v>472</v>
      </c>
      <c r="AQ79" t="str">
        <f t="shared" si="1"/>
        <v/>
      </c>
    </row>
    <row r="80" spans="1:43">
      <c r="A80" s="8">
        <v>46169</v>
      </c>
      <c r="B80" s="3"/>
      <c r="C80" s="66">
        <v>-4.3E-3</v>
      </c>
      <c r="D80" s="1">
        <v>65380</v>
      </c>
      <c r="E80" s="6">
        <v>0.37</v>
      </c>
      <c r="F80" s="7">
        <v>8604</v>
      </c>
      <c r="G80" t="s">
        <v>101</v>
      </c>
      <c r="H80">
        <v>0</v>
      </c>
      <c r="I80" t="s">
        <v>288</v>
      </c>
      <c r="J80" t="s">
        <v>289</v>
      </c>
      <c r="K80" t="s">
        <v>290</v>
      </c>
      <c r="L80" s="36">
        <v>1262</v>
      </c>
      <c r="M80">
        <v>-7</v>
      </c>
      <c r="N80" s="66">
        <v>-5.4999999999999997E-3</v>
      </c>
      <c r="O80" s="36">
        <v>1269</v>
      </c>
      <c r="P80" s="66">
        <v>-5.4999999999999997E-3</v>
      </c>
      <c r="Q80" s="36">
        <v>1251.5</v>
      </c>
      <c r="R80" s="36">
        <v>1263.5</v>
      </c>
      <c r="S80" s="36">
        <v>1247.5</v>
      </c>
      <c r="T80" s="66">
        <v>8.3000000000000001E-3</v>
      </c>
      <c r="U80" s="66">
        <v>-6.9999999999999999E-4</v>
      </c>
      <c r="V80" s="66">
        <v>-1.1000000000000001E-3</v>
      </c>
      <c r="W80" s="66">
        <v>1.1599999999999999E-2</v>
      </c>
      <c r="X80" s="1">
        <v>4629600</v>
      </c>
      <c r="Y80" s="1">
        <v>5817140</v>
      </c>
      <c r="Z80" s="1">
        <v>3897766</v>
      </c>
      <c r="AA80" s="2" t="s">
        <v>479</v>
      </c>
      <c r="AB80" s="1" t="s">
        <v>480</v>
      </c>
      <c r="AC80" s="1">
        <v>10.16</v>
      </c>
      <c r="AD80">
        <v>0.98</v>
      </c>
      <c r="AE80">
        <v>4.04</v>
      </c>
      <c r="AF80" t="s">
        <v>230</v>
      </c>
      <c r="AG80" s="1">
        <v>710400</v>
      </c>
      <c r="AH80" s="36">
        <v>1262.5</v>
      </c>
      <c r="AI80" s="1">
        <v>4100</v>
      </c>
      <c r="AJ80" s="1">
        <v>1262</v>
      </c>
      <c r="AK80" s="36">
        <v>4600</v>
      </c>
      <c r="AL80" s="36">
        <v>0.625</v>
      </c>
      <c r="AN80" t="s">
        <v>298</v>
      </c>
      <c r="AO80" t="s">
        <v>481</v>
      </c>
      <c r="AQ80" t="str">
        <f t="shared" si="1"/>
        <v/>
      </c>
    </row>
    <row r="81" spans="1:43">
      <c r="A81" s="8">
        <v>46169</v>
      </c>
      <c r="B81" s="3"/>
      <c r="C81" s="66">
        <v>-4.3E-3</v>
      </c>
      <c r="D81" s="1">
        <v>65380</v>
      </c>
      <c r="E81" s="6">
        <v>0.37</v>
      </c>
      <c r="F81" s="7">
        <v>8697</v>
      </c>
      <c r="G81" t="s">
        <v>102</v>
      </c>
      <c r="H81">
        <v>0</v>
      </c>
      <c r="I81" t="s">
        <v>288</v>
      </c>
      <c r="J81" t="s">
        <v>289</v>
      </c>
      <c r="K81" t="s">
        <v>295</v>
      </c>
      <c r="L81" s="36">
        <v>1973.5</v>
      </c>
      <c r="M81">
        <v>-16.5</v>
      </c>
      <c r="N81" s="66">
        <v>-8.3000000000000001E-3</v>
      </c>
      <c r="O81" s="36">
        <v>1990</v>
      </c>
      <c r="P81" s="66">
        <v>-8.2000000000000007E-3</v>
      </c>
      <c r="Q81" s="36">
        <v>1995</v>
      </c>
      <c r="R81" s="36">
        <v>2031.5</v>
      </c>
      <c r="S81" s="36">
        <v>1969.5</v>
      </c>
      <c r="T81" s="66">
        <v>-1.0699999999999999E-2</v>
      </c>
      <c r="U81" s="66">
        <v>-1.5E-3</v>
      </c>
      <c r="V81" s="66">
        <v>-2.8500000000000001E-2</v>
      </c>
      <c r="W81" s="66">
        <v>2E-3</v>
      </c>
      <c r="X81" s="1">
        <v>3345900</v>
      </c>
      <c r="Y81" s="1">
        <v>6655944</v>
      </c>
      <c r="Z81" s="1">
        <v>2036228</v>
      </c>
      <c r="AA81" s="2" t="s">
        <v>482</v>
      </c>
      <c r="AB81" s="1" t="s">
        <v>483</v>
      </c>
      <c r="AC81" s="1">
        <v>26.17</v>
      </c>
      <c r="AD81">
        <v>5.87</v>
      </c>
      <c r="AE81">
        <v>3.09</v>
      </c>
      <c r="AF81" t="s">
        <v>230</v>
      </c>
      <c r="AG81" s="1">
        <v>94600</v>
      </c>
      <c r="AH81" s="36">
        <v>1974</v>
      </c>
      <c r="AI81" s="1">
        <v>600</v>
      </c>
      <c r="AJ81" s="1">
        <v>1973.5</v>
      </c>
      <c r="AK81" s="36">
        <v>1500</v>
      </c>
      <c r="AL81" s="36">
        <v>0.625</v>
      </c>
      <c r="AM81" s="3">
        <v>46140</v>
      </c>
      <c r="AN81" t="s">
        <v>298</v>
      </c>
      <c r="AO81" t="s">
        <v>472</v>
      </c>
      <c r="AQ81" t="str">
        <f t="shared" si="1"/>
        <v/>
      </c>
    </row>
    <row r="82" spans="1:43">
      <c r="A82" s="8">
        <v>46169</v>
      </c>
      <c r="B82" s="3"/>
      <c r="C82" s="66">
        <v>-4.3E-3</v>
      </c>
      <c r="D82" s="1">
        <v>65380</v>
      </c>
      <c r="E82" s="6">
        <v>0.37</v>
      </c>
      <c r="F82" s="7">
        <v>8830</v>
      </c>
      <c r="G82" t="s">
        <v>103</v>
      </c>
      <c r="H82">
        <v>0</v>
      </c>
      <c r="I82" t="s">
        <v>288</v>
      </c>
      <c r="J82" t="s">
        <v>289</v>
      </c>
      <c r="K82" t="s">
        <v>290</v>
      </c>
      <c r="L82" s="36">
        <v>3719</v>
      </c>
      <c r="M82">
        <v>-237</v>
      </c>
      <c r="N82" s="66">
        <v>-5.9900000000000002E-2</v>
      </c>
      <c r="O82" s="36">
        <v>3956</v>
      </c>
      <c r="P82" s="66">
        <v>-5.9900000000000002E-2</v>
      </c>
      <c r="Q82" s="36">
        <v>3900</v>
      </c>
      <c r="R82" s="36">
        <v>3913</v>
      </c>
      <c r="S82" s="36">
        <v>3712</v>
      </c>
      <c r="T82" s="66">
        <v>-4.6399999999999997E-2</v>
      </c>
      <c r="U82" s="66">
        <v>-6.1000000000000004E-3</v>
      </c>
      <c r="V82" s="66">
        <v>-4.9500000000000002E-2</v>
      </c>
      <c r="W82" s="66">
        <v>1.8E-3</v>
      </c>
      <c r="X82" s="1">
        <v>3346000</v>
      </c>
      <c r="Y82" s="1">
        <v>12677678</v>
      </c>
      <c r="Z82" s="1">
        <v>3480984</v>
      </c>
      <c r="AA82" s="2" t="s">
        <v>484</v>
      </c>
      <c r="AB82" s="1" t="s">
        <v>485</v>
      </c>
      <c r="AC82" s="1">
        <v>15.4</v>
      </c>
      <c r="AD82">
        <v>1.39</v>
      </c>
      <c r="AE82">
        <v>1.4</v>
      </c>
      <c r="AF82" t="s">
        <v>230</v>
      </c>
      <c r="AG82" s="1">
        <v>56400</v>
      </c>
      <c r="AH82" s="36">
        <v>3720</v>
      </c>
      <c r="AI82" s="1">
        <v>2500</v>
      </c>
      <c r="AJ82" s="1">
        <v>3719</v>
      </c>
      <c r="AK82" s="36">
        <v>400</v>
      </c>
      <c r="AL82" s="36">
        <v>0.625</v>
      </c>
      <c r="AM82" s="3">
        <v>46155</v>
      </c>
      <c r="AN82" t="s">
        <v>298</v>
      </c>
      <c r="AO82" t="s">
        <v>332</v>
      </c>
      <c r="AQ82" t="str">
        <f t="shared" si="1"/>
        <v/>
      </c>
    </row>
    <row r="83" spans="1:43">
      <c r="A83" s="8">
        <v>46169</v>
      </c>
      <c r="B83" s="3"/>
      <c r="C83" s="66">
        <v>-4.3E-3</v>
      </c>
      <c r="D83" s="1">
        <v>65380</v>
      </c>
      <c r="E83" s="6">
        <v>0.37</v>
      </c>
      <c r="F83" s="7">
        <v>9020</v>
      </c>
      <c r="G83" t="s">
        <v>104</v>
      </c>
      <c r="H83">
        <v>0</v>
      </c>
      <c r="I83" t="s">
        <v>288</v>
      </c>
      <c r="J83" t="s">
        <v>289</v>
      </c>
      <c r="K83" t="s">
        <v>295</v>
      </c>
      <c r="L83" s="36">
        <v>3517</v>
      </c>
      <c r="M83">
        <v>-34</v>
      </c>
      <c r="N83" s="66">
        <v>-9.5999999999999992E-3</v>
      </c>
      <c r="O83" s="36">
        <v>3551</v>
      </c>
      <c r="P83" s="66">
        <v>-9.4999999999999998E-3</v>
      </c>
      <c r="Q83" s="36">
        <v>3532</v>
      </c>
      <c r="R83" s="36">
        <v>3535</v>
      </c>
      <c r="S83" s="36">
        <v>3458</v>
      </c>
      <c r="T83" s="66">
        <v>-4.1999999999999997E-3</v>
      </c>
      <c r="U83" s="66">
        <v>3.8999999999999998E-3</v>
      </c>
      <c r="V83" s="66">
        <v>-5.0000000000000001E-3</v>
      </c>
      <c r="W83" s="66">
        <v>1.7000000000000001E-2</v>
      </c>
      <c r="X83" s="1">
        <v>2120000</v>
      </c>
      <c r="Y83" s="1">
        <v>7420068</v>
      </c>
      <c r="Z83" s="1">
        <v>3989727</v>
      </c>
      <c r="AA83" s="2" t="s">
        <v>486</v>
      </c>
      <c r="AB83" s="1" t="s">
        <v>487</v>
      </c>
      <c r="AC83" s="1">
        <v>15.57</v>
      </c>
      <c r="AD83">
        <v>1.3</v>
      </c>
      <c r="AE83">
        <v>2.39</v>
      </c>
      <c r="AF83" t="s">
        <v>230</v>
      </c>
      <c r="AG83" s="1">
        <v>76000</v>
      </c>
      <c r="AH83" s="36">
        <v>3518</v>
      </c>
      <c r="AI83" s="1">
        <v>1800</v>
      </c>
      <c r="AJ83" s="1">
        <v>3517</v>
      </c>
      <c r="AK83" s="36">
        <v>1200</v>
      </c>
      <c r="AL83" s="36">
        <v>0.625</v>
      </c>
      <c r="AM83" s="3">
        <v>46142</v>
      </c>
      <c r="AN83" t="s">
        <v>298</v>
      </c>
      <c r="AO83" t="s">
        <v>488</v>
      </c>
      <c r="AQ83" t="str">
        <f t="shared" si="1"/>
        <v/>
      </c>
    </row>
    <row r="84" spans="1:43">
      <c r="A84" s="8">
        <v>46169</v>
      </c>
      <c r="B84" s="3"/>
      <c r="C84" s="66">
        <v>-4.3E-3</v>
      </c>
      <c r="D84" s="1">
        <v>65380</v>
      </c>
      <c r="E84" s="6">
        <v>0.37</v>
      </c>
      <c r="F84" s="7">
        <v>9024</v>
      </c>
      <c r="G84" t="s">
        <v>105</v>
      </c>
      <c r="H84">
        <v>0</v>
      </c>
      <c r="I84" t="s">
        <v>288</v>
      </c>
      <c r="J84" t="s">
        <v>289</v>
      </c>
      <c r="K84" t="s">
        <v>295</v>
      </c>
      <c r="L84" s="36">
        <v>2882</v>
      </c>
      <c r="M84">
        <v>-55</v>
      </c>
      <c r="N84" s="66">
        <v>-1.8700000000000001E-2</v>
      </c>
      <c r="O84" s="36">
        <v>2937</v>
      </c>
      <c r="P84" s="66">
        <v>-1.8700000000000001E-2</v>
      </c>
      <c r="Q84" s="36">
        <v>2907.5</v>
      </c>
      <c r="R84" s="36">
        <v>2928.5</v>
      </c>
      <c r="S84" s="36">
        <v>2827</v>
      </c>
      <c r="T84" s="66">
        <v>-8.6999999999999994E-3</v>
      </c>
      <c r="U84" s="66">
        <v>1.21E-2</v>
      </c>
      <c r="V84" s="66">
        <v>-1.5800000000000002E-2</v>
      </c>
      <c r="W84" s="66">
        <v>1.9400000000000001E-2</v>
      </c>
      <c r="X84" s="1">
        <v>1546800</v>
      </c>
      <c r="Y84" s="1">
        <v>4434286</v>
      </c>
      <c r="Z84" s="1">
        <v>881245</v>
      </c>
      <c r="AA84" s="2" t="s">
        <v>489</v>
      </c>
      <c r="AB84" s="1" t="s">
        <v>490</v>
      </c>
      <c r="AC84" s="1">
        <v>27.13</v>
      </c>
      <c r="AD84">
        <v>1.28</v>
      </c>
      <c r="AE84">
        <v>1.46</v>
      </c>
      <c r="AF84" t="s">
        <v>230</v>
      </c>
      <c r="AG84" s="1">
        <v>77000</v>
      </c>
      <c r="AH84" s="36">
        <v>2882.5</v>
      </c>
      <c r="AI84">
        <v>200</v>
      </c>
      <c r="AJ84" s="1">
        <v>2882</v>
      </c>
      <c r="AK84" s="36">
        <v>300</v>
      </c>
      <c r="AL84" s="36">
        <v>0.625</v>
      </c>
      <c r="AM84" s="3">
        <v>46156</v>
      </c>
      <c r="AN84" t="s">
        <v>298</v>
      </c>
      <c r="AO84" t="s">
        <v>488</v>
      </c>
      <c r="AQ84" t="str">
        <f t="shared" si="1"/>
        <v/>
      </c>
    </row>
    <row r="85" spans="1:43">
      <c r="A85" s="8">
        <v>46169</v>
      </c>
      <c r="B85" s="3"/>
      <c r="C85" s="66">
        <v>-4.3E-3</v>
      </c>
      <c r="D85" s="1">
        <v>65380</v>
      </c>
      <c r="E85" s="6">
        <v>0.37</v>
      </c>
      <c r="F85" s="7">
        <v>9069</v>
      </c>
      <c r="G85" t="s">
        <v>106</v>
      </c>
      <c r="H85">
        <v>0</v>
      </c>
      <c r="I85" t="s">
        <v>288</v>
      </c>
      <c r="J85" t="s">
        <v>289</v>
      </c>
      <c r="K85" t="s">
        <v>290</v>
      </c>
      <c r="L85" s="36">
        <v>1921.5</v>
      </c>
      <c r="M85">
        <v>4</v>
      </c>
      <c r="N85" s="66">
        <v>2.0999999999999999E-3</v>
      </c>
      <c r="O85" s="36">
        <v>1917.5</v>
      </c>
      <c r="P85" s="66">
        <v>2E-3</v>
      </c>
      <c r="Q85" s="36">
        <v>1932</v>
      </c>
      <c r="R85" s="36">
        <v>1932</v>
      </c>
      <c r="S85" s="36">
        <v>1897.5</v>
      </c>
      <c r="T85" s="66">
        <v>-5.4000000000000003E-3</v>
      </c>
      <c r="U85" s="66">
        <v>5.7000000000000002E-3</v>
      </c>
      <c r="V85" s="66">
        <v>-5.4000000000000003E-3</v>
      </c>
      <c r="W85" s="66">
        <v>1.26E-2</v>
      </c>
      <c r="X85" s="1">
        <v>380200</v>
      </c>
      <c r="Y85" s="1">
        <v>728852</v>
      </c>
      <c r="Z85" s="1">
        <v>337593</v>
      </c>
      <c r="AA85" s="2" t="s">
        <v>491</v>
      </c>
      <c r="AB85" s="1" t="s">
        <v>492</v>
      </c>
      <c r="AC85" s="1">
        <v>13.74</v>
      </c>
      <c r="AD85">
        <v>1.41</v>
      </c>
      <c r="AE85">
        <v>2.91</v>
      </c>
      <c r="AF85" t="s">
        <v>230</v>
      </c>
      <c r="AG85" s="1">
        <v>28300</v>
      </c>
      <c r="AH85" s="36">
        <v>1921.5</v>
      </c>
      <c r="AI85">
        <v>400</v>
      </c>
      <c r="AJ85" s="1">
        <v>1921</v>
      </c>
      <c r="AK85" s="36">
        <v>500</v>
      </c>
      <c r="AL85" s="36">
        <v>0.625</v>
      </c>
      <c r="AM85" s="3">
        <v>46155</v>
      </c>
      <c r="AN85" t="s">
        <v>298</v>
      </c>
      <c r="AO85" t="s">
        <v>488</v>
      </c>
      <c r="AQ85" t="str">
        <f t="shared" si="1"/>
        <v/>
      </c>
    </row>
    <row r="86" spans="1:43">
      <c r="A86" s="8">
        <v>46169</v>
      </c>
      <c r="B86" s="3"/>
      <c r="C86" s="66">
        <v>-4.3E-3</v>
      </c>
      <c r="D86" s="1">
        <v>65380</v>
      </c>
      <c r="E86" s="6">
        <v>0.37</v>
      </c>
      <c r="F86" s="7">
        <v>9227</v>
      </c>
      <c r="G86" t="s">
        <v>107</v>
      </c>
      <c r="H86">
        <v>0</v>
      </c>
      <c r="I86" t="s">
        <v>347</v>
      </c>
      <c r="J86" t="s">
        <v>289</v>
      </c>
      <c r="K86" t="s">
        <v>290</v>
      </c>
      <c r="L86" s="36">
        <v>1219</v>
      </c>
      <c r="M86">
        <v>104</v>
      </c>
      <c r="N86" s="66">
        <v>9.3299999999999994E-2</v>
      </c>
      <c r="O86" s="36">
        <v>1115</v>
      </c>
      <c r="P86" s="66">
        <v>9.3200000000000005E-2</v>
      </c>
      <c r="Q86" s="36">
        <v>1179</v>
      </c>
      <c r="R86" s="36">
        <v>1415</v>
      </c>
      <c r="S86" s="36">
        <v>1133</v>
      </c>
      <c r="T86" s="66">
        <v>3.39E-2</v>
      </c>
      <c r="U86" s="66">
        <v>-0.1166</v>
      </c>
      <c r="V86" s="66">
        <v>-0.13850000000000001</v>
      </c>
      <c r="W86" s="66">
        <v>7.5899999999999995E-2</v>
      </c>
      <c r="X86" s="1">
        <v>9150400</v>
      </c>
      <c r="Y86" s="1">
        <v>11828251</v>
      </c>
      <c r="Z86" s="1">
        <v>19387</v>
      </c>
      <c r="AA86" s="2" t="s">
        <v>493</v>
      </c>
      <c r="AB86" s="1" t="s">
        <v>494</v>
      </c>
      <c r="AC86" s="1">
        <v>0</v>
      </c>
      <c r="AD86">
        <v>40.11</v>
      </c>
      <c r="AE86">
        <v>0</v>
      </c>
      <c r="AF86">
        <v>3.1</v>
      </c>
      <c r="AG86">
        <v>0</v>
      </c>
      <c r="AH86" s="36">
        <v>1220</v>
      </c>
      <c r="AI86">
        <v>300</v>
      </c>
      <c r="AJ86" s="36">
        <v>1216</v>
      </c>
      <c r="AK86" s="36">
        <v>500</v>
      </c>
      <c r="AL86" s="36">
        <v>0.625</v>
      </c>
      <c r="AM86" s="3">
        <v>46154</v>
      </c>
      <c r="AN86" t="s">
        <v>350</v>
      </c>
      <c r="AO86" t="s">
        <v>313</v>
      </c>
      <c r="AQ86" t="str">
        <f t="shared" si="1"/>
        <v/>
      </c>
    </row>
    <row r="87" spans="1:43">
      <c r="A87" s="8">
        <v>46169</v>
      </c>
      <c r="B87" s="3"/>
      <c r="C87" s="66">
        <v>-4.3E-3</v>
      </c>
      <c r="D87" s="1">
        <v>65380</v>
      </c>
      <c r="E87" s="6">
        <v>0.37</v>
      </c>
      <c r="F87" s="7">
        <v>9303</v>
      </c>
      <c r="G87" t="s">
        <v>108</v>
      </c>
      <c r="H87">
        <v>0</v>
      </c>
      <c r="I87" t="s">
        <v>288</v>
      </c>
      <c r="J87" t="s">
        <v>289</v>
      </c>
      <c r="K87" t="s">
        <v>290</v>
      </c>
      <c r="L87" s="36">
        <v>3945</v>
      </c>
      <c r="M87">
        <v>25</v>
      </c>
      <c r="N87" s="66">
        <v>6.4000000000000003E-3</v>
      </c>
      <c r="O87" s="36">
        <v>3920</v>
      </c>
      <c r="P87" s="66">
        <v>6.3E-3</v>
      </c>
      <c r="Q87" s="36">
        <v>3930</v>
      </c>
      <c r="R87" s="36">
        <v>3960</v>
      </c>
      <c r="S87" s="36">
        <v>3920</v>
      </c>
      <c r="T87" s="66">
        <v>3.8E-3</v>
      </c>
      <c r="U87" s="66">
        <v>2.5000000000000001E-3</v>
      </c>
      <c r="V87" s="66">
        <v>-3.7000000000000002E-3</v>
      </c>
      <c r="W87" s="66">
        <v>6.3E-3</v>
      </c>
      <c r="X87" s="1">
        <v>55400</v>
      </c>
      <c r="Y87" s="1">
        <v>218166</v>
      </c>
      <c r="Z87" s="1">
        <v>302243</v>
      </c>
      <c r="AA87" s="2" t="s">
        <v>495</v>
      </c>
      <c r="AB87" s="1" t="s">
        <v>496</v>
      </c>
      <c r="AC87" s="1">
        <v>17.47</v>
      </c>
      <c r="AD87">
        <v>0.95</v>
      </c>
      <c r="AE87">
        <v>2.61</v>
      </c>
      <c r="AF87" t="s">
        <v>230</v>
      </c>
      <c r="AG87" s="1">
        <v>29900</v>
      </c>
      <c r="AH87" s="36">
        <v>3945</v>
      </c>
      <c r="AI87">
        <v>800</v>
      </c>
      <c r="AJ87" s="1">
        <v>3940</v>
      </c>
      <c r="AK87" s="36">
        <v>1000</v>
      </c>
      <c r="AL87" s="36">
        <v>0.62430555555555556</v>
      </c>
      <c r="AM87" s="3">
        <v>46154</v>
      </c>
      <c r="AN87" t="s">
        <v>298</v>
      </c>
      <c r="AO87" t="s">
        <v>497</v>
      </c>
      <c r="AQ87" t="str">
        <f t="shared" si="1"/>
        <v/>
      </c>
    </row>
    <row r="88" spans="1:43">
      <c r="A88" s="8">
        <v>46169</v>
      </c>
      <c r="B88" s="3"/>
      <c r="C88" s="66">
        <v>-4.3E-3</v>
      </c>
      <c r="D88" s="1">
        <v>65380</v>
      </c>
      <c r="E88" s="6">
        <v>0.37</v>
      </c>
      <c r="F88" s="7">
        <v>9308</v>
      </c>
      <c r="G88" t="s">
        <v>109</v>
      </c>
      <c r="H88">
        <v>0</v>
      </c>
      <c r="I88" t="s">
        <v>314</v>
      </c>
      <c r="J88" t="s">
        <v>289</v>
      </c>
      <c r="K88" t="s">
        <v>295</v>
      </c>
      <c r="L88" s="36">
        <v>1552</v>
      </c>
      <c r="M88">
        <v>2</v>
      </c>
      <c r="N88" s="66">
        <v>1.2999999999999999E-3</v>
      </c>
      <c r="O88" s="36">
        <v>1550</v>
      </c>
      <c r="P88" s="66">
        <v>1.1999999999999999E-3</v>
      </c>
      <c r="Q88" s="36">
        <v>1547</v>
      </c>
      <c r="R88" s="36">
        <v>1557</v>
      </c>
      <c r="S88" s="36">
        <v>1525</v>
      </c>
      <c r="T88" s="66">
        <v>3.2000000000000002E-3</v>
      </c>
      <c r="U88" s="66">
        <v>7.7000000000000002E-3</v>
      </c>
      <c r="V88" s="66">
        <v>-3.2000000000000002E-3</v>
      </c>
      <c r="W88" s="66">
        <v>1.77E-2</v>
      </c>
      <c r="X88" s="1">
        <v>31400</v>
      </c>
      <c r="Y88" s="1">
        <v>48466</v>
      </c>
      <c r="Z88" s="1">
        <v>40465</v>
      </c>
      <c r="AA88" s="2" t="s">
        <v>498</v>
      </c>
      <c r="AB88" s="1" t="s">
        <v>499</v>
      </c>
      <c r="AC88" s="1">
        <v>13.41</v>
      </c>
      <c r="AD88">
        <v>1.04</v>
      </c>
      <c r="AE88">
        <v>2.2400000000000002</v>
      </c>
      <c r="AF88" t="s">
        <v>230</v>
      </c>
      <c r="AG88" s="1">
        <v>2500</v>
      </c>
      <c r="AH88" s="36">
        <v>1552</v>
      </c>
      <c r="AI88">
        <v>200</v>
      </c>
      <c r="AJ88" s="1">
        <v>1551</v>
      </c>
      <c r="AK88" s="36">
        <v>200</v>
      </c>
      <c r="AL88" s="36">
        <v>0.62430555555555556</v>
      </c>
      <c r="AM88" s="3">
        <v>46155</v>
      </c>
      <c r="AN88" t="s">
        <v>298</v>
      </c>
      <c r="AO88" t="s">
        <v>500</v>
      </c>
      <c r="AQ88" t="str">
        <f t="shared" si="1"/>
        <v/>
      </c>
    </row>
    <row r="89" spans="1:43">
      <c r="A89" s="8">
        <v>46169</v>
      </c>
      <c r="B89" s="3"/>
      <c r="C89" s="66">
        <v>-4.3E-3</v>
      </c>
      <c r="D89" s="1">
        <v>65380</v>
      </c>
      <c r="E89" s="6">
        <v>0.37</v>
      </c>
      <c r="F89" s="7">
        <v>9348</v>
      </c>
      <c r="G89" t="s">
        <v>110</v>
      </c>
      <c r="H89">
        <v>0</v>
      </c>
      <c r="I89" t="s">
        <v>347</v>
      </c>
      <c r="J89" t="s">
        <v>323</v>
      </c>
      <c r="K89" t="s">
        <v>295</v>
      </c>
      <c r="L89">
        <v>601</v>
      </c>
      <c r="M89">
        <v>4</v>
      </c>
      <c r="N89" s="66">
        <v>6.7000000000000002E-3</v>
      </c>
      <c r="O89">
        <v>597</v>
      </c>
      <c r="P89" s="66">
        <v>6.7000000000000002E-3</v>
      </c>
      <c r="Q89">
        <v>637</v>
      </c>
      <c r="R89">
        <v>690</v>
      </c>
      <c r="S89">
        <v>590</v>
      </c>
      <c r="T89" s="66">
        <v>-5.6500000000000002E-2</v>
      </c>
      <c r="U89" s="66">
        <v>-5.1999999999999998E-2</v>
      </c>
      <c r="V89" s="66">
        <v>-0.12889999999999999</v>
      </c>
      <c r="W89" s="66">
        <v>1.8599999999999998E-2</v>
      </c>
      <c r="X89" s="1">
        <v>10334100</v>
      </c>
      <c r="Y89" s="1">
        <v>6623344</v>
      </c>
      <c r="Z89" s="1">
        <v>87872</v>
      </c>
      <c r="AA89" s="2" t="s">
        <v>501</v>
      </c>
      <c r="AB89" s="1" t="s">
        <v>502</v>
      </c>
      <c r="AC89" s="1">
        <v>0</v>
      </c>
      <c r="AD89">
        <v>5.83</v>
      </c>
      <c r="AE89">
        <v>0</v>
      </c>
      <c r="AF89">
        <v>2.4</v>
      </c>
      <c r="AG89">
        <v>400</v>
      </c>
      <c r="AH89">
        <v>602</v>
      </c>
      <c r="AI89" s="1">
        <v>9200</v>
      </c>
      <c r="AJ89" s="1">
        <v>601</v>
      </c>
      <c r="AK89" s="1">
        <v>1700</v>
      </c>
      <c r="AL89" s="2">
        <v>0.625</v>
      </c>
      <c r="AM89" s="3">
        <v>46157</v>
      </c>
      <c r="AN89" t="s">
        <v>298</v>
      </c>
      <c r="AO89" t="s">
        <v>313</v>
      </c>
      <c r="AQ89" t="str">
        <f t="shared" si="1"/>
        <v/>
      </c>
    </row>
    <row r="90" spans="1:43">
      <c r="A90" s="8">
        <v>46169</v>
      </c>
      <c r="B90" s="3"/>
      <c r="C90" s="66">
        <v>-4.3E-3</v>
      </c>
      <c r="D90" s="1">
        <v>65380</v>
      </c>
      <c r="E90" s="6">
        <v>0.37</v>
      </c>
      <c r="F90" s="7">
        <v>9432</v>
      </c>
      <c r="G90" t="s">
        <v>111</v>
      </c>
      <c r="H90">
        <v>0</v>
      </c>
      <c r="I90" t="s">
        <v>288</v>
      </c>
      <c r="J90" t="s">
        <v>289</v>
      </c>
      <c r="K90" t="s">
        <v>295</v>
      </c>
      <c r="L90">
        <v>150.9</v>
      </c>
      <c r="M90">
        <v>1.2</v>
      </c>
      <c r="N90" s="66">
        <v>8.0000000000000002E-3</v>
      </c>
      <c r="O90">
        <v>149.69999999999999</v>
      </c>
      <c r="P90" s="66">
        <v>8.0000000000000002E-3</v>
      </c>
      <c r="Q90">
        <v>150</v>
      </c>
      <c r="R90">
        <v>151.19999999999999</v>
      </c>
      <c r="S90">
        <v>149.80000000000001</v>
      </c>
      <c r="T90" s="66">
        <v>6.0000000000000001E-3</v>
      </c>
      <c r="U90" s="66">
        <v>4.5999999999999999E-3</v>
      </c>
      <c r="V90" s="66">
        <v>-1.9E-3</v>
      </c>
      <c r="W90" s="66">
        <v>7.3000000000000001E-3</v>
      </c>
      <c r="X90" s="1">
        <v>153273300</v>
      </c>
      <c r="Y90" s="1">
        <v>23043984</v>
      </c>
      <c r="Z90" s="1">
        <v>13664042</v>
      </c>
      <c r="AA90" s="2" t="s">
        <v>503</v>
      </c>
      <c r="AB90" s="1" t="s">
        <v>504</v>
      </c>
      <c r="AC90" s="1">
        <v>12.57</v>
      </c>
      <c r="AD90">
        <v>1.26</v>
      </c>
      <c r="AE90">
        <v>3.58</v>
      </c>
      <c r="AF90" t="s">
        <v>230</v>
      </c>
      <c r="AG90" s="1">
        <v>2441900</v>
      </c>
      <c r="AH90">
        <v>151</v>
      </c>
      <c r="AI90" s="1">
        <v>1732500</v>
      </c>
      <c r="AJ90" s="1">
        <v>150.9</v>
      </c>
      <c r="AK90" s="1">
        <v>691000</v>
      </c>
      <c r="AL90" s="2">
        <v>0.625</v>
      </c>
      <c r="AM90" s="3">
        <v>46150</v>
      </c>
      <c r="AN90" t="s">
        <v>298</v>
      </c>
      <c r="AO90" t="s">
        <v>351</v>
      </c>
      <c r="AQ90" t="str">
        <f t="shared" si="1"/>
        <v/>
      </c>
    </row>
    <row r="91" spans="1:43">
      <c r="A91" s="8">
        <v>46169</v>
      </c>
      <c r="B91" s="3"/>
      <c r="C91" s="66">
        <v>-4.3E-3</v>
      </c>
      <c r="D91" s="1">
        <v>65380</v>
      </c>
      <c r="E91" s="6">
        <v>0.37</v>
      </c>
      <c r="F91" s="7">
        <v>9449</v>
      </c>
      <c r="G91" t="s">
        <v>112</v>
      </c>
      <c r="H91">
        <v>0</v>
      </c>
      <c r="I91" t="s">
        <v>288</v>
      </c>
      <c r="J91" t="s">
        <v>289</v>
      </c>
      <c r="K91" t="s">
        <v>290</v>
      </c>
      <c r="L91" s="36">
        <v>3321</v>
      </c>
      <c r="M91">
        <v>-92</v>
      </c>
      <c r="N91" s="66">
        <v>-2.7E-2</v>
      </c>
      <c r="O91" s="36">
        <v>3413</v>
      </c>
      <c r="P91" s="66">
        <v>-2.69E-2</v>
      </c>
      <c r="Q91" s="36">
        <v>3400</v>
      </c>
      <c r="R91" s="36">
        <v>3401</v>
      </c>
      <c r="S91" s="36">
        <v>3294</v>
      </c>
      <c r="T91" s="66">
        <v>-2.3199999999999998E-2</v>
      </c>
      <c r="U91" s="66">
        <v>-1.8E-3</v>
      </c>
      <c r="V91" s="66">
        <v>-2.35E-2</v>
      </c>
      <c r="W91" s="66">
        <v>8.0999999999999996E-3</v>
      </c>
      <c r="X91" s="1">
        <v>335100</v>
      </c>
      <c r="Y91" s="1">
        <v>1116256</v>
      </c>
      <c r="Z91" s="1">
        <v>356506</v>
      </c>
      <c r="AA91" s="2" t="s">
        <v>505</v>
      </c>
      <c r="AB91" s="1" t="s">
        <v>506</v>
      </c>
      <c r="AC91" s="1">
        <v>14.27</v>
      </c>
      <c r="AD91">
        <v>2.99</v>
      </c>
      <c r="AE91">
        <v>2.35</v>
      </c>
      <c r="AF91" t="s">
        <v>230</v>
      </c>
      <c r="AG91">
        <v>200</v>
      </c>
      <c r="AH91" s="36">
        <v>3322</v>
      </c>
      <c r="AI91">
        <v>200</v>
      </c>
      <c r="AJ91" s="36">
        <v>3320</v>
      </c>
      <c r="AK91" s="36">
        <v>200</v>
      </c>
      <c r="AL91" s="36">
        <v>0.625</v>
      </c>
      <c r="AM91" s="3">
        <v>46157</v>
      </c>
      <c r="AN91" t="s">
        <v>293</v>
      </c>
      <c r="AO91" t="s">
        <v>351</v>
      </c>
      <c r="AQ91" t="str">
        <f t="shared" si="1"/>
        <v/>
      </c>
    </row>
    <row r="92" spans="1:43">
      <c r="A92" s="8">
        <v>46169</v>
      </c>
      <c r="B92" s="3"/>
      <c r="C92" s="66">
        <v>-4.3E-3</v>
      </c>
      <c r="D92" s="1">
        <v>65380</v>
      </c>
      <c r="E92" s="6">
        <v>0.37</v>
      </c>
      <c r="F92" s="7">
        <v>9501</v>
      </c>
      <c r="G92" t="s">
        <v>113</v>
      </c>
      <c r="H92">
        <v>0</v>
      </c>
      <c r="I92" t="s">
        <v>288</v>
      </c>
      <c r="J92" t="s">
        <v>289</v>
      </c>
      <c r="K92" t="s">
        <v>295</v>
      </c>
      <c r="L92">
        <v>572</v>
      </c>
      <c r="M92">
        <v>-4.5999999999999996</v>
      </c>
      <c r="N92" s="66">
        <v>-8.0000000000000002E-3</v>
      </c>
      <c r="O92">
        <v>576.6</v>
      </c>
      <c r="P92" s="66">
        <v>-7.9000000000000008E-3</v>
      </c>
      <c r="Q92">
        <v>578.4</v>
      </c>
      <c r="R92">
        <v>592.9</v>
      </c>
      <c r="S92">
        <v>567</v>
      </c>
      <c r="T92" s="66">
        <v>-1.0999999999999999E-2</v>
      </c>
      <c r="U92" s="66">
        <v>2.8999999999999998E-3</v>
      </c>
      <c r="V92" s="66">
        <v>-3.5200000000000002E-2</v>
      </c>
      <c r="W92" s="66">
        <v>8.8000000000000005E-3</v>
      </c>
      <c r="X92" s="1">
        <v>28379700</v>
      </c>
      <c r="Y92" s="1">
        <v>16393573</v>
      </c>
      <c r="Z92" s="1">
        <v>919214</v>
      </c>
      <c r="AA92" s="2" t="s">
        <v>507</v>
      </c>
      <c r="AB92" s="1" t="s">
        <v>508</v>
      </c>
      <c r="AC92" s="1">
        <v>4.16</v>
      </c>
      <c r="AD92">
        <v>0.38</v>
      </c>
      <c r="AE92">
        <v>0</v>
      </c>
      <c r="AF92" t="s">
        <v>230</v>
      </c>
      <c r="AG92" s="1">
        <v>990500</v>
      </c>
      <c r="AH92">
        <v>572.20000000000005</v>
      </c>
      <c r="AI92" s="1">
        <v>8900</v>
      </c>
      <c r="AJ92" s="1">
        <v>572</v>
      </c>
      <c r="AK92" s="1">
        <v>1600</v>
      </c>
      <c r="AL92" s="2">
        <v>0.625</v>
      </c>
      <c r="AM92" s="3">
        <v>46142</v>
      </c>
      <c r="AN92" t="s">
        <v>298</v>
      </c>
      <c r="AO92" t="s">
        <v>509</v>
      </c>
      <c r="AQ92" t="str">
        <f t="shared" si="1"/>
        <v/>
      </c>
    </row>
    <row r="93" spans="1:43">
      <c r="A93" s="8">
        <v>46169</v>
      </c>
      <c r="B93" s="3"/>
      <c r="C93" s="66">
        <v>-4.3E-3</v>
      </c>
      <c r="D93" s="1">
        <v>65380</v>
      </c>
      <c r="E93" s="6">
        <v>0.37</v>
      </c>
      <c r="F93" s="7">
        <v>9531</v>
      </c>
      <c r="G93" t="s">
        <v>114</v>
      </c>
      <c r="H93">
        <v>0</v>
      </c>
      <c r="I93" t="s">
        <v>288</v>
      </c>
      <c r="J93" t="s">
        <v>289</v>
      </c>
      <c r="K93" t="s">
        <v>290</v>
      </c>
      <c r="L93" s="36">
        <v>6504</v>
      </c>
      <c r="M93">
        <v>24</v>
      </c>
      <c r="N93" s="66">
        <v>3.7000000000000002E-3</v>
      </c>
      <c r="O93" s="36">
        <v>6480</v>
      </c>
      <c r="P93" s="66">
        <v>3.7000000000000002E-3</v>
      </c>
      <c r="Q93" s="36">
        <v>6500</v>
      </c>
      <c r="R93" s="36">
        <v>6536</v>
      </c>
      <c r="S93" s="36">
        <v>6406</v>
      </c>
      <c r="T93" s="66">
        <v>5.9999999999999995E-4</v>
      </c>
      <c r="U93" s="66">
        <v>5.1999999999999998E-3</v>
      </c>
      <c r="V93" s="66">
        <v>-4.7999999999999996E-3</v>
      </c>
      <c r="W93" s="66">
        <v>1.52E-2</v>
      </c>
      <c r="X93" s="1">
        <v>630100</v>
      </c>
      <c r="Y93" s="1">
        <v>4075705</v>
      </c>
      <c r="Z93" s="1">
        <v>2178575</v>
      </c>
      <c r="AA93" s="2" t="s">
        <v>510</v>
      </c>
      <c r="AB93" s="1" t="s">
        <v>511</v>
      </c>
      <c r="AC93" s="1">
        <v>15.82</v>
      </c>
      <c r="AD93">
        <v>1.26</v>
      </c>
      <c r="AE93">
        <v>1.85</v>
      </c>
      <c r="AF93" t="s">
        <v>230</v>
      </c>
      <c r="AG93" s="1">
        <v>24100</v>
      </c>
      <c r="AH93" s="36">
        <v>6505</v>
      </c>
      <c r="AI93">
        <v>700</v>
      </c>
      <c r="AJ93" s="1">
        <v>6503</v>
      </c>
      <c r="AK93" s="36">
        <v>300</v>
      </c>
      <c r="AL93" s="36">
        <v>0.625</v>
      </c>
      <c r="AM93" s="3">
        <v>46140</v>
      </c>
      <c r="AN93" t="s">
        <v>298</v>
      </c>
      <c r="AO93" t="s">
        <v>509</v>
      </c>
      <c r="AQ93" t="str">
        <f t="shared" si="1"/>
        <v/>
      </c>
    </row>
    <row r="94" spans="1:43">
      <c r="A94" s="8">
        <v>46169</v>
      </c>
      <c r="B94" s="3"/>
      <c r="C94" s="66">
        <v>-4.3E-3</v>
      </c>
      <c r="D94" s="1">
        <v>65340</v>
      </c>
      <c r="E94" s="6">
        <v>0.31</v>
      </c>
      <c r="F94" s="7">
        <v>9882</v>
      </c>
      <c r="G94" t="s">
        <v>115</v>
      </c>
      <c r="H94">
        <v>0</v>
      </c>
      <c r="I94" t="s">
        <v>288</v>
      </c>
      <c r="J94" t="s">
        <v>289</v>
      </c>
      <c r="K94" t="s">
        <v>295</v>
      </c>
      <c r="L94" s="36">
        <v>1623</v>
      </c>
      <c r="M94">
        <v>-3</v>
      </c>
      <c r="N94" s="66">
        <v>-1.8E-3</v>
      </c>
      <c r="O94" s="36">
        <v>1626</v>
      </c>
      <c r="P94" s="66">
        <v>-1.8E-3</v>
      </c>
      <c r="Q94" s="36">
        <v>1625</v>
      </c>
      <c r="R94" s="36">
        <v>1633</v>
      </c>
      <c r="S94" s="36">
        <v>1613</v>
      </c>
      <c r="T94" s="66">
        <v>-1.1999999999999999E-3</v>
      </c>
      <c r="U94" s="66">
        <v>-1.8E-3</v>
      </c>
      <c r="V94" s="66">
        <v>-6.1000000000000004E-3</v>
      </c>
      <c r="W94" s="66">
        <v>6.1000000000000004E-3</v>
      </c>
      <c r="X94" s="1">
        <v>87600</v>
      </c>
      <c r="Y94" s="1">
        <v>142148</v>
      </c>
      <c r="Z94" s="1">
        <v>139612</v>
      </c>
      <c r="AA94" s="2" t="s">
        <v>512</v>
      </c>
      <c r="AB94" s="1" t="s">
        <v>513</v>
      </c>
      <c r="AC94" s="1">
        <v>10.58</v>
      </c>
      <c r="AD94">
        <v>1.1200000000000001</v>
      </c>
      <c r="AE94">
        <v>4.1900000000000004</v>
      </c>
      <c r="AF94" t="s">
        <v>230</v>
      </c>
      <c r="AG94" s="1">
        <v>37500</v>
      </c>
      <c r="AH94" s="36">
        <v>1624</v>
      </c>
      <c r="AI94">
        <v>900</v>
      </c>
      <c r="AJ94" s="1">
        <v>1623</v>
      </c>
      <c r="AK94" s="36">
        <v>500</v>
      </c>
      <c r="AL94" s="36">
        <v>0.625</v>
      </c>
      <c r="AM94" s="3">
        <v>46150</v>
      </c>
      <c r="AN94" t="s">
        <v>298</v>
      </c>
      <c r="AO94" t="s">
        <v>322</v>
      </c>
      <c r="AQ94" t="str">
        <f t="shared" si="1"/>
        <v/>
      </c>
    </row>
    <row r="95" spans="1:43">
      <c r="A95" s="8">
        <v>46169</v>
      </c>
      <c r="B95" s="3"/>
      <c r="C95" s="66">
        <v>-4.3E-3</v>
      </c>
      <c r="D95" s="1">
        <v>65340</v>
      </c>
      <c r="E95" s="6">
        <v>0.31</v>
      </c>
      <c r="F95" s="7">
        <v>6502</v>
      </c>
      <c r="I95" t="s">
        <v>514</v>
      </c>
      <c r="P95" t="s">
        <v>230</v>
      </c>
      <c r="T95" t="s">
        <v>230</v>
      </c>
      <c r="U95" t="s">
        <v>230</v>
      </c>
      <c r="V95" t="s">
        <v>230</v>
      </c>
      <c r="W95" t="s">
        <v>230</v>
      </c>
      <c r="AF95" t="s">
        <v>230</v>
      </c>
      <c r="AG95" t="s">
        <v>230</v>
      </c>
      <c r="AO95" t="s">
        <v>515</v>
      </c>
      <c r="AQ95" t="str">
        <f t="shared" si="1"/>
        <v/>
      </c>
    </row>
    <row r="96" spans="1:43">
      <c r="F96" s="7">
        <v>5759</v>
      </c>
      <c r="I96" t="s">
        <v>514</v>
      </c>
      <c r="P96" t="s">
        <v>230</v>
      </c>
      <c r="T96" t="s">
        <v>230</v>
      </c>
      <c r="U96" t="s">
        <v>230</v>
      </c>
      <c r="V96" t="s">
        <v>230</v>
      </c>
      <c r="W96" t="s">
        <v>230</v>
      </c>
      <c r="AF96" t="s">
        <v>230</v>
      </c>
      <c r="AG96" t="s">
        <v>230</v>
      </c>
      <c r="AO96" t="s">
        <v>515</v>
      </c>
      <c r="AQ96" t="str">
        <f t="shared" si="1"/>
        <v/>
      </c>
    </row>
    <row r="97" spans="1:43">
      <c r="AQ97" t="str">
        <f t="shared" si="1"/>
        <v/>
      </c>
    </row>
    <row r="98" spans="1:43">
      <c r="AQ98" t="str">
        <f t="shared" si="1"/>
        <v/>
      </c>
    </row>
    <row r="99" spans="1:43">
      <c r="B99">
        <v>4044.96</v>
      </c>
      <c r="C99">
        <v>-0.56999999999999995</v>
      </c>
      <c r="D99" s="1"/>
      <c r="E99" s="6"/>
      <c r="AQ99" t="str">
        <f t="shared" si="1"/>
        <v/>
      </c>
    </row>
    <row r="100" spans="1:43">
      <c r="A100" s="8" t="s">
        <v>0</v>
      </c>
      <c r="B100" t="s">
        <v>116</v>
      </c>
      <c r="C100" t="s">
        <v>1</v>
      </c>
      <c r="D100" t="s">
        <v>2</v>
      </c>
      <c r="E100" t="s">
        <v>3</v>
      </c>
      <c r="F100" s="7" t="s">
        <v>4</v>
      </c>
      <c r="G100" t="s">
        <v>5</v>
      </c>
      <c r="H100" t="s">
        <v>268</v>
      </c>
      <c r="I100" t="s">
        <v>269</v>
      </c>
      <c r="J100" t="s">
        <v>270</v>
      </c>
      <c r="K100" t="s">
        <v>271</v>
      </c>
      <c r="L100" t="s">
        <v>6</v>
      </c>
      <c r="M100" t="s">
        <v>7</v>
      </c>
      <c r="N100" t="s">
        <v>8</v>
      </c>
      <c r="O100" t="s">
        <v>9</v>
      </c>
      <c r="P100" t="s">
        <v>272</v>
      </c>
      <c r="Q100" t="s">
        <v>10</v>
      </c>
      <c r="R100" t="s">
        <v>11</v>
      </c>
      <c r="S100" t="s">
        <v>12</v>
      </c>
      <c r="T100" t="s">
        <v>273</v>
      </c>
      <c r="U100" t="s">
        <v>274</v>
      </c>
      <c r="V100" t="s">
        <v>275</v>
      </c>
      <c r="W100" t="s">
        <v>276</v>
      </c>
      <c r="X100" t="s">
        <v>13</v>
      </c>
      <c r="Y100" t="s">
        <v>277</v>
      </c>
      <c r="Z100" t="s">
        <v>278</v>
      </c>
      <c r="AA100" t="s">
        <v>14</v>
      </c>
      <c r="AB100" t="s">
        <v>15</v>
      </c>
      <c r="AC100" t="s">
        <v>279</v>
      </c>
      <c r="AD100" t="s">
        <v>280</v>
      </c>
      <c r="AE100" t="s">
        <v>281</v>
      </c>
      <c r="AF100" t="s">
        <v>282</v>
      </c>
      <c r="AG100" t="s">
        <v>283</v>
      </c>
      <c r="AH100" t="s">
        <v>284</v>
      </c>
      <c r="AI100" t="s">
        <v>16</v>
      </c>
      <c r="AJ100" t="s">
        <v>17</v>
      </c>
      <c r="AK100" t="s">
        <v>18</v>
      </c>
      <c r="AL100" t="s">
        <v>19</v>
      </c>
      <c r="AM100" t="s">
        <v>20</v>
      </c>
      <c r="AN100" t="s">
        <v>285</v>
      </c>
      <c r="AO100" t="s">
        <v>286</v>
      </c>
      <c r="AQ100" t="str">
        <f t="shared" si="1"/>
        <v/>
      </c>
    </row>
    <row r="101" spans="1:43">
      <c r="A101" s="8">
        <v>46170</v>
      </c>
      <c r="B101" s="68">
        <v>3897</v>
      </c>
      <c r="C101">
        <v>-0.52</v>
      </c>
      <c r="D101" s="1">
        <v>64600</v>
      </c>
      <c r="E101" s="6">
        <v>-0.65</v>
      </c>
      <c r="F101" s="7">
        <v>3897</v>
      </c>
      <c r="G101">
        <v>-0.52</v>
      </c>
      <c r="H101">
        <v>64660</v>
      </c>
      <c r="I101">
        <v>-0.55000000000000004</v>
      </c>
      <c r="J101" t="s">
        <v>289</v>
      </c>
      <c r="K101" t="s">
        <v>295</v>
      </c>
      <c r="L101" s="36">
        <v>3698</v>
      </c>
      <c r="M101">
        <v>9</v>
      </c>
      <c r="N101" s="66">
        <v>2.3999999999999998E-3</v>
      </c>
      <c r="O101" s="36">
        <v>3689</v>
      </c>
      <c r="P101" s="66">
        <v>2.3999999999999998E-3</v>
      </c>
      <c r="Q101" s="36">
        <v>3600</v>
      </c>
      <c r="R101" s="36">
        <v>3722</v>
      </c>
      <c r="S101" s="36">
        <v>3588</v>
      </c>
      <c r="T101" s="66">
        <v>2.7199999999999998E-2</v>
      </c>
      <c r="U101" s="66">
        <v>9.7999999999999997E-3</v>
      </c>
      <c r="V101" s="66">
        <v>-6.4000000000000003E-3</v>
      </c>
      <c r="W101" s="66">
        <v>3.0599999999999999E-2</v>
      </c>
      <c r="X101" s="1">
        <v>4605200</v>
      </c>
      <c r="Y101" s="1">
        <v>16855290</v>
      </c>
      <c r="Z101" s="1">
        <v>4656285</v>
      </c>
      <c r="AA101" t="s">
        <v>291</v>
      </c>
      <c r="AB101" t="s">
        <v>292</v>
      </c>
      <c r="AC101">
        <v>10.74</v>
      </c>
      <c r="AD101">
        <v>0.9</v>
      </c>
      <c r="AE101">
        <v>2.92</v>
      </c>
      <c r="AF101" t="s">
        <v>230</v>
      </c>
      <c r="AG101" s="1">
        <v>50400</v>
      </c>
      <c r="AH101" s="36">
        <v>3698</v>
      </c>
      <c r="AI101" s="1">
        <v>3400</v>
      </c>
      <c r="AJ101" s="36">
        <v>3697</v>
      </c>
      <c r="AK101" s="1">
        <v>2600</v>
      </c>
      <c r="AL101" s="2">
        <v>0.625</v>
      </c>
      <c r="AM101" s="3">
        <v>46155</v>
      </c>
      <c r="AN101" t="s">
        <v>293</v>
      </c>
      <c r="AO101" t="s">
        <v>294</v>
      </c>
      <c r="AQ101" t="str">
        <f t="shared" si="1"/>
        <v/>
      </c>
    </row>
    <row r="102" spans="1:43">
      <c r="A102" s="8">
        <v>46170</v>
      </c>
      <c r="B102" s="68">
        <v>3897</v>
      </c>
      <c r="C102">
        <v>-0.52</v>
      </c>
      <c r="D102" s="1">
        <v>64600</v>
      </c>
      <c r="E102" s="6">
        <v>-0.65</v>
      </c>
      <c r="F102" s="7">
        <v>1833</v>
      </c>
      <c r="G102" t="s">
        <v>24</v>
      </c>
      <c r="H102">
        <v>0</v>
      </c>
      <c r="I102" t="s">
        <v>288</v>
      </c>
      <c r="J102" t="s">
        <v>289</v>
      </c>
      <c r="K102" t="s">
        <v>290</v>
      </c>
      <c r="L102" s="36">
        <v>5600</v>
      </c>
      <c r="M102">
        <v>80</v>
      </c>
      <c r="N102" s="66">
        <v>1.4500000000000001E-2</v>
      </c>
      <c r="O102" s="36">
        <v>5520</v>
      </c>
      <c r="P102" s="66">
        <v>1.44E-2</v>
      </c>
      <c r="Q102" s="36">
        <v>5520</v>
      </c>
      <c r="R102" s="36">
        <v>5660</v>
      </c>
      <c r="S102" s="36">
        <v>5490</v>
      </c>
      <c r="T102" s="66">
        <v>1.44E-2</v>
      </c>
      <c r="U102" s="66">
        <v>5.3E-3</v>
      </c>
      <c r="V102" s="66">
        <v>-1.06E-2</v>
      </c>
      <c r="W102" s="66">
        <v>0.02</v>
      </c>
      <c r="X102" s="1">
        <v>94800</v>
      </c>
      <c r="Y102" s="1">
        <v>528587</v>
      </c>
      <c r="Z102" s="1">
        <v>216525</v>
      </c>
      <c r="AA102" t="s">
        <v>296</v>
      </c>
      <c r="AB102" t="s">
        <v>297</v>
      </c>
      <c r="AC102">
        <v>13.04</v>
      </c>
      <c r="AD102">
        <v>1.02</v>
      </c>
      <c r="AE102">
        <v>5.36</v>
      </c>
      <c r="AF102" t="s">
        <v>230</v>
      </c>
      <c r="AG102" s="1">
        <v>13200</v>
      </c>
      <c r="AH102" s="36">
        <v>5600</v>
      </c>
      <c r="AI102" s="1">
        <v>1300</v>
      </c>
      <c r="AJ102" s="36">
        <v>5590</v>
      </c>
      <c r="AK102" s="1">
        <v>2200</v>
      </c>
      <c r="AL102" s="2">
        <v>0.62361111111111112</v>
      </c>
      <c r="AM102" s="3">
        <v>46157</v>
      </c>
      <c r="AN102" t="s">
        <v>298</v>
      </c>
      <c r="AO102" t="s">
        <v>299</v>
      </c>
      <c r="AQ102" t="str">
        <f t="shared" si="1"/>
        <v/>
      </c>
    </row>
    <row r="103" spans="1:43">
      <c r="A103" s="8">
        <v>46170</v>
      </c>
      <c r="B103" s="68">
        <v>3897</v>
      </c>
      <c r="C103">
        <v>-0.52</v>
      </c>
      <c r="D103" s="1">
        <v>64600</v>
      </c>
      <c r="E103" s="6">
        <v>-0.65</v>
      </c>
      <c r="F103" s="7">
        <v>1911</v>
      </c>
      <c r="G103" t="s">
        <v>25</v>
      </c>
      <c r="H103">
        <v>0</v>
      </c>
      <c r="I103" t="s">
        <v>288</v>
      </c>
      <c r="J103" t="s">
        <v>289</v>
      </c>
      <c r="K103" t="s">
        <v>290</v>
      </c>
      <c r="L103" s="36">
        <v>1303.5</v>
      </c>
      <c r="M103">
        <v>13</v>
      </c>
      <c r="N103" s="66">
        <v>1.01E-2</v>
      </c>
      <c r="O103" s="36">
        <v>1290.5</v>
      </c>
      <c r="P103" s="66">
        <v>0.01</v>
      </c>
      <c r="Q103" s="36">
        <v>1320.5</v>
      </c>
      <c r="R103" s="36">
        <v>1320.5</v>
      </c>
      <c r="S103" s="36">
        <v>1295</v>
      </c>
      <c r="T103" s="66">
        <v>-1.2800000000000001E-2</v>
      </c>
      <c r="U103" s="66">
        <v>-1.1000000000000001E-3</v>
      </c>
      <c r="V103" s="66">
        <v>-1.2800000000000001E-2</v>
      </c>
      <c r="W103" s="66">
        <v>6.4999999999999997E-3</v>
      </c>
      <c r="X103" s="1">
        <v>1947900</v>
      </c>
      <c r="Y103" s="1">
        <v>2545858</v>
      </c>
      <c r="Z103" s="1">
        <v>806301</v>
      </c>
      <c r="AA103" t="s">
        <v>300</v>
      </c>
      <c r="AB103" t="s">
        <v>301</v>
      </c>
      <c r="AC103">
        <v>8.23</v>
      </c>
      <c r="AD103">
        <v>0.79</v>
      </c>
      <c r="AE103">
        <v>3.84</v>
      </c>
      <c r="AF103" t="s">
        <v>230</v>
      </c>
      <c r="AG103" s="1">
        <v>294100</v>
      </c>
      <c r="AH103" s="36">
        <v>1303.5</v>
      </c>
      <c r="AI103" s="1">
        <v>4900</v>
      </c>
      <c r="AJ103" s="36">
        <v>1303</v>
      </c>
      <c r="AK103" s="1">
        <v>3800</v>
      </c>
      <c r="AL103" s="2">
        <v>0.625</v>
      </c>
      <c r="AM103" s="3">
        <v>46149</v>
      </c>
      <c r="AN103" t="s">
        <v>293</v>
      </c>
      <c r="AO103" t="s">
        <v>299</v>
      </c>
      <c r="AQ103" t="str">
        <f t="shared" si="1"/>
        <v/>
      </c>
    </row>
    <row r="104" spans="1:43">
      <c r="A104" s="8">
        <v>46170</v>
      </c>
      <c r="B104" s="68">
        <v>3897</v>
      </c>
      <c r="C104">
        <v>-0.52</v>
      </c>
      <c r="D104" s="1">
        <v>64600</v>
      </c>
      <c r="E104" s="6">
        <v>-0.65</v>
      </c>
      <c r="F104" s="7">
        <v>1925</v>
      </c>
      <c r="G104" t="s">
        <v>26</v>
      </c>
      <c r="H104">
        <v>0</v>
      </c>
      <c r="I104" t="s">
        <v>288</v>
      </c>
      <c r="J104" t="s">
        <v>289</v>
      </c>
      <c r="K104" t="s">
        <v>295</v>
      </c>
      <c r="L104" s="36">
        <v>4392</v>
      </c>
      <c r="M104">
        <v>-10</v>
      </c>
      <c r="N104" s="66">
        <v>-2.3E-3</v>
      </c>
      <c r="O104" s="36">
        <v>4402</v>
      </c>
      <c r="P104" s="66">
        <v>-2.2000000000000001E-3</v>
      </c>
      <c r="Q104" s="36">
        <v>4396</v>
      </c>
      <c r="R104" s="36">
        <v>4429</v>
      </c>
      <c r="S104" s="36">
        <v>4377</v>
      </c>
      <c r="T104" s="66">
        <v>-8.9999999999999998E-4</v>
      </c>
      <c r="U104" s="66">
        <v>1.5E-3</v>
      </c>
      <c r="V104" s="66">
        <v>-8.3000000000000001E-3</v>
      </c>
      <c r="W104" s="66">
        <v>3.3999999999999998E-3</v>
      </c>
      <c r="X104" s="1">
        <v>1272800</v>
      </c>
      <c r="Y104" s="1">
        <v>5595292</v>
      </c>
      <c r="Z104" s="1">
        <v>2897122</v>
      </c>
      <c r="AA104" t="s">
        <v>302</v>
      </c>
      <c r="AB104" t="s">
        <v>516</v>
      </c>
      <c r="AC104">
        <v>11.98</v>
      </c>
      <c r="AD104">
        <v>0.93</v>
      </c>
      <c r="AE104">
        <v>4.01</v>
      </c>
      <c r="AF104" t="s">
        <v>230</v>
      </c>
      <c r="AG104" s="1">
        <v>59600</v>
      </c>
      <c r="AH104" s="36">
        <v>4392</v>
      </c>
      <c r="AI104" s="1">
        <v>1100</v>
      </c>
      <c r="AJ104" s="36">
        <v>4391</v>
      </c>
      <c r="AK104" s="1">
        <v>1700</v>
      </c>
      <c r="AL104" s="2">
        <v>0.625</v>
      </c>
      <c r="AM104" s="3">
        <v>46155</v>
      </c>
      <c r="AN104" t="s">
        <v>298</v>
      </c>
      <c r="AO104" t="s">
        <v>299</v>
      </c>
      <c r="AQ104" t="str">
        <f t="shared" si="1"/>
        <v/>
      </c>
    </row>
    <row r="105" spans="1:43">
      <c r="A105" s="8">
        <v>46170</v>
      </c>
      <c r="B105" s="68">
        <v>3897</v>
      </c>
      <c r="C105">
        <v>-0.52</v>
      </c>
      <c r="D105" s="1">
        <v>64600</v>
      </c>
      <c r="E105" s="6">
        <v>-0.65</v>
      </c>
      <c r="F105" s="7">
        <v>1928</v>
      </c>
      <c r="G105" t="s">
        <v>27</v>
      </c>
      <c r="H105">
        <v>0</v>
      </c>
      <c r="I105" t="s">
        <v>288</v>
      </c>
      <c r="J105" t="s">
        <v>289</v>
      </c>
      <c r="K105" t="s">
        <v>295</v>
      </c>
      <c r="L105" s="36">
        <v>3358</v>
      </c>
      <c r="M105">
        <v>20</v>
      </c>
      <c r="N105" s="66">
        <v>6.0000000000000001E-3</v>
      </c>
      <c r="O105" s="36">
        <v>3338</v>
      </c>
      <c r="P105" s="66">
        <v>5.8999999999999999E-3</v>
      </c>
      <c r="Q105" s="36">
        <v>3350</v>
      </c>
      <c r="R105" s="36">
        <v>3378</v>
      </c>
      <c r="S105" s="36">
        <v>3345</v>
      </c>
      <c r="T105" s="66">
        <v>2.3E-3</v>
      </c>
      <c r="U105" s="66">
        <v>2.3E-3</v>
      </c>
      <c r="V105" s="66">
        <v>-5.8999999999999999E-3</v>
      </c>
      <c r="W105" s="66">
        <v>3.8E-3</v>
      </c>
      <c r="X105" s="1">
        <v>1212700</v>
      </c>
      <c r="Y105" s="1">
        <v>4071808</v>
      </c>
      <c r="Z105" s="1">
        <v>2187475</v>
      </c>
      <c r="AA105" t="s">
        <v>304</v>
      </c>
      <c r="AB105" t="s">
        <v>305</v>
      </c>
      <c r="AC105">
        <v>9.98</v>
      </c>
      <c r="AD105">
        <v>1.01</v>
      </c>
      <c r="AE105">
        <v>4.32</v>
      </c>
      <c r="AF105" t="s">
        <v>230</v>
      </c>
      <c r="AG105" s="1">
        <v>151200</v>
      </c>
      <c r="AH105" s="36">
        <v>3358</v>
      </c>
      <c r="AI105" s="1">
        <v>2400</v>
      </c>
      <c r="AJ105" s="36">
        <v>3357</v>
      </c>
      <c r="AK105" s="1">
        <v>2700</v>
      </c>
      <c r="AL105" s="2">
        <v>0.625</v>
      </c>
      <c r="AM105" s="3">
        <v>46177</v>
      </c>
      <c r="AN105" t="s">
        <v>306</v>
      </c>
      <c r="AO105" t="s">
        <v>299</v>
      </c>
      <c r="AQ105" t="str">
        <f t="shared" si="1"/>
        <v/>
      </c>
    </row>
    <row r="106" spans="1:43">
      <c r="A106" s="8">
        <v>46170</v>
      </c>
      <c r="B106" s="68">
        <v>3897</v>
      </c>
      <c r="C106">
        <v>-0.52</v>
      </c>
      <c r="D106" s="1">
        <v>64600</v>
      </c>
      <c r="E106" s="6">
        <v>-0.65</v>
      </c>
      <c r="F106" s="7">
        <v>1929</v>
      </c>
      <c r="G106" t="s">
        <v>28</v>
      </c>
      <c r="H106">
        <v>0</v>
      </c>
      <c r="I106" t="s">
        <v>288</v>
      </c>
      <c r="J106" t="s">
        <v>289</v>
      </c>
      <c r="K106" t="s">
        <v>290</v>
      </c>
      <c r="L106" s="36">
        <v>1114</v>
      </c>
      <c r="M106">
        <v>-3</v>
      </c>
      <c r="N106" s="66">
        <v>-2.7000000000000001E-3</v>
      </c>
      <c r="O106" s="36">
        <v>1117</v>
      </c>
      <c r="P106" s="66">
        <v>-2.5999999999999999E-3</v>
      </c>
      <c r="Q106" s="36">
        <v>1120</v>
      </c>
      <c r="R106" s="36">
        <v>1124</v>
      </c>
      <c r="S106" s="36">
        <v>1106</v>
      </c>
      <c r="T106" s="66">
        <v>-5.3E-3</v>
      </c>
      <c r="U106" s="66">
        <v>2.7000000000000001E-3</v>
      </c>
      <c r="V106" s="66">
        <v>-8.8000000000000005E-3</v>
      </c>
      <c r="W106" s="66">
        <v>7.1999999999999998E-3</v>
      </c>
      <c r="X106" s="1">
        <v>47600</v>
      </c>
      <c r="Y106" s="1">
        <v>53050</v>
      </c>
      <c r="Z106" s="1">
        <v>46537</v>
      </c>
      <c r="AA106" t="s">
        <v>307</v>
      </c>
      <c r="AB106" t="s">
        <v>308</v>
      </c>
      <c r="AC106">
        <v>12.57</v>
      </c>
      <c r="AD106">
        <v>1.23</v>
      </c>
      <c r="AE106">
        <v>4.49</v>
      </c>
      <c r="AF106" t="s">
        <v>230</v>
      </c>
      <c r="AG106" s="1">
        <v>14200</v>
      </c>
      <c r="AH106" s="36">
        <v>1114</v>
      </c>
      <c r="AI106">
        <v>200</v>
      </c>
      <c r="AJ106" s="36">
        <v>1113</v>
      </c>
      <c r="AK106">
        <v>900</v>
      </c>
      <c r="AL106" s="2">
        <v>0.625</v>
      </c>
      <c r="AM106" s="3">
        <v>46153</v>
      </c>
      <c r="AN106" t="s">
        <v>298</v>
      </c>
      <c r="AO106" t="s">
        <v>299</v>
      </c>
      <c r="AQ106" t="str">
        <f t="shared" si="1"/>
        <v/>
      </c>
    </row>
    <row r="107" spans="1:43">
      <c r="A107" s="8">
        <v>46170</v>
      </c>
      <c r="B107" s="68">
        <v>3897</v>
      </c>
      <c r="C107">
        <v>-0.52</v>
      </c>
      <c r="D107" s="1">
        <v>64600</v>
      </c>
      <c r="E107" s="6">
        <v>-0.65</v>
      </c>
      <c r="F107" s="7">
        <v>1963</v>
      </c>
      <c r="G107" t="s">
        <v>29</v>
      </c>
      <c r="H107">
        <v>0</v>
      </c>
      <c r="I107" t="s">
        <v>288</v>
      </c>
      <c r="J107" t="s">
        <v>289</v>
      </c>
      <c r="K107" t="s">
        <v>295</v>
      </c>
      <c r="L107" s="36">
        <v>2656.5</v>
      </c>
      <c r="M107">
        <v>-64.5</v>
      </c>
      <c r="N107" s="66">
        <v>-2.3699999999999999E-2</v>
      </c>
      <c r="O107" s="36">
        <v>2721</v>
      </c>
      <c r="P107" s="66">
        <v>-2.3699999999999999E-2</v>
      </c>
      <c r="Q107" s="36">
        <v>2853</v>
      </c>
      <c r="R107" s="36">
        <v>2858</v>
      </c>
      <c r="S107" s="36">
        <v>2623</v>
      </c>
      <c r="T107" s="66">
        <v>-6.88E-2</v>
      </c>
      <c r="U107" s="66">
        <v>-7.6E-3</v>
      </c>
      <c r="V107" s="66">
        <v>-7.0499999999999993E-2</v>
      </c>
      <c r="W107" s="66">
        <v>1.2699999999999999E-2</v>
      </c>
      <c r="X107" s="1">
        <v>1521300</v>
      </c>
      <c r="Y107" s="1">
        <v>4141254</v>
      </c>
      <c r="Z107" s="1">
        <v>648964</v>
      </c>
      <c r="AA107" t="s">
        <v>309</v>
      </c>
      <c r="AB107" t="s">
        <v>310</v>
      </c>
      <c r="AC107">
        <v>13.96</v>
      </c>
      <c r="AD107">
        <v>1.49</v>
      </c>
      <c r="AE107">
        <v>1.96</v>
      </c>
      <c r="AF107" t="s">
        <v>230</v>
      </c>
      <c r="AG107" s="1">
        <v>46100</v>
      </c>
      <c r="AH107" s="36">
        <v>2657</v>
      </c>
      <c r="AI107">
        <v>700</v>
      </c>
      <c r="AJ107" s="36">
        <v>2656</v>
      </c>
      <c r="AK107">
        <v>300</v>
      </c>
      <c r="AL107" s="2">
        <v>0.625</v>
      </c>
      <c r="AM107" s="3">
        <v>46156</v>
      </c>
      <c r="AN107" t="s">
        <v>298</v>
      </c>
      <c r="AO107" t="s">
        <v>299</v>
      </c>
      <c r="AQ107" t="str">
        <f t="shared" si="1"/>
        <v/>
      </c>
    </row>
    <row r="108" spans="1:43">
      <c r="A108" s="8">
        <v>46170</v>
      </c>
      <c r="B108" s="68">
        <v>3897</v>
      </c>
      <c r="C108">
        <v>-0.52</v>
      </c>
      <c r="D108" s="1">
        <v>64600</v>
      </c>
      <c r="E108" s="6">
        <v>-0.65</v>
      </c>
      <c r="F108" s="7">
        <v>2124</v>
      </c>
      <c r="G108" t="s">
        <v>30</v>
      </c>
      <c r="H108">
        <v>0</v>
      </c>
      <c r="I108" t="s">
        <v>288</v>
      </c>
      <c r="J108" t="s">
        <v>289</v>
      </c>
      <c r="K108" t="s">
        <v>290</v>
      </c>
      <c r="L108">
        <v>856</v>
      </c>
      <c r="M108">
        <v>-7</v>
      </c>
      <c r="N108" s="66">
        <v>-8.0999999999999996E-3</v>
      </c>
      <c r="O108">
        <v>863</v>
      </c>
      <c r="P108" s="66">
        <v>-8.0999999999999996E-3</v>
      </c>
      <c r="Q108">
        <v>860</v>
      </c>
      <c r="R108">
        <v>860</v>
      </c>
      <c r="S108">
        <v>843</v>
      </c>
      <c r="T108" s="66">
        <v>-4.5999999999999999E-3</v>
      </c>
      <c r="U108" s="66">
        <v>1.18E-2</v>
      </c>
      <c r="V108" s="66">
        <v>-4.5999999999999999E-3</v>
      </c>
      <c r="W108" s="66">
        <v>1.54E-2</v>
      </c>
      <c r="X108" s="1">
        <v>365200</v>
      </c>
      <c r="Y108" s="1">
        <v>311019</v>
      </c>
      <c r="Z108" s="1">
        <v>141716</v>
      </c>
      <c r="AA108" t="s">
        <v>311</v>
      </c>
      <c r="AB108" t="s">
        <v>312</v>
      </c>
      <c r="AC108">
        <v>15.82</v>
      </c>
      <c r="AD108">
        <v>6.06</v>
      </c>
      <c r="AE108">
        <v>4.4400000000000004</v>
      </c>
      <c r="AF108" t="s">
        <v>230</v>
      </c>
      <c r="AG108" s="1">
        <v>89000</v>
      </c>
      <c r="AH108">
        <v>857</v>
      </c>
      <c r="AI108" s="1">
        <v>2800</v>
      </c>
      <c r="AJ108">
        <v>856</v>
      </c>
      <c r="AK108" s="1">
        <v>4200</v>
      </c>
      <c r="AL108" s="2">
        <v>0.625</v>
      </c>
      <c r="AM108" s="3">
        <v>46155</v>
      </c>
      <c r="AN108" t="s">
        <v>293</v>
      </c>
      <c r="AO108" t="s">
        <v>313</v>
      </c>
      <c r="AQ108" t="str">
        <f t="shared" si="1"/>
        <v/>
      </c>
    </row>
    <row r="109" spans="1:43">
      <c r="A109" s="8">
        <v>46170</v>
      </c>
      <c r="B109" s="68">
        <v>3897</v>
      </c>
      <c r="C109">
        <v>-0.52</v>
      </c>
      <c r="D109" s="1">
        <v>64600</v>
      </c>
      <c r="E109" s="6">
        <v>-0.65</v>
      </c>
      <c r="F109" s="7">
        <v>2162</v>
      </c>
      <c r="G109" t="s">
        <v>31</v>
      </c>
      <c r="H109">
        <v>0</v>
      </c>
      <c r="I109" t="s">
        <v>314</v>
      </c>
      <c r="J109" t="s">
        <v>289</v>
      </c>
      <c r="K109" t="s">
        <v>290</v>
      </c>
      <c r="L109">
        <v>397</v>
      </c>
      <c r="M109">
        <v>2</v>
      </c>
      <c r="N109" s="66">
        <v>5.1000000000000004E-3</v>
      </c>
      <c r="O109">
        <v>395</v>
      </c>
      <c r="P109" s="66">
        <v>5.0000000000000001E-3</v>
      </c>
      <c r="Q109">
        <v>395</v>
      </c>
      <c r="R109">
        <v>397</v>
      </c>
      <c r="S109">
        <v>394</v>
      </c>
      <c r="T109" s="66">
        <v>5.0000000000000001E-3</v>
      </c>
      <c r="U109" s="66">
        <v>7.6E-3</v>
      </c>
      <c r="V109" s="66">
        <v>0</v>
      </c>
      <c r="W109" s="66">
        <v>7.6E-3</v>
      </c>
      <c r="X109" s="1">
        <v>7100</v>
      </c>
      <c r="Y109" s="1">
        <v>2808</v>
      </c>
      <c r="Z109" s="1">
        <v>8579</v>
      </c>
      <c r="AA109" t="s">
        <v>315</v>
      </c>
      <c r="AB109" t="s">
        <v>316</v>
      </c>
      <c r="AC109">
        <v>23.08</v>
      </c>
      <c r="AD109">
        <v>1.51</v>
      </c>
      <c r="AE109">
        <v>2.27</v>
      </c>
      <c r="AF109" t="s">
        <v>230</v>
      </c>
      <c r="AG109">
        <v>500</v>
      </c>
      <c r="AH109">
        <v>397</v>
      </c>
      <c r="AI109">
        <v>300</v>
      </c>
      <c r="AJ109">
        <v>395</v>
      </c>
      <c r="AK109">
        <v>600</v>
      </c>
      <c r="AL109" s="2">
        <v>0.62083333333333335</v>
      </c>
      <c r="AM109" s="3">
        <v>46154</v>
      </c>
      <c r="AN109" t="s">
        <v>298</v>
      </c>
      <c r="AO109" t="s">
        <v>313</v>
      </c>
      <c r="AQ109" t="str">
        <f t="shared" si="1"/>
        <v/>
      </c>
    </row>
    <row r="110" spans="1:43">
      <c r="A110" s="8">
        <v>46170</v>
      </c>
      <c r="B110" s="68">
        <v>3897</v>
      </c>
      <c r="C110">
        <v>-0.52</v>
      </c>
      <c r="D110" s="1">
        <v>64600</v>
      </c>
      <c r="E110" s="6">
        <v>-0.65</v>
      </c>
      <c r="F110" s="7">
        <v>2229</v>
      </c>
      <c r="G110" t="s">
        <v>32</v>
      </c>
      <c r="H110">
        <v>0</v>
      </c>
      <c r="I110" t="s">
        <v>288</v>
      </c>
      <c r="J110" t="s">
        <v>289</v>
      </c>
      <c r="K110" t="s">
        <v>295</v>
      </c>
      <c r="L110" s="36">
        <v>2901.5</v>
      </c>
      <c r="M110">
        <v>11.5</v>
      </c>
      <c r="N110" s="66">
        <v>4.0000000000000001E-3</v>
      </c>
      <c r="O110" s="36">
        <v>2890</v>
      </c>
      <c r="P110" s="66">
        <v>3.8999999999999998E-3</v>
      </c>
      <c r="Q110" s="36">
        <v>2919.5</v>
      </c>
      <c r="R110" s="36">
        <v>2934.5</v>
      </c>
      <c r="S110" s="36">
        <v>2890.5</v>
      </c>
      <c r="T110" s="66">
        <v>-6.1000000000000004E-3</v>
      </c>
      <c r="U110" s="66">
        <v>3.8E-3</v>
      </c>
      <c r="V110" s="66">
        <v>-1.12E-2</v>
      </c>
      <c r="W110" s="66">
        <v>3.8E-3</v>
      </c>
      <c r="X110" s="1">
        <v>234200</v>
      </c>
      <c r="Y110" s="1">
        <v>681269</v>
      </c>
      <c r="Z110" s="1">
        <v>388597</v>
      </c>
      <c r="AA110" t="s">
        <v>317</v>
      </c>
      <c r="AB110" t="s">
        <v>318</v>
      </c>
      <c r="AC110">
        <v>20.27</v>
      </c>
      <c r="AD110">
        <v>1.67</v>
      </c>
      <c r="AE110">
        <v>2.38</v>
      </c>
      <c r="AF110" t="s">
        <v>230</v>
      </c>
      <c r="AG110" s="1">
        <v>15100</v>
      </c>
      <c r="AH110" s="36">
        <v>2902</v>
      </c>
      <c r="AI110" s="1">
        <v>1000</v>
      </c>
      <c r="AJ110" s="36">
        <v>2901.5</v>
      </c>
      <c r="AK110">
        <v>200</v>
      </c>
      <c r="AL110" s="2">
        <v>0.625</v>
      </c>
      <c r="AM110" s="3">
        <v>46156</v>
      </c>
      <c r="AN110" t="s">
        <v>298</v>
      </c>
      <c r="AO110" t="s">
        <v>319</v>
      </c>
      <c r="AQ110" t="str">
        <f t="shared" si="1"/>
        <v/>
      </c>
    </row>
    <row r="111" spans="1:43">
      <c r="A111" s="8">
        <v>46170</v>
      </c>
      <c r="B111" s="68">
        <v>3897</v>
      </c>
      <c r="C111">
        <v>-0.52</v>
      </c>
      <c r="D111" s="1">
        <v>64600</v>
      </c>
      <c r="E111" s="6">
        <v>-0.65</v>
      </c>
      <c r="F111" s="7">
        <v>2768</v>
      </c>
      <c r="G111" t="s">
        <v>33</v>
      </c>
      <c r="H111">
        <v>0</v>
      </c>
      <c r="I111" t="s">
        <v>288</v>
      </c>
      <c r="J111" t="s">
        <v>289</v>
      </c>
      <c r="K111" t="s">
        <v>290</v>
      </c>
      <c r="L111" s="36">
        <v>5413</v>
      </c>
      <c r="M111">
        <v>-97</v>
      </c>
      <c r="N111" s="66">
        <v>-1.7600000000000001E-2</v>
      </c>
      <c r="O111" s="36">
        <v>5510</v>
      </c>
      <c r="P111" s="66">
        <v>-1.7600000000000001E-2</v>
      </c>
      <c r="Q111" s="36">
        <v>5450</v>
      </c>
      <c r="R111" s="36">
        <v>5475</v>
      </c>
      <c r="S111" s="36">
        <v>5372</v>
      </c>
      <c r="T111" s="66">
        <v>-6.7000000000000002E-3</v>
      </c>
      <c r="U111" s="66">
        <v>-3.5999999999999999E-3</v>
      </c>
      <c r="V111" s="66">
        <v>-1.1299999999999999E-2</v>
      </c>
      <c r="W111" s="66">
        <v>7.6E-3</v>
      </c>
      <c r="X111" s="1">
        <v>1120200</v>
      </c>
      <c r="Y111" s="1">
        <v>6071808</v>
      </c>
      <c r="Z111" s="1">
        <v>1136730</v>
      </c>
      <c r="AA111" t="s">
        <v>320</v>
      </c>
      <c r="AB111" t="s">
        <v>321</v>
      </c>
      <c r="AC111">
        <v>8.66</v>
      </c>
      <c r="AD111">
        <v>1.03</v>
      </c>
      <c r="AE111">
        <v>3.33</v>
      </c>
      <c r="AF111" t="s">
        <v>230</v>
      </c>
      <c r="AG111" s="1">
        <v>114100</v>
      </c>
      <c r="AH111" s="36">
        <v>5413</v>
      </c>
      <c r="AI111">
        <v>900</v>
      </c>
      <c r="AJ111" s="36">
        <v>5412</v>
      </c>
      <c r="AK111">
        <v>300</v>
      </c>
      <c r="AL111" s="2">
        <v>0.625</v>
      </c>
      <c r="AM111" s="3">
        <v>46143</v>
      </c>
      <c r="AN111" t="s">
        <v>298</v>
      </c>
      <c r="AO111" t="s">
        <v>322</v>
      </c>
      <c r="AQ111" t="str">
        <f t="shared" si="1"/>
        <v/>
      </c>
    </row>
    <row r="112" spans="1:43">
      <c r="A112" s="8">
        <v>46170</v>
      </c>
      <c r="B112" s="68">
        <v>3897</v>
      </c>
      <c r="C112">
        <v>-0.52</v>
      </c>
      <c r="D112" s="1">
        <v>64600</v>
      </c>
      <c r="E112" s="6">
        <v>-0.65</v>
      </c>
      <c r="F112" s="7">
        <v>2769</v>
      </c>
      <c r="G112" t="s">
        <v>34</v>
      </c>
      <c r="H112">
        <v>0</v>
      </c>
      <c r="I112" t="s">
        <v>314</v>
      </c>
      <c r="J112" t="s">
        <v>323</v>
      </c>
      <c r="K112" t="s">
        <v>295</v>
      </c>
      <c r="L112">
        <v>828</v>
      </c>
      <c r="M112">
        <v>-4</v>
      </c>
      <c r="N112" s="66">
        <v>-4.7999999999999996E-3</v>
      </c>
      <c r="O112">
        <v>832</v>
      </c>
      <c r="P112" s="66">
        <v>-4.7999999999999996E-3</v>
      </c>
      <c r="Q112">
        <v>821</v>
      </c>
      <c r="R112">
        <v>832</v>
      </c>
      <c r="S112">
        <v>820</v>
      </c>
      <c r="T112" s="66">
        <v>8.5000000000000006E-3</v>
      </c>
      <c r="U112" s="66">
        <v>3.5999999999999999E-3</v>
      </c>
      <c r="V112" s="66">
        <v>-4.7999999999999996E-3</v>
      </c>
      <c r="W112" s="66">
        <v>9.7000000000000003E-3</v>
      </c>
      <c r="X112" s="1">
        <v>6700</v>
      </c>
      <c r="Y112" s="1">
        <v>5534</v>
      </c>
      <c r="Z112" s="1">
        <v>6509</v>
      </c>
      <c r="AA112" t="s">
        <v>324</v>
      </c>
      <c r="AB112" t="s">
        <v>325</v>
      </c>
      <c r="AC112">
        <v>9.83</v>
      </c>
      <c r="AD112">
        <v>22</v>
      </c>
      <c r="AE112">
        <v>0</v>
      </c>
      <c r="AF112">
        <v>0.1</v>
      </c>
      <c r="AG112">
        <v>200</v>
      </c>
      <c r="AH112">
        <v>828</v>
      </c>
      <c r="AI112">
        <v>100</v>
      </c>
      <c r="AJ112">
        <v>826</v>
      </c>
      <c r="AK112">
        <v>100</v>
      </c>
      <c r="AL112" s="2">
        <v>0.60486111111111107</v>
      </c>
      <c r="AN112" t="s">
        <v>326</v>
      </c>
      <c r="AO112" t="s">
        <v>327</v>
      </c>
      <c r="AQ112" t="str">
        <f t="shared" si="1"/>
        <v/>
      </c>
    </row>
    <row r="113" spans="1:43">
      <c r="A113" s="8">
        <v>46170</v>
      </c>
      <c r="B113" s="68">
        <v>3897</v>
      </c>
      <c r="C113">
        <v>-0.52</v>
      </c>
      <c r="D113" s="1">
        <v>64600</v>
      </c>
      <c r="E113" s="6">
        <v>-0.65</v>
      </c>
      <c r="F113" s="7">
        <v>2914</v>
      </c>
      <c r="G113" t="s">
        <v>35</v>
      </c>
      <c r="H113">
        <v>0</v>
      </c>
      <c r="I113" t="s">
        <v>288</v>
      </c>
      <c r="J113" t="s">
        <v>289</v>
      </c>
      <c r="K113" t="s">
        <v>290</v>
      </c>
      <c r="L113" s="36">
        <v>6100</v>
      </c>
      <c r="M113">
        <v>-15</v>
      </c>
      <c r="N113" s="66">
        <v>-2.5000000000000001E-3</v>
      </c>
      <c r="O113" s="36">
        <v>6115</v>
      </c>
      <c r="P113" s="66">
        <v>-2.3999999999999998E-3</v>
      </c>
      <c r="Q113" s="36">
        <v>6144</v>
      </c>
      <c r="R113" s="36">
        <v>6201</v>
      </c>
      <c r="S113" s="36">
        <v>6091</v>
      </c>
      <c r="T113" s="66">
        <v>-7.1000000000000004E-3</v>
      </c>
      <c r="U113" s="66">
        <v>-1E-4</v>
      </c>
      <c r="V113" s="66">
        <v>-1.6199999999999999E-2</v>
      </c>
      <c r="W113" s="66">
        <v>1.4E-3</v>
      </c>
      <c r="X113" s="1">
        <v>2330200</v>
      </c>
      <c r="Y113" s="1">
        <v>14283482</v>
      </c>
      <c r="Z113" s="1">
        <v>12200000</v>
      </c>
      <c r="AA113" t="s">
        <v>328</v>
      </c>
      <c r="AB113" t="s">
        <v>329</v>
      </c>
      <c r="AC113">
        <v>18.989999999999998</v>
      </c>
      <c r="AD113">
        <v>2.64</v>
      </c>
      <c r="AE113">
        <v>3.97</v>
      </c>
      <c r="AF113" t="s">
        <v>230</v>
      </c>
      <c r="AG113" s="1">
        <v>406800</v>
      </c>
      <c r="AH113" s="36">
        <v>6101</v>
      </c>
      <c r="AI113" s="1">
        <v>3200</v>
      </c>
      <c r="AJ113" s="36">
        <v>6099</v>
      </c>
      <c r="AK113" s="1">
        <v>1700</v>
      </c>
      <c r="AL113" s="2">
        <v>0.625</v>
      </c>
      <c r="AM113" s="3">
        <v>46150</v>
      </c>
      <c r="AN113" t="s">
        <v>293</v>
      </c>
      <c r="AO113" t="s">
        <v>319</v>
      </c>
      <c r="AQ113" t="str">
        <f t="shared" si="1"/>
        <v/>
      </c>
    </row>
    <row r="114" spans="1:43">
      <c r="A114" s="8">
        <v>46170</v>
      </c>
      <c r="B114" s="68">
        <v>3897</v>
      </c>
      <c r="C114">
        <v>-0.52</v>
      </c>
      <c r="D114" s="1">
        <v>64600</v>
      </c>
      <c r="E114" s="6">
        <v>-0.65</v>
      </c>
      <c r="F114" s="7">
        <v>3003</v>
      </c>
      <c r="G114" t="s">
        <v>36</v>
      </c>
      <c r="H114">
        <v>0</v>
      </c>
      <c r="I114" t="s">
        <v>288</v>
      </c>
      <c r="J114" t="s">
        <v>289</v>
      </c>
      <c r="K114" t="s">
        <v>295</v>
      </c>
      <c r="L114" s="36">
        <v>1668</v>
      </c>
      <c r="M114">
        <v>5</v>
      </c>
      <c r="N114" s="66">
        <v>3.0000000000000001E-3</v>
      </c>
      <c r="O114" s="36">
        <v>1663</v>
      </c>
      <c r="P114" s="66">
        <v>3.0000000000000001E-3</v>
      </c>
      <c r="Q114" s="36">
        <v>1660</v>
      </c>
      <c r="R114" s="36">
        <v>1669.5</v>
      </c>
      <c r="S114" s="36">
        <v>1655</v>
      </c>
      <c r="T114" s="66">
        <v>4.7999999999999996E-3</v>
      </c>
      <c r="U114" s="66">
        <v>2.0999999999999999E-3</v>
      </c>
      <c r="V114" s="66">
        <v>-8.0000000000000004E-4</v>
      </c>
      <c r="W114" s="66">
        <v>7.7999999999999996E-3</v>
      </c>
      <c r="X114" s="1">
        <v>1848300</v>
      </c>
      <c r="Y114" s="1">
        <v>3074759</v>
      </c>
      <c r="Z114" s="1">
        <v>1280870</v>
      </c>
      <c r="AA114" t="s">
        <v>330</v>
      </c>
      <c r="AB114" t="s">
        <v>331</v>
      </c>
      <c r="AC114">
        <v>10.46</v>
      </c>
      <c r="AD114">
        <v>1.38</v>
      </c>
      <c r="AE114">
        <v>4.0199999999999996</v>
      </c>
      <c r="AF114" t="s">
        <v>230</v>
      </c>
      <c r="AG114" s="1">
        <v>46500</v>
      </c>
      <c r="AH114" s="36">
        <v>1668.5</v>
      </c>
      <c r="AI114">
        <v>700</v>
      </c>
      <c r="AJ114" s="36">
        <v>1668</v>
      </c>
      <c r="AK114" s="1">
        <v>2900</v>
      </c>
      <c r="AL114" s="2">
        <v>0.625</v>
      </c>
      <c r="AN114" t="s">
        <v>293</v>
      </c>
      <c r="AO114" t="s">
        <v>332</v>
      </c>
      <c r="AQ114" t="str">
        <f t="shared" si="1"/>
        <v/>
      </c>
    </row>
    <row r="115" spans="1:43">
      <c r="A115" s="8">
        <v>46170</v>
      </c>
      <c r="B115" s="68">
        <v>3897</v>
      </c>
      <c r="C115">
        <v>-0.52</v>
      </c>
      <c r="D115" s="1">
        <v>64600</v>
      </c>
      <c r="E115" s="6">
        <v>-0.65</v>
      </c>
      <c r="F115" s="7">
        <v>3407</v>
      </c>
      <c r="G115" t="s">
        <v>37</v>
      </c>
      <c r="H115">
        <v>0</v>
      </c>
      <c r="I115" t="s">
        <v>288</v>
      </c>
      <c r="J115" t="s">
        <v>289</v>
      </c>
      <c r="K115" t="s">
        <v>295</v>
      </c>
      <c r="L115" s="36">
        <v>1758.5</v>
      </c>
      <c r="M115">
        <v>8.5</v>
      </c>
      <c r="N115" s="66">
        <v>4.8999999999999998E-3</v>
      </c>
      <c r="O115" s="36">
        <v>1750</v>
      </c>
      <c r="P115" s="66">
        <v>4.7999999999999996E-3</v>
      </c>
      <c r="Q115" s="36">
        <v>1718</v>
      </c>
      <c r="R115" s="36">
        <v>1760</v>
      </c>
      <c r="S115" s="36">
        <v>1707</v>
      </c>
      <c r="T115" s="66">
        <v>2.35E-2</v>
      </c>
      <c r="U115" s="66">
        <v>1.61E-2</v>
      </c>
      <c r="V115" s="66">
        <v>-8.0000000000000004E-4</v>
      </c>
      <c r="W115" s="66">
        <v>3.0099999999999998E-2</v>
      </c>
      <c r="X115" s="1">
        <v>3420400</v>
      </c>
      <c r="Y115" s="1">
        <v>5908811</v>
      </c>
      <c r="Z115" s="1">
        <v>2401674</v>
      </c>
      <c r="AA115" t="s">
        <v>333</v>
      </c>
      <c r="AB115" t="s">
        <v>334</v>
      </c>
      <c r="AC115">
        <v>14.9</v>
      </c>
      <c r="AD115">
        <v>1.1399999999999999</v>
      </c>
      <c r="AE115">
        <v>2.5</v>
      </c>
      <c r="AF115" t="s">
        <v>230</v>
      </c>
      <c r="AG115" s="1">
        <v>133000</v>
      </c>
      <c r="AH115" s="36">
        <v>1759</v>
      </c>
      <c r="AI115">
        <v>900</v>
      </c>
      <c r="AJ115" s="36">
        <v>1758.5</v>
      </c>
      <c r="AK115" s="1">
        <v>1600</v>
      </c>
      <c r="AL115" s="2">
        <v>0.625</v>
      </c>
      <c r="AM115" s="3">
        <v>46154</v>
      </c>
      <c r="AN115" t="s">
        <v>298</v>
      </c>
      <c r="AO115" t="s">
        <v>335</v>
      </c>
      <c r="AQ115" t="str">
        <f t="shared" si="1"/>
        <v/>
      </c>
    </row>
    <row r="116" spans="1:43">
      <c r="A116" s="8">
        <v>46170</v>
      </c>
      <c r="B116" s="68">
        <v>3897</v>
      </c>
      <c r="C116">
        <v>-0.52</v>
      </c>
      <c r="D116" s="1">
        <v>64600</v>
      </c>
      <c r="E116" s="6">
        <v>-0.65</v>
      </c>
      <c r="F116" s="7">
        <v>4008</v>
      </c>
      <c r="G116" t="s">
        <v>38</v>
      </c>
      <c r="H116">
        <v>0</v>
      </c>
      <c r="I116" t="s">
        <v>288</v>
      </c>
      <c r="J116" t="s">
        <v>289</v>
      </c>
      <c r="K116" t="s">
        <v>290</v>
      </c>
      <c r="L116" s="36">
        <v>1320</v>
      </c>
      <c r="M116">
        <v>1</v>
      </c>
      <c r="N116" s="66">
        <v>8.0000000000000004E-4</v>
      </c>
      <c r="O116" s="36">
        <v>1319</v>
      </c>
      <c r="P116" s="66">
        <v>6.9999999999999999E-4</v>
      </c>
      <c r="Q116" s="36">
        <v>1319</v>
      </c>
      <c r="R116" s="36">
        <v>1326</v>
      </c>
      <c r="S116" s="36">
        <v>1297</v>
      </c>
      <c r="T116" s="66">
        <v>6.9999999999999999E-4</v>
      </c>
      <c r="U116" s="66">
        <v>1.5E-3</v>
      </c>
      <c r="V116" s="66">
        <v>-4.4999999999999997E-3</v>
      </c>
      <c r="W116" s="66">
        <v>1.77E-2</v>
      </c>
      <c r="X116" s="1">
        <v>179500</v>
      </c>
      <c r="Y116" s="1">
        <v>235444</v>
      </c>
      <c r="Z116" s="1">
        <v>85382</v>
      </c>
      <c r="AA116" t="s">
        <v>517</v>
      </c>
      <c r="AB116" t="s">
        <v>337</v>
      </c>
      <c r="AC116">
        <v>10.8</v>
      </c>
      <c r="AD116">
        <v>0.82</v>
      </c>
      <c r="AE116">
        <v>3.64</v>
      </c>
      <c r="AF116" t="s">
        <v>230</v>
      </c>
      <c r="AG116" s="1">
        <v>45600</v>
      </c>
      <c r="AH116" s="36">
        <v>1321</v>
      </c>
      <c r="AI116">
        <v>500</v>
      </c>
      <c r="AJ116" s="36">
        <v>1319</v>
      </c>
      <c r="AK116" s="1">
        <v>1200</v>
      </c>
      <c r="AL116" s="2">
        <v>0.625</v>
      </c>
      <c r="AM116" s="3">
        <v>46154</v>
      </c>
      <c r="AN116" t="s">
        <v>298</v>
      </c>
      <c r="AO116" t="s">
        <v>335</v>
      </c>
      <c r="AQ116" t="str">
        <f t="shared" si="1"/>
        <v/>
      </c>
    </row>
    <row r="117" spans="1:43">
      <c r="A117" s="8">
        <v>46170</v>
      </c>
      <c r="B117" s="68">
        <v>3897</v>
      </c>
      <c r="C117">
        <v>-0.52</v>
      </c>
      <c r="D117" s="1">
        <v>64600</v>
      </c>
      <c r="E117" s="6">
        <v>-0.65</v>
      </c>
      <c r="F117" s="7">
        <v>4026</v>
      </c>
      <c r="G117" t="s">
        <v>39</v>
      </c>
      <c r="H117">
        <v>0</v>
      </c>
      <c r="I117" t="s">
        <v>314</v>
      </c>
      <c r="J117" t="s">
        <v>289</v>
      </c>
      <c r="K117" t="s">
        <v>290</v>
      </c>
      <c r="L117" s="36">
        <v>1882</v>
      </c>
      <c r="M117">
        <v>27</v>
      </c>
      <c r="N117" s="66">
        <v>1.46E-2</v>
      </c>
      <c r="O117" s="36">
        <v>1855</v>
      </c>
      <c r="P117" s="66">
        <v>1.4500000000000001E-2</v>
      </c>
      <c r="Q117" s="36">
        <v>1856</v>
      </c>
      <c r="R117" s="36">
        <v>1896</v>
      </c>
      <c r="S117" s="36">
        <v>1815</v>
      </c>
      <c r="T117" s="66">
        <v>1.4E-2</v>
      </c>
      <c r="U117" s="66">
        <v>-3.0999999999999999E-3</v>
      </c>
      <c r="V117" s="66">
        <v>-7.3000000000000001E-3</v>
      </c>
      <c r="W117" s="66">
        <v>3.6900000000000002E-2</v>
      </c>
      <c r="X117" s="1">
        <v>43600</v>
      </c>
      <c r="Y117" s="1">
        <v>81131</v>
      </c>
      <c r="Z117" s="1">
        <v>17389</v>
      </c>
      <c r="AA117" t="s">
        <v>338</v>
      </c>
      <c r="AB117" t="s">
        <v>339</v>
      </c>
      <c r="AC117">
        <v>10.68</v>
      </c>
      <c r="AD117">
        <v>1.25</v>
      </c>
      <c r="AE117">
        <v>2.6</v>
      </c>
      <c r="AF117" t="s">
        <v>230</v>
      </c>
      <c r="AG117">
        <v>700</v>
      </c>
      <c r="AH117" s="36">
        <v>1886</v>
      </c>
      <c r="AI117">
        <v>100</v>
      </c>
      <c r="AJ117" s="36">
        <v>1882</v>
      </c>
      <c r="AK117">
        <v>100</v>
      </c>
      <c r="AL117" s="2">
        <v>0.625</v>
      </c>
      <c r="AM117" s="3">
        <v>46183</v>
      </c>
      <c r="AN117" t="s">
        <v>340</v>
      </c>
      <c r="AO117" t="s">
        <v>341</v>
      </c>
      <c r="AQ117" t="str">
        <f t="shared" si="1"/>
        <v/>
      </c>
    </row>
    <row r="118" spans="1:43">
      <c r="A118" s="8">
        <v>46170</v>
      </c>
      <c r="B118" s="68">
        <v>3897</v>
      </c>
      <c r="C118">
        <v>-0.52</v>
      </c>
      <c r="D118" s="1">
        <v>64600</v>
      </c>
      <c r="E118" s="6">
        <v>-0.65</v>
      </c>
      <c r="F118" s="7">
        <v>4062</v>
      </c>
      <c r="G118" t="s">
        <v>40</v>
      </c>
      <c r="H118">
        <v>0</v>
      </c>
      <c r="I118" t="s">
        <v>288</v>
      </c>
      <c r="J118" t="s">
        <v>289</v>
      </c>
      <c r="K118" t="s">
        <v>295</v>
      </c>
      <c r="L118" s="36">
        <v>19640</v>
      </c>
      <c r="M118">
        <v>-785</v>
      </c>
      <c r="N118" s="66">
        <v>-3.8399999999999997E-2</v>
      </c>
      <c r="O118" s="36">
        <v>20425</v>
      </c>
      <c r="P118" s="66">
        <v>-3.8399999999999997E-2</v>
      </c>
      <c r="Q118" s="36">
        <v>19925</v>
      </c>
      <c r="R118" s="36">
        <v>20845</v>
      </c>
      <c r="S118" s="36">
        <v>19135</v>
      </c>
      <c r="T118" s="66">
        <v>-1.43E-2</v>
      </c>
      <c r="U118" s="66">
        <v>-3.8399999999999997E-2</v>
      </c>
      <c r="V118" s="66">
        <v>-5.7799999999999997E-2</v>
      </c>
      <c r="W118" s="66">
        <v>2.63E-2</v>
      </c>
      <c r="X118" s="1">
        <v>7433000</v>
      </c>
      <c r="Y118" s="1">
        <v>148979559</v>
      </c>
      <c r="Z118" s="1">
        <v>5533002</v>
      </c>
      <c r="AA118" t="s">
        <v>342</v>
      </c>
      <c r="AB118" t="s">
        <v>343</v>
      </c>
      <c r="AC118">
        <v>94.55</v>
      </c>
      <c r="AD118">
        <v>9.9700000000000006</v>
      </c>
      <c r="AE118">
        <v>0.18</v>
      </c>
      <c r="AF118" t="s">
        <v>230</v>
      </c>
      <c r="AG118" s="1">
        <v>53700</v>
      </c>
      <c r="AH118" s="36">
        <v>19650</v>
      </c>
      <c r="AI118">
        <v>500</v>
      </c>
      <c r="AJ118" s="36">
        <v>19640</v>
      </c>
      <c r="AK118">
        <v>500</v>
      </c>
      <c r="AL118" s="2">
        <v>0.625</v>
      </c>
      <c r="AM118" s="3">
        <v>46153</v>
      </c>
      <c r="AN118" t="s">
        <v>298</v>
      </c>
      <c r="AO118" t="s">
        <v>344</v>
      </c>
      <c r="AQ118" t="str">
        <f t="shared" si="1"/>
        <v/>
      </c>
    </row>
    <row r="119" spans="1:43">
      <c r="A119" s="8">
        <v>46170</v>
      </c>
      <c r="B119" s="68">
        <v>3897</v>
      </c>
      <c r="C119">
        <v>-0.52</v>
      </c>
      <c r="D119" s="1">
        <v>64600</v>
      </c>
      <c r="E119" s="6">
        <v>-0.65</v>
      </c>
      <c r="F119" s="7">
        <v>4063</v>
      </c>
      <c r="G119" t="s">
        <v>41</v>
      </c>
      <c r="H119">
        <v>0</v>
      </c>
      <c r="I119" t="s">
        <v>288</v>
      </c>
      <c r="J119" t="s">
        <v>289</v>
      </c>
      <c r="K119" t="s">
        <v>295</v>
      </c>
      <c r="L119" s="36">
        <v>7358</v>
      </c>
      <c r="M119">
        <v>-48</v>
      </c>
      <c r="N119" s="66">
        <v>-6.4999999999999997E-3</v>
      </c>
      <c r="O119" s="36">
        <v>7406</v>
      </c>
      <c r="P119" s="66">
        <v>-6.4000000000000003E-3</v>
      </c>
      <c r="Q119" s="36">
        <v>7385</v>
      </c>
      <c r="R119" s="36">
        <v>7480</v>
      </c>
      <c r="S119" s="36">
        <v>7233</v>
      </c>
      <c r="T119" s="66">
        <v>-3.5999999999999999E-3</v>
      </c>
      <c r="U119" s="66">
        <v>-2.7000000000000001E-3</v>
      </c>
      <c r="V119" s="66">
        <v>-1.6299999999999999E-2</v>
      </c>
      <c r="W119" s="66">
        <v>1.72E-2</v>
      </c>
      <c r="X119" s="1">
        <v>5537600</v>
      </c>
      <c r="Y119" s="1">
        <v>40729230</v>
      </c>
      <c r="Z119" s="1">
        <v>14605599</v>
      </c>
      <c r="AA119" t="s">
        <v>345</v>
      </c>
      <c r="AB119" t="s">
        <v>346</v>
      </c>
      <c r="AC119">
        <v>27.32</v>
      </c>
      <c r="AD119">
        <v>3.06</v>
      </c>
      <c r="AE119">
        <v>1.44</v>
      </c>
      <c r="AF119" t="s">
        <v>230</v>
      </c>
      <c r="AG119" s="1">
        <v>127200</v>
      </c>
      <c r="AH119" s="36">
        <v>7358</v>
      </c>
      <c r="AI119">
        <v>100</v>
      </c>
      <c r="AJ119" s="36">
        <v>7357</v>
      </c>
      <c r="AK119">
        <v>400</v>
      </c>
      <c r="AL119" s="2">
        <v>0.625</v>
      </c>
      <c r="AM119" s="3">
        <v>46140</v>
      </c>
      <c r="AN119" t="s">
        <v>298</v>
      </c>
      <c r="AO119" t="s">
        <v>335</v>
      </c>
      <c r="AQ119" t="str">
        <f t="shared" si="1"/>
        <v/>
      </c>
    </row>
    <row r="120" spans="1:43">
      <c r="A120" s="8">
        <v>46170</v>
      </c>
      <c r="B120" s="68">
        <v>3897</v>
      </c>
      <c r="C120">
        <v>-0.52</v>
      </c>
      <c r="D120" s="1">
        <v>64600</v>
      </c>
      <c r="E120" s="6">
        <v>-0.65</v>
      </c>
      <c r="F120" s="7">
        <v>4068</v>
      </c>
      <c r="G120" t="s">
        <v>42</v>
      </c>
      <c r="H120">
        <v>0</v>
      </c>
      <c r="I120" t="s">
        <v>347</v>
      </c>
      <c r="J120" t="s">
        <v>323</v>
      </c>
      <c r="K120" t="s">
        <v>290</v>
      </c>
      <c r="L120" s="36">
        <v>1755</v>
      </c>
      <c r="M120">
        <v>10</v>
      </c>
      <c r="N120" s="66">
        <v>5.7000000000000002E-3</v>
      </c>
      <c r="O120" s="36">
        <v>1745</v>
      </c>
      <c r="P120" s="66">
        <v>5.7000000000000002E-3</v>
      </c>
      <c r="Q120" s="36">
        <v>1732</v>
      </c>
      <c r="R120" s="36">
        <v>1755</v>
      </c>
      <c r="S120" s="36">
        <v>1732</v>
      </c>
      <c r="T120" s="66">
        <v>1.32E-2</v>
      </c>
      <c r="U120" s="66">
        <v>0</v>
      </c>
      <c r="V120" s="66">
        <v>0</v>
      </c>
      <c r="W120" s="66">
        <v>1.32E-2</v>
      </c>
      <c r="X120">
        <v>500</v>
      </c>
      <c r="Y120">
        <v>871</v>
      </c>
      <c r="Z120" s="1">
        <v>3316</v>
      </c>
      <c r="AA120" t="s">
        <v>348</v>
      </c>
      <c r="AB120" t="s">
        <v>349</v>
      </c>
      <c r="AC120">
        <v>23.06</v>
      </c>
      <c r="AD120">
        <v>1.54</v>
      </c>
      <c r="AE120">
        <v>0</v>
      </c>
      <c r="AF120">
        <v>1.6</v>
      </c>
      <c r="AG120">
        <v>100</v>
      </c>
      <c r="AH120" s="36">
        <v>1756</v>
      </c>
      <c r="AI120">
        <v>100</v>
      </c>
      <c r="AJ120" s="36">
        <v>1734</v>
      </c>
      <c r="AK120">
        <v>200</v>
      </c>
      <c r="AL120" s="2">
        <v>0.58472222222222225</v>
      </c>
      <c r="AM120" s="3">
        <v>46156</v>
      </c>
      <c r="AN120" t="s">
        <v>350</v>
      </c>
      <c r="AO120" t="s">
        <v>351</v>
      </c>
      <c r="AQ120" t="str">
        <f t="shared" si="1"/>
        <v/>
      </c>
    </row>
    <row r="121" spans="1:43">
      <c r="A121" s="8">
        <v>46170</v>
      </c>
      <c r="B121" s="68">
        <v>3897</v>
      </c>
      <c r="C121">
        <v>-0.52</v>
      </c>
      <c r="D121" s="1">
        <v>64600</v>
      </c>
      <c r="E121" s="6">
        <v>-0.65</v>
      </c>
      <c r="F121" s="7">
        <v>4100</v>
      </c>
      <c r="G121" t="s">
        <v>43</v>
      </c>
      <c r="H121">
        <v>0</v>
      </c>
      <c r="I121" t="s">
        <v>314</v>
      </c>
      <c r="J121" t="s">
        <v>289</v>
      </c>
      <c r="K121" t="s">
        <v>295</v>
      </c>
      <c r="L121" s="36">
        <v>2084</v>
      </c>
      <c r="M121">
        <v>362</v>
      </c>
      <c r="N121" s="66">
        <v>0.2102</v>
      </c>
      <c r="O121" s="36">
        <v>1722</v>
      </c>
      <c r="P121" s="66">
        <v>0.2102</v>
      </c>
      <c r="Q121" s="36">
        <v>1698</v>
      </c>
      <c r="R121" s="36">
        <v>2120</v>
      </c>
      <c r="S121" s="36">
        <v>1698</v>
      </c>
      <c r="T121" s="66">
        <v>0.2273</v>
      </c>
      <c r="U121" s="66">
        <v>2.9600000000000001E-2</v>
      </c>
      <c r="V121" s="66">
        <v>-1.6899999999999998E-2</v>
      </c>
      <c r="W121" s="66">
        <v>0.2273</v>
      </c>
      <c r="X121" s="1">
        <v>498300</v>
      </c>
      <c r="Y121" s="1">
        <v>976198</v>
      </c>
      <c r="Z121" s="1">
        <v>12710</v>
      </c>
      <c r="AA121" t="s">
        <v>518</v>
      </c>
      <c r="AB121" t="s">
        <v>353</v>
      </c>
      <c r="AC121">
        <v>24.12</v>
      </c>
      <c r="AD121">
        <v>1.33</v>
      </c>
      <c r="AE121">
        <v>0</v>
      </c>
      <c r="AF121" t="s">
        <v>230</v>
      </c>
      <c r="AG121" s="1">
        <v>2500</v>
      </c>
      <c r="AH121" s="36">
        <v>2097</v>
      </c>
      <c r="AI121">
        <v>300</v>
      </c>
      <c r="AJ121" s="36">
        <v>2084</v>
      </c>
      <c r="AK121">
        <v>100</v>
      </c>
      <c r="AL121" s="2">
        <v>0.625</v>
      </c>
      <c r="AM121" s="3">
        <v>46157</v>
      </c>
      <c r="AN121" t="s">
        <v>298</v>
      </c>
      <c r="AO121" t="s">
        <v>335</v>
      </c>
      <c r="AQ121" t="str">
        <f t="shared" si="1"/>
        <v/>
      </c>
    </row>
    <row r="122" spans="1:43">
      <c r="A122" s="8">
        <v>46170</v>
      </c>
      <c r="B122" s="68">
        <v>3897</v>
      </c>
      <c r="C122">
        <v>-0.52</v>
      </c>
      <c r="D122" s="1">
        <v>64600</v>
      </c>
      <c r="E122" s="6">
        <v>-0.65</v>
      </c>
      <c r="F122" s="7">
        <v>4182</v>
      </c>
      <c r="G122" t="s">
        <v>44</v>
      </c>
      <c r="H122">
        <v>0</v>
      </c>
      <c r="I122" t="s">
        <v>288</v>
      </c>
      <c r="J122" t="s">
        <v>289</v>
      </c>
      <c r="K122" t="s">
        <v>295</v>
      </c>
      <c r="L122" s="36">
        <v>5384</v>
      </c>
      <c r="M122">
        <v>-17</v>
      </c>
      <c r="N122" s="66">
        <v>-3.0999999999999999E-3</v>
      </c>
      <c r="O122" s="36">
        <v>5401</v>
      </c>
      <c r="P122" s="66">
        <v>-3.0999999999999999E-3</v>
      </c>
      <c r="Q122" s="36">
        <v>5337</v>
      </c>
      <c r="R122" s="36">
        <v>5453</v>
      </c>
      <c r="S122" s="36">
        <v>5212</v>
      </c>
      <c r="T122" s="66">
        <v>8.8000000000000005E-3</v>
      </c>
      <c r="U122" s="66">
        <v>-1.4E-3</v>
      </c>
      <c r="V122" s="66">
        <v>-1.26E-2</v>
      </c>
      <c r="W122" s="66">
        <v>3.3000000000000002E-2</v>
      </c>
      <c r="X122" s="1">
        <v>794100</v>
      </c>
      <c r="Y122" s="1">
        <v>4228585</v>
      </c>
      <c r="Z122" s="1">
        <v>1139720</v>
      </c>
      <c r="AA122" t="s">
        <v>354</v>
      </c>
      <c r="AB122" t="s">
        <v>355</v>
      </c>
      <c r="AC122">
        <v>22.82</v>
      </c>
      <c r="AD122">
        <v>1.62</v>
      </c>
      <c r="AE122">
        <v>2.04</v>
      </c>
      <c r="AF122" t="s">
        <v>230</v>
      </c>
      <c r="AG122" s="1">
        <v>17300</v>
      </c>
      <c r="AH122" s="36">
        <v>5385</v>
      </c>
      <c r="AI122">
        <v>100</v>
      </c>
      <c r="AJ122" s="36">
        <v>5383</v>
      </c>
      <c r="AK122">
        <v>200</v>
      </c>
      <c r="AL122" s="2">
        <v>0.625</v>
      </c>
      <c r="AM122" s="3">
        <v>46155</v>
      </c>
      <c r="AN122" t="s">
        <v>298</v>
      </c>
      <c r="AO122" t="s">
        <v>335</v>
      </c>
      <c r="AQ122" t="str">
        <f t="shared" si="1"/>
        <v/>
      </c>
    </row>
    <row r="123" spans="1:43">
      <c r="A123" s="8">
        <v>46170</v>
      </c>
      <c r="B123" s="68">
        <v>3897</v>
      </c>
      <c r="C123">
        <v>-0.52</v>
      </c>
      <c r="D123" s="1">
        <v>64600</v>
      </c>
      <c r="E123" s="6">
        <v>-0.65</v>
      </c>
      <c r="F123" s="7">
        <v>4188</v>
      </c>
      <c r="G123" t="s">
        <v>45</v>
      </c>
      <c r="H123">
        <v>0</v>
      </c>
      <c r="I123" t="s">
        <v>288</v>
      </c>
      <c r="J123" t="s">
        <v>289</v>
      </c>
      <c r="K123" t="s">
        <v>295</v>
      </c>
      <c r="L123" s="36">
        <v>1122</v>
      </c>
      <c r="M123">
        <v>6.5</v>
      </c>
      <c r="N123" s="66">
        <v>5.7999999999999996E-3</v>
      </c>
      <c r="O123" s="36">
        <v>1115.5</v>
      </c>
      <c r="P123" s="66">
        <v>5.7999999999999996E-3</v>
      </c>
      <c r="Q123" s="36">
        <v>1106</v>
      </c>
      <c r="R123" s="36">
        <v>1125</v>
      </c>
      <c r="S123" s="36">
        <v>1077.5</v>
      </c>
      <c r="T123" s="66">
        <v>1.44E-2</v>
      </c>
      <c r="U123" s="66">
        <v>1.67E-2</v>
      </c>
      <c r="V123" s="66">
        <v>-2.5999999999999999E-3</v>
      </c>
      <c r="W123" s="66">
        <v>4.1200000000000001E-2</v>
      </c>
      <c r="X123" s="1">
        <v>4435800</v>
      </c>
      <c r="Y123" s="1">
        <v>4879540</v>
      </c>
      <c r="Z123" s="1">
        <v>1617326</v>
      </c>
      <c r="AA123" t="s">
        <v>356</v>
      </c>
      <c r="AB123" t="s">
        <v>357</v>
      </c>
      <c r="AC123">
        <v>12</v>
      </c>
      <c r="AD123">
        <v>0.86</v>
      </c>
      <c r="AE123">
        <v>2.85</v>
      </c>
      <c r="AF123" t="s">
        <v>230</v>
      </c>
      <c r="AG123" s="1">
        <v>339900</v>
      </c>
      <c r="AH123" s="36">
        <v>1122</v>
      </c>
      <c r="AI123" s="1">
        <v>1800</v>
      </c>
      <c r="AJ123" s="36">
        <v>1121.5</v>
      </c>
      <c r="AK123" s="1">
        <v>1500</v>
      </c>
      <c r="AL123" s="2">
        <v>0.625</v>
      </c>
      <c r="AM123" s="3">
        <v>46155</v>
      </c>
      <c r="AN123" t="s">
        <v>298</v>
      </c>
      <c r="AO123" t="s">
        <v>335</v>
      </c>
      <c r="AQ123" t="str">
        <f t="shared" si="1"/>
        <v/>
      </c>
    </row>
    <row r="124" spans="1:43">
      <c r="A124" s="8">
        <v>46170</v>
      </c>
      <c r="B124" s="68">
        <v>3897</v>
      </c>
      <c r="C124">
        <v>-0.52</v>
      </c>
      <c r="D124" s="1">
        <v>64600</v>
      </c>
      <c r="E124" s="6">
        <v>-0.65</v>
      </c>
      <c r="F124" s="7">
        <v>4220</v>
      </c>
      <c r="G124" t="s">
        <v>46</v>
      </c>
      <c r="H124">
        <v>0</v>
      </c>
      <c r="I124" t="s">
        <v>288</v>
      </c>
      <c r="J124" t="s">
        <v>289</v>
      </c>
      <c r="K124" t="s">
        <v>290</v>
      </c>
      <c r="L124" s="36">
        <v>1552</v>
      </c>
      <c r="M124">
        <v>-1</v>
      </c>
      <c r="N124" s="66">
        <v>-5.9999999999999995E-4</v>
      </c>
      <c r="O124" s="36">
        <v>1553</v>
      </c>
      <c r="P124" s="66">
        <v>-5.9999999999999995E-4</v>
      </c>
      <c r="Q124" s="36">
        <v>1550</v>
      </c>
      <c r="R124" s="36">
        <v>1571</v>
      </c>
      <c r="S124" s="36">
        <v>1526</v>
      </c>
      <c r="T124" s="66">
        <v>1.1999999999999999E-3</v>
      </c>
      <c r="U124" s="66">
        <v>-6.4000000000000003E-3</v>
      </c>
      <c r="V124" s="66">
        <v>-1.2E-2</v>
      </c>
      <c r="W124" s="66">
        <v>1.7000000000000001E-2</v>
      </c>
      <c r="X124" s="1">
        <v>89800</v>
      </c>
      <c r="Y124" s="1">
        <v>139069</v>
      </c>
      <c r="Z124" s="1">
        <v>79578</v>
      </c>
      <c r="AA124" t="s">
        <v>358</v>
      </c>
      <c r="AB124" t="s">
        <v>359</v>
      </c>
      <c r="AC124">
        <v>10.86</v>
      </c>
      <c r="AD124">
        <v>1.0900000000000001</v>
      </c>
      <c r="AE124">
        <v>3.48</v>
      </c>
      <c r="AF124" t="s">
        <v>230</v>
      </c>
      <c r="AG124" s="1">
        <v>14200</v>
      </c>
      <c r="AH124" s="36">
        <v>1553</v>
      </c>
      <c r="AI124">
        <v>300</v>
      </c>
      <c r="AJ124" s="36">
        <v>1552</v>
      </c>
      <c r="AK124">
        <v>200</v>
      </c>
      <c r="AL124" s="2">
        <v>0.625</v>
      </c>
      <c r="AM124" s="3">
        <v>46142</v>
      </c>
      <c r="AN124" t="s">
        <v>298</v>
      </c>
      <c r="AO124" t="s">
        <v>335</v>
      </c>
      <c r="AQ124" t="str">
        <f t="shared" si="1"/>
        <v/>
      </c>
    </row>
    <row r="125" spans="1:43">
      <c r="A125" s="8">
        <v>46170</v>
      </c>
      <c r="B125" s="68">
        <v>3897</v>
      </c>
      <c r="C125">
        <v>-0.52</v>
      </c>
      <c r="D125" s="1">
        <v>64600</v>
      </c>
      <c r="E125" s="6">
        <v>-0.65</v>
      </c>
      <c r="F125" s="7">
        <v>4334</v>
      </c>
      <c r="G125" t="s">
        <v>47</v>
      </c>
      <c r="H125">
        <v>0</v>
      </c>
      <c r="I125" t="s">
        <v>314</v>
      </c>
      <c r="J125" t="s">
        <v>323</v>
      </c>
      <c r="K125" t="s">
        <v>290</v>
      </c>
      <c r="L125">
        <v>394</v>
      </c>
      <c r="M125">
        <v>-8</v>
      </c>
      <c r="N125" s="66">
        <v>-1.9900000000000001E-2</v>
      </c>
      <c r="O125">
        <v>402</v>
      </c>
      <c r="P125" s="66">
        <v>-1.9900000000000001E-2</v>
      </c>
      <c r="Q125">
        <v>400</v>
      </c>
      <c r="R125">
        <v>401</v>
      </c>
      <c r="S125">
        <v>393</v>
      </c>
      <c r="T125" s="66">
        <v>-1.4999999999999999E-2</v>
      </c>
      <c r="U125" s="66">
        <v>0</v>
      </c>
      <c r="V125" s="66">
        <v>-1.7399999999999999E-2</v>
      </c>
      <c r="W125" s="66">
        <v>2.5000000000000001E-3</v>
      </c>
      <c r="X125" s="1">
        <v>14100</v>
      </c>
      <c r="Y125" s="1">
        <v>5578</v>
      </c>
      <c r="Z125" s="1">
        <v>4371</v>
      </c>
      <c r="AA125" t="s">
        <v>360</v>
      </c>
      <c r="AB125" t="s">
        <v>361</v>
      </c>
      <c r="AC125">
        <v>11.83</v>
      </c>
      <c r="AD125">
        <v>1.3</v>
      </c>
      <c r="AE125">
        <v>2.54</v>
      </c>
      <c r="AF125">
        <v>0.1</v>
      </c>
      <c r="AG125">
        <v>0</v>
      </c>
      <c r="AH125">
        <v>394</v>
      </c>
      <c r="AI125">
        <v>100</v>
      </c>
      <c r="AJ125">
        <v>393</v>
      </c>
      <c r="AK125" s="1">
        <v>3000</v>
      </c>
      <c r="AL125" s="2">
        <v>0.62152777777777779</v>
      </c>
      <c r="AM125" s="3">
        <v>46183</v>
      </c>
      <c r="AN125" t="s">
        <v>306</v>
      </c>
      <c r="AO125" t="s">
        <v>351</v>
      </c>
      <c r="AQ125" t="str">
        <f t="shared" si="1"/>
        <v/>
      </c>
    </row>
    <row r="126" spans="1:43">
      <c r="A126" s="8">
        <v>46170</v>
      </c>
      <c r="B126" s="68">
        <v>3897</v>
      </c>
      <c r="C126">
        <v>-0.52</v>
      </c>
      <c r="D126" s="1">
        <v>64600</v>
      </c>
      <c r="E126" s="6">
        <v>-0.65</v>
      </c>
      <c r="F126" s="7">
        <v>4523</v>
      </c>
      <c r="G126" t="s">
        <v>48</v>
      </c>
      <c r="H126">
        <v>0</v>
      </c>
      <c r="I126" t="s">
        <v>288</v>
      </c>
      <c r="J126" t="s">
        <v>289</v>
      </c>
      <c r="K126" t="s">
        <v>290</v>
      </c>
      <c r="L126" s="36">
        <v>3934</v>
      </c>
      <c r="M126">
        <v>-109</v>
      </c>
      <c r="N126" s="66">
        <v>-2.7E-2</v>
      </c>
      <c r="O126" s="36">
        <v>4043</v>
      </c>
      <c r="P126" s="66">
        <v>-2.69E-2</v>
      </c>
      <c r="Q126" s="36">
        <v>4032</v>
      </c>
      <c r="R126" s="36">
        <v>4057</v>
      </c>
      <c r="S126" s="36">
        <v>3927</v>
      </c>
      <c r="T126" s="66">
        <v>-2.4299999999999999E-2</v>
      </c>
      <c r="U126" s="66">
        <v>-8.9999999999999993E-3</v>
      </c>
      <c r="V126" s="66">
        <v>-3.0300000000000001E-2</v>
      </c>
      <c r="W126" s="66">
        <v>1.6999999999999999E-3</v>
      </c>
      <c r="X126" s="1">
        <v>1765200</v>
      </c>
      <c r="Y126" s="1">
        <v>7025507</v>
      </c>
      <c r="Z126" s="1">
        <v>1147347</v>
      </c>
      <c r="AA126" t="s">
        <v>362</v>
      </c>
      <c r="AB126" t="s">
        <v>363</v>
      </c>
      <c r="AC126">
        <v>21.24</v>
      </c>
      <c r="AD126">
        <v>1.23</v>
      </c>
      <c r="AE126">
        <v>4.07</v>
      </c>
      <c r="AF126" t="s">
        <v>230</v>
      </c>
      <c r="AG126" s="1">
        <v>101900</v>
      </c>
      <c r="AH126" s="36">
        <v>3935</v>
      </c>
      <c r="AI126" s="1">
        <v>1100</v>
      </c>
      <c r="AJ126" s="36">
        <v>3934</v>
      </c>
      <c r="AK126">
        <v>500</v>
      </c>
      <c r="AL126" s="2">
        <v>0.625</v>
      </c>
      <c r="AM126" s="3">
        <v>46157</v>
      </c>
      <c r="AN126" t="s">
        <v>298</v>
      </c>
      <c r="AO126" t="s">
        <v>364</v>
      </c>
      <c r="AQ126" t="str">
        <f t="shared" si="1"/>
        <v/>
      </c>
    </row>
    <row r="127" spans="1:43">
      <c r="A127" s="8">
        <v>46170</v>
      </c>
      <c r="B127" s="68">
        <v>3897</v>
      </c>
      <c r="C127">
        <v>-0.52</v>
      </c>
      <c r="D127" s="1">
        <v>64600</v>
      </c>
      <c r="E127" s="6">
        <v>-0.65</v>
      </c>
      <c r="F127" s="7">
        <v>4528</v>
      </c>
      <c r="G127" t="s">
        <v>49</v>
      </c>
      <c r="H127">
        <v>0</v>
      </c>
      <c r="I127" t="s">
        <v>288</v>
      </c>
      <c r="J127" t="s">
        <v>289</v>
      </c>
      <c r="K127" t="s">
        <v>295</v>
      </c>
      <c r="L127" s="36">
        <v>2405.5</v>
      </c>
      <c r="M127">
        <v>38.5</v>
      </c>
      <c r="N127" s="66">
        <v>1.6299999999999999E-2</v>
      </c>
      <c r="O127" s="36">
        <v>2367</v>
      </c>
      <c r="P127" s="66">
        <v>1.6199999999999999E-2</v>
      </c>
      <c r="Q127" s="36">
        <v>2368</v>
      </c>
      <c r="R127" s="36">
        <v>2407.5</v>
      </c>
      <c r="S127" s="36">
        <v>2362</v>
      </c>
      <c r="T127" s="66">
        <v>1.5800000000000002E-2</v>
      </c>
      <c r="U127" s="66">
        <v>1.1900000000000001E-2</v>
      </c>
      <c r="V127" s="66">
        <v>-8.0000000000000004E-4</v>
      </c>
      <c r="W127" s="66">
        <v>1.84E-2</v>
      </c>
      <c r="X127" s="1">
        <v>878800</v>
      </c>
      <c r="Y127" s="1">
        <v>2098087</v>
      </c>
      <c r="Z127" s="1">
        <v>1199605</v>
      </c>
      <c r="AA127" t="s">
        <v>365</v>
      </c>
      <c r="AB127" t="s">
        <v>366</v>
      </c>
      <c r="AC127">
        <v>15.91</v>
      </c>
      <c r="AD127">
        <v>1.32</v>
      </c>
      <c r="AE127">
        <v>3.33</v>
      </c>
      <c r="AF127" t="s">
        <v>230</v>
      </c>
      <c r="AG127" s="1">
        <v>91100</v>
      </c>
      <c r="AH127" s="36">
        <v>2406</v>
      </c>
      <c r="AI127">
        <v>800</v>
      </c>
      <c r="AJ127" s="36">
        <v>2405</v>
      </c>
      <c r="AK127">
        <v>500</v>
      </c>
      <c r="AL127" s="2">
        <v>0.625</v>
      </c>
      <c r="AM127" s="3">
        <v>46150</v>
      </c>
      <c r="AN127" t="s">
        <v>298</v>
      </c>
      <c r="AO127" t="s">
        <v>364</v>
      </c>
      <c r="AQ127" t="str">
        <f t="shared" si="1"/>
        <v/>
      </c>
    </row>
    <row r="128" spans="1:43">
      <c r="A128" s="8">
        <v>46170</v>
      </c>
      <c r="B128" s="68">
        <v>3897</v>
      </c>
      <c r="C128">
        <v>-0.52</v>
      </c>
      <c r="D128" s="1">
        <v>64600</v>
      </c>
      <c r="E128" s="6">
        <v>-0.65</v>
      </c>
      <c r="F128" s="7">
        <v>4661</v>
      </c>
      <c r="G128" t="s">
        <v>50</v>
      </c>
      <c r="H128">
        <v>0</v>
      </c>
      <c r="I128" t="s">
        <v>288</v>
      </c>
      <c r="J128" t="s">
        <v>289</v>
      </c>
      <c r="K128" t="s">
        <v>295</v>
      </c>
      <c r="L128" s="36">
        <v>2256.5</v>
      </c>
      <c r="M128">
        <v>57.5</v>
      </c>
      <c r="N128" s="66">
        <v>2.6100000000000002E-2</v>
      </c>
      <c r="O128" s="36">
        <v>2199</v>
      </c>
      <c r="P128" s="66">
        <v>2.6100000000000002E-2</v>
      </c>
      <c r="Q128" s="36">
        <v>2220</v>
      </c>
      <c r="R128" s="36">
        <v>2259</v>
      </c>
      <c r="S128" s="36">
        <v>2213.5</v>
      </c>
      <c r="T128" s="66">
        <v>1.6400000000000001E-2</v>
      </c>
      <c r="U128" s="66">
        <v>1.1599999999999999E-2</v>
      </c>
      <c r="V128" s="66">
        <v>-1.1000000000000001E-3</v>
      </c>
      <c r="W128" s="66">
        <v>1.9400000000000001E-2</v>
      </c>
      <c r="X128" s="1">
        <v>5281200</v>
      </c>
      <c r="Y128" s="1">
        <v>11834315</v>
      </c>
      <c r="Z128" s="1">
        <v>4062717</v>
      </c>
      <c r="AA128" t="s">
        <v>367</v>
      </c>
      <c r="AB128" t="s">
        <v>368</v>
      </c>
      <c r="AC128">
        <v>31.6</v>
      </c>
      <c r="AD128">
        <v>3.36</v>
      </c>
      <c r="AE128">
        <v>0.71</v>
      </c>
      <c r="AF128" t="s">
        <v>230</v>
      </c>
      <c r="AG128" s="1">
        <v>473500</v>
      </c>
      <c r="AH128" s="36">
        <v>2256.5</v>
      </c>
      <c r="AI128">
        <v>400</v>
      </c>
      <c r="AJ128" s="36">
        <v>2256</v>
      </c>
      <c r="AK128" s="1">
        <v>5100</v>
      </c>
      <c r="AL128" s="2">
        <v>0.625</v>
      </c>
      <c r="AM128" s="3">
        <v>46140</v>
      </c>
      <c r="AN128" t="s">
        <v>298</v>
      </c>
      <c r="AO128" t="s">
        <v>313</v>
      </c>
      <c r="AQ128" t="str">
        <f t="shared" si="1"/>
        <v/>
      </c>
    </row>
    <row r="129" spans="1:43">
      <c r="A129" s="8">
        <v>46170</v>
      </c>
      <c r="B129" s="68">
        <v>3897</v>
      </c>
      <c r="C129">
        <v>-0.52</v>
      </c>
      <c r="D129" s="1">
        <v>64600</v>
      </c>
      <c r="E129" s="6">
        <v>-0.65</v>
      </c>
      <c r="F129" s="7">
        <v>5020</v>
      </c>
      <c r="G129" t="s">
        <v>51</v>
      </c>
      <c r="H129">
        <v>0</v>
      </c>
      <c r="I129" t="s">
        <v>288</v>
      </c>
      <c r="J129" t="s">
        <v>289</v>
      </c>
      <c r="K129" t="s">
        <v>295</v>
      </c>
      <c r="L129" s="36">
        <v>1293.5</v>
      </c>
      <c r="M129">
        <v>-2.5</v>
      </c>
      <c r="N129" s="66">
        <v>-1.9E-3</v>
      </c>
      <c r="O129" s="36">
        <v>1296</v>
      </c>
      <c r="P129" s="66">
        <v>-1.9E-3</v>
      </c>
      <c r="Q129" s="36">
        <v>1281</v>
      </c>
      <c r="R129" s="36">
        <v>1300.5</v>
      </c>
      <c r="S129" s="36">
        <v>1279</v>
      </c>
      <c r="T129" s="66">
        <v>9.7000000000000003E-3</v>
      </c>
      <c r="U129" s="66">
        <v>7.0000000000000001E-3</v>
      </c>
      <c r="V129" s="66">
        <v>-5.3E-3</v>
      </c>
      <c r="W129" s="66">
        <v>1.1299999999999999E-2</v>
      </c>
      <c r="X129" s="1">
        <v>4391900</v>
      </c>
      <c r="Y129" s="1">
        <v>5655093</v>
      </c>
      <c r="Z129" s="1">
        <v>3501202</v>
      </c>
      <c r="AA129" t="s">
        <v>369</v>
      </c>
      <c r="AB129" t="s">
        <v>370</v>
      </c>
      <c r="AC129">
        <v>8.3800000000000008</v>
      </c>
      <c r="AD129">
        <v>1.03</v>
      </c>
      <c r="AE129">
        <v>2.63</v>
      </c>
      <c r="AF129" t="s">
        <v>230</v>
      </c>
      <c r="AG129" s="1">
        <v>646000</v>
      </c>
      <c r="AH129" s="36">
        <v>1294</v>
      </c>
      <c r="AI129" s="1">
        <v>16500</v>
      </c>
      <c r="AJ129" s="36">
        <v>1293.5</v>
      </c>
      <c r="AK129" s="1">
        <v>4300</v>
      </c>
      <c r="AL129" s="2">
        <v>0.625</v>
      </c>
      <c r="AM129" s="3">
        <v>46156</v>
      </c>
      <c r="AN129" t="s">
        <v>298</v>
      </c>
      <c r="AO129" t="s">
        <v>371</v>
      </c>
      <c r="AQ129" t="str">
        <f t="shared" si="1"/>
        <v/>
      </c>
    </row>
    <row r="130" spans="1:43">
      <c r="A130" s="8">
        <v>46170</v>
      </c>
      <c r="B130" s="68">
        <v>3897</v>
      </c>
      <c r="C130">
        <v>-0.52</v>
      </c>
      <c r="D130" s="1">
        <v>64600</v>
      </c>
      <c r="E130" s="6">
        <v>-0.65</v>
      </c>
      <c r="F130" s="7">
        <v>5201</v>
      </c>
      <c r="G130" t="s">
        <v>52</v>
      </c>
      <c r="H130">
        <v>0</v>
      </c>
      <c r="I130" t="s">
        <v>288</v>
      </c>
      <c r="J130" t="s">
        <v>289</v>
      </c>
      <c r="K130" t="s">
        <v>290</v>
      </c>
      <c r="L130" s="36">
        <v>6886</v>
      </c>
      <c r="M130">
        <v>-134</v>
      </c>
      <c r="N130" s="66">
        <v>-1.9099999999999999E-2</v>
      </c>
      <c r="O130" s="36">
        <v>7020</v>
      </c>
      <c r="P130" s="66">
        <v>-1.9E-2</v>
      </c>
      <c r="Q130" s="36">
        <v>6968</v>
      </c>
      <c r="R130" s="36">
        <v>6980</v>
      </c>
      <c r="S130" s="36">
        <v>6772</v>
      </c>
      <c r="T130" s="66">
        <v>-1.17E-2</v>
      </c>
      <c r="U130" s="66">
        <v>2.0999999999999999E-3</v>
      </c>
      <c r="V130" s="66">
        <v>-1.34E-2</v>
      </c>
      <c r="W130" s="66">
        <v>1.6799999999999999E-2</v>
      </c>
      <c r="X130" s="1">
        <v>1050300</v>
      </c>
      <c r="Y130" s="1">
        <v>7201769</v>
      </c>
      <c r="Z130" s="1">
        <v>1497255</v>
      </c>
      <c r="AA130" t="s">
        <v>519</v>
      </c>
      <c r="AB130" t="s">
        <v>373</v>
      </c>
      <c r="AC130">
        <v>18.989999999999998</v>
      </c>
      <c r="AD130">
        <v>0.98</v>
      </c>
      <c r="AE130">
        <v>3.05</v>
      </c>
      <c r="AF130" t="s">
        <v>230</v>
      </c>
      <c r="AG130" s="1">
        <v>83100</v>
      </c>
      <c r="AH130" s="36">
        <v>6888</v>
      </c>
      <c r="AI130">
        <v>200</v>
      </c>
      <c r="AJ130" s="36">
        <v>6885</v>
      </c>
      <c r="AK130">
        <v>400</v>
      </c>
      <c r="AL130" s="2">
        <v>0.625</v>
      </c>
      <c r="AM130" s="3">
        <v>46154</v>
      </c>
      <c r="AN130" t="s">
        <v>293</v>
      </c>
      <c r="AO130" t="s">
        <v>341</v>
      </c>
      <c r="AQ130" t="str">
        <f t="shared" si="1"/>
        <v/>
      </c>
    </row>
    <row r="131" spans="1:43">
      <c r="A131" s="8">
        <v>46170</v>
      </c>
      <c r="B131" s="68">
        <v>3897</v>
      </c>
      <c r="C131">
        <v>-0.52</v>
      </c>
      <c r="D131" s="1">
        <v>64600</v>
      </c>
      <c r="E131" s="6">
        <v>-0.65</v>
      </c>
      <c r="F131" s="7">
        <v>5302</v>
      </c>
      <c r="G131" t="s">
        <v>53</v>
      </c>
      <c r="H131">
        <v>0</v>
      </c>
      <c r="I131" t="s">
        <v>288</v>
      </c>
      <c r="J131" t="s">
        <v>289</v>
      </c>
      <c r="K131" t="s">
        <v>290</v>
      </c>
      <c r="L131" s="36">
        <v>4750</v>
      </c>
      <c r="M131">
        <v>-5</v>
      </c>
      <c r="N131" s="66">
        <v>-1.1000000000000001E-3</v>
      </c>
      <c r="O131" s="36">
        <v>4755</v>
      </c>
      <c r="P131" s="66">
        <v>-1E-3</v>
      </c>
      <c r="Q131" s="36">
        <v>4705</v>
      </c>
      <c r="R131" s="36">
        <v>4775</v>
      </c>
      <c r="S131" s="36">
        <v>4675</v>
      </c>
      <c r="T131" s="66">
        <v>9.4999999999999998E-3</v>
      </c>
      <c r="U131" s="66">
        <v>-3.0999999999999999E-3</v>
      </c>
      <c r="V131" s="66">
        <v>-5.1999999999999998E-3</v>
      </c>
      <c r="W131" s="66">
        <v>1.6E-2</v>
      </c>
      <c r="X131" s="1">
        <v>41700</v>
      </c>
      <c r="Y131" s="1">
        <v>197356</v>
      </c>
      <c r="Z131" s="1">
        <v>56204</v>
      </c>
      <c r="AA131" t="s">
        <v>374</v>
      </c>
      <c r="AB131" t="s">
        <v>375</v>
      </c>
      <c r="AC131">
        <v>19.32</v>
      </c>
      <c r="AD131">
        <v>0.96</v>
      </c>
      <c r="AE131">
        <v>4.21</v>
      </c>
      <c r="AF131" t="s">
        <v>230</v>
      </c>
      <c r="AG131" s="1">
        <v>17800</v>
      </c>
      <c r="AH131" s="36">
        <v>4755</v>
      </c>
      <c r="AI131">
        <v>100</v>
      </c>
      <c r="AJ131" s="36">
        <v>4750</v>
      </c>
      <c r="AK131" s="1">
        <v>1100</v>
      </c>
      <c r="AL131" s="2">
        <v>0.62430555555555556</v>
      </c>
      <c r="AM131" s="3">
        <v>46150</v>
      </c>
      <c r="AN131" t="s">
        <v>293</v>
      </c>
      <c r="AO131" t="s">
        <v>341</v>
      </c>
      <c r="AQ131" t="str">
        <f t="shared" ref="AQ131:AQ194" si="2">IF(AP131="","",ROUND((L131-AP131)/AP131,4))</f>
        <v/>
      </c>
    </row>
    <row r="132" spans="1:43">
      <c r="A132" s="8">
        <v>46170</v>
      </c>
      <c r="B132" s="68">
        <v>3897</v>
      </c>
      <c r="C132">
        <v>-0.52</v>
      </c>
      <c r="D132" s="1">
        <v>64600</v>
      </c>
      <c r="E132" s="6">
        <v>-0.65</v>
      </c>
      <c r="F132" s="7">
        <v>5310</v>
      </c>
      <c r="G132" t="s">
        <v>54</v>
      </c>
      <c r="H132">
        <v>0</v>
      </c>
      <c r="I132" t="s">
        <v>288</v>
      </c>
      <c r="J132" t="s">
        <v>289</v>
      </c>
      <c r="K132" t="s">
        <v>290</v>
      </c>
      <c r="L132" s="36">
        <v>7360</v>
      </c>
      <c r="M132">
        <v>-260</v>
      </c>
      <c r="N132" s="66">
        <v>-3.4099999999999998E-2</v>
      </c>
      <c r="O132" s="36">
        <v>7620</v>
      </c>
      <c r="P132" s="66">
        <v>-3.4099999999999998E-2</v>
      </c>
      <c r="Q132" s="36">
        <v>7430</v>
      </c>
      <c r="R132" s="36">
        <v>7450</v>
      </c>
      <c r="S132" s="36">
        <v>7090</v>
      </c>
      <c r="T132" s="66">
        <v>-9.4000000000000004E-3</v>
      </c>
      <c r="U132" s="66">
        <v>1.6500000000000001E-2</v>
      </c>
      <c r="V132" s="66">
        <v>-1.2E-2</v>
      </c>
      <c r="W132" s="66">
        <v>3.7999999999999999E-2</v>
      </c>
      <c r="X132" s="1">
        <v>155700</v>
      </c>
      <c r="Y132" s="1">
        <v>1129935</v>
      </c>
      <c r="Z132" s="1">
        <v>154505</v>
      </c>
      <c r="AA132" t="s">
        <v>376</v>
      </c>
      <c r="AB132" t="s">
        <v>377</v>
      </c>
      <c r="AC132">
        <v>30.87</v>
      </c>
      <c r="AD132">
        <v>1.58</v>
      </c>
      <c r="AE132">
        <v>1.97</v>
      </c>
      <c r="AF132" t="s">
        <v>230</v>
      </c>
      <c r="AG132" s="1">
        <v>1300</v>
      </c>
      <c r="AH132" s="36">
        <v>7360</v>
      </c>
      <c r="AI132">
        <v>700</v>
      </c>
      <c r="AJ132" s="36">
        <v>7350</v>
      </c>
      <c r="AK132">
        <v>200</v>
      </c>
      <c r="AL132" s="2">
        <v>0.625</v>
      </c>
      <c r="AM132" s="3">
        <v>46153</v>
      </c>
      <c r="AN132" t="s">
        <v>293</v>
      </c>
      <c r="AO132" t="s">
        <v>341</v>
      </c>
      <c r="AQ132" t="str">
        <f t="shared" si="2"/>
        <v/>
      </c>
    </row>
    <row r="133" spans="1:43">
      <c r="A133" s="8">
        <v>46170</v>
      </c>
      <c r="B133" s="68">
        <v>3897</v>
      </c>
      <c r="C133">
        <v>-0.52</v>
      </c>
      <c r="D133" s="1">
        <v>64600</v>
      </c>
      <c r="E133" s="6">
        <v>-0.65</v>
      </c>
      <c r="F133" s="7">
        <v>5334</v>
      </c>
      <c r="G133" t="s">
        <v>55</v>
      </c>
      <c r="H133">
        <v>0</v>
      </c>
      <c r="I133" t="s">
        <v>288</v>
      </c>
      <c r="J133" t="s">
        <v>289</v>
      </c>
      <c r="K133" t="s">
        <v>295</v>
      </c>
      <c r="L133" s="36">
        <v>9938</v>
      </c>
      <c r="M133">
        <v>35</v>
      </c>
      <c r="N133" s="66">
        <v>3.5000000000000001E-3</v>
      </c>
      <c r="O133" s="36">
        <v>9903</v>
      </c>
      <c r="P133" s="66">
        <v>3.5000000000000001E-3</v>
      </c>
      <c r="Q133" s="36">
        <v>9660</v>
      </c>
      <c r="R133" s="36">
        <v>10035</v>
      </c>
      <c r="S133" s="36">
        <v>9572</v>
      </c>
      <c r="T133" s="66">
        <v>2.87E-2</v>
      </c>
      <c r="U133" s="66">
        <v>-2.5999999999999999E-3</v>
      </c>
      <c r="V133" s="66">
        <v>-9.5999999999999992E-3</v>
      </c>
      <c r="W133" s="66">
        <v>3.8199999999999998E-2</v>
      </c>
      <c r="X133" s="1">
        <v>556600</v>
      </c>
      <c r="Y133" s="1">
        <v>5478943</v>
      </c>
      <c r="Z133" s="1">
        <v>1980123</v>
      </c>
      <c r="AA133" t="s">
        <v>520</v>
      </c>
      <c r="AB133" t="s">
        <v>379</v>
      </c>
      <c r="AC133">
        <v>18.52</v>
      </c>
      <c r="AD133">
        <v>2.54</v>
      </c>
      <c r="AE133">
        <v>2.11</v>
      </c>
      <c r="AF133" t="s">
        <v>230</v>
      </c>
      <c r="AG133" s="1">
        <v>31700</v>
      </c>
      <c r="AH133" s="36">
        <v>9940</v>
      </c>
      <c r="AI133">
        <v>100</v>
      </c>
      <c r="AJ133" s="36">
        <v>9936</v>
      </c>
      <c r="AK133">
        <v>300</v>
      </c>
      <c r="AL133" s="2">
        <v>0.625</v>
      </c>
      <c r="AM133" s="3">
        <v>46142</v>
      </c>
      <c r="AN133" t="s">
        <v>298</v>
      </c>
      <c r="AO133" t="s">
        <v>341</v>
      </c>
      <c r="AQ133" t="str">
        <f t="shared" si="2"/>
        <v/>
      </c>
    </row>
    <row r="134" spans="1:43">
      <c r="A134" s="8">
        <v>46170</v>
      </c>
      <c r="B134" s="68">
        <v>3897</v>
      </c>
      <c r="C134">
        <v>-0.52</v>
      </c>
      <c r="D134" s="1">
        <v>64600</v>
      </c>
      <c r="E134" s="6">
        <v>-0.65</v>
      </c>
      <c r="F134" s="7">
        <v>5706</v>
      </c>
      <c r="G134" t="s">
        <v>56</v>
      </c>
      <c r="H134">
        <v>0</v>
      </c>
      <c r="I134" t="s">
        <v>288</v>
      </c>
      <c r="J134" t="s">
        <v>289</v>
      </c>
      <c r="K134" t="s">
        <v>295</v>
      </c>
      <c r="L134" s="36">
        <v>48650</v>
      </c>
      <c r="M134" s="36">
        <v>-3150</v>
      </c>
      <c r="N134" s="66">
        <v>-6.08E-2</v>
      </c>
      <c r="O134" s="36">
        <v>51800</v>
      </c>
      <c r="P134" s="66">
        <v>-6.08E-2</v>
      </c>
      <c r="Q134" s="36">
        <v>50150</v>
      </c>
      <c r="R134" s="36">
        <v>51140</v>
      </c>
      <c r="S134" s="36">
        <v>47830</v>
      </c>
      <c r="T134" s="66">
        <v>-2.9899999999999999E-2</v>
      </c>
      <c r="U134" s="66">
        <v>-2.7900000000000001E-2</v>
      </c>
      <c r="V134" s="66">
        <v>-4.8599999999999997E-2</v>
      </c>
      <c r="W134" s="66">
        <v>1.7100000000000001E-2</v>
      </c>
      <c r="X134" s="1">
        <v>1825800</v>
      </c>
      <c r="Y134" s="1">
        <v>89873137</v>
      </c>
      <c r="Z134" s="1">
        <v>2793260</v>
      </c>
      <c r="AA134" t="s">
        <v>521</v>
      </c>
      <c r="AB134" t="s">
        <v>381</v>
      </c>
      <c r="AC134">
        <v>37.11</v>
      </c>
      <c r="AD134">
        <v>6.75</v>
      </c>
      <c r="AE134">
        <v>0.57999999999999996</v>
      </c>
      <c r="AF134" t="s">
        <v>230</v>
      </c>
      <c r="AG134" s="1">
        <v>8700</v>
      </c>
      <c r="AH134" s="36">
        <v>48670</v>
      </c>
      <c r="AI134">
        <v>400</v>
      </c>
      <c r="AJ134" s="36">
        <v>48640</v>
      </c>
      <c r="AK134">
        <v>100</v>
      </c>
      <c r="AL134" s="2">
        <v>0.625</v>
      </c>
      <c r="AM134" s="3">
        <v>46155</v>
      </c>
      <c r="AN134" t="s">
        <v>298</v>
      </c>
      <c r="AO134" t="s">
        <v>382</v>
      </c>
      <c r="AQ134" t="str">
        <f t="shared" si="2"/>
        <v/>
      </c>
    </row>
    <row r="135" spans="1:43">
      <c r="A135" s="8">
        <v>46170</v>
      </c>
      <c r="B135" s="68">
        <v>3897</v>
      </c>
      <c r="C135">
        <v>-0.52</v>
      </c>
      <c r="D135" s="1">
        <v>64600</v>
      </c>
      <c r="E135" s="6">
        <v>-0.65</v>
      </c>
      <c r="F135" s="7">
        <v>5711</v>
      </c>
      <c r="G135" t="s">
        <v>57</v>
      </c>
      <c r="H135">
        <v>0</v>
      </c>
      <c r="I135" t="s">
        <v>288</v>
      </c>
      <c r="J135" t="s">
        <v>289</v>
      </c>
      <c r="K135" t="s">
        <v>295</v>
      </c>
      <c r="L135" s="36">
        <v>5122</v>
      </c>
      <c r="M135">
        <v>-149</v>
      </c>
      <c r="N135" s="66">
        <v>-2.8299999999999999E-2</v>
      </c>
      <c r="O135" s="36">
        <v>5271</v>
      </c>
      <c r="P135" s="66">
        <v>-2.8199999999999999E-2</v>
      </c>
      <c r="Q135" s="36">
        <v>5171</v>
      </c>
      <c r="R135" s="36">
        <v>5224</v>
      </c>
      <c r="S135" s="36">
        <v>5036</v>
      </c>
      <c r="T135" s="66">
        <v>-9.4000000000000004E-3</v>
      </c>
      <c r="U135" s="66">
        <v>-1.4200000000000001E-2</v>
      </c>
      <c r="V135" s="66">
        <v>-1.95E-2</v>
      </c>
      <c r="W135" s="66">
        <v>1.7000000000000001E-2</v>
      </c>
      <c r="X135" s="1">
        <v>751400</v>
      </c>
      <c r="Y135" s="1">
        <v>3847415</v>
      </c>
      <c r="Z135" s="1">
        <v>673489</v>
      </c>
      <c r="AA135" t="s">
        <v>383</v>
      </c>
      <c r="AB135" t="s">
        <v>384</v>
      </c>
      <c r="AC135">
        <v>13.65</v>
      </c>
      <c r="AD135">
        <v>0.9</v>
      </c>
      <c r="AE135">
        <v>2.2599999999999998</v>
      </c>
      <c r="AF135" t="s">
        <v>230</v>
      </c>
      <c r="AG135" s="1">
        <v>23000</v>
      </c>
      <c r="AH135" s="36">
        <v>5122</v>
      </c>
      <c r="AI135">
        <v>100</v>
      </c>
      <c r="AJ135" s="36">
        <v>5120</v>
      </c>
      <c r="AK135">
        <v>300</v>
      </c>
      <c r="AL135" s="2">
        <v>0.625</v>
      </c>
      <c r="AM135" s="3">
        <v>46155</v>
      </c>
      <c r="AN135" t="s">
        <v>298</v>
      </c>
      <c r="AO135" t="s">
        <v>382</v>
      </c>
      <c r="AQ135" t="str">
        <f t="shared" si="2"/>
        <v/>
      </c>
    </row>
    <row r="136" spans="1:43">
      <c r="A136" s="8">
        <v>46170</v>
      </c>
      <c r="B136" s="68">
        <v>3897</v>
      </c>
      <c r="C136">
        <v>-0.52</v>
      </c>
      <c r="D136" s="1">
        <v>64600</v>
      </c>
      <c r="E136" s="6">
        <v>-0.65</v>
      </c>
      <c r="F136" s="7">
        <v>5713</v>
      </c>
      <c r="G136" t="s">
        <v>58</v>
      </c>
      <c r="H136">
        <v>0</v>
      </c>
      <c r="I136" t="s">
        <v>288</v>
      </c>
      <c r="J136" t="s">
        <v>289</v>
      </c>
      <c r="K136" t="s">
        <v>295</v>
      </c>
      <c r="L136" s="36">
        <v>8912</v>
      </c>
      <c r="M136">
        <v>-696</v>
      </c>
      <c r="N136" s="66">
        <v>-7.2400000000000006E-2</v>
      </c>
      <c r="O136" s="36">
        <v>9608</v>
      </c>
      <c r="P136" s="66">
        <v>-7.2400000000000006E-2</v>
      </c>
      <c r="Q136" s="36">
        <v>9398</v>
      </c>
      <c r="R136" s="36">
        <v>9450</v>
      </c>
      <c r="S136" s="36">
        <v>8691</v>
      </c>
      <c r="T136" s="66">
        <v>-5.1700000000000003E-2</v>
      </c>
      <c r="U136" s="66">
        <v>-1.4800000000000001E-2</v>
      </c>
      <c r="V136" s="66">
        <v>-5.6899999999999999E-2</v>
      </c>
      <c r="W136" s="66">
        <v>2.5399999999999999E-2</v>
      </c>
      <c r="X136" s="1">
        <v>3473300</v>
      </c>
      <c r="Y136" s="1">
        <v>31104816</v>
      </c>
      <c r="Z136" s="1">
        <v>2591734</v>
      </c>
      <c r="AA136" t="s">
        <v>385</v>
      </c>
      <c r="AB136" t="s">
        <v>386</v>
      </c>
      <c r="AC136">
        <v>16.07</v>
      </c>
      <c r="AD136">
        <v>1.1599999999999999</v>
      </c>
      <c r="AE136">
        <v>2.3199999999999998</v>
      </c>
      <c r="AF136" t="s">
        <v>230</v>
      </c>
      <c r="AG136" s="1">
        <v>53700</v>
      </c>
      <c r="AH136" s="36">
        <v>8909</v>
      </c>
      <c r="AI136">
        <v>200</v>
      </c>
      <c r="AJ136" s="36">
        <v>8907</v>
      </c>
      <c r="AK136">
        <v>200</v>
      </c>
      <c r="AL136" s="2">
        <v>0.625</v>
      </c>
      <c r="AM136" s="3">
        <v>46153</v>
      </c>
      <c r="AN136" t="s">
        <v>298</v>
      </c>
      <c r="AO136" t="s">
        <v>382</v>
      </c>
      <c r="AQ136" t="str">
        <f t="shared" si="2"/>
        <v/>
      </c>
    </row>
    <row r="137" spans="1:43">
      <c r="A137" s="8">
        <v>46170</v>
      </c>
      <c r="B137" s="68">
        <v>3897</v>
      </c>
      <c r="C137">
        <v>-0.52</v>
      </c>
      <c r="D137" s="1">
        <v>64600</v>
      </c>
      <c r="E137" s="6">
        <v>-0.65</v>
      </c>
      <c r="F137" s="7">
        <v>5802</v>
      </c>
      <c r="G137" t="s">
        <v>59</v>
      </c>
      <c r="H137">
        <v>0</v>
      </c>
      <c r="I137" t="s">
        <v>288</v>
      </c>
      <c r="J137" t="s">
        <v>289</v>
      </c>
      <c r="K137" t="s">
        <v>295</v>
      </c>
      <c r="L137" s="36">
        <v>11930</v>
      </c>
      <c r="M137">
        <v>-85</v>
      </c>
      <c r="N137" s="66">
        <v>-7.1000000000000004E-3</v>
      </c>
      <c r="O137" s="36">
        <v>12015</v>
      </c>
      <c r="P137" s="66">
        <v>-7.0000000000000001E-3</v>
      </c>
      <c r="Q137" s="36">
        <v>11720</v>
      </c>
      <c r="R137" s="36">
        <v>12075</v>
      </c>
      <c r="S137" s="36">
        <v>11565</v>
      </c>
      <c r="T137" s="66">
        <v>1.7899999999999999E-2</v>
      </c>
      <c r="U137" s="66">
        <v>7.6E-3</v>
      </c>
      <c r="V137" s="66">
        <v>-1.2E-2</v>
      </c>
      <c r="W137" s="66">
        <v>3.15E-2</v>
      </c>
      <c r="X137" s="1">
        <v>4332800</v>
      </c>
      <c r="Y137" s="1">
        <v>51093854</v>
      </c>
      <c r="Z137" s="1">
        <v>9471711</v>
      </c>
      <c r="AA137" t="s">
        <v>387</v>
      </c>
      <c r="AB137" t="s">
        <v>388</v>
      </c>
      <c r="AC137">
        <v>28.62</v>
      </c>
      <c r="AD137">
        <v>3.39</v>
      </c>
      <c r="AE137">
        <v>1.31</v>
      </c>
      <c r="AF137" t="s">
        <v>230</v>
      </c>
      <c r="AG137" s="1">
        <v>63100</v>
      </c>
      <c r="AH137" s="36">
        <v>11935</v>
      </c>
      <c r="AI137" s="1">
        <v>2100</v>
      </c>
      <c r="AJ137" s="36">
        <v>11925</v>
      </c>
      <c r="AK137" s="1">
        <v>1500</v>
      </c>
      <c r="AL137" s="2">
        <v>0.625</v>
      </c>
      <c r="AM137" s="3">
        <v>46154</v>
      </c>
      <c r="AN137" t="s">
        <v>298</v>
      </c>
      <c r="AO137" t="s">
        <v>382</v>
      </c>
      <c r="AQ137" t="str">
        <f t="shared" si="2"/>
        <v/>
      </c>
    </row>
    <row r="138" spans="1:43">
      <c r="A138" s="8">
        <v>46170</v>
      </c>
      <c r="B138" s="68">
        <v>3897</v>
      </c>
      <c r="C138">
        <v>-0.52</v>
      </c>
      <c r="D138" s="1">
        <v>64600</v>
      </c>
      <c r="E138" s="6">
        <v>-0.65</v>
      </c>
      <c r="F138" s="7">
        <v>5803</v>
      </c>
      <c r="G138" t="s">
        <v>60</v>
      </c>
      <c r="H138">
        <v>0</v>
      </c>
      <c r="I138" t="s">
        <v>288</v>
      </c>
      <c r="J138" t="s">
        <v>289</v>
      </c>
      <c r="K138" t="s">
        <v>290</v>
      </c>
      <c r="L138" s="36">
        <v>4967</v>
      </c>
      <c r="M138">
        <v>-173</v>
      </c>
      <c r="N138" s="66">
        <v>-3.3700000000000001E-2</v>
      </c>
      <c r="O138" s="36">
        <v>5140</v>
      </c>
      <c r="P138" s="66">
        <v>-3.3599999999999998E-2</v>
      </c>
      <c r="Q138" s="36">
        <v>4998</v>
      </c>
      <c r="R138" s="36">
        <v>5196</v>
      </c>
      <c r="S138" s="36">
        <v>4803</v>
      </c>
      <c r="T138" s="66">
        <v>-6.1999999999999998E-3</v>
      </c>
      <c r="U138" s="66">
        <v>-6.6E-3</v>
      </c>
      <c r="V138" s="66">
        <v>-4.3999999999999997E-2</v>
      </c>
      <c r="W138" s="66">
        <v>3.4099999999999998E-2</v>
      </c>
      <c r="X138" s="1">
        <v>61416400</v>
      </c>
      <c r="Y138" s="1">
        <v>307142899</v>
      </c>
      <c r="Z138" s="1">
        <v>8817321</v>
      </c>
      <c r="AA138" t="s">
        <v>389</v>
      </c>
      <c r="AB138" t="s">
        <v>390</v>
      </c>
      <c r="AC138">
        <v>52.72</v>
      </c>
      <c r="AD138">
        <v>14.67</v>
      </c>
      <c r="AE138">
        <v>0.77</v>
      </c>
      <c r="AF138" t="s">
        <v>230</v>
      </c>
      <c r="AG138" s="1">
        <v>710700</v>
      </c>
      <c r="AH138" s="36">
        <v>4967</v>
      </c>
      <c r="AI138">
        <v>200</v>
      </c>
      <c r="AJ138" s="36">
        <v>4966</v>
      </c>
      <c r="AK138">
        <v>800</v>
      </c>
      <c r="AL138" s="2">
        <v>0.625</v>
      </c>
      <c r="AM138" s="3">
        <v>46156</v>
      </c>
      <c r="AN138" t="s">
        <v>298</v>
      </c>
      <c r="AO138" t="s">
        <v>382</v>
      </c>
      <c r="AQ138" t="str">
        <f t="shared" si="2"/>
        <v/>
      </c>
    </row>
    <row r="139" spans="1:43">
      <c r="A139" s="8">
        <v>46170</v>
      </c>
      <c r="B139" s="68">
        <v>3897</v>
      </c>
      <c r="C139">
        <v>-0.52</v>
      </c>
      <c r="D139" s="1">
        <v>64600</v>
      </c>
      <c r="E139" s="6">
        <v>-0.65</v>
      </c>
      <c r="F139" s="7">
        <v>6038</v>
      </c>
      <c r="G139" t="s">
        <v>61</v>
      </c>
      <c r="H139">
        <v>0</v>
      </c>
      <c r="I139" t="s">
        <v>347</v>
      </c>
      <c r="J139" t="s">
        <v>289</v>
      </c>
      <c r="K139" t="s">
        <v>290</v>
      </c>
      <c r="L139">
        <v>908</v>
      </c>
      <c r="M139">
        <v>4</v>
      </c>
      <c r="N139" s="66">
        <v>4.4000000000000003E-3</v>
      </c>
      <c r="O139">
        <v>904</v>
      </c>
      <c r="P139" s="66">
        <v>4.4000000000000003E-3</v>
      </c>
      <c r="Q139">
        <v>905</v>
      </c>
      <c r="R139">
        <v>909</v>
      </c>
      <c r="S139">
        <v>904</v>
      </c>
      <c r="T139" s="66">
        <v>3.3E-3</v>
      </c>
      <c r="U139" s="66">
        <v>-1.1000000000000001E-3</v>
      </c>
      <c r="V139" s="66">
        <v>-1.1000000000000001E-3</v>
      </c>
      <c r="W139" s="66">
        <v>4.4000000000000003E-3</v>
      </c>
      <c r="X139" s="1">
        <v>5700</v>
      </c>
      <c r="Y139" s="1">
        <v>5167</v>
      </c>
      <c r="Z139" s="1">
        <v>4596</v>
      </c>
      <c r="AA139" t="s">
        <v>391</v>
      </c>
      <c r="AB139" t="s">
        <v>392</v>
      </c>
      <c r="AC139">
        <v>13.1</v>
      </c>
      <c r="AD139">
        <v>0.91</v>
      </c>
      <c r="AE139">
        <v>2.5299999999999998</v>
      </c>
      <c r="AF139" t="s">
        <v>230</v>
      </c>
      <c r="AG139">
        <v>100</v>
      </c>
      <c r="AH139">
        <v>908</v>
      </c>
      <c r="AI139">
        <v>200</v>
      </c>
      <c r="AJ139">
        <v>905</v>
      </c>
      <c r="AK139" s="1">
        <v>1100</v>
      </c>
      <c r="AL139" s="2">
        <v>0.62222222222222223</v>
      </c>
      <c r="AM139" s="3">
        <v>46157</v>
      </c>
      <c r="AN139" t="s">
        <v>350</v>
      </c>
      <c r="AO139" t="s">
        <v>313</v>
      </c>
      <c r="AQ139" t="str">
        <f t="shared" si="2"/>
        <v/>
      </c>
    </row>
    <row r="140" spans="1:43">
      <c r="A140" s="8">
        <v>46170</v>
      </c>
      <c r="B140" s="68">
        <v>3897</v>
      </c>
      <c r="C140">
        <v>-0.52</v>
      </c>
      <c r="D140" s="1">
        <v>64600</v>
      </c>
      <c r="E140" s="6">
        <v>-0.65</v>
      </c>
      <c r="F140" s="7">
        <v>6156</v>
      </c>
      <c r="G140" t="s">
        <v>62</v>
      </c>
      <c r="H140">
        <v>0</v>
      </c>
      <c r="I140" t="s">
        <v>314</v>
      </c>
      <c r="J140" t="s">
        <v>323</v>
      </c>
      <c r="K140" t="s">
        <v>295</v>
      </c>
      <c r="L140" s="36">
        <v>2037</v>
      </c>
      <c r="M140">
        <v>0</v>
      </c>
      <c r="N140" s="66">
        <v>0</v>
      </c>
      <c r="O140" s="36">
        <v>2037</v>
      </c>
      <c r="P140" s="66">
        <v>0</v>
      </c>
      <c r="Q140" s="36">
        <v>2037</v>
      </c>
      <c r="R140" s="36">
        <v>2063</v>
      </c>
      <c r="S140" s="36">
        <v>2019</v>
      </c>
      <c r="T140" s="66">
        <v>0</v>
      </c>
      <c r="U140" s="66">
        <v>0</v>
      </c>
      <c r="V140" s="66">
        <v>-1.26E-2</v>
      </c>
      <c r="W140" s="66">
        <v>8.8999999999999999E-3</v>
      </c>
      <c r="X140" s="1">
        <v>15000</v>
      </c>
      <c r="Y140" s="1">
        <v>30612</v>
      </c>
      <c r="Z140" s="1">
        <v>10796</v>
      </c>
      <c r="AA140" t="s">
        <v>393</v>
      </c>
      <c r="AB140" t="s">
        <v>394</v>
      </c>
      <c r="AC140">
        <v>60.44</v>
      </c>
      <c r="AD140">
        <v>1.43</v>
      </c>
      <c r="AE140">
        <v>4.91</v>
      </c>
      <c r="AF140">
        <v>1.3</v>
      </c>
      <c r="AG140">
        <v>0</v>
      </c>
      <c r="AH140" s="36">
        <v>2037</v>
      </c>
      <c r="AI140">
        <v>100</v>
      </c>
      <c r="AJ140" s="36">
        <v>2031</v>
      </c>
      <c r="AK140">
        <v>100</v>
      </c>
      <c r="AL140" s="2">
        <v>0.62083333333333335</v>
      </c>
      <c r="AM140" s="3">
        <v>46150</v>
      </c>
      <c r="AN140" t="s">
        <v>350</v>
      </c>
      <c r="AO140" t="s">
        <v>395</v>
      </c>
      <c r="AQ140" t="str">
        <f t="shared" si="2"/>
        <v/>
      </c>
    </row>
    <row r="141" spans="1:43">
      <c r="A141" s="8">
        <v>46170</v>
      </c>
      <c r="B141" s="68">
        <v>3897</v>
      </c>
      <c r="C141">
        <v>-0.52</v>
      </c>
      <c r="D141" s="1">
        <v>64600</v>
      </c>
      <c r="E141" s="6">
        <v>-0.65</v>
      </c>
      <c r="F141" s="7">
        <v>6178</v>
      </c>
      <c r="G141" t="s">
        <v>63</v>
      </c>
      <c r="H141">
        <v>0</v>
      </c>
      <c r="I141" t="s">
        <v>288</v>
      </c>
      <c r="J141" t="s">
        <v>289</v>
      </c>
      <c r="K141" t="s">
        <v>295</v>
      </c>
      <c r="L141" s="36">
        <v>2014.5</v>
      </c>
      <c r="M141">
        <v>-45</v>
      </c>
      <c r="N141" s="66">
        <v>-2.18E-2</v>
      </c>
      <c r="O141" s="36">
        <v>2059.5</v>
      </c>
      <c r="P141" s="66">
        <v>-2.18E-2</v>
      </c>
      <c r="Q141" s="36">
        <v>2024.5</v>
      </c>
      <c r="R141" s="36">
        <v>2037.5</v>
      </c>
      <c r="S141" s="36">
        <v>1995</v>
      </c>
      <c r="T141" s="66">
        <v>-4.8999999999999998E-3</v>
      </c>
      <c r="U141" s="66">
        <v>9.4999999999999998E-3</v>
      </c>
      <c r="V141" s="66">
        <v>-1.12E-2</v>
      </c>
      <c r="W141" s="66">
        <v>9.7000000000000003E-3</v>
      </c>
      <c r="X141" s="1">
        <v>6065500</v>
      </c>
      <c r="Y141" s="1">
        <v>12205802</v>
      </c>
      <c r="Z141" s="1">
        <v>5657108</v>
      </c>
      <c r="AA141" t="s">
        <v>396</v>
      </c>
      <c r="AB141" t="s">
        <v>397</v>
      </c>
      <c r="AC141">
        <v>14.87</v>
      </c>
      <c r="AD141">
        <v>0.57999999999999996</v>
      </c>
      <c r="AE141">
        <v>2.98</v>
      </c>
      <c r="AF141" t="s">
        <v>230</v>
      </c>
      <c r="AG141" s="1">
        <v>264600</v>
      </c>
      <c r="AH141" s="36">
        <v>2015</v>
      </c>
      <c r="AI141" s="1">
        <v>5200</v>
      </c>
      <c r="AJ141" s="36">
        <v>2014.5</v>
      </c>
      <c r="AK141">
        <v>900</v>
      </c>
      <c r="AL141" s="2">
        <v>0.625</v>
      </c>
      <c r="AM141" s="3">
        <v>46157</v>
      </c>
      <c r="AN141" t="s">
        <v>298</v>
      </c>
      <c r="AO141" t="s">
        <v>313</v>
      </c>
      <c r="AQ141" t="str">
        <f t="shared" si="2"/>
        <v/>
      </c>
    </row>
    <row r="142" spans="1:43">
      <c r="A142" s="8">
        <v>46170</v>
      </c>
      <c r="B142" s="68">
        <v>3897</v>
      </c>
      <c r="C142">
        <v>-0.52</v>
      </c>
      <c r="D142" s="1">
        <v>64600</v>
      </c>
      <c r="E142" s="6">
        <v>-0.65</v>
      </c>
      <c r="F142" s="7">
        <v>6208</v>
      </c>
      <c r="G142" t="s">
        <v>64</v>
      </c>
      <c r="H142">
        <v>0</v>
      </c>
      <c r="I142" t="s">
        <v>314</v>
      </c>
      <c r="J142" t="s">
        <v>289</v>
      </c>
      <c r="K142" t="s">
        <v>290</v>
      </c>
      <c r="L142" s="36">
        <v>1920</v>
      </c>
      <c r="M142">
        <v>70</v>
      </c>
      <c r="N142" s="66">
        <v>3.78E-2</v>
      </c>
      <c r="O142" s="36">
        <v>1850</v>
      </c>
      <c r="P142" s="66">
        <v>3.78E-2</v>
      </c>
      <c r="Q142" s="36">
        <v>1862</v>
      </c>
      <c r="R142" s="36">
        <v>1925</v>
      </c>
      <c r="S142" s="36">
        <v>1860</v>
      </c>
      <c r="T142" s="66">
        <v>3.1099999999999999E-2</v>
      </c>
      <c r="U142" s="66">
        <v>5.7000000000000002E-3</v>
      </c>
      <c r="V142" s="66">
        <v>-2.5000000000000001E-3</v>
      </c>
      <c r="W142" s="66">
        <v>3.2199999999999999E-2</v>
      </c>
      <c r="X142" s="1">
        <v>68200</v>
      </c>
      <c r="Y142" s="1">
        <v>129506</v>
      </c>
      <c r="Z142" s="1">
        <v>12261</v>
      </c>
      <c r="AA142" t="s">
        <v>398</v>
      </c>
      <c r="AB142" t="s">
        <v>399</v>
      </c>
      <c r="AC142">
        <v>18.71</v>
      </c>
      <c r="AD142">
        <v>1.95</v>
      </c>
      <c r="AE142">
        <v>1.04</v>
      </c>
      <c r="AF142">
        <v>2.1</v>
      </c>
      <c r="AG142">
        <v>0</v>
      </c>
      <c r="AH142" s="36">
        <v>1920</v>
      </c>
      <c r="AI142">
        <v>100</v>
      </c>
      <c r="AJ142" s="36">
        <v>1918</v>
      </c>
      <c r="AK142">
        <v>200</v>
      </c>
      <c r="AL142" s="2">
        <v>0.62430555555555556</v>
      </c>
      <c r="AM142" s="3">
        <v>46153</v>
      </c>
      <c r="AN142" t="s">
        <v>298</v>
      </c>
      <c r="AO142" t="s">
        <v>395</v>
      </c>
      <c r="AQ142" t="str">
        <f t="shared" si="2"/>
        <v/>
      </c>
    </row>
    <row r="143" spans="1:43">
      <c r="A143" s="8">
        <v>46170</v>
      </c>
      <c r="B143" s="68">
        <v>3897</v>
      </c>
      <c r="C143">
        <v>-0.52</v>
      </c>
      <c r="D143" s="1">
        <v>64600</v>
      </c>
      <c r="E143" s="6">
        <v>-0.65</v>
      </c>
      <c r="F143" s="7">
        <v>6356</v>
      </c>
      <c r="G143" t="s">
        <v>65</v>
      </c>
      <c r="H143">
        <v>0</v>
      </c>
      <c r="I143" t="s">
        <v>314</v>
      </c>
      <c r="J143" t="s">
        <v>289</v>
      </c>
      <c r="K143" t="s">
        <v>290</v>
      </c>
      <c r="L143" s="36">
        <v>1680</v>
      </c>
      <c r="M143">
        <v>-40</v>
      </c>
      <c r="N143" s="66">
        <v>-2.3300000000000001E-2</v>
      </c>
      <c r="O143" s="36">
        <v>1720</v>
      </c>
      <c r="P143" s="66">
        <v>-2.3199999999999998E-2</v>
      </c>
      <c r="Q143" s="36">
        <v>1661</v>
      </c>
      <c r="R143" s="36">
        <v>1728</v>
      </c>
      <c r="S143" s="36">
        <v>1622</v>
      </c>
      <c r="T143" s="66">
        <v>1.14E-2</v>
      </c>
      <c r="U143" s="66">
        <v>2.3E-3</v>
      </c>
      <c r="V143" s="66">
        <v>-2.7699999999999999E-2</v>
      </c>
      <c r="W143" s="66">
        <v>3.5700000000000003E-2</v>
      </c>
      <c r="X143" s="1">
        <v>285100</v>
      </c>
      <c r="Y143" s="1">
        <v>474232</v>
      </c>
      <c r="Z143" s="1">
        <v>23990</v>
      </c>
      <c r="AA143" t="s">
        <v>400</v>
      </c>
      <c r="AB143" t="s">
        <v>401</v>
      </c>
      <c r="AC143">
        <v>13.59</v>
      </c>
      <c r="AD143">
        <v>1.65</v>
      </c>
      <c r="AE143">
        <v>0.6</v>
      </c>
      <c r="AF143" t="s">
        <v>230</v>
      </c>
      <c r="AG143">
        <v>0</v>
      </c>
      <c r="AH143" s="36">
        <v>1683</v>
      </c>
      <c r="AI143">
        <v>200</v>
      </c>
      <c r="AJ143" s="36">
        <v>1681</v>
      </c>
      <c r="AK143">
        <v>300</v>
      </c>
      <c r="AL143" s="2">
        <v>0.625</v>
      </c>
      <c r="AM143" s="3">
        <v>46155</v>
      </c>
      <c r="AN143" t="s">
        <v>298</v>
      </c>
      <c r="AO143" t="s">
        <v>395</v>
      </c>
      <c r="AQ143" t="str">
        <f t="shared" si="2"/>
        <v/>
      </c>
    </row>
    <row r="144" spans="1:43">
      <c r="A144" s="8">
        <v>46170</v>
      </c>
      <c r="B144" s="68">
        <v>3897</v>
      </c>
      <c r="C144">
        <v>-0.52</v>
      </c>
      <c r="D144" s="1">
        <v>64600</v>
      </c>
      <c r="E144" s="6">
        <v>-0.65</v>
      </c>
      <c r="F144" s="7">
        <v>6378</v>
      </c>
      <c r="G144" t="s">
        <v>66</v>
      </c>
      <c r="H144">
        <v>0</v>
      </c>
      <c r="I144" t="s">
        <v>314</v>
      </c>
      <c r="J144" t="s">
        <v>289</v>
      </c>
      <c r="K144" t="s">
        <v>290</v>
      </c>
      <c r="L144" s="36">
        <v>1183</v>
      </c>
      <c r="M144">
        <v>3</v>
      </c>
      <c r="N144" s="66">
        <v>2.5000000000000001E-3</v>
      </c>
      <c r="O144" s="36">
        <v>1180</v>
      </c>
      <c r="P144" s="66">
        <v>2.5000000000000001E-3</v>
      </c>
      <c r="Q144" s="36">
        <v>1180</v>
      </c>
      <c r="R144" s="36">
        <v>1186</v>
      </c>
      <c r="S144" s="36">
        <v>1150</v>
      </c>
      <c r="T144" s="66">
        <v>2.5000000000000001E-3</v>
      </c>
      <c r="U144" s="66">
        <v>8.0000000000000004E-4</v>
      </c>
      <c r="V144" s="66">
        <v>-2.5000000000000001E-3</v>
      </c>
      <c r="W144" s="66">
        <v>2.86E-2</v>
      </c>
      <c r="X144" s="1">
        <v>144800</v>
      </c>
      <c r="Y144" s="1">
        <v>169818</v>
      </c>
      <c r="Z144" s="1">
        <v>24369</v>
      </c>
      <c r="AA144" t="s">
        <v>402</v>
      </c>
      <c r="AB144" t="s">
        <v>522</v>
      </c>
      <c r="AC144">
        <v>12.25</v>
      </c>
      <c r="AD144">
        <v>1.1000000000000001</v>
      </c>
      <c r="AE144">
        <v>3.47</v>
      </c>
      <c r="AF144" t="s">
        <v>230</v>
      </c>
      <c r="AG144">
        <v>0</v>
      </c>
      <c r="AH144" s="36">
        <v>1184</v>
      </c>
      <c r="AI144">
        <v>200</v>
      </c>
      <c r="AJ144" s="36">
        <v>1182</v>
      </c>
      <c r="AK144">
        <v>300</v>
      </c>
      <c r="AL144" s="2">
        <v>0.625</v>
      </c>
      <c r="AM144" s="3">
        <v>46154</v>
      </c>
      <c r="AN144" t="s">
        <v>298</v>
      </c>
      <c r="AO144" t="s">
        <v>395</v>
      </c>
      <c r="AQ144" t="str">
        <f t="shared" si="2"/>
        <v/>
      </c>
    </row>
    <row r="145" spans="1:43">
      <c r="A145" s="8">
        <v>46170</v>
      </c>
      <c r="B145" s="68">
        <v>3897</v>
      </c>
      <c r="C145">
        <v>-0.52</v>
      </c>
      <c r="D145" s="1">
        <v>64600</v>
      </c>
      <c r="E145" s="6">
        <v>-0.65</v>
      </c>
      <c r="F145" s="7">
        <v>6526</v>
      </c>
      <c r="G145" t="s">
        <v>67</v>
      </c>
      <c r="H145">
        <v>0</v>
      </c>
      <c r="I145" t="s">
        <v>288</v>
      </c>
      <c r="J145" t="s">
        <v>289</v>
      </c>
      <c r="K145" t="s">
        <v>290</v>
      </c>
      <c r="L145" s="36">
        <v>2658.5</v>
      </c>
      <c r="M145">
        <v>-162</v>
      </c>
      <c r="N145" s="66">
        <v>-5.74E-2</v>
      </c>
      <c r="O145" s="36">
        <v>2820.5</v>
      </c>
      <c r="P145" s="66">
        <v>-5.74E-2</v>
      </c>
      <c r="Q145" s="36">
        <v>2759.5</v>
      </c>
      <c r="R145" s="36">
        <v>2765</v>
      </c>
      <c r="S145" s="36">
        <v>2612</v>
      </c>
      <c r="T145" s="66">
        <v>-3.6600000000000001E-2</v>
      </c>
      <c r="U145" s="66">
        <v>-2.18E-2</v>
      </c>
      <c r="V145" s="66">
        <v>-3.85E-2</v>
      </c>
      <c r="W145" s="66">
        <v>1.78E-2</v>
      </c>
      <c r="X145" s="1">
        <v>8413400</v>
      </c>
      <c r="Y145" s="1">
        <v>22565274</v>
      </c>
      <c r="Z145" s="1">
        <v>478446</v>
      </c>
      <c r="AA145" t="s">
        <v>404</v>
      </c>
      <c r="AB145" t="s">
        <v>405</v>
      </c>
      <c r="AC145">
        <v>46.64</v>
      </c>
      <c r="AD145">
        <v>3.5</v>
      </c>
      <c r="AE145">
        <v>1.88</v>
      </c>
      <c r="AF145" t="s">
        <v>230</v>
      </c>
      <c r="AG145" s="1">
        <v>209200</v>
      </c>
      <c r="AH145" s="36">
        <v>2658.5</v>
      </c>
      <c r="AI145">
        <v>300</v>
      </c>
      <c r="AJ145" s="36">
        <v>2658</v>
      </c>
      <c r="AK145">
        <v>200</v>
      </c>
      <c r="AL145" s="2">
        <v>0.625</v>
      </c>
      <c r="AM145" s="3">
        <v>46140</v>
      </c>
      <c r="AN145" t="s">
        <v>298</v>
      </c>
      <c r="AO145" t="s">
        <v>344</v>
      </c>
      <c r="AQ145" t="str">
        <f t="shared" si="2"/>
        <v/>
      </c>
    </row>
    <row r="146" spans="1:43">
      <c r="A146" s="8">
        <v>46170</v>
      </c>
      <c r="B146" s="68">
        <v>3897</v>
      </c>
      <c r="C146">
        <v>-0.52</v>
      </c>
      <c r="D146" s="1">
        <v>64600</v>
      </c>
      <c r="E146" s="6">
        <v>-0.65</v>
      </c>
      <c r="F146" s="7">
        <v>6586</v>
      </c>
      <c r="G146" t="s">
        <v>68</v>
      </c>
      <c r="H146">
        <v>0</v>
      </c>
      <c r="I146" t="s">
        <v>288</v>
      </c>
      <c r="J146" t="s">
        <v>289</v>
      </c>
      <c r="K146" t="s">
        <v>295</v>
      </c>
      <c r="L146" s="36">
        <v>5639</v>
      </c>
      <c r="M146">
        <v>28</v>
      </c>
      <c r="N146" s="66">
        <v>5.0000000000000001E-3</v>
      </c>
      <c r="O146" s="36">
        <v>5611</v>
      </c>
      <c r="P146" s="66">
        <v>4.8999999999999998E-3</v>
      </c>
      <c r="Q146" s="36">
        <v>5640</v>
      </c>
      <c r="R146" s="36">
        <v>5649</v>
      </c>
      <c r="S146" s="36">
        <v>5562</v>
      </c>
      <c r="T146" s="66">
        <v>-1E-4</v>
      </c>
      <c r="U146" s="66">
        <v>8.8999999999999999E-3</v>
      </c>
      <c r="V146" s="66">
        <v>-1.6999999999999999E-3</v>
      </c>
      <c r="W146" s="66">
        <v>1.38E-2</v>
      </c>
      <c r="X146" s="1">
        <v>297400</v>
      </c>
      <c r="Y146" s="1">
        <v>1668603</v>
      </c>
      <c r="Z146" s="1">
        <v>1579018</v>
      </c>
      <c r="AA146" t="s">
        <v>406</v>
      </c>
      <c r="AB146" t="s">
        <v>407</v>
      </c>
      <c r="AC146">
        <v>17.93</v>
      </c>
      <c r="AD146">
        <v>1.46</v>
      </c>
      <c r="AE146">
        <v>2.8</v>
      </c>
      <c r="AF146" t="s">
        <v>230</v>
      </c>
      <c r="AG146" s="1">
        <v>10300</v>
      </c>
      <c r="AH146" s="36">
        <v>5639</v>
      </c>
      <c r="AI146">
        <v>400</v>
      </c>
      <c r="AJ146" s="36">
        <v>5637</v>
      </c>
      <c r="AK146">
        <v>100</v>
      </c>
      <c r="AL146" s="2">
        <v>0.625</v>
      </c>
      <c r="AM146" s="3">
        <v>46140</v>
      </c>
      <c r="AN146" t="s">
        <v>298</v>
      </c>
      <c r="AO146" t="s">
        <v>395</v>
      </c>
      <c r="AQ146" t="str">
        <f t="shared" si="2"/>
        <v/>
      </c>
    </row>
    <row r="147" spans="1:43">
      <c r="A147" s="8">
        <v>46170</v>
      </c>
      <c r="B147" s="68">
        <v>3897</v>
      </c>
      <c r="C147">
        <v>-0.52</v>
      </c>
      <c r="D147" s="1">
        <v>64600</v>
      </c>
      <c r="E147" s="6">
        <v>-0.65</v>
      </c>
      <c r="F147" s="7">
        <v>6594</v>
      </c>
      <c r="G147" t="s">
        <v>69</v>
      </c>
      <c r="H147">
        <v>0</v>
      </c>
      <c r="I147" t="s">
        <v>288</v>
      </c>
      <c r="J147" t="s">
        <v>289</v>
      </c>
      <c r="K147" t="s">
        <v>295</v>
      </c>
      <c r="L147" s="36">
        <v>2688</v>
      </c>
      <c r="M147">
        <v>-62</v>
      </c>
      <c r="N147" s="66">
        <v>-2.2499999999999999E-2</v>
      </c>
      <c r="O147" s="36">
        <v>2750</v>
      </c>
      <c r="P147" s="66">
        <v>-2.2499999999999999E-2</v>
      </c>
      <c r="Q147" s="36">
        <v>2680</v>
      </c>
      <c r="R147" s="36">
        <v>2721</v>
      </c>
      <c r="S147" s="36">
        <v>2647</v>
      </c>
      <c r="T147" s="66">
        <v>2.8999999999999998E-3</v>
      </c>
      <c r="U147" s="66">
        <v>5.5999999999999999E-3</v>
      </c>
      <c r="V147" s="66">
        <v>-1.21E-2</v>
      </c>
      <c r="W147" s="66">
        <v>1.54E-2</v>
      </c>
      <c r="X147" s="1">
        <v>5565800</v>
      </c>
      <c r="Y147" s="1">
        <v>14925195</v>
      </c>
      <c r="Z147" s="1">
        <v>3205625</v>
      </c>
      <c r="AA147" t="s">
        <v>408</v>
      </c>
      <c r="AB147" t="s">
        <v>409</v>
      </c>
      <c r="AC147">
        <v>38.51</v>
      </c>
      <c r="AD147">
        <v>1.75</v>
      </c>
      <c r="AE147">
        <v>0</v>
      </c>
      <c r="AF147" t="s">
        <v>230</v>
      </c>
      <c r="AG147" s="1">
        <v>84500</v>
      </c>
      <c r="AH147" s="36">
        <v>2689</v>
      </c>
      <c r="AI147" s="1">
        <v>1100</v>
      </c>
      <c r="AJ147" s="36">
        <v>2688</v>
      </c>
      <c r="AK147">
        <v>600</v>
      </c>
      <c r="AL147" s="2">
        <v>0.625</v>
      </c>
      <c r="AN147" t="s">
        <v>298</v>
      </c>
      <c r="AO147" t="s">
        <v>344</v>
      </c>
      <c r="AQ147" t="str">
        <f t="shared" si="2"/>
        <v/>
      </c>
    </row>
    <row r="148" spans="1:43">
      <c r="A148" s="8">
        <v>46170</v>
      </c>
      <c r="B148" s="68">
        <v>3897</v>
      </c>
      <c r="C148">
        <v>-0.52</v>
      </c>
      <c r="D148" s="1">
        <v>64600</v>
      </c>
      <c r="E148" s="6">
        <v>-0.65</v>
      </c>
      <c r="F148" s="7">
        <v>6674</v>
      </c>
      <c r="G148" t="s">
        <v>70</v>
      </c>
      <c r="H148">
        <v>0</v>
      </c>
      <c r="I148" t="s">
        <v>288</v>
      </c>
      <c r="J148" t="s">
        <v>289</v>
      </c>
      <c r="K148" t="s">
        <v>290</v>
      </c>
      <c r="L148" s="36">
        <v>6410</v>
      </c>
      <c r="M148">
        <v>112</v>
      </c>
      <c r="N148" s="66">
        <v>1.78E-2</v>
      </c>
      <c r="O148" s="36">
        <v>6298</v>
      </c>
      <c r="P148" s="66">
        <v>1.77E-2</v>
      </c>
      <c r="Q148" s="36">
        <v>6284</v>
      </c>
      <c r="R148" s="36">
        <v>6471</v>
      </c>
      <c r="S148" s="36">
        <v>6284</v>
      </c>
      <c r="T148" s="66">
        <v>0.02</v>
      </c>
      <c r="U148" s="66">
        <v>-3.0999999999999999E-3</v>
      </c>
      <c r="V148" s="66">
        <v>-9.4000000000000004E-3</v>
      </c>
      <c r="W148" s="66">
        <v>0.02</v>
      </c>
      <c r="X148" s="1">
        <v>497600</v>
      </c>
      <c r="Y148" s="1">
        <v>3169727</v>
      </c>
      <c r="Z148" s="1">
        <v>643861</v>
      </c>
      <c r="AA148" t="s">
        <v>410</v>
      </c>
      <c r="AB148" t="s">
        <v>411</v>
      </c>
      <c r="AC148">
        <v>17.86</v>
      </c>
      <c r="AD148">
        <v>1.62</v>
      </c>
      <c r="AE148">
        <v>1.53</v>
      </c>
      <c r="AF148" t="s">
        <v>230</v>
      </c>
      <c r="AG148" s="1">
        <v>16700</v>
      </c>
      <c r="AH148" s="36">
        <v>6414</v>
      </c>
      <c r="AI148">
        <v>300</v>
      </c>
      <c r="AJ148" s="36">
        <v>6410</v>
      </c>
      <c r="AK148">
        <v>300</v>
      </c>
      <c r="AL148" s="2">
        <v>0.625</v>
      </c>
      <c r="AM148" s="3">
        <v>46155</v>
      </c>
      <c r="AN148" t="s">
        <v>298</v>
      </c>
      <c r="AO148" t="s">
        <v>344</v>
      </c>
      <c r="AQ148" t="str">
        <f t="shared" si="2"/>
        <v/>
      </c>
    </row>
    <row r="149" spans="1:43">
      <c r="A149" s="8">
        <v>46170</v>
      </c>
      <c r="B149" s="68">
        <v>3897</v>
      </c>
      <c r="C149">
        <v>-0.52</v>
      </c>
      <c r="D149" s="1">
        <v>64600</v>
      </c>
      <c r="E149" s="6">
        <v>-0.65</v>
      </c>
      <c r="F149" s="7">
        <v>6758</v>
      </c>
      <c r="G149" t="s">
        <v>71</v>
      </c>
      <c r="H149">
        <v>0</v>
      </c>
      <c r="I149" t="s">
        <v>288</v>
      </c>
      <c r="J149" t="s">
        <v>289</v>
      </c>
      <c r="K149" t="s">
        <v>295</v>
      </c>
      <c r="L149" s="36">
        <v>3462</v>
      </c>
      <c r="M149">
        <v>-63</v>
      </c>
      <c r="N149" s="66">
        <v>-1.7899999999999999E-2</v>
      </c>
      <c r="O149" s="36">
        <v>3525</v>
      </c>
      <c r="P149" s="66">
        <v>-1.78E-2</v>
      </c>
      <c r="Q149" s="36">
        <v>3438</v>
      </c>
      <c r="R149" s="36">
        <v>3494</v>
      </c>
      <c r="S149" s="36">
        <v>3384</v>
      </c>
      <c r="T149" s="66">
        <v>6.8999999999999999E-3</v>
      </c>
      <c r="U149" s="66">
        <v>2.2100000000000002E-2</v>
      </c>
      <c r="V149" s="66">
        <v>-9.1000000000000004E-3</v>
      </c>
      <c r="W149" s="66">
        <v>2.3E-2</v>
      </c>
      <c r="X149" s="1">
        <v>16998700</v>
      </c>
      <c r="Y149" s="1">
        <v>58493149</v>
      </c>
      <c r="Z149" s="1">
        <v>21290644</v>
      </c>
      <c r="AA149" t="s">
        <v>412</v>
      </c>
      <c r="AB149" t="s">
        <v>413</v>
      </c>
      <c r="AC149">
        <v>17.63</v>
      </c>
      <c r="AD149">
        <v>2.5099999999999998</v>
      </c>
      <c r="AE149">
        <v>1.01</v>
      </c>
      <c r="AF149" t="s">
        <v>230</v>
      </c>
      <c r="AG149" s="1">
        <v>573100</v>
      </c>
      <c r="AH149" s="36">
        <v>3463</v>
      </c>
      <c r="AI149" s="1">
        <v>7600</v>
      </c>
      <c r="AJ149" s="36">
        <v>3462</v>
      </c>
      <c r="AK149" s="1">
        <v>4500</v>
      </c>
      <c r="AL149" s="2">
        <v>0.625</v>
      </c>
      <c r="AM149" s="3">
        <v>46150</v>
      </c>
      <c r="AN149" t="s">
        <v>298</v>
      </c>
      <c r="AO149" t="s">
        <v>344</v>
      </c>
      <c r="AQ149" t="str">
        <f t="shared" si="2"/>
        <v/>
      </c>
    </row>
    <row r="150" spans="1:43">
      <c r="A150" s="8">
        <v>46170</v>
      </c>
      <c r="B150" s="68">
        <v>3897</v>
      </c>
      <c r="C150">
        <v>-0.52</v>
      </c>
      <c r="D150" s="1">
        <v>64600</v>
      </c>
      <c r="E150" s="6">
        <v>-0.65</v>
      </c>
      <c r="F150" s="7">
        <v>6810</v>
      </c>
      <c r="G150" t="s">
        <v>72</v>
      </c>
      <c r="H150">
        <v>0</v>
      </c>
      <c r="I150" t="s">
        <v>288</v>
      </c>
      <c r="J150" t="s">
        <v>289</v>
      </c>
      <c r="K150" t="s">
        <v>295</v>
      </c>
      <c r="L150" s="36">
        <v>1909</v>
      </c>
      <c r="M150">
        <v>10</v>
      </c>
      <c r="N150" s="66">
        <v>5.3E-3</v>
      </c>
      <c r="O150" s="36">
        <v>1899</v>
      </c>
      <c r="P150" s="66">
        <v>5.1999999999999998E-3</v>
      </c>
      <c r="Q150" s="36">
        <v>1875</v>
      </c>
      <c r="R150" s="36">
        <v>1921</v>
      </c>
      <c r="S150" s="36">
        <v>1872</v>
      </c>
      <c r="T150" s="66">
        <v>1.8100000000000002E-2</v>
      </c>
      <c r="U150" s="66">
        <v>-5.0000000000000001E-4</v>
      </c>
      <c r="V150" s="66">
        <v>-6.1999999999999998E-3</v>
      </c>
      <c r="W150" s="66">
        <v>1.9699999999999999E-2</v>
      </c>
      <c r="X150" s="1">
        <v>104600</v>
      </c>
      <c r="Y150" s="1">
        <v>198649</v>
      </c>
      <c r="Z150" s="1">
        <v>89639</v>
      </c>
      <c r="AA150" t="s">
        <v>414</v>
      </c>
      <c r="AB150" t="s">
        <v>415</v>
      </c>
      <c r="AC150">
        <v>10.5</v>
      </c>
      <c r="AD150">
        <v>0.8</v>
      </c>
      <c r="AE150">
        <v>2.93</v>
      </c>
      <c r="AF150" t="s">
        <v>230</v>
      </c>
      <c r="AG150" s="1">
        <v>26600</v>
      </c>
      <c r="AH150" s="36">
        <v>1910</v>
      </c>
      <c r="AI150">
        <v>500</v>
      </c>
      <c r="AJ150" s="36">
        <v>1909</v>
      </c>
      <c r="AK150">
        <v>300</v>
      </c>
      <c r="AL150" s="2">
        <v>0.625</v>
      </c>
      <c r="AN150" t="s">
        <v>298</v>
      </c>
      <c r="AO150" t="s">
        <v>344</v>
      </c>
      <c r="AQ150" t="str">
        <f t="shared" si="2"/>
        <v/>
      </c>
    </row>
    <row r="151" spans="1:43">
      <c r="A151" s="8">
        <v>46170</v>
      </c>
      <c r="B151" s="68">
        <v>3897</v>
      </c>
      <c r="C151">
        <v>-0.52</v>
      </c>
      <c r="D151" s="1">
        <v>64600</v>
      </c>
      <c r="E151" s="6">
        <v>-0.65</v>
      </c>
      <c r="F151" s="7">
        <v>6841</v>
      </c>
      <c r="G151" t="s">
        <v>73</v>
      </c>
      <c r="H151">
        <v>0</v>
      </c>
      <c r="I151" t="s">
        <v>288</v>
      </c>
      <c r="J151" t="s">
        <v>289</v>
      </c>
      <c r="K151" t="s">
        <v>295</v>
      </c>
      <c r="L151" s="36">
        <v>4903</v>
      </c>
      <c r="M151">
        <v>-24</v>
      </c>
      <c r="N151" s="66">
        <v>-4.8999999999999998E-3</v>
      </c>
      <c r="O151" s="36">
        <v>4927</v>
      </c>
      <c r="P151" s="66">
        <v>-4.7999999999999996E-3</v>
      </c>
      <c r="Q151" s="36">
        <v>4920</v>
      </c>
      <c r="R151" s="36">
        <v>4939</v>
      </c>
      <c r="S151" s="36">
        <v>4832</v>
      </c>
      <c r="T151" s="66">
        <v>-3.3999999999999998E-3</v>
      </c>
      <c r="U151" s="66">
        <v>3.5999999999999999E-3</v>
      </c>
      <c r="V151" s="66">
        <v>-7.1999999999999998E-3</v>
      </c>
      <c r="W151" s="66">
        <v>1.46E-2</v>
      </c>
      <c r="X151" s="1">
        <v>544600</v>
      </c>
      <c r="Y151" s="1">
        <v>2663593</v>
      </c>
      <c r="Z151" s="1">
        <v>1261057</v>
      </c>
      <c r="AA151" t="s">
        <v>416</v>
      </c>
      <c r="AB151" t="s">
        <v>417</v>
      </c>
      <c r="AC151">
        <v>21.34</v>
      </c>
      <c r="AD151">
        <v>2.4</v>
      </c>
      <c r="AE151">
        <v>1.88</v>
      </c>
      <c r="AF151" t="s">
        <v>230</v>
      </c>
      <c r="AG151" s="1">
        <v>11800</v>
      </c>
      <c r="AH151" s="36">
        <v>4904</v>
      </c>
      <c r="AI151">
        <v>900</v>
      </c>
      <c r="AJ151" s="36">
        <v>4901</v>
      </c>
      <c r="AK151">
        <v>700</v>
      </c>
      <c r="AL151" s="2">
        <v>0.625</v>
      </c>
      <c r="AM151" s="3">
        <v>46149</v>
      </c>
      <c r="AN151" t="s">
        <v>298</v>
      </c>
      <c r="AO151" t="s">
        <v>344</v>
      </c>
      <c r="AQ151" t="str">
        <f t="shared" si="2"/>
        <v/>
      </c>
    </row>
    <row r="152" spans="1:43">
      <c r="A152" s="8">
        <v>46170</v>
      </c>
      <c r="B152" s="68">
        <v>3897</v>
      </c>
      <c r="C152">
        <v>-0.52</v>
      </c>
      <c r="D152" s="1">
        <v>64600</v>
      </c>
      <c r="E152" s="6">
        <v>-0.65</v>
      </c>
      <c r="F152" s="7">
        <v>6890</v>
      </c>
      <c r="G152" t="s">
        <v>74</v>
      </c>
      <c r="H152">
        <v>0</v>
      </c>
      <c r="I152" t="s">
        <v>314</v>
      </c>
      <c r="J152" t="s">
        <v>289</v>
      </c>
      <c r="K152" t="s">
        <v>295</v>
      </c>
      <c r="L152" s="36">
        <v>8500</v>
      </c>
      <c r="M152">
        <v>-30</v>
      </c>
      <c r="N152" s="66">
        <v>-3.5000000000000001E-3</v>
      </c>
      <c r="O152" s="36">
        <v>8530</v>
      </c>
      <c r="P152" s="66">
        <v>-3.5000000000000001E-3</v>
      </c>
      <c r="Q152" s="36">
        <v>8470</v>
      </c>
      <c r="R152" s="36">
        <v>8630</v>
      </c>
      <c r="S152" s="36">
        <v>8270</v>
      </c>
      <c r="T152" s="66">
        <v>3.5000000000000001E-3</v>
      </c>
      <c r="U152" s="66">
        <v>3.5000000000000001E-3</v>
      </c>
      <c r="V152" s="66">
        <v>-1.4999999999999999E-2</v>
      </c>
      <c r="W152" s="66">
        <v>2.7799999999999998E-2</v>
      </c>
      <c r="X152" s="1">
        <v>426300</v>
      </c>
      <c r="Y152" s="1">
        <v>3594370</v>
      </c>
      <c r="Z152" s="1">
        <v>430760</v>
      </c>
      <c r="AA152" t="s">
        <v>418</v>
      </c>
      <c r="AB152" t="s">
        <v>419</v>
      </c>
      <c r="AC152">
        <v>18.62</v>
      </c>
      <c r="AD152">
        <v>1.53</v>
      </c>
      <c r="AE152">
        <v>2.35</v>
      </c>
      <c r="AF152" t="s">
        <v>230</v>
      </c>
      <c r="AG152" s="1">
        <v>7600</v>
      </c>
      <c r="AH152" s="36">
        <v>8510</v>
      </c>
      <c r="AI152">
        <v>900</v>
      </c>
      <c r="AJ152" s="36">
        <v>8500</v>
      </c>
      <c r="AK152">
        <v>200</v>
      </c>
      <c r="AL152" s="2">
        <v>0.625</v>
      </c>
      <c r="AM152" s="3">
        <v>46157</v>
      </c>
      <c r="AN152" t="s">
        <v>298</v>
      </c>
      <c r="AO152" t="s">
        <v>344</v>
      </c>
      <c r="AQ152" t="str">
        <f t="shared" si="2"/>
        <v/>
      </c>
    </row>
    <row r="153" spans="1:43">
      <c r="A153" s="8">
        <v>46170</v>
      </c>
      <c r="B153" s="68">
        <v>3897</v>
      </c>
      <c r="C153">
        <v>-0.52</v>
      </c>
      <c r="D153" s="1">
        <v>64600</v>
      </c>
      <c r="E153" s="6">
        <v>-0.65</v>
      </c>
      <c r="F153" s="7">
        <v>6925</v>
      </c>
      <c r="G153" t="s">
        <v>75</v>
      </c>
      <c r="H153">
        <v>0</v>
      </c>
      <c r="I153" t="s">
        <v>288</v>
      </c>
      <c r="J153" t="s">
        <v>289</v>
      </c>
      <c r="K153" t="s">
        <v>290</v>
      </c>
      <c r="L153" s="36">
        <v>4096</v>
      </c>
      <c r="M153">
        <v>-103</v>
      </c>
      <c r="N153" s="66">
        <v>-2.4500000000000001E-2</v>
      </c>
      <c r="O153" s="36">
        <v>4199</v>
      </c>
      <c r="P153" s="66">
        <v>-2.4500000000000001E-2</v>
      </c>
      <c r="Q153" s="36">
        <v>4192</v>
      </c>
      <c r="R153" s="36">
        <v>4220</v>
      </c>
      <c r="S153" s="36">
        <v>4016</v>
      </c>
      <c r="T153" s="66">
        <v>-2.29E-2</v>
      </c>
      <c r="U153" s="66">
        <v>-8.3999999999999995E-3</v>
      </c>
      <c r="V153" s="66">
        <v>-2.93E-2</v>
      </c>
      <c r="W153" s="66">
        <v>1.9900000000000001E-2</v>
      </c>
      <c r="X153" s="1">
        <v>250100</v>
      </c>
      <c r="Y153" s="1">
        <v>1025625</v>
      </c>
      <c r="Z153" s="1">
        <v>342016</v>
      </c>
      <c r="AA153" t="s">
        <v>420</v>
      </c>
      <c r="AB153" t="s">
        <v>421</v>
      </c>
      <c r="AC153">
        <v>30.95</v>
      </c>
      <c r="AD153">
        <v>1.64</v>
      </c>
      <c r="AE153">
        <v>1.71</v>
      </c>
      <c r="AF153" t="s">
        <v>230</v>
      </c>
      <c r="AG153" s="1">
        <v>7200</v>
      </c>
      <c r="AH153" s="36">
        <v>4099</v>
      </c>
      <c r="AI153">
        <v>100</v>
      </c>
      <c r="AJ153" s="36">
        <v>4097</v>
      </c>
      <c r="AK153">
        <v>400</v>
      </c>
      <c r="AL153" s="2">
        <v>0.62430555555555556</v>
      </c>
      <c r="AM153" s="3">
        <v>46156</v>
      </c>
      <c r="AN153" t="s">
        <v>298</v>
      </c>
      <c r="AO153" t="s">
        <v>344</v>
      </c>
      <c r="AQ153" t="str">
        <f t="shared" si="2"/>
        <v/>
      </c>
    </row>
    <row r="154" spans="1:43">
      <c r="A154" s="8">
        <v>46170</v>
      </c>
      <c r="B154" s="68">
        <v>3897</v>
      </c>
      <c r="C154">
        <v>-0.52</v>
      </c>
      <c r="D154" s="1">
        <v>64600</v>
      </c>
      <c r="E154" s="6">
        <v>-0.65</v>
      </c>
      <c r="F154" s="7">
        <v>6963</v>
      </c>
      <c r="G154" t="s">
        <v>76</v>
      </c>
      <c r="H154">
        <v>0</v>
      </c>
      <c r="I154" t="s">
        <v>288</v>
      </c>
      <c r="J154" t="s">
        <v>289</v>
      </c>
      <c r="K154" t="s">
        <v>295</v>
      </c>
      <c r="L154" s="36">
        <v>5067</v>
      </c>
      <c r="M154">
        <v>-53</v>
      </c>
      <c r="N154" s="66">
        <v>-1.04E-2</v>
      </c>
      <c r="O154" s="36">
        <v>5120</v>
      </c>
      <c r="P154" s="66">
        <v>-1.03E-2</v>
      </c>
      <c r="Q154" s="36">
        <v>5058</v>
      </c>
      <c r="R154" s="36">
        <v>5215</v>
      </c>
      <c r="S154" s="36">
        <v>5028</v>
      </c>
      <c r="T154" s="66">
        <v>1.6999999999999999E-3</v>
      </c>
      <c r="U154" s="66">
        <v>-1.09E-2</v>
      </c>
      <c r="V154" s="66">
        <v>-2.8299999999999999E-2</v>
      </c>
      <c r="W154" s="66">
        <v>7.7000000000000002E-3</v>
      </c>
      <c r="X154" s="1">
        <v>4765600</v>
      </c>
      <c r="Y154" s="1">
        <v>24474012</v>
      </c>
      <c r="Z154" s="1">
        <v>2045851</v>
      </c>
      <c r="AA154" t="s">
        <v>523</v>
      </c>
      <c r="AB154" t="s">
        <v>423</v>
      </c>
      <c r="AC154">
        <v>67.47</v>
      </c>
      <c r="AD154">
        <v>2.58</v>
      </c>
      <c r="AE154">
        <v>0.99</v>
      </c>
      <c r="AF154" t="s">
        <v>230</v>
      </c>
      <c r="AG154" s="1">
        <v>64400</v>
      </c>
      <c r="AH154" s="36">
        <v>5067</v>
      </c>
      <c r="AI154">
        <v>700</v>
      </c>
      <c r="AJ154" s="36">
        <v>5066</v>
      </c>
      <c r="AK154" s="1">
        <v>1400</v>
      </c>
      <c r="AL154" s="2">
        <v>0.625</v>
      </c>
      <c r="AM154" s="3">
        <v>46154</v>
      </c>
      <c r="AN154" t="s">
        <v>298</v>
      </c>
      <c r="AO154" t="s">
        <v>344</v>
      </c>
      <c r="AQ154" t="str">
        <f t="shared" si="2"/>
        <v/>
      </c>
    </row>
    <row r="155" spans="1:43">
      <c r="A155" s="8">
        <v>46170</v>
      </c>
      <c r="B155" s="68">
        <v>3897</v>
      </c>
      <c r="C155">
        <v>-0.52</v>
      </c>
      <c r="D155" s="1">
        <v>64600</v>
      </c>
      <c r="E155" s="6">
        <v>-0.65</v>
      </c>
      <c r="F155" s="7">
        <v>7011</v>
      </c>
      <c r="G155" t="s">
        <v>77</v>
      </c>
      <c r="H155">
        <v>0</v>
      </c>
      <c r="I155" t="s">
        <v>288</v>
      </c>
      <c r="J155" t="s">
        <v>289</v>
      </c>
      <c r="K155" t="s">
        <v>290</v>
      </c>
      <c r="L155" s="36">
        <v>3802</v>
      </c>
      <c r="M155">
        <v>-96</v>
      </c>
      <c r="N155" s="66">
        <v>-2.46E-2</v>
      </c>
      <c r="O155" s="36">
        <v>3898</v>
      </c>
      <c r="P155" s="66">
        <v>-2.46E-2</v>
      </c>
      <c r="Q155" s="36">
        <v>3950</v>
      </c>
      <c r="R155" s="36">
        <v>3999</v>
      </c>
      <c r="S155" s="36">
        <v>3766</v>
      </c>
      <c r="T155" s="66">
        <v>-3.7400000000000003E-2</v>
      </c>
      <c r="U155" s="66">
        <v>-4.7000000000000002E-3</v>
      </c>
      <c r="V155" s="66">
        <v>-4.9200000000000001E-2</v>
      </c>
      <c r="W155" s="66">
        <v>9.4999999999999998E-3</v>
      </c>
      <c r="X155" s="1">
        <v>20823500</v>
      </c>
      <c r="Y155" s="1">
        <v>80234672</v>
      </c>
      <c r="Z155" s="1">
        <v>12826608</v>
      </c>
      <c r="AA155" t="s">
        <v>424</v>
      </c>
      <c r="AB155" t="s">
        <v>425</v>
      </c>
      <c r="AC155">
        <v>33.61</v>
      </c>
      <c r="AD155">
        <v>4.13</v>
      </c>
      <c r="AE155">
        <v>0.76</v>
      </c>
      <c r="AF155" t="s">
        <v>230</v>
      </c>
      <c r="AG155" s="1">
        <v>765600</v>
      </c>
      <c r="AH155" s="36">
        <v>3803</v>
      </c>
      <c r="AI155" s="1">
        <v>6400</v>
      </c>
      <c r="AJ155" s="36">
        <v>3801</v>
      </c>
      <c r="AK155" s="1">
        <v>9900</v>
      </c>
      <c r="AL155" s="2">
        <v>0.625</v>
      </c>
      <c r="AM155" s="3">
        <v>46154</v>
      </c>
      <c r="AN155" t="s">
        <v>298</v>
      </c>
      <c r="AO155" t="s">
        <v>395</v>
      </c>
      <c r="AQ155" t="str">
        <f t="shared" si="2"/>
        <v/>
      </c>
    </row>
    <row r="156" spans="1:43">
      <c r="A156" s="8">
        <v>46170</v>
      </c>
      <c r="B156" s="68">
        <v>3897</v>
      </c>
      <c r="C156">
        <v>-0.52</v>
      </c>
      <c r="D156" s="1">
        <v>64600</v>
      </c>
      <c r="E156" s="6">
        <v>-0.65</v>
      </c>
      <c r="F156" s="7">
        <v>7013</v>
      </c>
      <c r="G156" t="s">
        <v>78</v>
      </c>
      <c r="H156">
        <v>0</v>
      </c>
      <c r="I156" t="s">
        <v>288</v>
      </c>
      <c r="J156" t="s">
        <v>289</v>
      </c>
      <c r="K156" t="s">
        <v>290</v>
      </c>
      <c r="L156" s="36">
        <v>2725.5</v>
      </c>
      <c r="M156">
        <v>-92.5</v>
      </c>
      <c r="N156" s="66">
        <v>-3.2800000000000003E-2</v>
      </c>
      <c r="O156" s="36">
        <v>2818</v>
      </c>
      <c r="P156" s="66">
        <v>-3.2800000000000003E-2</v>
      </c>
      <c r="Q156" s="36">
        <v>2800</v>
      </c>
      <c r="R156" s="36">
        <v>2835</v>
      </c>
      <c r="S156" s="36">
        <v>2694</v>
      </c>
      <c r="T156" s="66">
        <v>-2.6599999999999999E-2</v>
      </c>
      <c r="U156" s="66">
        <v>8.9999999999999998E-4</v>
      </c>
      <c r="V156" s="66">
        <v>-3.8600000000000002E-2</v>
      </c>
      <c r="W156" s="66">
        <v>1.1599999999999999E-2</v>
      </c>
      <c r="X156" s="1">
        <v>12855800</v>
      </c>
      <c r="Y156" s="1">
        <v>35358614</v>
      </c>
      <c r="Z156" s="1">
        <v>2951061</v>
      </c>
      <c r="AA156" t="s">
        <v>426</v>
      </c>
      <c r="AB156" t="s">
        <v>427</v>
      </c>
      <c r="AC156">
        <v>17.510000000000002</v>
      </c>
      <c r="AD156">
        <v>4.43</v>
      </c>
      <c r="AE156">
        <v>0.84</v>
      </c>
      <c r="AF156" t="s">
        <v>230</v>
      </c>
      <c r="AG156" s="1">
        <v>596700</v>
      </c>
      <c r="AH156" s="36">
        <v>2725.5</v>
      </c>
      <c r="AI156" s="1">
        <v>1200</v>
      </c>
      <c r="AJ156" s="36">
        <v>2725</v>
      </c>
      <c r="AK156">
        <v>200</v>
      </c>
      <c r="AL156" s="2">
        <v>0.625</v>
      </c>
      <c r="AM156" s="3">
        <v>46150</v>
      </c>
      <c r="AN156" t="s">
        <v>298</v>
      </c>
      <c r="AO156" t="s">
        <v>395</v>
      </c>
      <c r="AQ156" t="str">
        <f t="shared" si="2"/>
        <v/>
      </c>
    </row>
    <row r="157" spans="1:43">
      <c r="A157" s="8">
        <v>46170</v>
      </c>
      <c r="B157" s="68">
        <v>3897</v>
      </c>
      <c r="C157">
        <v>-0.52</v>
      </c>
      <c r="D157" s="1">
        <v>64600</v>
      </c>
      <c r="E157" s="6">
        <v>-0.65</v>
      </c>
      <c r="F157" s="7">
        <v>7047</v>
      </c>
      <c r="G157" t="s">
        <v>79</v>
      </c>
      <c r="H157">
        <v>0</v>
      </c>
      <c r="I157" t="s">
        <v>347</v>
      </c>
      <c r="J157" t="s">
        <v>289</v>
      </c>
      <c r="K157" t="s">
        <v>290</v>
      </c>
      <c r="L157" s="36">
        <v>2176</v>
      </c>
      <c r="M157">
        <v>-79</v>
      </c>
      <c r="N157" s="66">
        <v>-3.5000000000000003E-2</v>
      </c>
      <c r="O157" s="36">
        <v>2255</v>
      </c>
      <c r="P157" s="66">
        <v>-3.5000000000000003E-2</v>
      </c>
      <c r="Q157" s="36">
        <v>2269</v>
      </c>
      <c r="R157" s="36">
        <v>2269</v>
      </c>
      <c r="S157" s="36">
        <v>2135</v>
      </c>
      <c r="T157" s="66">
        <v>-4.0899999999999999E-2</v>
      </c>
      <c r="U157" s="66">
        <v>1.3899999999999999E-2</v>
      </c>
      <c r="V157" s="66">
        <v>-4.0899999999999999E-2</v>
      </c>
      <c r="W157" s="66">
        <v>1.9199999999999998E-2</v>
      </c>
      <c r="X157" s="1">
        <v>328600</v>
      </c>
      <c r="Y157" s="1">
        <v>713835</v>
      </c>
      <c r="Z157" s="1">
        <v>30890</v>
      </c>
      <c r="AA157" t="s">
        <v>428</v>
      </c>
      <c r="AB157" t="s">
        <v>429</v>
      </c>
      <c r="AC157">
        <v>8.6199999999999992</v>
      </c>
      <c r="AD157">
        <v>2.7</v>
      </c>
      <c r="AE157">
        <v>0.6</v>
      </c>
      <c r="AF157" t="s">
        <v>230</v>
      </c>
      <c r="AG157" s="1">
        <v>2100</v>
      </c>
      <c r="AH157" s="36">
        <v>2177</v>
      </c>
      <c r="AI157">
        <v>200</v>
      </c>
      <c r="AJ157" s="36">
        <v>2175</v>
      </c>
      <c r="AK157">
        <v>200</v>
      </c>
      <c r="AL157" s="2">
        <v>0.625</v>
      </c>
      <c r="AM157" s="3">
        <v>46157</v>
      </c>
      <c r="AN157" t="s">
        <v>298</v>
      </c>
      <c r="AO157" t="s">
        <v>313</v>
      </c>
      <c r="AQ157" t="str">
        <f t="shared" si="2"/>
        <v/>
      </c>
    </row>
    <row r="158" spans="1:43">
      <c r="A158" s="8">
        <v>46170</v>
      </c>
      <c r="B158" s="68">
        <v>3897</v>
      </c>
      <c r="C158">
        <v>-0.52</v>
      </c>
      <c r="D158" s="1">
        <v>64600</v>
      </c>
      <c r="E158" s="6">
        <v>-0.65</v>
      </c>
      <c r="F158" s="7">
        <v>7084</v>
      </c>
      <c r="G158" t="s">
        <v>80</v>
      </c>
      <c r="H158">
        <v>0</v>
      </c>
      <c r="I158" t="s">
        <v>347</v>
      </c>
      <c r="J158" t="s">
        <v>323</v>
      </c>
      <c r="K158" t="s">
        <v>290</v>
      </c>
      <c r="L158" s="36">
        <v>2388</v>
      </c>
      <c r="M158">
        <v>35</v>
      </c>
      <c r="N158" s="66">
        <v>1.49E-2</v>
      </c>
      <c r="O158" s="36">
        <v>2353</v>
      </c>
      <c r="P158" s="66">
        <v>1.4800000000000001E-2</v>
      </c>
      <c r="Q158" s="36">
        <v>2338</v>
      </c>
      <c r="R158" s="36">
        <v>2388</v>
      </c>
      <c r="S158" s="36">
        <v>2299</v>
      </c>
      <c r="T158" s="66">
        <v>2.1299999999999999E-2</v>
      </c>
      <c r="U158" s="66">
        <v>2.2200000000000001E-2</v>
      </c>
      <c r="V158" s="66">
        <v>0</v>
      </c>
      <c r="W158" s="66">
        <v>3.8699999999999998E-2</v>
      </c>
      <c r="X158" s="1">
        <v>5700</v>
      </c>
      <c r="Y158" s="1">
        <v>13226</v>
      </c>
      <c r="Z158" s="1">
        <v>7783</v>
      </c>
      <c r="AA158" t="s">
        <v>430</v>
      </c>
      <c r="AB158" t="s">
        <v>431</v>
      </c>
      <c r="AC158">
        <v>20.69</v>
      </c>
      <c r="AD158">
        <v>1.24</v>
      </c>
      <c r="AE158">
        <v>3.98</v>
      </c>
      <c r="AF158">
        <v>0.4</v>
      </c>
      <c r="AG158">
        <v>200</v>
      </c>
      <c r="AH158" s="36">
        <v>2385</v>
      </c>
      <c r="AI158">
        <v>200</v>
      </c>
      <c r="AJ158" s="36">
        <v>2309</v>
      </c>
      <c r="AK158">
        <v>200</v>
      </c>
      <c r="AL158" s="2">
        <v>0.59930555555555554</v>
      </c>
      <c r="AM158" s="3">
        <v>46160</v>
      </c>
      <c r="AN158" t="s">
        <v>298</v>
      </c>
      <c r="AO158" t="s">
        <v>313</v>
      </c>
      <c r="AQ158" t="str">
        <f t="shared" si="2"/>
        <v/>
      </c>
    </row>
    <row r="159" spans="1:43">
      <c r="A159" s="8">
        <v>46170</v>
      </c>
      <c r="B159" s="68">
        <v>3897</v>
      </c>
      <c r="C159">
        <v>-0.52</v>
      </c>
      <c r="D159" s="1">
        <v>64600</v>
      </c>
      <c r="E159" s="6">
        <v>-0.65</v>
      </c>
      <c r="F159" s="7">
        <v>7182</v>
      </c>
      <c r="G159" t="s">
        <v>81</v>
      </c>
      <c r="H159">
        <v>0</v>
      </c>
      <c r="I159" t="s">
        <v>288</v>
      </c>
      <c r="J159" t="s">
        <v>289</v>
      </c>
      <c r="K159" t="s">
        <v>295</v>
      </c>
      <c r="L159" s="36">
        <v>2973.5</v>
      </c>
      <c r="M159">
        <v>-27.5</v>
      </c>
      <c r="N159" s="66">
        <v>-9.1999999999999998E-3</v>
      </c>
      <c r="O159" s="36">
        <v>3001</v>
      </c>
      <c r="P159" s="66">
        <v>-9.1000000000000004E-3</v>
      </c>
      <c r="Q159" s="36">
        <v>2951</v>
      </c>
      <c r="R159" s="36">
        <v>2977</v>
      </c>
      <c r="S159" s="36">
        <v>2901</v>
      </c>
      <c r="T159" s="66">
        <v>7.6E-3</v>
      </c>
      <c r="U159" s="66">
        <v>0.01</v>
      </c>
      <c r="V159" s="66">
        <v>-1.1000000000000001E-3</v>
      </c>
      <c r="W159" s="66">
        <v>2.4899999999999999E-2</v>
      </c>
      <c r="X159" s="1">
        <v>4169500</v>
      </c>
      <c r="Y159" s="1">
        <v>12272970</v>
      </c>
      <c r="Z159" s="1">
        <v>10632875</v>
      </c>
      <c r="AA159" t="s">
        <v>432</v>
      </c>
      <c r="AB159" t="s">
        <v>433</v>
      </c>
      <c r="AC159">
        <v>17.739999999999998</v>
      </c>
      <c r="AD159">
        <v>1.1399999999999999</v>
      </c>
      <c r="AE159">
        <v>2.82</v>
      </c>
      <c r="AF159" t="s">
        <v>230</v>
      </c>
      <c r="AG159" s="1">
        <v>274500</v>
      </c>
      <c r="AH159" s="36">
        <v>2974</v>
      </c>
      <c r="AI159">
        <v>600</v>
      </c>
      <c r="AJ159" s="36">
        <v>2973.5</v>
      </c>
      <c r="AK159">
        <v>300</v>
      </c>
      <c r="AL159" s="2">
        <v>0.625</v>
      </c>
      <c r="AM159" s="3">
        <v>46157</v>
      </c>
      <c r="AN159" t="s">
        <v>298</v>
      </c>
      <c r="AO159" t="s">
        <v>434</v>
      </c>
      <c r="AQ159" t="str">
        <f t="shared" si="2"/>
        <v/>
      </c>
    </row>
    <row r="160" spans="1:43">
      <c r="A160" s="8">
        <v>46170</v>
      </c>
      <c r="B160" s="68">
        <v>3897</v>
      </c>
      <c r="C160">
        <v>-0.52</v>
      </c>
      <c r="D160" s="1">
        <v>64600</v>
      </c>
      <c r="E160" s="6">
        <v>-0.65</v>
      </c>
      <c r="F160" s="7">
        <v>7203</v>
      </c>
      <c r="G160" t="s">
        <v>82</v>
      </c>
      <c r="H160">
        <v>0</v>
      </c>
      <c r="I160" t="s">
        <v>288</v>
      </c>
      <c r="J160" t="s">
        <v>289</v>
      </c>
      <c r="K160" t="s">
        <v>295</v>
      </c>
      <c r="L160" s="36">
        <v>3036</v>
      </c>
      <c r="M160">
        <v>28</v>
      </c>
      <c r="N160" s="66">
        <v>9.2999999999999992E-3</v>
      </c>
      <c r="O160" s="36">
        <v>3008</v>
      </c>
      <c r="P160" s="66">
        <v>9.2999999999999992E-3</v>
      </c>
      <c r="Q160" s="36">
        <v>3039</v>
      </c>
      <c r="R160" s="36">
        <v>3072</v>
      </c>
      <c r="S160" s="36">
        <v>3023</v>
      </c>
      <c r="T160" s="66">
        <v>-8.9999999999999998E-4</v>
      </c>
      <c r="U160" s="66">
        <v>-1.6000000000000001E-3</v>
      </c>
      <c r="V160" s="66">
        <v>-1.17E-2</v>
      </c>
      <c r="W160" s="66">
        <v>4.3E-3</v>
      </c>
      <c r="X160" s="1">
        <v>16478200</v>
      </c>
      <c r="Y160" s="1">
        <v>50145725</v>
      </c>
      <c r="Z160" s="1">
        <v>47953581</v>
      </c>
      <c r="AA160" t="s">
        <v>435</v>
      </c>
      <c r="AB160" t="s">
        <v>436</v>
      </c>
      <c r="AC160">
        <v>11.98</v>
      </c>
      <c r="AD160">
        <v>0.99</v>
      </c>
      <c r="AE160">
        <v>3.29</v>
      </c>
      <c r="AF160" t="s">
        <v>230</v>
      </c>
      <c r="AG160" s="1">
        <v>831100</v>
      </c>
      <c r="AH160" s="36">
        <v>3036</v>
      </c>
      <c r="AI160" s="1">
        <v>4200</v>
      </c>
      <c r="AJ160" s="36">
        <v>3035</v>
      </c>
      <c r="AK160" s="1">
        <v>14800</v>
      </c>
      <c r="AL160" s="2">
        <v>0.625</v>
      </c>
      <c r="AM160" s="3">
        <v>46150</v>
      </c>
      <c r="AN160" t="s">
        <v>298</v>
      </c>
      <c r="AO160" t="s">
        <v>437</v>
      </c>
      <c r="AQ160" t="str">
        <f t="shared" si="2"/>
        <v/>
      </c>
    </row>
    <row r="161" spans="1:43">
      <c r="A161" s="8">
        <v>46170</v>
      </c>
      <c r="B161" s="68">
        <v>3897</v>
      </c>
      <c r="C161">
        <v>-0.52</v>
      </c>
      <c r="D161" s="1">
        <v>64600</v>
      </c>
      <c r="E161" s="6">
        <v>-0.65</v>
      </c>
      <c r="F161" s="7">
        <v>7213</v>
      </c>
      <c r="G161" t="s">
        <v>83</v>
      </c>
      <c r="H161">
        <v>0</v>
      </c>
      <c r="I161" t="s">
        <v>314</v>
      </c>
      <c r="J161" t="s">
        <v>289</v>
      </c>
      <c r="K161" t="s">
        <v>295</v>
      </c>
      <c r="L161">
        <v>586</v>
      </c>
      <c r="M161">
        <v>7</v>
      </c>
      <c r="N161" s="66">
        <v>1.21E-2</v>
      </c>
      <c r="O161">
        <v>579</v>
      </c>
      <c r="P161" s="66">
        <v>1.2E-2</v>
      </c>
      <c r="Q161">
        <v>571</v>
      </c>
      <c r="R161">
        <v>590</v>
      </c>
      <c r="S161">
        <v>571</v>
      </c>
      <c r="T161" s="66">
        <v>2.6200000000000001E-2</v>
      </c>
      <c r="U161" s="66">
        <v>6.7999999999999996E-3</v>
      </c>
      <c r="V161" s="66">
        <v>-6.7000000000000002E-3</v>
      </c>
      <c r="W161" s="66">
        <v>2.6200000000000001E-2</v>
      </c>
      <c r="X161" s="1">
        <v>33000</v>
      </c>
      <c r="Y161" s="1">
        <v>19134</v>
      </c>
      <c r="Z161" s="1">
        <v>9312</v>
      </c>
      <c r="AA161" t="s">
        <v>524</v>
      </c>
      <c r="AB161" t="s">
        <v>439</v>
      </c>
      <c r="AC161">
        <v>6.97</v>
      </c>
      <c r="AD161">
        <v>0.82</v>
      </c>
      <c r="AE161">
        <v>4.4400000000000004</v>
      </c>
      <c r="AF161">
        <v>0.3</v>
      </c>
      <c r="AG161" s="1">
        <v>1200</v>
      </c>
      <c r="AH161">
        <v>590</v>
      </c>
      <c r="AI161">
        <v>200</v>
      </c>
      <c r="AJ161">
        <v>586</v>
      </c>
      <c r="AK161" s="1">
        <v>1400</v>
      </c>
      <c r="AL161" s="2">
        <v>0.625</v>
      </c>
      <c r="AM161" s="3">
        <v>46153</v>
      </c>
      <c r="AN161" t="s">
        <v>298</v>
      </c>
      <c r="AO161" t="s">
        <v>437</v>
      </c>
      <c r="AQ161" t="str">
        <f t="shared" si="2"/>
        <v/>
      </c>
    </row>
    <row r="162" spans="1:43">
      <c r="A162" s="8">
        <v>46170</v>
      </c>
      <c r="B162" s="68">
        <v>3897</v>
      </c>
      <c r="C162">
        <v>-0.52</v>
      </c>
      <c r="D162" s="1">
        <v>64600</v>
      </c>
      <c r="E162" s="6">
        <v>-0.65</v>
      </c>
      <c r="F162" s="7">
        <v>7220</v>
      </c>
      <c r="G162" t="s">
        <v>84</v>
      </c>
      <c r="H162">
        <v>0</v>
      </c>
      <c r="I162" t="s">
        <v>288</v>
      </c>
      <c r="J162" t="s">
        <v>289</v>
      </c>
      <c r="K162" t="s">
        <v>295</v>
      </c>
      <c r="L162" s="36">
        <v>7870</v>
      </c>
      <c r="M162">
        <v>370</v>
      </c>
      <c r="N162" s="66">
        <v>4.9299999999999997E-2</v>
      </c>
      <c r="O162" s="36">
        <v>7500</v>
      </c>
      <c r="P162" s="66">
        <v>4.9299999999999997E-2</v>
      </c>
      <c r="Q162" s="36">
        <v>7080</v>
      </c>
      <c r="R162" s="36">
        <v>8260</v>
      </c>
      <c r="S162" s="36">
        <v>6890</v>
      </c>
      <c r="T162" s="66">
        <v>0.1115</v>
      </c>
      <c r="U162" s="66">
        <v>-1.9900000000000001E-2</v>
      </c>
      <c r="V162" s="66">
        <v>-4.7199999999999999E-2</v>
      </c>
      <c r="W162" s="66">
        <v>0.14219999999999999</v>
      </c>
      <c r="X162" s="1">
        <v>4187100</v>
      </c>
      <c r="Y162" s="1">
        <v>31906952</v>
      </c>
      <c r="Z162" s="1">
        <v>516129</v>
      </c>
      <c r="AA162" t="s">
        <v>525</v>
      </c>
      <c r="AB162" t="s">
        <v>441</v>
      </c>
      <c r="AC162">
        <v>79.33</v>
      </c>
      <c r="AD162">
        <v>4.22</v>
      </c>
      <c r="AE162">
        <v>0.51</v>
      </c>
      <c r="AF162" t="s">
        <v>230</v>
      </c>
      <c r="AG162" s="1">
        <v>3200</v>
      </c>
      <c r="AH162" s="36">
        <v>7880</v>
      </c>
      <c r="AI162" s="1">
        <v>1400</v>
      </c>
      <c r="AJ162" s="36">
        <v>7860</v>
      </c>
      <c r="AK162" s="1">
        <v>2100</v>
      </c>
      <c r="AL162" s="2">
        <v>0.625</v>
      </c>
      <c r="AM162" s="3">
        <v>46154</v>
      </c>
      <c r="AN162" t="s">
        <v>298</v>
      </c>
      <c r="AO162" t="s">
        <v>437</v>
      </c>
      <c r="AQ162" t="str">
        <f t="shared" si="2"/>
        <v/>
      </c>
    </row>
    <row r="163" spans="1:43">
      <c r="A163" s="8">
        <v>46170</v>
      </c>
      <c r="B163" s="68">
        <v>3897</v>
      </c>
      <c r="C163">
        <v>-0.52</v>
      </c>
      <c r="D163" s="1">
        <v>64600</v>
      </c>
      <c r="E163" s="6">
        <v>-0.65</v>
      </c>
      <c r="F163" s="7">
        <v>7269</v>
      </c>
      <c r="G163" t="s">
        <v>85</v>
      </c>
      <c r="H163">
        <v>0</v>
      </c>
      <c r="I163" t="s">
        <v>288</v>
      </c>
      <c r="J163" t="s">
        <v>289</v>
      </c>
      <c r="K163" t="s">
        <v>295</v>
      </c>
      <c r="L163" s="36">
        <v>1922.5</v>
      </c>
      <c r="M163">
        <v>8</v>
      </c>
      <c r="N163" s="66">
        <v>4.1999999999999997E-3</v>
      </c>
      <c r="O163" s="36">
        <v>1914.5</v>
      </c>
      <c r="P163" s="66">
        <v>4.1000000000000003E-3</v>
      </c>
      <c r="Q163" s="36">
        <v>1926</v>
      </c>
      <c r="R163" s="36">
        <v>1947.5</v>
      </c>
      <c r="S163" s="36">
        <v>1901.5</v>
      </c>
      <c r="T163" s="66">
        <v>-1.8E-3</v>
      </c>
      <c r="U163" s="66">
        <v>-5.0000000000000001E-4</v>
      </c>
      <c r="V163" s="66">
        <v>-1.2800000000000001E-2</v>
      </c>
      <c r="W163" s="66">
        <v>1.0999999999999999E-2</v>
      </c>
      <c r="X163" s="1">
        <v>3877700</v>
      </c>
      <c r="Y163" s="1">
        <v>7454653</v>
      </c>
      <c r="Z163" s="1">
        <v>3776917</v>
      </c>
      <c r="AA163" t="s">
        <v>442</v>
      </c>
      <c r="AB163" t="s">
        <v>443</v>
      </c>
      <c r="AC163">
        <v>9.75</v>
      </c>
      <c r="AD163">
        <v>1.0900000000000001</v>
      </c>
      <c r="AE163">
        <v>2.65</v>
      </c>
      <c r="AF163" t="s">
        <v>230</v>
      </c>
      <c r="AG163" s="1">
        <v>4131000</v>
      </c>
      <c r="AH163" s="36">
        <v>1923</v>
      </c>
      <c r="AI163" s="1">
        <v>7300</v>
      </c>
      <c r="AJ163" s="36">
        <v>1922.5</v>
      </c>
      <c r="AK163" s="1">
        <v>1600</v>
      </c>
      <c r="AL163" s="2">
        <v>0.625</v>
      </c>
      <c r="AM163" s="3">
        <v>46156</v>
      </c>
      <c r="AN163" t="s">
        <v>298</v>
      </c>
      <c r="AO163" t="s">
        <v>437</v>
      </c>
      <c r="AQ163" t="str">
        <f t="shared" si="2"/>
        <v/>
      </c>
    </row>
    <row r="164" spans="1:43">
      <c r="A164" s="8">
        <v>46170</v>
      </c>
      <c r="B164" s="68">
        <v>3897</v>
      </c>
      <c r="C164">
        <v>-0.52</v>
      </c>
      <c r="D164" s="1">
        <v>64600</v>
      </c>
      <c r="E164" s="6">
        <v>-0.65</v>
      </c>
      <c r="F164" s="7">
        <v>7272</v>
      </c>
      <c r="G164" t="s">
        <v>86</v>
      </c>
      <c r="H164">
        <v>0</v>
      </c>
      <c r="I164" t="s">
        <v>288</v>
      </c>
      <c r="J164" t="s">
        <v>289</v>
      </c>
      <c r="K164" t="s">
        <v>290</v>
      </c>
      <c r="L164" s="36">
        <v>1260.5</v>
      </c>
      <c r="M164">
        <v>13.5</v>
      </c>
      <c r="N164" s="66">
        <v>1.0800000000000001E-2</v>
      </c>
      <c r="O164" s="36">
        <v>1247</v>
      </c>
      <c r="P164" s="66">
        <v>1.0800000000000001E-2</v>
      </c>
      <c r="Q164" s="36">
        <v>1269.5</v>
      </c>
      <c r="R164" s="36">
        <v>1277</v>
      </c>
      <c r="S164" s="36">
        <v>1248.5</v>
      </c>
      <c r="T164" s="66">
        <v>-7.0000000000000001E-3</v>
      </c>
      <c r="U164" s="66">
        <v>-2.3E-3</v>
      </c>
      <c r="V164" s="66">
        <v>-1.29E-2</v>
      </c>
      <c r="W164" s="66">
        <v>9.5999999999999992E-3</v>
      </c>
      <c r="X164" s="1">
        <v>4957200</v>
      </c>
      <c r="Y164" s="1">
        <v>6251289</v>
      </c>
      <c r="Z164" s="1">
        <v>1283346</v>
      </c>
      <c r="AA164" t="s">
        <v>444</v>
      </c>
      <c r="AB164" t="s">
        <v>445</v>
      </c>
      <c r="AC164">
        <v>9.93</v>
      </c>
      <c r="AD164">
        <v>1.08</v>
      </c>
      <c r="AE164">
        <v>3.97</v>
      </c>
      <c r="AF164" t="s">
        <v>230</v>
      </c>
      <c r="AG164" s="1">
        <v>549800</v>
      </c>
      <c r="AH164" s="36">
        <v>1260.5</v>
      </c>
      <c r="AI164" s="1">
        <v>5100</v>
      </c>
      <c r="AJ164" s="36">
        <v>1260</v>
      </c>
      <c r="AK164" s="1">
        <v>5100</v>
      </c>
      <c r="AL164" s="2">
        <v>0.625</v>
      </c>
      <c r="AM164" s="3">
        <v>46157</v>
      </c>
      <c r="AN164" t="s">
        <v>293</v>
      </c>
      <c r="AO164" t="s">
        <v>437</v>
      </c>
      <c r="AQ164" t="str">
        <f t="shared" si="2"/>
        <v/>
      </c>
    </row>
    <row r="165" spans="1:43">
      <c r="A165" s="8">
        <v>46170</v>
      </c>
      <c r="B165" s="68">
        <v>3897</v>
      </c>
      <c r="C165">
        <v>-0.52</v>
      </c>
      <c r="D165" s="1">
        <v>64600</v>
      </c>
      <c r="E165" s="6">
        <v>-0.65</v>
      </c>
      <c r="F165" s="7">
        <v>7376</v>
      </c>
      <c r="G165" t="s">
        <v>87</v>
      </c>
      <c r="H165">
        <v>0</v>
      </c>
      <c r="I165" t="s">
        <v>347</v>
      </c>
      <c r="J165" t="s">
        <v>323</v>
      </c>
      <c r="K165" t="s">
        <v>295</v>
      </c>
      <c r="L165" s="36">
        <v>1199</v>
      </c>
      <c r="M165">
        <v>8</v>
      </c>
      <c r="N165" s="66">
        <v>6.7000000000000002E-3</v>
      </c>
      <c r="O165" s="36">
        <v>1191</v>
      </c>
      <c r="P165" s="66">
        <v>6.7000000000000002E-3</v>
      </c>
      <c r="Q165" s="36">
        <v>1218</v>
      </c>
      <c r="R165" s="36">
        <v>1240</v>
      </c>
      <c r="S165" s="36">
        <v>1081</v>
      </c>
      <c r="T165" s="66">
        <v>-1.55E-2</v>
      </c>
      <c r="U165" s="66">
        <v>8.3999999999999995E-3</v>
      </c>
      <c r="V165" s="66">
        <v>-3.3000000000000002E-2</v>
      </c>
      <c r="W165" s="66">
        <v>0.1091</v>
      </c>
      <c r="X165" s="1">
        <v>66700</v>
      </c>
      <c r="Y165" s="1">
        <v>79185</v>
      </c>
      <c r="Z165" s="1">
        <v>5106</v>
      </c>
      <c r="AA165" t="s">
        <v>446</v>
      </c>
      <c r="AB165" t="s">
        <v>447</v>
      </c>
      <c r="AC165">
        <v>0</v>
      </c>
      <c r="AD165">
        <v>4.7699999999999996</v>
      </c>
      <c r="AE165">
        <v>0</v>
      </c>
      <c r="AF165">
        <v>0.7</v>
      </c>
      <c r="AG165" s="1">
        <v>1200</v>
      </c>
      <c r="AH165" s="36">
        <v>1207</v>
      </c>
      <c r="AI165">
        <v>100</v>
      </c>
      <c r="AJ165" s="36">
        <v>1200</v>
      </c>
      <c r="AK165">
        <v>100</v>
      </c>
      <c r="AL165" s="2">
        <v>0.62222222222222223</v>
      </c>
      <c r="AM165" s="3">
        <v>46157</v>
      </c>
      <c r="AN165" t="s">
        <v>448</v>
      </c>
      <c r="AO165" t="s">
        <v>313</v>
      </c>
      <c r="AQ165" t="str">
        <f t="shared" si="2"/>
        <v/>
      </c>
    </row>
    <row r="166" spans="1:43">
      <c r="A166" s="8">
        <v>46170</v>
      </c>
      <c r="B166" s="68">
        <v>3897</v>
      </c>
      <c r="C166">
        <v>-0.52</v>
      </c>
      <c r="D166" s="1">
        <v>64600</v>
      </c>
      <c r="E166" s="6">
        <v>-0.65</v>
      </c>
      <c r="F166" s="7">
        <v>7525</v>
      </c>
      <c r="G166" t="s">
        <v>88</v>
      </c>
      <c r="H166">
        <v>0</v>
      </c>
      <c r="I166" t="s">
        <v>288</v>
      </c>
      <c r="J166" t="s">
        <v>289</v>
      </c>
      <c r="K166" t="s">
        <v>290</v>
      </c>
      <c r="L166" s="36">
        <v>3510</v>
      </c>
      <c r="M166">
        <v>-20</v>
      </c>
      <c r="N166" s="66">
        <v>-5.7000000000000002E-3</v>
      </c>
      <c r="O166" s="36">
        <v>3530</v>
      </c>
      <c r="P166" s="66">
        <v>-5.5999999999999999E-3</v>
      </c>
      <c r="Q166" s="36">
        <v>3480</v>
      </c>
      <c r="R166" s="36">
        <v>3510</v>
      </c>
      <c r="S166" s="36">
        <v>3430</v>
      </c>
      <c r="T166" s="66">
        <v>8.6E-3</v>
      </c>
      <c r="U166" s="66">
        <v>0.01</v>
      </c>
      <c r="V166" s="66">
        <v>0</v>
      </c>
      <c r="W166" s="66">
        <v>2.3300000000000001E-2</v>
      </c>
      <c r="X166" s="1">
        <v>8600</v>
      </c>
      <c r="Y166" s="1">
        <v>29947</v>
      </c>
      <c r="Z166" s="1">
        <v>30326</v>
      </c>
      <c r="AA166" t="s">
        <v>449</v>
      </c>
      <c r="AB166" t="s">
        <v>450</v>
      </c>
      <c r="AC166">
        <v>9.48</v>
      </c>
      <c r="AD166">
        <v>0.99</v>
      </c>
      <c r="AE166">
        <v>4.62</v>
      </c>
      <c r="AF166" t="s">
        <v>230</v>
      </c>
      <c r="AG166" s="1">
        <v>6300</v>
      </c>
      <c r="AH166" s="36">
        <v>3515</v>
      </c>
      <c r="AI166">
        <v>500</v>
      </c>
      <c r="AJ166" s="36">
        <v>3505</v>
      </c>
      <c r="AK166">
        <v>500</v>
      </c>
      <c r="AL166" s="2">
        <v>0.62083333333333335</v>
      </c>
      <c r="AM166" s="3">
        <v>46157</v>
      </c>
      <c r="AN166" t="s">
        <v>298</v>
      </c>
      <c r="AO166" t="s">
        <v>322</v>
      </c>
      <c r="AQ166" t="str">
        <f t="shared" si="2"/>
        <v/>
      </c>
    </row>
    <row r="167" spans="1:43">
      <c r="A167" s="8">
        <v>46170</v>
      </c>
      <c r="B167" s="68">
        <v>3897</v>
      </c>
      <c r="C167">
        <v>-0.52</v>
      </c>
      <c r="D167" s="1">
        <v>64600</v>
      </c>
      <c r="E167" s="6">
        <v>-0.65</v>
      </c>
      <c r="F167" s="7">
        <v>7729</v>
      </c>
      <c r="G167" t="s">
        <v>89</v>
      </c>
      <c r="H167">
        <v>0</v>
      </c>
      <c r="I167" t="s">
        <v>288</v>
      </c>
      <c r="J167" t="s">
        <v>289</v>
      </c>
      <c r="K167" t="s">
        <v>290</v>
      </c>
      <c r="L167" s="36">
        <v>17520</v>
      </c>
      <c r="M167">
        <v>-185</v>
      </c>
      <c r="N167" s="66">
        <v>-1.04E-2</v>
      </c>
      <c r="O167" s="36">
        <v>17705</v>
      </c>
      <c r="P167" s="66">
        <v>-1.04E-2</v>
      </c>
      <c r="Q167" s="36">
        <v>17420</v>
      </c>
      <c r="R167" s="36">
        <v>17740</v>
      </c>
      <c r="S167" s="36">
        <v>17135</v>
      </c>
      <c r="T167" s="66">
        <v>5.7000000000000002E-3</v>
      </c>
      <c r="U167" s="66">
        <v>-4.7999999999999996E-3</v>
      </c>
      <c r="V167" s="66">
        <v>-1.24E-2</v>
      </c>
      <c r="W167" s="66">
        <v>2.24E-2</v>
      </c>
      <c r="X167" s="1">
        <v>217900</v>
      </c>
      <c r="Y167" s="1">
        <v>3798319</v>
      </c>
      <c r="Z167" s="1">
        <v>740796</v>
      </c>
      <c r="AA167" t="s">
        <v>451</v>
      </c>
      <c r="AB167" t="s">
        <v>452</v>
      </c>
      <c r="AC167">
        <v>25.39</v>
      </c>
      <c r="AD167">
        <v>3.72</v>
      </c>
      <c r="AE167">
        <v>1.58</v>
      </c>
      <c r="AF167" t="s">
        <v>230</v>
      </c>
      <c r="AG167" s="1">
        <v>5600</v>
      </c>
      <c r="AH167" s="36">
        <v>17520</v>
      </c>
      <c r="AI167">
        <v>100</v>
      </c>
      <c r="AJ167" s="36">
        <v>17505</v>
      </c>
      <c r="AK167">
        <v>200</v>
      </c>
      <c r="AL167" s="2">
        <v>0.625</v>
      </c>
      <c r="AM167" s="3">
        <v>46155</v>
      </c>
      <c r="AN167" t="s">
        <v>298</v>
      </c>
      <c r="AO167" t="s">
        <v>453</v>
      </c>
      <c r="AQ167" t="str">
        <f t="shared" si="2"/>
        <v/>
      </c>
    </row>
    <row r="168" spans="1:43">
      <c r="A168" s="8">
        <v>46170</v>
      </c>
      <c r="B168" s="68">
        <v>3897</v>
      </c>
      <c r="C168">
        <v>-0.52</v>
      </c>
      <c r="D168" s="1">
        <v>64600</v>
      </c>
      <c r="E168" s="6">
        <v>-0.65</v>
      </c>
      <c r="F168" s="7">
        <v>7921</v>
      </c>
      <c r="G168" t="s">
        <v>90</v>
      </c>
      <c r="H168">
        <v>0</v>
      </c>
      <c r="I168" t="s">
        <v>288</v>
      </c>
      <c r="J168" t="s">
        <v>289</v>
      </c>
      <c r="K168" t="s">
        <v>290</v>
      </c>
      <c r="L168" s="36">
        <v>3050</v>
      </c>
      <c r="M168">
        <v>-70</v>
      </c>
      <c r="N168" s="66">
        <v>-2.24E-2</v>
      </c>
      <c r="O168" s="36">
        <v>3120</v>
      </c>
      <c r="P168" s="66">
        <v>-2.24E-2</v>
      </c>
      <c r="Q168" s="36">
        <v>3060</v>
      </c>
      <c r="R168" s="36">
        <v>3060</v>
      </c>
      <c r="S168" s="36">
        <v>3025</v>
      </c>
      <c r="T168" s="66">
        <v>-3.2000000000000002E-3</v>
      </c>
      <c r="U168" s="66">
        <v>3.2000000000000002E-3</v>
      </c>
      <c r="V168" s="66">
        <v>-3.2000000000000002E-3</v>
      </c>
      <c r="W168" s="66">
        <v>8.2000000000000007E-3</v>
      </c>
      <c r="X168" s="1">
        <v>29100</v>
      </c>
      <c r="Y168" s="1">
        <v>88727</v>
      </c>
      <c r="Z168" s="1">
        <v>40117</v>
      </c>
      <c r="AA168" t="s">
        <v>454</v>
      </c>
      <c r="AB168" t="s">
        <v>455</v>
      </c>
      <c r="AC168">
        <v>13.57</v>
      </c>
      <c r="AD168">
        <v>1.28</v>
      </c>
      <c r="AE168">
        <v>3.93</v>
      </c>
      <c r="AF168" t="s">
        <v>230</v>
      </c>
      <c r="AG168">
        <v>0</v>
      </c>
      <c r="AH168" s="36">
        <v>3055</v>
      </c>
      <c r="AI168">
        <v>600</v>
      </c>
      <c r="AJ168" s="36">
        <v>3045</v>
      </c>
      <c r="AK168" s="1">
        <v>1300</v>
      </c>
      <c r="AL168" s="2">
        <v>0.625</v>
      </c>
      <c r="AN168" t="s">
        <v>326</v>
      </c>
      <c r="AO168" t="s">
        <v>456</v>
      </c>
      <c r="AQ168" t="str">
        <f t="shared" si="2"/>
        <v/>
      </c>
    </row>
    <row r="169" spans="1:43">
      <c r="A169" s="8">
        <v>46170</v>
      </c>
      <c r="B169" s="68">
        <v>3897</v>
      </c>
      <c r="C169">
        <v>-0.52</v>
      </c>
      <c r="D169" s="1">
        <v>64600</v>
      </c>
      <c r="E169" s="6">
        <v>-0.65</v>
      </c>
      <c r="F169" s="7">
        <v>8031</v>
      </c>
      <c r="G169" t="s">
        <v>91</v>
      </c>
      <c r="H169">
        <v>0</v>
      </c>
      <c r="I169" t="s">
        <v>288</v>
      </c>
      <c r="J169" t="s">
        <v>289</v>
      </c>
      <c r="K169" t="s">
        <v>290</v>
      </c>
      <c r="L169" s="36">
        <v>5319</v>
      </c>
      <c r="M169">
        <v>-40</v>
      </c>
      <c r="N169" s="66">
        <v>-7.4999999999999997E-3</v>
      </c>
      <c r="O169" s="36">
        <v>5359</v>
      </c>
      <c r="P169" s="66">
        <v>-7.4000000000000003E-3</v>
      </c>
      <c r="Q169" s="36">
        <v>5308</v>
      </c>
      <c r="R169" s="36">
        <v>5401</v>
      </c>
      <c r="S169" s="36">
        <v>5272</v>
      </c>
      <c r="T169" s="66">
        <v>2E-3</v>
      </c>
      <c r="U169" s="66">
        <v>3.5000000000000001E-3</v>
      </c>
      <c r="V169" s="66">
        <v>-1.5100000000000001E-2</v>
      </c>
      <c r="W169" s="66">
        <v>8.8999999999999999E-3</v>
      </c>
      <c r="X169" s="1">
        <v>3655200</v>
      </c>
      <c r="Y169" s="1">
        <v>19433088</v>
      </c>
      <c r="Z169" s="1">
        <v>15237161</v>
      </c>
      <c r="AA169" t="s">
        <v>457</v>
      </c>
      <c r="AB169" t="s">
        <v>458</v>
      </c>
      <c r="AC169">
        <v>16.38</v>
      </c>
      <c r="AD169">
        <v>1.71</v>
      </c>
      <c r="AE169">
        <v>2.63</v>
      </c>
      <c r="AF169" t="s">
        <v>230</v>
      </c>
      <c r="AG169" s="1">
        <v>200700</v>
      </c>
      <c r="AH169" s="36">
        <v>5320</v>
      </c>
      <c r="AI169" s="1">
        <v>1300</v>
      </c>
      <c r="AJ169" s="36">
        <v>5318</v>
      </c>
      <c r="AK169" s="1">
        <v>1500</v>
      </c>
      <c r="AL169" s="2">
        <v>0.625</v>
      </c>
      <c r="AM169" s="3">
        <v>46143</v>
      </c>
      <c r="AN169" t="s">
        <v>298</v>
      </c>
      <c r="AO169" t="s">
        <v>322</v>
      </c>
      <c r="AQ169" t="str">
        <f t="shared" si="2"/>
        <v/>
      </c>
    </row>
    <row r="170" spans="1:43">
      <c r="A170" s="8">
        <v>46170</v>
      </c>
      <c r="B170" s="68">
        <v>3897</v>
      </c>
      <c r="C170">
        <v>-0.52</v>
      </c>
      <c r="D170" s="1">
        <v>64600</v>
      </c>
      <c r="E170" s="6">
        <v>-0.65</v>
      </c>
      <c r="F170" s="7">
        <v>8058</v>
      </c>
      <c r="G170" t="s">
        <v>92</v>
      </c>
      <c r="H170">
        <v>0</v>
      </c>
      <c r="I170" t="s">
        <v>288</v>
      </c>
      <c r="J170" t="s">
        <v>289</v>
      </c>
      <c r="K170" t="s">
        <v>295</v>
      </c>
      <c r="L170" s="36">
        <v>5038</v>
      </c>
      <c r="M170">
        <v>-86</v>
      </c>
      <c r="N170" s="66">
        <v>-1.6799999999999999E-2</v>
      </c>
      <c r="O170" s="36">
        <v>5124</v>
      </c>
      <c r="P170" s="66">
        <v>-1.67E-2</v>
      </c>
      <c r="Q170" s="36">
        <v>5067</v>
      </c>
      <c r="R170" s="36">
        <v>5144</v>
      </c>
      <c r="S170" s="36">
        <v>5003</v>
      </c>
      <c r="T170" s="66">
        <v>-5.7000000000000002E-3</v>
      </c>
      <c r="U170" s="66">
        <v>2.5000000000000001E-3</v>
      </c>
      <c r="V170" s="66">
        <v>-2.06E-2</v>
      </c>
      <c r="W170" s="66">
        <v>6.8999999999999999E-3</v>
      </c>
      <c r="X170" s="1">
        <v>9542900</v>
      </c>
      <c r="Y170" s="1">
        <v>48176865</v>
      </c>
      <c r="Z170" s="1">
        <v>18693643</v>
      </c>
      <c r="AA170" t="s">
        <v>459</v>
      </c>
      <c r="AB170" t="s">
        <v>460</v>
      </c>
      <c r="AC170">
        <v>16.77</v>
      </c>
      <c r="AD170">
        <v>1.95</v>
      </c>
      <c r="AE170">
        <v>2.48</v>
      </c>
      <c r="AF170" t="s">
        <v>230</v>
      </c>
      <c r="AG170" s="1">
        <v>456800</v>
      </c>
      <c r="AH170" s="36">
        <v>5040</v>
      </c>
      <c r="AI170" s="1">
        <v>4100</v>
      </c>
      <c r="AJ170" s="36">
        <v>5038</v>
      </c>
      <c r="AK170" s="1">
        <v>4400</v>
      </c>
      <c r="AL170" s="2">
        <v>0.625</v>
      </c>
      <c r="AM170" s="3">
        <v>46143</v>
      </c>
      <c r="AN170" t="s">
        <v>298</v>
      </c>
      <c r="AO170" t="s">
        <v>322</v>
      </c>
      <c r="AQ170" t="str">
        <f t="shared" si="2"/>
        <v/>
      </c>
    </row>
    <row r="171" spans="1:43">
      <c r="A171" s="8">
        <v>46170</v>
      </c>
      <c r="B171" s="68">
        <v>3897</v>
      </c>
      <c r="C171">
        <v>-0.52</v>
      </c>
      <c r="D171" s="1">
        <v>64600</v>
      </c>
      <c r="E171" s="6">
        <v>-0.65</v>
      </c>
      <c r="F171" s="7">
        <v>8233</v>
      </c>
      <c r="G171" t="s">
        <v>93</v>
      </c>
      <c r="H171">
        <v>0</v>
      </c>
      <c r="I171" t="s">
        <v>288</v>
      </c>
      <c r="J171" t="s">
        <v>289</v>
      </c>
      <c r="K171" t="s">
        <v>290</v>
      </c>
      <c r="L171" s="36">
        <v>1986</v>
      </c>
      <c r="M171">
        <v>-0.5</v>
      </c>
      <c r="N171" s="66">
        <v>-2.9999999999999997E-4</v>
      </c>
      <c r="O171" s="36">
        <v>1986.5</v>
      </c>
      <c r="P171" s="66">
        <v>-2.0000000000000001E-4</v>
      </c>
      <c r="Q171" s="36">
        <v>1999</v>
      </c>
      <c r="R171" s="36">
        <v>2006</v>
      </c>
      <c r="S171" s="36">
        <v>1980.5</v>
      </c>
      <c r="T171" s="66">
        <v>-6.4999999999999997E-3</v>
      </c>
      <c r="U171" s="66">
        <v>-4.1999999999999997E-3</v>
      </c>
      <c r="V171" s="66">
        <v>-9.9000000000000008E-3</v>
      </c>
      <c r="W171" s="66">
        <v>2.7000000000000001E-3</v>
      </c>
      <c r="X171" s="1">
        <v>577400</v>
      </c>
      <c r="Y171" s="1">
        <v>1150962</v>
      </c>
      <c r="Z171" s="1">
        <v>606144</v>
      </c>
      <c r="AA171" t="s">
        <v>461</v>
      </c>
      <c r="AB171" t="s">
        <v>462</v>
      </c>
      <c r="AC171">
        <v>15.31</v>
      </c>
      <c r="AD171">
        <v>1.29</v>
      </c>
      <c r="AE171">
        <v>2.0099999999999998</v>
      </c>
      <c r="AF171" t="s">
        <v>230</v>
      </c>
      <c r="AG171" s="1">
        <v>72600</v>
      </c>
      <c r="AH171" s="36">
        <v>1986</v>
      </c>
      <c r="AI171">
        <v>400</v>
      </c>
      <c r="AJ171" s="36">
        <v>1985.5</v>
      </c>
      <c r="AK171">
        <v>500</v>
      </c>
      <c r="AL171" s="2">
        <v>0.625</v>
      </c>
      <c r="AN171" t="s">
        <v>463</v>
      </c>
      <c r="AO171" t="s">
        <v>327</v>
      </c>
      <c r="AQ171" t="str">
        <f t="shared" si="2"/>
        <v/>
      </c>
    </row>
    <row r="172" spans="1:43">
      <c r="A172" s="8">
        <v>46170</v>
      </c>
      <c r="B172" s="68">
        <v>3897</v>
      </c>
      <c r="C172">
        <v>-0.52</v>
      </c>
      <c r="D172" s="1">
        <v>64600</v>
      </c>
      <c r="E172" s="6">
        <v>-0.65</v>
      </c>
      <c r="F172" s="7">
        <v>8304</v>
      </c>
      <c r="G172" t="s">
        <v>94</v>
      </c>
      <c r="H172">
        <v>0</v>
      </c>
      <c r="I172" t="s">
        <v>288</v>
      </c>
      <c r="J172" t="s">
        <v>289</v>
      </c>
      <c r="K172" t="s">
        <v>290</v>
      </c>
      <c r="L172" s="36">
        <v>2693.5</v>
      </c>
      <c r="M172">
        <v>30</v>
      </c>
      <c r="N172" s="66">
        <v>1.1299999999999999E-2</v>
      </c>
      <c r="O172" s="36">
        <v>2663.5</v>
      </c>
      <c r="P172" s="66">
        <v>1.12E-2</v>
      </c>
      <c r="Q172" s="36">
        <v>2663.5</v>
      </c>
      <c r="R172" s="36">
        <v>2697</v>
      </c>
      <c r="S172" s="36">
        <v>2619</v>
      </c>
      <c r="T172" s="66">
        <v>1.12E-2</v>
      </c>
      <c r="U172" s="66">
        <v>8.0000000000000002E-3</v>
      </c>
      <c r="V172" s="66">
        <v>-1.1999999999999999E-3</v>
      </c>
      <c r="W172" s="66">
        <v>2.8400000000000002E-2</v>
      </c>
      <c r="X172" s="1">
        <v>769000</v>
      </c>
      <c r="Y172" s="1">
        <v>2047514</v>
      </c>
      <c r="Z172" s="1">
        <v>376522</v>
      </c>
      <c r="AA172" t="s">
        <v>464</v>
      </c>
      <c r="AB172" t="s">
        <v>465</v>
      </c>
      <c r="AC172">
        <v>13.8</v>
      </c>
      <c r="AD172">
        <v>0.77</v>
      </c>
      <c r="AE172">
        <v>3.71</v>
      </c>
      <c r="AF172" t="s">
        <v>230</v>
      </c>
      <c r="AG172" s="1">
        <v>13500</v>
      </c>
      <c r="AH172" s="36">
        <v>2694</v>
      </c>
      <c r="AI172">
        <v>700</v>
      </c>
      <c r="AJ172" s="36">
        <v>2693</v>
      </c>
      <c r="AK172">
        <v>300</v>
      </c>
      <c r="AL172" s="2">
        <v>0.625</v>
      </c>
      <c r="AM172" s="3">
        <v>46156</v>
      </c>
      <c r="AN172" t="s">
        <v>298</v>
      </c>
      <c r="AO172" t="s">
        <v>434</v>
      </c>
      <c r="AQ172" t="str">
        <f t="shared" si="2"/>
        <v/>
      </c>
    </row>
    <row r="173" spans="1:43">
      <c r="A173" s="8">
        <v>46170</v>
      </c>
      <c r="B173" s="68">
        <v>3897</v>
      </c>
      <c r="C173">
        <v>-0.52</v>
      </c>
      <c r="D173" s="1">
        <v>64600</v>
      </c>
      <c r="E173" s="6">
        <v>-0.65</v>
      </c>
      <c r="F173" s="7">
        <v>8316</v>
      </c>
      <c r="G173" t="s">
        <v>95</v>
      </c>
      <c r="H173">
        <v>0</v>
      </c>
      <c r="I173" t="s">
        <v>288</v>
      </c>
      <c r="J173" t="s">
        <v>289</v>
      </c>
      <c r="K173" t="s">
        <v>290</v>
      </c>
      <c r="L173" s="36">
        <v>5874</v>
      </c>
      <c r="M173">
        <v>-76</v>
      </c>
      <c r="N173" s="66">
        <v>-1.2800000000000001E-2</v>
      </c>
      <c r="O173" s="36">
        <v>5950</v>
      </c>
      <c r="P173" s="66">
        <v>-1.2699999999999999E-2</v>
      </c>
      <c r="Q173" s="36">
        <v>5914</v>
      </c>
      <c r="R173" s="36">
        <v>5939</v>
      </c>
      <c r="S173" s="36">
        <v>5810</v>
      </c>
      <c r="T173" s="66">
        <v>-6.7000000000000002E-3</v>
      </c>
      <c r="U173" s="66">
        <v>-1E-3</v>
      </c>
      <c r="V173" s="66">
        <v>-1.09E-2</v>
      </c>
      <c r="W173" s="66">
        <v>1.0999999999999999E-2</v>
      </c>
      <c r="X173" s="1">
        <v>10572100</v>
      </c>
      <c r="Y173" s="1">
        <v>62071624</v>
      </c>
      <c r="Z173" s="1">
        <v>22482724</v>
      </c>
      <c r="AA173" t="s">
        <v>466</v>
      </c>
      <c r="AB173" t="s">
        <v>467</v>
      </c>
      <c r="AC173">
        <v>13.04</v>
      </c>
      <c r="AD173">
        <v>1.42</v>
      </c>
      <c r="AE173">
        <v>3.06</v>
      </c>
      <c r="AF173" t="s">
        <v>230</v>
      </c>
      <c r="AG173" s="1">
        <v>734600</v>
      </c>
      <c r="AH173" s="36">
        <v>5874</v>
      </c>
      <c r="AI173" s="1">
        <v>2600</v>
      </c>
      <c r="AJ173" s="36">
        <v>5873</v>
      </c>
      <c r="AK173" s="1">
        <v>1400</v>
      </c>
      <c r="AL173" s="2">
        <v>0.625</v>
      </c>
      <c r="AM173" s="3">
        <v>46155</v>
      </c>
      <c r="AN173" t="s">
        <v>298</v>
      </c>
      <c r="AO173" t="s">
        <v>434</v>
      </c>
      <c r="AQ173" t="str">
        <f t="shared" si="2"/>
        <v/>
      </c>
    </row>
    <row r="174" spans="1:43">
      <c r="A174" s="8">
        <v>46170</v>
      </c>
      <c r="B174" s="68">
        <v>3897</v>
      </c>
      <c r="C174">
        <v>-0.52</v>
      </c>
      <c r="D174" s="1">
        <v>64600</v>
      </c>
      <c r="E174" s="6">
        <v>-0.65</v>
      </c>
      <c r="F174" s="7">
        <v>8331</v>
      </c>
      <c r="G174" t="s">
        <v>96</v>
      </c>
      <c r="H174">
        <v>0</v>
      </c>
      <c r="I174" t="s">
        <v>288</v>
      </c>
      <c r="J174" t="s">
        <v>289</v>
      </c>
      <c r="K174" t="s">
        <v>290</v>
      </c>
      <c r="L174" s="36">
        <v>2287</v>
      </c>
      <c r="M174">
        <v>-36.5</v>
      </c>
      <c r="N174" s="66">
        <v>-1.5699999999999999E-2</v>
      </c>
      <c r="O174" s="36">
        <v>2323.5</v>
      </c>
      <c r="P174" s="66">
        <v>-1.5699999999999999E-2</v>
      </c>
      <c r="Q174" s="36">
        <v>2306.5</v>
      </c>
      <c r="R174" s="36">
        <v>2306.5</v>
      </c>
      <c r="S174" s="36">
        <v>2245.5</v>
      </c>
      <c r="T174" s="66">
        <v>-8.3999999999999995E-3</v>
      </c>
      <c r="U174" s="66">
        <v>1.03E-2</v>
      </c>
      <c r="V174" s="66">
        <v>-8.3999999999999995E-3</v>
      </c>
      <c r="W174" s="66">
        <v>1.84E-2</v>
      </c>
      <c r="X174" s="1">
        <v>1754300</v>
      </c>
      <c r="Y174" s="1">
        <v>3991472</v>
      </c>
      <c r="Z174" s="1">
        <v>1773616</v>
      </c>
      <c r="AA174" t="s">
        <v>468</v>
      </c>
      <c r="AB174" t="s">
        <v>469</v>
      </c>
      <c r="AC174">
        <v>14.85</v>
      </c>
      <c r="AD174">
        <v>1.26</v>
      </c>
      <c r="AE174">
        <v>2.8</v>
      </c>
      <c r="AF174" t="s">
        <v>230</v>
      </c>
      <c r="AG174" s="1">
        <v>45900</v>
      </c>
      <c r="AH174" s="36">
        <v>2287.5</v>
      </c>
      <c r="AI174">
        <v>500</v>
      </c>
      <c r="AJ174" s="36">
        <v>2286.5</v>
      </c>
      <c r="AK174" s="1">
        <v>1300</v>
      </c>
      <c r="AL174" s="2">
        <v>0.625</v>
      </c>
      <c r="AM174" s="3">
        <v>46157</v>
      </c>
      <c r="AN174" t="s">
        <v>298</v>
      </c>
      <c r="AO174" t="s">
        <v>434</v>
      </c>
      <c r="AQ174" t="str">
        <f t="shared" si="2"/>
        <v/>
      </c>
    </row>
    <row r="175" spans="1:43">
      <c r="A175" s="8">
        <v>46170</v>
      </c>
      <c r="B175" s="68">
        <v>3897</v>
      </c>
      <c r="C175">
        <v>-0.52</v>
      </c>
      <c r="D175" s="1">
        <v>64600</v>
      </c>
      <c r="E175" s="6">
        <v>-0.65</v>
      </c>
      <c r="F175" s="7">
        <v>8424</v>
      </c>
      <c r="G175" t="s">
        <v>97</v>
      </c>
      <c r="H175">
        <v>0</v>
      </c>
      <c r="I175" t="s">
        <v>288</v>
      </c>
      <c r="J175" t="s">
        <v>289</v>
      </c>
      <c r="K175" t="s">
        <v>290</v>
      </c>
      <c r="L175" s="36">
        <v>4178</v>
      </c>
      <c r="M175">
        <v>-6</v>
      </c>
      <c r="N175" s="66">
        <v>-1.4E-3</v>
      </c>
      <c r="O175" s="36">
        <v>4184</v>
      </c>
      <c r="P175" s="66">
        <v>-1.4E-3</v>
      </c>
      <c r="Q175" s="36">
        <v>4185</v>
      </c>
      <c r="R175" s="36">
        <v>4196</v>
      </c>
      <c r="S175" s="36">
        <v>4158</v>
      </c>
      <c r="T175" s="66">
        <v>-1.6000000000000001E-3</v>
      </c>
      <c r="U175" s="66">
        <v>1.6000000000000001E-3</v>
      </c>
      <c r="V175" s="66">
        <v>-4.1999999999999997E-3</v>
      </c>
      <c r="W175" s="66">
        <v>4.7999999999999996E-3</v>
      </c>
      <c r="X175" s="1">
        <v>90300</v>
      </c>
      <c r="Y175" s="1">
        <v>377230</v>
      </c>
      <c r="Z175" s="1">
        <v>379627</v>
      </c>
      <c r="AA175" t="s">
        <v>470</v>
      </c>
      <c r="AB175" t="s">
        <v>471</v>
      </c>
      <c r="AC175">
        <v>7.85</v>
      </c>
      <c r="AD175">
        <v>0.74</v>
      </c>
      <c r="AE175">
        <v>4.12</v>
      </c>
      <c r="AF175" t="s">
        <v>230</v>
      </c>
      <c r="AG175" s="1">
        <v>28700</v>
      </c>
      <c r="AH175" s="36">
        <v>4178</v>
      </c>
      <c r="AI175">
        <v>300</v>
      </c>
      <c r="AJ175" s="36">
        <v>4177</v>
      </c>
      <c r="AK175">
        <v>300</v>
      </c>
      <c r="AL175" s="2">
        <v>0.625</v>
      </c>
      <c r="AM175" s="3">
        <v>46154</v>
      </c>
      <c r="AN175" t="s">
        <v>298</v>
      </c>
      <c r="AO175" t="s">
        <v>472</v>
      </c>
      <c r="AQ175" t="str">
        <f t="shared" si="2"/>
        <v/>
      </c>
    </row>
    <row r="176" spans="1:43">
      <c r="A176" s="8">
        <v>46170</v>
      </c>
      <c r="B176" s="68">
        <v>3897</v>
      </c>
      <c r="C176">
        <v>-0.52</v>
      </c>
      <c r="D176" s="1">
        <v>64600</v>
      </c>
      <c r="E176" s="6">
        <v>-0.65</v>
      </c>
      <c r="F176" s="7">
        <v>8425</v>
      </c>
      <c r="G176" t="s">
        <v>98</v>
      </c>
      <c r="H176">
        <v>0</v>
      </c>
      <c r="I176" t="s">
        <v>288</v>
      </c>
      <c r="J176" t="s">
        <v>289</v>
      </c>
      <c r="K176" t="s">
        <v>290</v>
      </c>
      <c r="L176" s="36">
        <v>1298</v>
      </c>
      <c r="M176">
        <v>-2</v>
      </c>
      <c r="N176" s="66">
        <v>-1.5E-3</v>
      </c>
      <c r="O176" s="36">
        <v>1300</v>
      </c>
      <c r="P176" s="66">
        <v>-1.5E-3</v>
      </c>
      <c r="Q176" s="36">
        <v>1300</v>
      </c>
      <c r="R176" s="36">
        <v>1307</v>
      </c>
      <c r="S176" s="36">
        <v>1292</v>
      </c>
      <c r="T176" s="66">
        <v>-1.5E-3</v>
      </c>
      <c r="U176" s="66">
        <v>-6.9999999999999999E-4</v>
      </c>
      <c r="V176" s="66">
        <v>-6.7999999999999996E-3</v>
      </c>
      <c r="W176" s="66">
        <v>4.5999999999999999E-3</v>
      </c>
      <c r="X176" s="1">
        <v>314700</v>
      </c>
      <c r="Y176" s="1">
        <v>408450</v>
      </c>
      <c r="Z176" s="1">
        <v>366900</v>
      </c>
      <c r="AA176" t="s">
        <v>473</v>
      </c>
      <c r="AB176" t="s">
        <v>526</v>
      </c>
      <c r="AC176">
        <v>7.79</v>
      </c>
      <c r="AD176">
        <v>0.84</v>
      </c>
      <c r="AE176">
        <v>4.01</v>
      </c>
      <c r="AF176" t="s">
        <v>230</v>
      </c>
      <c r="AG176" s="1">
        <v>172500</v>
      </c>
      <c r="AH176" s="36">
        <v>1299</v>
      </c>
      <c r="AI176" s="1">
        <v>3100</v>
      </c>
      <c r="AJ176" s="36">
        <v>1297</v>
      </c>
      <c r="AK176" s="1">
        <v>2300</v>
      </c>
      <c r="AL176" s="2">
        <v>0.625</v>
      </c>
      <c r="AM176" s="3">
        <v>46156</v>
      </c>
      <c r="AN176" t="s">
        <v>298</v>
      </c>
      <c r="AO176" t="s">
        <v>472</v>
      </c>
      <c r="AQ176" t="str">
        <f t="shared" si="2"/>
        <v/>
      </c>
    </row>
    <row r="177" spans="1:43">
      <c r="A177" s="8">
        <v>46170</v>
      </c>
      <c r="B177" s="68">
        <v>3897</v>
      </c>
      <c r="C177">
        <v>-0.52</v>
      </c>
      <c r="D177" s="1">
        <v>64600</v>
      </c>
      <c r="E177" s="6">
        <v>-0.65</v>
      </c>
      <c r="F177" s="7">
        <v>8591</v>
      </c>
      <c r="G177" t="s">
        <v>99</v>
      </c>
      <c r="H177">
        <v>0</v>
      </c>
      <c r="I177" t="s">
        <v>288</v>
      </c>
      <c r="J177" t="s">
        <v>289</v>
      </c>
      <c r="K177" t="s">
        <v>295</v>
      </c>
      <c r="L177" s="36">
        <v>6132</v>
      </c>
      <c r="M177">
        <v>-24</v>
      </c>
      <c r="N177" s="66">
        <v>-3.8999999999999998E-3</v>
      </c>
      <c r="O177" s="36">
        <v>6156</v>
      </c>
      <c r="P177" s="66">
        <v>-3.8E-3</v>
      </c>
      <c r="Q177" s="36">
        <v>6140</v>
      </c>
      <c r="R177" s="36">
        <v>6153</v>
      </c>
      <c r="S177" s="36">
        <v>6042</v>
      </c>
      <c r="T177" s="66">
        <v>-1.2999999999999999E-3</v>
      </c>
      <c r="U177" s="66">
        <v>4.7000000000000002E-3</v>
      </c>
      <c r="V177" s="66">
        <v>-3.3999999999999998E-3</v>
      </c>
      <c r="W177" s="66">
        <v>1.4800000000000001E-2</v>
      </c>
      <c r="X177" s="1">
        <v>2527900</v>
      </c>
      <c r="Y177" s="1">
        <v>15450716</v>
      </c>
      <c r="Z177" s="1">
        <v>6893021</v>
      </c>
      <c r="AA177" t="s">
        <v>475</v>
      </c>
      <c r="AB177" t="s">
        <v>476</v>
      </c>
      <c r="AC177">
        <v>12.74</v>
      </c>
      <c r="AD177">
        <v>1.5</v>
      </c>
      <c r="AE177">
        <v>3.06</v>
      </c>
      <c r="AF177" t="s">
        <v>230</v>
      </c>
      <c r="AG177" s="1">
        <v>248800</v>
      </c>
      <c r="AH177" s="36">
        <v>6132</v>
      </c>
      <c r="AI177">
        <v>200</v>
      </c>
      <c r="AJ177" s="36">
        <v>6131</v>
      </c>
      <c r="AK177">
        <v>700</v>
      </c>
      <c r="AL177" s="2">
        <v>0.625</v>
      </c>
      <c r="AM177" s="3">
        <v>46153</v>
      </c>
      <c r="AN177" t="s">
        <v>298</v>
      </c>
      <c r="AO177" t="s">
        <v>472</v>
      </c>
      <c r="AQ177" t="str">
        <f t="shared" si="2"/>
        <v/>
      </c>
    </row>
    <row r="178" spans="1:43">
      <c r="A178" s="8">
        <v>46170</v>
      </c>
      <c r="B178" s="68">
        <v>3897</v>
      </c>
      <c r="C178">
        <v>-0.52</v>
      </c>
      <c r="D178" s="1">
        <v>64600</v>
      </c>
      <c r="E178" s="6">
        <v>-0.65</v>
      </c>
      <c r="F178" s="7">
        <v>8593</v>
      </c>
      <c r="G178" t="s">
        <v>100</v>
      </c>
      <c r="H178">
        <v>0</v>
      </c>
      <c r="I178" t="s">
        <v>288</v>
      </c>
      <c r="J178" t="s">
        <v>289</v>
      </c>
      <c r="K178" t="s">
        <v>295</v>
      </c>
      <c r="L178" s="36">
        <v>1308.5</v>
      </c>
      <c r="M178">
        <v>-1.5</v>
      </c>
      <c r="N178" s="66">
        <v>-1.1000000000000001E-3</v>
      </c>
      <c r="O178" s="36">
        <v>1310</v>
      </c>
      <c r="P178" s="66">
        <v>-1.1000000000000001E-3</v>
      </c>
      <c r="Q178" s="36">
        <v>1312.5</v>
      </c>
      <c r="R178" s="36">
        <v>1314.5</v>
      </c>
      <c r="S178" s="36">
        <v>1300.5</v>
      </c>
      <c r="T178" s="66">
        <v>-3.0000000000000001E-3</v>
      </c>
      <c r="U178" s="66">
        <v>-2.5999999999999999E-3</v>
      </c>
      <c r="V178" s="66">
        <v>-4.4999999999999997E-3</v>
      </c>
      <c r="W178" s="66">
        <v>6.1000000000000004E-3</v>
      </c>
      <c r="X178" s="1">
        <v>3310800</v>
      </c>
      <c r="Y178" s="1">
        <v>4328813</v>
      </c>
      <c r="Z178" s="1">
        <v>1919454</v>
      </c>
      <c r="AA178" t="s">
        <v>477</v>
      </c>
      <c r="AB178" t="s">
        <v>478</v>
      </c>
      <c r="AC178">
        <v>11.74</v>
      </c>
      <c r="AD178">
        <v>0.94</v>
      </c>
      <c r="AE178">
        <v>3.9</v>
      </c>
      <c r="AF178" t="s">
        <v>230</v>
      </c>
      <c r="AG178" s="1">
        <v>927600</v>
      </c>
      <c r="AH178" s="36">
        <v>1309</v>
      </c>
      <c r="AI178" s="1">
        <v>9900</v>
      </c>
      <c r="AJ178" s="36">
        <v>1308</v>
      </c>
      <c r="AK178" s="1">
        <v>14000</v>
      </c>
      <c r="AL178" s="2">
        <v>0.625</v>
      </c>
      <c r="AM178" s="3">
        <v>46157</v>
      </c>
      <c r="AN178" t="s">
        <v>298</v>
      </c>
      <c r="AO178" t="s">
        <v>472</v>
      </c>
      <c r="AQ178" t="str">
        <f t="shared" si="2"/>
        <v/>
      </c>
    </row>
    <row r="179" spans="1:43">
      <c r="A179" s="8">
        <v>46170</v>
      </c>
      <c r="B179" s="68">
        <v>3897</v>
      </c>
      <c r="C179">
        <v>-0.52</v>
      </c>
      <c r="D179" s="1">
        <v>64600</v>
      </c>
      <c r="E179" s="6">
        <v>-0.65</v>
      </c>
      <c r="F179" s="7">
        <v>8604</v>
      </c>
      <c r="G179" t="s">
        <v>101</v>
      </c>
      <c r="H179">
        <v>0</v>
      </c>
      <c r="I179" t="s">
        <v>288</v>
      </c>
      <c r="J179" t="s">
        <v>289</v>
      </c>
      <c r="K179" t="s">
        <v>290</v>
      </c>
      <c r="L179" s="36">
        <v>1252</v>
      </c>
      <c r="M179">
        <v>-8</v>
      </c>
      <c r="N179" s="66">
        <v>-6.3E-3</v>
      </c>
      <c r="O179" s="36">
        <v>1260</v>
      </c>
      <c r="P179" s="66">
        <v>-6.3E-3</v>
      </c>
      <c r="Q179" s="36">
        <v>1250</v>
      </c>
      <c r="R179" s="36">
        <v>1255</v>
      </c>
      <c r="S179" s="36">
        <v>1237</v>
      </c>
      <c r="T179" s="66">
        <v>1.6000000000000001E-3</v>
      </c>
      <c r="U179" s="66">
        <v>8.8000000000000005E-3</v>
      </c>
      <c r="V179" s="66">
        <v>-2.3E-3</v>
      </c>
      <c r="W179" s="66">
        <v>1.21E-2</v>
      </c>
      <c r="X179" s="1">
        <v>6904000</v>
      </c>
      <c r="Y179" s="1">
        <v>8594772</v>
      </c>
      <c r="Z179" s="1">
        <v>3866880</v>
      </c>
      <c r="AA179" t="s">
        <v>479</v>
      </c>
      <c r="AB179" t="s">
        <v>480</v>
      </c>
      <c r="AC179">
        <v>10.08</v>
      </c>
      <c r="AD179">
        <v>0.97</v>
      </c>
      <c r="AE179">
        <v>4.07</v>
      </c>
      <c r="AF179" t="s">
        <v>230</v>
      </c>
      <c r="AG179" s="1">
        <v>714100</v>
      </c>
      <c r="AH179" s="36">
        <v>1252</v>
      </c>
      <c r="AI179" s="1">
        <v>9800</v>
      </c>
      <c r="AJ179" s="36">
        <v>1251.5</v>
      </c>
      <c r="AK179" s="1">
        <v>8700</v>
      </c>
      <c r="AL179" s="2">
        <v>0.625</v>
      </c>
      <c r="AN179" t="s">
        <v>298</v>
      </c>
      <c r="AO179" t="s">
        <v>481</v>
      </c>
      <c r="AQ179" t="str">
        <f t="shared" si="2"/>
        <v/>
      </c>
    </row>
    <row r="180" spans="1:43">
      <c r="A180" s="8">
        <v>46170</v>
      </c>
      <c r="B180" s="68">
        <v>3897</v>
      </c>
      <c r="C180">
        <v>-0.52</v>
      </c>
      <c r="D180" s="1">
        <v>64600</v>
      </c>
      <c r="E180" s="6">
        <v>-0.65</v>
      </c>
      <c r="F180" s="7">
        <v>8697</v>
      </c>
      <c r="G180" t="s">
        <v>102</v>
      </c>
      <c r="H180">
        <v>0</v>
      </c>
      <c r="I180" t="s">
        <v>288</v>
      </c>
      <c r="J180" t="s">
        <v>289</v>
      </c>
      <c r="K180" t="s">
        <v>295</v>
      </c>
      <c r="L180" s="36">
        <v>1895.5</v>
      </c>
      <c r="M180">
        <v>-27</v>
      </c>
      <c r="N180" s="66">
        <v>-1.4E-2</v>
      </c>
      <c r="O180" s="36">
        <v>1922.5</v>
      </c>
      <c r="P180" s="66">
        <v>-1.4E-2</v>
      </c>
      <c r="Q180" s="36">
        <v>1923.5</v>
      </c>
      <c r="R180" s="36">
        <v>1944</v>
      </c>
      <c r="S180" s="36">
        <v>1883</v>
      </c>
      <c r="T180" s="66">
        <v>-1.4500000000000001E-2</v>
      </c>
      <c r="U180" s="66">
        <v>-2.0999999999999999E-3</v>
      </c>
      <c r="V180" s="66">
        <v>-2.4899999999999999E-2</v>
      </c>
      <c r="W180" s="66">
        <v>6.6E-3</v>
      </c>
      <c r="X180" s="1">
        <v>2425400</v>
      </c>
      <c r="Y180" s="1">
        <v>4625632</v>
      </c>
      <c r="Z180" s="1">
        <v>1955749</v>
      </c>
      <c r="AA180" t="s">
        <v>482</v>
      </c>
      <c r="AB180" t="s">
        <v>483</v>
      </c>
      <c r="AC180">
        <v>25.13</v>
      </c>
      <c r="AD180">
        <v>5.64</v>
      </c>
      <c r="AE180">
        <v>3.22</v>
      </c>
      <c r="AF180" t="s">
        <v>230</v>
      </c>
      <c r="AG180" s="1">
        <v>94500</v>
      </c>
      <c r="AH180" s="36">
        <v>1895.5</v>
      </c>
      <c r="AI180">
        <v>100</v>
      </c>
      <c r="AJ180" s="36">
        <v>1895</v>
      </c>
      <c r="AK180" s="1">
        <v>1400</v>
      </c>
      <c r="AL180" s="2">
        <v>0.625</v>
      </c>
      <c r="AM180" s="3">
        <v>46140</v>
      </c>
      <c r="AN180" t="s">
        <v>298</v>
      </c>
      <c r="AO180" t="s">
        <v>472</v>
      </c>
      <c r="AQ180" t="str">
        <f t="shared" si="2"/>
        <v/>
      </c>
    </row>
    <row r="181" spans="1:43">
      <c r="A181" s="8">
        <v>46170</v>
      </c>
      <c r="B181" s="68">
        <v>3897</v>
      </c>
      <c r="C181">
        <v>-0.52</v>
      </c>
      <c r="D181" s="1">
        <v>64600</v>
      </c>
      <c r="E181" s="6">
        <v>-0.65</v>
      </c>
      <c r="F181" s="7">
        <v>8830</v>
      </c>
      <c r="G181" t="s">
        <v>103</v>
      </c>
      <c r="H181">
        <v>0</v>
      </c>
      <c r="I181" t="s">
        <v>288</v>
      </c>
      <c r="J181" t="s">
        <v>289</v>
      </c>
      <c r="K181" t="s">
        <v>295</v>
      </c>
      <c r="L181" s="36">
        <v>3643</v>
      </c>
      <c r="M181">
        <v>-70</v>
      </c>
      <c r="N181" s="66">
        <v>-1.89E-2</v>
      </c>
      <c r="O181" s="36">
        <v>3713</v>
      </c>
      <c r="P181" s="66">
        <v>-1.8800000000000001E-2</v>
      </c>
      <c r="Q181" s="36">
        <v>3729</v>
      </c>
      <c r="R181" s="36">
        <v>3733</v>
      </c>
      <c r="S181" s="36">
        <v>3627</v>
      </c>
      <c r="T181" s="66">
        <v>-2.3E-2</v>
      </c>
      <c r="U181" s="66">
        <v>-1.9E-3</v>
      </c>
      <c r="V181" s="66">
        <v>-2.41E-2</v>
      </c>
      <c r="W181" s="66">
        <v>4.4000000000000003E-3</v>
      </c>
      <c r="X181" s="1">
        <v>2254600</v>
      </c>
      <c r="Y181" s="1">
        <v>8269936</v>
      </c>
      <c r="Z181" s="1">
        <v>3409848</v>
      </c>
      <c r="AA181" t="s">
        <v>484</v>
      </c>
      <c r="AB181" t="s">
        <v>485</v>
      </c>
      <c r="AC181">
        <v>15.09</v>
      </c>
      <c r="AD181">
        <v>1.36</v>
      </c>
      <c r="AE181">
        <v>1.43</v>
      </c>
      <c r="AF181" t="s">
        <v>230</v>
      </c>
      <c r="AG181" s="1">
        <v>62400</v>
      </c>
      <c r="AH181" s="36">
        <v>3644</v>
      </c>
      <c r="AI181">
        <v>700</v>
      </c>
      <c r="AJ181" s="36">
        <v>3643</v>
      </c>
      <c r="AK181" s="1">
        <v>1700</v>
      </c>
      <c r="AL181" s="2">
        <v>0.625</v>
      </c>
      <c r="AM181" s="3">
        <v>46155</v>
      </c>
      <c r="AN181" t="s">
        <v>298</v>
      </c>
      <c r="AO181" t="s">
        <v>332</v>
      </c>
      <c r="AQ181" t="str">
        <f t="shared" si="2"/>
        <v/>
      </c>
    </row>
    <row r="182" spans="1:43">
      <c r="A182" s="8">
        <v>46170</v>
      </c>
      <c r="B182" s="68">
        <v>3897</v>
      </c>
      <c r="C182">
        <v>-0.52</v>
      </c>
      <c r="D182" s="1">
        <v>64600</v>
      </c>
      <c r="E182" s="6">
        <v>-0.65</v>
      </c>
      <c r="F182" s="7">
        <v>9020</v>
      </c>
      <c r="G182" t="s">
        <v>104</v>
      </c>
      <c r="H182">
        <v>0</v>
      </c>
      <c r="I182" t="s">
        <v>288</v>
      </c>
      <c r="J182" t="s">
        <v>289</v>
      </c>
      <c r="K182" t="s">
        <v>295</v>
      </c>
      <c r="L182" s="36">
        <v>3462</v>
      </c>
      <c r="M182">
        <v>-66</v>
      </c>
      <c r="N182" s="66">
        <v>-1.8700000000000001E-2</v>
      </c>
      <c r="O182" s="36">
        <v>3528</v>
      </c>
      <c r="P182" s="66">
        <v>-1.8700000000000001E-2</v>
      </c>
      <c r="Q182" s="36">
        <v>3516</v>
      </c>
      <c r="R182" s="36">
        <v>3531</v>
      </c>
      <c r="S182" s="36">
        <v>3461</v>
      </c>
      <c r="T182" s="66">
        <v>-1.5299999999999999E-2</v>
      </c>
      <c r="U182" s="66">
        <v>-6.4999999999999997E-3</v>
      </c>
      <c r="V182" s="66">
        <v>-1.95E-2</v>
      </c>
      <c r="W182" s="66">
        <v>2.0000000000000001E-4</v>
      </c>
      <c r="X182" s="1">
        <v>2284700</v>
      </c>
      <c r="Y182" s="1">
        <v>7972424</v>
      </c>
      <c r="Z182" s="1">
        <v>3927335</v>
      </c>
      <c r="AA182" t="s">
        <v>486</v>
      </c>
      <c r="AB182" t="s">
        <v>487</v>
      </c>
      <c r="AC182">
        <v>15.33</v>
      </c>
      <c r="AD182">
        <v>1.28</v>
      </c>
      <c r="AE182">
        <v>2.4300000000000002</v>
      </c>
      <c r="AF182" t="s">
        <v>230</v>
      </c>
      <c r="AG182" s="1">
        <v>77400</v>
      </c>
      <c r="AH182" s="36">
        <v>3462</v>
      </c>
      <c r="AI182" s="1">
        <v>1800</v>
      </c>
      <c r="AJ182" s="36">
        <v>3461</v>
      </c>
      <c r="AK182" s="1">
        <v>4700</v>
      </c>
      <c r="AL182" s="2">
        <v>0.625</v>
      </c>
      <c r="AM182" s="3">
        <v>46142</v>
      </c>
      <c r="AN182" t="s">
        <v>298</v>
      </c>
      <c r="AO182" t="s">
        <v>488</v>
      </c>
      <c r="AQ182" t="str">
        <f t="shared" si="2"/>
        <v/>
      </c>
    </row>
    <row r="183" spans="1:43">
      <c r="A183" s="8">
        <v>46170</v>
      </c>
      <c r="B183" s="68">
        <v>3897</v>
      </c>
      <c r="C183">
        <v>-0.52</v>
      </c>
      <c r="D183" s="1">
        <v>64600</v>
      </c>
      <c r="E183" s="6">
        <v>-0.65</v>
      </c>
      <c r="F183" s="7">
        <v>9024</v>
      </c>
      <c r="G183" t="s">
        <v>105</v>
      </c>
      <c r="H183">
        <v>0</v>
      </c>
      <c r="I183" t="s">
        <v>288</v>
      </c>
      <c r="J183" t="s">
        <v>289</v>
      </c>
      <c r="K183" t="s">
        <v>295</v>
      </c>
      <c r="L183" s="36">
        <v>2850.5</v>
      </c>
      <c r="M183">
        <v>-26.5</v>
      </c>
      <c r="N183" s="66">
        <v>-9.1999999999999998E-3</v>
      </c>
      <c r="O183" s="36">
        <v>2877</v>
      </c>
      <c r="P183" s="66">
        <v>-9.1999999999999998E-3</v>
      </c>
      <c r="Q183" s="36">
        <v>2910</v>
      </c>
      <c r="R183" s="36">
        <v>2918</v>
      </c>
      <c r="S183" s="36">
        <v>2798.5</v>
      </c>
      <c r="T183" s="66">
        <v>-2.0400000000000001E-2</v>
      </c>
      <c r="U183" s="66">
        <v>7.1999999999999998E-3</v>
      </c>
      <c r="V183" s="66">
        <v>-2.3099999999999999E-2</v>
      </c>
      <c r="W183" s="66">
        <v>1.8499999999999999E-2</v>
      </c>
      <c r="X183" s="1">
        <v>1580800</v>
      </c>
      <c r="Y183" s="1">
        <v>4491910</v>
      </c>
      <c r="Z183" s="1">
        <v>871613</v>
      </c>
      <c r="AA183" t="s">
        <v>489</v>
      </c>
      <c r="AB183" t="s">
        <v>527</v>
      </c>
      <c r="AC183">
        <v>26.84</v>
      </c>
      <c r="AD183">
        <v>1.27</v>
      </c>
      <c r="AE183">
        <v>1.47</v>
      </c>
      <c r="AF183" t="s">
        <v>230</v>
      </c>
      <c r="AG183" s="1">
        <v>88100</v>
      </c>
      <c r="AH183" s="36">
        <v>2851</v>
      </c>
      <c r="AI183">
        <v>700</v>
      </c>
      <c r="AJ183" s="36">
        <v>2850</v>
      </c>
      <c r="AK183">
        <v>500</v>
      </c>
      <c r="AL183" s="2">
        <v>0.625</v>
      </c>
      <c r="AM183" s="3">
        <v>46156</v>
      </c>
      <c r="AN183" t="s">
        <v>298</v>
      </c>
      <c r="AO183" t="s">
        <v>488</v>
      </c>
      <c r="AQ183" t="str">
        <f t="shared" si="2"/>
        <v/>
      </c>
    </row>
    <row r="184" spans="1:43">
      <c r="A184" s="8">
        <v>46170</v>
      </c>
      <c r="B184" s="68">
        <v>3897</v>
      </c>
      <c r="C184">
        <v>-0.52</v>
      </c>
      <c r="D184" s="1">
        <v>64600</v>
      </c>
      <c r="E184" s="6">
        <v>-0.65</v>
      </c>
      <c r="F184" s="7">
        <v>9069</v>
      </c>
      <c r="G184" t="s">
        <v>106</v>
      </c>
      <c r="H184">
        <v>0</v>
      </c>
      <c r="I184" t="s">
        <v>288</v>
      </c>
      <c r="J184" t="s">
        <v>289</v>
      </c>
      <c r="K184" t="s">
        <v>290</v>
      </c>
      <c r="L184" s="36">
        <v>1917</v>
      </c>
      <c r="M184">
        <v>-1</v>
      </c>
      <c r="N184" s="66">
        <v>-5.0000000000000001E-4</v>
      </c>
      <c r="O184" s="36">
        <v>1918</v>
      </c>
      <c r="P184" s="66">
        <v>-5.0000000000000001E-4</v>
      </c>
      <c r="Q184" s="36">
        <v>1932</v>
      </c>
      <c r="R184" s="36">
        <v>1939</v>
      </c>
      <c r="S184" s="36">
        <v>1892.5</v>
      </c>
      <c r="T184" s="66">
        <v>-7.7000000000000002E-3</v>
      </c>
      <c r="U184" s="66">
        <v>3.0999999999999999E-3</v>
      </c>
      <c r="V184" s="66">
        <v>-1.1299999999999999E-2</v>
      </c>
      <c r="W184" s="66">
        <v>1.29E-2</v>
      </c>
      <c r="X184" s="1">
        <v>301500</v>
      </c>
      <c r="Y184" s="1">
        <v>576257</v>
      </c>
      <c r="Z184" s="1">
        <v>336802</v>
      </c>
      <c r="AA184" t="s">
        <v>491</v>
      </c>
      <c r="AB184" t="s">
        <v>492</v>
      </c>
      <c r="AC184">
        <v>13.71</v>
      </c>
      <c r="AD184">
        <v>1.41</v>
      </c>
      <c r="AE184">
        <v>2.92</v>
      </c>
      <c r="AF184" t="s">
        <v>230</v>
      </c>
      <c r="AG184" s="1">
        <v>28300</v>
      </c>
      <c r="AH184" s="36">
        <v>1917.5</v>
      </c>
      <c r="AI184">
        <v>100</v>
      </c>
      <c r="AJ184" s="36">
        <v>1916</v>
      </c>
      <c r="AK184">
        <v>500</v>
      </c>
      <c r="AL184" s="2">
        <v>0.625</v>
      </c>
      <c r="AM184" s="3">
        <v>46155</v>
      </c>
      <c r="AN184" t="s">
        <v>298</v>
      </c>
      <c r="AO184" t="s">
        <v>488</v>
      </c>
      <c r="AQ184" t="str">
        <f t="shared" si="2"/>
        <v/>
      </c>
    </row>
    <row r="185" spans="1:43">
      <c r="A185" s="8">
        <v>46170</v>
      </c>
      <c r="B185" s="68">
        <v>3897</v>
      </c>
      <c r="C185">
        <v>-0.52</v>
      </c>
      <c r="D185" s="1">
        <v>64600</v>
      </c>
      <c r="E185" s="6">
        <v>-0.65</v>
      </c>
      <c r="F185" s="7">
        <v>9227</v>
      </c>
      <c r="G185" t="s">
        <v>107</v>
      </c>
      <c r="H185">
        <v>0</v>
      </c>
      <c r="I185" t="s">
        <v>347</v>
      </c>
      <c r="J185" t="s">
        <v>289</v>
      </c>
      <c r="K185" t="s">
        <v>295</v>
      </c>
      <c r="L185" s="36">
        <v>1116</v>
      </c>
      <c r="M185">
        <v>-93</v>
      </c>
      <c r="N185" s="66">
        <v>-7.6899999999999996E-2</v>
      </c>
      <c r="O185" s="36">
        <v>1209</v>
      </c>
      <c r="P185" s="66">
        <v>-7.6899999999999996E-2</v>
      </c>
      <c r="Q185" s="36">
        <v>1149</v>
      </c>
      <c r="R185" s="36">
        <v>1268</v>
      </c>
      <c r="S185" s="36">
        <v>1087</v>
      </c>
      <c r="T185" s="66">
        <v>-2.87E-2</v>
      </c>
      <c r="U185" s="66">
        <v>-5.4199999999999998E-2</v>
      </c>
      <c r="V185" s="66">
        <v>-0.1198</v>
      </c>
      <c r="W185" s="66">
        <v>2.6599999999999999E-2</v>
      </c>
      <c r="X185" s="1">
        <v>1876100</v>
      </c>
      <c r="Y185" s="1">
        <v>2185567</v>
      </c>
      <c r="Z185" s="1">
        <v>17749</v>
      </c>
      <c r="AA185" t="s">
        <v>493</v>
      </c>
      <c r="AB185" t="s">
        <v>494</v>
      </c>
      <c r="AC185">
        <v>0</v>
      </c>
      <c r="AD185">
        <v>36.72</v>
      </c>
      <c r="AE185">
        <v>0</v>
      </c>
      <c r="AF185">
        <v>3.3</v>
      </c>
      <c r="AG185" s="1">
        <v>9900</v>
      </c>
      <c r="AH185" s="36">
        <v>1118</v>
      </c>
      <c r="AI185">
        <v>400</v>
      </c>
      <c r="AJ185" s="36">
        <v>1115</v>
      </c>
      <c r="AK185">
        <v>400</v>
      </c>
      <c r="AL185" s="2">
        <v>0.625</v>
      </c>
      <c r="AM185" s="3">
        <v>46154</v>
      </c>
      <c r="AN185" t="s">
        <v>350</v>
      </c>
      <c r="AO185" t="s">
        <v>313</v>
      </c>
      <c r="AQ185" t="str">
        <f t="shared" si="2"/>
        <v/>
      </c>
    </row>
    <row r="186" spans="1:43">
      <c r="A186" s="8">
        <v>46170</v>
      </c>
      <c r="B186" s="68">
        <v>3897</v>
      </c>
      <c r="C186">
        <v>-0.52</v>
      </c>
      <c r="D186" s="1">
        <v>64600</v>
      </c>
      <c r="E186" s="6">
        <v>-0.65</v>
      </c>
      <c r="F186" s="7">
        <v>9303</v>
      </c>
      <c r="G186" t="s">
        <v>108</v>
      </c>
      <c r="H186">
        <v>0</v>
      </c>
      <c r="I186" t="s">
        <v>288</v>
      </c>
      <c r="J186" t="s">
        <v>289</v>
      </c>
      <c r="K186" t="s">
        <v>295</v>
      </c>
      <c r="L186" s="36">
        <v>3905</v>
      </c>
      <c r="M186">
        <v>-50</v>
      </c>
      <c r="N186" s="66">
        <v>-1.26E-2</v>
      </c>
      <c r="O186" s="36">
        <v>3955</v>
      </c>
      <c r="P186" s="66">
        <v>-1.26E-2</v>
      </c>
      <c r="Q186" s="36">
        <v>3975</v>
      </c>
      <c r="R186" s="36">
        <v>3980</v>
      </c>
      <c r="S186" s="36">
        <v>3895</v>
      </c>
      <c r="T186" s="66">
        <v>-1.7600000000000001E-2</v>
      </c>
      <c r="U186" s="66">
        <v>-2.5000000000000001E-3</v>
      </c>
      <c r="V186" s="66">
        <v>-1.8800000000000001E-2</v>
      </c>
      <c r="W186" s="66">
        <v>2.5000000000000001E-3</v>
      </c>
      <c r="X186" s="1">
        <v>71200</v>
      </c>
      <c r="Y186" s="1">
        <v>279778</v>
      </c>
      <c r="Z186" s="1">
        <v>299178</v>
      </c>
      <c r="AA186" t="s">
        <v>495</v>
      </c>
      <c r="AB186" t="s">
        <v>496</v>
      </c>
      <c r="AC186">
        <v>17.3</v>
      </c>
      <c r="AD186">
        <v>0.94</v>
      </c>
      <c r="AE186">
        <v>2.64</v>
      </c>
      <c r="AF186" t="s">
        <v>230</v>
      </c>
      <c r="AG186" s="1">
        <v>29700</v>
      </c>
      <c r="AH186" s="36">
        <v>3910</v>
      </c>
      <c r="AI186" s="1">
        <v>2100</v>
      </c>
      <c r="AJ186" s="36">
        <v>3905</v>
      </c>
      <c r="AK186" s="1">
        <v>1200</v>
      </c>
      <c r="AL186" s="2">
        <v>0.62152777777777779</v>
      </c>
      <c r="AM186" s="3">
        <v>46154</v>
      </c>
      <c r="AN186" t="s">
        <v>298</v>
      </c>
      <c r="AO186" t="s">
        <v>497</v>
      </c>
      <c r="AQ186" t="str">
        <f t="shared" si="2"/>
        <v/>
      </c>
    </row>
    <row r="187" spans="1:43">
      <c r="A187" s="8">
        <v>46170</v>
      </c>
      <c r="B187" s="68">
        <v>3897</v>
      </c>
      <c r="C187">
        <v>-0.52</v>
      </c>
      <c r="D187" s="1">
        <v>64600</v>
      </c>
      <c r="E187" s="6">
        <v>-0.65</v>
      </c>
      <c r="F187" s="7">
        <v>9308</v>
      </c>
      <c r="G187" t="s">
        <v>109</v>
      </c>
      <c r="H187">
        <v>0</v>
      </c>
      <c r="I187" t="s">
        <v>314</v>
      </c>
      <c r="J187" t="s">
        <v>289</v>
      </c>
      <c r="K187" t="s">
        <v>290</v>
      </c>
      <c r="L187" s="36">
        <v>1578</v>
      </c>
      <c r="M187">
        <v>25</v>
      </c>
      <c r="N187" s="66">
        <v>1.61E-2</v>
      </c>
      <c r="O187" s="36">
        <v>1553</v>
      </c>
      <c r="P187" s="66">
        <v>1.6E-2</v>
      </c>
      <c r="Q187" s="36">
        <v>1553</v>
      </c>
      <c r="R187" s="36">
        <v>1588</v>
      </c>
      <c r="S187" s="36">
        <v>1523</v>
      </c>
      <c r="T187" s="66">
        <v>1.6E-2</v>
      </c>
      <c r="U187" s="66">
        <v>1.9E-3</v>
      </c>
      <c r="V187" s="66">
        <v>-6.1999999999999998E-3</v>
      </c>
      <c r="W187" s="66">
        <v>3.61E-2</v>
      </c>
      <c r="X187" s="1">
        <v>95600</v>
      </c>
      <c r="Y187" s="1">
        <v>150310</v>
      </c>
      <c r="Z187" s="1">
        <v>41143</v>
      </c>
      <c r="AA187" t="s">
        <v>498</v>
      </c>
      <c r="AB187" t="s">
        <v>499</v>
      </c>
      <c r="AC187">
        <v>13.63</v>
      </c>
      <c r="AD187">
        <v>1.06</v>
      </c>
      <c r="AE187">
        <v>2.2000000000000002</v>
      </c>
      <c r="AF187" t="s">
        <v>230</v>
      </c>
      <c r="AG187" s="1">
        <v>2300</v>
      </c>
      <c r="AH187" s="36">
        <v>1579</v>
      </c>
      <c r="AI187">
        <v>600</v>
      </c>
      <c r="AJ187" s="36">
        <v>1576</v>
      </c>
      <c r="AK187" s="1">
        <v>2400</v>
      </c>
      <c r="AL187" s="2">
        <v>0.62430555555555556</v>
      </c>
      <c r="AM187" s="3">
        <v>46155</v>
      </c>
      <c r="AN187" t="s">
        <v>298</v>
      </c>
      <c r="AO187" t="s">
        <v>500</v>
      </c>
      <c r="AQ187" t="str">
        <f t="shared" si="2"/>
        <v/>
      </c>
    </row>
    <row r="188" spans="1:43">
      <c r="A188" s="8">
        <v>46170</v>
      </c>
      <c r="B188" s="68">
        <v>3897</v>
      </c>
      <c r="C188">
        <v>-0.52</v>
      </c>
      <c r="D188" s="1">
        <v>64600</v>
      </c>
      <c r="E188" s="6">
        <v>-0.65</v>
      </c>
      <c r="F188" s="7">
        <v>9348</v>
      </c>
      <c r="G188" t="s">
        <v>110</v>
      </c>
      <c r="H188">
        <v>0</v>
      </c>
      <c r="I188" t="s">
        <v>347</v>
      </c>
      <c r="J188" t="s">
        <v>323</v>
      </c>
      <c r="K188" t="s">
        <v>290</v>
      </c>
      <c r="L188">
        <v>697</v>
      </c>
      <c r="M188">
        <v>97</v>
      </c>
      <c r="N188" s="66">
        <v>0.16170000000000001</v>
      </c>
      <c r="O188">
        <v>600</v>
      </c>
      <c r="P188" s="66">
        <v>0.16159999999999999</v>
      </c>
      <c r="Q188">
        <v>610</v>
      </c>
      <c r="R188">
        <v>700</v>
      </c>
      <c r="S188">
        <v>600</v>
      </c>
      <c r="T188" s="66">
        <v>0.1426</v>
      </c>
      <c r="U188" s="66">
        <v>-4.1999999999999997E-3</v>
      </c>
      <c r="V188" s="66">
        <v>-4.1999999999999997E-3</v>
      </c>
      <c r="W188" s="66">
        <v>0.16159999999999999</v>
      </c>
      <c r="X188" s="1">
        <v>12886200</v>
      </c>
      <c r="Y188" s="1">
        <v>8728754</v>
      </c>
      <c r="Z188" s="1">
        <v>101908</v>
      </c>
      <c r="AA188" t="s">
        <v>528</v>
      </c>
      <c r="AB188" t="s">
        <v>502</v>
      </c>
      <c r="AC188">
        <v>0</v>
      </c>
      <c r="AD188">
        <v>6.76</v>
      </c>
      <c r="AE188">
        <v>0</v>
      </c>
      <c r="AF188">
        <v>2.4</v>
      </c>
      <c r="AG188">
        <v>0</v>
      </c>
      <c r="AH188">
        <v>697</v>
      </c>
      <c r="AI188" s="1">
        <v>3800</v>
      </c>
      <c r="AJ188">
        <v>696</v>
      </c>
      <c r="AK188" s="1">
        <v>4200</v>
      </c>
      <c r="AL188" s="2">
        <v>0.625</v>
      </c>
      <c r="AM188" s="3">
        <v>46157</v>
      </c>
      <c r="AN188" t="s">
        <v>298</v>
      </c>
      <c r="AO188" t="s">
        <v>313</v>
      </c>
      <c r="AQ188" t="str">
        <f t="shared" si="2"/>
        <v/>
      </c>
    </row>
    <row r="189" spans="1:43">
      <c r="A189" s="8">
        <v>46170</v>
      </c>
      <c r="B189" s="68">
        <v>3897</v>
      </c>
      <c r="C189">
        <v>-0.52</v>
      </c>
      <c r="D189" s="1">
        <v>64600</v>
      </c>
      <c r="E189" s="6">
        <v>-0.65</v>
      </c>
      <c r="F189" s="7">
        <v>9432</v>
      </c>
      <c r="G189" t="s">
        <v>111</v>
      </c>
      <c r="H189">
        <v>0</v>
      </c>
      <c r="I189" t="s">
        <v>288</v>
      </c>
      <c r="J189" t="s">
        <v>289</v>
      </c>
      <c r="K189" t="s">
        <v>295</v>
      </c>
      <c r="L189">
        <v>150.19999999999999</v>
      </c>
      <c r="M189">
        <v>-0.8</v>
      </c>
      <c r="N189" s="66">
        <v>-5.3E-3</v>
      </c>
      <c r="O189">
        <v>151</v>
      </c>
      <c r="P189" s="66">
        <v>-5.1999999999999998E-3</v>
      </c>
      <c r="Q189">
        <v>150.5</v>
      </c>
      <c r="R189">
        <v>151.1</v>
      </c>
      <c r="S189">
        <v>149.69999999999999</v>
      </c>
      <c r="T189" s="66">
        <v>-1.9E-3</v>
      </c>
      <c r="U189" s="66">
        <v>2.5999999999999999E-3</v>
      </c>
      <c r="V189" s="66">
        <v>-5.8999999999999999E-3</v>
      </c>
      <c r="W189" s="66">
        <v>3.3E-3</v>
      </c>
      <c r="X189" s="1">
        <v>188378800</v>
      </c>
      <c r="Y189" s="1">
        <v>28310495</v>
      </c>
      <c r="Z189" s="1">
        <v>13600657</v>
      </c>
      <c r="AA189" t="s">
        <v>503</v>
      </c>
      <c r="AB189" t="s">
        <v>504</v>
      </c>
      <c r="AC189">
        <v>12.51</v>
      </c>
      <c r="AD189">
        <v>1.25</v>
      </c>
      <c r="AE189">
        <v>3.6</v>
      </c>
      <c r="AF189" t="s">
        <v>230</v>
      </c>
      <c r="AG189" s="1">
        <v>2236800</v>
      </c>
      <c r="AH189">
        <v>150.30000000000001</v>
      </c>
      <c r="AI189" s="1">
        <v>890800</v>
      </c>
      <c r="AJ189">
        <v>150.19999999999999</v>
      </c>
      <c r="AK189" s="1">
        <v>1160000</v>
      </c>
      <c r="AL189" s="2">
        <v>0.625</v>
      </c>
      <c r="AM189" s="3">
        <v>46150</v>
      </c>
      <c r="AN189" t="s">
        <v>298</v>
      </c>
      <c r="AO189" t="s">
        <v>351</v>
      </c>
      <c r="AQ189" t="str">
        <f t="shared" si="2"/>
        <v/>
      </c>
    </row>
    <row r="190" spans="1:43">
      <c r="A190" s="8">
        <v>46170</v>
      </c>
      <c r="B190" s="68">
        <v>3897</v>
      </c>
      <c r="C190">
        <v>-0.52</v>
      </c>
      <c r="D190" s="1">
        <v>64600</v>
      </c>
      <c r="E190" s="6">
        <v>-0.65</v>
      </c>
      <c r="F190" s="7">
        <v>9449</v>
      </c>
      <c r="G190" t="s">
        <v>112</v>
      </c>
      <c r="H190">
        <v>0</v>
      </c>
      <c r="I190" t="s">
        <v>288</v>
      </c>
      <c r="J190" t="s">
        <v>289</v>
      </c>
      <c r="K190" t="s">
        <v>290</v>
      </c>
      <c r="L190" s="36">
        <v>3285</v>
      </c>
      <c r="M190">
        <v>-45</v>
      </c>
      <c r="N190" s="66">
        <v>-1.35E-2</v>
      </c>
      <c r="O190" s="36">
        <v>3330</v>
      </c>
      <c r="P190" s="66">
        <v>-1.35E-2</v>
      </c>
      <c r="Q190" s="36">
        <v>3300</v>
      </c>
      <c r="R190" s="36">
        <v>3311</v>
      </c>
      <c r="S190" s="36">
        <v>3242</v>
      </c>
      <c r="T190" s="66">
        <v>-4.4999999999999997E-3</v>
      </c>
      <c r="U190" s="66">
        <v>6.1000000000000004E-3</v>
      </c>
      <c r="V190" s="66">
        <v>-7.7999999999999996E-3</v>
      </c>
      <c r="W190" s="66">
        <v>1.32E-2</v>
      </c>
      <c r="X190" s="1">
        <v>200900</v>
      </c>
      <c r="Y190" s="1">
        <v>658403</v>
      </c>
      <c r="Z190" s="1">
        <v>352641</v>
      </c>
      <c r="AA190" t="s">
        <v>505</v>
      </c>
      <c r="AB190" t="s">
        <v>506</v>
      </c>
      <c r="AC190">
        <v>14.12</v>
      </c>
      <c r="AD190">
        <v>2.95</v>
      </c>
      <c r="AE190">
        <v>2.37</v>
      </c>
      <c r="AF190" t="s">
        <v>230</v>
      </c>
      <c r="AG190">
        <v>200</v>
      </c>
      <c r="AH190" s="36">
        <v>3286</v>
      </c>
      <c r="AI190" s="1">
        <v>1400</v>
      </c>
      <c r="AJ190" s="36">
        <v>3283</v>
      </c>
      <c r="AK190">
        <v>500</v>
      </c>
      <c r="AL190" s="2">
        <v>0.62430555555555556</v>
      </c>
      <c r="AM190" s="3">
        <v>46157</v>
      </c>
      <c r="AN190" t="s">
        <v>293</v>
      </c>
      <c r="AO190" t="s">
        <v>351</v>
      </c>
      <c r="AQ190" t="str">
        <f t="shared" si="2"/>
        <v/>
      </c>
    </row>
    <row r="191" spans="1:43">
      <c r="A191" s="8">
        <v>46170</v>
      </c>
      <c r="B191" s="68">
        <v>3897</v>
      </c>
      <c r="C191">
        <v>-0.52</v>
      </c>
      <c r="D191" s="1">
        <v>64600</v>
      </c>
      <c r="E191" s="6">
        <v>-0.65</v>
      </c>
      <c r="F191" s="7">
        <v>9501</v>
      </c>
      <c r="G191" t="s">
        <v>113</v>
      </c>
      <c r="H191">
        <v>0</v>
      </c>
      <c r="I191" t="s">
        <v>288</v>
      </c>
      <c r="J191" t="s">
        <v>289</v>
      </c>
      <c r="K191" t="s">
        <v>295</v>
      </c>
      <c r="L191">
        <v>556.20000000000005</v>
      </c>
      <c r="M191">
        <v>-16.100000000000001</v>
      </c>
      <c r="N191" s="66">
        <v>-2.81E-2</v>
      </c>
      <c r="O191">
        <v>572.29999999999995</v>
      </c>
      <c r="P191" s="66">
        <v>-2.81E-2</v>
      </c>
      <c r="Q191">
        <v>568</v>
      </c>
      <c r="R191">
        <v>570.5</v>
      </c>
      <c r="S191">
        <v>551.5</v>
      </c>
      <c r="T191" s="66">
        <v>-2.07E-2</v>
      </c>
      <c r="U191" s="66">
        <v>-5.0000000000000001E-3</v>
      </c>
      <c r="V191" s="66">
        <v>-2.5000000000000001E-2</v>
      </c>
      <c r="W191" s="66">
        <v>8.5000000000000006E-3</v>
      </c>
      <c r="X191" s="1">
        <v>22548700</v>
      </c>
      <c r="Y191" s="1">
        <v>12604910</v>
      </c>
      <c r="Z191" s="1">
        <v>893823</v>
      </c>
      <c r="AA191" t="s">
        <v>507</v>
      </c>
      <c r="AB191" t="s">
        <v>508</v>
      </c>
      <c r="AC191">
        <v>4.05</v>
      </c>
      <c r="AD191">
        <v>0.37</v>
      </c>
      <c r="AE191">
        <v>0</v>
      </c>
      <c r="AF191" t="s">
        <v>230</v>
      </c>
      <c r="AG191" s="1">
        <v>1046200</v>
      </c>
      <c r="AH191">
        <v>556.20000000000005</v>
      </c>
      <c r="AI191" s="1">
        <v>3500</v>
      </c>
      <c r="AJ191">
        <v>556.1</v>
      </c>
      <c r="AK191" s="1">
        <v>3100</v>
      </c>
      <c r="AL191" s="2">
        <v>0.625</v>
      </c>
      <c r="AM191" s="3">
        <v>46142</v>
      </c>
      <c r="AN191" t="s">
        <v>298</v>
      </c>
      <c r="AO191" t="s">
        <v>509</v>
      </c>
      <c r="AQ191" t="str">
        <f t="shared" si="2"/>
        <v/>
      </c>
    </row>
    <row r="192" spans="1:43">
      <c r="A192" s="8">
        <v>46170</v>
      </c>
      <c r="B192" s="68">
        <v>3897</v>
      </c>
      <c r="C192">
        <v>-0.52</v>
      </c>
      <c r="D192" s="1">
        <v>64600</v>
      </c>
      <c r="E192" s="6">
        <v>-0.65</v>
      </c>
      <c r="F192" s="7">
        <v>9531</v>
      </c>
      <c r="G192" t="s">
        <v>114</v>
      </c>
      <c r="H192">
        <v>0</v>
      </c>
      <c r="I192" t="s">
        <v>288</v>
      </c>
      <c r="J192" t="s">
        <v>289</v>
      </c>
      <c r="K192" t="s">
        <v>295</v>
      </c>
      <c r="L192" s="36">
        <v>6284</v>
      </c>
      <c r="M192">
        <v>-187</v>
      </c>
      <c r="N192" s="66">
        <v>-2.8899999999999999E-2</v>
      </c>
      <c r="O192" s="36">
        <v>6471</v>
      </c>
      <c r="P192" s="66">
        <v>-2.8799999999999999E-2</v>
      </c>
      <c r="Q192" s="36">
        <v>6428</v>
      </c>
      <c r="R192" s="36">
        <v>6481</v>
      </c>
      <c r="S192" s="36">
        <v>6259</v>
      </c>
      <c r="T192" s="66">
        <v>-2.24E-2</v>
      </c>
      <c r="U192" s="66">
        <v>2.7000000000000001E-3</v>
      </c>
      <c r="V192" s="66">
        <v>-3.0300000000000001E-2</v>
      </c>
      <c r="W192" s="66">
        <v>3.8999999999999998E-3</v>
      </c>
      <c r="X192" s="1">
        <v>1144700</v>
      </c>
      <c r="Y192" s="1">
        <v>7243180</v>
      </c>
      <c r="Z192" s="1">
        <v>2104883</v>
      </c>
      <c r="AA192" t="s">
        <v>510</v>
      </c>
      <c r="AB192" t="s">
        <v>511</v>
      </c>
      <c r="AC192">
        <v>15.29</v>
      </c>
      <c r="AD192">
        <v>1.21</v>
      </c>
      <c r="AE192">
        <v>1.91</v>
      </c>
      <c r="AF192" t="s">
        <v>230</v>
      </c>
      <c r="AG192" s="1">
        <v>24000</v>
      </c>
      <c r="AH192" s="36">
        <v>6285</v>
      </c>
      <c r="AI192" s="1">
        <v>1300</v>
      </c>
      <c r="AJ192" s="36">
        <v>6283</v>
      </c>
      <c r="AK192">
        <v>300</v>
      </c>
      <c r="AL192" s="2">
        <v>0.625</v>
      </c>
      <c r="AM192" s="3">
        <v>46140</v>
      </c>
      <c r="AN192" t="s">
        <v>298</v>
      </c>
      <c r="AO192" t="s">
        <v>509</v>
      </c>
      <c r="AQ192" t="str">
        <f t="shared" si="2"/>
        <v/>
      </c>
    </row>
    <row r="193" spans="1:43">
      <c r="A193" s="8">
        <v>46170</v>
      </c>
      <c r="B193" s="68">
        <v>3897</v>
      </c>
      <c r="C193">
        <v>-0.52</v>
      </c>
      <c r="D193" s="1">
        <v>64600</v>
      </c>
      <c r="E193" s="6">
        <v>-0.65</v>
      </c>
      <c r="F193" s="7">
        <v>9882</v>
      </c>
      <c r="G193" t="s">
        <v>115</v>
      </c>
      <c r="H193">
        <v>0</v>
      </c>
      <c r="I193" t="s">
        <v>288</v>
      </c>
      <c r="J193" t="s">
        <v>289</v>
      </c>
      <c r="K193" t="s">
        <v>290</v>
      </c>
      <c r="L193" s="36">
        <v>1627</v>
      </c>
      <c r="M193">
        <v>2</v>
      </c>
      <c r="N193" s="66">
        <v>1.1999999999999999E-3</v>
      </c>
      <c r="O193" s="36">
        <v>1625</v>
      </c>
      <c r="P193" s="66">
        <v>1.1999999999999999E-3</v>
      </c>
      <c r="Q193" s="36">
        <v>1628</v>
      </c>
      <c r="R193" s="36">
        <v>1637</v>
      </c>
      <c r="S193" s="36">
        <v>1622</v>
      </c>
      <c r="T193" s="66">
        <v>-5.9999999999999995E-4</v>
      </c>
      <c r="U193" s="66">
        <v>2.3999999999999998E-3</v>
      </c>
      <c r="V193" s="66">
        <v>-6.1000000000000004E-3</v>
      </c>
      <c r="W193" s="66">
        <v>3.0000000000000001E-3</v>
      </c>
      <c r="X193" s="1">
        <v>79800</v>
      </c>
      <c r="Y193" s="1">
        <v>129904</v>
      </c>
      <c r="Z193" s="1">
        <v>139956</v>
      </c>
      <c r="AA193" t="s">
        <v>512</v>
      </c>
      <c r="AB193" t="s">
        <v>513</v>
      </c>
      <c r="AC193">
        <v>10.6</v>
      </c>
      <c r="AD193">
        <v>1.1200000000000001</v>
      </c>
      <c r="AE193">
        <v>4.18</v>
      </c>
      <c r="AF193" t="s">
        <v>230</v>
      </c>
      <c r="AG193" s="1">
        <v>37500</v>
      </c>
      <c r="AH193" s="36">
        <v>1628</v>
      </c>
      <c r="AI193">
        <v>600</v>
      </c>
      <c r="AJ193" s="36">
        <v>1626</v>
      </c>
      <c r="AK193">
        <v>700</v>
      </c>
      <c r="AL193" s="2">
        <v>0.625</v>
      </c>
      <c r="AM193" s="3">
        <v>46150</v>
      </c>
      <c r="AN193" t="s">
        <v>298</v>
      </c>
      <c r="AO193" t="s">
        <v>322</v>
      </c>
      <c r="AQ193" t="str">
        <f t="shared" si="2"/>
        <v/>
      </c>
    </row>
    <row r="194" spans="1:43">
      <c r="A194" s="8">
        <v>46170</v>
      </c>
      <c r="B194" s="68">
        <v>3897</v>
      </c>
      <c r="C194">
        <v>-0.52</v>
      </c>
      <c r="D194" s="1">
        <v>64600</v>
      </c>
      <c r="E194" s="6">
        <v>-0.65</v>
      </c>
      <c r="F194" s="7">
        <v>6502</v>
      </c>
      <c r="I194" t="s">
        <v>514</v>
      </c>
      <c r="P194" t="s">
        <v>230</v>
      </c>
      <c r="T194" t="s">
        <v>230</v>
      </c>
      <c r="U194" t="s">
        <v>230</v>
      </c>
      <c r="V194" t="s">
        <v>230</v>
      </c>
      <c r="W194" t="s">
        <v>230</v>
      </c>
      <c r="AF194" t="s">
        <v>230</v>
      </c>
      <c r="AG194" t="s">
        <v>230</v>
      </c>
      <c r="AO194" t="s">
        <v>515</v>
      </c>
      <c r="AQ194" t="str">
        <f t="shared" si="2"/>
        <v/>
      </c>
    </row>
    <row r="195" spans="1:43">
      <c r="A195" s="8">
        <v>46170</v>
      </c>
      <c r="B195" s="68">
        <v>3897</v>
      </c>
      <c r="C195">
        <v>-0.52</v>
      </c>
      <c r="D195" s="1">
        <v>64600</v>
      </c>
      <c r="E195" s="6">
        <v>-0.65</v>
      </c>
      <c r="F195" s="7">
        <v>5759</v>
      </c>
      <c r="I195" t="s">
        <v>514</v>
      </c>
      <c r="P195" t="s">
        <v>230</v>
      </c>
      <c r="T195" t="s">
        <v>230</v>
      </c>
      <c r="U195" t="s">
        <v>230</v>
      </c>
      <c r="V195" t="s">
        <v>230</v>
      </c>
      <c r="W195" t="s">
        <v>230</v>
      </c>
      <c r="AF195" t="s">
        <v>230</v>
      </c>
      <c r="AG195" t="s">
        <v>230</v>
      </c>
      <c r="AO195" t="s">
        <v>515</v>
      </c>
      <c r="AQ195" t="str">
        <f t="shared" ref="AQ195:AQ258" si="3">IF(AP195="","",ROUND((L195-AP195)/AP195,4))</f>
        <v/>
      </c>
    </row>
    <row r="196" spans="1:43">
      <c r="AQ196" t="str">
        <f t="shared" si="3"/>
        <v/>
      </c>
    </row>
    <row r="197" spans="1:43">
      <c r="AQ197" t="str">
        <f t="shared" si="3"/>
        <v/>
      </c>
    </row>
    <row r="198" spans="1:43">
      <c r="AQ198" t="str">
        <f t="shared" si="3"/>
        <v/>
      </c>
    </row>
    <row r="199" spans="1:43">
      <c r="B199">
        <v>4044.96</v>
      </c>
      <c r="C199">
        <v>-0.56999999999999995</v>
      </c>
      <c r="D199" s="1"/>
      <c r="E199" s="6"/>
      <c r="AQ199" t="str">
        <f t="shared" si="3"/>
        <v/>
      </c>
    </row>
    <row r="200" spans="1:43">
      <c r="A200" s="8" t="s">
        <v>0</v>
      </c>
      <c r="B200" t="s">
        <v>116</v>
      </c>
      <c r="C200" t="s">
        <v>1</v>
      </c>
      <c r="D200" t="s">
        <v>2</v>
      </c>
      <c r="E200" t="s">
        <v>3</v>
      </c>
      <c r="F200" s="7" t="s">
        <v>4</v>
      </c>
      <c r="G200" t="s">
        <v>5</v>
      </c>
      <c r="H200" t="s">
        <v>268</v>
      </c>
      <c r="I200" t="s">
        <v>269</v>
      </c>
      <c r="J200" t="s">
        <v>270</v>
      </c>
      <c r="K200" t="s">
        <v>271</v>
      </c>
      <c r="L200" t="s">
        <v>6</v>
      </c>
      <c r="M200" t="s">
        <v>7</v>
      </c>
      <c r="N200" t="s">
        <v>8</v>
      </c>
      <c r="O200" t="s">
        <v>9</v>
      </c>
      <c r="P200" t="s">
        <v>272</v>
      </c>
      <c r="Q200" t="s">
        <v>10</v>
      </c>
      <c r="R200" t="s">
        <v>11</v>
      </c>
      <c r="S200" t="s">
        <v>12</v>
      </c>
      <c r="T200" t="s">
        <v>273</v>
      </c>
      <c r="U200" t="s">
        <v>274</v>
      </c>
      <c r="V200" t="s">
        <v>275</v>
      </c>
      <c r="W200" t="s">
        <v>276</v>
      </c>
      <c r="X200" t="s">
        <v>13</v>
      </c>
      <c r="Y200" t="s">
        <v>277</v>
      </c>
      <c r="Z200" t="s">
        <v>278</v>
      </c>
      <c r="AA200" t="s">
        <v>14</v>
      </c>
      <c r="AB200" t="s">
        <v>15</v>
      </c>
      <c r="AC200" t="s">
        <v>279</v>
      </c>
      <c r="AD200" t="s">
        <v>280</v>
      </c>
      <c r="AE200" t="s">
        <v>281</v>
      </c>
      <c r="AF200" t="s">
        <v>282</v>
      </c>
      <c r="AG200" t="s">
        <v>283</v>
      </c>
      <c r="AH200" t="s">
        <v>284</v>
      </c>
      <c r="AI200" t="s">
        <v>16</v>
      </c>
      <c r="AJ200" t="s">
        <v>17</v>
      </c>
      <c r="AK200" t="s">
        <v>18</v>
      </c>
      <c r="AL200" t="s">
        <v>19</v>
      </c>
      <c r="AM200" t="s">
        <v>20</v>
      </c>
      <c r="AN200" t="s">
        <v>285</v>
      </c>
      <c r="AO200" t="s">
        <v>286</v>
      </c>
      <c r="AQ200" t="str">
        <f t="shared" si="3"/>
        <v/>
      </c>
    </row>
    <row r="201" spans="1:43">
      <c r="A201" s="8">
        <v>46171</v>
      </c>
      <c r="B201">
        <v>3979.45</v>
      </c>
      <c r="C201">
        <v>1.98</v>
      </c>
      <c r="D201" s="1">
        <v>66480</v>
      </c>
      <c r="E201" s="6">
        <v>2.97</v>
      </c>
      <c r="F201" s="7" t="s">
        <v>4</v>
      </c>
      <c r="G201" t="s">
        <v>5</v>
      </c>
      <c r="H201" t="s">
        <v>268</v>
      </c>
      <c r="I201" t="s">
        <v>269</v>
      </c>
      <c r="J201" t="s">
        <v>270</v>
      </c>
      <c r="K201" t="s">
        <v>271</v>
      </c>
      <c r="L201" t="s">
        <v>6</v>
      </c>
      <c r="M201" t="s">
        <v>7</v>
      </c>
      <c r="N201" t="s">
        <v>8</v>
      </c>
      <c r="O201" t="s">
        <v>9</v>
      </c>
      <c r="P201" t="s">
        <v>272</v>
      </c>
      <c r="Q201" t="s">
        <v>10</v>
      </c>
      <c r="R201" t="s">
        <v>11</v>
      </c>
      <c r="S201" t="s">
        <v>12</v>
      </c>
      <c r="T201" t="s">
        <v>273</v>
      </c>
      <c r="U201" t="s">
        <v>274</v>
      </c>
      <c r="V201" t="s">
        <v>275</v>
      </c>
      <c r="W201" t="s">
        <v>276</v>
      </c>
      <c r="X201" t="s">
        <v>13</v>
      </c>
      <c r="Y201" t="s">
        <v>277</v>
      </c>
      <c r="Z201" t="s">
        <v>278</v>
      </c>
      <c r="AA201" t="s">
        <v>14</v>
      </c>
      <c r="AB201" t="s">
        <v>15</v>
      </c>
      <c r="AC201" t="s">
        <v>279</v>
      </c>
      <c r="AD201" t="s">
        <v>280</v>
      </c>
      <c r="AE201" t="s">
        <v>281</v>
      </c>
      <c r="AF201" t="s">
        <v>282</v>
      </c>
      <c r="AG201" t="s">
        <v>283</v>
      </c>
      <c r="AH201" t="s">
        <v>284</v>
      </c>
      <c r="AI201" t="s">
        <v>16</v>
      </c>
      <c r="AJ201" t="s">
        <v>17</v>
      </c>
      <c r="AK201" t="s">
        <v>18</v>
      </c>
      <c r="AL201" t="s">
        <v>19</v>
      </c>
      <c r="AM201" t="s">
        <v>20</v>
      </c>
      <c r="AN201" t="s">
        <v>285</v>
      </c>
      <c r="AO201" t="s">
        <v>286</v>
      </c>
      <c r="AQ201" t="str">
        <f t="shared" si="3"/>
        <v/>
      </c>
    </row>
    <row r="202" spans="1:43">
      <c r="A202" s="8">
        <v>46171</v>
      </c>
      <c r="B202">
        <v>3979.45</v>
      </c>
      <c r="C202">
        <v>1.98</v>
      </c>
      <c r="D202" s="1">
        <v>66480</v>
      </c>
      <c r="E202" s="6">
        <v>2.97</v>
      </c>
      <c r="F202" s="7">
        <v>1605</v>
      </c>
      <c r="G202" t="s">
        <v>21</v>
      </c>
      <c r="H202">
        <v>0</v>
      </c>
      <c r="I202" t="s">
        <v>288</v>
      </c>
      <c r="J202" t="s">
        <v>289</v>
      </c>
      <c r="K202" t="s">
        <v>295</v>
      </c>
      <c r="L202" s="36">
        <v>3623</v>
      </c>
      <c r="M202">
        <v>-70</v>
      </c>
      <c r="N202" s="66">
        <v>-1.9E-2</v>
      </c>
      <c r="O202" s="36">
        <v>3693</v>
      </c>
      <c r="P202" s="66">
        <v>-1.89E-2</v>
      </c>
      <c r="Q202" s="36">
        <v>3605</v>
      </c>
      <c r="R202" s="36">
        <v>3643</v>
      </c>
      <c r="S202" s="36">
        <v>3578</v>
      </c>
      <c r="T202" s="66">
        <v>4.8999999999999998E-3</v>
      </c>
      <c r="U202" s="66">
        <v>1.9E-3</v>
      </c>
      <c r="V202" s="66">
        <v>-5.4000000000000003E-3</v>
      </c>
      <c r="W202" s="66">
        <v>1.2500000000000001E-2</v>
      </c>
      <c r="X202" s="1">
        <v>4357300</v>
      </c>
      <c r="Y202" s="1">
        <v>15762011</v>
      </c>
      <c r="Z202" s="1">
        <v>4561849</v>
      </c>
      <c r="AA202" t="s">
        <v>291</v>
      </c>
      <c r="AB202" t="s">
        <v>292</v>
      </c>
      <c r="AC202">
        <v>10.52</v>
      </c>
      <c r="AD202">
        <v>0.88</v>
      </c>
      <c r="AE202">
        <v>2.98</v>
      </c>
      <c r="AF202" t="s">
        <v>230</v>
      </c>
      <c r="AG202" s="1">
        <v>60900</v>
      </c>
      <c r="AH202" s="36">
        <v>3624</v>
      </c>
      <c r="AI202" s="1">
        <v>3800</v>
      </c>
      <c r="AJ202" s="36">
        <v>3623</v>
      </c>
      <c r="AK202" s="1">
        <v>1900</v>
      </c>
      <c r="AL202" s="2">
        <v>0.62361111111111112</v>
      </c>
      <c r="AM202" s="3">
        <v>46155</v>
      </c>
      <c r="AN202" t="s">
        <v>293</v>
      </c>
      <c r="AO202" t="s">
        <v>294</v>
      </c>
      <c r="AQ202" t="str">
        <f t="shared" si="3"/>
        <v/>
      </c>
    </row>
    <row r="203" spans="1:43">
      <c r="A203" s="8">
        <v>46171</v>
      </c>
      <c r="B203">
        <v>3979.45</v>
      </c>
      <c r="C203">
        <v>1.98</v>
      </c>
      <c r="D203" s="1">
        <v>66480</v>
      </c>
      <c r="E203" s="6">
        <v>2.97</v>
      </c>
      <c r="F203" s="7">
        <v>1833</v>
      </c>
      <c r="G203" t="s">
        <v>24</v>
      </c>
      <c r="H203">
        <v>0</v>
      </c>
      <c r="I203" t="s">
        <v>288</v>
      </c>
      <c r="J203" t="s">
        <v>289</v>
      </c>
      <c r="K203" t="s">
        <v>290</v>
      </c>
      <c r="L203" s="36">
        <v>5620</v>
      </c>
      <c r="M203">
        <v>10</v>
      </c>
      <c r="N203" s="66">
        <v>1.8E-3</v>
      </c>
      <c r="O203" s="36">
        <v>5610</v>
      </c>
      <c r="P203" s="66">
        <v>1.6999999999999999E-3</v>
      </c>
      <c r="Q203" s="36">
        <v>5600</v>
      </c>
      <c r="R203" s="36">
        <v>5630</v>
      </c>
      <c r="S203" s="36">
        <v>5510</v>
      </c>
      <c r="T203" s="66">
        <v>3.5000000000000001E-3</v>
      </c>
      <c r="U203" s="66">
        <v>7.1000000000000004E-3</v>
      </c>
      <c r="V203" s="66">
        <v>-1.6999999999999999E-3</v>
      </c>
      <c r="W203" s="66">
        <v>1.9900000000000001E-2</v>
      </c>
      <c r="X203" s="1">
        <v>75000</v>
      </c>
      <c r="Y203" s="1">
        <v>418097</v>
      </c>
      <c r="Z203" s="1">
        <v>217298</v>
      </c>
      <c r="AA203" t="s">
        <v>296</v>
      </c>
      <c r="AB203" t="s">
        <v>297</v>
      </c>
      <c r="AC203">
        <v>13.09</v>
      </c>
      <c r="AD203">
        <v>1.02</v>
      </c>
      <c r="AE203">
        <v>5.34</v>
      </c>
      <c r="AF203" t="s">
        <v>230</v>
      </c>
      <c r="AG203" s="1">
        <v>13100</v>
      </c>
      <c r="AH203" s="36">
        <v>5630</v>
      </c>
      <c r="AI203" s="1">
        <v>1900</v>
      </c>
      <c r="AJ203" s="36">
        <v>5610</v>
      </c>
      <c r="AK203" s="1">
        <v>2000</v>
      </c>
      <c r="AL203" s="2">
        <v>0.62291666666666667</v>
      </c>
      <c r="AM203" s="3">
        <v>46157</v>
      </c>
      <c r="AN203" t="s">
        <v>298</v>
      </c>
      <c r="AO203" t="s">
        <v>299</v>
      </c>
      <c r="AQ203" t="str">
        <f t="shared" si="3"/>
        <v/>
      </c>
    </row>
    <row r="204" spans="1:43">
      <c r="A204" s="8">
        <v>46171</v>
      </c>
      <c r="B204">
        <v>3979.45</v>
      </c>
      <c r="C204">
        <v>1.98</v>
      </c>
      <c r="D204" s="1">
        <v>66480</v>
      </c>
      <c r="E204" s="6">
        <v>2.97</v>
      </c>
      <c r="F204" s="7">
        <v>1911</v>
      </c>
      <c r="G204" t="s">
        <v>25</v>
      </c>
      <c r="H204">
        <v>0</v>
      </c>
      <c r="I204" t="s">
        <v>288</v>
      </c>
      <c r="J204" t="s">
        <v>289</v>
      </c>
      <c r="K204" t="s">
        <v>295</v>
      </c>
      <c r="L204" s="36">
        <v>1314</v>
      </c>
      <c r="M204">
        <v>11</v>
      </c>
      <c r="N204" s="66">
        <v>8.3999999999999995E-3</v>
      </c>
      <c r="O204" s="36">
        <v>1303</v>
      </c>
      <c r="P204" s="66">
        <v>8.3999999999999995E-3</v>
      </c>
      <c r="Q204" s="36">
        <v>1301.5</v>
      </c>
      <c r="R204" s="36">
        <v>1322</v>
      </c>
      <c r="S204" s="36">
        <v>1298</v>
      </c>
      <c r="T204" s="66">
        <v>9.5999999999999992E-3</v>
      </c>
      <c r="U204" s="66">
        <v>6.1000000000000004E-3</v>
      </c>
      <c r="V204" s="66">
        <v>-6.0000000000000001E-3</v>
      </c>
      <c r="W204" s="66">
        <v>1.23E-2</v>
      </c>
      <c r="X204" s="1">
        <v>1892200</v>
      </c>
      <c r="Y204" s="1">
        <v>2484856</v>
      </c>
      <c r="Z204" s="1">
        <v>812796</v>
      </c>
      <c r="AA204" t="s">
        <v>300</v>
      </c>
      <c r="AB204" t="s">
        <v>301</v>
      </c>
      <c r="AC204">
        <v>8.3000000000000007</v>
      </c>
      <c r="AD204">
        <v>0.8</v>
      </c>
      <c r="AE204">
        <v>3.81</v>
      </c>
      <c r="AF204" t="s">
        <v>230</v>
      </c>
      <c r="AG204" s="1">
        <v>295700</v>
      </c>
      <c r="AH204" s="36">
        <v>1314.5</v>
      </c>
      <c r="AI204" s="1">
        <v>5400</v>
      </c>
      <c r="AJ204" s="36">
        <v>1314</v>
      </c>
      <c r="AK204" s="1">
        <v>6700</v>
      </c>
      <c r="AL204" s="2">
        <v>0.62361111111111112</v>
      </c>
      <c r="AM204" s="3">
        <v>46149</v>
      </c>
      <c r="AN204" t="s">
        <v>293</v>
      </c>
      <c r="AO204" t="s">
        <v>299</v>
      </c>
      <c r="AQ204" t="str">
        <f t="shared" si="3"/>
        <v/>
      </c>
    </row>
    <row r="205" spans="1:43">
      <c r="A205" s="8">
        <v>46171</v>
      </c>
      <c r="B205">
        <v>3979.45</v>
      </c>
      <c r="C205">
        <v>1.98</v>
      </c>
      <c r="D205" s="1">
        <v>66480</v>
      </c>
      <c r="E205" s="6">
        <v>2.97</v>
      </c>
      <c r="F205" s="7">
        <v>1925</v>
      </c>
      <c r="G205" t="s">
        <v>26</v>
      </c>
      <c r="H205">
        <v>0</v>
      </c>
      <c r="I205" t="s">
        <v>288</v>
      </c>
      <c r="J205" t="s">
        <v>289</v>
      </c>
      <c r="K205" t="s">
        <v>290</v>
      </c>
      <c r="L205" s="36">
        <v>4404</v>
      </c>
      <c r="M205">
        <v>30</v>
      </c>
      <c r="N205" s="66">
        <v>6.8999999999999999E-3</v>
      </c>
      <c r="O205" s="36">
        <v>4374</v>
      </c>
      <c r="P205" s="66">
        <v>6.7999999999999996E-3</v>
      </c>
      <c r="Q205" s="36">
        <v>4402</v>
      </c>
      <c r="R205" s="36">
        <v>4421</v>
      </c>
      <c r="S205" s="36">
        <v>4371</v>
      </c>
      <c r="T205" s="66">
        <v>4.0000000000000002E-4</v>
      </c>
      <c r="U205" s="66">
        <v>2.2000000000000001E-3</v>
      </c>
      <c r="V205" s="66">
        <v>-3.8E-3</v>
      </c>
      <c r="W205" s="66">
        <v>7.4999999999999997E-3</v>
      </c>
      <c r="X205" s="1">
        <v>1026300</v>
      </c>
      <c r="Y205" s="1">
        <v>4517306</v>
      </c>
      <c r="Z205" s="1">
        <v>2905037</v>
      </c>
      <c r="AA205" t="s">
        <v>302</v>
      </c>
      <c r="AB205" t="s">
        <v>529</v>
      </c>
      <c r="AC205">
        <v>12.01</v>
      </c>
      <c r="AD205">
        <v>0.94</v>
      </c>
      <c r="AE205">
        <v>4</v>
      </c>
      <c r="AF205" t="s">
        <v>230</v>
      </c>
      <c r="AG205" s="1">
        <v>62900</v>
      </c>
      <c r="AH205" s="36">
        <v>4405</v>
      </c>
      <c r="AI205" s="1">
        <v>1400</v>
      </c>
      <c r="AJ205" s="36">
        <v>4403</v>
      </c>
      <c r="AK205">
        <v>900</v>
      </c>
      <c r="AL205" s="2">
        <v>0.62361111111111112</v>
      </c>
      <c r="AM205" s="3">
        <v>46155</v>
      </c>
      <c r="AN205" t="s">
        <v>298</v>
      </c>
      <c r="AO205" t="s">
        <v>299</v>
      </c>
      <c r="AQ205" t="str">
        <f t="shared" si="3"/>
        <v/>
      </c>
    </row>
    <row r="206" spans="1:43">
      <c r="A206" s="8">
        <v>46171</v>
      </c>
      <c r="B206">
        <v>3979.45</v>
      </c>
      <c r="C206">
        <v>1.98</v>
      </c>
      <c r="D206" s="1">
        <v>66480</v>
      </c>
      <c r="E206" s="6">
        <v>2.97</v>
      </c>
      <c r="F206" s="7">
        <v>1928</v>
      </c>
      <c r="G206" t="s">
        <v>27</v>
      </c>
      <c r="H206">
        <v>0</v>
      </c>
      <c r="I206" t="s">
        <v>288</v>
      </c>
      <c r="J206" t="s">
        <v>289</v>
      </c>
      <c r="K206" t="s">
        <v>290</v>
      </c>
      <c r="L206" s="36">
        <v>3372</v>
      </c>
      <c r="M206">
        <v>10</v>
      </c>
      <c r="N206" s="66">
        <v>3.0000000000000001E-3</v>
      </c>
      <c r="O206" s="36">
        <v>3362</v>
      </c>
      <c r="P206" s="66">
        <v>2.8999999999999998E-3</v>
      </c>
      <c r="Q206" s="36">
        <v>3373</v>
      </c>
      <c r="R206" s="36">
        <v>3391</v>
      </c>
      <c r="S206" s="36">
        <v>3340</v>
      </c>
      <c r="T206" s="66">
        <v>-2.0000000000000001E-4</v>
      </c>
      <c r="U206" s="66">
        <v>1.6999999999999999E-3</v>
      </c>
      <c r="V206" s="66">
        <v>-5.5999999999999999E-3</v>
      </c>
      <c r="W206" s="66">
        <v>9.4999999999999998E-3</v>
      </c>
      <c r="X206" s="1">
        <v>1238500</v>
      </c>
      <c r="Y206" s="1">
        <v>4170371</v>
      </c>
      <c r="Z206" s="1">
        <v>2196595</v>
      </c>
      <c r="AA206" t="s">
        <v>304</v>
      </c>
      <c r="AB206" t="s">
        <v>305</v>
      </c>
      <c r="AC206">
        <v>10.02</v>
      </c>
      <c r="AD206">
        <v>1.02</v>
      </c>
      <c r="AE206">
        <v>4.3</v>
      </c>
      <c r="AF206" t="s">
        <v>230</v>
      </c>
      <c r="AG206" s="1">
        <v>150900</v>
      </c>
      <c r="AH206" s="36">
        <v>3372</v>
      </c>
      <c r="AI206">
        <v>200</v>
      </c>
      <c r="AJ206" s="36">
        <v>3371</v>
      </c>
      <c r="AK206" s="1">
        <v>1700</v>
      </c>
      <c r="AL206" s="2">
        <v>0.62361111111111112</v>
      </c>
      <c r="AM206" s="3">
        <v>46177</v>
      </c>
      <c r="AN206" t="s">
        <v>306</v>
      </c>
      <c r="AO206" t="s">
        <v>299</v>
      </c>
      <c r="AQ206" t="str">
        <f t="shared" si="3"/>
        <v/>
      </c>
    </row>
    <row r="207" spans="1:43">
      <c r="A207" s="8">
        <v>46171</v>
      </c>
      <c r="B207">
        <v>3979.45</v>
      </c>
      <c r="C207">
        <v>1.98</v>
      </c>
      <c r="D207" s="1">
        <v>66480</v>
      </c>
      <c r="E207" s="6">
        <v>2.97</v>
      </c>
      <c r="F207" s="7">
        <v>1929</v>
      </c>
      <c r="G207" t="s">
        <v>28</v>
      </c>
      <c r="H207">
        <v>0</v>
      </c>
      <c r="I207" t="s">
        <v>288</v>
      </c>
      <c r="J207" t="s">
        <v>289</v>
      </c>
      <c r="K207" t="s">
        <v>295</v>
      </c>
      <c r="L207" s="36">
        <v>1115</v>
      </c>
      <c r="M207">
        <v>-1</v>
      </c>
      <c r="N207" s="66">
        <v>-8.9999999999999998E-4</v>
      </c>
      <c r="O207" s="36">
        <v>1116</v>
      </c>
      <c r="P207" s="66">
        <v>-8.0000000000000004E-4</v>
      </c>
      <c r="Q207" s="36">
        <v>1119</v>
      </c>
      <c r="R207" s="36">
        <v>1123</v>
      </c>
      <c r="S207" s="36">
        <v>1110</v>
      </c>
      <c r="T207" s="66">
        <v>-3.5000000000000001E-3</v>
      </c>
      <c r="U207" s="66">
        <v>-2.5999999999999999E-3</v>
      </c>
      <c r="V207" s="66">
        <v>-7.1000000000000004E-3</v>
      </c>
      <c r="W207" s="66">
        <v>4.4999999999999997E-3</v>
      </c>
      <c r="X207" s="1">
        <v>45300</v>
      </c>
      <c r="Y207" s="1">
        <v>50647</v>
      </c>
      <c r="Z207" s="1">
        <v>46579</v>
      </c>
      <c r="AA207" t="s">
        <v>307</v>
      </c>
      <c r="AB207" t="s">
        <v>308</v>
      </c>
      <c r="AC207">
        <v>12.58</v>
      </c>
      <c r="AD207">
        <v>1.23</v>
      </c>
      <c r="AE207">
        <v>4.4800000000000004</v>
      </c>
      <c r="AF207" t="s">
        <v>230</v>
      </c>
      <c r="AG207" s="1">
        <v>14300</v>
      </c>
      <c r="AH207" s="36">
        <v>1116</v>
      </c>
      <c r="AI207">
        <v>300</v>
      </c>
      <c r="AJ207" s="36">
        <v>1114</v>
      </c>
      <c r="AK207">
        <v>500</v>
      </c>
      <c r="AL207" s="2">
        <v>0.62222222222222223</v>
      </c>
      <c r="AM207" s="3">
        <v>46153</v>
      </c>
      <c r="AN207" t="s">
        <v>298</v>
      </c>
      <c r="AO207" t="s">
        <v>299</v>
      </c>
      <c r="AQ207" t="str">
        <f t="shared" si="3"/>
        <v/>
      </c>
    </row>
    <row r="208" spans="1:43">
      <c r="A208" s="8">
        <v>46171</v>
      </c>
      <c r="B208">
        <v>3979.45</v>
      </c>
      <c r="C208">
        <v>1.98</v>
      </c>
      <c r="D208" s="1">
        <v>66480</v>
      </c>
      <c r="E208" s="6">
        <v>2.97</v>
      </c>
      <c r="F208" s="7">
        <v>1963</v>
      </c>
      <c r="G208" t="s">
        <v>29</v>
      </c>
      <c r="H208">
        <v>0</v>
      </c>
      <c r="I208" t="s">
        <v>288</v>
      </c>
      <c r="J208" t="s">
        <v>289</v>
      </c>
      <c r="K208" t="s">
        <v>295</v>
      </c>
      <c r="L208" s="36">
        <v>2745.5</v>
      </c>
      <c r="M208">
        <v>84</v>
      </c>
      <c r="N208" s="66">
        <v>3.1600000000000003E-2</v>
      </c>
      <c r="O208" s="36">
        <v>2661.5</v>
      </c>
      <c r="P208" s="66">
        <v>3.15E-2</v>
      </c>
      <c r="Q208" s="36">
        <v>2669.5</v>
      </c>
      <c r="R208" s="36">
        <v>2753</v>
      </c>
      <c r="S208" s="36">
        <v>2636.5</v>
      </c>
      <c r="T208" s="66">
        <v>2.8400000000000002E-2</v>
      </c>
      <c r="U208" s="66">
        <v>1.6799999999999999E-2</v>
      </c>
      <c r="V208" s="66">
        <v>-2.7000000000000001E-3</v>
      </c>
      <c r="W208" s="66">
        <v>4.1300000000000003E-2</v>
      </c>
      <c r="X208" s="1">
        <v>1726400</v>
      </c>
      <c r="Y208" s="1">
        <v>4674360</v>
      </c>
      <c r="Z208" s="1">
        <v>670706</v>
      </c>
      <c r="AA208" t="s">
        <v>309</v>
      </c>
      <c r="AB208" t="s">
        <v>310</v>
      </c>
      <c r="AC208">
        <v>14.43</v>
      </c>
      <c r="AD208">
        <v>1.54</v>
      </c>
      <c r="AE208">
        <v>1.89</v>
      </c>
      <c r="AF208" t="s">
        <v>230</v>
      </c>
      <c r="AG208" s="1">
        <v>46000</v>
      </c>
      <c r="AH208" s="36">
        <v>2745.5</v>
      </c>
      <c r="AI208">
        <v>600</v>
      </c>
      <c r="AJ208" s="36">
        <v>2745</v>
      </c>
      <c r="AK208" s="1">
        <v>1900</v>
      </c>
      <c r="AL208" s="2">
        <v>0.62291666666666667</v>
      </c>
      <c r="AM208" s="3">
        <v>46156</v>
      </c>
      <c r="AN208" t="s">
        <v>298</v>
      </c>
      <c r="AO208" t="s">
        <v>299</v>
      </c>
      <c r="AQ208" t="str">
        <f t="shared" si="3"/>
        <v/>
      </c>
    </row>
    <row r="209" spans="1:43">
      <c r="A209" s="8">
        <v>46171</v>
      </c>
      <c r="B209">
        <v>3979.45</v>
      </c>
      <c r="C209">
        <v>1.98</v>
      </c>
      <c r="D209" s="1">
        <v>66480</v>
      </c>
      <c r="E209" s="6">
        <v>2.97</v>
      </c>
      <c r="F209" s="7">
        <v>2124</v>
      </c>
      <c r="G209" t="s">
        <v>30</v>
      </c>
      <c r="H209">
        <v>0</v>
      </c>
      <c r="I209" t="s">
        <v>288</v>
      </c>
      <c r="J209" t="s">
        <v>289</v>
      </c>
      <c r="K209" t="s">
        <v>295</v>
      </c>
      <c r="L209">
        <v>860</v>
      </c>
      <c r="M209">
        <v>3</v>
      </c>
      <c r="N209" s="66">
        <v>3.5000000000000001E-3</v>
      </c>
      <c r="O209">
        <v>857</v>
      </c>
      <c r="P209" s="66">
        <v>3.5000000000000001E-3</v>
      </c>
      <c r="Q209">
        <v>861</v>
      </c>
      <c r="R209">
        <v>872</v>
      </c>
      <c r="S209">
        <v>859</v>
      </c>
      <c r="T209" s="66">
        <v>-1.1000000000000001E-3</v>
      </c>
      <c r="U209" s="66">
        <v>-1.14E-2</v>
      </c>
      <c r="V209" s="66">
        <v>-1.37E-2</v>
      </c>
      <c r="W209" s="66">
        <v>1.1000000000000001E-3</v>
      </c>
      <c r="X209" s="1">
        <v>213000</v>
      </c>
      <c r="Y209" s="1">
        <v>184463</v>
      </c>
      <c r="Z209" s="1">
        <v>142379</v>
      </c>
      <c r="AA209" t="s">
        <v>311</v>
      </c>
      <c r="AB209" t="s">
        <v>312</v>
      </c>
      <c r="AC209">
        <v>15.89</v>
      </c>
      <c r="AD209">
        <v>6.09</v>
      </c>
      <c r="AE209">
        <v>4.42</v>
      </c>
      <c r="AF209" t="s">
        <v>230</v>
      </c>
      <c r="AG209" s="1">
        <v>89300</v>
      </c>
      <c r="AH209">
        <v>861</v>
      </c>
      <c r="AI209" s="1">
        <v>3500</v>
      </c>
      <c r="AJ209">
        <v>860</v>
      </c>
      <c r="AK209" s="1">
        <v>2800</v>
      </c>
      <c r="AL209" s="2">
        <v>0.62291666666666667</v>
      </c>
      <c r="AM209" s="3">
        <v>46155</v>
      </c>
      <c r="AN209" t="s">
        <v>293</v>
      </c>
      <c r="AO209" t="s">
        <v>313</v>
      </c>
      <c r="AQ209" t="str">
        <f t="shared" si="3"/>
        <v/>
      </c>
    </row>
    <row r="210" spans="1:43">
      <c r="A210" s="8">
        <v>46171</v>
      </c>
      <c r="B210">
        <v>3979.45</v>
      </c>
      <c r="C210">
        <v>1.98</v>
      </c>
      <c r="D210" s="1">
        <v>66480</v>
      </c>
      <c r="E210" s="6">
        <v>2.97</v>
      </c>
      <c r="F210" s="7">
        <v>2162</v>
      </c>
      <c r="G210" t="s">
        <v>31</v>
      </c>
      <c r="H210">
        <v>0</v>
      </c>
      <c r="I210" t="s">
        <v>314</v>
      </c>
      <c r="J210" t="s">
        <v>289</v>
      </c>
      <c r="K210" t="s">
        <v>290</v>
      </c>
      <c r="L210">
        <v>394</v>
      </c>
      <c r="M210">
        <v>-2</v>
      </c>
      <c r="N210" s="66">
        <v>-5.1000000000000004E-3</v>
      </c>
      <c r="O210">
        <v>396</v>
      </c>
      <c r="P210" s="66">
        <v>-5.0000000000000001E-3</v>
      </c>
      <c r="Q210">
        <v>398</v>
      </c>
      <c r="R210">
        <v>398</v>
      </c>
      <c r="S210">
        <v>390</v>
      </c>
      <c r="T210" s="66">
        <v>-0.01</v>
      </c>
      <c r="U210" s="66">
        <v>-0.01</v>
      </c>
      <c r="V210" s="66">
        <v>-0.01</v>
      </c>
      <c r="W210" s="66">
        <v>1.0200000000000001E-2</v>
      </c>
      <c r="X210" s="1">
        <v>20900</v>
      </c>
      <c r="Y210" s="1">
        <v>8220</v>
      </c>
      <c r="Z210" s="1">
        <v>8514</v>
      </c>
      <c r="AA210" t="s">
        <v>315</v>
      </c>
      <c r="AB210" t="s">
        <v>316</v>
      </c>
      <c r="AC210">
        <v>22.9</v>
      </c>
      <c r="AD210">
        <v>1.5</v>
      </c>
      <c r="AE210">
        <v>2.2799999999999998</v>
      </c>
      <c r="AF210" t="s">
        <v>230</v>
      </c>
      <c r="AG210">
        <v>300</v>
      </c>
      <c r="AH210">
        <v>395</v>
      </c>
      <c r="AI210">
        <v>500</v>
      </c>
      <c r="AJ210">
        <v>393</v>
      </c>
      <c r="AK210">
        <v>400</v>
      </c>
      <c r="AL210" s="2">
        <v>0.61458333333333337</v>
      </c>
      <c r="AM210" s="3">
        <v>46154</v>
      </c>
      <c r="AN210" t="s">
        <v>298</v>
      </c>
      <c r="AO210" t="s">
        <v>313</v>
      </c>
      <c r="AQ210" t="str">
        <f t="shared" si="3"/>
        <v/>
      </c>
    </row>
    <row r="211" spans="1:43">
      <c r="A211" s="8">
        <v>46171</v>
      </c>
      <c r="B211">
        <v>3979.45</v>
      </c>
      <c r="C211">
        <v>1.98</v>
      </c>
      <c r="D211" s="1">
        <v>66480</v>
      </c>
      <c r="E211" s="6">
        <v>2.97</v>
      </c>
      <c r="F211" s="7">
        <v>2229</v>
      </c>
      <c r="G211" t="s">
        <v>32</v>
      </c>
      <c r="H211">
        <v>0</v>
      </c>
      <c r="I211" t="s">
        <v>288</v>
      </c>
      <c r="J211" t="s">
        <v>289</v>
      </c>
      <c r="K211" t="s">
        <v>295</v>
      </c>
      <c r="L211" s="36">
        <v>2905.5</v>
      </c>
      <c r="M211">
        <v>4</v>
      </c>
      <c r="N211" s="66">
        <v>1.4E-3</v>
      </c>
      <c r="O211" s="36">
        <v>2901.5</v>
      </c>
      <c r="P211" s="66">
        <v>1.2999999999999999E-3</v>
      </c>
      <c r="Q211" s="36">
        <v>2888</v>
      </c>
      <c r="R211" s="36">
        <v>2918</v>
      </c>
      <c r="S211" s="36">
        <v>2878</v>
      </c>
      <c r="T211" s="66">
        <v>6.0000000000000001E-3</v>
      </c>
      <c r="U211" s="66">
        <v>-2.2000000000000001E-3</v>
      </c>
      <c r="V211" s="66">
        <v>-4.1999999999999997E-3</v>
      </c>
      <c r="W211" s="66">
        <v>9.4999999999999998E-3</v>
      </c>
      <c r="X211" s="1">
        <v>243900</v>
      </c>
      <c r="Y211" s="1">
        <v>708457</v>
      </c>
      <c r="Z211" s="1">
        <v>389133</v>
      </c>
      <c r="AA211" t="s">
        <v>317</v>
      </c>
      <c r="AB211" t="s">
        <v>318</v>
      </c>
      <c r="AC211">
        <v>20.3</v>
      </c>
      <c r="AD211">
        <v>1.67</v>
      </c>
      <c r="AE211">
        <v>2.37</v>
      </c>
      <c r="AF211" t="s">
        <v>230</v>
      </c>
      <c r="AG211" s="1">
        <v>14800</v>
      </c>
      <c r="AH211" s="36">
        <v>2906</v>
      </c>
      <c r="AI211" s="1">
        <v>1100</v>
      </c>
      <c r="AJ211" s="36">
        <v>2905</v>
      </c>
      <c r="AK211">
        <v>600</v>
      </c>
      <c r="AL211" s="2">
        <v>0.62222222222222223</v>
      </c>
      <c r="AM211" s="3">
        <v>46156</v>
      </c>
      <c r="AN211" t="s">
        <v>298</v>
      </c>
      <c r="AO211" t="s">
        <v>319</v>
      </c>
      <c r="AQ211" t="str">
        <f t="shared" si="3"/>
        <v/>
      </c>
    </row>
    <row r="212" spans="1:43">
      <c r="A212" s="8">
        <v>46171</v>
      </c>
      <c r="B212">
        <v>3979.45</v>
      </c>
      <c r="C212">
        <v>1.98</v>
      </c>
      <c r="D212" s="1">
        <v>66480</v>
      </c>
      <c r="E212" s="6">
        <v>2.97</v>
      </c>
      <c r="F212" s="7">
        <v>2768</v>
      </c>
      <c r="G212" t="s">
        <v>33</v>
      </c>
      <c r="H212">
        <v>0</v>
      </c>
      <c r="I212" t="s">
        <v>288</v>
      </c>
      <c r="J212" t="s">
        <v>289</v>
      </c>
      <c r="K212" t="s">
        <v>290</v>
      </c>
      <c r="L212" s="36">
        <v>5444</v>
      </c>
      <c r="M212">
        <v>17</v>
      </c>
      <c r="N212" s="66">
        <v>3.0999999999999999E-3</v>
      </c>
      <c r="O212" s="36">
        <v>5427</v>
      </c>
      <c r="P212" s="66">
        <v>3.0999999999999999E-3</v>
      </c>
      <c r="Q212" s="36">
        <v>5422</v>
      </c>
      <c r="R212" s="36">
        <v>5494</v>
      </c>
      <c r="S212" s="36">
        <v>5405</v>
      </c>
      <c r="T212" s="66">
        <v>4.0000000000000001E-3</v>
      </c>
      <c r="U212" s="66">
        <v>4.0000000000000001E-3</v>
      </c>
      <c r="V212" s="66">
        <v>-9.1000000000000004E-3</v>
      </c>
      <c r="W212" s="66">
        <v>7.1999999999999998E-3</v>
      </c>
      <c r="X212" s="1">
        <v>941900</v>
      </c>
      <c r="Y212" s="1">
        <v>5120973</v>
      </c>
      <c r="Z212" s="1">
        <v>1143240</v>
      </c>
      <c r="AA212" t="s">
        <v>320</v>
      </c>
      <c r="AB212" t="s">
        <v>321</v>
      </c>
      <c r="AC212">
        <v>8.7100000000000009</v>
      </c>
      <c r="AD212">
        <v>1.03</v>
      </c>
      <c r="AE212">
        <v>3.31</v>
      </c>
      <c r="AF212" t="s">
        <v>230</v>
      </c>
      <c r="AG212" s="1">
        <v>111900</v>
      </c>
      <c r="AH212" s="36">
        <v>5445</v>
      </c>
      <c r="AI212">
        <v>700</v>
      </c>
      <c r="AJ212" s="36">
        <v>5444</v>
      </c>
      <c r="AK212">
        <v>300</v>
      </c>
      <c r="AL212" s="2">
        <v>0.62291666666666667</v>
      </c>
      <c r="AM212" s="3">
        <v>46143</v>
      </c>
      <c r="AN212" t="s">
        <v>298</v>
      </c>
      <c r="AO212" t="s">
        <v>322</v>
      </c>
      <c r="AQ212" t="str">
        <f t="shared" si="3"/>
        <v/>
      </c>
    </row>
    <row r="213" spans="1:43">
      <c r="A213" s="8">
        <v>46171</v>
      </c>
      <c r="B213">
        <v>3979.45</v>
      </c>
      <c r="C213">
        <v>1.98</v>
      </c>
      <c r="D213" s="1">
        <v>66480</v>
      </c>
      <c r="E213" s="6">
        <v>2.97</v>
      </c>
      <c r="F213" s="7">
        <v>2769</v>
      </c>
      <c r="G213" t="s">
        <v>34</v>
      </c>
      <c r="H213">
        <v>0</v>
      </c>
      <c r="I213" t="s">
        <v>314</v>
      </c>
      <c r="J213" t="s">
        <v>323</v>
      </c>
      <c r="K213" t="s">
        <v>290</v>
      </c>
      <c r="L213">
        <v>824</v>
      </c>
      <c r="M213">
        <v>3</v>
      </c>
      <c r="N213" s="66">
        <v>3.7000000000000002E-3</v>
      </c>
      <c r="O213">
        <v>821</v>
      </c>
      <c r="P213" s="66">
        <v>3.5999999999999999E-3</v>
      </c>
      <c r="Q213">
        <v>825</v>
      </c>
      <c r="R213">
        <v>849</v>
      </c>
      <c r="S213">
        <v>819</v>
      </c>
      <c r="T213" s="66">
        <v>-1.1999999999999999E-3</v>
      </c>
      <c r="U213" s="66">
        <v>6.1000000000000004E-3</v>
      </c>
      <c r="V213" s="66">
        <v>-2.9399999999999999E-2</v>
      </c>
      <c r="W213" s="66">
        <v>6.1000000000000004E-3</v>
      </c>
      <c r="X213" s="1">
        <v>9300</v>
      </c>
      <c r="Y213" s="1">
        <v>7678</v>
      </c>
      <c r="Z213" s="1">
        <v>6478</v>
      </c>
      <c r="AA213" t="s">
        <v>324</v>
      </c>
      <c r="AB213" t="s">
        <v>325</v>
      </c>
      <c r="AC213">
        <v>9.7799999999999994</v>
      </c>
      <c r="AD213">
        <v>21.9</v>
      </c>
      <c r="AE213">
        <v>0</v>
      </c>
      <c r="AF213">
        <v>0.1</v>
      </c>
      <c r="AG213">
        <v>200</v>
      </c>
      <c r="AH213">
        <v>834</v>
      </c>
      <c r="AI213">
        <v>400</v>
      </c>
      <c r="AJ213">
        <v>823</v>
      </c>
      <c r="AK213">
        <v>200</v>
      </c>
      <c r="AL213" s="2">
        <v>0.6069444444444444</v>
      </c>
      <c r="AN213" t="s">
        <v>326</v>
      </c>
      <c r="AO213" t="s">
        <v>327</v>
      </c>
      <c r="AQ213" t="str">
        <f t="shared" si="3"/>
        <v/>
      </c>
    </row>
    <row r="214" spans="1:43">
      <c r="A214" s="8">
        <v>46171</v>
      </c>
      <c r="B214">
        <v>3979.45</v>
      </c>
      <c r="C214">
        <v>1.98</v>
      </c>
      <c r="D214" s="1">
        <v>66480</v>
      </c>
      <c r="E214" s="6">
        <v>2.97</v>
      </c>
      <c r="F214" s="7">
        <v>2914</v>
      </c>
      <c r="G214" t="s">
        <v>35</v>
      </c>
      <c r="H214">
        <v>0</v>
      </c>
      <c r="I214" t="s">
        <v>288</v>
      </c>
      <c r="J214" t="s">
        <v>289</v>
      </c>
      <c r="K214" t="s">
        <v>295</v>
      </c>
      <c r="L214" s="36">
        <v>6176</v>
      </c>
      <c r="M214">
        <v>78</v>
      </c>
      <c r="N214" s="66">
        <v>1.2800000000000001E-2</v>
      </c>
      <c r="O214" s="36">
        <v>6098</v>
      </c>
      <c r="P214" s="66">
        <v>1.2699999999999999E-2</v>
      </c>
      <c r="Q214" s="36">
        <v>6100</v>
      </c>
      <c r="R214" s="36">
        <v>6189</v>
      </c>
      <c r="S214" s="36">
        <v>6088</v>
      </c>
      <c r="T214" s="66">
        <v>1.24E-2</v>
      </c>
      <c r="U214" s="66">
        <v>2.3999999999999998E-3</v>
      </c>
      <c r="V214" s="66">
        <v>-2.0999999999999999E-3</v>
      </c>
      <c r="W214" s="66">
        <v>1.44E-2</v>
      </c>
      <c r="X214" s="1">
        <v>1967200</v>
      </c>
      <c r="Y214" s="1">
        <v>12103506</v>
      </c>
      <c r="Z214" s="1">
        <v>12352000</v>
      </c>
      <c r="AA214" t="s">
        <v>328</v>
      </c>
      <c r="AB214" t="s">
        <v>329</v>
      </c>
      <c r="AC214">
        <v>19.23</v>
      </c>
      <c r="AD214">
        <v>2.68</v>
      </c>
      <c r="AE214">
        <v>3.92</v>
      </c>
      <c r="AF214" t="s">
        <v>230</v>
      </c>
      <c r="AG214" s="1">
        <v>411000</v>
      </c>
      <c r="AH214" s="36">
        <v>6177</v>
      </c>
      <c r="AI214" s="1">
        <v>1100</v>
      </c>
      <c r="AJ214" s="36">
        <v>6176</v>
      </c>
      <c r="AK214" s="1">
        <v>2100</v>
      </c>
      <c r="AL214" s="2">
        <v>0.62361111111111112</v>
      </c>
      <c r="AM214" s="3">
        <v>46150</v>
      </c>
      <c r="AN214" t="s">
        <v>293</v>
      </c>
      <c r="AO214" t="s">
        <v>319</v>
      </c>
      <c r="AQ214" t="str">
        <f t="shared" si="3"/>
        <v/>
      </c>
    </row>
    <row r="215" spans="1:43">
      <c r="A215" s="8">
        <v>46171</v>
      </c>
      <c r="B215">
        <v>3979.45</v>
      </c>
      <c r="C215">
        <v>1.98</v>
      </c>
      <c r="D215" s="1">
        <v>66480</v>
      </c>
      <c r="E215" s="6">
        <v>2.97</v>
      </c>
      <c r="F215" s="7">
        <v>3003</v>
      </c>
      <c r="G215" t="s">
        <v>36</v>
      </c>
      <c r="H215">
        <v>0</v>
      </c>
      <c r="I215" t="s">
        <v>288</v>
      </c>
      <c r="J215" t="s">
        <v>289</v>
      </c>
      <c r="K215" t="s">
        <v>290</v>
      </c>
      <c r="L215" s="36">
        <v>1704.5</v>
      </c>
      <c r="M215">
        <v>34.5</v>
      </c>
      <c r="N215" s="66">
        <v>2.07E-2</v>
      </c>
      <c r="O215" s="36">
        <v>1670</v>
      </c>
      <c r="P215" s="66">
        <v>2.06E-2</v>
      </c>
      <c r="Q215" s="36">
        <v>1677.5</v>
      </c>
      <c r="R215" s="36">
        <v>1709</v>
      </c>
      <c r="S215" s="36">
        <v>1671</v>
      </c>
      <c r="T215" s="66">
        <v>1.6E-2</v>
      </c>
      <c r="U215" s="66">
        <v>4.7000000000000002E-3</v>
      </c>
      <c r="V215" s="66">
        <v>-2.5999999999999999E-3</v>
      </c>
      <c r="W215" s="66">
        <v>0.02</v>
      </c>
      <c r="X215" s="1">
        <v>1807700</v>
      </c>
      <c r="Y215" s="1">
        <v>3062493</v>
      </c>
      <c r="Z215" s="1">
        <v>1308898</v>
      </c>
      <c r="AA215" t="s">
        <v>330</v>
      </c>
      <c r="AB215" t="s">
        <v>331</v>
      </c>
      <c r="AC215">
        <v>10.69</v>
      </c>
      <c r="AD215">
        <v>1.41</v>
      </c>
      <c r="AE215">
        <v>3.93</v>
      </c>
      <c r="AF215" t="s">
        <v>230</v>
      </c>
      <c r="AG215" s="1">
        <v>49100</v>
      </c>
      <c r="AH215" s="36">
        <v>1704.5</v>
      </c>
      <c r="AI215" s="1">
        <v>3000</v>
      </c>
      <c r="AJ215" s="36">
        <v>1704</v>
      </c>
      <c r="AK215" s="1">
        <v>5700</v>
      </c>
      <c r="AL215" s="2">
        <v>0.62361111111111112</v>
      </c>
      <c r="AN215" t="s">
        <v>293</v>
      </c>
      <c r="AO215" t="s">
        <v>332</v>
      </c>
      <c r="AQ215" t="str">
        <f t="shared" si="3"/>
        <v/>
      </c>
    </row>
    <row r="216" spans="1:43">
      <c r="A216" s="8">
        <v>46171</v>
      </c>
      <c r="B216">
        <v>3979.45</v>
      </c>
      <c r="C216">
        <v>1.98</v>
      </c>
      <c r="D216" s="1">
        <v>66480</v>
      </c>
      <c r="E216" s="6">
        <v>2.97</v>
      </c>
      <c r="F216" s="7">
        <v>3407</v>
      </c>
      <c r="G216" t="s">
        <v>37</v>
      </c>
      <c r="H216">
        <v>0</v>
      </c>
      <c r="I216" t="s">
        <v>288</v>
      </c>
      <c r="J216" t="s">
        <v>289</v>
      </c>
      <c r="K216" t="s">
        <v>290</v>
      </c>
      <c r="L216" s="36">
        <v>1790</v>
      </c>
      <c r="M216">
        <v>34.5</v>
      </c>
      <c r="N216" s="66">
        <v>1.9699999999999999E-2</v>
      </c>
      <c r="O216" s="36">
        <v>1755.5</v>
      </c>
      <c r="P216" s="66">
        <v>1.9599999999999999E-2</v>
      </c>
      <c r="Q216" s="36">
        <v>1767.5</v>
      </c>
      <c r="R216" s="36">
        <v>1802.5</v>
      </c>
      <c r="S216" s="36">
        <v>1765</v>
      </c>
      <c r="T216" s="66">
        <v>1.2699999999999999E-2</v>
      </c>
      <c r="U216" s="66">
        <v>2.8E-3</v>
      </c>
      <c r="V216" s="66">
        <v>-6.8999999999999999E-3</v>
      </c>
      <c r="W216" s="66">
        <v>1.41E-2</v>
      </c>
      <c r="X216" s="1">
        <v>2190600</v>
      </c>
      <c r="Y216" s="1">
        <v>3913892</v>
      </c>
      <c r="Z216" s="1">
        <v>2444695</v>
      </c>
      <c r="AA216" t="s">
        <v>333</v>
      </c>
      <c r="AB216" t="s">
        <v>334</v>
      </c>
      <c r="AC216">
        <v>15.16</v>
      </c>
      <c r="AD216">
        <v>1.1599999999999999</v>
      </c>
      <c r="AE216">
        <v>2.46</v>
      </c>
      <c r="AF216" t="s">
        <v>230</v>
      </c>
      <c r="AG216" s="1">
        <v>131600</v>
      </c>
      <c r="AH216" s="36">
        <v>1790.5</v>
      </c>
      <c r="AI216" s="1">
        <v>2300</v>
      </c>
      <c r="AJ216" s="36">
        <v>1790</v>
      </c>
      <c r="AK216" s="1">
        <v>1000</v>
      </c>
      <c r="AL216" s="2">
        <v>0.62361111111111112</v>
      </c>
      <c r="AM216" s="3">
        <v>46154</v>
      </c>
      <c r="AN216" t="s">
        <v>298</v>
      </c>
      <c r="AO216" t="s">
        <v>335</v>
      </c>
      <c r="AQ216" t="str">
        <f t="shared" si="3"/>
        <v/>
      </c>
    </row>
    <row r="217" spans="1:43">
      <c r="A217" s="8">
        <v>46171</v>
      </c>
      <c r="B217">
        <v>3979.45</v>
      </c>
      <c r="C217">
        <v>1.98</v>
      </c>
      <c r="D217" s="1">
        <v>66480</v>
      </c>
      <c r="E217" s="6">
        <v>2.97</v>
      </c>
      <c r="F217" s="7">
        <v>4008</v>
      </c>
      <c r="G217" t="s">
        <v>38</v>
      </c>
      <c r="H217">
        <v>0</v>
      </c>
      <c r="I217" t="s">
        <v>288</v>
      </c>
      <c r="J217" t="s">
        <v>289</v>
      </c>
      <c r="K217" t="s">
        <v>295</v>
      </c>
      <c r="L217" s="36">
        <v>1336</v>
      </c>
      <c r="M217">
        <v>13</v>
      </c>
      <c r="N217" s="66">
        <v>9.7999999999999997E-3</v>
      </c>
      <c r="O217" s="36">
        <v>1323</v>
      </c>
      <c r="P217" s="66">
        <v>9.7999999999999997E-3</v>
      </c>
      <c r="Q217" s="36">
        <v>1333</v>
      </c>
      <c r="R217" s="36">
        <v>1346</v>
      </c>
      <c r="S217" s="36">
        <v>1320</v>
      </c>
      <c r="T217" s="66">
        <v>2.2000000000000001E-3</v>
      </c>
      <c r="U217" s="66">
        <v>5.1999999999999998E-3</v>
      </c>
      <c r="V217" s="66">
        <v>-7.4000000000000003E-3</v>
      </c>
      <c r="W217" s="66">
        <v>1.21E-2</v>
      </c>
      <c r="X217" s="1">
        <v>167000</v>
      </c>
      <c r="Y217" s="1">
        <v>222640</v>
      </c>
      <c r="Z217" s="1">
        <v>86417</v>
      </c>
      <c r="AA217" t="s">
        <v>530</v>
      </c>
      <c r="AB217" t="s">
        <v>337</v>
      </c>
      <c r="AC217">
        <v>10.93</v>
      </c>
      <c r="AD217">
        <v>0.83</v>
      </c>
      <c r="AE217">
        <v>3.59</v>
      </c>
      <c r="AF217" t="s">
        <v>230</v>
      </c>
      <c r="AG217" s="1">
        <v>45500</v>
      </c>
      <c r="AH217" s="36">
        <v>1336</v>
      </c>
      <c r="AI217" s="1">
        <v>1400</v>
      </c>
      <c r="AJ217" s="36">
        <v>1335</v>
      </c>
      <c r="AK217">
        <v>500</v>
      </c>
      <c r="AL217" s="2">
        <v>0.62291666666666667</v>
      </c>
      <c r="AM217" s="3">
        <v>46154</v>
      </c>
      <c r="AN217" t="s">
        <v>298</v>
      </c>
      <c r="AO217" t="s">
        <v>335</v>
      </c>
      <c r="AQ217" t="str">
        <f t="shared" si="3"/>
        <v/>
      </c>
    </row>
    <row r="218" spans="1:43">
      <c r="A218" s="8">
        <v>46171</v>
      </c>
      <c r="B218">
        <v>3979.45</v>
      </c>
      <c r="C218">
        <v>1.98</v>
      </c>
      <c r="D218" s="1">
        <v>66480</v>
      </c>
      <c r="E218" s="6">
        <v>2.97</v>
      </c>
      <c r="F218" s="7">
        <v>4026</v>
      </c>
      <c r="G218" t="s">
        <v>39</v>
      </c>
      <c r="H218">
        <v>0</v>
      </c>
      <c r="I218" t="s">
        <v>314</v>
      </c>
      <c r="J218" t="s">
        <v>289</v>
      </c>
      <c r="K218" t="s">
        <v>295</v>
      </c>
      <c r="L218" s="36">
        <v>1935</v>
      </c>
      <c r="M218">
        <v>40</v>
      </c>
      <c r="N218" s="66">
        <v>2.1100000000000001E-2</v>
      </c>
      <c r="O218" s="36">
        <v>1895</v>
      </c>
      <c r="P218" s="66">
        <v>2.1100000000000001E-2</v>
      </c>
      <c r="Q218" s="36">
        <v>1895</v>
      </c>
      <c r="R218" s="36">
        <v>1941</v>
      </c>
      <c r="S218" s="36">
        <v>1882</v>
      </c>
      <c r="T218" s="66">
        <v>2.1100000000000001E-2</v>
      </c>
      <c r="U218" s="66">
        <v>1.78E-2</v>
      </c>
      <c r="V218" s="66">
        <v>-3.0000000000000001E-3</v>
      </c>
      <c r="W218" s="66">
        <v>2.81E-2</v>
      </c>
      <c r="X218" s="1">
        <v>44000</v>
      </c>
      <c r="Y218" s="1">
        <v>84321</v>
      </c>
      <c r="Z218" s="1">
        <v>17879</v>
      </c>
      <c r="AA218" t="s">
        <v>338</v>
      </c>
      <c r="AB218" t="s">
        <v>339</v>
      </c>
      <c r="AC218">
        <v>10.98</v>
      </c>
      <c r="AD218">
        <v>1.29</v>
      </c>
      <c r="AE218">
        <v>2.5299999999999998</v>
      </c>
      <c r="AF218" t="s">
        <v>230</v>
      </c>
      <c r="AG218">
        <v>0</v>
      </c>
      <c r="AH218" s="36">
        <v>1939</v>
      </c>
      <c r="AI218">
        <v>100</v>
      </c>
      <c r="AJ218" s="36">
        <v>1929</v>
      </c>
      <c r="AK218">
        <v>100</v>
      </c>
      <c r="AL218" s="2">
        <v>0.61736111111111114</v>
      </c>
      <c r="AM218" s="3">
        <v>46183</v>
      </c>
      <c r="AN218" t="s">
        <v>340</v>
      </c>
      <c r="AO218" t="s">
        <v>341</v>
      </c>
      <c r="AQ218" t="str">
        <f t="shared" si="3"/>
        <v/>
      </c>
    </row>
    <row r="219" spans="1:43">
      <c r="A219" s="8">
        <v>46171</v>
      </c>
      <c r="B219">
        <v>3979.45</v>
      </c>
      <c r="C219">
        <v>1.98</v>
      </c>
      <c r="D219" s="1">
        <v>66480</v>
      </c>
      <c r="E219" s="6">
        <v>2.97</v>
      </c>
      <c r="F219" s="7">
        <v>4062</v>
      </c>
      <c r="G219" t="s">
        <v>40</v>
      </c>
      <c r="H219">
        <v>0</v>
      </c>
      <c r="I219" t="s">
        <v>288</v>
      </c>
      <c r="J219" t="s">
        <v>289</v>
      </c>
      <c r="K219" t="s">
        <v>290</v>
      </c>
      <c r="L219" s="36">
        <v>21880</v>
      </c>
      <c r="M219" s="36">
        <v>2140</v>
      </c>
      <c r="N219" s="66">
        <v>0.1084</v>
      </c>
      <c r="O219" s="36">
        <v>19740</v>
      </c>
      <c r="P219" s="66">
        <v>0.1084</v>
      </c>
      <c r="Q219" s="36">
        <v>20000</v>
      </c>
      <c r="R219" s="36">
        <v>21935</v>
      </c>
      <c r="S219" s="36">
        <v>19505</v>
      </c>
      <c r="T219" s="66">
        <v>9.4E-2</v>
      </c>
      <c r="U219" s="66">
        <v>2.4799999999999999E-2</v>
      </c>
      <c r="V219" s="66">
        <v>-2.5000000000000001E-3</v>
      </c>
      <c r="W219" s="66">
        <v>0.1217</v>
      </c>
      <c r="X219" s="1">
        <v>7341300</v>
      </c>
      <c r="Y219" s="1">
        <v>154799500</v>
      </c>
      <c r="Z219" s="1">
        <v>6164057</v>
      </c>
      <c r="AA219" t="s">
        <v>342</v>
      </c>
      <c r="AB219" t="s">
        <v>343</v>
      </c>
      <c r="AC219">
        <v>105.34</v>
      </c>
      <c r="AD219">
        <v>11.1</v>
      </c>
      <c r="AE219">
        <v>0.16</v>
      </c>
      <c r="AF219" t="s">
        <v>230</v>
      </c>
      <c r="AG219" s="1">
        <v>44400</v>
      </c>
      <c r="AH219" s="36">
        <v>21885</v>
      </c>
      <c r="AI219">
        <v>900</v>
      </c>
      <c r="AJ219" s="36">
        <v>21875</v>
      </c>
      <c r="AK219">
        <v>300</v>
      </c>
      <c r="AL219" s="2">
        <v>0.62361111111111112</v>
      </c>
      <c r="AM219" s="3">
        <v>46153</v>
      </c>
      <c r="AN219" t="s">
        <v>298</v>
      </c>
      <c r="AO219" t="s">
        <v>344</v>
      </c>
      <c r="AQ219" t="str">
        <f t="shared" si="3"/>
        <v/>
      </c>
    </row>
    <row r="220" spans="1:43">
      <c r="A220" s="8">
        <v>46171</v>
      </c>
      <c r="B220">
        <v>3979.45</v>
      </c>
      <c r="C220">
        <v>1.98</v>
      </c>
      <c r="D220" s="1">
        <v>66480</v>
      </c>
      <c r="E220" s="6">
        <v>2.97</v>
      </c>
      <c r="F220" s="7">
        <v>4063</v>
      </c>
      <c r="G220" t="s">
        <v>41</v>
      </c>
      <c r="H220">
        <v>0</v>
      </c>
      <c r="I220" t="s">
        <v>288</v>
      </c>
      <c r="J220" t="s">
        <v>289</v>
      </c>
      <c r="K220" t="s">
        <v>295</v>
      </c>
      <c r="L220" s="36">
        <v>7804</v>
      </c>
      <c r="M220">
        <v>460</v>
      </c>
      <c r="N220" s="66">
        <v>6.2600000000000003E-2</v>
      </c>
      <c r="O220" s="36">
        <v>7344</v>
      </c>
      <c r="P220" s="66">
        <v>6.2600000000000003E-2</v>
      </c>
      <c r="Q220" s="36">
        <v>7494</v>
      </c>
      <c r="R220" s="36">
        <v>7904</v>
      </c>
      <c r="S220" s="36">
        <v>7451</v>
      </c>
      <c r="T220" s="66">
        <v>4.1300000000000003E-2</v>
      </c>
      <c r="U220" s="66">
        <v>1.06E-2</v>
      </c>
      <c r="V220" s="66">
        <v>-1.26E-2</v>
      </c>
      <c r="W220" s="66">
        <v>4.7300000000000002E-2</v>
      </c>
      <c r="X220" s="1">
        <v>8148600</v>
      </c>
      <c r="Y220" s="1">
        <v>62633274</v>
      </c>
      <c r="Z220" s="1">
        <v>15490907</v>
      </c>
      <c r="AA220" t="s">
        <v>345</v>
      </c>
      <c r="AB220" t="s">
        <v>346</v>
      </c>
      <c r="AC220">
        <v>28.97</v>
      </c>
      <c r="AD220">
        <v>3.25</v>
      </c>
      <c r="AE220">
        <v>1.36</v>
      </c>
      <c r="AF220" t="s">
        <v>230</v>
      </c>
      <c r="AG220" s="1">
        <v>133800</v>
      </c>
      <c r="AH220" s="36">
        <v>7805</v>
      </c>
      <c r="AI220">
        <v>200</v>
      </c>
      <c r="AJ220" s="36">
        <v>7804</v>
      </c>
      <c r="AK220">
        <v>300</v>
      </c>
      <c r="AL220" s="2">
        <v>0.62361111111111112</v>
      </c>
      <c r="AN220" t="s">
        <v>298</v>
      </c>
      <c r="AO220" t="s">
        <v>335</v>
      </c>
      <c r="AQ220" t="str">
        <f t="shared" si="3"/>
        <v/>
      </c>
    </row>
    <row r="221" spans="1:43">
      <c r="A221" s="8">
        <v>46171</v>
      </c>
      <c r="B221">
        <v>3979.45</v>
      </c>
      <c r="C221">
        <v>1.98</v>
      </c>
      <c r="D221" s="1">
        <v>66480</v>
      </c>
      <c r="E221" s="6">
        <v>2.97</v>
      </c>
      <c r="F221" s="7">
        <v>4068</v>
      </c>
      <c r="G221" t="s">
        <v>42</v>
      </c>
      <c r="H221">
        <v>0</v>
      </c>
      <c r="I221" t="s">
        <v>347</v>
      </c>
      <c r="J221" t="s">
        <v>323</v>
      </c>
      <c r="K221" t="s">
        <v>290</v>
      </c>
      <c r="L221" s="36">
        <v>1761</v>
      </c>
      <c r="M221">
        <v>6</v>
      </c>
      <c r="N221" s="66">
        <v>3.3999999999999998E-3</v>
      </c>
      <c r="O221" s="36">
        <v>1755</v>
      </c>
      <c r="P221" s="66">
        <v>3.3999999999999998E-3</v>
      </c>
      <c r="Q221" s="36">
        <v>1741</v>
      </c>
      <c r="R221" s="36">
        <v>1763</v>
      </c>
      <c r="S221" s="36">
        <v>1741</v>
      </c>
      <c r="T221" s="66">
        <v>1.14E-2</v>
      </c>
      <c r="U221" t="s">
        <v>230</v>
      </c>
      <c r="V221" s="66">
        <v>-1.1000000000000001E-3</v>
      </c>
      <c r="W221" s="66">
        <v>1.14E-2</v>
      </c>
      <c r="X221">
        <v>800</v>
      </c>
      <c r="Y221" s="1">
        <v>1407</v>
      </c>
      <c r="Z221" s="1">
        <v>3327</v>
      </c>
      <c r="AA221" t="s">
        <v>348</v>
      </c>
      <c r="AB221" t="s">
        <v>349</v>
      </c>
      <c r="AC221">
        <v>23.14</v>
      </c>
      <c r="AD221">
        <v>1.55</v>
      </c>
      <c r="AE221">
        <v>0</v>
      </c>
      <c r="AF221">
        <v>1.6</v>
      </c>
      <c r="AG221">
        <v>0</v>
      </c>
      <c r="AH221" s="36">
        <v>1762</v>
      </c>
      <c r="AI221">
        <v>100</v>
      </c>
      <c r="AJ221" s="36">
        <v>1756</v>
      </c>
      <c r="AK221">
        <v>200</v>
      </c>
      <c r="AL221" s="2">
        <v>0.46527777777777779</v>
      </c>
      <c r="AM221" s="3">
        <v>46156</v>
      </c>
      <c r="AN221" t="s">
        <v>350</v>
      </c>
      <c r="AO221" t="s">
        <v>351</v>
      </c>
      <c r="AQ221" t="str">
        <f t="shared" si="3"/>
        <v/>
      </c>
    </row>
    <row r="222" spans="1:43">
      <c r="A222" s="8">
        <v>46171</v>
      </c>
      <c r="B222">
        <v>3979.45</v>
      </c>
      <c r="C222">
        <v>1.98</v>
      </c>
      <c r="D222" s="1">
        <v>66480</v>
      </c>
      <c r="E222" s="6">
        <v>2.97</v>
      </c>
      <c r="F222" s="7">
        <v>4100</v>
      </c>
      <c r="G222" t="s">
        <v>43</v>
      </c>
      <c r="H222">
        <v>0</v>
      </c>
      <c r="I222" t="s">
        <v>314</v>
      </c>
      <c r="J222" t="s">
        <v>289</v>
      </c>
      <c r="K222" t="s">
        <v>290</v>
      </c>
      <c r="L222" s="36">
        <v>2009</v>
      </c>
      <c r="M222">
        <v>-113</v>
      </c>
      <c r="N222" s="66">
        <v>-5.33E-2</v>
      </c>
      <c r="O222" s="36">
        <v>2122</v>
      </c>
      <c r="P222" s="66">
        <v>-5.3199999999999997E-2</v>
      </c>
      <c r="Q222" s="36">
        <v>2199</v>
      </c>
      <c r="R222" s="36">
        <v>2219</v>
      </c>
      <c r="S222" s="36">
        <v>1948</v>
      </c>
      <c r="T222" s="66">
        <v>-8.6400000000000005E-2</v>
      </c>
      <c r="U222" s="66">
        <v>-1.03E-2</v>
      </c>
      <c r="V222" s="66">
        <v>-9.4600000000000004E-2</v>
      </c>
      <c r="W222" s="66">
        <v>3.1300000000000001E-2</v>
      </c>
      <c r="X222" s="1">
        <v>788000</v>
      </c>
      <c r="Y222" s="1">
        <v>1618849</v>
      </c>
      <c r="Z222" s="1">
        <v>12253</v>
      </c>
      <c r="AA222" t="s">
        <v>531</v>
      </c>
      <c r="AB222" t="s">
        <v>353</v>
      </c>
      <c r="AC222">
        <v>23.25</v>
      </c>
      <c r="AD222">
        <v>1.28</v>
      </c>
      <c r="AE222">
        <v>0</v>
      </c>
      <c r="AF222" t="s">
        <v>230</v>
      </c>
      <c r="AG222" s="1">
        <v>1500</v>
      </c>
      <c r="AH222" s="36">
        <v>2010</v>
      </c>
      <c r="AI222">
        <v>100</v>
      </c>
      <c r="AJ222" s="36">
        <v>2000</v>
      </c>
      <c r="AK222">
        <v>100</v>
      </c>
      <c r="AL222" s="2">
        <v>0.62361111111111112</v>
      </c>
      <c r="AM222" s="3">
        <v>46157</v>
      </c>
      <c r="AN222" t="s">
        <v>298</v>
      </c>
      <c r="AO222" t="s">
        <v>335</v>
      </c>
      <c r="AQ222" t="str">
        <f t="shared" si="3"/>
        <v/>
      </c>
    </row>
    <row r="223" spans="1:43">
      <c r="A223" s="8">
        <v>46171</v>
      </c>
      <c r="B223">
        <v>3979.45</v>
      </c>
      <c r="C223">
        <v>1.98</v>
      </c>
      <c r="D223" s="1">
        <v>66480</v>
      </c>
      <c r="E223" s="6">
        <v>2.97</v>
      </c>
      <c r="F223" s="7">
        <v>4182</v>
      </c>
      <c r="G223" t="s">
        <v>44</v>
      </c>
      <c r="H223">
        <v>0</v>
      </c>
      <c r="I223" t="s">
        <v>288</v>
      </c>
      <c r="J223" t="s">
        <v>289</v>
      </c>
      <c r="K223" t="s">
        <v>295</v>
      </c>
      <c r="L223" s="36">
        <v>5621</v>
      </c>
      <c r="M223">
        <v>230</v>
      </c>
      <c r="N223" s="66">
        <v>4.2700000000000002E-2</v>
      </c>
      <c r="O223" s="36">
        <v>5391</v>
      </c>
      <c r="P223" s="66">
        <v>4.2599999999999999E-2</v>
      </c>
      <c r="Q223" s="36">
        <v>5520</v>
      </c>
      <c r="R223" s="36">
        <v>5626</v>
      </c>
      <c r="S223" s="36">
        <v>5450</v>
      </c>
      <c r="T223" s="66">
        <v>1.8200000000000001E-2</v>
      </c>
      <c r="U223" s="66">
        <v>7.4999999999999997E-3</v>
      </c>
      <c r="V223" s="66">
        <v>-8.0000000000000004E-4</v>
      </c>
      <c r="W223" s="66">
        <v>3.1300000000000001E-2</v>
      </c>
      <c r="X223" s="1">
        <v>736900</v>
      </c>
      <c r="Y223" s="1">
        <v>4086212</v>
      </c>
      <c r="Z223" s="1">
        <v>1189890</v>
      </c>
      <c r="AA223" t="s">
        <v>354</v>
      </c>
      <c r="AB223" t="s">
        <v>355</v>
      </c>
      <c r="AC223">
        <v>23.82</v>
      </c>
      <c r="AD223">
        <v>1.69</v>
      </c>
      <c r="AE223">
        <v>1.96</v>
      </c>
      <c r="AF223" t="s">
        <v>230</v>
      </c>
      <c r="AG223" s="1">
        <v>17000</v>
      </c>
      <c r="AH223" s="36">
        <v>5625</v>
      </c>
      <c r="AI223">
        <v>600</v>
      </c>
      <c r="AJ223" s="36">
        <v>5623</v>
      </c>
      <c r="AK223">
        <v>100</v>
      </c>
      <c r="AL223" s="2">
        <v>0.62361111111111112</v>
      </c>
      <c r="AM223" s="3">
        <v>46155</v>
      </c>
      <c r="AN223" t="s">
        <v>298</v>
      </c>
      <c r="AO223" t="s">
        <v>335</v>
      </c>
      <c r="AQ223" t="str">
        <f t="shared" si="3"/>
        <v/>
      </c>
    </row>
    <row r="224" spans="1:43">
      <c r="A224" s="8">
        <v>46171</v>
      </c>
      <c r="B224">
        <v>3979.45</v>
      </c>
      <c r="C224">
        <v>1.98</v>
      </c>
      <c r="D224" s="1">
        <v>66480</v>
      </c>
      <c r="E224" s="6">
        <v>2.97</v>
      </c>
      <c r="F224" s="7">
        <v>4188</v>
      </c>
      <c r="G224" t="s">
        <v>45</v>
      </c>
      <c r="H224">
        <v>0</v>
      </c>
      <c r="I224" t="s">
        <v>288</v>
      </c>
      <c r="J224" t="s">
        <v>289</v>
      </c>
      <c r="K224" t="s">
        <v>295</v>
      </c>
      <c r="L224" s="36">
        <v>1154.5</v>
      </c>
      <c r="M224">
        <v>38</v>
      </c>
      <c r="N224" s="66">
        <v>3.4000000000000002E-2</v>
      </c>
      <c r="O224" s="36">
        <v>1116.5</v>
      </c>
      <c r="P224" s="66">
        <v>3.4000000000000002E-2</v>
      </c>
      <c r="Q224" s="36">
        <v>1135</v>
      </c>
      <c r="R224" s="36">
        <v>1163</v>
      </c>
      <c r="S224" s="36">
        <v>1117.5</v>
      </c>
      <c r="T224" s="66">
        <v>1.7100000000000001E-2</v>
      </c>
      <c r="U224" s="66">
        <v>3.8999999999999998E-3</v>
      </c>
      <c r="V224" s="66">
        <v>-7.3000000000000001E-3</v>
      </c>
      <c r="W224" s="66">
        <v>3.3099999999999997E-2</v>
      </c>
      <c r="X224" s="1">
        <v>4044000</v>
      </c>
      <c r="Y224" s="1">
        <v>4627702</v>
      </c>
      <c r="Z224" s="1">
        <v>1664173</v>
      </c>
      <c r="AA224" t="s">
        <v>356</v>
      </c>
      <c r="AB224" t="s">
        <v>357</v>
      </c>
      <c r="AC224">
        <v>12.34</v>
      </c>
      <c r="AD224">
        <v>0.89</v>
      </c>
      <c r="AE224">
        <v>2.77</v>
      </c>
      <c r="AF224" t="s">
        <v>230</v>
      </c>
      <c r="AG224" s="1">
        <v>337000</v>
      </c>
      <c r="AH224" s="36">
        <v>1155</v>
      </c>
      <c r="AI224" s="1">
        <v>3800</v>
      </c>
      <c r="AJ224" s="36">
        <v>1154</v>
      </c>
      <c r="AK224" s="1">
        <v>5000</v>
      </c>
      <c r="AL224" s="2">
        <v>0.62291666666666667</v>
      </c>
      <c r="AM224" s="3">
        <v>46155</v>
      </c>
      <c r="AN224" t="s">
        <v>298</v>
      </c>
      <c r="AO224" t="s">
        <v>335</v>
      </c>
      <c r="AQ224" t="str">
        <f t="shared" si="3"/>
        <v/>
      </c>
    </row>
    <row r="225" spans="1:43">
      <c r="A225" s="8">
        <v>46171</v>
      </c>
      <c r="B225">
        <v>3979.45</v>
      </c>
      <c r="C225">
        <v>1.98</v>
      </c>
      <c r="D225" s="1">
        <v>66480</v>
      </c>
      <c r="E225" s="6">
        <v>2.97</v>
      </c>
      <c r="F225" s="7">
        <v>4220</v>
      </c>
      <c r="G225" t="s">
        <v>46</v>
      </c>
      <c r="H225">
        <v>0</v>
      </c>
      <c r="I225" t="s">
        <v>288</v>
      </c>
      <c r="J225" t="s">
        <v>289</v>
      </c>
      <c r="K225" t="s">
        <v>295</v>
      </c>
      <c r="L225" s="36">
        <v>1592</v>
      </c>
      <c r="M225">
        <v>37</v>
      </c>
      <c r="N225" s="66">
        <v>2.3800000000000002E-2</v>
      </c>
      <c r="O225" s="36">
        <v>1555</v>
      </c>
      <c r="P225" s="66">
        <v>2.3699999999999999E-2</v>
      </c>
      <c r="Q225" s="36">
        <v>1554</v>
      </c>
      <c r="R225" s="36">
        <v>1596</v>
      </c>
      <c r="S225" s="36">
        <v>1545</v>
      </c>
      <c r="T225" s="66">
        <v>2.4400000000000002E-2</v>
      </c>
      <c r="U225" s="66">
        <v>7.4999999999999997E-3</v>
      </c>
      <c r="V225" s="66">
        <v>-2.5000000000000001E-3</v>
      </c>
      <c r="W225" s="66">
        <v>3.04E-2</v>
      </c>
      <c r="X225" s="1">
        <v>75600</v>
      </c>
      <c r="Y225" s="1">
        <v>118998</v>
      </c>
      <c r="Z225" s="1">
        <v>81629</v>
      </c>
      <c r="AA225" t="s">
        <v>358</v>
      </c>
      <c r="AB225" t="s">
        <v>359</v>
      </c>
      <c r="AC225">
        <v>11.14</v>
      </c>
      <c r="AD225">
        <v>1.1200000000000001</v>
      </c>
      <c r="AE225">
        <v>3.39</v>
      </c>
      <c r="AF225" t="s">
        <v>230</v>
      </c>
      <c r="AG225" s="1">
        <v>14200</v>
      </c>
      <c r="AH225" s="36">
        <v>1593</v>
      </c>
      <c r="AI225">
        <v>100</v>
      </c>
      <c r="AJ225" s="36">
        <v>1591</v>
      </c>
      <c r="AK225">
        <v>300</v>
      </c>
      <c r="AL225" s="2">
        <v>0.62222222222222223</v>
      </c>
      <c r="AM225" s="3">
        <v>46142</v>
      </c>
      <c r="AN225" t="s">
        <v>298</v>
      </c>
      <c r="AO225" t="s">
        <v>335</v>
      </c>
      <c r="AQ225" t="str">
        <f t="shared" si="3"/>
        <v/>
      </c>
    </row>
    <row r="226" spans="1:43">
      <c r="A226" s="8">
        <v>46171</v>
      </c>
      <c r="B226">
        <v>3979.45</v>
      </c>
      <c r="C226">
        <v>1.98</v>
      </c>
      <c r="D226" s="1">
        <v>66480</v>
      </c>
      <c r="E226" s="6">
        <v>2.97</v>
      </c>
      <c r="F226" s="7">
        <v>4334</v>
      </c>
      <c r="G226" t="s">
        <v>47</v>
      </c>
      <c r="H226">
        <v>0</v>
      </c>
      <c r="I226" t="s">
        <v>314</v>
      </c>
      <c r="J226" t="s">
        <v>323</v>
      </c>
      <c r="K226" t="s">
        <v>295</v>
      </c>
      <c r="L226">
        <v>398</v>
      </c>
      <c r="M226">
        <v>0</v>
      </c>
      <c r="N226" s="66">
        <v>0</v>
      </c>
      <c r="O226">
        <v>398</v>
      </c>
      <c r="P226" s="66">
        <v>0</v>
      </c>
      <c r="Q226">
        <v>397</v>
      </c>
      <c r="R226">
        <v>400</v>
      </c>
      <c r="S226">
        <v>395</v>
      </c>
      <c r="T226" s="66">
        <v>2.5000000000000001E-3</v>
      </c>
      <c r="U226" s="66">
        <v>7.4999999999999997E-3</v>
      </c>
      <c r="V226" s="66">
        <v>-5.0000000000000001E-3</v>
      </c>
      <c r="W226" s="66">
        <v>7.4999999999999997E-3</v>
      </c>
      <c r="X226" s="1">
        <v>7400</v>
      </c>
      <c r="Y226" s="1">
        <v>2941</v>
      </c>
      <c r="Z226" s="1">
        <v>4416</v>
      </c>
      <c r="AA226" t="s">
        <v>360</v>
      </c>
      <c r="AB226" t="s">
        <v>361</v>
      </c>
      <c r="AC226">
        <v>11.95</v>
      </c>
      <c r="AD226">
        <v>1.31</v>
      </c>
      <c r="AE226">
        <v>2.5099999999999998</v>
      </c>
      <c r="AF226">
        <v>0.1</v>
      </c>
      <c r="AG226">
        <v>400</v>
      </c>
      <c r="AH226">
        <v>400</v>
      </c>
      <c r="AI226">
        <v>300</v>
      </c>
      <c r="AJ226">
        <v>398</v>
      </c>
      <c r="AK226">
        <v>600</v>
      </c>
      <c r="AL226" s="2">
        <v>0.59930555555555554</v>
      </c>
      <c r="AM226" s="3">
        <v>46183</v>
      </c>
      <c r="AN226" t="s">
        <v>306</v>
      </c>
      <c r="AO226" t="s">
        <v>351</v>
      </c>
      <c r="AQ226" t="str">
        <f t="shared" si="3"/>
        <v/>
      </c>
    </row>
    <row r="227" spans="1:43">
      <c r="A227" s="8">
        <v>46171</v>
      </c>
      <c r="B227">
        <v>3979.45</v>
      </c>
      <c r="C227">
        <v>1.98</v>
      </c>
      <c r="D227" s="1">
        <v>66480</v>
      </c>
      <c r="E227" s="6">
        <v>2.97</v>
      </c>
      <c r="F227" s="7">
        <v>4523</v>
      </c>
      <c r="G227" t="s">
        <v>48</v>
      </c>
      <c r="H227">
        <v>0</v>
      </c>
      <c r="I227" t="s">
        <v>288</v>
      </c>
      <c r="J227" t="s">
        <v>289</v>
      </c>
      <c r="K227" t="s">
        <v>290</v>
      </c>
      <c r="L227" s="36">
        <v>3978</v>
      </c>
      <c r="M227">
        <v>77</v>
      </c>
      <c r="N227" s="66">
        <v>1.9699999999999999E-2</v>
      </c>
      <c r="O227" s="36">
        <v>3901</v>
      </c>
      <c r="P227" s="66">
        <v>1.9699999999999999E-2</v>
      </c>
      <c r="Q227" s="36">
        <v>3901</v>
      </c>
      <c r="R227" s="36">
        <v>3992</v>
      </c>
      <c r="S227" s="36">
        <v>3901</v>
      </c>
      <c r="T227" s="66">
        <v>1.9699999999999999E-2</v>
      </c>
      <c r="U227" s="66">
        <v>1.06E-2</v>
      </c>
      <c r="V227" s="66">
        <v>-3.5000000000000001E-3</v>
      </c>
      <c r="W227" s="66">
        <v>1.9699999999999999E-2</v>
      </c>
      <c r="X227" s="1">
        <v>1380400</v>
      </c>
      <c r="Y227" s="1">
        <v>5455266</v>
      </c>
      <c r="Z227" s="1">
        <v>1160180</v>
      </c>
      <c r="AA227" t="s">
        <v>362</v>
      </c>
      <c r="AB227" t="s">
        <v>532</v>
      </c>
      <c r="AC227">
        <v>21.47</v>
      </c>
      <c r="AD227">
        <v>1.24</v>
      </c>
      <c r="AE227">
        <v>4.0199999999999996</v>
      </c>
      <c r="AF227" t="s">
        <v>230</v>
      </c>
      <c r="AG227" s="1">
        <v>103900</v>
      </c>
      <c r="AH227" s="36">
        <v>3978</v>
      </c>
      <c r="AI227">
        <v>700</v>
      </c>
      <c r="AJ227" s="36">
        <v>3977</v>
      </c>
      <c r="AK227" s="1">
        <v>1200</v>
      </c>
      <c r="AL227" s="2">
        <v>0.62291666666666667</v>
      </c>
      <c r="AM227" s="3">
        <v>46157</v>
      </c>
      <c r="AN227" t="s">
        <v>298</v>
      </c>
      <c r="AO227" t="s">
        <v>364</v>
      </c>
      <c r="AQ227" t="str">
        <f t="shared" si="3"/>
        <v/>
      </c>
    </row>
    <row r="228" spans="1:43">
      <c r="A228" s="8">
        <v>46171</v>
      </c>
      <c r="B228">
        <v>3979.45</v>
      </c>
      <c r="C228">
        <v>1.98</v>
      </c>
      <c r="D228" s="1">
        <v>66480</v>
      </c>
      <c r="E228" s="6">
        <v>2.97</v>
      </c>
      <c r="F228" s="7">
        <v>4528</v>
      </c>
      <c r="G228" t="s">
        <v>49</v>
      </c>
      <c r="H228">
        <v>0</v>
      </c>
      <c r="I228" t="s">
        <v>288</v>
      </c>
      <c r="J228" t="s">
        <v>289</v>
      </c>
      <c r="K228" t="s">
        <v>295</v>
      </c>
      <c r="L228" s="36">
        <v>2412</v>
      </c>
      <c r="M228">
        <v>12.5</v>
      </c>
      <c r="N228" s="66">
        <v>5.1999999999999998E-3</v>
      </c>
      <c r="O228" s="36">
        <v>2399.5</v>
      </c>
      <c r="P228" s="66">
        <v>5.1999999999999998E-3</v>
      </c>
      <c r="Q228" s="36">
        <v>2406</v>
      </c>
      <c r="R228" s="36">
        <v>2418.5</v>
      </c>
      <c r="S228" s="36">
        <v>2385</v>
      </c>
      <c r="T228" s="66">
        <v>2.3999999999999998E-3</v>
      </c>
      <c r="U228" s="66">
        <v>9.4000000000000004E-3</v>
      </c>
      <c r="V228" s="66">
        <v>-2.5999999999999999E-3</v>
      </c>
      <c r="W228" s="66">
        <v>1.1299999999999999E-2</v>
      </c>
      <c r="X228" s="1">
        <v>583100</v>
      </c>
      <c r="Y228" s="1">
        <v>1401702</v>
      </c>
      <c r="Z228" s="1">
        <v>1202847</v>
      </c>
      <c r="AA228" t="s">
        <v>365</v>
      </c>
      <c r="AB228" t="s">
        <v>366</v>
      </c>
      <c r="AC228">
        <v>15.96</v>
      </c>
      <c r="AD228">
        <v>1.33</v>
      </c>
      <c r="AE228">
        <v>3.32</v>
      </c>
      <c r="AF228" t="s">
        <v>230</v>
      </c>
      <c r="AG228" s="1">
        <v>91800</v>
      </c>
      <c r="AH228" s="36">
        <v>2412</v>
      </c>
      <c r="AI228">
        <v>200</v>
      </c>
      <c r="AJ228" s="36">
        <v>2411.5</v>
      </c>
      <c r="AK228">
        <v>300</v>
      </c>
      <c r="AL228" s="2">
        <v>0.62361111111111112</v>
      </c>
      <c r="AM228" s="3">
        <v>46150</v>
      </c>
      <c r="AN228" t="s">
        <v>298</v>
      </c>
      <c r="AO228" t="s">
        <v>364</v>
      </c>
      <c r="AQ228" t="str">
        <f t="shared" si="3"/>
        <v/>
      </c>
    </row>
    <row r="229" spans="1:43">
      <c r="A229" s="8">
        <v>46171</v>
      </c>
      <c r="B229">
        <v>3979.45</v>
      </c>
      <c r="C229">
        <v>1.98</v>
      </c>
      <c r="D229" s="1">
        <v>66480</v>
      </c>
      <c r="E229" s="6">
        <v>2.97</v>
      </c>
      <c r="F229" s="7">
        <v>4661</v>
      </c>
      <c r="G229" t="s">
        <v>50</v>
      </c>
      <c r="H229">
        <v>0</v>
      </c>
      <c r="I229" t="s">
        <v>288</v>
      </c>
      <c r="J229" t="s">
        <v>289</v>
      </c>
      <c r="K229" t="s">
        <v>295</v>
      </c>
      <c r="L229" s="36">
        <v>2296</v>
      </c>
      <c r="M229">
        <v>46</v>
      </c>
      <c r="N229" s="66">
        <v>2.0400000000000001E-2</v>
      </c>
      <c r="O229" s="36">
        <v>2250</v>
      </c>
      <c r="P229" s="66">
        <v>2.0400000000000001E-2</v>
      </c>
      <c r="Q229" s="36">
        <v>2260</v>
      </c>
      <c r="R229" s="36">
        <v>2327</v>
      </c>
      <c r="S229" s="36">
        <v>2257</v>
      </c>
      <c r="T229" s="66">
        <v>1.5900000000000001E-2</v>
      </c>
      <c r="U229" s="66">
        <v>-6.0000000000000001E-3</v>
      </c>
      <c r="V229" s="66">
        <v>-1.3299999999999999E-2</v>
      </c>
      <c r="W229" s="66">
        <v>1.72E-2</v>
      </c>
      <c r="X229" s="1">
        <v>5039300</v>
      </c>
      <c r="Y229" s="1">
        <v>11599256</v>
      </c>
      <c r="Z229" s="1">
        <v>4133835</v>
      </c>
      <c r="AA229" t="s">
        <v>367</v>
      </c>
      <c r="AB229" t="s">
        <v>368</v>
      </c>
      <c r="AC229">
        <v>32.15</v>
      </c>
      <c r="AD229">
        <v>3.42</v>
      </c>
      <c r="AE229">
        <v>0.7</v>
      </c>
      <c r="AF229" t="s">
        <v>230</v>
      </c>
      <c r="AG229" s="1">
        <v>451200</v>
      </c>
      <c r="AH229" s="36">
        <v>2296.5</v>
      </c>
      <c r="AI229" s="1">
        <v>1600</v>
      </c>
      <c r="AJ229" s="36">
        <v>2296</v>
      </c>
      <c r="AK229" s="1">
        <v>2500</v>
      </c>
      <c r="AL229" s="2">
        <v>0.62361111111111112</v>
      </c>
      <c r="AN229" t="s">
        <v>298</v>
      </c>
      <c r="AO229" t="s">
        <v>313</v>
      </c>
      <c r="AQ229" t="str">
        <f t="shared" si="3"/>
        <v/>
      </c>
    </row>
    <row r="230" spans="1:43">
      <c r="A230" s="8">
        <v>46171</v>
      </c>
      <c r="B230">
        <v>3979.45</v>
      </c>
      <c r="C230">
        <v>1.98</v>
      </c>
      <c r="D230" s="1">
        <v>66480</v>
      </c>
      <c r="E230" s="6">
        <v>2.97</v>
      </c>
      <c r="F230" s="7">
        <v>5020</v>
      </c>
      <c r="G230" t="s">
        <v>51</v>
      </c>
      <c r="H230">
        <v>0</v>
      </c>
      <c r="I230" t="s">
        <v>288</v>
      </c>
      <c r="J230" t="s">
        <v>289</v>
      </c>
      <c r="K230" t="s">
        <v>290</v>
      </c>
      <c r="L230" s="36">
        <v>1298.5</v>
      </c>
      <c r="M230">
        <v>7</v>
      </c>
      <c r="N230" s="66">
        <v>5.4000000000000003E-3</v>
      </c>
      <c r="O230" s="36">
        <v>1291.5</v>
      </c>
      <c r="P230" s="66">
        <v>5.4000000000000003E-3</v>
      </c>
      <c r="Q230" s="36">
        <v>1288.5</v>
      </c>
      <c r="R230" s="36">
        <v>1302</v>
      </c>
      <c r="S230" s="36">
        <v>1280.5</v>
      </c>
      <c r="T230" s="66">
        <v>7.7000000000000002E-3</v>
      </c>
      <c r="U230" s="66">
        <v>3.0000000000000001E-3</v>
      </c>
      <c r="V230" s="66">
        <v>-2.5999999999999999E-3</v>
      </c>
      <c r="W230" s="66">
        <v>1.4E-2</v>
      </c>
      <c r="X230" s="1">
        <v>3686600</v>
      </c>
      <c r="Y230" s="1">
        <v>4770299</v>
      </c>
      <c r="Z230" s="1">
        <v>3514736</v>
      </c>
      <c r="AA230" t="s">
        <v>369</v>
      </c>
      <c r="AB230" t="s">
        <v>370</v>
      </c>
      <c r="AC230">
        <v>8.41</v>
      </c>
      <c r="AD230">
        <v>1.03</v>
      </c>
      <c r="AE230">
        <v>2.62</v>
      </c>
      <c r="AF230" t="s">
        <v>230</v>
      </c>
      <c r="AG230" s="1">
        <v>648000</v>
      </c>
      <c r="AH230" s="36">
        <v>1298.5</v>
      </c>
      <c r="AI230" s="1">
        <v>5700</v>
      </c>
      <c r="AJ230" s="36">
        <v>1298</v>
      </c>
      <c r="AK230" s="1">
        <v>2900</v>
      </c>
      <c r="AL230" s="2">
        <v>0.62361111111111112</v>
      </c>
      <c r="AM230" s="3">
        <v>46156</v>
      </c>
      <c r="AN230" t="s">
        <v>298</v>
      </c>
      <c r="AO230" t="s">
        <v>371</v>
      </c>
      <c r="AQ230" t="str">
        <f t="shared" si="3"/>
        <v/>
      </c>
    </row>
    <row r="231" spans="1:43">
      <c r="A231" s="8">
        <v>46171</v>
      </c>
      <c r="B231">
        <v>3979.45</v>
      </c>
      <c r="C231">
        <v>1.98</v>
      </c>
      <c r="D231" s="1">
        <v>66480</v>
      </c>
      <c r="E231" s="6">
        <v>2.97</v>
      </c>
      <c r="F231" s="7">
        <v>5201</v>
      </c>
      <c r="G231" t="s">
        <v>52</v>
      </c>
      <c r="H231">
        <v>0</v>
      </c>
      <c r="I231" t="s">
        <v>288</v>
      </c>
      <c r="J231" t="s">
        <v>289</v>
      </c>
      <c r="K231" t="s">
        <v>290</v>
      </c>
      <c r="L231" s="36">
        <v>6952</v>
      </c>
      <c r="M231">
        <v>69</v>
      </c>
      <c r="N231" s="66">
        <v>0.01</v>
      </c>
      <c r="O231" s="36">
        <v>6883</v>
      </c>
      <c r="P231" s="66">
        <v>0.01</v>
      </c>
      <c r="Q231" s="36">
        <v>6893</v>
      </c>
      <c r="R231" s="36">
        <v>6980</v>
      </c>
      <c r="S231" s="36">
        <v>6840</v>
      </c>
      <c r="T231" s="66">
        <v>8.5000000000000006E-3</v>
      </c>
      <c r="U231" s="66">
        <v>1.6999999999999999E-3</v>
      </c>
      <c r="V231" s="66">
        <v>-4.0000000000000001E-3</v>
      </c>
      <c r="W231" s="66">
        <v>1.6299999999999999E-2</v>
      </c>
      <c r="X231" s="1">
        <v>1109700</v>
      </c>
      <c r="Y231" s="1">
        <v>7691070</v>
      </c>
      <c r="Z231" s="1">
        <v>1511605</v>
      </c>
      <c r="AA231" t="s">
        <v>519</v>
      </c>
      <c r="AB231" t="s">
        <v>373</v>
      </c>
      <c r="AC231">
        <v>19.170000000000002</v>
      </c>
      <c r="AD231">
        <v>0.99</v>
      </c>
      <c r="AE231">
        <v>3.02</v>
      </c>
      <c r="AF231" t="s">
        <v>230</v>
      </c>
      <c r="AG231" s="1">
        <v>86900</v>
      </c>
      <c r="AH231" s="36">
        <v>6953</v>
      </c>
      <c r="AI231">
        <v>400</v>
      </c>
      <c r="AJ231" s="36">
        <v>6951</v>
      </c>
      <c r="AK231">
        <v>900</v>
      </c>
      <c r="AL231" s="2">
        <v>0.62361111111111112</v>
      </c>
      <c r="AM231" s="3">
        <v>46154</v>
      </c>
      <c r="AN231" t="s">
        <v>293</v>
      </c>
      <c r="AO231" t="s">
        <v>341</v>
      </c>
      <c r="AQ231" t="str">
        <f t="shared" si="3"/>
        <v/>
      </c>
    </row>
    <row r="232" spans="1:43">
      <c r="A232" s="8">
        <v>46171</v>
      </c>
      <c r="B232">
        <v>3979.45</v>
      </c>
      <c r="C232">
        <v>1.98</v>
      </c>
      <c r="D232" s="1">
        <v>66480</v>
      </c>
      <c r="E232" s="6">
        <v>2.97</v>
      </c>
      <c r="F232" s="7">
        <v>5302</v>
      </c>
      <c r="G232" t="s">
        <v>53</v>
      </c>
      <c r="H232">
        <v>0</v>
      </c>
      <c r="I232" t="s">
        <v>288</v>
      </c>
      <c r="J232" t="s">
        <v>289</v>
      </c>
      <c r="K232" t="s">
        <v>295</v>
      </c>
      <c r="L232" s="36">
        <v>4750</v>
      </c>
      <c r="M232">
        <v>-10</v>
      </c>
      <c r="N232" s="66">
        <v>-2.0999999999999999E-3</v>
      </c>
      <c r="O232" s="36">
        <v>4760</v>
      </c>
      <c r="P232" s="66">
        <v>-2.0999999999999999E-3</v>
      </c>
      <c r="Q232" s="36">
        <v>4795</v>
      </c>
      <c r="R232" s="36">
        <v>4830</v>
      </c>
      <c r="S232" s="36">
        <v>4750</v>
      </c>
      <c r="T232" s="66">
        <v>-9.2999999999999992E-3</v>
      </c>
      <c r="U232" s="66">
        <v>-6.1999999999999998E-3</v>
      </c>
      <c r="V232" s="66">
        <v>-1.6500000000000001E-2</v>
      </c>
      <c r="W232" s="66">
        <v>0</v>
      </c>
      <c r="X232" s="1">
        <v>35100</v>
      </c>
      <c r="Y232" s="1">
        <v>167650</v>
      </c>
      <c r="Z232" s="1">
        <v>56204</v>
      </c>
      <c r="AA232" t="s">
        <v>374</v>
      </c>
      <c r="AB232" t="s">
        <v>375</v>
      </c>
      <c r="AC232">
        <v>19.32</v>
      </c>
      <c r="AD232">
        <v>0.96</v>
      </c>
      <c r="AE232">
        <v>4.21</v>
      </c>
      <c r="AF232" t="s">
        <v>230</v>
      </c>
      <c r="AG232" s="1">
        <v>17100</v>
      </c>
      <c r="AH232" s="36">
        <v>4755</v>
      </c>
      <c r="AI232">
        <v>700</v>
      </c>
      <c r="AJ232" s="36">
        <v>4750</v>
      </c>
      <c r="AK232">
        <v>500</v>
      </c>
      <c r="AL232" s="2">
        <v>0.62222222222222223</v>
      </c>
      <c r="AM232" s="3">
        <v>46150</v>
      </c>
      <c r="AN232" t="s">
        <v>293</v>
      </c>
      <c r="AO232" t="s">
        <v>341</v>
      </c>
      <c r="AQ232" t="str">
        <f t="shared" si="3"/>
        <v/>
      </c>
    </row>
    <row r="233" spans="1:43">
      <c r="A233" s="8">
        <v>46171</v>
      </c>
      <c r="B233">
        <v>3979.45</v>
      </c>
      <c r="C233">
        <v>1.98</v>
      </c>
      <c r="D233" s="1">
        <v>66480</v>
      </c>
      <c r="E233" s="6">
        <v>2.97</v>
      </c>
      <c r="F233" s="7">
        <v>5310</v>
      </c>
      <c r="G233" t="s">
        <v>54</v>
      </c>
      <c r="H233">
        <v>0</v>
      </c>
      <c r="I233" t="s">
        <v>288</v>
      </c>
      <c r="J233" t="s">
        <v>289</v>
      </c>
      <c r="K233" t="s">
        <v>295</v>
      </c>
      <c r="L233" s="36">
        <v>7610</v>
      </c>
      <c r="M233">
        <v>220</v>
      </c>
      <c r="N233" s="66">
        <v>2.98E-2</v>
      </c>
      <c r="O233" s="36">
        <v>7390</v>
      </c>
      <c r="P233" s="66">
        <v>2.9700000000000001E-2</v>
      </c>
      <c r="Q233" s="36">
        <v>7540</v>
      </c>
      <c r="R233" s="36">
        <v>7640</v>
      </c>
      <c r="S233" s="36">
        <v>7400</v>
      </c>
      <c r="T233" s="66">
        <v>9.1999999999999998E-3</v>
      </c>
      <c r="U233" s="66">
        <v>9.1999999999999998E-3</v>
      </c>
      <c r="V233" s="66">
        <v>-3.8999999999999998E-3</v>
      </c>
      <c r="W233" s="66">
        <v>2.8299999999999999E-2</v>
      </c>
      <c r="X233" s="1">
        <v>83300</v>
      </c>
      <c r="Y233" s="1">
        <v>627776</v>
      </c>
      <c r="Z233" s="1">
        <v>159753</v>
      </c>
      <c r="AA233" t="s">
        <v>376</v>
      </c>
      <c r="AB233" t="s">
        <v>377</v>
      </c>
      <c r="AC233">
        <v>31.92</v>
      </c>
      <c r="AD233">
        <v>1.63</v>
      </c>
      <c r="AE233">
        <v>1.91</v>
      </c>
      <c r="AF233" t="s">
        <v>230</v>
      </c>
      <c r="AG233" s="1">
        <v>1400</v>
      </c>
      <c r="AH233" s="36">
        <v>7620</v>
      </c>
      <c r="AI233">
        <v>700</v>
      </c>
      <c r="AJ233" s="36">
        <v>7600</v>
      </c>
      <c r="AK233" s="1">
        <v>1100</v>
      </c>
      <c r="AL233" s="2">
        <v>0.62291666666666667</v>
      </c>
      <c r="AM233" s="3">
        <v>46153</v>
      </c>
      <c r="AN233" t="s">
        <v>293</v>
      </c>
      <c r="AO233" t="s">
        <v>341</v>
      </c>
      <c r="AQ233" t="str">
        <f t="shared" si="3"/>
        <v/>
      </c>
    </row>
    <row r="234" spans="1:43">
      <c r="A234" s="8">
        <v>46171</v>
      </c>
      <c r="B234">
        <v>3979.45</v>
      </c>
      <c r="C234">
        <v>1.98</v>
      </c>
      <c r="D234" s="1">
        <v>66480</v>
      </c>
      <c r="E234" s="6">
        <v>2.97</v>
      </c>
      <c r="F234" s="7">
        <v>5334</v>
      </c>
      <c r="G234" t="s">
        <v>55</v>
      </c>
      <c r="H234">
        <v>0</v>
      </c>
      <c r="I234" t="s">
        <v>288</v>
      </c>
      <c r="J234" t="s">
        <v>289</v>
      </c>
      <c r="K234" t="s">
        <v>290</v>
      </c>
      <c r="L234" s="36">
        <v>10235</v>
      </c>
      <c r="M234">
        <v>315</v>
      </c>
      <c r="N234" s="66">
        <v>3.1800000000000002E-2</v>
      </c>
      <c r="O234" s="36">
        <v>9920</v>
      </c>
      <c r="P234" s="66">
        <v>3.1699999999999999E-2</v>
      </c>
      <c r="Q234" s="36">
        <v>10000</v>
      </c>
      <c r="R234" s="36">
        <v>10360</v>
      </c>
      <c r="S234" s="36">
        <v>9921</v>
      </c>
      <c r="T234" s="66">
        <v>2.35E-2</v>
      </c>
      <c r="U234" s="66">
        <v>1.89E-2</v>
      </c>
      <c r="V234" s="66">
        <v>-1.2E-2</v>
      </c>
      <c r="W234" s="66">
        <v>3.1600000000000003E-2</v>
      </c>
      <c r="X234" s="1">
        <v>698200</v>
      </c>
      <c r="Y234" s="1">
        <v>7053101</v>
      </c>
      <c r="Z234" s="1">
        <v>2039300</v>
      </c>
      <c r="AA234" t="s">
        <v>520</v>
      </c>
      <c r="AB234" t="s">
        <v>379</v>
      </c>
      <c r="AC234">
        <v>19.07</v>
      </c>
      <c r="AD234">
        <v>2.61</v>
      </c>
      <c r="AE234">
        <v>2.0499999999999998</v>
      </c>
      <c r="AF234" t="s">
        <v>230</v>
      </c>
      <c r="AG234" s="1">
        <v>30800</v>
      </c>
      <c r="AH234" s="36">
        <v>10235</v>
      </c>
      <c r="AI234">
        <v>600</v>
      </c>
      <c r="AJ234" s="36">
        <v>10230</v>
      </c>
      <c r="AK234" s="1">
        <v>1200</v>
      </c>
      <c r="AL234" s="2">
        <v>0.62361111111111112</v>
      </c>
      <c r="AM234" s="3">
        <v>46142</v>
      </c>
      <c r="AN234" t="s">
        <v>298</v>
      </c>
      <c r="AO234" t="s">
        <v>341</v>
      </c>
      <c r="AQ234" t="str">
        <f t="shared" si="3"/>
        <v/>
      </c>
    </row>
    <row r="235" spans="1:43">
      <c r="A235" s="8">
        <v>46171</v>
      </c>
      <c r="B235">
        <v>3979.45</v>
      </c>
      <c r="C235">
        <v>1.98</v>
      </c>
      <c r="D235" s="1">
        <v>66480</v>
      </c>
      <c r="E235" s="6">
        <v>2.97</v>
      </c>
      <c r="F235" s="7">
        <v>5706</v>
      </c>
      <c r="G235" t="s">
        <v>56</v>
      </c>
      <c r="H235">
        <v>0</v>
      </c>
      <c r="I235" t="s">
        <v>288</v>
      </c>
      <c r="J235" t="s">
        <v>289</v>
      </c>
      <c r="K235" t="s">
        <v>290</v>
      </c>
      <c r="L235" s="36">
        <v>51670</v>
      </c>
      <c r="M235" s="36">
        <v>2920</v>
      </c>
      <c r="N235" s="66">
        <v>5.9900000000000002E-2</v>
      </c>
      <c r="O235" s="36">
        <v>48750</v>
      </c>
      <c r="P235" s="66">
        <v>5.9799999999999999E-2</v>
      </c>
      <c r="Q235" s="36">
        <v>50150</v>
      </c>
      <c r="R235" s="36">
        <v>51920</v>
      </c>
      <c r="S235" s="36">
        <v>48810</v>
      </c>
      <c r="T235" s="66">
        <v>3.0300000000000001E-2</v>
      </c>
      <c r="U235" s="66">
        <v>2.3300000000000001E-2</v>
      </c>
      <c r="V235" s="66">
        <v>-4.7999999999999996E-3</v>
      </c>
      <c r="W235" s="66">
        <v>5.8500000000000003E-2</v>
      </c>
      <c r="X235" s="1">
        <v>1676900</v>
      </c>
      <c r="Y235" s="1">
        <v>84804708</v>
      </c>
      <c r="Z235" s="1">
        <v>2966655</v>
      </c>
      <c r="AA235" t="s">
        <v>521</v>
      </c>
      <c r="AB235" t="s">
        <v>381</v>
      </c>
      <c r="AC235">
        <v>39.409999999999997</v>
      </c>
      <c r="AD235">
        <v>7.17</v>
      </c>
      <c r="AE235">
        <v>0.54</v>
      </c>
      <c r="AF235" t="s">
        <v>230</v>
      </c>
      <c r="AG235" s="1">
        <v>9500</v>
      </c>
      <c r="AH235" s="36">
        <v>51680</v>
      </c>
      <c r="AI235">
        <v>400</v>
      </c>
      <c r="AJ235" s="36">
        <v>51660</v>
      </c>
      <c r="AK235">
        <v>100</v>
      </c>
      <c r="AL235" s="2">
        <v>0.62361111111111112</v>
      </c>
      <c r="AM235" s="3">
        <v>46155</v>
      </c>
      <c r="AN235" t="s">
        <v>298</v>
      </c>
      <c r="AO235" t="s">
        <v>382</v>
      </c>
      <c r="AQ235" t="str">
        <f t="shared" si="3"/>
        <v/>
      </c>
    </row>
    <row r="236" spans="1:43">
      <c r="A236" s="8">
        <v>46171</v>
      </c>
      <c r="B236">
        <v>3979.45</v>
      </c>
      <c r="C236">
        <v>1.98</v>
      </c>
      <c r="D236" s="1">
        <v>66480</v>
      </c>
      <c r="E236" s="6">
        <v>2.97</v>
      </c>
      <c r="F236" s="7">
        <v>5711</v>
      </c>
      <c r="G236" t="s">
        <v>57</v>
      </c>
      <c r="H236">
        <v>0</v>
      </c>
      <c r="I236" t="s">
        <v>288</v>
      </c>
      <c r="J236" t="s">
        <v>289</v>
      </c>
      <c r="K236" t="s">
        <v>290</v>
      </c>
      <c r="L236" s="36">
        <v>5202</v>
      </c>
      <c r="M236">
        <v>74</v>
      </c>
      <c r="N236" s="66">
        <v>1.44E-2</v>
      </c>
      <c r="O236" s="36">
        <v>5128</v>
      </c>
      <c r="P236" s="66">
        <v>1.44E-2</v>
      </c>
      <c r="Q236" s="36">
        <v>5228</v>
      </c>
      <c r="R236" s="36">
        <v>5263</v>
      </c>
      <c r="S236" s="36">
        <v>5048</v>
      </c>
      <c r="T236" s="66">
        <v>-4.8999999999999998E-3</v>
      </c>
      <c r="U236" s="66">
        <v>-3.3999999999999998E-3</v>
      </c>
      <c r="V236" s="66">
        <v>-1.15E-2</v>
      </c>
      <c r="W236" s="66">
        <v>3.0499999999999999E-2</v>
      </c>
      <c r="X236" s="1">
        <v>1091600</v>
      </c>
      <c r="Y236" s="1">
        <v>5629696</v>
      </c>
      <c r="Z236" s="1">
        <v>684008</v>
      </c>
      <c r="AA236" t="s">
        <v>383</v>
      </c>
      <c r="AB236" t="s">
        <v>384</v>
      </c>
      <c r="AC236">
        <v>13.87</v>
      </c>
      <c r="AD236">
        <v>0.92</v>
      </c>
      <c r="AE236">
        <v>2.23</v>
      </c>
      <c r="AF236" t="s">
        <v>230</v>
      </c>
      <c r="AG236" s="1">
        <v>22800</v>
      </c>
      <c r="AH236" s="36">
        <v>5203</v>
      </c>
      <c r="AI236">
        <v>300</v>
      </c>
      <c r="AJ236" s="36">
        <v>5202</v>
      </c>
      <c r="AK236">
        <v>100</v>
      </c>
      <c r="AL236" s="2">
        <v>0.62361111111111112</v>
      </c>
      <c r="AM236" s="3">
        <v>46155</v>
      </c>
      <c r="AN236" t="s">
        <v>298</v>
      </c>
      <c r="AO236" t="s">
        <v>382</v>
      </c>
      <c r="AQ236" t="str">
        <f t="shared" si="3"/>
        <v/>
      </c>
    </row>
    <row r="237" spans="1:43">
      <c r="A237" s="8">
        <v>46171</v>
      </c>
      <c r="B237">
        <v>3979.45</v>
      </c>
      <c r="C237">
        <v>1.98</v>
      </c>
      <c r="D237" s="1">
        <v>66480</v>
      </c>
      <c r="E237" s="6">
        <v>2.97</v>
      </c>
      <c r="F237" s="7">
        <v>5713</v>
      </c>
      <c r="G237" t="s">
        <v>58</v>
      </c>
      <c r="H237">
        <v>0</v>
      </c>
      <c r="I237" t="s">
        <v>288</v>
      </c>
      <c r="J237" t="s">
        <v>289</v>
      </c>
      <c r="K237" t="s">
        <v>290</v>
      </c>
      <c r="L237" s="36">
        <v>9139</v>
      </c>
      <c r="M237">
        <v>229</v>
      </c>
      <c r="N237" s="66">
        <v>2.5700000000000001E-2</v>
      </c>
      <c r="O237" s="36">
        <v>8910</v>
      </c>
      <c r="P237" s="66">
        <v>2.5700000000000001E-2</v>
      </c>
      <c r="Q237" s="36">
        <v>9145</v>
      </c>
      <c r="R237" s="36">
        <v>9222</v>
      </c>
      <c r="S237" s="36">
        <v>8810</v>
      </c>
      <c r="T237" s="66">
        <v>-5.9999999999999995E-4</v>
      </c>
      <c r="U237" s="66">
        <v>6.6E-3</v>
      </c>
      <c r="V237" s="66">
        <v>-8.9999999999999993E-3</v>
      </c>
      <c r="W237" s="66">
        <v>3.73E-2</v>
      </c>
      <c r="X237" s="1">
        <v>2084200</v>
      </c>
      <c r="Y237" s="1">
        <v>18893463</v>
      </c>
      <c r="Z237" s="1">
        <v>2657749</v>
      </c>
      <c r="AA237" t="s">
        <v>385</v>
      </c>
      <c r="AB237" t="s">
        <v>386</v>
      </c>
      <c r="AC237">
        <v>16.48</v>
      </c>
      <c r="AD237">
        <v>1.19</v>
      </c>
      <c r="AE237">
        <v>2.27</v>
      </c>
      <c r="AF237" t="s">
        <v>230</v>
      </c>
      <c r="AG237" s="1">
        <v>61200</v>
      </c>
      <c r="AH237" s="36">
        <v>9140</v>
      </c>
      <c r="AI237">
        <v>300</v>
      </c>
      <c r="AJ237" s="36">
        <v>9136</v>
      </c>
      <c r="AK237">
        <v>300</v>
      </c>
      <c r="AL237" s="2">
        <v>0.62361111111111112</v>
      </c>
      <c r="AM237" s="3">
        <v>46153</v>
      </c>
      <c r="AN237" t="s">
        <v>298</v>
      </c>
      <c r="AO237" t="s">
        <v>382</v>
      </c>
      <c r="AQ237" t="str">
        <f t="shared" si="3"/>
        <v/>
      </c>
    </row>
    <row r="238" spans="1:43">
      <c r="A238" s="8">
        <v>46171</v>
      </c>
      <c r="B238">
        <v>3979.45</v>
      </c>
      <c r="C238">
        <v>1.98</v>
      </c>
      <c r="D238" s="1">
        <v>66480</v>
      </c>
      <c r="E238" s="6">
        <v>2.97</v>
      </c>
      <c r="F238" s="7">
        <v>5802</v>
      </c>
      <c r="G238" t="s">
        <v>59</v>
      </c>
      <c r="H238">
        <v>0</v>
      </c>
      <c r="I238" t="s">
        <v>288</v>
      </c>
      <c r="J238" t="s">
        <v>289</v>
      </c>
      <c r="K238" t="s">
        <v>290</v>
      </c>
      <c r="L238" s="36">
        <v>12365</v>
      </c>
      <c r="M238">
        <v>410</v>
      </c>
      <c r="N238" s="66">
        <v>3.4299999999999997E-2</v>
      </c>
      <c r="O238" s="36">
        <v>11955</v>
      </c>
      <c r="P238" s="66">
        <v>3.4200000000000001E-2</v>
      </c>
      <c r="Q238" s="36">
        <v>12095</v>
      </c>
      <c r="R238" s="36">
        <v>12380</v>
      </c>
      <c r="S238" s="36">
        <v>11855</v>
      </c>
      <c r="T238" s="66">
        <v>2.23E-2</v>
      </c>
      <c r="U238" s="66">
        <v>1.72E-2</v>
      </c>
      <c r="V238" s="66">
        <v>-1.1999999999999999E-3</v>
      </c>
      <c r="W238" s="66">
        <v>4.2999999999999997E-2</v>
      </c>
      <c r="X238" s="1">
        <v>4574000</v>
      </c>
      <c r="Y238" s="1">
        <v>55533443</v>
      </c>
      <c r="Z238" s="1">
        <v>9817075</v>
      </c>
      <c r="AA238" t="s">
        <v>387</v>
      </c>
      <c r="AB238" t="s">
        <v>388</v>
      </c>
      <c r="AC238">
        <v>29.66</v>
      </c>
      <c r="AD238">
        <v>3.51</v>
      </c>
      <c r="AE238">
        <v>1.26</v>
      </c>
      <c r="AF238" t="s">
        <v>230</v>
      </c>
      <c r="AG238" s="1">
        <v>63000</v>
      </c>
      <c r="AH238" s="36">
        <v>12365</v>
      </c>
      <c r="AI238">
        <v>900</v>
      </c>
      <c r="AJ238" s="36">
        <v>12360</v>
      </c>
      <c r="AK238" s="1">
        <v>1600</v>
      </c>
      <c r="AL238" s="2">
        <v>0.62361111111111112</v>
      </c>
      <c r="AM238" s="3">
        <v>46154</v>
      </c>
      <c r="AN238" t="s">
        <v>298</v>
      </c>
      <c r="AO238" t="s">
        <v>382</v>
      </c>
      <c r="AQ238" t="str">
        <f t="shared" si="3"/>
        <v/>
      </c>
    </row>
    <row r="239" spans="1:43">
      <c r="A239" s="8">
        <v>46171</v>
      </c>
      <c r="B239">
        <v>3979.45</v>
      </c>
      <c r="C239">
        <v>1.98</v>
      </c>
      <c r="D239" s="1">
        <v>66480</v>
      </c>
      <c r="E239" s="6">
        <v>2.97</v>
      </c>
      <c r="F239" s="7">
        <v>5803</v>
      </c>
      <c r="G239" t="s">
        <v>60</v>
      </c>
      <c r="H239">
        <v>0</v>
      </c>
      <c r="I239" t="s">
        <v>288</v>
      </c>
      <c r="J239" t="s">
        <v>289</v>
      </c>
      <c r="K239" t="s">
        <v>290</v>
      </c>
      <c r="L239" s="36">
        <v>4791</v>
      </c>
      <c r="M239">
        <v>-226</v>
      </c>
      <c r="N239" s="66">
        <v>-4.4999999999999998E-2</v>
      </c>
      <c r="O239" s="36">
        <v>5017</v>
      </c>
      <c r="P239" s="66">
        <v>-4.4999999999999998E-2</v>
      </c>
      <c r="Q239" s="36">
        <v>5044</v>
      </c>
      <c r="R239" s="36">
        <v>5047</v>
      </c>
      <c r="S239" s="36">
        <v>4668</v>
      </c>
      <c r="T239" s="66">
        <v>-5.0099999999999999E-2</v>
      </c>
      <c r="U239" s="66">
        <v>1.7399999999999999E-2</v>
      </c>
      <c r="V239" s="66">
        <v>-5.0700000000000002E-2</v>
      </c>
      <c r="W239" s="66">
        <v>2.63E-2</v>
      </c>
      <c r="X239" s="1">
        <v>59266100</v>
      </c>
      <c r="Y239" s="1">
        <v>283522713</v>
      </c>
      <c r="Z239" s="1">
        <v>8504889</v>
      </c>
      <c r="AA239" t="s">
        <v>389</v>
      </c>
      <c r="AB239" t="s">
        <v>390</v>
      </c>
      <c r="AC239">
        <v>50.85</v>
      </c>
      <c r="AD239">
        <v>14.15</v>
      </c>
      <c r="AE239">
        <v>0.79</v>
      </c>
      <c r="AF239" t="s">
        <v>230</v>
      </c>
      <c r="AG239" s="1">
        <v>684000</v>
      </c>
      <c r="AH239" s="36">
        <v>4791</v>
      </c>
      <c r="AI239" s="1">
        <v>1100</v>
      </c>
      <c r="AJ239" s="36">
        <v>4790</v>
      </c>
      <c r="AK239" s="1">
        <v>1600</v>
      </c>
      <c r="AL239" s="2">
        <v>0.62361111111111112</v>
      </c>
      <c r="AM239" s="3">
        <v>46156</v>
      </c>
      <c r="AN239" t="s">
        <v>298</v>
      </c>
      <c r="AO239" t="s">
        <v>382</v>
      </c>
      <c r="AQ239" t="str">
        <f t="shared" si="3"/>
        <v/>
      </c>
    </row>
    <row r="240" spans="1:43">
      <c r="A240" s="8">
        <v>46171</v>
      </c>
      <c r="B240">
        <v>3979.45</v>
      </c>
      <c r="C240">
        <v>1.98</v>
      </c>
      <c r="D240" s="1">
        <v>66480</v>
      </c>
      <c r="E240" s="6">
        <v>2.97</v>
      </c>
      <c r="F240" s="7">
        <v>6038</v>
      </c>
      <c r="G240" t="s">
        <v>61</v>
      </c>
      <c r="H240">
        <v>0</v>
      </c>
      <c r="I240" t="s">
        <v>347</v>
      </c>
      <c r="J240" t="s">
        <v>289</v>
      </c>
      <c r="K240" t="s">
        <v>295</v>
      </c>
      <c r="L240">
        <v>910</v>
      </c>
      <c r="M240">
        <v>3</v>
      </c>
      <c r="N240" s="66">
        <v>3.3E-3</v>
      </c>
      <c r="O240">
        <v>907</v>
      </c>
      <c r="P240" s="66">
        <v>3.3E-3</v>
      </c>
      <c r="Q240">
        <v>910</v>
      </c>
      <c r="R240">
        <v>922</v>
      </c>
      <c r="S240">
        <v>910</v>
      </c>
      <c r="T240" s="66">
        <v>0</v>
      </c>
      <c r="U240" s="66">
        <v>-1.0800000000000001E-2</v>
      </c>
      <c r="V240" s="66">
        <v>-1.2999999999999999E-2</v>
      </c>
      <c r="W240" s="66">
        <v>0</v>
      </c>
      <c r="X240" s="1">
        <v>12500</v>
      </c>
      <c r="Y240" s="1">
        <v>11435</v>
      </c>
      <c r="Z240" s="1">
        <v>4606</v>
      </c>
      <c r="AA240" t="s">
        <v>391</v>
      </c>
      <c r="AB240" t="s">
        <v>392</v>
      </c>
      <c r="AC240">
        <v>13.13</v>
      </c>
      <c r="AD240">
        <v>0.91</v>
      </c>
      <c r="AE240">
        <v>2.5299999999999998</v>
      </c>
      <c r="AF240" t="s">
        <v>230</v>
      </c>
      <c r="AG240">
        <v>100</v>
      </c>
      <c r="AH240">
        <v>909</v>
      </c>
      <c r="AI240">
        <v>800</v>
      </c>
      <c r="AJ240">
        <v>906</v>
      </c>
      <c r="AK240">
        <v>700</v>
      </c>
      <c r="AL240" s="2">
        <v>0.5854166666666667</v>
      </c>
      <c r="AM240" s="3">
        <v>46157</v>
      </c>
      <c r="AN240" t="s">
        <v>350</v>
      </c>
      <c r="AO240" t="s">
        <v>313</v>
      </c>
      <c r="AQ240" t="str">
        <f t="shared" si="3"/>
        <v/>
      </c>
    </row>
    <row r="241" spans="1:43">
      <c r="A241" s="8">
        <v>46171</v>
      </c>
      <c r="B241">
        <v>3979.45</v>
      </c>
      <c r="C241">
        <v>1.98</v>
      </c>
      <c r="D241" s="1">
        <v>66480</v>
      </c>
      <c r="E241" s="6">
        <v>2.97</v>
      </c>
      <c r="F241" s="7">
        <v>6156</v>
      </c>
      <c r="G241" t="s">
        <v>62</v>
      </c>
      <c r="H241">
        <v>0</v>
      </c>
      <c r="I241" t="s">
        <v>314</v>
      </c>
      <c r="J241" t="s">
        <v>323</v>
      </c>
      <c r="K241" t="s">
        <v>290</v>
      </c>
      <c r="L241" s="36">
        <v>2030</v>
      </c>
      <c r="M241">
        <v>-6</v>
      </c>
      <c r="N241" s="66">
        <v>-2.8999999999999998E-3</v>
      </c>
      <c r="O241" s="36">
        <v>2036</v>
      </c>
      <c r="P241" s="66">
        <v>-2.8999999999999998E-3</v>
      </c>
      <c r="Q241" s="36">
        <v>2046</v>
      </c>
      <c r="R241" s="36">
        <v>2049</v>
      </c>
      <c r="S241" s="36">
        <v>2025</v>
      </c>
      <c r="T241" s="66">
        <v>-7.7999999999999996E-3</v>
      </c>
      <c r="U241" s="66">
        <v>2.3999999999999998E-3</v>
      </c>
      <c r="V241" s="66">
        <v>-9.1999999999999998E-3</v>
      </c>
      <c r="W241" s="66">
        <v>2.3999999999999998E-3</v>
      </c>
      <c r="X241" s="1">
        <v>24400</v>
      </c>
      <c r="Y241" s="1">
        <v>49745</v>
      </c>
      <c r="Z241" s="1">
        <v>10759</v>
      </c>
      <c r="AA241" t="s">
        <v>393</v>
      </c>
      <c r="AB241" t="s">
        <v>394</v>
      </c>
      <c r="AC241">
        <v>60.23</v>
      </c>
      <c r="AD241">
        <v>1.42</v>
      </c>
      <c r="AE241">
        <v>4.93</v>
      </c>
      <c r="AF241">
        <v>1.3</v>
      </c>
      <c r="AG241">
        <v>0</v>
      </c>
      <c r="AH241" s="36">
        <v>2034</v>
      </c>
      <c r="AI241">
        <v>200</v>
      </c>
      <c r="AJ241" s="36">
        <v>2031</v>
      </c>
      <c r="AK241">
        <v>200</v>
      </c>
      <c r="AL241" s="2">
        <v>0.59652777777777777</v>
      </c>
      <c r="AM241" s="3">
        <v>46150</v>
      </c>
      <c r="AN241" t="s">
        <v>350</v>
      </c>
      <c r="AO241" t="s">
        <v>395</v>
      </c>
      <c r="AQ241" t="str">
        <f t="shared" si="3"/>
        <v/>
      </c>
    </row>
    <row r="242" spans="1:43">
      <c r="A242" s="8">
        <v>46171</v>
      </c>
      <c r="B242">
        <v>3979.45</v>
      </c>
      <c r="C242">
        <v>1.98</v>
      </c>
      <c r="D242" s="1">
        <v>66480</v>
      </c>
      <c r="E242" s="6">
        <v>2.97</v>
      </c>
      <c r="F242" s="7">
        <v>6178</v>
      </c>
      <c r="G242" t="s">
        <v>63</v>
      </c>
      <c r="H242">
        <v>0</v>
      </c>
      <c r="I242" t="s">
        <v>288</v>
      </c>
      <c r="J242" t="s">
        <v>289</v>
      </c>
      <c r="K242" t="s">
        <v>290</v>
      </c>
      <c r="L242" s="36">
        <v>2059.5</v>
      </c>
      <c r="M242">
        <v>30</v>
      </c>
      <c r="N242" s="66">
        <v>1.4800000000000001E-2</v>
      </c>
      <c r="O242" s="36">
        <v>2029.5</v>
      </c>
      <c r="P242" s="66">
        <v>1.47E-2</v>
      </c>
      <c r="Q242" s="36">
        <v>2052</v>
      </c>
      <c r="R242" s="36">
        <v>2075</v>
      </c>
      <c r="S242" s="36">
        <v>2037</v>
      </c>
      <c r="T242" s="66">
        <v>3.5999999999999999E-3</v>
      </c>
      <c r="U242" s="66">
        <v>6.9999999999999999E-4</v>
      </c>
      <c r="V242" s="66">
        <v>-7.4000000000000003E-3</v>
      </c>
      <c r="W242" s="66">
        <v>1.0999999999999999E-2</v>
      </c>
      <c r="X242" s="1">
        <v>2915800</v>
      </c>
      <c r="Y242" s="1">
        <v>6006566</v>
      </c>
      <c r="Z242" s="1">
        <v>5783476</v>
      </c>
      <c r="AA242" t="s">
        <v>396</v>
      </c>
      <c r="AB242" t="s">
        <v>397</v>
      </c>
      <c r="AC242">
        <v>15.21</v>
      </c>
      <c r="AD242">
        <v>0.59</v>
      </c>
      <c r="AE242">
        <v>2.91</v>
      </c>
      <c r="AF242" t="s">
        <v>230</v>
      </c>
      <c r="AG242" s="1">
        <v>257600</v>
      </c>
      <c r="AH242" s="36">
        <v>2059.5</v>
      </c>
      <c r="AI242">
        <v>200</v>
      </c>
      <c r="AJ242" s="36">
        <v>2059</v>
      </c>
      <c r="AK242">
        <v>900</v>
      </c>
      <c r="AL242" s="2">
        <v>0.62361111111111112</v>
      </c>
      <c r="AM242" s="3">
        <v>46157</v>
      </c>
      <c r="AN242" t="s">
        <v>298</v>
      </c>
      <c r="AO242" t="s">
        <v>313</v>
      </c>
      <c r="AQ242" t="str">
        <f t="shared" si="3"/>
        <v/>
      </c>
    </row>
    <row r="243" spans="1:43">
      <c r="A243" s="8">
        <v>46171</v>
      </c>
      <c r="B243">
        <v>3979.45</v>
      </c>
      <c r="C243">
        <v>1.98</v>
      </c>
      <c r="D243" s="1">
        <v>66480</v>
      </c>
      <c r="E243" s="6">
        <v>2.97</v>
      </c>
      <c r="F243" s="7">
        <v>6208</v>
      </c>
      <c r="G243" t="s">
        <v>64</v>
      </c>
      <c r="H243">
        <v>0</v>
      </c>
      <c r="I243" t="s">
        <v>314</v>
      </c>
      <c r="J243" t="s">
        <v>289</v>
      </c>
      <c r="K243" t="s">
        <v>290</v>
      </c>
      <c r="L243" s="36">
        <v>1928</v>
      </c>
      <c r="M243">
        <v>-7</v>
      </c>
      <c r="N243" s="66">
        <v>-3.5999999999999999E-3</v>
      </c>
      <c r="O243" s="36">
        <v>1935</v>
      </c>
      <c r="P243" s="66">
        <v>-3.5999999999999999E-3</v>
      </c>
      <c r="Q243" s="36">
        <v>1930</v>
      </c>
      <c r="R243" s="36">
        <v>1955</v>
      </c>
      <c r="S243" s="36">
        <v>1871</v>
      </c>
      <c r="T243" s="66">
        <v>-1E-3</v>
      </c>
      <c r="U243" s="66">
        <v>1.3100000000000001E-2</v>
      </c>
      <c r="V243" s="66">
        <v>-1.38E-2</v>
      </c>
      <c r="W243" s="66">
        <v>3.04E-2</v>
      </c>
      <c r="X243" s="1">
        <v>94300</v>
      </c>
      <c r="Y243" s="1">
        <v>180631</v>
      </c>
      <c r="Z243" s="1">
        <v>12312</v>
      </c>
      <c r="AA243" t="s">
        <v>398</v>
      </c>
      <c r="AB243" t="s">
        <v>399</v>
      </c>
      <c r="AC243">
        <v>18.79</v>
      </c>
      <c r="AD243">
        <v>1.96</v>
      </c>
      <c r="AE243">
        <v>1.04</v>
      </c>
      <c r="AF243">
        <v>2.2000000000000002</v>
      </c>
      <c r="AG243">
        <v>0</v>
      </c>
      <c r="AH243" s="36">
        <v>1929</v>
      </c>
      <c r="AI243">
        <v>100</v>
      </c>
      <c r="AJ243" s="36">
        <v>1925</v>
      </c>
      <c r="AK243">
        <v>200</v>
      </c>
      <c r="AL243" s="2">
        <v>0.62083333333333335</v>
      </c>
      <c r="AM243" s="3">
        <v>46153</v>
      </c>
      <c r="AN243" t="s">
        <v>298</v>
      </c>
      <c r="AO243" t="s">
        <v>395</v>
      </c>
      <c r="AQ243" t="str">
        <f t="shared" si="3"/>
        <v/>
      </c>
    </row>
    <row r="244" spans="1:43">
      <c r="A244" s="8">
        <v>46171</v>
      </c>
      <c r="B244">
        <v>3979.45</v>
      </c>
      <c r="C244">
        <v>1.98</v>
      </c>
      <c r="D244" s="1">
        <v>66480</v>
      </c>
      <c r="E244" s="6">
        <v>2.97</v>
      </c>
      <c r="F244" s="7">
        <v>6356</v>
      </c>
      <c r="G244" t="s">
        <v>65</v>
      </c>
      <c r="H244">
        <v>0</v>
      </c>
      <c r="I244" t="s">
        <v>314</v>
      </c>
      <c r="J244" t="s">
        <v>289</v>
      </c>
      <c r="K244" t="s">
        <v>295</v>
      </c>
      <c r="L244" s="36">
        <v>1669</v>
      </c>
      <c r="M244">
        <v>-21</v>
      </c>
      <c r="N244" s="66">
        <v>-1.24E-2</v>
      </c>
      <c r="O244" s="36">
        <v>1690</v>
      </c>
      <c r="P244" s="66">
        <v>-1.24E-2</v>
      </c>
      <c r="Q244" s="36">
        <v>1707</v>
      </c>
      <c r="R244" s="36">
        <v>1741</v>
      </c>
      <c r="S244" s="36">
        <v>1633</v>
      </c>
      <c r="T244" s="66">
        <v>-2.2200000000000001E-2</v>
      </c>
      <c r="U244" s="66">
        <v>8.3999999999999995E-3</v>
      </c>
      <c r="V244" s="66">
        <v>-4.1300000000000003E-2</v>
      </c>
      <c r="W244" s="66">
        <v>2.1999999999999999E-2</v>
      </c>
      <c r="X244" s="1">
        <v>215400</v>
      </c>
      <c r="Y244" s="1">
        <v>360769</v>
      </c>
      <c r="Z244" s="1">
        <v>23833</v>
      </c>
      <c r="AA244" t="s">
        <v>400</v>
      </c>
      <c r="AB244" t="s">
        <v>401</v>
      </c>
      <c r="AC244">
        <v>13.5</v>
      </c>
      <c r="AD244">
        <v>1.64</v>
      </c>
      <c r="AE244">
        <v>0.6</v>
      </c>
      <c r="AF244" t="s">
        <v>230</v>
      </c>
      <c r="AG244">
        <v>0</v>
      </c>
      <c r="AH244" s="36">
        <v>1668</v>
      </c>
      <c r="AI244">
        <v>500</v>
      </c>
      <c r="AJ244" s="36">
        <v>1665</v>
      </c>
      <c r="AK244">
        <v>200</v>
      </c>
      <c r="AL244" s="2">
        <v>0.62291666666666667</v>
      </c>
      <c r="AM244" s="3">
        <v>46155</v>
      </c>
      <c r="AN244" t="s">
        <v>298</v>
      </c>
      <c r="AO244" t="s">
        <v>395</v>
      </c>
      <c r="AQ244" t="str">
        <f t="shared" si="3"/>
        <v/>
      </c>
    </row>
    <row r="245" spans="1:43">
      <c r="A245" s="8">
        <v>46171</v>
      </c>
      <c r="B245">
        <v>3979.45</v>
      </c>
      <c r="C245">
        <v>1.98</v>
      </c>
      <c r="D245" s="1">
        <v>66480</v>
      </c>
      <c r="E245" s="6">
        <v>2.97</v>
      </c>
      <c r="F245" s="7">
        <v>6378</v>
      </c>
      <c r="G245" t="s">
        <v>66</v>
      </c>
      <c r="H245">
        <v>0</v>
      </c>
      <c r="I245" t="s">
        <v>314</v>
      </c>
      <c r="J245" t="s">
        <v>289</v>
      </c>
      <c r="K245" t="s">
        <v>295</v>
      </c>
      <c r="L245" s="36">
        <v>1215</v>
      </c>
      <c r="M245">
        <v>25</v>
      </c>
      <c r="N245" s="66">
        <v>2.1000000000000001E-2</v>
      </c>
      <c r="O245" s="36">
        <v>1190</v>
      </c>
      <c r="P245" s="66">
        <v>2.1000000000000001E-2</v>
      </c>
      <c r="Q245" s="36">
        <v>1199</v>
      </c>
      <c r="R245" s="36">
        <v>1224</v>
      </c>
      <c r="S245" s="36">
        <v>1195</v>
      </c>
      <c r="T245" s="66">
        <v>1.3299999999999999E-2</v>
      </c>
      <c r="U245" s="66">
        <v>4.1000000000000003E-3</v>
      </c>
      <c r="V245" s="66">
        <v>-7.3000000000000001E-3</v>
      </c>
      <c r="W245" s="66">
        <v>1.67E-2</v>
      </c>
      <c r="X245" s="1">
        <v>132000</v>
      </c>
      <c r="Y245" s="1">
        <v>160002</v>
      </c>
      <c r="Z245" s="1">
        <v>25029</v>
      </c>
      <c r="AA245" t="s">
        <v>402</v>
      </c>
      <c r="AB245" t="s">
        <v>533</v>
      </c>
      <c r="AC245">
        <v>12.59</v>
      </c>
      <c r="AD245">
        <v>1.1299999999999999</v>
      </c>
      <c r="AE245">
        <v>3.37</v>
      </c>
      <c r="AF245" t="s">
        <v>230</v>
      </c>
      <c r="AG245">
        <v>0</v>
      </c>
      <c r="AH245" s="36">
        <v>1217</v>
      </c>
      <c r="AI245" s="1">
        <v>1200</v>
      </c>
      <c r="AJ245" s="36">
        <v>1214</v>
      </c>
      <c r="AK245">
        <v>100</v>
      </c>
      <c r="AL245" s="2">
        <v>0.62291666666666667</v>
      </c>
      <c r="AM245" s="3">
        <v>46154</v>
      </c>
      <c r="AN245" t="s">
        <v>298</v>
      </c>
      <c r="AO245" t="s">
        <v>395</v>
      </c>
      <c r="AQ245" t="str">
        <f t="shared" si="3"/>
        <v/>
      </c>
    </row>
    <row r="246" spans="1:43">
      <c r="A246" s="8">
        <v>46171</v>
      </c>
      <c r="B246">
        <v>3979.45</v>
      </c>
      <c r="C246">
        <v>1.98</v>
      </c>
      <c r="D246" s="1">
        <v>66480</v>
      </c>
      <c r="E246" s="6">
        <v>2.97</v>
      </c>
      <c r="F246" s="7">
        <v>6526</v>
      </c>
      <c r="G246" t="s">
        <v>67</v>
      </c>
      <c r="H246">
        <v>0</v>
      </c>
      <c r="I246" t="s">
        <v>288</v>
      </c>
      <c r="J246" t="s">
        <v>289</v>
      </c>
      <c r="K246" t="s">
        <v>295</v>
      </c>
      <c r="L246" s="36">
        <v>2664.5</v>
      </c>
      <c r="M246">
        <v>-0.5</v>
      </c>
      <c r="N246" s="66">
        <v>-2.0000000000000001E-4</v>
      </c>
      <c r="O246" s="36">
        <v>2665</v>
      </c>
      <c r="P246" s="66">
        <v>-1E-4</v>
      </c>
      <c r="Q246" s="36">
        <v>2732.5</v>
      </c>
      <c r="R246" s="36">
        <v>2733</v>
      </c>
      <c r="S246" s="36">
        <v>2595</v>
      </c>
      <c r="T246" s="66">
        <v>-2.4799999999999999E-2</v>
      </c>
      <c r="U246" s="66">
        <v>2.24E-2</v>
      </c>
      <c r="V246" s="66">
        <v>-2.5000000000000001E-2</v>
      </c>
      <c r="W246" s="66">
        <v>2.6700000000000002E-2</v>
      </c>
      <c r="X246" s="1">
        <v>5916500</v>
      </c>
      <c r="Y246" s="1">
        <v>15687433</v>
      </c>
      <c r="Z246" s="1">
        <v>479543</v>
      </c>
      <c r="AA246" t="s">
        <v>404</v>
      </c>
      <c r="AB246" t="s">
        <v>405</v>
      </c>
      <c r="AC246">
        <v>46.74</v>
      </c>
      <c r="AD246">
        <v>3.51</v>
      </c>
      <c r="AE246">
        <v>1.88</v>
      </c>
      <c r="AF246" t="s">
        <v>230</v>
      </c>
      <c r="AG246" s="1">
        <v>213300</v>
      </c>
      <c r="AH246" s="36">
        <v>2665.5</v>
      </c>
      <c r="AI246" s="1">
        <v>1100</v>
      </c>
      <c r="AJ246" s="36">
        <v>2664</v>
      </c>
      <c r="AK246" s="1">
        <v>2600</v>
      </c>
      <c r="AL246" s="2">
        <v>0.62361111111111112</v>
      </c>
      <c r="AN246" t="s">
        <v>298</v>
      </c>
      <c r="AO246" t="s">
        <v>344</v>
      </c>
      <c r="AQ246" t="str">
        <f t="shared" si="3"/>
        <v/>
      </c>
    </row>
    <row r="247" spans="1:43">
      <c r="A247" s="8">
        <v>46171</v>
      </c>
      <c r="B247">
        <v>3979.45</v>
      </c>
      <c r="C247">
        <v>1.98</v>
      </c>
      <c r="D247" s="1">
        <v>66480</v>
      </c>
      <c r="E247" s="6">
        <v>2.97</v>
      </c>
      <c r="F247" s="7">
        <v>6586</v>
      </c>
      <c r="G247" t="s">
        <v>68</v>
      </c>
      <c r="H247">
        <v>0</v>
      </c>
      <c r="I247" t="s">
        <v>288</v>
      </c>
      <c r="J247" t="s">
        <v>289</v>
      </c>
      <c r="K247" t="s">
        <v>290</v>
      </c>
      <c r="L247" s="36">
        <v>5596</v>
      </c>
      <c r="M247">
        <v>-48</v>
      </c>
      <c r="N247" s="66">
        <v>-8.5000000000000006E-3</v>
      </c>
      <c r="O247" s="36">
        <v>5644</v>
      </c>
      <c r="P247" s="66">
        <v>-8.5000000000000006E-3</v>
      </c>
      <c r="Q247" s="36">
        <v>5643</v>
      </c>
      <c r="R247" s="36">
        <v>5678</v>
      </c>
      <c r="S247" s="36">
        <v>5553</v>
      </c>
      <c r="T247" s="66">
        <v>-8.3000000000000001E-3</v>
      </c>
      <c r="U247" s="66">
        <v>4.7999999999999996E-3</v>
      </c>
      <c r="V247" s="66">
        <v>-1.44E-2</v>
      </c>
      <c r="W247" s="66">
        <v>7.7000000000000002E-3</v>
      </c>
      <c r="X247" s="1">
        <v>263600</v>
      </c>
      <c r="Y247" s="1">
        <v>1478597</v>
      </c>
      <c r="Z247" s="1">
        <v>1566978</v>
      </c>
      <c r="AA247" t="s">
        <v>406</v>
      </c>
      <c r="AB247" t="s">
        <v>407</v>
      </c>
      <c r="AC247">
        <v>17.79</v>
      </c>
      <c r="AD247">
        <v>1.44</v>
      </c>
      <c r="AE247">
        <v>2.82</v>
      </c>
      <c r="AF247" t="s">
        <v>230</v>
      </c>
      <c r="AG247" s="1">
        <v>10200</v>
      </c>
      <c r="AH247" s="36">
        <v>5597</v>
      </c>
      <c r="AI247">
        <v>400</v>
      </c>
      <c r="AJ247" s="36">
        <v>5594</v>
      </c>
      <c r="AK247">
        <v>300</v>
      </c>
      <c r="AL247" s="2">
        <v>0.62291666666666667</v>
      </c>
      <c r="AN247" t="s">
        <v>298</v>
      </c>
      <c r="AO247" t="s">
        <v>395</v>
      </c>
      <c r="AQ247" t="str">
        <f t="shared" si="3"/>
        <v/>
      </c>
    </row>
    <row r="248" spans="1:43">
      <c r="A248" s="8">
        <v>46171</v>
      </c>
      <c r="B248">
        <v>3979.45</v>
      </c>
      <c r="C248">
        <v>1.98</v>
      </c>
      <c r="D248" s="1">
        <v>66480</v>
      </c>
      <c r="E248" s="6">
        <v>2.97</v>
      </c>
      <c r="F248" s="7">
        <v>6594</v>
      </c>
      <c r="G248" t="s">
        <v>69</v>
      </c>
      <c r="H248">
        <v>0</v>
      </c>
      <c r="I248" t="s">
        <v>288</v>
      </c>
      <c r="J248" t="s">
        <v>289</v>
      </c>
      <c r="K248" t="s">
        <v>295</v>
      </c>
      <c r="L248" s="36">
        <v>2801</v>
      </c>
      <c r="M248">
        <v>117</v>
      </c>
      <c r="N248" s="66">
        <v>4.36E-2</v>
      </c>
      <c r="O248" s="36">
        <v>2684</v>
      </c>
      <c r="P248" s="66">
        <v>4.3499999999999997E-2</v>
      </c>
      <c r="Q248" s="36">
        <v>2731</v>
      </c>
      <c r="R248" s="36">
        <v>2818</v>
      </c>
      <c r="S248" s="36">
        <v>2676</v>
      </c>
      <c r="T248" s="66">
        <v>2.5600000000000001E-2</v>
      </c>
      <c r="U248" s="66">
        <v>9.7000000000000003E-3</v>
      </c>
      <c r="V248" s="66">
        <v>-6.0000000000000001E-3</v>
      </c>
      <c r="W248" s="66">
        <v>4.6699999999999998E-2</v>
      </c>
      <c r="X248" s="1">
        <v>4011400</v>
      </c>
      <c r="Y248" s="1">
        <v>11130309</v>
      </c>
      <c r="Z248" s="1">
        <v>3340385</v>
      </c>
      <c r="AA248" t="s">
        <v>408</v>
      </c>
      <c r="AB248" t="s">
        <v>409</v>
      </c>
      <c r="AC248">
        <v>40.119999999999997</v>
      </c>
      <c r="AD248">
        <v>1.82</v>
      </c>
      <c r="AE248">
        <v>0</v>
      </c>
      <c r="AF248" t="s">
        <v>230</v>
      </c>
      <c r="AG248" s="1">
        <v>79800</v>
      </c>
      <c r="AH248" s="36">
        <v>2803</v>
      </c>
      <c r="AI248" s="1">
        <v>5700</v>
      </c>
      <c r="AJ248" s="36">
        <v>2801</v>
      </c>
      <c r="AK248" s="1">
        <v>1500</v>
      </c>
      <c r="AL248" s="2">
        <v>0.62361111111111112</v>
      </c>
      <c r="AN248" t="s">
        <v>298</v>
      </c>
      <c r="AO248" t="s">
        <v>344</v>
      </c>
      <c r="AQ248" t="str">
        <f t="shared" si="3"/>
        <v/>
      </c>
    </row>
    <row r="249" spans="1:43">
      <c r="A249" s="8">
        <v>46171</v>
      </c>
      <c r="B249">
        <v>3979.45</v>
      </c>
      <c r="C249">
        <v>1.98</v>
      </c>
      <c r="D249" s="1">
        <v>66480</v>
      </c>
      <c r="E249" s="6">
        <v>2.97</v>
      </c>
      <c r="F249" s="7">
        <v>6674</v>
      </c>
      <c r="G249" t="s">
        <v>70</v>
      </c>
      <c r="H249">
        <v>0</v>
      </c>
      <c r="I249" t="s">
        <v>288</v>
      </c>
      <c r="J249" t="s">
        <v>289</v>
      </c>
      <c r="K249" t="s">
        <v>295</v>
      </c>
      <c r="L249" s="36">
        <v>6640</v>
      </c>
      <c r="M249">
        <v>202</v>
      </c>
      <c r="N249" s="66">
        <v>3.1399999999999997E-2</v>
      </c>
      <c r="O249" s="36">
        <v>6438</v>
      </c>
      <c r="P249" s="66">
        <v>3.1300000000000001E-2</v>
      </c>
      <c r="Q249" s="36">
        <v>6700</v>
      </c>
      <c r="R249" s="36">
        <v>6790</v>
      </c>
      <c r="S249" s="36">
        <v>6470</v>
      </c>
      <c r="T249" s="66">
        <v>-8.8999999999999999E-3</v>
      </c>
      <c r="U249" s="66">
        <v>8.5000000000000006E-3</v>
      </c>
      <c r="V249" s="66">
        <v>-2.1999999999999999E-2</v>
      </c>
      <c r="W249" s="66">
        <v>2.6200000000000001E-2</v>
      </c>
      <c r="X249" s="1">
        <v>686700</v>
      </c>
      <c r="Y249" s="1">
        <v>4544611</v>
      </c>
      <c r="Z249" s="1">
        <v>666964</v>
      </c>
      <c r="AA249" t="s">
        <v>410</v>
      </c>
      <c r="AB249" t="s">
        <v>411</v>
      </c>
      <c r="AC249">
        <v>18.5</v>
      </c>
      <c r="AD249">
        <v>1.68</v>
      </c>
      <c r="AE249">
        <v>1.48</v>
      </c>
      <c r="AF249" t="s">
        <v>230</v>
      </c>
      <c r="AG249" s="1">
        <v>16700</v>
      </c>
      <c r="AH249" s="36">
        <v>6641</v>
      </c>
      <c r="AI249">
        <v>400</v>
      </c>
      <c r="AJ249" s="36">
        <v>6637</v>
      </c>
      <c r="AK249">
        <v>200</v>
      </c>
      <c r="AL249" s="2">
        <v>0.62291666666666667</v>
      </c>
      <c r="AM249" s="3">
        <v>46155</v>
      </c>
      <c r="AN249" t="s">
        <v>298</v>
      </c>
      <c r="AO249" t="s">
        <v>344</v>
      </c>
      <c r="AQ249" t="str">
        <f t="shared" si="3"/>
        <v/>
      </c>
    </row>
    <row r="250" spans="1:43">
      <c r="A250" s="8">
        <v>46171</v>
      </c>
      <c r="B250">
        <v>3979.45</v>
      </c>
      <c r="C250">
        <v>1.98</v>
      </c>
      <c r="D250" s="1">
        <v>66480</v>
      </c>
      <c r="E250" s="6">
        <v>2.97</v>
      </c>
      <c r="F250" s="7">
        <v>6758</v>
      </c>
      <c r="G250" t="s">
        <v>71</v>
      </c>
      <c r="H250">
        <v>0</v>
      </c>
      <c r="I250" t="s">
        <v>288</v>
      </c>
      <c r="J250" t="s">
        <v>289</v>
      </c>
      <c r="K250" t="s">
        <v>295</v>
      </c>
      <c r="L250" s="36">
        <v>3461</v>
      </c>
      <c r="M250">
        <v>10</v>
      </c>
      <c r="N250" s="66">
        <v>2.8999999999999998E-3</v>
      </c>
      <c r="O250" s="36">
        <v>3451</v>
      </c>
      <c r="P250" s="66">
        <v>2.8E-3</v>
      </c>
      <c r="Q250" s="36">
        <v>3462</v>
      </c>
      <c r="R250" s="36">
        <v>3496</v>
      </c>
      <c r="S250" s="36">
        <v>3419</v>
      </c>
      <c r="T250" s="66">
        <v>-2.0000000000000001E-4</v>
      </c>
      <c r="U250" s="66">
        <v>6.6E-3</v>
      </c>
      <c r="V250" s="66">
        <v>-0.01</v>
      </c>
      <c r="W250" s="66">
        <v>1.2200000000000001E-2</v>
      </c>
      <c r="X250" s="1">
        <v>11745300</v>
      </c>
      <c r="Y250" s="1">
        <v>40611565</v>
      </c>
      <c r="Z250" s="1">
        <v>20645959</v>
      </c>
      <c r="AA250" t="s">
        <v>412</v>
      </c>
      <c r="AB250" t="s">
        <v>413</v>
      </c>
      <c r="AC250">
        <v>17.63</v>
      </c>
      <c r="AD250">
        <v>2.5099999999999998</v>
      </c>
      <c r="AE250">
        <v>1.01</v>
      </c>
      <c r="AF250" t="s">
        <v>230</v>
      </c>
      <c r="AG250" s="1">
        <v>507900</v>
      </c>
      <c r="AH250" s="36">
        <v>3462</v>
      </c>
      <c r="AI250" s="1">
        <v>2900</v>
      </c>
      <c r="AJ250" s="36">
        <v>3461</v>
      </c>
      <c r="AK250" s="1">
        <v>2800</v>
      </c>
      <c r="AL250" s="2">
        <v>0.62361111111111112</v>
      </c>
      <c r="AM250" s="3">
        <v>46150</v>
      </c>
      <c r="AN250" t="s">
        <v>298</v>
      </c>
      <c r="AO250" t="s">
        <v>344</v>
      </c>
      <c r="AQ250" t="str">
        <f t="shared" si="3"/>
        <v/>
      </c>
    </row>
    <row r="251" spans="1:43">
      <c r="A251" s="8">
        <v>46171</v>
      </c>
      <c r="B251">
        <v>3979.45</v>
      </c>
      <c r="C251">
        <v>1.98</v>
      </c>
      <c r="D251" s="1">
        <v>66480</v>
      </c>
      <c r="E251" s="6">
        <v>2.97</v>
      </c>
      <c r="F251" s="7">
        <v>6810</v>
      </c>
      <c r="G251" t="s">
        <v>72</v>
      </c>
      <c r="H251">
        <v>0</v>
      </c>
      <c r="I251" t="s">
        <v>288</v>
      </c>
      <c r="J251" t="s">
        <v>289</v>
      </c>
      <c r="K251" t="s">
        <v>295</v>
      </c>
      <c r="L251" s="36">
        <v>1959</v>
      </c>
      <c r="M251">
        <v>49</v>
      </c>
      <c r="N251" s="66">
        <v>2.5700000000000001E-2</v>
      </c>
      <c r="O251" s="36">
        <v>1910</v>
      </c>
      <c r="P251" s="66">
        <v>2.5600000000000001E-2</v>
      </c>
      <c r="Q251" s="36">
        <v>1927</v>
      </c>
      <c r="R251" s="36">
        <v>1963</v>
      </c>
      <c r="S251" s="36">
        <v>1921</v>
      </c>
      <c r="T251" s="66">
        <v>1.66E-2</v>
      </c>
      <c r="U251" s="66">
        <v>1.0800000000000001E-2</v>
      </c>
      <c r="V251" s="66">
        <v>-2E-3</v>
      </c>
      <c r="W251" s="66">
        <v>1.9699999999999999E-2</v>
      </c>
      <c r="X251" s="1">
        <v>161500</v>
      </c>
      <c r="Y251" s="1">
        <v>314053</v>
      </c>
      <c r="Z251" s="1">
        <v>79660</v>
      </c>
      <c r="AA251" t="s">
        <v>414</v>
      </c>
      <c r="AB251" t="s">
        <v>415</v>
      </c>
      <c r="AC251">
        <v>10.77</v>
      </c>
      <c r="AD251">
        <v>0.82</v>
      </c>
      <c r="AE251">
        <v>2.86</v>
      </c>
      <c r="AF251" t="s">
        <v>230</v>
      </c>
      <c r="AG251" s="1">
        <v>26600</v>
      </c>
      <c r="AH251" s="36">
        <v>1960</v>
      </c>
      <c r="AI251">
        <v>400</v>
      </c>
      <c r="AJ251" s="36">
        <v>1958</v>
      </c>
      <c r="AK251">
        <v>900</v>
      </c>
      <c r="AL251" s="2">
        <v>0.62291666666666667</v>
      </c>
      <c r="AN251" t="s">
        <v>298</v>
      </c>
      <c r="AO251" t="s">
        <v>344</v>
      </c>
      <c r="AQ251" t="str">
        <f t="shared" si="3"/>
        <v/>
      </c>
    </row>
    <row r="252" spans="1:43">
      <c r="A252" s="8">
        <v>46171</v>
      </c>
      <c r="B252">
        <v>3979.45</v>
      </c>
      <c r="C252">
        <v>1.98</v>
      </c>
      <c r="D252" s="1">
        <v>66480</v>
      </c>
      <c r="E252" s="6">
        <v>2.97</v>
      </c>
      <c r="F252" s="7">
        <v>6841</v>
      </c>
      <c r="G252" t="s">
        <v>73</v>
      </c>
      <c r="H252">
        <v>0</v>
      </c>
      <c r="I252" t="s">
        <v>288</v>
      </c>
      <c r="J252" t="s">
        <v>289</v>
      </c>
      <c r="K252" t="s">
        <v>295</v>
      </c>
      <c r="L252" s="36">
        <v>5039</v>
      </c>
      <c r="M252">
        <v>125</v>
      </c>
      <c r="N252" s="66">
        <v>2.5399999999999999E-2</v>
      </c>
      <c r="O252" s="36">
        <v>4914</v>
      </c>
      <c r="P252" s="66">
        <v>2.5399999999999999E-2</v>
      </c>
      <c r="Q252" s="36">
        <v>4877</v>
      </c>
      <c r="R252" s="36">
        <v>5052</v>
      </c>
      <c r="S252" s="36">
        <v>4877</v>
      </c>
      <c r="T252" s="66">
        <v>3.32E-2</v>
      </c>
      <c r="U252" s="66">
        <v>7.7999999999999996E-3</v>
      </c>
      <c r="V252" s="66">
        <v>-2.5000000000000001E-3</v>
      </c>
      <c r="W252" s="66">
        <v>3.32E-2</v>
      </c>
      <c r="X252" s="1">
        <v>474000</v>
      </c>
      <c r="Y252" s="1">
        <v>2362360</v>
      </c>
      <c r="Z252" s="1">
        <v>1296036</v>
      </c>
      <c r="AA252" t="s">
        <v>416</v>
      </c>
      <c r="AB252" t="s">
        <v>417</v>
      </c>
      <c r="AC252">
        <v>21.93</v>
      </c>
      <c r="AD252">
        <v>2.46</v>
      </c>
      <c r="AE252">
        <v>1.83</v>
      </c>
      <c r="AF252" t="s">
        <v>230</v>
      </c>
      <c r="AG252" s="1">
        <v>11400</v>
      </c>
      <c r="AH252" s="36">
        <v>5040</v>
      </c>
      <c r="AI252">
        <v>300</v>
      </c>
      <c r="AJ252" s="36">
        <v>5038</v>
      </c>
      <c r="AK252">
        <v>800</v>
      </c>
      <c r="AL252" s="2">
        <v>0.62361111111111112</v>
      </c>
      <c r="AM252" s="3">
        <v>46149</v>
      </c>
      <c r="AN252" t="s">
        <v>298</v>
      </c>
      <c r="AO252" t="s">
        <v>344</v>
      </c>
      <c r="AQ252" t="str">
        <f t="shared" si="3"/>
        <v/>
      </c>
    </row>
    <row r="253" spans="1:43">
      <c r="A253" s="8">
        <v>46171</v>
      </c>
      <c r="B253">
        <v>3979.45</v>
      </c>
      <c r="C253">
        <v>1.98</v>
      </c>
      <c r="D253" s="1">
        <v>66480</v>
      </c>
      <c r="E253" s="6">
        <v>2.97</v>
      </c>
      <c r="F253" s="7">
        <v>6890</v>
      </c>
      <c r="G253" t="s">
        <v>74</v>
      </c>
      <c r="H253">
        <v>0</v>
      </c>
      <c r="I253" t="s">
        <v>314</v>
      </c>
      <c r="J253" t="s">
        <v>289</v>
      </c>
      <c r="K253" t="s">
        <v>290</v>
      </c>
      <c r="L253" s="36">
        <v>8810</v>
      </c>
      <c r="M253">
        <v>270</v>
      </c>
      <c r="N253" s="66">
        <v>3.1600000000000003E-2</v>
      </c>
      <c r="O253" s="36">
        <v>8540</v>
      </c>
      <c r="P253" s="66">
        <v>3.1600000000000003E-2</v>
      </c>
      <c r="Q253" s="36">
        <v>8570</v>
      </c>
      <c r="R253" s="36">
        <v>9020</v>
      </c>
      <c r="S253" s="36">
        <v>8480</v>
      </c>
      <c r="T253" s="66">
        <v>2.8000000000000001E-2</v>
      </c>
      <c r="U253" s="66">
        <v>4.4999999999999997E-3</v>
      </c>
      <c r="V253" s="66">
        <v>-2.3199999999999998E-2</v>
      </c>
      <c r="W253" s="66">
        <v>3.8899999999999997E-2</v>
      </c>
      <c r="X253" s="1">
        <v>1094900</v>
      </c>
      <c r="Y253" s="1">
        <v>9628980</v>
      </c>
      <c r="Z253" s="1">
        <v>446470</v>
      </c>
      <c r="AA253" t="s">
        <v>418</v>
      </c>
      <c r="AB253" t="s">
        <v>419</v>
      </c>
      <c r="AC253">
        <v>19.3</v>
      </c>
      <c r="AD253">
        <v>1.59</v>
      </c>
      <c r="AE253">
        <v>2.27</v>
      </c>
      <c r="AF253" t="s">
        <v>230</v>
      </c>
      <c r="AG253" s="1">
        <v>6800</v>
      </c>
      <c r="AH253" s="36">
        <v>8820</v>
      </c>
      <c r="AI253" s="1">
        <v>1500</v>
      </c>
      <c r="AJ253" s="36">
        <v>8800</v>
      </c>
      <c r="AK253" s="1">
        <v>1100</v>
      </c>
      <c r="AL253" s="2">
        <v>0.62361111111111112</v>
      </c>
      <c r="AM253" s="3">
        <v>46157</v>
      </c>
      <c r="AN253" t="s">
        <v>298</v>
      </c>
      <c r="AO253" t="s">
        <v>344</v>
      </c>
      <c r="AQ253" t="str">
        <f t="shared" si="3"/>
        <v/>
      </c>
    </row>
    <row r="254" spans="1:43">
      <c r="A254" s="8">
        <v>46171</v>
      </c>
      <c r="B254">
        <v>3979.45</v>
      </c>
      <c r="C254">
        <v>1.98</v>
      </c>
      <c r="D254" s="1">
        <v>66480</v>
      </c>
      <c r="E254" s="6">
        <v>2.97</v>
      </c>
      <c r="F254" s="7">
        <v>6925</v>
      </c>
      <c r="G254" t="s">
        <v>75</v>
      </c>
      <c r="H254">
        <v>0</v>
      </c>
      <c r="I254" t="s">
        <v>288</v>
      </c>
      <c r="J254" t="s">
        <v>289</v>
      </c>
      <c r="K254" t="s">
        <v>295</v>
      </c>
      <c r="L254" s="36">
        <v>4197</v>
      </c>
      <c r="M254">
        <v>83</v>
      </c>
      <c r="N254" s="66">
        <v>2.0199999999999999E-2</v>
      </c>
      <c r="O254" s="36">
        <v>4114</v>
      </c>
      <c r="P254" s="66">
        <v>2.01E-2</v>
      </c>
      <c r="Q254" s="36">
        <v>4229</v>
      </c>
      <c r="R254" s="36">
        <v>4264</v>
      </c>
      <c r="S254" s="36">
        <v>4133</v>
      </c>
      <c r="T254" s="66">
        <v>-7.4999999999999997E-3</v>
      </c>
      <c r="U254" s="66">
        <v>-4.0000000000000002E-4</v>
      </c>
      <c r="V254" s="66">
        <v>-1.5699999999999999E-2</v>
      </c>
      <c r="W254" s="66">
        <v>1.54E-2</v>
      </c>
      <c r="X254" s="1">
        <v>224500</v>
      </c>
      <c r="Y254" s="1">
        <v>940656</v>
      </c>
      <c r="Z254" s="1">
        <v>350449</v>
      </c>
      <c r="AA254" t="s">
        <v>420</v>
      </c>
      <c r="AB254" t="s">
        <v>421</v>
      </c>
      <c r="AC254">
        <v>31.72</v>
      </c>
      <c r="AD254">
        <v>1.68</v>
      </c>
      <c r="AE254">
        <v>1.67</v>
      </c>
      <c r="AF254" t="s">
        <v>230</v>
      </c>
      <c r="AG254" s="1">
        <v>7100</v>
      </c>
      <c r="AH254" s="36">
        <v>4198</v>
      </c>
      <c r="AI254">
        <v>100</v>
      </c>
      <c r="AJ254" s="36">
        <v>4197</v>
      </c>
      <c r="AK254">
        <v>200</v>
      </c>
      <c r="AL254" s="2">
        <v>0.62291666666666667</v>
      </c>
      <c r="AM254" s="3">
        <v>46156</v>
      </c>
      <c r="AN254" t="s">
        <v>298</v>
      </c>
      <c r="AO254" t="s">
        <v>344</v>
      </c>
      <c r="AQ254" t="str">
        <f t="shared" si="3"/>
        <v/>
      </c>
    </row>
    <row r="255" spans="1:43">
      <c r="A255" s="8">
        <v>46171</v>
      </c>
      <c r="B255">
        <v>3979.45</v>
      </c>
      <c r="C255">
        <v>1.98</v>
      </c>
      <c r="D255" s="1">
        <v>66480</v>
      </c>
      <c r="E255" s="6">
        <v>2.97</v>
      </c>
      <c r="F255" s="7">
        <v>6963</v>
      </c>
      <c r="G255" t="s">
        <v>76</v>
      </c>
      <c r="H255">
        <v>0</v>
      </c>
      <c r="I255" t="s">
        <v>288</v>
      </c>
      <c r="J255" t="s">
        <v>289</v>
      </c>
      <c r="K255" t="s">
        <v>290</v>
      </c>
      <c r="L255" s="36">
        <v>5544</v>
      </c>
      <c r="M255">
        <v>466</v>
      </c>
      <c r="N255" s="66">
        <v>9.1800000000000007E-2</v>
      </c>
      <c r="O255" s="36">
        <v>5078</v>
      </c>
      <c r="P255" s="66">
        <v>9.1700000000000004E-2</v>
      </c>
      <c r="Q255" s="36">
        <v>5250</v>
      </c>
      <c r="R255" s="36">
        <v>5550</v>
      </c>
      <c r="S255" s="36">
        <v>5236</v>
      </c>
      <c r="T255" s="66">
        <v>5.6000000000000001E-2</v>
      </c>
      <c r="U255" s="66">
        <v>3.2399999999999998E-2</v>
      </c>
      <c r="V255" s="66">
        <v>-1E-3</v>
      </c>
      <c r="W255" s="66">
        <v>5.8799999999999998E-2</v>
      </c>
      <c r="X255" s="1">
        <v>5486900</v>
      </c>
      <c r="Y255" s="1">
        <v>29633833</v>
      </c>
      <c r="Z255" s="1">
        <v>2238445</v>
      </c>
      <c r="AA255" t="s">
        <v>523</v>
      </c>
      <c r="AB255" t="s">
        <v>423</v>
      </c>
      <c r="AC255">
        <v>73.819999999999993</v>
      </c>
      <c r="AD255">
        <v>2.82</v>
      </c>
      <c r="AE255">
        <v>0.9</v>
      </c>
      <c r="AF255" t="s">
        <v>230</v>
      </c>
      <c r="AG255" s="1">
        <v>64200</v>
      </c>
      <c r="AH255" s="36">
        <v>5544</v>
      </c>
      <c r="AI255" s="1">
        <v>1200</v>
      </c>
      <c r="AJ255" s="36">
        <v>5542</v>
      </c>
      <c r="AK255">
        <v>800</v>
      </c>
      <c r="AL255" s="2">
        <v>0.62361111111111112</v>
      </c>
      <c r="AM255" s="3">
        <v>46154</v>
      </c>
      <c r="AN255" t="s">
        <v>298</v>
      </c>
      <c r="AO255" t="s">
        <v>344</v>
      </c>
      <c r="AQ255" t="str">
        <f t="shared" si="3"/>
        <v/>
      </c>
    </row>
    <row r="256" spans="1:43">
      <c r="A256" s="8">
        <v>46171</v>
      </c>
      <c r="B256">
        <v>3979.45</v>
      </c>
      <c r="C256">
        <v>1.98</v>
      </c>
      <c r="D256" s="1">
        <v>66480</v>
      </c>
      <c r="E256" s="6">
        <v>2.97</v>
      </c>
      <c r="F256" s="7">
        <v>7011</v>
      </c>
      <c r="G256" t="s">
        <v>77</v>
      </c>
      <c r="H256">
        <v>0</v>
      </c>
      <c r="I256" t="s">
        <v>288</v>
      </c>
      <c r="J256" t="s">
        <v>289</v>
      </c>
      <c r="K256" t="s">
        <v>295</v>
      </c>
      <c r="L256" s="36">
        <v>3810</v>
      </c>
      <c r="M256">
        <v>6</v>
      </c>
      <c r="N256" s="66">
        <v>1.6000000000000001E-3</v>
      </c>
      <c r="O256" s="36">
        <v>3804</v>
      </c>
      <c r="P256" s="66">
        <v>1.5E-3</v>
      </c>
      <c r="Q256" s="36">
        <v>3768</v>
      </c>
      <c r="R256" s="36">
        <v>3836</v>
      </c>
      <c r="S256" s="36">
        <v>3744</v>
      </c>
      <c r="T256" s="66">
        <v>1.11E-2</v>
      </c>
      <c r="U256" s="66">
        <v>1.03E-2</v>
      </c>
      <c r="V256" s="66">
        <v>-6.7000000000000002E-3</v>
      </c>
      <c r="W256" s="66">
        <v>1.7600000000000001E-2</v>
      </c>
      <c r="X256" s="1">
        <v>21231500</v>
      </c>
      <c r="Y256" s="1">
        <v>80525768</v>
      </c>
      <c r="Z256" s="1">
        <v>12853598</v>
      </c>
      <c r="AA256" t="s">
        <v>424</v>
      </c>
      <c r="AB256" t="s">
        <v>534</v>
      </c>
      <c r="AC256">
        <v>33.68</v>
      </c>
      <c r="AD256">
        <v>4.1399999999999997</v>
      </c>
      <c r="AE256">
        <v>0.76</v>
      </c>
      <c r="AF256" t="s">
        <v>230</v>
      </c>
      <c r="AG256" s="1">
        <v>678600</v>
      </c>
      <c r="AH256" s="36">
        <v>3811</v>
      </c>
      <c r="AI256" s="1">
        <v>15000</v>
      </c>
      <c r="AJ256" s="36">
        <v>3810</v>
      </c>
      <c r="AK256" s="1">
        <v>8700</v>
      </c>
      <c r="AL256" s="2">
        <v>0.62361111111111112</v>
      </c>
      <c r="AM256" s="3">
        <v>46154</v>
      </c>
      <c r="AN256" t="s">
        <v>298</v>
      </c>
      <c r="AO256" t="s">
        <v>395</v>
      </c>
      <c r="AQ256" t="str">
        <f t="shared" si="3"/>
        <v/>
      </c>
    </row>
    <row r="257" spans="1:43">
      <c r="A257" s="8">
        <v>46171</v>
      </c>
      <c r="B257">
        <v>3979.45</v>
      </c>
      <c r="C257">
        <v>1.98</v>
      </c>
      <c r="D257" s="1">
        <v>66480</v>
      </c>
      <c r="E257" s="6">
        <v>2.97</v>
      </c>
      <c r="F257" s="7">
        <v>7013</v>
      </c>
      <c r="G257" t="s">
        <v>78</v>
      </c>
      <c r="H257">
        <v>0</v>
      </c>
      <c r="I257" t="s">
        <v>288</v>
      </c>
      <c r="J257" t="s">
        <v>289</v>
      </c>
      <c r="K257" t="s">
        <v>290</v>
      </c>
      <c r="L257" s="36">
        <v>2810</v>
      </c>
      <c r="M257">
        <v>80</v>
      </c>
      <c r="N257" s="66">
        <v>2.93E-2</v>
      </c>
      <c r="O257" s="36">
        <v>2730</v>
      </c>
      <c r="P257" s="66">
        <v>2.93E-2</v>
      </c>
      <c r="Q257" s="36">
        <v>2750</v>
      </c>
      <c r="R257" s="36">
        <v>2822.5</v>
      </c>
      <c r="S257" s="36">
        <v>2718</v>
      </c>
      <c r="T257" s="66">
        <v>2.18E-2</v>
      </c>
      <c r="U257" s="66">
        <v>3.5000000000000001E-3</v>
      </c>
      <c r="V257" s="66">
        <v>-4.4000000000000003E-3</v>
      </c>
      <c r="W257" s="66">
        <v>3.3799999999999997E-2</v>
      </c>
      <c r="X257" s="1">
        <v>9178000</v>
      </c>
      <c r="Y257" s="1">
        <v>25614088</v>
      </c>
      <c r="Z257" s="1">
        <v>3042554</v>
      </c>
      <c r="AA257" t="s">
        <v>426</v>
      </c>
      <c r="AB257" t="s">
        <v>427</v>
      </c>
      <c r="AC257">
        <v>18.05</v>
      </c>
      <c r="AD257">
        <v>4.5599999999999996</v>
      </c>
      <c r="AE257">
        <v>0.82</v>
      </c>
      <c r="AF257" t="s">
        <v>230</v>
      </c>
      <c r="AG257" s="1">
        <v>716800</v>
      </c>
      <c r="AH257" s="36">
        <v>2810</v>
      </c>
      <c r="AI257">
        <v>600</v>
      </c>
      <c r="AJ257" s="36">
        <v>2809.5</v>
      </c>
      <c r="AK257" s="1">
        <v>1100</v>
      </c>
      <c r="AL257" s="2">
        <v>0.62361111111111112</v>
      </c>
      <c r="AM257" s="3">
        <v>46150</v>
      </c>
      <c r="AN257" t="s">
        <v>298</v>
      </c>
      <c r="AO257" t="s">
        <v>395</v>
      </c>
      <c r="AQ257" t="str">
        <f t="shared" si="3"/>
        <v/>
      </c>
    </row>
    <row r="258" spans="1:43">
      <c r="A258" s="8">
        <v>46171</v>
      </c>
      <c r="B258">
        <v>3979.45</v>
      </c>
      <c r="C258">
        <v>1.98</v>
      </c>
      <c r="D258" s="1">
        <v>66480</v>
      </c>
      <c r="E258" s="6">
        <v>2.97</v>
      </c>
      <c r="F258" s="7">
        <v>7047</v>
      </c>
      <c r="G258" t="s">
        <v>79</v>
      </c>
      <c r="H258">
        <v>0</v>
      </c>
      <c r="I258" t="s">
        <v>347</v>
      </c>
      <c r="J258" t="s">
        <v>289</v>
      </c>
      <c r="K258" t="s">
        <v>295</v>
      </c>
      <c r="L258" s="36">
        <v>2192</v>
      </c>
      <c r="M258">
        <v>-4</v>
      </c>
      <c r="N258" s="66">
        <v>-1.8E-3</v>
      </c>
      <c r="O258" s="36">
        <v>2196</v>
      </c>
      <c r="P258" s="66">
        <v>-1.8E-3</v>
      </c>
      <c r="Q258" s="36">
        <v>2200</v>
      </c>
      <c r="R258" s="36">
        <v>2238</v>
      </c>
      <c r="S258" s="36">
        <v>2161</v>
      </c>
      <c r="T258" s="66">
        <v>-3.5999999999999999E-3</v>
      </c>
      <c r="U258" s="66">
        <v>-5.4000000000000003E-3</v>
      </c>
      <c r="V258" s="66">
        <v>-2.0500000000000001E-2</v>
      </c>
      <c r="W258" s="66">
        <v>1.43E-2</v>
      </c>
      <c r="X258" s="1">
        <v>151800</v>
      </c>
      <c r="Y258" s="1">
        <v>334527</v>
      </c>
      <c r="Z258" s="1">
        <v>31117</v>
      </c>
      <c r="AA258" t="s">
        <v>428</v>
      </c>
      <c r="AB258" t="s">
        <v>429</v>
      </c>
      <c r="AC258">
        <v>8.68</v>
      </c>
      <c r="AD258">
        <v>2.72</v>
      </c>
      <c r="AE258">
        <v>0.59</v>
      </c>
      <c r="AF258" t="s">
        <v>230</v>
      </c>
      <c r="AG258" s="1">
        <v>3600</v>
      </c>
      <c r="AH258" s="36">
        <v>2194</v>
      </c>
      <c r="AI258">
        <v>300</v>
      </c>
      <c r="AJ258" s="36">
        <v>2191</v>
      </c>
      <c r="AK258">
        <v>200</v>
      </c>
      <c r="AL258" s="2">
        <v>0.62291666666666667</v>
      </c>
      <c r="AM258" s="3">
        <v>46157</v>
      </c>
      <c r="AN258" t="s">
        <v>298</v>
      </c>
      <c r="AO258" t="s">
        <v>313</v>
      </c>
      <c r="AQ258" t="str">
        <f t="shared" si="3"/>
        <v/>
      </c>
    </row>
    <row r="259" spans="1:43">
      <c r="A259" s="8">
        <v>46171</v>
      </c>
      <c r="B259">
        <v>3979.45</v>
      </c>
      <c r="C259">
        <v>1.98</v>
      </c>
      <c r="D259" s="1">
        <v>66480</v>
      </c>
      <c r="E259" s="6">
        <v>2.97</v>
      </c>
      <c r="F259" s="7">
        <v>7084</v>
      </c>
      <c r="G259" t="s">
        <v>80</v>
      </c>
      <c r="H259">
        <v>0</v>
      </c>
      <c r="I259" t="s">
        <v>347</v>
      </c>
      <c r="J259" t="s">
        <v>323</v>
      </c>
      <c r="K259" t="s">
        <v>290</v>
      </c>
      <c r="L259" s="36">
        <v>2365</v>
      </c>
      <c r="M259">
        <v>-23</v>
      </c>
      <c r="N259" s="66">
        <v>-9.5999999999999992E-3</v>
      </c>
      <c r="O259" s="36">
        <v>2388</v>
      </c>
      <c r="P259" s="66">
        <v>-9.5999999999999992E-3</v>
      </c>
      <c r="Q259" s="36">
        <v>2398</v>
      </c>
      <c r="R259" s="36">
        <v>2399</v>
      </c>
      <c r="S259" s="36">
        <v>2300</v>
      </c>
      <c r="T259" s="66">
        <v>-1.37E-2</v>
      </c>
      <c r="U259" s="66">
        <v>0</v>
      </c>
      <c r="V259" s="66">
        <v>-1.41E-2</v>
      </c>
      <c r="W259" s="66">
        <v>2.8199999999999999E-2</v>
      </c>
      <c r="X259" s="1">
        <v>13200</v>
      </c>
      <c r="Y259" s="1">
        <v>31015</v>
      </c>
      <c r="Z259" s="1">
        <v>7708</v>
      </c>
      <c r="AA259" t="s">
        <v>430</v>
      </c>
      <c r="AB259" t="s">
        <v>431</v>
      </c>
      <c r="AC259">
        <v>20.49</v>
      </c>
      <c r="AD259">
        <v>1.23</v>
      </c>
      <c r="AE259">
        <v>4.0199999999999996</v>
      </c>
      <c r="AF259">
        <v>0.4</v>
      </c>
      <c r="AG259">
        <v>300</v>
      </c>
      <c r="AH259" s="36">
        <v>2358</v>
      </c>
      <c r="AI259">
        <v>300</v>
      </c>
      <c r="AJ259" s="36">
        <v>2325</v>
      </c>
      <c r="AK259">
        <v>100</v>
      </c>
      <c r="AL259" s="2">
        <v>0.58472222222222225</v>
      </c>
      <c r="AM259" s="3">
        <v>46160</v>
      </c>
      <c r="AN259" t="s">
        <v>298</v>
      </c>
      <c r="AO259" t="s">
        <v>313</v>
      </c>
      <c r="AQ259" t="str">
        <f t="shared" ref="AQ259:AQ322" si="4">IF(AP259="","",ROUND((L259-AP259)/AP259,4))</f>
        <v/>
      </c>
    </row>
    <row r="260" spans="1:43">
      <c r="A260" s="8">
        <v>46171</v>
      </c>
      <c r="B260">
        <v>3979.45</v>
      </c>
      <c r="C260">
        <v>1.98</v>
      </c>
      <c r="D260" s="1">
        <v>66480</v>
      </c>
      <c r="E260" s="6">
        <v>2.97</v>
      </c>
      <c r="F260" s="7">
        <v>7182</v>
      </c>
      <c r="G260" t="s">
        <v>81</v>
      </c>
      <c r="H260">
        <v>0</v>
      </c>
      <c r="I260" t="s">
        <v>288</v>
      </c>
      <c r="J260" t="s">
        <v>289</v>
      </c>
      <c r="K260" t="s">
        <v>290</v>
      </c>
      <c r="L260" s="36">
        <v>3059</v>
      </c>
      <c r="M260">
        <v>98.5</v>
      </c>
      <c r="N260" s="66">
        <v>3.3300000000000003E-2</v>
      </c>
      <c r="O260" s="36">
        <v>2960.5</v>
      </c>
      <c r="P260" s="66">
        <v>3.32E-2</v>
      </c>
      <c r="Q260" s="36">
        <v>3000</v>
      </c>
      <c r="R260" s="36">
        <v>3072</v>
      </c>
      <c r="S260" s="36">
        <v>2968</v>
      </c>
      <c r="T260" s="66">
        <v>1.9599999999999999E-2</v>
      </c>
      <c r="U260" s="66">
        <v>8.2000000000000007E-3</v>
      </c>
      <c r="V260" s="66">
        <v>-4.1999999999999997E-3</v>
      </c>
      <c r="W260" s="66">
        <v>3.0599999999999999E-2</v>
      </c>
      <c r="X260" s="1">
        <v>3738500</v>
      </c>
      <c r="Y260" s="1">
        <v>11337258</v>
      </c>
      <c r="Z260" s="1">
        <v>10938613</v>
      </c>
      <c r="AA260" t="s">
        <v>432</v>
      </c>
      <c r="AB260" t="s">
        <v>433</v>
      </c>
      <c r="AC260">
        <v>18.25</v>
      </c>
      <c r="AD260">
        <v>1.18</v>
      </c>
      <c r="AE260">
        <v>2.75</v>
      </c>
      <c r="AF260" t="s">
        <v>230</v>
      </c>
      <c r="AG260" s="1">
        <v>272600</v>
      </c>
      <c r="AH260" s="36">
        <v>3059</v>
      </c>
      <c r="AI260" s="1">
        <v>1200</v>
      </c>
      <c r="AJ260" s="36">
        <v>3058</v>
      </c>
      <c r="AK260" s="1">
        <v>1400</v>
      </c>
      <c r="AL260" s="2">
        <v>0.62361111111111112</v>
      </c>
      <c r="AM260" s="3">
        <v>46157</v>
      </c>
      <c r="AN260" t="s">
        <v>298</v>
      </c>
      <c r="AO260" t="s">
        <v>434</v>
      </c>
      <c r="AQ260" t="str">
        <f t="shared" si="4"/>
        <v/>
      </c>
    </row>
    <row r="261" spans="1:43">
      <c r="A261" s="8">
        <v>46171</v>
      </c>
      <c r="B261">
        <v>3979.45</v>
      </c>
      <c r="C261">
        <v>1.98</v>
      </c>
      <c r="D261" s="1">
        <v>66480</v>
      </c>
      <c r="E261" s="6">
        <v>2.97</v>
      </c>
      <c r="F261" s="7">
        <v>7203</v>
      </c>
      <c r="G261" t="s">
        <v>82</v>
      </c>
      <c r="H261">
        <v>0</v>
      </c>
      <c r="I261" t="s">
        <v>288</v>
      </c>
      <c r="J261" t="s">
        <v>289</v>
      </c>
      <c r="K261" t="s">
        <v>290</v>
      </c>
      <c r="L261" s="36">
        <v>3066</v>
      </c>
      <c r="M261">
        <v>36</v>
      </c>
      <c r="N261" s="66">
        <v>1.1900000000000001E-2</v>
      </c>
      <c r="O261" s="36">
        <v>3030</v>
      </c>
      <c r="P261" s="66">
        <v>1.18E-2</v>
      </c>
      <c r="Q261" s="36">
        <v>3022</v>
      </c>
      <c r="R261" s="36">
        <v>3082</v>
      </c>
      <c r="S261" s="36">
        <v>3022</v>
      </c>
      <c r="T261" s="66">
        <v>1.4500000000000001E-2</v>
      </c>
      <c r="U261" s="66">
        <v>-1.2999999999999999E-3</v>
      </c>
      <c r="V261" s="66">
        <v>-5.1000000000000004E-3</v>
      </c>
      <c r="W261" s="66">
        <v>1.4500000000000001E-2</v>
      </c>
      <c r="X261" s="1">
        <v>11029700</v>
      </c>
      <c r="Y261" s="1">
        <v>33788063</v>
      </c>
      <c r="Z261" s="1">
        <v>48427431</v>
      </c>
      <c r="AA261" t="s">
        <v>435</v>
      </c>
      <c r="AB261" t="s">
        <v>436</v>
      </c>
      <c r="AC261">
        <v>12.1</v>
      </c>
      <c r="AD261">
        <v>1</v>
      </c>
      <c r="AE261">
        <v>3.26</v>
      </c>
      <c r="AF261" t="s">
        <v>230</v>
      </c>
      <c r="AG261" s="1">
        <v>783300</v>
      </c>
      <c r="AH261" s="36">
        <v>3066</v>
      </c>
      <c r="AI261" s="1">
        <v>12600</v>
      </c>
      <c r="AJ261" s="36">
        <v>3065</v>
      </c>
      <c r="AK261" s="1">
        <v>20100</v>
      </c>
      <c r="AL261" s="2">
        <v>0.62361111111111112</v>
      </c>
      <c r="AM261" s="3">
        <v>46150</v>
      </c>
      <c r="AN261" t="s">
        <v>298</v>
      </c>
      <c r="AO261" t="s">
        <v>437</v>
      </c>
      <c r="AQ261" t="str">
        <f t="shared" si="4"/>
        <v/>
      </c>
    </row>
    <row r="262" spans="1:43">
      <c r="A262" s="8">
        <v>46171</v>
      </c>
      <c r="B262">
        <v>3979.45</v>
      </c>
      <c r="C262">
        <v>1.98</v>
      </c>
      <c r="D262" s="1">
        <v>66480</v>
      </c>
      <c r="E262" s="6">
        <v>2.97</v>
      </c>
      <c r="F262" s="7">
        <v>7213</v>
      </c>
      <c r="G262" t="s">
        <v>83</v>
      </c>
      <c r="H262">
        <v>0</v>
      </c>
      <c r="I262" t="s">
        <v>314</v>
      </c>
      <c r="J262" t="s">
        <v>289</v>
      </c>
      <c r="K262" t="s">
        <v>295</v>
      </c>
      <c r="L262">
        <v>579</v>
      </c>
      <c r="M262">
        <v>-7</v>
      </c>
      <c r="N262" s="66">
        <v>-1.1900000000000001E-2</v>
      </c>
      <c r="O262">
        <v>586</v>
      </c>
      <c r="P262" s="66">
        <v>-1.1900000000000001E-2</v>
      </c>
      <c r="Q262">
        <v>586</v>
      </c>
      <c r="R262">
        <v>592</v>
      </c>
      <c r="S262">
        <v>579</v>
      </c>
      <c r="T262" s="66">
        <v>-1.1900000000000001E-2</v>
      </c>
      <c r="U262" s="66">
        <v>-5.1000000000000004E-3</v>
      </c>
      <c r="V262" s="66">
        <v>-2.1899999999999999E-2</v>
      </c>
      <c r="W262" s="66">
        <v>0</v>
      </c>
      <c r="X262" s="1">
        <v>9200</v>
      </c>
      <c r="Y262" s="1">
        <v>5368</v>
      </c>
      <c r="Z262" s="1">
        <v>9201</v>
      </c>
      <c r="AA262" t="s">
        <v>524</v>
      </c>
      <c r="AB262" t="s">
        <v>439</v>
      </c>
      <c r="AC262">
        <v>6.89</v>
      </c>
      <c r="AD262">
        <v>0.81</v>
      </c>
      <c r="AE262">
        <v>4.49</v>
      </c>
      <c r="AF262">
        <v>0.3</v>
      </c>
      <c r="AG262">
        <v>900</v>
      </c>
      <c r="AH262">
        <v>582</v>
      </c>
      <c r="AI262">
        <v>700</v>
      </c>
      <c r="AJ262">
        <v>579</v>
      </c>
      <c r="AK262" s="1">
        <v>1600</v>
      </c>
      <c r="AL262" s="2">
        <v>0.61875000000000002</v>
      </c>
      <c r="AM262" s="3">
        <v>46153</v>
      </c>
      <c r="AN262" t="s">
        <v>298</v>
      </c>
      <c r="AO262" t="s">
        <v>437</v>
      </c>
      <c r="AQ262" t="str">
        <f t="shared" si="4"/>
        <v/>
      </c>
    </row>
    <row r="263" spans="1:43">
      <c r="A263" s="8">
        <v>46171</v>
      </c>
      <c r="B263">
        <v>3979.45</v>
      </c>
      <c r="C263">
        <v>1.98</v>
      </c>
      <c r="D263" s="1">
        <v>66480</v>
      </c>
      <c r="E263" s="6">
        <v>2.97</v>
      </c>
      <c r="F263" s="7">
        <v>7220</v>
      </c>
      <c r="G263" t="s">
        <v>84</v>
      </c>
      <c r="H263">
        <v>0</v>
      </c>
      <c r="I263" t="s">
        <v>288</v>
      </c>
      <c r="J263" t="s">
        <v>289</v>
      </c>
      <c r="K263" t="s">
        <v>290</v>
      </c>
      <c r="L263" s="36">
        <v>9460</v>
      </c>
      <c r="M263" s="36">
        <v>1500</v>
      </c>
      <c r="N263" s="66">
        <v>0.18840000000000001</v>
      </c>
      <c r="O263" s="36">
        <v>7960</v>
      </c>
      <c r="P263" s="66">
        <v>0.18840000000000001</v>
      </c>
      <c r="Q263" s="36">
        <v>8080</v>
      </c>
      <c r="R263" s="36">
        <v>9460</v>
      </c>
      <c r="S263" s="36">
        <v>8050</v>
      </c>
      <c r="T263" s="66">
        <v>0.17069999999999999</v>
      </c>
      <c r="U263" s="66">
        <v>6.3E-3</v>
      </c>
      <c r="V263" s="66">
        <v>0</v>
      </c>
      <c r="W263" s="66">
        <v>0.17510000000000001</v>
      </c>
      <c r="X263" s="1">
        <v>4148400</v>
      </c>
      <c r="Y263" s="1">
        <v>37433040</v>
      </c>
      <c r="Z263" s="1">
        <v>620404</v>
      </c>
      <c r="AA263" t="s">
        <v>535</v>
      </c>
      <c r="AB263" t="s">
        <v>441</v>
      </c>
      <c r="AC263">
        <v>95.36</v>
      </c>
      <c r="AD263">
        <v>5.08</v>
      </c>
      <c r="AE263">
        <v>0.42</v>
      </c>
      <c r="AF263" t="s">
        <v>230</v>
      </c>
      <c r="AG263">
        <v>0</v>
      </c>
      <c r="AH263" s="36">
        <v>9460</v>
      </c>
      <c r="AI263" s="1">
        <v>74500</v>
      </c>
      <c r="AJ263" s="36">
        <v>9460</v>
      </c>
      <c r="AK263" s="1">
        <v>331800</v>
      </c>
      <c r="AL263" s="2">
        <v>0.5854166666666667</v>
      </c>
      <c r="AM263" s="3">
        <v>46154</v>
      </c>
      <c r="AN263" t="s">
        <v>298</v>
      </c>
      <c r="AO263" t="s">
        <v>437</v>
      </c>
      <c r="AQ263" t="str">
        <f t="shared" si="4"/>
        <v/>
      </c>
    </row>
    <row r="264" spans="1:43">
      <c r="A264" s="8">
        <v>46171</v>
      </c>
      <c r="B264">
        <v>3979.45</v>
      </c>
      <c r="C264">
        <v>1.98</v>
      </c>
      <c r="D264" s="1">
        <v>66480</v>
      </c>
      <c r="E264" s="6">
        <v>2.97</v>
      </c>
      <c r="F264" s="7">
        <v>7269</v>
      </c>
      <c r="G264" t="s">
        <v>85</v>
      </c>
      <c r="H264">
        <v>0</v>
      </c>
      <c r="I264" t="s">
        <v>288</v>
      </c>
      <c r="J264" t="s">
        <v>289</v>
      </c>
      <c r="K264" t="s">
        <v>295</v>
      </c>
      <c r="L264" s="36">
        <v>1987.5</v>
      </c>
      <c r="M264">
        <v>68.5</v>
      </c>
      <c r="N264" s="66">
        <v>3.5700000000000003E-2</v>
      </c>
      <c r="O264" s="36">
        <v>1919</v>
      </c>
      <c r="P264" s="66">
        <v>3.56E-2</v>
      </c>
      <c r="Q264" s="36">
        <v>1945.5</v>
      </c>
      <c r="R264" s="36">
        <v>2011</v>
      </c>
      <c r="S264" s="36">
        <v>1936</v>
      </c>
      <c r="T264" s="66">
        <v>2.1499999999999998E-2</v>
      </c>
      <c r="U264" s="66">
        <v>-8.6999999999999994E-3</v>
      </c>
      <c r="V264" s="66">
        <v>-1.1599999999999999E-2</v>
      </c>
      <c r="W264" s="66">
        <v>2.6599999999999999E-2</v>
      </c>
      <c r="X264" s="1">
        <v>5420600</v>
      </c>
      <c r="Y264" s="1">
        <v>10759359</v>
      </c>
      <c r="Z264" s="1">
        <v>3904615</v>
      </c>
      <c r="AA264" t="s">
        <v>442</v>
      </c>
      <c r="AB264" t="s">
        <v>443</v>
      </c>
      <c r="AC264">
        <v>10.08</v>
      </c>
      <c r="AD264">
        <v>1.1299999999999999</v>
      </c>
      <c r="AE264">
        <v>2.57</v>
      </c>
      <c r="AF264" t="s">
        <v>230</v>
      </c>
      <c r="AG264" s="1">
        <v>4083300</v>
      </c>
      <c r="AH264" s="36">
        <v>1988</v>
      </c>
      <c r="AI264" s="1">
        <v>4700</v>
      </c>
      <c r="AJ264" s="36">
        <v>1987.5</v>
      </c>
      <c r="AK264" s="1">
        <v>3100</v>
      </c>
      <c r="AL264" s="2">
        <v>0.62361111111111112</v>
      </c>
      <c r="AM264" s="3">
        <v>46156</v>
      </c>
      <c r="AN264" t="s">
        <v>298</v>
      </c>
      <c r="AO264" t="s">
        <v>437</v>
      </c>
      <c r="AQ264" t="str">
        <f t="shared" si="4"/>
        <v/>
      </c>
    </row>
    <row r="265" spans="1:43">
      <c r="A265" s="8">
        <v>46171</v>
      </c>
      <c r="B265">
        <v>3979.45</v>
      </c>
      <c r="C265">
        <v>1.98</v>
      </c>
      <c r="D265" s="1">
        <v>66480</v>
      </c>
      <c r="E265" s="6">
        <v>2.97</v>
      </c>
      <c r="F265" s="7">
        <v>7272</v>
      </c>
      <c r="G265" t="s">
        <v>86</v>
      </c>
      <c r="H265">
        <v>0</v>
      </c>
      <c r="I265" t="s">
        <v>288</v>
      </c>
      <c r="J265" t="s">
        <v>289</v>
      </c>
      <c r="K265" t="s">
        <v>295</v>
      </c>
      <c r="L265" s="36">
        <v>1310.5</v>
      </c>
      <c r="M265">
        <v>42</v>
      </c>
      <c r="N265" s="66">
        <v>3.3099999999999997E-2</v>
      </c>
      <c r="O265" s="36">
        <v>1268.5</v>
      </c>
      <c r="P265" s="66">
        <v>3.3099999999999997E-2</v>
      </c>
      <c r="Q265" s="36">
        <v>1282</v>
      </c>
      <c r="R265" s="36">
        <v>1315</v>
      </c>
      <c r="S265" s="36">
        <v>1281.5</v>
      </c>
      <c r="T265" s="66">
        <v>2.2200000000000001E-2</v>
      </c>
      <c r="U265" s="66">
        <v>4.4999999999999997E-3</v>
      </c>
      <c r="V265" s="66">
        <v>-3.3999999999999998E-3</v>
      </c>
      <c r="W265" s="66">
        <v>2.2599999999999999E-2</v>
      </c>
      <c r="X265" s="1">
        <v>6620300</v>
      </c>
      <c r="Y265" s="1">
        <v>8624768</v>
      </c>
      <c r="Z265" s="1">
        <v>1334252</v>
      </c>
      <c r="AA265" t="s">
        <v>444</v>
      </c>
      <c r="AB265" t="s">
        <v>445</v>
      </c>
      <c r="AC265">
        <v>10.32</v>
      </c>
      <c r="AD265">
        <v>1.1200000000000001</v>
      </c>
      <c r="AE265">
        <v>3.82</v>
      </c>
      <c r="AF265" t="s">
        <v>230</v>
      </c>
      <c r="AG265" s="1">
        <v>572400</v>
      </c>
      <c r="AH265" s="36">
        <v>1310.5</v>
      </c>
      <c r="AI265" s="1">
        <v>5000</v>
      </c>
      <c r="AJ265" s="36">
        <v>1310</v>
      </c>
      <c r="AK265" s="1">
        <v>5500</v>
      </c>
      <c r="AL265" s="2">
        <v>0.62361111111111112</v>
      </c>
      <c r="AM265" s="3">
        <v>46157</v>
      </c>
      <c r="AN265" t="s">
        <v>293</v>
      </c>
      <c r="AO265" t="s">
        <v>437</v>
      </c>
      <c r="AQ265" t="str">
        <f t="shared" si="4"/>
        <v/>
      </c>
    </row>
    <row r="266" spans="1:43">
      <c r="A266" s="8">
        <v>46171</v>
      </c>
      <c r="B266">
        <v>3979.45</v>
      </c>
      <c r="C266">
        <v>1.98</v>
      </c>
      <c r="D266" s="1">
        <v>66480</v>
      </c>
      <c r="E266" s="6">
        <v>2.97</v>
      </c>
      <c r="F266" s="7">
        <v>7376</v>
      </c>
      <c r="G266" t="s">
        <v>87</v>
      </c>
      <c r="H266">
        <v>0</v>
      </c>
      <c r="I266" t="s">
        <v>347</v>
      </c>
      <c r="J266" t="s">
        <v>323</v>
      </c>
      <c r="K266" t="s">
        <v>290</v>
      </c>
      <c r="L266" s="36">
        <v>1200</v>
      </c>
      <c r="M266">
        <v>-2</v>
      </c>
      <c r="N266" s="66">
        <v>-1.6999999999999999E-3</v>
      </c>
      <c r="O266" s="36">
        <v>1202</v>
      </c>
      <c r="P266" s="66">
        <v>-1.6000000000000001E-3</v>
      </c>
      <c r="Q266" s="36">
        <v>1199</v>
      </c>
      <c r="R266" s="36">
        <v>1216</v>
      </c>
      <c r="S266" s="36">
        <v>1175</v>
      </c>
      <c r="T266" s="66">
        <v>8.0000000000000004E-4</v>
      </c>
      <c r="U266" s="66">
        <v>0</v>
      </c>
      <c r="V266" s="66">
        <v>-1.3100000000000001E-2</v>
      </c>
      <c r="W266" s="66">
        <v>2.12E-2</v>
      </c>
      <c r="X266" s="1">
        <v>20600</v>
      </c>
      <c r="Y266" s="1">
        <v>24694</v>
      </c>
      <c r="Z266" s="1">
        <v>5111</v>
      </c>
      <c r="AA266" t="s">
        <v>446</v>
      </c>
      <c r="AB266" t="s">
        <v>447</v>
      </c>
      <c r="AC266">
        <v>0</v>
      </c>
      <c r="AD266">
        <v>4.7699999999999996</v>
      </c>
      <c r="AE266">
        <v>0</v>
      </c>
      <c r="AF266">
        <v>0.7</v>
      </c>
      <c r="AG266" s="1">
        <v>1400</v>
      </c>
      <c r="AH266" s="36">
        <v>1201</v>
      </c>
      <c r="AI266">
        <v>500</v>
      </c>
      <c r="AJ266" s="36">
        <v>1200</v>
      </c>
      <c r="AK266">
        <v>200</v>
      </c>
      <c r="AL266" s="2">
        <v>0.61041666666666672</v>
      </c>
      <c r="AM266" s="3">
        <v>46157</v>
      </c>
      <c r="AN266" t="s">
        <v>448</v>
      </c>
      <c r="AO266" t="s">
        <v>313</v>
      </c>
      <c r="AQ266" t="str">
        <f t="shared" si="4"/>
        <v/>
      </c>
    </row>
    <row r="267" spans="1:43">
      <c r="A267" s="8">
        <v>46171</v>
      </c>
      <c r="B267">
        <v>3979.45</v>
      </c>
      <c r="C267">
        <v>1.98</v>
      </c>
      <c r="D267" s="1">
        <v>66480</v>
      </c>
      <c r="E267" s="6">
        <v>2.97</v>
      </c>
      <c r="F267" s="7">
        <v>7525</v>
      </c>
      <c r="G267" t="s">
        <v>88</v>
      </c>
      <c r="H267">
        <v>0</v>
      </c>
      <c r="I267" t="s">
        <v>288</v>
      </c>
      <c r="J267" t="s">
        <v>289</v>
      </c>
      <c r="K267" t="s">
        <v>290</v>
      </c>
      <c r="L267" s="36">
        <v>3520</v>
      </c>
      <c r="M267">
        <v>10</v>
      </c>
      <c r="N267" s="66">
        <v>2.8E-3</v>
      </c>
      <c r="O267" s="36">
        <v>3510</v>
      </c>
      <c r="P267" s="66">
        <v>2.8E-3</v>
      </c>
      <c r="Q267" s="36">
        <v>3510</v>
      </c>
      <c r="R267" s="36">
        <v>3550</v>
      </c>
      <c r="S267" s="36">
        <v>3510</v>
      </c>
      <c r="T267" s="66">
        <v>2.8E-3</v>
      </c>
      <c r="U267" s="66">
        <v>1.4E-3</v>
      </c>
      <c r="V267" s="66">
        <v>-8.3999999999999995E-3</v>
      </c>
      <c r="W267" s="66">
        <v>2.8E-3</v>
      </c>
      <c r="X267" s="1">
        <v>6900</v>
      </c>
      <c r="Y267" s="1">
        <v>24299</v>
      </c>
      <c r="Z267" s="1">
        <v>30412</v>
      </c>
      <c r="AA267" t="s">
        <v>449</v>
      </c>
      <c r="AB267" t="s">
        <v>450</v>
      </c>
      <c r="AC267">
        <v>9.51</v>
      </c>
      <c r="AD267">
        <v>0.99</v>
      </c>
      <c r="AE267">
        <v>4.5999999999999996</v>
      </c>
      <c r="AF267" t="s">
        <v>230</v>
      </c>
      <c r="AG267" s="1">
        <v>6300</v>
      </c>
      <c r="AH267" s="36">
        <v>3525</v>
      </c>
      <c r="AI267" s="1">
        <v>1100</v>
      </c>
      <c r="AJ267" s="36">
        <v>3515</v>
      </c>
      <c r="AK267">
        <v>200</v>
      </c>
      <c r="AL267" s="2">
        <v>0.61944444444444446</v>
      </c>
      <c r="AM267" s="3">
        <v>46157</v>
      </c>
      <c r="AN267" t="s">
        <v>298</v>
      </c>
      <c r="AO267" t="s">
        <v>322</v>
      </c>
      <c r="AQ267" t="str">
        <f t="shared" si="4"/>
        <v/>
      </c>
    </row>
    <row r="268" spans="1:43">
      <c r="A268" s="8">
        <v>46171</v>
      </c>
      <c r="B268">
        <v>3979.45</v>
      </c>
      <c r="C268">
        <v>1.98</v>
      </c>
      <c r="D268" s="1">
        <v>66480</v>
      </c>
      <c r="E268" s="6">
        <v>2.97</v>
      </c>
      <c r="F268" s="7">
        <v>7729</v>
      </c>
      <c r="G268" t="s">
        <v>89</v>
      </c>
      <c r="H268">
        <v>0</v>
      </c>
      <c r="I268" t="s">
        <v>288</v>
      </c>
      <c r="J268" t="s">
        <v>289</v>
      </c>
      <c r="K268" t="s">
        <v>290</v>
      </c>
      <c r="L268" s="36">
        <v>17590</v>
      </c>
      <c r="M268">
        <v>20</v>
      </c>
      <c r="N268" s="66">
        <v>1.1000000000000001E-3</v>
      </c>
      <c r="O268" s="36">
        <v>17570</v>
      </c>
      <c r="P268" s="66">
        <v>1.1000000000000001E-3</v>
      </c>
      <c r="Q268" s="36">
        <v>17970</v>
      </c>
      <c r="R268" s="36">
        <v>17970</v>
      </c>
      <c r="S268" s="36">
        <v>17190</v>
      </c>
      <c r="T268" s="66">
        <v>-2.1100000000000001E-2</v>
      </c>
      <c r="U268" s="66">
        <v>6.0000000000000001E-3</v>
      </c>
      <c r="V268" s="66">
        <v>-2.1100000000000001E-2</v>
      </c>
      <c r="W268" s="66">
        <v>2.3199999999999998E-2</v>
      </c>
      <c r="X268" s="1">
        <v>250500</v>
      </c>
      <c r="Y268" s="1">
        <v>4390512</v>
      </c>
      <c r="Z268" s="1">
        <v>743755</v>
      </c>
      <c r="AA268" t="s">
        <v>451</v>
      </c>
      <c r="AB268" t="s">
        <v>452</v>
      </c>
      <c r="AC268">
        <v>25.49</v>
      </c>
      <c r="AD268">
        <v>3.73</v>
      </c>
      <c r="AE268">
        <v>1.57</v>
      </c>
      <c r="AF268" t="s">
        <v>230</v>
      </c>
      <c r="AG268" s="1">
        <v>5800</v>
      </c>
      <c r="AH268" s="36">
        <v>17595</v>
      </c>
      <c r="AI268">
        <v>500</v>
      </c>
      <c r="AJ268" s="36">
        <v>17585</v>
      </c>
      <c r="AK268">
        <v>500</v>
      </c>
      <c r="AL268" s="2">
        <v>0.62361111111111112</v>
      </c>
      <c r="AM268" s="3">
        <v>46155</v>
      </c>
      <c r="AN268" t="s">
        <v>298</v>
      </c>
      <c r="AO268" t="s">
        <v>453</v>
      </c>
      <c r="AQ268" t="str">
        <f t="shared" si="4"/>
        <v/>
      </c>
    </row>
    <row r="269" spans="1:43">
      <c r="A269" s="8">
        <v>46171</v>
      </c>
      <c r="B269">
        <v>3979.45</v>
      </c>
      <c r="C269">
        <v>1.98</v>
      </c>
      <c r="D269" s="1">
        <v>66480</v>
      </c>
      <c r="E269" s="6">
        <v>2.97</v>
      </c>
      <c r="F269" s="7">
        <v>7921</v>
      </c>
      <c r="G269" t="s">
        <v>90</v>
      </c>
      <c r="H269">
        <v>0</v>
      </c>
      <c r="I269" t="s">
        <v>288</v>
      </c>
      <c r="J269" t="s">
        <v>289</v>
      </c>
      <c r="K269" t="s">
        <v>295</v>
      </c>
      <c r="L269" s="36">
        <v>3005</v>
      </c>
      <c r="M269">
        <v>-65</v>
      </c>
      <c r="N269" s="66">
        <v>-2.12E-2</v>
      </c>
      <c r="O269" s="36">
        <v>3070</v>
      </c>
      <c r="P269" s="66">
        <v>-2.1100000000000001E-2</v>
      </c>
      <c r="Q269" s="36">
        <v>3065</v>
      </c>
      <c r="R269" s="36">
        <v>3065</v>
      </c>
      <c r="S269" s="36">
        <v>3005</v>
      </c>
      <c r="T269" s="66">
        <v>-1.95E-2</v>
      </c>
      <c r="U269" s="66">
        <v>-1.15E-2</v>
      </c>
      <c r="V269" s="66">
        <v>-1.95E-2</v>
      </c>
      <c r="W269" s="66">
        <v>0</v>
      </c>
      <c r="X269" s="1">
        <v>26300</v>
      </c>
      <c r="Y269" s="1">
        <v>79669</v>
      </c>
      <c r="Z269" s="1">
        <v>39525</v>
      </c>
      <c r="AA269" t="s">
        <v>454</v>
      </c>
      <c r="AB269" t="s">
        <v>536</v>
      </c>
      <c r="AC269">
        <v>13.37</v>
      </c>
      <c r="AD269">
        <v>1.26</v>
      </c>
      <c r="AE269">
        <v>3.99</v>
      </c>
      <c r="AF269" t="s">
        <v>230</v>
      </c>
      <c r="AG269">
        <v>500</v>
      </c>
      <c r="AH269" s="36">
        <v>3010</v>
      </c>
      <c r="AI269">
        <v>800</v>
      </c>
      <c r="AJ269" s="36">
        <v>3005</v>
      </c>
      <c r="AK269">
        <v>800</v>
      </c>
      <c r="AL269" s="2">
        <v>0.61805555555555558</v>
      </c>
      <c r="AN269" t="s">
        <v>326</v>
      </c>
      <c r="AO269" t="s">
        <v>456</v>
      </c>
      <c r="AQ269" t="str">
        <f t="shared" si="4"/>
        <v/>
      </c>
    </row>
    <row r="270" spans="1:43">
      <c r="A270" s="8">
        <v>46171</v>
      </c>
      <c r="B270">
        <v>3979.45</v>
      </c>
      <c r="C270">
        <v>1.98</v>
      </c>
      <c r="D270" s="1">
        <v>66480</v>
      </c>
      <c r="E270" s="6">
        <v>2.97</v>
      </c>
      <c r="F270" s="7">
        <v>8031</v>
      </c>
      <c r="G270" t="s">
        <v>91</v>
      </c>
      <c r="H270">
        <v>0</v>
      </c>
      <c r="I270" t="s">
        <v>288</v>
      </c>
      <c r="J270" t="s">
        <v>289</v>
      </c>
      <c r="K270" t="s">
        <v>295</v>
      </c>
      <c r="L270" s="36">
        <v>5314</v>
      </c>
      <c r="M270">
        <v>-13</v>
      </c>
      <c r="N270" s="66">
        <v>-2.3999999999999998E-3</v>
      </c>
      <c r="O270" s="36">
        <v>5327</v>
      </c>
      <c r="P270" s="66">
        <v>-2.3999999999999998E-3</v>
      </c>
      <c r="Q270" s="36">
        <v>5300</v>
      </c>
      <c r="R270" s="36">
        <v>5332</v>
      </c>
      <c r="S270" s="36">
        <v>5218</v>
      </c>
      <c r="T270" s="66">
        <v>2.5999999999999999E-3</v>
      </c>
      <c r="U270" s="66">
        <v>3.8999999999999998E-3</v>
      </c>
      <c r="V270" s="66">
        <v>-3.3E-3</v>
      </c>
      <c r="W270" s="66">
        <v>1.83E-2</v>
      </c>
      <c r="X270" s="1">
        <v>3218200</v>
      </c>
      <c r="Y270" s="1">
        <v>16994755</v>
      </c>
      <c r="Z270" s="1">
        <v>15222838</v>
      </c>
      <c r="AA270" t="s">
        <v>457</v>
      </c>
      <c r="AB270" t="s">
        <v>458</v>
      </c>
      <c r="AC270">
        <v>16.37</v>
      </c>
      <c r="AD270">
        <v>1.71</v>
      </c>
      <c r="AE270">
        <v>2.63</v>
      </c>
      <c r="AF270" t="s">
        <v>230</v>
      </c>
      <c r="AG270" s="1">
        <v>194200</v>
      </c>
      <c r="AH270" s="36">
        <v>5315</v>
      </c>
      <c r="AI270" s="1">
        <v>2400</v>
      </c>
      <c r="AJ270" s="36">
        <v>5313</v>
      </c>
      <c r="AK270" s="1">
        <v>1600</v>
      </c>
      <c r="AL270" s="2">
        <v>0.62361111111111112</v>
      </c>
      <c r="AM270" s="3">
        <v>46143</v>
      </c>
      <c r="AN270" t="s">
        <v>298</v>
      </c>
      <c r="AO270" t="s">
        <v>322</v>
      </c>
      <c r="AQ270" t="str">
        <f t="shared" si="4"/>
        <v/>
      </c>
    </row>
    <row r="271" spans="1:43">
      <c r="A271" s="8">
        <v>46171</v>
      </c>
      <c r="B271">
        <v>3979.45</v>
      </c>
      <c r="C271">
        <v>1.98</v>
      </c>
      <c r="D271" s="1">
        <v>66480</v>
      </c>
      <c r="E271" s="6">
        <v>2.97</v>
      </c>
      <c r="F271" s="7">
        <v>8058</v>
      </c>
      <c r="G271" t="s">
        <v>92</v>
      </c>
      <c r="H271">
        <v>0</v>
      </c>
      <c r="I271" t="s">
        <v>288</v>
      </c>
      <c r="J271" t="s">
        <v>289</v>
      </c>
      <c r="K271" t="s">
        <v>295</v>
      </c>
      <c r="L271" s="36">
        <v>5065</v>
      </c>
      <c r="M271">
        <v>27</v>
      </c>
      <c r="N271" s="66">
        <v>5.4000000000000003E-3</v>
      </c>
      <c r="O271" s="36">
        <v>5038</v>
      </c>
      <c r="P271" s="66">
        <v>5.3E-3</v>
      </c>
      <c r="Q271" s="36">
        <v>5000</v>
      </c>
      <c r="R271" s="36">
        <v>5077</v>
      </c>
      <c r="S271" s="36">
        <v>4966</v>
      </c>
      <c r="T271" s="66">
        <v>1.2999999999999999E-2</v>
      </c>
      <c r="U271" s="66">
        <v>6.8999999999999999E-3</v>
      </c>
      <c r="V271" s="66">
        <v>-2.3E-3</v>
      </c>
      <c r="W271" s="66">
        <v>1.9900000000000001E-2</v>
      </c>
      <c r="X271" s="1">
        <v>4466300</v>
      </c>
      <c r="Y271" s="1">
        <v>22431823</v>
      </c>
      <c r="Z271" s="1">
        <v>18793828</v>
      </c>
      <c r="AA271" t="s">
        <v>459</v>
      </c>
      <c r="AB271" t="s">
        <v>460</v>
      </c>
      <c r="AC271">
        <v>16.86</v>
      </c>
      <c r="AD271">
        <v>1.96</v>
      </c>
      <c r="AE271">
        <v>2.4700000000000002</v>
      </c>
      <c r="AF271" t="s">
        <v>230</v>
      </c>
      <c r="AG271" s="1">
        <v>457700</v>
      </c>
      <c r="AH271" s="36">
        <v>5066</v>
      </c>
      <c r="AI271" s="1">
        <v>2800</v>
      </c>
      <c r="AJ271" s="36">
        <v>5064</v>
      </c>
      <c r="AK271" s="1">
        <v>1900</v>
      </c>
      <c r="AL271" s="2">
        <v>0.62361111111111112</v>
      </c>
      <c r="AM271" s="3">
        <v>46143</v>
      </c>
      <c r="AN271" t="s">
        <v>298</v>
      </c>
      <c r="AO271" t="s">
        <v>322</v>
      </c>
      <c r="AQ271" t="str">
        <f t="shared" si="4"/>
        <v/>
      </c>
    </row>
    <row r="272" spans="1:43">
      <c r="A272" s="8">
        <v>46171</v>
      </c>
      <c r="B272">
        <v>3979.45</v>
      </c>
      <c r="C272">
        <v>1.98</v>
      </c>
      <c r="D272" s="1">
        <v>66480</v>
      </c>
      <c r="E272" s="6">
        <v>2.97</v>
      </c>
      <c r="F272" s="7">
        <v>8233</v>
      </c>
      <c r="G272" t="s">
        <v>93</v>
      </c>
      <c r="H272">
        <v>0</v>
      </c>
      <c r="I272" t="s">
        <v>288</v>
      </c>
      <c r="J272" t="s">
        <v>289</v>
      </c>
      <c r="K272" t="s">
        <v>295</v>
      </c>
      <c r="L272" s="36">
        <v>2001.5</v>
      </c>
      <c r="M272">
        <v>14.5</v>
      </c>
      <c r="N272" s="66">
        <v>7.3000000000000001E-3</v>
      </c>
      <c r="O272" s="36">
        <v>1987</v>
      </c>
      <c r="P272" s="66">
        <v>7.1999999999999998E-3</v>
      </c>
      <c r="Q272" s="36">
        <v>1974</v>
      </c>
      <c r="R272" s="36">
        <v>2010</v>
      </c>
      <c r="S272" s="36">
        <v>1971.5</v>
      </c>
      <c r="T272" s="66">
        <v>1.3899999999999999E-2</v>
      </c>
      <c r="U272" s="66">
        <v>-2.0000000000000001E-4</v>
      </c>
      <c r="V272" s="66">
        <v>-4.1999999999999997E-3</v>
      </c>
      <c r="W272" s="66">
        <v>1.52E-2</v>
      </c>
      <c r="X272" s="1">
        <v>494300</v>
      </c>
      <c r="Y272" s="1">
        <v>987809</v>
      </c>
      <c r="Z272" s="1">
        <v>610875</v>
      </c>
      <c r="AA272" t="s">
        <v>461</v>
      </c>
      <c r="AB272" t="s">
        <v>462</v>
      </c>
      <c r="AC272">
        <v>15.43</v>
      </c>
      <c r="AD272">
        <v>1.3</v>
      </c>
      <c r="AE272">
        <v>2</v>
      </c>
      <c r="AF272" t="s">
        <v>230</v>
      </c>
      <c r="AG272" s="1">
        <v>72800</v>
      </c>
      <c r="AH272" s="36">
        <v>2002</v>
      </c>
      <c r="AI272">
        <v>900</v>
      </c>
      <c r="AJ272" s="36">
        <v>2001.5</v>
      </c>
      <c r="AK272">
        <v>600</v>
      </c>
      <c r="AL272" s="2">
        <v>0.62291666666666667</v>
      </c>
      <c r="AN272" t="s">
        <v>463</v>
      </c>
      <c r="AO272" t="s">
        <v>327</v>
      </c>
      <c r="AQ272" t="str">
        <f t="shared" si="4"/>
        <v/>
      </c>
    </row>
    <row r="273" spans="1:43">
      <c r="A273" s="8">
        <v>46171</v>
      </c>
      <c r="B273">
        <v>3979.45</v>
      </c>
      <c r="C273">
        <v>1.98</v>
      </c>
      <c r="D273" s="1">
        <v>66480</v>
      </c>
      <c r="E273" s="6">
        <v>2.97</v>
      </c>
      <c r="F273" s="7">
        <v>8304</v>
      </c>
      <c r="G273" t="s">
        <v>94</v>
      </c>
      <c r="H273">
        <v>0</v>
      </c>
      <c r="I273" t="s">
        <v>288</v>
      </c>
      <c r="J273" t="s">
        <v>289</v>
      </c>
      <c r="K273" t="s">
        <v>295</v>
      </c>
      <c r="L273" s="36">
        <v>2672.5</v>
      </c>
      <c r="M273">
        <v>-23</v>
      </c>
      <c r="N273" s="66">
        <v>-8.5000000000000006E-3</v>
      </c>
      <c r="O273" s="36">
        <v>2695.5</v>
      </c>
      <c r="P273" s="66">
        <v>-8.5000000000000006E-3</v>
      </c>
      <c r="Q273" s="36">
        <v>2683.5</v>
      </c>
      <c r="R273" s="36">
        <v>2715</v>
      </c>
      <c r="S273" s="36">
        <v>2660</v>
      </c>
      <c r="T273" s="66">
        <v>-4.0000000000000001E-3</v>
      </c>
      <c r="U273" s="66">
        <v>-5.0000000000000001E-4</v>
      </c>
      <c r="V273" s="66">
        <v>-1.5599999999999999E-2</v>
      </c>
      <c r="W273" s="66">
        <v>4.5999999999999999E-3</v>
      </c>
      <c r="X273" s="1">
        <v>779600</v>
      </c>
      <c r="Y273" s="1">
        <v>2086674</v>
      </c>
      <c r="Z273" s="1">
        <v>373587</v>
      </c>
      <c r="AA273" t="s">
        <v>464</v>
      </c>
      <c r="AB273" t="s">
        <v>465</v>
      </c>
      <c r="AC273">
        <v>13.69</v>
      </c>
      <c r="AD273">
        <v>0.77</v>
      </c>
      <c r="AE273">
        <v>3.74</v>
      </c>
      <c r="AF273" t="s">
        <v>230</v>
      </c>
      <c r="AG273" s="1">
        <v>11900</v>
      </c>
      <c r="AH273" s="36">
        <v>2672.5</v>
      </c>
      <c r="AI273">
        <v>700</v>
      </c>
      <c r="AJ273" s="36">
        <v>2672</v>
      </c>
      <c r="AK273" s="1">
        <v>1200</v>
      </c>
      <c r="AL273" s="2">
        <v>0.62361111111111112</v>
      </c>
      <c r="AM273" s="3">
        <v>46156</v>
      </c>
      <c r="AN273" t="s">
        <v>298</v>
      </c>
      <c r="AO273" t="s">
        <v>434</v>
      </c>
      <c r="AQ273" t="str">
        <f t="shared" si="4"/>
        <v/>
      </c>
    </row>
    <row r="274" spans="1:43">
      <c r="A274" s="8">
        <v>46171</v>
      </c>
      <c r="B274">
        <v>3979.45</v>
      </c>
      <c r="C274">
        <v>1.98</v>
      </c>
      <c r="D274" s="1">
        <v>66480</v>
      </c>
      <c r="E274" s="6">
        <v>2.97</v>
      </c>
      <c r="F274" s="7">
        <v>8316</v>
      </c>
      <c r="G274" t="s">
        <v>95</v>
      </c>
      <c r="H274">
        <v>0</v>
      </c>
      <c r="I274" t="s">
        <v>288</v>
      </c>
      <c r="J274" t="s">
        <v>289</v>
      </c>
      <c r="K274" t="s">
        <v>295</v>
      </c>
      <c r="L274" s="36">
        <v>5900</v>
      </c>
      <c r="M274">
        <v>51</v>
      </c>
      <c r="N274" s="66">
        <v>8.6999999999999994E-3</v>
      </c>
      <c r="O274" s="36">
        <v>5849</v>
      </c>
      <c r="P274" s="66">
        <v>8.6999999999999994E-3</v>
      </c>
      <c r="Q274" s="36">
        <v>5850</v>
      </c>
      <c r="R274" s="36">
        <v>5944</v>
      </c>
      <c r="S274" s="36">
        <v>5843</v>
      </c>
      <c r="T274" s="66">
        <v>8.5000000000000006E-3</v>
      </c>
      <c r="U274" s="66">
        <v>2.7000000000000001E-3</v>
      </c>
      <c r="V274" s="66">
        <v>-7.4000000000000003E-3</v>
      </c>
      <c r="W274" s="66">
        <v>9.7000000000000003E-3</v>
      </c>
      <c r="X274" s="1">
        <v>7471200</v>
      </c>
      <c r="Y274" s="1">
        <v>44015458</v>
      </c>
      <c r="Z274" s="1">
        <v>22582239</v>
      </c>
      <c r="AA274" t="s">
        <v>466</v>
      </c>
      <c r="AB274" t="s">
        <v>467</v>
      </c>
      <c r="AC274">
        <v>13.1</v>
      </c>
      <c r="AD274">
        <v>1.42</v>
      </c>
      <c r="AE274">
        <v>3.05</v>
      </c>
      <c r="AF274" t="s">
        <v>230</v>
      </c>
      <c r="AG274" s="1">
        <v>738000</v>
      </c>
      <c r="AH274" s="36">
        <v>5900</v>
      </c>
      <c r="AI274" s="1">
        <v>1600</v>
      </c>
      <c r="AJ274" s="36">
        <v>5899</v>
      </c>
      <c r="AK274" s="1">
        <v>3700</v>
      </c>
      <c r="AL274" s="2">
        <v>0.62361111111111112</v>
      </c>
      <c r="AM274" s="3">
        <v>46155</v>
      </c>
      <c r="AN274" t="s">
        <v>298</v>
      </c>
      <c r="AO274" t="s">
        <v>434</v>
      </c>
      <c r="AQ274" t="str">
        <f t="shared" si="4"/>
        <v/>
      </c>
    </row>
    <row r="275" spans="1:43">
      <c r="A275" s="8">
        <v>46171</v>
      </c>
      <c r="B275">
        <v>3979.45</v>
      </c>
      <c r="C275">
        <v>1.98</v>
      </c>
      <c r="D275" s="1">
        <v>66480</v>
      </c>
      <c r="E275" s="6">
        <v>2.97</v>
      </c>
      <c r="F275" s="7">
        <v>8331</v>
      </c>
      <c r="G275" t="s">
        <v>96</v>
      </c>
      <c r="H275">
        <v>0</v>
      </c>
      <c r="I275" t="s">
        <v>288</v>
      </c>
      <c r="J275" t="s">
        <v>289</v>
      </c>
      <c r="K275" t="s">
        <v>290</v>
      </c>
      <c r="L275" s="36">
        <v>2337</v>
      </c>
      <c r="M275">
        <v>56.5</v>
      </c>
      <c r="N275" s="66">
        <v>2.4799999999999999E-2</v>
      </c>
      <c r="O275" s="36">
        <v>2280.5</v>
      </c>
      <c r="P275" s="66">
        <v>2.47E-2</v>
      </c>
      <c r="Q275" s="36">
        <v>2265</v>
      </c>
      <c r="R275" s="36">
        <v>2345.5</v>
      </c>
      <c r="S275" s="36">
        <v>2260.5</v>
      </c>
      <c r="T275" s="66">
        <v>3.1699999999999999E-2</v>
      </c>
      <c r="U275" s="66">
        <v>8.6E-3</v>
      </c>
      <c r="V275" s="66">
        <v>-3.5999999999999999E-3</v>
      </c>
      <c r="W275" s="66">
        <v>3.3799999999999997E-2</v>
      </c>
      <c r="X275" s="1">
        <v>1506300</v>
      </c>
      <c r="Y275" s="1">
        <v>3491351</v>
      </c>
      <c r="Z275" s="1">
        <v>1812392</v>
      </c>
      <c r="AA275" t="s">
        <v>468</v>
      </c>
      <c r="AB275" t="s">
        <v>469</v>
      </c>
      <c r="AC275">
        <v>15.17</v>
      </c>
      <c r="AD275">
        <v>1.29</v>
      </c>
      <c r="AE275">
        <v>2.74</v>
      </c>
      <c r="AF275" t="s">
        <v>230</v>
      </c>
      <c r="AG275" s="1">
        <v>50500</v>
      </c>
      <c r="AH275" s="36">
        <v>2337.5</v>
      </c>
      <c r="AI275">
        <v>900</v>
      </c>
      <c r="AJ275" s="36">
        <v>2337</v>
      </c>
      <c r="AK275">
        <v>600</v>
      </c>
      <c r="AL275" s="2">
        <v>0.62361111111111112</v>
      </c>
      <c r="AM275" s="3">
        <v>46157</v>
      </c>
      <c r="AN275" t="s">
        <v>298</v>
      </c>
      <c r="AO275" t="s">
        <v>434</v>
      </c>
      <c r="AQ275" t="str">
        <f t="shared" si="4"/>
        <v/>
      </c>
    </row>
    <row r="276" spans="1:43">
      <c r="A276" s="8">
        <v>46171</v>
      </c>
      <c r="B276">
        <v>3979.45</v>
      </c>
      <c r="C276">
        <v>1.98</v>
      </c>
      <c r="D276" s="1">
        <v>66480</v>
      </c>
      <c r="E276" s="6">
        <v>2.97</v>
      </c>
      <c r="F276" s="7">
        <v>8424</v>
      </c>
      <c r="G276" t="s">
        <v>97</v>
      </c>
      <c r="H276">
        <v>0</v>
      </c>
      <c r="I276" t="s">
        <v>288</v>
      </c>
      <c r="J276" t="s">
        <v>289</v>
      </c>
      <c r="K276" t="s">
        <v>295</v>
      </c>
      <c r="L276" s="36">
        <v>4229</v>
      </c>
      <c r="M276">
        <v>47</v>
      </c>
      <c r="N276" s="66">
        <v>1.12E-2</v>
      </c>
      <c r="O276" s="36">
        <v>4182</v>
      </c>
      <c r="P276" s="66">
        <v>1.12E-2</v>
      </c>
      <c r="Q276" s="36">
        <v>4170</v>
      </c>
      <c r="R276" s="36">
        <v>4254</v>
      </c>
      <c r="S276" s="36">
        <v>4154</v>
      </c>
      <c r="T276" s="66">
        <v>1.41E-2</v>
      </c>
      <c r="U276" s="66">
        <v>6.9999999999999999E-4</v>
      </c>
      <c r="V276" s="66">
        <v>-5.7999999999999996E-3</v>
      </c>
      <c r="W276" s="66">
        <v>1.7999999999999999E-2</v>
      </c>
      <c r="X276" s="1">
        <v>133000</v>
      </c>
      <c r="Y276" s="1">
        <v>560885</v>
      </c>
      <c r="Z276" s="1">
        <v>384261</v>
      </c>
      <c r="AA276" t="s">
        <v>470</v>
      </c>
      <c r="AB276" t="s">
        <v>471</v>
      </c>
      <c r="AC276">
        <v>7.94</v>
      </c>
      <c r="AD276">
        <v>0.75</v>
      </c>
      <c r="AE276">
        <v>4.07</v>
      </c>
      <c r="AF276" t="s">
        <v>230</v>
      </c>
      <c r="AG276" s="1">
        <v>29100</v>
      </c>
      <c r="AH276" s="36">
        <v>4229</v>
      </c>
      <c r="AI276">
        <v>400</v>
      </c>
      <c r="AJ276" s="36">
        <v>4228</v>
      </c>
      <c r="AK276">
        <v>500</v>
      </c>
      <c r="AL276" s="2">
        <v>0.62291666666666667</v>
      </c>
      <c r="AM276" s="3">
        <v>46154</v>
      </c>
      <c r="AN276" t="s">
        <v>298</v>
      </c>
      <c r="AO276" t="s">
        <v>472</v>
      </c>
      <c r="AQ276" t="str">
        <f t="shared" si="4"/>
        <v/>
      </c>
    </row>
    <row r="277" spans="1:43">
      <c r="A277" s="8">
        <v>46171</v>
      </c>
      <c r="B277">
        <v>3979.45</v>
      </c>
      <c r="C277">
        <v>1.98</v>
      </c>
      <c r="D277" s="1">
        <v>66480</v>
      </c>
      <c r="E277" s="6">
        <v>2.97</v>
      </c>
      <c r="F277" s="7">
        <v>8425</v>
      </c>
      <c r="G277" t="s">
        <v>98</v>
      </c>
      <c r="H277">
        <v>0</v>
      </c>
      <c r="I277" t="s">
        <v>288</v>
      </c>
      <c r="J277" t="s">
        <v>289</v>
      </c>
      <c r="K277" t="s">
        <v>295</v>
      </c>
      <c r="L277" s="36">
        <v>1303</v>
      </c>
      <c r="M277">
        <v>8</v>
      </c>
      <c r="N277" s="66">
        <v>6.1999999999999998E-3</v>
      </c>
      <c r="O277" s="36">
        <v>1295</v>
      </c>
      <c r="P277" s="66">
        <v>6.1000000000000004E-3</v>
      </c>
      <c r="Q277" s="36">
        <v>1297</v>
      </c>
      <c r="R277" s="36">
        <v>1307</v>
      </c>
      <c r="S277" s="36">
        <v>1294</v>
      </c>
      <c r="T277" s="66">
        <v>4.5999999999999999E-3</v>
      </c>
      <c r="U277" s="66">
        <v>0</v>
      </c>
      <c r="V277" s="66">
        <v>-3.0000000000000001E-3</v>
      </c>
      <c r="W277" s="66">
        <v>6.8999999999999999E-3</v>
      </c>
      <c r="X277" s="1">
        <v>274700</v>
      </c>
      <c r="Y277" s="1">
        <v>357617</v>
      </c>
      <c r="Z277" s="1">
        <v>368314</v>
      </c>
      <c r="AA277" t="s">
        <v>473</v>
      </c>
      <c r="AB277" t="s">
        <v>526</v>
      </c>
      <c r="AC277">
        <v>7.82</v>
      </c>
      <c r="AD277">
        <v>0.85</v>
      </c>
      <c r="AE277">
        <v>3.99</v>
      </c>
      <c r="AF277" t="s">
        <v>230</v>
      </c>
      <c r="AG277" s="1">
        <v>176000</v>
      </c>
      <c r="AH277" s="36">
        <v>1304</v>
      </c>
      <c r="AI277" s="1">
        <v>2700</v>
      </c>
      <c r="AJ277" s="36">
        <v>1302</v>
      </c>
      <c r="AK277" s="1">
        <v>7500</v>
      </c>
      <c r="AL277" s="2">
        <v>0.62291666666666667</v>
      </c>
      <c r="AM277" s="3">
        <v>46156</v>
      </c>
      <c r="AN277" t="s">
        <v>298</v>
      </c>
      <c r="AO277" t="s">
        <v>472</v>
      </c>
      <c r="AQ277" t="str">
        <f t="shared" si="4"/>
        <v/>
      </c>
    </row>
    <row r="278" spans="1:43">
      <c r="A278" s="8">
        <v>46171</v>
      </c>
      <c r="B278">
        <v>3979.45</v>
      </c>
      <c r="C278">
        <v>1.98</v>
      </c>
      <c r="D278" s="1">
        <v>66480</v>
      </c>
      <c r="E278" s="6">
        <v>2.97</v>
      </c>
      <c r="F278" s="7">
        <v>8591</v>
      </c>
      <c r="G278" t="s">
        <v>99</v>
      </c>
      <c r="H278">
        <v>0</v>
      </c>
      <c r="I278" t="s">
        <v>288</v>
      </c>
      <c r="J278" t="s">
        <v>289</v>
      </c>
      <c r="K278" t="s">
        <v>290</v>
      </c>
      <c r="L278" s="36">
        <v>6292</v>
      </c>
      <c r="M278">
        <v>168</v>
      </c>
      <c r="N278" s="66">
        <v>2.7400000000000001E-2</v>
      </c>
      <c r="O278" s="36">
        <v>6124</v>
      </c>
      <c r="P278" s="66">
        <v>2.7400000000000001E-2</v>
      </c>
      <c r="Q278" s="36">
        <v>6088</v>
      </c>
      <c r="R278" s="36">
        <v>6309</v>
      </c>
      <c r="S278" s="36">
        <v>6087</v>
      </c>
      <c r="T278" s="66">
        <v>3.3500000000000002E-2</v>
      </c>
      <c r="U278" s="66">
        <v>6.7000000000000002E-3</v>
      </c>
      <c r="V278" s="66">
        <v>-2.5999999999999999E-3</v>
      </c>
      <c r="W278" s="66">
        <v>3.3599999999999998E-2</v>
      </c>
      <c r="X278" s="1">
        <v>1918000</v>
      </c>
      <c r="Y278" s="1">
        <v>11940687</v>
      </c>
      <c r="Z278" s="1">
        <v>7072878</v>
      </c>
      <c r="AA278" t="s">
        <v>475</v>
      </c>
      <c r="AB278" t="s">
        <v>476</v>
      </c>
      <c r="AC278">
        <v>13.07</v>
      </c>
      <c r="AD278">
        <v>1.54</v>
      </c>
      <c r="AE278">
        <v>2.98</v>
      </c>
      <c r="AF278" t="s">
        <v>230</v>
      </c>
      <c r="AG278" s="1">
        <v>250100</v>
      </c>
      <c r="AH278" s="36">
        <v>6292</v>
      </c>
      <c r="AI278">
        <v>100</v>
      </c>
      <c r="AJ278" s="36">
        <v>6291</v>
      </c>
      <c r="AK278">
        <v>500</v>
      </c>
      <c r="AL278" s="2">
        <v>0.62361111111111112</v>
      </c>
      <c r="AM278" s="3">
        <v>46153</v>
      </c>
      <c r="AN278" t="s">
        <v>298</v>
      </c>
      <c r="AO278" t="s">
        <v>472</v>
      </c>
      <c r="AQ278" t="str">
        <f t="shared" si="4"/>
        <v/>
      </c>
    </row>
    <row r="279" spans="1:43">
      <c r="A279" s="8">
        <v>46171</v>
      </c>
      <c r="B279">
        <v>3979.45</v>
      </c>
      <c r="C279">
        <v>1.98</v>
      </c>
      <c r="D279" s="1">
        <v>66480</v>
      </c>
      <c r="E279" s="6">
        <v>2.97</v>
      </c>
      <c r="F279" s="7">
        <v>8593</v>
      </c>
      <c r="G279" t="s">
        <v>100</v>
      </c>
      <c r="H279">
        <v>0</v>
      </c>
      <c r="I279" t="s">
        <v>288</v>
      </c>
      <c r="J279" t="s">
        <v>289</v>
      </c>
      <c r="K279" t="s">
        <v>295</v>
      </c>
      <c r="L279" s="36">
        <v>1324.5</v>
      </c>
      <c r="M279">
        <v>16</v>
      </c>
      <c r="N279" s="66">
        <v>1.2200000000000001E-2</v>
      </c>
      <c r="O279" s="36">
        <v>1308.5</v>
      </c>
      <c r="P279" s="66">
        <v>1.2200000000000001E-2</v>
      </c>
      <c r="Q279" s="36">
        <v>1309</v>
      </c>
      <c r="R279" s="36">
        <v>1328</v>
      </c>
      <c r="S279" s="36">
        <v>1306</v>
      </c>
      <c r="T279" s="66">
        <v>1.18E-2</v>
      </c>
      <c r="U279" s="66">
        <v>6.0000000000000001E-3</v>
      </c>
      <c r="V279" s="66">
        <v>-2.5999999999999999E-3</v>
      </c>
      <c r="W279" s="66">
        <v>1.41E-2</v>
      </c>
      <c r="X279" s="1">
        <v>3044300</v>
      </c>
      <c r="Y279" s="1">
        <v>4015605</v>
      </c>
      <c r="Z279" s="1">
        <v>1942925</v>
      </c>
      <c r="AA279" t="s">
        <v>477</v>
      </c>
      <c r="AB279" t="s">
        <v>537</v>
      </c>
      <c r="AC279">
        <v>11.88</v>
      </c>
      <c r="AD279">
        <v>0.95</v>
      </c>
      <c r="AE279">
        <v>3.85</v>
      </c>
      <c r="AF279" t="s">
        <v>230</v>
      </c>
      <c r="AG279" s="1">
        <v>930400</v>
      </c>
      <c r="AH279" s="36">
        <v>1325</v>
      </c>
      <c r="AI279" s="1">
        <v>8900</v>
      </c>
      <c r="AJ279" s="36">
        <v>1324.5</v>
      </c>
      <c r="AK279" s="1">
        <v>5900</v>
      </c>
      <c r="AL279" s="2">
        <v>0.62291666666666667</v>
      </c>
      <c r="AM279" s="3">
        <v>46157</v>
      </c>
      <c r="AN279" t="s">
        <v>298</v>
      </c>
      <c r="AO279" t="s">
        <v>472</v>
      </c>
      <c r="AQ279" t="str">
        <f t="shared" si="4"/>
        <v/>
      </c>
    </row>
    <row r="280" spans="1:43">
      <c r="A280" s="8">
        <v>46171</v>
      </c>
      <c r="B280">
        <v>3979.45</v>
      </c>
      <c r="C280">
        <v>1.98</v>
      </c>
      <c r="D280" s="1">
        <v>66480</v>
      </c>
      <c r="E280" s="6">
        <v>2.97</v>
      </c>
      <c r="F280" s="7">
        <v>8604</v>
      </c>
      <c r="G280" t="s">
        <v>101</v>
      </c>
      <c r="H280">
        <v>0</v>
      </c>
      <c r="I280" t="s">
        <v>288</v>
      </c>
      <c r="J280" t="s">
        <v>289</v>
      </c>
      <c r="K280" t="s">
        <v>295</v>
      </c>
      <c r="L280" s="36">
        <v>1301</v>
      </c>
      <c r="M280">
        <v>50.5</v>
      </c>
      <c r="N280" s="66">
        <v>4.0399999999999998E-2</v>
      </c>
      <c r="O280" s="36">
        <v>1250.5</v>
      </c>
      <c r="P280" s="66">
        <v>4.0300000000000002E-2</v>
      </c>
      <c r="Q280" s="36">
        <v>1265</v>
      </c>
      <c r="R280" s="36">
        <v>1307.5</v>
      </c>
      <c r="S280" s="36">
        <v>1260.5</v>
      </c>
      <c r="T280" s="66">
        <v>2.8400000000000002E-2</v>
      </c>
      <c r="U280" s="66">
        <v>6.9999999999999999E-4</v>
      </c>
      <c r="V280" s="66">
        <v>-4.8999999999999998E-3</v>
      </c>
      <c r="W280" s="66">
        <v>3.2099999999999997E-2</v>
      </c>
      <c r="X280" s="1">
        <v>7245100</v>
      </c>
      <c r="Y280" s="1">
        <v>9354323</v>
      </c>
      <c r="Z280" s="1">
        <v>4018219</v>
      </c>
      <c r="AA280" t="s">
        <v>479</v>
      </c>
      <c r="AB280" t="s">
        <v>480</v>
      </c>
      <c r="AC280">
        <v>10.47</v>
      </c>
      <c r="AD280">
        <v>1.01</v>
      </c>
      <c r="AE280">
        <v>3.92</v>
      </c>
      <c r="AF280" t="s">
        <v>230</v>
      </c>
      <c r="AG280" s="1">
        <v>714600</v>
      </c>
      <c r="AH280" s="36">
        <v>1301.5</v>
      </c>
      <c r="AI280" s="1">
        <v>9700</v>
      </c>
      <c r="AJ280" s="36">
        <v>1301</v>
      </c>
      <c r="AK280" s="1">
        <v>6400</v>
      </c>
      <c r="AL280" s="2">
        <v>0.62361111111111112</v>
      </c>
      <c r="AN280" t="s">
        <v>298</v>
      </c>
      <c r="AO280" t="s">
        <v>481</v>
      </c>
      <c r="AQ280" t="str">
        <f t="shared" si="4"/>
        <v/>
      </c>
    </row>
    <row r="281" spans="1:43">
      <c r="A281" s="8">
        <v>46171</v>
      </c>
      <c r="B281">
        <v>3979.45</v>
      </c>
      <c r="C281">
        <v>1.98</v>
      </c>
      <c r="D281" s="1">
        <v>66480</v>
      </c>
      <c r="E281" s="6">
        <v>2.97</v>
      </c>
      <c r="F281" s="7">
        <v>8697</v>
      </c>
      <c r="G281" t="s">
        <v>102</v>
      </c>
      <c r="H281">
        <v>0</v>
      </c>
      <c r="I281" t="s">
        <v>288</v>
      </c>
      <c r="J281" t="s">
        <v>289</v>
      </c>
      <c r="K281" t="s">
        <v>290</v>
      </c>
      <c r="L281" s="36">
        <v>1962</v>
      </c>
      <c r="M281">
        <v>66.5</v>
      </c>
      <c r="N281" s="66">
        <v>3.5099999999999999E-2</v>
      </c>
      <c r="O281" s="36">
        <v>1895.5</v>
      </c>
      <c r="P281" s="66">
        <v>3.5000000000000003E-2</v>
      </c>
      <c r="Q281" s="36">
        <v>1896.5</v>
      </c>
      <c r="R281" s="36">
        <v>1967.5</v>
      </c>
      <c r="S281" s="36">
        <v>1895.5</v>
      </c>
      <c r="T281" s="66">
        <v>3.4500000000000003E-2</v>
      </c>
      <c r="U281" s="66">
        <v>6.6E-3</v>
      </c>
      <c r="V281" s="66">
        <v>-2.7000000000000001E-3</v>
      </c>
      <c r="W281" s="66">
        <v>3.5000000000000003E-2</v>
      </c>
      <c r="X281" s="1">
        <v>1233400</v>
      </c>
      <c r="Y281" s="1">
        <v>2396576</v>
      </c>
      <c r="Z281" s="1">
        <v>2024362</v>
      </c>
      <c r="AA281" t="s">
        <v>482</v>
      </c>
      <c r="AB281" t="s">
        <v>483</v>
      </c>
      <c r="AC281">
        <v>26.02</v>
      </c>
      <c r="AD281">
        <v>5.84</v>
      </c>
      <c r="AE281">
        <v>3.11</v>
      </c>
      <c r="AF281" t="s">
        <v>230</v>
      </c>
      <c r="AG281" s="1">
        <v>95400</v>
      </c>
      <c r="AH281" s="36">
        <v>1962.5</v>
      </c>
      <c r="AI281" s="1">
        <v>1000</v>
      </c>
      <c r="AJ281" s="36">
        <v>1962</v>
      </c>
      <c r="AK281" s="1">
        <v>1500</v>
      </c>
      <c r="AL281" s="2">
        <v>0.62361111111111112</v>
      </c>
      <c r="AN281" t="s">
        <v>298</v>
      </c>
      <c r="AO281" t="s">
        <v>472</v>
      </c>
      <c r="AQ281" t="str">
        <f t="shared" si="4"/>
        <v/>
      </c>
    </row>
    <row r="282" spans="1:43">
      <c r="A282" s="8">
        <v>46171</v>
      </c>
      <c r="B282">
        <v>3979.45</v>
      </c>
      <c r="C282">
        <v>1.98</v>
      </c>
      <c r="D282" s="1">
        <v>66480</v>
      </c>
      <c r="E282" s="6">
        <v>2.97</v>
      </c>
      <c r="F282" s="7">
        <v>8830</v>
      </c>
      <c r="G282" t="s">
        <v>103</v>
      </c>
      <c r="H282">
        <v>0</v>
      </c>
      <c r="I282" t="s">
        <v>288</v>
      </c>
      <c r="J282" t="s">
        <v>289</v>
      </c>
      <c r="K282" t="s">
        <v>290</v>
      </c>
      <c r="L282" s="36">
        <v>3755</v>
      </c>
      <c r="M282">
        <v>103</v>
      </c>
      <c r="N282" s="66">
        <v>2.8199999999999999E-2</v>
      </c>
      <c r="O282" s="36">
        <v>3652</v>
      </c>
      <c r="P282" s="66">
        <v>2.8199999999999999E-2</v>
      </c>
      <c r="Q282" s="36">
        <v>3701</v>
      </c>
      <c r="R282" s="36">
        <v>3799</v>
      </c>
      <c r="S282" s="36">
        <v>3670</v>
      </c>
      <c r="T282" s="66">
        <v>1.4500000000000001E-2</v>
      </c>
      <c r="U282" s="66">
        <v>8.5000000000000006E-3</v>
      </c>
      <c r="V282" s="66">
        <v>-1.15E-2</v>
      </c>
      <c r="W282" s="66">
        <v>2.3099999999999999E-2</v>
      </c>
      <c r="X282" s="1">
        <v>2450000</v>
      </c>
      <c r="Y282" s="1">
        <v>9168858</v>
      </c>
      <c r="Z282" s="1">
        <v>3514680</v>
      </c>
      <c r="AA282" t="s">
        <v>484</v>
      </c>
      <c r="AB282" t="s">
        <v>485</v>
      </c>
      <c r="AC282">
        <v>15.55</v>
      </c>
      <c r="AD282">
        <v>1.4</v>
      </c>
      <c r="AE282">
        <v>1.38</v>
      </c>
      <c r="AF282" t="s">
        <v>230</v>
      </c>
      <c r="AG282" s="1">
        <v>61700</v>
      </c>
      <c r="AH282" s="36">
        <v>3756</v>
      </c>
      <c r="AI282">
        <v>800</v>
      </c>
      <c r="AJ282" s="36">
        <v>3755</v>
      </c>
      <c r="AK282" s="1">
        <v>1900</v>
      </c>
      <c r="AL282" s="2">
        <v>0.62361111111111112</v>
      </c>
      <c r="AM282" s="3">
        <v>46155</v>
      </c>
      <c r="AN282" t="s">
        <v>298</v>
      </c>
      <c r="AO282" t="s">
        <v>332</v>
      </c>
      <c r="AQ282" t="str">
        <f t="shared" si="4"/>
        <v/>
      </c>
    </row>
    <row r="283" spans="1:43">
      <c r="A283" s="8">
        <v>46171</v>
      </c>
      <c r="B283">
        <v>3979.45</v>
      </c>
      <c r="C283">
        <v>1.98</v>
      </c>
      <c r="D283" s="1">
        <v>66480</v>
      </c>
      <c r="E283" s="6">
        <v>2.97</v>
      </c>
      <c r="F283" s="7">
        <v>9020</v>
      </c>
      <c r="G283" t="s">
        <v>104</v>
      </c>
      <c r="H283">
        <v>0</v>
      </c>
      <c r="I283" t="s">
        <v>288</v>
      </c>
      <c r="J283" t="s">
        <v>289</v>
      </c>
      <c r="K283" t="s">
        <v>295</v>
      </c>
      <c r="L283" s="36">
        <v>3472</v>
      </c>
      <c r="M283">
        <v>28</v>
      </c>
      <c r="N283" s="66">
        <v>8.0999999999999996E-3</v>
      </c>
      <c r="O283" s="36">
        <v>3444</v>
      </c>
      <c r="P283" s="66">
        <v>8.0999999999999996E-3</v>
      </c>
      <c r="Q283" s="36">
        <v>3438</v>
      </c>
      <c r="R283" s="36">
        <v>3500</v>
      </c>
      <c r="S283" s="36">
        <v>3434</v>
      </c>
      <c r="T283" s="66">
        <v>9.7999999999999997E-3</v>
      </c>
      <c r="U283" s="66">
        <v>-1.6999999999999999E-3</v>
      </c>
      <c r="V283" s="66">
        <v>-8.0000000000000002E-3</v>
      </c>
      <c r="W283" s="66">
        <v>1.0999999999999999E-2</v>
      </c>
      <c r="X283" s="1">
        <v>1630200</v>
      </c>
      <c r="Y283" s="1">
        <v>5657858</v>
      </c>
      <c r="Z283" s="1">
        <v>3938679</v>
      </c>
      <c r="AA283" t="s">
        <v>486</v>
      </c>
      <c r="AB283" t="s">
        <v>487</v>
      </c>
      <c r="AC283">
        <v>15.37</v>
      </c>
      <c r="AD283">
        <v>1.28</v>
      </c>
      <c r="AE283">
        <v>2.42</v>
      </c>
      <c r="AF283" t="s">
        <v>230</v>
      </c>
      <c r="AG283" s="1">
        <v>81000</v>
      </c>
      <c r="AH283" s="36">
        <v>3473</v>
      </c>
      <c r="AI283" s="1">
        <v>3800</v>
      </c>
      <c r="AJ283" s="36">
        <v>3472</v>
      </c>
      <c r="AK283">
        <v>200</v>
      </c>
      <c r="AL283" s="2">
        <v>0.62361111111111112</v>
      </c>
      <c r="AM283" s="3">
        <v>46142</v>
      </c>
      <c r="AN283" t="s">
        <v>298</v>
      </c>
      <c r="AO283" t="s">
        <v>488</v>
      </c>
      <c r="AQ283" t="str">
        <f t="shared" si="4"/>
        <v/>
      </c>
    </row>
    <row r="284" spans="1:43">
      <c r="A284" s="8">
        <v>46171</v>
      </c>
      <c r="B284">
        <v>3979.45</v>
      </c>
      <c r="C284">
        <v>1.98</v>
      </c>
      <c r="D284" s="1">
        <v>66480</v>
      </c>
      <c r="E284" s="6">
        <v>2.97</v>
      </c>
      <c r="F284" s="7">
        <v>9024</v>
      </c>
      <c r="G284" t="s">
        <v>105</v>
      </c>
      <c r="H284">
        <v>0</v>
      </c>
      <c r="I284" t="s">
        <v>288</v>
      </c>
      <c r="J284" t="s">
        <v>289</v>
      </c>
      <c r="K284" t="s">
        <v>290</v>
      </c>
      <c r="L284" s="36">
        <v>2851.5</v>
      </c>
      <c r="M284">
        <v>20.5</v>
      </c>
      <c r="N284" s="66">
        <v>7.1999999999999998E-3</v>
      </c>
      <c r="O284" s="36">
        <v>2831</v>
      </c>
      <c r="P284" s="66">
        <v>7.1999999999999998E-3</v>
      </c>
      <c r="Q284" s="36">
        <v>2794</v>
      </c>
      <c r="R284" s="36">
        <v>2874.5</v>
      </c>
      <c r="S284" s="36">
        <v>2790.5</v>
      </c>
      <c r="T284" s="66">
        <v>2.0500000000000001E-2</v>
      </c>
      <c r="U284" s="66">
        <v>3.5000000000000001E-3</v>
      </c>
      <c r="V284" s="66">
        <v>-8.0000000000000002E-3</v>
      </c>
      <c r="W284" s="66">
        <v>2.18E-2</v>
      </c>
      <c r="X284" s="1">
        <v>1306700</v>
      </c>
      <c r="Y284" s="1">
        <v>3705993</v>
      </c>
      <c r="Z284" s="1">
        <v>871918</v>
      </c>
      <c r="AA284" t="s">
        <v>489</v>
      </c>
      <c r="AB284" t="s">
        <v>538</v>
      </c>
      <c r="AC284">
        <v>26.85</v>
      </c>
      <c r="AD284">
        <v>1.27</v>
      </c>
      <c r="AE284">
        <v>1.47</v>
      </c>
      <c r="AF284" t="s">
        <v>230</v>
      </c>
      <c r="AG284" s="1">
        <v>89900</v>
      </c>
      <c r="AH284" s="36">
        <v>2852</v>
      </c>
      <c r="AI284">
        <v>500</v>
      </c>
      <c r="AJ284" s="36">
        <v>2851</v>
      </c>
      <c r="AK284">
        <v>300</v>
      </c>
      <c r="AL284" s="2">
        <v>0.62361111111111112</v>
      </c>
      <c r="AM284" s="3">
        <v>46156</v>
      </c>
      <c r="AN284" t="s">
        <v>298</v>
      </c>
      <c r="AO284" t="s">
        <v>488</v>
      </c>
      <c r="AQ284" t="str">
        <f t="shared" si="4"/>
        <v/>
      </c>
    </row>
    <row r="285" spans="1:43">
      <c r="A285" s="8">
        <v>46171</v>
      </c>
      <c r="B285">
        <v>3979.45</v>
      </c>
      <c r="C285">
        <v>1.98</v>
      </c>
      <c r="D285" s="1">
        <v>66480</v>
      </c>
      <c r="E285" s="6">
        <v>2.97</v>
      </c>
      <c r="F285" s="7">
        <v>9069</v>
      </c>
      <c r="G285" t="s">
        <v>106</v>
      </c>
      <c r="H285">
        <v>0</v>
      </c>
      <c r="I285" t="s">
        <v>288</v>
      </c>
      <c r="J285" t="s">
        <v>289</v>
      </c>
      <c r="K285" t="s">
        <v>290</v>
      </c>
      <c r="L285" s="36">
        <v>1916</v>
      </c>
      <c r="M285">
        <v>-3.5</v>
      </c>
      <c r="N285" s="66">
        <v>-1.8E-3</v>
      </c>
      <c r="O285" s="36">
        <v>1919.5</v>
      </c>
      <c r="P285" s="66">
        <v>-1.8E-3</v>
      </c>
      <c r="Q285" s="36">
        <v>1908</v>
      </c>
      <c r="R285" s="36">
        <v>1942.5</v>
      </c>
      <c r="S285" s="36">
        <v>1902.5</v>
      </c>
      <c r="T285" s="66">
        <v>4.1000000000000003E-3</v>
      </c>
      <c r="U285" s="66">
        <v>-9.4999999999999998E-3</v>
      </c>
      <c r="V285" s="66">
        <v>-1.3599999999999999E-2</v>
      </c>
      <c r="W285" s="66">
        <v>7.0000000000000001E-3</v>
      </c>
      <c r="X285" s="1">
        <v>173700</v>
      </c>
      <c r="Y285" s="1">
        <v>335133</v>
      </c>
      <c r="Z285" s="1">
        <v>336626</v>
      </c>
      <c r="AA285" t="s">
        <v>491</v>
      </c>
      <c r="AB285" t="s">
        <v>492</v>
      </c>
      <c r="AC285">
        <v>13.7</v>
      </c>
      <c r="AD285">
        <v>1.41</v>
      </c>
      <c r="AE285">
        <v>2.92</v>
      </c>
      <c r="AF285" t="s">
        <v>230</v>
      </c>
      <c r="AG285" s="1">
        <v>28800</v>
      </c>
      <c r="AH285" s="36">
        <v>1916</v>
      </c>
      <c r="AI285">
        <v>100</v>
      </c>
      <c r="AJ285" s="36">
        <v>1915</v>
      </c>
      <c r="AK285">
        <v>400</v>
      </c>
      <c r="AL285" s="2">
        <v>0.62361111111111112</v>
      </c>
      <c r="AM285" s="3">
        <v>46155</v>
      </c>
      <c r="AN285" t="s">
        <v>298</v>
      </c>
      <c r="AO285" t="s">
        <v>488</v>
      </c>
      <c r="AQ285" t="str">
        <f t="shared" si="4"/>
        <v/>
      </c>
    </row>
    <row r="286" spans="1:43">
      <c r="A286" s="8">
        <v>46171</v>
      </c>
      <c r="B286">
        <v>3979.45</v>
      </c>
      <c r="C286">
        <v>1.98</v>
      </c>
      <c r="D286" s="1">
        <v>66480</v>
      </c>
      <c r="E286" s="6">
        <v>2.97</v>
      </c>
      <c r="F286" s="7">
        <v>9227</v>
      </c>
      <c r="G286" t="s">
        <v>107</v>
      </c>
      <c r="H286">
        <v>0</v>
      </c>
      <c r="I286" t="s">
        <v>347</v>
      </c>
      <c r="J286" t="s">
        <v>289</v>
      </c>
      <c r="K286" t="s">
        <v>295</v>
      </c>
      <c r="L286" s="36">
        <v>1038</v>
      </c>
      <c r="M286">
        <v>-82</v>
      </c>
      <c r="N286" s="66">
        <v>-7.3200000000000001E-2</v>
      </c>
      <c r="O286" s="36">
        <v>1120</v>
      </c>
      <c r="P286" s="66">
        <v>-7.3200000000000001E-2</v>
      </c>
      <c r="Q286" s="36">
        <v>1103</v>
      </c>
      <c r="R286" s="36">
        <v>1103</v>
      </c>
      <c r="S286" s="36">
        <v>1025</v>
      </c>
      <c r="T286" s="66">
        <v>-5.8900000000000001E-2</v>
      </c>
      <c r="U286" s="66">
        <v>-2.8E-3</v>
      </c>
      <c r="V286" s="66">
        <v>-5.8900000000000001E-2</v>
      </c>
      <c r="W286" s="66">
        <v>1.26E-2</v>
      </c>
      <c r="X286" s="1">
        <v>739000</v>
      </c>
      <c r="Y286" s="1">
        <v>779999</v>
      </c>
      <c r="Z286" s="1">
        <v>16508</v>
      </c>
      <c r="AA286" t="s">
        <v>493</v>
      </c>
      <c r="AB286" t="s">
        <v>494</v>
      </c>
      <c r="AC286">
        <v>0</v>
      </c>
      <c r="AD286">
        <v>34.15</v>
      </c>
      <c r="AE286">
        <v>0</v>
      </c>
      <c r="AF286">
        <v>3.1</v>
      </c>
      <c r="AG286" s="1">
        <v>10200</v>
      </c>
      <c r="AH286" s="36">
        <v>1039</v>
      </c>
      <c r="AI286">
        <v>300</v>
      </c>
      <c r="AJ286" s="36">
        <v>1036</v>
      </c>
      <c r="AK286">
        <v>500</v>
      </c>
      <c r="AL286" s="2">
        <v>0.62361111111111112</v>
      </c>
      <c r="AM286" s="3">
        <v>46154</v>
      </c>
      <c r="AN286" t="s">
        <v>350</v>
      </c>
      <c r="AO286" t="s">
        <v>313</v>
      </c>
      <c r="AQ286" t="str">
        <f t="shared" si="4"/>
        <v/>
      </c>
    </row>
    <row r="287" spans="1:43">
      <c r="A287" s="8">
        <v>46171</v>
      </c>
      <c r="B287">
        <v>3979.45</v>
      </c>
      <c r="C287">
        <v>1.98</v>
      </c>
      <c r="D287" s="1">
        <v>66480</v>
      </c>
      <c r="E287" s="6">
        <v>2.97</v>
      </c>
      <c r="F287" s="7">
        <v>9303</v>
      </c>
      <c r="G287" t="s">
        <v>108</v>
      </c>
      <c r="H287">
        <v>0</v>
      </c>
      <c r="I287" t="s">
        <v>288</v>
      </c>
      <c r="J287" t="s">
        <v>289</v>
      </c>
      <c r="K287" t="s">
        <v>295</v>
      </c>
      <c r="L287" s="36">
        <v>3930</v>
      </c>
      <c r="M287">
        <v>25</v>
      </c>
      <c r="N287" s="66">
        <v>6.4000000000000003E-3</v>
      </c>
      <c r="O287" s="36">
        <v>3905</v>
      </c>
      <c r="P287" s="66">
        <v>6.4000000000000003E-3</v>
      </c>
      <c r="Q287" s="36">
        <v>3915</v>
      </c>
      <c r="R287" s="36">
        <v>3965</v>
      </c>
      <c r="S287" s="36">
        <v>3910</v>
      </c>
      <c r="T287" s="66">
        <v>3.8E-3</v>
      </c>
      <c r="U287" s="66">
        <v>-3.8E-3</v>
      </c>
      <c r="V287" s="66">
        <v>-8.8000000000000005E-3</v>
      </c>
      <c r="W287" s="66">
        <v>5.1000000000000004E-3</v>
      </c>
      <c r="X287" s="1">
        <v>45800</v>
      </c>
      <c r="Y287" s="1">
        <v>180487</v>
      </c>
      <c r="Z287" s="1">
        <v>301093</v>
      </c>
      <c r="AA287" t="s">
        <v>495</v>
      </c>
      <c r="AB287" t="s">
        <v>496</v>
      </c>
      <c r="AC287">
        <v>17.41</v>
      </c>
      <c r="AD287">
        <v>0.95</v>
      </c>
      <c r="AE287">
        <v>2.62</v>
      </c>
      <c r="AF287" t="s">
        <v>230</v>
      </c>
      <c r="AG287" s="1">
        <v>29700</v>
      </c>
      <c r="AH287" s="36">
        <v>3935</v>
      </c>
      <c r="AI287">
        <v>600</v>
      </c>
      <c r="AJ287" s="36">
        <v>3930</v>
      </c>
      <c r="AK287" s="1">
        <v>1200</v>
      </c>
      <c r="AL287" s="2">
        <v>0.62291666666666667</v>
      </c>
      <c r="AM287" s="3">
        <v>46154</v>
      </c>
      <c r="AN287" t="s">
        <v>298</v>
      </c>
      <c r="AO287" t="s">
        <v>497</v>
      </c>
      <c r="AQ287" t="str">
        <f t="shared" si="4"/>
        <v/>
      </c>
    </row>
    <row r="288" spans="1:43">
      <c r="A288" s="8">
        <v>46171</v>
      </c>
      <c r="B288">
        <v>3979.45</v>
      </c>
      <c r="C288">
        <v>1.98</v>
      </c>
      <c r="D288" s="1">
        <v>66480</v>
      </c>
      <c r="E288" s="6">
        <v>2.97</v>
      </c>
      <c r="F288" s="7">
        <v>9308</v>
      </c>
      <c r="G288" t="s">
        <v>109</v>
      </c>
      <c r="H288">
        <v>0</v>
      </c>
      <c r="I288" t="s">
        <v>314</v>
      </c>
      <c r="J288" t="s">
        <v>289</v>
      </c>
      <c r="K288" t="s">
        <v>290</v>
      </c>
      <c r="L288" s="36">
        <v>1636</v>
      </c>
      <c r="M288">
        <v>53</v>
      </c>
      <c r="N288" s="66">
        <v>3.3500000000000002E-2</v>
      </c>
      <c r="O288" s="36">
        <v>1583</v>
      </c>
      <c r="P288" s="66">
        <v>3.3399999999999999E-2</v>
      </c>
      <c r="Q288" s="36">
        <v>1597</v>
      </c>
      <c r="R288" s="36">
        <v>1642</v>
      </c>
      <c r="S288" s="36">
        <v>1589</v>
      </c>
      <c r="T288" s="66">
        <v>2.4400000000000002E-2</v>
      </c>
      <c r="U288" s="66">
        <v>-5.9999999999999995E-4</v>
      </c>
      <c r="V288" s="66">
        <v>-3.5999999999999999E-3</v>
      </c>
      <c r="W288" s="66">
        <v>2.9499999999999998E-2</v>
      </c>
      <c r="X288" s="1">
        <v>96200</v>
      </c>
      <c r="Y288" s="1">
        <v>156740</v>
      </c>
      <c r="Z288" s="1">
        <v>42655</v>
      </c>
      <c r="AA288" t="s">
        <v>498</v>
      </c>
      <c r="AB288" t="s">
        <v>499</v>
      </c>
      <c r="AC288">
        <v>14.14</v>
      </c>
      <c r="AD288">
        <v>1.1000000000000001</v>
      </c>
      <c r="AE288">
        <v>2.12</v>
      </c>
      <c r="AF288" t="s">
        <v>230</v>
      </c>
      <c r="AG288" s="1">
        <v>2400</v>
      </c>
      <c r="AH288" s="36">
        <v>1636</v>
      </c>
      <c r="AI288">
        <v>200</v>
      </c>
      <c r="AJ288" s="36">
        <v>1634</v>
      </c>
      <c r="AK288">
        <v>900</v>
      </c>
      <c r="AL288" s="2">
        <v>0.62083333333333335</v>
      </c>
      <c r="AM288" s="3">
        <v>46155</v>
      </c>
      <c r="AN288" t="s">
        <v>298</v>
      </c>
      <c r="AO288" t="s">
        <v>500</v>
      </c>
      <c r="AQ288" t="str">
        <f t="shared" si="4"/>
        <v/>
      </c>
    </row>
    <row r="289" spans="1:43">
      <c r="A289" s="8">
        <v>46171</v>
      </c>
      <c r="B289">
        <v>3979.45</v>
      </c>
      <c r="C289">
        <v>1.98</v>
      </c>
      <c r="D289" s="1">
        <v>66480</v>
      </c>
      <c r="E289" s="6">
        <v>2.97</v>
      </c>
      <c r="F289" s="7">
        <v>9348</v>
      </c>
      <c r="G289" t="s">
        <v>110</v>
      </c>
      <c r="H289">
        <v>0</v>
      </c>
      <c r="I289" t="s">
        <v>347</v>
      </c>
      <c r="J289" t="s">
        <v>323</v>
      </c>
      <c r="K289" t="s">
        <v>290</v>
      </c>
      <c r="L289">
        <v>677</v>
      </c>
      <c r="M289">
        <v>-22</v>
      </c>
      <c r="N289" s="66">
        <v>-3.15E-2</v>
      </c>
      <c r="O289">
        <v>699</v>
      </c>
      <c r="P289" s="66">
        <v>-3.1399999999999997E-2</v>
      </c>
      <c r="Q289">
        <v>709</v>
      </c>
      <c r="R289">
        <v>710</v>
      </c>
      <c r="S289">
        <v>651</v>
      </c>
      <c r="T289" s="66">
        <v>-4.5100000000000001E-2</v>
      </c>
      <c r="U289" s="66">
        <v>1.34E-2</v>
      </c>
      <c r="V289" s="66">
        <v>-4.6399999999999997E-2</v>
      </c>
      <c r="W289" s="66">
        <v>3.9899999999999998E-2</v>
      </c>
      <c r="X289" s="1">
        <v>6631700</v>
      </c>
      <c r="Y289" s="1">
        <v>4485055</v>
      </c>
      <c r="Z289" s="1">
        <v>99002</v>
      </c>
      <c r="AA289" t="s">
        <v>539</v>
      </c>
      <c r="AB289" t="s">
        <v>502</v>
      </c>
      <c r="AC289">
        <v>0</v>
      </c>
      <c r="AD289">
        <v>6.57</v>
      </c>
      <c r="AE289">
        <v>0</v>
      </c>
      <c r="AF289">
        <v>2.8</v>
      </c>
      <c r="AG289" s="1">
        <v>83100</v>
      </c>
      <c r="AH289">
        <v>678</v>
      </c>
      <c r="AI289">
        <v>600</v>
      </c>
      <c r="AJ289">
        <v>677</v>
      </c>
      <c r="AK289" s="1">
        <v>1400</v>
      </c>
      <c r="AL289" s="2">
        <v>0.62361111111111112</v>
      </c>
      <c r="AM289" s="3">
        <v>46157</v>
      </c>
      <c r="AN289" t="s">
        <v>298</v>
      </c>
      <c r="AO289" t="s">
        <v>313</v>
      </c>
      <c r="AQ289" t="str">
        <f t="shared" si="4"/>
        <v/>
      </c>
    </row>
    <row r="290" spans="1:43">
      <c r="A290" s="8">
        <v>46171</v>
      </c>
      <c r="B290">
        <v>3979.45</v>
      </c>
      <c r="C290">
        <v>1.98</v>
      </c>
      <c r="D290" s="1">
        <v>66480</v>
      </c>
      <c r="E290" s="6">
        <v>2.97</v>
      </c>
      <c r="F290" s="7">
        <v>9432</v>
      </c>
      <c r="G290" t="s">
        <v>111</v>
      </c>
      <c r="H290">
        <v>0</v>
      </c>
      <c r="I290" t="s">
        <v>288</v>
      </c>
      <c r="J290" t="s">
        <v>289</v>
      </c>
      <c r="K290" t="s">
        <v>290</v>
      </c>
      <c r="L290">
        <v>150.19999999999999</v>
      </c>
      <c r="M290">
        <v>0.1</v>
      </c>
      <c r="N290" s="66">
        <v>6.9999999999999999E-4</v>
      </c>
      <c r="O290">
        <v>150.1</v>
      </c>
      <c r="P290" s="66">
        <v>5.9999999999999995E-4</v>
      </c>
      <c r="Q290">
        <v>151</v>
      </c>
      <c r="R290">
        <v>151.19999999999999</v>
      </c>
      <c r="S290">
        <v>150</v>
      </c>
      <c r="T290" s="66">
        <v>-5.1999999999999998E-3</v>
      </c>
      <c r="U290" s="66">
        <v>-2.5999999999999999E-3</v>
      </c>
      <c r="V290" s="66">
        <v>-6.6E-3</v>
      </c>
      <c r="W290" s="66">
        <v>1.2999999999999999E-3</v>
      </c>
      <c r="X290" s="1">
        <v>154420200</v>
      </c>
      <c r="Y290" s="1">
        <v>23253958</v>
      </c>
      <c r="Z290" s="1">
        <v>13600657</v>
      </c>
      <c r="AA290" t="s">
        <v>503</v>
      </c>
      <c r="AB290" t="s">
        <v>504</v>
      </c>
      <c r="AC290">
        <v>12.51</v>
      </c>
      <c r="AD290">
        <v>1.25</v>
      </c>
      <c r="AE290">
        <v>3.6</v>
      </c>
      <c r="AF290" t="s">
        <v>230</v>
      </c>
      <c r="AG290" s="1">
        <v>2503000</v>
      </c>
      <c r="AH290">
        <v>150.19999999999999</v>
      </c>
      <c r="AI290" s="1">
        <v>1147200</v>
      </c>
      <c r="AJ290">
        <v>150.1</v>
      </c>
      <c r="AK290" s="1">
        <v>2863000</v>
      </c>
      <c r="AL290" s="2">
        <v>0.62361111111111112</v>
      </c>
      <c r="AM290" s="3">
        <v>46150</v>
      </c>
      <c r="AN290" t="s">
        <v>298</v>
      </c>
      <c r="AO290" t="s">
        <v>351</v>
      </c>
      <c r="AQ290" t="str">
        <f t="shared" si="4"/>
        <v/>
      </c>
    </row>
    <row r="291" spans="1:43">
      <c r="A291" s="8">
        <v>46171</v>
      </c>
      <c r="B291">
        <v>3979.45</v>
      </c>
      <c r="C291">
        <v>1.98</v>
      </c>
      <c r="D291" s="1">
        <v>66480</v>
      </c>
      <c r="E291" s="6">
        <v>2.97</v>
      </c>
      <c r="F291" s="7">
        <v>9449</v>
      </c>
      <c r="G291" t="s">
        <v>112</v>
      </c>
      <c r="H291">
        <v>0</v>
      </c>
      <c r="I291" t="s">
        <v>288</v>
      </c>
      <c r="J291" t="s">
        <v>289</v>
      </c>
      <c r="K291" t="s">
        <v>290</v>
      </c>
      <c r="L291" s="36">
        <v>3339</v>
      </c>
      <c r="M291">
        <v>56</v>
      </c>
      <c r="N291" s="66">
        <v>1.7100000000000001E-2</v>
      </c>
      <c r="O291" s="36">
        <v>3283</v>
      </c>
      <c r="P291" s="66">
        <v>1.7000000000000001E-2</v>
      </c>
      <c r="Q291" s="36">
        <v>3330</v>
      </c>
      <c r="R291" s="36">
        <v>3416</v>
      </c>
      <c r="S291" s="36">
        <v>3295</v>
      </c>
      <c r="T291" s="66">
        <v>2.7000000000000001E-3</v>
      </c>
      <c r="U291" s="66">
        <v>-4.4000000000000003E-3</v>
      </c>
      <c r="V291" s="66">
        <v>-2.2499999999999999E-2</v>
      </c>
      <c r="W291" s="66">
        <v>1.3299999999999999E-2</v>
      </c>
      <c r="X291" s="1">
        <v>403300</v>
      </c>
      <c r="Y291" s="1">
        <v>1351227</v>
      </c>
      <c r="Z291" s="1">
        <v>358438</v>
      </c>
      <c r="AA291" t="s">
        <v>505</v>
      </c>
      <c r="AB291" t="s">
        <v>506</v>
      </c>
      <c r="AC291">
        <v>14.35</v>
      </c>
      <c r="AD291">
        <v>3</v>
      </c>
      <c r="AE291">
        <v>2.34</v>
      </c>
      <c r="AF291" t="s">
        <v>230</v>
      </c>
      <c r="AG291">
        <v>200</v>
      </c>
      <c r="AH291" s="36">
        <v>3341</v>
      </c>
      <c r="AI291">
        <v>800</v>
      </c>
      <c r="AJ291" s="36">
        <v>3337</v>
      </c>
      <c r="AK291">
        <v>100</v>
      </c>
      <c r="AL291" s="2">
        <v>0.62291666666666667</v>
      </c>
      <c r="AM291" s="3">
        <v>46157</v>
      </c>
      <c r="AN291" t="s">
        <v>293</v>
      </c>
      <c r="AO291" t="s">
        <v>351</v>
      </c>
      <c r="AQ291" t="str">
        <f t="shared" si="4"/>
        <v/>
      </c>
    </row>
    <row r="292" spans="1:43">
      <c r="A292" s="8">
        <v>46171</v>
      </c>
      <c r="B292">
        <v>3979.45</v>
      </c>
      <c r="C292">
        <v>1.98</v>
      </c>
      <c r="D292" s="1">
        <v>66480</v>
      </c>
      <c r="E292" s="6">
        <v>2.97</v>
      </c>
      <c r="F292" s="7">
        <v>9501</v>
      </c>
      <c r="G292" t="s">
        <v>113</v>
      </c>
      <c r="H292">
        <v>0</v>
      </c>
      <c r="I292" t="s">
        <v>288</v>
      </c>
      <c r="J292" t="s">
        <v>289</v>
      </c>
      <c r="K292" t="s">
        <v>295</v>
      </c>
      <c r="L292">
        <v>568.79999999999995</v>
      </c>
      <c r="M292">
        <v>11.5</v>
      </c>
      <c r="N292" s="66">
        <v>2.06E-2</v>
      </c>
      <c r="O292">
        <v>557.29999999999995</v>
      </c>
      <c r="P292" s="66">
        <v>2.06E-2</v>
      </c>
      <c r="Q292">
        <v>558.9</v>
      </c>
      <c r="R292">
        <v>573.4</v>
      </c>
      <c r="S292">
        <v>553</v>
      </c>
      <c r="T292" s="66">
        <v>1.77E-2</v>
      </c>
      <c r="U292" s="66">
        <v>4.7000000000000002E-3</v>
      </c>
      <c r="V292" s="66">
        <v>-8.0000000000000002E-3</v>
      </c>
      <c r="W292" s="66">
        <v>2.8500000000000001E-2</v>
      </c>
      <c r="X292" s="1">
        <v>20862300</v>
      </c>
      <c r="Y292" s="1">
        <v>11756240</v>
      </c>
      <c r="Z292" s="1">
        <v>914071</v>
      </c>
      <c r="AA292" t="s">
        <v>507</v>
      </c>
      <c r="AB292" t="s">
        <v>508</v>
      </c>
      <c r="AC292">
        <v>4.1399999999999997</v>
      </c>
      <c r="AD292">
        <v>0.38</v>
      </c>
      <c r="AE292">
        <v>0</v>
      </c>
      <c r="AF292" t="s">
        <v>230</v>
      </c>
      <c r="AG292" s="1">
        <v>1142100</v>
      </c>
      <c r="AH292">
        <v>568.9</v>
      </c>
      <c r="AI292" s="1">
        <v>4000</v>
      </c>
      <c r="AJ292">
        <v>568.79999999999995</v>
      </c>
      <c r="AK292" s="1">
        <v>3000</v>
      </c>
      <c r="AL292" s="2">
        <v>0.62361111111111112</v>
      </c>
      <c r="AM292" s="3">
        <v>46142</v>
      </c>
      <c r="AN292" t="s">
        <v>298</v>
      </c>
      <c r="AO292" t="s">
        <v>509</v>
      </c>
      <c r="AQ292" t="str">
        <f t="shared" si="4"/>
        <v/>
      </c>
    </row>
    <row r="293" spans="1:43">
      <c r="A293" s="8">
        <v>46171</v>
      </c>
      <c r="B293">
        <v>3979.45</v>
      </c>
      <c r="C293">
        <v>1.98</v>
      </c>
      <c r="D293" s="1">
        <v>66480</v>
      </c>
      <c r="E293" s="6">
        <v>2.97</v>
      </c>
      <c r="F293" s="7">
        <v>9531</v>
      </c>
      <c r="G293" t="s">
        <v>114</v>
      </c>
      <c r="H293">
        <v>0</v>
      </c>
      <c r="I293" t="s">
        <v>288</v>
      </c>
      <c r="J293" t="s">
        <v>289</v>
      </c>
      <c r="K293" t="s">
        <v>290</v>
      </c>
      <c r="L293" s="36">
        <v>6391</v>
      </c>
      <c r="M293">
        <v>97</v>
      </c>
      <c r="N293" s="66">
        <v>1.54E-2</v>
      </c>
      <c r="O293" s="36">
        <v>6294</v>
      </c>
      <c r="P293" s="66">
        <v>1.54E-2</v>
      </c>
      <c r="Q293" s="36">
        <v>6214</v>
      </c>
      <c r="R293" s="36">
        <v>6422</v>
      </c>
      <c r="S293" s="36">
        <v>6196</v>
      </c>
      <c r="T293" s="66">
        <v>2.8400000000000002E-2</v>
      </c>
      <c r="U293" s="66">
        <v>1.8E-3</v>
      </c>
      <c r="V293" s="66">
        <v>-4.7999999999999996E-3</v>
      </c>
      <c r="W293" s="66">
        <v>3.1399999999999997E-2</v>
      </c>
      <c r="X293" s="1">
        <v>684100</v>
      </c>
      <c r="Y293" s="1">
        <v>4348485</v>
      </c>
      <c r="Z293" s="1">
        <v>2140724</v>
      </c>
      <c r="AA293" t="s">
        <v>510</v>
      </c>
      <c r="AB293" t="s">
        <v>511</v>
      </c>
      <c r="AC293">
        <v>15.55</v>
      </c>
      <c r="AD293">
        <v>1.24</v>
      </c>
      <c r="AE293">
        <v>1.88</v>
      </c>
      <c r="AF293" t="s">
        <v>230</v>
      </c>
      <c r="AG293" s="1">
        <v>25200</v>
      </c>
      <c r="AH293" s="36">
        <v>6392</v>
      </c>
      <c r="AI293">
        <v>400</v>
      </c>
      <c r="AJ293" s="36">
        <v>6391</v>
      </c>
      <c r="AK293">
        <v>600</v>
      </c>
      <c r="AL293" s="2">
        <v>0.62291666666666667</v>
      </c>
      <c r="AN293" t="s">
        <v>298</v>
      </c>
      <c r="AO293" t="s">
        <v>509</v>
      </c>
      <c r="AQ293" t="str">
        <f t="shared" si="4"/>
        <v/>
      </c>
    </row>
    <row r="294" spans="1:43">
      <c r="A294" s="8">
        <v>46171</v>
      </c>
      <c r="B294">
        <v>3979.45</v>
      </c>
      <c r="C294">
        <v>1.98</v>
      </c>
      <c r="D294" s="1">
        <v>66480</v>
      </c>
      <c r="E294" s="6">
        <v>2.97</v>
      </c>
      <c r="F294" s="7">
        <v>9882</v>
      </c>
      <c r="G294" t="s">
        <v>115</v>
      </c>
      <c r="H294">
        <v>0</v>
      </c>
      <c r="I294" t="s">
        <v>288</v>
      </c>
      <c r="J294" t="s">
        <v>289</v>
      </c>
      <c r="K294" t="s">
        <v>290</v>
      </c>
      <c r="L294" s="36">
        <v>1650</v>
      </c>
      <c r="M294">
        <v>23</v>
      </c>
      <c r="N294" s="66">
        <v>1.41E-2</v>
      </c>
      <c r="O294" s="36">
        <v>1627</v>
      </c>
      <c r="P294" s="66">
        <v>1.41E-2</v>
      </c>
      <c r="Q294" s="36">
        <v>1627</v>
      </c>
      <c r="R294" s="36">
        <v>1663</v>
      </c>
      <c r="S294" s="36">
        <v>1625</v>
      </c>
      <c r="T294" s="66">
        <v>1.41E-2</v>
      </c>
      <c r="U294" s="66">
        <v>-2.3999999999999998E-3</v>
      </c>
      <c r="V294" s="66">
        <v>-7.7999999999999996E-3</v>
      </c>
      <c r="W294" s="66">
        <v>1.5299999999999999E-2</v>
      </c>
      <c r="X294" s="1">
        <v>81600</v>
      </c>
      <c r="Y294" s="1">
        <v>134608</v>
      </c>
      <c r="Z294" s="1">
        <v>141935</v>
      </c>
      <c r="AA294" t="s">
        <v>512</v>
      </c>
      <c r="AB294" t="s">
        <v>513</v>
      </c>
      <c r="AC294">
        <v>10.75</v>
      </c>
      <c r="AD294">
        <v>1.1399999999999999</v>
      </c>
      <c r="AE294">
        <v>4.12</v>
      </c>
      <c r="AF294" t="s">
        <v>230</v>
      </c>
      <c r="AG294" s="1">
        <v>37400</v>
      </c>
      <c r="AH294" s="36">
        <v>1650</v>
      </c>
      <c r="AI294">
        <v>200</v>
      </c>
      <c r="AJ294" s="36">
        <v>1649</v>
      </c>
      <c r="AK294">
        <v>600</v>
      </c>
      <c r="AL294" s="2">
        <v>0.62291666666666667</v>
      </c>
      <c r="AM294" s="3">
        <v>46150</v>
      </c>
      <c r="AN294" t="s">
        <v>298</v>
      </c>
      <c r="AO294" t="s">
        <v>322</v>
      </c>
      <c r="AQ294" t="str">
        <f t="shared" si="4"/>
        <v/>
      </c>
    </row>
    <row r="295" spans="1:43">
      <c r="F295" s="7">
        <v>6502</v>
      </c>
      <c r="I295" t="s">
        <v>514</v>
      </c>
      <c r="P295" t="s">
        <v>230</v>
      </c>
      <c r="T295" t="s">
        <v>230</v>
      </c>
      <c r="U295" t="s">
        <v>230</v>
      </c>
      <c r="V295" t="s">
        <v>230</v>
      </c>
      <c r="W295" t="s">
        <v>230</v>
      </c>
      <c r="AF295" t="s">
        <v>230</v>
      </c>
      <c r="AG295" t="s">
        <v>230</v>
      </c>
      <c r="AO295" t="s">
        <v>515</v>
      </c>
      <c r="AQ295" t="str">
        <f t="shared" si="4"/>
        <v/>
      </c>
    </row>
    <row r="296" spans="1:43">
      <c r="F296" s="7">
        <v>5759</v>
      </c>
      <c r="I296" t="s">
        <v>514</v>
      </c>
      <c r="P296" t="s">
        <v>230</v>
      </c>
      <c r="T296" t="s">
        <v>230</v>
      </c>
      <c r="U296" t="s">
        <v>230</v>
      </c>
      <c r="V296" t="s">
        <v>230</v>
      </c>
      <c r="W296" t="s">
        <v>230</v>
      </c>
      <c r="AF296" t="s">
        <v>230</v>
      </c>
      <c r="AG296" t="s">
        <v>230</v>
      </c>
      <c r="AO296" t="s">
        <v>515</v>
      </c>
      <c r="AQ296" t="str">
        <f t="shared" si="4"/>
        <v/>
      </c>
    </row>
    <row r="297" spans="1:43">
      <c r="AQ297" t="str">
        <f t="shared" si="4"/>
        <v/>
      </c>
    </row>
    <row r="298" spans="1:43">
      <c r="AQ298" t="str">
        <f t="shared" si="4"/>
        <v/>
      </c>
    </row>
    <row r="299" spans="1:43">
      <c r="B299">
        <v>4044.96</v>
      </c>
      <c r="C299">
        <v>-0.56999999999999995</v>
      </c>
      <c r="D299" s="1"/>
      <c r="E299" s="6"/>
      <c r="AQ299" t="str">
        <f t="shared" si="4"/>
        <v/>
      </c>
    </row>
    <row r="300" spans="1:43">
      <c r="A300" s="8" t="s">
        <v>0</v>
      </c>
      <c r="B300" t="s">
        <v>116</v>
      </c>
      <c r="C300" t="s">
        <v>1</v>
      </c>
      <c r="D300" t="s">
        <v>2</v>
      </c>
      <c r="E300" t="s">
        <v>3</v>
      </c>
      <c r="F300" s="7" t="s">
        <v>4</v>
      </c>
      <c r="G300" t="s">
        <v>5</v>
      </c>
      <c r="H300" t="s">
        <v>268</v>
      </c>
      <c r="I300" t="s">
        <v>269</v>
      </c>
      <c r="J300" t="s">
        <v>270</v>
      </c>
      <c r="K300" t="s">
        <v>271</v>
      </c>
      <c r="L300" t="s">
        <v>6</v>
      </c>
      <c r="M300" t="s">
        <v>7</v>
      </c>
      <c r="N300" t="s">
        <v>8</v>
      </c>
      <c r="O300" t="s">
        <v>9</v>
      </c>
      <c r="P300" t="s">
        <v>272</v>
      </c>
      <c r="Q300" t="s">
        <v>10</v>
      </c>
      <c r="R300" t="s">
        <v>11</v>
      </c>
      <c r="S300" t="s">
        <v>12</v>
      </c>
      <c r="T300" t="s">
        <v>273</v>
      </c>
      <c r="U300" t="s">
        <v>274</v>
      </c>
      <c r="V300" t="s">
        <v>275</v>
      </c>
      <c r="W300" t="s">
        <v>276</v>
      </c>
      <c r="X300" t="s">
        <v>13</v>
      </c>
      <c r="Y300" t="s">
        <v>277</v>
      </c>
      <c r="Z300" t="s">
        <v>278</v>
      </c>
      <c r="AA300" t="s">
        <v>14</v>
      </c>
      <c r="AB300" t="s">
        <v>15</v>
      </c>
      <c r="AC300" t="s">
        <v>279</v>
      </c>
      <c r="AD300" t="s">
        <v>280</v>
      </c>
      <c r="AE300" t="s">
        <v>281</v>
      </c>
      <c r="AF300" t="s">
        <v>282</v>
      </c>
      <c r="AG300" t="s">
        <v>283</v>
      </c>
      <c r="AH300" t="s">
        <v>284</v>
      </c>
      <c r="AI300" t="s">
        <v>16</v>
      </c>
      <c r="AJ300" t="s">
        <v>17</v>
      </c>
      <c r="AK300" t="s">
        <v>18</v>
      </c>
      <c r="AL300" t="s">
        <v>19</v>
      </c>
      <c r="AM300" t="s">
        <v>20</v>
      </c>
      <c r="AN300" t="s">
        <v>285</v>
      </c>
      <c r="AO300" t="s">
        <v>286</v>
      </c>
      <c r="AQ300" t="str">
        <f t="shared" si="4"/>
        <v/>
      </c>
    </row>
    <row r="301" spans="1:43">
      <c r="A301" s="8">
        <v>46174</v>
      </c>
      <c r="B301">
        <v>3942.14</v>
      </c>
      <c r="C301">
        <v>-0.38</v>
      </c>
      <c r="D301">
        <v>66980</v>
      </c>
      <c r="E301">
        <v>0.77</v>
      </c>
      <c r="F301" s="7">
        <v>1605</v>
      </c>
      <c r="G301" t="s">
        <v>21</v>
      </c>
      <c r="H301">
        <v>0</v>
      </c>
      <c r="I301" t="s">
        <v>288</v>
      </c>
      <c r="J301" t="s">
        <v>289</v>
      </c>
      <c r="K301" t="s">
        <v>295</v>
      </c>
      <c r="L301" s="36">
        <v>3418</v>
      </c>
      <c r="M301">
        <v>-186</v>
      </c>
      <c r="N301" s="66">
        <v>-5.16E-2</v>
      </c>
      <c r="O301" s="36">
        <v>3604</v>
      </c>
      <c r="P301" s="66">
        <v>-5.16E-2</v>
      </c>
      <c r="Q301" s="36">
        <v>3554</v>
      </c>
      <c r="R301" s="36">
        <v>3565</v>
      </c>
      <c r="S301" s="36">
        <v>3390</v>
      </c>
      <c r="T301" s="66">
        <v>-3.8199999999999998E-2</v>
      </c>
      <c r="U301" s="66">
        <v>2.8999999999999998E-3</v>
      </c>
      <c r="V301" s="66">
        <v>-4.1200000000000001E-2</v>
      </c>
      <c r="W301" s="66">
        <v>8.2000000000000007E-3</v>
      </c>
      <c r="X301" s="1">
        <v>5774200</v>
      </c>
      <c r="Y301" s="1">
        <v>19958251</v>
      </c>
      <c r="Z301" s="1">
        <v>4303727</v>
      </c>
      <c r="AA301" t="s">
        <v>291</v>
      </c>
      <c r="AB301" t="s">
        <v>292</v>
      </c>
      <c r="AC301">
        <v>9.93</v>
      </c>
      <c r="AD301">
        <v>0.83</v>
      </c>
      <c r="AE301">
        <v>3.16</v>
      </c>
      <c r="AF301" t="s">
        <v>230</v>
      </c>
      <c r="AG301" s="1">
        <v>125700</v>
      </c>
      <c r="AH301" s="36">
        <v>3419</v>
      </c>
      <c r="AI301" s="1">
        <v>1500</v>
      </c>
      <c r="AJ301" s="36">
        <v>3418</v>
      </c>
      <c r="AK301">
        <v>800</v>
      </c>
      <c r="AL301" s="2">
        <v>0.625</v>
      </c>
      <c r="AM301" s="3">
        <v>46155</v>
      </c>
      <c r="AN301" t="s">
        <v>293</v>
      </c>
      <c r="AO301" t="s">
        <v>294</v>
      </c>
      <c r="AQ301" t="str">
        <f t="shared" si="4"/>
        <v/>
      </c>
    </row>
    <row r="302" spans="1:43">
      <c r="A302" s="8">
        <v>46174</v>
      </c>
      <c r="B302">
        <v>3942.14</v>
      </c>
      <c r="C302">
        <v>-0.38</v>
      </c>
      <c r="D302">
        <v>66980</v>
      </c>
      <c r="E302">
        <v>0.77</v>
      </c>
      <c r="F302" s="7">
        <v>1833</v>
      </c>
      <c r="G302" t="s">
        <v>24</v>
      </c>
      <c r="H302">
        <v>0</v>
      </c>
      <c r="I302" t="s">
        <v>288</v>
      </c>
      <c r="J302" t="s">
        <v>289</v>
      </c>
      <c r="K302" t="s">
        <v>290</v>
      </c>
      <c r="L302" s="36">
        <v>5610</v>
      </c>
      <c r="M302">
        <v>0</v>
      </c>
      <c r="N302" s="66">
        <v>0</v>
      </c>
      <c r="O302" s="36">
        <v>5610</v>
      </c>
      <c r="P302" s="66">
        <v>0</v>
      </c>
      <c r="Q302" s="36">
        <v>5560</v>
      </c>
      <c r="R302" s="36">
        <v>5630</v>
      </c>
      <c r="S302" s="36">
        <v>5490</v>
      </c>
      <c r="T302" s="66">
        <v>8.8999999999999999E-3</v>
      </c>
      <c r="U302" s="66">
        <v>7.1000000000000004E-3</v>
      </c>
      <c r="V302" s="66">
        <v>-3.5000000000000001E-3</v>
      </c>
      <c r="W302" s="66">
        <v>2.18E-2</v>
      </c>
      <c r="X302" s="1">
        <v>109600</v>
      </c>
      <c r="Y302" s="1">
        <v>611349</v>
      </c>
      <c r="Z302" s="1">
        <v>216911</v>
      </c>
      <c r="AA302" t="s">
        <v>296</v>
      </c>
      <c r="AB302" t="s">
        <v>297</v>
      </c>
      <c r="AC302">
        <v>13.06</v>
      </c>
      <c r="AD302">
        <v>1.02</v>
      </c>
      <c r="AE302">
        <v>5.35</v>
      </c>
      <c r="AF302" t="s">
        <v>230</v>
      </c>
      <c r="AG302" s="1">
        <v>12900</v>
      </c>
      <c r="AH302" s="36">
        <v>5620</v>
      </c>
      <c r="AI302" s="1">
        <v>2900</v>
      </c>
      <c r="AJ302" s="36">
        <v>5610</v>
      </c>
      <c r="AK302">
        <v>700</v>
      </c>
      <c r="AL302" s="2">
        <v>0.62430555555555556</v>
      </c>
      <c r="AM302" s="3">
        <v>46157</v>
      </c>
      <c r="AN302" t="s">
        <v>298</v>
      </c>
      <c r="AO302" t="s">
        <v>299</v>
      </c>
      <c r="AQ302" t="str">
        <f t="shared" si="4"/>
        <v/>
      </c>
    </row>
    <row r="303" spans="1:43">
      <c r="A303" s="8">
        <v>46174</v>
      </c>
      <c r="B303">
        <v>3942.14</v>
      </c>
      <c r="C303">
        <v>-0.38</v>
      </c>
      <c r="D303">
        <v>66980</v>
      </c>
      <c r="E303">
        <v>0.77</v>
      </c>
      <c r="F303" s="7">
        <v>1911</v>
      </c>
      <c r="G303" t="s">
        <v>25</v>
      </c>
      <c r="H303">
        <v>0</v>
      </c>
      <c r="I303" t="s">
        <v>288</v>
      </c>
      <c r="J303" t="s">
        <v>289</v>
      </c>
      <c r="K303" t="s">
        <v>295</v>
      </c>
      <c r="L303" s="36">
        <v>1295.5</v>
      </c>
      <c r="M303">
        <v>-10</v>
      </c>
      <c r="N303" s="66">
        <v>-7.7000000000000002E-3</v>
      </c>
      <c r="O303" s="36">
        <v>1305.5</v>
      </c>
      <c r="P303" s="66">
        <v>-7.6E-3</v>
      </c>
      <c r="Q303" s="36">
        <v>1333.5</v>
      </c>
      <c r="R303" s="36">
        <v>1334</v>
      </c>
      <c r="S303" s="36">
        <v>1287.5</v>
      </c>
      <c r="T303" s="66">
        <v>-2.8400000000000002E-2</v>
      </c>
      <c r="U303" s="66">
        <v>4.1999999999999997E-3</v>
      </c>
      <c r="V303" s="66">
        <v>-2.8799999999999999E-2</v>
      </c>
      <c r="W303" s="66">
        <v>6.1999999999999998E-3</v>
      </c>
      <c r="X303" s="1">
        <v>3656900</v>
      </c>
      <c r="Y303" s="1">
        <v>4753327</v>
      </c>
      <c r="Z303" s="1">
        <v>801352</v>
      </c>
      <c r="AA303" t="s">
        <v>300</v>
      </c>
      <c r="AB303" t="s">
        <v>301</v>
      </c>
      <c r="AC303">
        <v>8.18</v>
      </c>
      <c r="AD303">
        <v>0.78</v>
      </c>
      <c r="AE303">
        <v>3.86</v>
      </c>
      <c r="AF303" t="s">
        <v>230</v>
      </c>
      <c r="AG303" s="1">
        <v>296700</v>
      </c>
      <c r="AH303" s="36">
        <v>1295.5</v>
      </c>
      <c r="AI303" s="1">
        <v>1500</v>
      </c>
      <c r="AJ303" s="36">
        <v>1295</v>
      </c>
      <c r="AK303" s="1">
        <v>6100</v>
      </c>
      <c r="AL303" s="2">
        <v>0.625</v>
      </c>
      <c r="AM303" s="3">
        <v>46149</v>
      </c>
      <c r="AN303" t="s">
        <v>293</v>
      </c>
      <c r="AO303" t="s">
        <v>299</v>
      </c>
      <c r="AQ303" t="str">
        <f t="shared" si="4"/>
        <v/>
      </c>
    </row>
    <row r="304" spans="1:43">
      <c r="A304" s="8">
        <v>46174</v>
      </c>
      <c r="B304">
        <v>3942.14</v>
      </c>
      <c r="C304">
        <v>-0.38</v>
      </c>
      <c r="D304">
        <v>66980</v>
      </c>
      <c r="E304">
        <v>0.77</v>
      </c>
      <c r="F304" s="7">
        <v>1925</v>
      </c>
      <c r="G304" t="s">
        <v>26</v>
      </c>
      <c r="H304">
        <v>0</v>
      </c>
      <c r="I304" t="s">
        <v>288</v>
      </c>
      <c r="J304" t="s">
        <v>289</v>
      </c>
      <c r="K304" t="s">
        <v>295</v>
      </c>
      <c r="L304" s="36">
        <v>4224</v>
      </c>
      <c r="M304">
        <v>-110</v>
      </c>
      <c r="N304" s="66">
        <v>-2.5399999999999999E-2</v>
      </c>
      <c r="O304" s="36">
        <v>4334</v>
      </c>
      <c r="P304" s="66">
        <v>-2.53E-2</v>
      </c>
      <c r="Q304" s="36">
        <v>4338</v>
      </c>
      <c r="R304" s="36">
        <v>4344</v>
      </c>
      <c r="S304" s="36">
        <v>4218</v>
      </c>
      <c r="T304" s="66">
        <v>-2.6200000000000001E-2</v>
      </c>
      <c r="U304" s="66">
        <v>8.9999999999999998E-4</v>
      </c>
      <c r="V304" s="66">
        <v>-2.76E-2</v>
      </c>
      <c r="W304" s="66">
        <v>1.4E-3</v>
      </c>
      <c r="X304" s="1">
        <v>1918200</v>
      </c>
      <c r="Y304" s="1">
        <v>8164177</v>
      </c>
      <c r="Z304" s="1">
        <v>2786303</v>
      </c>
      <c r="AA304" t="s">
        <v>302</v>
      </c>
      <c r="AB304" t="s">
        <v>540</v>
      </c>
      <c r="AC304">
        <v>11.52</v>
      </c>
      <c r="AD304">
        <v>0.9</v>
      </c>
      <c r="AE304">
        <v>4.17</v>
      </c>
      <c r="AF304" t="s">
        <v>230</v>
      </c>
      <c r="AG304" s="1">
        <v>63100</v>
      </c>
      <c r="AH304" s="36">
        <v>4225</v>
      </c>
      <c r="AI304" s="1">
        <v>2400</v>
      </c>
      <c r="AJ304" s="36">
        <v>4224</v>
      </c>
      <c r="AK304">
        <v>600</v>
      </c>
      <c r="AL304" s="2">
        <v>0.625</v>
      </c>
      <c r="AM304" s="3">
        <v>46155</v>
      </c>
      <c r="AN304" t="s">
        <v>298</v>
      </c>
      <c r="AO304" t="s">
        <v>299</v>
      </c>
      <c r="AQ304" t="str">
        <f t="shared" si="4"/>
        <v/>
      </c>
    </row>
    <row r="305" spans="1:43">
      <c r="A305" s="8">
        <v>46174</v>
      </c>
      <c r="B305">
        <v>3942.14</v>
      </c>
      <c r="C305">
        <v>-0.38</v>
      </c>
      <c r="D305">
        <v>66980</v>
      </c>
      <c r="E305">
        <v>0.77</v>
      </c>
      <c r="F305" s="7">
        <v>1928</v>
      </c>
      <c r="G305" t="s">
        <v>27</v>
      </c>
      <c r="H305">
        <v>0</v>
      </c>
      <c r="I305" t="s">
        <v>288</v>
      </c>
      <c r="J305" t="s">
        <v>289</v>
      </c>
      <c r="K305" t="s">
        <v>295</v>
      </c>
      <c r="L305" s="36">
        <v>3277</v>
      </c>
      <c r="M305">
        <v>-76</v>
      </c>
      <c r="N305" s="66">
        <v>-2.2700000000000001E-2</v>
      </c>
      <c r="O305" s="36">
        <v>3353</v>
      </c>
      <c r="P305" s="66">
        <v>-2.2599999999999999E-2</v>
      </c>
      <c r="Q305" s="36">
        <v>3356</v>
      </c>
      <c r="R305" s="36">
        <v>3360</v>
      </c>
      <c r="S305" s="36">
        <v>3269</v>
      </c>
      <c r="T305" s="66">
        <v>-2.35E-2</v>
      </c>
      <c r="U305" s="66">
        <v>-7.4999999999999997E-3</v>
      </c>
      <c r="V305" s="66">
        <v>-2.47E-2</v>
      </c>
      <c r="W305" s="66">
        <v>2.3999999999999998E-3</v>
      </c>
      <c r="X305" s="1">
        <v>2060200</v>
      </c>
      <c r="Y305" s="1">
        <v>6800627</v>
      </c>
      <c r="Z305" s="1">
        <v>2134710</v>
      </c>
      <c r="AA305" t="s">
        <v>304</v>
      </c>
      <c r="AB305" t="s">
        <v>305</v>
      </c>
      <c r="AC305">
        <v>9.74</v>
      </c>
      <c r="AD305">
        <v>0.99</v>
      </c>
      <c r="AE305">
        <v>4.42</v>
      </c>
      <c r="AF305" t="s">
        <v>230</v>
      </c>
      <c r="AG305" s="1">
        <v>150500</v>
      </c>
      <c r="AH305" s="36">
        <v>3278</v>
      </c>
      <c r="AI305" s="1">
        <v>1300</v>
      </c>
      <c r="AJ305" s="36">
        <v>3277</v>
      </c>
      <c r="AK305">
        <v>900</v>
      </c>
      <c r="AL305" s="2">
        <v>0.625</v>
      </c>
      <c r="AM305" s="3">
        <v>46177</v>
      </c>
      <c r="AN305" t="s">
        <v>306</v>
      </c>
      <c r="AO305" t="s">
        <v>299</v>
      </c>
      <c r="AQ305" t="str">
        <f t="shared" si="4"/>
        <v/>
      </c>
    </row>
    <row r="306" spans="1:43">
      <c r="A306" s="8">
        <v>46174</v>
      </c>
      <c r="B306">
        <v>3942.14</v>
      </c>
      <c r="C306">
        <v>-0.38</v>
      </c>
      <c r="D306">
        <v>66980</v>
      </c>
      <c r="E306">
        <v>0.77</v>
      </c>
      <c r="F306" s="7">
        <v>1929</v>
      </c>
      <c r="G306" t="s">
        <v>28</v>
      </c>
      <c r="H306">
        <v>0</v>
      </c>
      <c r="I306" t="s">
        <v>288</v>
      </c>
      <c r="J306" t="s">
        <v>289</v>
      </c>
      <c r="K306" t="s">
        <v>295</v>
      </c>
      <c r="L306" s="36">
        <v>1104</v>
      </c>
      <c r="M306">
        <v>-7</v>
      </c>
      <c r="N306" s="66">
        <v>-6.3E-3</v>
      </c>
      <c r="O306" s="36">
        <v>1111</v>
      </c>
      <c r="P306" s="66">
        <v>-6.3E-3</v>
      </c>
      <c r="Q306" s="36">
        <v>1111</v>
      </c>
      <c r="R306" s="36">
        <v>1111</v>
      </c>
      <c r="S306" s="36">
        <v>1091</v>
      </c>
      <c r="T306" s="66">
        <v>-6.3E-3</v>
      </c>
      <c r="U306" s="66">
        <v>0.01</v>
      </c>
      <c r="V306" s="66">
        <v>-6.3E-3</v>
      </c>
      <c r="W306" s="66">
        <v>1.1900000000000001E-2</v>
      </c>
      <c r="X306" s="1">
        <v>106300</v>
      </c>
      <c r="Y306" s="1">
        <v>116929</v>
      </c>
      <c r="Z306" s="1">
        <v>46119</v>
      </c>
      <c r="AA306" t="s">
        <v>307</v>
      </c>
      <c r="AB306" t="s">
        <v>308</v>
      </c>
      <c r="AC306">
        <v>12.46</v>
      </c>
      <c r="AD306">
        <v>1.22</v>
      </c>
      <c r="AE306">
        <v>4.53</v>
      </c>
      <c r="AF306" t="s">
        <v>230</v>
      </c>
      <c r="AG306" s="1">
        <v>15200</v>
      </c>
      <c r="AH306" s="36">
        <v>1105</v>
      </c>
      <c r="AI306">
        <v>900</v>
      </c>
      <c r="AJ306" s="36">
        <v>1104</v>
      </c>
      <c r="AK306" s="1">
        <v>1400</v>
      </c>
      <c r="AL306" s="2">
        <v>0.62430555555555556</v>
      </c>
      <c r="AM306" s="3">
        <v>46153</v>
      </c>
      <c r="AN306" t="s">
        <v>298</v>
      </c>
      <c r="AO306" t="s">
        <v>299</v>
      </c>
      <c r="AQ306" t="str">
        <f t="shared" si="4"/>
        <v/>
      </c>
    </row>
    <row r="307" spans="1:43">
      <c r="A307" s="8">
        <v>46174</v>
      </c>
      <c r="B307">
        <v>3942.14</v>
      </c>
      <c r="C307">
        <v>-0.38</v>
      </c>
      <c r="D307">
        <v>66980</v>
      </c>
      <c r="E307">
        <v>0.77</v>
      </c>
      <c r="F307" s="7">
        <v>1963</v>
      </c>
      <c r="G307" t="s">
        <v>29</v>
      </c>
      <c r="H307">
        <v>0</v>
      </c>
      <c r="I307" t="s">
        <v>288</v>
      </c>
      <c r="J307" t="s">
        <v>289</v>
      </c>
      <c r="K307" t="s">
        <v>290</v>
      </c>
      <c r="L307" s="36">
        <v>2642</v>
      </c>
      <c r="M307">
        <v>-86.5</v>
      </c>
      <c r="N307" s="66">
        <v>-3.1699999999999999E-2</v>
      </c>
      <c r="O307" s="36">
        <v>2728.5</v>
      </c>
      <c r="P307" s="66">
        <v>-3.1699999999999999E-2</v>
      </c>
      <c r="Q307" s="36">
        <v>2715</v>
      </c>
      <c r="R307" s="36">
        <v>2733</v>
      </c>
      <c r="S307" s="36">
        <v>2629.5</v>
      </c>
      <c r="T307" s="66">
        <v>-2.6800000000000001E-2</v>
      </c>
      <c r="U307" s="66">
        <v>-1.7999999999999999E-2</v>
      </c>
      <c r="V307" s="66">
        <v>-3.32E-2</v>
      </c>
      <c r="W307" s="66">
        <v>4.7000000000000002E-3</v>
      </c>
      <c r="X307" s="1">
        <v>1188800</v>
      </c>
      <c r="Y307" s="1">
        <v>3196511</v>
      </c>
      <c r="Z307" s="1">
        <v>645422</v>
      </c>
      <c r="AA307" t="s">
        <v>309</v>
      </c>
      <c r="AB307" t="s">
        <v>310</v>
      </c>
      <c r="AC307">
        <v>13.89</v>
      </c>
      <c r="AD307">
        <v>1.48</v>
      </c>
      <c r="AE307">
        <v>1.97</v>
      </c>
      <c r="AF307" t="s">
        <v>230</v>
      </c>
      <c r="AG307" s="1">
        <v>45600</v>
      </c>
      <c r="AH307" s="36">
        <v>2642.5</v>
      </c>
      <c r="AI307">
        <v>900</v>
      </c>
      <c r="AJ307" s="36">
        <v>2641.5</v>
      </c>
      <c r="AK307">
        <v>100</v>
      </c>
      <c r="AL307" s="2">
        <v>0.62430555555555556</v>
      </c>
      <c r="AM307" s="3">
        <v>46156</v>
      </c>
      <c r="AN307" t="s">
        <v>298</v>
      </c>
      <c r="AO307" t="s">
        <v>299</v>
      </c>
      <c r="AQ307" t="str">
        <f t="shared" si="4"/>
        <v/>
      </c>
    </row>
    <row r="308" spans="1:43">
      <c r="A308" s="8">
        <v>46174</v>
      </c>
      <c r="B308">
        <v>3942.14</v>
      </c>
      <c r="C308">
        <v>-0.38</v>
      </c>
      <c r="D308">
        <v>66980</v>
      </c>
      <c r="E308">
        <v>0.77</v>
      </c>
      <c r="F308" s="7">
        <v>2124</v>
      </c>
      <c r="G308" t="s">
        <v>30</v>
      </c>
      <c r="H308">
        <v>0</v>
      </c>
      <c r="I308" t="s">
        <v>288</v>
      </c>
      <c r="J308" t="s">
        <v>289</v>
      </c>
      <c r="K308" t="s">
        <v>290</v>
      </c>
      <c r="L308">
        <v>864</v>
      </c>
      <c r="M308">
        <v>17</v>
      </c>
      <c r="N308" s="66">
        <v>2.01E-2</v>
      </c>
      <c r="O308">
        <v>847</v>
      </c>
      <c r="P308" s="66">
        <v>0.02</v>
      </c>
      <c r="Q308">
        <v>859</v>
      </c>
      <c r="R308">
        <v>867</v>
      </c>
      <c r="S308">
        <v>850</v>
      </c>
      <c r="T308" s="66">
        <v>5.7999999999999996E-3</v>
      </c>
      <c r="U308" s="66">
        <v>5.7999999999999996E-3</v>
      </c>
      <c r="V308" s="66">
        <v>-3.3999999999999998E-3</v>
      </c>
      <c r="W308" s="66">
        <v>1.6400000000000001E-2</v>
      </c>
      <c r="X308" s="1">
        <v>277900</v>
      </c>
      <c r="Y308" s="1">
        <v>239298</v>
      </c>
      <c r="Z308" s="1">
        <v>143041</v>
      </c>
      <c r="AA308" t="s">
        <v>311</v>
      </c>
      <c r="AB308" t="s">
        <v>312</v>
      </c>
      <c r="AC308">
        <v>15.97</v>
      </c>
      <c r="AD308">
        <v>6.12</v>
      </c>
      <c r="AE308">
        <v>4.4000000000000004</v>
      </c>
      <c r="AF308" t="s">
        <v>230</v>
      </c>
      <c r="AG308" s="1">
        <v>88600</v>
      </c>
      <c r="AH308">
        <v>864</v>
      </c>
      <c r="AI308">
        <v>500</v>
      </c>
      <c r="AJ308">
        <v>863</v>
      </c>
      <c r="AK308" s="1">
        <v>6400</v>
      </c>
      <c r="AL308" s="2">
        <v>0.62430555555555556</v>
      </c>
      <c r="AM308" s="3">
        <v>46155</v>
      </c>
      <c r="AN308" t="s">
        <v>293</v>
      </c>
      <c r="AO308" t="s">
        <v>313</v>
      </c>
      <c r="AQ308" t="str">
        <f t="shared" si="4"/>
        <v/>
      </c>
    </row>
    <row r="309" spans="1:43">
      <c r="A309" s="8">
        <v>46174</v>
      </c>
      <c r="B309">
        <v>3942.14</v>
      </c>
      <c r="C309">
        <v>-0.38</v>
      </c>
      <c r="D309">
        <v>66980</v>
      </c>
      <c r="E309">
        <v>0.77</v>
      </c>
      <c r="F309" s="7">
        <v>2162</v>
      </c>
      <c r="G309" t="s">
        <v>31</v>
      </c>
      <c r="H309">
        <v>0</v>
      </c>
      <c r="I309" t="s">
        <v>314</v>
      </c>
      <c r="J309" t="s">
        <v>289</v>
      </c>
      <c r="L309" t="s">
        <v>230</v>
      </c>
      <c r="O309">
        <v>391</v>
      </c>
      <c r="P309" t="s">
        <v>230</v>
      </c>
      <c r="Q309" t="s">
        <v>230</v>
      </c>
      <c r="R309" t="s">
        <v>230</v>
      </c>
      <c r="S309" t="s">
        <v>230</v>
      </c>
      <c r="T309" t="s">
        <v>230</v>
      </c>
      <c r="U309" t="s">
        <v>230</v>
      </c>
      <c r="V309" t="s">
        <v>230</v>
      </c>
      <c r="W309" t="s">
        <v>230</v>
      </c>
      <c r="X309">
        <v>0</v>
      </c>
      <c r="Y309" t="s">
        <v>230</v>
      </c>
      <c r="Z309" s="1">
        <v>8449</v>
      </c>
      <c r="AA309" t="s">
        <v>315</v>
      </c>
      <c r="AB309" t="s">
        <v>316</v>
      </c>
      <c r="AC309">
        <v>22.73</v>
      </c>
      <c r="AD309">
        <v>1.48</v>
      </c>
      <c r="AE309">
        <v>2.2999999999999998</v>
      </c>
      <c r="AF309" t="s">
        <v>230</v>
      </c>
      <c r="AG309">
        <v>0</v>
      </c>
      <c r="AH309">
        <v>471</v>
      </c>
      <c r="AI309" s="1">
        <v>37500</v>
      </c>
      <c r="AJ309">
        <v>471</v>
      </c>
      <c r="AK309" s="1">
        <v>20779500</v>
      </c>
      <c r="AL309" s="2">
        <v>-416.66666666666669</v>
      </c>
      <c r="AM309" s="3">
        <v>46154</v>
      </c>
      <c r="AN309" t="s">
        <v>298</v>
      </c>
      <c r="AO309" t="s">
        <v>313</v>
      </c>
      <c r="AQ309" t="str">
        <f t="shared" si="4"/>
        <v/>
      </c>
    </row>
    <row r="310" spans="1:43">
      <c r="A310" s="8">
        <v>46174</v>
      </c>
      <c r="B310">
        <v>3942.14</v>
      </c>
      <c r="C310">
        <v>-0.38</v>
      </c>
      <c r="D310">
        <v>66980</v>
      </c>
      <c r="E310">
        <v>0.77</v>
      </c>
      <c r="F310" s="7">
        <v>2229</v>
      </c>
      <c r="G310" t="s">
        <v>32</v>
      </c>
      <c r="H310">
        <v>0</v>
      </c>
      <c r="I310" t="s">
        <v>288</v>
      </c>
      <c r="J310" t="s">
        <v>289</v>
      </c>
      <c r="K310" t="s">
        <v>295</v>
      </c>
      <c r="L310" s="36">
        <v>2878.5</v>
      </c>
      <c r="M310">
        <v>-25.5</v>
      </c>
      <c r="N310" s="66">
        <v>-8.8000000000000005E-3</v>
      </c>
      <c r="O310" s="36">
        <v>2904</v>
      </c>
      <c r="P310" s="66">
        <v>-8.6999999999999994E-3</v>
      </c>
      <c r="Q310" s="36">
        <v>2893</v>
      </c>
      <c r="R310" s="36">
        <v>2894.5</v>
      </c>
      <c r="S310" s="36">
        <v>2848</v>
      </c>
      <c r="T310" s="66">
        <v>-5.0000000000000001E-3</v>
      </c>
      <c r="U310" s="66">
        <v>7.7999999999999996E-3</v>
      </c>
      <c r="V310" s="66">
        <v>-5.4999999999999997E-3</v>
      </c>
      <c r="W310" s="66">
        <v>1.0699999999999999E-2</v>
      </c>
      <c r="X310" s="1">
        <v>375300</v>
      </c>
      <c r="Y310" s="1">
        <v>1077802</v>
      </c>
      <c r="Z310" s="1">
        <v>385516</v>
      </c>
      <c r="AA310" t="s">
        <v>317</v>
      </c>
      <c r="AB310" t="s">
        <v>318</v>
      </c>
      <c r="AC310">
        <v>20.11</v>
      </c>
      <c r="AD310">
        <v>1.66</v>
      </c>
      <c r="AE310">
        <v>2.4</v>
      </c>
      <c r="AF310" t="s">
        <v>230</v>
      </c>
      <c r="AG310" s="1">
        <v>14900</v>
      </c>
      <c r="AH310" s="36">
        <v>2878.5</v>
      </c>
      <c r="AI310">
        <v>600</v>
      </c>
      <c r="AJ310" s="36">
        <v>2878</v>
      </c>
      <c r="AK310">
        <v>600</v>
      </c>
      <c r="AL310" s="2">
        <v>0.62430555555555556</v>
      </c>
      <c r="AM310" s="3">
        <v>46156</v>
      </c>
      <c r="AN310" t="s">
        <v>298</v>
      </c>
      <c r="AO310" t="s">
        <v>319</v>
      </c>
      <c r="AQ310" t="str">
        <f t="shared" si="4"/>
        <v/>
      </c>
    </row>
    <row r="311" spans="1:43">
      <c r="A311" s="8">
        <v>46174</v>
      </c>
      <c r="B311">
        <v>3942.14</v>
      </c>
      <c r="C311">
        <v>-0.38</v>
      </c>
      <c r="D311">
        <v>66980</v>
      </c>
      <c r="E311">
        <v>0.77</v>
      </c>
      <c r="F311" s="7">
        <v>2768</v>
      </c>
      <c r="G311" t="s">
        <v>33</v>
      </c>
      <c r="H311">
        <v>0</v>
      </c>
      <c r="I311" t="s">
        <v>288</v>
      </c>
      <c r="J311" t="s">
        <v>289</v>
      </c>
      <c r="K311" t="s">
        <v>295</v>
      </c>
      <c r="L311" s="36">
        <v>5148</v>
      </c>
      <c r="M311">
        <v>-243</v>
      </c>
      <c r="N311" s="66">
        <v>-4.5100000000000001E-2</v>
      </c>
      <c r="O311" s="36">
        <v>5391</v>
      </c>
      <c r="P311" s="66">
        <v>-4.4999999999999998E-2</v>
      </c>
      <c r="Q311" s="36">
        <v>5385</v>
      </c>
      <c r="R311" s="36">
        <v>5388</v>
      </c>
      <c r="S311" s="36">
        <v>5107</v>
      </c>
      <c r="T311" s="66">
        <v>-4.3999999999999997E-2</v>
      </c>
      <c r="U311" s="66">
        <v>3.8999999999999998E-3</v>
      </c>
      <c r="V311" s="66">
        <v>-4.4499999999999998E-2</v>
      </c>
      <c r="W311" s="66">
        <v>8.0000000000000002E-3</v>
      </c>
      <c r="X311" s="1">
        <v>1723900</v>
      </c>
      <c r="Y311" s="1">
        <v>8952851</v>
      </c>
      <c r="Z311" s="1">
        <v>1081080</v>
      </c>
      <c r="AA311" t="s">
        <v>320</v>
      </c>
      <c r="AB311" t="s">
        <v>321</v>
      </c>
      <c r="AC311">
        <v>8.23</v>
      </c>
      <c r="AD311">
        <v>0.98</v>
      </c>
      <c r="AE311">
        <v>3.5</v>
      </c>
      <c r="AF311" t="s">
        <v>230</v>
      </c>
      <c r="AG311" s="1">
        <v>110400</v>
      </c>
      <c r="AH311" s="36">
        <v>5150</v>
      </c>
      <c r="AI311" s="1">
        <v>1300</v>
      </c>
      <c r="AJ311" s="36">
        <v>5148</v>
      </c>
      <c r="AK311">
        <v>500</v>
      </c>
      <c r="AL311" s="2">
        <v>0.625</v>
      </c>
      <c r="AM311" s="3">
        <v>46143</v>
      </c>
      <c r="AN311" t="s">
        <v>298</v>
      </c>
      <c r="AO311" t="s">
        <v>322</v>
      </c>
      <c r="AQ311" t="str">
        <f t="shared" si="4"/>
        <v/>
      </c>
    </row>
    <row r="312" spans="1:43">
      <c r="A312" s="8">
        <v>46174</v>
      </c>
      <c r="B312">
        <v>3942.14</v>
      </c>
      <c r="C312">
        <v>-0.38</v>
      </c>
      <c r="D312">
        <v>66980</v>
      </c>
      <c r="E312">
        <v>0.77</v>
      </c>
      <c r="F312" s="7">
        <v>2769</v>
      </c>
      <c r="G312" t="s">
        <v>34</v>
      </c>
      <c r="H312">
        <v>0</v>
      </c>
      <c r="I312" t="s">
        <v>314</v>
      </c>
      <c r="J312" t="s">
        <v>323</v>
      </c>
      <c r="K312" t="s">
        <v>290</v>
      </c>
      <c r="L312">
        <v>820</v>
      </c>
      <c r="M312">
        <v>-4</v>
      </c>
      <c r="N312" s="66">
        <v>-4.8999999999999998E-3</v>
      </c>
      <c r="O312">
        <v>824</v>
      </c>
      <c r="P312" s="66">
        <v>-4.7999999999999996E-3</v>
      </c>
      <c r="Q312">
        <v>823</v>
      </c>
      <c r="R312">
        <v>823</v>
      </c>
      <c r="S312">
        <v>818</v>
      </c>
      <c r="T312" s="66">
        <v>-3.5999999999999999E-3</v>
      </c>
      <c r="U312" s="66">
        <v>-2.3999999999999998E-3</v>
      </c>
      <c r="V312" s="66">
        <v>-3.5999999999999999E-3</v>
      </c>
      <c r="W312" s="66">
        <v>2.3999999999999998E-3</v>
      </c>
      <c r="X312" s="1">
        <v>7700</v>
      </c>
      <c r="Y312" s="1">
        <v>6324</v>
      </c>
      <c r="Z312" s="1">
        <v>6446</v>
      </c>
      <c r="AA312" t="s">
        <v>324</v>
      </c>
      <c r="AB312" t="s">
        <v>325</v>
      </c>
      <c r="AC312">
        <v>9.73</v>
      </c>
      <c r="AD312">
        <v>21.79</v>
      </c>
      <c r="AE312">
        <v>0</v>
      </c>
      <c r="AF312">
        <v>0.1</v>
      </c>
      <c r="AG312">
        <v>0</v>
      </c>
      <c r="AH312">
        <v>820</v>
      </c>
      <c r="AI312">
        <v>300</v>
      </c>
      <c r="AJ312">
        <v>818</v>
      </c>
      <c r="AK312">
        <v>200</v>
      </c>
      <c r="AL312" s="2">
        <v>0.61597222222222225</v>
      </c>
      <c r="AN312" t="s">
        <v>326</v>
      </c>
      <c r="AO312" t="s">
        <v>327</v>
      </c>
      <c r="AQ312" t="str">
        <f t="shared" si="4"/>
        <v/>
      </c>
    </row>
    <row r="313" spans="1:43">
      <c r="A313" s="8">
        <v>46174</v>
      </c>
      <c r="B313">
        <v>3942.14</v>
      </c>
      <c r="C313">
        <v>-0.38</v>
      </c>
      <c r="D313">
        <v>66980</v>
      </c>
      <c r="E313">
        <v>0.77</v>
      </c>
      <c r="F313" s="7">
        <v>2914</v>
      </c>
      <c r="G313" t="s">
        <v>35</v>
      </c>
      <c r="H313">
        <v>0</v>
      </c>
      <c r="I313" t="s">
        <v>288</v>
      </c>
      <c r="J313" t="s">
        <v>289</v>
      </c>
      <c r="K313" t="s">
        <v>290</v>
      </c>
      <c r="L313" s="36">
        <v>6081</v>
      </c>
      <c r="M313">
        <v>-86</v>
      </c>
      <c r="N313" s="66">
        <v>-1.3899999999999999E-2</v>
      </c>
      <c r="O313" s="36">
        <v>6167</v>
      </c>
      <c r="P313" s="66">
        <v>-1.3899999999999999E-2</v>
      </c>
      <c r="Q313" s="36">
        <v>6123</v>
      </c>
      <c r="R313" s="36">
        <v>6128</v>
      </c>
      <c r="S313" s="36">
        <v>6071</v>
      </c>
      <c r="T313" s="66">
        <v>-6.7999999999999996E-3</v>
      </c>
      <c r="U313" s="66">
        <v>-1.2999999999999999E-3</v>
      </c>
      <c r="V313" s="66">
        <v>-7.6E-3</v>
      </c>
      <c r="W313" s="66">
        <v>1.6000000000000001E-3</v>
      </c>
      <c r="X313" s="1">
        <v>3107100</v>
      </c>
      <c r="Y313" s="1">
        <v>18926534</v>
      </c>
      <c r="Z313" s="1">
        <v>12162000</v>
      </c>
      <c r="AA313" t="s">
        <v>328</v>
      </c>
      <c r="AB313" t="s">
        <v>329</v>
      </c>
      <c r="AC313">
        <v>18.93</v>
      </c>
      <c r="AD313">
        <v>2.64</v>
      </c>
      <c r="AE313">
        <v>3.98</v>
      </c>
      <c r="AF313" t="s">
        <v>230</v>
      </c>
      <c r="AG313" s="1">
        <v>411200</v>
      </c>
      <c r="AH313" s="36">
        <v>6081</v>
      </c>
      <c r="AI313">
        <v>200</v>
      </c>
      <c r="AJ313" s="36">
        <v>6080</v>
      </c>
      <c r="AK313" s="1">
        <v>1700</v>
      </c>
      <c r="AL313" s="2">
        <v>0.625</v>
      </c>
      <c r="AM313" s="3">
        <v>46150</v>
      </c>
      <c r="AN313" t="s">
        <v>293</v>
      </c>
      <c r="AO313" t="s">
        <v>319</v>
      </c>
      <c r="AQ313" t="str">
        <f t="shared" si="4"/>
        <v/>
      </c>
    </row>
    <row r="314" spans="1:43">
      <c r="A314" s="8">
        <v>46174</v>
      </c>
      <c r="B314">
        <v>3942.14</v>
      </c>
      <c r="C314">
        <v>-0.38</v>
      </c>
      <c r="D314">
        <v>66980</v>
      </c>
      <c r="E314">
        <v>0.77</v>
      </c>
      <c r="F314" s="7">
        <v>3003</v>
      </c>
      <c r="G314" t="s">
        <v>36</v>
      </c>
      <c r="H314">
        <v>0</v>
      </c>
      <c r="I314" t="s">
        <v>288</v>
      </c>
      <c r="J314" t="s">
        <v>289</v>
      </c>
      <c r="K314" t="s">
        <v>290</v>
      </c>
      <c r="L314" s="36">
        <v>1653.5</v>
      </c>
      <c r="M314">
        <v>-45.5</v>
      </c>
      <c r="N314" s="66">
        <v>-2.6800000000000001E-2</v>
      </c>
      <c r="O314" s="36">
        <v>1699</v>
      </c>
      <c r="P314" s="66">
        <v>-2.6700000000000002E-2</v>
      </c>
      <c r="Q314" s="36">
        <v>1691</v>
      </c>
      <c r="R314" s="36">
        <v>1691</v>
      </c>
      <c r="S314" s="36">
        <v>1649</v>
      </c>
      <c r="T314" s="66">
        <v>-2.2100000000000002E-2</v>
      </c>
      <c r="U314" s="66">
        <v>5.9999999999999995E-4</v>
      </c>
      <c r="V314" s="66">
        <v>-2.2100000000000002E-2</v>
      </c>
      <c r="W314" s="66">
        <v>2.7000000000000001E-3</v>
      </c>
      <c r="X314" s="1">
        <v>2034500</v>
      </c>
      <c r="Y314" s="1">
        <v>3381666</v>
      </c>
      <c r="Z314" s="1">
        <v>1269735</v>
      </c>
      <c r="AA314" t="s">
        <v>330</v>
      </c>
      <c r="AB314" t="s">
        <v>331</v>
      </c>
      <c r="AC314">
        <v>10.37</v>
      </c>
      <c r="AD314">
        <v>1.37</v>
      </c>
      <c r="AE314">
        <v>4.05</v>
      </c>
      <c r="AF314" t="s">
        <v>230</v>
      </c>
      <c r="AG314" s="1">
        <v>99000</v>
      </c>
      <c r="AH314" s="36">
        <v>1653.5</v>
      </c>
      <c r="AI314" s="1">
        <v>1100</v>
      </c>
      <c r="AJ314" s="36">
        <v>1653</v>
      </c>
      <c r="AK314" s="1">
        <v>3500</v>
      </c>
      <c r="AL314" s="2">
        <v>0.625</v>
      </c>
      <c r="AN314" t="s">
        <v>293</v>
      </c>
      <c r="AO314" t="s">
        <v>332</v>
      </c>
      <c r="AQ314" t="str">
        <f t="shared" si="4"/>
        <v/>
      </c>
    </row>
    <row r="315" spans="1:43">
      <c r="A315" s="8">
        <v>46174</v>
      </c>
      <c r="B315">
        <v>3942.14</v>
      </c>
      <c r="C315">
        <v>-0.38</v>
      </c>
      <c r="D315">
        <v>66980</v>
      </c>
      <c r="E315">
        <v>0.77</v>
      </c>
      <c r="F315" s="7">
        <v>3407</v>
      </c>
      <c r="G315" t="s">
        <v>37</v>
      </c>
      <c r="H315">
        <v>0</v>
      </c>
      <c r="I315" t="s">
        <v>288</v>
      </c>
      <c r="J315" t="s">
        <v>289</v>
      </c>
      <c r="K315" t="s">
        <v>295</v>
      </c>
      <c r="L315" s="36">
        <v>1769.5</v>
      </c>
      <c r="M315">
        <v>-17.5</v>
      </c>
      <c r="N315" s="66">
        <v>-9.7999999999999997E-3</v>
      </c>
      <c r="O315" s="36">
        <v>1787</v>
      </c>
      <c r="P315" s="66">
        <v>-9.7000000000000003E-3</v>
      </c>
      <c r="Q315" s="36">
        <v>1777.5</v>
      </c>
      <c r="R315" s="36">
        <v>1785</v>
      </c>
      <c r="S315" s="36">
        <v>1740.5</v>
      </c>
      <c r="T315" s="66">
        <v>-4.4999999999999997E-3</v>
      </c>
      <c r="U315" s="66">
        <v>1.9E-3</v>
      </c>
      <c r="V315" s="66">
        <v>-8.6E-3</v>
      </c>
      <c r="W315" s="66">
        <v>1.66E-2</v>
      </c>
      <c r="X315" s="1">
        <v>2880200</v>
      </c>
      <c r="Y315" s="1">
        <v>5081882</v>
      </c>
      <c r="Z315" s="1">
        <v>2416698</v>
      </c>
      <c r="AA315" t="s">
        <v>333</v>
      </c>
      <c r="AB315" t="s">
        <v>334</v>
      </c>
      <c r="AC315">
        <v>14.99</v>
      </c>
      <c r="AD315">
        <v>1.1399999999999999</v>
      </c>
      <c r="AE315">
        <v>2.4900000000000002</v>
      </c>
      <c r="AF315" t="s">
        <v>230</v>
      </c>
      <c r="AG315" s="1">
        <v>132000</v>
      </c>
      <c r="AH315" s="36">
        <v>1770</v>
      </c>
      <c r="AI315" s="1">
        <v>1300</v>
      </c>
      <c r="AJ315" s="36">
        <v>1769.5</v>
      </c>
      <c r="AK315" s="1">
        <v>2600</v>
      </c>
      <c r="AL315" s="2">
        <v>0.625</v>
      </c>
      <c r="AM315" s="3">
        <v>46154</v>
      </c>
      <c r="AN315" t="s">
        <v>298</v>
      </c>
      <c r="AO315" t="s">
        <v>335</v>
      </c>
      <c r="AQ315" t="str">
        <f t="shared" si="4"/>
        <v/>
      </c>
    </row>
    <row r="316" spans="1:43">
      <c r="A316" s="8">
        <v>46174</v>
      </c>
      <c r="B316">
        <v>3942.14</v>
      </c>
      <c r="C316">
        <v>-0.38</v>
      </c>
      <c r="D316">
        <v>66980</v>
      </c>
      <c r="E316">
        <v>0.77</v>
      </c>
      <c r="F316" s="7">
        <v>4008</v>
      </c>
      <c r="G316" t="s">
        <v>38</v>
      </c>
      <c r="H316">
        <v>0</v>
      </c>
      <c r="I316" t="s">
        <v>288</v>
      </c>
      <c r="J316" t="s">
        <v>289</v>
      </c>
      <c r="K316" t="s">
        <v>290</v>
      </c>
      <c r="L316" s="36">
        <v>1278</v>
      </c>
      <c r="M316">
        <v>-54</v>
      </c>
      <c r="N316" s="66">
        <v>-4.0500000000000001E-2</v>
      </c>
      <c r="O316" s="36">
        <v>1332</v>
      </c>
      <c r="P316" s="66">
        <v>-4.0500000000000001E-2</v>
      </c>
      <c r="Q316" s="36">
        <v>1319</v>
      </c>
      <c r="R316" s="36">
        <v>1334</v>
      </c>
      <c r="S316" s="36">
        <v>1267</v>
      </c>
      <c r="T316" s="66">
        <v>-3.1E-2</v>
      </c>
      <c r="U316" s="66">
        <v>2.3E-3</v>
      </c>
      <c r="V316" s="66">
        <v>-4.19E-2</v>
      </c>
      <c r="W316" s="66">
        <v>8.6E-3</v>
      </c>
      <c r="X316" s="1">
        <v>211700</v>
      </c>
      <c r="Y316" s="1">
        <v>271623</v>
      </c>
      <c r="Z316" s="1">
        <v>82665</v>
      </c>
      <c r="AA316" t="s">
        <v>541</v>
      </c>
      <c r="AB316" t="s">
        <v>337</v>
      </c>
      <c r="AC316">
        <v>10.45</v>
      </c>
      <c r="AD316">
        <v>0.79</v>
      </c>
      <c r="AE316">
        <v>3.76</v>
      </c>
      <c r="AF316" t="s">
        <v>230</v>
      </c>
      <c r="AG316" s="1">
        <v>45100</v>
      </c>
      <c r="AH316" s="36">
        <v>1278</v>
      </c>
      <c r="AI316">
        <v>700</v>
      </c>
      <c r="AJ316" s="36">
        <v>1277</v>
      </c>
      <c r="AK316">
        <v>300</v>
      </c>
      <c r="AL316" s="2">
        <v>0.62430555555555556</v>
      </c>
      <c r="AM316" s="3">
        <v>46154</v>
      </c>
      <c r="AN316" t="s">
        <v>298</v>
      </c>
      <c r="AO316" t="s">
        <v>335</v>
      </c>
      <c r="AQ316" t="str">
        <f t="shared" si="4"/>
        <v/>
      </c>
    </row>
    <row r="317" spans="1:43">
      <c r="A317" s="8">
        <v>46174</v>
      </c>
      <c r="B317">
        <v>3942.14</v>
      </c>
      <c r="C317">
        <v>-0.38</v>
      </c>
      <c r="D317">
        <v>66980</v>
      </c>
      <c r="E317">
        <v>0.77</v>
      </c>
      <c r="F317" s="7">
        <v>4026</v>
      </c>
      <c r="G317" t="s">
        <v>39</v>
      </c>
      <c r="H317">
        <v>0</v>
      </c>
      <c r="I317" t="s">
        <v>314</v>
      </c>
      <c r="J317" t="s">
        <v>289</v>
      </c>
      <c r="K317" t="s">
        <v>295</v>
      </c>
      <c r="L317" s="36">
        <v>1924</v>
      </c>
      <c r="M317">
        <v>-1</v>
      </c>
      <c r="N317" s="66">
        <v>-5.0000000000000001E-4</v>
      </c>
      <c r="O317" s="36">
        <v>1925</v>
      </c>
      <c r="P317" s="66">
        <v>-5.0000000000000001E-4</v>
      </c>
      <c r="Q317" s="36">
        <v>1925</v>
      </c>
      <c r="R317" s="36">
        <v>1930</v>
      </c>
      <c r="S317" s="36">
        <v>1880</v>
      </c>
      <c r="T317" s="66">
        <v>-5.0000000000000001E-4</v>
      </c>
      <c r="U317" s="66">
        <v>1.3599999999999999E-2</v>
      </c>
      <c r="V317" s="66">
        <v>-3.0999999999999999E-3</v>
      </c>
      <c r="W317" s="66">
        <v>2.3400000000000001E-2</v>
      </c>
      <c r="X317" s="1">
        <v>42500</v>
      </c>
      <c r="Y317" s="1">
        <v>80879</v>
      </c>
      <c r="Z317" s="1">
        <v>17777</v>
      </c>
      <c r="AA317" t="s">
        <v>338</v>
      </c>
      <c r="AB317" t="s">
        <v>339</v>
      </c>
      <c r="AC317">
        <v>10.92</v>
      </c>
      <c r="AD317">
        <v>1.28</v>
      </c>
      <c r="AE317">
        <v>2.5499999999999998</v>
      </c>
      <c r="AF317" t="s">
        <v>230</v>
      </c>
      <c r="AG317">
        <v>0</v>
      </c>
      <c r="AH317" s="36">
        <v>1927</v>
      </c>
      <c r="AI317">
        <v>100</v>
      </c>
      <c r="AJ317" s="36">
        <v>1923</v>
      </c>
      <c r="AK317">
        <v>100</v>
      </c>
      <c r="AL317" s="2">
        <v>0.625</v>
      </c>
      <c r="AM317" s="3">
        <v>46183</v>
      </c>
      <c r="AN317" t="s">
        <v>340</v>
      </c>
      <c r="AO317" t="s">
        <v>341</v>
      </c>
      <c r="AQ317" t="str">
        <f t="shared" si="4"/>
        <v/>
      </c>
    </row>
    <row r="318" spans="1:43">
      <c r="A318" s="8">
        <v>46174</v>
      </c>
      <c r="B318">
        <v>3942.14</v>
      </c>
      <c r="C318">
        <v>-0.38</v>
      </c>
      <c r="D318">
        <v>66980</v>
      </c>
      <c r="E318">
        <v>0.77</v>
      </c>
      <c r="F318" s="7">
        <v>4062</v>
      </c>
      <c r="G318" t="s">
        <v>40</v>
      </c>
      <c r="H318">
        <v>0</v>
      </c>
      <c r="I318" t="s">
        <v>288</v>
      </c>
      <c r="J318" t="s">
        <v>289</v>
      </c>
      <c r="K318" t="s">
        <v>290</v>
      </c>
      <c r="L318" s="36">
        <v>21725</v>
      </c>
      <c r="M318" s="36">
        <v>-1275</v>
      </c>
      <c r="N318" s="66">
        <v>-5.5399999999999998E-2</v>
      </c>
      <c r="O318" s="36">
        <v>23000</v>
      </c>
      <c r="P318" s="66">
        <v>-5.5399999999999998E-2</v>
      </c>
      <c r="Q318" s="36">
        <v>22925</v>
      </c>
      <c r="R318" s="36">
        <v>23145</v>
      </c>
      <c r="S318" s="36">
        <v>21550</v>
      </c>
      <c r="T318" s="66">
        <v>-5.2299999999999999E-2</v>
      </c>
      <c r="U318" s="66">
        <v>-3.5499999999999997E-2</v>
      </c>
      <c r="V318" s="66">
        <v>-6.13E-2</v>
      </c>
      <c r="W318" s="66">
        <v>8.0999999999999996E-3</v>
      </c>
      <c r="X318" s="1">
        <v>9230500</v>
      </c>
      <c r="Y318" s="1">
        <v>205959944</v>
      </c>
      <c r="Z318" s="1">
        <v>6120391</v>
      </c>
      <c r="AA318" t="s">
        <v>542</v>
      </c>
      <c r="AB318" t="s">
        <v>343</v>
      </c>
      <c r="AC318">
        <v>104.59</v>
      </c>
      <c r="AD318">
        <v>11.02</v>
      </c>
      <c r="AE318">
        <v>0.16</v>
      </c>
      <c r="AF318" t="s">
        <v>230</v>
      </c>
      <c r="AG318" s="1">
        <v>28600</v>
      </c>
      <c r="AH318" s="36">
        <v>21720</v>
      </c>
      <c r="AI318">
        <v>100</v>
      </c>
      <c r="AJ318" s="36">
        <v>21715</v>
      </c>
      <c r="AK318">
        <v>500</v>
      </c>
      <c r="AL318" s="2">
        <v>0.625</v>
      </c>
      <c r="AM318" s="3">
        <v>46153</v>
      </c>
      <c r="AN318" t="s">
        <v>298</v>
      </c>
      <c r="AO318" t="s">
        <v>344</v>
      </c>
      <c r="AQ318" t="str">
        <f t="shared" si="4"/>
        <v/>
      </c>
    </row>
    <row r="319" spans="1:43">
      <c r="A319" s="8">
        <v>46174</v>
      </c>
      <c r="B319">
        <v>3942.14</v>
      </c>
      <c r="C319">
        <v>-0.38</v>
      </c>
      <c r="D319">
        <v>66980</v>
      </c>
      <c r="E319">
        <v>0.77</v>
      </c>
      <c r="F319" s="7">
        <v>4063</v>
      </c>
      <c r="G319" t="s">
        <v>41</v>
      </c>
      <c r="H319">
        <v>0</v>
      </c>
      <c r="I319" t="s">
        <v>288</v>
      </c>
      <c r="J319" t="s">
        <v>289</v>
      </c>
      <c r="K319" t="s">
        <v>290</v>
      </c>
      <c r="L319" s="36">
        <v>7796</v>
      </c>
      <c r="M319">
        <v>38</v>
      </c>
      <c r="N319" s="66">
        <v>4.8999999999999998E-3</v>
      </c>
      <c r="O319" s="36">
        <v>7758</v>
      </c>
      <c r="P319" s="66">
        <v>4.7999999999999996E-3</v>
      </c>
      <c r="Q319" s="36">
        <v>7700</v>
      </c>
      <c r="R319" s="36">
        <v>7930</v>
      </c>
      <c r="S319" s="36">
        <v>7660</v>
      </c>
      <c r="T319" s="66">
        <v>1.24E-2</v>
      </c>
      <c r="U319" s="66">
        <v>6.9999999999999999E-4</v>
      </c>
      <c r="V319" s="66">
        <v>-1.6799999999999999E-2</v>
      </c>
      <c r="W319" s="66">
        <v>1.77E-2</v>
      </c>
      <c r="X319" s="1">
        <v>8303400</v>
      </c>
      <c r="Y319" s="1">
        <v>64589057</v>
      </c>
      <c r="Z319" s="1">
        <v>15475027</v>
      </c>
      <c r="AA319" t="s">
        <v>543</v>
      </c>
      <c r="AB319" t="s">
        <v>346</v>
      </c>
      <c r="AC319">
        <v>28.94</v>
      </c>
      <c r="AD319">
        <v>3.24</v>
      </c>
      <c r="AE319">
        <v>1.36</v>
      </c>
      <c r="AF319" t="s">
        <v>230</v>
      </c>
      <c r="AG319" s="1">
        <v>119100</v>
      </c>
      <c r="AH319" s="36">
        <v>7797</v>
      </c>
      <c r="AI319">
        <v>600</v>
      </c>
      <c r="AJ319" s="36">
        <v>7796</v>
      </c>
      <c r="AK319">
        <v>400</v>
      </c>
      <c r="AL319" s="2">
        <v>0.625</v>
      </c>
      <c r="AN319" t="s">
        <v>298</v>
      </c>
      <c r="AO319" t="s">
        <v>335</v>
      </c>
      <c r="AQ319" t="str">
        <f t="shared" si="4"/>
        <v/>
      </c>
    </row>
    <row r="320" spans="1:43">
      <c r="A320" s="8">
        <v>46174</v>
      </c>
      <c r="B320">
        <v>3942.14</v>
      </c>
      <c r="C320">
        <v>-0.38</v>
      </c>
      <c r="D320">
        <v>66980</v>
      </c>
      <c r="E320">
        <v>0.77</v>
      </c>
      <c r="F320" s="7">
        <v>4068</v>
      </c>
      <c r="G320" t="s">
        <v>42</v>
      </c>
      <c r="H320">
        <v>0</v>
      </c>
      <c r="I320" t="s">
        <v>347</v>
      </c>
      <c r="J320" t="s">
        <v>323</v>
      </c>
      <c r="K320" t="s">
        <v>295</v>
      </c>
      <c r="L320" s="36">
        <v>1758</v>
      </c>
      <c r="M320">
        <v>-4</v>
      </c>
      <c r="N320" s="66">
        <v>-2.3E-3</v>
      </c>
      <c r="O320" s="36">
        <v>1762</v>
      </c>
      <c r="P320" s="66">
        <v>-2.2000000000000001E-3</v>
      </c>
      <c r="Q320" s="36">
        <v>1764</v>
      </c>
      <c r="R320" s="36">
        <v>1799</v>
      </c>
      <c r="S320" s="36">
        <v>1758</v>
      </c>
      <c r="T320" s="66">
        <v>-3.3999999999999998E-3</v>
      </c>
      <c r="U320" s="66">
        <v>-6.1999999999999998E-3</v>
      </c>
      <c r="V320" s="66">
        <v>-2.2700000000000001E-2</v>
      </c>
      <c r="W320" s="66">
        <v>0</v>
      </c>
      <c r="X320" s="1">
        <v>1200</v>
      </c>
      <c r="Y320" s="1">
        <v>2132</v>
      </c>
      <c r="Z320" s="1">
        <v>3322</v>
      </c>
      <c r="AA320" t="s">
        <v>348</v>
      </c>
      <c r="AB320" t="s">
        <v>349</v>
      </c>
      <c r="AC320">
        <v>23.1</v>
      </c>
      <c r="AD320">
        <v>1.55</v>
      </c>
      <c r="AE320">
        <v>0</v>
      </c>
      <c r="AF320">
        <v>1.6</v>
      </c>
      <c r="AG320">
        <v>0</v>
      </c>
      <c r="AH320" s="36">
        <v>1768</v>
      </c>
      <c r="AI320">
        <v>200</v>
      </c>
      <c r="AJ320" s="36">
        <v>1750</v>
      </c>
      <c r="AK320">
        <v>200</v>
      </c>
      <c r="AL320" s="2">
        <v>0.6166666666666667</v>
      </c>
      <c r="AM320" s="3">
        <v>46156</v>
      </c>
      <c r="AN320" t="s">
        <v>350</v>
      </c>
      <c r="AO320" t="s">
        <v>351</v>
      </c>
      <c r="AQ320" t="str">
        <f t="shared" si="4"/>
        <v/>
      </c>
    </row>
    <row r="321" spans="1:43">
      <c r="A321" s="8">
        <v>46174</v>
      </c>
      <c r="B321">
        <v>3942.14</v>
      </c>
      <c r="C321">
        <v>-0.38</v>
      </c>
      <c r="D321">
        <v>66980</v>
      </c>
      <c r="E321">
        <v>0.77</v>
      </c>
      <c r="F321" s="7">
        <v>4100</v>
      </c>
      <c r="G321" t="s">
        <v>43</v>
      </c>
      <c r="H321">
        <v>0</v>
      </c>
      <c r="I321" t="s">
        <v>314</v>
      </c>
      <c r="J321" t="s">
        <v>289</v>
      </c>
      <c r="K321" t="s">
        <v>290</v>
      </c>
      <c r="L321" s="36">
        <v>1928</v>
      </c>
      <c r="M321">
        <v>-92</v>
      </c>
      <c r="N321" s="66">
        <v>-4.5499999999999999E-2</v>
      </c>
      <c r="O321" s="36">
        <v>2020</v>
      </c>
      <c r="P321" s="66">
        <v>-4.5499999999999999E-2</v>
      </c>
      <c r="Q321" s="36">
        <v>2037</v>
      </c>
      <c r="R321" s="36">
        <v>2194</v>
      </c>
      <c r="S321" s="36">
        <v>1880</v>
      </c>
      <c r="T321" s="66">
        <v>-5.3499999999999999E-2</v>
      </c>
      <c r="U321" s="66">
        <v>-9.9400000000000002E-2</v>
      </c>
      <c r="V321" s="66">
        <v>-0.1212</v>
      </c>
      <c r="W321" s="66">
        <v>2.5499999999999998E-2</v>
      </c>
      <c r="X321" s="1">
        <v>661800</v>
      </c>
      <c r="Y321" s="1">
        <v>1350079</v>
      </c>
      <c r="Z321" s="1">
        <v>11759</v>
      </c>
      <c r="AA321" t="s">
        <v>544</v>
      </c>
      <c r="AB321" t="s">
        <v>353</v>
      </c>
      <c r="AC321">
        <v>22.31</v>
      </c>
      <c r="AD321">
        <v>1.23</v>
      </c>
      <c r="AE321">
        <v>0</v>
      </c>
      <c r="AF321" t="s">
        <v>230</v>
      </c>
      <c r="AG321" s="1">
        <v>2100</v>
      </c>
      <c r="AH321" s="36">
        <v>1935</v>
      </c>
      <c r="AI321">
        <v>200</v>
      </c>
      <c r="AJ321" s="36">
        <v>1926</v>
      </c>
      <c r="AK321">
        <v>300</v>
      </c>
      <c r="AL321" s="2">
        <v>0.62430555555555556</v>
      </c>
      <c r="AM321" s="3">
        <v>46157</v>
      </c>
      <c r="AN321" t="s">
        <v>298</v>
      </c>
      <c r="AO321" t="s">
        <v>335</v>
      </c>
      <c r="AQ321" t="str">
        <f t="shared" si="4"/>
        <v/>
      </c>
    </row>
    <row r="322" spans="1:43">
      <c r="A322" s="8">
        <v>46174</v>
      </c>
      <c r="B322">
        <v>3942.14</v>
      </c>
      <c r="C322">
        <v>-0.38</v>
      </c>
      <c r="D322">
        <v>66980</v>
      </c>
      <c r="E322">
        <v>0.77</v>
      </c>
      <c r="F322" s="7">
        <v>4182</v>
      </c>
      <c r="G322" t="s">
        <v>44</v>
      </c>
      <c r="H322">
        <v>0</v>
      </c>
      <c r="I322" t="s">
        <v>288</v>
      </c>
      <c r="J322" t="s">
        <v>289</v>
      </c>
      <c r="K322" t="s">
        <v>290</v>
      </c>
      <c r="L322" s="36">
        <v>5479</v>
      </c>
      <c r="M322">
        <v>-66</v>
      </c>
      <c r="N322" s="66">
        <v>-1.1900000000000001E-2</v>
      </c>
      <c r="O322" s="36">
        <v>5545</v>
      </c>
      <c r="P322" s="66">
        <v>-1.1900000000000001E-2</v>
      </c>
      <c r="Q322" s="36">
        <v>5400</v>
      </c>
      <c r="R322" s="36">
        <v>5599</v>
      </c>
      <c r="S322" s="36">
        <v>5366</v>
      </c>
      <c r="T322" s="66">
        <v>1.46E-2</v>
      </c>
      <c r="U322" s="66">
        <v>-6.7999999999999996E-3</v>
      </c>
      <c r="V322" s="66">
        <v>-2.1399999999999999E-2</v>
      </c>
      <c r="W322" s="66">
        <v>2.1000000000000001E-2</v>
      </c>
      <c r="X322" s="1">
        <v>849900</v>
      </c>
      <c r="Y322" s="1">
        <v>4656585</v>
      </c>
      <c r="Z322" s="1">
        <v>1159830</v>
      </c>
      <c r="AA322" t="s">
        <v>545</v>
      </c>
      <c r="AB322" t="s">
        <v>355</v>
      </c>
      <c r="AC322">
        <v>23.22</v>
      </c>
      <c r="AD322">
        <v>1.65</v>
      </c>
      <c r="AE322">
        <v>2.0099999999999998</v>
      </c>
      <c r="AF322" t="s">
        <v>230</v>
      </c>
      <c r="AG322" s="1">
        <v>19200</v>
      </c>
      <c r="AH322" s="36">
        <v>5480</v>
      </c>
      <c r="AI322">
        <v>400</v>
      </c>
      <c r="AJ322" s="36">
        <v>5477</v>
      </c>
      <c r="AK322">
        <v>300</v>
      </c>
      <c r="AL322" s="2">
        <v>0.625</v>
      </c>
      <c r="AM322" s="3">
        <v>46155</v>
      </c>
      <c r="AN322" t="s">
        <v>298</v>
      </c>
      <c r="AO322" t="s">
        <v>335</v>
      </c>
      <c r="AQ322" t="str">
        <f t="shared" si="4"/>
        <v/>
      </c>
    </row>
    <row r="323" spans="1:43">
      <c r="A323" s="8">
        <v>46174</v>
      </c>
      <c r="B323">
        <v>3942.14</v>
      </c>
      <c r="C323">
        <v>-0.38</v>
      </c>
      <c r="D323">
        <v>66980</v>
      </c>
      <c r="E323">
        <v>0.77</v>
      </c>
      <c r="F323" s="7">
        <v>4188</v>
      </c>
      <c r="G323" t="s">
        <v>45</v>
      </c>
      <c r="H323">
        <v>0</v>
      </c>
      <c r="I323" t="s">
        <v>288</v>
      </c>
      <c r="J323" t="s">
        <v>289</v>
      </c>
      <c r="K323" t="s">
        <v>290</v>
      </c>
      <c r="L323" s="36">
        <v>1095</v>
      </c>
      <c r="M323">
        <v>-52</v>
      </c>
      <c r="N323" s="66">
        <v>-4.53E-2</v>
      </c>
      <c r="O323" s="36">
        <v>1147</v>
      </c>
      <c r="P323" s="66">
        <v>-4.53E-2</v>
      </c>
      <c r="Q323" s="36">
        <v>1132.5</v>
      </c>
      <c r="R323" s="36">
        <v>1133</v>
      </c>
      <c r="S323" s="36">
        <v>1083</v>
      </c>
      <c r="T323" s="66">
        <v>-3.3099999999999997E-2</v>
      </c>
      <c r="U323" s="66">
        <v>8.9999999999999998E-4</v>
      </c>
      <c r="V323" s="66">
        <v>-3.3500000000000002E-2</v>
      </c>
      <c r="W323" s="66">
        <v>1.0999999999999999E-2</v>
      </c>
      <c r="X323" s="1">
        <v>3506700</v>
      </c>
      <c r="Y323" s="1">
        <v>3844642</v>
      </c>
      <c r="Z323" s="1">
        <v>1578406</v>
      </c>
      <c r="AA323" t="s">
        <v>356</v>
      </c>
      <c r="AB323" t="s">
        <v>357</v>
      </c>
      <c r="AC323">
        <v>11.71</v>
      </c>
      <c r="AD323">
        <v>0.84</v>
      </c>
      <c r="AE323">
        <v>2.92</v>
      </c>
      <c r="AF323" t="s">
        <v>230</v>
      </c>
      <c r="AG323" s="1">
        <v>339300</v>
      </c>
      <c r="AH323" s="36">
        <v>1095</v>
      </c>
      <c r="AI323" s="1">
        <v>3400</v>
      </c>
      <c r="AJ323" s="36">
        <v>1094</v>
      </c>
      <c r="AK323" s="1">
        <v>10000</v>
      </c>
      <c r="AL323" s="2">
        <v>0.625</v>
      </c>
      <c r="AM323" s="3">
        <v>46155</v>
      </c>
      <c r="AN323" t="s">
        <v>298</v>
      </c>
      <c r="AO323" t="s">
        <v>335</v>
      </c>
      <c r="AQ323" t="str">
        <f t="shared" ref="AQ323:AQ386" si="5">IF(AP323="","",ROUND((L323-AP323)/AP323,4))</f>
        <v/>
      </c>
    </row>
    <row r="324" spans="1:43">
      <c r="A324" s="8">
        <v>46174</v>
      </c>
      <c r="B324">
        <v>3942.14</v>
      </c>
      <c r="C324">
        <v>-0.38</v>
      </c>
      <c r="D324">
        <v>66980</v>
      </c>
      <c r="E324">
        <v>0.77</v>
      </c>
      <c r="F324" s="7">
        <v>4220</v>
      </c>
      <c r="G324" t="s">
        <v>46</v>
      </c>
      <c r="H324">
        <v>0</v>
      </c>
      <c r="I324" t="s">
        <v>288</v>
      </c>
      <c r="J324" t="s">
        <v>289</v>
      </c>
      <c r="K324" t="s">
        <v>290</v>
      </c>
      <c r="L324" s="36">
        <v>1533</v>
      </c>
      <c r="M324">
        <v>-47</v>
      </c>
      <c r="N324" s="66">
        <v>-2.9700000000000001E-2</v>
      </c>
      <c r="O324" s="36">
        <v>1580</v>
      </c>
      <c r="P324" s="66">
        <v>-2.9700000000000001E-2</v>
      </c>
      <c r="Q324" s="36">
        <v>1550</v>
      </c>
      <c r="R324" s="36">
        <v>1554</v>
      </c>
      <c r="S324" s="36">
        <v>1506</v>
      </c>
      <c r="T324" s="66">
        <v>-1.09E-2</v>
      </c>
      <c r="U324" s="66">
        <v>1.6500000000000001E-2</v>
      </c>
      <c r="V324" s="66">
        <v>-1.35E-2</v>
      </c>
      <c r="W324" s="66">
        <v>1.7899999999999999E-2</v>
      </c>
      <c r="X324" s="1">
        <v>140800</v>
      </c>
      <c r="Y324" s="1">
        <v>215097</v>
      </c>
      <c r="Z324" s="1">
        <v>78604</v>
      </c>
      <c r="AA324" t="s">
        <v>358</v>
      </c>
      <c r="AB324" t="s">
        <v>359</v>
      </c>
      <c r="AC324">
        <v>10.72</v>
      </c>
      <c r="AD324">
        <v>1.07</v>
      </c>
      <c r="AE324">
        <v>3.52</v>
      </c>
      <c r="AF324" t="s">
        <v>230</v>
      </c>
      <c r="AG324" s="1">
        <v>14100</v>
      </c>
      <c r="AH324" s="36">
        <v>1533</v>
      </c>
      <c r="AI324">
        <v>100</v>
      </c>
      <c r="AJ324" s="36">
        <v>1532</v>
      </c>
      <c r="AK324">
        <v>600</v>
      </c>
      <c r="AL324" s="2">
        <v>0.62430555555555556</v>
      </c>
      <c r="AM324" s="3">
        <v>46142</v>
      </c>
      <c r="AN324" t="s">
        <v>298</v>
      </c>
      <c r="AO324" t="s">
        <v>335</v>
      </c>
      <c r="AQ324" t="str">
        <f t="shared" si="5"/>
        <v/>
      </c>
    </row>
    <row r="325" spans="1:43">
      <c r="A325" s="8">
        <v>46174</v>
      </c>
      <c r="B325">
        <v>3942.14</v>
      </c>
      <c r="C325">
        <v>-0.38</v>
      </c>
      <c r="D325">
        <v>66980</v>
      </c>
      <c r="E325">
        <v>0.77</v>
      </c>
      <c r="F325" s="7">
        <v>4334</v>
      </c>
      <c r="G325" t="s">
        <v>47</v>
      </c>
      <c r="H325">
        <v>0</v>
      </c>
      <c r="I325" t="s">
        <v>314</v>
      </c>
      <c r="J325" t="s">
        <v>323</v>
      </c>
      <c r="K325" t="s">
        <v>295</v>
      </c>
      <c r="L325">
        <v>397</v>
      </c>
      <c r="M325">
        <v>-3</v>
      </c>
      <c r="N325" s="66">
        <v>-7.4999999999999997E-3</v>
      </c>
      <c r="O325">
        <v>400</v>
      </c>
      <c r="P325" s="66">
        <v>-7.4999999999999997E-3</v>
      </c>
      <c r="Q325">
        <v>399</v>
      </c>
      <c r="R325">
        <v>400</v>
      </c>
      <c r="S325">
        <v>395</v>
      </c>
      <c r="T325" s="66">
        <v>-5.0000000000000001E-3</v>
      </c>
      <c r="U325" s="66">
        <v>-2.5000000000000001E-3</v>
      </c>
      <c r="V325" s="66">
        <v>-7.4999999999999997E-3</v>
      </c>
      <c r="W325" s="66">
        <v>5.0000000000000001E-3</v>
      </c>
      <c r="X325" s="1">
        <v>22100</v>
      </c>
      <c r="Y325" s="1">
        <v>8783</v>
      </c>
      <c r="Z325" s="1">
        <v>4405</v>
      </c>
      <c r="AA325" t="s">
        <v>360</v>
      </c>
      <c r="AB325" t="s">
        <v>361</v>
      </c>
      <c r="AC325">
        <v>11.92</v>
      </c>
      <c r="AD325">
        <v>1.31</v>
      </c>
      <c r="AE325">
        <v>2.52</v>
      </c>
      <c r="AF325">
        <v>0.1</v>
      </c>
      <c r="AG325">
        <v>400</v>
      </c>
      <c r="AH325">
        <v>397</v>
      </c>
      <c r="AI325">
        <v>500</v>
      </c>
      <c r="AJ325">
        <v>396</v>
      </c>
      <c r="AK325" s="1">
        <v>2100</v>
      </c>
      <c r="AL325" s="2">
        <v>0.62013888888888891</v>
      </c>
      <c r="AM325" s="3">
        <v>46183</v>
      </c>
      <c r="AN325" t="s">
        <v>306</v>
      </c>
      <c r="AO325" t="s">
        <v>351</v>
      </c>
      <c r="AQ325" t="str">
        <f t="shared" si="5"/>
        <v/>
      </c>
    </row>
    <row r="326" spans="1:43">
      <c r="A326" s="8">
        <v>46174</v>
      </c>
      <c r="B326">
        <v>3942.14</v>
      </c>
      <c r="C326">
        <v>-0.38</v>
      </c>
      <c r="D326">
        <v>66980</v>
      </c>
      <c r="E326">
        <v>0.77</v>
      </c>
      <c r="F326" s="7">
        <v>4523</v>
      </c>
      <c r="G326" t="s">
        <v>48</v>
      </c>
      <c r="H326">
        <v>0</v>
      </c>
      <c r="I326" t="s">
        <v>288</v>
      </c>
      <c r="J326" t="s">
        <v>289</v>
      </c>
      <c r="K326" t="s">
        <v>295</v>
      </c>
      <c r="L326" s="36">
        <v>3842</v>
      </c>
      <c r="M326">
        <v>-142</v>
      </c>
      <c r="N326" s="66">
        <v>-3.56E-2</v>
      </c>
      <c r="O326" s="36">
        <v>3984</v>
      </c>
      <c r="P326" s="66">
        <v>-3.56E-2</v>
      </c>
      <c r="Q326" s="36">
        <v>3958</v>
      </c>
      <c r="R326" s="36">
        <v>3963</v>
      </c>
      <c r="S326" s="36">
        <v>3821</v>
      </c>
      <c r="T326" s="66">
        <v>-2.93E-2</v>
      </c>
      <c r="U326" s="66">
        <v>-5.4000000000000003E-3</v>
      </c>
      <c r="V326" s="66">
        <v>-3.0499999999999999E-2</v>
      </c>
      <c r="W326" s="66">
        <v>5.4000000000000003E-3</v>
      </c>
      <c r="X326" s="1">
        <v>1666800</v>
      </c>
      <c r="Y326" s="1">
        <v>6464646</v>
      </c>
      <c r="Z326" s="1">
        <v>1120516</v>
      </c>
      <c r="AA326" t="s">
        <v>362</v>
      </c>
      <c r="AB326" t="s">
        <v>532</v>
      </c>
      <c r="AC326">
        <v>20.74</v>
      </c>
      <c r="AD326">
        <v>1.2</v>
      </c>
      <c r="AE326">
        <v>4.16</v>
      </c>
      <c r="AF326" t="s">
        <v>230</v>
      </c>
      <c r="AG326" s="1">
        <v>103100</v>
      </c>
      <c r="AH326" s="36">
        <v>3843</v>
      </c>
      <c r="AI326">
        <v>800</v>
      </c>
      <c r="AJ326" s="36">
        <v>3842</v>
      </c>
      <c r="AK326">
        <v>900</v>
      </c>
      <c r="AL326" s="2">
        <v>0.625</v>
      </c>
      <c r="AM326" s="3">
        <v>46157</v>
      </c>
      <c r="AN326" t="s">
        <v>298</v>
      </c>
      <c r="AO326" t="s">
        <v>364</v>
      </c>
      <c r="AQ326" t="str">
        <f t="shared" si="5"/>
        <v/>
      </c>
    </row>
    <row r="327" spans="1:43">
      <c r="A327" s="8">
        <v>46174</v>
      </c>
      <c r="B327">
        <v>3942.14</v>
      </c>
      <c r="C327">
        <v>-0.38</v>
      </c>
      <c r="D327">
        <v>66980</v>
      </c>
      <c r="E327">
        <v>0.77</v>
      </c>
      <c r="F327" s="7">
        <v>4528</v>
      </c>
      <c r="G327" t="s">
        <v>49</v>
      </c>
      <c r="H327">
        <v>0</v>
      </c>
      <c r="I327" t="s">
        <v>288</v>
      </c>
      <c r="J327" t="s">
        <v>289</v>
      </c>
      <c r="K327" t="s">
        <v>295</v>
      </c>
      <c r="L327" s="36">
        <v>2327</v>
      </c>
      <c r="M327">
        <v>-65.5</v>
      </c>
      <c r="N327" s="66">
        <v>-2.7400000000000001E-2</v>
      </c>
      <c r="O327" s="36">
        <v>2392.5</v>
      </c>
      <c r="P327" s="66">
        <v>-2.7300000000000001E-2</v>
      </c>
      <c r="Q327" s="36">
        <v>2364</v>
      </c>
      <c r="R327" s="36">
        <v>2364</v>
      </c>
      <c r="S327" s="36">
        <v>2296.5</v>
      </c>
      <c r="T327" s="66">
        <v>-1.5599999999999999E-2</v>
      </c>
      <c r="U327" s="66">
        <v>1.0800000000000001E-2</v>
      </c>
      <c r="V327" s="66">
        <v>-1.5599999999999999E-2</v>
      </c>
      <c r="W327" s="66">
        <v>1.32E-2</v>
      </c>
      <c r="X327" s="1">
        <v>782100</v>
      </c>
      <c r="Y327" s="1">
        <v>1817721</v>
      </c>
      <c r="Z327" s="1">
        <v>1160458</v>
      </c>
      <c r="AA327" t="s">
        <v>365</v>
      </c>
      <c r="AB327" t="s">
        <v>366</v>
      </c>
      <c r="AC327">
        <v>15.4</v>
      </c>
      <c r="AD327">
        <v>1.28</v>
      </c>
      <c r="AE327">
        <v>3.44</v>
      </c>
      <c r="AF327" t="s">
        <v>230</v>
      </c>
      <c r="AG327" s="1">
        <v>91900</v>
      </c>
      <c r="AH327" s="36">
        <v>2327</v>
      </c>
      <c r="AI327">
        <v>100</v>
      </c>
      <c r="AJ327" s="36">
        <v>2326.5</v>
      </c>
      <c r="AK327">
        <v>600</v>
      </c>
      <c r="AL327" s="2">
        <v>0.625</v>
      </c>
      <c r="AM327" s="3">
        <v>46150</v>
      </c>
      <c r="AN327" t="s">
        <v>298</v>
      </c>
      <c r="AO327" t="s">
        <v>364</v>
      </c>
      <c r="AQ327" t="str">
        <f t="shared" si="5"/>
        <v/>
      </c>
    </row>
    <row r="328" spans="1:43">
      <c r="A328" s="8">
        <v>46174</v>
      </c>
      <c r="B328">
        <v>3942.14</v>
      </c>
      <c r="C328">
        <v>-0.38</v>
      </c>
      <c r="D328">
        <v>66980</v>
      </c>
      <c r="E328">
        <v>0.77</v>
      </c>
      <c r="F328" s="7">
        <v>4661</v>
      </c>
      <c r="G328" t="s">
        <v>50</v>
      </c>
      <c r="H328">
        <v>0</v>
      </c>
      <c r="I328" t="s">
        <v>288</v>
      </c>
      <c r="J328" t="s">
        <v>289</v>
      </c>
      <c r="K328" t="s">
        <v>295</v>
      </c>
      <c r="L328" s="36">
        <v>2259</v>
      </c>
      <c r="M328">
        <v>-36.5</v>
      </c>
      <c r="N328" s="66">
        <v>-1.5900000000000001E-2</v>
      </c>
      <c r="O328" s="36">
        <v>2295.5</v>
      </c>
      <c r="P328" s="66">
        <v>-1.5900000000000001E-2</v>
      </c>
      <c r="Q328" s="36">
        <v>2295</v>
      </c>
      <c r="R328" s="36">
        <v>2295.5</v>
      </c>
      <c r="S328" s="36">
        <v>2247</v>
      </c>
      <c r="T328" s="66">
        <v>-1.5599999999999999E-2</v>
      </c>
      <c r="U328" s="66">
        <v>-8.0000000000000004E-4</v>
      </c>
      <c r="V328" s="66">
        <v>-1.5900000000000001E-2</v>
      </c>
      <c r="W328" s="66">
        <v>5.3E-3</v>
      </c>
      <c r="X328" s="1">
        <v>3659900</v>
      </c>
      <c r="Y328" s="1">
        <v>8306111</v>
      </c>
      <c r="Z328" s="1">
        <v>4067218</v>
      </c>
      <c r="AA328" t="s">
        <v>367</v>
      </c>
      <c r="AB328" t="s">
        <v>368</v>
      </c>
      <c r="AC328">
        <v>31.63</v>
      </c>
      <c r="AD328">
        <v>3.36</v>
      </c>
      <c r="AE328">
        <v>0.71</v>
      </c>
      <c r="AF328" t="s">
        <v>230</v>
      </c>
      <c r="AG328" s="1">
        <v>458400</v>
      </c>
      <c r="AH328" s="36">
        <v>2259.5</v>
      </c>
      <c r="AI328" s="1">
        <v>1700</v>
      </c>
      <c r="AJ328" s="36">
        <v>2259</v>
      </c>
      <c r="AK328" s="1">
        <v>1200</v>
      </c>
      <c r="AL328" s="2">
        <v>0.625</v>
      </c>
      <c r="AN328" t="s">
        <v>298</v>
      </c>
      <c r="AO328" t="s">
        <v>313</v>
      </c>
      <c r="AQ328" t="str">
        <f t="shared" si="5"/>
        <v/>
      </c>
    </row>
    <row r="329" spans="1:43">
      <c r="A329" s="8">
        <v>46174</v>
      </c>
      <c r="B329">
        <v>3942.14</v>
      </c>
      <c r="C329">
        <v>-0.38</v>
      </c>
      <c r="D329">
        <v>66980</v>
      </c>
      <c r="E329">
        <v>0.77</v>
      </c>
      <c r="F329" s="7">
        <v>5020</v>
      </c>
      <c r="G329" t="s">
        <v>51</v>
      </c>
      <c r="H329">
        <v>0</v>
      </c>
      <c r="I329" t="s">
        <v>288</v>
      </c>
      <c r="J329" t="s">
        <v>289</v>
      </c>
      <c r="K329" t="s">
        <v>295</v>
      </c>
      <c r="L329" s="36">
        <v>1265</v>
      </c>
      <c r="M329">
        <v>-40.5</v>
      </c>
      <c r="N329" s="66">
        <v>-3.1E-2</v>
      </c>
      <c r="O329" s="36">
        <v>1305.5</v>
      </c>
      <c r="P329" s="66">
        <v>-3.1E-2</v>
      </c>
      <c r="Q329" s="36">
        <v>1308</v>
      </c>
      <c r="R329" s="36">
        <v>1308</v>
      </c>
      <c r="S329" s="36">
        <v>1249</v>
      </c>
      <c r="T329" s="66">
        <v>-3.2800000000000003E-2</v>
      </c>
      <c r="U329" s="66">
        <v>5.4999999999999997E-3</v>
      </c>
      <c r="V329" s="66">
        <v>-3.2800000000000003E-2</v>
      </c>
      <c r="W329" s="66">
        <v>1.2800000000000001E-2</v>
      </c>
      <c r="X329" s="1">
        <v>5666800</v>
      </c>
      <c r="Y329" s="1">
        <v>7207978</v>
      </c>
      <c r="Z329" s="1">
        <v>3424059</v>
      </c>
      <c r="AA329" t="s">
        <v>369</v>
      </c>
      <c r="AB329" t="s">
        <v>370</v>
      </c>
      <c r="AC329">
        <v>8.19</v>
      </c>
      <c r="AD329">
        <v>1</v>
      </c>
      <c r="AE329">
        <v>2.69</v>
      </c>
      <c r="AF329" t="s">
        <v>230</v>
      </c>
      <c r="AG329" s="1">
        <v>641400</v>
      </c>
      <c r="AH329" s="36">
        <v>1265.5</v>
      </c>
      <c r="AI329" s="1">
        <v>4300</v>
      </c>
      <c r="AJ329" s="36">
        <v>1265</v>
      </c>
      <c r="AK329" s="1">
        <v>12000</v>
      </c>
      <c r="AL329" s="2">
        <v>0.625</v>
      </c>
      <c r="AM329" s="3">
        <v>46156</v>
      </c>
      <c r="AN329" t="s">
        <v>298</v>
      </c>
      <c r="AO329" t="s">
        <v>371</v>
      </c>
      <c r="AQ329" t="str">
        <f t="shared" si="5"/>
        <v/>
      </c>
    </row>
    <row r="330" spans="1:43">
      <c r="A330" s="8">
        <v>46174</v>
      </c>
      <c r="B330">
        <v>3942.14</v>
      </c>
      <c r="C330">
        <v>-0.38</v>
      </c>
      <c r="D330">
        <v>66980</v>
      </c>
      <c r="E330">
        <v>0.77</v>
      </c>
      <c r="F330" s="7">
        <v>5201</v>
      </c>
      <c r="G330" t="s">
        <v>52</v>
      </c>
      <c r="H330">
        <v>0</v>
      </c>
      <c r="I330" t="s">
        <v>288</v>
      </c>
      <c r="J330" t="s">
        <v>289</v>
      </c>
      <c r="K330" t="s">
        <v>295</v>
      </c>
      <c r="L330" s="36">
        <v>7006</v>
      </c>
      <c r="M330">
        <v>68</v>
      </c>
      <c r="N330" s="66">
        <v>9.7999999999999997E-3</v>
      </c>
      <c r="O330" s="36">
        <v>6938</v>
      </c>
      <c r="P330" s="66">
        <v>9.7999999999999997E-3</v>
      </c>
      <c r="Q330" s="36">
        <v>6858</v>
      </c>
      <c r="R330" s="36">
        <v>7076</v>
      </c>
      <c r="S330" s="36">
        <v>6757</v>
      </c>
      <c r="T330" s="66">
        <v>2.1499999999999998E-2</v>
      </c>
      <c r="U330" s="66">
        <v>6.9999999999999999E-4</v>
      </c>
      <c r="V330" s="66">
        <v>-9.7999999999999997E-3</v>
      </c>
      <c r="W330" s="66">
        <v>3.6799999999999999E-2</v>
      </c>
      <c r="X330" s="1">
        <v>1029500</v>
      </c>
      <c r="Y330" s="1">
        <v>7161390</v>
      </c>
      <c r="Z330" s="1">
        <v>1523347</v>
      </c>
      <c r="AA330" t="s">
        <v>519</v>
      </c>
      <c r="AB330" t="s">
        <v>373</v>
      </c>
      <c r="AC330">
        <v>19.32</v>
      </c>
      <c r="AD330">
        <v>1</v>
      </c>
      <c r="AE330">
        <v>3</v>
      </c>
      <c r="AF330" t="s">
        <v>230</v>
      </c>
      <c r="AG330" s="1">
        <v>86900</v>
      </c>
      <c r="AH330" s="36">
        <v>7006</v>
      </c>
      <c r="AI330">
        <v>200</v>
      </c>
      <c r="AJ330" s="36">
        <v>7005</v>
      </c>
      <c r="AK330">
        <v>200</v>
      </c>
      <c r="AL330" s="2">
        <v>0.625</v>
      </c>
      <c r="AM330" s="3">
        <v>46154</v>
      </c>
      <c r="AN330" t="s">
        <v>293</v>
      </c>
      <c r="AO330" t="s">
        <v>341</v>
      </c>
      <c r="AQ330" t="str">
        <f t="shared" si="5"/>
        <v/>
      </c>
    </row>
    <row r="331" spans="1:43">
      <c r="A331" s="8">
        <v>46174</v>
      </c>
      <c r="B331">
        <v>3942.14</v>
      </c>
      <c r="C331">
        <v>-0.38</v>
      </c>
      <c r="D331">
        <v>66980</v>
      </c>
      <c r="E331">
        <v>0.77</v>
      </c>
      <c r="F331" s="7">
        <v>5302</v>
      </c>
      <c r="G331" t="s">
        <v>53</v>
      </c>
      <c r="H331">
        <v>0</v>
      </c>
      <c r="I331" t="s">
        <v>288</v>
      </c>
      <c r="J331" t="s">
        <v>289</v>
      </c>
      <c r="K331" t="s">
        <v>295</v>
      </c>
      <c r="L331" s="36">
        <v>4645</v>
      </c>
      <c r="M331">
        <v>-95</v>
      </c>
      <c r="N331" s="66">
        <v>-0.02</v>
      </c>
      <c r="O331" s="36">
        <v>4740</v>
      </c>
      <c r="P331" s="66">
        <v>-0.02</v>
      </c>
      <c r="Q331" s="36">
        <v>4720</v>
      </c>
      <c r="R331" s="36">
        <v>4720</v>
      </c>
      <c r="S331" s="36">
        <v>4615</v>
      </c>
      <c r="T331" s="66">
        <v>-1.5800000000000002E-2</v>
      </c>
      <c r="U331" s="66">
        <v>0</v>
      </c>
      <c r="V331" s="66">
        <v>-1.5800000000000002E-2</v>
      </c>
      <c r="W331" s="66">
        <v>6.4999999999999997E-3</v>
      </c>
      <c r="X331" s="1">
        <v>80400</v>
      </c>
      <c r="Y331" s="1">
        <v>374753</v>
      </c>
      <c r="Z331" s="1">
        <v>54961</v>
      </c>
      <c r="AA331" t="s">
        <v>374</v>
      </c>
      <c r="AB331" t="s">
        <v>375</v>
      </c>
      <c r="AC331">
        <v>18.89</v>
      </c>
      <c r="AD331">
        <v>0.94</v>
      </c>
      <c r="AE331">
        <v>4.3099999999999996</v>
      </c>
      <c r="AF331" t="s">
        <v>230</v>
      </c>
      <c r="AG331" s="1">
        <v>17100</v>
      </c>
      <c r="AH331" s="36">
        <v>4650</v>
      </c>
      <c r="AI331" s="1">
        <v>1000</v>
      </c>
      <c r="AJ331" s="36">
        <v>4645</v>
      </c>
      <c r="AK331" s="1">
        <v>1600</v>
      </c>
      <c r="AL331" s="2">
        <v>0.62430555555555556</v>
      </c>
      <c r="AM331" s="3">
        <v>46150</v>
      </c>
      <c r="AN331" t="s">
        <v>293</v>
      </c>
      <c r="AO331" t="s">
        <v>341</v>
      </c>
      <c r="AQ331" t="str">
        <f t="shared" si="5"/>
        <v/>
      </c>
    </row>
    <row r="332" spans="1:43">
      <c r="A332" s="8">
        <v>46174</v>
      </c>
      <c r="B332">
        <v>3942.14</v>
      </c>
      <c r="C332">
        <v>-0.38</v>
      </c>
      <c r="D332">
        <v>66980</v>
      </c>
      <c r="E332">
        <v>0.77</v>
      </c>
      <c r="F332" s="7">
        <v>5310</v>
      </c>
      <c r="G332" t="s">
        <v>54</v>
      </c>
      <c r="H332">
        <v>0</v>
      </c>
      <c r="I332" t="s">
        <v>288</v>
      </c>
      <c r="J332" t="s">
        <v>289</v>
      </c>
      <c r="K332" t="s">
        <v>290</v>
      </c>
      <c r="L332" s="36">
        <v>7450</v>
      </c>
      <c r="M332">
        <v>-110</v>
      </c>
      <c r="N332" s="66">
        <v>-1.46E-2</v>
      </c>
      <c r="O332" s="36">
        <v>7560</v>
      </c>
      <c r="P332" s="66">
        <v>-1.4500000000000001E-2</v>
      </c>
      <c r="Q332" s="36">
        <v>7410</v>
      </c>
      <c r="R332" s="36">
        <v>7580</v>
      </c>
      <c r="S332" s="36">
        <v>7350</v>
      </c>
      <c r="T332" s="66">
        <v>5.3E-3</v>
      </c>
      <c r="U332" s="66">
        <v>4.0000000000000001E-3</v>
      </c>
      <c r="V332" s="66">
        <v>-1.7100000000000001E-2</v>
      </c>
      <c r="W332" s="66">
        <v>1.3599999999999999E-2</v>
      </c>
      <c r="X332" s="1">
        <v>100500</v>
      </c>
      <c r="Y332" s="1">
        <v>747606</v>
      </c>
      <c r="Z332" s="1">
        <v>156394</v>
      </c>
      <c r="AA332" t="s">
        <v>376</v>
      </c>
      <c r="AB332" t="s">
        <v>377</v>
      </c>
      <c r="AC332">
        <v>31.25</v>
      </c>
      <c r="AD332">
        <v>1.6</v>
      </c>
      <c r="AE332">
        <v>1.95</v>
      </c>
      <c r="AF332" t="s">
        <v>230</v>
      </c>
      <c r="AG332" s="1">
        <v>1400</v>
      </c>
      <c r="AH332" s="36">
        <v>7450</v>
      </c>
      <c r="AI332">
        <v>400</v>
      </c>
      <c r="AJ332" s="36">
        <v>7440</v>
      </c>
      <c r="AK332">
        <v>200</v>
      </c>
      <c r="AL332" s="2">
        <v>0.62430555555555556</v>
      </c>
      <c r="AM332" s="3">
        <v>46153</v>
      </c>
      <c r="AN332" t="s">
        <v>293</v>
      </c>
      <c r="AO332" t="s">
        <v>341</v>
      </c>
      <c r="AQ332" t="str">
        <f t="shared" si="5"/>
        <v/>
      </c>
    </row>
    <row r="333" spans="1:43">
      <c r="A333" s="8">
        <v>46174</v>
      </c>
      <c r="B333">
        <v>3942.14</v>
      </c>
      <c r="C333">
        <v>-0.38</v>
      </c>
      <c r="D333">
        <v>66980</v>
      </c>
      <c r="E333">
        <v>0.77</v>
      </c>
      <c r="F333" s="7">
        <v>5334</v>
      </c>
      <c r="G333" t="s">
        <v>55</v>
      </c>
      <c r="H333">
        <v>0</v>
      </c>
      <c r="I333" t="s">
        <v>288</v>
      </c>
      <c r="J333" t="s">
        <v>289</v>
      </c>
      <c r="K333" t="s">
        <v>290</v>
      </c>
      <c r="L333" s="36">
        <v>10150</v>
      </c>
      <c r="M333">
        <v>-15</v>
      </c>
      <c r="N333" s="66">
        <v>-1.5E-3</v>
      </c>
      <c r="O333" s="36">
        <v>10165</v>
      </c>
      <c r="P333" s="66">
        <v>-1.4E-3</v>
      </c>
      <c r="Q333" s="36">
        <v>9996</v>
      </c>
      <c r="R333" s="36">
        <v>10500</v>
      </c>
      <c r="S333" s="36">
        <v>9950</v>
      </c>
      <c r="T333" s="66">
        <v>1.54E-2</v>
      </c>
      <c r="U333" s="66">
        <v>-1.5900000000000001E-2</v>
      </c>
      <c r="V333" s="66">
        <v>-3.3300000000000003E-2</v>
      </c>
      <c r="W333" s="66">
        <v>2.01E-2</v>
      </c>
      <c r="X333" s="1">
        <v>965900</v>
      </c>
      <c r="Y333" s="1">
        <v>9901888</v>
      </c>
      <c r="Z333" s="1">
        <v>2022364</v>
      </c>
      <c r="AA333" t="s">
        <v>546</v>
      </c>
      <c r="AB333" t="s">
        <v>379</v>
      </c>
      <c r="AC333">
        <v>18.91</v>
      </c>
      <c r="AD333">
        <v>2.59</v>
      </c>
      <c r="AE333">
        <v>2.0699999999999998</v>
      </c>
      <c r="AF333" t="s">
        <v>230</v>
      </c>
      <c r="AG333" s="1">
        <v>27500</v>
      </c>
      <c r="AH333" s="36">
        <v>10150</v>
      </c>
      <c r="AI333">
        <v>900</v>
      </c>
      <c r="AJ333" s="36">
        <v>10145</v>
      </c>
      <c r="AK333" s="1">
        <v>2400</v>
      </c>
      <c r="AL333" s="2">
        <v>0.625</v>
      </c>
      <c r="AM333" s="3">
        <v>46142</v>
      </c>
      <c r="AN333" t="s">
        <v>298</v>
      </c>
      <c r="AO333" t="s">
        <v>341</v>
      </c>
      <c r="AQ333" t="str">
        <f t="shared" si="5"/>
        <v/>
      </c>
    </row>
    <row r="334" spans="1:43">
      <c r="A334" s="8">
        <v>46174</v>
      </c>
      <c r="B334">
        <v>3942.14</v>
      </c>
      <c r="C334">
        <v>-0.38</v>
      </c>
      <c r="D334">
        <v>66980</v>
      </c>
      <c r="E334">
        <v>0.77</v>
      </c>
      <c r="F334" s="7">
        <v>5706</v>
      </c>
      <c r="G334" t="s">
        <v>56</v>
      </c>
      <c r="H334">
        <v>0</v>
      </c>
      <c r="I334" t="s">
        <v>288</v>
      </c>
      <c r="J334" t="s">
        <v>289</v>
      </c>
      <c r="K334" t="s">
        <v>290</v>
      </c>
      <c r="L334" s="36">
        <v>54250</v>
      </c>
      <c r="M334" s="36">
        <v>2620</v>
      </c>
      <c r="N334" s="66">
        <v>5.0700000000000002E-2</v>
      </c>
      <c r="O334" s="36">
        <v>51630</v>
      </c>
      <c r="P334" s="66">
        <v>5.0700000000000002E-2</v>
      </c>
      <c r="Q334" s="36">
        <v>52120</v>
      </c>
      <c r="R334" s="36">
        <v>55230</v>
      </c>
      <c r="S334" s="36">
        <v>51940</v>
      </c>
      <c r="T334" s="66">
        <v>4.0800000000000003E-2</v>
      </c>
      <c r="U334" s="66">
        <v>-4.4999999999999997E-3</v>
      </c>
      <c r="V334" s="66">
        <v>-1.77E-2</v>
      </c>
      <c r="W334" s="66">
        <v>4.4400000000000002E-2</v>
      </c>
      <c r="X334" s="1">
        <v>1645200</v>
      </c>
      <c r="Y334" s="1">
        <v>88844855</v>
      </c>
      <c r="Z334" s="1">
        <v>3114787</v>
      </c>
      <c r="AA334" t="s">
        <v>521</v>
      </c>
      <c r="AB334" t="s">
        <v>381</v>
      </c>
      <c r="AC334">
        <v>41.38</v>
      </c>
      <c r="AD334">
        <v>7.53</v>
      </c>
      <c r="AE334">
        <v>0.52</v>
      </c>
      <c r="AF334" t="s">
        <v>230</v>
      </c>
      <c r="AG334" s="1">
        <v>8500</v>
      </c>
      <c r="AH334" s="36">
        <v>54230</v>
      </c>
      <c r="AI334">
        <v>100</v>
      </c>
      <c r="AJ334" s="36">
        <v>54190</v>
      </c>
      <c r="AK334">
        <v>400</v>
      </c>
      <c r="AL334" s="2">
        <v>0.625</v>
      </c>
      <c r="AM334" s="3">
        <v>46155</v>
      </c>
      <c r="AN334" t="s">
        <v>298</v>
      </c>
      <c r="AO334" t="s">
        <v>382</v>
      </c>
      <c r="AQ334" t="str">
        <f t="shared" si="5"/>
        <v/>
      </c>
    </row>
    <row r="335" spans="1:43">
      <c r="A335" s="8">
        <v>46174</v>
      </c>
      <c r="B335">
        <v>3942.14</v>
      </c>
      <c r="C335">
        <v>-0.38</v>
      </c>
      <c r="D335">
        <v>66980</v>
      </c>
      <c r="E335">
        <v>0.77</v>
      </c>
      <c r="F335" s="7">
        <v>5711</v>
      </c>
      <c r="G335" t="s">
        <v>57</v>
      </c>
      <c r="H335">
        <v>0</v>
      </c>
      <c r="I335" t="s">
        <v>288</v>
      </c>
      <c r="J335" t="s">
        <v>289</v>
      </c>
      <c r="K335" t="s">
        <v>295</v>
      </c>
      <c r="L335" s="36">
        <v>5103</v>
      </c>
      <c r="M335">
        <v>-50</v>
      </c>
      <c r="N335" s="66">
        <v>-9.7000000000000003E-3</v>
      </c>
      <c r="O335" s="36">
        <v>5153</v>
      </c>
      <c r="P335" s="66">
        <v>-9.7000000000000003E-3</v>
      </c>
      <c r="Q335" s="36">
        <v>5150</v>
      </c>
      <c r="R335" s="36">
        <v>5202</v>
      </c>
      <c r="S335" s="36">
        <v>5042</v>
      </c>
      <c r="T335" s="66">
        <v>-9.1000000000000004E-3</v>
      </c>
      <c r="U335" s="66">
        <v>7.9000000000000008E-3</v>
      </c>
      <c r="V335" s="66">
        <v>-1.9E-2</v>
      </c>
      <c r="W335" s="66">
        <v>1.2E-2</v>
      </c>
      <c r="X335" s="1">
        <v>689600</v>
      </c>
      <c r="Y335" s="1">
        <v>3515967</v>
      </c>
      <c r="Z335" s="1">
        <v>670991</v>
      </c>
      <c r="AA335" t="s">
        <v>383</v>
      </c>
      <c r="AB335" t="s">
        <v>384</v>
      </c>
      <c r="AC335">
        <v>13.6</v>
      </c>
      <c r="AD335">
        <v>0.9</v>
      </c>
      <c r="AE335">
        <v>2.27</v>
      </c>
      <c r="AF335" t="s">
        <v>230</v>
      </c>
      <c r="AG335" s="1">
        <v>22600</v>
      </c>
      <c r="AH335" s="36">
        <v>5104</v>
      </c>
      <c r="AI335" s="1">
        <v>2200</v>
      </c>
      <c r="AJ335" s="36">
        <v>5102</v>
      </c>
      <c r="AK335">
        <v>200</v>
      </c>
      <c r="AL335" s="2">
        <v>0.625</v>
      </c>
      <c r="AM335" s="3">
        <v>46155</v>
      </c>
      <c r="AN335" t="s">
        <v>298</v>
      </c>
      <c r="AO335" t="s">
        <v>382</v>
      </c>
      <c r="AQ335" t="str">
        <f t="shared" si="5"/>
        <v/>
      </c>
    </row>
    <row r="336" spans="1:43">
      <c r="A336" s="8">
        <v>46174</v>
      </c>
      <c r="B336">
        <v>3942.14</v>
      </c>
      <c r="C336">
        <v>-0.38</v>
      </c>
      <c r="D336">
        <v>66980</v>
      </c>
      <c r="E336">
        <v>0.77</v>
      </c>
      <c r="F336" s="7">
        <v>5713</v>
      </c>
      <c r="G336" t="s">
        <v>58</v>
      </c>
      <c r="H336">
        <v>0</v>
      </c>
      <c r="I336" t="s">
        <v>288</v>
      </c>
      <c r="J336" t="s">
        <v>289</v>
      </c>
      <c r="K336" t="s">
        <v>295</v>
      </c>
      <c r="L336" s="36">
        <v>9024</v>
      </c>
      <c r="M336">
        <v>-69</v>
      </c>
      <c r="N336" s="66">
        <v>-7.6E-3</v>
      </c>
      <c r="O336" s="36">
        <v>9093</v>
      </c>
      <c r="P336" s="66">
        <v>-7.4999999999999997E-3</v>
      </c>
      <c r="Q336" s="36">
        <v>8943</v>
      </c>
      <c r="R336" s="36">
        <v>9257</v>
      </c>
      <c r="S336" s="36">
        <v>8921</v>
      </c>
      <c r="T336" s="66">
        <v>8.9999999999999993E-3</v>
      </c>
      <c r="U336" s="66">
        <v>6.0000000000000001E-3</v>
      </c>
      <c r="V336" s="66">
        <v>-2.5100000000000001E-2</v>
      </c>
      <c r="W336" s="66">
        <v>1.15E-2</v>
      </c>
      <c r="X336" s="1">
        <v>1428900</v>
      </c>
      <c r="Y336" s="1">
        <v>12940144</v>
      </c>
      <c r="Z336" s="1">
        <v>2624305</v>
      </c>
      <c r="AA336" t="s">
        <v>385</v>
      </c>
      <c r="AB336" t="s">
        <v>386</v>
      </c>
      <c r="AC336">
        <v>16.27</v>
      </c>
      <c r="AD336">
        <v>1.17</v>
      </c>
      <c r="AE336">
        <v>2.29</v>
      </c>
      <c r="AF336" t="s">
        <v>230</v>
      </c>
      <c r="AG336" s="1">
        <v>58100</v>
      </c>
      <c r="AH336" s="36">
        <v>9028</v>
      </c>
      <c r="AI336">
        <v>400</v>
      </c>
      <c r="AJ336" s="36">
        <v>9024</v>
      </c>
      <c r="AK336">
        <v>200</v>
      </c>
      <c r="AL336" s="2">
        <v>0.62430555555555556</v>
      </c>
      <c r="AM336" s="3">
        <v>46153</v>
      </c>
      <c r="AN336" t="s">
        <v>298</v>
      </c>
      <c r="AO336" t="s">
        <v>382</v>
      </c>
      <c r="AQ336" t="str">
        <f t="shared" si="5"/>
        <v/>
      </c>
    </row>
    <row r="337" spans="1:43">
      <c r="A337" s="8">
        <v>46174</v>
      </c>
      <c r="B337">
        <v>3942.14</v>
      </c>
      <c r="C337">
        <v>-0.38</v>
      </c>
      <c r="D337">
        <v>66980</v>
      </c>
      <c r="E337">
        <v>0.77</v>
      </c>
      <c r="F337" s="7">
        <v>5802</v>
      </c>
      <c r="G337" t="s">
        <v>59</v>
      </c>
      <c r="H337">
        <v>0</v>
      </c>
      <c r="I337" t="s">
        <v>288</v>
      </c>
      <c r="J337" t="s">
        <v>289</v>
      </c>
      <c r="K337" t="s">
        <v>295</v>
      </c>
      <c r="L337" s="36">
        <v>13190</v>
      </c>
      <c r="M337">
        <v>605</v>
      </c>
      <c r="N337" s="66">
        <v>4.8099999999999997E-2</v>
      </c>
      <c r="O337" s="36">
        <v>12585</v>
      </c>
      <c r="P337" s="66">
        <v>4.8000000000000001E-2</v>
      </c>
      <c r="Q337" s="36">
        <v>12285</v>
      </c>
      <c r="R337" s="36">
        <v>13300</v>
      </c>
      <c r="S337" s="36">
        <v>12260</v>
      </c>
      <c r="T337" s="66">
        <v>7.3599999999999999E-2</v>
      </c>
      <c r="U337" s="66">
        <v>-7.4999999999999997E-3</v>
      </c>
      <c r="V337" s="66">
        <v>-8.2000000000000007E-3</v>
      </c>
      <c r="W337" s="66">
        <v>7.5800000000000006E-2</v>
      </c>
      <c r="X337" s="1">
        <v>6790400</v>
      </c>
      <c r="Y337" s="1">
        <v>88305951</v>
      </c>
      <c r="Z337" s="1">
        <v>10472076</v>
      </c>
      <c r="AA337" t="s">
        <v>387</v>
      </c>
      <c r="AB337" t="s">
        <v>388</v>
      </c>
      <c r="AC337">
        <v>31.64</v>
      </c>
      <c r="AD337">
        <v>3.74</v>
      </c>
      <c r="AE337">
        <v>1.18</v>
      </c>
      <c r="AF337" t="s">
        <v>230</v>
      </c>
      <c r="AG337" s="1">
        <v>77300</v>
      </c>
      <c r="AH337" s="36">
        <v>13195</v>
      </c>
      <c r="AI337" s="1">
        <v>1600</v>
      </c>
      <c r="AJ337" s="36">
        <v>13190</v>
      </c>
      <c r="AK337">
        <v>900</v>
      </c>
      <c r="AL337" s="2">
        <v>0.625</v>
      </c>
      <c r="AM337" s="3">
        <v>46154</v>
      </c>
      <c r="AN337" t="s">
        <v>298</v>
      </c>
      <c r="AO337" t="s">
        <v>382</v>
      </c>
      <c r="AQ337" t="str">
        <f t="shared" si="5"/>
        <v/>
      </c>
    </row>
    <row r="338" spans="1:43">
      <c r="A338" s="8">
        <v>46174</v>
      </c>
      <c r="B338">
        <v>3942.14</v>
      </c>
      <c r="C338">
        <v>-0.38</v>
      </c>
      <c r="D338">
        <v>66980</v>
      </c>
      <c r="E338">
        <v>0.77</v>
      </c>
      <c r="F338" s="7">
        <v>5803</v>
      </c>
      <c r="G338" t="s">
        <v>60</v>
      </c>
      <c r="H338">
        <v>0</v>
      </c>
      <c r="I338" t="s">
        <v>288</v>
      </c>
      <c r="J338" t="s">
        <v>289</v>
      </c>
      <c r="K338" t="s">
        <v>295</v>
      </c>
      <c r="L338" s="36">
        <v>4684</v>
      </c>
      <c r="M338">
        <v>-87</v>
      </c>
      <c r="N338" s="66">
        <v>-1.8200000000000001E-2</v>
      </c>
      <c r="O338" s="36">
        <v>4771</v>
      </c>
      <c r="P338" s="66">
        <v>-1.8200000000000001E-2</v>
      </c>
      <c r="Q338" s="36">
        <v>4769</v>
      </c>
      <c r="R338" s="36">
        <v>4895</v>
      </c>
      <c r="S338" s="36">
        <v>4561</v>
      </c>
      <c r="T338" s="66">
        <v>-1.78E-2</v>
      </c>
      <c r="U338" s="66">
        <v>2.0899999999999998E-2</v>
      </c>
      <c r="V338" s="66">
        <v>-4.3099999999999999E-2</v>
      </c>
      <c r="W338" s="66">
        <v>2.69E-2</v>
      </c>
      <c r="X338" s="1">
        <v>47473400</v>
      </c>
      <c r="Y338" s="1">
        <v>222898668</v>
      </c>
      <c r="Z338" s="1">
        <v>8314945</v>
      </c>
      <c r="AA338" t="s">
        <v>389</v>
      </c>
      <c r="AB338" t="s">
        <v>390</v>
      </c>
      <c r="AC338">
        <v>49.72</v>
      </c>
      <c r="AD338">
        <v>13.83</v>
      </c>
      <c r="AE338">
        <v>0.81</v>
      </c>
      <c r="AF338" t="s">
        <v>230</v>
      </c>
      <c r="AG338" s="1">
        <v>663100</v>
      </c>
      <c r="AH338" s="36">
        <v>4685</v>
      </c>
      <c r="AI338" s="1">
        <v>1900</v>
      </c>
      <c r="AJ338" s="36">
        <v>4684</v>
      </c>
      <c r="AK338" s="1">
        <v>2100</v>
      </c>
      <c r="AL338" s="2">
        <v>0.625</v>
      </c>
      <c r="AM338" s="3">
        <v>46156</v>
      </c>
      <c r="AN338" t="s">
        <v>298</v>
      </c>
      <c r="AO338" t="s">
        <v>382</v>
      </c>
      <c r="AQ338" t="str">
        <f t="shared" si="5"/>
        <v/>
      </c>
    </row>
    <row r="339" spans="1:43">
      <c r="A339" s="8">
        <v>46174</v>
      </c>
      <c r="B339">
        <v>3942.14</v>
      </c>
      <c r="C339">
        <v>-0.38</v>
      </c>
      <c r="D339">
        <v>66980</v>
      </c>
      <c r="E339">
        <v>0.77</v>
      </c>
      <c r="F339" s="7">
        <v>6038</v>
      </c>
      <c r="G339" t="s">
        <v>61</v>
      </c>
      <c r="H339">
        <v>0</v>
      </c>
      <c r="I339" t="s">
        <v>347</v>
      </c>
      <c r="J339" t="s">
        <v>289</v>
      </c>
      <c r="K339" t="s">
        <v>295</v>
      </c>
      <c r="L339">
        <v>913</v>
      </c>
      <c r="M339">
        <v>7</v>
      </c>
      <c r="N339" s="66">
        <v>7.7000000000000002E-3</v>
      </c>
      <c r="O339">
        <v>906</v>
      </c>
      <c r="P339" s="66">
        <v>7.7000000000000002E-3</v>
      </c>
      <c r="Q339">
        <v>909</v>
      </c>
      <c r="R339">
        <v>918</v>
      </c>
      <c r="S339">
        <v>906</v>
      </c>
      <c r="T339" s="66">
        <v>4.4000000000000003E-3</v>
      </c>
      <c r="U339" s="66">
        <v>1E-3</v>
      </c>
      <c r="V339" s="66">
        <v>-5.4000000000000003E-3</v>
      </c>
      <c r="W339" s="66">
        <v>7.7000000000000002E-3</v>
      </c>
      <c r="X339" s="1">
        <v>11900</v>
      </c>
      <c r="Y339" s="1">
        <v>10845</v>
      </c>
      <c r="Z339" s="1">
        <v>4622</v>
      </c>
      <c r="AA339" t="s">
        <v>391</v>
      </c>
      <c r="AB339" t="s">
        <v>392</v>
      </c>
      <c r="AC339">
        <v>13.17</v>
      </c>
      <c r="AD339">
        <v>0.92</v>
      </c>
      <c r="AE339">
        <v>2.52</v>
      </c>
      <c r="AF339" t="s">
        <v>230</v>
      </c>
      <c r="AG339">
        <v>200</v>
      </c>
      <c r="AH339">
        <v>914</v>
      </c>
      <c r="AI339">
        <v>400</v>
      </c>
      <c r="AJ339">
        <v>911</v>
      </c>
      <c r="AK339">
        <v>200</v>
      </c>
      <c r="AL339" s="2">
        <v>0.61736111111111114</v>
      </c>
      <c r="AM339" s="3">
        <v>46157</v>
      </c>
      <c r="AN339" t="s">
        <v>350</v>
      </c>
      <c r="AO339" t="s">
        <v>313</v>
      </c>
      <c r="AQ339" t="str">
        <f t="shared" si="5"/>
        <v/>
      </c>
    </row>
    <row r="340" spans="1:43">
      <c r="A340" s="8">
        <v>46174</v>
      </c>
      <c r="B340">
        <v>3942.14</v>
      </c>
      <c r="C340">
        <v>-0.38</v>
      </c>
      <c r="D340">
        <v>66980</v>
      </c>
      <c r="E340">
        <v>0.77</v>
      </c>
      <c r="F340" s="7">
        <v>6156</v>
      </c>
      <c r="G340" t="s">
        <v>62</v>
      </c>
      <c r="H340">
        <v>0</v>
      </c>
      <c r="I340" t="s">
        <v>314</v>
      </c>
      <c r="J340" t="s">
        <v>323</v>
      </c>
      <c r="K340" t="s">
        <v>295</v>
      </c>
      <c r="L340" s="36">
        <v>2006</v>
      </c>
      <c r="M340">
        <v>-19</v>
      </c>
      <c r="N340" s="66">
        <v>-9.4000000000000004E-3</v>
      </c>
      <c r="O340" s="36">
        <v>2025</v>
      </c>
      <c r="P340" s="66">
        <v>-9.2999999999999992E-3</v>
      </c>
      <c r="Q340" s="36">
        <v>2034</v>
      </c>
      <c r="R340" s="36">
        <v>2034</v>
      </c>
      <c r="S340" s="36">
        <v>2000</v>
      </c>
      <c r="T340" s="66">
        <v>-1.37E-2</v>
      </c>
      <c r="U340" s="66">
        <v>-5.4000000000000003E-3</v>
      </c>
      <c r="V340" s="66">
        <v>-1.37E-2</v>
      </c>
      <c r="W340" s="66">
        <v>3.0000000000000001E-3</v>
      </c>
      <c r="X340" s="1">
        <v>34800</v>
      </c>
      <c r="Y340" s="1">
        <v>69847</v>
      </c>
      <c r="Z340" s="1">
        <v>10631</v>
      </c>
      <c r="AA340" t="s">
        <v>393</v>
      </c>
      <c r="AB340" t="s">
        <v>394</v>
      </c>
      <c r="AC340">
        <v>59.52</v>
      </c>
      <c r="AD340">
        <v>1.4</v>
      </c>
      <c r="AE340">
        <v>4.99</v>
      </c>
      <c r="AF340">
        <v>1.3</v>
      </c>
      <c r="AG340">
        <v>700</v>
      </c>
      <c r="AH340" s="36">
        <v>2010</v>
      </c>
      <c r="AI340">
        <v>100</v>
      </c>
      <c r="AJ340" s="36">
        <v>2006</v>
      </c>
      <c r="AK340" s="1">
        <v>1000</v>
      </c>
      <c r="AL340" s="2">
        <v>0.6166666666666667</v>
      </c>
      <c r="AM340" s="3">
        <v>46150</v>
      </c>
      <c r="AN340" t="s">
        <v>350</v>
      </c>
      <c r="AO340" t="s">
        <v>395</v>
      </c>
      <c r="AQ340" t="str">
        <f t="shared" si="5"/>
        <v/>
      </c>
    </row>
    <row r="341" spans="1:43">
      <c r="A341" s="8">
        <v>46174</v>
      </c>
      <c r="B341">
        <v>3942.14</v>
      </c>
      <c r="C341">
        <v>-0.38</v>
      </c>
      <c r="D341">
        <v>66980</v>
      </c>
      <c r="E341">
        <v>0.77</v>
      </c>
      <c r="F341" s="7">
        <v>6178</v>
      </c>
      <c r="G341" t="s">
        <v>63</v>
      </c>
      <c r="H341">
        <v>0</v>
      </c>
      <c r="I341" t="s">
        <v>288</v>
      </c>
      <c r="J341" t="s">
        <v>289</v>
      </c>
      <c r="K341" t="s">
        <v>290</v>
      </c>
      <c r="L341" s="36">
        <v>2046.5</v>
      </c>
      <c r="M341">
        <v>-21.5</v>
      </c>
      <c r="N341" s="66">
        <v>-1.04E-2</v>
      </c>
      <c r="O341" s="36">
        <v>2068</v>
      </c>
      <c r="P341" s="66">
        <v>-1.03E-2</v>
      </c>
      <c r="Q341" s="36">
        <v>2070</v>
      </c>
      <c r="R341" s="36">
        <v>2092.5</v>
      </c>
      <c r="S341" s="36">
        <v>2041</v>
      </c>
      <c r="T341" s="66">
        <v>-1.1299999999999999E-2</v>
      </c>
      <c r="U341" s="66">
        <v>-3.5999999999999999E-3</v>
      </c>
      <c r="V341" s="66">
        <v>-2.1899999999999999E-2</v>
      </c>
      <c r="W341" s="66">
        <v>2.5999999999999999E-3</v>
      </c>
      <c r="X341" s="1">
        <v>3000900</v>
      </c>
      <c r="Y341" s="1">
        <v>6196424</v>
      </c>
      <c r="Z341" s="1">
        <v>5746970</v>
      </c>
      <c r="AA341" t="s">
        <v>396</v>
      </c>
      <c r="AB341" t="s">
        <v>397</v>
      </c>
      <c r="AC341">
        <v>15.11</v>
      </c>
      <c r="AD341">
        <v>0.59</v>
      </c>
      <c r="AE341">
        <v>2.93</v>
      </c>
      <c r="AF341" t="s">
        <v>230</v>
      </c>
      <c r="AG341" s="1">
        <v>220200</v>
      </c>
      <c r="AH341" s="36">
        <v>2047</v>
      </c>
      <c r="AI341" s="1">
        <v>1700</v>
      </c>
      <c r="AJ341" s="36">
        <v>2046</v>
      </c>
      <c r="AK341" s="1">
        <v>2600</v>
      </c>
      <c r="AL341" s="2">
        <v>0.625</v>
      </c>
      <c r="AM341" s="3">
        <v>46157</v>
      </c>
      <c r="AN341" t="s">
        <v>298</v>
      </c>
      <c r="AO341" t="s">
        <v>313</v>
      </c>
      <c r="AQ341" t="str">
        <f t="shared" si="5"/>
        <v/>
      </c>
    </row>
    <row r="342" spans="1:43">
      <c r="A342" s="8">
        <v>46174</v>
      </c>
      <c r="B342">
        <v>3942.14</v>
      </c>
      <c r="C342">
        <v>-0.38</v>
      </c>
      <c r="D342">
        <v>66980</v>
      </c>
      <c r="E342">
        <v>0.77</v>
      </c>
      <c r="F342" s="7">
        <v>6208</v>
      </c>
      <c r="G342" t="s">
        <v>64</v>
      </c>
      <c r="H342">
        <v>0</v>
      </c>
      <c r="I342" t="s">
        <v>314</v>
      </c>
      <c r="J342" t="s">
        <v>289</v>
      </c>
      <c r="K342" t="s">
        <v>290</v>
      </c>
      <c r="L342" s="36">
        <v>1859</v>
      </c>
      <c r="M342">
        <v>-52</v>
      </c>
      <c r="N342" s="66">
        <v>-2.7199999999999998E-2</v>
      </c>
      <c r="O342" s="36">
        <v>1911</v>
      </c>
      <c r="P342" s="66">
        <v>-2.7199999999999998E-2</v>
      </c>
      <c r="Q342" s="36">
        <v>1947</v>
      </c>
      <c r="R342" s="36">
        <v>1988</v>
      </c>
      <c r="S342" s="36">
        <v>1851</v>
      </c>
      <c r="T342" s="66">
        <v>-4.5100000000000001E-2</v>
      </c>
      <c r="U342" s="66">
        <v>-1.2200000000000001E-2</v>
      </c>
      <c r="V342" s="66">
        <v>-6.4799999999999996E-2</v>
      </c>
      <c r="W342" s="66">
        <v>4.3E-3</v>
      </c>
      <c r="X342" s="1">
        <v>93200</v>
      </c>
      <c r="Y342" s="1">
        <v>178612</v>
      </c>
      <c r="Z342" s="1">
        <v>11871</v>
      </c>
      <c r="AA342" t="s">
        <v>398</v>
      </c>
      <c r="AB342" t="s">
        <v>399</v>
      </c>
      <c r="AC342">
        <v>18.11</v>
      </c>
      <c r="AD342">
        <v>1.89</v>
      </c>
      <c r="AE342">
        <v>1.08</v>
      </c>
      <c r="AF342">
        <v>2.2000000000000002</v>
      </c>
      <c r="AG342">
        <v>0</v>
      </c>
      <c r="AH342" s="36">
        <v>1860</v>
      </c>
      <c r="AI342">
        <v>500</v>
      </c>
      <c r="AJ342" s="36">
        <v>1857</v>
      </c>
      <c r="AK342">
        <v>200</v>
      </c>
      <c r="AL342" s="2">
        <v>0.62430555555555556</v>
      </c>
      <c r="AM342" s="3">
        <v>46153</v>
      </c>
      <c r="AN342" t="s">
        <v>298</v>
      </c>
      <c r="AO342" t="s">
        <v>395</v>
      </c>
      <c r="AQ342" t="str">
        <f t="shared" si="5"/>
        <v/>
      </c>
    </row>
    <row r="343" spans="1:43">
      <c r="A343" s="8">
        <v>46174</v>
      </c>
      <c r="B343">
        <v>3942.14</v>
      </c>
      <c r="C343">
        <v>-0.38</v>
      </c>
      <c r="D343">
        <v>66980</v>
      </c>
      <c r="E343">
        <v>0.77</v>
      </c>
      <c r="F343" s="7">
        <v>6356</v>
      </c>
      <c r="G343" t="s">
        <v>65</v>
      </c>
      <c r="H343">
        <v>0</v>
      </c>
      <c r="I343" t="s">
        <v>314</v>
      </c>
      <c r="J343" t="s">
        <v>289</v>
      </c>
      <c r="K343" t="s">
        <v>295</v>
      </c>
      <c r="L343" s="36">
        <v>1514</v>
      </c>
      <c r="M343">
        <v>-146</v>
      </c>
      <c r="N343" s="66">
        <v>-8.7999999999999995E-2</v>
      </c>
      <c r="O343" s="36">
        <v>1660</v>
      </c>
      <c r="P343" s="66">
        <v>-8.7900000000000006E-2</v>
      </c>
      <c r="Q343" s="36">
        <v>1660</v>
      </c>
      <c r="R343" s="36">
        <v>1682</v>
      </c>
      <c r="S343" s="36">
        <v>1498</v>
      </c>
      <c r="T343" s="66">
        <v>-8.7900000000000006E-2</v>
      </c>
      <c r="U343" s="66">
        <v>-2.8799999999999999E-2</v>
      </c>
      <c r="V343" s="66">
        <v>-9.98E-2</v>
      </c>
      <c r="W343" s="66">
        <v>1.06E-2</v>
      </c>
      <c r="X343" s="1">
        <v>468500</v>
      </c>
      <c r="Y343" s="1">
        <v>733664</v>
      </c>
      <c r="Z343" s="1">
        <v>21619</v>
      </c>
      <c r="AA343" t="s">
        <v>400</v>
      </c>
      <c r="AB343" t="s">
        <v>401</v>
      </c>
      <c r="AC343">
        <v>12.24</v>
      </c>
      <c r="AD343">
        <v>1.48</v>
      </c>
      <c r="AE343">
        <v>0.66</v>
      </c>
      <c r="AF343" t="s">
        <v>230</v>
      </c>
      <c r="AG343">
        <v>0</v>
      </c>
      <c r="AH343" s="36">
        <v>1516</v>
      </c>
      <c r="AI343">
        <v>200</v>
      </c>
      <c r="AJ343" s="36">
        <v>1514</v>
      </c>
      <c r="AK343">
        <v>100</v>
      </c>
      <c r="AL343" s="2">
        <v>0.62430555555555556</v>
      </c>
      <c r="AM343" s="3">
        <v>46155</v>
      </c>
      <c r="AN343" t="s">
        <v>298</v>
      </c>
      <c r="AO343" t="s">
        <v>395</v>
      </c>
      <c r="AQ343" t="str">
        <f t="shared" si="5"/>
        <v/>
      </c>
    </row>
    <row r="344" spans="1:43">
      <c r="A344" s="8">
        <v>46174</v>
      </c>
      <c r="B344">
        <v>3942.14</v>
      </c>
      <c r="C344">
        <v>-0.38</v>
      </c>
      <c r="D344">
        <v>66980</v>
      </c>
      <c r="E344">
        <v>0.77</v>
      </c>
      <c r="F344" s="7">
        <v>6378</v>
      </c>
      <c r="G344" t="s">
        <v>66</v>
      </c>
      <c r="H344">
        <v>0</v>
      </c>
      <c r="I344" t="s">
        <v>314</v>
      </c>
      <c r="J344" t="s">
        <v>289</v>
      </c>
      <c r="K344" t="s">
        <v>295</v>
      </c>
      <c r="L344" s="36">
        <v>1165</v>
      </c>
      <c r="M344">
        <v>-42</v>
      </c>
      <c r="N344" s="66">
        <v>-3.4799999999999998E-2</v>
      </c>
      <c r="O344" s="36">
        <v>1207</v>
      </c>
      <c r="P344" s="66">
        <v>-3.4700000000000002E-2</v>
      </c>
      <c r="Q344" s="36">
        <v>1201</v>
      </c>
      <c r="R344" s="36">
        <v>1201</v>
      </c>
      <c r="S344" s="36">
        <v>1160</v>
      </c>
      <c r="T344" s="66">
        <v>-2.9899999999999999E-2</v>
      </c>
      <c r="U344" s="66">
        <v>-5.1000000000000004E-3</v>
      </c>
      <c r="V344" s="66">
        <v>-2.9899999999999999E-2</v>
      </c>
      <c r="W344" s="66">
        <v>4.3E-3</v>
      </c>
      <c r="X344" s="1">
        <v>127100</v>
      </c>
      <c r="Y344" s="1">
        <v>149440</v>
      </c>
      <c r="Z344" s="1">
        <v>23999</v>
      </c>
      <c r="AA344" t="s">
        <v>402</v>
      </c>
      <c r="AB344" t="s">
        <v>533</v>
      </c>
      <c r="AC344">
        <v>12.07</v>
      </c>
      <c r="AD344">
        <v>1.08</v>
      </c>
      <c r="AE344">
        <v>3.52</v>
      </c>
      <c r="AF344" t="s">
        <v>230</v>
      </c>
      <c r="AG344">
        <v>0</v>
      </c>
      <c r="AH344" s="36">
        <v>1167</v>
      </c>
      <c r="AI344">
        <v>500</v>
      </c>
      <c r="AJ344" s="36">
        <v>1165</v>
      </c>
      <c r="AK344">
        <v>400</v>
      </c>
      <c r="AL344" s="2">
        <v>0.62222222222222223</v>
      </c>
      <c r="AM344" s="3">
        <v>46154</v>
      </c>
      <c r="AN344" t="s">
        <v>298</v>
      </c>
      <c r="AO344" t="s">
        <v>395</v>
      </c>
      <c r="AQ344" t="str">
        <f t="shared" si="5"/>
        <v/>
      </c>
    </row>
    <row r="345" spans="1:43">
      <c r="A345" s="8">
        <v>46174</v>
      </c>
      <c r="B345">
        <v>3942.14</v>
      </c>
      <c r="C345">
        <v>-0.38</v>
      </c>
      <c r="D345">
        <v>66980</v>
      </c>
      <c r="E345">
        <v>0.77</v>
      </c>
      <c r="F345" s="7">
        <v>6526</v>
      </c>
      <c r="G345" t="s">
        <v>67</v>
      </c>
      <c r="H345">
        <v>0</v>
      </c>
      <c r="I345" t="s">
        <v>288</v>
      </c>
      <c r="J345" t="s">
        <v>289</v>
      </c>
      <c r="K345" t="s">
        <v>295</v>
      </c>
      <c r="L345" s="36">
        <v>2864.5</v>
      </c>
      <c r="M345">
        <v>229.5</v>
      </c>
      <c r="N345" s="66">
        <v>8.7099999999999997E-2</v>
      </c>
      <c r="O345" s="36">
        <v>2635</v>
      </c>
      <c r="P345" s="66">
        <v>8.6999999999999994E-2</v>
      </c>
      <c r="Q345" s="36">
        <v>2626.5</v>
      </c>
      <c r="R345" s="36">
        <v>2885.5</v>
      </c>
      <c r="S345" s="36">
        <v>2615</v>
      </c>
      <c r="T345" s="66">
        <v>9.06E-2</v>
      </c>
      <c r="U345" s="66">
        <v>1.21E-2</v>
      </c>
      <c r="V345" s="66">
        <v>-7.1999999999999998E-3</v>
      </c>
      <c r="W345" s="66">
        <v>9.5399999999999999E-2</v>
      </c>
      <c r="X345" s="1">
        <v>10512300</v>
      </c>
      <c r="Y345" s="1">
        <v>29590218</v>
      </c>
      <c r="Z345" s="1">
        <v>515538</v>
      </c>
      <c r="AA345" t="s">
        <v>404</v>
      </c>
      <c r="AB345" t="s">
        <v>405</v>
      </c>
      <c r="AC345">
        <v>50.25</v>
      </c>
      <c r="AD345">
        <v>3.77</v>
      </c>
      <c r="AE345">
        <v>1.75</v>
      </c>
      <c r="AF345" t="s">
        <v>230</v>
      </c>
      <c r="AG345" s="1">
        <v>227500</v>
      </c>
      <c r="AH345" s="36">
        <v>2865.5</v>
      </c>
      <c r="AI345" s="1">
        <v>1100</v>
      </c>
      <c r="AJ345" s="36">
        <v>2865</v>
      </c>
      <c r="AK345">
        <v>300</v>
      </c>
      <c r="AL345" s="2">
        <v>0.625</v>
      </c>
      <c r="AN345" t="s">
        <v>298</v>
      </c>
      <c r="AO345" t="s">
        <v>344</v>
      </c>
      <c r="AQ345" t="str">
        <f t="shared" si="5"/>
        <v/>
      </c>
    </row>
    <row r="346" spans="1:43">
      <c r="A346" s="8">
        <v>46174</v>
      </c>
      <c r="B346">
        <v>3942.14</v>
      </c>
      <c r="C346">
        <v>-0.38</v>
      </c>
      <c r="D346">
        <v>66980</v>
      </c>
      <c r="E346">
        <v>0.77</v>
      </c>
      <c r="F346" s="7">
        <v>6586</v>
      </c>
      <c r="G346" t="s">
        <v>68</v>
      </c>
      <c r="H346">
        <v>0</v>
      </c>
      <c r="I346" t="s">
        <v>288</v>
      </c>
      <c r="J346" t="s">
        <v>289</v>
      </c>
      <c r="K346" t="s">
        <v>295</v>
      </c>
      <c r="L346" s="36">
        <v>5348</v>
      </c>
      <c r="M346">
        <v>-186</v>
      </c>
      <c r="N346" s="66">
        <v>-3.3599999999999998E-2</v>
      </c>
      <c r="O346" s="36">
        <v>5534</v>
      </c>
      <c r="P346" s="66">
        <v>-3.3599999999999998E-2</v>
      </c>
      <c r="Q346" s="36">
        <v>5455</v>
      </c>
      <c r="R346" s="36">
        <v>5464</v>
      </c>
      <c r="S346" s="36">
        <v>5314</v>
      </c>
      <c r="T346" s="66">
        <v>-1.9599999999999999E-2</v>
      </c>
      <c r="U346" s="66">
        <v>-1.2999999999999999E-3</v>
      </c>
      <c r="V346" s="66">
        <v>-2.12E-2</v>
      </c>
      <c r="W346" s="66">
        <v>6.3E-3</v>
      </c>
      <c r="X346" s="1">
        <v>416800</v>
      </c>
      <c r="Y346" s="1">
        <v>2238327</v>
      </c>
      <c r="Z346" s="1">
        <v>1497533</v>
      </c>
      <c r="AA346" t="s">
        <v>406</v>
      </c>
      <c r="AB346" t="s">
        <v>407</v>
      </c>
      <c r="AC346">
        <v>17.010000000000002</v>
      </c>
      <c r="AD346">
        <v>1.38</v>
      </c>
      <c r="AE346">
        <v>2.95</v>
      </c>
      <c r="AF346" t="s">
        <v>230</v>
      </c>
      <c r="AG346" s="1">
        <v>10400</v>
      </c>
      <c r="AH346" s="36">
        <v>5349</v>
      </c>
      <c r="AI346">
        <v>400</v>
      </c>
      <c r="AJ346" s="36">
        <v>5348</v>
      </c>
      <c r="AK346">
        <v>200</v>
      </c>
      <c r="AL346" s="2">
        <v>0.625</v>
      </c>
      <c r="AN346" t="s">
        <v>298</v>
      </c>
      <c r="AO346" t="s">
        <v>395</v>
      </c>
      <c r="AQ346" t="str">
        <f t="shared" si="5"/>
        <v/>
      </c>
    </row>
    <row r="347" spans="1:43">
      <c r="A347" s="8">
        <v>46174</v>
      </c>
      <c r="B347">
        <v>3942.14</v>
      </c>
      <c r="C347">
        <v>-0.38</v>
      </c>
      <c r="D347">
        <v>66980</v>
      </c>
      <c r="E347">
        <v>0.77</v>
      </c>
      <c r="F347" s="7">
        <v>6594</v>
      </c>
      <c r="G347" t="s">
        <v>69</v>
      </c>
      <c r="H347">
        <v>0</v>
      </c>
      <c r="I347" t="s">
        <v>288</v>
      </c>
      <c r="J347" t="s">
        <v>289</v>
      </c>
      <c r="K347" t="s">
        <v>295</v>
      </c>
      <c r="L347" s="36">
        <v>2902</v>
      </c>
      <c r="M347">
        <v>110</v>
      </c>
      <c r="N347" s="66">
        <v>3.9399999999999998E-2</v>
      </c>
      <c r="O347" s="36">
        <v>2792</v>
      </c>
      <c r="P347" s="66">
        <v>3.9300000000000002E-2</v>
      </c>
      <c r="Q347" s="36">
        <v>2800</v>
      </c>
      <c r="R347" s="36">
        <v>2922</v>
      </c>
      <c r="S347" s="36">
        <v>2759</v>
      </c>
      <c r="T347" s="66">
        <v>3.6400000000000002E-2</v>
      </c>
      <c r="U347" s="66">
        <v>2.7900000000000001E-2</v>
      </c>
      <c r="V347" s="66">
        <v>-6.7999999999999996E-3</v>
      </c>
      <c r="W347" s="66">
        <v>5.1799999999999999E-2</v>
      </c>
      <c r="X347" s="1">
        <v>7158100</v>
      </c>
      <c r="Y347" s="1">
        <v>20387138</v>
      </c>
      <c r="Z347" s="1">
        <v>3460835</v>
      </c>
      <c r="AA347" t="s">
        <v>408</v>
      </c>
      <c r="AB347" t="s">
        <v>409</v>
      </c>
      <c r="AC347">
        <v>41.57</v>
      </c>
      <c r="AD347">
        <v>1.89</v>
      </c>
      <c r="AE347">
        <v>0</v>
      </c>
      <c r="AF347" t="s">
        <v>230</v>
      </c>
      <c r="AG347" s="1">
        <v>92700</v>
      </c>
      <c r="AH347" s="36">
        <v>2902</v>
      </c>
      <c r="AI347">
        <v>700</v>
      </c>
      <c r="AJ347" s="36">
        <v>2901</v>
      </c>
      <c r="AK347" s="1">
        <v>2600</v>
      </c>
      <c r="AL347" s="2">
        <v>0.625</v>
      </c>
      <c r="AN347" t="s">
        <v>298</v>
      </c>
      <c r="AO347" t="s">
        <v>344</v>
      </c>
      <c r="AQ347" t="str">
        <f t="shared" si="5"/>
        <v/>
      </c>
    </row>
    <row r="348" spans="1:43">
      <c r="A348" s="8">
        <v>46174</v>
      </c>
      <c r="B348">
        <v>3942.14</v>
      </c>
      <c r="C348">
        <v>-0.38</v>
      </c>
      <c r="D348">
        <v>66980</v>
      </c>
      <c r="E348">
        <v>0.77</v>
      </c>
      <c r="F348" s="7">
        <v>6674</v>
      </c>
      <c r="G348" t="s">
        <v>70</v>
      </c>
      <c r="H348">
        <v>0</v>
      </c>
      <c r="I348" t="s">
        <v>288</v>
      </c>
      <c r="J348" t="s">
        <v>289</v>
      </c>
      <c r="K348" t="s">
        <v>290</v>
      </c>
      <c r="L348" s="36">
        <v>6405</v>
      </c>
      <c r="M348">
        <v>-155</v>
      </c>
      <c r="N348" s="66">
        <v>-2.3599999999999999E-2</v>
      </c>
      <c r="O348" s="36">
        <v>6560</v>
      </c>
      <c r="P348" s="66">
        <v>-2.3599999999999999E-2</v>
      </c>
      <c r="Q348" s="36">
        <v>6472</v>
      </c>
      <c r="R348" s="36">
        <v>6497</v>
      </c>
      <c r="S348" s="36">
        <v>6334</v>
      </c>
      <c r="T348" s="66">
        <v>-1.03E-2</v>
      </c>
      <c r="U348" s="66">
        <v>2.8999999999999998E-3</v>
      </c>
      <c r="V348" s="66">
        <v>-1.41E-2</v>
      </c>
      <c r="W348" s="66">
        <v>1.12E-2</v>
      </c>
      <c r="X348" s="1">
        <v>437000</v>
      </c>
      <c r="Y348" s="1">
        <v>2799757</v>
      </c>
      <c r="Z348" s="1">
        <v>643359</v>
      </c>
      <c r="AA348" t="s">
        <v>410</v>
      </c>
      <c r="AB348" t="s">
        <v>411</v>
      </c>
      <c r="AC348">
        <v>17.84</v>
      </c>
      <c r="AD348">
        <v>1.62</v>
      </c>
      <c r="AE348">
        <v>1.53</v>
      </c>
      <c r="AF348" t="s">
        <v>230</v>
      </c>
      <c r="AG348" s="1">
        <v>18200</v>
      </c>
      <c r="AH348" s="36">
        <v>6407</v>
      </c>
      <c r="AI348">
        <v>200</v>
      </c>
      <c r="AJ348" s="36">
        <v>6403</v>
      </c>
      <c r="AK348">
        <v>500</v>
      </c>
      <c r="AL348" s="2">
        <v>0.62430555555555556</v>
      </c>
      <c r="AM348" s="3">
        <v>46155</v>
      </c>
      <c r="AN348" t="s">
        <v>298</v>
      </c>
      <c r="AO348" t="s">
        <v>344</v>
      </c>
      <c r="AQ348" t="str">
        <f t="shared" si="5"/>
        <v/>
      </c>
    </row>
    <row r="349" spans="1:43">
      <c r="A349" s="8">
        <v>46174</v>
      </c>
      <c r="B349">
        <v>3942.14</v>
      </c>
      <c r="C349">
        <v>-0.38</v>
      </c>
      <c r="D349">
        <v>66980</v>
      </c>
      <c r="E349">
        <v>0.77</v>
      </c>
      <c r="F349" s="7">
        <v>6758</v>
      </c>
      <c r="G349" t="s">
        <v>71</v>
      </c>
      <c r="H349">
        <v>0</v>
      </c>
      <c r="I349" t="s">
        <v>288</v>
      </c>
      <c r="J349" t="s">
        <v>289</v>
      </c>
      <c r="K349" t="s">
        <v>295</v>
      </c>
      <c r="L349" s="36">
        <v>3541</v>
      </c>
      <c r="M349">
        <v>97</v>
      </c>
      <c r="N349" s="66">
        <v>2.8199999999999999E-2</v>
      </c>
      <c r="O349" s="36">
        <v>3444</v>
      </c>
      <c r="P349" s="66">
        <v>2.81E-2</v>
      </c>
      <c r="Q349" s="36">
        <v>3471</v>
      </c>
      <c r="R349" s="36">
        <v>3604</v>
      </c>
      <c r="S349" s="36">
        <v>3457</v>
      </c>
      <c r="T349" s="66">
        <v>2.01E-2</v>
      </c>
      <c r="U349" s="66">
        <v>-1.0800000000000001E-2</v>
      </c>
      <c r="V349" s="66">
        <v>-1.7399999999999999E-2</v>
      </c>
      <c r="W349" s="66">
        <v>2.4199999999999999E-2</v>
      </c>
      <c r="X349" s="1">
        <v>14358900</v>
      </c>
      <c r="Y349" s="1">
        <v>50938684</v>
      </c>
      <c r="Z349" s="1">
        <v>21123185</v>
      </c>
      <c r="AA349" t="s">
        <v>412</v>
      </c>
      <c r="AB349" t="s">
        <v>413</v>
      </c>
      <c r="AC349">
        <v>18.03</v>
      </c>
      <c r="AD349">
        <v>2.57</v>
      </c>
      <c r="AE349">
        <v>0.99</v>
      </c>
      <c r="AF349" t="s">
        <v>230</v>
      </c>
      <c r="AG349" s="1">
        <v>517600</v>
      </c>
      <c r="AH349" s="36">
        <v>3542</v>
      </c>
      <c r="AI349" s="1">
        <v>4100</v>
      </c>
      <c r="AJ349" s="36">
        <v>3541</v>
      </c>
      <c r="AK349" s="1">
        <v>6800</v>
      </c>
      <c r="AL349" s="2">
        <v>0.625</v>
      </c>
      <c r="AM349" s="3">
        <v>46150</v>
      </c>
      <c r="AN349" t="s">
        <v>298</v>
      </c>
      <c r="AO349" t="s">
        <v>344</v>
      </c>
      <c r="AQ349" t="str">
        <f t="shared" si="5"/>
        <v/>
      </c>
    </row>
    <row r="350" spans="1:43">
      <c r="A350" s="8">
        <v>46174</v>
      </c>
      <c r="B350">
        <v>3942.14</v>
      </c>
      <c r="C350">
        <v>-0.38</v>
      </c>
      <c r="D350">
        <v>66980</v>
      </c>
      <c r="E350">
        <v>0.77</v>
      </c>
      <c r="F350" s="7">
        <v>6810</v>
      </c>
      <c r="G350" t="s">
        <v>72</v>
      </c>
      <c r="H350">
        <v>0</v>
      </c>
      <c r="I350" t="s">
        <v>288</v>
      </c>
      <c r="J350" t="s">
        <v>289</v>
      </c>
      <c r="K350" t="s">
        <v>290</v>
      </c>
      <c r="L350" s="36">
        <v>1981</v>
      </c>
      <c r="M350">
        <v>39</v>
      </c>
      <c r="N350" s="66">
        <v>2.01E-2</v>
      </c>
      <c r="O350" s="36">
        <v>1942</v>
      </c>
      <c r="P350" s="66">
        <v>0.02</v>
      </c>
      <c r="Q350" s="36">
        <v>1982</v>
      </c>
      <c r="R350" s="36">
        <v>1998</v>
      </c>
      <c r="S350" s="36">
        <v>1956</v>
      </c>
      <c r="T350" s="66">
        <v>-5.0000000000000001E-4</v>
      </c>
      <c r="U350" s="66">
        <v>2.5000000000000001E-3</v>
      </c>
      <c r="V350" s="66">
        <v>-8.5000000000000006E-3</v>
      </c>
      <c r="W350" s="66">
        <v>1.2699999999999999E-2</v>
      </c>
      <c r="X350" s="1">
        <v>218900</v>
      </c>
      <c r="Y350" s="1">
        <v>433039</v>
      </c>
      <c r="Z350" s="1">
        <v>80555</v>
      </c>
      <c r="AA350" t="s">
        <v>414</v>
      </c>
      <c r="AB350" t="s">
        <v>415</v>
      </c>
      <c r="AC350">
        <v>10.89</v>
      </c>
      <c r="AD350">
        <v>0.83</v>
      </c>
      <c r="AE350">
        <v>2.83</v>
      </c>
      <c r="AF350" t="s">
        <v>230</v>
      </c>
      <c r="AG350" s="1">
        <v>26100</v>
      </c>
      <c r="AH350" s="36">
        <v>1982</v>
      </c>
      <c r="AI350">
        <v>900</v>
      </c>
      <c r="AJ350" s="36">
        <v>1980</v>
      </c>
      <c r="AK350" s="1">
        <v>1100</v>
      </c>
      <c r="AL350" s="2">
        <v>0.62430555555555556</v>
      </c>
      <c r="AN350" t="s">
        <v>298</v>
      </c>
      <c r="AO350" t="s">
        <v>344</v>
      </c>
      <c r="AQ350" t="str">
        <f t="shared" si="5"/>
        <v/>
      </c>
    </row>
    <row r="351" spans="1:43">
      <c r="A351" s="8">
        <v>46174</v>
      </c>
      <c r="B351">
        <v>3942.14</v>
      </c>
      <c r="C351">
        <v>-0.38</v>
      </c>
      <c r="D351">
        <v>66980</v>
      </c>
      <c r="E351">
        <v>0.77</v>
      </c>
      <c r="F351" s="7">
        <v>6841</v>
      </c>
      <c r="G351" t="s">
        <v>73</v>
      </c>
      <c r="H351">
        <v>0</v>
      </c>
      <c r="I351" t="s">
        <v>288</v>
      </c>
      <c r="J351" t="s">
        <v>289</v>
      </c>
      <c r="K351" t="s">
        <v>295</v>
      </c>
      <c r="L351" s="36">
        <v>5077</v>
      </c>
      <c r="M351">
        <v>76</v>
      </c>
      <c r="N351" s="66">
        <v>1.52E-2</v>
      </c>
      <c r="O351" s="36">
        <v>5001</v>
      </c>
      <c r="P351" s="66">
        <v>1.5100000000000001E-2</v>
      </c>
      <c r="Q351" s="36">
        <v>4958</v>
      </c>
      <c r="R351" s="36">
        <v>5113</v>
      </c>
      <c r="S351" s="36">
        <v>4902</v>
      </c>
      <c r="T351" s="66">
        <v>2.4E-2</v>
      </c>
      <c r="U351" s="66">
        <v>-2.5000000000000001E-3</v>
      </c>
      <c r="V351" s="66">
        <v>-7.0000000000000001E-3</v>
      </c>
      <c r="W351" s="66">
        <v>3.56E-2</v>
      </c>
      <c r="X351" s="1">
        <v>764600</v>
      </c>
      <c r="Y351" s="1">
        <v>3838294</v>
      </c>
      <c r="Z351" s="1">
        <v>1305810</v>
      </c>
      <c r="AA351" t="s">
        <v>416</v>
      </c>
      <c r="AB351" t="s">
        <v>417</v>
      </c>
      <c r="AC351">
        <v>22.1</v>
      </c>
      <c r="AD351">
        <v>2.48</v>
      </c>
      <c r="AE351">
        <v>1.81</v>
      </c>
      <c r="AF351" t="s">
        <v>230</v>
      </c>
      <c r="AG351" s="1">
        <v>11100</v>
      </c>
      <c r="AH351" s="36">
        <v>5080</v>
      </c>
      <c r="AI351">
        <v>200</v>
      </c>
      <c r="AJ351" s="36">
        <v>5077</v>
      </c>
      <c r="AK351">
        <v>900</v>
      </c>
      <c r="AL351" s="2">
        <v>0.62430555555555556</v>
      </c>
      <c r="AM351" s="3">
        <v>46149</v>
      </c>
      <c r="AN351" t="s">
        <v>298</v>
      </c>
      <c r="AO351" t="s">
        <v>344</v>
      </c>
      <c r="AQ351" t="str">
        <f t="shared" si="5"/>
        <v/>
      </c>
    </row>
    <row r="352" spans="1:43">
      <c r="A352" s="8">
        <v>46174</v>
      </c>
      <c r="B352">
        <v>3942.14</v>
      </c>
      <c r="C352">
        <v>-0.38</v>
      </c>
      <c r="D352">
        <v>66980</v>
      </c>
      <c r="E352">
        <v>0.77</v>
      </c>
      <c r="F352" s="7">
        <v>6890</v>
      </c>
      <c r="G352" t="s">
        <v>74</v>
      </c>
      <c r="H352">
        <v>0</v>
      </c>
      <c r="I352" t="s">
        <v>314</v>
      </c>
      <c r="J352" t="s">
        <v>289</v>
      </c>
      <c r="K352" t="s">
        <v>295</v>
      </c>
      <c r="L352" s="36">
        <v>8150</v>
      </c>
      <c r="M352">
        <v>-540</v>
      </c>
      <c r="N352" s="66">
        <v>-6.2100000000000002E-2</v>
      </c>
      <c r="O352" s="36">
        <v>8690</v>
      </c>
      <c r="P352" s="66">
        <v>-6.2100000000000002E-2</v>
      </c>
      <c r="Q352" s="36">
        <v>8600</v>
      </c>
      <c r="R352" s="36">
        <v>8740</v>
      </c>
      <c r="S352" s="36">
        <v>7980</v>
      </c>
      <c r="T352" s="66">
        <v>-5.2299999999999999E-2</v>
      </c>
      <c r="U352" s="66">
        <v>1.1999999999999999E-3</v>
      </c>
      <c r="V352" s="66">
        <v>-6.7500000000000004E-2</v>
      </c>
      <c r="W352" s="66">
        <v>2.1299999999999999E-2</v>
      </c>
      <c r="X352" s="1">
        <v>962500</v>
      </c>
      <c r="Y352" s="1">
        <v>7980619</v>
      </c>
      <c r="Z352" s="1">
        <v>413023</v>
      </c>
      <c r="AA352" t="s">
        <v>418</v>
      </c>
      <c r="AB352" t="s">
        <v>419</v>
      </c>
      <c r="AC352">
        <v>17.86</v>
      </c>
      <c r="AD352">
        <v>1.47</v>
      </c>
      <c r="AE352">
        <v>2.4500000000000002</v>
      </c>
      <c r="AF352" t="s">
        <v>230</v>
      </c>
      <c r="AG352" s="1">
        <v>14100</v>
      </c>
      <c r="AH352" s="36">
        <v>8160</v>
      </c>
      <c r="AI352" s="1">
        <v>2200</v>
      </c>
      <c r="AJ352" s="36">
        <v>8150</v>
      </c>
      <c r="AK352" s="1">
        <v>1400</v>
      </c>
      <c r="AL352" s="2">
        <v>0.62430555555555556</v>
      </c>
      <c r="AM352" s="3">
        <v>46157</v>
      </c>
      <c r="AN352" t="s">
        <v>298</v>
      </c>
      <c r="AO352" t="s">
        <v>344</v>
      </c>
      <c r="AQ352" t="str">
        <f t="shared" si="5"/>
        <v/>
      </c>
    </row>
    <row r="353" spans="1:43">
      <c r="A353" s="8">
        <v>46174</v>
      </c>
      <c r="B353">
        <v>3942.14</v>
      </c>
      <c r="C353">
        <v>-0.38</v>
      </c>
      <c r="D353">
        <v>66980</v>
      </c>
      <c r="E353">
        <v>0.77</v>
      </c>
      <c r="F353" s="7">
        <v>6925</v>
      </c>
      <c r="G353" t="s">
        <v>75</v>
      </c>
      <c r="H353">
        <v>0</v>
      </c>
      <c r="I353" t="s">
        <v>288</v>
      </c>
      <c r="J353" t="s">
        <v>289</v>
      </c>
      <c r="K353" t="s">
        <v>295</v>
      </c>
      <c r="L353" s="36">
        <v>4058</v>
      </c>
      <c r="M353">
        <v>-98</v>
      </c>
      <c r="N353" s="66">
        <v>-2.3599999999999999E-2</v>
      </c>
      <c r="O353" s="36">
        <v>4156</v>
      </c>
      <c r="P353" s="66">
        <v>-2.35E-2</v>
      </c>
      <c r="Q353" s="36">
        <v>4131</v>
      </c>
      <c r="R353" s="36">
        <v>4132</v>
      </c>
      <c r="S353" s="36">
        <v>4010</v>
      </c>
      <c r="T353" s="66">
        <v>-1.7600000000000001E-2</v>
      </c>
      <c r="U353" s="66">
        <v>-7.4999999999999997E-3</v>
      </c>
      <c r="V353" s="66">
        <v>-1.7899999999999999E-2</v>
      </c>
      <c r="W353" s="66">
        <v>1.1900000000000001E-2</v>
      </c>
      <c r="X353" s="1">
        <v>362900</v>
      </c>
      <c r="Y353" s="1">
        <v>1473358</v>
      </c>
      <c r="Z353" s="1">
        <v>338843</v>
      </c>
      <c r="AA353" t="s">
        <v>420</v>
      </c>
      <c r="AB353" t="s">
        <v>421</v>
      </c>
      <c r="AC353">
        <v>30.67</v>
      </c>
      <c r="AD353">
        <v>1.63</v>
      </c>
      <c r="AE353">
        <v>1.72</v>
      </c>
      <c r="AF353" t="s">
        <v>230</v>
      </c>
      <c r="AG353" s="1">
        <v>8300</v>
      </c>
      <c r="AH353" s="36">
        <v>4059</v>
      </c>
      <c r="AI353">
        <v>100</v>
      </c>
      <c r="AJ353" s="36">
        <v>4057</v>
      </c>
      <c r="AK353">
        <v>400</v>
      </c>
      <c r="AL353" s="2">
        <v>0.625</v>
      </c>
      <c r="AM353" s="3">
        <v>46156</v>
      </c>
      <c r="AN353" t="s">
        <v>298</v>
      </c>
      <c r="AO353" t="s">
        <v>344</v>
      </c>
      <c r="AQ353" t="str">
        <f t="shared" si="5"/>
        <v/>
      </c>
    </row>
    <row r="354" spans="1:43">
      <c r="A354" s="8">
        <v>46174</v>
      </c>
      <c r="B354">
        <v>3942.14</v>
      </c>
      <c r="C354">
        <v>-0.38</v>
      </c>
      <c r="D354">
        <v>66980</v>
      </c>
      <c r="E354">
        <v>0.77</v>
      </c>
      <c r="F354" s="7">
        <v>6963</v>
      </c>
      <c r="G354" t="s">
        <v>76</v>
      </c>
      <c r="H354">
        <v>0</v>
      </c>
      <c r="I354" t="s">
        <v>288</v>
      </c>
      <c r="J354" t="s">
        <v>289</v>
      </c>
      <c r="K354" t="s">
        <v>290</v>
      </c>
      <c r="L354" s="36">
        <v>5214</v>
      </c>
      <c r="M354">
        <v>-244</v>
      </c>
      <c r="N354" s="66">
        <v>-4.4699999999999997E-2</v>
      </c>
      <c r="O354" s="36">
        <v>5458</v>
      </c>
      <c r="P354" s="66">
        <v>-4.4699999999999997E-2</v>
      </c>
      <c r="Q354" s="36">
        <v>5258</v>
      </c>
      <c r="R354" s="36">
        <v>5383</v>
      </c>
      <c r="S354" s="36">
        <v>5167</v>
      </c>
      <c r="T354" s="66">
        <v>-8.3000000000000001E-3</v>
      </c>
      <c r="U354" s="66">
        <v>-2.4299999999999999E-2</v>
      </c>
      <c r="V354" s="66">
        <v>-3.1300000000000001E-2</v>
      </c>
      <c r="W354" s="66">
        <v>8.9999999999999993E-3</v>
      </c>
      <c r="X354" s="1">
        <v>5992800</v>
      </c>
      <c r="Y354" s="1">
        <v>31513413</v>
      </c>
      <c r="Z354" s="1">
        <v>2105204</v>
      </c>
      <c r="AA354" t="s">
        <v>547</v>
      </c>
      <c r="AB354" t="s">
        <v>423</v>
      </c>
      <c r="AC354">
        <v>69.42</v>
      </c>
      <c r="AD354">
        <v>2.65</v>
      </c>
      <c r="AE354">
        <v>0.96</v>
      </c>
      <c r="AF354" t="s">
        <v>230</v>
      </c>
      <c r="AG354" s="1">
        <v>68600</v>
      </c>
      <c r="AH354" s="36">
        <v>5215</v>
      </c>
      <c r="AI354">
        <v>500</v>
      </c>
      <c r="AJ354" s="36">
        <v>5214</v>
      </c>
      <c r="AK354">
        <v>800</v>
      </c>
      <c r="AL354" s="2">
        <v>0.625</v>
      </c>
      <c r="AM354" s="3">
        <v>46154</v>
      </c>
      <c r="AN354" t="s">
        <v>298</v>
      </c>
      <c r="AO354" t="s">
        <v>344</v>
      </c>
      <c r="AQ354" t="str">
        <f t="shared" si="5"/>
        <v/>
      </c>
    </row>
    <row r="355" spans="1:43">
      <c r="A355" s="8">
        <v>46174</v>
      </c>
      <c r="B355">
        <v>3942.14</v>
      </c>
      <c r="C355">
        <v>-0.38</v>
      </c>
      <c r="D355">
        <v>66980</v>
      </c>
      <c r="E355">
        <v>0.77</v>
      </c>
      <c r="F355" s="7">
        <v>7011</v>
      </c>
      <c r="G355" t="s">
        <v>77</v>
      </c>
      <c r="H355">
        <v>0</v>
      </c>
      <c r="I355" t="s">
        <v>288</v>
      </c>
      <c r="J355" t="s">
        <v>289</v>
      </c>
      <c r="K355" t="s">
        <v>290</v>
      </c>
      <c r="L355" s="36">
        <v>3630</v>
      </c>
      <c r="M355">
        <v>-176</v>
      </c>
      <c r="N355" s="66">
        <v>-4.6199999999999998E-2</v>
      </c>
      <c r="O355" s="36">
        <v>3806</v>
      </c>
      <c r="P355" s="66">
        <v>-4.6199999999999998E-2</v>
      </c>
      <c r="Q355" s="36">
        <v>3820</v>
      </c>
      <c r="R355" s="36">
        <v>3859</v>
      </c>
      <c r="S355" s="36">
        <v>3612</v>
      </c>
      <c r="T355" s="66">
        <v>-4.9700000000000001E-2</v>
      </c>
      <c r="U355" s="66">
        <v>-2.7000000000000001E-3</v>
      </c>
      <c r="V355" s="66">
        <v>-5.9299999999999999E-2</v>
      </c>
      <c r="W355" s="66">
        <v>4.8999999999999998E-3</v>
      </c>
      <c r="X355" s="1">
        <v>23816400</v>
      </c>
      <c r="Y355" s="1">
        <v>87802644</v>
      </c>
      <c r="Z355" s="1">
        <v>12246341</v>
      </c>
      <c r="AA355" t="s">
        <v>424</v>
      </c>
      <c r="AB355" t="s">
        <v>548</v>
      </c>
      <c r="AC355">
        <v>32.090000000000003</v>
      </c>
      <c r="AD355">
        <v>3.94</v>
      </c>
      <c r="AE355">
        <v>0.8</v>
      </c>
      <c r="AF355" t="s">
        <v>230</v>
      </c>
      <c r="AG355" s="1">
        <v>670500</v>
      </c>
      <c r="AH355" s="36">
        <v>3630</v>
      </c>
      <c r="AI355" s="1">
        <v>11400</v>
      </c>
      <c r="AJ355" s="36">
        <v>3629</v>
      </c>
      <c r="AK355" s="1">
        <v>3000</v>
      </c>
      <c r="AL355" s="2">
        <v>0.625</v>
      </c>
      <c r="AM355" s="3">
        <v>46154</v>
      </c>
      <c r="AN355" t="s">
        <v>298</v>
      </c>
      <c r="AO355" t="s">
        <v>395</v>
      </c>
      <c r="AQ355" t="str">
        <f t="shared" si="5"/>
        <v/>
      </c>
    </row>
    <row r="356" spans="1:43">
      <c r="A356" s="8">
        <v>46174</v>
      </c>
      <c r="B356">
        <v>3942.14</v>
      </c>
      <c r="C356">
        <v>-0.38</v>
      </c>
      <c r="D356">
        <v>66980</v>
      </c>
      <c r="E356">
        <v>0.77</v>
      </c>
      <c r="F356" s="7">
        <v>7013</v>
      </c>
      <c r="G356" t="s">
        <v>78</v>
      </c>
      <c r="H356">
        <v>0</v>
      </c>
      <c r="I356" t="s">
        <v>288</v>
      </c>
      <c r="J356" t="s">
        <v>289</v>
      </c>
      <c r="K356" t="s">
        <v>290</v>
      </c>
      <c r="L356" s="36">
        <v>2694</v>
      </c>
      <c r="M356">
        <v>-72.5</v>
      </c>
      <c r="N356" s="66">
        <v>-2.6200000000000001E-2</v>
      </c>
      <c r="O356" s="36">
        <v>2766.5</v>
      </c>
      <c r="P356" s="66">
        <v>-2.6200000000000001E-2</v>
      </c>
      <c r="Q356" s="36">
        <v>2729.5</v>
      </c>
      <c r="R356" s="36">
        <v>2755</v>
      </c>
      <c r="S356" s="36">
        <v>2653.5</v>
      </c>
      <c r="T356" s="66">
        <v>-1.2999999999999999E-2</v>
      </c>
      <c r="U356" s="66">
        <v>5.4999999999999997E-3</v>
      </c>
      <c r="V356" s="66">
        <v>-2.2100000000000002E-2</v>
      </c>
      <c r="W356" s="66">
        <v>1.52E-2</v>
      </c>
      <c r="X356" s="1">
        <v>13673400</v>
      </c>
      <c r="Y356" s="1">
        <v>36896896</v>
      </c>
      <c r="Z356" s="1">
        <v>2916954</v>
      </c>
      <c r="AA356" t="s">
        <v>426</v>
      </c>
      <c r="AB356" t="s">
        <v>427</v>
      </c>
      <c r="AC356">
        <v>17.309999999999999</v>
      </c>
      <c r="AD356">
        <v>4.37</v>
      </c>
      <c r="AE356">
        <v>0.85</v>
      </c>
      <c r="AF356" t="s">
        <v>230</v>
      </c>
      <c r="AG356" s="1">
        <v>599300</v>
      </c>
      <c r="AH356" s="36">
        <v>2694</v>
      </c>
      <c r="AI356">
        <v>500</v>
      </c>
      <c r="AJ356" s="36">
        <v>2693.5</v>
      </c>
      <c r="AK356" s="1">
        <v>1100</v>
      </c>
      <c r="AL356" s="2">
        <v>0.625</v>
      </c>
      <c r="AM356" s="3">
        <v>46150</v>
      </c>
      <c r="AN356" t="s">
        <v>298</v>
      </c>
      <c r="AO356" t="s">
        <v>395</v>
      </c>
      <c r="AQ356" t="str">
        <f t="shared" si="5"/>
        <v/>
      </c>
    </row>
    <row r="357" spans="1:43">
      <c r="A357" s="8">
        <v>46174</v>
      </c>
      <c r="B357">
        <v>3942.14</v>
      </c>
      <c r="C357">
        <v>-0.38</v>
      </c>
      <c r="D357">
        <v>66980</v>
      </c>
      <c r="E357">
        <v>0.77</v>
      </c>
      <c r="F357" s="7">
        <v>7047</v>
      </c>
      <c r="G357" t="s">
        <v>79</v>
      </c>
      <c r="H357">
        <v>0</v>
      </c>
      <c r="I357" t="s">
        <v>347</v>
      </c>
      <c r="J357" t="s">
        <v>289</v>
      </c>
      <c r="K357" t="s">
        <v>295</v>
      </c>
      <c r="L357" s="36">
        <v>2196</v>
      </c>
      <c r="M357">
        <v>32</v>
      </c>
      <c r="N357" s="66">
        <v>1.4800000000000001E-2</v>
      </c>
      <c r="O357" s="36">
        <v>2164</v>
      </c>
      <c r="P357" s="66">
        <v>1.47E-2</v>
      </c>
      <c r="Q357" s="36">
        <v>2187</v>
      </c>
      <c r="R357" s="36">
        <v>2206</v>
      </c>
      <c r="S357" s="36">
        <v>2092</v>
      </c>
      <c r="T357" s="66">
        <v>4.1000000000000003E-3</v>
      </c>
      <c r="U357" s="66">
        <v>2.3199999999999998E-2</v>
      </c>
      <c r="V357" s="66">
        <v>-4.4999999999999997E-3</v>
      </c>
      <c r="W357" s="66">
        <v>4.9700000000000001E-2</v>
      </c>
      <c r="X357" s="1">
        <v>306700</v>
      </c>
      <c r="Y357" s="1">
        <v>658837</v>
      </c>
      <c r="Z357" s="1">
        <v>31174</v>
      </c>
      <c r="AA357" t="s">
        <v>428</v>
      </c>
      <c r="AB357" t="s">
        <v>429</v>
      </c>
      <c r="AC357">
        <v>8.6999999999999993</v>
      </c>
      <c r="AD357">
        <v>2.73</v>
      </c>
      <c r="AE357">
        <v>0.59</v>
      </c>
      <c r="AF357" t="s">
        <v>230</v>
      </c>
      <c r="AG357" s="1">
        <v>2100</v>
      </c>
      <c r="AH357" s="36">
        <v>2198</v>
      </c>
      <c r="AI357">
        <v>300</v>
      </c>
      <c r="AJ357" s="36">
        <v>2195</v>
      </c>
      <c r="AK357">
        <v>100</v>
      </c>
      <c r="AL357" s="2">
        <v>0.62430555555555556</v>
      </c>
      <c r="AM357" s="3">
        <v>46157</v>
      </c>
      <c r="AN357" t="s">
        <v>298</v>
      </c>
      <c r="AO357" t="s">
        <v>313</v>
      </c>
      <c r="AQ357" t="str">
        <f t="shared" si="5"/>
        <v/>
      </c>
    </row>
    <row r="358" spans="1:43">
      <c r="A358" s="8">
        <v>46174</v>
      </c>
      <c r="B358">
        <v>3942.14</v>
      </c>
      <c r="C358">
        <v>-0.38</v>
      </c>
      <c r="D358">
        <v>66980</v>
      </c>
      <c r="E358">
        <v>0.77</v>
      </c>
      <c r="F358" s="7">
        <v>7084</v>
      </c>
      <c r="G358" t="s">
        <v>80</v>
      </c>
      <c r="H358">
        <v>0</v>
      </c>
      <c r="I358" t="s">
        <v>347</v>
      </c>
      <c r="J358" t="s">
        <v>323</v>
      </c>
      <c r="K358" t="s">
        <v>290</v>
      </c>
      <c r="L358" s="36">
        <v>2279</v>
      </c>
      <c r="M358">
        <v>-82</v>
      </c>
      <c r="N358" s="66">
        <v>-3.4700000000000002E-2</v>
      </c>
      <c r="O358" s="36">
        <v>2361</v>
      </c>
      <c r="P358" s="66">
        <v>-3.4700000000000002E-2</v>
      </c>
      <c r="Q358" s="36">
        <v>2351</v>
      </c>
      <c r="R358" s="36">
        <v>2351</v>
      </c>
      <c r="S358" s="36">
        <v>2235</v>
      </c>
      <c r="T358" s="66">
        <v>-3.0599999999999999E-2</v>
      </c>
      <c r="U358" s="66">
        <v>-9.1000000000000004E-3</v>
      </c>
      <c r="V358" s="66">
        <v>-3.0599999999999999E-2</v>
      </c>
      <c r="W358" s="66">
        <v>1.9599999999999999E-2</v>
      </c>
      <c r="X358" s="1">
        <v>9000</v>
      </c>
      <c r="Y358" s="1">
        <v>20429</v>
      </c>
      <c r="Z358" s="1">
        <v>7428</v>
      </c>
      <c r="AA358" t="s">
        <v>430</v>
      </c>
      <c r="AB358" t="s">
        <v>431</v>
      </c>
      <c r="AC358">
        <v>19.739999999999998</v>
      </c>
      <c r="AD358">
        <v>1.18</v>
      </c>
      <c r="AE358">
        <v>4.17</v>
      </c>
      <c r="AF358">
        <v>0.4</v>
      </c>
      <c r="AG358">
        <v>300</v>
      </c>
      <c r="AH358" s="36">
        <v>2277</v>
      </c>
      <c r="AI358">
        <v>300</v>
      </c>
      <c r="AJ358" s="36">
        <v>2236</v>
      </c>
      <c r="AK358">
        <v>100</v>
      </c>
      <c r="AL358" s="2">
        <v>0.54166666666666663</v>
      </c>
      <c r="AM358" s="3">
        <v>46160</v>
      </c>
      <c r="AN358" t="s">
        <v>298</v>
      </c>
      <c r="AO358" t="s">
        <v>313</v>
      </c>
      <c r="AQ358" t="str">
        <f t="shared" si="5"/>
        <v/>
      </c>
    </row>
    <row r="359" spans="1:43">
      <c r="A359" s="8">
        <v>46174</v>
      </c>
      <c r="B359">
        <v>3942.14</v>
      </c>
      <c r="C359">
        <v>-0.38</v>
      </c>
      <c r="D359">
        <v>66980</v>
      </c>
      <c r="E359">
        <v>0.77</v>
      </c>
      <c r="F359" s="7">
        <v>7182</v>
      </c>
      <c r="G359" t="s">
        <v>81</v>
      </c>
      <c r="H359">
        <v>0</v>
      </c>
      <c r="I359" t="s">
        <v>288</v>
      </c>
      <c r="J359" t="s">
        <v>289</v>
      </c>
      <c r="K359" t="s">
        <v>290</v>
      </c>
      <c r="L359" s="36">
        <v>2998.5</v>
      </c>
      <c r="M359">
        <v>-70.5</v>
      </c>
      <c r="N359" s="66">
        <v>-2.3E-2</v>
      </c>
      <c r="O359" s="36">
        <v>3069</v>
      </c>
      <c r="P359" s="66">
        <v>-2.29E-2</v>
      </c>
      <c r="Q359" s="36">
        <v>3022</v>
      </c>
      <c r="R359" s="36">
        <v>3035</v>
      </c>
      <c r="S359" s="36">
        <v>2988</v>
      </c>
      <c r="T359" s="66">
        <v>-7.7000000000000002E-3</v>
      </c>
      <c r="U359" s="66">
        <v>-2.3999999999999998E-3</v>
      </c>
      <c r="V359" s="66">
        <v>-1.2E-2</v>
      </c>
      <c r="W359" s="66">
        <v>3.5000000000000001E-3</v>
      </c>
      <c r="X359" s="1">
        <v>3788500</v>
      </c>
      <c r="Y359" s="1">
        <v>11401217</v>
      </c>
      <c r="Z359" s="1">
        <v>10722272</v>
      </c>
      <c r="AA359" t="s">
        <v>432</v>
      </c>
      <c r="AB359" t="s">
        <v>433</v>
      </c>
      <c r="AC359">
        <v>17.89</v>
      </c>
      <c r="AD359">
        <v>1.1499999999999999</v>
      </c>
      <c r="AE359">
        <v>2.8</v>
      </c>
      <c r="AF359" t="s">
        <v>230</v>
      </c>
      <c r="AG359" s="1">
        <v>288300</v>
      </c>
      <c r="AH359" s="36">
        <v>2999.5</v>
      </c>
      <c r="AI359">
        <v>700</v>
      </c>
      <c r="AJ359" s="36">
        <v>2998.5</v>
      </c>
      <c r="AK359">
        <v>800</v>
      </c>
      <c r="AL359" s="2">
        <v>0.625</v>
      </c>
      <c r="AM359" s="3">
        <v>46157</v>
      </c>
      <c r="AN359" t="s">
        <v>298</v>
      </c>
      <c r="AO359" t="s">
        <v>434</v>
      </c>
      <c r="AQ359" t="str">
        <f t="shared" si="5"/>
        <v/>
      </c>
    </row>
    <row r="360" spans="1:43">
      <c r="A360" s="8">
        <v>46174</v>
      </c>
      <c r="B360">
        <v>3942.14</v>
      </c>
      <c r="C360">
        <v>-0.38</v>
      </c>
      <c r="D360">
        <v>66980</v>
      </c>
      <c r="E360">
        <v>0.77</v>
      </c>
      <c r="F360" s="7">
        <v>7203</v>
      </c>
      <c r="G360" t="s">
        <v>82</v>
      </c>
      <c r="H360">
        <v>0</v>
      </c>
      <c r="I360" t="s">
        <v>288</v>
      </c>
      <c r="J360" t="s">
        <v>289</v>
      </c>
      <c r="K360" t="s">
        <v>295</v>
      </c>
      <c r="L360" s="36">
        <v>2910</v>
      </c>
      <c r="M360">
        <v>-132</v>
      </c>
      <c r="N360" s="66">
        <v>-4.3400000000000001E-2</v>
      </c>
      <c r="O360" s="36">
        <v>3042</v>
      </c>
      <c r="P360" s="66">
        <v>-4.3299999999999998E-2</v>
      </c>
      <c r="Q360" s="36">
        <v>3006</v>
      </c>
      <c r="R360" s="36">
        <v>3009</v>
      </c>
      <c r="S360" s="36">
        <v>2891</v>
      </c>
      <c r="T360" s="66">
        <v>-3.1899999999999998E-2</v>
      </c>
      <c r="U360" s="66">
        <v>5.1000000000000004E-3</v>
      </c>
      <c r="V360" s="66">
        <v>-3.2899999999999999E-2</v>
      </c>
      <c r="W360" s="66">
        <v>6.4999999999999997E-3</v>
      </c>
      <c r="X360" s="1">
        <v>27112100</v>
      </c>
      <c r="Y360" s="1">
        <v>79115284</v>
      </c>
      <c r="Z360" s="1">
        <v>45963413</v>
      </c>
      <c r="AA360" t="s">
        <v>435</v>
      </c>
      <c r="AB360" t="s">
        <v>436</v>
      </c>
      <c r="AC360">
        <v>11.48</v>
      </c>
      <c r="AD360">
        <v>0.95</v>
      </c>
      <c r="AE360">
        <v>3.44</v>
      </c>
      <c r="AF360" t="s">
        <v>230</v>
      </c>
      <c r="AG360" s="1">
        <v>775600</v>
      </c>
      <c r="AH360" s="36">
        <v>2910.5</v>
      </c>
      <c r="AI360" s="1">
        <v>11000</v>
      </c>
      <c r="AJ360" s="36">
        <v>2910</v>
      </c>
      <c r="AK360" s="1">
        <v>8600</v>
      </c>
      <c r="AL360" s="2">
        <v>0.625</v>
      </c>
      <c r="AM360" s="3">
        <v>46150</v>
      </c>
      <c r="AN360" t="s">
        <v>298</v>
      </c>
      <c r="AO360" t="s">
        <v>437</v>
      </c>
      <c r="AQ360" t="str">
        <f t="shared" si="5"/>
        <v/>
      </c>
    </row>
    <row r="361" spans="1:43">
      <c r="A361" s="8">
        <v>46174</v>
      </c>
      <c r="B361">
        <v>3942.14</v>
      </c>
      <c r="C361">
        <v>-0.38</v>
      </c>
      <c r="D361">
        <v>66980</v>
      </c>
      <c r="E361">
        <v>0.77</v>
      </c>
      <c r="F361" s="7">
        <v>7213</v>
      </c>
      <c r="G361" t="s">
        <v>83</v>
      </c>
      <c r="H361">
        <v>0</v>
      </c>
      <c r="I361" t="s">
        <v>314</v>
      </c>
      <c r="J361" t="s">
        <v>289</v>
      </c>
      <c r="K361" t="s">
        <v>295</v>
      </c>
      <c r="L361">
        <v>586</v>
      </c>
      <c r="M361">
        <v>2</v>
      </c>
      <c r="N361" s="66">
        <v>3.3999999999999998E-3</v>
      </c>
      <c r="O361">
        <v>584</v>
      </c>
      <c r="P361" s="66">
        <v>3.3999999999999998E-3</v>
      </c>
      <c r="Q361">
        <v>585</v>
      </c>
      <c r="R361">
        <v>610</v>
      </c>
      <c r="S361">
        <v>585</v>
      </c>
      <c r="T361" s="66">
        <v>1.6999999999999999E-3</v>
      </c>
      <c r="U361" s="66">
        <v>-2.81E-2</v>
      </c>
      <c r="V361" s="66">
        <v>-3.9300000000000002E-2</v>
      </c>
      <c r="W361" s="66">
        <v>1.6999999999999999E-3</v>
      </c>
      <c r="X361" s="1">
        <v>30700</v>
      </c>
      <c r="Y361" s="1">
        <v>18397</v>
      </c>
      <c r="Z361" s="1">
        <v>9312</v>
      </c>
      <c r="AA361" t="s">
        <v>524</v>
      </c>
      <c r="AB361" t="s">
        <v>439</v>
      </c>
      <c r="AC361">
        <v>6.97</v>
      </c>
      <c r="AD361">
        <v>0.82</v>
      </c>
      <c r="AE361">
        <v>4.4400000000000004</v>
      </c>
      <c r="AF361">
        <v>0.3</v>
      </c>
      <c r="AG361">
        <v>800</v>
      </c>
      <c r="AH361">
        <v>587</v>
      </c>
      <c r="AI361">
        <v>300</v>
      </c>
      <c r="AJ361">
        <v>585</v>
      </c>
      <c r="AK361" s="1">
        <v>1000</v>
      </c>
      <c r="AL361" s="2">
        <v>0.61944444444444446</v>
      </c>
      <c r="AM361" s="3">
        <v>46153</v>
      </c>
      <c r="AN361" t="s">
        <v>298</v>
      </c>
      <c r="AO361" t="s">
        <v>437</v>
      </c>
      <c r="AQ361" t="str">
        <f t="shared" si="5"/>
        <v/>
      </c>
    </row>
    <row r="362" spans="1:43">
      <c r="A362" s="8">
        <v>46174</v>
      </c>
      <c r="B362">
        <v>3942.14</v>
      </c>
      <c r="C362">
        <v>-0.38</v>
      </c>
      <c r="D362">
        <v>66980</v>
      </c>
      <c r="E362">
        <v>0.77</v>
      </c>
      <c r="F362" s="7">
        <v>7220</v>
      </c>
      <c r="G362" t="s">
        <v>84</v>
      </c>
      <c r="H362">
        <v>0</v>
      </c>
      <c r="I362" t="s">
        <v>288</v>
      </c>
      <c r="J362" t="s">
        <v>289</v>
      </c>
      <c r="K362" t="s">
        <v>295</v>
      </c>
      <c r="L362" s="36">
        <v>9430</v>
      </c>
      <c r="M362">
        <v>-30</v>
      </c>
      <c r="N362" s="66">
        <v>-3.2000000000000002E-3</v>
      </c>
      <c r="O362" s="36">
        <v>9460</v>
      </c>
      <c r="P362" s="66">
        <v>-3.0999999999999999E-3</v>
      </c>
      <c r="Q362" s="36">
        <v>9400</v>
      </c>
      <c r="R362" s="36">
        <v>10550</v>
      </c>
      <c r="S362" s="36">
        <v>9130</v>
      </c>
      <c r="T362" s="66">
        <v>3.0999999999999999E-3</v>
      </c>
      <c r="U362" s="66">
        <v>-8.2600000000000007E-2</v>
      </c>
      <c r="V362" s="66">
        <v>-0.1061</v>
      </c>
      <c r="W362" s="66">
        <v>3.2800000000000003E-2</v>
      </c>
      <c r="X362" s="1">
        <v>5470100</v>
      </c>
      <c r="Y362" s="1">
        <v>53969589</v>
      </c>
      <c r="Z362" s="1">
        <v>618436</v>
      </c>
      <c r="AA362" t="s">
        <v>549</v>
      </c>
      <c r="AB362" t="s">
        <v>441</v>
      </c>
      <c r="AC362">
        <v>95.06</v>
      </c>
      <c r="AD362">
        <v>5.0599999999999996</v>
      </c>
      <c r="AE362">
        <v>0.42</v>
      </c>
      <c r="AF362" t="s">
        <v>230</v>
      </c>
      <c r="AG362" s="1">
        <v>7100</v>
      </c>
      <c r="AH362" s="36">
        <v>9430</v>
      </c>
      <c r="AI362">
        <v>800</v>
      </c>
      <c r="AJ362" s="36">
        <v>9420</v>
      </c>
      <c r="AK362" s="1">
        <v>1100</v>
      </c>
      <c r="AL362" s="2">
        <v>0.625</v>
      </c>
      <c r="AM362" s="3">
        <v>46154</v>
      </c>
      <c r="AN362" t="s">
        <v>298</v>
      </c>
      <c r="AO362" t="s">
        <v>437</v>
      </c>
      <c r="AQ362" t="str">
        <f t="shared" si="5"/>
        <v/>
      </c>
    </row>
    <row r="363" spans="1:43">
      <c r="A363" s="8">
        <v>46174</v>
      </c>
      <c r="B363">
        <v>3942.14</v>
      </c>
      <c r="C363">
        <v>-0.38</v>
      </c>
      <c r="D363">
        <v>66980</v>
      </c>
      <c r="E363">
        <v>0.77</v>
      </c>
      <c r="F363" s="7">
        <v>7269</v>
      </c>
      <c r="G363" t="s">
        <v>85</v>
      </c>
      <c r="H363">
        <v>0</v>
      </c>
      <c r="I363" t="s">
        <v>288</v>
      </c>
      <c r="J363" t="s">
        <v>289</v>
      </c>
      <c r="K363" t="s">
        <v>290</v>
      </c>
      <c r="L363" s="36">
        <v>1943</v>
      </c>
      <c r="M363">
        <v>-30.5</v>
      </c>
      <c r="N363" s="66">
        <v>-1.55E-2</v>
      </c>
      <c r="O363" s="36">
        <v>1973.5</v>
      </c>
      <c r="P363" s="66">
        <v>-1.54E-2</v>
      </c>
      <c r="Q363" s="36">
        <v>1976</v>
      </c>
      <c r="R363" s="36">
        <v>1990</v>
      </c>
      <c r="S363" s="36">
        <v>1912.5</v>
      </c>
      <c r="T363" s="66">
        <v>-1.67E-2</v>
      </c>
      <c r="U363" s="66">
        <v>1.2200000000000001E-2</v>
      </c>
      <c r="V363" s="66">
        <v>-2.3599999999999999E-2</v>
      </c>
      <c r="W363" s="66">
        <v>1.5900000000000001E-2</v>
      </c>
      <c r="X363" s="1">
        <v>3365900</v>
      </c>
      <c r="Y363" s="1">
        <v>6512776</v>
      </c>
      <c r="Z363" s="1">
        <v>3817191</v>
      </c>
      <c r="AA363" t="s">
        <v>442</v>
      </c>
      <c r="AB363" t="s">
        <v>443</v>
      </c>
      <c r="AC363">
        <v>9.86</v>
      </c>
      <c r="AD363">
        <v>1.1000000000000001</v>
      </c>
      <c r="AE363">
        <v>2.62</v>
      </c>
      <c r="AF363" t="s">
        <v>230</v>
      </c>
      <c r="AG363" s="1">
        <v>4085200</v>
      </c>
      <c r="AH363" s="36">
        <v>1943</v>
      </c>
      <c r="AI363">
        <v>600</v>
      </c>
      <c r="AJ363" s="36">
        <v>1942.5</v>
      </c>
      <c r="AK363" s="1">
        <v>1500</v>
      </c>
      <c r="AL363" s="2">
        <v>0.625</v>
      </c>
      <c r="AM363" s="3">
        <v>46156</v>
      </c>
      <c r="AN363" t="s">
        <v>298</v>
      </c>
      <c r="AO363" t="s">
        <v>437</v>
      </c>
      <c r="AQ363" t="str">
        <f t="shared" si="5"/>
        <v/>
      </c>
    </row>
    <row r="364" spans="1:43">
      <c r="A364" s="8">
        <v>46174</v>
      </c>
      <c r="B364">
        <v>3942.14</v>
      </c>
      <c r="C364">
        <v>-0.38</v>
      </c>
      <c r="D364">
        <v>66980</v>
      </c>
      <c r="E364">
        <v>0.77</v>
      </c>
      <c r="F364" s="7">
        <v>7272</v>
      </c>
      <c r="G364" t="s">
        <v>86</v>
      </c>
      <c r="H364">
        <v>0</v>
      </c>
      <c r="I364" t="s">
        <v>288</v>
      </c>
      <c r="J364" t="s">
        <v>289</v>
      </c>
      <c r="K364" t="s">
        <v>290</v>
      </c>
      <c r="L364" s="36">
        <v>1276.5</v>
      </c>
      <c r="M364">
        <v>-34.5</v>
      </c>
      <c r="N364" s="66">
        <v>-2.63E-2</v>
      </c>
      <c r="O364" s="36">
        <v>1311</v>
      </c>
      <c r="P364" s="66">
        <v>-2.63E-2</v>
      </c>
      <c r="Q364" s="36">
        <v>1301</v>
      </c>
      <c r="R364" s="36">
        <v>1302</v>
      </c>
      <c r="S364" s="36">
        <v>1266.5</v>
      </c>
      <c r="T364" s="66">
        <v>-1.8800000000000001E-2</v>
      </c>
      <c r="U364" s="66">
        <v>-1.1000000000000001E-3</v>
      </c>
      <c r="V364" s="66">
        <v>-1.95E-2</v>
      </c>
      <c r="W364" s="66">
        <v>7.7999999999999996E-3</v>
      </c>
      <c r="X364" s="1">
        <v>4231600</v>
      </c>
      <c r="Y364" s="1">
        <v>5445867</v>
      </c>
      <c r="Z364" s="1">
        <v>1299636</v>
      </c>
      <c r="AA364" t="s">
        <v>444</v>
      </c>
      <c r="AB364" t="s">
        <v>445</v>
      </c>
      <c r="AC364">
        <v>10.050000000000001</v>
      </c>
      <c r="AD364">
        <v>1.0900000000000001</v>
      </c>
      <c r="AE364">
        <v>3.92</v>
      </c>
      <c r="AF364" t="s">
        <v>230</v>
      </c>
      <c r="AG364" s="1">
        <v>560300</v>
      </c>
      <c r="AH364" s="36">
        <v>1276.5</v>
      </c>
      <c r="AI364" s="1">
        <v>5300</v>
      </c>
      <c r="AJ364" s="36">
        <v>1276</v>
      </c>
      <c r="AK364" s="1">
        <v>7400</v>
      </c>
      <c r="AL364" s="2">
        <v>0.625</v>
      </c>
      <c r="AM364" s="3">
        <v>46157</v>
      </c>
      <c r="AN364" t="s">
        <v>293</v>
      </c>
      <c r="AO364" t="s">
        <v>437</v>
      </c>
      <c r="AQ364" t="str">
        <f t="shared" si="5"/>
        <v/>
      </c>
    </row>
    <row r="365" spans="1:43">
      <c r="A365" s="8">
        <v>46174</v>
      </c>
      <c r="B365">
        <v>3942.14</v>
      </c>
      <c r="C365">
        <v>-0.38</v>
      </c>
      <c r="D365">
        <v>66980</v>
      </c>
      <c r="E365">
        <v>0.77</v>
      </c>
      <c r="F365" s="7">
        <v>7376</v>
      </c>
      <c r="G365" t="s">
        <v>87</v>
      </c>
      <c r="H365">
        <v>0</v>
      </c>
      <c r="I365" t="s">
        <v>347</v>
      </c>
      <c r="J365" t="s">
        <v>323</v>
      </c>
      <c r="K365" t="s">
        <v>290</v>
      </c>
      <c r="L365" s="36">
        <v>1255</v>
      </c>
      <c r="M365">
        <v>50</v>
      </c>
      <c r="N365" s="66">
        <v>4.1500000000000002E-2</v>
      </c>
      <c r="O365" s="36">
        <v>1205</v>
      </c>
      <c r="P365" s="66">
        <v>4.1399999999999999E-2</v>
      </c>
      <c r="Q365" s="36">
        <v>1206</v>
      </c>
      <c r="R365" s="36">
        <v>1265</v>
      </c>
      <c r="S365" s="36">
        <v>1198</v>
      </c>
      <c r="T365" s="66">
        <v>4.0599999999999997E-2</v>
      </c>
      <c r="U365" s="66">
        <v>9.5999999999999992E-3</v>
      </c>
      <c r="V365" s="66">
        <v>-7.9000000000000008E-3</v>
      </c>
      <c r="W365" s="66">
        <v>4.7500000000000001E-2</v>
      </c>
      <c r="X365" s="1">
        <v>32900</v>
      </c>
      <c r="Y365" s="1">
        <v>40706</v>
      </c>
      <c r="Z365" s="1">
        <v>5345</v>
      </c>
      <c r="AA365" t="s">
        <v>446</v>
      </c>
      <c r="AB365" t="s">
        <v>447</v>
      </c>
      <c r="AC365">
        <v>0</v>
      </c>
      <c r="AD365">
        <v>4.99</v>
      </c>
      <c r="AE365">
        <v>0</v>
      </c>
      <c r="AF365">
        <v>0.7</v>
      </c>
      <c r="AG365" s="1">
        <v>1200</v>
      </c>
      <c r="AH365" s="36">
        <v>1250</v>
      </c>
      <c r="AI365" s="1">
        <v>1000</v>
      </c>
      <c r="AJ365" s="36">
        <v>1247</v>
      </c>
      <c r="AK365">
        <v>300</v>
      </c>
      <c r="AL365" s="2">
        <v>0.61458333333333337</v>
      </c>
      <c r="AM365" s="3">
        <v>46157</v>
      </c>
      <c r="AN365" t="s">
        <v>448</v>
      </c>
      <c r="AO365" t="s">
        <v>313</v>
      </c>
      <c r="AQ365" t="str">
        <f t="shared" si="5"/>
        <v/>
      </c>
    </row>
    <row r="366" spans="1:43">
      <c r="A366" s="8">
        <v>46174</v>
      </c>
      <c r="B366">
        <v>3942.14</v>
      </c>
      <c r="C366">
        <v>-0.38</v>
      </c>
      <c r="D366">
        <v>66980</v>
      </c>
      <c r="E366">
        <v>0.77</v>
      </c>
      <c r="F366" s="7">
        <v>7525</v>
      </c>
      <c r="G366" t="s">
        <v>88</v>
      </c>
      <c r="H366">
        <v>0</v>
      </c>
      <c r="I366" t="s">
        <v>288</v>
      </c>
      <c r="J366" t="s">
        <v>289</v>
      </c>
      <c r="K366" t="s">
        <v>290</v>
      </c>
      <c r="L366" s="36">
        <v>3460</v>
      </c>
      <c r="M366">
        <v>-35</v>
      </c>
      <c r="N366" s="66">
        <v>-0.01</v>
      </c>
      <c r="O366" s="36">
        <v>3495</v>
      </c>
      <c r="P366" s="66">
        <v>-0.01</v>
      </c>
      <c r="Q366" s="36">
        <v>3495</v>
      </c>
      <c r="R366" s="36">
        <v>3500</v>
      </c>
      <c r="S366" s="36">
        <v>3430</v>
      </c>
      <c r="T366" s="66">
        <v>-0.01</v>
      </c>
      <c r="U366" s="66">
        <v>1.4E-3</v>
      </c>
      <c r="V366" s="66">
        <v>-1.14E-2</v>
      </c>
      <c r="W366" s="66">
        <v>8.6999999999999994E-3</v>
      </c>
      <c r="X366" s="1">
        <v>11100</v>
      </c>
      <c r="Y366" s="1">
        <v>38505</v>
      </c>
      <c r="Z366" s="1">
        <v>29894</v>
      </c>
      <c r="AA366" t="s">
        <v>449</v>
      </c>
      <c r="AB366" t="s">
        <v>450</v>
      </c>
      <c r="AC366">
        <v>9.34</v>
      </c>
      <c r="AD366">
        <v>0.97</v>
      </c>
      <c r="AE366">
        <v>4.68</v>
      </c>
      <c r="AF366" t="s">
        <v>230</v>
      </c>
      <c r="AG366" s="1">
        <v>6300</v>
      </c>
      <c r="AH366" s="36">
        <v>3460</v>
      </c>
      <c r="AI366">
        <v>300</v>
      </c>
      <c r="AJ366" s="36">
        <v>3445</v>
      </c>
      <c r="AK366">
        <v>300</v>
      </c>
      <c r="AL366" s="2">
        <v>0.62291666666666667</v>
      </c>
      <c r="AM366" s="3">
        <v>46157</v>
      </c>
      <c r="AN366" t="s">
        <v>298</v>
      </c>
      <c r="AO366" t="s">
        <v>322</v>
      </c>
      <c r="AQ366" t="str">
        <f t="shared" si="5"/>
        <v/>
      </c>
    </row>
    <row r="367" spans="1:43">
      <c r="A367" s="8">
        <v>46174</v>
      </c>
      <c r="B367">
        <v>3942.14</v>
      </c>
      <c r="C367">
        <v>-0.38</v>
      </c>
      <c r="D367">
        <v>66980</v>
      </c>
      <c r="E367">
        <v>0.77</v>
      </c>
      <c r="F367" s="7">
        <v>7729</v>
      </c>
      <c r="G367" t="s">
        <v>89</v>
      </c>
      <c r="H367">
        <v>0</v>
      </c>
      <c r="I367" t="s">
        <v>288</v>
      </c>
      <c r="J367" t="s">
        <v>289</v>
      </c>
      <c r="K367" t="s">
        <v>295</v>
      </c>
      <c r="L367" s="36">
        <v>16840</v>
      </c>
      <c r="M367">
        <v>-545</v>
      </c>
      <c r="N367" s="66">
        <v>-3.1300000000000001E-2</v>
      </c>
      <c r="O367" s="36">
        <v>17385</v>
      </c>
      <c r="P367" s="66">
        <v>-3.1300000000000001E-2</v>
      </c>
      <c r="Q367" s="36">
        <v>17320</v>
      </c>
      <c r="R367" s="36">
        <v>17660</v>
      </c>
      <c r="S367" s="36">
        <v>16685</v>
      </c>
      <c r="T367" s="66">
        <v>-2.7699999999999999E-2</v>
      </c>
      <c r="U367" s="66">
        <v>-2.0899999999999998E-2</v>
      </c>
      <c r="V367" s="66">
        <v>-4.6399999999999997E-2</v>
      </c>
      <c r="W367" s="66">
        <v>9.1999999999999998E-3</v>
      </c>
      <c r="X367" s="1">
        <v>332500</v>
      </c>
      <c r="Y367" s="1">
        <v>5700195</v>
      </c>
      <c r="Z367" s="1">
        <v>712043</v>
      </c>
      <c r="AA367" t="s">
        <v>451</v>
      </c>
      <c r="AB367" t="s">
        <v>452</v>
      </c>
      <c r="AC367">
        <v>24.4</v>
      </c>
      <c r="AD367">
        <v>3.57</v>
      </c>
      <c r="AE367">
        <v>1.64</v>
      </c>
      <c r="AF367" t="s">
        <v>230</v>
      </c>
      <c r="AG367" s="1">
        <v>5700</v>
      </c>
      <c r="AH367" s="36">
        <v>16845</v>
      </c>
      <c r="AI367">
        <v>300</v>
      </c>
      <c r="AJ367" s="36">
        <v>16825</v>
      </c>
      <c r="AK367">
        <v>500</v>
      </c>
      <c r="AL367" s="2">
        <v>0.625</v>
      </c>
      <c r="AM367" s="3">
        <v>46155</v>
      </c>
      <c r="AN367" t="s">
        <v>298</v>
      </c>
      <c r="AO367" t="s">
        <v>453</v>
      </c>
      <c r="AQ367" t="str">
        <f t="shared" si="5"/>
        <v/>
      </c>
    </row>
    <row r="368" spans="1:43">
      <c r="A368" s="8">
        <v>46174</v>
      </c>
      <c r="B368">
        <v>3942.14</v>
      </c>
      <c r="C368">
        <v>-0.38</v>
      </c>
      <c r="D368">
        <v>66980</v>
      </c>
      <c r="E368">
        <v>0.77</v>
      </c>
      <c r="F368" s="7">
        <v>7921</v>
      </c>
      <c r="G368" t="s">
        <v>90</v>
      </c>
      <c r="H368">
        <v>0</v>
      </c>
      <c r="I368" t="s">
        <v>288</v>
      </c>
      <c r="J368" t="s">
        <v>289</v>
      </c>
      <c r="K368" t="s">
        <v>295</v>
      </c>
      <c r="L368" s="36">
        <v>2895</v>
      </c>
      <c r="M368">
        <v>-95</v>
      </c>
      <c r="N368" s="66">
        <v>-3.1800000000000002E-2</v>
      </c>
      <c r="O368" s="36">
        <v>2990</v>
      </c>
      <c r="P368" s="66">
        <v>-3.1699999999999999E-2</v>
      </c>
      <c r="Q368" s="36">
        <v>2990</v>
      </c>
      <c r="R368" s="36">
        <v>2990</v>
      </c>
      <c r="S368" s="36">
        <v>2890</v>
      </c>
      <c r="T368" s="66">
        <v>-3.1699999999999999E-2</v>
      </c>
      <c r="U368" s="66">
        <v>-5.4000000000000003E-3</v>
      </c>
      <c r="V368" s="66">
        <v>-3.1699999999999999E-2</v>
      </c>
      <c r="W368" s="66">
        <v>1.6999999999999999E-3</v>
      </c>
      <c r="X368" s="1">
        <v>30900</v>
      </c>
      <c r="Y368" s="1">
        <v>90474</v>
      </c>
      <c r="Z368" s="1">
        <v>38078</v>
      </c>
      <c r="AA368" t="s">
        <v>454</v>
      </c>
      <c r="AB368" t="s">
        <v>550</v>
      </c>
      <c r="AC368">
        <v>12.88</v>
      </c>
      <c r="AD368">
        <v>1.21</v>
      </c>
      <c r="AE368">
        <v>4.1500000000000004</v>
      </c>
      <c r="AF368" t="s">
        <v>230</v>
      </c>
      <c r="AG368">
        <v>500</v>
      </c>
      <c r="AH368" s="36">
        <v>2896</v>
      </c>
      <c r="AI368">
        <v>400</v>
      </c>
      <c r="AJ368" s="36">
        <v>2895</v>
      </c>
      <c r="AK368">
        <v>300</v>
      </c>
      <c r="AL368" s="2">
        <v>0.625</v>
      </c>
      <c r="AN368" t="s">
        <v>326</v>
      </c>
      <c r="AO368" t="s">
        <v>456</v>
      </c>
      <c r="AQ368" t="str">
        <f t="shared" si="5"/>
        <v/>
      </c>
    </row>
    <row r="369" spans="1:43">
      <c r="A369" s="8">
        <v>46174</v>
      </c>
      <c r="B369">
        <v>3942.14</v>
      </c>
      <c r="C369">
        <v>-0.38</v>
      </c>
      <c r="D369">
        <v>66980</v>
      </c>
      <c r="E369">
        <v>0.77</v>
      </c>
      <c r="F369" s="7">
        <v>8031</v>
      </c>
      <c r="G369" t="s">
        <v>91</v>
      </c>
      <c r="H369">
        <v>0</v>
      </c>
      <c r="I369" t="s">
        <v>288</v>
      </c>
      <c r="J369" t="s">
        <v>289</v>
      </c>
      <c r="K369" t="s">
        <v>290</v>
      </c>
      <c r="L369" s="36">
        <v>5023</v>
      </c>
      <c r="M369">
        <v>-267</v>
      </c>
      <c r="N369" s="66">
        <v>-5.0500000000000003E-2</v>
      </c>
      <c r="O369" s="36">
        <v>5290</v>
      </c>
      <c r="P369" s="66">
        <v>-5.04E-2</v>
      </c>
      <c r="Q369" s="36">
        <v>5211</v>
      </c>
      <c r="R369" s="36">
        <v>5240</v>
      </c>
      <c r="S369" s="36">
        <v>4962</v>
      </c>
      <c r="T369" s="66">
        <v>-3.5999999999999997E-2</v>
      </c>
      <c r="U369" s="66">
        <v>9.1999999999999998E-3</v>
      </c>
      <c r="V369" s="66">
        <v>-4.1399999999999999E-2</v>
      </c>
      <c r="W369" s="66">
        <v>1.2200000000000001E-2</v>
      </c>
      <c r="X369" s="1">
        <v>5850300</v>
      </c>
      <c r="Y369" s="1">
        <v>29574840</v>
      </c>
      <c r="Z369" s="1">
        <v>14389220</v>
      </c>
      <c r="AA369" t="s">
        <v>457</v>
      </c>
      <c r="AB369" t="s">
        <v>458</v>
      </c>
      <c r="AC369">
        <v>15.47</v>
      </c>
      <c r="AD369">
        <v>1.62</v>
      </c>
      <c r="AE369">
        <v>2.79</v>
      </c>
      <c r="AF369" t="s">
        <v>230</v>
      </c>
      <c r="AG369" s="1">
        <v>195200</v>
      </c>
      <c r="AH369" s="36">
        <v>5023</v>
      </c>
      <c r="AI369" s="1">
        <v>1100</v>
      </c>
      <c r="AJ369" s="36">
        <v>5022</v>
      </c>
      <c r="AK369" s="1">
        <v>1800</v>
      </c>
      <c r="AL369" s="2">
        <v>0.625</v>
      </c>
      <c r="AM369" s="3">
        <v>46143</v>
      </c>
      <c r="AN369" t="s">
        <v>298</v>
      </c>
      <c r="AO369" t="s">
        <v>322</v>
      </c>
      <c r="AQ369" t="str">
        <f t="shared" si="5"/>
        <v/>
      </c>
    </row>
    <row r="370" spans="1:43">
      <c r="A370" s="8">
        <v>46174</v>
      </c>
      <c r="B370">
        <v>3942.14</v>
      </c>
      <c r="C370">
        <v>-0.38</v>
      </c>
      <c r="D370">
        <v>66980</v>
      </c>
      <c r="E370">
        <v>0.77</v>
      </c>
      <c r="F370" s="7">
        <v>8058</v>
      </c>
      <c r="G370" t="s">
        <v>92</v>
      </c>
      <c r="H370">
        <v>0</v>
      </c>
      <c r="I370" t="s">
        <v>288</v>
      </c>
      <c r="J370" t="s">
        <v>289</v>
      </c>
      <c r="K370" t="s">
        <v>295</v>
      </c>
      <c r="L370" s="36">
        <v>4906</v>
      </c>
      <c r="M370">
        <v>-159</v>
      </c>
      <c r="N370" s="66">
        <v>-3.1399999999999997E-2</v>
      </c>
      <c r="O370" s="36">
        <v>5065</v>
      </c>
      <c r="P370" s="66">
        <v>-3.1300000000000001E-2</v>
      </c>
      <c r="Q370" s="36">
        <v>4970</v>
      </c>
      <c r="R370" s="36">
        <v>4984</v>
      </c>
      <c r="S370" s="36">
        <v>4862</v>
      </c>
      <c r="T370" s="66">
        <v>-1.2800000000000001E-2</v>
      </c>
      <c r="U370" s="66">
        <v>5.4999999999999997E-3</v>
      </c>
      <c r="V370" s="66">
        <v>-1.5599999999999999E-2</v>
      </c>
      <c r="W370" s="66">
        <v>8.9999999999999993E-3</v>
      </c>
      <c r="X370" s="1">
        <v>7592700</v>
      </c>
      <c r="Y370" s="1">
        <v>37360682</v>
      </c>
      <c r="Z370" s="1">
        <v>18203854</v>
      </c>
      <c r="AA370" t="s">
        <v>459</v>
      </c>
      <c r="AB370" t="s">
        <v>460</v>
      </c>
      <c r="AC370">
        <v>16.329999999999998</v>
      </c>
      <c r="AD370">
        <v>1.9</v>
      </c>
      <c r="AE370">
        <v>2.5499999999999998</v>
      </c>
      <c r="AF370" t="s">
        <v>230</v>
      </c>
      <c r="AG370" s="1">
        <v>469300</v>
      </c>
      <c r="AH370" s="36">
        <v>4908</v>
      </c>
      <c r="AI370">
        <v>900</v>
      </c>
      <c r="AJ370" s="36">
        <v>4907</v>
      </c>
      <c r="AK370" s="1">
        <v>2100</v>
      </c>
      <c r="AL370" s="2">
        <v>0.625</v>
      </c>
      <c r="AM370" s="3">
        <v>46143</v>
      </c>
      <c r="AN370" t="s">
        <v>298</v>
      </c>
      <c r="AO370" t="s">
        <v>322</v>
      </c>
      <c r="AQ370" t="str">
        <f t="shared" si="5"/>
        <v/>
      </c>
    </row>
    <row r="371" spans="1:43">
      <c r="A371" s="8">
        <v>46174</v>
      </c>
      <c r="B371">
        <v>3942.14</v>
      </c>
      <c r="C371">
        <v>-0.38</v>
      </c>
      <c r="D371">
        <v>66980</v>
      </c>
      <c r="E371">
        <v>0.77</v>
      </c>
      <c r="F371" s="7">
        <v>8233</v>
      </c>
      <c r="G371" t="s">
        <v>93</v>
      </c>
      <c r="H371">
        <v>0</v>
      </c>
      <c r="I371" t="s">
        <v>288</v>
      </c>
      <c r="J371" t="s">
        <v>289</v>
      </c>
      <c r="K371" t="s">
        <v>295</v>
      </c>
      <c r="L371" s="36">
        <v>1983</v>
      </c>
      <c r="M371">
        <v>-10</v>
      </c>
      <c r="N371" s="66">
        <v>-5.0000000000000001E-3</v>
      </c>
      <c r="O371" s="36">
        <v>1993</v>
      </c>
      <c r="P371" s="66">
        <v>-5.0000000000000001E-3</v>
      </c>
      <c r="Q371" s="36">
        <v>1993</v>
      </c>
      <c r="R371" s="36">
        <v>1993.5</v>
      </c>
      <c r="S371" s="36">
        <v>1948.5</v>
      </c>
      <c r="T371" s="66">
        <v>-5.0000000000000001E-3</v>
      </c>
      <c r="U371" s="66">
        <v>9.5999999999999992E-3</v>
      </c>
      <c r="V371" s="66">
        <v>-5.1999999999999998E-3</v>
      </c>
      <c r="W371" s="66">
        <v>1.77E-2</v>
      </c>
      <c r="X371" s="1">
        <v>693800</v>
      </c>
      <c r="Y371" s="1">
        <v>1365125</v>
      </c>
      <c r="Z371" s="1">
        <v>605229</v>
      </c>
      <c r="AA371" t="s">
        <v>461</v>
      </c>
      <c r="AB371" t="s">
        <v>462</v>
      </c>
      <c r="AC371">
        <v>15.28</v>
      </c>
      <c r="AD371">
        <v>1.29</v>
      </c>
      <c r="AE371">
        <v>2.02</v>
      </c>
      <c r="AF371" t="s">
        <v>230</v>
      </c>
      <c r="AG371" s="1">
        <v>73000</v>
      </c>
      <c r="AH371" s="36">
        <v>1983.5</v>
      </c>
      <c r="AI371">
        <v>100</v>
      </c>
      <c r="AJ371" s="36">
        <v>1983</v>
      </c>
      <c r="AK371">
        <v>500</v>
      </c>
      <c r="AL371" s="2">
        <v>0.625</v>
      </c>
      <c r="AN371" t="s">
        <v>463</v>
      </c>
      <c r="AO371" t="s">
        <v>327</v>
      </c>
      <c r="AQ371" t="str">
        <f t="shared" si="5"/>
        <v/>
      </c>
    </row>
    <row r="372" spans="1:43">
      <c r="A372" s="8">
        <v>46174</v>
      </c>
      <c r="B372">
        <v>3942.14</v>
      </c>
      <c r="C372">
        <v>-0.38</v>
      </c>
      <c r="D372">
        <v>66980</v>
      </c>
      <c r="E372">
        <v>0.77</v>
      </c>
      <c r="F372" s="7">
        <v>8304</v>
      </c>
      <c r="G372" t="s">
        <v>94</v>
      </c>
      <c r="H372">
        <v>0</v>
      </c>
      <c r="I372" t="s">
        <v>288</v>
      </c>
      <c r="J372" t="s">
        <v>289</v>
      </c>
      <c r="K372" t="s">
        <v>295</v>
      </c>
      <c r="L372" s="36">
        <v>2649</v>
      </c>
      <c r="M372">
        <v>-21.5</v>
      </c>
      <c r="N372" s="66">
        <v>-8.0999999999999996E-3</v>
      </c>
      <c r="O372" s="36">
        <v>2670.5</v>
      </c>
      <c r="P372" s="66">
        <v>-8.0000000000000002E-3</v>
      </c>
      <c r="Q372" s="36">
        <v>2660</v>
      </c>
      <c r="R372" s="36">
        <v>2663</v>
      </c>
      <c r="S372" s="36">
        <v>2606.5</v>
      </c>
      <c r="T372" s="66">
        <v>-4.1000000000000003E-3</v>
      </c>
      <c r="U372" s="66">
        <v>3.5000000000000001E-3</v>
      </c>
      <c r="V372" s="66">
        <v>-5.1999999999999998E-3</v>
      </c>
      <c r="W372" s="66">
        <v>1.6299999999999999E-2</v>
      </c>
      <c r="X372" s="1">
        <v>969800</v>
      </c>
      <c r="Y372" s="1">
        <v>2557088</v>
      </c>
      <c r="Z372" s="1">
        <v>370302</v>
      </c>
      <c r="AA372" t="s">
        <v>464</v>
      </c>
      <c r="AB372" t="s">
        <v>465</v>
      </c>
      <c r="AC372">
        <v>13.57</v>
      </c>
      <c r="AD372">
        <v>0.76</v>
      </c>
      <c r="AE372">
        <v>3.78</v>
      </c>
      <c r="AF372" t="s">
        <v>230</v>
      </c>
      <c r="AG372" s="1">
        <v>12200</v>
      </c>
      <c r="AH372" s="36">
        <v>2649.5</v>
      </c>
      <c r="AI372" s="1">
        <v>1700</v>
      </c>
      <c r="AJ372" s="36">
        <v>2649</v>
      </c>
      <c r="AK372">
        <v>800</v>
      </c>
      <c r="AL372" s="2">
        <v>0.625</v>
      </c>
      <c r="AM372" s="3">
        <v>46156</v>
      </c>
      <c r="AN372" t="s">
        <v>298</v>
      </c>
      <c r="AO372" t="s">
        <v>434</v>
      </c>
      <c r="AQ372" t="str">
        <f t="shared" si="5"/>
        <v/>
      </c>
    </row>
    <row r="373" spans="1:43">
      <c r="A373" s="8">
        <v>46174</v>
      </c>
      <c r="B373">
        <v>3942.14</v>
      </c>
      <c r="C373">
        <v>-0.38</v>
      </c>
      <c r="D373">
        <v>66980</v>
      </c>
      <c r="E373">
        <v>0.77</v>
      </c>
      <c r="F373" s="7">
        <v>8316</v>
      </c>
      <c r="G373" t="s">
        <v>95</v>
      </c>
      <c r="H373">
        <v>0</v>
      </c>
      <c r="I373" t="s">
        <v>288</v>
      </c>
      <c r="J373" t="s">
        <v>289</v>
      </c>
      <c r="K373" t="s">
        <v>290</v>
      </c>
      <c r="L373" s="36">
        <v>5866</v>
      </c>
      <c r="M373">
        <v>47</v>
      </c>
      <c r="N373" s="66">
        <v>8.0999999999999996E-3</v>
      </c>
      <c r="O373" s="36">
        <v>5819</v>
      </c>
      <c r="P373" s="66">
        <v>8.0000000000000002E-3</v>
      </c>
      <c r="Q373" s="36">
        <v>5815</v>
      </c>
      <c r="R373" s="36">
        <v>5939</v>
      </c>
      <c r="S373" s="36">
        <v>5793</v>
      </c>
      <c r="T373" s="66">
        <v>8.6999999999999994E-3</v>
      </c>
      <c r="U373" s="66">
        <v>-6.4000000000000003E-3</v>
      </c>
      <c r="V373" s="66">
        <v>-1.2200000000000001E-2</v>
      </c>
      <c r="W373" s="66">
        <v>1.26E-2</v>
      </c>
      <c r="X373" s="1">
        <v>8268400</v>
      </c>
      <c r="Y373" s="1">
        <v>48593992</v>
      </c>
      <c r="Z373" s="1">
        <v>22452104</v>
      </c>
      <c r="AA373" t="s">
        <v>466</v>
      </c>
      <c r="AB373" t="s">
        <v>467</v>
      </c>
      <c r="AC373">
        <v>13.02</v>
      </c>
      <c r="AD373">
        <v>1.41</v>
      </c>
      <c r="AE373">
        <v>3.07</v>
      </c>
      <c r="AF373" t="s">
        <v>230</v>
      </c>
      <c r="AG373" s="1">
        <v>725300</v>
      </c>
      <c r="AH373" s="36">
        <v>5867</v>
      </c>
      <c r="AI373" s="1">
        <v>1900</v>
      </c>
      <c r="AJ373" s="36">
        <v>5865</v>
      </c>
      <c r="AK373" s="1">
        <v>3900</v>
      </c>
      <c r="AL373" s="2">
        <v>0.625</v>
      </c>
      <c r="AM373" s="3">
        <v>46155</v>
      </c>
      <c r="AN373" t="s">
        <v>298</v>
      </c>
      <c r="AO373" t="s">
        <v>434</v>
      </c>
      <c r="AQ373" t="str">
        <f t="shared" si="5"/>
        <v/>
      </c>
    </row>
    <row r="374" spans="1:43">
      <c r="A374" s="8">
        <v>46174</v>
      </c>
      <c r="B374">
        <v>3942.14</v>
      </c>
      <c r="C374">
        <v>-0.38</v>
      </c>
      <c r="D374">
        <v>66980</v>
      </c>
      <c r="E374">
        <v>0.77</v>
      </c>
      <c r="F374" s="7">
        <v>8331</v>
      </c>
      <c r="G374" t="s">
        <v>96</v>
      </c>
      <c r="H374">
        <v>0</v>
      </c>
      <c r="I374" t="s">
        <v>288</v>
      </c>
      <c r="J374" t="s">
        <v>289</v>
      </c>
      <c r="K374" t="s">
        <v>290</v>
      </c>
      <c r="L374" s="36">
        <v>2306</v>
      </c>
      <c r="M374">
        <v>-20</v>
      </c>
      <c r="N374" s="66">
        <v>-8.6E-3</v>
      </c>
      <c r="O374" s="36">
        <v>2326</v>
      </c>
      <c r="P374" s="66">
        <v>-8.5000000000000006E-3</v>
      </c>
      <c r="Q374" s="36">
        <v>2311</v>
      </c>
      <c r="R374" s="36">
        <v>2347</v>
      </c>
      <c r="S374" s="36">
        <v>2290.5</v>
      </c>
      <c r="T374" s="66">
        <v>-2.0999999999999999E-3</v>
      </c>
      <c r="U374" s="66">
        <v>-1.9E-3</v>
      </c>
      <c r="V374" s="66">
        <v>-1.7399999999999999E-2</v>
      </c>
      <c r="W374" s="66">
        <v>6.7000000000000002E-3</v>
      </c>
      <c r="X374" s="1">
        <v>1769500</v>
      </c>
      <c r="Y374" s="1">
        <v>4092985</v>
      </c>
      <c r="Z374" s="1">
        <v>1788351</v>
      </c>
      <c r="AA374" t="s">
        <v>468</v>
      </c>
      <c r="AB374" t="s">
        <v>469</v>
      </c>
      <c r="AC374">
        <v>14.97</v>
      </c>
      <c r="AD374">
        <v>1.27</v>
      </c>
      <c r="AE374">
        <v>2.78</v>
      </c>
      <c r="AF374" t="s">
        <v>230</v>
      </c>
      <c r="AG374" s="1">
        <v>49800</v>
      </c>
      <c r="AH374" s="36">
        <v>2306.5</v>
      </c>
      <c r="AI374" s="1">
        <v>1700</v>
      </c>
      <c r="AJ374" s="36">
        <v>2305.5</v>
      </c>
      <c r="AK374" s="1">
        <v>1000</v>
      </c>
      <c r="AL374" s="2">
        <v>0.625</v>
      </c>
      <c r="AM374" s="3">
        <v>46157</v>
      </c>
      <c r="AN374" t="s">
        <v>298</v>
      </c>
      <c r="AO374" t="s">
        <v>434</v>
      </c>
      <c r="AQ374" t="str">
        <f t="shared" si="5"/>
        <v/>
      </c>
    </row>
    <row r="375" spans="1:43">
      <c r="A375" s="8">
        <v>46174</v>
      </c>
      <c r="B375">
        <v>3942.14</v>
      </c>
      <c r="C375">
        <v>-0.38</v>
      </c>
      <c r="D375">
        <v>66980</v>
      </c>
      <c r="E375">
        <v>0.77</v>
      </c>
      <c r="F375" s="7">
        <v>8424</v>
      </c>
      <c r="G375" t="s">
        <v>97</v>
      </c>
      <c r="H375">
        <v>0</v>
      </c>
      <c r="I375" t="s">
        <v>288</v>
      </c>
      <c r="J375" t="s">
        <v>289</v>
      </c>
      <c r="K375" t="s">
        <v>295</v>
      </c>
      <c r="L375" s="36">
        <v>4088</v>
      </c>
      <c r="M375">
        <v>-106</v>
      </c>
      <c r="N375" s="66">
        <v>-2.53E-2</v>
      </c>
      <c r="O375" s="36">
        <v>4194</v>
      </c>
      <c r="P375" s="66">
        <v>-2.52E-2</v>
      </c>
      <c r="Q375" s="36">
        <v>4180</v>
      </c>
      <c r="R375" s="36">
        <v>4180</v>
      </c>
      <c r="S375" s="36">
        <v>4083</v>
      </c>
      <c r="T375" s="66">
        <v>-2.1999999999999999E-2</v>
      </c>
      <c r="U375" s="66">
        <v>-4.5999999999999999E-3</v>
      </c>
      <c r="V375" s="66">
        <v>-2.1999999999999999E-2</v>
      </c>
      <c r="W375" s="66">
        <v>1.1999999999999999E-3</v>
      </c>
      <c r="X375" s="1">
        <v>230900</v>
      </c>
      <c r="Y375" s="1">
        <v>948962</v>
      </c>
      <c r="Z375" s="1">
        <v>371449</v>
      </c>
      <c r="AA375" t="s">
        <v>470</v>
      </c>
      <c r="AB375" t="s">
        <v>471</v>
      </c>
      <c r="AC375">
        <v>7.68</v>
      </c>
      <c r="AD375">
        <v>0.73</v>
      </c>
      <c r="AE375">
        <v>4.21</v>
      </c>
      <c r="AF375" t="s">
        <v>230</v>
      </c>
      <c r="AG375" s="1">
        <v>28900</v>
      </c>
      <c r="AH375" s="36">
        <v>4089</v>
      </c>
      <c r="AI375">
        <v>400</v>
      </c>
      <c r="AJ375" s="36">
        <v>4087</v>
      </c>
      <c r="AK375">
        <v>400</v>
      </c>
      <c r="AL375" s="2">
        <v>0.625</v>
      </c>
      <c r="AM375" s="3">
        <v>46154</v>
      </c>
      <c r="AN375" t="s">
        <v>298</v>
      </c>
      <c r="AO375" t="s">
        <v>472</v>
      </c>
      <c r="AQ375" t="str">
        <f t="shared" si="5"/>
        <v/>
      </c>
    </row>
    <row r="376" spans="1:43">
      <c r="A376" s="8">
        <v>46174</v>
      </c>
      <c r="B376">
        <v>3942.14</v>
      </c>
      <c r="C376">
        <v>-0.38</v>
      </c>
      <c r="D376">
        <v>66980</v>
      </c>
      <c r="E376">
        <v>0.77</v>
      </c>
      <c r="F376" s="7">
        <v>8425</v>
      </c>
      <c r="G376" t="s">
        <v>98</v>
      </c>
      <c r="H376">
        <v>0</v>
      </c>
      <c r="I376" t="s">
        <v>288</v>
      </c>
      <c r="J376" t="s">
        <v>289</v>
      </c>
      <c r="K376" t="s">
        <v>295</v>
      </c>
      <c r="L376" s="36">
        <v>1255</v>
      </c>
      <c r="M376">
        <v>-47</v>
      </c>
      <c r="N376" s="66">
        <v>-3.61E-2</v>
      </c>
      <c r="O376" s="36">
        <v>1302</v>
      </c>
      <c r="P376" s="66">
        <v>-3.5999999999999997E-2</v>
      </c>
      <c r="Q376" s="36">
        <v>1295</v>
      </c>
      <c r="R376" s="36">
        <v>1295</v>
      </c>
      <c r="S376" s="36">
        <v>1251</v>
      </c>
      <c r="T376" s="66">
        <v>-3.0800000000000001E-2</v>
      </c>
      <c r="U376" s="66">
        <v>-4.7000000000000002E-3</v>
      </c>
      <c r="V376" s="66">
        <v>-3.0800000000000001E-2</v>
      </c>
      <c r="W376" s="66">
        <v>3.0999999999999999E-3</v>
      </c>
      <c r="X376" s="1">
        <v>685500</v>
      </c>
      <c r="Y376" s="1">
        <v>868135</v>
      </c>
      <c r="Z376" s="1">
        <v>354746</v>
      </c>
      <c r="AA376" t="s">
        <v>473</v>
      </c>
      <c r="AB376" t="s">
        <v>526</v>
      </c>
      <c r="AC376">
        <v>7.53</v>
      </c>
      <c r="AD376">
        <v>0.82</v>
      </c>
      <c r="AE376">
        <v>4.1399999999999997</v>
      </c>
      <c r="AF376" t="s">
        <v>230</v>
      </c>
      <c r="AG376" s="1">
        <v>174600</v>
      </c>
      <c r="AH376" s="36">
        <v>1255</v>
      </c>
      <c r="AI376" s="1">
        <v>2400</v>
      </c>
      <c r="AJ376" s="36">
        <v>1254</v>
      </c>
      <c r="AK376" s="1">
        <v>2300</v>
      </c>
      <c r="AL376" s="2">
        <v>0.625</v>
      </c>
      <c r="AM376" s="3">
        <v>46156</v>
      </c>
      <c r="AN376" t="s">
        <v>298</v>
      </c>
      <c r="AO376" t="s">
        <v>472</v>
      </c>
      <c r="AQ376" t="str">
        <f t="shared" si="5"/>
        <v/>
      </c>
    </row>
    <row r="377" spans="1:43">
      <c r="A377" s="8">
        <v>46174</v>
      </c>
      <c r="B377">
        <v>3942.14</v>
      </c>
      <c r="C377">
        <v>-0.38</v>
      </c>
      <c r="D377">
        <v>66980</v>
      </c>
      <c r="E377">
        <v>0.77</v>
      </c>
      <c r="F377" s="7">
        <v>8591</v>
      </c>
      <c r="G377" t="s">
        <v>99</v>
      </c>
      <c r="H377">
        <v>0</v>
      </c>
      <c r="I377" t="s">
        <v>288</v>
      </c>
      <c r="J377" t="s">
        <v>289</v>
      </c>
      <c r="K377" t="s">
        <v>290</v>
      </c>
      <c r="L377" s="36">
        <v>6192</v>
      </c>
      <c r="M377">
        <v>-45</v>
      </c>
      <c r="N377" s="66">
        <v>-7.1999999999999998E-3</v>
      </c>
      <c r="O377" s="36">
        <v>6237</v>
      </c>
      <c r="P377" s="66">
        <v>-7.1999999999999998E-3</v>
      </c>
      <c r="Q377" s="36">
        <v>6201</v>
      </c>
      <c r="R377" s="36">
        <v>6256</v>
      </c>
      <c r="S377" s="36">
        <v>6145</v>
      </c>
      <c r="T377" s="66">
        <v>-1.4E-3</v>
      </c>
      <c r="U377" s="66">
        <v>-2.8E-3</v>
      </c>
      <c r="V377" s="66">
        <v>-1.0200000000000001E-2</v>
      </c>
      <c r="W377" s="66">
        <v>7.6E-3</v>
      </c>
      <c r="X377" s="1">
        <v>2019200</v>
      </c>
      <c r="Y377" s="1">
        <v>12527107</v>
      </c>
      <c r="Z377" s="1">
        <v>6960468</v>
      </c>
      <c r="AA377" t="s">
        <v>475</v>
      </c>
      <c r="AB377" t="s">
        <v>476</v>
      </c>
      <c r="AC377">
        <v>12.87</v>
      </c>
      <c r="AD377">
        <v>1.51</v>
      </c>
      <c r="AE377">
        <v>3.03</v>
      </c>
      <c r="AF377" t="s">
        <v>230</v>
      </c>
      <c r="AG377" s="1">
        <v>245800</v>
      </c>
      <c r="AH377" s="36">
        <v>6193</v>
      </c>
      <c r="AI377">
        <v>300</v>
      </c>
      <c r="AJ377" s="36">
        <v>6191</v>
      </c>
      <c r="AK377" s="1">
        <v>1300</v>
      </c>
      <c r="AL377" s="2">
        <v>0.625</v>
      </c>
      <c r="AM377" s="3">
        <v>46153</v>
      </c>
      <c r="AN377" t="s">
        <v>298</v>
      </c>
      <c r="AO377" t="s">
        <v>472</v>
      </c>
      <c r="AQ377" t="str">
        <f t="shared" si="5"/>
        <v/>
      </c>
    </row>
    <row r="378" spans="1:43">
      <c r="A378" s="8">
        <v>46174</v>
      </c>
      <c r="B378">
        <v>3942.14</v>
      </c>
      <c r="C378">
        <v>-0.38</v>
      </c>
      <c r="D378">
        <v>66980</v>
      </c>
      <c r="E378">
        <v>0.77</v>
      </c>
      <c r="F378" s="7">
        <v>8593</v>
      </c>
      <c r="G378" t="s">
        <v>100</v>
      </c>
      <c r="H378">
        <v>0</v>
      </c>
      <c r="I378" t="s">
        <v>288</v>
      </c>
      <c r="J378" t="s">
        <v>289</v>
      </c>
      <c r="K378" t="s">
        <v>290</v>
      </c>
      <c r="L378" s="36">
        <v>1271</v>
      </c>
      <c r="M378">
        <v>-30.5</v>
      </c>
      <c r="N378" s="66">
        <v>-2.3400000000000001E-2</v>
      </c>
      <c r="O378" s="36">
        <v>1301.5</v>
      </c>
      <c r="P378" s="66">
        <v>-2.3400000000000001E-2</v>
      </c>
      <c r="Q378" s="36">
        <v>1303</v>
      </c>
      <c r="R378" s="36">
        <v>1304</v>
      </c>
      <c r="S378" s="36">
        <v>1263.5</v>
      </c>
      <c r="T378" s="66">
        <v>-2.4500000000000001E-2</v>
      </c>
      <c r="U378" s="66">
        <v>4.7000000000000002E-3</v>
      </c>
      <c r="V378" s="66">
        <v>-2.53E-2</v>
      </c>
      <c r="W378" s="66">
        <v>5.8999999999999999E-3</v>
      </c>
      <c r="X378" s="1">
        <v>7105800</v>
      </c>
      <c r="Y378" s="1">
        <v>9097470</v>
      </c>
      <c r="Z378" s="1">
        <v>1864445</v>
      </c>
      <c r="AA378" t="s">
        <v>477</v>
      </c>
      <c r="AB378" t="s">
        <v>537</v>
      </c>
      <c r="AC378">
        <v>11.4</v>
      </c>
      <c r="AD378">
        <v>0.91</v>
      </c>
      <c r="AE378">
        <v>4.01</v>
      </c>
      <c r="AF378" t="s">
        <v>230</v>
      </c>
      <c r="AG378" s="1">
        <v>921400</v>
      </c>
      <c r="AH378" s="36">
        <v>1271.5</v>
      </c>
      <c r="AI378" s="1">
        <v>5600</v>
      </c>
      <c r="AJ378" s="36">
        <v>1271</v>
      </c>
      <c r="AK378" s="1">
        <v>1800</v>
      </c>
      <c r="AL378" s="2">
        <v>0.625</v>
      </c>
      <c r="AM378" s="3">
        <v>46157</v>
      </c>
      <c r="AN378" t="s">
        <v>298</v>
      </c>
      <c r="AO378" t="s">
        <v>472</v>
      </c>
      <c r="AQ378" t="str">
        <f t="shared" si="5"/>
        <v/>
      </c>
    </row>
    <row r="379" spans="1:43">
      <c r="A379" s="8">
        <v>46174</v>
      </c>
      <c r="B379">
        <v>3942.14</v>
      </c>
      <c r="C379">
        <v>-0.38</v>
      </c>
      <c r="D379">
        <v>66980</v>
      </c>
      <c r="E379">
        <v>0.77</v>
      </c>
      <c r="F379" s="7">
        <v>8604</v>
      </c>
      <c r="G379" t="s">
        <v>101</v>
      </c>
      <c r="H379">
        <v>0</v>
      </c>
      <c r="I379" t="s">
        <v>288</v>
      </c>
      <c r="J379" t="s">
        <v>289</v>
      </c>
      <c r="K379" t="s">
        <v>295</v>
      </c>
      <c r="L379" s="36">
        <v>1296</v>
      </c>
      <c r="M379">
        <v>11</v>
      </c>
      <c r="N379" s="66">
        <v>8.6E-3</v>
      </c>
      <c r="O379" s="36">
        <v>1285</v>
      </c>
      <c r="P379" s="66">
        <v>8.5000000000000006E-3</v>
      </c>
      <c r="Q379" s="36">
        <v>1285.5</v>
      </c>
      <c r="R379" s="36">
        <v>1301.5</v>
      </c>
      <c r="S379" s="36">
        <v>1281</v>
      </c>
      <c r="T379" s="66">
        <v>8.0999999999999996E-3</v>
      </c>
      <c r="U379" s="66">
        <v>2.3E-3</v>
      </c>
      <c r="V379" s="66">
        <v>-4.1999999999999997E-3</v>
      </c>
      <c r="W379" s="66">
        <v>1.17E-2</v>
      </c>
      <c r="X379" s="1">
        <v>7547600</v>
      </c>
      <c r="Y379" s="1">
        <v>9739947</v>
      </c>
      <c r="Z379" s="1">
        <v>4002777</v>
      </c>
      <c r="AA379" t="s">
        <v>479</v>
      </c>
      <c r="AB379" t="s">
        <v>480</v>
      </c>
      <c r="AC379">
        <v>10.43</v>
      </c>
      <c r="AD379">
        <v>1.01</v>
      </c>
      <c r="AE379">
        <v>3.94</v>
      </c>
      <c r="AF379" t="s">
        <v>230</v>
      </c>
      <c r="AG379" s="1">
        <v>702500</v>
      </c>
      <c r="AH379" s="36">
        <v>1296.5</v>
      </c>
      <c r="AI379" s="1">
        <v>10900</v>
      </c>
      <c r="AJ379" s="36">
        <v>1296</v>
      </c>
      <c r="AK379" s="1">
        <v>12000</v>
      </c>
      <c r="AL379" s="2">
        <v>0.625</v>
      </c>
      <c r="AN379" t="s">
        <v>298</v>
      </c>
      <c r="AO379" t="s">
        <v>481</v>
      </c>
      <c r="AQ379" t="str">
        <f t="shared" si="5"/>
        <v/>
      </c>
    </row>
    <row r="380" spans="1:43">
      <c r="A380" s="8">
        <v>46174</v>
      </c>
      <c r="B380">
        <v>3942.14</v>
      </c>
      <c r="C380">
        <v>-0.38</v>
      </c>
      <c r="D380">
        <v>66980</v>
      </c>
      <c r="E380">
        <v>0.77</v>
      </c>
      <c r="F380" s="7">
        <v>8697</v>
      </c>
      <c r="G380" t="s">
        <v>102</v>
      </c>
      <c r="H380">
        <v>0</v>
      </c>
      <c r="I380" t="s">
        <v>288</v>
      </c>
      <c r="J380" t="s">
        <v>289</v>
      </c>
      <c r="K380" t="s">
        <v>295</v>
      </c>
      <c r="L380" s="36">
        <v>2013.5</v>
      </c>
      <c r="M380">
        <v>62.5</v>
      </c>
      <c r="N380" s="66">
        <v>3.2000000000000001E-2</v>
      </c>
      <c r="O380" s="36">
        <v>1951</v>
      </c>
      <c r="P380" s="66">
        <v>3.2000000000000001E-2</v>
      </c>
      <c r="Q380" s="36">
        <v>1951</v>
      </c>
      <c r="R380" s="36">
        <v>2051.5</v>
      </c>
      <c r="S380" s="36">
        <v>1945</v>
      </c>
      <c r="T380" s="66">
        <v>3.2000000000000001E-2</v>
      </c>
      <c r="U380" s="66">
        <v>8.9999999999999993E-3</v>
      </c>
      <c r="V380" s="66">
        <v>-1.8499999999999999E-2</v>
      </c>
      <c r="W380" s="66">
        <v>3.5200000000000002E-2</v>
      </c>
      <c r="X380" s="1">
        <v>2756900</v>
      </c>
      <c r="Y380" s="1">
        <v>5518548</v>
      </c>
      <c r="Z380" s="1">
        <v>2077499</v>
      </c>
      <c r="AA380" t="s">
        <v>482</v>
      </c>
      <c r="AB380" t="s">
        <v>483</v>
      </c>
      <c r="AC380">
        <v>26.7</v>
      </c>
      <c r="AD380">
        <v>5.99</v>
      </c>
      <c r="AE380">
        <v>3.03</v>
      </c>
      <c r="AF380" t="s">
        <v>230</v>
      </c>
      <c r="AG380" s="1">
        <v>94300</v>
      </c>
      <c r="AH380" s="36">
        <v>2014</v>
      </c>
      <c r="AI380">
        <v>400</v>
      </c>
      <c r="AJ380" s="36">
        <v>2013.5</v>
      </c>
      <c r="AK380" s="1">
        <v>1200</v>
      </c>
      <c r="AL380" s="2">
        <v>0.625</v>
      </c>
      <c r="AN380" t="s">
        <v>298</v>
      </c>
      <c r="AO380" t="s">
        <v>472</v>
      </c>
      <c r="AQ380" t="str">
        <f t="shared" si="5"/>
        <v/>
      </c>
    </row>
    <row r="381" spans="1:43">
      <c r="A381" s="8">
        <v>46174</v>
      </c>
      <c r="B381">
        <v>3942.14</v>
      </c>
      <c r="C381">
        <v>-0.38</v>
      </c>
      <c r="D381">
        <v>66980</v>
      </c>
      <c r="E381">
        <v>0.77</v>
      </c>
      <c r="F381" s="7">
        <v>8830</v>
      </c>
      <c r="G381" t="s">
        <v>103</v>
      </c>
      <c r="H381">
        <v>0</v>
      </c>
      <c r="I381" t="s">
        <v>288</v>
      </c>
      <c r="J381" t="s">
        <v>289</v>
      </c>
      <c r="K381" t="s">
        <v>290</v>
      </c>
      <c r="L381" s="36">
        <v>3621</v>
      </c>
      <c r="M381">
        <v>-96</v>
      </c>
      <c r="N381" s="66">
        <v>-2.58E-2</v>
      </c>
      <c r="O381" s="36">
        <v>3717</v>
      </c>
      <c r="P381" s="66">
        <v>-2.58E-2</v>
      </c>
      <c r="Q381" s="36">
        <v>3688</v>
      </c>
      <c r="R381" s="36">
        <v>3716</v>
      </c>
      <c r="S381" s="36">
        <v>3584</v>
      </c>
      <c r="T381" s="66">
        <v>-1.8100000000000002E-2</v>
      </c>
      <c r="U381" s="66">
        <v>-2.3999999999999998E-3</v>
      </c>
      <c r="V381" s="66">
        <v>-2.5499999999999998E-2</v>
      </c>
      <c r="W381" s="66">
        <v>1.03E-2</v>
      </c>
      <c r="X381" s="1">
        <v>2455100</v>
      </c>
      <c r="Y381" s="1">
        <v>8921794</v>
      </c>
      <c r="Z381" s="1">
        <v>3389256</v>
      </c>
      <c r="AA381" t="s">
        <v>484</v>
      </c>
      <c r="AB381" t="s">
        <v>485</v>
      </c>
      <c r="AC381">
        <v>15</v>
      </c>
      <c r="AD381">
        <v>1.35</v>
      </c>
      <c r="AE381">
        <v>1.44</v>
      </c>
      <c r="AF381" t="s">
        <v>230</v>
      </c>
      <c r="AG381" s="1">
        <v>58400</v>
      </c>
      <c r="AH381" s="36">
        <v>3621</v>
      </c>
      <c r="AI381">
        <v>400</v>
      </c>
      <c r="AJ381" s="36">
        <v>3620</v>
      </c>
      <c r="AK381">
        <v>600</v>
      </c>
      <c r="AL381" s="2">
        <v>0.625</v>
      </c>
      <c r="AM381" s="3">
        <v>46155</v>
      </c>
      <c r="AN381" t="s">
        <v>298</v>
      </c>
      <c r="AO381" t="s">
        <v>332</v>
      </c>
      <c r="AQ381" t="str">
        <f t="shared" si="5"/>
        <v/>
      </c>
    </row>
    <row r="382" spans="1:43">
      <c r="A382" s="8">
        <v>46174</v>
      </c>
      <c r="B382">
        <v>3942.14</v>
      </c>
      <c r="C382">
        <v>-0.38</v>
      </c>
      <c r="D382">
        <v>66980</v>
      </c>
      <c r="E382">
        <v>0.77</v>
      </c>
      <c r="F382" s="7">
        <v>9020</v>
      </c>
      <c r="G382" t="s">
        <v>104</v>
      </c>
      <c r="H382">
        <v>0</v>
      </c>
      <c r="I382" t="s">
        <v>288</v>
      </c>
      <c r="J382" t="s">
        <v>289</v>
      </c>
      <c r="K382" t="s">
        <v>295</v>
      </c>
      <c r="L382" s="36">
        <v>3349</v>
      </c>
      <c r="M382">
        <v>-63</v>
      </c>
      <c r="N382" s="66">
        <v>-1.8499999999999999E-2</v>
      </c>
      <c r="O382" s="36">
        <v>3412</v>
      </c>
      <c r="P382" s="66">
        <v>-1.84E-2</v>
      </c>
      <c r="Q382" s="36">
        <v>3441</v>
      </c>
      <c r="R382" s="36">
        <v>3466</v>
      </c>
      <c r="S382" s="36">
        <v>3325</v>
      </c>
      <c r="T382" s="66">
        <v>-2.6700000000000002E-2</v>
      </c>
      <c r="U382" s="66">
        <v>2.3E-3</v>
      </c>
      <c r="V382" s="66">
        <v>-3.3700000000000001E-2</v>
      </c>
      <c r="W382" s="66">
        <v>7.1999999999999998E-3</v>
      </c>
      <c r="X382" s="1">
        <v>2107200</v>
      </c>
      <c r="Y382" s="1">
        <v>7112668</v>
      </c>
      <c r="Z382" s="1">
        <v>3799146</v>
      </c>
      <c r="AA382" t="s">
        <v>486</v>
      </c>
      <c r="AB382" t="s">
        <v>487</v>
      </c>
      <c r="AC382">
        <v>14.83</v>
      </c>
      <c r="AD382">
        <v>1.24</v>
      </c>
      <c r="AE382">
        <v>2.5099999999999998</v>
      </c>
      <c r="AF382" t="s">
        <v>230</v>
      </c>
      <c r="AG382" s="1">
        <v>80500</v>
      </c>
      <c r="AH382" s="36">
        <v>3350</v>
      </c>
      <c r="AI382" s="1">
        <v>1600</v>
      </c>
      <c r="AJ382" s="36">
        <v>3349</v>
      </c>
      <c r="AK382">
        <v>600</v>
      </c>
      <c r="AL382" s="2">
        <v>0.625</v>
      </c>
      <c r="AM382" s="3">
        <v>46142</v>
      </c>
      <c r="AN382" t="s">
        <v>298</v>
      </c>
      <c r="AO382" t="s">
        <v>488</v>
      </c>
      <c r="AQ382" t="str">
        <f t="shared" si="5"/>
        <v/>
      </c>
    </row>
    <row r="383" spans="1:43">
      <c r="A383" s="8">
        <v>46174</v>
      </c>
      <c r="B383">
        <v>3942.14</v>
      </c>
      <c r="C383">
        <v>-0.38</v>
      </c>
      <c r="D383">
        <v>66980</v>
      </c>
      <c r="E383">
        <v>0.77</v>
      </c>
      <c r="F383" s="7">
        <v>9024</v>
      </c>
      <c r="G383" t="s">
        <v>105</v>
      </c>
      <c r="H383">
        <v>0</v>
      </c>
      <c r="I383" t="s">
        <v>288</v>
      </c>
      <c r="J383" t="s">
        <v>289</v>
      </c>
      <c r="K383" t="s">
        <v>295</v>
      </c>
      <c r="L383" s="36">
        <v>2813.5</v>
      </c>
      <c r="M383">
        <v>-6</v>
      </c>
      <c r="N383" s="66">
        <v>-2.0999999999999999E-3</v>
      </c>
      <c r="O383" s="36">
        <v>2819.5</v>
      </c>
      <c r="P383" s="66">
        <v>-2.0999999999999999E-3</v>
      </c>
      <c r="Q383" s="36">
        <v>2801</v>
      </c>
      <c r="R383" s="36">
        <v>2819</v>
      </c>
      <c r="S383" s="36">
        <v>2723</v>
      </c>
      <c r="T383" s="66">
        <v>4.4000000000000003E-3</v>
      </c>
      <c r="U383" s="66">
        <v>3.09E-2</v>
      </c>
      <c r="V383" s="66">
        <v>-1.9E-3</v>
      </c>
      <c r="W383" s="66">
        <v>3.32E-2</v>
      </c>
      <c r="X383" s="1">
        <v>1722800</v>
      </c>
      <c r="Y383" s="1">
        <v>4779055</v>
      </c>
      <c r="Z383" s="1">
        <v>860299</v>
      </c>
      <c r="AA383" t="s">
        <v>489</v>
      </c>
      <c r="AB383" t="s">
        <v>551</v>
      </c>
      <c r="AC383">
        <v>26.49</v>
      </c>
      <c r="AD383">
        <v>1.25</v>
      </c>
      <c r="AE383">
        <v>1.49</v>
      </c>
      <c r="AF383" t="s">
        <v>230</v>
      </c>
      <c r="AG383" s="1">
        <v>89100</v>
      </c>
      <c r="AH383" s="36">
        <v>2815</v>
      </c>
      <c r="AI383">
        <v>200</v>
      </c>
      <c r="AJ383" s="36">
        <v>2813.5</v>
      </c>
      <c r="AK383">
        <v>600</v>
      </c>
      <c r="AL383" s="2">
        <v>0.625</v>
      </c>
      <c r="AM383" s="3">
        <v>46156</v>
      </c>
      <c r="AN383" t="s">
        <v>298</v>
      </c>
      <c r="AO383" t="s">
        <v>488</v>
      </c>
      <c r="AQ383" t="str">
        <f t="shared" si="5"/>
        <v/>
      </c>
    </row>
    <row r="384" spans="1:43">
      <c r="A384" s="8">
        <v>46174</v>
      </c>
      <c r="B384">
        <v>3942.14</v>
      </c>
      <c r="C384">
        <v>-0.38</v>
      </c>
      <c r="D384">
        <v>66980</v>
      </c>
      <c r="E384">
        <v>0.77</v>
      </c>
      <c r="F384" s="7">
        <v>9069</v>
      </c>
      <c r="G384" t="s">
        <v>106</v>
      </c>
      <c r="H384">
        <v>0</v>
      </c>
      <c r="I384" t="s">
        <v>288</v>
      </c>
      <c r="J384" t="s">
        <v>289</v>
      </c>
      <c r="K384" t="s">
        <v>295</v>
      </c>
      <c r="L384" s="36">
        <v>1885.5</v>
      </c>
      <c r="M384">
        <v>-21</v>
      </c>
      <c r="N384" s="66">
        <v>-1.0999999999999999E-2</v>
      </c>
      <c r="O384" s="36">
        <v>1906.5</v>
      </c>
      <c r="P384" s="66">
        <v>-1.0999999999999999E-2</v>
      </c>
      <c r="Q384" s="36">
        <v>1905</v>
      </c>
      <c r="R384" s="36">
        <v>1909</v>
      </c>
      <c r="S384" s="36">
        <v>1869</v>
      </c>
      <c r="T384" s="66">
        <v>-1.0200000000000001E-2</v>
      </c>
      <c r="U384" s="66">
        <v>2.5999999999999999E-3</v>
      </c>
      <c r="V384" s="66">
        <v>-1.23E-2</v>
      </c>
      <c r="W384" s="66">
        <v>8.8000000000000005E-3</v>
      </c>
      <c r="X384" s="1">
        <v>404100</v>
      </c>
      <c r="Y384" s="1">
        <v>764055</v>
      </c>
      <c r="Z384" s="1">
        <v>331268</v>
      </c>
      <c r="AA384" t="s">
        <v>491</v>
      </c>
      <c r="AB384" t="s">
        <v>492</v>
      </c>
      <c r="AC384">
        <v>13.48</v>
      </c>
      <c r="AD384">
        <v>1.38</v>
      </c>
      <c r="AE384">
        <v>2.97</v>
      </c>
      <c r="AF384" t="s">
        <v>230</v>
      </c>
      <c r="AG384" s="1">
        <v>28600</v>
      </c>
      <c r="AH384" s="36">
        <v>1886.5</v>
      </c>
      <c r="AI384">
        <v>100</v>
      </c>
      <c r="AJ384" s="36">
        <v>1885</v>
      </c>
      <c r="AK384">
        <v>100</v>
      </c>
      <c r="AL384" s="2">
        <v>0.62430555555555556</v>
      </c>
      <c r="AM384" s="3">
        <v>46155</v>
      </c>
      <c r="AN384" t="s">
        <v>298</v>
      </c>
      <c r="AO384" t="s">
        <v>488</v>
      </c>
      <c r="AQ384" t="str">
        <f t="shared" si="5"/>
        <v/>
      </c>
    </row>
    <row r="385" spans="1:43">
      <c r="A385" s="8">
        <v>46174</v>
      </c>
      <c r="B385">
        <v>3942.14</v>
      </c>
      <c r="C385">
        <v>-0.38</v>
      </c>
      <c r="D385">
        <v>66980</v>
      </c>
      <c r="E385">
        <v>0.77</v>
      </c>
      <c r="F385" s="7">
        <v>9227</v>
      </c>
      <c r="G385" t="s">
        <v>107</v>
      </c>
      <c r="H385">
        <v>0</v>
      </c>
      <c r="I385" t="s">
        <v>347</v>
      </c>
      <c r="J385" t="s">
        <v>289</v>
      </c>
      <c r="K385" t="s">
        <v>290</v>
      </c>
      <c r="L385" s="36">
        <v>1001</v>
      </c>
      <c r="M385">
        <v>-30</v>
      </c>
      <c r="N385" s="66">
        <v>-2.9100000000000001E-2</v>
      </c>
      <c r="O385" s="36">
        <v>1031</v>
      </c>
      <c r="P385" s="66">
        <v>-2.9000000000000001E-2</v>
      </c>
      <c r="Q385" s="36">
        <v>1001</v>
      </c>
      <c r="R385" s="36">
        <v>1089</v>
      </c>
      <c r="S385">
        <v>982</v>
      </c>
      <c r="T385" s="66">
        <v>0</v>
      </c>
      <c r="U385" s="66">
        <v>-4.8399999999999999E-2</v>
      </c>
      <c r="V385" s="66">
        <v>-8.0799999999999997E-2</v>
      </c>
      <c r="W385" s="66">
        <v>1.9300000000000001E-2</v>
      </c>
      <c r="X385" s="1">
        <v>729200</v>
      </c>
      <c r="Y385" s="1">
        <v>744788</v>
      </c>
      <c r="Z385" s="1">
        <v>15920</v>
      </c>
      <c r="AA385" t="s">
        <v>493</v>
      </c>
      <c r="AB385" t="s">
        <v>494</v>
      </c>
      <c r="AC385">
        <v>0</v>
      </c>
      <c r="AD385">
        <v>32.93</v>
      </c>
      <c r="AE385">
        <v>0</v>
      </c>
      <c r="AF385">
        <v>2.8</v>
      </c>
      <c r="AG385" s="1">
        <v>6600</v>
      </c>
      <c r="AH385" s="36">
        <v>1001</v>
      </c>
      <c r="AI385">
        <v>400</v>
      </c>
      <c r="AJ385" s="36">
        <v>1000</v>
      </c>
      <c r="AK385">
        <v>200</v>
      </c>
      <c r="AL385" s="2">
        <v>0.62430555555555556</v>
      </c>
      <c r="AM385" s="3">
        <v>46154</v>
      </c>
      <c r="AN385" t="s">
        <v>350</v>
      </c>
      <c r="AO385" t="s">
        <v>313</v>
      </c>
      <c r="AQ385" t="str">
        <f t="shared" si="5"/>
        <v/>
      </c>
    </row>
    <row r="386" spans="1:43">
      <c r="A386" s="8">
        <v>46174</v>
      </c>
      <c r="B386">
        <v>3942.14</v>
      </c>
      <c r="C386">
        <v>-0.38</v>
      </c>
      <c r="D386">
        <v>66980</v>
      </c>
      <c r="E386">
        <v>0.77</v>
      </c>
      <c r="F386" s="7">
        <v>9303</v>
      </c>
      <c r="G386" t="s">
        <v>108</v>
      </c>
      <c r="H386">
        <v>0</v>
      </c>
      <c r="I386" t="s">
        <v>288</v>
      </c>
      <c r="J386" t="s">
        <v>289</v>
      </c>
      <c r="K386" t="s">
        <v>295</v>
      </c>
      <c r="L386" s="36">
        <v>3910</v>
      </c>
      <c r="M386">
        <v>0</v>
      </c>
      <c r="N386" s="66">
        <v>0</v>
      </c>
      <c r="O386" s="36">
        <v>3910</v>
      </c>
      <c r="P386" s="66">
        <v>0</v>
      </c>
      <c r="Q386" s="36">
        <v>3910</v>
      </c>
      <c r="R386" s="36">
        <v>3945</v>
      </c>
      <c r="S386" s="36">
        <v>3890</v>
      </c>
      <c r="T386" s="66">
        <v>0</v>
      </c>
      <c r="U386" s="66">
        <v>-2.5000000000000001E-3</v>
      </c>
      <c r="V386" s="66">
        <v>-8.8000000000000005E-3</v>
      </c>
      <c r="W386" s="66">
        <v>5.1000000000000004E-3</v>
      </c>
      <c r="X386" s="1">
        <v>96700</v>
      </c>
      <c r="Y386" s="1">
        <v>378902</v>
      </c>
      <c r="Z386" s="1">
        <v>299561</v>
      </c>
      <c r="AA386" t="s">
        <v>495</v>
      </c>
      <c r="AB386" t="s">
        <v>496</v>
      </c>
      <c r="AC386">
        <v>17.32</v>
      </c>
      <c r="AD386">
        <v>0.94</v>
      </c>
      <c r="AE386">
        <v>2.63</v>
      </c>
      <c r="AF386" t="s">
        <v>230</v>
      </c>
      <c r="AG386" s="1">
        <v>29800</v>
      </c>
      <c r="AH386" s="36">
        <v>3915</v>
      </c>
      <c r="AI386" s="1">
        <v>1500</v>
      </c>
      <c r="AJ386" s="36">
        <v>3910</v>
      </c>
      <c r="AK386" s="1">
        <v>1700</v>
      </c>
      <c r="AL386" s="2">
        <v>0.62291666666666667</v>
      </c>
      <c r="AM386" s="3">
        <v>46154</v>
      </c>
      <c r="AN386" t="s">
        <v>298</v>
      </c>
      <c r="AO386" t="s">
        <v>497</v>
      </c>
      <c r="AQ386" t="str">
        <f t="shared" si="5"/>
        <v/>
      </c>
    </row>
    <row r="387" spans="1:43">
      <c r="A387" s="8">
        <v>46174</v>
      </c>
      <c r="B387">
        <v>3942.14</v>
      </c>
      <c r="C387">
        <v>-0.38</v>
      </c>
      <c r="D387">
        <v>66980</v>
      </c>
      <c r="E387">
        <v>0.77</v>
      </c>
      <c r="F387" s="7">
        <v>9308</v>
      </c>
      <c r="G387" t="s">
        <v>109</v>
      </c>
      <c r="H387">
        <v>0</v>
      </c>
      <c r="I387" t="s">
        <v>314</v>
      </c>
      <c r="J387" t="s">
        <v>289</v>
      </c>
      <c r="K387" t="s">
        <v>290</v>
      </c>
      <c r="L387" s="36">
        <v>1606</v>
      </c>
      <c r="M387">
        <v>-12</v>
      </c>
      <c r="N387" s="66">
        <v>-7.4000000000000003E-3</v>
      </c>
      <c r="O387" s="36">
        <v>1618</v>
      </c>
      <c r="P387" s="66">
        <v>-7.4000000000000003E-3</v>
      </c>
      <c r="Q387" s="36">
        <v>1615</v>
      </c>
      <c r="R387" s="36">
        <v>1615</v>
      </c>
      <c r="S387" s="36">
        <v>1575</v>
      </c>
      <c r="T387" s="66">
        <v>-5.4999999999999997E-3</v>
      </c>
      <c r="U387" s="66">
        <v>1.32E-2</v>
      </c>
      <c r="V387" s="66">
        <v>-5.4999999999999997E-3</v>
      </c>
      <c r="W387" s="66">
        <v>1.9599999999999999E-2</v>
      </c>
      <c r="X387" s="1">
        <v>39600</v>
      </c>
      <c r="Y387" s="1">
        <v>63169</v>
      </c>
      <c r="Z387" s="1">
        <v>41873</v>
      </c>
      <c r="AA387" t="s">
        <v>498</v>
      </c>
      <c r="AB387" t="s">
        <v>499</v>
      </c>
      <c r="AC387">
        <v>13.88</v>
      </c>
      <c r="AD387">
        <v>1.08</v>
      </c>
      <c r="AE387">
        <v>2.16</v>
      </c>
      <c r="AF387" t="s">
        <v>230</v>
      </c>
      <c r="AG387" s="1">
        <v>10100</v>
      </c>
      <c r="AH387" s="36">
        <v>1607</v>
      </c>
      <c r="AI387">
        <v>100</v>
      </c>
      <c r="AJ387" s="36">
        <v>1604</v>
      </c>
      <c r="AK387">
        <v>100</v>
      </c>
      <c r="AL387" s="2">
        <v>0.62361111111111112</v>
      </c>
      <c r="AM387" s="3">
        <v>46155</v>
      </c>
      <c r="AN387" t="s">
        <v>298</v>
      </c>
      <c r="AO387" t="s">
        <v>500</v>
      </c>
      <c r="AQ387" t="str">
        <f t="shared" ref="AQ387:AQ450" si="6">IF(AP387="","",ROUND((L387-AP387)/AP387,4))</f>
        <v/>
      </c>
    </row>
    <row r="388" spans="1:43">
      <c r="A388" s="8">
        <v>46174</v>
      </c>
      <c r="B388">
        <v>3942.14</v>
      </c>
      <c r="C388">
        <v>-0.38</v>
      </c>
      <c r="D388">
        <v>66980</v>
      </c>
      <c r="E388">
        <v>0.77</v>
      </c>
      <c r="F388" s="7">
        <v>9348</v>
      </c>
      <c r="G388" t="s">
        <v>110</v>
      </c>
      <c r="H388">
        <v>0</v>
      </c>
      <c r="I388" t="s">
        <v>347</v>
      </c>
      <c r="J388" t="s">
        <v>323</v>
      </c>
      <c r="K388" t="s">
        <v>295</v>
      </c>
      <c r="L388">
        <v>586</v>
      </c>
      <c r="M388">
        <v>-85</v>
      </c>
      <c r="N388" s="66">
        <v>-0.12670000000000001</v>
      </c>
      <c r="O388">
        <v>671</v>
      </c>
      <c r="P388" s="66">
        <v>-0.12659999999999999</v>
      </c>
      <c r="Q388">
        <v>661</v>
      </c>
      <c r="R388">
        <v>676</v>
      </c>
      <c r="S388">
        <v>580</v>
      </c>
      <c r="T388" s="66">
        <v>-0.1134</v>
      </c>
      <c r="U388" s="66">
        <v>-5.0000000000000001E-3</v>
      </c>
      <c r="V388" s="66">
        <v>-0.1331</v>
      </c>
      <c r="W388" s="66">
        <v>1.03E-2</v>
      </c>
      <c r="X388" s="1">
        <v>4348500</v>
      </c>
      <c r="Y388" s="1">
        <v>2646174</v>
      </c>
      <c r="Z388" s="1">
        <v>85694</v>
      </c>
      <c r="AA388" t="s">
        <v>552</v>
      </c>
      <c r="AB388" t="s">
        <v>502</v>
      </c>
      <c r="AC388">
        <v>0</v>
      </c>
      <c r="AD388">
        <v>5.68</v>
      </c>
      <c r="AE388">
        <v>0</v>
      </c>
      <c r="AF388">
        <v>2.7</v>
      </c>
      <c r="AG388" s="1">
        <v>49400</v>
      </c>
      <c r="AH388">
        <v>587</v>
      </c>
      <c r="AI388" s="1">
        <v>4400</v>
      </c>
      <c r="AJ388">
        <v>586</v>
      </c>
      <c r="AK388" s="1">
        <v>2500</v>
      </c>
      <c r="AL388" s="2">
        <v>0.625</v>
      </c>
      <c r="AM388" s="3">
        <v>46157</v>
      </c>
      <c r="AN388" t="s">
        <v>298</v>
      </c>
      <c r="AO388" t="s">
        <v>313</v>
      </c>
      <c r="AQ388" t="str">
        <f t="shared" si="6"/>
        <v/>
      </c>
    </row>
    <row r="389" spans="1:43">
      <c r="A389" s="8">
        <v>46174</v>
      </c>
      <c r="B389">
        <v>3942.14</v>
      </c>
      <c r="C389">
        <v>-0.38</v>
      </c>
      <c r="D389">
        <v>66980</v>
      </c>
      <c r="E389">
        <v>0.77</v>
      </c>
      <c r="F389" s="7">
        <v>9432</v>
      </c>
      <c r="G389" t="s">
        <v>111</v>
      </c>
      <c r="H389">
        <v>0</v>
      </c>
      <c r="I389" t="s">
        <v>288</v>
      </c>
      <c r="J389" t="s">
        <v>289</v>
      </c>
      <c r="K389" t="s">
        <v>290</v>
      </c>
      <c r="L389">
        <v>148.30000000000001</v>
      </c>
      <c r="M389">
        <v>-1.2</v>
      </c>
      <c r="N389" s="66">
        <v>-8.0000000000000002E-3</v>
      </c>
      <c r="O389">
        <v>149.5</v>
      </c>
      <c r="P389" s="66">
        <v>-8.0000000000000002E-3</v>
      </c>
      <c r="Q389">
        <v>149.69999999999999</v>
      </c>
      <c r="R389">
        <v>149.69999999999999</v>
      </c>
      <c r="S389">
        <v>148</v>
      </c>
      <c r="T389" s="66">
        <v>-9.2999999999999992E-3</v>
      </c>
      <c r="U389" s="66">
        <v>5.9999999999999995E-4</v>
      </c>
      <c r="V389" s="66">
        <v>-9.2999999999999992E-3</v>
      </c>
      <c r="W389" s="66">
        <v>2E-3</v>
      </c>
      <c r="X389" s="1">
        <v>217136000</v>
      </c>
      <c r="Y389" s="1">
        <v>32289599</v>
      </c>
      <c r="Z389" s="1">
        <v>13428611</v>
      </c>
      <c r="AA389" t="s">
        <v>503</v>
      </c>
      <c r="AB389" t="s">
        <v>504</v>
      </c>
      <c r="AC389">
        <v>12.35</v>
      </c>
      <c r="AD389">
        <v>1.24</v>
      </c>
      <c r="AE389">
        <v>3.64</v>
      </c>
      <c r="AF389" t="s">
        <v>230</v>
      </c>
      <c r="AG389" s="1">
        <v>3216900</v>
      </c>
      <c r="AH389">
        <v>148.30000000000001</v>
      </c>
      <c r="AI389" s="1">
        <v>2275300</v>
      </c>
      <c r="AJ389">
        <v>148.19999999999999</v>
      </c>
      <c r="AK389" s="1">
        <v>2954300</v>
      </c>
      <c r="AL389" s="2">
        <v>0.625</v>
      </c>
      <c r="AM389" s="3">
        <v>46150</v>
      </c>
      <c r="AN389" t="s">
        <v>298</v>
      </c>
      <c r="AO389" t="s">
        <v>351</v>
      </c>
      <c r="AQ389" t="str">
        <f t="shared" si="6"/>
        <v/>
      </c>
    </row>
    <row r="390" spans="1:43">
      <c r="A390" s="8">
        <v>46174</v>
      </c>
      <c r="B390">
        <v>3942.14</v>
      </c>
      <c r="C390">
        <v>-0.38</v>
      </c>
      <c r="D390">
        <v>66980</v>
      </c>
      <c r="E390">
        <v>0.77</v>
      </c>
      <c r="F390" s="7">
        <v>9449</v>
      </c>
      <c r="G390" t="s">
        <v>112</v>
      </c>
      <c r="H390">
        <v>0</v>
      </c>
      <c r="I390" t="s">
        <v>288</v>
      </c>
      <c r="J390" t="s">
        <v>289</v>
      </c>
      <c r="K390" t="s">
        <v>295</v>
      </c>
      <c r="L390" s="36">
        <v>3347</v>
      </c>
      <c r="M390">
        <v>62</v>
      </c>
      <c r="N390" s="66">
        <v>1.89E-2</v>
      </c>
      <c r="O390" s="36">
        <v>3285</v>
      </c>
      <c r="P390" s="66">
        <v>1.8800000000000001E-2</v>
      </c>
      <c r="Q390" s="36">
        <v>3326</v>
      </c>
      <c r="R390" s="36">
        <v>3387</v>
      </c>
      <c r="S390" s="36">
        <v>3317</v>
      </c>
      <c r="T390" s="66">
        <v>6.3E-3</v>
      </c>
      <c r="U390" s="66">
        <v>-2E-3</v>
      </c>
      <c r="V390" s="66">
        <v>-1.18E-2</v>
      </c>
      <c r="W390" s="66">
        <v>8.9999999999999993E-3</v>
      </c>
      <c r="X390" s="1">
        <v>258700</v>
      </c>
      <c r="Y390" s="1">
        <v>869391</v>
      </c>
      <c r="Z390" s="1">
        <v>359297</v>
      </c>
      <c r="AA390" t="s">
        <v>505</v>
      </c>
      <c r="AB390" t="s">
        <v>506</v>
      </c>
      <c r="AC390">
        <v>14.38</v>
      </c>
      <c r="AD390">
        <v>3.01</v>
      </c>
      <c r="AE390">
        <v>2.33</v>
      </c>
      <c r="AF390" t="s">
        <v>230</v>
      </c>
      <c r="AG390">
        <v>200</v>
      </c>
      <c r="AH390" s="36">
        <v>3350</v>
      </c>
      <c r="AI390" s="1">
        <v>1300</v>
      </c>
      <c r="AJ390" s="36">
        <v>3346</v>
      </c>
      <c r="AK390">
        <v>400</v>
      </c>
      <c r="AL390" s="2">
        <v>0.625</v>
      </c>
      <c r="AM390" s="3">
        <v>46157</v>
      </c>
      <c r="AN390" t="s">
        <v>293</v>
      </c>
      <c r="AO390" t="s">
        <v>351</v>
      </c>
      <c r="AQ390" t="str">
        <f t="shared" si="6"/>
        <v/>
      </c>
    </row>
    <row r="391" spans="1:43">
      <c r="A391" s="8">
        <v>46174</v>
      </c>
      <c r="B391">
        <v>3942.14</v>
      </c>
      <c r="C391">
        <v>-0.38</v>
      </c>
      <c r="D391">
        <v>66980</v>
      </c>
      <c r="E391">
        <v>0.77</v>
      </c>
      <c r="F391" s="7">
        <v>9501</v>
      </c>
      <c r="G391" t="s">
        <v>113</v>
      </c>
      <c r="H391">
        <v>0</v>
      </c>
      <c r="I391" t="s">
        <v>288</v>
      </c>
      <c r="J391" t="s">
        <v>289</v>
      </c>
      <c r="K391" t="s">
        <v>295</v>
      </c>
      <c r="L391">
        <v>559.5</v>
      </c>
      <c r="M391">
        <v>-5.2</v>
      </c>
      <c r="N391" s="66">
        <v>-9.1999999999999998E-3</v>
      </c>
      <c r="O391">
        <v>564.70000000000005</v>
      </c>
      <c r="P391" s="66">
        <v>-9.1999999999999998E-3</v>
      </c>
      <c r="Q391">
        <v>558</v>
      </c>
      <c r="R391">
        <v>560.5</v>
      </c>
      <c r="S391">
        <v>545.4</v>
      </c>
      <c r="T391" s="66">
        <v>2.5999999999999999E-3</v>
      </c>
      <c r="U391" s="66">
        <v>9.9000000000000008E-3</v>
      </c>
      <c r="V391" s="66">
        <v>-1.6999999999999999E-3</v>
      </c>
      <c r="W391" s="66">
        <v>2.58E-2</v>
      </c>
      <c r="X391" s="1">
        <v>29229100</v>
      </c>
      <c r="Y391" s="1">
        <v>16188403</v>
      </c>
      <c r="Z391" s="1">
        <v>899126</v>
      </c>
      <c r="AA391" t="s">
        <v>507</v>
      </c>
      <c r="AB391" t="s">
        <v>508</v>
      </c>
      <c r="AC391">
        <v>4.07</v>
      </c>
      <c r="AD391">
        <v>0.37</v>
      </c>
      <c r="AE391">
        <v>0</v>
      </c>
      <c r="AF391" t="s">
        <v>230</v>
      </c>
      <c r="AG391" s="1">
        <v>1079200</v>
      </c>
      <c r="AH391">
        <v>559.6</v>
      </c>
      <c r="AI391" s="1">
        <v>2600</v>
      </c>
      <c r="AJ391">
        <v>559.5</v>
      </c>
      <c r="AK391" s="1">
        <v>2500</v>
      </c>
      <c r="AL391" s="2">
        <v>0.625</v>
      </c>
      <c r="AM391" s="3">
        <v>46142</v>
      </c>
      <c r="AN391" t="s">
        <v>298</v>
      </c>
      <c r="AO391" t="s">
        <v>509</v>
      </c>
      <c r="AQ391" t="str">
        <f t="shared" si="6"/>
        <v/>
      </c>
    </row>
    <row r="392" spans="1:43">
      <c r="A392" s="8">
        <v>46174</v>
      </c>
      <c r="B392">
        <v>3942.14</v>
      </c>
      <c r="C392">
        <v>-0.38</v>
      </c>
      <c r="D392">
        <v>66980</v>
      </c>
      <c r="E392">
        <v>0.77</v>
      </c>
      <c r="F392" s="7">
        <v>9531</v>
      </c>
      <c r="G392" t="s">
        <v>114</v>
      </c>
      <c r="H392">
        <v>0</v>
      </c>
      <c r="I392" t="s">
        <v>288</v>
      </c>
      <c r="J392" t="s">
        <v>289</v>
      </c>
      <c r="K392" t="s">
        <v>295</v>
      </c>
      <c r="L392" s="36">
        <v>6144</v>
      </c>
      <c r="M392">
        <v>-236</v>
      </c>
      <c r="N392" s="66">
        <v>-3.6999999999999998E-2</v>
      </c>
      <c r="O392" s="36">
        <v>6380</v>
      </c>
      <c r="P392" s="66">
        <v>-3.6900000000000002E-2</v>
      </c>
      <c r="Q392" s="36">
        <v>6293</v>
      </c>
      <c r="R392" s="36">
        <v>6319</v>
      </c>
      <c r="S392" s="36">
        <v>6089</v>
      </c>
      <c r="T392" s="66">
        <v>-2.3599999999999999E-2</v>
      </c>
      <c r="U392" s="66">
        <v>7.7000000000000002E-3</v>
      </c>
      <c r="V392" s="66">
        <v>-2.76E-2</v>
      </c>
      <c r="W392" s="66">
        <v>8.9999999999999993E-3</v>
      </c>
      <c r="X392" s="1">
        <v>854700</v>
      </c>
      <c r="Y392" s="1">
        <v>5266818</v>
      </c>
      <c r="Z392" s="1">
        <v>2057989</v>
      </c>
      <c r="AA392" t="s">
        <v>510</v>
      </c>
      <c r="AB392" t="s">
        <v>511</v>
      </c>
      <c r="AC392">
        <v>14.95</v>
      </c>
      <c r="AD392">
        <v>1.19</v>
      </c>
      <c r="AE392">
        <v>1.95</v>
      </c>
      <c r="AF392" t="s">
        <v>230</v>
      </c>
      <c r="AG392" s="1">
        <v>24200</v>
      </c>
      <c r="AH392" s="36">
        <v>6145</v>
      </c>
      <c r="AI392">
        <v>800</v>
      </c>
      <c r="AJ392" s="36">
        <v>6143</v>
      </c>
      <c r="AK392">
        <v>100</v>
      </c>
      <c r="AL392" s="2">
        <v>0.625</v>
      </c>
      <c r="AN392" t="s">
        <v>298</v>
      </c>
      <c r="AO392" t="s">
        <v>509</v>
      </c>
      <c r="AQ392" t="str">
        <f t="shared" si="6"/>
        <v/>
      </c>
    </row>
    <row r="393" spans="1:43">
      <c r="A393" s="8">
        <v>46174</v>
      </c>
      <c r="B393">
        <v>3942.14</v>
      </c>
      <c r="C393">
        <v>-0.38</v>
      </c>
      <c r="D393">
        <v>66980</v>
      </c>
      <c r="E393">
        <v>0.77</v>
      </c>
      <c r="F393" s="7">
        <v>9882</v>
      </c>
      <c r="G393" t="s">
        <v>115</v>
      </c>
      <c r="H393">
        <v>0</v>
      </c>
      <c r="I393" t="s">
        <v>288</v>
      </c>
      <c r="J393" t="s">
        <v>289</v>
      </c>
      <c r="K393" t="s">
        <v>295</v>
      </c>
      <c r="L393" s="36">
        <v>1629</v>
      </c>
      <c r="M393">
        <v>-26</v>
      </c>
      <c r="N393" s="66">
        <v>-1.5699999999999999E-2</v>
      </c>
      <c r="O393" s="36">
        <v>1655</v>
      </c>
      <c r="P393" s="66">
        <v>-1.5699999999999999E-2</v>
      </c>
      <c r="Q393" s="36">
        <v>1637</v>
      </c>
      <c r="R393" s="36">
        <v>1641</v>
      </c>
      <c r="S393" s="36">
        <v>1614</v>
      </c>
      <c r="T393" s="66">
        <v>-4.7999999999999996E-3</v>
      </c>
      <c r="U393" s="66">
        <v>7.4000000000000003E-3</v>
      </c>
      <c r="V393" s="66">
        <v>-7.3000000000000001E-3</v>
      </c>
      <c r="W393" s="66">
        <v>9.1999999999999998E-3</v>
      </c>
      <c r="X393" s="1">
        <v>139200</v>
      </c>
      <c r="Y393" s="1">
        <v>226259</v>
      </c>
      <c r="Z393" s="1">
        <v>140128</v>
      </c>
      <c r="AA393" t="s">
        <v>512</v>
      </c>
      <c r="AB393" t="s">
        <v>513</v>
      </c>
      <c r="AC393">
        <v>10.61</v>
      </c>
      <c r="AD393">
        <v>1.1200000000000001</v>
      </c>
      <c r="AE393">
        <v>4.17</v>
      </c>
      <c r="AF393" t="s">
        <v>230</v>
      </c>
      <c r="AG393" s="1">
        <v>37300</v>
      </c>
      <c r="AH393" s="36">
        <v>1630</v>
      </c>
      <c r="AI393" s="1">
        <v>1100</v>
      </c>
      <c r="AJ393" s="36">
        <v>1629</v>
      </c>
      <c r="AK393">
        <v>800</v>
      </c>
      <c r="AL393" s="2">
        <v>0.62430555555555556</v>
      </c>
      <c r="AM393" s="3">
        <v>46150</v>
      </c>
      <c r="AN393" t="s">
        <v>298</v>
      </c>
      <c r="AO393" t="s">
        <v>322</v>
      </c>
      <c r="AQ393" t="str">
        <f t="shared" si="6"/>
        <v/>
      </c>
    </row>
    <row r="394" spans="1:43">
      <c r="A394" s="8">
        <v>46174</v>
      </c>
      <c r="B394">
        <v>3942.14</v>
      </c>
      <c r="C394">
        <v>-0.38</v>
      </c>
      <c r="D394">
        <v>66980</v>
      </c>
      <c r="E394">
        <v>0.77</v>
      </c>
      <c r="F394" s="7">
        <v>6502</v>
      </c>
      <c r="I394" t="s">
        <v>514</v>
      </c>
      <c r="P394" t="s">
        <v>230</v>
      </c>
      <c r="T394" t="s">
        <v>230</v>
      </c>
      <c r="U394" t="s">
        <v>230</v>
      </c>
      <c r="V394" t="s">
        <v>230</v>
      </c>
      <c r="W394" t="s">
        <v>230</v>
      </c>
      <c r="AF394" t="s">
        <v>230</v>
      </c>
      <c r="AG394" t="s">
        <v>230</v>
      </c>
      <c r="AO394" t="s">
        <v>515</v>
      </c>
      <c r="AQ394" t="str">
        <f t="shared" si="6"/>
        <v/>
      </c>
    </row>
    <row r="395" spans="1:43">
      <c r="A395" s="8">
        <v>46174</v>
      </c>
      <c r="B395">
        <v>3942.14</v>
      </c>
      <c r="C395">
        <v>-0.38</v>
      </c>
      <c r="D395">
        <v>66980</v>
      </c>
      <c r="E395">
        <v>0.77</v>
      </c>
      <c r="F395" s="7">
        <v>5759</v>
      </c>
      <c r="I395" t="s">
        <v>514</v>
      </c>
      <c r="P395" t="s">
        <v>230</v>
      </c>
      <c r="T395" t="s">
        <v>230</v>
      </c>
      <c r="U395" t="s">
        <v>230</v>
      </c>
      <c r="V395" t="s">
        <v>230</v>
      </c>
      <c r="W395" t="s">
        <v>230</v>
      </c>
      <c r="AF395" t="s">
        <v>230</v>
      </c>
      <c r="AG395" t="s">
        <v>230</v>
      </c>
      <c r="AO395" t="s">
        <v>515</v>
      </c>
      <c r="AQ395" t="str">
        <f t="shared" si="6"/>
        <v/>
      </c>
    </row>
    <row r="396" spans="1:43">
      <c r="A396" s="8">
        <v>46174</v>
      </c>
      <c r="AQ396" t="str">
        <f t="shared" si="6"/>
        <v/>
      </c>
    </row>
    <row r="397" spans="1:43">
      <c r="B397">
        <v>4044.96</v>
      </c>
      <c r="C397">
        <v>-0.56999999999999995</v>
      </c>
      <c r="D397" s="1"/>
      <c r="E397" s="6"/>
      <c r="AQ397" t="str">
        <f t="shared" si="6"/>
        <v/>
      </c>
    </row>
    <row r="398" spans="1:43">
      <c r="AQ398" t="str">
        <f t="shared" si="6"/>
        <v/>
      </c>
    </row>
    <row r="399" spans="1:43">
      <c r="B399">
        <v>4044.96</v>
      </c>
      <c r="C399">
        <v>-0.56999999999999995</v>
      </c>
      <c r="D399" s="1"/>
      <c r="E399" s="6"/>
      <c r="AQ399" t="str">
        <f t="shared" si="6"/>
        <v/>
      </c>
    </row>
    <row r="400" spans="1:43">
      <c r="A400" s="8" t="s">
        <v>0</v>
      </c>
      <c r="B400" t="s">
        <v>116</v>
      </c>
      <c r="C400" t="s">
        <v>1</v>
      </c>
      <c r="D400" t="s">
        <v>2</v>
      </c>
      <c r="E400" t="s">
        <v>3</v>
      </c>
      <c r="F400" s="7" t="s">
        <v>4</v>
      </c>
      <c r="G400" t="s">
        <v>5</v>
      </c>
      <c r="H400" t="s">
        <v>268</v>
      </c>
      <c r="I400" t="s">
        <v>269</v>
      </c>
      <c r="J400" t="s">
        <v>270</v>
      </c>
      <c r="K400" t="s">
        <v>271</v>
      </c>
      <c r="L400" t="s">
        <v>6</v>
      </c>
      <c r="M400" t="s">
        <v>7</v>
      </c>
      <c r="N400" t="s">
        <v>8</v>
      </c>
      <c r="O400" t="s">
        <v>9</v>
      </c>
      <c r="P400" t="s">
        <v>272</v>
      </c>
      <c r="Q400" t="s">
        <v>10</v>
      </c>
      <c r="R400" t="s">
        <v>11</v>
      </c>
      <c r="S400" t="s">
        <v>12</v>
      </c>
      <c r="T400" t="s">
        <v>273</v>
      </c>
      <c r="U400" t="s">
        <v>274</v>
      </c>
      <c r="V400" t="s">
        <v>275</v>
      </c>
      <c r="W400" t="s">
        <v>276</v>
      </c>
      <c r="X400" t="s">
        <v>13</v>
      </c>
      <c r="Y400" t="s">
        <v>277</v>
      </c>
      <c r="Z400" t="s">
        <v>278</v>
      </c>
      <c r="AA400" t="s">
        <v>14</v>
      </c>
      <c r="AB400" t="s">
        <v>15</v>
      </c>
      <c r="AC400" t="s">
        <v>279</v>
      </c>
      <c r="AD400" t="s">
        <v>280</v>
      </c>
      <c r="AE400" t="s">
        <v>281</v>
      </c>
      <c r="AF400" t="s">
        <v>282</v>
      </c>
      <c r="AG400" t="s">
        <v>283</v>
      </c>
      <c r="AH400" t="s">
        <v>284</v>
      </c>
      <c r="AI400" t="s">
        <v>16</v>
      </c>
      <c r="AJ400" t="s">
        <v>17</v>
      </c>
      <c r="AK400" t="s">
        <v>18</v>
      </c>
      <c r="AL400" t="s">
        <v>19</v>
      </c>
      <c r="AM400" t="s">
        <v>20</v>
      </c>
      <c r="AN400" t="s">
        <v>285</v>
      </c>
      <c r="AO400" t="s">
        <v>286</v>
      </c>
      <c r="AQ400" t="str">
        <f t="shared" si="6"/>
        <v/>
      </c>
    </row>
    <row r="401" spans="1:43">
      <c r="A401" s="8">
        <v>46175</v>
      </c>
      <c r="B401">
        <v>4044.96</v>
      </c>
      <c r="C401">
        <v>-0.56999999999999995</v>
      </c>
      <c r="D401" s="1"/>
      <c r="E401" s="6"/>
      <c r="F401" s="7">
        <v>1605</v>
      </c>
      <c r="G401" t="s">
        <v>21</v>
      </c>
      <c r="H401">
        <v>0</v>
      </c>
      <c r="I401" t="s">
        <v>288</v>
      </c>
      <c r="J401" t="s">
        <v>289</v>
      </c>
      <c r="K401" t="s">
        <v>295</v>
      </c>
      <c r="L401" s="36">
        <v>3556</v>
      </c>
      <c r="M401">
        <v>140</v>
      </c>
      <c r="N401" s="66">
        <v>4.1000000000000002E-2</v>
      </c>
      <c r="O401" s="36">
        <v>3416</v>
      </c>
      <c r="P401" s="66">
        <v>4.0899999999999999E-2</v>
      </c>
      <c r="Q401" s="36">
        <v>3470</v>
      </c>
      <c r="R401" s="36">
        <v>3597</v>
      </c>
      <c r="S401" s="36">
        <v>3428</v>
      </c>
      <c r="T401" s="66">
        <v>2.47E-2</v>
      </c>
      <c r="U401" s="66">
        <v>-1.6000000000000001E-3</v>
      </c>
      <c r="V401" s="66">
        <v>-1.1299999999999999E-2</v>
      </c>
      <c r="W401" s="66">
        <v>3.73E-2</v>
      </c>
      <c r="X401" s="1">
        <v>5670300</v>
      </c>
      <c r="Y401" s="1">
        <v>20057358</v>
      </c>
      <c r="Z401" s="1">
        <v>4477487</v>
      </c>
      <c r="AA401" t="s">
        <v>291</v>
      </c>
      <c r="AB401" t="s">
        <v>292</v>
      </c>
      <c r="AC401">
        <v>10.33</v>
      </c>
      <c r="AD401">
        <v>0.87</v>
      </c>
      <c r="AE401">
        <v>3.04</v>
      </c>
      <c r="AF401" t="s">
        <v>230</v>
      </c>
      <c r="AG401" s="1">
        <v>72900</v>
      </c>
      <c r="AH401" s="36">
        <v>3556</v>
      </c>
      <c r="AI401">
        <v>600</v>
      </c>
      <c r="AJ401" s="36">
        <v>3555</v>
      </c>
      <c r="AK401" s="1">
        <v>2100</v>
      </c>
      <c r="AL401" s="2">
        <v>0.625</v>
      </c>
      <c r="AM401" s="3">
        <v>46155</v>
      </c>
      <c r="AN401" t="s">
        <v>293</v>
      </c>
      <c r="AO401" t="s">
        <v>294</v>
      </c>
      <c r="AQ401" t="str">
        <f t="shared" si="6"/>
        <v/>
      </c>
    </row>
    <row r="402" spans="1:43">
      <c r="A402" s="8">
        <v>46175</v>
      </c>
      <c r="B402">
        <v>3913.63</v>
      </c>
      <c r="C402">
        <v>-0.69</v>
      </c>
      <c r="D402">
        <v>66490</v>
      </c>
      <c r="E402">
        <v>-0.88</v>
      </c>
      <c r="F402" s="7">
        <v>1833</v>
      </c>
      <c r="G402" t="s">
        <v>24</v>
      </c>
      <c r="H402">
        <v>0</v>
      </c>
      <c r="I402" t="s">
        <v>288</v>
      </c>
      <c r="J402" t="s">
        <v>289</v>
      </c>
      <c r="K402" t="s">
        <v>295</v>
      </c>
      <c r="L402" s="36">
        <v>5540</v>
      </c>
      <c r="M402">
        <v>-50</v>
      </c>
      <c r="N402" s="66">
        <v>-8.8999999999999999E-3</v>
      </c>
      <c r="O402" s="36">
        <v>5590</v>
      </c>
      <c r="P402" s="66">
        <v>-8.8999999999999999E-3</v>
      </c>
      <c r="Q402" s="36">
        <v>5550</v>
      </c>
      <c r="R402" s="36">
        <v>5570</v>
      </c>
      <c r="S402" s="36">
        <v>5420</v>
      </c>
      <c r="T402" s="66">
        <v>-1.8E-3</v>
      </c>
      <c r="U402" s="66">
        <v>0</v>
      </c>
      <c r="V402" s="66">
        <v>-5.3E-3</v>
      </c>
      <c r="W402" s="66">
        <v>2.2100000000000002E-2</v>
      </c>
      <c r="X402" s="1">
        <v>109000</v>
      </c>
      <c r="Y402" s="1">
        <v>601094</v>
      </c>
      <c r="Z402" s="1">
        <v>214205</v>
      </c>
      <c r="AA402" t="s">
        <v>296</v>
      </c>
      <c r="AB402" t="s">
        <v>297</v>
      </c>
      <c r="AC402">
        <v>12.9</v>
      </c>
      <c r="AD402">
        <v>1</v>
      </c>
      <c r="AE402">
        <v>5.42</v>
      </c>
      <c r="AF402" t="s">
        <v>230</v>
      </c>
      <c r="AG402" s="1">
        <v>13000</v>
      </c>
      <c r="AH402" s="36">
        <v>5550</v>
      </c>
      <c r="AI402" s="1">
        <v>1600</v>
      </c>
      <c r="AJ402" s="36">
        <v>5540</v>
      </c>
      <c r="AK402">
        <v>600</v>
      </c>
      <c r="AL402" s="2">
        <v>0.62291666666666667</v>
      </c>
      <c r="AM402" s="3">
        <v>46157</v>
      </c>
      <c r="AN402" t="s">
        <v>298</v>
      </c>
      <c r="AO402" t="s">
        <v>299</v>
      </c>
      <c r="AQ402" t="str">
        <f t="shared" si="6"/>
        <v/>
      </c>
    </row>
    <row r="403" spans="1:43">
      <c r="A403" s="8">
        <v>46175</v>
      </c>
      <c r="B403">
        <v>3913.63</v>
      </c>
      <c r="C403">
        <v>-0.69</v>
      </c>
      <c r="D403">
        <v>66490</v>
      </c>
      <c r="E403">
        <v>-0.88</v>
      </c>
      <c r="F403" s="7">
        <v>1911</v>
      </c>
      <c r="G403" t="s">
        <v>25</v>
      </c>
      <c r="H403">
        <v>0</v>
      </c>
      <c r="I403" t="s">
        <v>288</v>
      </c>
      <c r="J403" t="s">
        <v>289</v>
      </c>
      <c r="K403" t="s">
        <v>295</v>
      </c>
      <c r="L403" s="36">
        <v>1273</v>
      </c>
      <c r="M403">
        <v>-13.5</v>
      </c>
      <c r="N403" s="66">
        <v>-1.0500000000000001E-2</v>
      </c>
      <c r="O403" s="36">
        <v>1286.5</v>
      </c>
      <c r="P403" s="66">
        <v>-1.04E-2</v>
      </c>
      <c r="Q403" s="36">
        <v>1278</v>
      </c>
      <c r="R403" s="36">
        <v>1278</v>
      </c>
      <c r="S403" s="36">
        <v>1244</v>
      </c>
      <c r="T403" s="66">
        <v>-3.8999999999999998E-3</v>
      </c>
      <c r="U403" s="66">
        <v>2.3E-3</v>
      </c>
      <c r="V403" s="66">
        <v>-3.8999999999999998E-3</v>
      </c>
      <c r="W403" s="66">
        <v>2.3300000000000001E-2</v>
      </c>
      <c r="X403" s="1">
        <v>2627200</v>
      </c>
      <c r="Y403" s="1">
        <v>3323064</v>
      </c>
      <c r="Z403" s="1">
        <v>787434</v>
      </c>
      <c r="AA403" t="s">
        <v>300</v>
      </c>
      <c r="AB403" t="s">
        <v>301</v>
      </c>
      <c r="AC403">
        <v>8.0399999999999991</v>
      </c>
      <c r="AD403">
        <v>0.77</v>
      </c>
      <c r="AE403">
        <v>3.93</v>
      </c>
      <c r="AF403" t="s">
        <v>230</v>
      </c>
      <c r="AG403" s="1">
        <v>308400</v>
      </c>
      <c r="AH403" s="36">
        <v>1273</v>
      </c>
      <c r="AI403" s="1">
        <v>2000</v>
      </c>
      <c r="AJ403" s="36">
        <v>1272.5</v>
      </c>
      <c r="AK403" s="1">
        <v>4000</v>
      </c>
      <c r="AL403" s="2">
        <v>0.625</v>
      </c>
      <c r="AM403" s="3">
        <v>46149</v>
      </c>
      <c r="AN403" t="s">
        <v>293</v>
      </c>
      <c r="AO403" t="s">
        <v>299</v>
      </c>
      <c r="AQ403" t="str">
        <f t="shared" si="6"/>
        <v/>
      </c>
    </row>
    <row r="404" spans="1:43">
      <c r="A404" s="8">
        <v>46175</v>
      </c>
      <c r="B404">
        <v>3913.63</v>
      </c>
      <c r="C404">
        <v>-0.69</v>
      </c>
      <c r="D404">
        <v>66490</v>
      </c>
      <c r="E404">
        <v>-0.88</v>
      </c>
      <c r="F404" s="7">
        <v>1925</v>
      </c>
      <c r="G404" t="s">
        <v>26</v>
      </c>
      <c r="H404">
        <v>0</v>
      </c>
      <c r="I404" t="s">
        <v>288</v>
      </c>
      <c r="J404" t="s">
        <v>289</v>
      </c>
      <c r="K404" t="s">
        <v>290</v>
      </c>
      <c r="L404" s="36">
        <v>4176</v>
      </c>
      <c r="M404">
        <v>-39</v>
      </c>
      <c r="N404" s="66">
        <v>-9.2999999999999992E-3</v>
      </c>
      <c r="O404" s="36">
        <v>4215</v>
      </c>
      <c r="P404" s="66">
        <v>-9.1999999999999998E-3</v>
      </c>
      <c r="Q404" s="36">
        <v>4168</v>
      </c>
      <c r="R404" s="36">
        <v>4194</v>
      </c>
      <c r="S404" s="36">
        <v>4081</v>
      </c>
      <c r="T404" s="66">
        <v>1.9E-3</v>
      </c>
      <c r="U404" s="66">
        <v>-1.4E-3</v>
      </c>
      <c r="V404" s="66">
        <v>-4.1999999999999997E-3</v>
      </c>
      <c r="W404" s="66">
        <v>2.3199999999999998E-2</v>
      </c>
      <c r="X404" s="1">
        <v>2433800</v>
      </c>
      <c r="Y404" s="1">
        <v>10128657</v>
      </c>
      <c r="Z404" s="1">
        <v>2754640</v>
      </c>
      <c r="AA404" t="s">
        <v>302</v>
      </c>
      <c r="AB404" t="s">
        <v>553</v>
      </c>
      <c r="AC404">
        <v>11.39</v>
      </c>
      <c r="AD404">
        <v>0.89</v>
      </c>
      <c r="AE404">
        <v>4.21</v>
      </c>
      <c r="AF404" t="s">
        <v>230</v>
      </c>
      <c r="AG404" s="1">
        <v>64700</v>
      </c>
      <c r="AH404" s="36">
        <v>4176</v>
      </c>
      <c r="AI404" s="1">
        <v>1400</v>
      </c>
      <c r="AJ404" s="36">
        <v>4175</v>
      </c>
      <c r="AK404" s="1">
        <v>2200</v>
      </c>
      <c r="AL404" s="2">
        <v>0.62430555555555556</v>
      </c>
      <c r="AM404" s="3">
        <v>46155</v>
      </c>
      <c r="AN404" t="s">
        <v>298</v>
      </c>
      <c r="AO404" t="s">
        <v>299</v>
      </c>
      <c r="AQ404" t="str">
        <f t="shared" si="6"/>
        <v/>
      </c>
    </row>
    <row r="405" spans="1:43">
      <c r="A405" s="8">
        <v>46175</v>
      </c>
      <c r="B405">
        <v>3913.63</v>
      </c>
      <c r="C405">
        <v>-0.69</v>
      </c>
      <c r="D405">
        <v>66490</v>
      </c>
      <c r="E405">
        <v>-0.88</v>
      </c>
      <c r="F405" s="7">
        <v>1928</v>
      </c>
      <c r="G405" t="s">
        <v>27</v>
      </c>
      <c r="H405">
        <v>0</v>
      </c>
      <c r="I405" t="s">
        <v>288</v>
      </c>
      <c r="J405" t="s">
        <v>289</v>
      </c>
      <c r="K405" t="s">
        <v>295</v>
      </c>
      <c r="L405" s="36">
        <v>3232</v>
      </c>
      <c r="M405">
        <v>-48</v>
      </c>
      <c r="N405" s="66">
        <v>-1.46E-2</v>
      </c>
      <c r="O405" s="36">
        <v>3280</v>
      </c>
      <c r="P405" s="66">
        <v>-1.46E-2</v>
      </c>
      <c r="Q405" s="36">
        <v>3259</v>
      </c>
      <c r="R405" s="36">
        <v>3260</v>
      </c>
      <c r="S405" s="36">
        <v>3181</v>
      </c>
      <c r="T405" s="66">
        <v>-8.2000000000000007E-3</v>
      </c>
      <c r="U405" s="66">
        <v>-5.1999999999999998E-3</v>
      </c>
      <c r="V405" s="66">
        <v>-8.5000000000000006E-3</v>
      </c>
      <c r="W405" s="66">
        <v>1.6E-2</v>
      </c>
      <c r="X405" s="1">
        <v>1946500</v>
      </c>
      <c r="Y405" s="1">
        <v>6294605</v>
      </c>
      <c r="Z405" s="1">
        <v>2105396</v>
      </c>
      <c r="AA405" t="s">
        <v>304</v>
      </c>
      <c r="AB405" t="s">
        <v>554</v>
      </c>
      <c r="AC405">
        <v>9.61</v>
      </c>
      <c r="AD405">
        <v>0.97</v>
      </c>
      <c r="AE405">
        <v>4.49</v>
      </c>
      <c r="AF405" t="s">
        <v>230</v>
      </c>
      <c r="AG405" s="1">
        <v>216400</v>
      </c>
      <c r="AH405" s="36">
        <v>3233</v>
      </c>
      <c r="AI405" s="1">
        <v>4000</v>
      </c>
      <c r="AJ405" s="36">
        <v>3231</v>
      </c>
      <c r="AK405" s="1">
        <v>4400</v>
      </c>
      <c r="AL405" s="2">
        <v>0.625</v>
      </c>
      <c r="AM405" s="3">
        <v>46177</v>
      </c>
      <c r="AN405" t="s">
        <v>306</v>
      </c>
      <c r="AO405" t="s">
        <v>299</v>
      </c>
      <c r="AQ405" t="str">
        <f t="shared" si="6"/>
        <v/>
      </c>
    </row>
    <row r="406" spans="1:43">
      <c r="A406" s="8">
        <v>46175</v>
      </c>
      <c r="B406">
        <v>3913.63</v>
      </c>
      <c r="C406">
        <v>-0.69</v>
      </c>
      <c r="D406">
        <v>66490</v>
      </c>
      <c r="E406">
        <v>-0.88</v>
      </c>
      <c r="F406" s="7">
        <v>1929</v>
      </c>
      <c r="G406" t="s">
        <v>28</v>
      </c>
      <c r="H406">
        <v>0</v>
      </c>
      <c r="I406" t="s">
        <v>288</v>
      </c>
      <c r="J406" t="s">
        <v>289</v>
      </c>
      <c r="K406" t="s">
        <v>290</v>
      </c>
      <c r="L406" s="36">
        <v>1088</v>
      </c>
      <c r="M406">
        <v>-13</v>
      </c>
      <c r="N406" s="66">
        <v>-1.18E-2</v>
      </c>
      <c r="O406" s="36">
        <v>1101</v>
      </c>
      <c r="P406" s="66">
        <v>-1.18E-2</v>
      </c>
      <c r="Q406" s="36">
        <v>1092</v>
      </c>
      <c r="R406" s="36">
        <v>1092</v>
      </c>
      <c r="S406" s="36">
        <v>1078</v>
      </c>
      <c r="T406" s="66">
        <v>-3.5999999999999999E-3</v>
      </c>
      <c r="U406" s="66">
        <v>2.7000000000000001E-3</v>
      </c>
      <c r="V406" s="66">
        <v>-3.5999999999999999E-3</v>
      </c>
      <c r="W406" s="66">
        <v>9.1999999999999998E-3</v>
      </c>
      <c r="X406" s="1">
        <v>61100</v>
      </c>
      <c r="Y406" s="1">
        <v>66343</v>
      </c>
      <c r="Z406" s="1">
        <v>45451</v>
      </c>
      <c r="AA406" t="s">
        <v>307</v>
      </c>
      <c r="AB406" t="s">
        <v>308</v>
      </c>
      <c r="AC406">
        <v>12.27</v>
      </c>
      <c r="AD406">
        <v>1.2</v>
      </c>
      <c r="AE406">
        <v>4.5999999999999996</v>
      </c>
      <c r="AF406" t="s">
        <v>230</v>
      </c>
      <c r="AG406" s="1">
        <v>15000</v>
      </c>
      <c r="AH406" s="36">
        <v>1088</v>
      </c>
      <c r="AI406">
        <v>700</v>
      </c>
      <c r="AJ406" s="36">
        <v>1087</v>
      </c>
      <c r="AK406">
        <v>800</v>
      </c>
      <c r="AL406" s="2">
        <v>0.62013888888888891</v>
      </c>
      <c r="AM406" s="3">
        <v>46153</v>
      </c>
      <c r="AN406" t="s">
        <v>298</v>
      </c>
      <c r="AO406" t="s">
        <v>299</v>
      </c>
      <c r="AQ406" t="str">
        <f t="shared" si="6"/>
        <v/>
      </c>
    </row>
    <row r="407" spans="1:43">
      <c r="A407" s="8">
        <v>46175</v>
      </c>
      <c r="B407">
        <v>3913.63</v>
      </c>
      <c r="C407">
        <v>-0.69</v>
      </c>
      <c r="D407">
        <v>66490</v>
      </c>
      <c r="E407">
        <v>-0.88</v>
      </c>
      <c r="F407" s="7">
        <v>1963</v>
      </c>
      <c r="G407" t="s">
        <v>29</v>
      </c>
      <c r="H407">
        <v>0</v>
      </c>
      <c r="I407" t="s">
        <v>288</v>
      </c>
      <c r="J407" t="s">
        <v>289</v>
      </c>
      <c r="K407" t="s">
        <v>295</v>
      </c>
      <c r="L407" s="36">
        <v>2646</v>
      </c>
      <c r="M407">
        <v>13.5</v>
      </c>
      <c r="N407" s="66">
        <v>5.1000000000000004E-3</v>
      </c>
      <c r="O407" s="36">
        <v>2632.5</v>
      </c>
      <c r="P407" s="66">
        <v>5.1000000000000004E-3</v>
      </c>
      <c r="Q407" s="36">
        <v>2635.5</v>
      </c>
      <c r="R407" s="36">
        <v>2649.5</v>
      </c>
      <c r="S407" s="36">
        <v>2560</v>
      </c>
      <c r="T407" s="66">
        <v>3.8999999999999998E-3</v>
      </c>
      <c r="U407" s="66">
        <v>0.02</v>
      </c>
      <c r="V407" s="66">
        <v>-1.2999999999999999E-3</v>
      </c>
      <c r="W407" s="66">
        <v>3.3500000000000002E-2</v>
      </c>
      <c r="X407" s="1">
        <v>1105200</v>
      </c>
      <c r="Y407" s="1">
        <v>2881255</v>
      </c>
      <c r="Z407" s="1">
        <v>646399</v>
      </c>
      <c r="AA407" t="s">
        <v>309</v>
      </c>
      <c r="AB407" t="s">
        <v>310</v>
      </c>
      <c r="AC407">
        <v>13.91</v>
      </c>
      <c r="AD407">
        <v>1.49</v>
      </c>
      <c r="AE407">
        <v>1.97</v>
      </c>
      <c r="AF407" t="s">
        <v>230</v>
      </c>
      <c r="AG407" s="1">
        <v>42100</v>
      </c>
      <c r="AH407" s="36">
        <v>2646.5</v>
      </c>
      <c r="AI407">
        <v>300</v>
      </c>
      <c r="AJ407" s="36">
        <v>2645.5</v>
      </c>
      <c r="AK407">
        <v>200</v>
      </c>
      <c r="AL407" s="2">
        <v>0.625</v>
      </c>
      <c r="AM407" s="3">
        <v>46156</v>
      </c>
      <c r="AN407" t="s">
        <v>298</v>
      </c>
      <c r="AO407" t="s">
        <v>299</v>
      </c>
      <c r="AQ407" t="str">
        <f t="shared" si="6"/>
        <v/>
      </c>
    </row>
    <row r="408" spans="1:43">
      <c r="A408" s="8">
        <v>46175</v>
      </c>
      <c r="B408">
        <v>3913.63</v>
      </c>
      <c r="C408">
        <v>-0.69</v>
      </c>
      <c r="D408">
        <v>66490</v>
      </c>
      <c r="E408">
        <v>-0.88</v>
      </c>
      <c r="F408" s="7">
        <v>2124</v>
      </c>
      <c r="G408" t="s">
        <v>30</v>
      </c>
      <c r="H408">
        <v>0</v>
      </c>
      <c r="I408" t="s">
        <v>288</v>
      </c>
      <c r="J408" t="s">
        <v>289</v>
      </c>
      <c r="K408" t="s">
        <v>295</v>
      </c>
      <c r="L408">
        <v>870</v>
      </c>
      <c r="M408">
        <v>6</v>
      </c>
      <c r="N408" s="66">
        <v>6.8999999999999999E-3</v>
      </c>
      <c r="O408">
        <v>864</v>
      </c>
      <c r="P408" s="66">
        <v>6.8999999999999999E-3</v>
      </c>
      <c r="Q408">
        <v>864</v>
      </c>
      <c r="R408">
        <v>873</v>
      </c>
      <c r="S408">
        <v>860</v>
      </c>
      <c r="T408" s="66">
        <v>6.8999999999999999E-3</v>
      </c>
      <c r="U408" s="66">
        <v>0</v>
      </c>
      <c r="V408" s="66">
        <v>-3.3999999999999998E-3</v>
      </c>
      <c r="W408" s="66">
        <v>1.1599999999999999E-2</v>
      </c>
      <c r="X408" s="1">
        <v>385300</v>
      </c>
      <c r="Y408" s="1">
        <v>334278</v>
      </c>
      <c r="Z408" s="1">
        <v>144034</v>
      </c>
      <c r="AA408" t="s">
        <v>311</v>
      </c>
      <c r="AB408" t="s">
        <v>312</v>
      </c>
      <c r="AC408">
        <v>16.079999999999998</v>
      </c>
      <c r="AD408">
        <v>6.16</v>
      </c>
      <c r="AE408">
        <v>4.37</v>
      </c>
      <c r="AF408" t="s">
        <v>230</v>
      </c>
      <c r="AG408" s="1">
        <v>87700</v>
      </c>
      <c r="AH408">
        <v>871</v>
      </c>
      <c r="AI408" s="1">
        <v>1300</v>
      </c>
      <c r="AJ408">
        <v>870</v>
      </c>
      <c r="AK408" s="1">
        <v>4300</v>
      </c>
      <c r="AL408" s="2">
        <v>0.625</v>
      </c>
      <c r="AM408" s="3">
        <v>46155</v>
      </c>
      <c r="AN408" t="s">
        <v>293</v>
      </c>
      <c r="AO408" t="s">
        <v>313</v>
      </c>
      <c r="AQ408" t="str">
        <f t="shared" si="6"/>
        <v/>
      </c>
    </row>
    <row r="409" spans="1:43">
      <c r="A409" s="8">
        <v>46175</v>
      </c>
      <c r="B409">
        <v>3913.63</v>
      </c>
      <c r="C409">
        <v>-0.69</v>
      </c>
      <c r="D409">
        <v>66490</v>
      </c>
      <c r="E409">
        <v>-0.88</v>
      </c>
      <c r="F409" s="7">
        <v>2162</v>
      </c>
      <c r="G409" t="s">
        <v>31</v>
      </c>
      <c r="H409">
        <v>0</v>
      </c>
      <c r="I409" t="s">
        <v>314</v>
      </c>
      <c r="J409" t="s">
        <v>289</v>
      </c>
      <c r="K409" t="s">
        <v>295</v>
      </c>
      <c r="L409">
        <v>538</v>
      </c>
      <c r="M409">
        <v>67</v>
      </c>
      <c r="N409" s="66">
        <v>0.14230000000000001</v>
      </c>
      <c r="O409">
        <v>471</v>
      </c>
      <c r="P409" s="66">
        <v>0.14219999999999999</v>
      </c>
      <c r="Q409">
        <v>538</v>
      </c>
      <c r="R409">
        <v>539</v>
      </c>
      <c r="S409">
        <v>538</v>
      </c>
      <c r="T409" s="66">
        <v>0</v>
      </c>
      <c r="U409" s="66">
        <v>0</v>
      </c>
      <c r="V409" s="66">
        <v>-1.8E-3</v>
      </c>
      <c r="W409" s="66">
        <v>0</v>
      </c>
      <c r="X409" s="1">
        <v>1530100</v>
      </c>
      <c r="Y409" s="1">
        <v>823206</v>
      </c>
      <c r="Z409" s="1">
        <v>11626</v>
      </c>
      <c r="AA409" t="s">
        <v>315</v>
      </c>
      <c r="AB409" t="s">
        <v>316</v>
      </c>
      <c r="AC409">
        <v>31.27</v>
      </c>
      <c r="AD409">
        <v>2.04</v>
      </c>
      <c r="AE409">
        <v>1.67</v>
      </c>
      <c r="AF409" t="s">
        <v>230</v>
      </c>
      <c r="AG409">
        <v>0</v>
      </c>
      <c r="AH409">
        <v>539</v>
      </c>
      <c r="AI409" s="1">
        <v>963500</v>
      </c>
      <c r="AJ409">
        <v>538</v>
      </c>
      <c r="AK409" s="1">
        <v>3228700</v>
      </c>
      <c r="AL409" s="2">
        <v>0.62430555555555556</v>
      </c>
      <c r="AM409" s="3">
        <v>46154</v>
      </c>
      <c r="AN409" t="s">
        <v>298</v>
      </c>
      <c r="AO409" t="s">
        <v>313</v>
      </c>
      <c r="AQ409" t="str">
        <f t="shared" si="6"/>
        <v/>
      </c>
    </row>
    <row r="410" spans="1:43">
      <c r="A410" s="8">
        <v>46175</v>
      </c>
      <c r="B410">
        <v>3913.63</v>
      </c>
      <c r="C410">
        <v>-0.69</v>
      </c>
      <c r="D410">
        <v>66490</v>
      </c>
      <c r="E410">
        <v>-0.88</v>
      </c>
      <c r="F410" s="7">
        <v>2229</v>
      </c>
      <c r="G410" t="s">
        <v>32</v>
      </c>
      <c r="H410">
        <v>0</v>
      </c>
      <c r="I410" t="s">
        <v>288</v>
      </c>
      <c r="J410" t="s">
        <v>289</v>
      </c>
      <c r="K410" t="s">
        <v>295</v>
      </c>
      <c r="L410" s="36">
        <v>2868</v>
      </c>
      <c r="M410">
        <v>-2.5</v>
      </c>
      <c r="N410" s="66">
        <v>-8.9999999999999998E-4</v>
      </c>
      <c r="O410" s="36">
        <v>2870.5</v>
      </c>
      <c r="P410" s="66">
        <v>-8.0000000000000004E-4</v>
      </c>
      <c r="Q410" s="36">
        <v>2846.5</v>
      </c>
      <c r="R410" s="36">
        <v>2902.5</v>
      </c>
      <c r="S410" s="36">
        <v>2836.5</v>
      </c>
      <c r="T410" s="66">
        <v>7.4999999999999997E-3</v>
      </c>
      <c r="U410" s="66">
        <v>-8.8999999999999999E-3</v>
      </c>
      <c r="V410" s="66">
        <v>-1.18E-2</v>
      </c>
      <c r="W410" s="66">
        <v>1.11E-2</v>
      </c>
      <c r="X410" s="1">
        <v>361200</v>
      </c>
      <c r="Y410" s="1">
        <v>1037118</v>
      </c>
      <c r="Z410" s="1">
        <v>384110</v>
      </c>
      <c r="AA410" t="s">
        <v>317</v>
      </c>
      <c r="AB410" t="s">
        <v>318</v>
      </c>
      <c r="AC410">
        <v>20.04</v>
      </c>
      <c r="AD410">
        <v>1.65</v>
      </c>
      <c r="AE410">
        <v>2.41</v>
      </c>
      <c r="AF410" t="s">
        <v>230</v>
      </c>
      <c r="AG410" s="1">
        <v>15000</v>
      </c>
      <c r="AH410" s="36">
        <v>2869</v>
      </c>
      <c r="AI410">
        <v>600</v>
      </c>
      <c r="AJ410" s="36">
        <v>2868</v>
      </c>
      <c r="AK410">
        <v>900</v>
      </c>
      <c r="AL410" s="2">
        <v>0.625</v>
      </c>
      <c r="AM410" s="3">
        <v>46156</v>
      </c>
      <c r="AN410" t="s">
        <v>298</v>
      </c>
      <c r="AO410" t="s">
        <v>319</v>
      </c>
      <c r="AQ410" t="str">
        <f t="shared" si="6"/>
        <v/>
      </c>
    </row>
    <row r="411" spans="1:43">
      <c r="A411" s="8">
        <v>46175</v>
      </c>
      <c r="B411">
        <v>3913.63</v>
      </c>
      <c r="C411">
        <v>-0.69</v>
      </c>
      <c r="D411">
        <v>66490</v>
      </c>
      <c r="E411">
        <v>-0.88</v>
      </c>
      <c r="F411" s="7">
        <v>2768</v>
      </c>
      <c r="G411" t="s">
        <v>33</v>
      </c>
      <c r="H411">
        <v>0</v>
      </c>
      <c r="I411" t="s">
        <v>288</v>
      </c>
      <c r="J411" t="s">
        <v>289</v>
      </c>
      <c r="K411" t="s">
        <v>295</v>
      </c>
      <c r="L411" s="36">
        <v>5113</v>
      </c>
      <c r="M411">
        <v>-30</v>
      </c>
      <c r="N411" s="66">
        <v>-5.7999999999999996E-3</v>
      </c>
      <c r="O411" s="36">
        <v>5143</v>
      </c>
      <c r="P411" s="66">
        <v>-5.7999999999999996E-3</v>
      </c>
      <c r="Q411" s="36">
        <v>5052</v>
      </c>
      <c r="R411" s="36">
        <v>5126</v>
      </c>
      <c r="S411" s="36">
        <v>5015</v>
      </c>
      <c r="T411" s="66">
        <v>1.2E-2</v>
      </c>
      <c r="U411" s="66">
        <v>4.4999999999999997E-3</v>
      </c>
      <c r="V411" s="66">
        <v>-2.5000000000000001E-3</v>
      </c>
      <c r="W411" s="66">
        <v>1.95E-2</v>
      </c>
      <c r="X411" s="1">
        <v>1028500</v>
      </c>
      <c r="Y411" s="1">
        <v>5221689</v>
      </c>
      <c r="Z411" s="1">
        <v>1073730</v>
      </c>
      <c r="AA411" t="s">
        <v>320</v>
      </c>
      <c r="AB411" t="s">
        <v>321</v>
      </c>
      <c r="AC411">
        <v>8.18</v>
      </c>
      <c r="AD411">
        <v>0.97</v>
      </c>
      <c r="AE411">
        <v>3.52</v>
      </c>
      <c r="AF411" t="s">
        <v>230</v>
      </c>
      <c r="AG411" s="1">
        <v>111100</v>
      </c>
      <c r="AH411" s="36">
        <v>5114</v>
      </c>
      <c r="AI411">
        <v>400</v>
      </c>
      <c r="AJ411" s="36">
        <v>5112</v>
      </c>
      <c r="AK411">
        <v>200</v>
      </c>
      <c r="AL411" s="2">
        <v>0.625</v>
      </c>
      <c r="AN411" t="s">
        <v>298</v>
      </c>
      <c r="AO411" t="s">
        <v>322</v>
      </c>
      <c r="AQ411" t="str">
        <f t="shared" si="6"/>
        <v/>
      </c>
    </row>
    <row r="412" spans="1:43">
      <c r="A412" s="8">
        <v>46175</v>
      </c>
      <c r="B412">
        <v>3913.63</v>
      </c>
      <c r="C412">
        <v>-0.69</v>
      </c>
      <c r="D412">
        <v>66490</v>
      </c>
      <c r="E412">
        <v>-0.88</v>
      </c>
      <c r="F412" s="7">
        <v>2769</v>
      </c>
      <c r="G412" t="s">
        <v>34</v>
      </c>
      <c r="H412">
        <v>0</v>
      </c>
      <c r="I412" t="s">
        <v>314</v>
      </c>
      <c r="J412" t="s">
        <v>323</v>
      </c>
      <c r="K412" t="s">
        <v>290</v>
      </c>
      <c r="L412">
        <v>820</v>
      </c>
      <c r="M412">
        <v>5</v>
      </c>
      <c r="N412" s="66">
        <v>6.1000000000000004E-3</v>
      </c>
      <c r="O412">
        <v>815</v>
      </c>
      <c r="P412" s="66">
        <v>6.1000000000000004E-3</v>
      </c>
      <c r="Q412">
        <v>815</v>
      </c>
      <c r="R412">
        <v>820</v>
      </c>
      <c r="S412">
        <v>813</v>
      </c>
      <c r="T412" s="66">
        <v>6.1000000000000004E-3</v>
      </c>
      <c r="U412" s="66">
        <v>2.3999999999999998E-3</v>
      </c>
      <c r="V412" s="66">
        <v>0</v>
      </c>
      <c r="W412" s="66">
        <v>8.6E-3</v>
      </c>
      <c r="X412" s="1">
        <v>5400</v>
      </c>
      <c r="Y412" s="1">
        <v>4408</v>
      </c>
      <c r="Z412" s="1">
        <v>6446</v>
      </c>
      <c r="AA412" t="s">
        <v>324</v>
      </c>
      <c r="AB412" t="s">
        <v>325</v>
      </c>
      <c r="AC412">
        <v>9.73</v>
      </c>
      <c r="AD412">
        <v>21.79</v>
      </c>
      <c r="AE412">
        <v>0</v>
      </c>
      <c r="AF412">
        <v>0.1</v>
      </c>
      <c r="AG412">
        <v>0</v>
      </c>
      <c r="AH412">
        <v>820</v>
      </c>
      <c r="AI412">
        <v>600</v>
      </c>
      <c r="AJ412">
        <v>816</v>
      </c>
      <c r="AK412">
        <v>200</v>
      </c>
      <c r="AL412" s="2">
        <v>0.62430555555555556</v>
      </c>
      <c r="AN412" t="s">
        <v>326</v>
      </c>
      <c r="AO412" t="s">
        <v>327</v>
      </c>
      <c r="AQ412" t="str">
        <f t="shared" si="6"/>
        <v/>
      </c>
    </row>
    <row r="413" spans="1:43">
      <c r="A413" s="8">
        <v>46175</v>
      </c>
      <c r="B413">
        <v>3913.63</v>
      </c>
      <c r="C413">
        <v>-0.69</v>
      </c>
      <c r="D413">
        <v>66490</v>
      </c>
      <c r="E413">
        <v>-0.88</v>
      </c>
      <c r="F413" s="7">
        <v>2914</v>
      </c>
      <c r="G413" t="s">
        <v>35</v>
      </c>
      <c r="H413">
        <v>0</v>
      </c>
      <c r="I413" t="s">
        <v>288</v>
      </c>
      <c r="J413" t="s">
        <v>289</v>
      </c>
      <c r="K413" t="s">
        <v>295</v>
      </c>
      <c r="L413" s="36">
        <v>6112</v>
      </c>
      <c r="M413">
        <v>44</v>
      </c>
      <c r="N413" s="66">
        <v>7.3000000000000001E-3</v>
      </c>
      <c r="O413" s="36">
        <v>6068</v>
      </c>
      <c r="P413" s="66">
        <v>7.1999999999999998E-3</v>
      </c>
      <c r="Q413" s="36">
        <v>6048</v>
      </c>
      <c r="R413" s="36">
        <v>6161</v>
      </c>
      <c r="S413" s="36">
        <v>6022</v>
      </c>
      <c r="T413" s="66">
        <v>1.0500000000000001E-2</v>
      </c>
      <c r="U413" s="66">
        <v>-7.7000000000000002E-3</v>
      </c>
      <c r="V413" s="66">
        <v>-7.9000000000000008E-3</v>
      </c>
      <c r="W413" s="66">
        <v>1.49E-2</v>
      </c>
      <c r="X413" s="1">
        <v>2707600</v>
      </c>
      <c r="Y413" s="1">
        <v>16534635</v>
      </c>
      <c r="Z413" s="1">
        <v>12224000</v>
      </c>
      <c r="AA413" t="s">
        <v>328</v>
      </c>
      <c r="AB413" t="s">
        <v>329</v>
      </c>
      <c r="AC413">
        <v>19.03</v>
      </c>
      <c r="AD413">
        <v>2.65</v>
      </c>
      <c r="AE413">
        <v>3.96</v>
      </c>
      <c r="AF413" t="s">
        <v>230</v>
      </c>
      <c r="AG413" s="1">
        <v>419900</v>
      </c>
      <c r="AH413" s="36">
        <v>6114</v>
      </c>
      <c r="AI413" s="1">
        <v>3300</v>
      </c>
      <c r="AJ413" s="36">
        <v>6112</v>
      </c>
      <c r="AK413">
        <v>700</v>
      </c>
      <c r="AL413" s="2">
        <v>0.625</v>
      </c>
      <c r="AM413" s="3">
        <v>46150</v>
      </c>
      <c r="AN413" t="s">
        <v>293</v>
      </c>
      <c r="AO413" t="s">
        <v>319</v>
      </c>
      <c r="AQ413" t="str">
        <f t="shared" si="6"/>
        <v/>
      </c>
    </row>
    <row r="414" spans="1:43">
      <c r="A414" s="8">
        <v>46175</v>
      </c>
      <c r="B414">
        <v>3913.63</v>
      </c>
      <c r="C414">
        <v>-0.69</v>
      </c>
      <c r="D414">
        <v>66490</v>
      </c>
      <c r="E414">
        <v>-0.88</v>
      </c>
      <c r="F414" s="7">
        <v>3003</v>
      </c>
      <c r="G414" t="s">
        <v>36</v>
      </c>
      <c r="H414">
        <v>0</v>
      </c>
      <c r="I414" t="s">
        <v>288</v>
      </c>
      <c r="J414" t="s">
        <v>289</v>
      </c>
      <c r="K414" t="s">
        <v>295</v>
      </c>
      <c r="L414" s="36">
        <v>1651.5</v>
      </c>
      <c r="M414">
        <v>0.5</v>
      </c>
      <c r="N414" s="66">
        <v>2.9999999999999997E-4</v>
      </c>
      <c r="O414" s="36">
        <v>1651</v>
      </c>
      <c r="P414" s="66">
        <v>2.9999999999999997E-4</v>
      </c>
      <c r="Q414" s="36">
        <v>1640</v>
      </c>
      <c r="R414" s="36">
        <v>1652.5</v>
      </c>
      <c r="S414" s="36">
        <v>1620.5</v>
      </c>
      <c r="T414" s="66">
        <v>7.0000000000000001E-3</v>
      </c>
      <c r="U414" s="66">
        <v>2.3999999999999998E-3</v>
      </c>
      <c r="V414" s="66">
        <v>-5.9999999999999995E-4</v>
      </c>
      <c r="W414" s="66">
        <v>1.9099999999999999E-2</v>
      </c>
      <c r="X414" s="1">
        <v>1866900</v>
      </c>
      <c r="Y414" s="1">
        <v>3063307</v>
      </c>
      <c r="Z414" s="1">
        <v>1268199</v>
      </c>
      <c r="AA414" t="s">
        <v>330</v>
      </c>
      <c r="AB414" t="s">
        <v>331</v>
      </c>
      <c r="AC414">
        <v>10.36</v>
      </c>
      <c r="AD414">
        <v>1.37</v>
      </c>
      <c r="AE414">
        <v>4.0599999999999996</v>
      </c>
      <c r="AF414" t="s">
        <v>230</v>
      </c>
      <c r="AG414" s="1">
        <v>47100</v>
      </c>
      <c r="AH414" s="36">
        <v>1652</v>
      </c>
      <c r="AI414" s="1">
        <v>1400</v>
      </c>
      <c r="AJ414" s="36">
        <v>1651.5</v>
      </c>
      <c r="AK414" s="1">
        <v>2600</v>
      </c>
      <c r="AL414" s="2">
        <v>0.625</v>
      </c>
      <c r="AN414" t="s">
        <v>293</v>
      </c>
      <c r="AO414" t="s">
        <v>332</v>
      </c>
      <c r="AQ414" t="str">
        <f t="shared" si="6"/>
        <v/>
      </c>
    </row>
    <row r="415" spans="1:43">
      <c r="A415" s="8">
        <v>46175</v>
      </c>
      <c r="B415">
        <v>3913.63</v>
      </c>
      <c r="C415">
        <v>-0.69</v>
      </c>
      <c r="D415">
        <v>66490</v>
      </c>
      <c r="E415">
        <v>-0.88</v>
      </c>
      <c r="F415" s="7">
        <v>3407</v>
      </c>
      <c r="G415" t="s">
        <v>37</v>
      </c>
      <c r="H415">
        <v>0</v>
      </c>
      <c r="I415" t="s">
        <v>288</v>
      </c>
      <c r="J415" t="s">
        <v>289</v>
      </c>
      <c r="K415" t="s">
        <v>290</v>
      </c>
      <c r="L415" s="36">
        <v>1738.5</v>
      </c>
      <c r="M415">
        <v>-29.5</v>
      </c>
      <c r="N415" s="66">
        <v>-1.67E-2</v>
      </c>
      <c r="O415" s="36">
        <v>1768</v>
      </c>
      <c r="P415" s="66">
        <v>-1.66E-2</v>
      </c>
      <c r="Q415" s="36">
        <v>1770.5</v>
      </c>
      <c r="R415" s="36">
        <v>1773.5</v>
      </c>
      <c r="S415" s="36">
        <v>1700.5</v>
      </c>
      <c r="T415" s="66">
        <v>-1.7999999999999999E-2</v>
      </c>
      <c r="U415" s="66">
        <v>1.0999999999999999E-2</v>
      </c>
      <c r="V415" s="66">
        <v>-1.9699999999999999E-2</v>
      </c>
      <c r="W415" s="66">
        <v>2.23E-2</v>
      </c>
      <c r="X415" s="1">
        <v>2912300</v>
      </c>
      <c r="Y415" s="1">
        <v>5057665</v>
      </c>
      <c r="Z415" s="1">
        <v>2374359</v>
      </c>
      <c r="AA415" t="s">
        <v>333</v>
      </c>
      <c r="AB415" t="s">
        <v>334</v>
      </c>
      <c r="AC415">
        <v>14.73</v>
      </c>
      <c r="AD415">
        <v>1.1200000000000001</v>
      </c>
      <c r="AE415">
        <v>2.5299999999999998</v>
      </c>
      <c r="AF415" t="s">
        <v>230</v>
      </c>
      <c r="AG415" s="1">
        <v>131200</v>
      </c>
      <c r="AH415" s="36">
        <v>1738.5</v>
      </c>
      <c r="AI415">
        <v>400</v>
      </c>
      <c r="AJ415" s="36">
        <v>1738</v>
      </c>
      <c r="AK415" s="1">
        <v>1800</v>
      </c>
      <c r="AL415" s="2">
        <v>0.625</v>
      </c>
      <c r="AM415" s="3">
        <v>46154</v>
      </c>
      <c r="AN415" t="s">
        <v>298</v>
      </c>
      <c r="AO415" t="s">
        <v>335</v>
      </c>
      <c r="AQ415" t="str">
        <f t="shared" si="6"/>
        <v/>
      </c>
    </row>
    <row r="416" spans="1:43">
      <c r="A416" s="8">
        <v>46175</v>
      </c>
      <c r="B416">
        <v>3913.63</v>
      </c>
      <c r="C416">
        <v>-0.69</v>
      </c>
      <c r="D416">
        <v>66490</v>
      </c>
      <c r="E416">
        <v>-0.88</v>
      </c>
      <c r="F416" s="7">
        <v>4008</v>
      </c>
      <c r="G416" t="s">
        <v>38</v>
      </c>
      <c r="H416">
        <v>0</v>
      </c>
      <c r="I416" t="s">
        <v>288</v>
      </c>
      <c r="J416" t="s">
        <v>289</v>
      </c>
      <c r="K416" t="s">
        <v>295</v>
      </c>
      <c r="L416" s="36">
        <v>1287</v>
      </c>
      <c r="M416">
        <v>15</v>
      </c>
      <c r="N416" s="66">
        <v>1.18E-2</v>
      </c>
      <c r="O416" s="36">
        <v>1272</v>
      </c>
      <c r="P416" s="66">
        <v>1.17E-2</v>
      </c>
      <c r="Q416" s="36">
        <v>1261</v>
      </c>
      <c r="R416" s="36">
        <v>1292</v>
      </c>
      <c r="S416" s="36">
        <v>1233</v>
      </c>
      <c r="T416" s="66">
        <v>2.06E-2</v>
      </c>
      <c r="U416" s="66">
        <v>1.41E-2</v>
      </c>
      <c r="V416" s="66">
        <v>-3.8E-3</v>
      </c>
      <c r="W416" s="66">
        <v>4.3700000000000003E-2</v>
      </c>
      <c r="X416" s="1">
        <v>180100</v>
      </c>
      <c r="Y416" s="1">
        <v>228171</v>
      </c>
      <c r="Z416" s="1">
        <v>83248</v>
      </c>
      <c r="AA416" t="s">
        <v>541</v>
      </c>
      <c r="AB416" t="s">
        <v>337</v>
      </c>
      <c r="AC416">
        <v>10.53</v>
      </c>
      <c r="AD416">
        <v>0.8</v>
      </c>
      <c r="AE416">
        <v>3.73</v>
      </c>
      <c r="AF416" t="s">
        <v>230</v>
      </c>
      <c r="AG416" s="1">
        <v>45100</v>
      </c>
      <c r="AH416" s="36">
        <v>1288</v>
      </c>
      <c r="AI416">
        <v>900</v>
      </c>
      <c r="AJ416" s="36">
        <v>1286</v>
      </c>
      <c r="AK416">
        <v>900</v>
      </c>
      <c r="AL416" s="2">
        <v>0.625</v>
      </c>
      <c r="AM416" s="3">
        <v>46154</v>
      </c>
      <c r="AN416" t="s">
        <v>298</v>
      </c>
      <c r="AO416" t="s">
        <v>335</v>
      </c>
      <c r="AQ416" t="str">
        <f t="shared" si="6"/>
        <v/>
      </c>
    </row>
    <row r="417" spans="1:43">
      <c r="A417" s="8">
        <v>46175</v>
      </c>
      <c r="B417">
        <v>3913.63</v>
      </c>
      <c r="C417">
        <v>-0.69</v>
      </c>
      <c r="D417">
        <v>66490</v>
      </c>
      <c r="E417">
        <v>-0.88</v>
      </c>
      <c r="F417" s="7">
        <v>4026</v>
      </c>
      <c r="G417" t="s">
        <v>39</v>
      </c>
      <c r="H417">
        <v>0</v>
      </c>
      <c r="I417" t="s">
        <v>314</v>
      </c>
      <c r="J417" t="s">
        <v>289</v>
      </c>
      <c r="K417" t="s">
        <v>290</v>
      </c>
      <c r="L417" s="36">
        <v>1878</v>
      </c>
      <c r="M417">
        <v>-47</v>
      </c>
      <c r="N417" s="66">
        <v>-2.4400000000000002E-2</v>
      </c>
      <c r="O417" s="36">
        <v>1925</v>
      </c>
      <c r="P417" s="66">
        <v>-2.4400000000000002E-2</v>
      </c>
      <c r="Q417" s="36">
        <v>1903</v>
      </c>
      <c r="R417" s="36">
        <v>1903</v>
      </c>
      <c r="S417" s="36">
        <v>1829</v>
      </c>
      <c r="T417" s="66">
        <v>-1.3100000000000001E-2</v>
      </c>
      <c r="U417" s="66">
        <v>2.06E-2</v>
      </c>
      <c r="V417" s="66">
        <v>-1.3100000000000001E-2</v>
      </c>
      <c r="W417" s="66">
        <v>2.6700000000000002E-2</v>
      </c>
      <c r="X417" s="1">
        <v>48900</v>
      </c>
      <c r="Y417" s="1">
        <v>91017</v>
      </c>
      <c r="Z417" s="1">
        <v>17352</v>
      </c>
      <c r="AA417" t="s">
        <v>338</v>
      </c>
      <c r="AB417" t="s">
        <v>339</v>
      </c>
      <c r="AC417">
        <v>10.66</v>
      </c>
      <c r="AD417">
        <v>1.25</v>
      </c>
      <c r="AE417">
        <v>2.61</v>
      </c>
      <c r="AF417" t="s">
        <v>230</v>
      </c>
      <c r="AG417">
        <v>0</v>
      </c>
      <c r="AH417" s="36">
        <v>1881</v>
      </c>
      <c r="AI417">
        <v>300</v>
      </c>
      <c r="AJ417" s="36">
        <v>1876</v>
      </c>
      <c r="AK417">
        <v>100</v>
      </c>
      <c r="AL417" s="2">
        <v>0.62361111111111112</v>
      </c>
      <c r="AM417" s="3">
        <v>46183</v>
      </c>
      <c r="AN417" t="s">
        <v>340</v>
      </c>
      <c r="AO417" t="s">
        <v>341</v>
      </c>
      <c r="AQ417" t="str">
        <f t="shared" si="6"/>
        <v/>
      </c>
    </row>
    <row r="418" spans="1:43">
      <c r="A418" s="8">
        <v>46175</v>
      </c>
      <c r="B418">
        <v>3913.63</v>
      </c>
      <c r="C418">
        <v>-0.69</v>
      </c>
      <c r="D418">
        <v>66490</v>
      </c>
      <c r="E418">
        <v>-0.88</v>
      </c>
      <c r="F418" s="7">
        <v>4062</v>
      </c>
      <c r="G418" t="s">
        <v>40</v>
      </c>
      <c r="H418">
        <v>0</v>
      </c>
      <c r="I418" t="s">
        <v>288</v>
      </c>
      <c r="J418" t="s">
        <v>289</v>
      </c>
      <c r="K418" t="s">
        <v>295</v>
      </c>
      <c r="L418" s="36">
        <v>21055</v>
      </c>
      <c r="M418">
        <v>-740</v>
      </c>
      <c r="N418" s="66">
        <v>-3.4000000000000002E-2</v>
      </c>
      <c r="O418" s="36">
        <v>21795</v>
      </c>
      <c r="P418" s="66">
        <v>-3.39E-2</v>
      </c>
      <c r="Q418" s="36">
        <v>21795</v>
      </c>
      <c r="R418" s="36">
        <v>22670</v>
      </c>
      <c r="S418" s="36">
        <v>20265</v>
      </c>
      <c r="T418" s="66">
        <v>-3.39E-2</v>
      </c>
      <c r="U418" s="66">
        <v>1.54E-2</v>
      </c>
      <c r="V418" s="66">
        <v>-7.1199999999999999E-2</v>
      </c>
      <c r="W418" s="66">
        <v>3.8899999999999997E-2</v>
      </c>
      <c r="X418" s="1">
        <v>7011800</v>
      </c>
      <c r="Y418" s="1">
        <v>148795130</v>
      </c>
      <c r="Z418" s="1">
        <v>5931638</v>
      </c>
      <c r="AA418" t="s">
        <v>555</v>
      </c>
      <c r="AB418" t="s">
        <v>343</v>
      </c>
      <c r="AC418">
        <v>101.37</v>
      </c>
      <c r="AD418">
        <v>10.68</v>
      </c>
      <c r="AE418">
        <v>0.17</v>
      </c>
      <c r="AF418" t="s">
        <v>230</v>
      </c>
      <c r="AG418" s="1">
        <v>36800</v>
      </c>
      <c r="AH418" s="36">
        <v>21065</v>
      </c>
      <c r="AI418">
        <v>700</v>
      </c>
      <c r="AJ418" s="36">
        <v>21055</v>
      </c>
      <c r="AK418">
        <v>700</v>
      </c>
      <c r="AL418" s="2">
        <v>0.625</v>
      </c>
      <c r="AM418" s="3">
        <v>46153</v>
      </c>
      <c r="AN418" t="s">
        <v>298</v>
      </c>
      <c r="AO418" t="s">
        <v>344</v>
      </c>
      <c r="AQ418" t="str">
        <f t="shared" si="6"/>
        <v/>
      </c>
    </row>
    <row r="419" spans="1:43">
      <c r="A419" s="8">
        <v>46175</v>
      </c>
      <c r="B419">
        <v>3913.63</v>
      </c>
      <c r="C419">
        <v>-0.69</v>
      </c>
      <c r="D419">
        <v>66490</v>
      </c>
      <c r="E419">
        <v>-0.88</v>
      </c>
      <c r="F419" s="7">
        <v>4063</v>
      </c>
      <c r="G419" t="s">
        <v>41</v>
      </c>
      <c r="H419">
        <v>0</v>
      </c>
      <c r="I419" t="s">
        <v>288</v>
      </c>
      <c r="J419" t="s">
        <v>289</v>
      </c>
      <c r="K419" t="s">
        <v>295</v>
      </c>
      <c r="L419" s="36">
        <v>7420</v>
      </c>
      <c r="M419">
        <v>-373</v>
      </c>
      <c r="N419" s="66">
        <v>-4.7899999999999998E-2</v>
      </c>
      <c r="O419" s="36">
        <v>7793</v>
      </c>
      <c r="P419" s="66">
        <v>-4.7800000000000002E-2</v>
      </c>
      <c r="Q419" s="36">
        <v>7600</v>
      </c>
      <c r="R419" s="36">
        <v>7600</v>
      </c>
      <c r="S419" s="36">
        <v>7194</v>
      </c>
      <c r="T419" s="66">
        <v>-2.3599999999999999E-2</v>
      </c>
      <c r="U419" s="66">
        <v>2.3400000000000001E-2</v>
      </c>
      <c r="V419" s="66">
        <v>-2.3599999999999999E-2</v>
      </c>
      <c r="W419" s="66">
        <v>3.1399999999999997E-2</v>
      </c>
      <c r="X419" s="1">
        <v>5964400</v>
      </c>
      <c r="Y419" s="1">
        <v>43974814</v>
      </c>
      <c r="Z419" s="1">
        <v>14728669</v>
      </c>
      <c r="AA419" t="s">
        <v>556</v>
      </c>
      <c r="AB419" t="s">
        <v>346</v>
      </c>
      <c r="AC419">
        <v>27.55</v>
      </c>
      <c r="AD419">
        <v>3.09</v>
      </c>
      <c r="AE419">
        <v>1.43</v>
      </c>
      <c r="AF419" t="s">
        <v>230</v>
      </c>
      <c r="AG419" s="1">
        <v>132700</v>
      </c>
      <c r="AH419" s="36">
        <v>7421</v>
      </c>
      <c r="AI419">
        <v>200</v>
      </c>
      <c r="AJ419" s="36">
        <v>7420</v>
      </c>
      <c r="AK419">
        <v>700</v>
      </c>
      <c r="AL419" s="2">
        <v>0.625</v>
      </c>
      <c r="AN419" t="s">
        <v>298</v>
      </c>
      <c r="AO419" t="s">
        <v>335</v>
      </c>
      <c r="AQ419" t="str">
        <f t="shared" si="6"/>
        <v/>
      </c>
    </row>
    <row r="420" spans="1:43">
      <c r="A420" s="8">
        <v>46175</v>
      </c>
      <c r="B420">
        <v>3913.63</v>
      </c>
      <c r="C420">
        <v>-0.69</v>
      </c>
      <c r="D420">
        <v>66490</v>
      </c>
      <c r="E420">
        <v>-0.88</v>
      </c>
      <c r="F420" s="7">
        <v>4068</v>
      </c>
      <c r="G420" t="s">
        <v>42</v>
      </c>
      <c r="H420">
        <v>0</v>
      </c>
      <c r="I420" t="s">
        <v>347</v>
      </c>
      <c r="J420" t="s">
        <v>323</v>
      </c>
      <c r="K420" t="s">
        <v>295</v>
      </c>
      <c r="L420" s="36">
        <v>1750</v>
      </c>
      <c r="M420">
        <v>0</v>
      </c>
      <c r="N420" s="66">
        <v>0</v>
      </c>
      <c r="O420" s="36">
        <v>1750</v>
      </c>
      <c r="P420" s="66">
        <v>0</v>
      </c>
      <c r="Q420" s="36">
        <v>1750</v>
      </c>
      <c r="R420" s="36">
        <v>1750</v>
      </c>
      <c r="S420" s="36">
        <v>1750</v>
      </c>
      <c r="T420" s="66">
        <v>0</v>
      </c>
      <c r="U420" s="66">
        <v>0</v>
      </c>
      <c r="V420" s="66">
        <v>0</v>
      </c>
      <c r="W420" s="66">
        <v>0</v>
      </c>
      <c r="X420">
        <v>500</v>
      </c>
      <c r="Y420">
        <v>875</v>
      </c>
      <c r="Z420" s="1">
        <v>3306</v>
      </c>
      <c r="AA420" t="s">
        <v>348</v>
      </c>
      <c r="AB420" t="s">
        <v>349</v>
      </c>
      <c r="AC420">
        <v>22.99</v>
      </c>
      <c r="AD420">
        <v>1.54</v>
      </c>
      <c r="AE420">
        <v>0</v>
      </c>
      <c r="AF420">
        <v>1.6</v>
      </c>
      <c r="AG420">
        <v>0</v>
      </c>
      <c r="AH420" s="36">
        <v>1767</v>
      </c>
      <c r="AI420">
        <v>300</v>
      </c>
      <c r="AJ420" s="36">
        <v>1750</v>
      </c>
      <c r="AK420">
        <v>200</v>
      </c>
      <c r="AL420" s="2">
        <v>0.59583333333333333</v>
      </c>
      <c r="AM420" s="3">
        <v>46156</v>
      </c>
      <c r="AN420" t="s">
        <v>350</v>
      </c>
      <c r="AO420" t="s">
        <v>351</v>
      </c>
      <c r="AQ420" t="str">
        <f t="shared" si="6"/>
        <v/>
      </c>
    </row>
    <row r="421" spans="1:43">
      <c r="A421" s="8">
        <v>46175</v>
      </c>
      <c r="B421">
        <v>3913.63</v>
      </c>
      <c r="C421">
        <v>-0.69</v>
      </c>
      <c r="D421">
        <v>66490</v>
      </c>
      <c r="E421">
        <v>-0.88</v>
      </c>
      <c r="F421" s="7">
        <v>4100</v>
      </c>
      <c r="G421" t="s">
        <v>43</v>
      </c>
      <c r="H421">
        <v>0</v>
      </c>
      <c r="I421" t="s">
        <v>314</v>
      </c>
      <c r="J421" t="s">
        <v>289</v>
      </c>
      <c r="K421" t="s">
        <v>290</v>
      </c>
      <c r="L421" s="36">
        <v>1900</v>
      </c>
      <c r="M421">
        <v>-43</v>
      </c>
      <c r="N421" s="66">
        <v>-2.2100000000000002E-2</v>
      </c>
      <c r="O421" s="36">
        <v>1943</v>
      </c>
      <c r="P421" s="66">
        <v>-2.2100000000000002E-2</v>
      </c>
      <c r="Q421" s="36">
        <v>1942</v>
      </c>
      <c r="R421" s="36">
        <v>1973</v>
      </c>
      <c r="S421" s="36">
        <v>1769</v>
      </c>
      <c r="T421" s="66">
        <v>-2.1600000000000001E-2</v>
      </c>
      <c r="U421" s="66">
        <v>6.0199999999999997E-2</v>
      </c>
      <c r="V421" s="66">
        <v>-3.6900000000000002E-2</v>
      </c>
      <c r="W421" s="66">
        <v>7.3999999999999996E-2</v>
      </c>
      <c r="X421" s="1">
        <v>439200</v>
      </c>
      <c r="Y421" s="1">
        <v>817972</v>
      </c>
      <c r="Z421" s="1">
        <v>11588</v>
      </c>
      <c r="AA421" t="s">
        <v>544</v>
      </c>
      <c r="AB421" t="s">
        <v>353</v>
      </c>
      <c r="AC421">
        <v>21.99</v>
      </c>
      <c r="AD421">
        <v>1.21</v>
      </c>
      <c r="AE421">
        <v>0</v>
      </c>
      <c r="AF421" t="s">
        <v>230</v>
      </c>
      <c r="AG421" s="1">
        <v>2200</v>
      </c>
      <c r="AH421" s="36">
        <v>1906</v>
      </c>
      <c r="AI421">
        <v>100</v>
      </c>
      <c r="AJ421" s="36">
        <v>1900</v>
      </c>
      <c r="AK421">
        <v>400</v>
      </c>
      <c r="AL421" s="2">
        <v>0.625</v>
      </c>
      <c r="AM421" s="3">
        <v>46157</v>
      </c>
      <c r="AN421" t="s">
        <v>298</v>
      </c>
      <c r="AO421" t="s">
        <v>335</v>
      </c>
      <c r="AQ421" t="str">
        <f t="shared" si="6"/>
        <v/>
      </c>
    </row>
    <row r="422" spans="1:43">
      <c r="A422" s="8">
        <v>46175</v>
      </c>
      <c r="B422">
        <v>3913.63</v>
      </c>
      <c r="C422">
        <v>-0.69</v>
      </c>
      <c r="D422">
        <v>66490</v>
      </c>
      <c r="E422">
        <v>-0.88</v>
      </c>
      <c r="F422" s="7">
        <v>4182</v>
      </c>
      <c r="G422" t="s">
        <v>44</v>
      </c>
      <c r="H422">
        <v>0</v>
      </c>
      <c r="I422" t="s">
        <v>288</v>
      </c>
      <c r="J422" t="s">
        <v>289</v>
      </c>
      <c r="K422" t="s">
        <v>290</v>
      </c>
      <c r="L422" s="36">
        <v>5255</v>
      </c>
      <c r="M422">
        <v>-213</v>
      </c>
      <c r="N422" s="66">
        <v>-3.9E-2</v>
      </c>
      <c r="O422" s="36">
        <v>5468</v>
      </c>
      <c r="P422" s="66">
        <v>-3.8899999999999997E-2</v>
      </c>
      <c r="Q422" s="36">
        <v>5371</v>
      </c>
      <c r="R422" s="36">
        <v>5414</v>
      </c>
      <c r="S422" s="36">
        <v>5119</v>
      </c>
      <c r="T422" s="66">
        <v>-2.1499999999999998E-2</v>
      </c>
      <c r="U422" s="66">
        <v>2.4299999999999999E-2</v>
      </c>
      <c r="V422" s="66">
        <v>-2.93E-2</v>
      </c>
      <c r="W422" s="66">
        <v>2.6499999999999999E-2</v>
      </c>
      <c r="X422" s="1">
        <v>889800</v>
      </c>
      <c r="Y422" s="1">
        <v>4663871</v>
      </c>
      <c r="Z422" s="1">
        <v>1112413</v>
      </c>
      <c r="AA422" t="s">
        <v>545</v>
      </c>
      <c r="AB422" t="s">
        <v>355</v>
      </c>
      <c r="AC422">
        <v>22.27</v>
      </c>
      <c r="AD422">
        <v>1.58</v>
      </c>
      <c r="AE422">
        <v>2.09</v>
      </c>
      <c r="AF422" t="s">
        <v>230</v>
      </c>
      <c r="AG422" s="1">
        <v>17300</v>
      </c>
      <c r="AH422" s="36">
        <v>5257</v>
      </c>
      <c r="AI422">
        <v>300</v>
      </c>
      <c r="AJ422" s="36">
        <v>5255</v>
      </c>
      <c r="AK422">
        <v>200</v>
      </c>
      <c r="AL422" s="2">
        <v>0.625</v>
      </c>
      <c r="AM422" s="3">
        <v>46155</v>
      </c>
      <c r="AN422" t="s">
        <v>298</v>
      </c>
      <c r="AO422" t="s">
        <v>335</v>
      </c>
      <c r="AQ422" t="str">
        <f t="shared" si="6"/>
        <v/>
      </c>
    </row>
    <row r="423" spans="1:43">
      <c r="A423" s="8">
        <v>46175</v>
      </c>
      <c r="B423">
        <v>3913.63</v>
      </c>
      <c r="C423">
        <v>-0.69</v>
      </c>
      <c r="D423">
        <v>66490</v>
      </c>
      <c r="E423">
        <v>-0.88</v>
      </c>
      <c r="F423" s="7">
        <v>4188</v>
      </c>
      <c r="G423" t="s">
        <v>45</v>
      </c>
      <c r="H423">
        <v>0</v>
      </c>
      <c r="I423" t="s">
        <v>288</v>
      </c>
      <c r="J423" t="s">
        <v>289</v>
      </c>
      <c r="K423" t="s">
        <v>295</v>
      </c>
      <c r="L423" s="36">
        <v>1088</v>
      </c>
      <c r="M423">
        <v>-3.5</v>
      </c>
      <c r="N423" s="66">
        <v>-3.2000000000000002E-3</v>
      </c>
      <c r="O423" s="36">
        <v>1091.5</v>
      </c>
      <c r="P423" s="66">
        <v>-3.2000000000000002E-3</v>
      </c>
      <c r="Q423" s="36">
        <v>1078</v>
      </c>
      <c r="R423" s="36">
        <v>1091.5</v>
      </c>
      <c r="S423" s="36">
        <v>1056.5</v>
      </c>
      <c r="T423" s="66">
        <v>9.1999999999999998E-3</v>
      </c>
      <c r="U423" s="66">
        <v>1.9199999999999998E-2</v>
      </c>
      <c r="V423" s="66">
        <v>-3.2000000000000002E-3</v>
      </c>
      <c r="W423" s="66">
        <v>2.98E-2</v>
      </c>
      <c r="X423" s="1">
        <v>2971700</v>
      </c>
      <c r="Y423" s="1">
        <v>3200132</v>
      </c>
      <c r="Z423" s="1">
        <v>1568316</v>
      </c>
      <c r="AA423" t="s">
        <v>356</v>
      </c>
      <c r="AB423" t="s">
        <v>357</v>
      </c>
      <c r="AC423">
        <v>11.63</v>
      </c>
      <c r="AD423">
        <v>0.83</v>
      </c>
      <c r="AE423">
        <v>2.94</v>
      </c>
      <c r="AF423" t="s">
        <v>230</v>
      </c>
      <c r="AG423" s="1">
        <v>337400</v>
      </c>
      <c r="AH423" s="36">
        <v>1088.5</v>
      </c>
      <c r="AI423" s="1">
        <v>2900</v>
      </c>
      <c r="AJ423" s="36">
        <v>1087.5</v>
      </c>
      <c r="AK423" s="1">
        <v>3400</v>
      </c>
      <c r="AL423" s="2">
        <v>0.625</v>
      </c>
      <c r="AM423" s="3">
        <v>46155</v>
      </c>
      <c r="AN423" t="s">
        <v>298</v>
      </c>
      <c r="AO423" t="s">
        <v>335</v>
      </c>
      <c r="AQ423" t="str">
        <f t="shared" si="6"/>
        <v/>
      </c>
    </row>
    <row r="424" spans="1:43">
      <c r="A424" s="8">
        <v>46175</v>
      </c>
      <c r="B424">
        <v>3913.63</v>
      </c>
      <c r="C424">
        <v>-0.69</v>
      </c>
      <c r="D424">
        <v>66490</v>
      </c>
      <c r="E424">
        <v>-0.88</v>
      </c>
      <c r="F424" s="7">
        <v>4220</v>
      </c>
      <c r="G424" t="s">
        <v>46</v>
      </c>
      <c r="H424">
        <v>0</v>
      </c>
      <c r="I424" t="s">
        <v>288</v>
      </c>
      <c r="J424" t="s">
        <v>289</v>
      </c>
      <c r="K424" t="s">
        <v>295</v>
      </c>
      <c r="L424" s="36">
        <v>1544</v>
      </c>
      <c r="M424">
        <v>15</v>
      </c>
      <c r="N424" s="66">
        <v>9.7999999999999997E-3</v>
      </c>
      <c r="O424" s="36">
        <v>1529</v>
      </c>
      <c r="P424" s="66">
        <v>9.7999999999999997E-3</v>
      </c>
      <c r="Q424" s="36">
        <v>1505</v>
      </c>
      <c r="R424" s="36">
        <v>1557</v>
      </c>
      <c r="S424" s="36">
        <v>1487</v>
      </c>
      <c r="T424" s="66">
        <v>2.5899999999999999E-2</v>
      </c>
      <c r="U424" s="66">
        <v>1.84E-2</v>
      </c>
      <c r="V424" s="66">
        <v>-8.3000000000000001E-3</v>
      </c>
      <c r="W424" s="66">
        <v>3.8300000000000001E-2</v>
      </c>
      <c r="X424" s="1">
        <v>96400</v>
      </c>
      <c r="Y424" s="1">
        <v>146554</v>
      </c>
      <c r="Z424" s="1">
        <v>79168</v>
      </c>
      <c r="AA424" t="s">
        <v>358</v>
      </c>
      <c r="AB424" t="s">
        <v>359</v>
      </c>
      <c r="AC424">
        <v>10.8</v>
      </c>
      <c r="AD424">
        <v>1.08</v>
      </c>
      <c r="AE424">
        <v>3.5</v>
      </c>
      <c r="AF424" t="s">
        <v>230</v>
      </c>
      <c r="AG424" s="1">
        <v>14200</v>
      </c>
      <c r="AH424" s="36">
        <v>1546</v>
      </c>
      <c r="AI424">
        <v>300</v>
      </c>
      <c r="AJ424" s="36">
        <v>1544</v>
      </c>
      <c r="AK424">
        <v>500</v>
      </c>
      <c r="AL424" s="2">
        <v>0.62361111111111112</v>
      </c>
      <c r="AN424" t="s">
        <v>298</v>
      </c>
      <c r="AO424" t="s">
        <v>335</v>
      </c>
      <c r="AQ424" t="str">
        <f t="shared" si="6"/>
        <v/>
      </c>
    </row>
    <row r="425" spans="1:43">
      <c r="A425" s="8">
        <v>46175</v>
      </c>
      <c r="B425">
        <v>3913.63</v>
      </c>
      <c r="C425">
        <v>-0.69</v>
      </c>
      <c r="D425">
        <v>66490</v>
      </c>
      <c r="E425">
        <v>-0.88</v>
      </c>
      <c r="F425" s="7">
        <v>4334</v>
      </c>
      <c r="G425" t="s">
        <v>47</v>
      </c>
      <c r="H425">
        <v>0</v>
      </c>
      <c r="I425" t="s">
        <v>314</v>
      </c>
      <c r="J425" t="s">
        <v>323</v>
      </c>
      <c r="K425" t="s">
        <v>290</v>
      </c>
      <c r="L425">
        <v>394</v>
      </c>
      <c r="M425">
        <v>-5</v>
      </c>
      <c r="N425" s="66">
        <v>-1.2500000000000001E-2</v>
      </c>
      <c r="O425">
        <v>399</v>
      </c>
      <c r="P425" s="66">
        <v>-1.2500000000000001E-2</v>
      </c>
      <c r="Q425">
        <v>398</v>
      </c>
      <c r="R425">
        <v>398</v>
      </c>
      <c r="S425">
        <v>393</v>
      </c>
      <c r="T425" s="66">
        <v>-0.01</v>
      </c>
      <c r="U425" s="66">
        <v>0</v>
      </c>
      <c r="V425" s="66">
        <v>-0.01</v>
      </c>
      <c r="W425" s="66">
        <v>2.5000000000000001E-3</v>
      </c>
      <c r="X425" s="1">
        <v>11900</v>
      </c>
      <c r="Y425" s="1">
        <v>4695</v>
      </c>
      <c r="Z425" s="1">
        <v>4371</v>
      </c>
      <c r="AA425" t="s">
        <v>360</v>
      </c>
      <c r="AB425" t="s">
        <v>361</v>
      </c>
      <c r="AC425">
        <v>11.83</v>
      </c>
      <c r="AD425">
        <v>1.3</v>
      </c>
      <c r="AE425">
        <v>2.54</v>
      </c>
      <c r="AF425">
        <v>0.1</v>
      </c>
      <c r="AG425">
        <v>500</v>
      </c>
      <c r="AH425">
        <v>396</v>
      </c>
      <c r="AI425">
        <v>600</v>
      </c>
      <c r="AJ425">
        <v>394</v>
      </c>
      <c r="AK425">
        <v>500</v>
      </c>
      <c r="AL425" s="2">
        <v>0.58125000000000004</v>
      </c>
      <c r="AM425" s="3">
        <v>46183</v>
      </c>
      <c r="AN425" t="s">
        <v>306</v>
      </c>
      <c r="AO425" t="s">
        <v>351</v>
      </c>
      <c r="AQ425" t="str">
        <f t="shared" si="6"/>
        <v/>
      </c>
    </row>
    <row r="426" spans="1:43">
      <c r="A426" s="8">
        <v>46175</v>
      </c>
      <c r="B426">
        <v>3913.63</v>
      </c>
      <c r="C426">
        <v>-0.69</v>
      </c>
      <c r="D426">
        <v>66490</v>
      </c>
      <c r="E426">
        <v>-0.88</v>
      </c>
      <c r="F426" s="7">
        <v>4523</v>
      </c>
      <c r="G426" t="s">
        <v>48</v>
      </c>
      <c r="H426">
        <v>0</v>
      </c>
      <c r="I426" t="s">
        <v>288</v>
      </c>
      <c r="J426" t="s">
        <v>289</v>
      </c>
      <c r="K426" t="s">
        <v>295</v>
      </c>
      <c r="L426" s="36">
        <v>3817</v>
      </c>
      <c r="M426">
        <v>9</v>
      </c>
      <c r="N426" s="66">
        <v>2.3999999999999998E-3</v>
      </c>
      <c r="O426" s="36">
        <v>3808</v>
      </c>
      <c r="P426" s="66">
        <v>2.3E-3</v>
      </c>
      <c r="Q426" s="36">
        <v>3793</v>
      </c>
      <c r="R426" s="36">
        <v>3853</v>
      </c>
      <c r="S426" s="36">
        <v>3737</v>
      </c>
      <c r="T426" s="66">
        <v>6.3E-3</v>
      </c>
      <c r="U426" s="66">
        <v>-6.1999999999999998E-3</v>
      </c>
      <c r="V426" s="66">
        <v>-9.2999999999999992E-3</v>
      </c>
      <c r="W426" s="66">
        <v>2.1399999999999999E-2</v>
      </c>
      <c r="X426" s="1">
        <v>1510600</v>
      </c>
      <c r="Y426" s="1">
        <v>5740652</v>
      </c>
      <c r="Z426" s="1">
        <v>1113224</v>
      </c>
      <c r="AA426" t="s">
        <v>362</v>
      </c>
      <c r="AB426" t="s">
        <v>557</v>
      </c>
      <c r="AC426">
        <v>20.61</v>
      </c>
      <c r="AD426">
        <v>1.19</v>
      </c>
      <c r="AE426">
        <v>4.1900000000000004</v>
      </c>
      <c r="AF426" t="s">
        <v>230</v>
      </c>
      <c r="AG426" s="1">
        <v>107800</v>
      </c>
      <c r="AH426" s="36">
        <v>3818</v>
      </c>
      <c r="AI426">
        <v>900</v>
      </c>
      <c r="AJ426" s="36">
        <v>3816</v>
      </c>
      <c r="AK426" s="1">
        <v>1400</v>
      </c>
      <c r="AL426" s="2">
        <v>0.625</v>
      </c>
      <c r="AM426" s="3">
        <v>46157</v>
      </c>
      <c r="AN426" t="s">
        <v>298</v>
      </c>
      <c r="AO426" t="s">
        <v>364</v>
      </c>
      <c r="AQ426" t="str">
        <f t="shared" si="6"/>
        <v/>
      </c>
    </row>
    <row r="427" spans="1:43">
      <c r="A427" s="8">
        <v>46175</v>
      </c>
      <c r="B427">
        <v>3913.63</v>
      </c>
      <c r="C427">
        <v>-0.69</v>
      </c>
      <c r="D427">
        <v>66490</v>
      </c>
      <c r="E427">
        <v>-0.88</v>
      </c>
      <c r="F427" s="7">
        <v>4528</v>
      </c>
      <c r="G427" t="s">
        <v>49</v>
      </c>
      <c r="H427">
        <v>0</v>
      </c>
      <c r="I427" t="s">
        <v>288</v>
      </c>
      <c r="J427" t="s">
        <v>289</v>
      </c>
      <c r="K427" t="s">
        <v>295</v>
      </c>
      <c r="L427" s="36">
        <v>2226</v>
      </c>
      <c r="M427">
        <v>-96</v>
      </c>
      <c r="N427" s="66">
        <v>-4.1300000000000003E-2</v>
      </c>
      <c r="O427" s="36">
        <v>2322</v>
      </c>
      <c r="P427" s="66">
        <v>-4.1300000000000003E-2</v>
      </c>
      <c r="Q427" s="36">
        <v>2280</v>
      </c>
      <c r="R427" s="36">
        <v>2297</v>
      </c>
      <c r="S427" s="36">
        <v>2217</v>
      </c>
      <c r="T427" s="66">
        <v>-2.3599999999999999E-2</v>
      </c>
      <c r="U427" s="66">
        <v>-6.1999999999999998E-3</v>
      </c>
      <c r="V427" s="66">
        <v>-3.09E-2</v>
      </c>
      <c r="W427" s="66">
        <v>4.0000000000000001E-3</v>
      </c>
      <c r="X427" s="1">
        <v>1317100</v>
      </c>
      <c r="Y427" s="1">
        <v>2956539</v>
      </c>
      <c r="Z427" s="1">
        <v>1110090</v>
      </c>
      <c r="AA427" t="s">
        <v>365</v>
      </c>
      <c r="AB427" t="s">
        <v>366</v>
      </c>
      <c r="AC427">
        <v>14.73</v>
      </c>
      <c r="AD427">
        <v>1.22</v>
      </c>
      <c r="AE427">
        <v>3.59</v>
      </c>
      <c r="AF427" t="s">
        <v>230</v>
      </c>
      <c r="AG427" s="1">
        <v>90500</v>
      </c>
      <c r="AH427" s="36">
        <v>2226</v>
      </c>
      <c r="AI427">
        <v>100</v>
      </c>
      <c r="AJ427" s="36">
        <v>2225.5</v>
      </c>
      <c r="AK427">
        <v>400</v>
      </c>
      <c r="AL427" s="2">
        <v>0.625</v>
      </c>
      <c r="AM427" s="3">
        <v>46150</v>
      </c>
      <c r="AN427" t="s">
        <v>298</v>
      </c>
      <c r="AO427" t="s">
        <v>364</v>
      </c>
      <c r="AQ427" t="str">
        <f t="shared" si="6"/>
        <v/>
      </c>
    </row>
    <row r="428" spans="1:43">
      <c r="A428" s="8">
        <v>46175</v>
      </c>
      <c r="B428">
        <v>3913.63</v>
      </c>
      <c r="C428">
        <v>-0.69</v>
      </c>
      <c r="D428">
        <v>66490</v>
      </c>
      <c r="E428">
        <v>-0.88</v>
      </c>
      <c r="F428" s="7">
        <v>4661</v>
      </c>
      <c r="G428" t="s">
        <v>50</v>
      </c>
      <c r="H428">
        <v>0</v>
      </c>
      <c r="I428" t="s">
        <v>288</v>
      </c>
      <c r="J428" t="s">
        <v>289</v>
      </c>
      <c r="K428" t="s">
        <v>295</v>
      </c>
      <c r="L428" s="36">
        <v>2188.5</v>
      </c>
      <c r="M428">
        <v>-59.5</v>
      </c>
      <c r="N428" s="66">
        <v>-2.6499999999999999E-2</v>
      </c>
      <c r="O428" s="36">
        <v>2248</v>
      </c>
      <c r="P428" s="66">
        <v>-2.64E-2</v>
      </c>
      <c r="Q428" s="36">
        <v>2221</v>
      </c>
      <c r="R428" s="36">
        <v>2238</v>
      </c>
      <c r="S428" s="36">
        <v>2178</v>
      </c>
      <c r="T428" s="66">
        <v>-1.46E-2</v>
      </c>
      <c r="U428" s="66">
        <v>-1.8599999999999998E-2</v>
      </c>
      <c r="V428" s="66">
        <v>-2.2100000000000002E-2</v>
      </c>
      <c r="W428" s="66">
        <v>4.7999999999999996E-3</v>
      </c>
      <c r="X428" s="1">
        <v>4681800</v>
      </c>
      <c r="Y428" s="1">
        <v>10343540</v>
      </c>
      <c r="Z428" s="1">
        <v>3940286</v>
      </c>
      <c r="AA428" t="s">
        <v>367</v>
      </c>
      <c r="AB428" t="s">
        <v>368</v>
      </c>
      <c r="AC428">
        <v>30.65</v>
      </c>
      <c r="AD428">
        <v>3.26</v>
      </c>
      <c r="AE428">
        <v>0.73</v>
      </c>
      <c r="AF428" t="s">
        <v>230</v>
      </c>
      <c r="AG428" s="1">
        <v>463200</v>
      </c>
      <c r="AH428" s="36">
        <v>2188.5</v>
      </c>
      <c r="AI428" s="1">
        <v>1100</v>
      </c>
      <c r="AJ428" s="36">
        <v>2188</v>
      </c>
      <c r="AK428" s="1">
        <v>2300</v>
      </c>
      <c r="AL428" s="2">
        <v>0.625</v>
      </c>
      <c r="AN428" t="s">
        <v>298</v>
      </c>
      <c r="AO428" t="s">
        <v>313</v>
      </c>
      <c r="AQ428" t="str">
        <f t="shared" si="6"/>
        <v/>
      </c>
    </row>
    <row r="429" spans="1:43">
      <c r="A429" s="8">
        <v>46175</v>
      </c>
      <c r="B429">
        <v>3913.63</v>
      </c>
      <c r="C429">
        <v>-0.69</v>
      </c>
      <c r="D429">
        <v>66490</v>
      </c>
      <c r="E429">
        <v>-0.88</v>
      </c>
      <c r="F429" s="7">
        <v>5020</v>
      </c>
      <c r="G429" t="s">
        <v>51</v>
      </c>
      <c r="H429">
        <v>0</v>
      </c>
      <c r="I429" t="s">
        <v>288</v>
      </c>
      <c r="J429" t="s">
        <v>289</v>
      </c>
      <c r="K429" t="s">
        <v>295</v>
      </c>
      <c r="L429" s="36">
        <v>1287.5</v>
      </c>
      <c r="M429">
        <v>22.5</v>
      </c>
      <c r="N429" s="66">
        <v>1.78E-2</v>
      </c>
      <c r="O429" s="36">
        <v>1265</v>
      </c>
      <c r="P429" s="66">
        <v>1.77E-2</v>
      </c>
      <c r="Q429" s="36">
        <v>1252</v>
      </c>
      <c r="R429" s="36">
        <v>1292.5</v>
      </c>
      <c r="S429" s="36">
        <v>1242.5</v>
      </c>
      <c r="T429" s="66">
        <v>2.8299999999999999E-2</v>
      </c>
      <c r="U429" s="66">
        <v>7.4000000000000003E-3</v>
      </c>
      <c r="V429" s="66">
        <v>-3.8E-3</v>
      </c>
      <c r="W429" s="66">
        <v>3.6200000000000003E-2</v>
      </c>
      <c r="X429" s="1">
        <v>5606400</v>
      </c>
      <c r="Y429" s="1">
        <v>7135167</v>
      </c>
      <c r="Z429" s="1">
        <v>3484961</v>
      </c>
      <c r="AA429" t="s">
        <v>369</v>
      </c>
      <c r="AB429" t="s">
        <v>370</v>
      </c>
      <c r="AC429">
        <v>8.34</v>
      </c>
      <c r="AD429">
        <v>1.02</v>
      </c>
      <c r="AE429">
        <v>2.64</v>
      </c>
      <c r="AF429" t="s">
        <v>230</v>
      </c>
      <c r="AG429" s="1">
        <v>388800</v>
      </c>
      <c r="AH429" s="36">
        <v>1288</v>
      </c>
      <c r="AI429" s="1">
        <v>4400</v>
      </c>
      <c r="AJ429" s="36">
        <v>1287.5</v>
      </c>
      <c r="AK429" s="1">
        <v>4000</v>
      </c>
      <c r="AL429" s="2">
        <v>0.625</v>
      </c>
      <c r="AM429" s="3">
        <v>46156</v>
      </c>
      <c r="AN429" t="s">
        <v>298</v>
      </c>
      <c r="AO429" t="s">
        <v>371</v>
      </c>
      <c r="AQ429" t="str">
        <f t="shared" si="6"/>
        <v/>
      </c>
    </row>
    <row r="430" spans="1:43">
      <c r="A430" s="8">
        <v>46175</v>
      </c>
      <c r="B430">
        <v>3913.63</v>
      </c>
      <c r="C430">
        <v>-0.69</v>
      </c>
      <c r="D430">
        <v>66490</v>
      </c>
      <c r="E430">
        <v>-0.88</v>
      </c>
      <c r="F430" s="7">
        <v>5201</v>
      </c>
      <c r="G430" t="s">
        <v>52</v>
      </c>
      <c r="H430">
        <v>0</v>
      </c>
      <c r="I430" t="s">
        <v>288</v>
      </c>
      <c r="J430" t="s">
        <v>289</v>
      </c>
      <c r="K430" t="s">
        <v>290</v>
      </c>
      <c r="L430" s="36">
        <v>7615</v>
      </c>
      <c r="M430">
        <v>609</v>
      </c>
      <c r="N430" s="66">
        <v>8.6900000000000005E-2</v>
      </c>
      <c r="O430" s="36">
        <v>7006</v>
      </c>
      <c r="P430" s="66">
        <v>8.6900000000000005E-2</v>
      </c>
      <c r="Q430" s="36">
        <v>7098</v>
      </c>
      <c r="R430" s="36">
        <v>7686</v>
      </c>
      <c r="S430" s="36">
        <v>6990</v>
      </c>
      <c r="T430" s="66">
        <v>7.2800000000000004E-2</v>
      </c>
      <c r="U430" s="66">
        <v>-5.1999999999999998E-3</v>
      </c>
      <c r="V430" s="66">
        <v>-9.1999999999999998E-3</v>
      </c>
      <c r="W430" s="66">
        <v>8.9399999999999993E-2</v>
      </c>
      <c r="X430" s="1">
        <v>5317100</v>
      </c>
      <c r="Y430" s="1">
        <v>39456199</v>
      </c>
      <c r="Z430" s="1">
        <v>1655765</v>
      </c>
      <c r="AA430" t="s">
        <v>519</v>
      </c>
      <c r="AB430" t="s">
        <v>373</v>
      </c>
      <c r="AC430">
        <v>21</v>
      </c>
      <c r="AD430">
        <v>1.08</v>
      </c>
      <c r="AE430">
        <v>2.76</v>
      </c>
      <c r="AF430" t="s">
        <v>230</v>
      </c>
      <c r="AG430" s="1">
        <v>87000</v>
      </c>
      <c r="AH430" s="36">
        <v>7617</v>
      </c>
      <c r="AI430">
        <v>300</v>
      </c>
      <c r="AJ430" s="36">
        <v>7614</v>
      </c>
      <c r="AK430">
        <v>600</v>
      </c>
      <c r="AL430" s="2">
        <v>0.625</v>
      </c>
      <c r="AM430" s="3">
        <v>46154</v>
      </c>
      <c r="AN430" t="s">
        <v>293</v>
      </c>
      <c r="AO430" t="s">
        <v>341</v>
      </c>
      <c r="AQ430" t="str">
        <f t="shared" si="6"/>
        <v/>
      </c>
    </row>
    <row r="431" spans="1:43">
      <c r="A431" s="8">
        <v>46175</v>
      </c>
      <c r="B431">
        <v>3913.63</v>
      </c>
      <c r="C431">
        <v>-0.69</v>
      </c>
      <c r="D431">
        <v>66490</v>
      </c>
      <c r="E431">
        <v>-0.88</v>
      </c>
      <c r="F431" s="7">
        <v>5302</v>
      </c>
      <c r="G431" t="s">
        <v>53</v>
      </c>
      <c r="H431">
        <v>0</v>
      </c>
      <c r="I431" t="s">
        <v>288</v>
      </c>
      <c r="J431" t="s">
        <v>289</v>
      </c>
      <c r="K431" t="s">
        <v>295</v>
      </c>
      <c r="L431" s="36">
        <v>4640</v>
      </c>
      <c r="M431">
        <v>15</v>
      </c>
      <c r="N431" s="66">
        <v>3.2000000000000002E-3</v>
      </c>
      <c r="O431" s="36">
        <v>4625</v>
      </c>
      <c r="P431" s="66">
        <v>3.2000000000000002E-3</v>
      </c>
      <c r="Q431" s="36">
        <v>4600</v>
      </c>
      <c r="R431" s="36">
        <v>4650</v>
      </c>
      <c r="S431" s="36">
        <v>4540</v>
      </c>
      <c r="T431" s="66">
        <v>8.6E-3</v>
      </c>
      <c r="U431" s="66">
        <v>1.6400000000000001E-2</v>
      </c>
      <c r="V431" s="66">
        <v>-2.0999999999999999E-3</v>
      </c>
      <c r="W431" s="66">
        <v>2.1999999999999999E-2</v>
      </c>
      <c r="X431" s="1">
        <v>83300</v>
      </c>
      <c r="Y431" s="1">
        <v>382005</v>
      </c>
      <c r="Z431" s="1">
        <v>54902</v>
      </c>
      <c r="AA431" t="s">
        <v>374</v>
      </c>
      <c r="AB431" t="s">
        <v>375</v>
      </c>
      <c r="AC431">
        <v>18.87</v>
      </c>
      <c r="AD431">
        <v>0.94</v>
      </c>
      <c r="AE431">
        <v>4.3099999999999996</v>
      </c>
      <c r="AF431" t="s">
        <v>230</v>
      </c>
      <c r="AG431" s="1">
        <v>16000</v>
      </c>
      <c r="AH431" s="36">
        <v>4645</v>
      </c>
      <c r="AI431">
        <v>400</v>
      </c>
      <c r="AJ431" s="36">
        <v>4640</v>
      </c>
      <c r="AK431">
        <v>100</v>
      </c>
      <c r="AL431" s="2">
        <v>0.62430555555555556</v>
      </c>
      <c r="AM431" s="3">
        <v>46150</v>
      </c>
      <c r="AN431" t="s">
        <v>293</v>
      </c>
      <c r="AO431" t="s">
        <v>341</v>
      </c>
      <c r="AQ431" t="str">
        <f t="shared" si="6"/>
        <v/>
      </c>
    </row>
    <row r="432" spans="1:43">
      <c r="A432" s="8">
        <v>46175</v>
      </c>
      <c r="B432">
        <v>3913.63</v>
      </c>
      <c r="C432">
        <v>-0.69</v>
      </c>
      <c r="D432">
        <v>66490</v>
      </c>
      <c r="E432">
        <v>-0.88</v>
      </c>
      <c r="F432" s="7">
        <v>5310</v>
      </c>
      <c r="G432" t="s">
        <v>54</v>
      </c>
      <c r="H432">
        <v>0</v>
      </c>
      <c r="I432" t="s">
        <v>288</v>
      </c>
      <c r="J432" t="s">
        <v>289</v>
      </c>
      <c r="K432" t="s">
        <v>290</v>
      </c>
      <c r="L432" s="36">
        <v>7450</v>
      </c>
      <c r="M432">
        <v>30</v>
      </c>
      <c r="N432" s="66">
        <v>4.0000000000000001E-3</v>
      </c>
      <c r="O432" s="36">
        <v>7420</v>
      </c>
      <c r="P432" s="66">
        <v>4.0000000000000001E-3</v>
      </c>
      <c r="Q432" s="36">
        <v>7350</v>
      </c>
      <c r="R432" s="36">
        <v>7490</v>
      </c>
      <c r="S432" s="36">
        <v>7150</v>
      </c>
      <c r="T432" s="66">
        <v>1.3599999999999999E-2</v>
      </c>
      <c r="U432" s="66">
        <v>3.1800000000000002E-2</v>
      </c>
      <c r="V432" s="66">
        <v>-5.3E-3</v>
      </c>
      <c r="W432" s="66">
        <v>4.19E-2</v>
      </c>
      <c r="X432" s="1">
        <v>89500</v>
      </c>
      <c r="Y432" s="1">
        <v>654541</v>
      </c>
      <c r="Z432" s="1">
        <v>156394</v>
      </c>
      <c r="AA432" t="s">
        <v>376</v>
      </c>
      <c r="AB432" t="s">
        <v>377</v>
      </c>
      <c r="AC432">
        <v>31.25</v>
      </c>
      <c r="AD432">
        <v>1.6</v>
      </c>
      <c r="AE432">
        <v>1.95</v>
      </c>
      <c r="AF432" t="s">
        <v>230</v>
      </c>
      <c r="AG432" s="1">
        <v>1500</v>
      </c>
      <c r="AH432" s="36">
        <v>7460</v>
      </c>
      <c r="AI432">
        <v>800</v>
      </c>
      <c r="AJ432" s="36">
        <v>7440</v>
      </c>
      <c r="AK432" s="1">
        <v>1400</v>
      </c>
      <c r="AL432" s="2">
        <v>0.62430555555555556</v>
      </c>
      <c r="AM432" s="3">
        <v>46153</v>
      </c>
      <c r="AN432" t="s">
        <v>293</v>
      </c>
      <c r="AO432" t="s">
        <v>341</v>
      </c>
      <c r="AQ432" t="str">
        <f t="shared" si="6"/>
        <v/>
      </c>
    </row>
    <row r="433" spans="1:43">
      <c r="A433" s="8">
        <v>46175</v>
      </c>
      <c r="B433">
        <v>3913.63</v>
      </c>
      <c r="C433">
        <v>-0.69</v>
      </c>
      <c r="D433">
        <v>66490</v>
      </c>
      <c r="E433">
        <v>-0.88</v>
      </c>
      <c r="F433" s="7">
        <v>5334</v>
      </c>
      <c r="G433" t="s">
        <v>55</v>
      </c>
      <c r="H433">
        <v>0</v>
      </c>
      <c r="I433" t="s">
        <v>288</v>
      </c>
      <c r="J433" t="s">
        <v>289</v>
      </c>
      <c r="K433" t="s">
        <v>290</v>
      </c>
      <c r="L433" s="36">
        <v>9888</v>
      </c>
      <c r="M433">
        <v>-237</v>
      </c>
      <c r="N433" s="66">
        <v>-2.3400000000000001E-2</v>
      </c>
      <c r="O433" s="36">
        <v>10125</v>
      </c>
      <c r="P433" s="66">
        <v>-2.3400000000000001E-2</v>
      </c>
      <c r="Q433" s="36">
        <v>9960</v>
      </c>
      <c r="R433" s="36">
        <v>9990</v>
      </c>
      <c r="S433" s="36">
        <v>9659</v>
      </c>
      <c r="T433" s="66">
        <v>-7.1999999999999998E-3</v>
      </c>
      <c r="U433" s="66">
        <v>1.78E-2</v>
      </c>
      <c r="V433" s="66">
        <v>-1.0200000000000001E-2</v>
      </c>
      <c r="W433" s="66">
        <v>2.3699999999999999E-2</v>
      </c>
      <c r="X433" s="1">
        <v>557200</v>
      </c>
      <c r="Y433" s="1">
        <v>5473978</v>
      </c>
      <c r="Z433" s="1">
        <v>1970161</v>
      </c>
      <c r="AA433" t="s">
        <v>558</v>
      </c>
      <c r="AB433" t="s">
        <v>379</v>
      </c>
      <c r="AC433">
        <v>18.420000000000002</v>
      </c>
      <c r="AD433">
        <v>2.52</v>
      </c>
      <c r="AE433">
        <v>2.12</v>
      </c>
      <c r="AF433" t="s">
        <v>230</v>
      </c>
      <c r="AG433" s="1">
        <v>28900</v>
      </c>
      <c r="AH433" s="36">
        <v>9890</v>
      </c>
      <c r="AI433">
        <v>100</v>
      </c>
      <c r="AJ433" s="36">
        <v>9886</v>
      </c>
      <c r="AK433">
        <v>100</v>
      </c>
      <c r="AL433" s="2">
        <v>0.625</v>
      </c>
      <c r="AN433" t="s">
        <v>298</v>
      </c>
      <c r="AO433" t="s">
        <v>341</v>
      </c>
      <c r="AQ433" t="str">
        <f t="shared" si="6"/>
        <v/>
      </c>
    </row>
    <row r="434" spans="1:43">
      <c r="A434" s="8">
        <v>46175</v>
      </c>
      <c r="B434">
        <v>3913.63</v>
      </c>
      <c r="C434">
        <v>-0.69</v>
      </c>
      <c r="D434">
        <v>66490</v>
      </c>
      <c r="E434">
        <v>-0.88</v>
      </c>
      <c r="F434" s="7">
        <v>5706</v>
      </c>
      <c r="G434" t="s">
        <v>56</v>
      </c>
      <c r="H434">
        <v>0</v>
      </c>
      <c r="I434" t="s">
        <v>288</v>
      </c>
      <c r="J434" t="s">
        <v>289</v>
      </c>
      <c r="K434" t="s">
        <v>295</v>
      </c>
      <c r="L434" s="36">
        <v>49610</v>
      </c>
      <c r="M434" s="36">
        <v>-4230</v>
      </c>
      <c r="N434" s="66">
        <v>-7.8600000000000003E-2</v>
      </c>
      <c r="O434" s="36">
        <v>53840</v>
      </c>
      <c r="P434" s="66">
        <v>-7.85E-2</v>
      </c>
      <c r="Q434" s="36">
        <v>53270</v>
      </c>
      <c r="R434" s="36">
        <v>53290</v>
      </c>
      <c r="S434" s="36">
        <v>48260</v>
      </c>
      <c r="T434" s="66">
        <v>-6.8699999999999997E-2</v>
      </c>
      <c r="U434" s="66">
        <v>1.2800000000000001E-2</v>
      </c>
      <c r="V434" s="66">
        <v>-6.9000000000000006E-2</v>
      </c>
      <c r="W434" s="66">
        <v>2.7900000000000001E-2</v>
      </c>
      <c r="X434" s="1">
        <v>2026100</v>
      </c>
      <c r="Y434" s="1">
        <v>101233761</v>
      </c>
      <c r="Z434" s="1">
        <v>2848379</v>
      </c>
      <c r="AA434" t="s">
        <v>521</v>
      </c>
      <c r="AB434" t="s">
        <v>381</v>
      </c>
      <c r="AC434">
        <v>37.840000000000003</v>
      </c>
      <c r="AD434">
        <v>6.88</v>
      </c>
      <c r="AE434">
        <v>0.56000000000000005</v>
      </c>
      <c r="AF434" t="s">
        <v>230</v>
      </c>
      <c r="AG434" s="1">
        <v>8000</v>
      </c>
      <c r="AH434" s="36">
        <v>49620</v>
      </c>
      <c r="AI434">
        <v>200</v>
      </c>
      <c r="AJ434" s="36">
        <v>49610</v>
      </c>
      <c r="AK434">
        <v>100</v>
      </c>
      <c r="AL434" s="2">
        <v>0.625</v>
      </c>
      <c r="AM434" s="3">
        <v>46155</v>
      </c>
      <c r="AN434" t="s">
        <v>298</v>
      </c>
      <c r="AO434" t="s">
        <v>382</v>
      </c>
      <c r="AQ434" t="str">
        <f t="shared" si="6"/>
        <v/>
      </c>
    </row>
    <row r="435" spans="1:43">
      <c r="A435" s="8">
        <v>46175</v>
      </c>
      <c r="B435">
        <v>3913.63</v>
      </c>
      <c r="C435">
        <v>-0.69</v>
      </c>
      <c r="D435">
        <v>66490</v>
      </c>
      <c r="E435">
        <v>-0.88</v>
      </c>
      <c r="F435" s="7">
        <v>5711</v>
      </c>
      <c r="G435" t="s">
        <v>57</v>
      </c>
      <c r="H435">
        <v>0</v>
      </c>
      <c r="I435" t="s">
        <v>288</v>
      </c>
      <c r="J435" t="s">
        <v>289</v>
      </c>
      <c r="K435" t="s">
        <v>290</v>
      </c>
      <c r="L435" s="36">
        <v>5045</v>
      </c>
      <c r="M435">
        <v>-44</v>
      </c>
      <c r="N435" s="66">
        <v>-8.6E-3</v>
      </c>
      <c r="O435" s="36">
        <v>5089</v>
      </c>
      <c r="P435" s="66">
        <v>-8.6E-3</v>
      </c>
      <c r="Q435" s="36">
        <v>5027</v>
      </c>
      <c r="R435" s="36">
        <v>5066</v>
      </c>
      <c r="S435" s="36">
        <v>4920</v>
      </c>
      <c r="T435" s="66">
        <v>3.5000000000000001E-3</v>
      </c>
      <c r="U435" s="66">
        <v>1.7100000000000001E-2</v>
      </c>
      <c r="V435" s="66">
        <v>-4.1000000000000003E-3</v>
      </c>
      <c r="W435" s="66">
        <v>2.5399999999999999E-2</v>
      </c>
      <c r="X435" s="1">
        <v>674900</v>
      </c>
      <c r="Y435" s="1">
        <v>3369586</v>
      </c>
      <c r="Z435" s="1">
        <v>663364</v>
      </c>
      <c r="AA435" t="s">
        <v>383</v>
      </c>
      <c r="AB435" t="s">
        <v>384</v>
      </c>
      <c r="AC435">
        <v>13.45</v>
      </c>
      <c r="AD435">
        <v>0.89</v>
      </c>
      <c r="AE435">
        <v>2.2999999999999998</v>
      </c>
      <c r="AF435" t="s">
        <v>230</v>
      </c>
      <c r="AG435" s="1">
        <v>20700</v>
      </c>
      <c r="AH435" s="36">
        <v>5046</v>
      </c>
      <c r="AI435">
        <v>100</v>
      </c>
      <c r="AJ435" s="36">
        <v>5044</v>
      </c>
      <c r="AK435">
        <v>100</v>
      </c>
      <c r="AL435" s="2">
        <v>0.625</v>
      </c>
      <c r="AM435" s="3">
        <v>46155</v>
      </c>
      <c r="AN435" t="s">
        <v>298</v>
      </c>
      <c r="AO435" t="s">
        <v>382</v>
      </c>
      <c r="AQ435" t="str">
        <f t="shared" si="6"/>
        <v/>
      </c>
    </row>
    <row r="436" spans="1:43">
      <c r="A436" s="8">
        <v>46175</v>
      </c>
      <c r="B436">
        <v>3913.63</v>
      </c>
      <c r="C436">
        <v>-0.69</v>
      </c>
      <c r="D436">
        <v>66490</v>
      </c>
      <c r="E436">
        <v>-0.88</v>
      </c>
      <c r="F436" s="7">
        <v>5713</v>
      </c>
      <c r="G436" t="s">
        <v>58</v>
      </c>
      <c r="H436">
        <v>0</v>
      </c>
      <c r="I436" t="s">
        <v>288</v>
      </c>
      <c r="J436" t="s">
        <v>289</v>
      </c>
      <c r="K436" t="s">
        <v>290</v>
      </c>
      <c r="L436" s="36">
        <v>8739</v>
      </c>
      <c r="M436">
        <v>-250</v>
      </c>
      <c r="N436" s="66">
        <v>-2.7799999999999998E-2</v>
      </c>
      <c r="O436" s="36">
        <v>8989</v>
      </c>
      <c r="P436" s="66">
        <v>-2.7799999999999998E-2</v>
      </c>
      <c r="Q436" s="36">
        <v>8843</v>
      </c>
      <c r="R436" s="36">
        <v>8880</v>
      </c>
      <c r="S436" s="36">
        <v>8413</v>
      </c>
      <c r="T436" s="66">
        <v>-1.17E-2</v>
      </c>
      <c r="U436" s="66">
        <v>2.2499999999999999E-2</v>
      </c>
      <c r="V436" s="66">
        <v>-1.5800000000000002E-2</v>
      </c>
      <c r="W436" s="66">
        <v>3.8699999999999998E-2</v>
      </c>
      <c r="X436" s="1">
        <v>2305700</v>
      </c>
      <c r="Y436" s="1">
        <v>19943763</v>
      </c>
      <c r="Z436" s="1">
        <v>2541423</v>
      </c>
      <c r="AA436" t="s">
        <v>385</v>
      </c>
      <c r="AB436" t="s">
        <v>386</v>
      </c>
      <c r="AC436">
        <v>15.76</v>
      </c>
      <c r="AD436">
        <v>1.1299999999999999</v>
      </c>
      <c r="AE436">
        <v>2.37</v>
      </c>
      <c r="AF436" t="s">
        <v>230</v>
      </c>
      <c r="AG436" s="1">
        <v>52700</v>
      </c>
      <c r="AH436" s="36">
        <v>8741</v>
      </c>
      <c r="AI436">
        <v>100</v>
      </c>
      <c r="AJ436" s="36">
        <v>8738</v>
      </c>
      <c r="AK436">
        <v>100</v>
      </c>
      <c r="AL436" s="2">
        <v>0.625</v>
      </c>
      <c r="AM436" s="3">
        <v>46153</v>
      </c>
      <c r="AN436" t="s">
        <v>298</v>
      </c>
      <c r="AO436" t="s">
        <v>382</v>
      </c>
      <c r="AQ436" t="str">
        <f t="shared" si="6"/>
        <v/>
      </c>
    </row>
    <row r="437" spans="1:43">
      <c r="A437" s="8">
        <v>46175</v>
      </c>
      <c r="B437">
        <v>3913.63</v>
      </c>
      <c r="C437">
        <v>-0.69</v>
      </c>
      <c r="D437">
        <v>66490</v>
      </c>
      <c r="E437">
        <v>-0.88</v>
      </c>
      <c r="F437" s="7">
        <v>5802</v>
      </c>
      <c r="G437" t="s">
        <v>59</v>
      </c>
      <c r="H437">
        <v>0</v>
      </c>
      <c r="I437" t="s">
        <v>288</v>
      </c>
      <c r="J437" t="s">
        <v>289</v>
      </c>
      <c r="K437" t="s">
        <v>295</v>
      </c>
      <c r="L437" s="36">
        <v>13105</v>
      </c>
      <c r="M437">
        <v>-75</v>
      </c>
      <c r="N437" s="66">
        <v>-5.7000000000000002E-3</v>
      </c>
      <c r="O437" s="36">
        <v>13180</v>
      </c>
      <c r="P437" s="66">
        <v>-5.5999999999999999E-3</v>
      </c>
      <c r="Q437" s="36">
        <v>12880</v>
      </c>
      <c r="R437" s="36">
        <v>13340</v>
      </c>
      <c r="S437" s="36">
        <v>12315</v>
      </c>
      <c r="T437" s="66">
        <v>1.7399999999999999E-2</v>
      </c>
      <c r="U437" s="66">
        <v>5.6800000000000003E-2</v>
      </c>
      <c r="V437" s="66">
        <v>-1.7600000000000001E-2</v>
      </c>
      <c r="W437" s="66">
        <v>6.4100000000000004E-2</v>
      </c>
      <c r="X437" s="1">
        <v>6133000</v>
      </c>
      <c r="Y437" s="1">
        <v>78500732</v>
      </c>
      <c r="Z437" s="1">
        <v>10404591</v>
      </c>
      <c r="AA437" t="s">
        <v>559</v>
      </c>
      <c r="AB437" t="s">
        <v>388</v>
      </c>
      <c r="AC437">
        <v>31.44</v>
      </c>
      <c r="AD437">
        <v>3.72</v>
      </c>
      <c r="AE437">
        <v>1.19</v>
      </c>
      <c r="AF437" t="s">
        <v>230</v>
      </c>
      <c r="AG437" s="1">
        <v>75200</v>
      </c>
      <c r="AH437" s="36">
        <v>13105</v>
      </c>
      <c r="AI437">
        <v>700</v>
      </c>
      <c r="AJ437" s="36">
        <v>13100</v>
      </c>
      <c r="AK437" s="1">
        <v>1200</v>
      </c>
      <c r="AL437" s="2">
        <v>0.625</v>
      </c>
      <c r="AM437" s="3">
        <v>46154</v>
      </c>
      <c r="AN437" t="s">
        <v>298</v>
      </c>
      <c r="AO437" t="s">
        <v>382</v>
      </c>
      <c r="AQ437" t="str">
        <f t="shared" si="6"/>
        <v/>
      </c>
    </row>
    <row r="438" spans="1:43">
      <c r="A438" s="8">
        <v>46175</v>
      </c>
      <c r="B438">
        <v>3913.63</v>
      </c>
      <c r="C438">
        <v>-0.69</v>
      </c>
      <c r="D438">
        <v>66490</v>
      </c>
      <c r="E438">
        <v>-0.88</v>
      </c>
      <c r="F438" s="7">
        <v>5803</v>
      </c>
      <c r="G438" t="s">
        <v>60</v>
      </c>
      <c r="H438">
        <v>0</v>
      </c>
      <c r="I438" t="s">
        <v>288</v>
      </c>
      <c r="J438" t="s">
        <v>289</v>
      </c>
      <c r="K438" t="s">
        <v>290</v>
      </c>
      <c r="L438" s="36">
        <v>4596</v>
      </c>
      <c r="M438">
        <v>-81</v>
      </c>
      <c r="N438" s="66">
        <v>-1.7299999999999999E-2</v>
      </c>
      <c r="O438" s="36">
        <v>4677</v>
      </c>
      <c r="P438" s="66">
        <v>-1.7299999999999999E-2</v>
      </c>
      <c r="Q438" s="36">
        <v>4607</v>
      </c>
      <c r="R438" s="36">
        <v>4666</v>
      </c>
      <c r="S438" s="36">
        <v>4351</v>
      </c>
      <c r="T438" s="66">
        <v>-2.3E-3</v>
      </c>
      <c r="U438" s="66">
        <v>0.05</v>
      </c>
      <c r="V438" s="66">
        <v>-1.4999999999999999E-2</v>
      </c>
      <c r="W438" s="66">
        <v>5.6300000000000003E-2</v>
      </c>
      <c r="X438" s="1">
        <v>43694300</v>
      </c>
      <c r="Y438" s="1">
        <v>197557208</v>
      </c>
      <c r="Z438" s="1">
        <v>8158729</v>
      </c>
      <c r="AA438" t="s">
        <v>389</v>
      </c>
      <c r="AB438" t="s">
        <v>390</v>
      </c>
      <c r="AC438">
        <v>48.78</v>
      </c>
      <c r="AD438">
        <v>13.57</v>
      </c>
      <c r="AE438">
        <v>0.83</v>
      </c>
      <c r="AF438" t="s">
        <v>230</v>
      </c>
      <c r="AG438" s="1">
        <v>522600</v>
      </c>
      <c r="AH438" s="36">
        <v>4596</v>
      </c>
      <c r="AI438">
        <v>900</v>
      </c>
      <c r="AJ438" s="36">
        <v>4595</v>
      </c>
      <c r="AK438">
        <v>300</v>
      </c>
      <c r="AL438" s="2">
        <v>0.625</v>
      </c>
      <c r="AM438" s="3">
        <v>46156</v>
      </c>
      <c r="AN438" t="s">
        <v>298</v>
      </c>
      <c r="AO438" t="s">
        <v>382</v>
      </c>
      <c r="AQ438" t="str">
        <f t="shared" si="6"/>
        <v/>
      </c>
    </row>
    <row r="439" spans="1:43">
      <c r="A439" s="8">
        <v>46175</v>
      </c>
      <c r="B439">
        <v>3913.63</v>
      </c>
      <c r="C439">
        <v>-0.69</v>
      </c>
      <c r="D439">
        <v>66490</v>
      </c>
      <c r="E439">
        <v>-0.88</v>
      </c>
      <c r="F439" s="7">
        <v>6038</v>
      </c>
      <c r="G439" t="s">
        <v>61</v>
      </c>
      <c r="H439">
        <v>0</v>
      </c>
      <c r="I439" t="s">
        <v>347</v>
      </c>
      <c r="J439" t="s">
        <v>289</v>
      </c>
      <c r="K439" t="s">
        <v>295</v>
      </c>
      <c r="L439">
        <v>912</v>
      </c>
      <c r="M439">
        <v>2</v>
      </c>
      <c r="N439" s="66">
        <v>2.2000000000000001E-3</v>
      </c>
      <c r="O439">
        <v>910</v>
      </c>
      <c r="P439" s="66">
        <v>2.0999999999999999E-3</v>
      </c>
      <c r="Q439">
        <v>908</v>
      </c>
      <c r="R439">
        <v>913</v>
      </c>
      <c r="S439">
        <v>907</v>
      </c>
      <c r="T439" s="66">
        <v>4.4000000000000003E-3</v>
      </c>
      <c r="U439" s="66">
        <v>2.0999999999999999E-3</v>
      </c>
      <c r="V439" s="66">
        <v>-1E-3</v>
      </c>
      <c r="W439" s="66">
        <v>5.4999999999999997E-3</v>
      </c>
      <c r="X439" s="1">
        <v>3800</v>
      </c>
      <c r="Y439" s="1">
        <v>3457</v>
      </c>
      <c r="Z439" s="1">
        <v>4617</v>
      </c>
      <c r="AA439" t="s">
        <v>391</v>
      </c>
      <c r="AB439" t="s">
        <v>392</v>
      </c>
      <c r="AC439">
        <v>13.16</v>
      </c>
      <c r="AD439">
        <v>0.92</v>
      </c>
      <c r="AE439">
        <v>2.52</v>
      </c>
      <c r="AF439" t="s">
        <v>230</v>
      </c>
      <c r="AG439">
        <v>0</v>
      </c>
      <c r="AH439">
        <v>912</v>
      </c>
      <c r="AI439">
        <v>600</v>
      </c>
      <c r="AJ439">
        <v>910</v>
      </c>
      <c r="AK439">
        <v>100</v>
      </c>
      <c r="AL439" s="2">
        <v>0.62291666666666667</v>
      </c>
      <c r="AM439" s="3">
        <v>46157</v>
      </c>
      <c r="AN439" t="s">
        <v>350</v>
      </c>
      <c r="AO439" t="s">
        <v>313</v>
      </c>
      <c r="AQ439" t="str">
        <f t="shared" si="6"/>
        <v/>
      </c>
    </row>
    <row r="440" spans="1:43">
      <c r="A440" s="8">
        <v>46175</v>
      </c>
      <c r="B440">
        <v>3913.63</v>
      </c>
      <c r="C440">
        <v>-0.69</v>
      </c>
      <c r="D440">
        <v>66490</v>
      </c>
      <c r="E440">
        <v>-0.88</v>
      </c>
      <c r="F440" s="7">
        <v>6156</v>
      </c>
      <c r="G440" t="s">
        <v>62</v>
      </c>
      <c r="H440">
        <v>0</v>
      </c>
      <c r="I440" t="s">
        <v>314</v>
      </c>
      <c r="J440" t="s">
        <v>323</v>
      </c>
      <c r="K440" t="s">
        <v>290</v>
      </c>
      <c r="L440" s="36">
        <v>1974</v>
      </c>
      <c r="M440">
        <v>-27</v>
      </c>
      <c r="N440" s="66">
        <v>-1.35E-2</v>
      </c>
      <c r="O440" s="36">
        <v>2001</v>
      </c>
      <c r="P440" s="66">
        <v>-1.34E-2</v>
      </c>
      <c r="Q440" s="36">
        <v>2001</v>
      </c>
      <c r="R440" s="36">
        <v>2001</v>
      </c>
      <c r="S440" s="36">
        <v>1958</v>
      </c>
      <c r="T440" s="66">
        <v>-1.34E-2</v>
      </c>
      <c r="U440" s="66">
        <v>-1E-3</v>
      </c>
      <c r="V440" s="66">
        <v>-1.34E-2</v>
      </c>
      <c r="W440" s="66">
        <v>8.0999999999999996E-3</v>
      </c>
      <c r="X440" s="1">
        <v>34100</v>
      </c>
      <c r="Y440" s="1">
        <v>67387</v>
      </c>
      <c r="Z440" s="1">
        <v>10462</v>
      </c>
      <c r="AA440" t="s">
        <v>393</v>
      </c>
      <c r="AB440" t="s">
        <v>394</v>
      </c>
      <c r="AC440">
        <v>58.57</v>
      </c>
      <c r="AD440">
        <v>1.38</v>
      </c>
      <c r="AE440">
        <v>5.07</v>
      </c>
      <c r="AF440">
        <v>1.3</v>
      </c>
      <c r="AG440">
        <v>800</v>
      </c>
      <c r="AH440" s="36">
        <v>1975</v>
      </c>
      <c r="AI440">
        <v>200</v>
      </c>
      <c r="AJ440" s="36">
        <v>1969</v>
      </c>
      <c r="AK440">
        <v>100</v>
      </c>
      <c r="AL440" s="2">
        <v>0.62083333333333335</v>
      </c>
      <c r="AM440" s="3">
        <v>46150</v>
      </c>
      <c r="AN440" t="s">
        <v>350</v>
      </c>
      <c r="AO440" t="s">
        <v>395</v>
      </c>
      <c r="AQ440" t="str">
        <f t="shared" si="6"/>
        <v/>
      </c>
    </row>
    <row r="441" spans="1:43">
      <c r="A441" s="8">
        <v>46175</v>
      </c>
      <c r="B441">
        <v>3913.63</v>
      </c>
      <c r="C441">
        <v>-0.69</v>
      </c>
      <c r="D441">
        <v>66490</v>
      </c>
      <c r="E441">
        <v>-0.88</v>
      </c>
      <c r="F441" s="7">
        <v>6178</v>
      </c>
      <c r="G441" t="s">
        <v>63</v>
      </c>
      <c r="H441">
        <v>0</v>
      </c>
      <c r="I441" t="s">
        <v>288</v>
      </c>
      <c r="J441" t="s">
        <v>289</v>
      </c>
      <c r="K441" t="s">
        <v>295</v>
      </c>
      <c r="L441" s="36">
        <v>2061</v>
      </c>
      <c r="M441">
        <v>26</v>
      </c>
      <c r="N441" s="66">
        <v>1.2800000000000001E-2</v>
      </c>
      <c r="O441" s="36">
        <v>2035</v>
      </c>
      <c r="P441" s="66">
        <v>1.2699999999999999E-2</v>
      </c>
      <c r="Q441" s="36">
        <v>2005</v>
      </c>
      <c r="R441" s="36">
        <v>2062</v>
      </c>
      <c r="S441" s="36">
        <v>1992.5</v>
      </c>
      <c r="T441" s="66">
        <v>2.7900000000000001E-2</v>
      </c>
      <c r="U441" s="66">
        <v>1.7000000000000001E-2</v>
      </c>
      <c r="V441" s="66">
        <v>-4.0000000000000002E-4</v>
      </c>
      <c r="W441" s="66">
        <v>3.4299999999999997E-2</v>
      </c>
      <c r="X441" s="1">
        <v>2801900</v>
      </c>
      <c r="Y441" s="1">
        <v>5685345</v>
      </c>
      <c r="Z441" s="1">
        <v>5787689</v>
      </c>
      <c r="AA441" t="s">
        <v>396</v>
      </c>
      <c r="AB441" t="s">
        <v>397</v>
      </c>
      <c r="AC441">
        <v>15.22</v>
      </c>
      <c r="AD441">
        <v>0.59</v>
      </c>
      <c r="AE441">
        <v>2.91</v>
      </c>
      <c r="AF441" t="s">
        <v>230</v>
      </c>
      <c r="AG441" s="1">
        <v>98400</v>
      </c>
      <c r="AH441" s="36">
        <v>2061.5</v>
      </c>
      <c r="AI441" s="1">
        <v>1000</v>
      </c>
      <c r="AJ441" s="36">
        <v>2060.5</v>
      </c>
      <c r="AK441" s="1">
        <v>1200</v>
      </c>
      <c r="AL441" s="2">
        <v>0.625</v>
      </c>
      <c r="AM441" s="3">
        <v>46157</v>
      </c>
      <c r="AN441" t="s">
        <v>298</v>
      </c>
      <c r="AO441" t="s">
        <v>313</v>
      </c>
      <c r="AQ441" t="str">
        <f t="shared" si="6"/>
        <v/>
      </c>
    </row>
    <row r="442" spans="1:43">
      <c r="A442" s="8">
        <v>46175</v>
      </c>
      <c r="B442">
        <v>3913.63</v>
      </c>
      <c r="C442">
        <v>-0.69</v>
      </c>
      <c r="D442">
        <v>66490</v>
      </c>
      <c r="E442">
        <v>-0.88</v>
      </c>
      <c r="F442" s="7">
        <v>6208</v>
      </c>
      <c r="G442" t="s">
        <v>64</v>
      </c>
      <c r="H442">
        <v>0</v>
      </c>
      <c r="I442" t="s">
        <v>314</v>
      </c>
      <c r="J442" t="s">
        <v>289</v>
      </c>
      <c r="K442" t="s">
        <v>295</v>
      </c>
      <c r="L442" s="36">
        <v>1832</v>
      </c>
      <c r="M442">
        <v>-33</v>
      </c>
      <c r="N442" s="66">
        <v>-1.77E-2</v>
      </c>
      <c r="O442" s="36">
        <v>1865</v>
      </c>
      <c r="P442" s="66">
        <v>-1.7600000000000001E-2</v>
      </c>
      <c r="Q442" s="36">
        <v>1880</v>
      </c>
      <c r="R442" s="36">
        <v>1880</v>
      </c>
      <c r="S442" s="36">
        <v>1783</v>
      </c>
      <c r="T442" s="66">
        <v>-2.5499999999999998E-2</v>
      </c>
      <c r="U442" s="66">
        <v>2.4E-2</v>
      </c>
      <c r="V442" s="66">
        <v>-2.5499999999999998E-2</v>
      </c>
      <c r="W442" s="66">
        <v>2.7400000000000001E-2</v>
      </c>
      <c r="X442" s="1">
        <v>62100</v>
      </c>
      <c r="Y442" s="1">
        <v>113038</v>
      </c>
      <c r="Z442" s="1">
        <v>11699</v>
      </c>
      <c r="AA442" t="s">
        <v>398</v>
      </c>
      <c r="AB442" t="s">
        <v>399</v>
      </c>
      <c r="AC442">
        <v>17.850000000000001</v>
      </c>
      <c r="AD442">
        <v>1.86</v>
      </c>
      <c r="AE442">
        <v>1.0900000000000001</v>
      </c>
      <c r="AF442">
        <v>2.2000000000000002</v>
      </c>
      <c r="AG442">
        <v>0</v>
      </c>
      <c r="AH442" s="36">
        <v>1833</v>
      </c>
      <c r="AI442">
        <v>200</v>
      </c>
      <c r="AJ442" s="36">
        <v>1830</v>
      </c>
      <c r="AK442">
        <v>200</v>
      </c>
      <c r="AL442" s="2">
        <v>0.62430555555555556</v>
      </c>
      <c r="AM442" s="3">
        <v>46153</v>
      </c>
      <c r="AN442" t="s">
        <v>298</v>
      </c>
      <c r="AO442" t="s">
        <v>395</v>
      </c>
      <c r="AQ442" t="str">
        <f t="shared" si="6"/>
        <v/>
      </c>
    </row>
    <row r="443" spans="1:43">
      <c r="A443" s="8">
        <v>46175</v>
      </c>
      <c r="B443">
        <v>3913.63</v>
      </c>
      <c r="C443">
        <v>-0.69</v>
      </c>
      <c r="D443">
        <v>66490</v>
      </c>
      <c r="E443">
        <v>-0.88</v>
      </c>
      <c r="F443" s="7">
        <v>6356</v>
      </c>
      <c r="G443" t="s">
        <v>65</v>
      </c>
      <c r="H443">
        <v>0</v>
      </c>
      <c r="I443" t="s">
        <v>314</v>
      </c>
      <c r="J443" t="s">
        <v>289</v>
      </c>
      <c r="K443" t="s">
        <v>295</v>
      </c>
      <c r="L443" s="36">
        <v>1448</v>
      </c>
      <c r="M443">
        <v>-44</v>
      </c>
      <c r="N443" s="66">
        <v>-2.9499999999999998E-2</v>
      </c>
      <c r="O443" s="36">
        <v>1492</v>
      </c>
      <c r="P443" s="66">
        <v>-2.9399999999999999E-2</v>
      </c>
      <c r="Q443" s="36">
        <v>1481</v>
      </c>
      <c r="R443" s="36">
        <v>1515</v>
      </c>
      <c r="S443" s="36">
        <v>1442</v>
      </c>
      <c r="T443" s="66">
        <v>-2.2200000000000001E-2</v>
      </c>
      <c r="U443" s="66">
        <v>-2.7000000000000001E-3</v>
      </c>
      <c r="V443" s="66">
        <v>-4.4200000000000003E-2</v>
      </c>
      <c r="W443" s="66">
        <v>4.1000000000000003E-3</v>
      </c>
      <c r="X443" s="1">
        <v>181600</v>
      </c>
      <c r="Y443" s="1">
        <v>267215</v>
      </c>
      <c r="Z443" s="1">
        <v>20677</v>
      </c>
      <c r="AA443" t="s">
        <v>400</v>
      </c>
      <c r="AB443" t="s">
        <v>401</v>
      </c>
      <c r="AC443">
        <v>11.71</v>
      </c>
      <c r="AD443">
        <v>1.42</v>
      </c>
      <c r="AE443">
        <v>0.69</v>
      </c>
      <c r="AF443" t="s">
        <v>230</v>
      </c>
      <c r="AG443">
        <v>0</v>
      </c>
      <c r="AH443" s="36">
        <v>1452</v>
      </c>
      <c r="AI443">
        <v>300</v>
      </c>
      <c r="AJ443" s="36">
        <v>1448</v>
      </c>
      <c r="AK443">
        <v>200</v>
      </c>
      <c r="AL443" s="2">
        <v>0.62430555555555556</v>
      </c>
      <c r="AM443" s="3">
        <v>46155</v>
      </c>
      <c r="AN443" t="s">
        <v>298</v>
      </c>
      <c r="AO443" t="s">
        <v>395</v>
      </c>
      <c r="AQ443" t="str">
        <f t="shared" si="6"/>
        <v/>
      </c>
    </row>
    <row r="444" spans="1:43">
      <c r="A444" s="8">
        <v>46175</v>
      </c>
      <c r="B444">
        <v>3913.63</v>
      </c>
      <c r="C444">
        <v>-0.69</v>
      </c>
      <c r="D444">
        <v>66490</v>
      </c>
      <c r="E444">
        <v>-0.88</v>
      </c>
      <c r="F444" s="7">
        <v>6378</v>
      </c>
      <c r="G444" t="s">
        <v>66</v>
      </c>
      <c r="H444">
        <v>0</v>
      </c>
      <c r="I444" t="s">
        <v>314</v>
      </c>
      <c r="J444" t="s">
        <v>289</v>
      </c>
      <c r="K444" t="s">
        <v>290</v>
      </c>
      <c r="L444" s="36">
        <v>1139</v>
      </c>
      <c r="M444">
        <v>-24</v>
      </c>
      <c r="N444" s="66">
        <v>-2.06E-2</v>
      </c>
      <c r="O444" s="36">
        <v>1163</v>
      </c>
      <c r="P444" s="66">
        <v>-2.06E-2</v>
      </c>
      <c r="Q444" s="36">
        <v>1165</v>
      </c>
      <c r="R444" s="36">
        <v>1178</v>
      </c>
      <c r="S444" s="36">
        <v>1130</v>
      </c>
      <c r="T444" s="66">
        <v>-2.23E-2</v>
      </c>
      <c r="U444" s="66">
        <v>-1.38E-2</v>
      </c>
      <c r="V444" s="66">
        <v>-3.3099999999999997E-2</v>
      </c>
      <c r="W444" s="66">
        <v>7.9000000000000008E-3</v>
      </c>
      <c r="X444" s="1">
        <v>231000</v>
      </c>
      <c r="Y444" s="1">
        <v>267024</v>
      </c>
      <c r="Z444" s="1">
        <v>23463</v>
      </c>
      <c r="AA444" t="s">
        <v>402</v>
      </c>
      <c r="AB444" t="s">
        <v>533</v>
      </c>
      <c r="AC444">
        <v>11.8</v>
      </c>
      <c r="AD444">
        <v>1.06</v>
      </c>
      <c r="AE444">
        <v>3.6</v>
      </c>
      <c r="AF444" t="s">
        <v>230</v>
      </c>
      <c r="AG444">
        <v>0</v>
      </c>
      <c r="AH444" s="36">
        <v>1140</v>
      </c>
      <c r="AI444">
        <v>600</v>
      </c>
      <c r="AJ444" s="36">
        <v>1138</v>
      </c>
      <c r="AK444">
        <v>400</v>
      </c>
      <c r="AL444" s="2">
        <v>0.62430555555555556</v>
      </c>
      <c r="AM444" s="3">
        <v>46154</v>
      </c>
      <c r="AN444" t="s">
        <v>298</v>
      </c>
      <c r="AO444" t="s">
        <v>395</v>
      </c>
      <c r="AQ444" t="str">
        <f t="shared" si="6"/>
        <v/>
      </c>
    </row>
    <row r="445" spans="1:43">
      <c r="A445" s="8">
        <v>46175</v>
      </c>
      <c r="B445">
        <v>3913.63</v>
      </c>
      <c r="C445">
        <v>-0.69</v>
      </c>
      <c r="D445">
        <v>66490</v>
      </c>
      <c r="E445">
        <v>-0.88</v>
      </c>
      <c r="F445" s="7">
        <v>6526</v>
      </c>
      <c r="G445" t="s">
        <v>67</v>
      </c>
      <c r="H445">
        <v>0</v>
      </c>
      <c r="I445" t="s">
        <v>288</v>
      </c>
      <c r="J445" t="s">
        <v>289</v>
      </c>
      <c r="K445" t="s">
        <v>290</v>
      </c>
      <c r="L445" s="36">
        <v>2823.5</v>
      </c>
      <c r="M445">
        <v>-38.5</v>
      </c>
      <c r="N445" s="66">
        <v>-1.35E-2</v>
      </c>
      <c r="O445" s="36">
        <v>2862</v>
      </c>
      <c r="P445" s="66">
        <v>-1.34E-2</v>
      </c>
      <c r="Q445" s="36">
        <v>2812</v>
      </c>
      <c r="R445" s="36">
        <v>2880.5</v>
      </c>
      <c r="S445" s="36">
        <v>2697</v>
      </c>
      <c r="T445" s="66">
        <v>4.0000000000000001E-3</v>
      </c>
      <c r="U445" s="66">
        <v>3.6900000000000002E-2</v>
      </c>
      <c r="V445" s="66">
        <v>-1.9699999999999999E-2</v>
      </c>
      <c r="W445" s="66">
        <v>4.6899999999999997E-2</v>
      </c>
      <c r="X445" s="1">
        <v>7578600</v>
      </c>
      <c r="Y445" s="1">
        <v>21075292</v>
      </c>
      <c r="Z445" s="1">
        <v>508159</v>
      </c>
      <c r="AA445" t="s">
        <v>404</v>
      </c>
      <c r="AB445" t="s">
        <v>405</v>
      </c>
      <c r="AC445">
        <v>49.53</v>
      </c>
      <c r="AD445">
        <v>3.71</v>
      </c>
      <c r="AE445">
        <v>1.77</v>
      </c>
      <c r="AF445" t="s">
        <v>230</v>
      </c>
      <c r="AG445" s="1">
        <v>198300</v>
      </c>
      <c r="AH445" s="36">
        <v>2824</v>
      </c>
      <c r="AI445">
        <v>500</v>
      </c>
      <c r="AJ445" s="36">
        <v>2823</v>
      </c>
      <c r="AK445">
        <v>100</v>
      </c>
      <c r="AL445" s="2">
        <v>0.625</v>
      </c>
      <c r="AN445" t="s">
        <v>298</v>
      </c>
      <c r="AO445" t="s">
        <v>344</v>
      </c>
      <c r="AQ445" t="str">
        <f t="shared" si="6"/>
        <v/>
      </c>
    </row>
    <row r="446" spans="1:43">
      <c r="A446" s="8">
        <v>46175</v>
      </c>
      <c r="B446">
        <v>3913.63</v>
      </c>
      <c r="C446">
        <v>-0.69</v>
      </c>
      <c r="D446">
        <v>66490</v>
      </c>
      <c r="E446">
        <v>-0.88</v>
      </c>
      <c r="F446" s="7">
        <v>6586</v>
      </c>
      <c r="G446" t="s">
        <v>68</v>
      </c>
      <c r="H446">
        <v>0</v>
      </c>
      <c r="I446" t="s">
        <v>288</v>
      </c>
      <c r="J446" t="s">
        <v>289</v>
      </c>
      <c r="K446" t="s">
        <v>290</v>
      </c>
      <c r="L446" s="36">
        <v>5289</v>
      </c>
      <c r="M446">
        <v>-63</v>
      </c>
      <c r="N446" s="66">
        <v>-1.18E-2</v>
      </c>
      <c r="O446" s="36">
        <v>5352</v>
      </c>
      <c r="P446" s="66">
        <v>-1.17E-2</v>
      </c>
      <c r="Q446" s="36">
        <v>5231</v>
      </c>
      <c r="R446" s="36">
        <v>5298</v>
      </c>
      <c r="S446" s="36">
        <v>5168</v>
      </c>
      <c r="T446" s="66">
        <v>1.0999999999999999E-2</v>
      </c>
      <c r="U446" s="66">
        <v>1.47E-2</v>
      </c>
      <c r="V446" s="66">
        <v>-1.6000000000000001E-3</v>
      </c>
      <c r="W446" s="66">
        <v>2.3400000000000001E-2</v>
      </c>
      <c r="X446" s="1">
        <v>410600</v>
      </c>
      <c r="Y446" s="1">
        <v>2146240</v>
      </c>
      <c r="Z446" s="1">
        <v>1481012</v>
      </c>
      <c r="AA446" t="s">
        <v>406</v>
      </c>
      <c r="AB446" t="s">
        <v>407</v>
      </c>
      <c r="AC446">
        <v>16.82</v>
      </c>
      <c r="AD446">
        <v>1.37</v>
      </c>
      <c r="AE446">
        <v>2.99</v>
      </c>
      <c r="AF446" t="s">
        <v>230</v>
      </c>
      <c r="AG446" s="1">
        <v>11900</v>
      </c>
      <c r="AH446" s="36">
        <v>5288</v>
      </c>
      <c r="AI446">
        <v>200</v>
      </c>
      <c r="AJ446" s="36">
        <v>5285</v>
      </c>
      <c r="AK446">
        <v>100</v>
      </c>
      <c r="AL446" s="2">
        <v>0.62430555555555556</v>
      </c>
      <c r="AN446" t="s">
        <v>298</v>
      </c>
      <c r="AO446" t="s">
        <v>395</v>
      </c>
      <c r="AQ446" t="str">
        <f t="shared" si="6"/>
        <v/>
      </c>
    </row>
    <row r="447" spans="1:43">
      <c r="A447" s="8">
        <v>46175</v>
      </c>
      <c r="B447">
        <v>3913.63</v>
      </c>
      <c r="C447">
        <v>-0.69</v>
      </c>
      <c r="D447">
        <v>66490</v>
      </c>
      <c r="E447">
        <v>-0.88</v>
      </c>
      <c r="F447" s="7">
        <v>6594</v>
      </c>
      <c r="G447" t="s">
        <v>69</v>
      </c>
      <c r="H447">
        <v>0</v>
      </c>
      <c r="I447" t="s">
        <v>288</v>
      </c>
      <c r="J447" t="s">
        <v>289</v>
      </c>
      <c r="K447" t="s">
        <v>295</v>
      </c>
      <c r="L447" s="36">
        <v>2805</v>
      </c>
      <c r="M447">
        <v>-94</v>
      </c>
      <c r="N447" s="66">
        <v>-3.2399999999999998E-2</v>
      </c>
      <c r="O447" s="36">
        <v>2899</v>
      </c>
      <c r="P447" s="66">
        <v>-3.2399999999999998E-2</v>
      </c>
      <c r="Q447" s="36">
        <v>2850</v>
      </c>
      <c r="R447" s="36">
        <v>2920</v>
      </c>
      <c r="S447" s="36">
        <v>2734</v>
      </c>
      <c r="T447" s="66">
        <v>-1.5699999999999999E-2</v>
      </c>
      <c r="U447" s="66">
        <v>6.7999999999999996E-3</v>
      </c>
      <c r="V447" s="66">
        <v>-3.9300000000000002E-2</v>
      </c>
      <c r="W447" s="66">
        <v>2.5899999999999999E-2</v>
      </c>
      <c r="X447" s="1">
        <v>6977600</v>
      </c>
      <c r="Y447" s="1">
        <v>19571427</v>
      </c>
      <c r="Z447" s="1">
        <v>3345155</v>
      </c>
      <c r="AA447" t="s">
        <v>560</v>
      </c>
      <c r="AB447" t="s">
        <v>409</v>
      </c>
      <c r="AC447">
        <v>40.18</v>
      </c>
      <c r="AD447">
        <v>1.82</v>
      </c>
      <c r="AE447">
        <v>0</v>
      </c>
      <c r="AF447" t="s">
        <v>230</v>
      </c>
      <c r="AG447" s="1">
        <v>91600</v>
      </c>
      <c r="AH447" s="36">
        <v>2805</v>
      </c>
      <c r="AI447" s="1">
        <v>4900</v>
      </c>
      <c r="AJ447" s="36">
        <v>2804</v>
      </c>
      <c r="AK447" s="1">
        <v>2100</v>
      </c>
      <c r="AL447" s="2">
        <v>0.625</v>
      </c>
      <c r="AN447" t="s">
        <v>298</v>
      </c>
      <c r="AO447" t="s">
        <v>344</v>
      </c>
      <c r="AQ447" t="str">
        <f t="shared" si="6"/>
        <v/>
      </c>
    </row>
    <row r="448" spans="1:43">
      <c r="A448" s="8">
        <v>46175</v>
      </c>
      <c r="B448">
        <v>3913.63</v>
      </c>
      <c r="C448">
        <v>-0.69</v>
      </c>
      <c r="D448">
        <v>66490</v>
      </c>
      <c r="E448">
        <v>-0.88</v>
      </c>
      <c r="F448" s="7">
        <v>6674</v>
      </c>
      <c r="G448" t="s">
        <v>70</v>
      </c>
      <c r="H448">
        <v>0</v>
      </c>
      <c r="I448" t="s">
        <v>288</v>
      </c>
      <c r="J448" t="s">
        <v>289</v>
      </c>
      <c r="K448" t="s">
        <v>295</v>
      </c>
      <c r="L448" s="36">
        <v>6822</v>
      </c>
      <c r="M448">
        <v>413</v>
      </c>
      <c r="N448" s="66">
        <v>6.4399999999999999E-2</v>
      </c>
      <c r="O448" s="36">
        <v>6409</v>
      </c>
      <c r="P448" s="66">
        <v>6.4399999999999999E-2</v>
      </c>
      <c r="Q448" s="36">
        <v>7000</v>
      </c>
      <c r="R448" s="36">
        <v>7070</v>
      </c>
      <c r="S448" s="36">
        <v>6618</v>
      </c>
      <c r="T448" s="66">
        <v>-2.5399999999999999E-2</v>
      </c>
      <c r="U448" s="66">
        <v>1.21E-2</v>
      </c>
      <c r="V448" s="66">
        <v>-3.5000000000000003E-2</v>
      </c>
      <c r="W448" s="66">
        <v>3.0800000000000001E-2</v>
      </c>
      <c r="X448" s="1">
        <v>1478400</v>
      </c>
      <c r="Y448" s="1">
        <v>10100830</v>
      </c>
      <c r="Z448" s="1">
        <v>685245</v>
      </c>
      <c r="AA448" t="s">
        <v>410</v>
      </c>
      <c r="AB448" t="s">
        <v>411</v>
      </c>
      <c r="AC448">
        <v>19</v>
      </c>
      <c r="AD448">
        <v>1.73</v>
      </c>
      <c r="AE448">
        <v>1.44</v>
      </c>
      <c r="AF448" t="s">
        <v>230</v>
      </c>
      <c r="AG448" s="1">
        <v>17900</v>
      </c>
      <c r="AH448" s="36">
        <v>6825</v>
      </c>
      <c r="AI448">
        <v>300</v>
      </c>
      <c r="AJ448" s="36">
        <v>6821</v>
      </c>
      <c r="AK448">
        <v>300</v>
      </c>
      <c r="AL448" s="2">
        <v>0.625</v>
      </c>
      <c r="AM448" s="3">
        <v>46155</v>
      </c>
      <c r="AN448" t="s">
        <v>298</v>
      </c>
      <c r="AO448" t="s">
        <v>344</v>
      </c>
      <c r="AQ448" t="str">
        <f t="shared" si="6"/>
        <v/>
      </c>
    </row>
    <row r="449" spans="1:43">
      <c r="A449" s="8">
        <v>46175</v>
      </c>
      <c r="B449">
        <v>3913.63</v>
      </c>
      <c r="C449">
        <v>-0.69</v>
      </c>
      <c r="D449">
        <v>66490</v>
      </c>
      <c r="E449">
        <v>-0.88</v>
      </c>
      <c r="F449" s="7">
        <v>6758</v>
      </c>
      <c r="G449" t="s">
        <v>71</v>
      </c>
      <c r="H449">
        <v>0</v>
      </c>
      <c r="I449" t="s">
        <v>288</v>
      </c>
      <c r="J449" t="s">
        <v>289</v>
      </c>
      <c r="K449" t="s">
        <v>290</v>
      </c>
      <c r="L449" s="36">
        <v>3655</v>
      </c>
      <c r="M449">
        <v>113</v>
      </c>
      <c r="N449" s="66">
        <v>3.1899999999999998E-2</v>
      </c>
      <c r="O449" s="36">
        <v>3542</v>
      </c>
      <c r="P449" s="66">
        <v>3.1899999999999998E-2</v>
      </c>
      <c r="Q449" s="36">
        <v>3584</v>
      </c>
      <c r="R449" s="36">
        <v>3663</v>
      </c>
      <c r="S449" s="36">
        <v>3562</v>
      </c>
      <c r="T449" s="66">
        <v>1.9800000000000002E-2</v>
      </c>
      <c r="U449" s="66">
        <v>1.24E-2</v>
      </c>
      <c r="V449" s="66">
        <v>-2.0999999999999999E-3</v>
      </c>
      <c r="W449" s="66">
        <v>2.6100000000000002E-2</v>
      </c>
      <c r="X449" s="1">
        <v>16411100</v>
      </c>
      <c r="Y449" s="1">
        <v>59248043</v>
      </c>
      <c r="Z449" s="1">
        <v>21803231</v>
      </c>
      <c r="AA449" t="s">
        <v>412</v>
      </c>
      <c r="AB449" t="s">
        <v>413</v>
      </c>
      <c r="AC449">
        <v>18.61</v>
      </c>
      <c r="AD449">
        <v>2.65</v>
      </c>
      <c r="AE449">
        <v>0.96</v>
      </c>
      <c r="AF449" t="s">
        <v>230</v>
      </c>
      <c r="AG449" s="1">
        <v>504700</v>
      </c>
      <c r="AH449" s="36">
        <v>3656</v>
      </c>
      <c r="AI449" s="1">
        <v>20200</v>
      </c>
      <c r="AJ449" s="36">
        <v>3655</v>
      </c>
      <c r="AK449" s="1">
        <v>3600</v>
      </c>
      <c r="AL449" s="2">
        <v>0.625</v>
      </c>
      <c r="AM449" s="3">
        <v>46150</v>
      </c>
      <c r="AN449" t="s">
        <v>298</v>
      </c>
      <c r="AO449" t="s">
        <v>344</v>
      </c>
      <c r="AQ449" t="str">
        <f t="shared" si="6"/>
        <v/>
      </c>
    </row>
    <row r="450" spans="1:43">
      <c r="A450" s="8">
        <v>46175</v>
      </c>
      <c r="B450">
        <v>3913.63</v>
      </c>
      <c r="C450">
        <v>-0.69</v>
      </c>
      <c r="D450">
        <v>66490</v>
      </c>
      <c r="E450">
        <v>-0.88</v>
      </c>
      <c r="F450" s="7">
        <v>6810</v>
      </c>
      <c r="G450" t="s">
        <v>72</v>
      </c>
      <c r="H450">
        <v>0</v>
      </c>
      <c r="I450" t="s">
        <v>288</v>
      </c>
      <c r="J450" t="s">
        <v>289</v>
      </c>
      <c r="K450" t="s">
        <v>295</v>
      </c>
      <c r="L450" s="36">
        <v>1998</v>
      </c>
      <c r="M450">
        <v>28</v>
      </c>
      <c r="N450" s="66">
        <v>1.4200000000000001E-2</v>
      </c>
      <c r="O450" s="36">
        <v>1970</v>
      </c>
      <c r="P450" s="66">
        <v>1.4200000000000001E-2</v>
      </c>
      <c r="Q450" s="36">
        <v>1994</v>
      </c>
      <c r="R450" s="36">
        <v>2018</v>
      </c>
      <c r="S450" s="36">
        <v>1954</v>
      </c>
      <c r="T450" s="66">
        <v>2E-3</v>
      </c>
      <c r="U450" s="66">
        <v>1.52E-2</v>
      </c>
      <c r="V450" s="66">
        <v>-9.9000000000000008E-3</v>
      </c>
      <c r="W450" s="66">
        <v>2.2499999999999999E-2</v>
      </c>
      <c r="X450" s="1">
        <v>222100</v>
      </c>
      <c r="Y450" s="1">
        <v>440766</v>
      </c>
      <c r="Z450" s="1">
        <v>81246</v>
      </c>
      <c r="AA450" t="s">
        <v>414</v>
      </c>
      <c r="AB450" t="s">
        <v>415</v>
      </c>
      <c r="AC450">
        <v>10.99</v>
      </c>
      <c r="AD450">
        <v>0.84</v>
      </c>
      <c r="AE450">
        <v>2.8</v>
      </c>
      <c r="AF450" t="s">
        <v>230</v>
      </c>
      <c r="AG450" s="1">
        <v>25000</v>
      </c>
      <c r="AH450" s="36">
        <v>1999</v>
      </c>
      <c r="AI450">
        <v>300</v>
      </c>
      <c r="AJ450" s="36">
        <v>1998</v>
      </c>
      <c r="AK450">
        <v>400</v>
      </c>
      <c r="AL450" s="2">
        <v>0.62430555555555556</v>
      </c>
      <c r="AN450" t="s">
        <v>298</v>
      </c>
      <c r="AO450" t="s">
        <v>344</v>
      </c>
      <c r="AQ450" t="str">
        <f t="shared" si="6"/>
        <v/>
      </c>
    </row>
    <row r="451" spans="1:43">
      <c r="A451" s="8">
        <v>46175</v>
      </c>
      <c r="B451">
        <v>3913.63</v>
      </c>
      <c r="C451">
        <v>-0.69</v>
      </c>
      <c r="D451">
        <v>66490</v>
      </c>
      <c r="E451">
        <v>-0.88</v>
      </c>
      <c r="F451" s="7">
        <v>6841</v>
      </c>
      <c r="G451" t="s">
        <v>73</v>
      </c>
      <c r="H451">
        <v>0</v>
      </c>
      <c r="I451" t="s">
        <v>288</v>
      </c>
      <c r="J451" t="s">
        <v>289</v>
      </c>
      <c r="K451" t="s">
        <v>295</v>
      </c>
      <c r="L451" s="36">
        <v>5122</v>
      </c>
      <c r="M451">
        <v>45</v>
      </c>
      <c r="N451" s="66">
        <v>8.8999999999999999E-3</v>
      </c>
      <c r="O451" s="36">
        <v>5077</v>
      </c>
      <c r="P451" s="66">
        <v>8.8000000000000005E-3</v>
      </c>
      <c r="Q451" s="36">
        <v>5097</v>
      </c>
      <c r="R451" s="36">
        <v>5174</v>
      </c>
      <c r="S451" s="36">
        <v>5053</v>
      </c>
      <c r="T451" s="66">
        <v>4.8999999999999998E-3</v>
      </c>
      <c r="U451" s="66">
        <v>2.0999999999999999E-3</v>
      </c>
      <c r="V451" s="66">
        <v>-0.01</v>
      </c>
      <c r="W451" s="66">
        <v>1.3599999999999999E-2</v>
      </c>
      <c r="X451" s="1">
        <v>1043100</v>
      </c>
      <c r="Y451" s="1">
        <v>5337502</v>
      </c>
      <c r="Z451" s="1">
        <v>1317384</v>
      </c>
      <c r="AA451" t="s">
        <v>416</v>
      </c>
      <c r="AB451" t="s">
        <v>417</v>
      </c>
      <c r="AC451">
        <v>22.29</v>
      </c>
      <c r="AD451">
        <v>2.5</v>
      </c>
      <c r="AE451">
        <v>1.8</v>
      </c>
      <c r="AF451" t="s">
        <v>230</v>
      </c>
      <c r="AG451" s="1">
        <v>11000</v>
      </c>
      <c r="AH451" s="36">
        <v>5122</v>
      </c>
      <c r="AI451">
        <v>100</v>
      </c>
      <c r="AJ451" s="36">
        <v>5121</v>
      </c>
      <c r="AK451">
        <v>200</v>
      </c>
      <c r="AL451" s="2">
        <v>0.625</v>
      </c>
      <c r="AM451" s="3">
        <v>46149</v>
      </c>
      <c r="AN451" t="s">
        <v>298</v>
      </c>
      <c r="AO451" t="s">
        <v>344</v>
      </c>
      <c r="AQ451" t="str">
        <f t="shared" ref="AQ451:AQ514" si="7">IF(AP451="","",ROUND((L451-AP451)/AP451,4))</f>
        <v/>
      </c>
    </row>
    <row r="452" spans="1:43">
      <c r="A452" s="8">
        <v>46175</v>
      </c>
      <c r="B452">
        <v>3913.63</v>
      </c>
      <c r="C452">
        <v>-0.69</v>
      </c>
      <c r="D452">
        <v>66490</v>
      </c>
      <c r="E452">
        <v>-0.88</v>
      </c>
      <c r="F452" s="7">
        <v>6890</v>
      </c>
      <c r="G452" t="s">
        <v>74</v>
      </c>
      <c r="H452">
        <v>0</v>
      </c>
      <c r="I452" t="s">
        <v>314</v>
      </c>
      <c r="J452" t="s">
        <v>289</v>
      </c>
      <c r="K452" t="s">
        <v>295</v>
      </c>
      <c r="L452" s="36">
        <v>7970</v>
      </c>
      <c r="M452">
        <v>-150</v>
      </c>
      <c r="N452" s="66">
        <v>-1.8499999999999999E-2</v>
      </c>
      <c r="O452" s="36">
        <v>8120</v>
      </c>
      <c r="P452" s="66">
        <v>-1.84E-2</v>
      </c>
      <c r="Q452" s="36">
        <v>8000</v>
      </c>
      <c r="R452" s="36">
        <v>8020</v>
      </c>
      <c r="S452" s="36">
        <v>7520</v>
      </c>
      <c r="T452" s="66">
        <v>-3.7000000000000002E-3</v>
      </c>
      <c r="U452" s="66">
        <v>4.7300000000000002E-2</v>
      </c>
      <c r="V452" s="66">
        <v>-6.1999999999999998E-3</v>
      </c>
      <c r="W452" s="66">
        <v>5.9799999999999999E-2</v>
      </c>
      <c r="X452" s="1">
        <v>801000</v>
      </c>
      <c r="Y452" s="1">
        <v>6207449</v>
      </c>
      <c r="Z452" s="1">
        <v>403901</v>
      </c>
      <c r="AA452" t="s">
        <v>418</v>
      </c>
      <c r="AB452" t="s">
        <v>419</v>
      </c>
      <c r="AC452">
        <v>17.46</v>
      </c>
      <c r="AD452">
        <v>1.44</v>
      </c>
      <c r="AE452">
        <v>2.5099999999999998</v>
      </c>
      <c r="AF452" t="s">
        <v>230</v>
      </c>
      <c r="AG452" s="1">
        <v>11500</v>
      </c>
      <c r="AH452" s="36">
        <v>7980</v>
      </c>
      <c r="AI452">
        <v>900</v>
      </c>
      <c r="AJ452" s="36">
        <v>7970</v>
      </c>
      <c r="AK452">
        <v>800</v>
      </c>
      <c r="AL452" s="2">
        <v>0.625</v>
      </c>
      <c r="AM452" s="3">
        <v>46157</v>
      </c>
      <c r="AN452" t="s">
        <v>298</v>
      </c>
      <c r="AO452" t="s">
        <v>344</v>
      </c>
      <c r="AQ452" t="str">
        <f t="shared" si="7"/>
        <v/>
      </c>
    </row>
    <row r="453" spans="1:43">
      <c r="A453" s="8">
        <v>46175</v>
      </c>
      <c r="B453">
        <v>3913.63</v>
      </c>
      <c r="C453">
        <v>-0.69</v>
      </c>
      <c r="D453">
        <v>66490</v>
      </c>
      <c r="E453">
        <v>-0.88</v>
      </c>
      <c r="F453" s="7">
        <v>6925</v>
      </c>
      <c r="G453" t="s">
        <v>75</v>
      </c>
      <c r="H453">
        <v>0</v>
      </c>
      <c r="I453" t="s">
        <v>288</v>
      </c>
      <c r="J453" t="s">
        <v>289</v>
      </c>
      <c r="K453" t="s">
        <v>295</v>
      </c>
      <c r="L453" s="36">
        <v>4036</v>
      </c>
      <c r="M453">
        <v>-24</v>
      </c>
      <c r="N453" s="66">
        <v>-5.8999999999999999E-3</v>
      </c>
      <c r="O453" s="36">
        <v>4060</v>
      </c>
      <c r="P453" s="66">
        <v>-5.8999999999999999E-3</v>
      </c>
      <c r="Q453" s="36">
        <v>4059</v>
      </c>
      <c r="R453" s="36">
        <v>4088</v>
      </c>
      <c r="S453" s="36">
        <v>3914</v>
      </c>
      <c r="T453" s="66">
        <v>-5.5999999999999999E-3</v>
      </c>
      <c r="U453" s="66">
        <v>1.9699999999999999E-2</v>
      </c>
      <c r="V453" s="66">
        <v>-1.2699999999999999E-2</v>
      </c>
      <c r="W453" s="66">
        <v>3.1099999999999999E-2</v>
      </c>
      <c r="X453" s="1">
        <v>320600</v>
      </c>
      <c r="Y453" s="1">
        <v>1285456</v>
      </c>
      <c r="Z453" s="1">
        <v>337006</v>
      </c>
      <c r="AA453" t="s">
        <v>420</v>
      </c>
      <c r="AB453" t="s">
        <v>421</v>
      </c>
      <c r="AC453">
        <v>30.5</v>
      </c>
      <c r="AD453">
        <v>1.62</v>
      </c>
      <c r="AE453">
        <v>1.73</v>
      </c>
      <c r="AF453" t="s">
        <v>230</v>
      </c>
      <c r="AG453" s="1">
        <v>8100</v>
      </c>
      <c r="AH453" s="36">
        <v>4037</v>
      </c>
      <c r="AI453">
        <v>300</v>
      </c>
      <c r="AJ453" s="36">
        <v>4035</v>
      </c>
      <c r="AK453">
        <v>300</v>
      </c>
      <c r="AL453" s="2">
        <v>0.625</v>
      </c>
      <c r="AM453" s="3">
        <v>46156</v>
      </c>
      <c r="AN453" t="s">
        <v>298</v>
      </c>
      <c r="AO453" t="s">
        <v>344</v>
      </c>
      <c r="AQ453" t="str">
        <f t="shared" si="7"/>
        <v/>
      </c>
    </row>
    <row r="454" spans="1:43">
      <c r="A454" s="8">
        <v>46175</v>
      </c>
      <c r="B454">
        <v>3913.63</v>
      </c>
      <c r="C454">
        <v>-0.69</v>
      </c>
      <c r="D454">
        <v>66490</v>
      </c>
      <c r="E454">
        <v>-0.88</v>
      </c>
      <c r="F454" s="7">
        <v>6963</v>
      </c>
      <c r="G454" t="s">
        <v>76</v>
      </c>
      <c r="H454">
        <v>0</v>
      </c>
      <c r="I454" t="s">
        <v>288</v>
      </c>
      <c r="J454" t="s">
        <v>289</v>
      </c>
      <c r="K454" t="s">
        <v>290</v>
      </c>
      <c r="L454" s="36">
        <v>5110</v>
      </c>
      <c r="M454">
        <v>-72</v>
      </c>
      <c r="N454" s="66">
        <v>-1.3899999999999999E-2</v>
      </c>
      <c r="O454" s="36">
        <v>5182</v>
      </c>
      <c r="P454" s="66">
        <v>-1.38E-2</v>
      </c>
      <c r="Q454" s="36">
        <v>5172</v>
      </c>
      <c r="R454" s="36">
        <v>5253</v>
      </c>
      <c r="S454" s="36">
        <v>4817</v>
      </c>
      <c r="T454" s="66">
        <v>-1.1900000000000001E-2</v>
      </c>
      <c r="U454" s="66">
        <v>4.82E-2</v>
      </c>
      <c r="V454" s="66">
        <v>-2.7199999999999998E-2</v>
      </c>
      <c r="W454" s="66">
        <v>6.08E-2</v>
      </c>
      <c r="X454" s="1">
        <v>4605500</v>
      </c>
      <c r="Y454" s="1">
        <v>23042686</v>
      </c>
      <c r="Z454" s="1">
        <v>2063213</v>
      </c>
      <c r="AA454" t="s">
        <v>547</v>
      </c>
      <c r="AB454" t="s">
        <v>423</v>
      </c>
      <c r="AC454">
        <v>68.040000000000006</v>
      </c>
      <c r="AD454">
        <v>2.6</v>
      </c>
      <c r="AE454">
        <v>0.98</v>
      </c>
      <c r="AF454" t="s">
        <v>230</v>
      </c>
      <c r="AG454" s="1">
        <v>67600</v>
      </c>
      <c r="AH454" s="36">
        <v>5111</v>
      </c>
      <c r="AI454" s="1">
        <v>1600</v>
      </c>
      <c r="AJ454" s="36">
        <v>5110</v>
      </c>
      <c r="AK454">
        <v>100</v>
      </c>
      <c r="AL454" s="2">
        <v>0.625</v>
      </c>
      <c r="AM454" s="3">
        <v>46154</v>
      </c>
      <c r="AN454" t="s">
        <v>298</v>
      </c>
      <c r="AO454" t="s">
        <v>344</v>
      </c>
      <c r="AQ454" t="str">
        <f t="shared" si="7"/>
        <v/>
      </c>
    </row>
    <row r="455" spans="1:43">
      <c r="A455" s="8">
        <v>46175</v>
      </c>
      <c r="B455">
        <v>3913.63</v>
      </c>
      <c r="C455">
        <v>-0.69</v>
      </c>
      <c r="D455">
        <v>66490</v>
      </c>
      <c r="E455">
        <v>-0.88</v>
      </c>
      <c r="F455" s="7">
        <v>7011</v>
      </c>
      <c r="G455" t="s">
        <v>77</v>
      </c>
      <c r="H455">
        <v>0</v>
      </c>
      <c r="I455" t="s">
        <v>288</v>
      </c>
      <c r="J455" t="s">
        <v>289</v>
      </c>
      <c r="K455" t="s">
        <v>295</v>
      </c>
      <c r="L455" s="36">
        <v>3490</v>
      </c>
      <c r="M455">
        <v>-146</v>
      </c>
      <c r="N455" s="66">
        <v>-4.02E-2</v>
      </c>
      <c r="O455" s="36">
        <v>3636</v>
      </c>
      <c r="P455" s="66">
        <v>-4.0099999999999997E-2</v>
      </c>
      <c r="Q455" s="36">
        <v>3496</v>
      </c>
      <c r="R455" s="36">
        <v>3504</v>
      </c>
      <c r="S455" s="36">
        <v>3415</v>
      </c>
      <c r="T455" s="66">
        <v>-1.6999999999999999E-3</v>
      </c>
      <c r="U455" s="66">
        <v>2.0400000000000001E-2</v>
      </c>
      <c r="V455" s="66">
        <v>-3.8999999999999998E-3</v>
      </c>
      <c r="W455" s="66">
        <v>2.1899999999999999E-2</v>
      </c>
      <c r="X455" s="1">
        <v>28787800</v>
      </c>
      <c r="Y455" s="1">
        <v>99733235</v>
      </c>
      <c r="Z455" s="1">
        <v>11774030</v>
      </c>
      <c r="AA455" t="s">
        <v>424</v>
      </c>
      <c r="AB455" t="s">
        <v>561</v>
      </c>
      <c r="AC455">
        <v>30.85</v>
      </c>
      <c r="AD455">
        <v>3.79</v>
      </c>
      <c r="AE455">
        <v>0.83</v>
      </c>
      <c r="AF455" t="s">
        <v>230</v>
      </c>
      <c r="AG455" s="1">
        <v>685700</v>
      </c>
      <c r="AH455" s="36">
        <v>3491</v>
      </c>
      <c r="AI455" s="1">
        <v>10100</v>
      </c>
      <c r="AJ455" s="36">
        <v>3490</v>
      </c>
      <c r="AK455" s="1">
        <v>9100</v>
      </c>
      <c r="AL455" s="2">
        <v>0.625</v>
      </c>
      <c r="AM455" s="3">
        <v>46154</v>
      </c>
      <c r="AN455" t="s">
        <v>298</v>
      </c>
      <c r="AO455" t="s">
        <v>395</v>
      </c>
      <c r="AQ455" t="str">
        <f t="shared" si="7"/>
        <v/>
      </c>
    </row>
    <row r="456" spans="1:43">
      <c r="A456" s="8">
        <v>46175</v>
      </c>
      <c r="B456">
        <v>3913.63</v>
      </c>
      <c r="C456">
        <v>-0.69</v>
      </c>
      <c r="D456">
        <v>66490</v>
      </c>
      <c r="E456">
        <v>-0.88</v>
      </c>
      <c r="F456" s="7">
        <v>7013</v>
      </c>
      <c r="G456" t="s">
        <v>78</v>
      </c>
      <c r="H456">
        <v>0</v>
      </c>
      <c r="I456" t="s">
        <v>288</v>
      </c>
      <c r="J456" t="s">
        <v>289</v>
      </c>
      <c r="K456" t="s">
        <v>295</v>
      </c>
      <c r="L456" s="36">
        <v>2594.5</v>
      </c>
      <c r="M456">
        <v>-99.5</v>
      </c>
      <c r="N456" s="66">
        <v>-3.6900000000000002E-2</v>
      </c>
      <c r="O456" s="36">
        <v>2694</v>
      </c>
      <c r="P456" s="66">
        <v>-3.6900000000000002E-2</v>
      </c>
      <c r="Q456" s="36">
        <v>2613.5</v>
      </c>
      <c r="R456" s="36">
        <v>2640</v>
      </c>
      <c r="S456" s="36">
        <v>2526.5</v>
      </c>
      <c r="T456" s="66">
        <v>-7.1999999999999998E-3</v>
      </c>
      <c r="U456" s="66">
        <v>2.5399999999999999E-2</v>
      </c>
      <c r="V456" s="66">
        <v>-1.72E-2</v>
      </c>
      <c r="W456" s="66">
        <v>2.69E-2</v>
      </c>
      <c r="X456" s="1">
        <v>13046300</v>
      </c>
      <c r="Y456" s="1">
        <v>33678965</v>
      </c>
      <c r="Z456" s="1">
        <v>2809219</v>
      </c>
      <c r="AA456" t="s">
        <v>426</v>
      </c>
      <c r="AB456" t="s">
        <v>427</v>
      </c>
      <c r="AC456">
        <v>16.670000000000002</v>
      </c>
      <c r="AD456">
        <v>4.21</v>
      </c>
      <c r="AE456">
        <v>0.89</v>
      </c>
      <c r="AF456" t="s">
        <v>230</v>
      </c>
      <c r="AG456" s="1">
        <v>684000</v>
      </c>
      <c r="AH456" s="36">
        <v>2595</v>
      </c>
      <c r="AI456">
        <v>600</v>
      </c>
      <c r="AJ456" s="36">
        <v>2594.5</v>
      </c>
      <c r="AK456" s="1">
        <v>2200</v>
      </c>
      <c r="AL456" s="2">
        <v>0.625</v>
      </c>
      <c r="AM456" s="3">
        <v>46150</v>
      </c>
      <c r="AN456" t="s">
        <v>298</v>
      </c>
      <c r="AO456" t="s">
        <v>395</v>
      </c>
      <c r="AQ456" t="str">
        <f t="shared" si="7"/>
        <v/>
      </c>
    </row>
    <row r="457" spans="1:43">
      <c r="A457" s="8">
        <v>46175</v>
      </c>
      <c r="B457">
        <v>3913.63</v>
      </c>
      <c r="C457">
        <v>-0.69</v>
      </c>
      <c r="D457">
        <v>66490</v>
      </c>
      <c r="E457">
        <v>-0.88</v>
      </c>
      <c r="F457" s="7">
        <v>7047</v>
      </c>
      <c r="G457" t="s">
        <v>79</v>
      </c>
      <c r="H457">
        <v>0</v>
      </c>
      <c r="I457" t="s">
        <v>347</v>
      </c>
      <c r="J457" t="s">
        <v>289</v>
      </c>
      <c r="K457" t="s">
        <v>295</v>
      </c>
      <c r="L457" s="36">
        <v>2174</v>
      </c>
      <c r="M457">
        <v>-24</v>
      </c>
      <c r="N457" s="66">
        <v>-1.09E-2</v>
      </c>
      <c r="O457" s="36">
        <v>2198</v>
      </c>
      <c r="P457" s="66">
        <v>-1.09E-2</v>
      </c>
      <c r="Q457" s="36">
        <v>2200</v>
      </c>
      <c r="R457" s="36">
        <v>2228</v>
      </c>
      <c r="S457" s="36">
        <v>2131</v>
      </c>
      <c r="T457" s="66">
        <v>-1.18E-2</v>
      </c>
      <c r="U457" s="66">
        <v>1.2999999999999999E-2</v>
      </c>
      <c r="V457" s="66">
        <v>-2.4199999999999999E-2</v>
      </c>
      <c r="W457" s="66">
        <v>2.01E-2</v>
      </c>
      <c r="X457" s="1">
        <v>243400</v>
      </c>
      <c r="Y457" s="1">
        <v>531173</v>
      </c>
      <c r="Z457" s="1">
        <v>30862</v>
      </c>
      <c r="AA457" t="s">
        <v>428</v>
      </c>
      <c r="AB457" t="s">
        <v>429</v>
      </c>
      <c r="AC457">
        <v>8.61</v>
      </c>
      <c r="AD457">
        <v>2.7</v>
      </c>
      <c r="AE457">
        <v>0.6</v>
      </c>
      <c r="AF457" t="s">
        <v>230</v>
      </c>
      <c r="AG457" s="1">
        <v>3300</v>
      </c>
      <c r="AH457" s="36">
        <v>2176</v>
      </c>
      <c r="AI457">
        <v>100</v>
      </c>
      <c r="AJ457" s="36">
        <v>2173</v>
      </c>
      <c r="AK457">
        <v>200</v>
      </c>
      <c r="AL457" s="2">
        <v>0.625</v>
      </c>
      <c r="AM457" s="3">
        <v>46157</v>
      </c>
      <c r="AN457" t="s">
        <v>298</v>
      </c>
      <c r="AO457" t="s">
        <v>313</v>
      </c>
      <c r="AQ457" t="str">
        <f t="shared" si="7"/>
        <v/>
      </c>
    </row>
    <row r="458" spans="1:43">
      <c r="A458" s="8">
        <v>46175</v>
      </c>
      <c r="B458">
        <v>3913.63</v>
      </c>
      <c r="C458">
        <v>-0.69</v>
      </c>
      <c r="D458">
        <v>66490</v>
      </c>
      <c r="E458">
        <v>-0.88</v>
      </c>
      <c r="F458" s="7">
        <v>7084</v>
      </c>
      <c r="G458" t="s">
        <v>80</v>
      </c>
      <c r="H458">
        <v>0</v>
      </c>
      <c r="I458" t="s">
        <v>347</v>
      </c>
      <c r="J458" t="s">
        <v>323</v>
      </c>
      <c r="K458" t="s">
        <v>295</v>
      </c>
      <c r="L458" s="36">
        <v>2152</v>
      </c>
      <c r="M458">
        <v>-126</v>
      </c>
      <c r="N458" s="66">
        <v>-5.5300000000000002E-2</v>
      </c>
      <c r="O458" s="36">
        <v>2278</v>
      </c>
      <c r="P458" s="66">
        <v>-5.5300000000000002E-2</v>
      </c>
      <c r="Q458" s="36">
        <v>2250</v>
      </c>
      <c r="R458" s="36">
        <v>2272</v>
      </c>
      <c r="S458" s="36">
        <v>2100</v>
      </c>
      <c r="T458" s="66">
        <v>-4.3499999999999997E-2</v>
      </c>
      <c r="U458" s="66">
        <v>2.47E-2</v>
      </c>
      <c r="V458" s="66">
        <v>-5.28E-2</v>
      </c>
      <c r="W458" s="66">
        <v>2.47E-2</v>
      </c>
      <c r="X458" s="1">
        <v>7600</v>
      </c>
      <c r="Y458" s="1">
        <v>16228</v>
      </c>
      <c r="Z458" s="1">
        <v>7014</v>
      </c>
      <c r="AA458" t="s">
        <v>430</v>
      </c>
      <c r="AB458" t="s">
        <v>562</v>
      </c>
      <c r="AC458">
        <v>18.64</v>
      </c>
      <c r="AD458">
        <v>1.1200000000000001</v>
      </c>
      <c r="AE458">
        <v>4.41</v>
      </c>
      <c r="AF458">
        <v>0.3</v>
      </c>
      <c r="AG458">
        <v>300</v>
      </c>
      <c r="AH458" s="36">
        <v>2154</v>
      </c>
      <c r="AI458">
        <v>200</v>
      </c>
      <c r="AJ458" s="36">
        <v>2103</v>
      </c>
      <c r="AK458">
        <v>300</v>
      </c>
      <c r="AL458" s="2">
        <v>0.61041666666666672</v>
      </c>
      <c r="AM458" s="3">
        <v>46160</v>
      </c>
      <c r="AN458" t="s">
        <v>298</v>
      </c>
      <c r="AO458" t="s">
        <v>313</v>
      </c>
      <c r="AQ458" t="str">
        <f t="shared" si="7"/>
        <v/>
      </c>
    </row>
    <row r="459" spans="1:43">
      <c r="A459" s="8">
        <v>46175</v>
      </c>
      <c r="B459">
        <v>3913.63</v>
      </c>
      <c r="C459">
        <v>-0.69</v>
      </c>
      <c r="D459">
        <v>66490</v>
      </c>
      <c r="E459">
        <v>-0.88</v>
      </c>
      <c r="F459" s="7">
        <v>7182</v>
      </c>
      <c r="G459" t="s">
        <v>81</v>
      </c>
      <c r="H459">
        <v>0</v>
      </c>
      <c r="I459" t="s">
        <v>288</v>
      </c>
      <c r="J459" t="s">
        <v>289</v>
      </c>
      <c r="K459" t="s">
        <v>295</v>
      </c>
      <c r="L459" s="36">
        <v>3058</v>
      </c>
      <c r="M459">
        <v>49</v>
      </c>
      <c r="N459" s="66">
        <v>1.6299999999999999E-2</v>
      </c>
      <c r="O459" s="36">
        <v>3009</v>
      </c>
      <c r="P459" s="66">
        <v>1.6199999999999999E-2</v>
      </c>
      <c r="Q459" s="36">
        <v>2985</v>
      </c>
      <c r="R459" s="36">
        <v>3061</v>
      </c>
      <c r="S459" s="36">
        <v>2952.5</v>
      </c>
      <c r="T459" s="66">
        <v>2.4400000000000002E-2</v>
      </c>
      <c r="U459" s="66">
        <v>1.2500000000000001E-2</v>
      </c>
      <c r="V459" s="66">
        <v>-8.9999999999999998E-4</v>
      </c>
      <c r="W459" s="66">
        <v>3.5700000000000003E-2</v>
      </c>
      <c r="X459" s="1">
        <v>3193000</v>
      </c>
      <c r="Y459" s="1">
        <v>9640287</v>
      </c>
      <c r="Z459" s="1">
        <v>10935037</v>
      </c>
      <c r="AA459" t="s">
        <v>432</v>
      </c>
      <c r="AB459" t="s">
        <v>433</v>
      </c>
      <c r="AC459">
        <v>18.239999999999998</v>
      </c>
      <c r="AD459">
        <v>1.18</v>
      </c>
      <c r="AE459">
        <v>2.75</v>
      </c>
      <c r="AF459" t="s">
        <v>230</v>
      </c>
      <c r="AG459" s="1">
        <v>271300</v>
      </c>
      <c r="AH459" s="36">
        <v>3058</v>
      </c>
      <c r="AI459" s="1">
        <v>1200</v>
      </c>
      <c r="AJ459" s="36">
        <v>3057</v>
      </c>
      <c r="AK459" s="1">
        <v>2600</v>
      </c>
      <c r="AL459" s="2">
        <v>0.625</v>
      </c>
      <c r="AM459" s="3">
        <v>46157</v>
      </c>
      <c r="AN459" t="s">
        <v>298</v>
      </c>
      <c r="AO459" t="s">
        <v>434</v>
      </c>
      <c r="AQ459" t="str">
        <f t="shared" si="7"/>
        <v/>
      </c>
    </row>
    <row r="460" spans="1:43">
      <c r="A460" s="8">
        <v>46175</v>
      </c>
      <c r="B460">
        <v>3913.63</v>
      </c>
      <c r="C460">
        <v>-0.69</v>
      </c>
      <c r="D460">
        <v>66490</v>
      </c>
      <c r="E460">
        <v>-0.88</v>
      </c>
      <c r="F460" s="7">
        <v>7203</v>
      </c>
      <c r="G460" t="s">
        <v>82</v>
      </c>
      <c r="H460">
        <v>0</v>
      </c>
      <c r="I460" t="s">
        <v>288</v>
      </c>
      <c r="J460" t="s">
        <v>289</v>
      </c>
      <c r="K460" t="s">
        <v>290</v>
      </c>
      <c r="L460" s="36">
        <v>2856</v>
      </c>
      <c r="M460">
        <v>-49.5</v>
      </c>
      <c r="N460" s="66">
        <v>-1.7000000000000001E-2</v>
      </c>
      <c r="O460" s="36">
        <v>2905.5</v>
      </c>
      <c r="P460" s="66">
        <v>-1.7000000000000001E-2</v>
      </c>
      <c r="Q460" s="36">
        <v>2849.5</v>
      </c>
      <c r="R460" s="36">
        <v>2863.5</v>
      </c>
      <c r="S460" s="36">
        <v>2805</v>
      </c>
      <c r="T460" s="66">
        <v>2.2000000000000001E-3</v>
      </c>
      <c r="U460" s="66">
        <v>3.0999999999999999E-3</v>
      </c>
      <c r="V460" s="66">
        <v>-2.5999999999999999E-3</v>
      </c>
      <c r="W460" s="66">
        <v>1.8100000000000002E-2</v>
      </c>
      <c r="X460" s="1">
        <v>25670400</v>
      </c>
      <c r="Y460" s="1">
        <v>72978932</v>
      </c>
      <c r="Z460" s="1">
        <v>45110484</v>
      </c>
      <c r="AA460" t="s">
        <v>435</v>
      </c>
      <c r="AB460" t="s">
        <v>436</v>
      </c>
      <c r="AC460">
        <v>11.27</v>
      </c>
      <c r="AD460">
        <v>0.93</v>
      </c>
      <c r="AE460">
        <v>3.5</v>
      </c>
      <c r="AF460" t="s">
        <v>230</v>
      </c>
      <c r="AG460" s="1">
        <v>905500</v>
      </c>
      <c r="AH460" s="36">
        <v>2856.5</v>
      </c>
      <c r="AI460" s="1">
        <v>7500</v>
      </c>
      <c r="AJ460" s="36">
        <v>2855.5</v>
      </c>
      <c r="AK460" s="1">
        <v>4200</v>
      </c>
      <c r="AL460" s="2">
        <v>0.625</v>
      </c>
      <c r="AM460" s="3">
        <v>46150</v>
      </c>
      <c r="AN460" t="s">
        <v>298</v>
      </c>
      <c r="AO460" t="s">
        <v>437</v>
      </c>
      <c r="AQ460" t="str">
        <f t="shared" si="7"/>
        <v/>
      </c>
    </row>
    <row r="461" spans="1:43">
      <c r="A461" s="8">
        <v>46175</v>
      </c>
      <c r="B461">
        <v>3913.63</v>
      </c>
      <c r="C461">
        <v>-0.69</v>
      </c>
      <c r="D461">
        <v>66490</v>
      </c>
      <c r="E461">
        <v>-0.88</v>
      </c>
      <c r="F461" s="7">
        <v>7213</v>
      </c>
      <c r="G461" t="s">
        <v>83</v>
      </c>
      <c r="H461">
        <v>0</v>
      </c>
      <c r="I461" t="s">
        <v>314</v>
      </c>
      <c r="J461" t="s">
        <v>289</v>
      </c>
      <c r="K461" t="s">
        <v>290</v>
      </c>
      <c r="L461">
        <v>575</v>
      </c>
      <c r="M461">
        <v>-21</v>
      </c>
      <c r="N461" s="66">
        <v>-3.5200000000000002E-2</v>
      </c>
      <c r="O461">
        <v>596</v>
      </c>
      <c r="P461" s="66">
        <v>-3.5200000000000002E-2</v>
      </c>
      <c r="Q461">
        <v>597</v>
      </c>
      <c r="R461">
        <v>597</v>
      </c>
      <c r="S461">
        <v>570</v>
      </c>
      <c r="T461" s="66">
        <v>-3.6799999999999999E-2</v>
      </c>
      <c r="U461" s="66">
        <v>-8.6E-3</v>
      </c>
      <c r="V461" s="66">
        <v>-3.6799999999999999E-2</v>
      </c>
      <c r="W461" s="66">
        <v>8.6999999999999994E-3</v>
      </c>
      <c r="X461" s="1">
        <v>40100</v>
      </c>
      <c r="Y461" s="1">
        <v>23190</v>
      </c>
      <c r="Z461" s="1">
        <v>9137</v>
      </c>
      <c r="AA461" t="s">
        <v>524</v>
      </c>
      <c r="AB461" t="s">
        <v>439</v>
      </c>
      <c r="AC461">
        <v>6.84</v>
      </c>
      <c r="AD461">
        <v>0.81</v>
      </c>
      <c r="AE461">
        <v>4.5199999999999996</v>
      </c>
      <c r="AF461">
        <v>0.3</v>
      </c>
      <c r="AG461">
        <v>600</v>
      </c>
      <c r="AH461">
        <v>577</v>
      </c>
      <c r="AI461">
        <v>900</v>
      </c>
      <c r="AJ461">
        <v>575</v>
      </c>
      <c r="AK461">
        <v>100</v>
      </c>
      <c r="AL461" s="2">
        <v>0.62083333333333335</v>
      </c>
      <c r="AM461" s="3">
        <v>46153</v>
      </c>
      <c r="AN461" t="s">
        <v>298</v>
      </c>
      <c r="AO461" t="s">
        <v>437</v>
      </c>
      <c r="AQ461" t="str">
        <f t="shared" si="7"/>
        <v/>
      </c>
    </row>
    <row r="462" spans="1:43">
      <c r="A462" s="8">
        <v>46175</v>
      </c>
      <c r="B462">
        <v>3913.63</v>
      </c>
      <c r="C462">
        <v>-0.69</v>
      </c>
      <c r="D462">
        <v>66490</v>
      </c>
      <c r="E462">
        <v>-0.88</v>
      </c>
      <c r="F462" s="7">
        <v>7220</v>
      </c>
      <c r="G462" t="s">
        <v>84</v>
      </c>
      <c r="H462">
        <v>0</v>
      </c>
      <c r="I462" t="s">
        <v>288</v>
      </c>
      <c r="J462" t="s">
        <v>289</v>
      </c>
      <c r="K462" t="s">
        <v>290</v>
      </c>
      <c r="L462" s="36">
        <v>8000</v>
      </c>
      <c r="M462" s="36">
        <v>-1310</v>
      </c>
      <c r="N462" s="66">
        <v>-0.14069999999999999</v>
      </c>
      <c r="O462" s="36">
        <v>9310</v>
      </c>
      <c r="P462" s="66">
        <v>-0.14069999999999999</v>
      </c>
      <c r="Q462" s="36">
        <v>9460</v>
      </c>
      <c r="R462" s="36">
        <v>9800</v>
      </c>
      <c r="S462" s="36">
        <v>7810</v>
      </c>
      <c r="T462" s="66">
        <v>-0.15429999999999999</v>
      </c>
      <c r="U462" s="66">
        <v>2.4299999999999999E-2</v>
      </c>
      <c r="V462" s="66">
        <v>-0.18360000000000001</v>
      </c>
      <c r="W462" s="66">
        <v>2.4299999999999999E-2</v>
      </c>
      <c r="X462" s="1">
        <v>4917000</v>
      </c>
      <c r="Y462" s="1">
        <v>40916696</v>
      </c>
      <c r="Z462" s="1">
        <v>524654</v>
      </c>
      <c r="AA462" t="s">
        <v>563</v>
      </c>
      <c r="AB462" t="s">
        <v>441</v>
      </c>
      <c r="AC462">
        <v>80.64</v>
      </c>
      <c r="AD462">
        <v>4.29</v>
      </c>
      <c r="AE462">
        <v>0.5</v>
      </c>
      <c r="AF462" t="s">
        <v>230</v>
      </c>
      <c r="AG462">
        <v>0</v>
      </c>
      <c r="AH462" s="36">
        <v>8000</v>
      </c>
      <c r="AI462">
        <v>400</v>
      </c>
      <c r="AJ462" s="36">
        <v>7990</v>
      </c>
      <c r="AK462">
        <v>100</v>
      </c>
      <c r="AL462" s="2">
        <v>0.625</v>
      </c>
      <c r="AM462" s="3">
        <v>46154</v>
      </c>
      <c r="AN462" t="s">
        <v>298</v>
      </c>
      <c r="AO462" t="s">
        <v>437</v>
      </c>
      <c r="AQ462" t="str">
        <f t="shared" si="7"/>
        <v/>
      </c>
    </row>
    <row r="463" spans="1:43">
      <c r="A463" s="8">
        <v>46175</v>
      </c>
      <c r="B463">
        <v>3913.63</v>
      </c>
      <c r="C463">
        <v>-0.69</v>
      </c>
      <c r="D463">
        <v>66490</v>
      </c>
      <c r="E463">
        <v>-0.88</v>
      </c>
      <c r="F463" s="7">
        <v>7269</v>
      </c>
      <c r="G463" t="s">
        <v>85</v>
      </c>
      <c r="H463">
        <v>0</v>
      </c>
      <c r="I463" t="s">
        <v>288</v>
      </c>
      <c r="J463" t="s">
        <v>289</v>
      </c>
      <c r="K463" t="s">
        <v>295</v>
      </c>
      <c r="L463" s="36">
        <v>1922.5</v>
      </c>
      <c r="M463">
        <v>-18</v>
      </c>
      <c r="N463" s="66">
        <v>-9.2999999999999992E-3</v>
      </c>
      <c r="O463" s="36">
        <v>1940.5</v>
      </c>
      <c r="P463" s="66">
        <v>-9.1999999999999998E-3</v>
      </c>
      <c r="Q463" s="36">
        <v>1904</v>
      </c>
      <c r="R463" s="36">
        <v>1926.5</v>
      </c>
      <c r="S463" s="36">
        <v>1862</v>
      </c>
      <c r="T463" s="66">
        <v>9.7000000000000003E-3</v>
      </c>
      <c r="U463" s="66">
        <v>2.3E-3</v>
      </c>
      <c r="V463" s="66">
        <v>-2E-3</v>
      </c>
      <c r="W463" s="66">
        <v>3.2399999999999998E-2</v>
      </c>
      <c r="X463" s="1">
        <v>4576400</v>
      </c>
      <c r="Y463" s="1">
        <v>8732548</v>
      </c>
      <c r="Z463" s="1">
        <v>3776917</v>
      </c>
      <c r="AA463" t="s">
        <v>442</v>
      </c>
      <c r="AB463" t="s">
        <v>443</v>
      </c>
      <c r="AC463">
        <v>9.75</v>
      </c>
      <c r="AD463">
        <v>1.0900000000000001</v>
      </c>
      <c r="AE463">
        <v>2.65</v>
      </c>
      <c r="AF463" t="s">
        <v>230</v>
      </c>
      <c r="AG463" s="1">
        <v>4054800</v>
      </c>
      <c r="AH463" s="36">
        <v>1923</v>
      </c>
      <c r="AI463" s="1">
        <v>1900</v>
      </c>
      <c r="AJ463" s="36">
        <v>1922.5</v>
      </c>
      <c r="AK463">
        <v>300</v>
      </c>
      <c r="AL463" s="2">
        <v>0.625</v>
      </c>
      <c r="AM463" s="3">
        <v>46156</v>
      </c>
      <c r="AN463" t="s">
        <v>298</v>
      </c>
      <c r="AO463" t="s">
        <v>437</v>
      </c>
      <c r="AQ463" t="str">
        <f t="shared" si="7"/>
        <v/>
      </c>
    </row>
    <row r="464" spans="1:43">
      <c r="A464" s="8">
        <v>46175</v>
      </c>
      <c r="B464">
        <v>3913.63</v>
      </c>
      <c r="C464">
        <v>-0.69</v>
      </c>
      <c r="D464">
        <v>66490</v>
      </c>
      <c r="E464">
        <v>-0.88</v>
      </c>
      <c r="F464" s="7">
        <v>7272</v>
      </c>
      <c r="G464" t="s">
        <v>86</v>
      </c>
      <c r="H464">
        <v>0</v>
      </c>
      <c r="I464" t="s">
        <v>288</v>
      </c>
      <c r="J464" t="s">
        <v>289</v>
      </c>
      <c r="K464" t="s">
        <v>295</v>
      </c>
      <c r="L464" s="36">
        <v>1273</v>
      </c>
      <c r="M464">
        <v>-5.5</v>
      </c>
      <c r="N464" s="66">
        <v>-4.3E-3</v>
      </c>
      <c r="O464" s="36">
        <v>1278.5</v>
      </c>
      <c r="P464" s="66">
        <v>-4.3E-3</v>
      </c>
      <c r="Q464" s="36">
        <v>1263</v>
      </c>
      <c r="R464" s="36">
        <v>1274.5</v>
      </c>
      <c r="S464" s="36">
        <v>1250.5</v>
      </c>
      <c r="T464" s="66">
        <v>7.9000000000000008E-3</v>
      </c>
      <c r="U464" s="66">
        <v>4.7000000000000002E-3</v>
      </c>
      <c r="V464" s="66">
        <v>-1.1000000000000001E-3</v>
      </c>
      <c r="W464" s="66">
        <v>1.7899999999999999E-2</v>
      </c>
      <c r="X464" s="1">
        <v>2835800</v>
      </c>
      <c r="Y464" s="1">
        <v>3584432</v>
      </c>
      <c r="Z464" s="1">
        <v>1296073</v>
      </c>
      <c r="AA464" t="s">
        <v>444</v>
      </c>
      <c r="AB464" t="s">
        <v>445</v>
      </c>
      <c r="AC464">
        <v>10.029999999999999</v>
      </c>
      <c r="AD464">
        <v>1.0900000000000001</v>
      </c>
      <c r="AE464">
        <v>3.93</v>
      </c>
      <c r="AF464" t="s">
        <v>230</v>
      </c>
      <c r="AG464" s="1">
        <v>542300</v>
      </c>
      <c r="AH464" s="36">
        <v>1273.5</v>
      </c>
      <c r="AI464" s="1">
        <v>2500</v>
      </c>
      <c r="AJ464" s="36">
        <v>1273</v>
      </c>
      <c r="AK464" s="1">
        <v>2100</v>
      </c>
      <c r="AL464" s="2">
        <v>0.625</v>
      </c>
      <c r="AM464" s="3">
        <v>46157</v>
      </c>
      <c r="AN464" t="s">
        <v>293</v>
      </c>
      <c r="AO464" t="s">
        <v>437</v>
      </c>
      <c r="AQ464" t="str">
        <f t="shared" si="7"/>
        <v/>
      </c>
    </row>
    <row r="465" spans="1:43">
      <c r="A465" s="8">
        <v>46175</v>
      </c>
      <c r="B465">
        <v>3913.63</v>
      </c>
      <c r="C465">
        <v>-0.69</v>
      </c>
      <c r="D465">
        <v>66490</v>
      </c>
      <c r="E465">
        <v>-0.88</v>
      </c>
      <c r="F465" s="7">
        <v>7376</v>
      </c>
      <c r="G465" t="s">
        <v>87</v>
      </c>
      <c r="H465">
        <v>0</v>
      </c>
      <c r="I465" t="s">
        <v>347</v>
      </c>
      <c r="J465" t="s">
        <v>323</v>
      </c>
      <c r="K465" t="s">
        <v>290</v>
      </c>
      <c r="L465" s="36">
        <v>1190</v>
      </c>
      <c r="M465">
        <v>-109</v>
      </c>
      <c r="N465" s="66">
        <v>-8.3900000000000002E-2</v>
      </c>
      <c r="O465" s="36">
        <v>1299</v>
      </c>
      <c r="P465" s="66">
        <v>-8.3900000000000002E-2</v>
      </c>
      <c r="Q465" s="36">
        <v>1295</v>
      </c>
      <c r="R465" s="36">
        <v>1295</v>
      </c>
      <c r="S465" s="36">
        <v>1189</v>
      </c>
      <c r="T465" s="66">
        <v>-8.1000000000000003E-2</v>
      </c>
      <c r="U465" s="66">
        <v>-3.1699999999999999E-2</v>
      </c>
      <c r="V465" s="66">
        <v>-8.1000000000000003E-2</v>
      </c>
      <c r="W465" s="66">
        <v>8.0000000000000004E-4</v>
      </c>
      <c r="X465" s="1">
        <v>57200</v>
      </c>
      <c r="Y465" s="1">
        <v>70175</v>
      </c>
      <c r="Z465" s="1">
        <v>5068</v>
      </c>
      <c r="AA465" t="s">
        <v>446</v>
      </c>
      <c r="AB465" t="s">
        <v>447</v>
      </c>
      <c r="AC465">
        <v>0</v>
      </c>
      <c r="AD465">
        <v>4.7300000000000004</v>
      </c>
      <c r="AE465">
        <v>0</v>
      </c>
      <c r="AF465">
        <v>0.7</v>
      </c>
      <c r="AG465" s="1">
        <v>1200</v>
      </c>
      <c r="AH465" s="36">
        <v>1193</v>
      </c>
      <c r="AI465">
        <v>100</v>
      </c>
      <c r="AJ465" s="36">
        <v>1190</v>
      </c>
      <c r="AK465">
        <v>100</v>
      </c>
      <c r="AL465" s="2">
        <v>0.62430555555555556</v>
      </c>
      <c r="AM465" s="3">
        <v>46157</v>
      </c>
      <c r="AN465" t="s">
        <v>448</v>
      </c>
      <c r="AO465" t="s">
        <v>313</v>
      </c>
      <c r="AQ465" t="str">
        <f t="shared" si="7"/>
        <v/>
      </c>
    </row>
    <row r="466" spans="1:43">
      <c r="A466" s="8">
        <v>46175</v>
      </c>
      <c r="B466">
        <v>3913.63</v>
      </c>
      <c r="C466">
        <v>-0.69</v>
      </c>
      <c r="D466">
        <v>66490</v>
      </c>
      <c r="E466">
        <v>-0.88</v>
      </c>
      <c r="F466" s="7">
        <v>7525</v>
      </c>
      <c r="G466" t="s">
        <v>88</v>
      </c>
      <c r="H466">
        <v>0</v>
      </c>
      <c r="I466" t="s">
        <v>288</v>
      </c>
      <c r="J466" t="s">
        <v>289</v>
      </c>
      <c r="K466" t="s">
        <v>290</v>
      </c>
      <c r="L466" s="36">
        <v>3380</v>
      </c>
      <c r="M466">
        <v>-60</v>
      </c>
      <c r="N466" s="66">
        <v>-1.7399999999999999E-2</v>
      </c>
      <c r="O466" s="36">
        <v>3440</v>
      </c>
      <c r="P466" s="66">
        <v>-1.7399999999999999E-2</v>
      </c>
      <c r="Q466" s="36">
        <v>3400</v>
      </c>
      <c r="R466" s="36">
        <v>3405</v>
      </c>
      <c r="S466" s="36">
        <v>3345</v>
      </c>
      <c r="T466" s="66">
        <v>-5.7999999999999996E-3</v>
      </c>
      <c r="U466" s="66">
        <v>8.8999999999999999E-3</v>
      </c>
      <c r="V466" s="66">
        <v>-7.3000000000000001E-3</v>
      </c>
      <c r="W466" s="66">
        <v>1.04E-2</v>
      </c>
      <c r="X466" s="1">
        <v>13400</v>
      </c>
      <c r="Y466" s="1">
        <v>45155</v>
      </c>
      <c r="Z466" s="1">
        <v>29203</v>
      </c>
      <c r="AA466" t="s">
        <v>449</v>
      </c>
      <c r="AB466" t="s">
        <v>450</v>
      </c>
      <c r="AC466">
        <v>9.1300000000000008</v>
      </c>
      <c r="AD466">
        <v>0.95</v>
      </c>
      <c r="AE466">
        <v>4.79</v>
      </c>
      <c r="AF466" t="s">
        <v>230</v>
      </c>
      <c r="AG466" s="1">
        <v>6300</v>
      </c>
      <c r="AH466" s="36">
        <v>3390</v>
      </c>
      <c r="AI466">
        <v>200</v>
      </c>
      <c r="AJ466" s="36">
        <v>3375</v>
      </c>
      <c r="AK466">
        <v>100</v>
      </c>
      <c r="AL466" s="2">
        <v>0.62152777777777779</v>
      </c>
      <c r="AM466" s="3">
        <v>46157</v>
      </c>
      <c r="AN466" t="s">
        <v>298</v>
      </c>
      <c r="AO466" t="s">
        <v>322</v>
      </c>
      <c r="AQ466" t="str">
        <f t="shared" si="7"/>
        <v/>
      </c>
    </row>
    <row r="467" spans="1:43">
      <c r="A467" s="8">
        <v>46175</v>
      </c>
      <c r="B467">
        <v>3913.63</v>
      </c>
      <c r="C467">
        <v>-0.69</v>
      </c>
      <c r="D467">
        <v>66490</v>
      </c>
      <c r="E467">
        <v>-0.88</v>
      </c>
      <c r="F467" s="7">
        <v>7729</v>
      </c>
      <c r="G467" t="s">
        <v>89</v>
      </c>
      <c r="H467">
        <v>0</v>
      </c>
      <c r="I467" t="s">
        <v>288</v>
      </c>
      <c r="J467" t="s">
        <v>289</v>
      </c>
      <c r="K467" t="s">
        <v>295</v>
      </c>
      <c r="L467" s="36">
        <v>16960</v>
      </c>
      <c r="M467">
        <v>140</v>
      </c>
      <c r="N467" s="66">
        <v>8.3000000000000001E-3</v>
      </c>
      <c r="O467" s="36">
        <v>16820</v>
      </c>
      <c r="P467" s="66">
        <v>8.3000000000000001E-3</v>
      </c>
      <c r="Q467" s="36">
        <v>16975</v>
      </c>
      <c r="R467" s="36">
        <v>16990</v>
      </c>
      <c r="S467" s="36">
        <v>16240</v>
      </c>
      <c r="T467" s="66">
        <v>-8.0000000000000004E-4</v>
      </c>
      <c r="U467" s="66">
        <v>3.5000000000000003E-2</v>
      </c>
      <c r="V467" s="66">
        <v>-1.6999999999999999E-3</v>
      </c>
      <c r="W467" s="66">
        <v>4.4299999999999999E-2</v>
      </c>
      <c r="X467" s="1">
        <v>241100</v>
      </c>
      <c r="Y467" s="1">
        <v>4007999</v>
      </c>
      <c r="Z467" s="1">
        <v>717117</v>
      </c>
      <c r="AA467" t="s">
        <v>451</v>
      </c>
      <c r="AB467" t="s">
        <v>452</v>
      </c>
      <c r="AC467">
        <v>24.58</v>
      </c>
      <c r="AD467">
        <v>3.6</v>
      </c>
      <c r="AE467">
        <v>1.63</v>
      </c>
      <c r="AF467" t="s">
        <v>230</v>
      </c>
      <c r="AG467" s="1">
        <v>6000</v>
      </c>
      <c r="AH467" s="36">
        <v>16965</v>
      </c>
      <c r="AI467">
        <v>100</v>
      </c>
      <c r="AJ467" s="36">
        <v>16955</v>
      </c>
      <c r="AK467">
        <v>100</v>
      </c>
      <c r="AL467" s="2">
        <v>0.625</v>
      </c>
      <c r="AM467" s="3">
        <v>46155</v>
      </c>
      <c r="AN467" t="s">
        <v>298</v>
      </c>
      <c r="AO467" t="s">
        <v>453</v>
      </c>
      <c r="AQ467" t="str">
        <f t="shared" si="7"/>
        <v/>
      </c>
    </row>
    <row r="468" spans="1:43">
      <c r="A468" s="8">
        <v>46175</v>
      </c>
      <c r="B468">
        <v>3913.63</v>
      </c>
      <c r="C468">
        <v>-0.69</v>
      </c>
      <c r="D468">
        <v>66490</v>
      </c>
      <c r="E468">
        <v>-0.88</v>
      </c>
      <c r="F468" s="7">
        <v>7921</v>
      </c>
      <c r="G468" t="s">
        <v>90</v>
      </c>
      <c r="H468">
        <v>0</v>
      </c>
      <c r="I468" t="s">
        <v>288</v>
      </c>
      <c r="J468" t="s">
        <v>289</v>
      </c>
      <c r="K468" t="s">
        <v>295</v>
      </c>
      <c r="L468" s="36">
        <v>2872</v>
      </c>
      <c r="M468">
        <v>-37</v>
      </c>
      <c r="N468" s="66">
        <v>-1.2699999999999999E-2</v>
      </c>
      <c r="O468" s="36">
        <v>2909</v>
      </c>
      <c r="P468" s="66">
        <v>-1.2699999999999999E-2</v>
      </c>
      <c r="Q468" s="36">
        <v>2890</v>
      </c>
      <c r="R468" s="36">
        <v>2910</v>
      </c>
      <c r="S468" s="36">
        <v>2825</v>
      </c>
      <c r="T468" s="66">
        <v>-6.1999999999999998E-3</v>
      </c>
      <c r="U468" s="66">
        <v>-7.1999999999999998E-3</v>
      </c>
      <c r="V468" s="66">
        <v>-1.2999999999999999E-2</v>
      </c>
      <c r="W468" s="66">
        <v>1.66E-2</v>
      </c>
      <c r="X468" s="1">
        <v>28500</v>
      </c>
      <c r="Y468" s="1">
        <v>81681</v>
      </c>
      <c r="Z468" s="1">
        <v>37776</v>
      </c>
      <c r="AA468" t="s">
        <v>454</v>
      </c>
      <c r="AB468" t="s">
        <v>564</v>
      </c>
      <c r="AC468">
        <v>12.78</v>
      </c>
      <c r="AD468">
        <v>1.2</v>
      </c>
      <c r="AE468">
        <v>4.18</v>
      </c>
      <c r="AF468" t="s">
        <v>230</v>
      </c>
      <c r="AG468">
        <v>500</v>
      </c>
      <c r="AH468" s="36">
        <v>2876</v>
      </c>
      <c r="AI468">
        <v>400</v>
      </c>
      <c r="AJ468" s="36">
        <v>2872</v>
      </c>
      <c r="AK468">
        <v>800</v>
      </c>
      <c r="AL468" s="2">
        <v>0.61875000000000002</v>
      </c>
      <c r="AN468" t="s">
        <v>326</v>
      </c>
      <c r="AO468" t="s">
        <v>456</v>
      </c>
      <c r="AQ468" t="str">
        <f t="shared" si="7"/>
        <v/>
      </c>
    </row>
    <row r="469" spans="1:43">
      <c r="A469" s="8">
        <v>46175</v>
      </c>
      <c r="B469">
        <v>3913.63</v>
      </c>
      <c r="C469">
        <v>-0.69</v>
      </c>
      <c r="D469">
        <v>66490</v>
      </c>
      <c r="E469">
        <v>-0.88</v>
      </c>
      <c r="F469" s="7">
        <v>8031</v>
      </c>
      <c r="G469" t="s">
        <v>91</v>
      </c>
      <c r="H469">
        <v>0</v>
      </c>
      <c r="I469" t="s">
        <v>288</v>
      </c>
      <c r="J469" t="s">
        <v>289</v>
      </c>
      <c r="K469" t="s">
        <v>295</v>
      </c>
      <c r="L469" s="36">
        <v>5051</v>
      </c>
      <c r="M469">
        <v>18</v>
      </c>
      <c r="N469" s="66">
        <v>3.5999999999999999E-3</v>
      </c>
      <c r="O469" s="36">
        <v>5033</v>
      </c>
      <c r="P469" s="66">
        <v>3.5000000000000001E-3</v>
      </c>
      <c r="Q469" s="36">
        <v>5040</v>
      </c>
      <c r="R469" s="36">
        <v>5146</v>
      </c>
      <c r="S469" s="36">
        <v>4962</v>
      </c>
      <c r="T469" s="66">
        <v>2.0999999999999999E-3</v>
      </c>
      <c r="U469" s="66">
        <v>-7.0000000000000001E-3</v>
      </c>
      <c r="V469" s="66">
        <v>-1.84E-2</v>
      </c>
      <c r="W469" s="66">
        <v>1.7899999999999999E-2</v>
      </c>
      <c r="X469" s="1">
        <v>4094000</v>
      </c>
      <c r="Y469" s="1">
        <v>20726898</v>
      </c>
      <c r="Z469" s="1">
        <v>14469430</v>
      </c>
      <c r="AA469" t="s">
        <v>457</v>
      </c>
      <c r="AB469" t="s">
        <v>458</v>
      </c>
      <c r="AC469">
        <v>15.56</v>
      </c>
      <c r="AD469">
        <v>1.63</v>
      </c>
      <c r="AE469">
        <v>2.77</v>
      </c>
      <c r="AF469" t="s">
        <v>230</v>
      </c>
      <c r="AG469" s="1">
        <v>215500</v>
      </c>
      <c r="AH469" s="36">
        <v>5051</v>
      </c>
      <c r="AI469">
        <v>500</v>
      </c>
      <c r="AJ469" s="36">
        <v>5050</v>
      </c>
      <c r="AK469">
        <v>800</v>
      </c>
      <c r="AL469" s="2">
        <v>0.625</v>
      </c>
      <c r="AN469" t="s">
        <v>298</v>
      </c>
      <c r="AO469" t="s">
        <v>322</v>
      </c>
      <c r="AQ469" t="str">
        <f t="shared" si="7"/>
        <v/>
      </c>
    </row>
    <row r="470" spans="1:43">
      <c r="A470" s="8">
        <v>46175</v>
      </c>
      <c r="B470">
        <v>3913.63</v>
      </c>
      <c r="C470">
        <v>-0.69</v>
      </c>
      <c r="D470">
        <v>66490</v>
      </c>
      <c r="E470">
        <v>-0.88</v>
      </c>
      <c r="F470" s="7">
        <v>8058</v>
      </c>
      <c r="G470" t="s">
        <v>92</v>
      </c>
      <c r="H470">
        <v>0</v>
      </c>
      <c r="I470" t="s">
        <v>288</v>
      </c>
      <c r="J470" t="s">
        <v>289</v>
      </c>
      <c r="K470" t="s">
        <v>295</v>
      </c>
      <c r="L470" s="36">
        <v>4880</v>
      </c>
      <c r="M470">
        <v>-41</v>
      </c>
      <c r="N470" s="66">
        <v>-8.3000000000000001E-3</v>
      </c>
      <c r="O470" s="36">
        <v>4921</v>
      </c>
      <c r="P470" s="66">
        <v>-8.3000000000000001E-3</v>
      </c>
      <c r="Q470" s="36">
        <v>4865</v>
      </c>
      <c r="R470" s="36">
        <v>5019</v>
      </c>
      <c r="S470" s="36">
        <v>4864</v>
      </c>
      <c r="T470" s="66">
        <v>3.0000000000000001E-3</v>
      </c>
      <c r="U470" s="66">
        <v>-8.3000000000000001E-3</v>
      </c>
      <c r="V470" s="66">
        <v>-2.76E-2</v>
      </c>
      <c r="W470" s="66">
        <v>3.2000000000000002E-3</v>
      </c>
      <c r="X470" s="1">
        <v>6539600</v>
      </c>
      <c r="Y470" s="1">
        <v>32220037</v>
      </c>
      <c r="Z470" s="1">
        <v>18107380</v>
      </c>
      <c r="AA470" t="s">
        <v>459</v>
      </c>
      <c r="AB470" t="s">
        <v>460</v>
      </c>
      <c r="AC470">
        <v>16.239999999999998</v>
      </c>
      <c r="AD470">
        <v>1.89</v>
      </c>
      <c r="AE470">
        <v>2.56</v>
      </c>
      <c r="AF470" t="s">
        <v>230</v>
      </c>
      <c r="AG470" s="1">
        <v>470200</v>
      </c>
      <c r="AH470" s="36">
        <v>4881</v>
      </c>
      <c r="AI470" s="1">
        <v>3200</v>
      </c>
      <c r="AJ470" s="36">
        <v>4879</v>
      </c>
      <c r="AK470" s="1">
        <v>4200</v>
      </c>
      <c r="AL470" s="2">
        <v>0.625</v>
      </c>
      <c r="AN470" t="s">
        <v>298</v>
      </c>
      <c r="AO470" t="s">
        <v>322</v>
      </c>
      <c r="AQ470" t="str">
        <f t="shared" si="7"/>
        <v/>
      </c>
    </row>
    <row r="471" spans="1:43">
      <c r="A471" s="8">
        <v>46175</v>
      </c>
      <c r="B471">
        <v>3913.63</v>
      </c>
      <c r="C471">
        <v>-0.69</v>
      </c>
      <c r="D471">
        <v>66490</v>
      </c>
      <c r="E471">
        <v>-0.88</v>
      </c>
      <c r="F471" s="7">
        <v>8233</v>
      </c>
      <c r="G471" t="s">
        <v>93</v>
      </c>
      <c r="H471">
        <v>0</v>
      </c>
      <c r="I471" t="s">
        <v>288</v>
      </c>
      <c r="J471" t="s">
        <v>289</v>
      </c>
      <c r="K471" t="s">
        <v>295</v>
      </c>
      <c r="L471" s="36">
        <v>2062</v>
      </c>
      <c r="M471">
        <v>85.5</v>
      </c>
      <c r="N471" s="66">
        <v>4.3299999999999998E-2</v>
      </c>
      <c r="O471" s="36">
        <v>1976.5</v>
      </c>
      <c r="P471" s="66">
        <v>4.3200000000000002E-2</v>
      </c>
      <c r="Q471" s="36">
        <v>1953.5</v>
      </c>
      <c r="R471" s="36">
        <v>2065</v>
      </c>
      <c r="S471" s="36">
        <v>1940</v>
      </c>
      <c r="T471" s="66">
        <v>5.5500000000000001E-2</v>
      </c>
      <c r="U471" s="66">
        <v>1.4999999999999999E-2</v>
      </c>
      <c r="V471" s="66">
        <v>-1.4E-3</v>
      </c>
      <c r="W471" s="66">
        <v>6.2799999999999995E-2</v>
      </c>
      <c r="X471" s="1">
        <v>1883100</v>
      </c>
      <c r="Y471" s="1">
        <v>3826171</v>
      </c>
      <c r="Z471" s="1">
        <v>629340</v>
      </c>
      <c r="AA471" t="s">
        <v>461</v>
      </c>
      <c r="AB471" t="s">
        <v>462</v>
      </c>
      <c r="AC471">
        <v>15.89</v>
      </c>
      <c r="AD471">
        <v>1.34</v>
      </c>
      <c r="AE471">
        <v>1.94</v>
      </c>
      <c r="AF471" t="s">
        <v>230</v>
      </c>
      <c r="AG471">
        <v>0</v>
      </c>
      <c r="AH471" s="36">
        <v>2063</v>
      </c>
      <c r="AI471" s="1">
        <v>3000</v>
      </c>
      <c r="AJ471" s="36">
        <v>2062</v>
      </c>
      <c r="AK471">
        <v>700</v>
      </c>
      <c r="AL471" s="2">
        <v>0.625</v>
      </c>
      <c r="AN471" t="s">
        <v>463</v>
      </c>
      <c r="AO471" t="s">
        <v>327</v>
      </c>
      <c r="AQ471" t="str">
        <f t="shared" si="7"/>
        <v/>
      </c>
    </row>
    <row r="472" spans="1:43">
      <c r="A472" s="8">
        <v>46175</v>
      </c>
      <c r="B472">
        <v>3913.63</v>
      </c>
      <c r="C472">
        <v>-0.69</v>
      </c>
      <c r="D472">
        <v>66490</v>
      </c>
      <c r="E472">
        <v>-0.88</v>
      </c>
      <c r="F472" s="7">
        <v>8304</v>
      </c>
      <c r="G472" t="s">
        <v>94</v>
      </c>
      <c r="H472">
        <v>0</v>
      </c>
      <c r="I472" t="s">
        <v>288</v>
      </c>
      <c r="J472" t="s">
        <v>289</v>
      </c>
      <c r="K472" t="s">
        <v>295</v>
      </c>
      <c r="L472" s="36">
        <v>2656</v>
      </c>
      <c r="M472">
        <v>-3.5</v>
      </c>
      <c r="N472" s="66">
        <v>-1.2999999999999999E-3</v>
      </c>
      <c r="O472" s="36">
        <v>2659.5</v>
      </c>
      <c r="P472" s="66">
        <v>-1.2999999999999999E-3</v>
      </c>
      <c r="Q472" s="36">
        <v>2660.5</v>
      </c>
      <c r="R472" s="36">
        <v>2670</v>
      </c>
      <c r="S472" s="36">
        <v>2617</v>
      </c>
      <c r="T472" s="66">
        <v>-1.6000000000000001E-3</v>
      </c>
      <c r="U472" s="66">
        <v>6.1999999999999998E-3</v>
      </c>
      <c r="V472" s="66">
        <v>-5.1999999999999998E-3</v>
      </c>
      <c r="W472" s="66">
        <v>1.49E-2</v>
      </c>
      <c r="X472" s="1">
        <v>360900</v>
      </c>
      <c r="Y472" s="1">
        <v>954680</v>
      </c>
      <c r="Z472" s="1">
        <v>371280</v>
      </c>
      <c r="AA472" t="s">
        <v>464</v>
      </c>
      <c r="AB472" t="s">
        <v>465</v>
      </c>
      <c r="AC472">
        <v>13.61</v>
      </c>
      <c r="AD472">
        <v>0.76</v>
      </c>
      <c r="AE472">
        <v>3.77</v>
      </c>
      <c r="AF472" t="s">
        <v>230</v>
      </c>
      <c r="AG472" s="1">
        <v>12300</v>
      </c>
      <c r="AH472" s="36">
        <v>2657.5</v>
      </c>
      <c r="AI472">
        <v>100</v>
      </c>
      <c r="AJ472" s="36">
        <v>2655.5</v>
      </c>
      <c r="AK472">
        <v>600</v>
      </c>
      <c r="AL472" s="2">
        <v>0.625</v>
      </c>
      <c r="AM472" s="3">
        <v>46156</v>
      </c>
      <c r="AN472" t="s">
        <v>298</v>
      </c>
      <c r="AO472" t="s">
        <v>434</v>
      </c>
      <c r="AQ472" t="str">
        <f t="shared" si="7"/>
        <v/>
      </c>
    </row>
    <row r="473" spans="1:43">
      <c r="A473" s="8">
        <v>46175</v>
      </c>
      <c r="B473">
        <v>3913.63</v>
      </c>
      <c r="C473">
        <v>-0.69</v>
      </c>
      <c r="D473">
        <v>66490</v>
      </c>
      <c r="E473">
        <v>-0.88</v>
      </c>
      <c r="F473" s="7">
        <v>8316</v>
      </c>
      <c r="G473" t="s">
        <v>95</v>
      </c>
      <c r="H473">
        <v>0</v>
      </c>
      <c r="I473" t="s">
        <v>288</v>
      </c>
      <c r="J473" t="s">
        <v>289</v>
      </c>
      <c r="K473" t="s">
        <v>290</v>
      </c>
      <c r="L473" s="36">
        <v>5924</v>
      </c>
      <c r="M473">
        <v>63</v>
      </c>
      <c r="N473" s="66">
        <v>1.0699999999999999E-2</v>
      </c>
      <c r="O473" s="36">
        <v>5861</v>
      </c>
      <c r="P473" s="66">
        <v>1.0699999999999999E-2</v>
      </c>
      <c r="Q473" s="36">
        <v>5880</v>
      </c>
      <c r="R473" s="36">
        <v>5943</v>
      </c>
      <c r="S473" s="36">
        <v>5794</v>
      </c>
      <c r="T473" s="66">
        <v>7.4000000000000003E-3</v>
      </c>
      <c r="U473" s="66">
        <v>4.4000000000000003E-3</v>
      </c>
      <c r="V473" s="66">
        <v>-3.0999999999999999E-3</v>
      </c>
      <c r="W473" s="66">
        <v>2.24E-2</v>
      </c>
      <c r="X473" s="1">
        <v>9379900</v>
      </c>
      <c r="Y473" s="1">
        <v>55202639</v>
      </c>
      <c r="Z473" s="1">
        <v>22674098</v>
      </c>
      <c r="AA473" t="s">
        <v>466</v>
      </c>
      <c r="AB473" t="s">
        <v>467</v>
      </c>
      <c r="AC473">
        <v>13.15</v>
      </c>
      <c r="AD473">
        <v>1.43</v>
      </c>
      <c r="AE473">
        <v>3.04</v>
      </c>
      <c r="AF473" t="s">
        <v>230</v>
      </c>
      <c r="AG473" s="1">
        <v>726000</v>
      </c>
      <c r="AH473" s="36">
        <v>5924</v>
      </c>
      <c r="AI473" s="1">
        <v>1700</v>
      </c>
      <c r="AJ473" s="36">
        <v>5923</v>
      </c>
      <c r="AK473" s="1">
        <v>2900</v>
      </c>
      <c r="AL473" s="2">
        <v>0.625</v>
      </c>
      <c r="AM473" s="3">
        <v>46155</v>
      </c>
      <c r="AN473" t="s">
        <v>298</v>
      </c>
      <c r="AO473" t="s">
        <v>434</v>
      </c>
      <c r="AQ473" t="str">
        <f t="shared" si="7"/>
        <v/>
      </c>
    </row>
    <row r="474" spans="1:43">
      <c r="A474" s="8">
        <v>46175</v>
      </c>
      <c r="B474">
        <v>3913.63</v>
      </c>
      <c r="C474">
        <v>-0.69</v>
      </c>
      <c r="D474">
        <v>66490</v>
      </c>
      <c r="E474">
        <v>-0.88</v>
      </c>
      <c r="F474" s="7">
        <v>8331</v>
      </c>
      <c r="G474" t="s">
        <v>96</v>
      </c>
      <c r="H474">
        <v>0</v>
      </c>
      <c r="I474" t="s">
        <v>288</v>
      </c>
      <c r="J474" t="s">
        <v>289</v>
      </c>
      <c r="K474" t="s">
        <v>295</v>
      </c>
      <c r="L474" s="36">
        <v>2283</v>
      </c>
      <c r="M474">
        <v>2</v>
      </c>
      <c r="N474" s="66">
        <v>8.9999999999999998E-4</v>
      </c>
      <c r="O474" s="36">
        <v>2281</v>
      </c>
      <c r="P474" s="66">
        <v>8.0000000000000004E-4</v>
      </c>
      <c r="Q474" s="36">
        <v>2250</v>
      </c>
      <c r="R474" s="36">
        <v>2283.5</v>
      </c>
      <c r="S474" s="36">
        <v>2194.5</v>
      </c>
      <c r="T474" s="66">
        <v>1.46E-2</v>
      </c>
      <c r="U474" s="66">
        <v>1.6199999999999999E-2</v>
      </c>
      <c r="V474" s="66">
        <v>-2.0000000000000001E-4</v>
      </c>
      <c r="W474" s="66">
        <v>4.0300000000000002E-2</v>
      </c>
      <c r="X474" s="1">
        <v>1668100</v>
      </c>
      <c r="Y474" s="1">
        <v>3754546</v>
      </c>
      <c r="Z474" s="1">
        <v>1770514</v>
      </c>
      <c r="AA474" t="s">
        <v>468</v>
      </c>
      <c r="AB474" t="s">
        <v>469</v>
      </c>
      <c r="AC474">
        <v>14.82</v>
      </c>
      <c r="AD474">
        <v>1.26</v>
      </c>
      <c r="AE474">
        <v>2.8</v>
      </c>
      <c r="AF474" t="s">
        <v>230</v>
      </c>
      <c r="AG474" s="1">
        <v>48700</v>
      </c>
      <c r="AH474" s="36">
        <v>2283.5</v>
      </c>
      <c r="AI474">
        <v>700</v>
      </c>
      <c r="AJ474" s="36">
        <v>2283</v>
      </c>
      <c r="AK474" s="1">
        <v>1600</v>
      </c>
      <c r="AL474" s="2">
        <v>0.625</v>
      </c>
      <c r="AM474" s="3">
        <v>46157</v>
      </c>
      <c r="AN474" t="s">
        <v>298</v>
      </c>
      <c r="AO474" t="s">
        <v>434</v>
      </c>
      <c r="AQ474" t="str">
        <f t="shared" si="7"/>
        <v/>
      </c>
    </row>
    <row r="475" spans="1:43">
      <c r="A475" s="8">
        <v>46175</v>
      </c>
      <c r="B475">
        <v>3913.63</v>
      </c>
      <c r="C475">
        <v>-0.69</v>
      </c>
      <c r="D475">
        <v>66490</v>
      </c>
      <c r="E475">
        <v>-0.88</v>
      </c>
      <c r="F475" s="7">
        <v>8424</v>
      </c>
      <c r="G475" t="s">
        <v>97</v>
      </c>
      <c r="H475">
        <v>0</v>
      </c>
      <c r="I475" t="s">
        <v>288</v>
      </c>
      <c r="J475" t="s">
        <v>289</v>
      </c>
      <c r="K475" t="s">
        <v>290</v>
      </c>
      <c r="L475" s="36">
        <v>4070</v>
      </c>
      <c r="M475">
        <v>-24</v>
      </c>
      <c r="N475" s="66">
        <v>-5.8999999999999999E-3</v>
      </c>
      <c r="O475" s="36">
        <v>4094</v>
      </c>
      <c r="P475" s="66">
        <v>-5.7999999999999996E-3</v>
      </c>
      <c r="Q475" s="36">
        <v>4075</v>
      </c>
      <c r="R475" s="36">
        <v>4081</v>
      </c>
      <c r="S475" s="36">
        <v>4016</v>
      </c>
      <c r="T475" s="66">
        <v>-1.1999999999999999E-3</v>
      </c>
      <c r="U475" s="66">
        <v>2.0000000000000001E-4</v>
      </c>
      <c r="V475" s="66">
        <v>-2.5999999999999999E-3</v>
      </c>
      <c r="W475" s="66">
        <v>1.34E-2</v>
      </c>
      <c r="X475" s="1">
        <v>95800</v>
      </c>
      <c r="Y475" s="1">
        <v>389144</v>
      </c>
      <c r="Z475" s="1">
        <v>369814</v>
      </c>
      <c r="AA475" t="s">
        <v>470</v>
      </c>
      <c r="AB475" t="s">
        <v>565</v>
      </c>
      <c r="AC475">
        <v>7.64</v>
      </c>
      <c r="AD475">
        <v>0.73</v>
      </c>
      <c r="AE475">
        <v>4.2300000000000004</v>
      </c>
      <c r="AF475" t="s">
        <v>230</v>
      </c>
      <c r="AG475" s="1">
        <v>29300</v>
      </c>
      <c r="AH475" s="36">
        <v>4071</v>
      </c>
      <c r="AI475">
        <v>500</v>
      </c>
      <c r="AJ475" s="36">
        <v>4069</v>
      </c>
      <c r="AK475">
        <v>700</v>
      </c>
      <c r="AL475" s="2">
        <v>0.62430555555555556</v>
      </c>
      <c r="AM475" s="3">
        <v>46154</v>
      </c>
      <c r="AN475" t="s">
        <v>298</v>
      </c>
      <c r="AO475" t="s">
        <v>472</v>
      </c>
      <c r="AQ475" t="str">
        <f t="shared" si="7"/>
        <v/>
      </c>
    </row>
    <row r="476" spans="1:43">
      <c r="A476" s="8">
        <v>46175</v>
      </c>
      <c r="B476">
        <v>3913.63</v>
      </c>
      <c r="C476">
        <v>-0.69</v>
      </c>
      <c r="D476">
        <v>66490</v>
      </c>
      <c r="E476">
        <v>-0.88</v>
      </c>
      <c r="F476" s="7">
        <v>8425</v>
      </c>
      <c r="G476" t="s">
        <v>98</v>
      </c>
      <c r="H476">
        <v>0</v>
      </c>
      <c r="I476" t="s">
        <v>288</v>
      </c>
      <c r="J476" t="s">
        <v>289</v>
      </c>
      <c r="K476" t="s">
        <v>290</v>
      </c>
      <c r="L476" s="36">
        <v>1247</v>
      </c>
      <c r="M476">
        <v>-3</v>
      </c>
      <c r="N476" s="66">
        <v>-2.3999999999999998E-3</v>
      </c>
      <c r="O476" s="36">
        <v>1250</v>
      </c>
      <c r="P476" s="66">
        <v>-2.3999999999999998E-3</v>
      </c>
      <c r="Q476" s="36">
        <v>1243</v>
      </c>
      <c r="R476" s="36">
        <v>1254</v>
      </c>
      <c r="S476" s="36">
        <v>1227</v>
      </c>
      <c r="T476" s="66">
        <v>3.2000000000000002E-3</v>
      </c>
      <c r="U476" s="66">
        <v>-8.0000000000000004E-4</v>
      </c>
      <c r="V476" s="66">
        <v>-5.4999999999999997E-3</v>
      </c>
      <c r="W476" s="66">
        <v>1.6199999999999999E-2</v>
      </c>
      <c r="X476" s="1">
        <v>326900</v>
      </c>
      <c r="Y476" s="1">
        <v>406535</v>
      </c>
      <c r="Z476" s="1">
        <v>352484</v>
      </c>
      <c r="AA476" t="s">
        <v>473</v>
      </c>
      <c r="AB476" t="s">
        <v>566</v>
      </c>
      <c r="AC476">
        <v>7.48</v>
      </c>
      <c r="AD476">
        <v>0.81</v>
      </c>
      <c r="AE476">
        <v>4.17</v>
      </c>
      <c r="AF476" t="s">
        <v>230</v>
      </c>
      <c r="AG476" s="1">
        <v>178300</v>
      </c>
      <c r="AH476" s="36">
        <v>1247</v>
      </c>
      <c r="AI476">
        <v>900</v>
      </c>
      <c r="AJ476" s="36">
        <v>1246</v>
      </c>
      <c r="AK476" s="1">
        <v>1800</v>
      </c>
      <c r="AL476" s="2">
        <v>0.62430555555555556</v>
      </c>
      <c r="AM476" s="3">
        <v>46156</v>
      </c>
      <c r="AN476" t="s">
        <v>298</v>
      </c>
      <c r="AO476" t="s">
        <v>472</v>
      </c>
      <c r="AQ476" t="str">
        <f t="shared" si="7"/>
        <v/>
      </c>
    </row>
    <row r="477" spans="1:43">
      <c r="A477" s="8">
        <v>46175</v>
      </c>
      <c r="B477">
        <v>3913.63</v>
      </c>
      <c r="C477">
        <v>-0.69</v>
      </c>
      <c r="D477">
        <v>66490</v>
      </c>
      <c r="E477">
        <v>-0.88</v>
      </c>
      <c r="F477" s="7">
        <v>8591</v>
      </c>
      <c r="G477" t="s">
        <v>99</v>
      </c>
      <c r="H477">
        <v>0</v>
      </c>
      <c r="I477" t="s">
        <v>288</v>
      </c>
      <c r="J477" t="s">
        <v>289</v>
      </c>
      <c r="K477" t="s">
        <v>295</v>
      </c>
      <c r="L477" s="36">
        <v>6182</v>
      </c>
      <c r="M477">
        <v>-23</v>
      </c>
      <c r="N477" s="66">
        <v>-3.7000000000000002E-3</v>
      </c>
      <c r="O477" s="36">
        <v>6205</v>
      </c>
      <c r="P477" s="66">
        <v>-3.7000000000000002E-3</v>
      </c>
      <c r="Q477" s="36">
        <v>6110</v>
      </c>
      <c r="R477" s="36">
        <v>6193</v>
      </c>
      <c r="S477" s="36">
        <v>6047</v>
      </c>
      <c r="T477" s="66">
        <v>1.17E-2</v>
      </c>
      <c r="U477" s="66">
        <v>5.1999999999999998E-3</v>
      </c>
      <c r="V477" s="66">
        <v>-1.6999999999999999E-3</v>
      </c>
      <c r="W477" s="66">
        <v>2.23E-2</v>
      </c>
      <c r="X477" s="1">
        <v>2161500</v>
      </c>
      <c r="Y477" s="1">
        <v>13270029</v>
      </c>
      <c r="Z477" s="1">
        <v>6949227</v>
      </c>
      <c r="AA477" t="s">
        <v>475</v>
      </c>
      <c r="AB477" t="s">
        <v>476</v>
      </c>
      <c r="AC477">
        <v>12.84</v>
      </c>
      <c r="AD477">
        <v>1.51</v>
      </c>
      <c r="AE477">
        <v>3.03</v>
      </c>
      <c r="AF477" t="s">
        <v>230</v>
      </c>
      <c r="AG477" s="1">
        <v>244900</v>
      </c>
      <c r="AH477" s="36">
        <v>6183</v>
      </c>
      <c r="AI477">
        <v>400</v>
      </c>
      <c r="AJ477" s="36">
        <v>6182</v>
      </c>
      <c r="AK477">
        <v>600</v>
      </c>
      <c r="AL477" s="2">
        <v>0.625</v>
      </c>
      <c r="AM477" s="3">
        <v>46153</v>
      </c>
      <c r="AN477" t="s">
        <v>298</v>
      </c>
      <c r="AO477" t="s">
        <v>472</v>
      </c>
      <c r="AQ477" t="str">
        <f t="shared" si="7"/>
        <v/>
      </c>
    </row>
    <row r="478" spans="1:43">
      <c r="A478" s="8">
        <v>46175</v>
      </c>
      <c r="B478">
        <v>3913.63</v>
      </c>
      <c r="C478">
        <v>-0.69</v>
      </c>
      <c r="D478">
        <v>66490</v>
      </c>
      <c r="E478">
        <v>-0.88</v>
      </c>
      <c r="F478" s="7">
        <v>8593</v>
      </c>
      <c r="G478" t="s">
        <v>100</v>
      </c>
      <c r="H478">
        <v>0</v>
      </c>
      <c r="I478" t="s">
        <v>288</v>
      </c>
      <c r="J478" t="s">
        <v>289</v>
      </c>
      <c r="K478" t="s">
        <v>290</v>
      </c>
      <c r="L478" s="36">
        <v>1264.5</v>
      </c>
      <c r="M478">
        <v>-5.5</v>
      </c>
      <c r="N478" s="66">
        <v>-4.3E-3</v>
      </c>
      <c r="O478" s="36">
        <v>1270</v>
      </c>
      <c r="P478" s="66">
        <v>-4.3E-3</v>
      </c>
      <c r="Q478" s="36">
        <v>1250.5</v>
      </c>
      <c r="R478" s="36">
        <v>1270</v>
      </c>
      <c r="S478" s="36">
        <v>1239.5</v>
      </c>
      <c r="T478" s="66">
        <v>1.11E-2</v>
      </c>
      <c r="U478" s="66">
        <v>2.9999999999999997E-4</v>
      </c>
      <c r="V478" s="66">
        <v>-4.3E-3</v>
      </c>
      <c r="W478" s="66">
        <v>2.01E-2</v>
      </c>
      <c r="X478" s="1">
        <v>5741700</v>
      </c>
      <c r="Y478" s="1">
        <v>7206548</v>
      </c>
      <c r="Z478" s="1">
        <v>1854910</v>
      </c>
      <c r="AA478" t="s">
        <v>477</v>
      </c>
      <c r="AB478" t="s">
        <v>567</v>
      </c>
      <c r="AC478">
        <v>11.35</v>
      </c>
      <c r="AD478">
        <v>0.91</v>
      </c>
      <c r="AE478">
        <v>4.03</v>
      </c>
      <c r="AF478" t="s">
        <v>230</v>
      </c>
      <c r="AG478" s="1">
        <v>945200</v>
      </c>
      <c r="AH478" s="36">
        <v>1265</v>
      </c>
      <c r="AI478" s="1">
        <v>9400</v>
      </c>
      <c r="AJ478" s="36">
        <v>1264.5</v>
      </c>
      <c r="AK478" s="1">
        <v>6000</v>
      </c>
      <c r="AL478" s="2">
        <v>0.625</v>
      </c>
      <c r="AM478" s="3">
        <v>46157</v>
      </c>
      <c r="AN478" t="s">
        <v>298</v>
      </c>
      <c r="AO478" t="s">
        <v>472</v>
      </c>
      <c r="AQ478" t="str">
        <f t="shared" si="7"/>
        <v/>
      </c>
    </row>
    <row r="479" spans="1:43">
      <c r="A479" s="8">
        <v>46175</v>
      </c>
      <c r="B479">
        <v>3913.63</v>
      </c>
      <c r="C479">
        <v>-0.69</v>
      </c>
      <c r="D479">
        <v>66490</v>
      </c>
      <c r="E479">
        <v>-0.88</v>
      </c>
      <c r="F479" s="7">
        <v>8604</v>
      </c>
      <c r="G479" t="s">
        <v>101</v>
      </c>
      <c r="H479">
        <v>0</v>
      </c>
      <c r="I479" t="s">
        <v>288</v>
      </c>
      <c r="J479" t="s">
        <v>289</v>
      </c>
      <c r="K479" t="s">
        <v>295</v>
      </c>
      <c r="L479" s="36">
        <v>1315</v>
      </c>
      <c r="M479">
        <v>16.5</v>
      </c>
      <c r="N479" s="66">
        <v>1.2699999999999999E-2</v>
      </c>
      <c r="O479" s="36">
        <v>1298.5</v>
      </c>
      <c r="P479" s="66">
        <v>1.2699999999999999E-2</v>
      </c>
      <c r="Q479" s="36">
        <v>1296.5</v>
      </c>
      <c r="R479" s="36">
        <v>1316</v>
      </c>
      <c r="S479" s="36">
        <v>1285</v>
      </c>
      <c r="T479" s="66">
        <v>1.4200000000000001E-2</v>
      </c>
      <c r="U479" s="66">
        <v>7.6E-3</v>
      </c>
      <c r="V479" s="66">
        <v>-6.9999999999999999E-4</v>
      </c>
      <c r="W479" s="66">
        <v>2.3300000000000001E-2</v>
      </c>
      <c r="X479" s="1">
        <v>7466200</v>
      </c>
      <c r="Y479" s="1">
        <v>9718506</v>
      </c>
      <c r="Z479" s="1">
        <v>4061459</v>
      </c>
      <c r="AA479" t="s">
        <v>479</v>
      </c>
      <c r="AB479" t="s">
        <v>480</v>
      </c>
      <c r="AC479">
        <v>10.58</v>
      </c>
      <c r="AD479">
        <v>1.02</v>
      </c>
      <c r="AE479">
        <v>3.88</v>
      </c>
      <c r="AF479" t="s">
        <v>230</v>
      </c>
      <c r="AG479" s="1">
        <v>695300</v>
      </c>
      <c r="AH479" s="36">
        <v>1315</v>
      </c>
      <c r="AI479" s="1">
        <v>2200</v>
      </c>
      <c r="AJ479" s="36">
        <v>1314.5</v>
      </c>
      <c r="AK479" s="1">
        <v>6400</v>
      </c>
      <c r="AL479" s="2">
        <v>0.625</v>
      </c>
      <c r="AN479" t="s">
        <v>298</v>
      </c>
      <c r="AO479" t="s">
        <v>481</v>
      </c>
      <c r="AQ479" t="str">
        <f t="shared" si="7"/>
        <v/>
      </c>
    </row>
    <row r="480" spans="1:43">
      <c r="A480" s="8">
        <v>46175</v>
      </c>
      <c r="B480">
        <v>3913.63</v>
      </c>
      <c r="C480">
        <v>-0.69</v>
      </c>
      <c r="D480">
        <v>66490</v>
      </c>
      <c r="E480">
        <v>-0.88</v>
      </c>
      <c r="F480" s="7">
        <v>8697</v>
      </c>
      <c r="G480" t="s">
        <v>102</v>
      </c>
      <c r="H480">
        <v>0</v>
      </c>
      <c r="I480" t="s">
        <v>288</v>
      </c>
      <c r="J480" t="s">
        <v>289</v>
      </c>
      <c r="K480" t="s">
        <v>295</v>
      </c>
      <c r="L480" s="36">
        <v>1938</v>
      </c>
      <c r="M480">
        <v>-70.5</v>
      </c>
      <c r="N480" s="66">
        <v>-3.5099999999999999E-2</v>
      </c>
      <c r="O480" s="36">
        <v>2008.5</v>
      </c>
      <c r="P480" s="66">
        <v>-3.5099999999999999E-2</v>
      </c>
      <c r="Q480" s="36">
        <v>1996</v>
      </c>
      <c r="R480" s="36">
        <v>2000</v>
      </c>
      <c r="S480" s="36">
        <v>1907</v>
      </c>
      <c r="T480" s="66">
        <v>-2.9000000000000001E-2</v>
      </c>
      <c r="U480" s="66">
        <v>1.14E-2</v>
      </c>
      <c r="V480" s="66">
        <v>-3.1E-2</v>
      </c>
      <c r="W480" s="66">
        <v>1.6199999999999999E-2</v>
      </c>
      <c r="X480" s="1">
        <v>2873100</v>
      </c>
      <c r="Y480" s="1">
        <v>5580166</v>
      </c>
      <c r="Z480" s="1">
        <v>1999599</v>
      </c>
      <c r="AA480" t="s">
        <v>482</v>
      </c>
      <c r="AB480" t="s">
        <v>483</v>
      </c>
      <c r="AC480">
        <v>25.7</v>
      </c>
      <c r="AD480">
        <v>5.77</v>
      </c>
      <c r="AE480">
        <v>3.15</v>
      </c>
      <c r="AF480" t="s">
        <v>230</v>
      </c>
      <c r="AG480" s="1">
        <v>92600</v>
      </c>
      <c r="AH480" s="36">
        <v>1938.5</v>
      </c>
      <c r="AI480" s="1">
        <v>2300</v>
      </c>
      <c r="AJ480" s="36">
        <v>1937.5</v>
      </c>
      <c r="AK480" s="1">
        <v>1100</v>
      </c>
      <c r="AL480" s="2">
        <v>0.625</v>
      </c>
      <c r="AN480" t="s">
        <v>298</v>
      </c>
      <c r="AO480" t="s">
        <v>472</v>
      </c>
      <c r="AQ480" t="str">
        <f t="shared" si="7"/>
        <v/>
      </c>
    </row>
    <row r="481" spans="1:43">
      <c r="A481" s="8">
        <v>46175</v>
      </c>
      <c r="B481">
        <v>3913.63</v>
      </c>
      <c r="C481">
        <v>-0.69</v>
      </c>
      <c r="D481">
        <v>66490</v>
      </c>
      <c r="E481">
        <v>-0.88</v>
      </c>
      <c r="F481" s="7">
        <v>8830</v>
      </c>
      <c r="G481" t="s">
        <v>103</v>
      </c>
      <c r="H481">
        <v>0</v>
      </c>
      <c r="I481" t="s">
        <v>288</v>
      </c>
      <c r="J481" t="s">
        <v>289</v>
      </c>
      <c r="K481" t="s">
        <v>295</v>
      </c>
      <c r="L481" s="36">
        <v>3653</v>
      </c>
      <c r="M481">
        <v>52</v>
      </c>
      <c r="N481" s="66">
        <v>1.44E-2</v>
      </c>
      <c r="O481" s="36">
        <v>3601</v>
      </c>
      <c r="P481" s="66">
        <v>1.44E-2</v>
      </c>
      <c r="Q481" s="36">
        <v>3555</v>
      </c>
      <c r="R481" s="36">
        <v>3654</v>
      </c>
      <c r="S481" s="36">
        <v>3495</v>
      </c>
      <c r="T481" s="66">
        <v>2.75E-2</v>
      </c>
      <c r="U481" s="66">
        <v>2.01E-2</v>
      </c>
      <c r="V481" s="66">
        <v>-2.0000000000000001E-4</v>
      </c>
      <c r="W481" s="66">
        <v>4.5199999999999997E-2</v>
      </c>
      <c r="X481" s="1">
        <v>2947700</v>
      </c>
      <c r="Y481" s="1">
        <v>10544811</v>
      </c>
      <c r="Z481" s="1">
        <v>3419208</v>
      </c>
      <c r="AA481" t="s">
        <v>484</v>
      </c>
      <c r="AB481" t="s">
        <v>568</v>
      </c>
      <c r="AC481">
        <v>15.13</v>
      </c>
      <c r="AD481">
        <v>1.36</v>
      </c>
      <c r="AE481">
        <v>1.42</v>
      </c>
      <c r="AF481" t="s">
        <v>230</v>
      </c>
      <c r="AG481" s="1">
        <v>60300</v>
      </c>
      <c r="AH481" s="36">
        <v>3655</v>
      </c>
      <c r="AI481" s="1">
        <v>1900</v>
      </c>
      <c r="AJ481" s="36">
        <v>3653</v>
      </c>
      <c r="AK481">
        <v>500</v>
      </c>
      <c r="AL481" s="2">
        <v>0.625</v>
      </c>
      <c r="AM481" s="3">
        <v>46155</v>
      </c>
      <c r="AN481" t="s">
        <v>298</v>
      </c>
      <c r="AO481" t="s">
        <v>332</v>
      </c>
      <c r="AQ481" t="str">
        <f t="shared" si="7"/>
        <v/>
      </c>
    </row>
    <row r="482" spans="1:43">
      <c r="A482" s="8">
        <v>46175</v>
      </c>
      <c r="B482">
        <v>3913.63</v>
      </c>
      <c r="C482">
        <v>-0.69</v>
      </c>
      <c r="D482">
        <v>66490</v>
      </c>
      <c r="E482">
        <v>-0.88</v>
      </c>
      <c r="F482" s="7">
        <v>9020</v>
      </c>
      <c r="G482" t="s">
        <v>104</v>
      </c>
      <c r="H482">
        <v>0</v>
      </c>
      <c r="I482" t="s">
        <v>288</v>
      </c>
      <c r="J482" t="s">
        <v>289</v>
      </c>
      <c r="K482" t="s">
        <v>295</v>
      </c>
      <c r="L482" s="36">
        <v>3347</v>
      </c>
      <c r="M482">
        <v>-7</v>
      </c>
      <c r="N482" s="66">
        <v>-2.0999999999999999E-3</v>
      </c>
      <c r="O482" s="36">
        <v>3354</v>
      </c>
      <c r="P482" s="66">
        <v>-2E-3</v>
      </c>
      <c r="Q482" s="36">
        <v>3335</v>
      </c>
      <c r="R482" s="36">
        <v>3365</v>
      </c>
      <c r="S482" s="36">
        <v>3292</v>
      </c>
      <c r="T482" s="66">
        <v>3.5000000000000001E-3</v>
      </c>
      <c r="U482" s="66">
        <v>-8.0000000000000004E-4</v>
      </c>
      <c r="V482" s="66">
        <v>-5.3E-3</v>
      </c>
      <c r="W482" s="66">
        <v>1.67E-2</v>
      </c>
      <c r="X482" s="1">
        <v>1565500</v>
      </c>
      <c r="Y482" s="1">
        <v>5220262</v>
      </c>
      <c r="Z482" s="1">
        <v>3796877</v>
      </c>
      <c r="AA482" t="s">
        <v>486</v>
      </c>
      <c r="AB482" t="s">
        <v>487</v>
      </c>
      <c r="AC482">
        <v>14.82</v>
      </c>
      <c r="AD482">
        <v>1.24</v>
      </c>
      <c r="AE482">
        <v>2.5099999999999998</v>
      </c>
      <c r="AF482" t="s">
        <v>230</v>
      </c>
      <c r="AG482" s="1">
        <v>83200</v>
      </c>
      <c r="AH482" s="36">
        <v>3348</v>
      </c>
      <c r="AI482">
        <v>600</v>
      </c>
      <c r="AJ482" s="36">
        <v>3347</v>
      </c>
      <c r="AK482" s="1">
        <v>1000</v>
      </c>
      <c r="AL482" s="2">
        <v>0.625</v>
      </c>
      <c r="AN482" t="s">
        <v>298</v>
      </c>
      <c r="AO482" t="s">
        <v>488</v>
      </c>
      <c r="AQ482" t="str">
        <f t="shared" si="7"/>
        <v/>
      </c>
    </row>
    <row r="483" spans="1:43">
      <c r="A483" s="8">
        <v>46175</v>
      </c>
      <c r="B483">
        <v>3913.63</v>
      </c>
      <c r="C483">
        <v>-0.69</v>
      </c>
      <c r="D483">
        <v>66490</v>
      </c>
      <c r="E483">
        <v>-0.88</v>
      </c>
      <c r="F483" s="7">
        <v>9024</v>
      </c>
      <c r="G483" t="s">
        <v>105</v>
      </c>
      <c r="H483">
        <v>0</v>
      </c>
      <c r="I483" t="s">
        <v>288</v>
      </c>
      <c r="J483" t="s">
        <v>289</v>
      </c>
      <c r="K483" t="s">
        <v>290</v>
      </c>
      <c r="L483" s="36">
        <v>2817</v>
      </c>
      <c r="M483">
        <v>30.5</v>
      </c>
      <c r="N483" s="66">
        <v>1.09E-2</v>
      </c>
      <c r="O483" s="36">
        <v>2786.5</v>
      </c>
      <c r="P483" s="66">
        <v>1.09E-2</v>
      </c>
      <c r="Q483" s="36">
        <v>2803</v>
      </c>
      <c r="R483" s="36">
        <v>2852</v>
      </c>
      <c r="S483" s="36">
        <v>2766</v>
      </c>
      <c r="T483" s="66">
        <v>4.8999999999999998E-3</v>
      </c>
      <c r="U483" s="66">
        <v>-2.0999999999999999E-3</v>
      </c>
      <c r="V483" s="66">
        <v>-1.2200000000000001E-2</v>
      </c>
      <c r="W483" s="66">
        <v>1.84E-2</v>
      </c>
      <c r="X483" s="1">
        <v>1579000</v>
      </c>
      <c r="Y483" s="1">
        <v>4446635</v>
      </c>
      <c r="Z483" s="1">
        <v>861369</v>
      </c>
      <c r="AA483" t="s">
        <v>489</v>
      </c>
      <c r="AB483" t="s">
        <v>569</v>
      </c>
      <c r="AC483">
        <v>26.52</v>
      </c>
      <c r="AD483">
        <v>1.25</v>
      </c>
      <c r="AE483">
        <v>1.49</v>
      </c>
      <c r="AF483" t="s">
        <v>230</v>
      </c>
      <c r="AG483" s="1">
        <v>89700</v>
      </c>
      <c r="AH483" s="36">
        <v>2817.5</v>
      </c>
      <c r="AI483">
        <v>900</v>
      </c>
      <c r="AJ483" s="36">
        <v>2815.5</v>
      </c>
      <c r="AK483">
        <v>500</v>
      </c>
      <c r="AL483" s="2">
        <v>0.625</v>
      </c>
      <c r="AM483" s="3">
        <v>46156</v>
      </c>
      <c r="AN483" t="s">
        <v>298</v>
      </c>
      <c r="AO483" t="s">
        <v>488</v>
      </c>
      <c r="AQ483" t="str">
        <f t="shared" si="7"/>
        <v/>
      </c>
    </row>
    <row r="484" spans="1:43">
      <c r="A484" s="8">
        <v>46175</v>
      </c>
      <c r="B484">
        <v>3913.63</v>
      </c>
      <c r="C484">
        <v>-0.69</v>
      </c>
      <c r="D484">
        <v>66490</v>
      </c>
      <c r="E484">
        <v>-0.88</v>
      </c>
      <c r="F484" s="7">
        <v>9069</v>
      </c>
      <c r="G484" t="s">
        <v>106</v>
      </c>
      <c r="H484">
        <v>0</v>
      </c>
      <c r="I484" t="s">
        <v>288</v>
      </c>
      <c r="J484" t="s">
        <v>289</v>
      </c>
      <c r="K484" t="s">
        <v>295</v>
      </c>
      <c r="L484" s="36">
        <v>1893</v>
      </c>
      <c r="M484">
        <v>1</v>
      </c>
      <c r="N484" s="66">
        <v>5.0000000000000001E-4</v>
      </c>
      <c r="O484" s="36">
        <v>1892</v>
      </c>
      <c r="P484" s="66">
        <v>5.0000000000000001E-4</v>
      </c>
      <c r="Q484" s="36">
        <v>1873</v>
      </c>
      <c r="R484" s="36">
        <v>1902.5</v>
      </c>
      <c r="S484" s="36">
        <v>1860</v>
      </c>
      <c r="T484" s="66">
        <v>1.06E-2</v>
      </c>
      <c r="U484" s="66">
        <v>-1E-3</v>
      </c>
      <c r="V484" s="66">
        <v>-4.8999999999999998E-3</v>
      </c>
      <c r="W484" s="66">
        <v>1.77E-2</v>
      </c>
      <c r="X484" s="1">
        <v>205100</v>
      </c>
      <c r="Y484" s="1">
        <v>387064</v>
      </c>
      <c r="Z484" s="1">
        <v>332585</v>
      </c>
      <c r="AA484" t="s">
        <v>491</v>
      </c>
      <c r="AB484" t="s">
        <v>492</v>
      </c>
      <c r="AC484">
        <v>13.54</v>
      </c>
      <c r="AD484">
        <v>1.39</v>
      </c>
      <c r="AE484">
        <v>2.96</v>
      </c>
      <c r="AF484" t="s">
        <v>230</v>
      </c>
      <c r="AG484" s="1">
        <v>28500</v>
      </c>
      <c r="AH484" s="36">
        <v>1893.5</v>
      </c>
      <c r="AI484">
        <v>600</v>
      </c>
      <c r="AJ484" s="36">
        <v>1893</v>
      </c>
      <c r="AK484" s="1">
        <v>1400</v>
      </c>
      <c r="AL484" s="2">
        <v>0.625</v>
      </c>
      <c r="AM484" s="3">
        <v>46155</v>
      </c>
      <c r="AN484" t="s">
        <v>298</v>
      </c>
      <c r="AO484" t="s">
        <v>488</v>
      </c>
      <c r="AQ484" t="str">
        <f t="shared" si="7"/>
        <v/>
      </c>
    </row>
    <row r="485" spans="1:43">
      <c r="A485" s="8">
        <v>46175</v>
      </c>
      <c r="B485">
        <v>3913.63</v>
      </c>
      <c r="C485">
        <v>-0.69</v>
      </c>
      <c r="D485">
        <v>66490</v>
      </c>
      <c r="E485">
        <v>-0.88</v>
      </c>
      <c r="F485" s="7">
        <v>9227</v>
      </c>
      <c r="G485" t="s">
        <v>107</v>
      </c>
      <c r="H485">
        <v>0</v>
      </c>
      <c r="I485" t="s">
        <v>347</v>
      </c>
      <c r="J485" t="s">
        <v>289</v>
      </c>
      <c r="K485" t="s">
        <v>290</v>
      </c>
      <c r="L485">
        <v>914</v>
      </c>
      <c r="M485">
        <v>-82</v>
      </c>
      <c r="N485" s="66">
        <v>-8.2299999999999998E-2</v>
      </c>
      <c r="O485">
        <v>996</v>
      </c>
      <c r="P485" s="66">
        <v>-8.2299999999999998E-2</v>
      </c>
      <c r="Q485">
        <v>939</v>
      </c>
      <c r="R485">
        <v>960</v>
      </c>
      <c r="S485">
        <v>890</v>
      </c>
      <c r="T485" s="66">
        <v>-2.6599999999999999E-2</v>
      </c>
      <c r="U485" s="66">
        <v>1.89E-2</v>
      </c>
      <c r="V485" s="66">
        <v>-4.7899999999999998E-2</v>
      </c>
      <c r="W485" s="66">
        <v>2.69E-2</v>
      </c>
      <c r="X485" s="1">
        <v>590000</v>
      </c>
      <c r="Y485" s="1">
        <v>541747</v>
      </c>
      <c r="Z485" s="1">
        <v>14536</v>
      </c>
      <c r="AA485" t="s">
        <v>493</v>
      </c>
      <c r="AB485" t="s">
        <v>494</v>
      </c>
      <c r="AC485">
        <v>0</v>
      </c>
      <c r="AD485">
        <v>30.07</v>
      </c>
      <c r="AE485">
        <v>0</v>
      </c>
      <c r="AF485">
        <v>3.1</v>
      </c>
      <c r="AG485" s="1">
        <v>7200</v>
      </c>
      <c r="AH485">
        <v>915</v>
      </c>
      <c r="AI485">
        <v>600</v>
      </c>
      <c r="AJ485">
        <v>913</v>
      </c>
      <c r="AK485">
        <v>100</v>
      </c>
      <c r="AL485" s="2">
        <v>0.62430555555555556</v>
      </c>
      <c r="AM485" s="3">
        <v>46154</v>
      </c>
      <c r="AN485" t="s">
        <v>350</v>
      </c>
      <c r="AO485" t="s">
        <v>313</v>
      </c>
      <c r="AQ485" t="str">
        <f t="shared" si="7"/>
        <v/>
      </c>
    </row>
    <row r="486" spans="1:43">
      <c r="A486" s="8">
        <v>46175</v>
      </c>
      <c r="B486">
        <v>3913.63</v>
      </c>
      <c r="C486">
        <v>-0.69</v>
      </c>
      <c r="D486">
        <v>66490</v>
      </c>
      <c r="E486">
        <v>-0.88</v>
      </c>
      <c r="F486" s="7">
        <v>9303</v>
      </c>
      <c r="G486" t="s">
        <v>108</v>
      </c>
      <c r="H486">
        <v>0</v>
      </c>
      <c r="I486" t="s">
        <v>288</v>
      </c>
      <c r="J486" t="s">
        <v>289</v>
      </c>
      <c r="K486" t="s">
        <v>295</v>
      </c>
      <c r="L486" s="36">
        <v>3815</v>
      </c>
      <c r="M486">
        <v>-105</v>
      </c>
      <c r="N486" s="66">
        <v>-2.6800000000000001E-2</v>
      </c>
      <c r="O486" s="36">
        <v>3920</v>
      </c>
      <c r="P486" s="66">
        <v>-2.6700000000000002E-2</v>
      </c>
      <c r="Q486" s="36">
        <v>3855</v>
      </c>
      <c r="R486" s="36">
        <v>3895</v>
      </c>
      <c r="S486" s="36">
        <v>3790</v>
      </c>
      <c r="T486" s="66">
        <v>-1.03E-2</v>
      </c>
      <c r="U486" s="66">
        <v>-7.7999999999999996E-3</v>
      </c>
      <c r="V486" s="66">
        <v>-2.0500000000000001E-2</v>
      </c>
      <c r="W486" s="66">
        <v>6.4999999999999997E-3</v>
      </c>
      <c r="X486" s="1">
        <v>77300</v>
      </c>
      <c r="Y486" s="1">
        <v>297087</v>
      </c>
      <c r="Z486" s="1">
        <v>292283</v>
      </c>
      <c r="AA486" t="s">
        <v>495</v>
      </c>
      <c r="AB486" t="s">
        <v>496</v>
      </c>
      <c r="AC486">
        <v>16.899999999999999</v>
      </c>
      <c r="AD486">
        <v>0.92</v>
      </c>
      <c r="AE486">
        <v>2.7</v>
      </c>
      <c r="AF486" t="s">
        <v>230</v>
      </c>
      <c r="AG486" s="1">
        <v>29900</v>
      </c>
      <c r="AH486" s="36">
        <v>3820</v>
      </c>
      <c r="AI486" s="1">
        <v>1600</v>
      </c>
      <c r="AJ486" s="36">
        <v>3815</v>
      </c>
      <c r="AK486">
        <v>900</v>
      </c>
      <c r="AL486" s="2">
        <v>0.625</v>
      </c>
      <c r="AM486" s="3">
        <v>46154</v>
      </c>
      <c r="AN486" t="s">
        <v>298</v>
      </c>
      <c r="AO486" t="s">
        <v>497</v>
      </c>
      <c r="AQ486" t="str">
        <f t="shared" si="7"/>
        <v/>
      </c>
    </row>
    <row r="487" spans="1:43">
      <c r="A487" s="8">
        <v>46175</v>
      </c>
      <c r="B487">
        <v>3913.63</v>
      </c>
      <c r="C487">
        <v>-0.69</v>
      </c>
      <c r="D487">
        <v>66490</v>
      </c>
      <c r="E487">
        <v>-0.88</v>
      </c>
      <c r="F487" s="7">
        <v>9308</v>
      </c>
      <c r="G487" t="s">
        <v>109</v>
      </c>
      <c r="H487">
        <v>0</v>
      </c>
      <c r="I487" t="s">
        <v>314</v>
      </c>
      <c r="J487" t="s">
        <v>289</v>
      </c>
      <c r="K487" t="s">
        <v>290</v>
      </c>
      <c r="L487" s="36">
        <v>1574</v>
      </c>
      <c r="M487">
        <v>-37</v>
      </c>
      <c r="N487" s="66">
        <v>-2.3E-2</v>
      </c>
      <c r="O487" s="36">
        <v>1611</v>
      </c>
      <c r="P487" s="66">
        <v>-2.29E-2</v>
      </c>
      <c r="Q487" s="36">
        <v>1609</v>
      </c>
      <c r="R487" s="36">
        <v>1609</v>
      </c>
      <c r="S487" s="36">
        <v>1571</v>
      </c>
      <c r="T487" s="66">
        <v>-2.1700000000000001E-2</v>
      </c>
      <c r="U487" s="66">
        <v>1.1999999999999999E-3</v>
      </c>
      <c r="V487" s="66">
        <v>-2.1700000000000001E-2</v>
      </c>
      <c r="W487" s="66">
        <v>1.9E-3</v>
      </c>
      <c r="X487" s="1">
        <v>41900</v>
      </c>
      <c r="Y487" s="1">
        <v>66298</v>
      </c>
      <c r="Z487" s="1">
        <v>41038</v>
      </c>
      <c r="AA487" t="s">
        <v>498</v>
      </c>
      <c r="AB487" t="s">
        <v>499</v>
      </c>
      <c r="AC487">
        <v>13.6</v>
      </c>
      <c r="AD487">
        <v>1.05</v>
      </c>
      <c r="AE487">
        <v>2.21</v>
      </c>
      <c r="AF487" t="s">
        <v>230</v>
      </c>
      <c r="AG487" s="1">
        <v>10900</v>
      </c>
      <c r="AH487" s="36">
        <v>1575</v>
      </c>
      <c r="AI487">
        <v>200</v>
      </c>
      <c r="AJ487" s="36">
        <v>1573</v>
      </c>
      <c r="AK487">
        <v>200</v>
      </c>
      <c r="AL487" s="2">
        <v>0.62430555555555556</v>
      </c>
      <c r="AM487" s="3">
        <v>46155</v>
      </c>
      <c r="AN487" t="s">
        <v>298</v>
      </c>
      <c r="AO487" t="s">
        <v>500</v>
      </c>
      <c r="AQ487" t="str">
        <f t="shared" si="7"/>
        <v/>
      </c>
    </row>
    <row r="488" spans="1:43">
      <c r="A488" s="8">
        <v>46175</v>
      </c>
      <c r="B488">
        <v>3913.63</v>
      </c>
      <c r="C488">
        <v>-0.69</v>
      </c>
      <c r="D488">
        <v>66490</v>
      </c>
      <c r="E488">
        <v>-0.88</v>
      </c>
      <c r="F488" s="7">
        <v>9348</v>
      </c>
      <c r="G488" t="s">
        <v>110</v>
      </c>
      <c r="H488">
        <v>0</v>
      </c>
      <c r="I488" t="s">
        <v>347</v>
      </c>
      <c r="J488" t="s">
        <v>323</v>
      </c>
      <c r="K488" t="s">
        <v>295</v>
      </c>
      <c r="L488">
        <v>585</v>
      </c>
      <c r="M488">
        <v>-3</v>
      </c>
      <c r="N488" s="66">
        <v>-5.1000000000000004E-3</v>
      </c>
      <c r="O488">
        <v>588</v>
      </c>
      <c r="P488" s="66">
        <v>-5.1000000000000004E-3</v>
      </c>
      <c r="Q488">
        <v>578</v>
      </c>
      <c r="R488">
        <v>589</v>
      </c>
      <c r="S488">
        <v>561</v>
      </c>
      <c r="T488" s="66">
        <v>1.21E-2</v>
      </c>
      <c r="U488" s="66">
        <v>1.9099999999999999E-2</v>
      </c>
      <c r="V488" s="66">
        <v>-6.7000000000000002E-3</v>
      </c>
      <c r="W488" s="66">
        <v>4.2700000000000002E-2</v>
      </c>
      <c r="X488" s="1">
        <v>1882600</v>
      </c>
      <c r="Y488" s="1">
        <v>1078606</v>
      </c>
      <c r="Z488" s="1">
        <v>85548</v>
      </c>
      <c r="AA488" t="s">
        <v>552</v>
      </c>
      <c r="AB488" t="s">
        <v>502</v>
      </c>
      <c r="AC488">
        <v>0</v>
      </c>
      <c r="AD488">
        <v>5.67</v>
      </c>
      <c r="AE488">
        <v>0</v>
      </c>
      <c r="AF488">
        <v>2.2999999999999998</v>
      </c>
      <c r="AG488" s="1">
        <v>47500</v>
      </c>
      <c r="AH488">
        <v>585</v>
      </c>
      <c r="AI488" s="1">
        <v>1500</v>
      </c>
      <c r="AJ488">
        <v>584</v>
      </c>
      <c r="AK488" s="1">
        <v>1300</v>
      </c>
      <c r="AL488" s="2">
        <v>0.625</v>
      </c>
      <c r="AM488" s="3">
        <v>46157</v>
      </c>
      <c r="AN488" t="s">
        <v>298</v>
      </c>
      <c r="AO488" t="s">
        <v>313</v>
      </c>
      <c r="AQ488" t="str">
        <f t="shared" si="7"/>
        <v/>
      </c>
    </row>
    <row r="489" spans="1:43">
      <c r="A489" s="8">
        <v>46175</v>
      </c>
      <c r="B489">
        <v>3913.63</v>
      </c>
      <c r="C489">
        <v>-0.69</v>
      </c>
      <c r="D489">
        <v>66490</v>
      </c>
      <c r="E489">
        <v>-0.88</v>
      </c>
      <c r="F489" s="7">
        <v>9432</v>
      </c>
      <c r="G489" t="s">
        <v>111</v>
      </c>
      <c r="H489">
        <v>0</v>
      </c>
      <c r="I489" t="s">
        <v>288</v>
      </c>
      <c r="J489" t="s">
        <v>289</v>
      </c>
      <c r="K489" t="s">
        <v>290</v>
      </c>
      <c r="L489">
        <v>148</v>
      </c>
      <c r="M489">
        <v>0</v>
      </c>
      <c r="N489" s="66">
        <v>0</v>
      </c>
      <c r="O489">
        <v>148</v>
      </c>
      <c r="P489" s="66">
        <v>0</v>
      </c>
      <c r="Q489">
        <v>148.1</v>
      </c>
      <c r="R489">
        <v>149</v>
      </c>
      <c r="S489">
        <v>146.30000000000001</v>
      </c>
      <c r="T489" s="66">
        <v>-5.9999999999999995E-4</v>
      </c>
      <c r="U489" s="66">
        <v>-2.5999999999999999E-3</v>
      </c>
      <c r="V489" s="66">
        <v>-6.7000000000000002E-3</v>
      </c>
      <c r="W489" s="66">
        <v>1.1599999999999999E-2</v>
      </c>
      <c r="X489" s="1">
        <v>198541800</v>
      </c>
      <c r="Y489" s="1">
        <v>29320266</v>
      </c>
      <c r="Z489" s="1">
        <v>13401446</v>
      </c>
      <c r="AA489" t="s">
        <v>503</v>
      </c>
      <c r="AB489" t="s">
        <v>570</v>
      </c>
      <c r="AC489">
        <v>12.33</v>
      </c>
      <c r="AD489">
        <v>1.23</v>
      </c>
      <c r="AE489">
        <v>3.65</v>
      </c>
      <c r="AF489" t="s">
        <v>230</v>
      </c>
      <c r="AG489" s="1">
        <v>2839800</v>
      </c>
      <c r="AH489">
        <v>148</v>
      </c>
      <c r="AI489" s="1">
        <v>610800</v>
      </c>
      <c r="AJ489">
        <v>147.9</v>
      </c>
      <c r="AK489" s="1">
        <v>649100</v>
      </c>
      <c r="AL489" s="2">
        <v>0.625</v>
      </c>
      <c r="AM489" s="3">
        <v>46150</v>
      </c>
      <c r="AN489" t="s">
        <v>298</v>
      </c>
      <c r="AO489" t="s">
        <v>351</v>
      </c>
      <c r="AQ489" t="str">
        <f t="shared" si="7"/>
        <v/>
      </c>
    </row>
    <row r="490" spans="1:43">
      <c r="A490" s="8">
        <v>46175</v>
      </c>
      <c r="B490">
        <v>3913.63</v>
      </c>
      <c r="C490">
        <v>-0.69</v>
      </c>
      <c r="D490">
        <v>66490</v>
      </c>
      <c r="E490">
        <v>-0.88</v>
      </c>
      <c r="F490" s="7">
        <v>9449</v>
      </c>
      <c r="G490" t="s">
        <v>112</v>
      </c>
      <c r="H490">
        <v>0</v>
      </c>
      <c r="I490" t="s">
        <v>288</v>
      </c>
      <c r="J490" t="s">
        <v>289</v>
      </c>
      <c r="K490" t="s">
        <v>295</v>
      </c>
      <c r="L490" s="36">
        <v>3334</v>
      </c>
      <c r="M490">
        <v>-21</v>
      </c>
      <c r="N490" s="66">
        <v>-6.3E-3</v>
      </c>
      <c r="O490" s="36">
        <v>3355</v>
      </c>
      <c r="P490" s="66">
        <v>-6.1999999999999998E-3</v>
      </c>
      <c r="Q490" s="36">
        <v>3358</v>
      </c>
      <c r="R490" s="36">
        <v>3370</v>
      </c>
      <c r="S490" s="36">
        <v>3304</v>
      </c>
      <c r="T490" s="66">
        <v>-7.1000000000000004E-3</v>
      </c>
      <c r="U490" s="66">
        <v>5.7000000000000002E-3</v>
      </c>
      <c r="V490" s="66">
        <v>-1.06E-2</v>
      </c>
      <c r="W490" s="66">
        <v>8.9999999999999993E-3</v>
      </c>
      <c r="X490" s="1">
        <v>182800</v>
      </c>
      <c r="Y490" s="1">
        <v>609475</v>
      </c>
      <c r="Z490" s="1">
        <v>357901</v>
      </c>
      <c r="AA490" t="s">
        <v>505</v>
      </c>
      <c r="AB490" t="s">
        <v>506</v>
      </c>
      <c r="AC490">
        <v>14.33</v>
      </c>
      <c r="AD490">
        <v>3</v>
      </c>
      <c r="AE490">
        <v>2.34</v>
      </c>
      <c r="AF490" t="s">
        <v>230</v>
      </c>
      <c r="AG490">
        <v>200</v>
      </c>
      <c r="AH490" s="36">
        <v>3337</v>
      </c>
      <c r="AI490">
        <v>700</v>
      </c>
      <c r="AJ490" s="36">
        <v>3334</v>
      </c>
      <c r="AK490">
        <v>400</v>
      </c>
      <c r="AL490" s="2">
        <v>0.62361111111111112</v>
      </c>
      <c r="AM490" s="3">
        <v>46157</v>
      </c>
      <c r="AN490" t="s">
        <v>293</v>
      </c>
      <c r="AO490" t="s">
        <v>351</v>
      </c>
      <c r="AQ490" t="str">
        <f t="shared" si="7"/>
        <v/>
      </c>
    </row>
    <row r="491" spans="1:43">
      <c r="A491" s="8">
        <v>46175</v>
      </c>
      <c r="B491">
        <v>3913.63</v>
      </c>
      <c r="C491">
        <v>-0.69</v>
      </c>
      <c r="D491">
        <v>66490</v>
      </c>
      <c r="E491">
        <v>-0.88</v>
      </c>
      <c r="F491" s="7">
        <v>9501</v>
      </c>
      <c r="G491" t="s">
        <v>113</v>
      </c>
      <c r="H491">
        <v>0</v>
      </c>
      <c r="I491" t="s">
        <v>288</v>
      </c>
      <c r="J491" t="s">
        <v>289</v>
      </c>
      <c r="K491" t="s">
        <v>295</v>
      </c>
      <c r="L491">
        <v>558.5</v>
      </c>
      <c r="M491">
        <v>-0.4</v>
      </c>
      <c r="N491" s="66">
        <v>-6.9999999999999999E-4</v>
      </c>
      <c r="O491">
        <v>558.9</v>
      </c>
      <c r="P491" s="66">
        <v>-6.9999999999999999E-4</v>
      </c>
      <c r="Q491">
        <v>550.1</v>
      </c>
      <c r="R491">
        <v>565.70000000000005</v>
      </c>
      <c r="S491">
        <v>539.20000000000005</v>
      </c>
      <c r="T491" s="66">
        <v>1.52E-2</v>
      </c>
      <c r="U491" s="66">
        <v>-1.9E-3</v>
      </c>
      <c r="V491" s="66">
        <v>-1.2699999999999999E-2</v>
      </c>
      <c r="W491" s="66">
        <v>3.5700000000000003E-2</v>
      </c>
      <c r="X491" s="1">
        <v>38407200</v>
      </c>
      <c r="Y491" s="1">
        <v>21216724</v>
      </c>
      <c r="Z491" s="1">
        <v>897519</v>
      </c>
      <c r="AA491" t="s">
        <v>507</v>
      </c>
      <c r="AB491" t="s">
        <v>508</v>
      </c>
      <c r="AC491">
        <v>4.0599999999999996</v>
      </c>
      <c r="AD491">
        <v>0.37</v>
      </c>
      <c r="AE491">
        <v>0</v>
      </c>
      <c r="AF491" t="s">
        <v>230</v>
      </c>
      <c r="AG491" s="1">
        <v>1070100</v>
      </c>
      <c r="AH491">
        <v>558.6</v>
      </c>
      <c r="AI491">
        <v>600</v>
      </c>
      <c r="AJ491">
        <v>558.5</v>
      </c>
      <c r="AK491" s="1">
        <v>1400</v>
      </c>
      <c r="AL491" s="2">
        <v>0.625</v>
      </c>
      <c r="AN491" t="s">
        <v>298</v>
      </c>
      <c r="AO491" t="s">
        <v>509</v>
      </c>
      <c r="AQ491" t="str">
        <f t="shared" si="7"/>
        <v/>
      </c>
    </row>
    <row r="492" spans="1:43">
      <c r="A492" s="8">
        <v>46175</v>
      </c>
      <c r="B492">
        <v>3913.63</v>
      </c>
      <c r="C492">
        <v>-0.69</v>
      </c>
      <c r="D492">
        <v>66490</v>
      </c>
      <c r="E492">
        <v>-0.88</v>
      </c>
      <c r="F492" s="7">
        <v>9531</v>
      </c>
      <c r="G492" t="s">
        <v>114</v>
      </c>
      <c r="H492">
        <v>0</v>
      </c>
      <c r="I492" t="s">
        <v>288</v>
      </c>
      <c r="J492" t="s">
        <v>289</v>
      </c>
      <c r="K492" t="s">
        <v>295</v>
      </c>
      <c r="L492" s="36">
        <v>6218</v>
      </c>
      <c r="M492">
        <v>43</v>
      </c>
      <c r="N492" s="66">
        <v>7.0000000000000001E-3</v>
      </c>
      <c r="O492" s="36">
        <v>6175</v>
      </c>
      <c r="P492" s="66">
        <v>6.8999999999999999E-3</v>
      </c>
      <c r="Q492" s="36">
        <v>6098</v>
      </c>
      <c r="R492" s="36">
        <v>6255</v>
      </c>
      <c r="S492" s="36">
        <v>6033</v>
      </c>
      <c r="T492" s="66">
        <v>1.9599999999999999E-2</v>
      </c>
      <c r="U492" s="66">
        <v>1.1000000000000001E-3</v>
      </c>
      <c r="V492" s="66">
        <v>-5.8999999999999999E-3</v>
      </c>
      <c r="W492" s="66">
        <v>3.0599999999999999E-2</v>
      </c>
      <c r="X492" s="1">
        <v>587400</v>
      </c>
      <c r="Y492" s="1">
        <v>3634520</v>
      </c>
      <c r="Z492" s="1">
        <v>2082776</v>
      </c>
      <c r="AA492" t="s">
        <v>510</v>
      </c>
      <c r="AB492" t="s">
        <v>571</v>
      </c>
      <c r="AC492">
        <v>15.13</v>
      </c>
      <c r="AD492">
        <v>1.2</v>
      </c>
      <c r="AE492">
        <v>1.93</v>
      </c>
      <c r="AF492" t="s">
        <v>230</v>
      </c>
      <c r="AG492" s="1">
        <v>24500</v>
      </c>
      <c r="AH492" s="36">
        <v>6219</v>
      </c>
      <c r="AI492" s="1">
        <v>1000</v>
      </c>
      <c r="AJ492" s="36">
        <v>6216</v>
      </c>
      <c r="AK492">
        <v>400</v>
      </c>
      <c r="AL492" s="2">
        <v>0.625</v>
      </c>
      <c r="AN492" t="s">
        <v>298</v>
      </c>
      <c r="AO492" t="s">
        <v>509</v>
      </c>
      <c r="AQ492" t="str">
        <f t="shared" si="7"/>
        <v/>
      </c>
    </row>
    <row r="493" spans="1:43">
      <c r="A493" s="8">
        <v>46175</v>
      </c>
      <c r="B493">
        <v>3913.63</v>
      </c>
      <c r="C493">
        <v>-0.69</v>
      </c>
      <c r="D493">
        <v>66490</v>
      </c>
      <c r="E493">
        <v>-0.88</v>
      </c>
      <c r="F493" s="7">
        <v>9882</v>
      </c>
      <c r="G493" t="s">
        <v>115</v>
      </c>
      <c r="H493">
        <v>0</v>
      </c>
      <c r="I493" t="s">
        <v>288</v>
      </c>
      <c r="J493" t="s">
        <v>289</v>
      </c>
      <c r="K493" t="s">
        <v>295</v>
      </c>
      <c r="L493" s="36">
        <v>1635</v>
      </c>
      <c r="M493">
        <v>14</v>
      </c>
      <c r="N493" s="66">
        <v>8.6E-3</v>
      </c>
      <c r="O493" s="36">
        <v>1621</v>
      </c>
      <c r="P493" s="66">
        <v>8.6E-3</v>
      </c>
      <c r="Q493" s="36">
        <v>1612</v>
      </c>
      <c r="R493" s="36">
        <v>1640</v>
      </c>
      <c r="S493" s="36">
        <v>1601</v>
      </c>
      <c r="T493" s="66">
        <v>1.4200000000000001E-2</v>
      </c>
      <c r="U493" s="66">
        <v>5.9999999999999995E-4</v>
      </c>
      <c r="V493" s="66">
        <v>-3.0000000000000001E-3</v>
      </c>
      <c r="W493" s="66">
        <v>2.12E-2</v>
      </c>
      <c r="X493" s="1">
        <v>147100</v>
      </c>
      <c r="Y493" s="1">
        <v>239436</v>
      </c>
      <c r="Z493" s="1">
        <v>140644</v>
      </c>
      <c r="AA493" t="s">
        <v>512</v>
      </c>
      <c r="AB493" t="s">
        <v>513</v>
      </c>
      <c r="AC493">
        <v>10.65</v>
      </c>
      <c r="AD493">
        <v>1.1299999999999999</v>
      </c>
      <c r="AE493">
        <v>4.16</v>
      </c>
      <c r="AF493" t="s">
        <v>230</v>
      </c>
      <c r="AG493" s="1">
        <v>37700</v>
      </c>
      <c r="AH493" s="36">
        <v>1636</v>
      </c>
      <c r="AI493" s="1">
        <v>1300</v>
      </c>
      <c r="AJ493" s="36">
        <v>1634</v>
      </c>
      <c r="AK493">
        <v>700</v>
      </c>
      <c r="AL493" s="2">
        <v>0.62430555555555556</v>
      </c>
      <c r="AM493" s="3">
        <v>46150</v>
      </c>
      <c r="AN493" t="s">
        <v>298</v>
      </c>
      <c r="AO493" t="s">
        <v>322</v>
      </c>
      <c r="AQ493" t="str">
        <f t="shared" si="7"/>
        <v/>
      </c>
    </row>
    <row r="494" spans="1:43">
      <c r="A494" s="8">
        <v>46175</v>
      </c>
      <c r="B494">
        <v>3913.63</v>
      </c>
      <c r="C494">
        <v>-0.69</v>
      </c>
      <c r="D494">
        <v>66490</v>
      </c>
      <c r="E494">
        <v>-0.88</v>
      </c>
      <c r="F494" s="7">
        <v>6502</v>
      </c>
      <c r="I494" t="s">
        <v>514</v>
      </c>
      <c r="P494" t="s">
        <v>230</v>
      </c>
      <c r="T494" t="s">
        <v>230</v>
      </c>
      <c r="U494" t="s">
        <v>230</v>
      </c>
      <c r="V494" t="s">
        <v>230</v>
      </c>
      <c r="W494" t="s">
        <v>230</v>
      </c>
      <c r="AF494" t="s">
        <v>230</v>
      </c>
      <c r="AG494" t="s">
        <v>230</v>
      </c>
      <c r="AO494" t="s">
        <v>515</v>
      </c>
      <c r="AQ494" t="str">
        <f t="shared" si="7"/>
        <v/>
      </c>
    </row>
    <row r="495" spans="1:43">
      <c r="A495" s="8">
        <v>46175</v>
      </c>
      <c r="B495">
        <v>3913.63</v>
      </c>
      <c r="C495">
        <v>-0.69</v>
      </c>
      <c r="D495">
        <v>66490</v>
      </c>
      <c r="E495">
        <v>-0.88</v>
      </c>
      <c r="F495" s="7">
        <v>5759</v>
      </c>
      <c r="I495" t="s">
        <v>514</v>
      </c>
      <c r="P495" t="s">
        <v>230</v>
      </c>
      <c r="T495" t="s">
        <v>230</v>
      </c>
      <c r="U495" t="s">
        <v>230</v>
      </c>
      <c r="V495" t="s">
        <v>230</v>
      </c>
      <c r="W495" t="s">
        <v>230</v>
      </c>
      <c r="AF495" t="s">
        <v>230</v>
      </c>
      <c r="AG495" t="s">
        <v>230</v>
      </c>
      <c r="AO495" t="s">
        <v>515</v>
      </c>
      <c r="AQ495" t="str">
        <f t="shared" si="7"/>
        <v/>
      </c>
    </row>
    <row r="496" spans="1:43">
      <c r="A496" s="8">
        <v>46175</v>
      </c>
      <c r="B496">
        <v>3913.63</v>
      </c>
      <c r="C496">
        <v>-0.69</v>
      </c>
      <c r="D496">
        <v>66490</v>
      </c>
      <c r="E496">
        <v>-0.88</v>
      </c>
      <c r="AQ496" t="str">
        <f t="shared" si="7"/>
        <v/>
      </c>
    </row>
    <row r="497" spans="1:43">
      <c r="AQ497" t="str">
        <f t="shared" si="7"/>
        <v/>
      </c>
    </row>
    <row r="498" spans="1:43">
      <c r="AQ498" t="str">
        <f t="shared" si="7"/>
        <v/>
      </c>
    </row>
    <row r="499" spans="1:43">
      <c r="B499">
        <v>4044.96</v>
      </c>
      <c r="C499">
        <v>-0.56999999999999995</v>
      </c>
      <c r="D499" s="1"/>
      <c r="E499" s="6"/>
      <c r="AQ499" t="str">
        <f t="shared" si="7"/>
        <v/>
      </c>
    </row>
    <row r="500" spans="1:43">
      <c r="A500" s="8" t="s">
        <v>0</v>
      </c>
      <c r="B500" t="s">
        <v>116</v>
      </c>
      <c r="C500" t="s">
        <v>1</v>
      </c>
      <c r="D500" t="s">
        <v>2</v>
      </c>
      <c r="E500" t="s">
        <v>3</v>
      </c>
      <c r="F500" s="7" t="s">
        <v>4</v>
      </c>
      <c r="G500" t="s">
        <v>5</v>
      </c>
      <c r="H500" t="s">
        <v>268</v>
      </c>
      <c r="I500" t="s">
        <v>269</v>
      </c>
      <c r="J500" t="s">
        <v>270</v>
      </c>
      <c r="K500" t="s">
        <v>271</v>
      </c>
      <c r="L500" t="s">
        <v>6</v>
      </c>
      <c r="M500" t="s">
        <v>7</v>
      </c>
      <c r="N500" t="s">
        <v>8</v>
      </c>
      <c r="O500" t="s">
        <v>9</v>
      </c>
      <c r="P500" t="s">
        <v>272</v>
      </c>
      <c r="Q500" t="s">
        <v>10</v>
      </c>
      <c r="R500" t="s">
        <v>11</v>
      </c>
      <c r="S500" t="s">
        <v>12</v>
      </c>
      <c r="T500" t="s">
        <v>273</v>
      </c>
      <c r="U500" t="s">
        <v>274</v>
      </c>
      <c r="V500" t="s">
        <v>275</v>
      </c>
      <c r="W500" t="s">
        <v>276</v>
      </c>
      <c r="X500" t="s">
        <v>13</v>
      </c>
      <c r="Y500" t="s">
        <v>277</v>
      </c>
      <c r="Z500" t="s">
        <v>278</v>
      </c>
      <c r="AA500" t="s">
        <v>14</v>
      </c>
      <c r="AB500" t="s">
        <v>15</v>
      </c>
      <c r="AC500" t="s">
        <v>279</v>
      </c>
      <c r="AD500" t="s">
        <v>280</v>
      </c>
      <c r="AE500" t="s">
        <v>281</v>
      </c>
      <c r="AF500" t="s">
        <v>282</v>
      </c>
      <c r="AG500" t="s">
        <v>283</v>
      </c>
      <c r="AH500" t="s">
        <v>284</v>
      </c>
      <c r="AI500" t="s">
        <v>16</v>
      </c>
      <c r="AJ500" t="s">
        <v>17</v>
      </c>
      <c r="AK500" t="s">
        <v>18</v>
      </c>
      <c r="AL500" t="s">
        <v>19</v>
      </c>
      <c r="AM500" t="s">
        <v>20</v>
      </c>
      <c r="AN500" t="s">
        <v>285</v>
      </c>
      <c r="AO500" t="s">
        <v>286</v>
      </c>
      <c r="AQ500" t="str">
        <f t="shared" si="7"/>
        <v/>
      </c>
    </row>
    <row r="501" spans="1:43">
      <c r="A501" s="8">
        <v>46177</v>
      </c>
      <c r="B501">
        <v>3950.37</v>
      </c>
      <c r="C501">
        <v>-1.1499999999999999</v>
      </c>
      <c r="D501">
        <v>67400</v>
      </c>
      <c r="E501">
        <v>-1.69</v>
      </c>
      <c r="F501" s="7">
        <v>1605</v>
      </c>
      <c r="G501" t="s">
        <v>21</v>
      </c>
      <c r="H501">
        <v>0</v>
      </c>
      <c r="I501" t="s">
        <v>288</v>
      </c>
      <c r="J501" t="s">
        <v>289</v>
      </c>
      <c r="K501" t="s">
        <v>295</v>
      </c>
      <c r="L501" s="36">
        <v>3634</v>
      </c>
      <c r="M501">
        <v>-73</v>
      </c>
      <c r="N501" s="66">
        <v>-1.9699999999999999E-2</v>
      </c>
      <c r="O501" s="36">
        <v>3707</v>
      </c>
      <c r="P501" s="66">
        <v>-1.9599999999999999E-2</v>
      </c>
      <c r="Q501" s="36">
        <v>3646</v>
      </c>
      <c r="R501" s="36">
        <v>3660</v>
      </c>
      <c r="S501" s="36">
        <v>3585</v>
      </c>
      <c r="T501" s="66">
        <v>-3.2000000000000002E-3</v>
      </c>
      <c r="U501" s="66">
        <v>6.8999999999999999E-3</v>
      </c>
      <c r="V501" s="66">
        <v>-7.1000000000000004E-3</v>
      </c>
      <c r="W501" s="66">
        <v>1.3599999999999999E-2</v>
      </c>
      <c r="X501" s="1">
        <v>2585500</v>
      </c>
      <c r="Y501" s="1">
        <v>9360901</v>
      </c>
      <c r="Z501" s="1">
        <v>4575700</v>
      </c>
      <c r="AA501" t="s">
        <v>291</v>
      </c>
      <c r="AB501" t="s">
        <v>292</v>
      </c>
      <c r="AC501">
        <v>9.3800000000000008</v>
      </c>
      <c r="AD501">
        <v>0.89</v>
      </c>
      <c r="AE501">
        <v>2.97</v>
      </c>
      <c r="AF501" t="s">
        <v>230</v>
      </c>
      <c r="AG501" s="1">
        <v>76200</v>
      </c>
      <c r="AH501" s="36">
        <v>3634</v>
      </c>
      <c r="AI501" s="1">
        <v>400</v>
      </c>
      <c r="AJ501" s="36">
        <v>3633</v>
      </c>
      <c r="AK501" s="1">
        <v>1200</v>
      </c>
      <c r="AL501" s="2">
        <v>0.625</v>
      </c>
      <c r="AM501" s="3">
        <v>46155</v>
      </c>
      <c r="AN501" t="s">
        <v>293</v>
      </c>
      <c r="AO501" t="s">
        <v>294</v>
      </c>
      <c r="AQ501" t="str">
        <f t="shared" si="7"/>
        <v/>
      </c>
    </row>
    <row r="502" spans="1:43">
      <c r="A502" s="8">
        <v>46177</v>
      </c>
      <c r="B502">
        <v>3950.37</v>
      </c>
      <c r="C502">
        <v>-1.1499999999999999</v>
      </c>
      <c r="D502">
        <v>67400</v>
      </c>
      <c r="E502">
        <v>-1.69</v>
      </c>
      <c r="F502" s="7">
        <v>1833</v>
      </c>
      <c r="G502" t="s">
        <v>24</v>
      </c>
      <c r="H502">
        <v>0</v>
      </c>
      <c r="I502" t="s">
        <v>288</v>
      </c>
      <c r="J502" t="s">
        <v>289</v>
      </c>
      <c r="K502" t="s">
        <v>295</v>
      </c>
      <c r="L502" s="36">
        <v>5500</v>
      </c>
      <c r="M502">
        <v>-50</v>
      </c>
      <c r="N502" s="66">
        <v>-8.9999999999999993E-3</v>
      </c>
      <c r="O502" s="36">
        <v>5550</v>
      </c>
      <c r="P502" s="66">
        <v>-8.9999999999999993E-3</v>
      </c>
      <c r="Q502" s="36">
        <v>5550</v>
      </c>
      <c r="R502" s="36">
        <v>5560</v>
      </c>
      <c r="S502" s="36">
        <v>5460</v>
      </c>
      <c r="T502" s="66">
        <v>-8.9999999999999993E-3</v>
      </c>
      <c r="U502" s="66">
        <v>3.5999999999999999E-3</v>
      </c>
      <c r="V502" s="66">
        <v>-1.0699999999999999E-2</v>
      </c>
      <c r="W502" s="66">
        <v>7.3000000000000001E-3</v>
      </c>
      <c r="X502" s="1">
        <v>91100</v>
      </c>
      <c r="Y502" s="1">
        <v>501587</v>
      </c>
      <c r="Z502" s="1">
        <v>212658</v>
      </c>
      <c r="AA502" t="s">
        <v>296</v>
      </c>
      <c r="AB502" t="s">
        <v>572</v>
      </c>
      <c r="AC502">
        <v>12.81</v>
      </c>
      <c r="AD502">
        <v>1</v>
      </c>
      <c r="AE502">
        <v>5.45</v>
      </c>
      <c r="AF502" t="s">
        <v>230</v>
      </c>
      <c r="AG502" s="1">
        <v>12900</v>
      </c>
      <c r="AH502" s="36">
        <v>5510</v>
      </c>
      <c r="AI502" s="1">
        <v>2600</v>
      </c>
      <c r="AJ502" s="36">
        <v>5490</v>
      </c>
      <c r="AK502" s="1">
        <v>1500</v>
      </c>
      <c r="AL502" s="2">
        <v>0.62291666666666667</v>
      </c>
      <c r="AM502" s="3">
        <v>46157</v>
      </c>
      <c r="AN502" t="s">
        <v>298</v>
      </c>
      <c r="AO502" t="s">
        <v>299</v>
      </c>
      <c r="AQ502" t="str">
        <f t="shared" si="7"/>
        <v/>
      </c>
    </row>
    <row r="503" spans="1:43">
      <c r="A503" s="8">
        <v>46177</v>
      </c>
      <c r="B503">
        <v>3950.37</v>
      </c>
      <c r="C503">
        <v>-1.1499999999999999</v>
      </c>
      <c r="D503">
        <v>67400</v>
      </c>
      <c r="E503">
        <v>-1.69</v>
      </c>
      <c r="F503" s="7">
        <v>1911</v>
      </c>
      <c r="G503" t="s">
        <v>25</v>
      </c>
      <c r="H503">
        <v>0</v>
      </c>
      <c r="I503" t="s">
        <v>288</v>
      </c>
      <c r="J503" t="s">
        <v>289</v>
      </c>
      <c r="K503" t="s">
        <v>290</v>
      </c>
      <c r="L503" s="36">
        <v>1288</v>
      </c>
      <c r="M503">
        <v>-11.5</v>
      </c>
      <c r="N503" s="66">
        <v>-8.8000000000000005E-3</v>
      </c>
      <c r="O503" s="36">
        <v>1299.5</v>
      </c>
      <c r="P503" s="66">
        <v>-8.8000000000000005E-3</v>
      </c>
      <c r="Q503" s="36">
        <v>1290.5</v>
      </c>
      <c r="R503" s="36">
        <v>1302.5</v>
      </c>
      <c r="S503" s="36">
        <v>1283</v>
      </c>
      <c r="T503" s="66">
        <v>-1.9E-3</v>
      </c>
      <c r="U503" s="66">
        <v>1.9E-3</v>
      </c>
      <c r="V503" s="66">
        <v>-1.11E-2</v>
      </c>
      <c r="W503" s="66">
        <v>3.8E-3</v>
      </c>
      <c r="X503" s="1">
        <v>2259700</v>
      </c>
      <c r="Y503" s="1">
        <v>2916236</v>
      </c>
      <c r="Z503" s="1">
        <v>796713</v>
      </c>
      <c r="AA503" t="s">
        <v>300</v>
      </c>
      <c r="AB503" t="s">
        <v>301</v>
      </c>
      <c r="AC503">
        <v>8.1999999999999993</v>
      </c>
      <c r="AD503">
        <v>0.78</v>
      </c>
      <c r="AE503">
        <v>3.88</v>
      </c>
      <c r="AF503" t="s">
        <v>230</v>
      </c>
      <c r="AG503" s="1">
        <v>311400</v>
      </c>
      <c r="AH503" s="36">
        <v>1288</v>
      </c>
      <c r="AI503" s="1">
        <v>5500</v>
      </c>
      <c r="AJ503" s="36">
        <v>1287.5</v>
      </c>
      <c r="AK503" s="1">
        <v>9600</v>
      </c>
      <c r="AL503" s="2">
        <v>0.62430555555555556</v>
      </c>
      <c r="AM503" s="3">
        <v>46149</v>
      </c>
      <c r="AN503" t="s">
        <v>293</v>
      </c>
      <c r="AO503" t="s">
        <v>299</v>
      </c>
      <c r="AQ503" t="str">
        <f t="shared" si="7"/>
        <v/>
      </c>
    </row>
    <row r="504" spans="1:43">
      <c r="A504" s="8">
        <v>46177</v>
      </c>
      <c r="B504">
        <v>3950.37</v>
      </c>
      <c r="C504">
        <v>-1.1499999999999999</v>
      </c>
      <c r="D504">
        <v>67400</v>
      </c>
      <c r="E504">
        <v>-1.69</v>
      </c>
      <c r="F504" s="7">
        <v>1925</v>
      </c>
      <c r="G504" t="s">
        <v>26</v>
      </c>
      <c r="H504">
        <v>0</v>
      </c>
      <c r="I504" t="s">
        <v>288</v>
      </c>
      <c r="J504" t="s">
        <v>289</v>
      </c>
      <c r="K504" t="s">
        <v>295</v>
      </c>
      <c r="L504" s="36">
        <v>4235</v>
      </c>
      <c r="M504">
        <v>-30</v>
      </c>
      <c r="N504" s="66">
        <v>-7.0000000000000001E-3</v>
      </c>
      <c r="O504" s="36">
        <v>4265</v>
      </c>
      <c r="P504" s="66">
        <v>-7.0000000000000001E-3</v>
      </c>
      <c r="Q504" s="36">
        <v>4218</v>
      </c>
      <c r="R504" s="36">
        <v>4276</v>
      </c>
      <c r="S504" s="36">
        <v>4208</v>
      </c>
      <c r="T504" s="66">
        <v>4.0000000000000001E-3</v>
      </c>
      <c r="U504" s="66">
        <v>-8.0999999999999996E-3</v>
      </c>
      <c r="V504" s="66">
        <v>-9.4999999999999998E-3</v>
      </c>
      <c r="W504" s="66">
        <v>6.4000000000000003E-3</v>
      </c>
      <c r="X504" s="1">
        <v>1583600</v>
      </c>
      <c r="Y504" s="1">
        <v>6720697</v>
      </c>
      <c r="Z504" s="1">
        <v>2793559</v>
      </c>
      <c r="AA504" t="s">
        <v>302</v>
      </c>
      <c r="AB504" t="s">
        <v>573</v>
      </c>
      <c r="AC504">
        <v>11.55</v>
      </c>
      <c r="AD504">
        <v>0.9</v>
      </c>
      <c r="AE504">
        <v>4.16</v>
      </c>
      <c r="AF504" t="s">
        <v>230</v>
      </c>
      <c r="AG504" s="1">
        <v>64000</v>
      </c>
      <c r="AH504" s="36">
        <v>4236</v>
      </c>
      <c r="AI504" s="1">
        <v>1600</v>
      </c>
      <c r="AJ504" s="36">
        <v>4235</v>
      </c>
      <c r="AK504" s="1">
        <v>1300</v>
      </c>
      <c r="AL504" s="2">
        <v>0.62430555555555556</v>
      </c>
      <c r="AM504" s="3">
        <v>46155</v>
      </c>
      <c r="AN504" t="s">
        <v>298</v>
      </c>
      <c r="AO504" t="s">
        <v>299</v>
      </c>
      <c r="AQ504" t="str">
        <f t="shared" si="7"/>
        <v/>
      </c>
    </row>
    <row r="505" spans="1:43">
      <c r="A505" s="8">
        <v>46177</v>
      </c>
      <c r="B505">
        <v>3950.37</v>
      </c>
      <c r="C505">
        <v>-1.1499999999999999</v>
      </c>
      <c r="D505">
        <v>67400</v>
      </c>
      <c r="E505">
        <v>-1.69</v>
      </c>
      <c r="F505" s="7">
        <v>1928</v>
      </c>
      <c r="G505" t="s">
        <v>27</v>
      </c>
      <c r="H505">
        <v>0</v>
      </c>
      <c r="I505" t="s">
        <v>288</v>
      </c>
      <c r="J505" t="s">
        <v>289</v>
      </c>
      <c r="K505" t="s">
        <v>290</v>
      </c>
      <c r="L505" s="36">
        <v>3306</v>
      </c>
      <c r="M505">
        <v>25</v>
      </c>
      <c r="N505" s="66">
        <v>7.6E-3</v>
      </c>
      <c r="O505" s="36">
        <v>3281</v>
      </c>
      <c r="P505" s="66">
        <v>7.6E-3</v>
      </c>
      <c r="Q505" s="36">
        <v>3235</v>
      </c>
      <c r="R505" s="36">
        <v>3326</v>
      </c>
      <c r="S505" s="36">
        <v>3209</v>
      </c>
      <c r="T505" s="66">
        <v>2.1899999999999999E-2</v>
      </c>
      <c r="U505" s="66">
        <v>4.7999999999999996E-3</v>
      </c>
      <c r="V505" s="66">
        <v>-6.0000000000000001E-3</v>
      </c>
      <c r="W505" s="66">
        <v>3.0200000000000001E-2</v>
      </c>
      <c r="X505" s="1">
        <v>5849900</v>
      </c>
      <c r="Y505" s="1">
        <v>19015986</v>
      </c>
      <c r="Z505" s="1">
        <v>2154141</v>
      </c>
      <c r="AA505" t="s">
        <v>304</v>
      </c>
      <c r="AB505" t="s">
        <v>574</v>
      </c>
      <c r="AC505">
        <v>9.83</v>
      </c>
      <c r="AD505">
        <v>1</v>
      </c>
      <c r="AE505">
        <v>4.3899999999999997</v>
      </c>
      <c r="AF505" t="s">
        <v>230</v>
      </c>
      <c r="AG505" s="1">
        <v>217500</v>
      </c>
      <c r="AH505" s="36">
        <v>3307</v>
      </c>
      <c r="AI505" s="1">
        <v>900</v>
      </c>
      <c r="AJ505" s="36">
        <v>3306</v>
      </c>
      <c r="AK505" s="1">
        <v>200</v>
      </c>
      <c r="AL505" s="2">
        <v>0.625</v>
      </c>
      <c r="AM505" s="3">
        <v>46177</v>
      </c>
      <c r="AN505" t="s">
        <v>306</v>
      </c>
      <c r="AO505" t="s">
        <v>299</v>
      </c>
      <c r="AQ505" t="str">
        <f t="shared" si="7"/>
        <v/>
      </c>
    </row>
    <row r="506" spans="1:43">
      <c r="A506" s="8">
        <v>46177</v>
      </c>
      <c r="B506">
        <v>3950.37</v>
      </c>
      <c r="C506">
        <v>-1.1499999999999999</v>
      </c>
      <c r="D506">
        <v>67400</v>
      </c>
      <c r="E506">
        <v>-1.69</v>
      </c>
      <c r="F506" s="7">
        <v>1929</v>
      </c>
      <c r="G506" t="s">
        <v>28</v>
      </c>
      <c r="H506">
        <v>0</v>
      </c>
      <c r="I506" t="s">
        <v>288</v>
      </c>
      <c r="J506" t="s">
        <v>289</v>
      </c>
      <c r="K506" t="s">
        <v>290</v>
      </c>
      <c r="L506" s="36">
        <v>1094</v>
      </c>
      <c r="M506">
        <v>-2</v>
      </c>
      <c r="N506" s="66">
        <v>-1.8E-3</v>
      </c>
      <c r="O506" s="36">
        <v>1096</v>
      </c>
      <c r="P506" s="66">
        <v>-1.8E-3</v>
      </c>
      <c r="Q506" s="36">
        <v>1092</v>
      </c>
      <c r="R506" s="36">
        <v>1098</v>
      </c>
      <c r="S506" s="36">
        <v>1083</v>
      </c>
      <c r="T506" s="66">
        <v>1.8E-3</v>
      </c>
      <c r="U506" s="66">
        <v>5.4999999999999997E-3</v>
      </c>
      <c r="V506" s="66">
        <v>-3.5999999999999999E-3</v>
      </c>
      <c r="W506" s="66">
        <v>1.01E-2</v>
      </c>
      <c r="X506" s="1">
        <v>69600</v>
      </c>
      <c r="Y506" s="1">
        <v>75912</v>
      </c>
      <c r="Z506" s="1">
        <v>45701</v>
      </c>
      <c r="AA506" t="s">
        <v>307</v>
      </c>
      <c r="AB506" t="s">
        <v>575</v>
      </c>
      <c r="AC506">
        <v>12.34</v>
      </c>
      <c r="AD506">
        <v>1.21</v>
      </c>
      <c r="AE506">
        <v>4.57</v>
      </c>
      <c r="AF506" t="s">
        <v>230</v>
      </c>
      <c r="AG506" s="1">
        <v>14900</v>
      </c>
      <c r="AH506" s="36">
        <v>1094</v>
      </c>
      <c r="AI506">
        <v>500</v>
      </c>
      <c r="AJ506" s="36">
        <v>1093</v>
      </c>
      <c r="AK506">
        <v>800</v>
      </c>
      <c r="AL506" s="2">
        <v>0.62430555555555556</v>
      </c>
      <c r="AM506" s="3">
        <v>46153</v>
      </c>
      <c r="AN506" t="s">
        <v>298</v>
      </c>
      <c r="AO506" t="s">
        <v>299</v>
      </c>
      <c r="AQ506" t="str">
        <f t="shared" si="7"/>
        <v/>
      </c>
    </row>
    <row r="507" spans="1:43">
      <c r="A507" s="8">
        <v>46177</v>
      </c>
      <c r="B507">
        <v>3950.37</v>
      </c>
      <c r="C507">
        <v>-1.1499999999999999</v>
      </c>
      <c r="D507">
        <v>67400</v>
      </c>
      <c r="E507">
        <v>-1.69</v>
      </c>
      <c r="F507" s="7">
        <v>1963</v>
      </c>
      <c r="G507" t="s">
        <v>29</v>
      </c>
      <c r="H507">
        <v>0</v>
      </c>
      <c r="I507" t="s">
        <v>288</v>
      </c>
      <c r="J507" t="s">
        <v>289</v>
      </c>
      <c r="K507" t="s">
        <v>295</v>
      </c>
      <c r="L507" s="36">
        <v>2581</v>
      </c>
      <c r="M507">
        <v>-77.5</v>
      </c>
      <c r="N507" s="66">
        <v>-2.92E-2</v>
      </c>
      <c r="O507" s="36">
        <v>2658.5</v>
      </c>
      <c r="P507" s="66">
        <v>-2.9100000000000001E-2</v>
      </c>
      <c r="Q507" s="36">
        <v>2641.5</v>
      </c>
      <c r="R507" s="36">
        <v>2647</v>
      </c>
      <c r="S507" s="36">
        <v>2580.5</v>
      </c>
      <c r="T507" s="66">
        <v>-2.29E-2</v>
      </c>
      <c r="U507" s="66">
        <v>-1.0699999999999999E-2</v>
      </c>
      <c r="V507" s="66">
        <v>-2.4899999999999999E-2</v>
      </c>
      <c r="W507" s="66">
        <v>1E-4</v>
      </c>
      <c r="X507" s="1">
        <v>744400</v>
      </c>
      <c r="Y507" s="1">
        <v>1940535</v>
      </c>
      <c r="Z507" s="1">
        <v>630520</v>
      </c>
      <c r="AA507" t="s">
        <v>309</v>
      </c>
      <c r="AB507" t="s">
        <v>310</v>
      </c>
      <c r="AC507">
        <v>13.56</v>
      </c>
      <c r="AD507">
        <v>1.45</v>
      </c>
      <c r="AE507">
        <v>2.0099999999999998</v>
      </c>
      <c r="AF507" t="s">
        <v>230</v>
      </c>
      <c r="AG507" s="1">
        <v>38600</v>
      </c>
      <c r="AH507" s="36">
        <v>2581.5</v>
      </c>
      <c r="AI507">
        <v>300</v>
      </c>
      <c r="AJ507" s="36">
        <v>2580</v>
      </c>
      <c r="AK507" s="1">
        <v>3600</v>
      </c>
      <c r="AL507" s="2">
        <v>0.625</v>
      </c>
      <c r="AM507" s="3">
        <v>46156</v>
      </c>
      <c r="AN507" t="s">
        <v>298</v>
      </c>
      <c r="AO507" t="s">
        <v>299</v>
      </c>
      <c r="AQ507" t="str">
        <f t="shared" si="7"/>
        <v/>
      </c>
    </row>
    <row r="508" spans="1:43">
      <c r="A508" s="8">
        <v>46177</v>
      </c>
      <c r="B508">
        <v>3950.37</v>
      </c>
      <c r="C508">
        <v>-1.1499999999999999</v>
      </c>
      <c r="D508">
        <v>67400</v>
      </c>
      <c r="E508">
        <v>-1.69</v>
      </c>
      <c r="F508" s="7">
        <v>2124</v>
      </c>
      <c r="G508" t="s">
        <v>30</v>
      </c>
      <c r="H508">
        <v>0</v>
      </c>
      <c r="I508" t="s">
        <v>288</v>
      </c>
      <c r="J508" t="s">
        <v>289</v>
      </c>
      <c r="K508" t="s">
        <v>295</v>
      </c>
      <c r="L508">
        <v>845</v>
      </c>
      <c r="M508">
        <v>-16</v>
      </c>
      <c r="N508" s="66">
        <v>-1.8599999999999998E-2</v>
      </c>
      <c r="O508">
        <v>861</v>
      </c>
      <c r="P508" s="66">
        <v>-1.8499999999999999E-2</v>
      </c>
      <c r="Q508">
        <v>851</v>
      </c>
      <c r="R508">
        <v>858</v>
      </c>
      <c r="S508">
        <v>845</v>
      </c>
      <c r="T508" s="66">
        <v>-7.0000000000000001E-3</v>
      </c>
      <c r="U508" s="66">
        <v>-8.2000000000000007E-3</v>
      </c>
      <c r="V508" s="66">
        <v>-1.5100000000000001E-2</v>
      </c>
      <c r="W508" s="66">
        <v>0</v>
      </c>
      <c r="X508" s="1">
        <v>213400</v>
      </c>
      <c r="Y508" s="1">
        <v>181481</v>
      </c>
      <c r="Z508" s="1">
        <v>139895</v>
      </c>
      <c r="AA508" t="s">
        <v>311</v>
      </c>
      <c r="AB508" t="s">
        <v>312</v>
      </c>
      <c r="AC508">
        <v>15.61</v>
      </c>
      <c r="AD508">
        <v>5.98</v>
      </c>
      <c r="AE508">
        <v>4.5</v>
      </c>
      <c r="AF508" t="s">
        <v>230</v>
      </c>
      <c r="AG508" s="1">
        <v>87600</v>
      </c>
      <c r="AH508">
        <v>846</v>
      </c>
      <c r="AI508" s="1">
        <v>1300</v>
      </c>
      <c r="AJ508">
        <v>845</v>
      </c>
      <c r="AK508" s="1">
        <v>6100</v>
      </c>
      <c r="AL508" s="2">
        <v>0.62152777777777779</v>
      </c>
      <c r="AM508" s="3">
        <v>46155</v>
      </c>
      <c r="AN508" t="s">
        <v>293</v>
      </c>
      <c r="AO508" t="s">
        <v>313</v>
      </c>
      <c r="AQ508" t="str">
        <f t="shared" si="7"/>
        <v/>
      </c>
    </row>
    <row r="509" spans="1:43">
      <c r="A509" s="8">
        <v>46177</v>
      </c>
      <c r="B509">
        <v>3950.37</v>
      </c>
      <c r="C509">
        <v>-1.1499999999999999</v>
      </c>
      <c r="D509">
        <v>67400</v>
      </c>
      <c r="E509">
        <v>-1.69</v>
      </c>
      <c r="F509" s="7">
        <v>2162</v>
      </c>
      <c r="G509" t="s">
        <v>31</v>
      </c>
      <c r="H509">
        <v>0</v>
      </c>
      <c r="I509" t="s">
        <v>314</v>
      </c>
      <c r="J509" t="s">
        <v>289</v>
      </c>
      <c r="K509" t="s">
        <v>295</v>
      </c>
      <c r="L509">
        <v>538</v>
      </c>
      <c r="M509">
        <v>0</v>
      </c>
      <c r="N509" s="66">
        <v>0</v>
      </c>
      <c r="O509">
        <v>538</v>
      </c>
      <c r="P509" s="66">
        <v>0</v>
      </c>
      <c r="Q509">
        <v>538</v>
      </c>
      <c r="R509">
        <v>539</v>
      </c>
      <c r="S509">
        <v>538</v>
      </c>
      <c r="T509" s="66">
        <v>0</v>
      </c>
      <c r="U509" s="66">
        <v>0</v>
      </c>
      <c r="V509" s="66">
        <v>-1.8E-3</v>
      </c>
      <c r="W509" s="66">
        <v>0</v>
      </c>
      <c r="X509" s="1">
        <v>180600</v>
      </c>
      <c r="Y509" s="1">
        <v>97168</v>
      </c>
      <c r="Z509" s="1">
        <v>11626</v>
      </c>
      <c r="AA509" t="s">
        <v>576</v>
      </c>
      <c r="AB509" t="s">
        <v>316</v>
      </c>
      <c r="AC509">
        <v>31.27</v>
      </c>
      <c r="AD509">
        <v>2.04</v>
      </c>
      <c r="AE509">
        <v>0</v>
      </c>
      <c r="AF509" t="s">
        <v>230</v>
      </c>
      <c r="AG509" s="1">
        <v>9200</v>
      </c>
      <c r="AH509">
        <v>539</v>
      </c>
      <c r="AI509" s="1">
        <v>1073900</v>
      </c>
      <c r="AJ509">
        <v>538</v>
      </c>
      <c r="AK509" s="1">
        <v>3940000</v>
      </c>
      <c r="AL509" s="2">
        <v>0.61805555555555558</v>
      </c>
      <c r="AM509" s="3">
        <v>46154</v>
      </c>
      <c r="AN509" t="s">
        <v>298</v>
      </c>
      <c r="AO509" t="s">
        <v>313</v>
      </c>
      <c r="AQ509" t="str">
        <f t="shared" si="7"/>
        <v/>
      </c>
    </row>
    <row r="510" spans="1:43">
      <c r="A510" s="8">
        <v>46177</v>
      </c>
      <c r="B510">
        <v>3950.37</v>
      </c>
      <c r="C510">
        <v>-1.1499999999999999</v>
      </c>
      <c r="D510">
        <v>67400</v>
      </c>
      <c r="E510">
        <v>-1.69</v>
      </c>
      <c r="F510" s="7">
        <v>2229</v>
      </c>
      <c r="G510" t="s">
        <v>32</v>
      </c>
      <c r="H510">
        <v>0</v>
      </c>
      <c r="I510" t="s">
        <v>288</v>
      </c>
      <c r="J510" t="s">
        <v>289</v>
      </c>
      <c r="K510" t="s">
        <v>290</v>
      </c>
      <c r="L510" s="36">
        <v>2841.5</v>
      </c>
      <c r="M510">
        <v>-37.5</v>
      </c>
      <c r="N510" s="66">
        <v>-1.2999999999999999E-2</v>
      </c>
      <c r="O510" s="36">
        <v>2879</v>
      </c>
      <c r="P510" s="66">
        <v>-1.2999999999999999E-2</v>
      </c>
      <c r="Q510" s="36">
        <v>2876.5</v>
      </c>
      <c r="R510" s="36">
        <v>2879</v>
      </c>
      <c r="S510" s="36">
        <v>2839.5</v>
      </c>
      <c r="T510" s="66">
        <v>-1.21E-2</v>
      </c>
      <c r="U510" s="66">
        <v>-8.0000000000000002E-3</v>
      </c>
      <c r="V510" s="66">
        <v>-1.2999999999999999E-2</v>
      </c>
      <c r="W510" s="66">
        <v>6.9999999999999999E-4</v>
      </c>
      <c r="X510" s="1">
        <v>145300</v>
      </c>
      <c r="Y510" s="1">
        <v>415339</v>
      </c>
      <c r="Z510" s="1">
        <v>380561</v>
      </c>
      <c r="AA510" t="s">
        <v>317</v>
      </c>
      <c r="AB510" t="s">
        <v>318</v>
      </c>
      <c r="AC510">
        <v>19.850000000000001</v>
      </c>
      <c r="AD510">
        <v>1.64</v>
      </c>
      <c r="AE510">
        <v>2.4300000000000002</v>
      </c>
      <c r="AF510" t="s">
        <v>230</v>
      </c>
      <c r="AG510" s="1">
        <v>15000</v>
      </c>
      <c r="AH510" s="36">
        <v>2842.5</v>
      </c>
      <c r="AI510">
        <v>400</v>
      </c>
      <c r="AJ510" s="36">
        <v>2841.5</v>
      </c>
      <c r="AK510">
        <v>200</v>
      </c>
      <c r="AL510" s="2">
        <v>0.62361111111111112</v>
      </c>
      <c r="AM510" s="3">
        <v>46156</v>
      </c>
      <c r="AN510" t="s">
        <v>298</v>
      </c>
      <c r="AO510" t="s">
        <v>319</v>
      </c>
      <c r="AQ510" t="str">
        <f t="shared" si="7"/>
        <v/>
      </c>
    </row>
    <row r="511" spans="1:43">
      <c r="A511" s="8">
        <v>46177</v>
      </c>
      <c r="B511">
        <v>3950.37</v>
      </c>
      <c r="C511">
        <v>-1.1499999999999999</v>
      </c>
      <c r="D511">
        <v>67400</v>
      </c>
      <c r="E511">
        <v>-1.69</v>
      </c>
      <c r="F511" s="7">
        <v>2768</v>
      </c>
      <c r="G511" t="s">
        <v>33</v>
      </c>
      <c r="H511">
        <v>0</v>
      </c>
      <c r="I511" t="s">
        <v>288</v>
      </c>
      <c r="J511" t="s">
        <v>289</v>
      </c>
      <c r="K511" t="s">
        <v>295</v>
      </c>
      <c r="L511" s="36">
        <v>5141</v>
      </c>
      <c r="M511">
        <v>-16</v>
      </c>
      <c r="N511" s="66">
        <v>-3.0999999999999999E-3</v>
      </c>
      <c r="O511" s="36">
        <v>5157</v>
      </c>
      <c r="P511" s="66">
        <v>-3.0999999999999999E-3</v>
      </c>
      <c r="Q511" s="36">
        <v>5151</v>
      </c>
      <c r="R511" s="36">
        <v>5190</v>
      </c>
      <c r="S511" s="36">
        <v>5125</v>
      </c>
      <c r="T511" s="66">
        <v>-1.9E-3</v>
      </c>
      <c r="U511" s="66">
        <v>-3.3999999999999998E-3</v>
      </c>
      <c r="V511" s="66">
        <v>-9.4000000000000004E-3</v>
      </c>
      <c r="W511" s="66">
        <v>3.0999999999999999E-3</v>
      </c>
      <c r="X511" s="1">
        <v>770500</v>
      </c>
      <c r="Y511" s="1">
        <v>3972978</v>
      </c>
      <c r="Z511" s="1">
        <v>1079610</v>
      </c>
      <c r="AA511" t="s">
        <v>320</v>
      </c>
      <c r="AB511" t="s">
        <v>321</v>
      </c>
      <c r="AC511">
        <v>8.2200000000000006</v>
      </c>
      <c r="AD511">
        <v>0.98</v>
      </c>
      <c r="AE511">
        <v>3.5</v>
      </c>
      <c r="AF511" t="s">
        <v>230</v>
      </c>
      <c r="AG511" s="1">
        <v>141100</v>
      </c>
      <c r="AH511" s="36">
        <v>5141</v>
      </c>
      <c r="AI511">
        <v>300</v>
      </c>
      <c r="AJ511" s="36">
        <v>5140</v>
      </c>
      <c r="AK511">
        <v>200</v>
      </c>
      <c r="AL511" s="2">
        <v>0.625</v>
      </c>
      <c r="AN511" t="s">
        <v>298</v>
      </c>
      <c r="AO511" t="s">
        <v>322</v>
      </c>
      <c r="AQ511" t="str">
        <f t="shared" si="7"/>
        <v/>
      </c>
    </row>
    <row r="512" spans="1:43">
      <c r="A512" s="8">
        <v>46177</v>
      </c>
      <c r="B512">
        <v>3950.37</v>
      </c>
      <c r="C512">
        <v>-1.1499999999999999</v>
      </c>
      <c r="D512">
        <v>67400</v>
      </c>
      <c r="E512">
        <v>-1.69</v>
      </c>
      <c r="F512" s="7">
        <v>2769</v>
      </c>
      <c r="G512" t="s">
        <v>34</v>
      </c>
      <c r="H512">
        <v>0</v>
      </c>
      <c r="I512" t="s">
        <v>314</v>
      </c>
      <c r="J512" t="s">
        <v>323</v>
      </c>
      <c r="K512" t="s">
        <v>295</v>
      </c>
      <c r="L512">
        <v>821</v>
      </c>
      <c r="M512">
        <v>1</v>
      </c>
      <c r="N512" s="66">
        <v>1.1999999999999999E-3</v>
      </c>
      <c r="O512">
        <v>820</v>
      </c>
      <c r="P512" s="66">
        <v>1.1999999999999999E-3</v>
      </c>
      <c r="Q512">
        <v>820</v>
      </c>
      <c r="R512">
        <v>825</v>
      </c>
      <c r="S512">
        <v>820</v>
      </c>
      <c r="T512" s="66">
        <v>1.1999999999999999E-3</v>
      </c>
      <c r="U512" s="66">
        <v>0</v>
      </c>
      <c r="V512" s="66">
        <v>-4.7999999999999996E-3</v>
      </c>
      <c r="W512" s="66">
        <v>1.1999999999999999E-3</v>
      </c>
      <c r="X512" s="1">
        <v>3300</v>
      </c>
      <c r="Y512" s="1">
        <v>2714</v>
      </c>
      <c r="Z512" s="1">
        <v>6454</v>
      </c>
      <c r="AA512" t="s">
        <v>324</v>
      </c>
      <c r="AB512" t="s">
        <v>325</v>
      </c>
      <c r="AC512">
        <v>9.75</v>
      </c>
      <c r="AD512">
        <v>21.82</v>
      </c>
      <c r="AE512">
        <v>0</v>
      </c>
      <c r="AF512">
        <v>0.1</v>
      </c>
      <c r="AG512">
        <v>0</v>
      </c>
      <c r="AH512">
        <v>825</v>
      </c>
      <c r="AI512">
        <v>100</v>
      </c>
      <c r="AJ512">
        <v>822</v>
      </c>
      <c r="AK512" s="1">
        <v>200</v>
      </c>
      <c r="AL512" s="2">
        <v>0.58472222222222225</v>
      </c>
      <c r="AN512" t="s">
        <v>326</v>
      </c>
      <c r="AO512" t="s">
        <v>327</v>
      </c>
      <c r="AQ512" t="str">
        <f t="shared" si="7"/>
        <v/>
      </c>
    </row>
    <row r="513" spans="1:43">
      <c r="A513" s="8">
        <v>46177</v>
      </c>
      <c r="B513">
        <v>3950.37</v>
      </c>
      <c r="C513">
        <v>-1.1499999999999999</v>
      </c>
      <c r="D513">
        <v>67400</v>
      </c>
      <c r="E513">
        <v>-1.69</v>
      </c>
      <c r="F513" s="7">
        <v>2914</v>
      </c>
      <c r="G513" t="s">
        <v>35</v>
      </c>
      <c r="H513">
        <v>0</v>
      </c>
      <c r="I513" t="s">
        <v>288</v>
      </c>
      <c r="J513" t="s">
        <v>289</v>
      </c>
      <c r="K513" t="s">
        <v>295</v>
      </c>
      <c r="L513" s="36">
        <v>6036</v>
      </c>
      <c r="M513">
        <v>-76</v>
      </c>
      <c r="N513" s="66">
        <v>-1.24E-2</v>
      </c>
      <c r="O513" s="36">
        <v>6112</v>
      </c>
      <c r="P513" s="66">
        <v>-1.24E-2</v>
      </c>
      <c r="Q513" s="36">
        <v>6103</v>
      </c>
      <c r="R513" s="36">
        <v>6109</v>
      </c>
      <c r="S513" s="36">
        <v>6025</v>
      </c>
      <c r="T513" s="66">
        <v>-1.09E-2</v>
      </c>
      <c r="U513" s="66">
        <v>-1.2999999999999999E-3</v>
      </c>
      <c r="V513" s="66">
        <v>-1.1900000000000001E-2</v>
      </c>
      <c r="W513" s="66">
        <v>1.8E-3</v>
      </c>
      <c r="X513" s="1">
        <v>3016200</v>
      </c>
      <c r="Y513" s="1">
        <v>18278959</v>
      </c>
      <c r="Z513" s="1">
        <v>12072000</v>
      </c>
      <c r="AA513" t="s">
        <v>328</v>
      </c>
      <c r="AB513" t="s">
        <v>329</v>
      </c>
      <c r="AC513">
        <v>18.79</v>
      </c>
      <c r="AD513">
        <v>2.62</v>
      </c>
      <c r="AE513">
        <v>4.01</v>
      </c>
      <c r="AF513" t="s">
        <v>230</v>
      </c>
      <c r="AG513" s="1">
        <v>414100</v>
      </c>
      <c r="AH513" s="36">
        <v>6037</v>
      </c>
      <c r="AI513" s="1">
        <v>1100</v>
      </c>
      <c r="AJ513" s="36">
        <v>6035</v>
      </c>
      <c r="AK513" s="1">
        <v>6800</v>
      </c>
      <c r="AL513" s="2">
        <v>0.625</v>
      </c>
      <c r="AM513" s="3">
        <v>46150</v>
      </c>
      <c r="AN513" t="s">
        <v>293</v>
      </c>
      <c r="AO513" t="s">
        <v>319</v>
      </c>
      <c r="AQ513" t="str">
        <f t="shared" si="7"/>
        <v/>
      </c>
    </row>
    <row r="514" spans="1:43">
      <c r="A514" s="8">
        <v>46177</v>
      </c>
      <c r="B514">
        <v>3950.37</v>
      </c>
      <c r="C514">
        <v>-1.1499999999999999</v>
      </c>
      <c r="D514">
        <v>67400</v>
      </c>
      <c r="E514">
        <v>-1.69</v>
      </c>
      <c r="F514" s="7">
        <v>3003</v>
      </c>
      <c r="G514" t="s">
        <v>36</v>
      </c>
      <c r="H514">
        <v>0</v>
      </c>
      <c r="I514" t="s">
        <v>288</v>
      </c>
      <c r="J514" t="s">
        <v>289</v>
      </c>
      <c r="K514" t="s">
        <v>290</v>
      </c>
      <c r="L514" s="36">
        <v>1635</v>
      </c>
      <c r="M514">
        <v>-15</v>
      </c>
      <c r="N514" s="66">
        <v>-9.1000000000000004E-3</v>
      </c>
      <c r="O514" s="36">
        <v>1650</v>
      </c>
      <c r="P514" s="66">
        <v>-8.9999999999999993E-3</v>
      </c>
      <c r="Q514" s="36">
        <v>1645</v>
      </c>
      <c r="R514" s="36">
        <v>1651.5</v>
      </c>
      <c r="S514" s="36">
        <v>1634</v>
      </c>
      <c r="T514" s="66">
        <v>-6.0000000000000001E-3</v>
      </c>
      <c r="U514" s="66">
        <v>-8.3999999999999995E-3</v>
      </c>
      <c r="V514" s="66">
        <v>-9.9000000000000008E-3</v>
      </c>
      <c r="W514" s="66">
        <v>5.9999999999999995E-4</v>
      </c>
      <c r="X514" s="1">
        <v>1747100</v>
      </c>
      <c r="Y514" s="1">
        <v>2873135</v>
      </c>
      <c r="Z514" s="1">
        <v>1255529</v>
      </c>
      <c r="AA514" t="s">
        <v>330</v>
      </c>
      <c r="AB514" t="s">
        <v>577</v>
      </c>
      <c r="AC514">
        <v>10.25</v>
      </c>
      <c r="AD514">
        <v>1.35</v>
      </c>
      <c r="AE514">
        <v>4.0999999999999996</v>
      </c>
      <c r="AF514" t="s">
        <v>230</v>
      </c>
      <c r="AG514" s="1">
        <v>42700</v>
      </c>
      <c r="AH514" s="36">
        <v>1635</v>
      </c>
      <c r="AI514" s="1">
        <v>5300</v>
      </c>
      <c r="AJ514" s="36">
        <v>1634.5</v>
      </c>
      <c r="AK514" s="1">
        <v>900</v>
      </c>
      <c r="AL514" s="2">
        <v>0.625</v>
      </c>
      <c r="AN514" t="s">
        <v>293</v>
      </c>
      <c r="AO514" t="s">
        <v>332</v>
      </c>
      <c r="AQ514" t="str">
        <f t="shared" si="7"/>
        <v/>
      </c>
    </row>
    <row r="515" spans="1:43">
      <c r="A515" s="8">
        <v>46177</v>
      </c>
      <c r="B515">
        <v>3950.37</v>
      </c>
      <c r="C515">
        <v>-1.1499999999999999</v>
      </c>
      <c r="D515">
        <v>67400</v>
      </c>
      <c r="E515">
        <v>-1.69</v>
      </c>
      <c r="F515" s="7">
        <v>3407</v>
      </c>
      <c r="G515" t="s">
        <v>37</v>
      </c>
      <c r="H515">
        <v>0</v>
      </c>
      <c r="I515" t="s">
        <v>288</v>
      </c>
      <c r="J515" t="s">
        <v>289</v>
      </c>
      <c r="K515" t="s">
        <v>295</v>
      </c>
      <c r="L515" s="36">
        <v>1773.5</v>
      </c>
      <c r="M515">
        <v>16</v>
      </c>
      <c r="N515" s="66">
        <v>9.1000000000000004E-3</v>
      </c>
      <c r="O515" s="36">
        <v>1757.5</v>
      </c>
      <c r="P515" s="66">
        <v>9.1000000000000004E-3</v>
      </c>
      <c r="Q515" s="36">
        <v>1750</v>
      </c>
      <c r="R515" s="36">
        <v>1774.5</v>
      </c>
      <c r="S515" s="36">
        <v>1745</v>
      </c>
      <c r="T515" s="66">
        <v>1.34E-2</v>
      </c>
      <c r="U515" s="66">
        <v>1.2200000000000001E-2</v>
      </c>
      <c r="V515" s="66">
        <v>-5.0000000000000001E-4</v>
      </c>
      <c r="W515" s="66">
        <v>1.6299999999999999E-2</v>
      </c>
      <c r="X515" s="1">
        <v>2118700</v>
      </c>
      <c r="Y515" s="1">
        <v>3726801</v>
      </c>
      <c r="Z515" s="1">
        <v>2422161</v>
      </c>
      <c r="AA515" t="s">
        <v>333</v>
      </c>
      <c r="AB515" t="s">
        <v>334</v>
      </c>
      <c r="AC515">
        <v>14.99</v>
      </c>
      <c r="AD515">
        <v>1.1499999999999999</v>
      </c>
      <c r="AE515">
        <v>2.48</v>
      </c>
      <c r="AF515" t="s">
        <v>230</v>
      </c>
      <c r="AG515" s="1">
        <v>180800</v>
      </c>
      <c r="AH515" s="36">
        <v>1773.5</v>
      </c>
      <c r="AI515" s="1">
        <v>1700</v>
      </c>
      <c r="AJ515" s="36">
        <v>1773</v>
      </c>
      <c r="AK515" s="1">
        <v>2000</v>
      </c>
      <c r="AL515" s="2">
        <v>0.62430555555555556</v>
      </c>
      <c r="AM515" s="3">
        <v>46154</v>
      </c>
      <c r="AN515" t="s">
        <v>298</v>
      </c>
      <c r="AO515" t="s">
        <v>335</v>
      </c>
      <c r="AQ515" t="str">
        <f t="shared" ref="AQ515:AQ578" si="8">IF(AP515="","",ROUND((L515-AP515)/AP515,4))</f>
        <v/>
      </c>
    </row>
    <row r="516" spans="1:43">
      <c r="A516" s="8">
        <v>46177</v>
      </c>
      <c r="B516">
        <v>3950.37</v>
      </c>
      <c r="C516">
        <v>-1.1499999999999999</v>
      </c>
      <c r="D516">
        <v>67400</v>
      </c>
      <c r="E516">
        <v>-1.69</v>
      </c>
      <c r="F516" s="7">
        <v>4008</v>
      </c>
      <c r="G516" t="s">
        <v>38</v>
      </c>
      <c r="H516">
        <v>0</v>
      </c>
      <c r="I516" t="s">
        <v>288</v>
      </c>
      <c r="J516" t="s">
        <v>289</v>
      </c>
      <c r="K516" t="s">
        <v>295</v>
      </c>
      <c r="L516" s="36">
        <v>1275</v>
      </c>
      <c r="M516">
        <v>-37</v>
      </c>
      <c r="N516" s="66">
        <v>-2.8199999999999999E-2</v>
      </c>
      <c r="O516" s="36">
        <v>1312</v>
      </c>
      <c r="P516" s="66">
        <v>-2.8199999999999999E-2</v>
      </c>
      <c r="Q516" s="36">
        <v>1300</v>
      </c>
      <c r="R516" s="36">
        <v>1301</v>
      </c>
      <c r="S516" s="36">
        <v>1275</v>
      </c>
      <c r="T516" s="66">
        <v>-1.9199999999999998E-2</v>
      </c>
      <c r="U516" s="66">
        <v>-1.5E-3</v>
      </c>
      <c r="V516" s="66">
        <v>-1.9900000000000001E-2</v>
      </c>
      <c r="W516" s="66">
        <v>0</v>
      </c>
      <c r="X516" s="1">
        <v>108900</v>
      </c>
      <c r="Y516" s="1">
        <v>139857</v>
      </c>
      <c r="Z516" s="1">
        <v>82471</v>
      </c>
      <c r="AA516" t="s">
        <v>541</v>
      </c>
      <c r="AB516" t="s">
        <v>337</v>
      </c>
      <c r="AC516">
        <v>10.43</v>
      </c>
      <c r="AD516">
        <v>0.79</v>
      </c>
      <c r="AE516">
        <v>3.76</v>
      </c>
      <c r="AF516" t="s">
        <v>230</v>
      </c>
      <c r="AG516" s="1">
        <v>44200</v>
      </c>
      <c r="AH516" s="36">
        <v>1276</v>
      </c>
      <c r="AI516">
        <v>800</v>
      </c>
      <c r="AJ516" s="36">
        <v>1274</v>
      </c>
      <c r="AK516" s="1">
        <v>500</v>
      </c>
      <c r="AL516" s="2">
        <v>0.62430555555555556</v>
      </c>
      <c r="AM516" s="3">
        <v>46154</v>
      </c>
      <c r="AN516" t="s">
        <v>298</v>
      </c>
      <c r="AO516" t="s">
        <v>335</v>
      </c>
      <c r="AQ516" t="str">
        <f t="shared" si="8"/>
        <v/>
      </c>
    </row>
    <row r="517" spans="1:43">
      <c r="A517" s="8">
        <v>46177</v>
      </c>
      <c r="B517">
        <v>3950.37</v>
      </c>
      <c r="C517">
        <v>-1.1499999999999999</v>
      </c>
      <c r="D517">
        <v>67400</v>
      </c>
      <c r="E517">
        <v>-1.69</v>
      </c>
      <c r="F517" s="7">
        <v>4026</v>
      </c>
      <c r="G517" t="s">
        <v>39</v>
      </c>
      <c r="H517">
        <v>0</v>
      </c>
      <c r="I517" t="s">
        <v>314</v>
      </c>
      <c r="J517" t="s">
        <v>289</v>
      </c>
      <c r="K517" t="s">
        <v>295</v>
      </c>
      <c r="L517" s="36">
        <v>1878</v>
      </c>
      <c r="M517">
        <v>-130</v>
      </c>
      <c r="N517" s="66">
        <v>-6.4699999999999994E-2</v>
      </c>
      <c r="O517" s="36">
        <v>2008</v>
      </c>
      <c r="P517" s="66">
        <v>-6.4699999999999994E-2</v>
      </c>
      <c r="Q517" s="36">
        <v>1940</v>
      </c>
      <c r="R517" s="36">
        <v>1940</v>
      </c>
      <c r="S517" s="36">
        <v>1860</v>
      </c>
      <c r="T517" s="66">
        <v>-3.1899999999999998E-2</v>
      </c>
      <c r="U517" s="66">
        <v>-2.0999999999999999E-3</v>
      </c>
      <c r="V517" s="66">
        <v>-3.1899999999999998E-2</v>
      </c>
      <c r="W517" s="66">
        <v>9.5999999999999992E-3</v>
      </c>
      <c r="X517" s="1">
        <v>125900</v>
      </c>
      <c r="Y517" s="1">
        <v>238688</v>
      </c>
      <c r="Z517" s="1">
        <v>17352</v>
      </c>
      <c r="AA517" t="s">
        <v>338</v>
      </c>
      <c r="AB517" t="s">
        <v>339</v>
      </c>
      <c r="AC517">
        <v>10.66</v>
      </c>
      <c r="AD517">
        <v>1.25</v>
      </c>
      <c r="AE517">
        <v>2.61</v>
      </c>
      <c r="AF517" t="s">
        <v>230</v>
      </c>
      <c r="AG517" s="1">
        <v>3000</v>
      </c>
      <c r="AH517" s="36">
        <v>1881</v>
      </c>
      <c r="AI517">
        <v>300</v>
      </c>
      <c r="AJ517" s="36">
        <v>1878</v>
      </c>
      <c r="AK517">
        <v>300</v>
      </c>
      <c r="AL517" s="2">
        <v>0.62430555555555556</v>
      </c>
      <c r="AM517" s="3">
        <v>46183</v>
      </c>
      <c r="AN517" t="s">
        <v>340</v>
      </c>
      <c r="AO517" t="s">
        <v>341</v>
      </c>
      <c r="AQ517" t="str">
        <f t="shared" si="8"/>
        <v/>
      </c>
    </row>
    <row r="518" spans="1:43">
      <c r="A518" s="8">
        <v>46177</v>
      </c>
      <c r="B518">
        <v>3950.37</v>
      </c>
      <c r="C518">
        <v>-1.1499999999999999</v>
      </c>
      <c r="D518">
        <v>67400</v>
      </c>
      <c r="E518">
        <v>-1.69</v>
      </c>
      <c r="F518" s="7">
        <v>4062</v>
      </c>
      <c r="G518" t="s">
        <v>40</v>
      </c>
      <c r="H518">
        <v>0</v>
      </c>
      <c r="I518" t="s">
        <v>288</v>
      </c>
      <c r="J518" t="s">
        <v>289</v>
      </c>
      <c r="K518" t="s">
        <v>295</v>
      </c>
      <c r="L518" s="36">
        <v>20155</v>
      </c>
      <c r="M518" s="36">
        <v>-1785</v>
      </c>
      <c r="N518" s="66">
        <v>-8.14E-2</v>
      </c>
      <c r="O518" s="36">
        <v>21940</v>
      </c>
      <c r="P518" s="66">
        <v>-8.1299999999999997E-2</v>
      </c>
      <c r="Q518" s="36">
        <v>21440</v>
      </c>
      <c r="R518" s="36">
        <v>21865</v>
      </c>
      <c r="S518" s="36">
        <v>19965</v>
      </c>
      <c r="T518" s="66">
        <v>-5.9900000000000002E-2</v>
      </c>
      <c r="U518" s="66">
        <v>-4.0000000000000002E-4</v>
      </c>
      <c r="V518" s="66">
        <v>-7.8200000000000006E-2</v>
      </c>
      <c r="W518" s="66">
        <v>9.4999999999999998E-3</v>
      </c>
      <c r="X518" s="1">
        <v>5521900</v>
      </c>
      <c r="Y518" s="1">
        <v>113176421</v>
      </c>
      <c r="Z518" s="1">
        <v>5678089</v>
      </c>
      <c r="AA518" t="s">
        <v>555</v>
      </c>
      <c r="AB518" t="s">
        <v>343</v>
      </c>
      <c r="AC518">
        <v>97.03</v>
      </c>
      <c r="AD518">
        <v>10.23</v>
      </c>
      <c r="AE518">
        <v>0.17</v>
      </c>
      <c r="AF518" t="s">
        <v>230</v>
      </c>
      <c r="AG518" s="1">
        <v>37500</v>
      </c>
      <c r="AH518" s="36">
        <v>20155</v>
      </c>
      <c r="AI518" s="1">
        <v>300</v>
      </c>
      <c r="AJ518" s="36">
        <v>20150</v>
      </c>
      <c r="AK518">
        <v>300</v>
      </c>
      <c r="AL518" s="2">
        <v>0.625</v>
      </c>
      <c r="AM518" s="3">
        <v>46153</v>
      </c>
      <c r="AN518" t="s">
        <v>298</v>
      </c>
      <c r="AO518" t="s">
        <v>344</v>
      </c>
      <c r="AQ518" t="str">
        <f t="shared" si="8"/>
        <v/>
      </c>
    </row>
    <row r="519" spans="1:43">
      <c r="A519" s="8">
        <v>46177</v>
      </c>
      <c r="B519">
        <v>3950.37</v>
      </c>
      <c r="C519">
        <v>-1.1499999999999999</v>
      </c>
      <c r="D519">
        <v>67400</v>
      </c>
      <c r="E519">
        <v>-1.69</v>
      </c>
      <c r="F519" s="7">
        <v>4063</v>
      </c>
      <c r="G519" t="s">
        <v>41</v>
      </c>
      <c r="H519">
        <v>0</v>
      </c>
      <c r="I519" t="s">
        <v>288</v>
      </c>
      <c r="J519" t="s">
        <v>289</v>
      </c>
      <c r="K519" t="s">
        <v>295</v>
      </c>
      <c r="L519" s="36">
        <v>7672</v>
      </c>
      <c r="M519">
        <v>-134</v>
      </c>
      <c r="N519" s="66">
        <v>-1.72E-2</v>
      </c>
      <c r="O519" s="36">
        <v>7806</v>
      </c>
      <c r="P519" s="66">
        <v>-1.7100000000000001E-2</v>
      </c>
      <c r="Q519" s="36">
        <v>7542</v>
      </c>
      <c r="R519" s="36">
        <v>7730</v>
      </c>
      <c r="S519" s="36">
        <v>7492</v>
      </c>
      <c r="T519" s="66">
        <v>1.72E-2</v>
      </c>
      <c r="U519" s="66">
        <v>1.61E-2</v>
      </c>
      <c r="V519" s="66">
        <v>-7.4999999999999997E-3</v>
      </c>
      <c r="W519" s="66">
        <v>2.4E-2</v>
      </c>
      <c r="X519" s="1">
        <v>4723800</v>
      </c>
      <c r="Y519" s="1">
        <v>35872029</v>
      </c>
      <c r="Z519" s="1">
        <v>15228888</v>
      </c>
      <c r="AA519" t="s">
        <v>556</v>
      </c>
      <c r="AB519" t="s">
        <v>346</v>
      </c>
      <c r="AC519">
        <v>28.48</v>
      </c>
      <c r="AD519">
        <v>3.19</v>
      </c>
      <c r="AE519">
        <v>1.38</v>
      </c>
      <c r="AF519" t="s">
        <v>230</v>
      </c>
      <c r="AG519" s="1">
        <v>139200</v>
      </c>
      <c r="AH519" s="36">
        <v>7673</v>
      </c>
      <c r="AI519">
        <v>700</v>
      </c>
      <c r="AJ519" s="36">
        <v>7671</v>
      </c>
      <c r="AK519">
        <v>300</v>
      </c>
      <c r="AL519" s="2">
        <v>0.625</v>
      </c>
      <c r="AN519" t="s">
        <v>298</v>
      </c>
      <c r="AO519" t="s">
        <v>335</v>
      </c>
      <c r="AQ519" t="str">
        <f t="shared" si="8"/>
        <v/>
      </c>
    </row>
    <row r="520" spans="1:43">
      <c r="A520" s="8">
        <v>46177</v>
      </c>
      <c r="B520">
        <v>3950.37</v>
      </c>
      <c r="C520">
        <v>-1.1499999999999999</v>
      </c>
      <c r="D520">
        <v>67400</v>
      </c>
      <c r="E520">
        <v>-1.69</v>
      </c>
      <c r="F520" s="7">
        <v>4068</v>
      </c>
      <c r="G520" t="s">
        <v>42</v>
      </c>
      <c r="H520">
        <v>0</v>
      </c>
      <c r="I520" t="s">
        <v>347</v>
      </c>
      <c r="J520" t="s">
        <v>323</v>
      </c>
      <c r="K520" t="s">
        <v>290</v>
      </c>
      <c r="L520" s="36">
        <v>1761</v>
      </c>
      <c r="M520">
        <v>-4</v>
      </c>
      <c r="N520" s="66">
        <v>-2.3E-3</v>
      </c>
      <c r="O520" s="36">
        <v>1765</v>
      </c>
      <c r="P520" s="66">
        <v>-2.2000000000000001E-3</v>
      </c>
      <c r="Q520" s="36">
        <v>1760</v>
      </c>
      <c r="R520" s="36">
        <v>1767</v>
      </c>
      <c r="S520" s="36">
        <v>1750</v>
      </c>
      <c r="T520" s="66">
        <v>5.0000000000000001E-4</v>
      </c>
      <c r="U520" s="66">
        <v>0</v>
      </c>
      <c r="V520" s="66">
        <v>-3.3E-3</v>
      </c>
      <c r="W520" s="66">
        <v>6.1999999999999998E-3</v>
      </c>
      <c r="X520" s="1">
        <v>1500</v>
      </c>
      <c r="Y520" s="1">
        <v>2635</v>
      </c>
      <c r="Z520" s="1">
        <v>3327</v>
      </c>
      <c r="AA520" t="s">
        <v>348</v>
      </c>
      <c r="AB520" t="s">
        <v>349</v>
      </c>
      <c r="AC520">
        <v>23.14</v>
      </c>
      <c r="AD520">
        <v>1.55</v>
      </c>
      <c r="AE520">
        <v>0</v>
      </c>
      <c r="AF520">
        <v>1.6</v>
      </c>
      <c r="AG520">
        <v>0</v>
      </c>
      <c r="AH520" s="36">
        <v>1764</v>
      </c>
      <c r="AI520">
        <v>100</v>
      </c>
      <c r="AJ520" s="36">
        <v>1748</v>
      </c>
      <c r="AK520">
        <v>300</v>
      </c>
      <c r="AL520" s="2">
        <v>0.52083333333333337</v>
      </c>
      <c r="AM520" s="3">
        <v>46156</v>
      </c>
      <c r="AN520" t="s">
        <v>350</v>
      </c>
      <c r="AO520" t="s">
        <v>351</v>
      </c>
      <c r="AQ520" t="str">
        <f t="shared" si="8"/>
        <v/>
      </c>
    </row>
    <row r="521" spans="1:43">
      <c r="A521" s="8">
        <v>46177</v>
      </c>
      <c r="B521">
        <v>3950.37</v>
      </c>
      <c r="C521">
        <v>-1.1499999999999999</v>
      </c>
      <c r="D521">
        <v>67400</v>
      </c>
      <c r="E521">
        <v>-1.69</v>
      </c>
      <c r="F521" s="7">
        <v>4100</v>
      </c>
      <c r="G521" t="s">
        <v>43</v>
      </c>
      <c r="H521">
        <v>0</v>
      </c>
      <c r="I521" t="s">
        <v>314</v>
      </c>
      <c r="J521" t="s">
        <v>289</v>
      </c>
      <c r="K521" t="s">
        <v>290</v>
      </c>
      <c r="L521" s="36">
        <v>1754</v>
      </c>
      <c r="M521">
        <v>-82</v>
      </c>
      <c r="N521" s="66">
        <v>-4.4699999999999997E-2</v>
      </c>
      <c r="O521" s="36">
        <v>1836</v>
      </c>
      <c r="P521" s="66">
        <v>-4.4600000000000001E-2</v>
      </c>
      <c r="Q521" s="36">
        <v>1809</v>
      </c>
      <c r="R521" s="36">
        <v>1841</v>
      </c>
      <c r="S521" s="36">
        <v>1746</v>
      </c>
      <c r="T521" s="66">
        <v>-3.04E-2</v>
      </c>
      <c r="U521" s="66">
        <v>-2.5000000000000001E-2</v>
      </c>
      <c r="V521" s="66">
        <v>-4.7199999999999999E-2</v>
      </c>
      <c r="W521" s="66">
        <v>4.4999999999999997E-3</v>
      </c>
      <c r="X521" s="1">
        <v>114100</v>
      </c>
      <c r="Y521" s="1">
        <v>205363</v>
      </c>
      <c r="Z521" s="1">
        <v>10697</v>
      </c>
      <c r="AA521" t="s">
        <v>544</v>
      </c>
      <c r="AB521" t="s">
        <v>353</v>
      </c>
      <c r="AC521">
        <v>20.3</v>
      </c>
      <c r="AD521">
        <v>1.1200000000000001</v>
      </c>
      <c r="AE521">
        <v>0</v>
      </c>
      <c r="AF521" t="s">
        <v>230</v>
      </c>
      <c r="AG521" s="1">
        <v>0</v>
      </c>
      <c r="AH521" s="36">
        <v>1754</v>
      </c>
      <c r="AI521">
        <v>100</v>
      </c>
      <c r="AJ521" s="36">
        <v>1749</v>
      </c>
      <c r="AK521">
        <v>100</v>
      </c>
      <c r="AL521" s="2">
        <v>0.62430555555555556</v>
      </c>
      <c r="AM521" s="3">
        <v>46157</v>
      </c>
      <c r="AN521" t="s">
        <v>298</v>
      </c>
      <c r="AO521" t="s">
        <v>335</v>
      </c>
      <c r="AQ521" t="str">
        <f t="shared" si="8"/>
        <v/>
      </c>
    </row>
    <row r="522" spans="1:43">
      <c r="A522" s="8">
        <v>46177</v>
      </c>
      <c r="B522">
        <v>3950.37</v>
      </c>
      <c r="C522">
        <v>-1.1499999999999999</v>
      </c>
      <c r="D522">
        <v>67400</v>
      </c>
      <c r="E522">
        <v>-1.69</v>
      </c>
      <c r="F522" s="7">
        <v>4182</v>
      </c>
      <c r="G522" t="s">
        <v>44</v>
      </c>
      <c r="H522">
        <v>0</v>
      </c>
      <c r="I522" t="s">
        <v>288</v>
      </c>
      <c r="J522" t="s">
        <v>289</v>
      </c>
      <c r="K522" t="s">
        <v>295</v>
      </c>
      <c r="L522" s="36">
        <v>5285</v>
      </c>
      <c r="M522">
        <v>-97</v>
      </c>
      <c r="N522" s="66">
        <v>-1.7999999999999999E-2</v>
      </c>
      <c r="O522" s="36">
        <v>5382</v>
      </c>
      <c r="P522" s="66">
        <v>-1.7999999999999999E-2</v>
      </c>
      <c r="Q522" s="36">
        <v>5282</v>
      </c>
      <c r="R522" s="36">
        <v>5364</v>
      </c>
      <c r="S522" s="36">
        <v>5203</v>
      </c>
      <c r="T522" s="66">
        <v>5.0000000000000001E-4</v>
      </c>
      <c r="U522" s="66">
        <v>3.5999999999999999E-3</v>
      </c>
      <c r="V522" s="66">
        <v>-1.47E-2</v>
      </c>
      <c r="W522" s="66">
        <v>1.5699999999999999E-2</v>
      </c>
      <c r="X522" s="1">
        <v>561500</v>
      </c>
      <c r="Y522" s="1">
        <v>2966648</v>
      </c>
      <c r="Z522" s="1">
        <v>1118763</v>
      </c>
      <c r="AA522" t="s">
        <v>545</v>
      </c>
      <c r="AB522" t="s">
        <v>355</v>
      </c>
      <c r="AC522">
        <v>22.4</v>
      </c>
      <c r="AD522">
        <v>1.59</v>
      </c>
      <c r="AE522">
        <v>2.08</v>
      </c>
      <c r="AF522" t="s">
        <v>230</v>
      </c>
      <c r="AG522" s="1">
        <v>17600</v>
      </c>
      <c r="AH522" s="36">
        <v>5286</v>
      </c>
      <c r="AI522">
        <v>200</v>
      </c>
      <c r="AJ522" s="36">
        <v>5284</v>
      </c>
      <c r="AK522">
        <v>400</v>
      </c>
      <c r="AL522" s="2">
        <v>0.625</v>
      </c>
      <c r="AM522" s="3">
        <v>46155</v>
      </c>
      <c r="AN522" t="s">
        <v>298</v>
      </c>
      <c r="AO522" t="s">
        <v>335</v>
      </c>
      <c r="AQ522" t="str">
        <f t="shared" si="8"/>
        <v/>
      </c>
    </row>
    <row r="523" spans="1:43">
      <c r="A523" s="8">
        <v>46177</v>
      </c>
      <c r="B523">
        <v>3950.37</v>
      </c>
      <c r="C523">
        <v>-1.1499999999999999</v>
      </c>
      <c r="D523">
        <v>67400</v>
      </c>
      <c r="E523">
        <v>-1.69</v>
      </c>
      <c r="F523" s="7">
        <v>4188</v>
      </c>
      <c r="G523" t="s">
        <v>45</v>
      </c>
      <c r="H523">
        <v>0</v>
      </c>
      <c r="I523" t="s">
        <v>288</v>
      </c>
      <c r="J523" t="s">
        <v>289</v>
      </c>
      <c r="K523" t="s">
        <v>295</v>
      </c>
      <c r="L523" s="36">
        <v>1097</v>
      </c>
      <c r="M523">
        <v>-2</v>
      </c>
      <c r="N523" s="66">
        <v>-1.8E-3</v>
      </c>
      <c r="O523" s="36">
        <v>1099</v>
      </c>
      <c r="P523" s="66">
        <v>-1.8E-3</v>
      </c>
      <c r="Q523" s="36">
        <v>1110</v>
      </c>
      <c r="R523" s="36">
        <v>1112.5</v>
      </c>
      <c r="S523" s="36">
        <v>1080</v>
      </c>
      <c r="T523" s="66">
        <v>-1.17E-2</v>
      </c>
      <c r="U523" s="66">
        <v>1.01E-2</v>
      </c>
      <c r="V523" s="66">
        <v>-1.3899999999999999E-2</v>
      </c>
      <c r="W523" s="66">
        <v>1.5699999999999999E-2</v>
      </c>
      <c r="X523" s="1">
        <v>2591800</v>
      </c>
      <c r="Y523" s="1">
        <v>2842437</v>
      </c>
      <c r="Z523" s="1">
        <v>1581289</v>
      </c>
      <c r="AA523" t="s">
        <v>356</v>
      </c>
      <c r="AB523" t="s">
        <v>357</v>
      </c>
      <c r="AC523">
        <v>12.53</v>
      </c>
      <c r="AD523">
        <v>0.84</v>
      </c>
      <c r="AE523">
        <v>2.92</v>
      </c>
      <c r="AF523" t="s">
        <v>230</v>
      </c>
      <c r="AG523" s="1">
        <v>334400</v>
      </c>
      <c r="AH523" s="36">
        <v>1097.5</v>
      </c>
      <c r="AI523" s="1">
        <v>3900</v>
      </c>
      <c r="AJ523" s="36">
        <v>1096.5</v>
      </c>
      <c r="AK523" s="1">
        <v>3000</v>
      </c>
      <c r="AL523" s="2">
        <v>0.625</v>
      </c>
      <c r="AM523" s="3">
        <v>46155</v>
      </c>
      <c r="AN523" t="s">
        <v>298</v>
      </c>
      <c r="AO523" t="s">
        <v>335</v>
      </c>
      <c r="AQ523" t="str">
        <f t="shared" si="8"/>
        <v/>
      </c>
    </row>
    <row r="524" spans="1:43">
      <c r="A524" s="8">
        <v>46177</v>
      </c>
      <c r="B524">
        <v>3950.37</v>
      </c>
      <c r="C524">
        <v>-1.1499999999999999</v>
      </c>
      <c r="D524">
        <v>67400</v>
      </c>
      <c r="E524">
        <v>-1.69</v>
      </c>
      <c r="F524" s="7">
        <v>4220</v>
      </c>
      <c r="G524" t="s">
        <v>46</v>
      </c>
      <c r="H524">
        <v>0</v>
      </c>
      <c r="I524" t="s">
        <v>288</v>
      </c>
      <c r="J524" t="s">
        <v>289</v>
      </c>
      <c r="K524" t="s">
        <v>295</v>
      </c>
      <c r="L524" s="36">
        <v>1573</v>
      </c>
      <c r="M524">
        <v>-22</v>
      </c>
      <c r="N524" s="66">
        <v>-1.38E-2</v>
      </c>
      <c r="O524" s="36">
        <v>1595</v>
      </c>
      <c r="P524" s="66">
        <v>-1.37E-2</v>
      </c>
      <c r="Q524" s="36">
        <v>1540</v>
      </c>
      <c r="R524" s="36">
        <v>1588</v>
      </c>
      <c r="S524" s="36">
        <v>1540</v>
      </c>
      <c r="T524" s="66">
        <v>2.1399999999999999E-2</v>
      </c>
      <c r="U524" s="66">
        <v>4.4000000000000003E-3</v>
      </c>
      <c r="V524" s="66">
        <v>-9.4000000000000004E-3</v>
      </c>
      <c r="W524" s="66">
        <v>2.1399999999999999E-2</v>
      </c>
      <c r="X524" s="1">
        <v>89600</v>
      </c>
      <c r="Y524" s="1">
        <v>140874</v>
      </c>
      <c r="Z524" s="1">
        <v>80655</v>
      </c>
      <c r="AA524" t="s">
        <v>358</v>
      </c>
      <c r="AB524" t="s">
        <v>578</v>
      </c>
      <c r="AC524">
        <v>11</v>
      </c>
      <c r="AD524">
        <v>1.1000000000000001</v>
      </c>
      <c r="AE524">
        <v>3.43</v>
      </c>
      <c r="AF524" t="s">
        <v>230</v>
      </c>
      <c r="AG524" s="1">
        <v>14200</v>
      </c>
      <c r="AH524" s="36">
        <v>1574</v>
      </c>
      <c r="AI524">
        <v>300</v>
      </c>
      <c r="AJ524" s="36">
        <v>1572</v>
      </c>
      <c r="AK524">
        <v>300</v>
      </c>
      <c r="AL524" s="2">
        <v>0.62291666666666667</v>
      </c>
      <c r="AN524" t="s">
        <v>298</v>
      </c>
      <c r="AO524" t="s">
        <v>335</v>
      </c>
      <c r="AQ524" t="str">
        <f t="shared" si="8"/>
        <v/>
      </c>
    </row>
    <row r="525" spans="1:43">
      <c r="A525" s="8">
        <v>46177</v>
      </c>
      <c r="B525">
        <v>3950.37</v>
      </c>
      <c r="C525">
        <v>-1.1499999999999999</v>
      </c>
      <c r="D525">
        <v>67400</v>
      </c>
      <c r="E525">
        <v>-1.69</v>
      </c>
      <c r="F525" s="7">
        <v>4334</v>
      </c>
      <c r="G525" t="s">
        <v>47</v>
      </c>
      <c r="H525">
        <v>0</v>
      </c>
      <c r="I525" t="s">
        <v>314</v>
      </c>
      <c r="J525" t="s">
        <v>323</v>
      </c>
      <c r="K525" t="s">
        <v>295</v>
      </c>
      <c r="L525">
        <v>393</v>
      </c>
      <c r="M525">
        <v>-2</v>
      </c>
      <c r="N525" s="66">
        <v>-5.1000000000000004E-3</v>
      </c>
      <c r="O525">
        <v>395</v>
      </c>
      <c r="P525" s="66">
        <v>-5.0000000000000001E-3</v>
      </c>
      <c r="Q525">
        <v>393</v>
      </c>
      <c r="R525">
        <v>394</v>
      </c>
      <c r="S525">
        <v>393</v>
      </c>
      <c r="T525" s="66">
        <v>0</v>
      </c>
      <c r="U525" s="66">
        <v>0</v>
      </c>
      <c r="V525" s="66">
        <v>-2.5000000000000001E-3</v>
      </c>
      <c r="W525" s="66">
        <v>0</v>
      </c>
      <c r="X525" s="1">
        <v>7600</v>
      </c>
      <c r="Y525" s="1">
        <v>2988</v>
      </c>
      <c r="Z525" s="1">
        <v>4360</v>
      </c>
      <c r="AA525" t="s">
        <v>360</v>
      </c>
      <c r="AB525" t="s">
        <v>361</v>
      </c>
      <c r="AC525">
        <v>11.8</v>
      </c>
      <c r="AD525">
        <v>1.29</v>
      </c>
      <c r="AE525">
        <v>2.54</v>
      </c>
      <c r="AF525">
        <v>0.1</v>
      </c>
      <c r="AG525">
        <v>400</v>
      </c>
      <c r="AH525">
        <v>394</v>
      </c>
      <c r="AI525" s="1">
        <v>1300</v>
      </c>
      <c r="AJ525">
        <v>393</v>
      </c>
      <c r="AK525" s="1">
        <v>1600</v>
      </c>
      <c r="AL525" s="2">
        <v>0.57013888888888886</v>
      </c>
      <c r="AM525" s="3">
        <v>46183</v>
      </c>
      <c r="AN525" t="s">
        <v>306</v>
      </c>
      <c r="AO525" t="s">
        <v>351</v>
      </c>
      <c r="AQ525" t="str">
        <f t="shared" si="8"/>
        <v/>
      </c>
    </row>
    <row r="526" spans="1:43">
      <c r="A526" s="8">
        <v>46177</v>
      </c>
      <c r="B526">
        <v>3950.37</v>
      </c>
      <c r="C526">
        <v>-1.1499999999999999</v>
      </c>
      <c r="D526">
        <v>67400</v>
      </c>
      <c r="E526">
        <v>-1.69</v>
      </c>
      <c r="F526" s="7">
        <v>4523</v>
      </c>
      <c r="G526" t="s">
        <v>48</v>
      </c>
      <c r="H526">
        <v>0</v>
      </c>
      <c r="I526" t="s">
        <v>288</v>
      </c>
      <c r="J526" t="s">
        <v>289</v>
      </c>
      <c r="K526" t="s">
        <v>295</v>
      </c>
      <c r="L526" s="36">
        <v>3823</v>
      </c>
      <c r="M526">
        <v>64</v>
      </c>
      <c r="N526" s="66">
        <v>1.7000000000000001E-2</v>
      </c>
      <c r="O526" s="36">
        <v>3759</v>
      </c>
      <c r="P526" s="66">
        <v>1.7000000000000001E-2</v>
      </c>
      <c r="Q526" s="36">
        <v>3829</v>
      </c>
      <c r="R526" s="36">
        <v>3853</v>
      </c>
      <c r="S526" s="36">
        <v>3785</v>
      </c>
      <c r="T526" s="66">
        <v>-1.5E-3</v>
      </c>
      <c r="U526" s="66">
        <v>-6.7000000000000002E-3</v>
      </c>
      <c r="V526" s="66">
        <v>-7.7000000000000002E-3</v>
      </c>
      <c r="W526" s="66">
        <v>0.01</v>
      </c>
      <c r="X526" s="1">
        <v>1003700</v>
      </c>
      <c r="Y526" s="1">
        <v>3840134</v>
      </c>
      <c r="Z526" s="1">
        <v>1114974</v>
      </c>
      <c r="AA526" t="s">
        <v>362</v>
      </c>
      <c r="AB526" t="s">
        <v>579</v>
      </c>
      <c r="AC526">
        <v>20.64</v>
      </c>
      <c r="AD526">
        <v>1.19</v>
      </c>
      <c r="AE526">
        <v>4.1900000000000004</v>
      </c>
      <c r="AF526" t="s">
        <v>230</v>
      </c>
      <c r="AG526" s="1">
        <v>108500</v>
      </c>
      <c r="AH526" s="36">
        <v>3824</v>
      </c>
      <c r="AI526" s="1">
        <v>1100</v>
      </c>
      <c r="AJ526" s="36">
        <v>3823</v>
      </c>
      <c r="AK526" s="1">
        <v>1500</v>
      </c>
      <c r="AL526" s="2">
        <v>0.625</v>
      </c>
      <c r="AM526" s="3">
        <v>46157</v>
      </c>
      <c r="AN526" t="s">
        <v>298</v>
      </c>
      <c r="AO526" t="s">
        <v>364</v>
      </c>
      <c r="AQ526" t="str">
        <f t="shared" si="8"/>
        <v/>
      </c>
    </row>
    <row r="527" spans="1:43">
      <c r="A527" s="8">
        <v>46177</v>
      </c>
      <c r="B527">
        <v>3950.37</v>
      </c>
      <c r="C527">
        <v>-1.1499999999999999</v>
      </c>
      <c r="D527">
        <v>67400</v>
      </c>
      <c r="E527">
        <v>-1.69</v>
      </c>
      <c r="F527" s="7">
        <v>4528</v>
      </c>
      <c r="G527" t="s">
        <v>49</v>
      </c>
      <c r="H527">
        <v>0</v>
      </c>
      <c r="I527" t="s">
        <v>288</v>
      </c>
      <c r="J527" t="s">
        <v>289</v>
      </c>
      <c r="K527" t="s">
        <v>290</v>
      </c>
      <c r="L527" s="36">
        <v>2212</v>
      </c>
      <c r="M527">
        <v>54</v>
      </c>
      <c r="N527" s="66">
        <v>2.5000000000000001E-2</v>
      </c>
      <c r="O527" s="36">
        <v>2158</v>
      </c>
      <c r="P527" s="66">
        <v>2.5000000000000001E-2</v>
      </c>
      <c r="Q527" s="36">
        <v>2172</v>
      </c>
      <c r="R527" s="36">
        <v>2228.5</v>
      </c>
      <c r="S527" s="36">
        <v>2157</v>
      </c>
      <c r="T527" s="66">
        <v>1.84E-2</v>
      </c>
      <c r="U527" s="66">
        <v>-1.8E-3</v>
      </c>
      <c r="V527" s="66">
        <v>-7.4000000000000003E-3</v>
      </c>
      <c r="W527" s="66">
        <v>2.5399999999999999E-2</v>
      </c>
      <c r="X527" s="1">
        <v>1243100</v>
      </c>
      <c r="Y527" s="1">
        <v>2732396</v>
      </c>
      <c r="Z527" s="1">
        <v>1103108</v>
      </c>
      <c r="AA527" t="s">
        <v>365</v>
      </c>
      <c r="AB527" t="s">
        <v>580</v>
      </c>
      <c r="AC527">
        <v>14.63</v>
      </c>
      <c r="AD527">
        <v>1.22</v>
      </c>
      <c r="AE527">
        <v>3.62</v>
      </c>
      <c r="AF527" t="s">
        <v>230</v>
      </c>
      <c r="AG527" s="1">
        <v>74800</v>
      </c>
      <c r="AH527" s="36">
        <v>2212.5</v>
      </c>
      <c r="AI527" s="1">
        <v>1000</v>
      </c>
      <c r="AJ527" s="36">
        <v>2212</v>
      </c>
      <c r="AK527" s="1">
        <v>100</v>
      </c>
      <c r="AL527" s="2">
        <v>0.625</v>
      </c>
      <c r="AM527" s="3">
        <v>46150</v>
      </c>
      <c r="AN527" t="s">
        <v>298</v>
      </c>
      <c r="AO527" t="s">
        <v>364</v>
      </c>
      <c r="AQ527" t="str">
        <f t="shared" si="8"/>
        <v/>
      </c>
    </row>
    <row r="528" spans="1:43">
      <c r="A528" s="8">
        <v>46177</v>
      </c>
      <c r="B528">
        <v>3950.37</v>
      </c>
      <c r="C528">
        <v>-1.1499999999999999</v>
      </c>
      <c r="D528">
        <v>67400</v>
      </c>
      <c r="E528">
        <v>-1.69</v>
      </c>
      <c r="F528" s="7">
        <v>4661</v>
      </c>
      <c r="G528" t="s">
        <v>50</v>
      </c>
      <c r="H528">
        <v>0</v>
      </c>
      <c r="I528" t="s">
        <v>288</v>
      </c>
      <c r="J528" t="s">
        <v>289</v>
      </c>
      <c r="K528" t="s">
        <v>295</v>
      </c>
      <c r="L528" s="36">
        <v>2178</v>
      </c>
      <c r="M528">
        <v>-37</v>
      </c>
      <c r="N528" s="66">
        <v>-1.67E-2</v>
      </c>
      <c r="O528" s="36">
        <v>2215</v>
      </c>
      <c r="P528" s="66">
        <v>-1.67E-2</v>
      </c>
      <c r="Q528" s="36">
        <v>2215</v>
      </c>
      <c r="R528" s="36">
        <v>2215.5</v>
      </c>
      <c r="S528" s="36">
        <v>2171.5</v>
      </c>
      <c r="T528" s="66">
        <v>-1.67E-2</v>
      </c>
      <c r="U528" s="66">
        <v>-4.4999999999999997E-3</v>
      </c>
      <c r="V528" s="66">
        <v>-1.6899999999999998E-2</v>
      </c>
      <c r="W528" s="66">
        <v>2.8999999999999998E-3</v>
      </c>
      <c r="X528" s="1">
        <v>2758400</v>
      </c>
      <c r="Y528" s="1">
        <v>6029620</v>
      </c>
      <c r="Z528" s="1">
        <v>3921381</v>
      </c>
      <c r="AA528" t="s">
        <v>367</v>
      </c>
      <c r="AB528" t="s">
        <v>368</v>
      </c>
      <c r="AC528">
        <v>30.5</v>
      </c>
      <c r="AD528">
        <v>3.24</v>
      </c>
      <c r="AE528">
        <v>0.73</v>
      </c>
      <c r="AF528" t="s">
        <v>230</v>
      </c>
      <c r="AG528" s="1">
        <v>435100</v>
      </c>
      <c r="AH528" s="36">
        <v>2178.5</v>
      </c>
      <c r="AI528" s="1">
        <v>1800</v>
      </c>
      <c r="AJ528" s="36">
        <v>2178</v>
      </c>
      <c r="AK528" s="1">
        <v>700</v>
      </c>
      <c r="AL528" s="2">
        <v>0.625</v>
      </c>
      <c r="AN528" t="s">
        <v>298</v>
      </c>
      <c r="AO528" t="s">
        <v>313</v>
      </c>
      <c r="AQ528" t="str">
        <f t="shared" si="8"/>
        <v/>
      </c>
    </row>
    <row r="529" spans="1:43">
      <c r="A529" s="8">
        <v>46177</v>
      </c>
      <c r="B529">
        <v>3950.37</v>
      </c>
      <c r="C529">
        <v>-1.1499999999999999</v>
      </c>
      <c r="D529">
        <v>67400</v>
      </c>
      <c r="E529">
        <v>-1.69</v>
      </c>
      <c r="F529" s="7">
        <v>5020</v>
      </c>
      <c r="G529" t="s">
        <v>51</v>
      </c>
      <c r="H529">
        <v>0</v>
      </c>
      <c r="I529" t="s">
        <v>288</v>
      </c>
      <c r="J529" t="s">
        <v>289</v>
      </c>
      <c r="K529" t="s">
        <v>295</v>
      </c>
      <c r="L529" s="36">
        <v>1291</v>
      </c>
      <c r="M529">
        <v>-36.5</v>
      </c>
      <c r="N529" s="66">
        <v>-2.75E-2</v>
      </c>
      <c r="O529" s="36">
        <v>1327.5</v>
      </c>
      <c r="P529" s="66">
        <v>-2.7400000000000001E-2</v>
      </c>
      <c r="Q529" s="36">
        <v>1314.5</v>
      </c>
      <c r="R529" s="36">
        <v>1319</v>
      </c>
      <c r="S529" s="36">
        <v>1286</v>
      </c>
      <c r="T529" s="66">
        <v>-1.78E-2</v>
      </c>
      <c r="U529" s="66">
        <v>6.9999999999999999E-4</v>
      </c>
      <c r="V529" s="66">
        <v>-2.12E-2</v>
      </c>
      <c r="W529" s="66">
        <v>3.8E-3</v>
      </c>
      <c r="X529" s="1">
        <v>3848500</v>
      </c>
      <c r="Y529" s="1">
        <v>5003520</v>
      </c>
      <c r="Z529" s="1">
        <v>3494435</v>
      </c>
      <c r="AA529" t="s">
        <v>369</v>
      </c>
      <c r="AB529" t="s">
        <v>370</v>
      </c>
      <c r="AC529">
        <v>8.34</v>
      </c>
      <c r="AD529">
        <v>1.03</v>
      </c>
      <c r="AE529">
        <v>2.63</v>
      </c>
      <c r="AF529" t="s">
        <v>230</v>
      </c>
      <c r="AG529" s="1">
        <v>367300</v>
      </c>
      <c r="AH529" s="36">
        <v>1291</v>
      </c>
      <c r="AI529" s="1">
        <v>4400</v>
      </c>
      <c r="AJ529" s="36">
        <v>1290.5</v>
      </c>
      <c r="AK529" s="1">
        <v>4500</v>
      </c>
      <c r="AL529" s="2">
        <v>0.625</v>
      </c>
      <c r="AM529" s="3">
        <v>46156</v>
      </c>
      <c r="AN529" t="s">
        <v>298</v>
      </c>
      <c r="AO529" t="s">
        <v>371</v>
      </c>
      <c r="AQ529" t="str">
        <f t="shared" si="8"/>
        <v/>
      </c>
    </row>
    <row r="530" spans="1:43">
      <c r="A530" s="8">
        <v>46177</v>
      </c>
      <c r="B530">
        <v>3950.37</v>
      </c>
      <c r="C530">
        <v>-1.1499999999999999</v>
      </c>
      <c r="D530">
        <v>67400</v>
      </c>
      <c r="E530">
        <v>-1.69</v>
      </c>
      <c r="F530" s="7">
        <v>5201</v>
      </c>
      <c r="G530" t="s">
        <v>52</v>
      </c>
      <c r="H530">
        <v>0</v>
      </c>
      <c r="I530" t="s">
        <v>288</v>
      </c>
      <c r="J530" t="s">
        <v>289</v>
      </c>
      <c r="K530" t="s">
        <v>295</v>
      </c>
      <c r="L530" s="36">
        <v>8092</v>
      </c>
      <c r="M530">
        <v>-129</v>
      </c>
      <c r="N530" s="66">
        <v>-1.5699999999999999E-2</v>
      </c>
      <c r="O530" s="36">
        <v>8221</v>
      </c>
      <c r="P530" s="66">
        <v>-1.5599999999999999E-2</v>
      </c>
      <c r="Q530" s="36">
        <v>8087</v>
      </c>
      <c r="R530" s="36">
        <v>8218</v>
      </c>
      <c r="S530" s="36">
        <v>7659</v>
      </c>
      <c r="T530" s="66">
        <v>5.9999999999999995E-4</v>
      </c>
      <c r="U530" s="66">
        <v>4.8500000000000001E-2</v>
      </c>
      <c r="V530" s="66">
        <v>-1.5299999999999999E-2</v>
      </c>
      <c r="W530" s="66">
        <v>5.6500000000000002E-2</v>
      </c>
      <c r="X530" s="1">
        <v>1886800</v>
      </c>
      <c r="Y530" s="1">
        <v>14902848</v>
      </c>
      <c r="Z530" s="1">
        <v>1759481</v>
      </c>
      <c r="AA530" t="s">
        <v>581</v>
      </c>
      <c r="AB530" t="s">
        <v>373</v>
      </c>
      <c r="AC530">
        <v>22.32</v>
      </c>
      <c r="AD530">
        <v>1.1499999999999999</v>
      </c>
      <c r="AE530">
        <v>2.6</v>
      </c>
      <c r="AF530" t="s">
        <v>230</v>
      </c>
      <c r="AG530" s="1">
        <v>92000</v>
      </c>
      <c r="AH530" s="36">
        <v>8095</v>
      </c>
      <c r="AI530">
        <v>100</v>
      </c>
      <c r="AJ530" s="36">
        <v>8091</v>
      </c>
      <c r="AK530">
        <v>100</v>
      </c>
      <c r="AL530" s="2">
        <v>0.625</v>
      </c>
      <c r="AM530" s="3">
        <v>46154</v>
      </c>
      <c r="AN530" t="s">
        <v>293</v>
      </c>
      <c r="AO530" t="s">
        <v>341</v>
      </c>
      <c r="AQ530" t="str">
        <f t="shared" si="8"/>
        <v/>
      </c>
    </row>
    <row r="531" spans="1:43">
      <c r="A531" s="8">
        <v>46177</v>
      </c>
      <c r="B531">
        <v>3950.37</v>
      </c>
      <c r="C531">
        <v>-1.1499999999999999</v>
      </c>
      <c r="D531">
        <v>67400</v>
      </c>
      <c r="E531">
        <v>-1.69</v>
      </c>
      <c r="F531" s="7">
        <v>5302</v>
      </c>
      <c r="G531" t="s">
        <v>53</v>
      </c>
      <c r="H531">
        <v>0</v>
      </c>
      <c r="I531" t="s">
        <v>288</v>
      </c>
      <c r="J531" t="s">
        <v>289</v>
      </c>
      <c r="K531" t="s">
        <v>290</v>
      </c>
      <c r="L531" s="36">
        <v>4730</v>
      </c>
      <c r="M531">
        <v>-20</v>
      </c>
      <c r="N531" s="66">
        <v>-4.1999999999999997E-3</v>
      </c>
      <c r="O531" s="36">
        <v>4750</v>
      </c>
      <c r="P531" s="66">
        <v>-4.1999999999999997E-3</v>
      </c>
      <c r="Q531" s="36">
        <v>4705</v>
      </c>
      <c r="R531" s="36">
        <v>4770</v>
      </c>
      <c r="S531" s="36">
        <v>4705</v>
      </c>
      <c r="T531" s="66">
        <v>5.3E-3</v>
      </c>
      <c r="U531" s="66">
        <v>0</v>
      </c>
      <c r="V531" s="66">
        <v>-8.3000000000000001E-3</v>
      </c>
      <c r="W531" s="66">
        <v>5.3E-3</v>
      </c>
      <c r="X531" s="1">
        <v>49900</v>
      </c>
      <c r="Y531" s="1">
        <v>236488</v>
      </c>
      <c r="Z531" s="1">
        <v>55967</v>
      </c>
      <c r="AA531" t="s">
        <v>374</v>
      </c>
      <c r="AB531" t="s">
        <v>375</v>
      </c>
      <c r="AC531">
        <v>19.239999999999998</v>
      </c>
      <c r="AD531">
        <v>0.96</v>
      </c>
      <c r="AE531">
        <v>4.2300000000000004</v>
      </c>
      <c r="AF531" t="s">
        <v>230</v>
      </c>
      <c r="AG531" s="1">
        <v>14900</v>
      </c>
      <c r="AH531" s="36">
        <v>4735</v>
      </c>
      <c r="AI531">
        <v>500</v>
      </c>
      <c r="AJ531" s="36">
        <v>4730</v>
      </c>
      <c r="AK531">
        <v>300</v>
      </c>
      <c r="AL531" s="2">
        <v>0.62361111111111112</v>
      </c>
      <c r="AM531" s="3">
        <v>46150</v>
      </c>
      <c r="AN531" t="s">
        <v>293</v>
      </c>
      <c r="AO531" t="s">
        <v>341</v>
      </c>
      <c r="AQ531" t="str">
        <f t="shared" si="8"/>
        <v/>
      </c>
    </row>
    <row r="532" spans="1:43">
      <c r="A532" s="8">
        <v>46177</v>
      </c>
      <c r="B532">
        <v>3950.37</v>
      </c>
      <c r="C532">
        <v>-1.1499999999999999</v>
      </c>
      <c r="D532">
        <v>67400</v>
      </c>
      <c r="E532">
        <v>-1.69</v>
      </c>
      <c r="F532" s="7">
        <v>5310</v>
      </c>
      <c r="G532" t="s">
        <v>54</v>
      </c>
      <c r="H532">
        <v>0</v>
      </c>
      <c r="I532" t="s">
        <v>288</v>
      </c>
      <c r="J532" t="s">
        <v>289</v>
      </c>
      <c r="K532" t="s">
        <v>295</v>
      </c>
      <c r="L532" s="36">
        <v>8100</v>
      </c>
      <c r="M532">
        <v>440</v>
      </c>
      <c r="N532" s="66">
        <v>5.74E-2</v>
      </c>
      <c r="O532" s="36">
        <v>7660</v>
      </c>
      <c r="P532" s="66">
        <v>5.74E-2</v>
      </c>
      <c r="Q532" s="36">
        <v>7960</v>
      </c>
      <c r="R532" s="36">
        <v>8350</v>
      </c>
      <c r="S532" s="36">
        <v>7930</v>
      </c>
      <c r="T532" s="66">
        <v>1.7500000000000002E-2</v>
      </c>
      <c r="U532" s="66">
        <v>6.1999999999999998E-3</v>
      </c>
      <c r="V532" s="66">
        <v>-2.9899999999999999E-2</v>
      </c>
      <c r="W532" s="66">
        <v>2.1399999999999999E-2</v>
      </c>
      <c r="X532" s="1">
        <v>224700</v>
      </c>
      <c r="Y532" s="1">
        <v>1820610</v>
      </c>
      <c r="Z532" s="1">
        <v>170039</v>
      </c>
      <c r="AA532" t="s">
        <v>376</v>
      </c>
      <c r="AB532" t="s">
        <v>377</v>
      </c>
      <c r="AC532">
        <v>34.67</v>
      </c>
      <c r="AD532">
        <v>1.74</v>
      </c>
      <c r="AE532">
        <v>1.79</v>
      </c>
      <c r="AF532" t="s">
        <v>230</v>
      </c>
      <c r="AG532" s="1">
        <v>1400</v>
      </c>
      <c r="AH532" s="36">
        <v>8100</v>
      </c>
      <c r="AI532">
        <v>500</v>
      </c>
      <c r="AJ532" s="36">
        <v>8090</v>
      </c>
      <c r="AK532">
        <v>800</v>
      </c>
      <c r="AL532" s="2">
        <v>0.62291666666666667</v>
      </c>
      <c r="AM532" s="3">
        <v>46153</v>
      </c>
      <c r="AN532" t="s">
        <v>293</v>
      </c>
      <c r="AO532" t="s">
        <v>341</v>
      </c>
      <c r="AQ532" t="str">
        <f t="shared" si="8"/>
        <v/>
      </c>
    </row>
    <row r="533" spans="1:43">
      <c r="A533" s="8">
        <v>46177</v>
      </c>
      <c r="B533">
        <v>3950.37</v>
      </c>
      <c r="C533">
        <v>-1.1499999999999999</v>
      </c>
      <c r="D533">
        <v>67400</v>
      </c>
      <c r="E533">
        <v>-1.69</v>
      </c>
      <c r="F533" s="7">
        <v>5334</v>
      </c>
      <c r="G533" t="s">
        <v>55</v>
      </c>
      <c r="H533">
        <v>0</v>
      </c>
      <c r="I533" t="s">
        <v>288</v>
      </c>
      <c r="J533" t="s">
        <v>289</v>
      </c>
      <c r="K533" t="s">
        <v>295</v>
      </c>
      <c r="L533" s="36">
        <v>10155</v>
      </c>
      <c r="M533">
        <v>-15</v>
      </c>
      <c r="N533" s="66">
        <v>-1.5E-3</v>
      </c>
      <c r="O533" s="36">
        <v>10170</v>
      </c>
      <c r="P533" s="66">
        <v>-1.4E-3</v>
      </c>
      <c r="Q533" s="36">
        <v>10050</v>
      </c>
      <c r="R533" s="36">
        <v>10200</v>
      </c>
      <c r="S533" s="36">
        <v>10025</v>
      </c>
      <c r="T533" s="66">
        <v>1.04E-2</v>
      </c>
      <c r="U533" s="66">
        <v>-4.0000000000000002E-4</v>
      </c>
      <c r="V533" s="66">
        <v>-4.4000000000000003E-3</v>
      </c>
      <c r="W533" s="66">
        <v>1.29E-2</v>
      </c>
      <c r="X533" s="1">
        <v>390400</v>
      </c>
      <c r="Y533" s="1">
        <v>3953606</v>
      </c>
      <c r="Z533" s="1">
        <v>2023360</v>
      </c>
      <c r="AA533" t="s">
        <v>558</v>
      </c>
      <c r="AB533" t="s">
        <v>379</v>
      </c>
      <c r="AC533">
        <v>18.88</v>
      </c>
      <c r="AD533">
        <v>2.59</v>
      </c>
      <c r="AE533">
        <v>2.0699999999999998</v>
      </c>
      <c r="AF533" t="s">
        <v>230</v>
      </c>
      <c r="AG533" s="1">
        <v>28300</v>
      </c>
      <c r="AH533" s="36">
        <v>10160</v>
      </c>
      <c r="AI533">
        <v>200</v>
      </c>
      <c r="AJ533" s="36">
        <v>10155</v>
      </c>
      <c r="AK533">
        <v>900</v>
      </c>
      <c r="AL533" s="2">
        <v>0.62430555555555556</v>
      </c>
      <c r="AN533" t="s">
        <v>298</v>
      </c>
      <c r="AO533" t="s">
        <v>341</v>
      </c>
      <c r="AQ533" t="str">
        <f t="shared" si="8"/>
        <v/>
      </c>
    </row>
    <row r="534" spans="1:43">
      <c r="A534" s="8">
        <v>46177</v>
      </c>
      <c r="B534">
        <v>3950.37</v>
      </c>
      <c r="C534">
        <v>-1.1499999999999999</v>
      </c>
      <c r="D534">
        <v>67400</v>
      </c>
      <c r="E534">
        <v>-1.69</v>
      </c>
      <c r="F534" s="7">
        <v>5706</v>
      </c>
      <c r="G534" t="s">
        <v>56</v>
      </c>
      <c r="H534">
        <v>0</v>
      </c>
      <c r="I534" t="s">
        <v>288</v>
      </c>
      <c r="J534" t="s">
        <v>289</v>
      </c>
      <c r="K534" t="s">
        <v>295</v>
      </c>
      <c r="L534" s="36">
        <v>45400</v>
      </c>
      <c r="M534" s="36">
        <v>-2200</v>
      </c>
      <c r="N534" s="66">
        <v>-4.6199999999999998E-2</v>
      </c>
      <c r="O534" s="36">
        <v>47600</v>
      </c>
      <c r="P534" s="66">
        <v>-4.6199999999999998E-2</v>
      </c>
      <c r="Q534" s="36">
        <v>46530</v>
      </c>
      <c r="R534" s="36">
        <v>47390</v>
      </c>
      <c r="S534" s="36">
        <v>45100</v>
      </c>
      <c r="T534" s="66">
        <v>-2.4199999999999999E-2</v>
      </c>
      <c r="U534" s="66">
        <v>-8.3000000000000001E-3</v>
      </c>
      <c r="V534" s="66">
        <v>-4.19E-2</v>
      </c>
      <c r="W534" s="66">
        <v>6.6E-3</v>
      </c>
      <c r="X534" s="1">
        <v>1423900</v>
      </c>
      <c r="Y534" s="1">
        <v>65369616</v>
      </c>
      <c r="Z534" s="1">
        <v>2606660</v>
      </c>
      <c r="AA534" t="s">
        <v>521</v>
      </c>
      <c r="AB534" t="s">
        <v>381</v>
      </c>
      <c r="AC534">
        <v>34.630000000000003</v>
      </c>
      <c r="AD534">
        <v>6.3</v>
      </c>
      <c r="AE534">
        <v>0.62</v>
      </c>
      <c r="AF534" t="s">
        <v>230</v>
      </c>
      <c r="AG534" s="1">
        <v>18900</v>
      </c>
      <c r="AH534" s="36">
        <v>45410</v>
      </c>
      <c r="AI534">
        <v>400</v>
      </c>
      <c r="AJ534" s="36">
        <v>45390</v>
      </c>
      <c r="AK534">
        <v>500</v>
      </c>
      <c r="AL534" s="2">
        <v>0.625</v>
      </c>
      <c r="AM534" s="3">
        <v>46155</v>
      </c>
      <c r="AN534" t="s">
        <v>298</v>
      </c>
      <c r="AO534" t="s">
        <v>382</v>
      </c>
      <c r="AQ534" t="str">
        <f t="shared" si="8"/>
        <v/>
      </c>
    </row>
    <row r="535" spans="1:43">
      <c r="A535" s="8">
        <v>46177</v>
      </c>
      <c r="B535">
        <v>3950.37</v>
      </c>
      <c r="C535">
        <v>-1.1499999999999999</v>
      </c>
      <c r="D535">
        <v>67400</v>
      </c>
      <c r="E535">
        <v>-1.69</v>
      </c>
      <c r="F535" s="7">
        <v>5711</v>
      </c>
      <c r="G535" t="s">
        <v>57</v>
      </c>
      <c r="H535">
        <v>0</v>
      </c>
      <c r="I535" t="s">
        <v>288</v>
      </c>
      <c r="J535" t="s">
        <v>289</v>
      </c>
      <c r="K535" t="s">
        <v>290</v>
      </c>
      <c r="L535" s="36">
        <v>4965</v>
      </c>
      <c r="M535">
        <v>-222</v>
      </c>
      <c r="N535" s="66">
        <v>-4.2799999999999998E-2</v>
      </c>
      <c r="O535" s="36">
        <v>5187</v>
      </c>
      <c r="P535" s="66">
        <v>-4.2700000000000002E-2</v>
      </c>
      <c r="Q535" s="36">
        <v>5065</v>
      </c>
      <c r="R535" s="36">
        <v>5074</v>
      </c>
      <c r="S535" s="36">
        <v>4958</v>
      </c>
      <c r="T535" s="66">
        <v>-1.9699999999999999E-2</v>
      </c>
      <c r="U535" s="66">
        <v>-7.1000000000000004E-3</v>
      </c>
      <c r="V535" s="66">
        <v>-2.1399999999999999E-2</v>
      </c>
      <c r="W535" s="66">
        <v>1.4E-3</v>
      </c>
      <c r="X535" s="1">
        <v>655800</v>
      </c>
      <c r="Y535" s="1">
        <v>3285453</v>
      </c>
      <c r="Z535" s="1">
        <v>652845</v>
      </c>
      <c r="AA535" t="s">
        <v>383</v>
      </c>
      <c r="AB535" t="s">
        <v>384</v>
      </c>
      <c r="AC535">
        <v>13.24</v>
      </c>
      <c r="AD535">
        <v>0.88</v>
      </c>
      <c r="AE535">
        <v>2.34</v>
      </c>
      <c r="AF535" t="s">
        <v>230</v>
      </c>
      <c r="AG535" s="1">
        <v>19400</v>
      </c>
      <c r="AH535" s="36">
        <v>4965</v>
      </c>
      <c r="AI535">
        <v>600</v>
      </c>
      <c r="AJ535" s="36">
        <v>4961</v>
      </c>
      <c r="AK535">
        <v>800</v>
      </c>
      <c r="AL535" s="2">
        <v>0.62430555555555556</v>
      </c>
      <c r="AM535" s="3">
        <v>46155</v>
      </c>
      <c r="AN535" t="s">
        <v>298</v>
      </c>
      <c r="AO535" t="s">
        <v>382</v>
      </c>
      <c r="AQ535" t="str">
        <f t="shared" si="8"/>
        <v/>
      </c>
    </row>
    <row r="536" spans="1:43">
      <c r="A536" s="8">
        <v>46177</v>
      </c>
      <c r="B536">
        <v>3950.37</v>
      </c>
      <c r="C536">
        <v>-1.1499999999999999</v>
      </c>
      <c r="D536">
        <v>67400</v>
      </c>
      <c r="E536">
        <v>-1.69</v>
      </c>
      <c r="F536" s="7">
        <v>5713</v>
      </c>
      <c r="G536" t="s">
        <v>58</v>
      </c>
      <c r="H536">
        <v>0</v>
      </c>
      <c r="I536" t="s">
        <v>288</v>
      </c>
      <c r="J536" t="s">
        <v>289</v>
      </c>
      <c r="K536" t="s">
        <v>295</v>
      </c>
      <c r="L536" s="36">
        <v>8656</v>
      </c>
      <c r="M536">
        <v>-443</v>
      </c>
      <c r="N536" s="66">
        <v>-4.87E-2</v>
      </c>
      <c r="O536" s="36">
        <v>9099</v>
      </c>
      <c r="P536" s="66">
        <v>-4.8599999999999997E-2</v>
      </c>
      <c r="Q536" s="36">
        <v>8837</v>
      </c>
      <c r="R536" s="36">
        <v>8929</v>
      </c>
      <c r="S536" s="36">
        <v>8642</v>
      </c>
      <c r="T536" s="66">
        <v>-2.0400000000000001E-2</v>
      </c>
      <c r="U536" s="66">
        <v>-8.3999999999999995E-3</v>
      </c>
      <c r="V536" s="66">
        <v>-3.0499999999999999E-2</v>
      </c>
      <c r="W536" s="66">
        <v>1.6000000000000001E-3</v>
      </c>
      <c r="X536" s="1">
        <v>1692100</v>
      </c>
      <c r="Y536" s="1">
        <v>14791832</v>
      </c>
      <c r="Z536" s="1">
        <v>2517286</v>
      </c>
      <c r="AA536" t="s">
        <v>385</v>
      </c>
      <c r="AB536" t="s">
        <v>386</v>
      </c>
      <c r="AC536">
        <v>15.49</v>
      </c>
      <c r="AD536">
        <v>1.1200000000000001</v>
      </c>
      <c r="AE536">
        <v>2.39</v>
      </c>
      <c r="AF536" t="s">
        <v>230</v>
      </c>
      <c r="AG536" s="1">
        <v>46800</v>
      </c>
      <c r="AH536" s="36">
        <v>8657</v>
      </c>
      <c r="AI536">
        <v>400</v>
      </c>
      <c r="AJ536" s="36">
        <v>8654</v>
      </c>
      <c r="AK536">
        <v>300</v>
      </c>
      <c r="AL536" s="2">
        <v>0.62430555555555556</v>
      </c>
      <c r="AM536" s="3">
        <v>46153</v>
      </c>
      <c r="AN536" t="s">
        <v>298</v>
      </c>
      <c r="AO536" t="s">
        <v>382</v>
      </c>
      <c r="AQ536" t="str">
        <f t="shared" si="8"/>
        <v/>
      </c>
    </row>
    <row r="537" spans="1:43">
      <c r="A537" s="8">
        <v>46177</v>
      </c>
      <c r="B537">
        <v>3950.37</v>
      </c>
      <c r="C537">
        <v>-1.1499999999999999</v>
      </c>
      <c r="D537">
        <v>67400</v>
      </c>
      <c r="E537">
        <v>-1.69</v>
      </c>
      <c r="F537" s="7">
        <v>5802</v>
      </c>
      <c r="G537" t="s">
        <v>59</v>
      </c>
      <c r="H537">
        <v>0</v>
      </c>
      <c r="I537" t="s">
        <v>288</v>
      </c>
      <c r="J537" t="s">
        <v>289</v>
      </c>
      <c r="K537" t="s">
        <v>295</v>
      </c>
      <c r="L537" s="36">
        <v>13515</v>
      </c>
      <c r="M537" s="36">
        <v>-450</v>
      </c>
      <c r="N537" s="66">
        <v>-3.2199999999999999E-2</v>
      </c>
      <c r="O537" s="36">
        <v>13965</v>
      </c>
      <c r="P537" s="66">
        <v>-3.2199999999999999E-2</v>
      </c>
      <c r="Q537" s="36">
        <v>13845</v>
      </c>
      <c r="R537" s="36">
        <v>14135</v>
      </c>
      <c r="S537" s="36">
        <v>13265</v>
      </c>
      <c r="T537" s="66">
        <v>-2.3800000000000002E-2</v>
      </c>
      <c r="U537" s="66">
        <v>5.1999999999999998E-3</v>
      </c>
      <c r="V537" s="66">
        <v>-4.3799999999999999E-2</v>
      </c>
      <c r="W537" s="66">
        <v>1.8800000000000001E-2</v>
      </c>
      <c r="X537" s="1">
        <v>4695500</v>
      </c>
      <c r="Y537" s="1">
        <v>63631169</v>
      </c>
      <c r="Z537" s="1">
        <v>10730106</v>
      </c>
      <c r="AA537" t="s">
        <v>582</v>
      </c>
      <c r="AB537" t="s">
        <v>388</v>
      </c>
      <c r="AC537">
        <v>32.42</v>
      </c>
      <c r="AD537">
        <v>3.84</v>
      </c>
      <c r="AE537">
        <v>1.1499999999999999</v>
      </c>
      <c r="AF537" t="s">
        <v>230</v>
      </c>
      <c r="AG537" s="1">
        <v>83900</v>
      </c>
      <c r="AH537" s="36">
        <v>13520</v>
      </c>
      <c r="AI537" s="1">
        <v>1400</v>
      </c>
      <c r="AJ537" s="36">
        <v>13515</v>
      </c>
      <c r="AK537" s="1">
        <v>800</v>
      </c>
      <c r="AL537" s="2">
        <v>0.625</v>
      </c>
      <c r="AM537" s="3">
        <v>46154</v>
      </c>
      <c r="AN537" t="s">
        <v>298</v>
      </c>
      <c r="AO537" t="s">
        <v>382</v>
      </c>
      <c r="AQ537" t="str">
        <f t="shared" si="8"/>
        <v/>
      </c>
    </row>
    <row r="538" spans="1:43">
      <c r="A538" s="8">
        <v>46177</v>
      </c>
      <c r="B538">
        <v>3950.37</v>
      </c>
      <c r="C538">
        <v>-1.1499999999999999</v>
      </c>
      <c r="D538">
        <v>67400</v>
      </c>
      <c r="E538">
        <v>-1.69</v>
      </c>
      <c r="F538" s="7">
        <v>5803</v>
      </c>
      <c r="G538" t="s">
        <v>60</v>
      </c>
      <c r="H538">
        <v>0</v>
      </c>
      <c r="I538" t="s">
        <v>288</v>
      </c>
      <c r="J538" t="s">
        <v>289</v>
      </c>
      <c r="K538" t="s">
        <v>295</v>
      </c>
      <c r="L538" s="36">
        <v>4811</v>
      </c>
      <c r="M538">
        <v>-190</v>
      </c>
      <c r="N538" s="66">
        <v>-3.7999999999999999E-2</v>
      </c>
      <c r="O538" s="36">
        <v>5001</v>
      </c>
      <c r="P538" s="66">
        <v>-3.7900000000000003E-2</v>
      </c>
      <c r="Q538" s="36">
        <v>4831</v>
      </c>
      <c r="R538" s="36">
        <v>4866</v>
      </c>
      <c r="S538" s="36">
        <v>4610</v>
      </c>
      <c r="T538" s="66">
        <v>-4.1000000000000003E-3</v>
      </c>
      <c r="U538" s="66">
        <v>-8.2000000000000007E-3</v>
      </c>
      <c r="V538" s="66">
        <v>-1.1299999999999999E-2</v>
      </c>
      <c r="W538" s="66">
        <v>4.36E-2</v>
      </c>
      <c r="X538" s="1">
        <v>41038600</v>
      </c>
      <c r="Y538" s="1">
        <v>195054700</v>
      </c>
      <c r="Z538" s="1">
        <v>8540393</v>
      </c>
      <c r="AA538" t="s">
        <v>389</v>
      </c>
      <c r="AB538" t="s">
        <v>390</v>
      </c>
      <c r="AC538">
        <v>47.72</v>
      </c>
      <c r="AD538">
        <v>14.21</v>
      </c>
      <c r="AE538">
        <v>0.79</v>
      </c>
      <c r="AF538" t="s">
        <v>230</v>
      </c>
      <c r="AG538" s="1">
        <v>573300</v>
      </c>
      <c r="AH538" s="36">
        <v>4812</v>
      </c>
      <c r="AI538" s="1">
        <v>2500</v>
      </c>
      <c r="AJ538" s="36">
        <v>4811</v>
      </c>
      <c r="AK538" s="1">
        <v>2800</v>
      </c>
      <c r="AL538" s="2">
        <v>0.625</v>
      </c>
      <c r="AM538" s="3">
        <v>46156</v>
      </c>
      <c r="AN538" t="s">
        <v>298</v>
      </c>
      <c r="AO538" t="s">
        <v>382</v>
      </c>
      <c r="AQ538" t="str">
        <f t="shared" si="8"/>
        <v/>
      </c>
    </row>
    <row r="539" spans="1:43">
      <c r="A539" s="8">
        <v>46177</v>
      </c>
      <c r="B539">
        <v>3950.37</v>
      </c>
      <c r="C539">
        <v>-1.1499999999999999</v>
      </c>
      <c r="D539">
        <v>67400</v>
      </c>
      <c r="E539">
        <v>-1.69</v>
      </c>
      <c r="F539" s="7">
        <v>6038</v>
      </c>
      <c r="G539" t="s">
        <v>61</v>
      </c>
      <c r="H539">
        <v>0</v>
      </c>
      <c r="I539" t="s">
        <v>347</v>
      </c>
      <c r="J539" t="s">
        <v>289</v>
      </c>
      <c r="K539" t="s">
        <v>295</v>
      </c>
      <c r="L539">
        <v>893</v>
      </c>
      <c r="M539">
        <v>-16</v>
      </c>
      <c r="N539" s="66">
        <v>-1.7600000000000001E-2</v>
      </c>
      <c r="O539">
        <v>909</v>
      </c>
      <c r="P539" s="66">
        <v>-1.7600000000000001E-2</v>
      </c>
      <c r="Q539">
        <v>908</v>
      </c>
      <c r="R539">
        <v>908</v>
      </c>
      <c r="S539">
        <v>892</v>
      </c>
      <c r="T539" s="66">
        <v>-1.6500000000000001E-2</v>
      </c>
      <c r="U539" s="66">
        <v>-6.6E-3</v>
      </c>
      <c r="V539" s="66">
        <v>-1.6500000000000001E-2</v>
      </c>
      <c r="W539" s="66">
        <v>1.1000000000000001E-3</v>
      </c>
      <c r="X539" s="1">
        <v>14800</v>
      </c>
      <c r="Y539" s="1">
        <v>13311</v>
      </c>
      <c r="Z539" s="1">
        <v>4520</v>
      </c>
      <c r="AA539" t="s">
        <v>391</v>
      </c>
      <c r="AB539" t="s">
        <v>392</v>
      </c>
      <c r="AC539">
        <v>12.88</v>
      </c>
      <c r="AD539">
        <v>0.9</v>
      </c>
      <c r="AE539">
        <v>2.58</v>
      </c>
      <c r="AF539" t="s">
        <v>230</v>
      </c>
      <c r="AG539">
        <v>0</v>
      </c>
      <c r="AH539">
        <v>897</v>
      </c>
      <c r="AI539">
        <v>100</v>
      </c>
      <c r="AJ539">
        <v>893</v>
      </c>
      <c r="AK539" s="1">
        <v>1200</v>
      </c>
      <c r="AL539" s="2">
        <v>0.62222222222222223</v>
      </c>
      <c r="AM539" s="3">
        <v>46157</v>
      </c>
      <c r="AN539" t="s">
        <v>350</v>
      </c>
      <c r="AO539" t="s">
        <v>313</v>
      </c>
      <c r="AQ539" t="str">
        <f t="shared" si="8"/>
        <v/>
      </c>
    </row>
    <row r="540" spans="1:43">
      <c r="A540" s="8">
        <v>46177</v>
      </c>
      <c r="B540">
        <v>3950.37</v>
      </c>
      <c r="C540">
        <v>-1.1499999999999999</v>
      </c>
      <c r="D540">
        <v>67400</v>
      </c>
      <c r="E540">
        <v>-1.69</v>
      </c>
      <c r="F540" s="7">
        <v>6156</v>
      </c>
      <c r="G540" t="s">
        <v>62</v>
      </c>
      <c r="H540">
        <v>0</v>
      </c>
      <c r="I540" t="s">
        <v>314</v>
      </c>
      <c r="J540" t="s">
        <v>323</v>
      </c>
      <c r="K540" t="s">
        <v>295</v>
      </c>
      <c r="L540" s="36">
        <v>1954</v>
      </c>
      <c r="M540">
        <v>-30</v>
      </c>
      <c r="N540" s="66">
        <v>-1.5100000000000001E-2</v>
      </c>
      <c r="O540" s="36">
        <v>1984</v>
      </c>
      <c r="P540" s="66">
        <v>-1.5100000000000001E-2</v>
      </c>
      <c r="Q540" s="36">
        <v>1979</v>
      </c>
      <c r="R540" s="36">
        <v>1989</v>
      </c>
      <c r="S540" s="36">
        <v>1952</v>
      </c>
      <c r="T540" s="66">
        <v>-1.26E-2</v>
      </c>
      <c r="U540" s="66">
        <v>-2E-3</v>
      </c>
      <c r="V540" s="66">
        <v>-1.7500000000000002E-2</v>
      </c>
      <c r="W540" s="66">
        <v>1E-3</v>
      </c>
      <c r="X540" s="1">
        <v>29000</v>
      </c>
      <c r="Y540" s="1">
        <v>56936</v>
      </c>
      <c r="Z540" s="1">
        <v>10356</v>
      </c>
      <c r="AA540" t="s">
        <v>393</v>
      </c>
      <c r="AB540" t="s">
        <v>394</v>
      </c>
      <c r="AC540">
        <v>57.98</v>
      </c>
      <c r="AD540">
        <v>1.37</v>
      </c>
      <c r="AE540">
        <v>5.12</v>
      </c>
      <c r="AF540">
        <v>1.2</v>
      </c>
      <c r="AG540">
        <v>200</v>
      </c>
      <c r="AH540" s="36">
        <v>1957</v>
      </c>
      <c r="AI540">
        <v>100</v>
      </c>
      <c r="AJ540" s="36">
        <v>1954</v>
      </c>
      <c r="AK540">
        <v>400</v>
      </c>
      <c r="AL540" s="2">
        <v>0.62083333333333335</v>
      </c>
      <c r="AM540" s="3">
        <v>46150</v>
      </c>
      <c r="AN540" t="s">
        <v>350</v>
      </c>
      <c r="AO540" t="s">
        <v>395</v>
      </c>
      <c r="AQ540" t="str">
        <f t="shared" si="8"/>
        <v/>
      </c>
    </row>
    <row r="541" spans="1:43">
      <c r="A541" s="8">
        <v>46177</v>
      </c>
      <c r="B541">
        <v>3950.37</v>
      </c>
      <c r="C541">
        <v>-1.1499999999999999</v>
      </c>
      <c r="D541">
        <v>67400</v>
      </c>
      <c r="E541">
        <v>-1.69</v>
      </c>
      <c r="F541" s="7">
        <v>6178</v>
      </c>
      <c r="G541" t="s">
        <v>63</v>
      </c>
      <c r="H541">
        <v>0</v>
      </c>
      <c r="I541" t="s">
        <v>288</v>
      </c>
      <c r="J541" t="s">
        <v>289</v>
      </c>
      <c r="K541" t="s">
        <v>295</v>
      </c>
      <c r="L541" s="36">
        <v>2136</v>
      </c>
      <c r="M541">
        <v>11</v>
      </c>
      <c r="N541" s="66">
        <v>5.1999999999999998E-3</v>
      </c>
      <c r="O541" s="36">
        <v>2125</v>
      </c>
      <c r="P541" s="66">
        <v>5.1000000000000004E-3</v>
      </c>
      <c r="Q541" s="36">
        <v>2108.5</v>
      </c>
      <c r="R541" s="36">
        <v>2144.5</v>
      </c>
      <c r="S541" s="36">
        <v>2078.5</v>
      </c>
      <c r="T541" s="66">
        <v>1.2999999999999999E-2</v>
      </c>
      <c r="U541" s="66">
        <v>1.4200000000000001E-2</v>
      </c>
      <c r="V541" s="66">
        <v>-3.8999999999999998E-3</v>
      </c>
      <c r="W541" s="66">
        <v>2.76E-2</v>
      </c>
      <c r="X541" s="1">
        <v>3496700</v>
      </c>
      <c r="Y541" s="1">
        <v>7391354</v>
      </c>
      <c r="Z541" s="1">
        <v>5998303</v>
      </c>
      <c r="AA541" t="s">
        <v>396</v>
      </c>
      <c r="AB541" t="s">
        <v>397</v>
      </c>
      <c r="AC541">
        <v>15.36</v>
      </c>
      <c r="AD541">
        <v>0.61</v>
      </c>
      <c r="AE541">
        <v>2.81</v>
      </c>
      <c r="AF541" t="s">
        <v>230</v>
      </c>
      <c r="AG541" s="1">
        <v>102100</v>
      </c>
      <c r="AH541" s="36">
        <v>2136</v>
      </c>
      <c r="AI541" s="1">
        <v>1100</v>
      </c>
      <c r="AJ541" s="36">
        <v>2135.5</v>
      </c>
      <c r="AK541" s="1">
        <v>1500</v>
      </c>
      <c r="AL541" s="2">
        <v>0.625</v>
      </c>
      <c r="AM541" s="3">
        <v>46157</v>
      </c>
      <c r="AN541" t="s">
        <v>298</v>
      </c>
      <c r="AO541" t="s">
        <v>313</v>
      </c>
      <c r="AQ541" t="str">
        <f t="shared" si="8"/>
        <v/>
      </c>
    </row>
    <row r="542" spans="1:43">
      <c r="A542" s="8">
        <v>46177</v>
      </c>
      <c r="B542">
        <v>3950.37</v>
      </c>
      <c r="C542">
        <v>-1.1499999999999999</v>
      </c>
      <c r="D542">
        <v>67400</v>
      </c>
      <c r="E542">
        <v>-1.69</v>
      </c>
      <c r="F542" s="7">
        <v>6208</v>
      </c>
      <c r="G542" t="s">
        <v>64</v>
      </c>
      <c r="H542">
        <v>0</v>
      </c>
      <c r="I542" t="s">
        <v>314</v>
      </c>
      <c r="J542" t="s">
        <v>289</v>
      </c>
      <c r="K542" t="s">
        <v>295</v>
      </c>
      <c r="L542" s="36">
        <v>1757</v>
      </c>
      <c r="M542">
        <v>-43</v>
      </c>
      <c r="N542" s="66">
        <v>-2.3900000000000001E-2</v>
      </c>
      <c r="O542" s="36">
        <v>1800</v>
      </c>
      <c r="P542" s="66">
        <v>-2.3800000000000002E-2</v>
      </c>
      <c r="Q542" s="36">
        <v>1762</v>
      </c>
      <c r="R542" s="36">
        <v>1783</v>
      </c>
      <c r="S542" s="36">
        <v>1729</v>
      </c>
      <c r="T542" s="66">
        <v>-2.8E-3</v>
      </c>
      <c r="U542" s="66">
        <v>-5.5999999999999999E-3</v>
      </c>
      <c r="V542" s="66">
        <v>-1.4500000000000001E-2</v>
      </c>
      <c r="W542" s="66">
        <v>1.61E-2</v>
      </c>
      <c r="X542" s="1">
        <v>54900</v>
      </c>
      <c r="Y542" s="1">
        <v>96407</v>
      </c>
      <c r="Z542" s="1">
        <v>11220</v>
      </c>
      <c r="AA542" t="s">
        <v>398</v>
      </c>
      <c r="AB542" t="s">
        <v>399</v>
      </c>
      <c r="AC542">
        <v>17.12</v>
      </c>
      <c r="AD542">
        <v>1.78</v>
      </c>
      <c r="AE542">
        <v>1.1399999999999999</v>
      </c>
      <c r="AF542">
        <v>2.1</v>
      </c>
      <c r="AG542">
        <v>0</v>
      </c>
      <c r="AH542" s="36">
        <v>1758</v>
      </c>
      <c r="AI542">
        <v>100</v>
      </c>
      <c r="AJ542" s="36">
        <v>1757</v>
      </c>
      <c r="AK542">
        <v>100</v>
      </c>
      <c r="AL542" s="2">
        <v>0.62430555555555556</v>
      </c>
      <c r="AM542" s="3">
        <v>46153</v>
      </c>
      <c r="AN542" t="s">
        <v>298</v>
      </c>
      <c r="AO542" t="s">
        <v>395</v>
      </c>
      <c r="AQ542" t="str">
        <f t="shared" si="8"/>
        <v/>
      </c>
    </row>
    <row r="543" spans="1:43">
      <c r="A543" s="8">
        <v>46177</v>
      </c>
      <c r="B543">
        <v>3950.37</v>
      </c>
      <c r="C543">
        <v>-1.1499999999999999</v>
      </c>
      <c r="D543">
        <v>67400</v>
      </c>
      <c r="E543">
        <v>-1.69</v>
      </c>
      <c r="F543" s="7">
        <v>6356</v>
      </c>
      <c r="G543" t="s">
        <v>65</v>
      </c>
      <c r="H543">
        <v>0</v>
      </c>
      <c r="I543" t="s">
        <v>314</v>
      </c>
      <c r="J543" t="s">
        <v>289</v>
      </c>
      <c r="K543" t="s">
        <v>290</v>
      </c>
      <c r="L543" s="36">
        <v>1455</v>
      </c>
      <c r="M543">
        <v>-33</v>
      </c>
      <c r="N543" s="66">
        <v>-2.2200000000000001E-2</v>
      </c>
      <c r="O543" s="36">
        <v>1488</v>
      </c>
      <c r="P543" s="66">
        <v>-2.2100000000000002E-2</v>
      </c>
      <c r="Q543" s="36">
        <v>1488</v>
      </c>
      <c r="R543" s="36">
        <v>1507</v>
      </c>
      <c r="S543" s="36">
        <v>1451</v>
      </c>
      <c r="T543" s="66">
        <v>-2.2100000000000002E-2</v>
      </c>
      <c r="U543" s="66">
        <v>-5.9999999999999995E-4</v>
      </c>
      <c r="V543" s="66">
        <v>-3.4500000000000003E-2</v>
      </c>
      <c r="W543" s="66">
        <v>2.7000000000000001E-3</v>
      </c>
      <c r="X543" s="1">
        <v>151300</v>
      </c>
      <c r="Y543" s="1">
        <v>223356</v>
      </c>
      <c r="Z543" s="1">
        <v>20777</v>
      </c>
      <c r="AA543" t="s">
        <v>400</v>
      </c>
      <c r="AB543" t="s">
        <v>401</v>
      </c>
      <c r="AC543">
        <v>11.77</v>
      </c>
      <c r="AD543">
        <v>1.43</v>
      </c>
      <c r="AE543">
        <v>0.69</v>
      </c>
      <c r="AF543" t="s">
        <v>230</v>
      </c>
      <c r="AG543">
        <v>0</v>
      </c>
      <c r="AH543" s="36">
        <v>1455</v>
      </c>
      <c r="AI543">
        <v>200</v>
      </c>
      <c r="AJ543" s="36">
        <v>1452</v>
      </c>
      <c r="AK543">
        <v>300</v>
      </c>
      <c r="AL543" s="2">
        <v>0.62430555555555556</v>
      </c>
      <c r="AM543" s="3">
        <v>46155</v>
      </c>
      <c r="AN543" t="s">
        <v>298</v>
      </c>
      <c r="AO543" t="s">
        <v>395</v>
      </c>
      <c r="AQ543" t="str">
        <f t="shared" si="8"/>
        <v/>
      </c>
    </row>
    <row r="544" spans="1:43">
      <c r="A544" s="8">
        <v>46177</v>
      </c>
      <c r="B544">
        <v>3950.37</v>
      </c>
      <c r="C544">
        <v>-1.1499999999999999</v>
      </c>
      <c r="D544">
        <v>67400</v>
      </c>
      <c r="E544">
        <v>-1.69</v>
      </c>
      <c r="F544" s="7">
        <v>6378</v>
      </c>
      <c r="G544" t="s">
        <v>66</v>
      </c>
      <c r="H544">
        <v>0</v>
      </c>
      <c r="I544" t="s">
        <v>314</v>
      </c>
      <c r="J544" t="s">
        <v>289</v>
      </c>
      <c r="K544" t="s">
        <v>295</v>
      </c>
      <c r="L544" s="36">
        <v>1117</v>
      </c>
      <c r="M544">
        <v>-26</v>
      </c>
      <c r="N544" s="66">
        <v>-2.2700000000000001E-2</v>
      </c>
      <c r="O544" s="36">
        <v>1143</v>
      </c>
      <c r="P544" s="66">
        <v>-2.2700000000000001E-2</v>
      </c>
      <c r="Q544" s="36">
        <v>1118</v>
      </c>
      <c r="R544" s="36">
        <v>1132</v>
      </c>
      <c r="S544" s="36">
        <v>1110</v>
      </c>
      <c r="T544" s="66">
        <v>-8.0000000000000004E-4</v>
      </c>
      <c r="U544" s="66">
        <v>-6.1999999999999998E-3</v>
      </c>
      <c r="V544" s="66">
        <v>-1.32E-2</v>
      </c>
      <c r="W544" s="66">
        <v>6.3E-3</v>
      </c>
      <c r="X544" s="1">
        <v>109600</v>
      </c>
      <c r="Y544" s="1">
        <v>122867</v>
      </c>
      <c r="Z544" s="1">
        <v>23010</v>
      </c>
      <c r="AA544" t="s">
        <v>402</v>
      </c>
      <c r="AB544" t="s">
        <v>583</v>
      </c>
      <c r="AC544">
        <v>11.63</v>
      </c>
      <c r="AD544">
        <v>1.04</v>
      </c>
      <c r="AE544">
        <v>3.67</v>
      </c>
      <c r="AF544" t="s">
        <v>230</v>
      </c>
      <c r="AG544">
        <v>0</v>
      </c>
      <c r="AH544" s="36">
        <v>1119</v>
      </c>
      <c r="AI544" s="1">
        <v>500</v>
      </c>
      <c r="AJ544" s="36">
        <v>1117</v>
      </c>
      <c r="AK544" s="1">
        <v>200</v>
      </c>
      <c r="AL544" s="2">
        <v>0.62430555555555556</v>
      </c>
      <c r="AM544" s="3">
        <v>46154</v>
      </c>
      <c r="AN544" t="s">
        <v>298</v>
      </c>
      <c r="AO544" t="s">
        <v>395</v>
      </c>
      <c r="AQ544" t="str">
        <f t="shared" si="8"/>
        <v/>
      </c>
    </row>
    <row r="545" spans="1:43">
      <c r="A545" s="8">
        <v>46177</v>
      </c>
      <c r="B545">
        <v>3950.37</v>
      </c>
      <c r="C545">
        <v>-1.1499999999999999</v>
      </c>
      <c r="D545">
        <v>67400</v>
      </c>
      <c r="E545">
        <v>-1.69</v>
      </c>
      <c r="F545" s="7">
        <v>6526</v>
      </c>
      <c r="G545" t="s">
        <v>67</v>
      </c>
      <c r="H545">
        <v>0</v>
      </c>
      <c r="I545" t="s">
        <v>288</v>
      </c>
      <c r="J545" t="s">
        <v>289</v>
      </c>
      <c r="K545" t="s">
        <v>295</v>
      </c>
      <c r="L545" s="36">
        <v>2866</v>
      </c>
      <c r="M545">
        <v>-154</v>
      </c>
      <c r="N545" s="66">
        <v>-5.0999999999999997E-2</v>
      </c>
      <c r="O545" s="36">
        <v>3020</v>
      </c>
      <c r="P545" s="66">
        <v>-5.0900000000000001E-2</v>
      </c>
      <c r="Q545" s="36">
        <v>2950</v>
      </c>
      <c r="R545" s="36">
        <v>2984.5</v>
      </c>
      <c r="S545" s="36">
        <v>2772</v>
      </c>
      <c r="T545" s="66">
        <v>-2.8400000000000002E-2</v>
      </c>
      <c r="U545" s="66">
        <v>1.52E-2</v>
      </c>
      <c r="V545" s="66">
        <v>-3.9699999999999999E-2</v>
      </c>
      <c r="W545" s="66">
        <v>3.39E-2</v>
      </c>
      <c r="X545" s="1">
        <v>9000300</v>
      </c>
      <c r="Y545" s="1">
        <v>25503003</v>
      </c>
      <c r="Z545" s="1">
        <v>515808</v>
      </c>
      <c r="AA545" t="s">
        <v>584</v>
      </c>
      <c r="AB545" t="s">
        <v>405</v>
      </c>
      <c r="AC545">
        <v>50.28</v>
      </c>
      <c r="AD545">
        <v>3.77</v>
      </c>
      <c r="AE545">
        <v>1.74</v>
      </c>
      <c r="AF545" t="s">
        <v>230</v>
      </c>
      <c r="AG545" s="1">
        <v>193700</v>
      </c>
      <c r="AH545" s="36">
        <v>2866.5</v>
      </c>
      <c r="AI545" s="1">
        <v>700</v>
      </c>
      <c r="AJ545" s="36">
        <v>2865.5</v>
      </c>
      <c r="AK545">
        <v>300</v>
      </c>
      <c r="AL545" s="2">
        <v>0.625</v>
      </c>
      <c r="AN545" t="s">
        <v>298</v>
      </c>
      <c r="AO545" t="s">
        <v>344</v>
      </c>
      <c r="AQ545" t="str">
        <f t="shared" si="8"/>
        <v/>
      </c>
    </row>
    <row r="546" spans="1:43">
      <c r="A546" s="8">
        <v>46177</v>
      </c>
      <c r="B546">
        <v>3950.37</v>
      </c>
      <c r="C546">
        <v>-1.1499999999999999</v>
      </c>
      <c r="D546">
        <v>67400</v>
      </c>
      <c r="E546">
        <v>-1.69</v>
      </c>
      <c r="F546" s="7">
        <v>6586</v>
      </c>
      <c r="G546" t="s">
        <v>68</v>
      </c>
      <c r="H546">
        <v>0</v>
      </c>
      <c r="I546" t="s">
        <v>288</v>
      </c>
      <c r="J546" t="s">
        <v>289</v>
      </c>
      <c r="K546" t="s">
        <v>290</v>
      </c>
      <c r="L546" s="36">
        <v>5364</v>
      </c>
      <c r="M546">
        <v>-54</v>
      </c>
      <c r="N546" s="66">
        <v>-0.01</v>
      </c>
      <c r="O546" s="36">
        <v>5418</v>
      </c>
      <c r="P546" s="66">
        <v>-9.9000000000000008E-3</v>
      </c>
      <c r="Q546" s="36">
        <v>5405</v>
      </c>
      <c r="R546" s="36">
        <v>5429</v>
      </c>
      <c r="S546" s="36">
        <v>5353</v>
      </c>
      <c r="T546" s="66">
        <v>-7.4999999999999997E-3</v>
      </c>
      <c r="U546" s="66">
        <v>-4.7999999999999996E-3</v>
      </c>
      <c r="V546" s="66">
        <v>-1.1900000000000001E-2</v>
      </c>
      <c r="W546" s="66">
        <v>2E-3</v>
      </c>
      <c r="X546" s="1">
        <v>327700</v>
      </c>
      <c r="Y546" s="1">
        <v>1765057</v>
      </c>
      <c r="Z546" s="1">
        <v>1502013</v>
      </c>
      <c r="AA546" t="s">
        <v>406</v>
      </c>
      <c r="AB546" t="s">
        <v>407</v>
      </c>
      <c r="AC546">
        <v>17.059999999999999</v>
      </c>
      <c r="AD546">
        <v>1.38</v>
      </c>
      <c r="AE546">
        <v>2.95</v>
      </c>
      <c r="AF546" t="s">
        <v>230</v>
      </c>
      <c r="AG546" s="1">
        <v>12900</v>
      </c>
      <c r="AH546" s="36">
        <v>5365</v>
      </c>
      <c r="AI546">
        <v>200</v>
      </c>
      <c r="AJ546" s="36">
        <v>5362</v>
      </c>
      <c r="AK546">
        <v>200</v>
      </c>
      <c r="AL546" s="2">
        <v>0.62430555555555556</v>
      </c>
      <c r="AN546" t="s">
        <v>298</v>
      </c>
      <c r="AO546" t="s">
        <v>395</v>
      </c>
      <c r="AQ546" t="str">
        <f t="shared" si="8"/>
        <v/>
      </c>
    </row>
    <row r="547" spans="1:43">
      <c r="A547" s="8">
        <v>46177</v>
      </c>
      <c r="B547">
        <v>3950.37</v>
      </c>
      <c r="C547">
        <v>-1.1499999999999999</v>
      </c>
      <c r="D547">
        <v>67400</v>
      </c>
      <c r="E547">
        <v>-1.69</v>
      </c>
      <c r="F547" s="7">
        <v>6594</v>
      </c>
      <c r="G547" t="s">
        <v>69</v>
      </c>
      <c r="H547">
        <v>0</v>
      </c>
      <c r="I547" t="s">
        <v>288</v>
      </c>
      <c r="J547" t="s">
        <v>289</v>
      </c>
      <c r="K547" t="s">
        <v>295</v>
      </c>
      <c r="L547" s="36">
        <v>2837</v>
      </c>
      <c r="M547">
        <v>-22</v>
      </c>
      <c r="N547" s="66">
        <v>-7.7000000000000002E-3</v>
      </c>
      <c r="O547" s="36">
        <v>2859</v>
      </c>
      <c r="P547" s="66">
        <v>-7.6E-3</v>
      </c>
      <c r="Q547" s="36">
        <v>2809</v>
      </c>
      <c r="R547" s="36">
        <v>2854</v>
      </c>
      <c r="S547" s="36">
        <v>2782</v>
      </c>
      <c r="T547" s="66">
        <v>9.9000000000000008E-3</v>
      </c>
      <c r="U547" s="66">
        <v>1.35E-2</v>
      </c>
      <c r="V547" s="66">
        <v>-5.8999999999999999E-3</v>
      </c>
      <c r="W547" s="66">
        <v>1.9699999999999999E-2</v>
      </c>
      <c r="X547" s="1">
        <v>3073100</v>
      </c>
      <c r="Y547" s="1">
        <v>8659061</v>
      </c>
      <c r="Z547" s="1">
        <v>3383318</v>
      </c>
      <c r="AA547" t="s">
        <v>560</v>
      </c>
      <c r="AB547" t="s">
        <v>409</v>
      </c>
      <c r="AC547">
        <v>40.64</v>
      </c>
      <c r="AD547">
        <v>1.84</v>
      </c>
      <c r="AE547">
        <v>0</v>
      </c>
      <c r="AF547" t="s">
        <v>230</v>
      </c>
      <c r="AG547" s="1">
        <v>80500</v>
      </c>
      <c r="AH547" s="36">
        <v>2839</v>
      </c>
      <c r="AI547" s="1">
        <v>1500</v>
      </c>
      <c r="AJ547" s="36">
        <v>2837</v>
      </c>
      <c r="AK547" s="1">
        <v>2400</v>
      </c>
      <c r="AL547" s="2">
        <v>0.62430555555555556</v>
      </c>
      <c r="AN547" t="s">
        <v>298</v>
      </c>
      <c r="AO547" t="s">
        <v>344</v>
      </c>
      <c r="AQ547" t="str">
        <f t="shared" si="8"/>
        <v/>
      </c>
    </row>
    <row r="548" spans="1:43">
      <c r="A548" s="8">
        <v>46177</v>
      </c>
      <c r="B548">
        <v>3950.37</v>
      </c>
      <c r="C548">
        <v>-1.1499999999999999</v>
      </c>
      <c r="D548">
        <v>67400</v>
      </c>
      <c r="E548">
        <v>-1.69</v>
      </c>
      <c r="F548" s="7">
        <v>6674</v>
      </c>
      <c r="G548" t="s">
        <v>70</v>
      </c>
      <c r="H548">
        <v>0</v>
      </c>
      <c r="I548" t="s">
        <v>288</v>
      </c>
      <c r="J548" t="s">
        <v>289</v>
      </c>
      <c r="K548" t="s">
        <v>295</v>
      </c>
      <c r="L548" s="36">
        <v>7215</v>
      </c>
      <c r="M548">
        <v>-280</v>
      </c>
      <c r="N548" s="66">
        <v>-3.7400000000000003E-2</v>
      </c>
      <c r="O548" s="36">
        <v>7495</v>
      </c>
      <c r="P548" s="66">
        <v>-3.73E-2</v>
      </c>
      <c r="Q548" s="36">
        <v>7500</v>
      </c>
      <c r="R548" s="36">
        <v>7600</v>
      </c>
      <c r="S548" s="36">
        <v>7143</v>
      </c>
      <c r="T548" s="66">
        <v>-3.7999999999999999E-2</v>
      </c>
      <c r="U548" s="66">
        <v>-1.1599999999999999E-2</v>
      </c>
      <c r="V548" s="66">
        <v>-5.0599999999999999E-2</v>
      </c>
      <c r="W548" s="66">
        <v>0.01</v>
      </c>
      <c r="X548" s="1">
        <v>1189500</v>
      </c>
      <c r="Y548" s="1">
        <v>8725952</v>
      </c>
      <c r="Z548" s="1">
        <v>724721</v>
      </c>
      <c r="AA548" t="s">
        <v>585</v>
      </c>
      <c r="AB548" t="s">
        <v>411</v>
      </c>
      <c r="AC548">
        <v>19.399999999999999</v>
      </c>
      <c r="AD548">
        <v>1.83</v>
      </c>
      <c r="AE548">
        <v>1.36</v>
      </c>
      <c r="AF548" t="s">
        <v>230</v>
      </c>
      <c r="AG548" s="1">
        <v>23200</v>
      </c>
      <c r="AH548" s="36">
        <v>7216</v>
      </c>
      <c r="AI548" s="1">
        <v>400</v>
      </c>
      <c r="AJ548" s="36">
        <v>7213</v>
      </c>
      <c r="AK548">
        <v>200</v>
      </c>
      <c r="AL548" s="2">
        <v>0.625</v>
      </c>
      <c r="AM548" s="3">
        <v>46155</v>
      </c>
      <c r="AN548" t="s">
        <v>298</v>
      </c>
      <c r="AO548" t="s">
        <v>344</v>
      </c>
      <c r="AQ548" t="str">
        <f t="shared" si="8"/>
        <v/>
      </c>
    </row>
    <row r="549" spans="1:43">
      <c r="A549" s="8">
        <v>46177</v>
      </c>
      <c r="B549">
        <v>3950.37</v>
      </c>
      <c r="C549">
        <v>-1.1499999999999999</v>
      </c>
      <c r="D549">
        <v>67400</v>
      </c>
      <c r="E549">
        <v>-1.69</v>
      </c>
      <c r="F549" s="7">
        <v>6758</v>
      </c>
      <c r="G549" t="s">
        <v>71</v>
      </c>
      <c r="H549">
        <v>0</v>
      </c>
      <c r="I549" t="s">
        <v>288</v>
      </c>
      <c r="J549" t="s">
        <v>289</v>
      </c>
      <c r="K549" t="s">
        <v>295</v>
      </c>
      <c r="L549" s="36">
        <v>3517</v>
      </c>
      <c r="M549">
        <v>-102</v>
      </c>
      <c r="N549" s="66">
        <v>-2.8199999999999999E-2</v>
      </c>
      <c r="O549" s="36">
        <v>3619</v>
      </c>
      <c r="P549" s="66">
        <v>-2.81E-2</v>
      </c>
      <c r="Q549" s="36">
        <v>3589</v>
      </c>
      <c r="R549" s="36">
        <v>3606</v>
      </c>
      <c r="S549" s="36">
        <v>3505</v>
      </c>
      <c r="T549" s="66">
        <v>-0.02</v>
      </c>
      <c r="U549" s="66">
        <v>-3.3999999999999998E-3</v>
      </c>
      <c r="V549" s="66">
        <v>-2.46E-2</v>
      </c>
      <c r="W549" s="66">
        <v>3.3999999999999998E-3</v>
      </c>
      <c r="X549" s="1">
        <v>13475500</v>
      </c>
      <c r="Y549" s="1">
        <v>47801713</v>
      </c>
      <c r="Z549" s="1">
        <v>20980017</v>
      </c>
      <c r="AA549" t="s">
        <v>412</v>
      </c>
      <c r="AB549" t="s">
        <v>413</v>
      </c>
      <c r="AC549">
        <v>17.91</v>
      </c>
      <c r="AD549">
        <v>2.5499999999999998</v>
      </c>
      <c r="AE549">
        <v>1</v>
      </c>
      <c r="AF549" t="s">
        <v>230</v>
      </c>
      <c r="AG549" s="1">
        <v>478900</v>
      </c>
      <c r="AH549" s="36">
        <v>3518</v>
      </c>
      <c r="AI549" s="1">
        <v>1800</v>
      </c>
      <c r="AJ549" s="36">
        <v>3517</v>
      </c>
      <c r="AK549" s="1">
        <v>4200</v>
      </c>
      <c r="AL549" s="2">
        <v>0.625</v>
      </c>
      <c r="AM549" s="3">
        <v>46150</v>
      </c>
      <c r="AN549" t="s">
        <v>298</v>
      </c>
      <c r="AO549" t="s">
        <v>344</v>
      </c>
      <c r="AQ549" t="str">
        <f t="shared" si="8"/>
        <v/>
      </c>
    </row>
    <row r="550" spans="1:43">
      <c r="A550" s="8">
        <v>46177</v>
      </c>
      <c r="B550">
        <v>3950.37</v>
      </c>
      <c r="C550">
        <v>-1.1499999999999999</v>
      </c>
      <c r="D550">
        <v>67400</v>
      </c>
      <c r="E550">
        <v>-1.69</v>
      </c>
      <c r="F550" s="7">
        <v>6810</v>
      </c>
      <c r="G550" t="s">
        <v>72</v>
      </c>
      <c r="H550">
        <v>0</v>
      </c>
      <c r="I550" t="s">
        <v>288</v>
      </c>
      <c r="J550" t="s">
        <v>289</v>
      </c>
      <c r="K550" t="s">
        <v>295</v>
      </c>
      <c r="L550" s="36">
        <v>2112</v>
      </c>
      <c r="M550">
        <v>57</v>
      </c>
      <c r="N550" s="66">
        <v>2.7699999999999999E-2</v>
      </c>
      <c r="O550" s="36">
        <v>2055</v>
      </c>
      <c r="P550" s="66">
        <v>2.7699999999999999E-2</v>
      </c>
      <c r="Q550" s="36">
        <v>2000</v>
      </c>
      <c r="R550" s="36">
        <v>2141</v>
      </c>
      <c r="S550" s="36">
        <v>1979</v>
      </c>
      <c r="T550" s="66">
        <v>5.6000000000000001E-2</v>
      </c>
      <c r="U550" s="66">
        <v>2.7199999999999998E-2</v>
      </c>
      <c r="V550" s="66">
        <v>-1.35E-2</v>
      </c>
      <c r="W550" s="66">
        <v>6.7199999999999996E-2</v>
      </c>
      <c r="X550" s="1">
        <v>433000</v>
      </c>
      <c r="Y550" s="1">
        <v>889356</v>
      </c>
      <c r="Z550" s="1">
        <v>85882</v>
      </c>
      <c r="AA550" t="s">
        <v>414</v>
      </c>
      <c r="AB550" t="s">
        <v>415</v>
      </c>
      <c r="AC550">
        <v>11.61</v>
      </c>
      <c r="AD550">
        <v>0.89</v>
      </c>
      <c r="AE550">
        <v>2.65</v>
      </c>
      <c r="AF550" t="s">
        <v>230</v>
      </c>
      <c r="AG550" s="1">
        <v>24700</v>
      </c>
      <c r="AH550" s="36">
        <v>2109</v>
      </c>
      <c r="AI550">
        <v>100</v>
      </c>
      <c r="AJ550" s="36">
        <v>2107</v>
      </c>
      <c r="AK550" s="1">
        <v>300</v>
      </c>
      <c r="AL550" s="2">
        <v>0.62430555555555556</v>
      </c>
      <c r="AN550" t="s">
        <v>298</v>
      </c>
      <c r="AO550" t="s">
        <v>344</v>
      </c>
      <c r="AQ550" t="str">
        <f t="shared" si="8"/>
        <v/>
      </c>
    </row>
    <row r="551" spans="1:43">
      <c r="A551" s="8">
        <v>46177</v>
      </c>
      <c r="B551">
        <v>3950.37</v>
      </c>
      <c r="C551">
        <v>-1.1499999999999999</v>
      </c>
      <c r="D551">
        <v>67400</v>
      </c>
      <c r="E551">
        <v>-1.69</v>
      </c>
      <c r="F551" s="7">
        <v>6841</v>
      </c>
      <c r="G551" t="s">
        <v>73</v>
      </c>
      <c r="H551">
        <v>0</v>
      </c>
      <c r="I551" t="s">
        <v>288</v>
      </c>
      <c r="J551" t="s">
        <v>289</v>
      </c>
      <c r="K551" t="s">
        <v>290</v>
      </c>
      <c r="L551" s="36">
        <v>5290</v>
      </c>
      <c r="M551">
        <v>-60</v>
      </c>
      <c r="N551" s="66">
        <v>-1.12E-2</v>
      </c>
      <c r="O551" s="36">
        <v>5350</v>
      </c>
      <c r="P551" s="66">
        <v>-1.12E-2</v>
      </c>
      <c r="Q551" s="36">
        <v>5380</v>
      </c>
      <c r="R551" s="36">
        <v>5388</v>
      </c>
      <c r="S551" s="36">
        <v>5274</v>
      </c>
      <c r="T551" s="66">
        <v>-1.67E-2</v>
      </c>
      <c r="U551" s="66">
        <v>-5.1999999999999998E-3</v>
      </c>
      <c r="V551" s="66">
        <v>-1.8100000000000002E-2</v>
      </c>
      <c r="W551" s="66">
        <v>3.0000000000000001E-3</v>
      </c>
      <c r="X551" s="1">
        <v>525700</v>
      </c>
      <c r="Y551" s="1">
        <v>2796960</v>
      </c>
      <c r="Z551" s="1">
        <v>1360594</v>
      </c>
      <c r="AA551" t="s">
        <v>416</v>
      </c>
      <c r="AB551" t="s">
        <v>417</v>
      </c>
      <c r="AC551">
        <v>23.03</v>
      </c>
      <c r="AD551">
        <v>2.59</v>
      </c>
      <c r="AE551">
        <v>1.74</v>
      </c>
      <c r="AF551" t="s">
        <v>230</v>
      </c>
      <c r="AG551" s="1">
        <v>9600</v>
      </c>
      <c r="AH551" s="36">
        <v>5290</v>
      </c>
      <c r="AI551">
        <v>300</v>
      </c>
      <c r="AJ551" s="36">
        <v>5288</v>
      </c>
      <c r="AK551">
        <v>200</v>
      </c>
      <c r="AL551" s="2">
        <v>0.62430555555555556</v>
      </c>
      <c r="AM551" s="3">
        <v>46149</v>
      </c>
      <c r="AN551" t="s">
        <v>298</v>
      </c>
      <c r="AO551" t="s">
        <v>344</v>
      </c>
      <c r="AQ551" t="str">
        <f t="shared" si="8"/>
        <v/>
      </c>
    </row>
    <row r="552" spans="1:43">
      <c r="A552" s="8">
        <v>46177</v>
      </c>
      <c r="B552">
        <v>3950.37</v>
      </c>
      <c r="C552">
        <v>-1.1499999999999999</v>
      </c>
      <c r="D552">
        <v>67400</v>
      </c>
      <c r="E552">
        <v>-1.69</v>
      </c>
      <c r="F552" s="7">
        <v>6890</v>
      </c>
      <c r="G552" t="s">
        <v>74</v>
      </c>
      <c r="H552">
        <v>0</v>
      </c>
      <c r="I552" t="s">
        <v>314</v>
      </c>
      <c r="J552" t="s">
        <v>289</v>
      </c>
      <c r="K552" t="s">
        <v>290</v>
      </c>
      <c r="L552" s="36">
        <v>8940</v>
      </c>
      <c r="M552">
        <v>990</v>
      </c>
      <c r="N552" s="66">
        <v>0.1245</v>
      </c>
      <c r="O552" s="36">
        <v>7950</v>
      </c>
      <c r="P552" s="66">
        <v>0.1245</v>
      </c>
      <c r="Q552" s="36">
        <v>7950</v>
      </c>
      <c r="R552" s="36">
        <v>9070</v>
      </c>
      <c r="S552" s="36">
        <v>7950</v>
      </c>
      <c r="T552" s="66">
        <v>0.1245</v>
      </c>
      <c r="U552" s="66">
        <v>6.7000000000000002E-3</v>
      </c>
      <c r="V552" s="66">
        <v>-1.43E-2</v>
      </c>
      <c r="W552" s="66">
        <v>0.1245</v>
      </c>
      <c r="X552" s="1">
        <v>1511300</v>
      </c>
      <c r="Y552" s="1">
        <v>13285524</v>
      </c>
      <c r="Z552" s="1">
        <v>471248</v>
      </c>
      <c r="AA552" t="s">
        <v>418</v>
      </c>
      <c r="AB552" t="s">
        <v>419</v>
      </c>
      <c r="AC552">
        <v>19.59</v>
      </c>
      <c r="AD552">
        <v>1.61</v>
      </c>
      <c r="AE552">
        <v>2.2400000000000002</v>
      </c>
      <c r="AF552" t="s">
        <v>230</v>
      </c>
      <c r="AG552" s="1">
        <v>9800</v>
      </c>
      <c r="AH552" s="36">
        <v>8950</v>
      </c>
      <c r="AI552" s="1">
        <v>1700</v>
      </c>
      <c r="AJ552" s="36">
        <v>8930</v>
      </c>
      <c r="AK552" s="1">
        <v>1300</v>
      </c>
      <c r="AL552" s="2">
        <v>0.625</v>
      </c>
      <c r="AM552" s="3">
        <v>46157</v>
      </c>
      <c r="AN552" t="s">
        <v>298</v>
      </c>
      <c r="AO552" t="s">
        <v>344</v>
      </c>
      <c r="AQ552" t="str">
        <f t="shared" si="8"/>
        <v/>
      </c>
    </row>
    <row r="553" spans="1:43">
      <c r="A553" s="8">
        <v>46177</v>
      </c>
      <c r="B553">
        <v>3950.37</v>
      </c>
      <c r="C553">
        <v>-1.1499999999999999</v>
      </c>
      <c r="D553">
        <v>67400</v>
      </c>
      <c r="E553">
        <v>-1.69</v>
      </c>
      <c r="F553" s="7">
        <v>6925</v>
      </c>
      <c r="G553" t="s">
        <v>75</v>
      </c>
      <c r="H553">
        <v>0</v>
      </c>
      <c r="I553" t="s">
        <v>288</v>
      </c>
      <c r="J553" t="s">
        <v>289</v>
      </c>
      <c r="K553" t="s">
        <v>295</v>
      </c>
      <c r="L553" s="36">
        <v>4272</v>
      </c>
      <c r="M553">
        <v>156</v>
      </c>
      <c r="N553" s="66">
        <v>3.7900000000000003E-2</v>
      </c>
      <c r="O553" s="36">
        <v>4116</v>
      </c>
      <c r="P553" s="66">
        <v>3.7900000000000003E-2</v>
      </c>
      <c r="Q553" s="36">
        <v>4077</v>
      </c>
      <c r="R553" s="36">
        <v>4298</v>
      </c>
      <c r="S553" s="36">
        <v>4036</v>
      </c>
      <c r="T553" s="66">
        <v>4.7800000000000002E-2</v>
      </c>
      <c r="U553" s="66">
        <v>1.44E-2</v>
      </c>
      <c r="V553" s="66">
        <v>-6.0000000000000001E-3</v>
      </c>
      <c r="W553" s="66">
        <v>5.8400000000000001E-2</v>
      </c>
      <c r="X553" s="1">
        <v>272700</v>
      </c>
      <c r="Y553" s="1">
        <v>1147031</v>
      </c>
      <c r="Z553" s="1">
        <v>356712</v>
      </c>
      <c r="AA553" t="s">
        <v>420</v>
      </c>
      <c r="AB553" t="s">
        <v>421</v>
      </c>
      <c r="AC553">
        <v>32.29</v>
      </c>
      <c r="AD553">
        <v>1.71</v>
      </c>
      <c r="AE553">
        <v>1.64</v>
      </c>
      <c r="AF553" t="s">
        <v>230</v>
      </c>
      <c r="AG553" s="1">
        <v>8200</v>
      </c>
      <c r="AH553" s="36">
        <v>4273</v>
      </c>
      <c r="AI553">
        <v>100</v>
      </c>
      <c r="AJ553" s="36">
        <v>4271</v>
      </c>
      <c r="AK553">
        <v>200</v>
      </c>
      <c r="AL553" s="2">
        <v>0.625</v>
      </c>
      <c r="AM553" s="3">
        <v>46156</v>
      </c>
      <c r="AN553" t="s">
        <v>298</v>
      </c>
      <c r="AO553" t="s">
        <v>344</v>
      </c>
      <c r="AQ553" t="str">
        <f t="shared" si="8"/>
        <v/>
      </c>
    </row>
    <row r="554" spans="1:43">
      <c r="A554" s="8">
        <v>46177</v>
      </c>
      <c r="B554">
        <v>3950.37</v>
      </c>
      <c r="C554">
        <v>-1.1499999999999999</v>
      </c>
      <c r="D554">
        <v>67400</v>
      </c>
      <c r="E554">
        <v>-1.69</v>
      </c>
      <c r="F554" s="7">
        <v>6963</v>
      </c>
      <c r="G554" t="s">
        <v>76</v>
      </c>
      <c r="H554">
        <v>0</v>
      </c>
      <c r="I554" t="s">
        <v>288</v>
      </c>
      <c r="J554" t="s">
        <v>289</v>
      </c>
      <c r="K554" t="s">
        <v>295</v>
      </c>
      <c r="L554" s="36">
        <v>5486</v>
      </c>
      <c r="M554">
        <v>-130</v>
      </c>
      <c r="N554" s="66">
        <v>-2.3099999999999999E-2</v>
      </c>
      <c r="O554" s="36">
        <v>5616</v>
      </c>
      <c r="P554" s="66">
        <v>-2.3099999999999999E-2</v>
      </c>
      <c r="Q554" s="36">
        <v>5416</v>
      </c>
      <c r="R554" s="36">
        <v>5516</v>
      </c>
      <c r="S554" s="36">
        <v>5291</v>
      </c>
      <c r="T554" s="66">
        <v>1.29E-2</v>
      </c>
      <c r="U554" s="66">
        <v>4.7000000000000002E-3</v>
      </c>
      <c r="V554" s="66">
        <v>-5.4000000000000003E-3</v>
      </c>
      <c r="W554" s="66">
        <v>3.6799999999999999E-2</v>
      </c>
      <c r="X554" s="1">
        <v>5044400</v>
      </c>
      <c r="Y554" s="1">
        <v>27327599</v>
      </c>
      <c r="Z554" s="1">
        <v>2215027</v>
      </c>
      <c r="AA554" t="s">
        <v>586</v>
      </c>
      <c r="AB554" t="s">
        <v>423</v>
      </c>
      <c r="AC554">
        <v>73.040000000000006</v>
      </c>
      <c r="AD554">
        <v>2.79</v>
      </c>
      <c r="AE554">
        <v>0.91</v>
      </c>
      <c r="AF554" t="s">
        <v>230</v>
      </c>
      <c r="AG554" s="1">
        <v>64200</v>
      </c>
      <c r="AH554" s="36">
        <v>5487</v>
      </c>
      <c r="AI554">
        <v>300</v>
      </c>
      <c r="AJ554" s="36">
        <v>5486</v>
      </c>
      <c r="AK554">
        <v>400</v>
      </c>
      <c r="AL554" s="2">
        <v>0.625</v>
      </c>
      <c r="AM554" s="3">
        <v>46154</v>
      </c>
      <c r="AN554" t="s">
        <v>298</v>
      </c>
      <c r="AO554" t="s">
        <v>344</v>
      </c>
      <c r="AQ554" t="str">
        <f t="shared" si="8"/>
        <v/>
      </c>
    </row>
    <row r="555" spans="1:43">
      <c r="A555" s="8">
        <v>46177</v>
      </c>
      <c r="B555">
        <v>3950.37</v>
      </c>
      <c r="C555">
        <v>-1.1499999999999999</v>
      </c>
      <c r="D555">
        <v>67400</v>
      </c>
      <c r="E555">
        <v>-1.69</v>
      </c>
      <c r="F555" s="7">
        <v>7011</v>
      </c>
      <c r="G555" t="s">
        <v>77</v>
      </c>
      <c r="H555">
        <v>0</v>
      </c>
      <c r="I555" t="s">
        <v>288</v>
      </c>
      <c r="J555" t="s">
        <v>289</v>
      </c>
      <c r="K555" t="s">
        <v>290</v>
      </c>
      <c r="L555" s="36">
        <v>3725</v>
      </c>
      <c r="M555">
        <v>152</v>
      </c>
      <c r="N555" s="66">
        <v>4.2500000000000003E-2</v>
      </c>
      <c r="O555" s="36">
        <v>3573</v>
      </c>
      <c r="P555" s="66">
        <v>4.2500000000000003E-2</v>
      </c>
      <c r="Q555" s="36">
        <v>3560</v>
      </c>
      <c r="R555" s="36">
        <v>3772</v>
      </c>
      <c r="S555" s="36">
        <v>3551</v>
      </c>
      <c r="T555" s="66">
        <v>4.6300000000000001E-2</v>
      </c>
      <c r="U555" s="66">
        <v>-1.1900000000000001E-2</v>
      </c>
      <c r="V555" s="66">
        <v>-1.24E-2</v>
      </c>
      <c r="W555" s="66">
        <v>4.9000000000000002E-2</v>
      </c>
      <c r="X555" s="1">
        <v>22956000</v>
      </c>
      <c r="Y555" s="1">
        <v>84920014</v>
      </c>
      <c r="Z555" s="1">
        <v>12566838</v>
      </c>
      <c r="AA555" t="s">
        <v>424</v>
      </c>
      <c r="AB555" t="s">
        <v>587</v>
      </c>
      <c r="AC555">
        <v>32.93</v>
      </c>
      <c r="AD555">
        <v>4.05</v>
      </c>
      <c r="AE555">
        <v>0.78</v>
      </c>
      <c r="AF555" t="s">
        <v>230</v>
      </c>
      <c r="AG555" s="1">
        <v>693800</v>
      </c>
      <c r="AH555" s="36">
        <v>3725</v>
      </c>
      <c r="AI555" s="1">
        <v>9900</v>
      </c>
      <c r="AJ555" s="36">
        <v>3724</v>
      </c>
      <c r="AK555" s="1">
        <v>1600</v>
      </c>
      <c r="AL555" s="2">
        <v>0.625</v>
      </c>
      <c r="AM555" s="3">
        <v>46154</v>
      </c>
      <c r="AN555" t="s">
        <v>298</v>
      </c>
      <c r="AO555" t="s">
        <v>395</v>
      </c>
      <c r="AQ555" t="str">
        <f t="shared" si="8"/>
        <v/>
      </c>
    </row>
    <row r="556" spans="1:43">
      <c r="A556" s="8">
        <v>46177</v>
      </c>
      <c r="B556">
        <v>3950.37</v>
      </c>
      <c r="C556">
        <v>-1.1499999999999999</v>
      </c>
      <c r="D556">
        <v>67400</v>
      </c>
      <c r="E556">
        <v>-1.69</v>
      </c>
      <c r="F556" s="7">
        <v>7013</v>
      </c>
      <c r="G556" t="s">
        <v>78</v>
      </c>
      <c r="H556">
        <v>0</v>
      </c>
      <c r="I556" t="s">
        <v>288</v>
      </c>
      <c r="J556" t="s">
        <v>289</v>
      </c>
      <c r="K556" t="s">
        <v>295</v>
      </c>
      <c r="L556" s="36">
        <v>2555.5</v>
      </c>
      <c r="M556">
        <v>69</v>
      </c>
      <c r="N556" s="66">
        <v>2.7699999999999999E-2</v>
      </c>
      <c r="O556" s="36">
        <v>2486.5</v>
      </c>
      <c r="P556" s="66">
        <v>2.7699999999999999E-2</v>
      </c>
      <c r="Q556" s="36">
        <v>2460</v>
      </c>
      <c r="R556" s="36">
        <v>2608.5</v>
      </c>
      <c r="S556" s="36">
        <v>2452</v>
      </c>
      <c r="T556" s="66">
        <v>3.8800000000000001E-2</v>
      </c>
      <c r="U556" s="66">
        <v>-1.9099999999999999E-2</v>
      </c>
      <c r="V556" s="66">
        <v>-2.0299999999999999E-2</v>
      </c>
      <c r="W556" s="66">
        <v>4.2200000000000001E-2</v>
      </c>
      <c r="X556" s="1">
        <v>15034700</v>
      </c>
      <c r="Y556" s="1">
        <v>38384797</v>
      </c>
      <c r="Z556" s="1">
        <v>2766992</v>
      </c>
      <c r="AA556" t="s">
        <v>426</v>
      </c>
      <c r="AB556" t="s">
        <v>588</v>
      </c>
      <c r="AC556">
        <v>16.420000000000002</v>
      </c>
      <c r="AD556">
        <v>4.1500000000000004</v>
      </c>
      <c r="AE556">
        <v>0.9</v>
      </c>
      <c r="AF556" t="s">
        <v>230</v>
      </c>
      <c r="AG556" s="1">
        <v>651300</v>
      </c>
      <c r="AH556" s="36">
        <v>2556</v>
      </c>
      <c r="AI556" s="1">
        <v>1500</v>
      </c>
      <c r="AJ556" s="36">
        <v>2555.5</v>
      </c>
      <c r="AK556" s="1">
        <v>400</v>
      </c>
      <c r="AL556" s="2">
        <v>0.625</v>
      </c>
      <c r="AM556" s="3">
        <v>46150</v>
      </c>
      <c r="AN556" t="s">
        <v>298</v>
      </c>
      <c r="AO556" t="s">
        <v>395</v>
      </c>
      <c r="AQ556" t="str">
        <f t="shared" si="8"/>
        <v/>
      </c>
    </row>
    <row r="557" spans="1:43">
      <c r="A557" s="8">
        <v>46177</v>
      </c>
      <c r="B557">
        <v>3950.37</v>
      </c>
      <c r="C557">
        <v>-1.1499999999999999</v>
      </c>
      <c r="D557">
        <v>67400</v>
      </c>
      <c r="E557">
        <v>-1.69</v>
      </c>
      <c r="F557" s="7">
        <v>7047</v>
      </c>
      <c r="G557" t="s">
        <v>79</v>
      </c>
      <c r="H557">
        <v>0</v>
      </c>
      <c r="I557" t="s">
        <v>347</v>
      </c>
      <c r="J557" t="s">
        <v>289</v>
      </c>
      <c r="K557" t="s">
        <v>295</v>
      </c>
      <c r="L557" s="36">
        <v>2008</v>
      </c>
      <c r="M557">
        <v>-37</v>
      </c>
      <c r="N557" s="66">
        <v>-1.8100000000000002E-2</v>
      </c>
      <c r="O557" s="36">
        <v>2045</v>
      </c>
      <c r="P557" s="66">
        <v>-1.7999999999999999E-2</v>
      </c>
      <c r="Q557" s="36">
        <v>2051</v>
      </c>
      <c r="R557" s="36">
        <v>2051</v>
      </c>
      <c r="S557" s="36">
        <v>1991</v>
      </c>
      <c r="T557" s="66">
        <v>-2.0899999999999998E-2</v>
      </c>
      <c r="U557" s="66">
        <v>-1.32E-2</v>
      </c>
      <c r="V557" s="66">
        <v>-2.0899999999999998E-2</v>
      </c>
      <c r="W557" s="66">
        <v>8.5000000000000006E-3</v>
      </c>
      <c r="X557" s="1">
        <v>208800</v>
      </c>
      <c r="Y557" s="1">
        <v>421616</v>
      </c>
      <c r="Z557" s="1">
        <v>28505</v>
      </c>
      <c r="AA557" t="s">
        <v>428</v>
      </c>
      <c r="AB557" t="s">
        <v>589</v>
      </c>
      <c r="AC557">
        <v>7.95</v>
      </c>
      <c r="AD557">
        <v>2.4900000000000002</v>
      </c>
      <c r="AE557">
        <v>0.65</v>
      </c>
      <c r="AF557" t="s">
        <v>230</v>
      </c>
      <c r="AG557">
        <v>0</v>
      </c>
      <c r="AH557" s="36">
        <v>2009</v>
      </c>
      <c r="AI557">
        <v>300</v>
      </c>
      <c r="AJ557" s="36">
        <v>2007</v>
      </c>
      <c r="AK557">
        <v>400</v>
      </c>
      <c r="AL557" s="2">
        <v>0.62430555555555556</v>
      </c>
      <c r="AM557" s="3">
        <v>46157</v>
      </c>
      <c r="AN557" t="s">
        <v>298</v>
      </c>
      <c r="AO557" t="s">
        <v>313</v>
      </c>
      <c r="AQ557" t="str">
        <f t="shared" si="8"/>
        <v/>
      </c>
    </row>
    <row r="558" spans="1:43">
      <c r="A558" s="8">
        <v>46177</v>
      </c>
      <c r="B558">
        <v>3950.37</v>
      </c>
      <c r="C558">
        <v>-1.1499999999999999</v>
      </c>
      <c r="D558">
        <v>67400</v>
      </c>
      <c r="E558">
        <v>-1.69</v>
      </c>
      <c r="F558" s="7">
        <v>7084</v>
      </c>
      <c r="G558" t="s">
        <v>80</v>
      </c>
      <c r="H558">
        <v>0</v>
      </c>
      <c r="I558" t="s">
        <v>347</v>
      </c>
      <c r="J558" t="s">
        <v>323</v>
      </c>
      <c r="K558" t="s">
        <v>290</v>
      </c>
      <c r="L558" s="36">
        <v>2081</v>
      </c>
      <c r="M558">
        <v>-15</v>
      </c>
      <c r="N558" s="66">
        <v>-7.1999999999999998E-3</v>
      </c>
      <c r="O558" s="36">
        <v>2096</v>
      </c>
      <c r="P558" s="66">
        <v>-7.1000000000000004E-3</v>
      </c>
      <c r="Q558" s="36">
        <v>2096</v>
      </c>
      <c r="R558" s="36">
        <v>2096</v>
      </c>
      <c r="S558" s="36">
        <v>2068</v>
      </c>
      <c r="T558" s="66">
        <v>-7.1000000000000004E-3</v>
      </c>
      <c r="U558" s="66">
        <v>-4.0000000000000002E-4</v>
      </c>
      <c r="V558" s="66">
        <v>-7.1000000000000004E-3</v>
      </c>
      <c r="W558" s="66">
        <v>6.1999999999999998E-3</v>
      </c>
      <c r="X558" s="1">
        <v>2500</v>
      </c>
      <c r="Y558" s="1">
        <v>5201</v>
      </c>
      <c r="Z558" s="1">
        <v>6783</v>
      </c>
      <c r="AA558" t="s">
        <v>430</v>
      </c>
      <c r="AB558" t="s">
        <v>590</v>
      </c>
      <c r="AC558">
        <v>28.98</v>
      </c>
      <c r="AD558">
        <v>1.08</v>
      </c>
      <c r="AE558">
        <v>4.57</v>
      </c>
      <c r="AF558">
        <v>0.3</v>
      </c>
      <c r="AG558">
        <v>200</v>
      </c>
      <c r="AH558" s="36">
        <v>2080</v>
      </c>
      <c r="AI558">
        <v>100</v>
      </c>
      <c r="AJ558" s="36">
        <v>2068</v>
      </c>
      <c r="AK558">
        <v>100</v>
      </c>
      <c r="AL558" s="2">
        <v>0.57430555555555551</v>
      </c>
      <c r="AM558" s="3">
        <v>46160</v>
      </c>
      <c r="AN558" t="s">
        <v>298</v>
      </c>
      <c r="AO558" t="s">
        <v>313</v>
      </c>
      <c r="AQ558" t="str">
        <f t="shared" si="8"/>
        <v/>
      </c>
    </row>
    <row r="559" spans="1:43">
      <c r="A559" s="8">
        <v>46177</v>
      </c>
      <c r="B559">
        <v>3950.37</v>
      </c>
      <c r="C559">
        <v>-1.1499999999999999</v>
      </c>
      <c r="D559">
        <v>67400</v>
      </c>
      <c r="E559">
        <v>-1.69</v>
      </c>
      <c r="F559" s="7">
        <v>7182</v>
      </c>
      <c r="G559" t="s">
        <v>81</v>
      </c>
      <c r="H559">
        <v>0</v>
      </c>
      <c r="I559" t="s">
        <v>288</v>
      </c>
      <c r="J559" t="s">
        <v>289</v>
      </c>
      <c r="K559" t="s">
        <v>295</v>
      </c>
      <c r="L559" s="36">
        <v>3209</v>
      </c>
      <c r="M559">
        <v>46</v>
      </c>
      <c r="N559" s="66">
        <v>1.4500000000000001E-2</v>
      </c>
      <c r="O559" s="36">
        <v>3163</v>
      </c>
      <c r="P559" s="66">
        <v>1.4500000000000001E-2</v>
      </c>
      <c r="Q559" s="36">
        <v>3180</v>
      </c>
      <c r="R559" s="36">
        <v>3234</v>
      </c>
      <c r="S559" s="36">
        <v>3104</v>
      </c>
      <c r="T559" s="66">
        <v>9.1000000000000004E-3</v>
      </c>
      <c r="U559" s="66">
        <v>1.61E-2</v>
      </c>
      <c r="V559" s="66">
        <v>-7.7000000000000002E-3</v>
      </c>
      <c r="W559" s="66">
        <v>3.3799999999999997E-2</v>
      </c>
      <c r="X559" s="1">
        <v>7520200</v>
      </c>
      <c r="Y559" s="1">
        <v>23954068</v>
      </c>
      <c r="Z559" s="1">
        <v>11474994</v>
      </c>
      <c r="AA559" t="s">
        <v>432</v>
      </c>
      <c r="AB559" t="s">
        <v>433</v>
      </c>
      <c r="AC559">
        <v>17.309999999999999</v>
      </c>
      <c r="AD559">
        <v>1.24</v>
      </c>
      <c r="AE559">
        <v>2.9</v>
      </c>
      <c r="AF559" t="s">
        <v>230</v>
      </c>
      <c r="AG559" s="1">
        <v>270800</v>
      </c>
      <c r="AH559" s="36">
        <v>3210</v>
      </c>
      <c r="AI559" s="1">
        <v>2500</v>
      </c>
      <c r="AJ559" s="36">
        <v>3208</v>
      </c>
      <c r="AK559" s="1">
        <v>1300</v>
      </c>
      <c r="AL559" s="2">
        <v>0.625</v>
      </c>
      <c r="AM559" s="3">
        <v>46157</v>
      </c>
      <c r="AN559" t="s">
        <v>298</v>
      </c>
      <c r="AO559" t="s">
        <v>434</v>
      </c>
      <c r="AQ559" t="str">
        <f t="shared" si="8"/>
        <v/>
      </c>
    </row>
    <row r="560" spans="1:43">
      <c r="A560" s="8">
        <v>46177</v>
      </c>
      <c r="B560">
        <v>3950.37</v>
      </c>
      <c r="C560">
        <v>-1.1499999999999999</v>
      </c>
      <c r="D560">
        <v>67400</v>
      </c>
      <c r="E560">
        <v>-1.69</v>
      </c>
      <c r="F560" s="7">
        <v>7203</v>
      </c>
      <c r="G560" t="s">
        <v>82</v>
      </c>
      <c r="H560">
        <v>0</v>
      </c>
      <c r="I560" t="s">
        <v>288</v>
      </c>
      <c r="J560" t="s">
        <v>289</v>
      </c>
      <c r="K560" t="s">
        <v>295</v>
      </c>
      <c r="L560" s="36">
        <v>2838</v>
      </c>
      <c r="M560">
        <v>-43</v>
      </c>
      <c r="N560" s="66">
        <v>-1.49E-2</v>
      </c>
      <c r="O560" s="36">
        <v>2881</v>
      </c>
      <c r="P560" s="66">
        <v>-1.49E-2</v>
      </c>
      <c r="Q560" s="36">
        <v>2875</v>
      </c>
      <c r="R560" s="36">
        <v>2879.5</v>
      </c>
      <c r="S560" s="36">
        <v>2836.5</v>
      </c>
      <c r="T560" s="66">
        <v>-1.2800000000000001E-2</v>
      </c>
      <c r="U560" s="66">
        <v>-1.11E-2</v>
      </c>
      <c r="V560" s="66">
        <v>-1.44E-2</v>
      </c>
      <c r="W560" s="66">
        <v>5.0000000000000001E-4</v>
      </c>
      <c r="X560" s="1">
        <v>13377100</v>
      </c>
      <c r="Y560" s="1">
        <v>38264190</v>
      </c>
      <c r="Z560" s="1">
        <v>44826174</v>
      </c>
      <c r="AA560" t="s">
        <v>435</v>
      </c>
      <c r="AB560" t="s">
        <v>436</v>
      </c>
      <c r="AC560">
        <v>11.2</v>
      </c>
      <c r="AD560">
        <v>0.92</v>
      </c>
      <c r="AE560">
        <v>3.52</v>
      </c>
      <c r="AF560" t="s">
        <v>230</v>
      </c>
      <c r="AG560" s="1">
        <v>916000</v>
      </c>
      <c r="AH560" s="36">
        <v>2838.5</v>
      </c>
      <c r="AI560" s="1">
        <v>13600</v>
      </c>
      <c r="AJ560" s="36">
        <v>2838</v>
      </c>
      <c r="AK560" s="1">
        <v>1500</v>
      </c>
      <c r="AL560" s="2">
        <v>0.625</v>
      </c>
      <c r="AM560" s="3">
        <v>46150</v>
      </c>
      <c r="AN560" t="s">
        <v>298</v>
      </c>
      <c r="AO560" t="s">
        <v>437</v>
      </c>
      <c r="AQ560" t="str">
        <f t="shared" si="8"/>
        <v/>
      </c>
    </row>
    <row r="561" spans="1:43">
      <c r="A561" s="8">
        <v>46177</v>
      </c>
      <c r="B561">
        <v>3950.37</v>
      </c>
      <c r="C561">
        <v>-1.1499999999999999</v>
      </c>
      <c r="D561">
        <v>67400</v>
      </c>
      <c r="E561">
        <v>-1.69</v>
      </c>
      <c r="F561" s="7">
        <v>7213</v>
      </c>
      <c r="G561" t="s">
        <v>83</v>
      </c>
      <c r="H561">
        <v>0</v>
      </c>
      <c r="I561" t="s">
        <v>314</v>
      </c>
      <c r="J561" t="s">
        <v>289</v>
      </c>
      <c r="K561" t="s">
        <v>290</v>
      </c>
      <c r="L561">
        <v>560</v>
      </c>
      <c r="M561">
        <v>-9</v>
      </c>
      <c r="N561" s="66">
        <v>-1.5800000000000002E-2</v>
      </c>
      <c r="O561">
        <v>569</v>
      </c>
      <c r="P561" s="66">
        <v>-1.5800000000000002E-2</v>
      </c>
      <c r="Q561">
        <v>568</v>
      </c>
      <c r="R561">
        <v>568</v>
      </c>
      <c r="S561">
        <v>557</v>
      </c>
      <c r="T561" s="66">
        <v>-1.4E-2</v>
      </c>
      <c r="U561" s="66">
        <v>3.5000000000000001E-3</v>
      </c>
      <c r="V561" s="66">
        <v>-1.4E-2</v>
      </c>
      <c r="W561" s="66">
        <v>5.3E-3</v>
      </c>
      <c r="X561" s="1">
        <v>17600</v>
      </c>
      <c r="Y561" s="1">
        <v>9877</v>
      </c>
      <c r="Z561" s="1">
        <v>8899</v>
      </c>
      <c r="AA561" t="s">
        <v>524</v>
      </c>
      <c r="AB561" t="s">
        <v>439</v>
      </c>
      <c r="AC561">
        <v>6.59</v>
      </c>
      <c r="AD561">
        <v>0.78</v>
      </c>
      <c r="AE561">
        <v>4.6399999999999997</v>
      </c>
      <c r="AF561">
        <v>0.3</v>
      </c>
      <c r="AG561">
        <v>300</v>
      </c>
      <c r="AH561">
        <v>561</v>
      </c>
      <c r="AI561">
        <v>300</v>
      </c>
      <c r="AJ561">
        <v>560</v>
      </c>
      <c r="AK561">
        <v>400</v>
      </c>
      <c r="AL561" s="2">
        <v>0.62291666666666667</v>
      </c>
      <c r="AM561" s="3">
        <v>46153</v>
      </c>
      <c r="AN561" t="s">
        <v>298</v>
      </c>
      <c r="AO561" t="s">
        <v>437</v>
      </c>
      <c r="AQ561" t="str">
        <f t="shared" si="8"/>
        <v/>
      </c>
    </row>
    <row r="562" spans="1:43">
      <c r="A562" s="8">
        <v>46177</v>
      </c>
      <c r="B562">
        <v>3950.37</v>
      </c>
      <c r="C562">
        <v>-1.1499999999999999</v>
      </c>
      <c r="D562">
        <v>67400</v>
      </c>
      <c r="E562">
        <v>-1.69</v>
      </c>
      <c r="F562" s="7">
        <v>7220</v>
      </c>
      <c r="G562" t="s">
        <v>84</v>
      </c>
      <c r="H562">
        <v>0</v>
      </c>
      <c r="I562" t="s">
        <v>288</v>
      </c>
      <c r="J562" t="s">
        <v>289</v>
      </c>
      <c r="K562" t="s">
        <v>295</v>
      </c>
      <c r="L562" s="36">
        <v>8790</v>
      </c>
      <c r="M562" s="36">
        <v>-950</v>
      </c>
      <c r="N562" s="66">
        <v>-9.7500000000000003E-2</v>
      </c>
      <c r="O562" s="36">
        <v>9740</v>
      </c>
      <c r="P562" s="66">
        <v>-9.7500000000000003E-2</v>
      </c>
      <c r="Q562" s="36">
        <v>8540</v>
      </c>
      <c r="R562" s="36">
        <v>9160</v>
      </c>
      <c r="S562" s="36">
        <v>8240</v>
      </c>
      <c r="T562" s="66">
        <v>2.92E-2</v>
      </c>
      <c r="U562" s="66">
        <v>3.1600000000000003E-2</v>
      </c>
      <c r="V562" s="66">
        <v>-4.0300000000000002E-2</v>
      </c>
      <c r="W562" s="66">
        <v>6.6699999999999995E-2</v>
      </c>
      <c r="X562" s="1">
        <v>3570600</v>
      </c>
      <c r="Y562" s="1">
        <v>30678334</v>
      </c>
      <c r="Z562" s="1">
        <v>576464</v>
      </c>
      <c r="AA562" t="s">
        <v>563</v>
      </c>
      <c r="AB562" t="s">
        <v>441</v>
      </c>
      <c r="AC562">
        <v>88.6</v>
      </c>
      <c r="AD562">
        <v>4.72</v>
      </c>
      <c r="AE562">
        <v>0.46</v>
      </c>
      <c r="AF562" t="s">
        <v>230</v>
      </c>
      <c r="AG562" s="1">
        <v>1600</v>
      </c>
      <c r="AH562" s="36">
        <v>8800</v>
      </c>
      <c r="AI562" s="1">
        <v>2400</v>
      </c>
      <c r="AJ562" s="36">
        <v>8780</v>
      </c>
      <c r="AK562" s="1">
        <v>900</v>
      </c>
      <c r="AL562" s="2">
        <v>0.625</v>
      </c>
      <c r="AM562" s="3">
        <v>46154</v>
      </c>
      <c r="AN562" t="s">
        <v>298</v>
      </c>
      <c r="AO562" t="s">
        <v>437</v>
      </c>
      <c r="AQ562" t="str">
        <f t="shared" si="8"/>
        <v/>
      </c>
    </row>
    <row r="563" spans="1:43">
      <c r="A563" s="8">
        <v>46177</v>
      </c>
      <c r="B563">
        <v>3950.37</v>
      </c>
      <c r="C563">
        <v>-1.1499999999999999</v>
      </c>
      <c r="D563">
        <v>67400</v>
      </c>
      <c r="E563">
        <v>-1.69</v>
      </c>
      <c r="F563" s="7">
        <v>7269</v>
      </c>
      <c r="G563" t="s">
        <v>85</v>
      </c>
      <c r="H563">
        <v>0</v>
      </c>
      <c r="I563" t="s">
        <v>288</v>
      </c>
      <c r="J563" t="s">
        <v>289</v>
      </c>
      <c r="K563" t="s">
        <v>290</v>
      </c>
      <c r="L563" s="36">
        <v>1863.5</v>
      </c>
      <c r="M563">
        <v>-27</v>
      </c>
      <c r="N563" s="66">
        <v>-1.43E-2</v>
      </c>
      <c r="O563" s="36">
        <v>1890.5</v>
      </c>
      <c r="P563" s="66">
        <v>-1.4200000000000001E-2</v>
      </c>
      <c r="Q563" s="36">
        <v>1892</v>
      </c>
      <c r="R563" s="36">
        <v>1899</v>
      </c>
      <c r="S563" s="36">
        <v>1860</v>
      </c>
      <c r="T563" s="66">
        <v>-1.4999999999999999E-2</v>
      </c>
      <c r="U563" s="66">
        <v>-8.0000000000000004E-4</v>
      </c>
      <c r="V563" s="66">
        <v>-1.8599999999999998E-2</v>
      </c>
      <c r="W563" s="66">
        <v>1.8E-3</v>
      </c>
      <c r="X563" s="1">
        <v>2850700</v>
      </c>
      <c r="Y563" s="1">
        <v>5348789</v>
      </c>
      <c r="Z563" s="1">
        <v>3661006</v>
      </c>
      <c r="AA563" t="s">
        <v>442</v>
      </c>
      <c r="AB563" t="s">
        <v>443</v>
      </c>
      <c r="AC563">
        <v>9.4499999999999993</v>
      </c>
      <c r="AD563">
        <v>1.06</v>
      </c>
      <c r="AE563">
        <v>2.74</v>
      </c>
      <c r="AF563" t="s">
        <v>230</v>
      </c>
      <c r="AG563" s="1">
        <v>4002400</v>
      </c>
      <c r="AH563" s="36">
        <v>1863.5</v>
      </c>
      <c r="AI563" s="1">
        <v>3300</v>
      </c>
      <c r="AJ563" s="36">
        <v>1863</v>
      </c>
      <c r="AK563" s="1">
        <v>5200</v>
      </c>
      <c r="AL563" s="2">
        <v>0.62430555555555556</v>
      </c>
      <c r="AM563" s="3">
        <v>46156</v>
      </c>
      <c r="AN563" t="s">
        <v>298</v>
      </c>
      <c r="AO563" t="s">
        <v>437</v>
      </c>
      <c r="AQ563" t="str">
        <f t="shared" si="8"/>
        <v/>
      </c>
    </row>
    <row r="564" spans="1:43">
      <c r="A564" s="8">
        <v>46177</v>
      </c>
      <c r="B564">
        <v>3950.37</v>
      </c>
      <c r="C564">
        <v>-1.1499999999999999</v>
      </c>
      <c r="D564">
        <v>67400</v>
      </c>
      <c r="E564">
        <v>-1.69</v>
      </c>
      <c r="F564" s="7">
        <v>7272</v>
      </c>
      <c r="G564" t="s">
        <v>86</v>
      </c>
      <c r="H564">
        <v>0</v>
      </c>
      <c r="I564" t="s">
        <v>288</v>
      </c>
      <c r="J564" t="s">
        <v>289</v>
      </c>
      <c r="K564" t="s">
        <v>290</v>
      </c>
      <c r="L564" s="36">
        <v>1254.5</v>
      </c>
      <c r="M564">
        <v>-27</v>
      </c>
      <c r="N564" s="66">
        <v>-2.1100000000000001E-2</v>
      </c>
      <c r="O564" s="36">
        <v>1281.5</v>
      </c>
      <c r="P564" s="66">
        <v>-2.1000000000000001E-2</v>
      </c>
      <c r="Q564" s="36">
        <v>1269</v>
      </c>
      <c r="R564" s="36">
        <v>1281.5</v>
      </c>
      <c r="S564" s="36">
        <v>1252.5</v>
      </c>
      <c r="T564" s="66">
        <v>-1.14E-2</v>
      </c>
      <c r="U564" s="66">
        <v>-2.3E-3</v>
      </c>
      <c r="V564" s="66">
        <v>-2.1000000000000001E-2</v>
      </c>
      <c r="W564" s="66">
        <v>1.5E-3</v>
      </c>
      <c r="X564" s="1">
        <v>2800800</v>
      </c>
      <c r="Y564" s="1">
        <v>3537553</v>
      </c>
      <c r="Z564" s="1">
        <v>1277237</v>
      </c>
      <c r="AA564" t="s">
        <v>444</v>
      </c>
      <c r="AB564" t="s">
        <v>445</v>
      </c>
      <c r="AC564">
        <v>9.8800000000000008</v>
      </c>
      <c r="AD564">
        <v>1.07</v>
      </c>
      <c r="AE564">
        <v>3.99</v>
      </c>
      <c r="AF564" t="s">
        <v>230</v>
      </c>
      <c r="AG564" s="1">
        <v>534300</v>
      </c>
      <c r="AH564" s="36">
        <v>1254.5</v>
      </c>
      <c r="AI564" s="1">
        <v>5800</v>
      </c>
      <c r="AJ564" s="36">
        <v>1254</v>
      </c>
      <c r="AK564" s="1">
        <v>4800</v>
      </c>
      <c r="AL564" s="2">
        <v>0.62430555555555556</v>
      </c>
      <c r="AM564" s="3">
        <v>46157</v>
      </c>
      <c r="AN564" t="s">
        <v>293</v>
      </c>
      <c r="AO564" t="s">
        <v>437</v>
      </c>
      <c r="AQ564" t="str">
        <f t="shared" si="8"/>
        <v/>
      </c>
    </row>
    <row r="565" spans="1:43">
      <c r="A565" s="8">
        <v>46177</v>
      </c>
      <c r="B565">
        <v>3950.37</v>
      </c>
      <c r="C565">
        <v>-1.1499999999999999</v>
      </c>
      <c r="D565">
        <v>67400</v>
      </c>
      <c r="E565">
        <v>-1.69</v>
      </c>
      <c r="F565" s="7">
        <v>7376</v>
      </c>
      <c r="G565" t="s">
        <v>87</v>
      </c>
      <c r="H565">
        <v>0</v>
      </c>
      <c r="I565" t="s">
        <v>347</v>
      </c>
      <c r="J565" t="s">
        <v>323</v>
      </c>
      <c r="K565" t="s">
        <v>295</v>
      </c>
      <c r="L565" s="36">
        <v>1134</v>
      </c>
      <c r="M565">
        <v>-47</v>
      </c>
      <c r="N565" s="66">
        <v>-3.9800000000000002E-2</v>
      </c>
      <c r="O565" s="36">
        <v>1181</v>
      </c>
      <c r="P565" s="66">
        <v>-3.9699999999999999E-2</v>
      </c>
      <c r="Q565" s="36">
        <v>1175</v>
      </c>
      <c r="R565" s="36">
        <v>1196</v>
      </c>
      <c r="S565" s="36">
        <v>1120</v>
      </c>
      <c r="T565" s="66">
        <v>-3.4799999999999998E-2</v>
      </c>
      <c r="U565" s="66">
        <v>-8.6999999999999994E-3</v>
      </c>
      <c r="V565" s="66">
        <v>-5.1799999999999999E-2</v>
      </c>
      <c r="W565" s="66">
        <v>1.2500000000000001E-2</v>
      </c>
      <c r="X565" s="1">
        <v>47900</v>
      </c>
      <c r="Y565" s="1">
        <v>54897</v>
      </c>
      <c r="Z565" s="1">
        <v>4829</v>
      </c>
      <c r="AA565" t="s">
        <v>446</v>
      </c>
      <c r="AB565" t="s">
        <v>447</v>
      </c>
      <c r="AC565">
        <v>0</v>
      </c>
      <c r="AD565">
        <v>4.51</v>
      </c>
      <c r="AE565">
        <v>0</v>
      </c>
      <c r="AF565">
        <v>0.6</v>
      </c>
      <c r="AG565" s="1">
        <v>1000</v>
      </c>
      <c r="AH565" s="36">
        <v>1136</v>
      </c>
      <c r="AI565">
        <v>100</v>
      </c>
      <c r="AJ565" s="36">
        <v>1132</v>
      </c>
      <c r="AK565">
        <v>100</v>
      </c>
      <c r="AL565" s="2">
        <v>0.62430555555555556</v>
      </c>
      <c r="AM565" s="3">
        <v>46157</v>
      </c>
      <c r="AN565" t="s">
        <v>448</v>
      </c>
      <c r="AO565" t="s">
        <v>313</v>
      </c>
      <c r="AQ565" t="str">
        <f t="shared" si="8"/>
        <v/>
      </c>
    </row>
    <row r="566" spans="1:43">
      <c r="A566" s="8">
        <v>46177</v>
      </c>
      <c r="B566">
        <v>3950.37</v>
      </c>
      <c r="C566">
        <v>-1.1499999999999999</v>
      </c>
      <c r="D566">
        <v>67400</v>
      </c>
      <c r="E566">
        <v>-1.69</v>
      </c>
      <c r="F566" s="7">
        <v>7525</v>
      </c>
      <c r="G566" t="s">
        <v>88</v>
      </c>
      <c r="H566">
        <v>0</v>
      </c>
      <c r="I566" t="s">
        <v>288</v>
      </c>
      <c r="J566" t="s">
        <v>289</v>
      </c>
      <c r="K566" t="s">
        <v>295</v>
      </c>
      <c r="L566" s="36">
        <v>3400</v>
      </c>
      <c r="M566">
        <v>5</v>
      </c>
      <c r="N566" s="66">
        <v>1.5E-3</v>
      </c>
      <c r="O566" s="36">
        <v>3395</v>
      </c>
      <c r="P566" s="66">
        <v>1.4E-3</v>
      </c>
      <c r="Q566" s="36">
        <v>3375</v>
      </c>
      <c r="R566" s="36">
        <v>3410</v>
      </c>
      <c r="S566" s="36">
        <v>3375</v>
      </c>
      <c r="T566" s="66">
        <v>7.4000000000000003E-3</v>
      </c>
      <c r="U566" s="66">
        <v>4.4000000000000003E-3</v>
      </c>
      <c r="V566" s="66">
        <v>-2.8999999999999998E-3</v>
      </c>
      <c r="W566" s="66">
        <v>7.4000000000000003E-3</v>
      </c>
      <c r="X566" s="1">
        <v>3100</v>
      </c>
      <c r="Y566" s="1">
        <v>10490</v>
      </c>
      <c r="Z566" s="1">
        <v>29376</v>
      </c>
      <c r="AA566" t="s">
        <v>449</v>
      </c>
      <c r="AB566" t="s">
        <v>450</v>
      </c>
      <c r="AC566">
        <v>9.18</v>
      </c>
      <c r="AD566">
        <v>0.96</v>
      </c>
      <c r="AE566">
        <v>4.76</v>
      </c>
      <c r="AF566" t="s">
        <v>230</v>
      </c>
      <c r="AG566" s="1">
        <v>6500</v>
      </c>
      <c r="AH566" s="36">
        <v>3405</v>
      </c>
      <c r="AI566">
        <v>200</v>
      </c>
      <c r="AJ566" s="36">
        <v>3385</v>
      </c>
      <c r="AK566">
        <v>600</v>
      </c>
      <c r="AL566" s="2">
        <v>0.62430555555555556</v>
      </c>
      <c r="AM566" s="3">
        <v>46157</v>
      </c>
      <c r="AN566" t="s">
        <v>298</v>
      </c>
      <c r="AO566" t="s">
        <v>322</v>
      </c>
      <c r="AQ566" t="str">
        <f t="shared" si="8"/>
        <v/>
      </c>
    </row>
    <row r="567" spans="1:43">
      <c r="A567" s="8">
        <v>46177</v>
      </c>
      <c r="B567">
        <v>3950.37</v>
      </c>
      <c r="C567">
        <v>-1.1499999999999999</v>
      </c>
      <c r="D567">
        <v>67400</v>
      </c>
      <c r="E567">
        <v>-1.69</v>
      </c>
      <c r="F567" s="7">
        <v>7729</v>
      </c>
      <c r="G567" t="s">
        <v>89</v>
      </c>
      <c r="H567">
        <v>0</v>
      </c>
      <c r="I567" t="s">
        <v>288</v>
      </c>
      <c r="J567" t="s">
        <v>289</v>
      </c>
      <c r="K567" t="s">
        <v>290</v>
      </c>
      <c r="L567" s="36">
        <v>18295</v>
      </c>
      <c r="M567" s="36">
        <v>580</v>
      </c>
      <c r="N567" s="66">
        <v>3.27E-2</v>
      </c>
      <c r="O567" s="36">
        <v>17715</v>
      </c>
      <c r="P567" s="66">
        <v>3.27E-2</v>
      </c>
      <c r="Q567" s="36">
        <v>17360</v>
      </c>
      <c r="R567" s="36">
        <v>18765</v>
      </c>
      <c r="S567" s="36">
        <v>17310</v>
      </c>
      <c r="T567" s="66">
        <v>5.3800000000000001E-2</v>
      </c>
      <c r="U567" s="66">
        <v>-1.9E-3</v>
      </c>
      <c r="V567" s="66">
        <v>-2.5000000000000001E-2</v>
      </c>
      <c r="W567" s="66">
        <v>5.6899999999999999E-2</v>
      </c>
      <c r="X567" s="1">
        <v>302200</v>
      </c>
      <c r="Y567" s="1">
        <v>5518249</v>
      </c>
      <c r="Z567" s="1">
        <v>773565</v>
      </c>
      <c r="AA567" t="s">
        <v>451</v>
      </c>
      <c r="AB567" t="s">
        <v>452</v>
      </c>
      <c r="AC567">
        <v>26.51</v>
      </c>
      <c r="AD567">
        <v>3.88</v>
      </c>
      <c r="AE567">
        <v>1.51</v>
      </c>
      <c r="AF567" t="s">
        <v>230</v>
      </c>
      <c r="AG567" s="1">
        <v>6500</v>
      </c>
      <c r="AH567" s="36">
        <v>18295</v>
      </c>
      <c r="AI567">
        <v>100</v>
      </c>
      <c r="AJ567" s="36">
        <v>18290</v>
      </c>
      <c r="AK567">
        <v>200</v>
      </c>
      <c r="AL567" s="2">
        <v>0.62430555555555556</v>
      </c>
      <c r="AM567" s="3">
        <v>46155</v>
      </c>
      <c r="AN567" t="s">
        <v>298</v>
      </c>
      <c r="AO567" t="s">
        <v>453</v>
      </c>
      <c r="AQ567" t="str">
        <f t="shared" si="8"/>
        <v/>
      </c>
    </row>
    <row r="568" spans="1:43">
      <c r="A568" s="8">
        <v>46177</v>
      </c>
      <c r="B568">
        <v>3950.37</v>
      </c>
      <c r="C568">
        <v>-1.1499999999999999</v>
      </c>
      <c r="D568">
        <v>67400</v>
      </c>
      <c r="E568">
        <v>-1.69</v>
      </c>
      <c r="F568" s="7">
        <v>7921</v>
      </c>
      <c r="G568" t="s">
        <v>90</v>
      </c>
      <c r="H568">
        <v>0</v>
      </c>
      <c r="I568" t="s">
        <v>288</v>
      </c>
      <c r="J568" t="s">
        <v>289</v>
      </c>
      <c r="K568" t="s">
        <v>295</v>
      </c>
      <c r="L568" s="36">
        <v>2858</v>
      </c>
      <c r="M568">
        <v>1</v>
      </c>
      <c r="N568" s="66">
        <v>4.0000000000000002E-4</v>
      </c>
      <c r="O568" s="36">
        <v>2857</v>
      </c>
      <c r="P568" s="66">
        <v>2.9999999999999997E-4</v>
      </c>
      <c r="Q568" s="36">
        <v>2864</v>
      </c>
      <c r="R568" s="36">
        <v>2880</v>
      </c>
      <c r="S568" s="36">
        <v>2838</v>
      </c>
      <c r="T568" s="66">
        <v>-2E-3</v>
      </c>
      <c r="U568" s="66">
        <v>-1E-3</v>
      </c>
      <c r="V568" s="66">
        <v>-7.6E-3</v>
      </c>
      <c r="W568" s="66">
        <v>7.0000000000000001E-3</v>
      </c>
      <c r="X568" s="1">
        <v>16400</v>
      </c>
      <c r="Y568" s="1">
        <v>46908</v>
      </c>
      <c r="Z568" s="1">
        <v>37592</v>
      </c>
      <c r="AA568" t="s">
        <v>454</v>
      </c>
      <c r="AB568" t="s">
        <v>591</v>
      </c>
      <c r="AC568">
        <v>12.71</v>
      </c>
      <c r="AD568">
        <v>1.19</v>
      </c>
      <c r="AE568">
        <v>4.2</v>
      </c>
      <c r="AF568" t="s">
        <v>230</v>
      </c>
      <c r="AG568" s="1">
        <v>12800</v>
      </c>
      <c r="AH568" s="36">
        <v>2858</v>
      </c>
      <c r="AI568">
        <v>200</v>
      </c>
      <c r="AJ568" s="36">
        <v>2854</v>
      </c>
      <c r="AK568">
        <v>100</v>
      </c>
      <c r="AL568" s="2">
        <v>0.61875000000000002</v>
      </c>
      <c r="AN568" t="s">
        <v>326</v>
      </c>
      <c r="AO568" t="s">
        <v>456</v>
      </c>
      <c r="AQ568" t="str">
        <f t="shared" si="8"/>
        <v/>
      </c>
    </row>
    <row r="569" spans="1:43">
      <c r="A569" s="8">
        <v>46177</v>
      </c>
      <c r="B569">
        <v>3950.37</v>
      </c>
      <c r="C569">
        <v>-1.1499999999999999</v>
      </c>
      <c r="D569">
        <v>67400</v>
      </c>
      <c r="E569">
        <v>-1.69</v>
      </c>
      <c r="F569" s="7">
        <v>8031</v>
      </c>
      <c r="G569" t="s">
        <v>91</v>
      </c>
      <c r="H569">
        <v>0</v>
      </c>
      <c r="I569" t="s">
        <v>288</v>
      </c>
      <c r="J569" t="s">
        <v>289</v>
      </c>
      <c r="K569" t="s">
        <v>295</v>
      </c>
      <c r="L569" s="36">
        <v>5029</v>
      </c>
      <c r="M569">
        <v>-30</v>
      </c>
      <c r="N569" s="66">
        <v>-5.8999999999999999E-3</v>
      </c>
      <c r="O569" s="36">
        <v>5059</v>
      </c>
      <c r="P569" s="66">
        <v>-5.8999999999999999E-3</v>
      </c>
      <c r="Q569" s="36">
        <v>5070</v>
      </c>
      <c r="R569" s="36">
        <v>5115</v>
      </c>
      <c r="S569" s="36">
        <v>4995</v>
      </c>
      <c r="T569" s="66">
        <v>-8.0000000000000002E-3</v>
      </c>
      <c r="U569" s="66">
        <v>-8.9999999999999998E-4</v>
      </c>
      <c r="V569" s="66">
        <v>-1.6799999999999999E-2</v>
      </c>
      <c r="W569" s="66">
        <v>6.7999999999999996E-3</v>
      </c>
      <c r="X569" s="1">
        <v>2931600</v>
      </c>
      <c r="Y569" s="1">
        <v>14778891</v>
      </c>
      <c r="Z569" s="1">
        <v>14406408</v>
      </c>
      <c r="AA569" t="s">
        <v>457</v>
      </c>
      <c r="AB569" t="s">
        <v>458</v>
      </c>
      <c r="AC569">
        <v>15.49</v>
      </c>
      <c r="AD569">
        <v>1.62</v>
      </c>
      <c r="AE569">
        <v>2.78</v>
      </c>
      <c r="AF569" t="s">
        <v>230</v>
      </c>
      <c r="AG569" s="1">
        <v>213200</v>
      </c>
      <c r="AH569" s="36">
        <v>5030</v>
      </c>
      <c r="AI569" s="1">
        <v>1800</v>
      </c>
      <c r="AJ569" s="36">
        <v>5028</v>
      </c>
      <c r="AK569">
        <v>900</v>
      </c>
      <c r="AL569" s="2">
        <v>0.625</v>
      </c>
      <c r="AN569" t="s">
        <v>298</v>
      </c>
      <c r="AO569" t="s">
        <v>322</v>
      </c>
      <c r="AQ569" t="str">
        <f t="shared" si="8"/>
        <v/>
      </c>
    </row>
    <row r="570" spans="1:43">
      <c r="A570" s="8">
        <v>46177</v>
      </c>
      <c r="B570">
        <v>3950.37</v>
      </c>
      <c r="C570">
        <v>-1.1499999999999999</v>
      </c>
      <c r="D570">
        <v>67400</v>
      </c>
      <c r="E570">
        <v>-1.69</v>
      </c>
      <c r="F570" s="7">
        <v>8058</v>
      </c>
      <c r="G570" t="s">
        <v>92</v>
      </c>
      <c r="H570">
        <v>0</v>
      </c>
      <c r="I570" t="s">
        <v>288</v>
      </c>
      <c r="J570" t="s">
        <v>289</v>
      </c>
      <c r="K570" t="s">
        <v>295</v>
      </c>
      <c r="L570" s="36">
        <v>4884</v>
      </c>
      <c r="M570">
        <v>-95</v>
      </c>
      <c r="N570" s="66">
        <v>-1.9099999999999999E-2</v>
      </c>
      <c r="O570" s="36">
        <v>4979</v>
      </c>
      <c r="P570" s="66">
        <v>-1.9E-2</v>
      </c>
      <c r="Q570" s="36">
        <v>4984</v>
      </c>
      <c r="R570" s="36">
        <v>4999</v>
      </c>
      <c r="S570" s="36">
        <v>4878</v>
      </c>
      <c r="T570" s="66">
        <v>-0.02</v>
      </c>
      <c r="U570" s="66">
        <v>-6.8999999999999999E-3</v>
      </c>
      <c r="V570" s="66">
        <v>-2.3E-2</v>
      </c>
      <c r="W570" s="66">
        <v>1.1999999999999999E-3</v>
      </c>
      <c r="X570" s="1">
        <v>4208300</v>
      </c>
      <c r="Y570" s="1">
        <v>20719727</v>
      </c>
      <c r="Z570" s="1">
        <v>18122222</v>
      </c>
      <c r="AA570" t="s">
        <v>459</v>
      </c>
      <c r="AB570" t="s">
        <v>460</v>
      </c>
      <c r="AC570">
        <v>16.25</v>
      </c>
      <c r="AD570">
        <v>1.89</v>
      </c>
      <c r="AE570">
        <v>2.56</v>
      </c>
      <c r="AF570" t="s">
        <v>230</v>
      </c>
      <c r="AG570" s="1">
        <v>469100</v>
      </c>
      <c r="AH570" s="36">
        <v>4885</v>
      </c>
      <c r="AI570" s="1">
        <v>1200</v>
      </c>
      <c r="AJ570" s="36">
        <v>4884</v>
      </c>
      <c r="AK570" s="1">
        <v>2800</v>
      </c>
      <c r="AL570" s="2">
        <v>0.625</v>
      </c>
      <c r="AN570" t="s">
        <v>298</v>
      </c>
      <c r="AO570" t="s">
        <v>322</v>
      </c>
      <c r="AQ570" t="str">
        <f t="shared" si="8"/>
        <v/>
      </c>
    </row>
    <row r="571" spans="1:43">
      <c r="A571" s="8">
        <v>46177</v>
      </c>
      <c r="B571">
        <v>3950.37</v>
      </c>
      <c r="C571">
        <v>-1.1499999999999999</v>
      </c>
      <c r="D571">
        <v>67400</v>
      </c>
      <c r="E571">
        <v>-1.69</v>
      </c>
      <c r="F571" s="7">
        <v>8233</v>
      </c>
      <c r="G571" t="s">
        <v>93</v>
      </c>
      <c r="H571">
        <v>0</v>
      </c>
      <c r="I571" t="s">
        <v>288</v>
      </c>
      <c r="J571" t="s">
        <v>289</v>
      </c>
      <c r="K571" t="s">
        <v>290</v>
      </c>
      <c r="L571" s="36">
        <v>2001</v>
      </c>
      <c r="M571">
        <v>-24.5</v>
      </c>
      <c r="N571" s="66">
        <v>-1.21E-2</v>
      </c>
      <c r="O571" s="36">
        <v>2025.5</v>
      </c>
      <c r="P571" s="66">
        <v>-1.2E-2</v>
      </c>
      <c r="Q571" s="36">
        <v>2008.5</v>
      </c>
      <c r="R571" s="36">
        <v>2025</v>
      </c>
      <c r="S571" s="36">
        <v>1989</v>
      </c>
      <c r="T571" s="66">
        <v>-3.7000000000000002E-3</v>
      </c>
      <c r="U571" s="66">
        <v>-2.8999999999999998E-3</v>
      </c>
      <c r="V571" s="66">
        <v>-1.18E-2</v>
      </c>
      <c r="W571" s="66">
        <v>6.0000000000000001E-3</v>
      </c>
      <c r="X571" s="1">
        <v>510300</v>
      </c>
      <c r="Y571" s="1">
        <v>1023858</v>
      </c>
      <c r="Z571" s="1">
        <v>610723</v>
      </c>
      <c r="AA571" t="s">
        <v>461</v>
      </c>
      <c r="AB571" t="s">
        <v>462</v>
      </c>
      <c r="AC571">
        <v>15.42</v>
      </c>
      <c r="AD571">
        <v>1.3</v>
      </c>
      <c r="AE571">
        <v>2</v>
      </c>
      <c r="AF571" t="s">
        <v>230</v>
      </c>
      <c r="AG571">
        <v>0</v>
      </c>
      <c r="AH571" s="36">
        <v>2001</v>
      </c>
      <c r="AI571" s="1">
        <v>800</v>
      </c>
      <c r="AJ571" s="36">
        <v>2000</v>
      </c>
      <c r="AK571" s="1">
        <v>1100</v>
      </c>
      <c r="AL571" s="2">
        <v>0.62430555555555556</v>
      </c>
      <c r="AN571" t="s">
        <v>463</v>
      </c>
      <c r="AO571" t="s">
        <v>327</v>
      </c>
      <c r="AQ571" t="str">
        <f t="shared" si="8"/>
        <v/>
      </c>
    </row>
    <row r="572" spans="1:43">
      <c r="A572" s="8">
        <v>46177</v>
      </c>
      <c r="B572">
        <v>3950.37</v>
      </c>
      <c r="C572">
        <v>-1.1499999999999999</v>
      </c>
      <c r="D572">
        <v>67400</v>
      </c>
      <c r="E572">
        <v>-1.69</v>
      </c>
      <c r="F572" s="7">
        <v>8304</v>
      </c>
      <c r="G572" t="s">
        <v>94</v>
      </c>
      <c r="H572">
        <v>0</v>
      </c>
      <c r="I572" t="s">
        <v>288</v>
      </c>
      <c r="J572" t="s">
        <v>289</v>
      </c>
      <c r="K572" t="s">
        <v>290</v>
      </c>
      <c r="L572" s="36">
        <v>2587.5</v>
      </c>
      <c r="M572">
        <v>-116</v>
      </c>
      <c r="N572" s="66">
        <v>-4.2900000000000001E-2</v>
      </c>
      <c r="O572" s="36">
        <v>2703.5</v>
      </c>
      <c r="P572" s="66">
        <v>-4.2900000000000001E-2</v>
      </c>
      <c r="Q572" s="36">
        <v>2680</v>
      </c>
      <c r="R572" s="36">
        <v>2698.5</v>
      </c>
      <c r="S572" s="36">
        <v>2585</v>
      </c>
      <c r="T572" s="66">
        <v>-3.4500000000000003E-2</v>
      </c>
      <c r="U572" s="66">
        <v>-2.52E-2</v>
      </c>
      <c r="V572" s="66">
        <v>-4.1099999999999998E-2</v>
      </c>
      <c r="W572" s="66">
        <v>8.9999999999999998E-4</v>
      </c>
      <c r="X572" s="1">
        <v>1289000</v>
      </c>
      <c r="Y572" s="1">
        <v>3404693</v>
      </c>
      <c r="Z572" s="1">
        <v>361705</v>
      </c>
      <c r="AA572" t="s">
        <v>464</v>
      </c>
      <c r="AB572" t="s">
        <v>465</v>
      </c>
      <c r="AC572">
        <v>13.26</v>
      </c>
      <c r="AD572">
        <v>0.74</v>
      </c>
      <c r="AE572">
        <v>3.86</v>
      </c>
      <c r="AF572" t="s">
        <v>230</v>
      </c>
      <c r="AG572" s="1">
        <v>10100</v>
      </c>
      <c r="AH572" s="36">
        <v>2588</v>
      </c>
      <c r="AI572">
        <v>600</v>
      </c>
      <c r="AJ572" s="36">
        <v>2587</v>
      </c>
      <c r="AK572">
        <v>500</v>
      </c>
      <c r="AL572" s="2">
        <v>0.62430555555555556</v>
      </c>
      <c r="AM572" s="3">
        <v>46156</v>
      </c>
      <c r="AN572" t="s">
        <v>298</v>
      </c>
      <c r="AO572" t="s">
        <v>434</v>
      </c>
      <c r="AQ572" t="str">
        <f t="shared" si="8"/>
        <v/>
      </c>
    </row>
    <row r="573" spans="1:43">
      <c r="A573" s="8">
        <v>46177</v>
      </c>
      <c r="B573">
        <v>3950.37</v>
      </c>
      <c r="C573">
        <v>-1.1499999999999999</v>
      </c>
      <c r="D573">
        <v>67400</v>
      </c>
      <c r="E573">
        <v>-1.69</v>
      </c>
      <c r="F573" s="7">
        <v>8316</v>
      </c>
      <c r="G573" t="s">
        <v>95</v>
      </c>
      <c r="H573">
        <v>0</v>
      </c>
      <c r="I573" t="s">
        <v>288</v>
      </c>
      <c r="J573" t="s">
        <v>289</v>
      </c>
      <c r="K573" t="s">
        <v>295</v>
      </c>
      <c r="L573" s="36">
        <v>6135</v>
      </c>
      <c r="M573">
        <v>-13</v>
      </c>
      <c r="N573" s="66">
        <v>-2.0999999999999999E-3</v>
      </c>
      <c r="O573" s="36">
        <v>6148</v>
      </c>
      <c r="P573" s="66">
        <v>-2.0999999999999999E-3</v>
      </c>
      <c r="Q573" s="36">
        <v>6116</v>
      </c>
      <c r="R573" s="36">
        <v>6218</v>
      </c>
      <c r="S573" s="36">
        <v>6005</v>
      </c>
      <c r="T573" s="66">
        <v>3.0999999999999999E-3</v>
      </c>
      <c r="U573" s="66">
        <v>8.9999999999999993E-3</v>
      </c>
      <c r="V573" s="66">
        <v>-1.3299999999999999E-2</v>
      </c>
      <c r="W573" s="66">
        <v>2.1600000000000001E-2</v>
      </c>
      <c r="X573" s="1">
        <v>10927100</v>
      </c>
      <c r="Y573" s="1">
        <v>66813513</v>
      </c>
      <c r="Z573" s="1">
        <v>23481701</v>
      </c>
      <c r="AA573" t="s">
        <v>466</v>
      </c>
      <c r="AB573" t="s">
        <v>467</v>
      </c>
      <c r="AC573">
        <v>13.62</v>
      </c>
      <c r="AD573">
        <v>1.48</v>
      </c>
      <c r="AE573">
        <v>2.93</v>
      </c>
      <c r="AF573" t="s">
        <v>230</v>
      </c>
      <c r="AG573" s="1">
        <v>660800</v>
      </c>
      <c r="AH573" s="36">
        <v>6135</v>
      </c>
      <c r="AI573" s="1">
        <v>2100</v>
      </c>
      <c r="AJ573" s="36">
        <v>6134</v>
      </c>
      <c r="AK573" s="1">
        <v>300</v>
      </c>
      <c r="AL573" s="2">
        <v>0.625</v>
      </c>
      <c r="AM573" s="3">
        <v>46155</v>
      </c>
      <c r="AN573" t="s">
        <v>298</v>
      </c>
      <c r="AO573" t="s">
        <v>434</v>
      </c>
      <c r="AQ573" t="str">
        <f t="shared" si="8"/>
        <v/>
      </c>
    </row>
    <row r="574" spans="1:43">
      <c r="A574" s="8">
        <v>46177</v>
      </c>
      <c r="B574">
        <v>3950.37</v>
      </c>
      <c r="C574">
        <v>-1.1499999999999999</v>
      </c>
      <c r="D574">
        <v>67400</v>
      </c>
      <c r="E574">
        <v>-1.69</v>
      </c>
      <c r="F574" s="7">
        <v>8331</v>
      </c>
      <c r="G574" t="s">
        <v>96</v>
      </c>
      <c r="H574">
        <v>0</v>
      </c>
      <c r="I574" t="s">
        <v>288</v>
      </c>
      <c r="J574" t="s">
        <v>289</v>
      </c>
      <c r="K574" t="s">
        <v>290</v>
      </c>
      <c r="L574" s="36">
        <v>2386</v>
      </c>
      <c r="M574">
        <v>47.5</v>
      </c>
      <c r="N574" s="66">
        <v>2.0299999999999999E-2</v>
      </c>
      <c r="O574" s="36">
        <v>2338.5</v>
      </c>
      <c r="P574" s="66">
        <v>2.0299999999999999E-2</v>
      </c>
      <c r="Q574" s="36">
        <v>2342.5</v>
      </c>
      <c r="R574" s="36">
        <v>2413</v>
      </c>
      <c r="S574" s="36">
        <v>2305.5</v>
      </c>
      <c r="T574" s="66">
        <v>1.8499999999999999E-2</v>
      </c>
      <c r="U574" s="66">
        <v>2.5000000000000001E-3</v>
      </c>
      <c r="V574" s="66">
        <v>-1.11E-2</v>
      </c>
      <c r="W574" s="66">
        <v>3.49E-2</v>
      </c>
      <c r="X574" s="1">
        <v>1993300</v>
      </c>
      <c r="Y574" s="1">
        <v>4736069</v>
      </c>
      <c r="Z574" s="1">
        <v>1850393</v>
      </c>
      <c r="AA574" t="s">
        <v>468</v>
      </c>
      <c r="AB574" t="s">
        <v>469</v>
      </c>
      <c r="AC574">
        <v>15.49</v>
      </c>
      <c r="AD574">
        <v>1.32</v>
      </c>
      <c r="AE574">
        <v>2.68</v>
      </c>
      <c r="AF574" t="s">
        <v>230</v>
      </c>
      <c r="AG574" s="1">
        <v>47800</v>
      </c>
      <c r="AH574" s="36">
        <v>2386</v>
      </c>
      <c r="AI574">
        <v>700</v>
      </c>
      <c r="AJ574" s="36">
        <v>2385</v>
      </c>
      <c r="AK574" s="1">
        <v>1000</v>
      </c>
      <c r="AL574" s="2">
        <v>0.625</v>
      </c>
      <c r="AM574" s="3">
        <v>46157</v>
      </c>
      <c r="AN574" t="s">
        <v>298</v>
      </c>
      <c r="AO574" t="s">
        <v>434</v>
      </c>
      <c r="AQ574" t="str">
        <f t="shared" si="8"/>
        <v/>
      </c>
    </row>
    <row r="575" spans="1:43">
      <c r="A575" s="8">
        <v>46177</v>
      </c>
      <c r="B575">
        <v>3950.37</v>
      </c>
      <c r="C575">
        <v>-1.1499999999999999</v>
      </c>
      <c r="D575">
        <v>67400</v>
      </c>
      <c r="E575">
        <v>-1.69</v>
      </c>
      <c r="F575" s="7">
        <v>8424</v>
      </c>
      <c r="G575" t="s">
        <v>97</v>
      </c>
      <c r="H575">
        <v>0</v>
      </c>
      <c r="I575" t="s">
        <v>288</v>
      </c>
      <c r="J575" t="s">
        <v>289</v>
      </c>
      <c r="K575" t="s">
        <v>295</v>
      </c>
      <c r="L575" s="36">
        <v>4068</v>
      </c>
      <c r="M575">
        <v>-21</v>
      </c>
      <c r="N575" s="66">
        <v>-5.1000000000000004E-3</v>
      </c>
      <c r="O575" s="36">
        <v>4089</v>
      </c>
      <c r="P575" s="66">
        <v>-5.1000000000000004E-3</v>
      </c>
      <c r="Q575" s="36">
        <v>4077</v>
      </c>
      <c r="R575" s="36">
        <v>4097</v>
      </c>
      <c r="S575" s="36">
        <v>4060</v>
      </c>
      <c r="T575" s="66">
        <v>-2.2000000000000001E-3</v>
      </c>
      <c r="U575" s="66">
        <v>8.9999999999999998E-4</v>
      </c>
      <c r="V575" s="66">
        <v>-7.0000000000000001E-3</v>
      </c>
      <c r="W575" s="66">
        <v>1.9E-3</v>
      </c>
      <c r="X575" s="1">
        <v>117600</v>
      </c>
      <c r="Y575" s="1">
        <v>479461</v>
      </c>
      <c r="Z575" s="1">
        <v>369632</v>
      </c>
      <c r="AA575" t="s">
        <v>470</v>
      </c>
      <c r="AB575" t="s">
        <v>592</v>
      </c>
      <c r="AC575">
        <v>7.64</v>
      </c>
      <c r="AD575">
        <v>0.72</v>
      </c>
      <c r="AE575">
        <v>4.2300000000000004</v>
      </c>
      <c r="AF575" t="s">
        <v>230</v>
      </c>
      <c r="AG575" s="1">
        <v>29600</v>
      </c>
      <c r="AH575" s="36">
        <v>4068</v>
      </c>
      <c r="AI575">
        <v>200</v>
      </c>
      <c r="AJ575" s="36">
        <v>4066</v>
      </c>
      <c r="AK575">
        <v>100</v>
      </c>
      <c r="AL575" s="2">
        <v>0.62361111111111112</v>
      </c>
      <c r="AM575" s="3">
        <v>46154</v>
      </c>
      <c r="AN575" t="s">
        <v>298</v>
      </c>
      <c r="AO575" t="s">
        <v>472</v>
      </c>
      <c r="AQ575" t="str">
        <f t="shared" si="8"/>
        <v/>
      </c>
    </row>
    <row r="576" spans="1:43">
      <c r="A576" s="8">
        <v>46177</v>
      </c>
      <c r="B576">
        <v>3950.37</v>
      </c>
      <c r="C576">
        <v>-1.1499999999999999</v>
      </c>
      <c r="D576">
        <v>67400</v>
      </c>
      <c r="E576">
        <v>-1.69</v>
      </c>
      <c r="F576" s="7">
        <v>8425</v>
      </c>
      <c r="G576" t="s">
        <v>98</v>
      </c>
      <c r="H576">
        <v>0</v>
      </c>
      <c r="I576" t="s">
        <v>288</v>
      </c>
      <c r="J576" t="s">
        <v>289</v>
      </c>
      <c r="K576" t="s">
        <v>290</v>
      </c>
      <c r="L576" s="36">
        <v>1230</v>
      </c>
      <c r="M576">
        <v>-3</v>
      </c>
      <c r="N576" s="66">
        <v>-2.3999999999999998E-3</v>
      </c>
      <c r="O576" s="36">
        <v>1233</v>
      </c>
      <c r="P576" s="66">
        <v>-2.3999999999999998E-3</v>
      </c>
      <c r="Q576" s="36">
        <v>1231</v>
      </c>
      <c r="R576" s="36">
        <v>1239</v>
      </c>
      <c r="S576" s="36">
        <v>1224</v>
      </c>
      <c r="T576" s="66">
        <v>-8.0000000000000004E-4</v>
      </c>
      <c r="U576" s="66">
        <v>-4.0000000000000001E-3</v>
      </c>
      <c r="V576" s="66">
        <v>-7.1999999999999998E-3</v>
      </c>
      <c r="W576" s="66">
        <v>4.8999999999999998E-3</v>
      </c>
      <c r="X576" s="1">
        <v>331900</v>
      </c>
      <c r="Y576" s="1">
        <v>408973</v>
      </c>
      <c r="Z576" s="1">
        <v>347679</v>
      </c>
      <c r="AA576" t="s">
        <v>473</v>
      </c>
      <c r="AB576" t="s">
        <v>593</v>
      </c>
      <c r="AC576">
        <v>7.38</v>
      </c>
      <c r="AD576">
        <v>0.8</v>
      </c>
      <c r="AE576">
        <v>4.2300000000000004</v>
      </c>
      <c r="AF576" t="s">
        <v>230</v>
      </c>
      <c r="AG576" s="1">
        <v>180900</v>
      </c>
      <c r="AH576" s="36">
        <v>1231</v>
      </c>
      <c r="AI576" s="1">
        <v>3400</v>
      </c>
      <c r="AJ576" s="36">
        <v>1230</v>
      </c>
      <c r="AK576" s="1">
        <v>2600</v>
      </c>
      <c r="AL576" s="2">
        <v>0.62430555555555556</v>
      </c>
      <c r="AM576" s="3">
        <v>46156</v>
      </c>
      <c r="AN576" t="s">
        <v>298</v>
      </c>
      <c r="AO576" t="s">
        <v>472</v>
      </c>
      <c r="AQ576" t="str">
        <f t="shared" si="8"/>
        <v/>
      </c>
    </row>
    <row r="577" spans="1:43">
      <c r="A577" s="8">
        <v>46177</v>
      </c>
      <c r="B577">
        <v>3950.37</v>
      </c>
      <c r="C577">
        <v>-1.1499999999999999</v>
      </c>
      <c r="D577">
        <v>67400</v>
      </c>
      <c r="E577">
        <v>-1.69</v>
      </c>
      <c r="F577" s="7">
        <v>8591</v>
      </c>
      <c r="G577" t="s">
        <v>99</v>
      </c>
      <c r="H577">
        <v>0</v>
      </c>
      <c r="I577" t="s">
        <v>288</v>
      </c>
      <c r="J577" t="s">
        <v>289</v>
      </c>
      <c r="K577" t="s">
        <v>295</v>
      </c>
      <c r="L577" s="36">
        <v>6251</v>
      </c>
      <c r="M577">
        <v>-49</v>
      </c>
      <c r="N577" s="66">
        <v>-7.7999999999999996E-3</v>
      </c>
      <c r="O577" s="36">
        <v>6300</v>
      </c>
      <c r="P577" s="66">
        <v>-7.7000000000000002E-3</v>
      </c>
      <c r="Q577" s="36">
        <v>6290</v>
      </c>
      <c r="R577" s="36">
        <v>6367</v>
      </c>
      <c r="S577" s="36">
        <v>6211</v>
      </c>
      <c r="T577" s="66">
        <v>-6.1999999999999998E-3</v>
      </c>
      <c r="U577" s="66">
        <v>3.5000000000000001E-3</v>
      </c>
      <c r="V577" s="66">
        <v>-1.8200000000000001E-2</v>
      </c>
      <c r="W577" s="66">
        <v>6.4000000000000003E-3</v>
      </c>
      <c r="X577" s="1">
        <v>2493100</v>
      </c>
      <c r="Y577" s="1">
        <v>15656645</v>
      </c>
      <c r="Z577" s="1">
        <v>7026790</v>
      </c>
      <c r="AA577" t="s">
        <v>475</v>
      </c>
      <c r="AB577" t="s">
        <v>476</v>
      </c>
      <c r="AC577">
        <v>12.99</v>
      </c>
      <c r="AD577">
        <v>1.53</v>
      </c>
      <c r="AE577">
        <v>3</v>
      </c>
      <c r="AF577" t="s">
        <v>230</v>
      </c>
      <c r="AG577" s="1">
        <v>240900</v>
      </c>
      <c r="AH577" s="36">
        <v>6251</v>
      </c>
      <c r="AI577">
        <v>600</v>
      </c>
      <c r="AJ577" s="36">
        <v>6250</v>
      </c>
      <c r="AK577" s="1">
        <v>2200</v>
      </c>
      <c r="AL577" s="2">
        <v>0.625</v>
      </c>
      <c r="AM577" s="3">
        <v>46153</v>
      </c>
      <c r="AN577" t="s">
        <v>298</v>
      </c>
      <c r="AO577" t="s">
        <v>472</v>
      </c>
      <c r="AQ577" t="str">
        <f t="shared" si="8"/>
        <v/>
      </c>
    </row>
    <row r="578" spans="1:43">
      <c r="A578" s="8">
        <v>46177</v>
      </c>
      <c r="B578">
        <v>3950.37</v>
      </c>
      <c r="C578">
        <v>-1.1499999999999999</v>
      </c>
      <c r="D578">
        <v>67400</v>
      </c>
      <c r="E578">
        <v>-1.69</v>
      </c>
      <c r="F578" s="7">
        <v>8593</v>
      </c>
      <c r="G578" t="s">
        <v>100</v>
      </c>
      <c r="H578">
        <v>0</v>
      </c>
      <c r="I578" t="s">
        <v>288</v>
      </c>
      <c r="J578" t="s">
        <v>289</v>
      </c>
      <c r="K578" t="s">
        <v>295</v>
      </c>
      <c r="L578" s="36">
        <v>1256.5</v>
      </c>
      <c r="M578">
        <v>-8.5</v>
      </c>
      <c r="N578" s="66">
        <v>-6.7000000000000002E-3</v>
      </c>
      <c r="O578" s="36">
        <v>1265</v>
      </c>
      <c r="P578" s="66">
        <v>-6.7000000000000002E-3</v>
      </c>
      <c r="Q578" s="36">
        <v>1267</v>
      </c>
      <c r="R578" s="36">
        <v>1271.5</v>
      </c>
      <c r="S578" s="36">
        <v>1256</v>
      </c>
      <c r="T578" s="66">
        <v>-8.2000000000000007E-3</v>
      </c>
      <c r="U578" s="66">
        <v>-5.1000000000000004E-3</v>
      </c>
      <c r="V578" s="66">
        <v>-1.17E-2</v>
      </c>
      <c r="W578" s="66">
        <v>2.9999999999999997E-4</v>
      </c>
      <c r="X578" s="1">
        <v>3684800</v>
      </c>
      <c r="Y578" s="1">
        <v>4654323</v>
      </c>
      <c r="Z578" s="1">
        <v>1843175</v>
      </c>
      <c r="AA578" t="s">
        <v>477</v>
      </c>
      <c r="AB578" t="s">
        <v>594</v>
      </c>
      <c r="AC578">
        <v>11.27</v>
      </c>
      <c r="AD578">
        <v>0.9</v>
      </c>
      <c r="AE578">
        <v>4.0599999999999996</v>
      </c>
      <c r="AF578" t="s">
        <v>230</v>
      </c>
      <c r="AG578" s="1">
        <v>955200</v>
      </c>
      <c r="AH578" s="36">
        <v>1257</v>
      </c>
      <c r="AI578" s="1">
        <v>8600</v>
      </c>
      <c r="AJ578" s="36">
        <v>1256.5</v>
      </c>
      <c r="AK578" s="1">
        <v>8800</v>
      </c>
      <c r="AL578" s="2">
        <v>0.62430555555555556</v>
      </c>
      <c r="AM578" s="3">
        <v>46157</v>
      </c>
      <c r="AN578" t="s">
        <v>298</v>
      </c>
      <c r="AO578" t="s">
        <v>472</v>
      </c>
      <c r="AQ578" t="str">
        <f t="shared" si="8"/>
        <v/>
      </c>
    </row>
    <row r="579" spans="1:43">
      <c r="A579" s="8">
        <v>46177</v>
      </c>
      <c r="B579">
        <v>3950.37</v>
      </c>
      <c r="C579">
        <v>-1.1499999999999999</v>
      </c>
      <c r="D579">
        <v>67400</v>
      </c>
      <c r="E579">
        <v>-1.69</v>
      </c>
      <c r="F579" s="7">
        <v>8604</v>
      </c>
      <c r="G579" t="s">
        <v>101</v>
      </c>
      <c r="H579">
        <v>0</v>
      </c>
      <c r="I579" t="s">
        <v>288</v>
      </c>
      <c r="J579" t="s">
        <v>289</v>
      </c>
      <c r="K579" t="s">
        <v>295</v>
      </c>
      <c r="L579" s="36">
        <v>1351</v>
      </c>
      <c r="M579">
        <v>0.5</v>
      </c>
      <c r="N579" s="66">
        <v>4.0000000000000002E-4</v>
      </c>
      <c r="O579" s="36">
        <v>1350.5</v>
      </c>
      <c r="P579" s="66">
        <v>2.9999999999999997E-4</v>
      </c>
      <c r="Q579" s="36">
        <v>1355.5</v>
      </c>
      <c r="R579" s="36">
        <v>1359.5</v>
      </c>
      <c r="S579" s="36">
        <v>1336.5</v>
      </c>
      <c r="T579" s="66">
        <v>-3.3E-3</v>
      </c>
      <c r="U579" s="66">
        <v>0.01</v>
      </c>
      <c r="V579" s="66">
        <v>-6.1999999999999998E-3</v>
      </c>
      <c r="W579" s="66">
        <v>1.0800000000000001E-2</v>
      </c>
      <c r="X579" s="1">
        <v>6128100</v>
      </c>
      <c r="Y579" s="1">
        <v>8257202</v>
      </c>
      <c r="Z579" s="1">
        <v>4172648</v>
      </c>
      <c r="AA579" t="s">
        <v>479</v>
      </c>
      <c r="AB579" t="s">
        <v>480</v>
      </c>
      <c r="AC579">
        <v>10.5</v>
      </c>
      <c r="AD579">
        <v>1.05</v>
      </c>
      <c r="AE579">
        <v>3.85</v>
      </c>
      <c r="AF579" t="s">
        <v>230</v>
      </c>
      <c r="AG579" s="1">
        <v>696800</v>
      </c>
      <c r="AH579" s="36">
        <v>1351</v>
      </c>
      <c r="AI579" s="1">
        <v>6600</v>
      </c>
      <c r="AJ579" s="36">
        <v>1350.5</v>
      </c>
      <c r="AK579" s="1">
        <v>5200</v>
      </c>
      <c r="AL579" s="2">
        <v>0.625</v>
      </c>
      <c r="AN579" t="s">
        <v>298</v>
      </c>
      <c r="AO579" t="s">
        <v>481</v>
      </c>
      <c r="AQ579" t="str">
        <f t="shared" ref="AQ579:AQ642" si="9">IF(AP579="","",ROUND((L579-AP579)/AP579,4))</f>
        <v/>
      </c>
    </row>
    <row r="580" spans="1:43">
      <c r="A580" s="8">
        <v>46177</v>
      </c>
      <c r="B580">
        <v>3950.37</v>
      </c>
      <c r="C580">
        <v>-1.1499999999999999</v>
      </c>
      <c r="D580">
        <v>67400</v>
      </c>
      <c r="E580">
        <v>-1.69</v>
      </c>
      <c r="F580" s="7">
        <v>8697</v>
      </c>
      <c r="G580" t="s">
        <v>102</v>
      </c>
      <c r="H580">
        <v>0</v>
      </c>
      <c r="I580" t="s">
        <v>288</v>
      </c>
      <c r="J580" t="s">
        <v>289</v>
      </c>
      <c r="K580" t="s">
        <v>290</v>
      </c>
      <c r="L580" s="36">
        <v>2055</v>
      </c>
      <c r="M580">
        <v>-78</v>
      </c>
      <c r="N580" s="66">
        <v>-3.6600000000000001E-2</v>
      </c>
      <c r="O580" s="36">
        <v>2133</v>
      </c>
      <c r="P580" s="66">
        <v>-3.6499999999999998E-2</v>
      </c>
      <c r="Q580" s="36">
        <v>2090</v>
      </c>
      <c r="R580" s="36">
        <v>2128.5</v>
      </c>
      <c r="S580" s="36">
        <v>2031.5</v>
      </c>
      <c r="T580" s="66">
        <v>-1.67E-2</v>
      </c>
      <c r="U580" s="66">
        <v>4.7999999999999996E-3</v>
      </c>
      <c r="V580" s="66">
        <v>-3.4500000000000003E-2</v>
      </c>
      <c r="W580" s="66">
        <v>1.15E-2</v>
      </c>
      <c r="X580" s="1">
        <v>2559000</v>
      </c>
      <c r="Y580" s="1">
        <v>5306436</v>
      </c>
      <c r="Z580" s="1">
        <v>2120318</v>
      </c>
      <c r="AA580" t="s">
        <v>482</v>
      </c>
      <c r="AB580" t="s">
        <v>483</v>
      </c>
      <c r="AC580">
        <v>26.07</v>
      </c>
      <c r="AD580">
        <v>6.12</v>
      </c>
      <c r="AE580">
        <v>3.07</v>
      </c>
      <c r="AF580" t="s">
        <v>230</v>
      </c>
      <c r="AG580" s="1">
        <v>90000</v>
      </c>
      <c r="AH580" s="36">
        <v>2055</v>
      </c>
      <c r="AI580">
        <v>500</v>
      </c>
      <c r="AJ580" s="36">
        <v>2054.5</v>
      </c>
      <c r="AK580" s="1">
        <v>2300</v>
      </c>
      <c r="AL580" s="2">
        <v>0.625</v>
      </c>
      <c r="AN580" t="s">
        <v>298</v>
      </c>
      <c r="AO580" t="s">
        <v>472</v>
      </c>
      <c r="AQ580" t="str">
        <f t="shared" si="9"/>
        <v/>
      </c>
    </row>
    <row r="581" spans="1:43">
      <c r="A581" s="8">
        <v>46177</v>
      </c>
      <c r="B581">
        <v>3950.37</v>
      </c>
      <c r="C581">
        <v>-1.1499999999999999</v>
      </c>
      <c r="D581">
        <v>67400</v>
      </c>
      <c r="E581">
        <v>-1.69</v>
      </c>
      <c r="F581" s="7">
        <v>8830</v>
      </c>
      <c r="G581" t="s">
        <v>103</v>
      </c>
      <c r="H581">
        <v>0</v>
      </c>
      <c r="I581" t="s">
        <v>288</v>
      </c>
      <c r="J581" t="s">
        <v>289</v>
      </c>
      <c r="K581" t="s">
        <v>290</v>
      </c>
      <c r="L581" s="36">
        <v>3532</v>
      </c>
      <c r="M581">
        <v>-109</v>
      </c>
      <c r="N581" s="66">
        <v>-2.9899999999999999E-2</v>
      </c>
      <c r="O581" s="36">
        <v>3641</v>
      </c>
      <c r="P581" s="66">
        <v>-2.9899999999999999E-2</v>
      </c>
      <c r="Q581" s="36">
        <v>3571</v>
      </c>
      <c r="R581" s="36">
        <v>3609</v>
      </c>
      <c r="S581" s="36">
        <v>3506</v>
      </c>
      <c r="T581" s="66">
        <v>-1.09E-2</v>
      </c>
      <c r="U581" s="66">
        <v>-5.0000000000000001E-3</v>
      </c>
      <c r="V581" s="66">
        <v>-2.1299999999999999E-2</v>
      </c>
      <c r="W581" s="66">
        <v>7.4000000000000003E-3</v>
      </c>
      <c r="X581" s="1">
        <v>2503800</v>
      </c>
      <c r="Y581" s="1">
        <v>8906673</v>
      </c>
      <c r="Z581" s="1">
        <v>3305952</v>
      </c>
      <c r="AA581" t="s">
        <v>484</v>
      </c>
      <c r="AB581" t="s">
        <v>595</v>
      </c>
      <c r="AC581">
        <v>14.63</v>
      </c>
      <c r="AD581">
        <v>1.32</v>
      </c>
      <c r="AE581">
        <v>1.47</v>
      </c>
      <c r="AF581" t="s">
        <v>230</v>
      </c>
      <c r="AG581" s="1">
        <v>61600</v>
      </c>
      <c r="AH581" s="36">
        <v>3532</v>
      </c>
      <c r="AI581" s="1">
        <v>700</v>
      </c>
      <c r="AJ581" s="36">
        <v>3531</v>
      </c>
      <c r="AK581" s="1">
        <v>600</v>
      </c>
      <c r="AL581" s="2">
        <v>0.62430555555555556</v>
      </c>
      <c r="AM581" s="3">
        <v>46155</v>
      </c>
      <c r="AN581" t="s">
        <v>298</v>
      </c>
      <c r="AO581" t="s">
        <v>332</v>
      </c>
      <c r="AQ581" t="str">
        <f t="shared" si="9"/>
        <v/>
      </c>
    </row>
    <row r="582" spans="1:43">
      <c r="A582" s="8">
        <v>46177</v>
      </c>
      <c r="B582">
        <v>3950.37</v>
      </c>
      <c r="C582">
        <v>-1.1499999999999999</v>
      </c>
      <c r="D582">
        <v>67400</v>
      </c>
      <c r="E582">
        <v>-1.69</v>
      </c>
      <c r="F582" s="7">
        <v>9020</v>
      </c>
      <c r="G582" t="s">
        <v>104</v>
      </c>
      <c r="H582">
        <v>0</v>
      </c>
      <c r="I582" t="s">
        <v>288</v>
      </c>
      <c r="J582" t="s">
        <v>289</v>
      </c>
      <c r="K582" t="s">
        <v>290</v>
      </c>
      <c r="L582" s="36">
        <v>3279</v>
      </c>
      <c r="M582">
        <v>-34</v>
      </c>
      <c r="N582" s="66">
        <v>-1.03E-2</v>
      </c>
      <c r="O582" s="36">
        <v>3313</v>
      </c>
      <c r="P582" s="66">
        <v>-1.0200000000000001E-2</v>
      </c>
      <c r="Q582" s="36">
        <v>3317</v>
      </c>
      <c r="R582" s="36">
        <v>3318</v>
      </c>
      <c r="S582" s="36">
        <v>3243</v>
      </c>
      <c r="T582" s="66">
        <v>-1.14E-2</v>
      </c>
      <c r="U582" s="66">
        <v>-2.7000000000000001E-3</v>
      </c>
      <c r="V582" s="66">
        <v>-1.17E-2</v>
      </c>
      <c r="W582" s="66">
        <v>1.11E-2</v>
      </c>
      <c r="X582" s="1">
        <v>2326100</v>
      </c>
      <c r="Y582" s="1">
        <v>7623617</v>
      </c>
      <c r="Z582" s="1">
        <v>3719737</v>
      </c>
      <c r="AA582" t="s">
        <v>486</v>
      </c>
      <c r="AB582" t="s">
        <v>596</v>
      </c>
      <c r="AC582">
        <v>14.52</v>
      </c>
      <c r="AD582">
        <v>1.21</v>
      </c>
      <c r="AE582">
        <v>2.56</v>
      </c>
      <c r="AF582" t="s">
        <v>230</v>
      </c>
      <c r="AG582" s="1">
        <v>83900</v>
      </c>
      <c r="AH582" s="36">
        <v>3280</v>
      </c>
      <c r="AI582" s="1">
        <v>1500</v>
      </c>
      <c r="AJ582" s="36">
        <v>3278</v>
      </c>
      <c r="AK582" s="1">
        <v>2700</v>
      </c>
      <c r="AL582" s="2">
        <v>0.625</v>
      </c>
      <c r="AN582" t="s">
        <v>298</v>
      </c>
      <c r="AO582" t="s">
        <v>488</v>
      </c>
      <c r="AQ582" t="str">
        <f t="shared" si="9"/>
        <v/>
      </c>
    </row>
    <row r="583" spans="1:43">
      <c r="A583" s="8">
        <v>46177</v>
      </c>
      <c r="B583">
        <v>3950.37</v>
      </c>
      <c r="C583">
        <v>-1.1499999999999999</v>
      </c>
      <c r="D583">
        <v>67400</v>
      </c>
      <c r="E583">
        <v>-1.69</v>
      </c>
      <c r="F583" s="7">
        <v>9024</v>
      </c>
      <c r="G583" t="s">
        <v>105</v>
      </c>
      <c r="H583">
        <v>0</v>
      </c>
      <c r="I583" t="s">
        <v>288</v>
      </c>
      <c r="J583" t="s">
        <v>289</v>
      </c>
      <c r="K583" t="s">
        <v>290</v>
      </c>
      <c r="L583" s="36">
        <v>2647</v>
      </c>
      <c r="M583">
        <v>-74.5</v>
      </c>
      <c r="N583" s="66">
        <v>-2.7400000000000001E-2</v>
      </c>
      <c r="O583" s="36">
        <v>2721.5</v>
      </c>
      <c r="P583" s="66">
        <v>-2.7300000000000001E-2</v>
      </c>
      <c r="Q583" s="36">
        <v>2599.5</v>
      </c>
      <c r="R583" s="36">
        <v>2673.5</v>
      </c>
      <c r="S583" s="36">
        <v>2579.5</v>
      </c>
      <c r="T583" s="66">
        <v>1.8200000000000001E-2</v>
      </c>
      <c r="U583" s="66">
        <v>-8.9999999999999998E-4</v>
      </c>
      <c r="V583" s="66">
        <v>-9.9000000000000008E-3</v>
      </c>
      <c r="W583" s="66">
        <v>2.6100000000000002E-2</v>
      </c>
      <c r="X583" s="1">
        <v>1884700</v>
      </c>
      <c r="Y583" s="1">
        <v>4967603</v>
      </c>
      <c r="Z583" s="1">
        <v>809387</v>
      </c>
      <c r="AA583" t="s">
        <v>489</v>
      </c>
      <c r="AB583" t="s">
        <v>597</v>
      </c>
      <c r="AC583">
        <v>24.92</v>
      </c>
      <c r="AD583">
        <v>1.18</v>
      </c>
      <c r="AE583">
        <v>1.59</v>
      </c>
      <c r="AF583" t="s">
        <v>230</v>
      </c>
      <c r="AG583" s="1">
        <v>90100</v>
      </c>
      <c r="AH583" s="36">
        <v>2647.5</v>
      </c>
      <c r="AI583">
        <v>500</v>
      </c>
      <c r="AJ583" s="36">
        <v>2646.5</v>
      </c>
      <c r="AK583">
        <v>500</v>
      </c>
      <c r="AL583" s="2">
        <v>0.625</v>
      </c>
      <c r="AM583" s="3">
        <v>46156</v>
      </c>
      <c r="AN583" t="s">
        <v>298</v>
      </c>
      <c r="AO583" t="s">
        <v>488</v>
      </c>
      <c r="AQ583" t="str">
        <f t="shared" si="9"/>
        <v/>
      </c>
    </row>
    <row r="584" spans="1:43">
      <c r="A584" s="8">
        <v>46177</v>
      </c>
      <c r="B584">
        <v>3950.37</v>
      </c>
      <c r="C584">
        <v>-1.1499999999999999</v>
      </c>
      <c r="D584">
        <v>67400</v>
      </c>
      <c r="E584">
        <v>-1.69</v>
      </c>
      <c r="F584" s="7">
        <v>9069</v>
      </c>
      <c r="G584" t="s">
        <v>106</v>
      </c>
      <c r="H584">
        <v>0</v>
      </c>
      <c r="I584" t="s">
        <v>288</v>
      </c>
      <c r="J584" t="s">
        <v>289</v>
      </c>
      <c r="K584" t="s">
        <v>290</v>
      </c>
      <c r="L584" s="36">
        <v>1902</v>
      </c>
      <c r="M584">
        <v>-15</v>
      </c>
      <c r="N584" s="66">
        <v>-7.7999999999999996E-3</v>
      </c>
      <c r="O584" s="36">
        <v>1917</v>
      </c>
      <c r="P584" s="66">
        <v>-7.7999999999999996E-3</v>
      </c>
      <c r="Q584" s="36">
        <v>1900</v>
      </c>
      <c r="R584" s="36">
        <v>1912.5</v>
      </c>
      <c r="S584" s="36">
        <v>1880.5</v>
      </c>
      <c r="T584" s="66">
        <v>1E-3</v>
      </c>
      <c r="U584" s="66">
        <v>-3.5999999999999999E-3</v>
      </c>
      <c r="V584" s="66">
        <v>-5.4000000000000003E-3</v>
      </c>
      <c r="W584" s="66">
        <v>1.14E-2</v>
      </c>
      <c r="X584" s="1">
        <v>272500</v>
      </c>
      <c r="Y584" s="1">
        <v>518010</v>
      </c>
      <c r="Z584" s="1">
        <v>334167</v>
      </c>
      <c r="AA584" t="s">
        <v>491</v>
      </c>
      <c r="AB584" t="s">
        <v>492</v>
      </c>
      <c r="AC584">
        <v>13.6</v>
      </c>
      <c r="AD584">
        <v>1.4</v>
      </c>
      <c r="AE584">
        <v>2.94</v>
      </c>
      <c r="AF584" t="s">
        <v>230</v>
      </c>
      <c r="AG584" s="1">
        <v>28500</v>
      </c>
      <c r="AH584" s="36">
        <v>1902</v>
      </c>
      <c r="AI584">
        <v>400</v>
      </c>
      <c r="AJ584" s="36">
        <v>1901.5</v>
      </c>
      <c r="AK584">
        <v>400</v>
      </c>
      <c r="AL584" s="2">
        <v>0.62430555555555556</v>
      </c>
      <c r="AM584" s="3">
        <v>46155</v>
      </c>
      <c r="AN584" t="s">
        <v>298</v>
      </c>
      <c r="AO584" t="s">
        <v>488</v>
      </c>
      <c r="AQ584" t="str">
        <f t="shared" si="9"/>
        <v/>
      </c>
    </row>
    <row r="585" spans="1:43">
      <c r="A585" s="8">
        <v>46177</v>
      </c>
      <c r="B585">
        <v>3950.37</v>
      </c>
      <c r="C585">
        <v>-1.1499999999999999</v>
      </c>
      <c r="D585">
        <v>67400</v>
      </c>
      <c r="E585">
        <v>-1.69</v>
      </c>
      <c r="F585" s="7">
        <v>9227</v>
      </c>
      <c r="G585" t="s">
        <v>107</v>
      </c>
      <c r="H585">
        <v>0</v>
      </c>
      <c r="I585" t="s">
        <v>347</v>
      </c>
      <c r="J585" t="s">
        <v>289</v>
      </c>
      <c r="K585" t="s">
        <v>290</v>
      </c>
      <c r="L585">
        <v>889</v>
      </c>
      <c r="M585">
        <v>-15</v>
      </c>
      <c r="N585" s="66">
        <v>-1.66E-2</v>
      </c>
      <c r="O585">
        <v>904</v>
      </c>
      <c r="P585" s="66">
        <v>-1.6500000000000001E-2</v>
      </c>
      <c r="Q585">
        <v>894</v>
      </c>
      <c r="R585">
        <v>912</v>
      </c>
      <c r="S585">
        <v>878</v>
      </c>
      <c r="T585" s="66">
        <v>-5.4999999999999997E-3</v>
      </c>
      <c r="U585" s="66">
        <v>-1.1000000000000001E-3</v>
      </c>
      <c r="V585" s="66">
        <v>-2.52E-2</v>
      </c>
      <c r="W585" s="66">
        <v>1.2500000000000001E-2</v>
      </c>
      <c r="X585" s="1">
        <v>199000</v>
      </c>
      <c r="Y585" s="1">
        <v>177664</v>
      </c>
      <c r="Z585" s="1">
        <v>14139</v>
      </c>
      <c r="AA585" t="s">
        <v>493</v>
      </c>
      <c r="AB585" t="s">
        <v>494</v>
      </c>
      <c r="AC585">
        <v>0</v>
      </c>
      <c r="AD585">
        <v>29.25</v>
      </c>
      <c r="AE585">
        <v>0</v>
      </c>
      <c r="AF585">
        <v>2.9</v>
      </c>
      <c r="AG585" s="1">
        <v>9000</v>
      </c>
      <c r="AH585">
        <v>890</v>
      </c>
      <c r="AI585">
        <v>300</v>
      </c>
      <c r="AJ585">
        <v>888</v>
      </c>
      <c r="AK585" s="1">
        <v>1600</v>
      </c>
      <c r="AL585" s="2">
        <v>0.62430555555555556</v>
      </c>
      <c r="AM585" s="3">
        <v>46154</v>
      </c>
      <c r="AN585" t="s">
        <v>350</v>
      </c>
      <c r="AO585" t="s">
        <v>313</v>
      </c>
      <c r="AQ585" t="str">
        <f t="shared" si="9"/>
        <v/>
      </c>
    </row>
    <row r="586" spans="1:43">
      <c r="A586" s="8">
        <v>46177</v>
      </c>
      <c r="B586">
        <v>3950.37</v>
      </c>
      <c r="C586">
        <v>-1.1499999999999999</v>
      </c>
      <c r="D586">
        <v>67400</v>
      </c>
      <c r="E586">
        <v>-1.69</v>
      </c>
      <c r="F586" s="7">
        <v>9303</v>
      </c>
      <c r="G586" t="s">
        <v>108</v>
      </c>
      <c r="H586">
        <v>0</v>
      </c>
      <c r="I586" t="s">
        <v>288</v>
      </c>
      <c r="J586" t="s">
        <v>289</v>
      </c>
      <c r="K586" t="s">
        <v>290</v>
      </c>
      <c r="L586" s="36">
        <v>3865</v>
      </c>
      <c r="M586">
        <v>-45</v>
      </c>
      <c r="N586" s="66">
        <v>-1.15E-2</v>
      </c>
      <c r="O586" s="36">
        <v>3910</v>
      </c>
      <c r="P586" s="66">
        <v>-1.15E-2</v>
      </c>
      <c r="Q586" s="36">
        <v>3900</v>
      </c>
      <c r="R586" s="36">
        <v>3905</v>
      </c>
      <c r="S586" s="36">
        <v>3855</v>
      </c>
      <c r="T586" s="66">
        <v>-8.8999999999999999E-3</v>
      </c>
      <c r="U586" s="66">
        <v>-6.4000000000000003E-3</v>
      </c>
      <c r="V586" s="66">
        <v>-1.0200000000000001E-2</v>
      </c>
      <c r="W586" s="66">
        <v>2.5000000000000001E-3</v>
      </c>
      <c r="X586" s="1">
        <v>42100</v>
      </c>
      <c r="Y586" s="1">
        <v>163429</v>
      </c>
      <c r="Z586" s="1">
        <v>296113</v>
      </c>
      <c r="AA586" t="s">
        <v>495</v>
      </c>
      <c r="AB586" t="s">
        <v>496</v>
      </c>
      <c r="AC586">
        <v>17.079999999999998</v>
      </c>
      <c r="AD586">
        <v>0.93</v>
      </c>
      <c r="AE586">
        <v>2.66</v>
      </c>
      <c r="AF586" t="s">
        <v>230</v>
      </c>
      <c r="AG586" s="1">
        <v>29900</v>
      </c>
      <c r="AH586" s="36">
        <v>3870</v>
      </c>
      <c r="AI586" s="1">
        <v>1300</v>
      </c>
      <c r="AJ586" s="36">
        <v>3865</v>
      </c>
      <c r="AK586">
        <v>300</v>
      </c>
      <c r="AL586" s="2">
        <v>0.62222222222222223</v>
      </c>
      <c r="AM586" s="3">
        <v>46154</v>
      </c>
      <c r="AN586" t="s">
        <v>298</v>
      </c>
      <c r="AO586" t="s">
        <v>497</v>
      </c>
      <c r="AQ586" t="str">
        <f t="shared" si="9"/>
        <v/>
      </c>
    </row>
    <row r="587" spans="1:43">
      <c r="A587" s="8">
        <v>46177</v>
      </c>
      <c r="B587">
        <v>3950.37</v>
      </c>
      <c r="C587">
        <v>-1.1499999999999999</v>
      </c>
      <c r="D587">
        <v>67400</v>
      </c>
      <c r="E587">
        <v>-1.69</v>
      </c>
      <c r="F587" s="7">
        <v>9308</v>
      </c>
      <c r="G587" t="s">
        <v>109</v>
      </c>
      <c r="H587">
        <v>0</v>
      </c>
      <c r="I587" t="s">
        <v>314</v>
      </c>
      <c r="J587" t="s">
        <v>289</v>
      </c>
      <c r="K587" t="s">
        <v>290</v>
      </c>
      <c r="L587" s="36">
        <v>1494</v>
      </c>
      <c r="M587">
        <v>-1</v>
      </c>
      <c r="N587" s="66">
        <v>-6.9999999999999999E-4</v>
      </c>
      <c r="O587" s="36">
        <v>1495</v>
      </c>
      <c r="P587" s="66">
        <v>-5.9999999999999995E-4</v>
      </c>
      <c r="Q587" s="36">
        <v>1495</v>
      </c>
      <c r="R587" s="36">
        <v>1519</v>
      </c>
      <c r="S587" s="36">
        <v>1476</v>
      </c>
      <c r="T587" s="66">
        <v>-5.9999999999999995E-4</v>
      </c>
      <c r="U587" s="66">
        <v>-2.5999999999999999E-3</v>
      </c>
      <c r="V587" s="66">
        <v>-1.6400000000000001E-2</v>
      </c>
      <c r="W587" s="66">
        <v>1.21E-2</v>
      </c>
      <c r="X587" s="1">
        <v>101400</v>
      </c>
      <c r="Y587" s="1">
        <v>151548</v>
      </c>
      <c r="Z587" s="1">
        <v>38953</v>
      </c>
      <c r="AA587" t="s">
        <v>498</v>
      </c>
      <c r="AB587" t="s">
        <v>499</v>
      </c>
      <c r="AC587">
        <v>12.75</v>
      </c>
      <c r="AD587">
        <v>1</v>
      </c>
      <c r="AE587">
        <v>2.3199999999999998</v>
      </c>
      <c r="AF587" t="s">
        <v>230</v>
      </c>
      <c r="AG587" s="1">
        <v>12500</v>
      </c>
      <c r="AH587" s="36">
        <v>1494</v>
      </c>
      <c r="AI587">
        <v>200</v>
      </c>
      <c r="AJ587" s="36">
        <v>1491</v>
      </c>
      <c r="AK587">
        <v>400</v>
      </c>
      <c r="AL587" s="2">
        <v>0.62430555555555556</v>
      </c>
      <c r="AM587" s="3">
        <v>46155</v>
      </c>
      <c r="AN587" t="s">
        <v>298</v>
      </c>
      <c r="AO587" t="s">
        <v>500</v>
      </c>
      <c r="AQ587" t="str">
        <f t="shared" si="9"/>
        <v/>
      </c>
    </row>
    <row r="588" spans="1:43">
      <c r="A588" s="8">
        <v>46177</v>
      </c>
      <c r="B588">
        <v>3950.37</v>
      </c>
      <c r="C588">
        <v>-1.1499999999999999</v>
      </c>
      <c r="D588">
        <v>67400</v>
      </c>
      <c r="E588">
        <v>-1.69</v>
      </c>
      <c r="F588" s="7">
        <v>9348</v>
      </c>
      <c r="G588" t="s">
        <v>110</v>
      </c>
      <c r="H588">
        <v>0</v>
      </c>
      <c r="I588" t="s">
        <v>347</v>
      </c>
      <c r="J588" t="s">
        <v>323</v>
      </c>
      <c r="K588" t="s">
        <v>295</v>
      </c>
      <c r="L588">
        <v>558</v>
      </c>
      <c r="M588">
        <v>-29</v>
      </c>
      <c r="N588" s="66">
        <v>-4.9399999999999999E-2</v>
      </c>
      <c r="O588">
        <v>587</v>
      </c>
      <c r="P588" s="66">
        <v>-4.9399999999999999E-2</v>
      </c>
      <c r="Q588">
        <v>584</v>
      </c>
      <c r="R588">
        <v>584</v>
      </c>
      <c r="S588">
        <v>557</v>
      </c>
      <c r="T588" s="66">
        <v>-4.4499999999999998E-2</v>
      </c>
      <c r="U588" s="66">
        <v>-2.1000000000000001E-2</v>
      </c>
      <c r="V588" s="66">
        <v>-4.4499999999999998E-2</v>
      </c>
      <c r="W588" s="66">
        <v>1.6999999999999999E-3</v>
      </c>
      <c r="X588" s="1">
        <v>1593800</v>
      </c>
      <c r="Y588" s="1">
        <v>911578</v>
      </c>
      <c r="Z588" s="1">
        <v>81599</v>
      </c>
      <c r="AA588" t="s">
        <v>552</v>
      </c>
      <c r="AB588" t="s">
        <v>502</v>
      </c>
      <c r="AC588">
        <v>0</v>
      </c>
      <c r="AD588">
        <v>5.41</v>
      </c>
      <c r="AE588">
        <v>0</v>
      </c>
      <c r="AF588">
        <v>2.4</v>
      </c>
      <c r="AG588" s="1">
        <v>36300</v>
      </c>
      <c r="AH588">
        <v>559</v>
      </c>
      <c r="AI588" s="1">
        <v>3000</v>
      </c>
      <c r="AJ588">
        <v>558</v>
      </c>
      <c r="AK588" s="1">
        <v>2900</v>
      </c>
      <c r="AL588" s="2">
        <v>0.62430555555555556</v>
      </c>
      <c r="AM588" s="3">
        <v>46157</v>
      </c>
      <c r="AN588" t="s">
        <v>298</v>
      </c>
      <c r="AO588" t="s">
        <v>313</v>
      </c>
      <c r="AQ588" t="str">
        <f t="shared" si="9"/>
        <v/>
      </c>
    </row>
    <row r="589" spans="1:43">
      <c r="A589" s="8">
        <v>46177</v>
      </c>
      <c r="B589">
        <v>3950.37</v>
      </c>
      <c r="C589">
        <v>-1.1499999999999999</v>
      </c>
      <c r="D589">
        <v>67400</v>
      </c>
      <c r="E589">
        <v>-1.69</v>
      </c>
      <c r="F589" s="7">
        <v>9432</v>
      </c>
      <c r="G589" t="s">
        <v>111</v>
      </c>
      <c r="H589">
        <v>0</v>
      </c>
      <c r="I589" t="s">
        <v>288</v>
      </c>
      <c r="J589" t="s">
        <v>289</v>
      </c>
      <c r="K589" t="s">
        <v>290</v>
      </c>
      <c r="L589">
        <v>147.19999999999999</v>
      </c>
      <c r="M589">
        <v>-0.6</v>
      </c>
      <c r="N589" s="66">
        <v>-4.1000000000000003E-3</v>
      </c>
      <c r="O589">
        <v>147.80000000000001</v>
      </c>
      <c r="P589" s="66">
        <v>-4.0000000000000001E-3</v>
      </c>
      <c r="Q589">
        <v>147.69999999999999</v>
      </c>
      <c r="R589">
        <v>148</v>
      </c>
      <c r="S589">
        <v>146.80000000000001</v>
      </c>
      <c r="T589" s="66">
        <v>-3.3E-3</v>
      </c>
      <c r="U589" s="66">
        <v>-1.2999999999999999E-3</v>
      </c>
      <c r="V589" s="66">
        <v>-5.4000000000000003E-3</v>
      </c>
      <c r="W589" s="66">
        <v>2.7000000000000001E-3</v>
      </c>
      <c r="X589" s="1">
        <v>157429700</v>
      </c>
      <c r="Y589" s="1">
        <v>23194172</v>
      </c>
      <c r="Z589" s="1">
        <v>13329006</v>
      </c>
      <c r="AA589" t="s">
        <v>503</v>
      </c>
      <c r="AB589" t="s">
        <v>598</v>
      </c>
      <c r="AC589">
        <v>12.26</v>
      </c>
      <c r="AD589">
        <v>1.23</v>
      </c>
      <c r="AE589">
        <v>3.67</v>
      </c>
      <c r="AF589" t="s">
        <v>230</v>
      </c>
      <c r="AG589" s="1">
        <v>2562100</v>
      </c>
      <c r="AH589">
        <v>147.19999999999999</v>
      </c>
      <c r="AI589" s="1">
        <v>2293000</v>
      </c>
      <c r="AJ589">
        <v>147.1</v>
      </c>
      <c r="AK589" s="1">
        <v>2057800</v>
      </c>
      <c r="AL589" s="2">
        <v>0.625</v>
      </c>
      <c r="AM589" s="3">
        <v>46150</v>
      </c>
      <c r="AN589" t="s">
        <v>298</v>
      </c>
      <c r="AO589" t="s">
        <v>351</v>
      </c>
      <c r="AQ589" t="str">
        <f t="shared" si="9"/>
        <v/>
      </c>
    </row>
    <row r="590" spans="1:43">
      <c r="A590" s="8">
        <v>46177</v>
      </c>
      <c r="B590">
        <v>3950.37</v>
      </c>
      <c r="C590">
        <v>-1.1499999999999999</v>
      </c>
      <c r="D590">
        <v>67400</v>
      </c>
      <c r="E590">
        <v>-1.69</v>
      </c>
      <c r="F590" s="7">
        <v>9449</v>
      </c>
      <c r="G590" t="s">
        <v>112</v>
      </c>
      <c r="H590">
        <v>0</v>
      </c>
      <c r="I590" t="s">
        <v>288</v>
      </c>
      <c r="J590" t="s">
        <v>289</v>
      </c>
      <c r="K590" t="s">
        <v>290</v>
      </c>
      <c r="L590" s="36">
        <v>3256</v>
      </c>
      <c r="M590">
        <v>-51</v>
      </c>
      <c r="N590" s="66">
        <v>-1.54E-2</v>
      </c>
      <c r="O590" s="36">
        <v>3307</v>
      </c>
      <c r="P590" s="66">
        <v>-1.54E-2</v>
      </c>
      <c r="Q590" s="36">
        <v>3237</v>
      </c>
      <c r="R590" s="36">
        <v>3332</v>
      </c>
      <c r="S590" s="36">
        <v>3221</v>
      </c>
      <c r="T590" s="66">
        <v>5.7999999999999996E-3</v>
      </c>
      <c r="U590" s="66">
        <v>-1.2699999999999999E-2</v>
      </c>
      <c r="V590" s="66">
        <v>-2.2800000000000001E-2</v>
      </c>
      <c r="W590" s="66">
        <v>1.0800000000000001E-2</v>
      </c>
      <c r="X590" s="1">
        <v>301400</v>
      </c>
      <c r="Y590" s="1">
        <v>988485</v>
      </c>
      <c r="Z590" s="1">
        <v>349528</v>
      </c>
      <c r="AA590" t="s">
        <v>505</v>
      </c>
      <c r="AB590" t="s">
        <v>506</v>
      </c>
      <c r="AC590">
        <v>13.99</v>
      </c>
      <c r="AD590">
        <v>2.93</v>
      </c>
      <c r="AE590">
        <v>2.4</v>
      </c>
      <c r="AF590" t="s">
        <v>230</v>
      </c>
      <c r="AG590">
        <v>200</v>
      </c>
      <c r="AH590" s="36">
        <v>3256</v>
      </c>
      <c r="AI590">
        <v>600</v>
      </c>
      <c r="AJ590" s="36">
        <v>3253</v>
      </c>
      <c r="AK590">
        <v>600</v>
      </c>
      <c r="AL590" s="2">
        <v>0.62430555555555556</v>
      </c>
      <c r="AM590" s="3">
        <v>46157</v>
      </c>
      <c r="AN590" t="s">
        <v>293</v>
      </c>
      <c r="AO590" t="s">
        <v>351</v>
      </c>
      <c r="AQ590" t="str">
        <f t="shared" si="9"/>
        <v/>
      </c>
    </row>
    <row r="591" spans="1:43">
      <c r="A591" s="8">
        <v>46177</v>
      </c>
      <c r="B591">
        <v>3950.37</v>
      </c>
      <c r="C591">
        <v>-1.1499999999999999</v>
      </c>
      <c r="D591">
        <v>67400</v>
      </c>
      <c r="E591">
        <v>-1.69</v>
      </c>
      <c r="F591" s="7">
        <v>9501</v>
      </c>
      <c r="G591" t="s">
        <v>113</v>
      </c>
      <c r="H591">
        <v>0</v>
      </c>
      <c r="I591" t="s">
        <v>288</v>
      </c>
      <c r="J591" t="s">
        <v>289</v>
      </c>
      <c r="K591" t="s">
        <v>295</v>
      </c>
      <c r="L591">
        <v>541</v>
      </c>
      <c r="M591">
        <v>-31.9</v>
      </c>
      <c r="N591" s="66">
        <v>-5.57E-2</v>
      </c>
      <c r="O591">
        <v>572.9</v>
      </c>
      <c r="P591" s="66">
        <v>-5.5599999999999997E-2</v>
      </c>
      <c r="Q591">
        <v>570.1</v>
      </c>
      <c r="R591">
        <v>571.5</v>
      </c>
      <c r="S591">
        <v>536</v>
      </c>
      <c r="T591" s="66">
        <v>-5.0999999999999997E-2</v>
      </c>
      <c r="U591" s="66">
        <v>-3.1600000000000003E-2</v>
      </c>
      <c r="V591" s="66">
        <v>-5.33E-2</v>
      </c>
      <c r="W591" s="66">
        <v>9.2999999999999992E-3</v>
      </c>
      <c r="X591" s="1">
        <v>35976600</v>
      </c>
      <c r="Y591" s="1">
        <v>19916749</v>
      </c>
      <c r="Z591" s="1">
        <v>869396</v>
      </c>
      <c r="AA591" t="s">
        <v>507</v>
      </c>
      <c r="AB591" t="s">
        <v>599</v>
      </c>
      <c r="AC591">
        <v>3.46</v>
      </c>
      <c r="AD591">
        <v>0.36</v>
      </c>
      <c r="AE591">
        <v>0</v>
      </c>
      <c r="AF591" t="s">
        <v>230</v>
      </c>
      <c r="AG591" s="1">
        <v>878200</v>
      </c>
      <c r="AH591">
        <v>541</v>
      </c>
      <c r="AI591" s="1">
        <v>1700</v>
      </c>
      <c r="AJ591">
        <v>540.9</v>
      </c>
      <c r="AK591">
        <v>500</v>
      </c>
      <c r="AL591" s="2">
        <v>0.62430555555555556</v>
      </c>
      <c r="AN591" t="s">
        <v>298</v>
      </c>
      <c r="AO591" t="s">
        <v>509</v>
      </c>
      <c r="AQ591" t="str">
        <f t="shared" si="9"/>
        <v/>
      </c>
    </row>
    <row r="592" spans="1:43">
      <c r="A592" s="8">
        <v>46177</v>
      </c>
      <c r="B592">
        <v>3950.37</v>
      </c>
      <c r="C592">
        <v>-1.1499999999999999</v>
      </c>
      <c r="D592">
        <v>67400</v>
      </c>
      <c r="E592">
        <v>-1.69</v>
      </c>
      <c r="F592" s="7">
        <v>9531</v>
      </c>
      <c r="G592" t="s">
        <v>114</v>
      </c>
      <c r="H592">
        <v>0</v>
      </c>
      <c r="I592" t="s">
        <v>288</v>
      </c>
      <c r="J592" t="s">
        <v>289</v>
      </c>
      <c r="K592" t="s">
        <v>295</v>
      </c>
      <c r="L592" s="36">
        <v>6189</v>
      </c>
      <c r="M592">
        <v>-103</v>
      </c>
      <c r="N592" s="66">
        <v>-1.6400000000000001E-2</v>
      </c>
      <c r="O592" s="36">
        <v>6292</v>
      </c>
      <c r="P592" s="66">
        <v>-1.6299999999999999E-2</v>
      </c>
      <c r="Q592" s="36">
        <v>6292</v>
      </c>
      <c r="R592" s="36">
        <v>6365</v>
      </c>
      <c r="S592" s="36">
        <v>6175</v>
      </c>
      <c r="T592" s="66">
        <v>-1.6299999999999999E-2</v>
      </c>
      <c r="U592" s="66">
        <v>-4.8999999999999998E-3</v>
      </c>
      <c r="V592" s="66">
        <v>-2.76E-2</v>
      </c>
      <c r="W592" s="66">
        <v>2.2000000000000001E-3</v>
      </c>
      <c r="X592" s="1">
        <v>616700</v>
      </c>
      <c r="Y592" s="1">
        <v>3850433</v>
      </c>
      <c r="Z592" s="1">
        <v>2073062</v>
      </c>
      <c r="AA592" t="s">
        <v>510</v>
      </c>
      <c r="AB592" t="s">
        <v>600</v>
      </c>
      <c r="AC592">
        <v>14.99</v>
      </c>
      <c r="AD592">
        <v>1.2</v>
      </c>
      <c r="AE592">
        <v>1.94</v>
      </c>
      <c r="AF592" t="s">
        <v>230</v>
      </c>
      <c r="AG592" s="1">
        <v>24000</v>
      </c>
      <c r="AH592" s="36">
        <v>6191</v>
      </c>
      <c r="AI592">
        <v>500</v>
      </c>
      <c r="AJ592" s="36">
        <v>6188</v>
      </c>
      <c r="AK592">
        <v>100</v>
      </c>
      <c r="AL592" s="2">
        <v>0.62430555555555556</v>
      </c>
      <c r="AN592" t="s">
        <v>298</v>
      </c>
      <c r="AO592" t="s">
        <v>509</v>
      </c>
      <c r="AQ592" t="str">
        <f t="shared" si="9"/>
        <v/>
      </c>
    </row>
    <row r="593" spans="1:43">
      <c r="A593" s="8">
        <v>46177</v>
      </c>
      <c r="B593">
        <v>3950.37</v>
      </c>
      <c r="C593">
        <v>-1.1499999999999999</v>
      </c>
      <c r="D593">
        <v>67400</v>
      </c>
      <c r="E593">
        <v>-1.69</v>
      </c>
      <c r="F593" s="7">
        <v>9882</v>
      </c>
      <c r="G593" t="s">
        <v>115</v>
      </c>
      <c r="H593">
        <v>0</v>
      </c>
      <c r="I593" t="s">
        <v>288</v>
      </c>
      <c r="J593" t="s">
        <v>289</v>
      </c>
      <c r="K593" t="s">
        <v>290</v>
      </c>
      <c r="L593" s="36">
        <v>1659</v>
      </c>
      <c r="M593">
        <v>-28</v>
      </c>
      <c r="N593" s="66">
        <v>-1.66E-2</v>
      </c>
      <c r="O593" s="36">
        <v>1687</v>
      </c>
      <c r="P593" s="66">
        <v>-1.6500000000000001E-2</v>
      </c>
      <c r="Q593" s="36">
        <v>1680</v>
      </c>
      <c r="R593" s="36">
        <v>1687</v>
      </c>
      <c r="S593" s="36">
        <v>1657</v>
      </c>
      <c r="T593" s="66">
        <v>-1.2500000000000001E-2</v>
      </c>
      <c r="U593" s="66">
        <v>-4.1999999999999997E-3</v>
      </c>
      <c r="V593" s="66">
        <v>-1.6500000000000001E-2</v>
      </c>
      <c r="W593" s="66">
        <v>1.1999999999999999E-3</v>
      </c>
      <c r="X593" s="1">
        <v>111300</v>
      </c>
      <c r="Y593" s="1">
        <v>186023</v>
      </c>
      <c r="Z593" s="1">
        <v>142709</v>
      </c>
      <c r="AA593" t="s">
        <v>512</v>
      </c>
      <c r="AB593" t="s">
        <v>513</v>
      </c>
      <c r="AC593">
        <v>10.81</v>
      </c>
      <c r="AD593">
        <v>1.1399999999999999</v>
      </c>
      <c r="AE593">
        <v>4.0999999999999996</v>
      </c>
      <c r="AF593" t="s">
        <v>230</v>
      </c>
      <c r="AG593" s="1">
        <v>37500</v>
      </c>
      <c r="AH593" s="36">
        <v>1660</v>
      </c>
      <c r="AI593">
        <v>900</v>
      </c>
      <c r="AJ593" s="36">
        <v>1659</v>
      </c>
      <c r="AK593" s="1">
        <v>200</v>
      </c>
      <c r="AL593" s="2">
        <v>0.62430555555555556</v>
      </c>
      <c r="AM593" s="3">
        <v>46150</v>
      </c>
      <c r="AN593" t="s">
        <v>298</v>
      </c>
      <c r="AO593" t="s">
        <v>322</v>
      </c>
      <c r="AQ593" t="str">
        <f t="shared" si="9"/>
        <v/>
      </c>
    </row>
    <row r="594" spans="1:43">
      <c r="F594" s="7">
        <v>6502</v>
      </c>
      <c r="I594" t="s">
        <v>514</v>
      </c>
      <c r="P594" t="s">
        <v>230</v>
      </c>
      <c r="T594" t="s">
        <v>230</v>
      </c>
      <c r="U594" t="s">
        <v>230</v>
      </c>
      <c r="V594" t="s">
        <v>230</v>
      </c>
      <c r="W594" t="s">
        <v>230</v>
      </c>
      <c r="AF594" t="s">
        <v>230</v>
      </c>
      <c r="AG594" t="s">
        <v>230</v>
      </c>
      <c r="AO594" t="s">
        <v>515</v>
      </c>
      <c r="AQ594" t="str">
        <f t="shared" si="9"/>
        <v/>
      </c>
    </row>
    <row r="595" spans="1:43">
      <c r="F595" s="7">
        <v>5759</v>
      </c>
      <c r="I595" t="s">
        <v>514</v>
      </c>
      <c r="P595" t="s">
        <v>230</v>
      </c>
      <c r="T595" t="s">
        <v>230</v>
      </c>
      <c r="U595" t="s">
        <v>230</v>
      </c>
      <c r="V595" t="s">
        <v>230</v>
      </c>
      <c r="W595" t="s">
        <v>230</v>
      </c>
      <c r="AF595" t="s">
        <v>230</v>
      </c>
      <c r="AG595" t="s">
        <v>230</v>
      </c>
      <c r="AO595" t="s">
        <v>515</v>
      </c>
      <c r="AQ595" t="str">
        <f t="shared" si="9"/>
        <v/>
      </c>
    </row>
    <row r="596" spans="1:43">
      <c r="AQ596" t="str">
        <f t="shared" si="9"/>
        <v/>
      </c>
    </row>
    <row r="597" spans="1:43">
      <c r="AQ597" t="str">
        <f t="shared" si="9"/>
        <v/>
      </c>
    </row>
    <row r="598" spans="1:43">
      <c r="AQ598" t="str">
        <f t="shared" si="9"/>
        <v/>
      </c>
    </row>
    <row r="599" spans="1:43">
      <c r="B599">
        <v>4044.96</v>
      </c>
      <c r="C599">
        <v>-0.56999999999999995</v>
      </c>
      <c r="D599" s="1"/>
      <c r="E599" s="6"/>
      <c r="AQ599" t="str">
        <f t="shared" si="9"/>
        <v/>
      </c>
    </row>
    <row r="600" spans="1:43">
      <c r="A600" s="8" t="s">
        <v>0</v>
      </c>
      <c r="B600" t="s">
        <v>116</v>
      </c>
      <c r="C600" t="s">
        <v>1</v>
      </c>
      <c r="D600" t="s">
        <v>2</v>
      </c>
      <c r="E600" t="s">
        <v>3</v>
      </c>
      <c r="F600" s="7" t="s">
        <v>4</v>
      </c>
      <c r="G600" t="s">
        <v>5</v>
      </c>
      <c r="H600" t="s">
        <v>268</v>
      </c>
      <c r="I600" t="s">
        <v>269</v>
      </c>
      <c r="J600" t="s">
        <v>270</v>
      </c>
      <c r="K600" t="s">
        <v>271</v>
      </c>
      <c r="L600" t="s">
        <v>6</v>
      </c>
      <c r="M600" t="s">
        <v>7</v>
      </c>
      <c r="N600" t="s">
        <v>8</v>
      </c>
      <c r="O600" t="s">
        <v>9</v>
      </c>
      <c r="P600" t="s">
        <v>272</v>
      </c>
      <c r="Q600" t="s">
        <v>10</v>
      </c>
      <c r="R600" t="s">
        <v>11</v>
      </c>
      <c r="S600" t="s">
        <v>12</v>
      </c>
      <c r="T600" t="s">
        <v>273</v>
      </c>
      <c r="U600" t="s">
        <v>274</v>
      </c>
      <c r="V600" t="s">
        <v>275</v>
      </c>
      <c r="W600" t="s">
        <v>276</v>
      </c>
      <c r="X600" t="s">
        <v>13</v>
      </c>
      <c r="Y600" t="s">
        <v>277</v>
      </c>
      <c r="Z600" t="s">
        <v>278</v>
      </c>
      <c r="AA600" t="s">
        <v>14</v>
      </c>
      <c r="AB600" t="s">
        <v>15</v>
      </c>
      <c r="AC600" t="s">
        <v>279</v>
      </c>
      <c r="AD600" t="s">
        <v>280</v>
      </c>
      <c r="AE600" t="s">
        <v>281</v>
      </c>
      <c r="AF600" t="s">
        <v>282</v>
      </c>
      <c r="AG600" t="s">
        <v>283</v>
      </c>
      <c r="AH600" t="s">
        <v>284</v>
      </c>
      <c r="AI600" t="s">
        <v>16</v>
      </c>
      <c r="AJ600" t="s">
        <v>17</v>
      </c>
      <c r="AK600" t="s">
        <v>18</v>
      </c>
      <c r="AL600" t="s">
        <v>19</v>
      </c>
      <c r="AM600" t="s">
        <v>20</v>
      </c>
      <c r="AN600" t="s">
        <v>285</v>
      </c>
      <c r="AO600" t="s">
        <v>286</v>
      </c>
      <c r="AQ600" t="str">
        <f t="shared" si="9"/>
        <v/>
      </c>
    </row>
    <row r="601" spans="1:43">
      <c r="A601" s="8">
        <v>46178</v>
      </c>
      <c r="B601">
        <v>3953.73</v>
      </c>
      <c r="C601">
        <v>0.05</v>
      </c>
      <c r="D601">
        <v>66650</v>
      </c>
      <c r="E601">
        <v>-1.46</v>
      </c>
      <c r="F601" s="7">
        <v>1605</v>
      </c>
      <c r="G601" t="s">
        <v>21</v>
      </c>
      <c r="H601">
        <v>0</v>
      </c>
      <c r="I601" t="s">
        <v>288</v>
      </c>
      <c r="J601" t="s">
        <v>289</v>
      </c>
      <c r="K601" t="s">
        <v>290</v>
      </c>
      <c r="L601" s="36">
        <v>3692</v>
      </c>
      <c r="M601">
        <v>44</v>
      </c>
      <c r="N601" s="66">
        <v>1.21E-2</v>
      </c>
      <c r="O601" s="36">
        <v>3648</v>
      </c>
      <c r="P601" s="66">
        <v>1.2E-2</v>
      </c>
      <c r="Q601" s="36">
        <v>3650</v>
      </c>
      <c r="R601" s="36">
        <v>3726</v>
      </c>
      <c r="S601" s="36">
        <v>3639</v>
      </c>
      <c r="T601" s="66">
        <v>1.15E-2</v>
      </c>
      <c r="U601" s="66">
        <v>7.3000000000000001E-3</v>
      </c>
      <c r="V601" s="66">
        <v>-9.1000000000000004E-3</v>
      </c>
      <c r="W601" s="66">
        <v>1.4500000000000001E-2</v>
      </c>
      <c r="X601" s="1">
        <v>2303600</v>
      </c>
      <c r="Y601" s="1">
        <v>8488557</v>
      </c>
      <c r="Z601" s="1">
        <v>4648730</v>
      </c>
      <c r="AA601" t="s">
        <v>291</v>
      </c>
      <c r="AB601" t="s">
        <v>292</v>
      </c>
      <c r="AC601">
        <v>9.5299999999999994</v>
      </c>
      <c r="AD601">
        <v>0.9</v>
      </c>
      <c r="AE601">
        <v>2.93</v>
      </c>
      <c r="AF601" t="s">
        <v>230</v>
      </c>
      <c r="AG601" s="1">
        <v>70900</v>
      </c>
      <c r="AH601" s="36">
        <v>3693</v>
      </c>
      <c r="AI601" s="1">
        <v>2100</v>
      </c>
      <c r="AJ601" s="36">
        <v>3691</v>
      </c>
      <c r="AK601" s="1">
        <v>1600</v>
      </c>
      <c r="AL601" s="2">
        <v>0.62569444444444444</v>
      </c>
      <c r="AM601" s="3">
        <v>46155</v>
      </c>
      <c r="AN601" t="s">
        <v>293</v>
      </c>
      <c r="AO601" t="s">
        <v>294</v>
      </c>
      <c r="AQ601" t="str">
        <f t="shared" si="9"/>
        <v/>
      </c>
    </row>
    <row r="602" spans="1:43">
      <c r="A602" s="8">
        <v>46178</v>
      </c>
      <c r="B602">
        <v>3953.73</v>
      </c>
      <c r="C602">
        <v>0.05</v>
      </c>
      <c r="D602">
        <v>66650</v>
      </c>
      <c r="E602">
        <v>-1.46</v>
      </c>
      <c r="F602" s="7">
        <v>1833</v>
      </c>
      <c r="G602" t="s">
        <v>24</v>
      </c>
      <c r="H602">
        <v>0</v>
      </c>
      <c r="I602" t="s">
        <v>288</v>
      </c>
      <c r="J602" t="s">
        <v>289</v>
      </c>
      <c r="K602" t="s">
        <v>295</v>
      </c>
      <c r="L602" s="36">
        <v>5600</v>
      </c>
      <c r="M602">
        <v>120</v>
      </c>
      <c r="N602" s="66">
        <v>2.1899999999999999E-2</v>
      </c>
      <c r="O602" s="36">
        <v>5480</v>
      </c>
      <c r="P602" s="66">
        <v>2.18E-2</v>
      </c>
      <c r="Q602" s="36">
        <v>5540</v>
      </c>
      <c r="R602" s="36">
        <v>5610</v>
      </c>
      <c r="S602" s="36">
        <v>5530</v>
      </c>
      <c r="T602" s="66">
        <v>1.0800000000000001E-2</v>
      </c>
      <c r="U602" s="66">
        <v>5.3E-3</v>
      </c>
      <c r="V602" s="66">
        <v>-1.6999999999999999E-3</v>
      </c>
      <c r="W602" s="66">
        <v>1.26E-2</v>
      </c>
      <c r="X602" s="1">
        <v>42400</v>
      </c>
      <c r="Y602" s="1">
        <v>236621</v>
      </c>
      <c r="Z602" s="1">
        <v>216525</v>
      </c>
      <c r="AA602" t="s">
        <v>296</v>
      </c>
      <c r="AB602" t="s">
        <v>572</v>
      </c>
      <c r="AC602">
        <v>13.04</v>
      </c>
      <c r="AD602">
        <v>1.02</v>
      </c>
      <c r="AE602">
        <v>5.36</v>
      </c>
      <c r="AF602" t="s">
        <v>230</v>
      </c>
      <c r="AG602" s="1">
        <v>13000</v>
      </c>
      <c r="AH602" s="36">
        <v>5610</v>
      </c>
      <c r="AI602" s="1">
        <v>2500</v>
      </c>
      <c r="AJ602" s="36">
        <v>5600</v>
      </c>
      <c r="AK602">
        <v>900</v>
      </c>
      <c r="AL602" s="2">
        <v>0.625</v>
      </c>
      <c r="AM602" s="3">
        <v>46157</v>
      </c>
      <c r="AN602" t="s">
        <v>298</v>
      </c>
      <c r="AO602" t="s">
        <v>299</v>
      </c>
      <c r="AQ602" t="str">
        <f t="shared" si="9"/>
        <v/>
      </c>
    </row>
    <row r="603" spans="1:43">
      <c r="A603" s="8">
        <v>46178</v>
      </c>
      <c r="B603">
        <v>3953.73</v>
      </c>
      <c r="C603">
        <v>0.05</v>
      </c>
      <c r="D603">
        <v>66650</v>
      </c>
      <c r="E603">
        <v>-1.46</v>
      </c>
      <c r="F603" s="7">
        <v>1911</v>
      </c>
      <c r="G603" t="s">
        <v>25</v>
      </c>
      <c r="H603">
        <v>0</v>
      </c>
      <c r="I603" t="s">
        <v>288</v>
      </c>
      <c r="J603" t="s">
        <v>289</v>
      </c>
      <c r="K603" t="s">
        <v>290</v>
      </c>
      <c r="L603" s="36">
        <v>1291</v>
      </c>
      <c r="M603">
        <v>7</v>
      </c>
      <c r="N603" s="66">
        <v>5.4999999999999997E-3</v>
      </c>
      <c r="O603" s="36">
        <v>1284</v>
      </c>
      <c r="P603" s="66">
        <v>5.4000000000000003E-3</v>
      </c>
      <c r="Q603" s="36">
        <v>1295</v>
      </c>
      <c r="R603" s="36">
        <v>1299.5</v>
      </c>
      <c r="S603" s="36">
        <v>1284</v>
      </c>
      <c r="T603" s="66">
        <v>-3.0000000000000001E-3</v>
      </c>
      <c r="U603" s="66">
        <v>-1.5E-3</v>
      </c>
      <c r="V603" s="66">
        <v>-6.4999999999999997E-3</v>
      </c>
      <c r="W603" s="66">
        <v>5.4000000000000003E-3</v>
      </c>
      <c r="X603" s="1">
        <v>1872700</v>
      </c>
      <c r="Y603" s="1">
        <v>2422493</v>
      </c>
      <c r="Z603" s="1">
        <v>798569</v>
      </c>
      <c r="AA603" t="s">
        <v>300</v>
      </c>
      <c r="AB603" t="s">
        <v>301</v>
      </c>
      <c r="AC603">
        <v>8.2200000000000006</v>
      </c>
      <c r="AD603">
        <v>0.78</v>
      </c>
      <c r="AE603">
        <v>3.87</v>
      </c>
      <c r="AF603" t="s">
        <v>230</v>
      </c>
      <c r="AG603" s="1">
        <v>314100</v>
      </c>
      <c r="AH603" s="36">
        <v>1291</v>
      </c>
      <c r="AI603" s="1">
        <v>3200</v>
      </c>
      <c r="AJ603" s="36">
        <v>1290.5</v>
      </c>
      <c r="AK603" s="1">
        <v>6200</v>
      </c>
      <c r="AL603" s="2">
        <v>0.62569444444444444</v>
      </c>
      <c r="AM603" s="3">
        <v>46149</v>
      </c>
      <c r="AN603" t="s">
        <v>293</v>
      </c>
      <c r="AO603" t="s">
        <v>299</v>
      </c>
      <c r="AQ603" t="str">
        <f t="shared" si="9"/>
        <v/>
      </c>
    </row>
    <row r="604" spans="1:43">
      <c r="A604" s="8">
        <v>46178</v>
      </c>
      <c r="B604">
        <v>3953.73</v>
      </c>
      <c r="C604">
        <v>0.05</v>
      </c>
      <c r="D604">
        <v>66650</v>
      </c>
      <c r="E604">
        <v>-1.46</v>
      </c>
      <c r="F604" s="7">
        <v>1925</v>
      </c>
      <c r="G604" t="s">
        <v>26</v>
      </c>
      <c r="H604">
        <v>0</v>
      </c>
      <c r="I604" t="s">
        <v>288</v>
      </c>
      <c r="J604" t="s">
        <v>289</v>
      </c>
      <c r="K604" t="s">
        <v>295</v>
      </c>
      <c r="L604" s="36">
        <v>4201</v>
      </c>
      <c r="M604">
        <v>-26</v>
      </c>
      <c r="N604" s="66">
        <v>-6.1999999999999998E-3</v>
      </c>
      <c r="O604" s="36">
        <v>4227</v>
      </c>
      <c r="P604" s="66">
        <v>-6.1000000000000004E-3</v>
      </c>
      <c r="Q604" s="36">
        <v>4241</v>
      </c>
      <c r="R604" s="36">
        <v>4270</v>
      </c>
      <c r="S604" s="36">
        <v>4197</v>
      </c>
      <c r="T604" s="66">
        <v>-9.4000000000000004E-3</v>
      </c>
      <c r="U604" s="66">
        <v>-4.0000000000000002E-4</v>
      </c>
      <c r="V604" s="66">
        <v>-1.61E-2</v>
      </c>
      <c r="W604" s="66">
        <v>8.9999999999999998E-4</v>
      </c>
      <c r="X604" s="1">
        <v>1234900</v>
      </c>
      <c r="Y604" s="1">
        <v>5219664</v>
      </c>
      <c r="Z604" s="1">
        <v>2771131</v>
      </c>
      <c r="AA604" t="s">
        <v>302</v>
      </c>
      <c r="AB604" t="s">
        <v>573</v>
      </c>
      <c r="AC604">
        <v>11.45</v>
      </c>
      <c r="AD604">
        <v>0.89</v>
      </c>
      <c r="AE604">
        <v>4.1900000000000004</v>
      </c>
      <c r="AF604" t="s">
        <v>230</v>
      </c>
      <c r="AG604" s="1">
        <v>64100</v>
      </c>
      <c r="AH604" s="36">
        <v>4202</v>
      </c>
      <c r="AI604" s="1">
        <v>1600</v>
      </c>
      <c r="AJ604" s="36">
        <v>4201</v>
      </c>
      <c r="AK604">
        <v>500</v>
      </c>
      <c r="AL604" s="2">
        <v>0.62569444444444444</v>
      </c>
      <c r="AM604" s="3">
        <v>46155</v>
      </c>
      <c r="AN604" t="s">
        <v>298</v>
      </c>
      <c r="AO604" t="s">
        <v>299</v>
      </c>
      <c r="AQ604" t="str">
        <f t="shared" si="9"/>
        <v/>
      </c>
    </row>
    <row r="605" spans="1:43">
      <c r="A605" s="8">
        <v>46178</v>
      </c>
      <c r="B605">
        <v>3953.73</v>
      </c>
      <c r="C605">
        <v>0.05</v>
      </c>
      <c r="D605">
        <v>66650</v>
      </c>
      <c r="E605">
        <v>-1.46</v>
      </c>
      <c r="F605" s="7">
        <v>1928</v>
      </c>
      <c r="G605" t="s">
        <v>27</v>
      </c>
      <c r="H605">
        <v>0</v>
      </c>
      <c r="I605" t="s">
        <v>288</v>
      </c>
      <c r="J605" t="s">
        <v>289</v>
      </c>
      <c r="K605" t="s">
        <v>290</v>
      </c>
      <c r="L605" s="36">
        <v>3222</v>
      </c>
      <c r="M605">
        <v>-72</v>
      </c>
      <c r="N605" s="66">
        <v>-2.1899999999999999E-2</v>
      </c>
      <c r="O605" s="36">
        <v>3294</v>
      </c>
      <c r="P605" s="66">
        <v>-2.18E-2</v>
      </c>
      <c r="Q605" s="36">
        <v>3320</v>
      </c>
      <c r="R605" s="36">
        <v>3320</v>
      </c>
      <c r="S605" s="36">
        <v>3217</v>
      </c>
      <c r="T605" s="66">
        <v>-2.9499999999999998E-2</v>
      </c>
      <c r="U605" s="66">
        <v>-9.1999999999999998E-3</v>
      </c>
      <c r="V605" s="66">
        <v>-2.9499999999999998E-2</v>
      </c>
      <c r="W605" s="66">
        <v>1.5E-3</v>
      </c>
      <c r="X605" s="1">
        <v>2540300</v>
      </c>
      <c r="Y605" s="1">
        <v>8270113</v>
      </c>
      <c r="Z605" s="1">
        <v>2099408</v>
      </c>
      <c r="AA605" t="s">
        <v>304</v>
      </c>
      <c r="AB605" t="s">
        <v>574</v>
      </c>
      <c r="AC605">
        <v>9.58</v>
      </c>
      <c r="AD605">
        <v>0.97</v>
      </c>
      <c r="AE605">
        <v>4.5</v>
      </c>
      <c r="AF605" t="s">
        <v>230</v>
      </c>
      <c r="AG605" s="1">
        <v>222100</v>
      </c>
      <c r="AH605" s="36">
        <v>3222</v>
      </c>
      <c r="AI605" s="1">
        <v>2700</v>
      </c>
      <c r="AJ605" s="36">
        <v>3221</v>
      </c>
      <c r="AK605">
        <v>900</v>
      </c>
      <c r="AL605" s="2">
        <v>0.62569444444444444</v>
      </c>
      <c r="AM605" s="3">
        <v>46177</v>
      </c>
      <c r="AN605" t="s">
        <v>306</v>
      </c>
      <c r="AO605" t="s">
        <v>299</v>
      </c>
      <c r="AQ605" t="str">
        <f t="shared" si="9"/>
        <v/>
      </c>
    </row>
    <row r="606" spans="1:43">
      <c r="A606" s="8">
        <v>46178</v>
      </c>
      <c r="B606">
        <v>3953.73</v>
      </c>
      <c r="C606">
        <v>0.05</v>
      </c>
      <c r="D606">
        <v>66650</v>
      </c>
      <c r="E606">
        <v>-1.46</v>
      </c>
      <c r="F606" s="7">
        <v>1929</v>
      </c>
      <c r="G606" t="s">
        <v>28</v>
      </c>
      <c r="H606">
        <v>0</v>
      </c>
      <c r="I606" t="s">
        <v>288</v>
      </c>
      <c r="J606" t="s">
        <v>289</v>
      </c>
      <c r="K606" t="s">
        <v>290</v>
      </c>
      <c r="L606" s="36">
        <v>1109</v>
      </c>
      <c r="M606">
        <v>15</v>
      </c>
      <c r="N606" s="66">
        <v>1.37E-2</v>
      </c>
      <c r="O606" s="36">
        <v>1094</v>
      </c>
      <c r="P606" s="66">
        <v>1.37E-2</v>
      </c>
      <c r="Q606" s="36">
        <v>1099</v>
      </c>
      <c r="R606" s="36">
        <v>1116</v>
      </c>
      <c r="S606" s="36">
        <v>1093</v>
      </c>
      <c r="T606" s="66">
        <v>8.9999999999999993E-3</v>
      </c>
      <c r="U606" s="66">
        <v>2.7000000000000001E-3</v>
      </c>
      <c r="V606" s="66">
        <v>-6.1999999999999998E-3</v>
      </c>
      <c r="W606" s="66">
        <v>1.46E-2</v>
      </c>
      <c r="X606" s="1">
        <v>54400</v>
      </c>
      <c r="Y606" s="1">
        <v>60195</v>
      </c>
      <c r="Z606" s="1">
        <v>46328</v>
      </c>
      <c r="AA606" t="s">
        <v>307</v>
      </c>
      <c r="AB606" t="s">
        <v>575</v>
      </c>
      <c r="AC606">
        <v>12.51</v>
      </c>
      <c r="AD606">
        <v>1.22</v>
      </c>
      <c r="AE606">
        <v>4.51</v>
      </c>
      <c r="AF606" t="s">
        <v>230</v>
      </c>
      <c r="AG606" s="1">
        <v>15000</v>
      </c>
      <c r="AH606" s="36">
        <v>1110</v>
      </c>
      <c r="AI606">
        <v>300</v>
      </c>
      <c r="AJ606" s="36">
        <v>1109</v>
      </c>
      <c r="AK606">
        <v>300</v>
      </c>
      <c r="AL606" s="2">
        <v>0.625</v>
      </c>
      <c r="AM606" s="3">
        <v>46153</v>
      </c>
      <c r="AN606" t="s">
        <v>298</v>
      </c>
      <c r="AO606" t="s">
        <v>299</v>
      </c>
      <c r="AQ606" t="str">
        <f t="shared" si="9"/>
        <v/>
      </c>
    </row>
    <row r="607" spans="1:43">
      <c r="A607" s="8">
        <v>46178</v>
      </c>
      <c r="B607">
        <v>3953.73</v>
      </c>
      <c r="C607">
        <v>0.05</v>
      </c>
      <c r="D607">
        <v>66650</v>
      </c>
      <c r="E607">
        <v>-1.46</v>
      </c>
      <c r="F607" s="7">
        <v>1963</v>
      </c>
      <c r="G607" t="s">
        <v>29</v>
      </c>
      <c r="H607">
        <v>0</v>
      </c>
      <c r="I607" t="s">
        <v>288</v>
      </c>
      <c r="J607" t="s">
        <v>289</v>
      </c>
      <c r="K607" t="s">
        <v>295</v>
      </c>
      <c r="L607" s="36">
        <v>2658</v>
      </c>
      <c r="M607">
        <v>61</v>
      </c>
      <c r="N607" s="66">
        <v>2.35E-2</v>
      </c>
      <c r="O607" s="36">
        <v>2597</v>
      </c>
      <c r="P607" s="66">
        <v>2.3400000000000001E-2</v>
      </c>
      <c r="Q607" s="36">
        <v>2605.5</v>
      </c>
      <c r="R607" s="36">
        <v>2664</v>
      </c>
      <c r="S607" s="36">
        <v>2589</v>
      </c>
      <c r="T607" s="66">
        <v>2.01E-2</v>
      </c>
      <c r="U607" s="66">
        <v>1.9300000000000001E-2</v>
      </c>
      <c r="V607" s="66">
        <v>-2.2000000000000001E-3</v>
      </c>
      <c r="W607" s="66">
        <v>2.6599999999999999E-2</v>
      </c>
      <c r="X607" s="1">
        <v>1074600</v>
      </c>
      <c r="Y607" s="1">
        <v>2826228</v>
      </c>
      <c r="Z607" s="1">
        <v>649330</v>
      </c>
      <c r="AA607" t="s">
        <v>309</v>
      </c>
      <c r="AB607" t="s">
        <v>310</v>
      </c>
      <c r="AC607">
        <v>13.97</v>
      </c>
      <c r="AD607">
        <v>1.49</v>
      </c>
      <c r="AE607">
        <v>1.96</v>
      </c>
      <c r="AF607" t="s">
        <v>230</v>
      </c>
      <c r="AG607" s="1">
        <v>35900</v>
      </c>
      <c r="AH607" s="36">
        <v>2658</v>
      </c>
      <c r="AI607">
        <v>200</v>
      </c>
      <c r="AJ607" s="36">
        <v>2657.5</v>
      </c>
      <c r="AK607">
        <v>600</v>
      </c>
      <c r="AL607" s="2">
        <v>0.62569444444444444</v>
      </c>
      <c r="AM607" s="3">
        <v>46156</v>
      </c>
      <c r="AN607" t="s">
        <v>298</v>
      </c>
      <c r="AO607" t="s">
        <v>299</v>
      </c>
      <c r="AQ607" t="str">
        <f t="shared" si="9"/>
        <v/>
      </c>
    </row>
    <row r="608" spans="1:43">
      <c r="A608" s="8">
        <v>46178</v>
      </c>
      <c r="B608">
        <v>3953.73</v>
      </c>
      <c r="C608">
        <v>0.05</v>
      </c>
      <c r="D608">
        <v>66650</v>
      </c>
      <c r="E608">
        <v>-1.46</v>
      </c>
      <c r="F608" s="7">
        <v>2124</v>
      </c>
      <c r="G608" t="s">
        <v>30</v>
      </c>
      <c r="H608">
        <v>0</v>
      </c>
      <c r="I608" t="s">
        <v>288</v>
      </c>
      <c r="J608" t="s">
        <v>289</v>
      </c>
      <c r="K608" t="s">
        <v>290</v>
      </c>
      <c r="L608">
        <v>862</v>
      </c>
      <c r="M608">
        <v>13</v>
      </c>
      <c r="N608" s="66">
        <v>1.5299999999999999E-2</v>
      </c>
      <c r="O608">
        <v>849</v>
      </c>
      <c r="P608" s="66">
        <v>1.5299999999999999E-2</v>
      </c>
      <c r="Q608">
        <v>855</v>
      </c>
      <c r="R608">
        <v>870</v>
      </c>
      <c r="S608">
        <v>854</v>
      </c>
      <c r="T608" s="66">
        <v>8.0999999999999996E-3</v>
      </c>
      <c r="U608" s="66">
        <v>0</v>
      </c>
      <c r="V608" s="66">
        <v>-9.1000000000000004E-3</v>
      </c>
      <c r="W608" s="66">
        <v>9.2999999999999992E-3</v>
      </c>
      <c r="X608" s="1">
        <v>177500</v>
      </c>
      <c r="Y608" s="1">
        <v>153222</v>
      </c>
      <c r="Z608" s="1">
        <v>142710</v>
      </c>
      <c r="AA608" t="s">
        <v>311</v>
      </c>
      <c r="AB608" t="s">
        <v>312</v>
      </c>
      <c r="AC608">
        <v>15.93</v>
      </c>
      <c r="AD608">
        <v>6.11</v>
      </c>
      <c r="AE608">
        <v>4.41</v>
      </c>
      <c r="AF608" t="s">
        <v>230</v>
      </c>
      <c r="AG608" s="1">
        <v>88300</v>
      </c>
      <c r="AH608">
        <v>862</v>
      </c>
      <c r="AI608">
        <v>500</v>
      </c>
      <c r="AJ608">
        <v>861</v>
      </c>
      <c r="AK608" s="1">
        <v>2000</v>
      </c>
      <c r="AL608" s="2">
        <v>0.62430555555555556</v>
      </c>
      <c r="AM608" s="3">
        <v>46155</v>
      </c>
      <c r="AN608" t="s">
        <v>293</v>
      </c>
      <c r="AO608" t="s">
        <v>313</v>
      </c>
      <c r="AQ608" t="str">
        <f t="shared" si="9"/>
        <v/>
      </c>
    </row>
    <row r="609" spans="1:43">
      <c r="A609" s="8">
        <v>46178</v>
      </c>
      <c r="B609">
        <v>3953.73</v>
      </c>
      <c r="C609">
        <v>0.05</v>
      </c>
      <c r="D609">
        <v>66650</v>
      </c>
      <c r="E609">
        <v>-1.46</v>
      </c>
      <c r="F609" s="7">
        <v>2162</v>
      </c>
      <c r="G609" t="s">
        <v>31</v>
      </c>
      <c r="H609">
        <v>0</v>
      </c>
      <c r="I609" t="s">
        <v>314</v>
      </c>
      <c r="J609" t="s">
        <v>289</v>
      </c>
      <c r="K609" t="s">
        <v>295</v>
      </c>
      <c r="L609">
        <v>538</v>
      </c>
      <c r="M609">
        <v>0</v>
      </c>
      <c r="N609" s="66">
        <v>0</v>
      </c>
      <c r="O609">
        <v>538</v>
      </c>
      <c r="P609" s="66">
        <v>0</v>
      </c>
      <c r="Q609">
        <v>538</v>
      </c>
      <c r="R609">
        <v>539</v>
      </c>
      <c r="S609">
        <v>538</v>
      </c>
      <c r="T609" s="66">
        <v>0</v>
      </c>
      <c r="U609" s="66">
        <v>0</v>
      </c>
      <c r="V609" s="66">
        <v>-1.8E-3</v>
      </c>
      <c r="W609" s="66">
        <v>0</v>
      </c>
      <c r="X609" s="1">
        <v>165000</v>
      </c>
      <c r="Y609" s="1">
        <v>88771</v>
      </c>
      <c r="Z609" s="1">
        <v>11626</v>
      </c>
      <c r="AA609" t="s">
        <v>576</v>
      </c>
      <c r="AB609" t="s">
        <v>316</v>
      </c>
      <c r="AC609">
        <v>31.27</v>
      </c>
      <c r="AD609">
        <v>2.04</v>
      </c>
      <c r="AE609">
        <v>0</v>
      </c>
      <c r="AF609" t="s">
        <v>230</v>
      </c>
      <c r="AG609" s="1">
        <v>5800</v>
      </c>
      <c r="AH609">
        <v>539</v>
      </c>
      <c r="AI609" s="1">
        <v>1054000</v>
      </c>
      <c r="AJ609">
        <v>538</v>
      </c>
      <c r="AK609" s="1">
        <v>3637000</v>
      </c>
      <c r="AL609" s="2">
        <v>0.62361111111111112</v>
      </c>
      <c r="AM609" s="3">
        <v>46154</v>
      </c>
      <c r="AN609" t="s">
        <v>298</v>
      </c>
      <c r="AO609" t="s">
        <v>313</v>
      </c>
      <c r="AQ609" t="str">
        <f t="shared" si="9"/>
        <v/>
      </c>
    </row>
    <row r="610" spans="1:43">
      <c r="A610" s="8">
        <v>46178</v>
      </c>
      <c r="B610">
        <v>3953.73</v>
      </c>
      <c r="C610">
        <v>0.05</v>
      </c>
      <c r="D610">
        <v>66650</v>
      </c>
      <c r="E610">
        <v>-1.46</v>
      </c>
      <c r="F610" s="7">
        <v>2229</v>
      </c>
      <c r="G610" t="s">
        <v>32</v>
      </c>
      <c r="H610">
        <v>0</v>
      </c>
      <c r="I610" t="s">
        <v>288</v>
      </c>
      <c r="J610" t="s">
        <v>289</v>
      </c>
      <c r="K610" t="s">
        <v>295</v>
      </c>
      <c r="L610" s="36">
        <v>2823.5</v>
      </c>
      <c r="M610">
        <v>-9.5</v>
      </c>
      <c r="N610" s="66">
        <v>-3.3999999999999998E-3</v>
      </c>
      <c r="O610" s="36">
        <v>2833</v>
      </c>
      <c r="P610" s="66">
        <v>-3.3E-3</v>
      </c>
      <c r="Q610" s="36">
        <v>2833</v>
      </c>
      <c r="R610" s="36">
        <v>2852</v>
      </c>
      <c r="S610" s="36">
        <v>2820</v>
      </c>
      <c r="T610" s="66">
        <v>-3.3E-3</v>
      </c>
      <c r="U610" s="66">
        <v>-3.3E-3</v>
      </c>
      <c r="V610" s="66">
        <v>-9.9000000000000008E-3</v>
      </c>
      <c r="W610" s="66">
        <v>1.1999999999999999E-3</v>
      </c>
      <c r="X610" s="1">
        <v>217200</v>
      </c>
      <c r="Y610" s="1">
        <v>615833</v>
      </c>
      <c r="Z610" s="1">
        <v>378150</v>
      </c>
      <c r="AA610" t="s">
        <v>317</v>
      </c>
      <c r="AB610" t="s">
        <v>601</v>
      </c>
      <c r="AC610">
        <v>19.73</v>
      </c>
      <c r="AD610">
        <v>1.63</v>
      </c>
      <c r="AE610">
        <v>2.44</v>
      </c>
      <c r="AF610" t="s">
        <v>230</v>
      </c>
      <c r="AG610" s="1">
        <v>15200</v>
      </c>
      <c r="AH610" s="36">
        <v>2824.5</v>
      </c>
      <c r="AI610">
        <v>500</v>
      </c>
      <c r="AJ610" s="36">
        <v>2823.5</v>
      </c>
      <c r="AK610">
        <v>200</v>
      </c>
      <c r="AL610" s="2">
        <v>0.62569444444444444</v>
      </c>
      <c r="AM610" s="3">
        <v>46156</v>
      </c>
      <c r="AN610" t="s">
        <v>298</v>
      </c>
      <c r="AO610" t="s">
        <v>319</v>
      </c>
      <c r="AQ610" t="str">
        <f t="shared" si="9"/>
        <v/>
      </c>
    </row>
    <row r="611" spans="1:43">
      <c r="A611" s="8">
        <v>46178</v>
      </c>
      <c r="B611">
        <v>3953.73</v>
      </c>
      <c r="C611">
        <v>0.05</v>
      </c>
      <c r="D611">
        <v>66650</v>
      </c>
      <c r="E611">
        <v>-1.46</v>
      </c>
      <c r="F611" s="7">
        <v>2768</v>
      </c>
      <c r="G611" t="s">
        <v>33</v>
      </c>
      <c r="H611">
        <v>0</v>
      </c>
      <c r="I611" t="s">
        <v>288</v>
      </c>
      <c r="J611" t="s">
        <v>289</v>
      </c>
      <c r="K611" t="s">
        <v>295</v>
      </c>
      <c r="L611" s="36">
        <v>5185</v>
      </c>
      <c r="M611">
        <v>30</v>
      </c>
      <c r="N611" s="66">
        <v>5.7999999999999996E-3</v>
      </c>
      <c r="O611" s="36">
        <v>5155</v>
      </c>
      <c r="P611" s="66">
        <v>5.7999999999999996E-3</v>
      </c>
      <c r="Q611" s="36">
        <v>5180</v>
      </c>
      <c r="R611" s="36">
        <v>5275</v>
      </c>
      <c r="S611" s="36">
        <v>5165</v>
      </c>
      <c r="T611" s="66">
        <v>8.9999999999999998E-4</v>
      </c>
      <c r="U611" s="66">
        <v>-6.3E-3</v>
      </c>
      <c r="V611" s="66">
        <v>-1.7000000000000001E-2</v>
      </c>
      <c r="W611" s="66">
        <v>3.8E-3</v>
      </c>
      <c r="X611" s="1">
        <v>702400</v>
      </c>
      <c r="Y611" s="1">
        <v>3664378</v>
      </c>
      <c r="Z611" s="1">
        <v>1088850</v>
      </c>
      <c r="AA611" t="s">
        <v>320</v>
      </c>
      <c r="AB611" t="s">
        <v>321</v>
      </c>
      <c r="AC611">
        <v>8.2899999999999991</v>
      </c>
      <c r="AD611">
        <v>0.98</v>
      </c>
      <c r="AE611">
        <v>3.47</v>
      </c>
      <c r="AF611" t="s">
        <v>230</v>
      </c>
      <c r="AG611" s="1">
        <v>141200</v>
      </c>
      <c r="AH611" s="36">
        <v>5184</v>
      </c>
      <c r="AI611">
        <v>100</v>
      </c>
      <c r="AJ611" s="36">
        <v>5183</v>
      </c>
      <c r="AK611">
        <v>200</v>
      </c>
      <c r="AL611" s="2">
        <v>0.62569444444444444</v>
      </c>
      <c r="AN611" t="s">
        <v>298</v>
      </c>
      <c r="AO611" t="s">
        <v>322</v>
      </c>
      <c r="AQ611" t="str">
        <f t="shared" si="9"/>
        <v/>
      </c>
    </row>
    <row r="612" spans="1:43">
      <c r="A612" s="8">
        <v>46178</v>
      </c>
      <c r="B612">
        <v>3953.73</v>
      </c>
      <c r="C612">
        <v>0.05</v>
      </c>
      <c r="D612">
        <v>66650</v>
      </c>
      <c r="E612">
        <v>-1.46</v>
      </c>
      <c r="F612" s="7">
        <v>2769</v>
      </c>
      <c r="G612" t="s">
        <v>34</v>
      </c>
      <c r="H612">
        <v>0</v>
      </c>
      <c r="I612" t="s">
        <v>314</v>
      </c>
      <c r="J612" t="s">
        <v>323</v>
      </c>
      <c r="K612" t="s">
        <v>295</v>
      </c>
      <c r="L612">
        <v>846</v>
      </c>
      <c r="M612">
        <v>24</v>
      </c>
      <c r="N612" s="66">
        <v>2.92E-2</v>
      </c>
      <c r="O612">
        <v>822</v>
      </c>
      <c r="P612" s="66">
        <v>2.9100000000000001E-2</v>
      </c>
      <c r="Q612">
        <v>822</v>
      </c>
      <c r="R612">
        <v>848</v>
      </c>
      <c r="S612">
        <v>822</v>
      </c>
      <c r="T612" s="66">
        <v>2.9100000000000001E-2</v>
      </c>
      <c r="U612" s="66">
        <v>-2.3E-3</v>
      </c>
      <c r="V612" s="66">
        <v>-2.3E-3</v>
      </c>
      <c r="W612" s="66">
        <v>2.9100000000000001E-2</v>
      </c>
      <c r="X612" s="1">
        <v>5600</v>
      </c>
      <c r="Y612" s="1">
        <v>4691</v>
      </c>
      <c r="Z612" s="1">
        <v>6650</v>
      </c>
      <c r="AA612" t="s">
        <v>324</v>
      </c>
      <c r="AB612" t="s">
        <v>325</v>
      </c>
      <c r="AC612">
        <v>10.039999999999999</v>
      </c>
      <c r="AD612">
        <v>22.48</v>
      </c>
      <c r="AE612">
        <v>0</v>
      </c>
      <c r="AF612">
        <v>0.1</v>
      </c>
      <c r="AG612">
        <v>0</v>
      </c>
      <c r="AH612">
        <v>846</v>
      </c>
      <c r="AI612">
        <v>100</v>
      </c>
      <c r="AJ612">
        <v>842</v>
      </c>
      <c r="AK612">
        <v>300</v>
      </c>
      <c r="AL612" s="2">
        <v>0.59375</v>
      </c>
      <c r="AN612" t="s">
        <v>326</v>
      </c>
      <c r="AO612" t="s">
        <v>327</v>
      </c>
      <c r="AQ612" t="str">
        <f t="shared" si="9"/>
        <v/>
      </c>
    </row>
    <row r="613" spans="1:43">
      <c r="A613" s="8">
        <v>46178</v>
      </c>
      <c r="B613">
        <v>3953.73</v>
      </c>
      <c r="C613">
        <v>0.05</v>
      </c>
      <c r="D613">
        <v>66650</v>
      </c>
      <c r="E613">
        <v>-1.46</v>
      </c>
      <c r="F613" s="7">
        <v>2914</v>
      </c>
      <c r="G613" t="s">
        <v>35</v>
      </c>
      <c r="H613">
        <v>0</v>
      </c>
      <c r="I613" t="s">
        <v>288</v>
      </c>
      <c r="J613" t="s">
        <v>289</v>
      </c>
      <c r="K613" t="s">
        <v>295</v>
      </c>
      <c r="L613" s="36">
        <v>5998</v>
      </c>
      <c r="M613">
        <v>-27</v>
      </c>
      <c r="N613" s="66">
        <v>-4.4999999999999997E-3</v>
      </c>
      <c r="O613" s="36">
        <v>6025</v>
      </c>
      <c r="P613" s="66">
        <v>-4.4000000000000003E-3</v>
      </c>
      <c r="Q613" s="36">
        <v>6025</v>
      </c>
      <c r="R613" s="36">
        <v>6067</v>
      </c>
      <c r="S613" s="36">
        <v>5986</v>
      </c>
      <c r="T613" s="66">
        <v>-4.4000000000000003E-3</v>
      </c>
      <c r="U613" s="66">
        <v>-1.9E-3</v>
      </c>
      <c r="V613" s="66">
        <v>-1.1299999999999999E-2</v>
      </c>
      <c r="W613" s="66">
        <v>2E-3</v>
      </c>
      <c r="X613" s="1">
        <v>2643900</v>
      </c>
      <c r="Y613" s="1">
        <v>15916279</v>
      </c>
      <c r="Z613" s="1">
        <v>11996000</v>
      </c>
      <c r="AA613" t="s">
        <v>328</v>
      </c>
      <c r="AB613" t="s">
        <v>329</v>
      </c>
      <c r="AC613">
        <v>18.670000000000002</v>
      </c>
      <c r="AD613">
        <v>2.6</v>
      </c>
      <c r="AE613">
        <v>4.03</v>
      </c>
      <c r="AF613" t="s">
        <v>230</v>
      </c>
      <c r="AG613" s="1">
        <v>431100</v>
      </c>
      <c r="AH613" s="36">
        <v>5999</v>
      </c>
      <c r="AI613" s="1">
        <v>1700</v>
      </c>
      <c r="AJ613" s="36">
        <v>5998</v>
      </c>
      <c r="AK613" s="1">
        <v>1000</v>
      </c>
      <c r="AL613" s="2">
        <v>0.62569444444444444</v>
      </c>
      <c r="AM613" s="3">
        <v>46150</v>
      </c>
      <c r="AN613" t="s">
        <v>293</v>
      </c>
      <c r="AO613" t="s">
        <v>319</v>
      </c>
      <c r="AQ613" t="str">
        <f t="shared" si="9"/>
        <v/>
      </c>
    </row>
    <row r="614" spans="1:43">
      <c r="A614" s="8">
        <v>46178</v>
      </c>
      <c r="B614">
        <v>3953.73</v>
      </c>
      <c r="C614">
        <v>0.05</v>
      </c>
      <c r="D614">
        <v>66650</v>
      </c>
      <c r="E614">
        <v>-1.46</v>
      </c>
      <c r="F614" s="7">
        <v>3003</v>
      </c>
      <c r="G614" t="s">
        <v>36</v>
      </c>
      <c r="H614">
        <v>0</v>
      </c>
      <c r="I614" t="s">
        <v>288</v>
      </c>
      <c r="J614" t="s">
        <v>289</v>
      </c>
      <c r="K614" t="s">
        <v>290</v>
      </c>
      <c r="L614" s="36">
        <v>1655.5</v>
      </c>
      <c r="M614">
        <v>24</v>
      </c>
      <c r="N614" s="66">
        <v>1.47E-2</v>
      </c>
      <c r="O614" s="36">
        <v>1631.5</v>
      </c>
      <c r="P614" s="66">
        <v>1.47E-2</v>
      </c>
      <c r="Q614" s="36">
        <v>1650</v>
      </c>
      <c r="R614" s="36">
        <v>1670.5</v>
      </c>
      <c r="S614" s="36">
        <v>1647.5</v>
      </c>
      <c r="T614" s="66">
        <v>3.3E-3</v>
      </c>
      <c r="U614" s="66">
        <v>-2.3999999999999998E-3</v>
      </c>
      <c r="V614" s="66">
        <v>-8.8999999999999999E-3</v>
      </c>
      <c r="W614" s="66">
        <v>4.7999999999999996E-3</v>
      </c>
      <c r="X614" s="1">
        <v>1259200</v>
      </c>
      <c r="Y614" s="1">
        <v>2089479</v>
      </c>
      <c r="Z614" s="1">
        <v>1271271</v>
      </c>
      <c r="AA614" t="s">
        <v>330</v>
      </c>
      <c r="AB614" t="s">
        <v>577</v>
      </c>
      <c r="AC614">
        <v>10.38</v>
      </c>
      <c r="AD614">
        <v>1.37</v>
      </c>
      <c r="AE614">
        <v>4.05</v>
      </c>
      <c r="AF614" t="s">
        <v>230</v>
      </c>
      <c r="AG614" s="1">
        <v>43400</v>
      </c>
      <c r="AH614" s="36">
        <v>1656</v>
      </c>
      <c r="AI614" s="1">
        <v>2000</v>
      </c>
      <c r="AJ614" s="36">
        <v>1655.5</v>
      </c>
      <c r="AK614" s="1">
        <v>1100</v>
      </c>
      <c r="AL614" s="2">
        <v>0.62569444444444444</v>
      </c>
      <c r="AN614" t="s">
        <v>293</v>
      </c>
      <c r="AO614" t="s">
        <v>332</v>
      </c>
      <c r="AQ614" t="str">
        <f t="shared" si="9"/>
        <v/>
      </c>
    </row>
    <row r="615" spans="1:43">
      <c r="A615" s="8">
        <v>46178</v>
      </c>
      <c r="B615">
        <v>3953.73</v>
      </c>
      <c r="C615">
        <v>0.05</v>
      </c>
      <c r="D615">
        <v>66650</v>
      </c>
      <c r="E615">
        <v>-1.46</v>
      </c>
      <c r="F615" s="7">
        <v>3407</v>
      </c>
      <c r="G615" t="s">
        <v>37</v>
      </c>
      <c r="H615">
        <v>0</v>
      </c>
      <c r="I615" t="s">
        <v>288</v>
      </c>
      <c r="J615" t="s">
        <v>289</v>
      </c>
      <c r="K615" t="s">
        <v>295</v>
      </c>
      <c r="L615" s="36">
        <v>1791</v>
      </c>
      <c r="M615">
        <v>5</v>
      </c>
      <c r="N615" s="66">
        <v>2.8E-3</v>
      </c>
      <c r="O615" s="36">
        <v>1786</v>
      </c>
      <c r="P615" s="66">
        <v>2.7000000000000001E-3</v>
      </c>
      <c r="Q615" s="36">
        <v>1777</v>
      </c>
      <c r="R615" s="36">
        <v>1803.5</v>
      </c>
      <c r="S615" s="36">
        <v>1762.5</v>
      </c>
      <c r="T615" s="66">
        <v>7.7999999999999996E-3</v>
      </c>
      <c r="U615" s="66">
        <v>8.9999999999999993E-3</v>
      </c>
      <c r="V615" s="66">
        <v>-6.8999999999999999E-3</v>
      </c>
      <c r="W615" s="66">
        <v>1.61E-2</v>
      </c>
      <c r="X615" s="1">
        <v>2194400</v>
      </c>
      <c r="Y615" s="1">
        <v>3913316</v>
      </c>
      <c r="Z615" s="1">
        <v>2446061</v>
      </c>
      <c r="AA615" t="s">
        <v>333</v>
      </c>
      <c r="AB615" t="s">
        <v>334</v>
      </c>
      <c r="AC615">
        <v>15.13</v>
      </c>
      <c r="AD615">
        <v>1.1599999999999999</v>
      </c>
      <c r="AE615">
        <v>2.46</v>
      </c>
      <c r="AF615" t="s">
        <v>230</v>
      </c>
      <c r="AG615" s="1">
        <v>181500</v>
      </c>
      <c r="AH615" s="36">
        <v>1791.5</v>
      </c>
      <c r="AI615">
        <v>400</v>
      </c>
      <c r="AJ615" s="36">
        <v>1791</v>
      </c>
      <c r="AK615" s="1">
        <v>1100</v>
      </c>
      <c r="AL615" s="2">
        <v>0.62569444444444444</v>
      </c>
      <c r="AM615" s="3">
        <v>46154</v>
      </c>
      <c r="AN615" t="s">
        <v>298</v>
      </c>
      <c r="AO615" t="s">
        <v>335</v>
      </c>
      <c r="AQ615" t="str">
        <f t="shared" si="9"/>
        <v/>
      </c>
    </row>
    <row r="616" spans="1:43">
      <c r="A616" s="8">
        <v>46178</v>
      </c>
      <c r="B616">
        <v>3953.73</v>
      </c>
      <c r="C616">
        <v>0.05</v>
      </c>
      <c r="D616">
        <v>66650</v>
      </c>
      <c r="E616">
        <v>-1.46</v>
      </c>
      <c r="F616" s="7">
        <v>4008</v>
      </c>
      <c r="G616" t="s">
        <v>38</v>
      </c>
      <c r="H616">
        <v>0</v>
      </c>
      <c r="I616" t="s">
        <v>288</v>
      </c>
      <c r="J616" t="s">
        <v>289</v>
      </c>
      <c r="K616" t="s">
        <v>290</v>
      </c>
      <c r="L616" s="36">
        <v>1287</v>
      </c>
      <c r="M616">
        <v>14</v>
      </c>
      <c r="N616" s="66">
        <v>1.0999999999999999E-2</v>
      </c>
      <c r="O616" s="36">
        <v>1273</v>
      </c>
      <c r="P616" s="66">
        <v>1.09E-2</v>
      </c>
      <c r="Q616" s="36">
        <v>1282</v>
      </c>
      <c r="R616" s="36">
        <v>1289</v>
      </c>
      <c r="S616" s="36">
        <v>1265</v>
      </c>
      <c r="T616" s="66">
        <v>3.8999999999999998E-3</v>
      </c>
      <c r="U616" s="66">
        <v>-6.9999999999999999E-4</v>
      </c>
      <c r="V616" s="66">
        <v>-1.5E-3</v>
      </c>
      <c r="W616" s="66">
        <v>1.7299999999999999E-2</v>
      </c>
      <c r="X616" s="1">
        <v>116700</v>
      </c>
      <c r="Y616" s="1">
        <v>149491</v>
      </c>
      <c r="Z616" s="1">
        <v>83248</v>
      </c>
      <c r="AA616" t="s">
        <v>541</v>
      </c>
      <c r="AB616" t="s">
        <v>337</v>
      </c>
      <c r="AC616">
        <v>10.53</v>
      </c>
      <c r="AD616">
        <v>0.8</v>
      </c>
      <c r="AE616">
        <v>3.73</v>
      </c>
      <c r="AF616" t="s">
        <v>230</v>
      </c>
      <c r="AG616" s="1">
        <v>44100</v>
      </c>
      <c r="AH616" s="36">
        <v>1288</v>
      </c>
      <c r="AI616">
        <v>600</v>
      </c>
      <c r="AJ616" s="36">
        <v>1286</v>
      </c>
      <c r="AK616">
        <v>800</v>
      </c>
      <c r="AL616" s="2">
        <v>0.625</v>
      </c>
      <c r="AM616" s="3">
        <v>46154</v>
      </c>
      <c r="AN616" t="s">
        <v>298</v>
      </c>
      <c r="AO616" t="s">
        <v>335</v>
      </c>
      <c r="AQ616" t="str">
        <f t="shared" si="9"/>
        <v/>
      </c>
    </row>
    <row r="617" spans="1:43">
      <c r="A617" s="8">
        <v>46178</v>
      </c>
      <c r="B617">
        <v>3953.73</v>
      </c>
      <c r="C617">
        <v>0.05</v>
      </c>
      <c r="D617">
        <v>66650</v>
      </c>
      <c r="E617">
        <v>-1.46</v>
      </c>
      <c r="F617" s="7">
        <v>4026</v>
      </c>
      <c r="G617" t="s">
        <v>39</v>
      </c>
      <c r="H617">
        <v>0</v>
      </c>
      <c r="I617" t="s">
        <v>314</v>
      </c>
      <c r="J617" t="s">
        <v>289</v>
      </c>
      <c r="K617" t="s">
        <v>290</v>
      </c>
      <c r="L617" s="36">
        <v>1934</v>
      </c>
      <c r="M617">
        <v>45</v>
      </c>
      <c r="N617" s="66">
        <v>2.3800000000000002E-2</v>
      </c>
      <c r="O617" s="36">
        <v>1889</v>
      </c>
      <c r="P617" s="66">
        <v>2.3800000000000002E-2</v>
      </c>
      <c r="Q617" s="36">
        <v>1864</v>
      </c>
      <c r="R617" s="36">
        <v>1960</v>
      </c>
      <c r="S617" s="36">
        <v>1854</v>
      </c>
      <c r="T617" s="66">
        <v>3.7499999999999999E-2</v>
      </c>
      <c r="U617" s="66">
        <v>3.5999999999999999E-3</v>
      </c>
      <c r="V617" s="66">
        <v>-1.32E-2</v>
      </c>
      <c r="W617" s="66">
        <v>4.3099999999999999E-2</v>
      </c>
      <c r="X617" s="1">
        <v>99800</v>
      </c>
      <c r="Y617" s="1">
        <v>192505</v>
      </c>
      <c r="Z617" s="1">
        <v>17870</v>
      </c>
      <c r="AA617" t="s">
        <v>338</v>
      </c>
      <c r="AB617" t="s">
        <v>339</v>
      </c>
      <c r="AC617">
        <v>10.98</v>
      </c>
      <c r="AD617">
        <v>1.28</v>
      </c>
      <c r="AE617">
        <v>2.5299999999999998</v>
      </c>
      <c r="AF617" t="s">
        <v>230</v>
      </c>
      <c r="AG617" s="1">
        <v>1500</v>
      </c>
      <c r="AH617" s="36">
        <v>1940</v>
      </c>
      <c r="AI617">
        <v>100</v>
      </c>
      <c r="AJ617" s="36">
        <v>1933</v>
      </c>
      <c r="AK617">
        <v>100</v>
      </c>
      <c r="AL617" s="2">
        <v>0.62569444444444444</v>
      </c>
      <c r="AM617" s="3">
        <v>46183</v>
      </c>
      <c r="AN617" t="s">
        <v>340</v>
      </c>
      <c r="AO617" t="s">
        <v>341</v>
      </c>
      <c r="AQ617" t="str">
        <f t="shared" si="9"/>
        <v/>
      </c>
    </row>
    <row r="618" spans="1:43">
      <c r="A618" s="8">
        <v>46178</v>
      </c>
      <c r="B618">
        <v>3953.73</v>
      </c>
      <c r="C618">
        <v>0.05</v>
      </c>
      <c r="D618">
        <v>66650</v>
      </c>
      <c r="E618">
        <v>-1.46</v>
      </c>
      <c r="F618" s="7">
        <v>4062</v>
      </c>
      <c r="G618" t="s">
        <v>40</v>
      </c>
      <c r="H618">
        <v>0</v>
      </c>
      <c r="I618" t="s">
        <v>288</v>
      </c>
      <c r="J618" t="s">
        <v>289</v>
      </c>
      <c r="K618" t="s">
        <v>295</v>
      </c>
      <c r="L618" s="36">
        <v>18990</v>
      </c>
      <c r="M618" s="36">
        <v>-1165</v>
      </c>
      <c r="N618" s="66">
        <v>-5.7799999999999997E-2</v>
      </c>
      <c r="O618" s="36">
        <v>20155</v>
      </c>
      <c r="P618" s="66">
        <v>-5.7799999999999997E-2</v>
      </c>
      <c r="Q618" s="36">
        <v>18510</v>
      </c>
      <c r="R618" s="36">
        <v>19165</v>
      </c>
      <c r="S618" s="36">
        <v>17950</v>
      </c>
      <c r="T618" s="66">
        <v>2.5899999999999999E-2</v>
      </c>
      <c r="U618" s="66">
        <v>1.2800000000000001E-2</v>
      </c>
      <c r="V618" s="66">
        <v>-9.1000000000000004E-3</v>
      </c>
      <c r="W618" s="66">
        <v>5.79E-2</v>
      </c>
      <c r="X618" s="1">
        <v>7164200</v>
      </c>
      <c r="Y618" s="1">
        <v>133448497</v>
      </c>
      <c r="Z618" s="1">
        <v>5349883</v>
      </c>
      <c r="AA618" t="s">
        <v>555</v>
      </c>
      <c r="AB618" t="s">
        <v>343</v>
      </c>
      <c r="AC618">
        <v>91.42</v>
      </c>
      <c r="AD618">
        <v>9.64</v>
      </c>
      <c r="AE618">
        <v>0.18</v>
      </c>
      <c r="AF618" t="s">
        <v>230</v>
      </c>
      <c r="AG618" s="1">
        <v>38600</v>
      </c>
      <c r="AH618" s="36">
        <v>18990</v>
      </c>
      <c r="AI618">
        <v>400</v>
      </c>
      <c r="AJ618" s="36">
        <v>18985</v>
      </c>
      <c r="AK618">
        <v>700</v>
      </c>
      <c r="AL618" s="2">
        <v>0.62569444444444444</v>
      </c>
      <c r="AM618" s="3">
        <v>46153</v>
      </c>
      <c r="AN618" t="s">
        <v>298</v>
      </c>
      <c r="AO618" t="s">
        <v>344</v>
      </c>
      <c r="AQ618" t="str">
        <f t="shared" si="9"/>
        <v/>
      </c>
    </row>
    <row r="619" spans="1:43">
      <c r="A619" s="8">
        <v>46178</v>
      </c>
      <c r="B619">
        <v>3953.73</v>
      </c>
      <c r="C619">
        <v>0.05</v>
      </c>
      <c r="D619">
        <v>66650</v>
      </c>
      <c r="E619">
        <v>-1.46</v>
      </c>
      <c r="F619" s="7">
        <v>4063</v>
      </c>
      <c r="G619" t="s">
        <v>41</v>
      </c>
      <c r="H619">
        <v>0</v>
      </c>
      <c r="I619" t="s">
        <v>288</v>
      </c>
      <c r="J619" t="s">
        <v>289</v>
      </c>
      <c r="K619" t="s">
        <v>295</v>
      </c>
      <c r="L619" s="36">
        <v>7348</v>
      </c>
      <c r="M619">
        <v>-293</v>
      </c>
      <c r="N619" s="66">
        <v>-3.8300000000000001E-2</v>
      </c>
      <c r="O619" s="36">
        <v>7641</v>
      </c>
      <c r="P619" s="66">
        <v>-3.8300000000000001E-2</v>
      </c>
      <c r="Q619" s="36">
        <v>7491</v>
      </c>
      <c r="R619" s="36">
        <v>7539</v>
      </c>
      <c r="S619" s="36">
        <v>7233</v>
      </c>
      <c r="T619" s="66">
        <v>-1.9E-2</v>
      </c>
      <c r="U619" s="66">
        <v>3.8E-3</v>
      </c>
      <c r="V619" s="66">
        <v>-2.53E-2</v>
      </c>
      <c r="W619" s="66">
        <v>1.5800000000000002E-2</v>
      </c>
      <c r="X619" s="1">
        <v>4619600</v>
      </c>
      <c r="Y619" s="1">
        <v>33964072</v>
      </c>
      <c r="Z619" s="1">
        <v>14585749</v>
      </c>
      <c r="AA619" t="s">
        <v>556</v>
      </c>
      <c r="AB619" t="s">
        <v>346</v>
      </c>
      <c r="AC619">
        <v>27.28</v>
      </c>
      <c r="AD619">
        <v>3.06</v>
      </c>
      <c r="AE619">
        <v>1.44</v>
      </c>
      <c r="AF619" t="s">
        <v>230</v>
      </c>
      <c r="AG619" s="1">
        <v>140000</v>
      </c>
      <c r="AH619" s="36">
        <v>7349</v>
      </c>
      <c r="AI619">
        <v>900</v>
      </c>
      <c r="AJ619" s="36">
        <v>7347</v>
      </c>
      <c r="AK619">
        <v>200</v>
      </c>
      <c r="AL619" s="2">
        <v>0.62569444444444444</v>
      </c>
      <c r="AN619" t="s">
        <v>298</v>
      </c>
      <c r="AO619" t="s">
        <v>335</v>
      </c>
      <c r="AQ619" t="str">
        <f t="shared" si="9"/>
        <v/>
      </c>
    </row>
    <row r="620" spans="1:43">
      <c r="A620" s="8">
        <v>46178</v>
      </c>
      <c r="B620">
        <v>3953.73</v>
      </c>
      <c r="C620">
        <v>0.05</v>
      </c>
      <c r="D620">
        <v>66650</v>
      </c>
      <c r="E620">
        <v>-1.46</v>
      </c>
      <c r="F620" s="7">
        <v>4068</v>
      </c>
      <c r="G620" t="s">
        <v>42</v>
      </c>
      <c r="H620">
        <v>0</v>
      </c>
      <c r="I620" t="s">
        <v>347</v>
      </c>
      <c r="J620" t="s">
        <v>323</v>
      </c>
      <c r="K620" t="s">
        <v>290</v>
      </c>
      <c r="L620" s="36">
        <v>1780</v>
      </c>
      <c r="M620">
        <v>19</v>
      </c>
      <c r="N620" s="66">
        <v>1.0800000000000001E-2</v>
      </c>
      <c r="O620" s="36">
        <v>1761</v>
      </c>
      <c r="P620" s="66">
        <v>1.0699999999999999E-2</v>
      </c>
      <c r="Q620" s="36">
        <v>1765</v>
      </c>
      <c r="R620" s="36">
        <v>1783</v>
      </c>
      <c r="S620" s="36">
        <v>1751</v>
      </c>
      <c r="T620" s="66">
        <v>8.3999999999999995E-3</v>
      </c>
      <c r="U620" s="66">
        <v>1.6000000000000001E-3</v>
      </c>
      <c r="V620" s="66">
        <v>-1.6000000000000001E-3</v>
      </c>
      <c r="W620" s="66">
        <v>1.6500000000000001E-2</v>
      </c>
      <c r="X620" s="1">
        <v>2500</v>
      </c>
      <c r="Y620" s="1">
        <v>4416</v>
      </c>
      <c r="Z620" s="1">
        <v>3363</v>
      </c>
      <c r="AA620" t="s">
        <v>348</v>
      </c>
      <c r="AB620" t="s">
        <v>349</v>
      </c>
      <c r="AC620">
        <v>23.39</v>
      </c>
      <c r="AD620">
        <v>1.57</v>
      </c>
      <c r="AE620">
        <v>0</v>
      </c>
      <c r="AF620">
        <v>1.6</v>
      </c>
      <c r="AG620">
        <v>100</v>
      </c>
      <c r="AH620" s="36">
        <v>1760</v>
      </c>
      <c r="AI620">
        <v>200</v>
      </c>
      <c r="AJ620" s="36">
        <v>1758</v>
      </c>
      <c r="AK620">
        <v>100</v>
      </c>
      <c r="AL620" s="2">
        <v>0.57430555555555551</v>
      </c>
      <c r="AM620" s="3">
        <v>46156</v>
      </c>
      <c r="AN620" t="s">
        <v>350</v>
      </c>
      <c r="AO620" t="s">
        <v>351</v>
      </c>
      <c r="AQ620" t="str">
        <f t="shared" si="9"/>
        <v/>
      </c>
    </row>
    <row r="621" spans="1:43">
      <c r="A621" s="8">
        <v>46178</v>
      </c>
      <c r="B621">
        <v>3953.73</v>
      </c>
      <c r="C621">
        <v>0.05</v>
      </c>
      <c r="D621">
        <v>66650</v>
      </c>
      <c r="E621">
        <v>-1.46</v>
      </c>
      <c r="F621" s="7">
        <v>4100</v>
      </c>
      <c r="G621" t="s">
        <v>43</v>
      </c>
      <c r="H621">
        <v>0</v>
      </c>
      <c r="I621" t="s">
        <v>314</v>
      </c>
      <c r="J621" t="s">
        <v>289</v>
      </c>
      <c r="K621" t="s">
        <v>290</v>
      </c>
      <c r="L621" s="36">
        <v>1843</v>
      </c>
      <c r="M621">
        <v>84</v>
      </c>
      <c r="N621" s="66">
        <v>4.7800000000000002E-2</v>
      </c>
      <c r="O621" s="36">
        <v>1759</v>
      </c>
      <c r="P621" s="66">
        <v>4.7699999999999999E-2</v>
      </c>
      <c r="Q621" s="36">
        <v>1730</v>
      </c>
      <c r="R621" s="36">
        <v>1854</v>
      </c>
      <c r="S621" s="36">
        <v>1696</v>
      </c>
      <c r="T621" s="66">
        <v>6.5299999999999997E-2</v>
      </c>
      <c r="U621" s="66">
        <v>2.5000000000000001E-2</v>
      </c>
      <c r="V621" s="66">
        <v>-5.8999999999999999E-3</v>
      </c>
      <c r="W621" s="66">
        <v>8.6599999999999996E-2</v>
      </c>
      <c r="X621" s="1">
        <v>107000</v>
      </c>
      <c r="Y621" s="1">
        <v>190621</v>
      </c>
      <c r="Z621" s="1">
        <v>11240</v>
      </c>
      <c r="AA621" t="s">
        <v>544</v>
      </c>
      <c r="AB621" t="s">
        <v>353</v>
      </c>
      <c r="AC621">
        <v>21.33</v>
      </c>
      <c r="AD621">
        <v>1.18</v>
      </c>
      <c r="AE621">
        <v>0</v>
      </c>
      <c r="AF621" t="s">
        <v>230</v>
      </c>
      <c r="AG621">
        <v>0</v>
      </c>
      <c r="AH621" s="36">
        <v>1846</v>
      </c>
      <c r="AI621">
        <v>100</v>
      </c>
      <c r="AJ621" s="36">
        <v>1841</v>
      </c>
      <c r="AK621">
        <v>100</v>
      </c>
      <c r="AL621" s="2">
        <v>0.625</v>
      </c>
      <c r="AM621" s="3">
        <v>46157</v>
      </c>
      <c r="AN621" t="s">
        <v>298</v>
      </c>
      <c r="AO621" t="s">
        <v>335</v>
      </c>
      <c r="AQ621" t="str">
        <f t="shared" si="9"/>
        <v/>
      </c>
    </row>
    <row r="622" spans="1:43">
      <c r="A622" s="8">
        <v>46178</v>
      </c>
      <c r="B622">
        <v>3953.73</v>
      </c>
      <c r="C622">
        <v>0.05</v>
      </c>
      <c r="D622">
        <v>66650</v>
      </c>
      <c r="E622">
        <v>-1.46</v>
      </c>
      <c r="F622" s="7">
        <v>4182</v>
      </c>
      <c r="G622" t="s">
        <v>44</v>
      </c>
      <c r="H622">
        <v>0</v>
      </c>
      <c r="I622" t="s">
        <v>288</v>
      </c>
      <c r="J622" t="s">
        <v>289</v>
      </c>
      <c r="K622" t="s">
        <v>290</v>
      </c>
      <c r="L622" s="36">
        <v>5191</v>
      </c>
      <c r="M622">
        <v>-86</v>
      </c>
      <c r="N622" s="66">
        <v>-1.6299999999999999E-2</v>
      </c>
      <c r="O622" s="36">
        <v>5277</v>
      </c>
      <c r="P622" s="66">
        <v>-1.6199999999999999E-2</v>
      </c>
      <c r="Q622" s="36">
        <v>4999</v>
      </c>
      <c r="R622" s="36">
        <v>5211</v>
      </c>
      <c r="S622" s="36">
        <v>4916</v>
      </c>
      <c r="T622" s="66">
        <v>3.8399999999999997E-2</v>
      </c>
      <c r="U622" s="66">
        <v>6.3E-3</v>
      </c>
      <c r="V622" s="66">
        <v>-3.8E-3</v>
      </c>
      <c r="W622" s="66">
        <v>5.5899999999999998E-2</v>
      </c>
      <c r="X622" s="1">
        <v>955800</v>
      </c>
      <c r="Y622" s="1">
        <v>4871533</v>
      </c>
      <c r="Z622" s="1">
        <v>1098865</v>
      </c>
      <c r="AA622" t="s">
        <v>545</v>
      </c>
      <c r="AB622" t="s">
        <v>355</v>
      </c>
      <c r="AC622">
        <v>22</v>
      </c>
      <c r="AD622">
        <v>1.56</v>
      </c>
      <c r="AE622">
        <v>2.12</v>
      </c>
      <c r="AF622" t="s">
        <v>230</v>
      </c>
      <c r="AG622" s="1">
        <v>17700</v>
      </c>
      <c r="AH622" s="36">
        <v>5191</v>
      </c>
      <c r="AI622">
        <v>100</v>
      </c>
      <c r="AJ622" s="36">
        <v>5189</v>
      </c>
      <c r="AK622">
        <v>800</v>
      </c>
      <c r="AL622" s="2">
        <v>0.62569444444444444</v>
      </c>
      <c r="AM622" s="3">
        <v>46155</v>
      </c>
      <c r="AN622" t="s">
        <v>298</v>
      </c>
      <c r="AO622" t="s">
        <v>335</v>
      </c>
      <c r="AQ622" t="str">
        <f t="shared" si="9"/>
        <v/>
      </c>
    </row>
    <row r="623" spans="1:43">
      <c r="A623" s="8">
        <v>46178</v>
      </c>
      <c r="B623">
        <v>3953.73</v>
      </c>
      <c r="C623">
        <v>0.05</v>
      </c>
      <c r="D623">
        <v>66650</v>
      </c>
      <c r="E623">
        <v>-1.46</v>
      </c>
      <c r="F623" s="7">
        <v>4188</v>
      </c>
      <c r="G623" t="s">
        <v>45</v>
      </c>
      <c r="H623">
        <v>0</v>
      </c>
      <c r="I623" t="s">
        <v>288</v>
      </c>
      <c r="J623" t="s">
        <v>289</v>
      </c>
      <c r="K623" t="s">
        <v>290</v>
      </c>
      <c r="L623" s="36">
        <v>1061</v>
      </c>
      <c r="M623">
        <v>-34</v>
      </c>
      <c r="N623" s="66">
        <v>-3.1099999999999999E-2</v>
      </c>
      <c r="O623" s="36">
        <v>1095</v>
      </c>
      <c r="P623" s="66">
        <v>-3.1E-2</v>
      </c>
      <c r="Q623" s="36">
        <v>1058</v>
      </c>
      <c r="R623" s="36">
        <v>1069.5</v>
      </c>
      <c r="S623" s="36">
        <v>1052</v>
      </c>
      <c r="T623" s="66">
        <v>2.8E-3</v>
      </c>
      <c r="U623" s="66">
        <v>-1.8E-3</v>
      </c>
      <c r="V623" s="66">
        <v>-7.9000000000000008E-3</v>
      </c>
      <c r="W623" s="66">
        <v>8.5000000000000006E-3</v>
      </c>
      <c r="X623" s="1">
        <v>3132300</v>
      </c>
      <c r="Y623" s="1">
        <v>3320986</v>
      </c>
      <c r="Z623" s="1">
        <v>1529396</v>
      </c>
      <c r="AA623" t="s">
        <v>356</v>
      </c>
      <c r="AB623" t="s">
        <v>357</v>
      </c>
      <c r="AC623">
        <v>12.12</v>
      </c>
      <c r="AD623">
        <v>0.81</v>
      </c>
      <c r="AE623">
        <v>3.02</v>
      </c>
      <c r="AF623" t="s">
        <v>230</v>
      </c>
      <c r="AG623" s="1">
        <v>331900</v>
      </c>
      <c r="AH623" s="36">
        <v>1061.5</v>
      </c>
      <c r="AI623" s="1">
        <v>4300</v>
      </c>
      <c r="AJ623" s="36">
        <v>1061</v>
      </c>
      <c r="AK623" s="1">
        <v>2900</v>
      </c>
      <c r="AL623" s="2">
        <v>0.62569444444444444</v>
      </c>
      <c r="AM623" s="3">
        <v>46155</v>
      </c>
      <c r="AN623" t="s">
        <v>298</v>
      </c>
      <c r="AO623" t="s">
        <v>335</v>
      </c>
      <c r="AQ623" t="str">
        <f t="shared" si="9"/>
        <v/>
      </c>
    </row>
    <row r="624" spans="1:43">
      <c r="A624" s="8">
        <v>46178</v>
      </c>
      <c r="B624">
        <v>3953.73</v>
      </c>
      <c r="C624">
        <v>0.05</v>
      </c>
      <c r="D624">
        <v>66650</v>
      </c>
      <c r="E624">
        <v>-1.46</v>
      </c>
      <c r="F624" s="7">
        <v>4220</v>
      </c>
      <c r="G624" t="s">
        <v>46</v>
      </c>
      <c r="H624">
        <v>0</v>
      </c>
      <c r="I624" t="s">
        <v>288</v>
      </c>
      <c r="J624" t="s">
        <v>289</v>
      </c>
      <c r="K624" t="s">
        <v>290</v>
      </c>
      <c r="L624" s="36">
        <v>1599</v>
      </c>
      <c r="M624">
        <v>25</v>
      </c>
      <c r="N624" s="66">
        <v>1.5900000000000001E-2</v>
      </c>
      <c r="O624" s="36">
        <v>1574</v>
      </c>
      <c r="P624" s="66">
        <v>1.5800000000000002E-2</v>
      </c>
      <c r="Q624" s="36">
        <v>1586</v>
      </c>
      <c r="R624" s="36">
        <v>1604</v>
      </c>
      <c r="S624" s="36">
        <v>1562</v>
      </c>
      <c r="T624" s="66">
        <v>8.0999999999999996E-3</v>
      </c>
      <c r="U624" s="66">
        <v>1.1999999999999999E-3</v>
      </c>
      <c r="V624" s="66">
        <v>-3.0999999999999999E-3</v>
      </c>
      <c r="W624" s="66">
        <v>2.3599999999999999E-2</v>
      </c>
      <c r="X624" s="1">
        <v>72900</v>
      </c>
      <c r="Y624" s="1">
        <v>115990</v>
      </c>
      <c r="Z624" s="1">
        <v>81988</v>
      </c>
      <c r="AA624" t="s">
        <v>358</v>
      </c>
      <c r="AB624" t="s">
        <v>578</v>
      </c>
      <c r="AC624">
        <v>11.18</v>
      </c>
      <c r="AD624">
        <v>1.1200000000000001</v>
      </c>
      <c r="AE624">
        <v>3.38</v>
      </c>
      <c r="AF624" t="s">
        <v>230</v>
      </c>
      <c r="AG624" s="1">
        <v>13900</v>
      </c>
      <c r="AH624" s="36">
        <v>1600</v>
      </c>
      <c r="AI624">
        <v>100</v>
      </c>
      <c r="AJ624" s="36">
        <v>1598</v>
      </c>
      <c r="AK624">
        <v>300</v>
      </c>
      <c r="AL624" s="2">
        <v>0.62569444444444444</v>
      </c>
      <c r="AN624" t="s">
        <v>298</v>
      </c>
      <c r="AO624" t="s">
        <v>335</v>
      </c>
      <c r="AQ624" t="str">
        <f t="shared" si="9"/>
        <v/>
      </c>
    </row>
    <row r="625" spans="1:43">
      <c r="A625" s="8">
        <v>46178</v>
      </c>
      <c r="B625">
        <v>3953.73</v>
      </c>
      <c r="C625">
        <v>0.05</v>
      </c>
      <c r="D625">
        <v>66650</v>
      </c>
      <c r="E625">
        <v>-1.46</v>
      </c>
      <c r="F625" s="7">
        <v>4334</v>
      </c>
      <c r="G625" t="s">
        <v>47</v>
      </c>
      <c r="H625">
        <v>0</v>
      </c>
      <c r="I625" t="s">
        <v>314</v>
      </c>
      <c r="J625" t="s">
        <v>323</v>
      </c>
      <c r="K625" t="s">
        <v>290</v>
      </c>
      <c r="L625">
        <v>393</v>
      </c>
      <c r="M625">
        <v>0</v>
      </c>
      <c r="N625" s="66">
        <v>0</v>
      </c>
      <c r="O625">
        <v>393</v>
      </c>
      <c r="P625" s="66">
        <v>0</v>
      </c>
      <c r="Q625">
        <v>396</v>
      </c>
      <c r="R625">
        <v>396</v>
      </c>
      <c r="S625">
        <v>389</v>
      </c>
      <c r="T625" s="66">
        <v>-7.4999999999999997E-3</v>
      </c>
      <c r="U625" s="66">
        <v>2.5000000000000001E-3</v>
      </c>
      <c r="V625" s="66">
        <v>-7.4999999999999997E-3</v>
      </c>
      <c r="W625" s="66">
        <v>1.0200000000000001E-2</v>
      </c>
      <c r="X625" s="1">
        <v>22400</v>
      </c>
      <c r="Y625" s="1">
        <v>8777</v>
      </c>
      <c r="Z625" s="1">
        <v>4360</v>
      </c>
      <c r="AA625" t="s">
        <v>360</v>
      </c>
      <c r="AB625" t="s">
        <v>361</v>
      </c>
      <c r="AC625">
        <v>11.8</v>
      </c>
      <c r="AD625">
        <v>1.29</v>
      </c>
      <c r="AE625">
        <v>2.54</v>
      </c>
      <c r="AF625">
        <v>0.1</v>
      </c>
      <c r="AG625">
        <v>300</v>
      </c>
      <c r="AH625">
        <v>393</v>
      </c>
      <c r="AI625">
        <v>400</v>
      </c>
      <c r="AJ625">
        <v>390</v>
      </c>
      <c r="AK625" s="1">
        <v>1100</v>
      </c>
      <c r="AL625" s="2">
        <v>0.60763888888888884</v>
      </c>
      <c r="AM625" s="3">
        <v>46183</v>
      </c>
      <c r="AN625" t="s">
        <v>306</v>
      </c>
      <c r="AO625" t="s">
        <v>351</v>
      </c>
      <c r="AQ625" t="str">
        <f t="shared" si="9"/>
        <v/>
      </c>
    </row>
    <row r="626" spans="1:43">
      <c r="A626" s="8">
        <v>46178</v>
      </c>
      <c r="B626">
        <v>3953.73</v>
      </c>
      <c r="C626">
        <v>0.05</v>
      </c>
      <c r="D626">
        <v>66650</v>
      </c>
      <c r="E626">
        <v>-1.46</v>
      </c>
      <c r="F626" s="7">
        <v>4523</v>
      </c>
      <c r="G626" t="s">
        <v>48</v>
      </c>
      <c r="H626">
        <v>0</v>
      </c>
      <c r="I626" t="s">
        <v>288</v>
      </c>
      <c r="J626" t="s">
        <v>289</v>
      </c>
      <c r="K626" t="s">
        <v>290</v>
      </c>
      <c r="L626" s="36">
        <v>3783</v>
      </c>
      <c r="M626">
        <v>-32</v>
      </c>
      <c r="N626" s="66">
        <v>-8.3999999999999995E-3</v>
      </c>
      <c r="O626" s="36">
        <v>3815</v>
      </c>
      <c r="P626" s="66">
        <v>-8.3000000000000001E-3</v>
      </c>
      <c r="Q626" s="36">
        <v>3850</v>
      </c>
      <c r="R626" s="36">
        <v>3856</v>
      </c>
      <c r="S626" s="36">
        <v>3768</v>
      </c>
      <c r="T626" s="66">
        <v>-1.7399999999999999E-2</v>
      </c>
      <c r="U626" s="66">
        <v>-1.2999999999999999E-3</v>
      </c>
      <c r="V626" s="66">
        <v>-1.89E-2</v>
      </c>
      <c r="W626" s="66">
        <v>3.8999999999999998E-3</v>
      </c>
      <c r="X626" s="1">
        <v>1092500</v>
      </c>
      <c r="Y626" s="1">
        <v>4152717</v>
      </c>
      <c r="Z626" s="1">
        <v>1103308</v>
      </c>
      <c r="AA626" t="s">
        <v>362</v>
      </c>
      <c r="AB626" t="s">
        <v>579</v>
      </c>
      <c r="AC626">
        <v>20.420000000000002</v>
      </c>
      <c r="AD626">
        <v>1.18</v>
      </c>
      <c r="AE626">
        <v>4.2300000000000004</v>
      </c>
      <c r="AF626" t="s">
        <v>230</v>
      </c>
      <c r="AG626" s="1">
        <v>107800</v>
      </c>
      <c r="AH626" s="36">
        <v>3784</v>
      </c>
      <c r="AI626">
        <v>400</v>
      </c>
      <c r="AJ626" s="36">
        <v>3783</v>
      </c>
      <c r="AK626">
        <v>500</v>
      </c>
      <c r="AL626" s="2">
        <v>0.62569444444444444</v>
      </c>
      <c r="AM626" s="3">
        <v>46157</v>
      </c>
      <c r="AN626" t="s">
        <v>298</v>
      </c>
      <c r="AO626" t="s">
        <v>364</v>
      </c>
      <c r="AQ626" t="str">
        <f t="shared" si="9"/>
        <v/>
      </c>
    </row>
    <row r="627" spans="1:43">
      <c r="A627" s="8">
        <v>46178</v>
      </c>
      <c r="B627">
        <v>3953.73</v>
      </c>
      <c r="C627">
        <v>0.05</v>
      </c>
      <c r="D627">
        <v>66650</v>
      </c>
      <c r="E627">
        <v>-1.46</v>
      </c>
      <c r="F627" s="7">
        <v>4528</v>
      </c>
      <c r="G627" t="s">
        <v>49</v>
      </c>
      <c r="H627">
        <v>0</v>
      </c>
      <c r="I627" t="s">
        <v>288</v>
      </c>
      <c r="J627" t="s">
        <v>289</v>
      </c>
      <c r="K627" t="s">
        <v>290</v>
      </c>
      <c r="L627" s="36">
        <v>2233.5</v>
      </c>
      <c r="M627">
        <v>38</v>
      </c>
      <c r="N627" s="66">
        <v>1.7299999999999999E-2</v>
      </c>
      <c r="O627" s="36">
        <v>2195.5</v>
      </c>
      <c r="P627" s="66">
        <v>1.7299999999999999E-2</v>
      </c>
      <c r="Q627" s="36">
        <v>2207</v>
      </c>
      <c r="R627" s="36">
        <v>2234</v>
      </c>
      <c r="S627" s="36">
        <v>2186.5</v>
      </c>
      <c r="T627" s="66">
        <v>1.2E-2</v>
      </c>
      <c r="U627" s="66">
        <v>1.0999999999999999E-2</v>
      </c>
      <c r="V627" s="66">
        <v>-2.0000000000000001E-4</v>
      </c>
      <c r="W627" s="66">
        <v>2.1399999999999999E-2</v>
      </c>
      <c r="X627" s="1">
        <v>942600</v>
      </c>
      <c r="Y627" s="1">
        <v>2083855</v>
      </c>
      <c r="Z627" s="1">
        <v>1113830</v>
      </c>
      <c r="AA627" t="s">
        <v>365</v>
      </c>
      <c r="AB627" t="s">
        <v>580</v>
      </c>
      <c r="AC627">
        <v>14.78</v>
      </c>
      <c r="AD627">
        <v>1.23</v>
      </c>
      <c r="AE627">
        <v>3.58</v>
      </c>
      <c r="AF627" t="s">
        <v>230</v>
      </c>
      <c r="AG627" s="1">
        <v>75100</v>
      </c>
      <c r="AH627" s="36">
        <v>2234</v>
      </c>
      <c r="AI627" s="1">
        <v>1300</v>
      </c>
      <c r="AJ627" s="36">
        <v>2233.5</v>
      </c>
      <c r="AK627">
        <v>200</v>
      </c>
      <c r="AL627" s="2">
        <v>0.62569444444444444</v>
      </c>
      <c r="AM627" s="3">
        <v>46150</v>
      </c>
      <c r="AN627" t="s">
        <v>298</v>
      </c>
      <c r="AO627" t="s">
        <v>364</v>
      </c>
      <c r="AQ627" t="str">
        <f t="shared" si="9"/>
        <v/>
      </c>
    </row>
    <row r="628" spans="1:43">
      <c r="A628" s="8">
        <v>46178</v>
      </c>
      <c r="B628">
        <v>3953.73</v>
      </c>
      <c r="C628">
        <v>0.05</v>
      </c>
      <c r="D628">
        <v>66650</v>
      </c>
      <c r="E628">
        <v>-1.46</v>
      </c>
      <c r="F628" s="7">
        <v>4661</v>
      </c>
      <c r="G628" t="s">
        <v>50</v>
      </c>
      <c r="H628">
        <v>0</v>
      </c>
      <c r="I628" t="s">
        <v>288</v>
      </c>
      <c r="J628" t="s">
        <v>289</v>
      </c>
      <c r="K628" t="s">
        <v>290</v>
      </c>
      <c r="L628" s="36">
        <v>2192</v>
      </c>
      <c r="M628">
        <v>8</v>
      </c>
      <c r="N628" s="66">
        <v>3.7000000000000002E-3</v>
      </c>
      <c r="O628" s="36">
        <v>2184</v>
      </c>
      <c r="P628" s="66">
        <v>3.5999999999999999E-3</v>
      </c>
      <c r="Q628" s="36">
        <v>2205</v>
      </c>
      <c r="R628" s="36">
        <v>2227.5</v>
      </c>
      <c r="S628" s="36">
        <v>2188</v>
      </c>
      <c r="T628" s="66">
        <v>-5.7999999999999996E-3</v>
      </c>
      <c r="U628" s="66">
        <v>-8.0999999999999996E-3</v>
      </c>
      <c r="V628" s="66">
        <v>-1.5900000000000001E-2</v>
      </c>
      <c r="W628" s="66">
        <v>1.8E-3</v>
      </c>
      <c r="X628" s="1">
        <v>2549100</v>
      </c>
      <c r="Y628" s="1">
        <v>5630593</v>
      </c>
      <c r="Z628" s="1">
        <v>3946588</v>
      </c>
      <c r="AA628" t="s">
        <v>367</v>
      </c>
      <c r="AB628" t="s">
        <v>368</v>
      </c>
      <c r="AC628">
        <v>30.7</v>
      </c>
      <c r="AD628">
        <v>3.26</v>
      </c>
      <c r="AE628">
        <v>0.73</v>
      </c>
      <c r="AF628" t="s">
        <v>230</v>
      </c>
      <c r="AG628" s="1">
        <v>447100</v>
      </c>
      <c r="AH628" s="36">
        <v>2192.5</v>
      </c>
      <c r="AI628">
        <v>900</v>
      </c>
      <c r="AJ628" s="36">
        <v>2192</v>
      </c>
      <c r="AK628">
        <v>500</v>
      </c>
      <c r="AL628" s="2">
        <v>0.62569444444444444</v>
      </c>
      <c r="AN628" t="s">
        <v>298</v>
      </c>
      <c r="AO628" t="s">
        <v>313</v>
      </c>
      <c r="AQ628" t="str">
        <f t="shared" si="9"/>
        <v/>
      </c>
    </row>
    <row r="629" spans="1:43">
      <c r="A629" s="8">
        <v>46178</v>
      </c>
      <c r="B629">
        <v>3953.73</v>
      </c>
      <c r="C629">
        <v>0.05</v>
      </c>
      <c r="D629">
        <v>66650</v>
      </c>
      <c r="E629">
        <v>-1.46</v>
      </c>
      <c r="F629" s="7">
        <v>5020</v>
      </c>
      <c r="G629" t="s">
        <v>51</v>
      </c>
      <c r="H629">
        <v>0</v>
      </c>
      <c r="I629" t="s">
        <v>288</v>
      </c>
      <c r="J629" t="s">
        <v>289</v>
      </c>
      <c r="K629" t="s">
        <v>290</v>
      </c>
      <c r="L629" s="36">
        <v>1276</v>
      </c>
      <c r="M629">
        <v>-11</v>
      </c>
      <c r="N629" s="66">
        <v>-8.5000000000000006E-3</v>
      </c>
      <c r="O629" s="36">
        <v>1287</v>
      </c>
      <c r="P629" s="66">
        <v>-8.5000000000000006E-3</v>
      </c>
      <c r="Q629" s="36">
        <v>1299</v>
      </c>
      <c r="R629" s="36">
        <v>1305</v>
      </c>
      <c r="S629" s="36">
        <v>1271.5</v>
      </c>
      <c r="T629" s="66">
        <v>-1.77E-2</v>
      </c>
      <c r="U629" s="66">
        <v>-5.4000000000000003E-3</v>
      </c>
      <c r="V629" s="66">
        <v>-2.2200000000000001E-2</v>
      </c>
      <c r="W629" s="66">
        <v>3.5000000000000001E-3</v>
      </c>
      <c r="X629" s="1">
        <v>4558200</v>
      </c>
      <c r="Y629" s="1">
        <v>5854926</v>
      </c>
      <c r="Z629" s="1">
        <v>3453834</v>
      </c>
      <c r="AA629" t="s">
        <v>369</v>
      </c>
      <c r="AB629" t="s">
        <v>370</v>
      </c>
      <c r="AC629">
        <v>8.24</v>
      </c>
      <c r="AD629">
        <v>1.01</v>
      </c>
      <c r="AE629">
        <v>2.66</v>
      </c>
      <c r="AF629" t="s">
        <v>230</v>
      </c>
      <c r="AG629" s="1">
        <v>381900</v>
      </c>
      <c r="AH629" s="36">
        <v>1276</v>
      </c>
      <c r="AI629" s="1">
        <v>5700</v>
      </c>
      <c r="AJ629" s="36">
        <v>1275.5</v>
      </c>
      <c r="AK629" s="1">
        <v>2600</v>
      </c>
      <c r="AL629" s="2">
        <v>0.62569444444444444</v>
      </c>
      <c r="AM629" s="3">
        <v>46156</v>
      </c>
      <c r="AN629" t="s">
        <v>298</v>
      </c>
      <c r="AO629" t="s">
        <v>371</v>
      </c>
      <c r="AQ629" t="str">
        <f t="shared" si="9"/>
        <v/>
      </c>
    </row>
    <row r="630" spans="1:43">
      <c r="A630" s="8">
        <v>46178</v>
      </c>
      <c r="B630">
        <v>3953.73</v>
      </c>
      <c r="C630">
        <v>0.05</v>
      </c>
      <c r="D630">
        <v>66650</v>
      </c>
      <c r="E630">
        <v>-1.46</v>
      </c>
      <c r="F630" s="7">
        <v>5201</v>
      </c>
      <c r="G630" t="s">
        <v>52</v>
      </c>
      <c r="H630">
        <v>0</v>
      </c>
      <c r="I630" t="s">
        <v>288</v>
      </c>
      <c r="J630" t="s">
        <v>289</v>
      </c>
      <c r="K630" t="s">
        <v>295</v>
      </c>
      <c r="L630" s="36">
        <v>7753</v>
      </c>
      <c r="M630">
        <v>-364</v>
      </c>
      <c r="N630" s="66">
        <v>-4.48E-2</v>
      </c>
      <c r="O630" s="36">
        <v>8117</v>
      </c>
      <c r="P630" s="66">
        <v>-4.48E-2</v>
      </c>
      <c r="Q630" s="36">
        <v>8000</v>
      </c>
      <c r="R630" s="36">
        <v>8069</v>
      </c>
      <c r="S630" s="36">
        <v>7659</v>
      </c>
      <c r="T630" s="66">
        <v>-3.0800000000000001E-2</v>
      </c>
      <c r="U630" s="66">
        <v>-7.1999999999999998E-3</v>
      </c>
      <c r="V630" s="66">
        <v>-3.9100000000000003E-2</v>
      </c>
      <c r="W630" s="66">
        <v>1.2200000000000001E-2</v>
      </c>
      <c r="X630" s="1">
        <v>1831700</v>
      </c>
      <c r="Y630" s="1">
        <v>14286183</v>
      </c>
      <c r="Z630" s="1">
        <v>1685771</v>
      </c>
      <c r="AA630" t="s">
        <v>581</v>
      </c>
      <c r="AB630" t="s">
        <v>373</v>
      </c>
      <c r="AC630">
        <v>21.38</v>
      </c>
      <c r="AD630">
        <v>1.1000000000000001</v>
      </c>
      <c r="AE630">
        <v>2.71</v>
      </c>
      <c r="AF630" t="s">
        <v>230</v>
      </c>
      <c r="AG630" s="1">
        <v>87700</v>
      </c>
      <c r="AH630" s="36">
        <v>7754</v>
      </c>
      <c r="AI630">
        <v>400</v>
      </c>
      <c r="AJ630" s="36">
        <v>7752</v>
      </c>
      <c r="AK630">
        <v>100</v>
      </c>
      <c r="AL630" s="2">
        <v>0.62569444444444444</v>
      </c>
      <c r="AM630" s="3">
        <v>46154</v>
      </c>
      <c r="AN630" t="s">
        <v>293</v>
      </c>
      <c r="AO630" t="s">
        <v>341</v>
      </c>
      <c r="AQ630" t="str">
        <f t="shared" si="9"/>
        <v/>
      </c>
    </row>
    <row r="631" spans="1:43">
      <c r="A631" s="8">
        <v>46178</v>
      </c>
      <c r="B631">
        <v>3953.73</v>
      </c>
      <c r="C631">
        <v>0.05</v>
      </c>
      <c r="D631">
        <v>66650</v>
      </c>
      <c r="E631">
        <v>-1.46</v>
      </c>
      <c r="F631" s="7">
        <v>5302</v>
      </c>
      <c r="G631" t="s">
        <v>53</v>
      </c>
      <c r="H631">
        <v>0</v>
      </c>
      <c r="I631" t="s">
        <v>288</v>
      </c>
      <c r="J631" t="s">
        <v>289</v>
      </c>
      <c r="K631" t="s">
        <v>290</v>
      </c>
      <c r="L631" s="36">
        <v>4790</v>
      </c>
      <c r="M631">
        <v>55</v>
      </c>
      <c r="N631" s="66">
        <v>1.1599999999999999E-2</v>
      </c>
      <c r="O631" s="36">
        <v>4735</v>
      </c>
      <c r="P631" s="66">
        <v>1.1599999999999999E-2</v>
      </c>
      <c r="Q631" s="36">
        <v>4750</v>
      </c>
      <c r="R631" s="36">
        <v>4800</v>
      </c>
      <c r="S631" s="36">
        <v>4715</v>
      </c>
      <c r="T631" s="66">
        <v>8.3999999999999995E-3</v>
      </c>
      <c r="U631" s="66">
        <v>5.1999999999999998E-3</v>
      </c>
      <c r="V631" s="66">
        <v>-2E-3</v>
      </c>
      <c r="W631" s="66">
        <v>1.5900000000000001E-2</v>
      </c>
      <c r="X631" s="1">
        <v>45800</v>
      </c>
      <c r="Y631" s="1">
        <v>218814</v>
      </c>
      <c r="Z631" s="1">
        <v>56677</v>
      </c>
      <c r="AA631" t="s">
        <v>374</v>
      </c>
      <c r="AB631" t="s">
        <v>375</v>
      </c>
      <c r="AC631">
        <v>19.48</v>
      </c>
      <c r="AD631">
        <v>0.97</v>
      </c>
      <c r="AE631">
        <v>4.18</v>
      </c>
      <c r="AF631" t="s">
        <v>230</v>
      </c>
      <c r="AG631" s="1">
        <v>14700</v>
      </c>
      <c r="AH631" s="36">
        <v>4795</v>
      </c>
      <c r="AI631">
        <v>100</v>
      </c>
      <c r="AJ631" s="36">
        <v>4790</v>
      </c>
      <c r="AK631">
        <v>200</v>
      </c>
      <c r="AL631" s="2">
        <v>0.625</v>
      </c>
      <c r="AM631" s="3">
        <v>46150</v>
      </c>
      <c r="AN631" t="s">
        <v>293</v>
      </c>
      <c r="AO631" t="s">
        <v>341</v>
      </c>
      <c r="AQ631" t="str">
        <f t="shared" si="9"/>
        <v/>
      </c>
    </row>
    <row r="632" spans="1:43">
      <c r="A632" s="8">
        <v>46178</v>
      </c>
      <c r="B632">
        <v>3953.73</v>
      </c>
      <c r="C632">
        <v>0.05</v>
      </c>
      <c r="D632">
        <v>66650</v>
      </c>
      <c r="E632">
        <v>-1.46</v>
      </c>
      <c r="F632" s="7">
        <v>5310</v>
      </c>
      <c r="G632" t="s">
        <v>54</v>
      </c>
      <c r="H632">
        <v>0</v>
      </c>
      <c r="I632" t="s">
        <v>288</v>
      </c>
      <c r="J632" t="s">
        <v>289</v>
      </c>
      <c r="K632" t="s">
        <v>290</v>
      </c>
      <c r="L632" s="36">
        <v>8750</v>
      </c>
      <c r="M632">
        <v>640</v>
      </c>
      <c r="N632" s="66">
        <v>7.8899999999999998E-2</v>
      </c>
      <c r="O632" s="36">
        <v>8110</v>
      </c>
      <c r="P632" s="66">
        <v>7.8899999999999998E-2</v>
      </c>
      <c r="Q632" s="36">
        <v>8360</v>
      </c>
      <c r="R632" s="36">
        <v>8860</v>
      </c>
      <c r="S632" s="36">
        <v>8080</v>
      </c>
      <c r="T632" s="66">
        <v>4.6600000000000003E-2</v>
      </c>
      <c r="U632" s="66">
        <v>3.4200000000000001E-2</v>
      </c>
      <c r="V632" s="66">
        <v>-1.24E-2</v>
      </c>
      <c r="W632" s="66">
        <v>8.2900000000000001E-2</v>
      </c>
      <c r="X632" s="1">
        <v>348300</v>
      </c>
      <c r="Y632" s="1">
        <v>2971657</v>
      </c>
      <c r="Z632" s="1">
        <v>183685</v>
      </c>
      <c r="AA632" t="s">
        <v>602</v>
      </c>
      <c r="AB632" t="s">
        <v>377</v>
      </c>
      <c r="AC632">
        <v>37.450000000000003</v>
      </c>
      <c r="AD632">
        <v>1.88</v>
      </c>
      <c r="AE632">
        <v>1.66</v>
      </c>
      <c r="AF632" t="s">
        <v>230</v>
      </c>
      <c r="AG632" s="1">
        <v>1400</v>
      </c>
      <c r="AH632" s="36">
        <v>8760</v>
      </c>
      <c r="AI632">
        <v>400</v>
      </c>
      <c r="AJ632" s="36">
        <v>8750</v>
      </c>
      <c r="AK632">
        <v>400</v>
      </c>
      <c r="AL632" s="2">
        <v>0.625</v>
      </c>
      <c r="AM632" s="3">
        <v>46153</v>
      </c>
      <c r="AN632" t="s">
        <v>293</v>
      </c>
      <c r="AO632" t="s">
        <v>341</v>
      </c>
      <c r="AQ632" t="str">
        <f t="shared" si="9"/>
        <v/>
      </c>
    </row>
    <row r="633" spans="1:43">
      <c r="A633" s="8">
        <v>46178</v>
      </c>
      <c r="B633">
        <v>3953.73</v>
      </c>
      <c r="C633">
        <v>0.05</v>
      </c>
      <c r="D633">
        <v>66650</v>
      </c>
      <c r="E633">
        <v>-1.46</v>
      </c>
      <c r="F633" s="7">
        <v>5334</v>
      </c>
      <c r="G633" t="s">
        <v>55</v>
      </c>
      <c r="H633">
        <v>0</v>
      </c>
      <c r="I633" t="s">
        <v>288</v>
      </c>
      <c r="J633" t="s">
        <v>289</v>
      </c>
      <c r="K633" t="s">
        <v>290</v>
      </c>
      <c r="L633" s="36">
        <v>10215</v>
      </c>
      <c r="M633">
        <v>-10</v>
      </c>
      <c r="N633" s="66">
        <v>-1E-3</v>
      </c>
      <c r="O633" s="36">
        <v>10225</v>
      </c>
      <c r="P633" s="66">
        <v>-8.9999999999999998E-4</v>
      </c>
      <c r="Q633" s="36">
        <v>10185</v>
      </c>
      <c r="R633" s="36">
        <v>10255</v>
      </c>
      <c r="S633" s="36">
        <v>9930</v>
      </c>
      <c r="T633" s="66">
        <v>2.8999999999999998E-3</v>
      </c>
      <c r="U633" s="66">
        <v>8.8000000000000005E-3</v>
      </c>
      <c r="V633" s="66">
        <v>-3.8999999999999998E-3</v>
      </c>
      <c r="W633" s="66">
        <v>2.87E-2</v>
      </c>
      <c r="X633" s="1">
        <v>632900</v>
      </c>
      <c r="Y633" s="1">
        <v>6395454</v>
      </c>
      <c r="Z633" s="1">
        <v>2035315</v>
      </c>
      <c r="AA633" t="s">
        <v>558</v>
      </c>
      <c r="AB633" t="s">
        <v>379</v>
      </c>
      <c r="AC633">
        <v>19</v>
      </c>
      <c r="AD633">
        <v>2.61</v>
      </c>
      <c r="AE633">
        <v>2.06</v>
      </c>
      <c r="AF633" t="s">
        <v>230</v>
      </c>
      <c r="AG633" s="1">
        <v>27200</v>
      </c>
      <c r="AH633" s="36">
        <v>10215</v>
      </c>
      <c r="AI633">
        <v>100</v>
      </c>
      <c r="AJ633" s="36">
        <v>10210</v>
      </c>
      <c r="AK633" s="1">
        <v>1100</v>
      </c>
      <c r="AL633" s="2">
        <v>0.625</v>
      </c>
      <c r="AN633" t="s">
        <v>298</v>
      </c>
      <c r="AO633" t="s">
        <v>341</v>
      </c>
      <c r="AQ633" t="str">
        <f t="shared" si="9"/>
        <v/>
      </c>
    </row>
    <row r="634" spans="1:43">
      <c r="A634" s="8">
        <v>46178</v>
      </c>
      <c r="B634">
        <v>3953.73</v>
      </c>
      <c r="C634">
        <v>0.05</v>
      </c>
      <c r="D634">
        <v>66650</v>
      </c>
      <c r="E634">
        <v>-1.46</v>
      </c>
      <c r="F634" s="7">
        <v>5706</v>
      </c>
      <c r="G634" t="s">
        <v>56</v>
      </c>
      <c r="H634">
        <v>0</v>
      </c>
      <c r="I634" t="s">
        <v>288</v>
      </c>
      <c r="J634" t="s">
        <v>289</v>
      </c>
      <c r="K634" t="s">
        <v>295</v>
      </c>
      <c r="L634" s="36">
        <v>44860</v>
      </c>
      <c r="M634" s="36">
        <v>-1190</v>
      </c>
      <c r="N634" s="66">
        <v>-2.58E-2</v>
      </c>
      <c r="O634" s="36">
        <v>46050</v>
      </c>
      <c r="P634" s="66">
        <v>-2.58E-2</v>
      </c>
      <c r="Q634" s="36">
        <v>44010</v>
      </c>
      <c r="R634" s="36">
        <v>45130</v>
      </c>
      <c r="S634" s="36">
        <v>42530</v>
      </c>
      <c r="T634" s="66">
        <v>1.9300000000000001E-2</v>
      </c>
      <c r="U634" s="66">
        <v>3.8E-3</v>
      </c>
      <c r="V634" s="66">
        <v>-5.8999999999999999E-3</v>
      </c>
      <c r="W634" s="66">
        <v>5.4699999999999999E-2</v>
      </c>
      <c r="X634" s="1">
        <v>1480500</v>
      </c>
      <c r="Y634" s="1">
        <v>65243430</v>
      </c>
      <c r="Z634" s="1">
        <v>2575656</v>
      </c>
      <c r="AA634" t="s">
        <v>521</v>
      </c>
      <c r="AB634" t="s">
        <v>381</v>
      </c>
      <c r="AC634">
        <v>34.22</v>
      </c>
      <c r="AD634">
        <v>6.22</v>
      </c>
      <c r="AE634">
        <v>0.62</v>
      </c>
      <c r="AF634" t="s">
        <v>230</v>
      </c>
      <c r="AG634" s="1">
        <v>18600</v>
      </c>
      <c r="AH634" s="36">
        <v>44880</v>
      </c>
      <c r="AI634">
        <v>500</v>
      </c>
      <c r="AJ634" s="36">
        <v>44840</v>
      </c>
      <c r="AK634">
        <v>300</v>
      </c>
      <c r="AL634" s="2">
        <v>0.62569444444444444</v>
      </c>
      <c r="AM634" s="3">
        <v>46155</v>
      </c>
      <c r="AN634" t="s">
        <v>298</v>
      </c>
      <c r="AO634" t="s">
        <v>382</v>
      </c>
      <c r="AQ634" t="str">
        <f t="shared" si="9"/>
        <v/>
      </c>
    </row>
    <row r="635" spans="1:43">
      <c r="A635" s="8">
        <v>46178</v>
      </c>
      <c r="B635">
        <v>3953.73</v>
      </c>
      <c r="C635">
        <v>0.05</v>
      </c>
      <c r="D635">
        <v>66650</v>
      </c>
      <c r="E635">
        <v>-1.46</v>
      </c>
      <c r="F635" s="7">
        <v>5711</v>
      </c>
      <c r="G635" t="s">
        <v>57</v>
      </c>
      <c r="H635">
        <v>0</v>
      </c>
      <c r="I635" t="s">
        <v>288</v>
      </c>
      <c r="J635" t="s">
        <v>289</v>
      </c>
      <c r="K635" t="s">
        <v>295</v>
      </c>
      <c r="L635" s="36">
        <v>4882</v>
      </c>
      <c r="M635">
        <v>-91</v>
      </c>
      <c r="N635" s="66">
        <v>-1.83E-2</v>
      </c>
      <c r="O635" s="36">
        <v>4973</v>
      </c>
      <c r="P635" s="66">
        <v>-1.8200000000000001E-2</v>
      </c>
      <c r="Q635" s="36">
        <v>4931</v>
      </c>
      <c r="R635" s="36">
        <v>4957</v>
      </c>
      <c r="S635" s="36">
        <v>4850</v>
      </c>
      <c r="T635" s="66">
        <v>-9.9000000000000008E-3</v>
      </c>
      <c r="U635" s="66">
        <v>-1.2699999999999999E-2</v>
      </c>
      <c r="V635" s="66">
        <v>-1.5100000000000001E-2</v>
      </c>
      <c r="W635" s="66">
        <v>6.4999999999999997E-3</v>
      </c>
      <c r="X635" s="1">
        <v>536300</v>
      </c>
      <c r="Y635" s="1">
        <v>2633222</v>
      </c>
      <c r="Z635" s="1">
        <v>641931</v>
      </c>
      <c r="AA635" t="s">
        <v>383</v>
      </c>
      <c r="AB635" t="s">
        <v>384</v>
      </c>
      <c r="AC635">
        <v>13.01</v>
      </c>
      <c r="AD635">
        <v>0.86</v>
      </c>
      <c r="AE635">
        <v>2.38</v>
      </c>
      <c r="AF635" t="s">
        <v>230</v>
      </c>
      <c r="AG635" s="1">
        <v>20900</v>
      </c>
      <c r="AH635" s="36">
        <v>4884</v>
      </c>
      <c r="AI635">
        <v>500</v>
      </c>
      <c r="AJ635" s="36">
        <v>4882</v>
      </c>
      <c r="AK635">
        <v>100</v>
      </c>
      <c r="AL635" s="2">
        <v>0.62569444444444444</v>
      </c>
      <c r="AM635" s="3">
        <v>46155</v>
      </c>
      <c r="AN635" t="s">
        <v>298</v>
      </c>
      <c r="AO635" t="s">
        <v>382</v>
      </c>
      <c r="AQ635" t="str">
        <f t="shared" si="9"/>
        <v/>
      </c>
    </row>
    <row r="636" spans="1:43">
      <c r="A636" s="8">
        <v>46178</v>
      </c>
      <c r="B636">
        <v>3953.73</v>
      </c>
      <c r="C636">
        <v>0.05</v>
      </c>
      <c r="D636">
        <v>66650</v>
      </c>
      <c r="E636">
        <v>-1.46</v>
      </c>
      <c r="F636" s="7">
        <v>5713</v>
      </c>
      <c r="G636" t="s">
        <v>58</v>
      </c>
      <c r="H636">
        <v>0</v>
      </c>
      <c r="I636" t="s">
        <v>288</v>
      </c>
      <c r="J636" t="s">
        <v>289</v>
      </c>
      <c r="K636" t="s">
        <v>295</v>
      </c>
      <c r="L636" s="36">
        <v>8543</v>
      </c>
      <c r="M636">
        <v>-111</v>
      </c>
      <c r="N636" s="66">
        <v>-1.2800000000000001E-2</v>
      </c>
      <c r="O636" s="36">
        <v>8654</v>
      </c>
      <c r="P636" s="66">
        <v>-1.2800000000000001E-2</v>
      </c>
      <c r="Q636" s="36">
        <v>8690</v>
      </c>
      <c r="R636" s="36">
        <v>8792</v>
      </c>
      <c r="S636" s="36">
        <v>8509</v>
      </c>
      <c r="T636" s="66">
        <v>-1.6899999999999998E-2</v>
      </c>
      <c r="U636" s="66">
        <v>-1.7500000000000002E-2</v>
      </c>
      <c r="V636" s="66">
        <v>-2.8299999999999999E-2</v>
      </c>
      <c r="W636" s="66">
        <v>3.8999999999999998E-3</v>
      </c>
      <c r="X636" s="1">
        <v>2045600</v>
      </c>
      <c r="Y636" s="1">
        <v>17629206</v>
      </c>
      <c r="Z636" s="1">
        <v>2484424</v>
      </c>
      <c r="AA636" t="s">
        <v>385</v>
      </c>
      <c r="AB636" t="s">
        <v>386</v>
      </c>
      <c r="AC636">
        <v>15.29</v>
      </c>
      <c r="AD636">
        <v>1.1100000000000001</v>
      </c>
      <c r="AE636">
        <v>2.42</v>
      </c>
      <c r="AF636" t="s">
        <v>230</v>
      </c>
      <c r="AG636" s="1">
        <v>57300</v>
      </c>
      <c r="AH636" s="36">
        <v>8542</v>
      </c>
      <c r="AI636">
        <v>100</v>
      </c>
      <c r="AJ636" s="36">
        <v>8540</v>
      </c>
      <c r="AK636">
        <v>300</v>
      </c>
      <c r="AL636" s="2">
        <v>0.62569444444444444</v>
      </c>
      <c r="AM636" s="3">
        <v>46153</v>
      </c>
      <c r="AN636" t="s">
        <v>298</v>
      </c>
      <c r="AO636" t="s">
        <v>382</v>
      </c>
      <c r="AQ636" t="str">
        <f t="shared" si="9"/>
        <v/>
      </c>
    </row>
    <row r="637" spans="1:43">
      <c r="A637" s="8">
        <v>46178</v>
      </c>
      <c r="B637">
        <v>3953.73</v>
      </c>
      <c r="C637">
        <v>0.05</v>
      </c>
      <c r="D637">
        <v>66650</v>
      </c>
      <c r="E637">
        <v>-1.46</v>
      </c>
      <c r="F637" s="7">
        <v>5802</v>
      </c>
      <c r="G637" t="s">
        <v>59</v>
      </c>
      <c r="H637">
        <v>0</v>
      </c>
      <c r="I637" t="s">
        <v>288</v>
      </c>
      <c r="J637" t="s">
        <v>289</v>
      </c>
      <c r="K637" t="s">
        <v>295</v>
      </c>
      <c r="L637" s="36">
        <v>13180</v>
      </c>
      <c r="M637">
        <v>-285</v>
      </c>
      <c r="N637" s="66">
        <v>-2.12E-2</v>
      </c>
      <c r="O637" s="36">
        <v>13465</v>
      </c>
      <c r="P637" s="66">
        <v>-2.1100000000000001E-2</v>
      </c>
      <c r="Q637" s="36">
        <v>12865</v>
      </c>
      <c r="R637" s="36">
        <v>13300</v>
      </c>
      <c r="S637" s="36">
        <v>12660</v>
      </c>
      <c r="T637" s="66">
        <v>2.4400000000000002E-2</v>
      </c>
      <c r="U637" s="66">
        <v>4.1000000000000003E-3</v>
      </c>
      <c r="V637" s="66">
        <v>-8.9999999999999993E-3</v>
      </c>
      <c r="W637" s="66">
        <v>4.1000000000000002E-2</v>
      </c>
      <c r="X637" s="1">
        <v>4318000</v>
      </c>
      <c r="Y637" s="1">
        <v>56258759</v>
      </c>
      <c r="Z637" s="1">
        <v>10464136</v>
      </c>
      <c r="AA637" t="s">
        <v>582</v>
      </c>
      <c r="AB637" t="s">
        <v>388</v>
      </c>
      <c r="AC637">
        <v>31.62</v>
      </c>
      <c r="AD637">
        <v>3.74</v>
      </c>
      <c r="AE637">
        <v>1.18</v>
      </c>
      <c r="AF637" t="s">
        <v>230</v>
      </c>
      <c r="AG637" s="1">
        <v>86300</v>
      </c>
      <c r="AH637" s="36">
        <v>13185</v>
      </c>
      <c r="AI637" s="1">
        <v>1100</v>
      </c>
      <c r="AJ637" s="36">
        <v>13175</v>
      </c>
      <c r="AK637">
        <v>800</v>
      </c>
      <c r="AL637" s="2">
        <v>0.62569444444444444</v>
      </c>
      <c r="AM637" s="3">
        <v>46154</v>
      </c>
      <c r="AN637" t="s">
        <v>298</v>
      </c>
      <c r="AO637" t="s">
        <v>382</v>
      </c>
      <c r="AQ637" t="str">
        <f t="shared" si="9"/>
        <v/>
      </c>
    </row>
    <row r="638" spans="1:43">
      <c r="A638" s="8">
        <v>46178</v>
      </c>
      <c r="B638">
        <v>3953.73</v>
      </c>
      <c r="C638">
        <v>0.05</v>
      </c>
      <c r="D638">
        <v>66650</v>
      </c>
      <c r="E638">
        <v>-1.46</v>
      </c>
      <c r="F638" s="7">
        <v>5803</v>
      </c>
      <c r="G638" t="s">
        <v>60</v>
      </c>
      <c r="H638">
        <v>0</v>
      </c>
      <c r="I638" t="s">
        <v>288</v>
      </c>
      <c r="J638" t="s">
        <v>289</v>
      </c>
      <c r="K638" t="s">
        <v>295</v>
      </c>
      <c r="L638" s="36">
        <v>4788</v>
      </c>
      <c r="M638">
        <v>-17</v>
      </c>
      <c r="N638" s="66">
        <v>-3.5000000000000001E-3</v>
      </c>
      <c r="O638" s="36">
        <v>4805</v>
      </c>
      <c r="P638" s="66">
        <v>-3.5000000000000001E-3</v>
      </c>
      <c r="Q638" s="36">
        <v>4654</v>
      </c>
      <c r="R638" s="36">
        <v>4825</v>
      </c>
      <c r="S638" s="36">
        <v>4523</v>
      </c>
      <c r="T638" s="66">
        <v>2.87E-2</v>
      </c>
      <c r="U638" s="66">
        <v>5.7999999999999996E-3</v>
      </c>
      <c r="V638" s="66">
        <v>-7.6E-3</v>
      </c>
      <c r="W638" s="66">
        <v>5.8500000000000003E-2</v>
      </c>
      <c r="X638" s="1">
        <v>43407400</v>
      </c>
      <c r="Y638" s="1">
        <v>203276126</v>
      </c>
      <c r="Z638" s="1">
        <v>8499564</v>
      </c>
      <c r="AA638" t="s">
        <v>389</v>
      </c>
      <c r="AB638" t="s">
        <v>390</v>
      </c>
      <c r="AC638">
        <v>47.5</v>
      </c>
      <c r="AD638">
        <v>14.14</v>
      </c>
      <c r="AE638">
        <v>0.79</v>
      </c>
      <c r="AF638" t="s">
        <v>230</v>
      </c>
      <c r="AG638" s="1">
        <v>558000</v>
      </c>
      <c r="AH638" s="36">
        <v>4789</v>
      </c>
      <c r="AI638" s="1">
        <v>1100</v>
      </c>
      <c r="AJ638" s="36">
        <v>4788</v>
      </c>
      <c r="AK638">
        <v>200</v>
      </c>
      <c r="AL638" s="2">
        <v>0.62569444444444444</v>
      </c>
      <c r="AM638" s="3">
        <v>46156</v>
      </c>
      <c r="AN638" t="s">
        <v>298</v>
      </c>
      <c r="AO638" t="s">
        <v>382</v>
      </c>
      <c r="AQ638" t="str">
        <f t="shared" si="9"/>
        <v/>
      </c>
    </row>
    <row r="639" spans="1:43">
      <c r="A639" s="8">
        <v>46178</v>
      </c>
      <c r="B639">
        <v>3953.73</v>
      </c>
      <c r="C639">
        <v>0.05</v>
      </c>
      <c r="D639">
        <v>66650</v>
      </c>
      <c r="E639">
        <v>-1.46</v>
      </c>
      <c r="F639" s="7">
        <v>6038</v>
      </c>
      <c r="G639" t="s">
        <v>61</v>
      </c>
      <c r="H639">
        <v>0</v>
      </c>
      <c r="I639" t="s">
        <v>347</v>
      </c>
      <c r="J639" t="s">
        <v>289</v>
      </c>
      <c r="K639" t="s">
        <v>295</v>
      </c>
      <c r="L639">
        <v>900</v>
      </c>
      <c r="M639">
        <v>6</v>
      </c>
      <c r="N639" s="66">
        <v>6.7000000000000002E-3</v>
      </c>
      <c r="O639">
        <v>894</v>
      </c>
      <c r="P639" s="66">
        <v>6.7000000000000002E-3</v>
      </c>
      <c r="Q639">
        <v>899</v>
      </c>
      <c r="R639">
        <v>904</v>
      </c>
      <c r="S639">
        <v>885</v>
      </c>
      <c r="T639" s="66">
        <v>1.1000000000000001E-3</v>
      </c>
      <c r="U639" s="66">
        <v>0</v>
      </c>
      <c r="V639" s="66">
        <v>-4.4000000000000003E-3</v>
      </c>
      <c r="W639" s="66">
        <v>1.6899999999999998E-2</v>
      </c>
      <c r="X639" s="1">
        <v>9500</v>
      </c>
      <c r="Y639" s="1">
        <v>8522</v>
      </c>
      <c r="Z639" s="1">
        <v>4556</v>
      </c>
      <c r="AA639" t="s">
        <v>391</v>
      </c>
      <c r="AB639" t="s">
        <v>392</v>
      </c>
      <c r="AC639">
        <v>12.98</v>
      </c>
      <c r="AD639">
        <v>0.9</v>
      </c>
      <c r="AE639">
        <v>2.56</v>
      </c>
      <c r="AF639" t="s">
        <v>230</v>
      </c>
      <c r="AG639">
        <v>0</v>
      </c>
      <c r="AH639">
        <v>902</v>
      </c>
      <c r="AI639">
        <v>200</v>
      </c>
      <c r="AJ639">
        <v>900</v>
      </c>
      <c r="AK639">
        <v>700</v>
      </c>
      <c r="AL639" s="2">
        <v>0.59791666666666665</v>
      </c>
      <c r="AM639" s="3">
        <v>46157</v>
      </c>
      <c r="AN639" t="s">
        <v>350</v>
      </c>
      <c r="AO639" t="s">
        <v>313</v>
      </c>
      <c r="AQ639" t="str">
        <f t="shared" si="9"/>
        <v/>
      </c>
    </row>
    <row r="640" spans="1:43">
      <c r="A640" s="8">
        <v>46178</v>
      </c>
      <c r="B640">
        <v>3953.73</v>
      </c>
      <c r="C640">
        <v>0.05</v>
      </c>
      <c r="D640">
        <v>66650</v>
      </c>
      <c r="E640">
        <v>-1.46</v>
      </c>
      <c r="F640" s="7">
        <v>6156</v>
      </c>
      <c r="G640" t="s">
        <v>62</v>
      </c>
      <c r="H640">
        <v>0</v>
      </c>
      <c r="I640" t="s">
        <v>314</v>
      </c>
      <c r="J640" t="s">
        <v>323</v>
      </c>
      <c r="K640" t="s">
        <v>295</v>
      </c>
      <c r="L640" s="36">
        <v>1951</v>
      </c>
      <c r="M640">
        <v>-2</v>
      </c>
      <c r="N640" s="66">
        <v>-1E-3</v>
      </c>
      <c r="O640" s="36">
        <v>1953</v>
      </c>
      <c r="P640" s="66">
        <v>-1E-3</v>
      </c>
      <c r="Q640" s="36">
        <v>1953</v>
      </c>
      <c r="R640" s="36">
        <v>1974</v>
      </c>
      <c r="S640" s="36">
        <v>1927</v>
      </c>
      <c r="T640" s="66">
        <v>-1E-3</v>
      </c>
      <c r="U640" s="66">
        <v>-6.1000000000000004E-3</v>
      </c>
      <c r="V640" s="66">
        <v>-1.1599999999999999E-2</v>
      </c>
      <c r="W640" s="66">
        <v>1.24E-2</v>
      </c>
      <c r="X640" s="1">
        <v>23500</v>
      </c>
      <c r="Y640" s="1">
        <v>45993</v>
      </c>
      <c r="Z640" s="1">
        <v>10340</v>
      </c>
      <c r="AA640" t="s">
        <v>393</v>
      </c>
      <c r="AB640" t="s">
        <v>394</v>
      </c>
      <c r="AC640">
        <v>57.89</v>
      </c>
      <c r="AD640">
        <v>1.37</v>
      </c>
      <c r="AE640">
        <v>5.13</v>
      </c>
      <c r="AF640">
        <v>1.2</v>
      </c>
      <c r="AG640">
        <v>700</v>
      </c>
      <c r="AH640" s="36">
        <v>1955</v>
      </c>
      <c r="AI640">
        <v>200</v>
      </c>
      <c r="AJ640" s="36">
        <v>1950</v>
      </c>
      <c r="AK640">
        <v>300</v>
      </c>
      <c r="AL640" s="2">
        <v>0.625</v>
      </c>
      <c r="AM640" s="3">
        <v>46150</v>
      </c>
      <c r="AN640" t="s">
        <v>350</v>
      </c>
      <c r="AO640" t="s">
        <v>395</v>
      </c>
      <c r="AQ640" t="str">
        <f t="shared" si="9"/>
        <v/>
      </c>
    </row>
    <row r="641" spans="1:43">
      <c r="A641" s="8">
        <v>46178</v>
      </c>
      <c r="B641">
        <v>3953.73</v>
      </c>
      <c r="C641">
        <v>0.05</v>
      </c>
      <c r="D641">
        <v>66650</v>
      </c>
      <c r="E641">
        <v>-1.46</v>
      </c>
      <c r="F641" s="7">
        <v>6178</v>
      </c>
      <c r="G641" t="s">
        <v>63</v>
      </c>
      <c r="H641">
        <v>0</v>
      </c>
      <c r="I641" t="s">
        <v>288</v>
      </c>
      <c r="J641" t="s">
        <v>289</v>
      </c>
      <c r="K641" t="s">
        <v>290</v>
      </c>
      <c r="L641" s="36">
        <v>2113</v>
      </c>
      <c r="M641">
        <v>-32.5</v>
      </c>
      <c r="N641" s="66">
        <v>-1.5100000000000001E-2</v>
      </c>
      <c r="O641" s="36">
        <v>2145.5</v>
      </c>
      <c r="P641" s="66">
        <v>-1.5100000000000001E-2</v>
      </c>
      <c r="Q641" s="36">
        <v>2155</v>
      </c>
      <c r="R641" s="36">
        <v>2177</v>
      </c>
      <c r="S641" s="36">
        <v>2106</v>
      </c>
      <c r="T641" s="66">
        <v>-1.9400000000000001E-2</v>
      </c>
      <c r="U641" s="66">
        <v>-8.9999999999999998E-4</v>
      </c>
      <c r="V641" s="66">
        <v>-2.93E-2</v>
      </c>
      <c r="W641" s="66">
        <v>3.3E-3</v>
      </c>
      <c r="X641" s="1">
        <v>2194500</v>
      </c>
      <c r="Y641" s="1">
        <v>4685312</v>
      </c>
      <c r="Z641" s="1">
        <v>5933715</v>
      </c>
      <c r="AA641" t="s">
        <v>396</v>
      </c>
      <c r="AB641" t="s">
        <v>397</v>
      </c>
      <c r="AC641">
        <v>15.2</v>
      </c>
      <c r="AD641">
        <v>0.61</v>
      </c>
      <c r="AE641">
        <v>2.84</v>
      </c>
      <c r="AF641" t="s">
        <v>230</v>
      </c>
      <c r="AG641" s="1">
        <v>96300</v>
      </c>
      <c r="AH641" s="36">
        <v>2113</v>
      </c>
      <c r="AI641">
        <v>400</v>
      </c>
      <c r="AJ641" s="36">
        <v>2112.5</v>
      </c>
      <c r="AK641" s="1">
        <v>1100</v>
      </c>
      <c r="AL641" s="2">
        <v>0.62569444444444444</v>
      </c>
      <c r="AM641" s="3">
        <v>46157</v>
      </c>
      <c r="AN641" t="s">
        <v>298</v>
      </c>
      <c r="AO641" t="s">
        <v>313</v>
      </c>
      <c r="AQ641" t="str">
        <f t="shared" si="9"/>
        <v/>
      </c>
    </row>
    <row r="642" spans="1:43">
      <c r="A642" s="8">
        <v>46178</v>
      </c>
      <c r="B642">
        <v>3953.73</v>
      </c>
      <c r="C642">
        <v>0.05</v>
      </c>
      <c r="D642">
        <v>66650</v>
      </c>
      <c r="E642">
        <v>-1.46</v>
      </c>
      <c r="F642" s="7">
        <v>6208</v>
      </c>
      <c r="G642" t="s">
        <v>64</v>
      </c>
      <c r="H642">
        <v>0</v>
      </c>
      <c r="I642" t="s">
        <v>314</v>
      </c>
      <c r="J642" t="s">
        <v>289</v>
      </c>
      <c r="K642" t="s">
        <v>290</v>
      </c>
      <c r="L642" s="36">
        <v>1928</v>
      </c>
      <c r="M642">
        <v>175</v>
      </c>
      <c r="N642" s="66">
        <v>9.98E-2</v>
      </c>
      <c r="O642" s="36">
        <v>1753</v>
      </c>
      <c r="P642" s="66">
        <v>9.98E-2</v>
      </c>
      <c r="Q642" s="36">
        <v>1789</v>
      </c>
      <c r="R642" s="36">
        <v>1940</v>
      </c>
      <c r="S642" s="36">
        <v>1787</v>
      </c>
      <c r="T642" s="66">
        <v>7.7600000000000002E-2</v>
      </c>
      <c r="U642" s="66">
        <v>2.2200000000000001E-2</v>
      </c>
      <c r="V642" s="66">
        <v>-6.1000000000000004E-3</v>
      </c>
      <c r="W642" s="66">
        <v>7.8899999999999998E-2</v>
      </c>
      <c r="X642" s="1">
        <v>98000</v>
      </c>
      <c r="Y642" s="1">
        <v>183955</v>
      </c>
      <c r="Z642" s="1">
        <v>12312</v>
      </c>
      <c r="AA642" t="s">
        <v>398</v>
      </c>
      <c r="AB642" t="s">
        <v>399</v>
      </c>
      <c r="AC642">
        <v>18.79</v>
      </c>
      <c r="AD642">
        <v>1.96</v>
      </c>
      <c r="AE642">
        <v>1.04</v>
      </c>
      <c r="AF642">
        <v>2</v>
      </c>
      <c r="AG642">
        <v>0</v>
      </c>
      <c r="AH642" s="36">
        <v>1932</v>
      </c>
      <c r="AI642">
        <v>200</v>
      </c>
      <c r="AJ642" s="36">
        <v>1925</v>
      </c>
      <c r="AK642">
        <v>200</v>
      </c>
      <c r="AL642" s="2">
        <v>0.62569444444444444</v>
      </c>
      <c r="AM642" s="3">
        <v>46153</v>
      </c>
      <c r="AN642" t="s">
        <v>298</v>
      </c>
      <c r="AO642" t="s">
        <v>395</v>
      </c>
      <c r="AQ642" t="str">
        <f t="shared" si="9"/>
        <v/>
      </c>
    </row>
    <row r="643" spans="1:43">
      <c r="A643" s="8">
        <v>46178</v>
      </c>
      <c r="B643">
        <v>3953.73</v>
      </c>
      <c r="C643">
        <v>0.05</v>
      </c>
      <c r="D643">
        <v>66650</v>
      </c>
      <c r="E643">
        <v>-1.46</v>
      </c>
      <c r="F643" s="7">
        <v>6356</v>
      </c>
      <c r="G643" t="s">
        <v>65</v>
      </c>
      <c r="H643">
        <v>0</v>
      </c>
      <c r="I643" t="s">
        <v>314</v>
      </c>
      <c r="J643" t="s">
        <v>289</v>
      </c>
      <c r="K643" t="s">
        <v>295</v>
      </c>
      <c r="L643" s="36">
        <v>1590</v>
      </c>
      <c r="M643">
        <v>135</v>
      </c>
      <c r="N643" s="66">
        <v>9.2799999999999994E-2</v>
      </c>
      <c r="O643" s="36">
        <v>1455</v>
      </c>
      <c r="P643" s="66">
        <v>9.2700000000000005E-2</v>
      </c>
      <c r="Q643" s="36">
        <v>1531</v>
      </c>
      <c r="R643" s="36">
        <v>1653</v>
      </c>
      <c r="S643" s="36">
        <v>1517</v>
      </c>
      <c r="T643" s="66">
        <v>3.85E-2</v>
      </c>
      <c r="U643" s="66">
        <v>-1.24E-2</v>
      </c>
      <c r="V643" s="66">
        <v>-3.8100000000000002E-2</v>
      </c>
      <c r="W643" s="66">
        <v>4.8099999999999997E-2</v>
      </c>
      <c r="X643" s="1">
        <v>370000</v>
      </c>
      <c r="Y643" s="1">
        <v>588051</v>
      </c>
      <c r="Z643" s="1">
        <v>22705</v>
      </c>
      <c r="AA643" t="s">
        <v>400</v>
      </c>
      <c r="AB643" t="s">
        <v>401</v>
      </c>
      <c r="AC643">
        <v>12.86</v>
      </c>
      <c r="AD643">
        <v>1.56</v>
      </c>
      <c r="AE643">
        <v>0.63</v>
      </c>
      <c r="AF643" t="s">
        <v>230</v>
      </c>
      <c r="AG643">
        <v>0</v>
      </c>
      <c r="AH643" s="36">
        <v>1591</v>
      </c>
      <c r="AI643" s="1">
        <v>1000</v>
      </c>
      <c r="AJ643" s="36">
        <v>1588</v>
      </c>
      <c r="AK643">
        <v>100</v>
      </c>
      <c r="AL643" s="2">
        <v>0.625</v>
      </c>
      <c r="AM643" s="3">
        <v>46155</v>
      </c>
      <c r="AN643" t="s">
        <v>298</v>
      </c>
      <c r="AO643" t="s">
        <v>395</v>
      </c>
      <c r="AQ643" t="str">
        <f t="shared" ref="AQ643:AQ706" si="10">IF(AP643="","",ROUND((L643-AP643)/AP643,4))</f>
        <v/>
      </c>
    </row>
    <row r="644" spans="1:43">
      <c r="A644" s="8">
        <v>46178</v>
      </c>
      <c r="B644">
        <v>3953.73</v>
      </c>
      <c r="C644">
        <v>0.05</v>
      </c>
      <c r="D644">
        <v>66650</v>
      </c>
      <c r="E644">
        <v>-1.46</v>
      </c>
      <c r="F644" s="7">
        <v>6378</v>
      </c>
      <c r="G644" t="s">
        <v>66</v>
      </c>
      <c r="H644">
        <v>0</v>
      </c>
      <c r="I644" t="s">
        <v>314</v>
      </c>
      <c r="J644" t="s">
        <v>289</v>
      </c>
      <c r="K644" t="s">
        <v>295</v>
      </c>
      <c r="L644" s="36">
        <v>1217</v>
      </c>
      <c r="M644">
        <v>99</v>
      </c>
      <c r="N644" s="66">
        <v>8.8599999999999998E-2</v>
      </c>
      <c r="O644" s="36">
        <v>1118</v>
      </c>
      <c r="P644" s="66">
        <v>8.8499999999999995E-2</v>
      </c>
      <c r="Q644" s="36">
        <v>1145</v>
      </c>
      <c r="R644" s="36">
        <v>1230</v>
      </c>
      <c r="S644" s="36">
        <v>1134</v>
      </c>
      <c r="T644" s="66">
        <v>6.2799999999999995E-2</v>
      </c>
      <c r="U644" s="66">
        <v>1.1599999999999999E-2</v>
      </c>
      <c r="V644" s="66">
        <v>-1.0500000000000001E-2</v>
      </c>
      <c r="W644" s="66">
        <v>7.3099999999999998E-2</v>
      </c>
      <c r="X644" s="1">
        <v>337100</v>
      </c>
      <c r="Y644" s="1">
        <v>404661</v>
      </c>
      <c r="Z644" s="1">
        <v>25070</v>
      </c>
      <c r="AA644" t="s">
        <v>402</v>
      </c>
      <c r="AB644" t="s">
        <v>603</v>
      </c>
      <c r="AC644">
        <v>12.67</v>
      </c>
      <c r="AD644">
        <v>1.1299999999999999</v>
      </c>
      <c r="AE644">
        <v>3.37</v>
      </c>
      <c r="AF644" t="s">
        <v>230</v>
      </c>
      <c r="AG644">
        <v>0</v>
      </c>
      <c r="AH644" s="36">
        <v>1218</v>
      </c>
      <c r="AI644">
        <v>900</v>
      </c>
      <c r="AJ644" s="36">
        <v>1217</v>
      </c>
      <c r="AK644">
        <v>200</v>
      </c>
      <c r="AL644" s="2">
        <v>0.62569444444444444</v>
      </c>
      <c r="AM644" s="3">
        <v>46154</v>
      </c>
      <c r="AN644" t="s">
        <v>298</v>
      </c>
      <c r="AO644" t="s">
        <v>395</v>
      </c>
      <c r="AQ644" t="str">
        <f t="shared" si="10"/>
        <v/>
      </c>
    </row>
    <row r="645" spans="1:43">
      <c r="A645" s="8">
        <v>46178</v>
      </c>
      <c r="B645">
        <v>3953.73</v>
      </c>
      <c r="C645">
        <v>0.05</v>
      </c>
      <c r="D645">
        <v>66650</v>
      </c>
      <c r="E645">
        <v>-1.46</v>
      </c>
      <c r="F645" s="7">
        <v>6526</v>
      </c>
      <c r="G645" t="s">
        <v>67</v>
      </c>
      <c r="H645">
        <v>0</v>
      </c>
      <c r="I645" t="s">
        <v>288</v>
      </c>
      <c r="J645" t="s">
        <v>289</v>
      </c>
      <c r="K645" t="s">
        <v>295</v>
      </c>
      <c r="L645" s="36">
        <v>2724.5</v>
      </c>
      <c r="M645">
        <v>-154</v>
      </c>
      <c r="N645" s="66">
        <v>-5.3499999999999999E-2</v>
      </c>
      <c r="O645" s="36">
        <v>2878.5</v>
      </c>
      <c r="P645" s="66">
        <v>-5.3499999999999999E-2</v>
      </c>
      <c r="Q645" s="36">
        <v>2800</v>
      </c>
      <c r="R645" s="36">
        <v>2815</v>
      </c>
      <c r="S645" s="36">
        <v>2652</v>
      </c>
      <c r="T645" s="66">
        <v>-2.69E-2</v>
      </c>
      <c r="U645" s="66">
        <v>-4.1999999999999997E-3</v>
      </c>
      <c r="V645" s="66">
        <v>-3.2099999999999997E-2</v>
      </c>
      <c r="W645" s="66">
        <v>2.7300000000000001E-2</v>
      </c>
      <c r="X645" s="1">
        <v>6837300</v>
      </c>
      <c r="Y645" s="1">
        <v>18621570</v>
      </c>
      <c r="Z645" s="1">
        <v>490341</v>
      </c>
      <c r="AA645" t="s">
        <v>584</v>
      </c>
      <c r="AB645" t="s">
        <v>405</v>
      </c>
      <c r="AC645">
        <v>47.79</v>
      </c>
      <c r="AD645">
        <v>3.58</v>
      </c>
      <c r="AE645">
        <v>1.84</v>
      </c>
      <c r="AF645" t="s">
        <v>230</v>
      </c>
      <c r="AG645" s="1">
        <v>214300</v>
      </c>
      <c r="AH645" s="36">
        <v>2724.5</v>
      </c>
      <c r="AI645">
        <v>400</v>
      </c>
      <c r="AJ645" s="36">
        <v>2724</v>
      </c>
      <c r="AK645">
        <v>300</v>
      </c>
      <c r="AL645" s="2">
        <v>0.62569444444444444</v>
      </c>
      <c r="AN645" t="s">
        <v>298</v>
      </c>
      <c r="AO645" t="s">
        <v>344</v>
      </c>
      <c r="AQ645" t="str">
        <f t="shared" si="10"/>
        <v/>
      </c>
    </row>
    <row r="646" spans="1:43">
      <c r="A646" s="8">
        <v>46178</v>
      </c>
      <c r="B646">
        <v>3953.73</v>
      </c>
      <c r="C646">
        <v>0.05</v>
      </c>
      <c r="D646">
        <v>66650</v>
      </c>
      <c r="E646">
        <v>-1.46</v>
      </c>
      <c r="F646" s="7">
        <v>6586</v>
      </c>
      <c r="G646" t="s">
        <v>68</v>
      </c>
      <c r="H646">
        <v>0</v>
      </c>
      <c r="I646" t="s">
        <v>288</v>
      </c>
      <c r="J646" t="s">
        <v>289</v>
      </c>
      <c r="K646" t="s">
        <v>295</v>
      </c>
      <c r="L646" s="36">
        <v>5535</v>
      </c>
      <c r="M646">
        <v>164</v>
      </c>
      <c r="N646" s="66">
        <v>3.0499999999999999E-2</v>
      </c>
      <c r="O646" s="36">
        <v>5371</v>
      </c>
      <c r="P646" s="66">
        <v>3.0499999999999999E-2</v>
      </c>
      <c r="Q646" s="36">
        <v>5443</v>
      </c>
      <c r="R646" s="36">
        <v>5545</v>
      </c>
      <c r="S646" s="36">
        <v>5345</v>
      </c>
      <c r="T646" s="66">
        <v>1.6899999999999998E-2</v>
      </c>
      <c r="U646" s="66">
        <v>1.9099999999999999E-2</v>
      </c>
      <c r="V646" s="66">
        <v>-1.8E-3</v>
      </c>
      <c r="W646" s="66">
        <v>3.5499999999999997E-2</v>
      </c>
      <c r="X646" s="1">
        <v>602400</v>
      </c>
      <c r="Y646" s="1">
        <v>3295588</v>
      </c>
      <c r="Z646" s="1">
        <v>1549896</v>
      </c>
      <c r="AA646" t="s">
        <v>406</v>
      </c>
      <c r="AB646" t="s">
        <v>407</v>
      </c>
      <c r="AC646">
        <v>17.600000000000001</v>
      </c>
      <c r="AD646">
        <v>1.43</v>
      </c>
      <c r="AE646">
        <v>2.85</v>
      </c>
      <c r="AF646" t="s">
        <v>230</v>
      </c>
      <c r="AG646" s="1">
        <v>13100</v>
      </c>
      <c r="AH646" s="36">
        <v>5537</v>
      </c>
      <c r="AI646">
        <v>200</v>
      </c>
      <c r="AJ646" s="36">
        <v>5535</v>
      </c>
      <c r="AK646">
        <v>200</v>
      </c>
      <c r="AL646" s="2">
        <v>0.62569444444444444</v>
      </c>
      <c r="AN646" t="s">
        <v>298</v>
      </c>
      <c r="AO646" t="s">
        <v>395</v>
      </c>
      <c r="AQ646" t="str">
        <f t="shared" si="10"/>
        <v/>
      </c>
    </row>
    <row r="647" spans="1:43">
      <c r="A647" s="8">
        <v>46178</v>
      </c>
      <c r="B647">
        <v>3953.73</v>
      </c>
      <c r="C647">
        <v>0.05</v>
      </c>
      <c r="D647">
        <v>66650</v>
      </c>
      <c r="E647">
        <v>-1.46</v>
      </c>
      <c r="F647" s="7">
        <v>6594</v>
      </c>
      <c r="G647" t="s">
        <v>69</v>
      </c>
      <c r="H647">
        <v>0</v>
      </c>
      <c r="I647" t="s">
        <v>288</v>
      </c>
      <c r="J647" t="s">
        <v>289</v>
      </c>
      <c r="K647" t="s">
        <v>290</v>
      </c>
      <c r="L647" s="36">
        <v>2766</v>
      </c>
      <c r="M647">
        <v>-98</v>
      </c>
      <c r="N647" s="66">
        <v>-3.4200000000000001E-2</v>
      </c>
      <c r="O647" s="36">
        <v>2864</v>
      </c>
      <c r="P647" s="66">
        <v>-3.4200000000000001E-2</v>
      </c>
      <c r="Q647" s="36">
        <v>2800</v>
      </c>
      <c r="R647" s="36">
        <v>2823</v>
      </c>
      <c r="S647" s="36">
        <v>2752</v>
      </c>
      <c r="T647" s="66">
        <v>-1.21E-2</v>
      </c>
      <c r="U647" s="66">
        <v>-1.6E-2</v>
      </c>
      <c r="V647" s="66">
        <v>-2.01E-2</v>
      </c>
      <c r="W647" s="66">
        <v>5.0000000000000001E-3</v>
      </c>
      <c r="X647" s="1">
        <v>3594000</v>
      </c>
      <c r="Y647" s="1">
        <v>9989853</v>
      </c>
      <c r="Z647" s="1">
        <v>3298645</v>
      </c>
      <c r="AA647" t="s">
        <v>560</v>
      </c>
      <c r="AB647" t="s">
        <v>409</v>
      </c>
      <c r="AC647">
        <v>39.619999999999997</v>
      </c>
      <c r="AD647">
        <v>1.8</v>
      </c>
      <c r="AE647">
        <v>0</v>
      </c>
      <c r="AF647" t="s">
        <v>230</v>
      </c>
      <c r="AG647" s="1">
        <v>75200</v>
      </c>
      <c r="AH647" s="36">
        <v>2767</v>
      </c>
      <c r="AI647" s="1">
        <v>2400</v>
      </c>
      <c r="AJ647" s="36">
        <v>2766</v>
      </c>
      <c r="AK647" s="1">
        <v>1700</v>
      </c>
      <c r="AL647" s="2">
        <v>0.62569444444444444</v>
      </c>
      <c r="AN647" t="s">
        <v>298</v>
      </c>
      <c r="AO647" t="s">
        <v>344</v>
      </c>
      <c r="AQ647" t="str">
        <f t="shared" si="10"/>
        <v/>
      </c>
    </row>
    <row r="648" spans="1:43">
      <c r="A648" s="8">
        <v>46178</v>
      </c>
      <c r="B648">
        <v>3953.73</v>
      </c>
      <c r="C648">
        <v>0.05</v>
      </c>
      <c r="D648">
        <v>66650</v>
      </c>
      <c r="E648">
        <v>-1.46</v>
      </c>
      <c r="F648" s="7">
        <v>6674</v>
      </c>
      <c r="G648" t="s">
        <v>70</v>
      </c>
      <c r="H648">
        <v>0</v>
      </c>
      <c r="I648" t="s">
        <v>288</v>
      </c>
      <c r="J648" t="s">
        <v>289</v>
      </c>
      <c r="K648" t="s">
        <v>290</v>
      </c>
      <c r="L648" s="36">
        <v>7285</v>
      </c>
      <c r="M648">
        <v>100</v>
      </c>
      <c r="N648" s="66">
        <v>1.3899999999999999E-2</v>
      </c>
      <c r="O648" s="36">
        <v>7185</v>
      </c>
      <c r="P648" s="66">
        <v>1.3899999999999999E-2</v>
      </c>
      <c r="Q648" s="36">
        <v>7113</v>
      </c>
      <c r="R648" s="36">
        <v>7466</v>
      </c>
      <c r="S648" s="36">
        <v>7080</v>
      </c>
      <c r="T648" s="66">
        <v>2.41E-2</v>
      </c>
      <c r="U648" s="66">
        <v>-5.3E-3</v>
      </c>
      <c r="V648" s="66">
        <v>-2.4199999999999999E-2</v>
      </c>
      <c r="W648" s="66">
        <v>2.8899999999999999E-2</v>
      </c>
      <c r="X648" s="1">
        <v>712900</v>
      </c>
      <c r="Y648" s="1">
        <v>5200447</v>
      </c>
      <c r="Z648" s="1">
        <v>731752</v>
      </c>
      <c r="AA648" t="s">
        <v>604</v>
      </c>
      <c r="AB648" t="s">
        <v>411</v>
      </c>
      <c r="AC648">
        <v>19.59</v>
      </c>
      <c r="AD648">
        <v>1.85</v>
      </c>
      <c r="AE648">
        <v>1.35</v>
      </c>
      <c r="AF648" t="s">
        <v>230</v>
      </c>
      <c r="AG648" s="1">
        <v>24700</v>
      </c>
      <c r="AH648" s="36">
        <v>7286</v>
      </c>
      <c r="AI648">
        <v>100</v>
      </c>
      <c r="AJ648" s="36">
        <v>7284</v>
      </c>
      <c r="AK648">
        <v>300</v>
      </c>
      <c r="AL648" s="2">
        <v>0.62569444444444444</v>
      </c>
      <c r="AM648" s="3">
        <v>46155</v>
      </c>
      <c r="AN648" t="s">
        <v>298</v>
      </c>
      <c r="AO648" t="s">
        <v>344</v>
      </c>
      <c r="AQ648" t="str">
        <f t="shared" si="10"/>
        <v/>
      </c>
    </row>
    <row r="649" spans="1:43">
      <c r="A649" s="8">
        <v>46178</v>
      </c>
      <c r="B649">
        <v>3953.73</v>
      </c>
      <c r="C649">
        <v>0.05</v>
      </c>
      <c r="D649">
        <v>66650</v>
      </c>
      <c r="E649">
        <v>-1.46</v>
      </c>
      <c r="F649" s="7">
        <v>6758</v>
      </c>
      <c r="G649" t="s">
        <v>71</v>
      </c>
      <c r="H649">
        <v>0</v>
      </c>
      <c r="I649" t="s">
        <v>288</v>
      </c>
      <c r="J649" t="s">
        <v>289</v>
      </c>
      <c r="K649" t="s">
        <v>290</v>
      </c>
      <c r="L649" s="36">
        <v>3578</v>
      </c>
      <c r="M649">
        <v>38</v>
      </c>
      <c r="N649" s="66">
        <v>1.0699999999999999E-2</v>
      </c>
      <c r="O649" s="36">
        <v>3540</v>
      </c>
      <c r="P649" s="66">
        <v>1.0699999999999999E-2</v>
      </c>
      <c r="Q649" s="36">
        <v>3580</v>
      </c>
      <c r="R649" s="36">
        <v>3633</v>
      </c>
      <c r="S649" s="36">
        <v>3570</v>
      </c>
      <c r="T649" s="66">
        <v>-5.0000000000000001E-4</v>
      </c>
      <c r="U649" s="66">
        <v>-8.0000000000000004E-4</v>
      </c>
      <c r="V649" s="66">
        <v>-1.5100000000000001E-2</v>
      </c>
      <c r="W649" s="66">
        <v>2.2000000000000001E-3</v>
      </c>
      <c r="X649" s="1">
        <v>9592700</v>
      </c>
      <c r="Y649" s="1">
        <v>34470132</v>
      </c>
      <c r="Z649" s="1">
        <v>21343901</v>
      </c>
      <c r="AA649" t="s">
        <v>412</v>
      </c>
      <c r="AB649" t="s">
        <v>413</v>
      </c>
      <c r="AC649">
        <v>18.22</v>
      </c>
      <c r="AD649">
        <v>2.6</v>
      </c>
      <c r="AE649">
        <v>0.98</v>
      </c>
      <c r="AF649" t="s">
        <v>230</v>
      </c>
      <c r="AG649" s="1">
        <v>492600</v>
      </c>
      <c r="AH649" s="36">
        <v>3579</v>
      </c>
      <c r="AI649" s="1">
        <v>13800</v>
      </c>
      <c r="AJ649" s="36">
        <v>3577</v>
      </c>
      <c r="AK649" s="1">
        <v>18800</v>
      </c>
      <c r="AL649" s="2">
        <v>0.62569444444444444</v>
      </c>
      <c r="AM649" s="3">
        <v>46150</v>
      </c>
      <c r="AN649" t="s">
        <v>298</v>
      </c>
      <c r="AO649" t="s">
        <v>344</v>
      </c>
      <c r="AQ649" t="str">
        <f t="shared" si="10"/>
        <v/>
      </c>
    </row>
    <row r="650" spans="1:43">
      <c r="A650" s="8">
        <v>46178</v>
      </c>
      <c r="B650">
        <v>3953.73</v>
      </c>
      <c r="C650">
        <v>0.05</v>
      </c>
      <c r="D650">
        <v>66650</v>
      </c>
      <c r="E650">
        <v>-1.46</v>
      </c>
      <c r="F650" s="7">
        <v>6810</v>
      </c>
      <c r="G650" t="s">
        <v>72</v>
      </c>
      <c r="H650">
        <v>0</v>
      </c>
      <c r="I650" t="s">
        <v>288</v>
      </c>
      <c r="J650" t="s">
        <v>289</v>
      </c>
      <c r="K650" t="s">
        <v>290</v>
      </c>
      <c r="L650" s="36">
        <v>2058</v>
      </c>
      <c r="M650">
        <v>-28</v>
      </c>
      <c r="N650" s="66">
        <v>-1.34E-2</v>
      </c>
      <c r="O650" s="36">
        <v>2086</v>
      </c>
      <c r="P650" s="66">
        <v>-1.34E-2</v>
      </c>
      <c r="Q650" s="36">
        <v>2174</v>
      </c>
      <c r="R650" s="36">
        <v>2180</v>
      </c>
      <c r="S650" s="36">
        <v>2036</v>
      </c>
      <c r="T650" s="66">
        <v>-5.33E-2</v>
      </c>
      <c r="U650" s="66">
        <v>-9.1000000000000004E-3</v>
      </c>
      <c r="V650" s="66">
        <v>-5.5899999999999998E-2</v>
      </c>
      <c r="W650" s="66">
        <v>1.0800000000000001E-2</v>
      </c>
      <c r="X650" s="1">
        <v>678200</v>
      </c>
      <c r="Y650" s="1">
        <v>1425166</v>
      </c>
      <c r="Z650" s="1">
        <v>83686</v>
      </c>
      <c r="AA650" t="s">
        <v>414</v>
      </c>
      <c r="AB650" t="s">
        <v>415</v>
      </c>
      <c r="AC650">
        <v>11.32</v>
      </c>
      <c r="AD650">
        <v>0.87</v>
      </c>
      <c r="AE650">
        <v>2.72</v>
      </c>
      <c r="AF650" t="s">
        <v>230</v>
      </c>
      <c r="AG650" s="1">
        <v>25000</v>
      </c>
      <c r="AH650" s="36">
        <v>2059</v>
      </c>
      <c r="AI650" s="1">
        <v>1200</v>
      </c>
      <c r="AJ650" s="36">
        <v>2056</v>
      </c>
      <c r="AK650">
        <v>200</v>
      </c>
      <c r="AL650" s="2">
        <v>0.62569444444444444</v>
      </c>
      <c r="AN650" t="s">
        <v>298</v>
      </c>
      <c r="AO650" t="s">
        <v>344</v>
      </c>
      <c r="AQ650" t="str">
        <f t="shared" si="10"/>
        <v/>
      </c>
    </row>
    <row r="651" spans="1:43">
      <c r="A651" s="8">
        <v>46178</v>
      </c>
      <c r="B651">
        <v>3953.73</v>
      </c>
      <c r="C651">
        <v>0.05</v>
      </c>
      <c r="D651">
        <v>66650</v>
      </c>
      <c r="E651">
        <v>-1.46</v>
      </c>
      <c r="F651" s="7">
        <v>6841</v>
      </c>
      <c r="G651" t="s">
        <v>73</v>
      </c>
      <c r="H651">
        <v>0</v>
      </c>
      <c r="I651" t="s">
        <v>288</v>
      </c>
      <c r="J651" t="s">
        <v>289</v>
      </c>
      <c r="K651" t="s">
        <v>295</v>
      </c>
      <c r="L651" s="36">
        <v>5223</v>
      </c>
      <c r="M651">
        <v>-90</v>
      </c>
      <c r="N651" s="66">
        <v>-1.6899999999999998E-2</v>
      </c>
      <c r="O651" s="36">
        <v>5313</v>
      </c>
      <c r="P651" s="66">
        <v>-1.6899999999999998E-2</v>
      </c>
      <c r="Q651" s="36">
        <v>5339</v>
      </c>
      <c r="R651" s="36">
        <v>5347</v>
      </c>
      <c r="S651" s="36">
        <v>5169</v>
      </c>
      <c r="T651" s="66">
        <v>-2.1700000000000001E-2</v>
      </c>
      <c r="U651" s="66">
        <v>-3.3999999999999998E-3</v>
      </c>
      <c r="V651" s="66">
        <v>-2.3099999999999999E-2</v>
      </c>
      <c r="W651" s="66">
        <v>1.04E-2</v>
      </c>
      <c r="X651" s="1">
        <v>553700</v>
      </c>
      <c r="Y651" s="1">
        <v>2905235</v>
      </c>
      <c r="Z651" s="1">
        <v>1343361</v>
      </c>
      <c r="AA651" t="s">
        <v>416</v>
      </c>
      <c r="AB651" t="s">
        <v>417</v>
      </c>
      <c r="AC651">
        <v>22.73</v>
      </c>
      <c r="AD651">
        <v>2.5499999999999998</v>
      </c>
      <c r="AE651">
        <v>1.76</v>
      </c>
      <c r="AF651" t="s">
        <v>230</v>
      </c>
      <c r="AG651" s="1">
        <v>10400</v>
      </c>
      <c r="AH651" s="36">
        <v>5223</v>
      </c>
      <c r="AI651">
        <v>100</v>
      </c>
      <c r="AJ651" s="36">
        <v>5221</v>
      </c>
      <c r="AK651">
        <v>500</v>
      </c>
      <c r="AL651" s="2">
        <v>0.62569444444444444</v>
      </c>
      <c r="AM651" s="3">
        <v>46149</v>
      </c>
      <c r="AN651" t="s">
        <v>298</v>
      </c>
      <c r="AO651" t="s">
        <v>344</v>
      </c>
      <c r="AQ651" t="str">
        <f t="shared" si="10"/>
        <v/>
      </c>
    </row>
    <row r="652" spans="1:43">
      <c r="A652" s="8">
        <v>46178</v>
      </c>
      <c r="B652">
        <v>3953.73</v>
      </c>
      <c r="C652">
        <v>0.05</v>
      </c>
      <c r="D652">
        <v>66650</v>
      </c>
      <c r="E652">
        <v>-1.46</v>
      </c>
      <c r="F652" s="7">
        <v>6890</v>
      </c>
      <c r="G652" t="s">
        <v>74</v>
      </c>
      <c r="H652">
        <v>0</v>
      </c>
      <c r="I652" t="s">
        <v>314</v>
      </c>
      <c r="J652" t="s">
        <v>289</v>
      </c>
      <c r="K652" t="s">
        <v>295</v>
      </c>
      <c r="L652" s="36">
        <v>9050</v>
      </c>
      <c r="M652">
        <v>30</v>
      </c>
      <c r="N652" s="66">
        <v>3.3E-3</v>
      </c>
      <c r="O652" s="36">
        <v>9020</v>
      </c>
      <c r="P652" s="66">
        <v>3.3E-3</v>
      </c>
      <c r="Q652" s="36">
        <v>8900</v>
      </c>
      <c r="R652" s="36">
        <v>9150</v>
      </c>
      <c r="S652" s="36">
        <v>8450</v>
      </c>
      <c r="T652" s="66">
        <v>1.6799999999999999E-2</v>
      </c>
      <c r="U652" s="66">
        <v>1.6799999999999999E-2</v>
      </c>
      <c r="V652" s="66">
        <v>-1.09E-2</v>
      </c>
      <c r="W652" s="66">
        <v>7.0999999999999994E-2</v>
      </c>
      <c r="X652" s="1">
        <v>903400</v>
      </c>
      <c r="Y652" s="1">
        <v>7984683</v>
      </c>
      <c r="Z652" s="1">
        <v>477046</v>
      </c>
      <c r="AA652" t="s">
        <v>418</v>
      </c>
      <c r="AB652" t="s">
        <v>419</v>
      </c>
      <c r="AC652">
        <v>19.829999999999998</v>
      </c>
      <c r="AD652">
        <v>1.63</v>
      </c>
      <c r="AE652">
        <v>2.21</v>
      </c>
      <c r="AF652" t="s">
        <v>230</v>
      </c>
      <c r="AG652" s="1">
        <v>17000</v>
      </c>
      <c r="AH652" s="36">
        <v>9060</v>
      </c>
      <c r="AI652" s="1">
        <v>1200</v>
      </c>
      <c r="AJ652" s="36">
        <v>9040</v>
      </c>
      <c r="AK652">
        <v>900</v>
      </c>
      <c r="AL652" s="2">
        <v>0.625</v>
      </c>
      <c r="AM652" s="3">
        <v>46157</v>
      </c>
      <c r="AN652" t="s">
        <v>293</v>
      </c>
      <c r="AO652" t="s">
        <v>344</v>
      </c>
      <c r="AQ652" t="str">
        <f t="shared" si="10"/>
        <v/>
      </c>
    </row>
    <row r="653" spans="1:43">
      <c r="A653" s="8">
        <v>46178</v>
      </c>
      <c r="B653">
        <v>3953.73</v>
      </c>
      <c r="C653">
        <v>0.05</v>
      </c>
      <c r="D653">
        <v>66650</v>
      </c>
      <c r="E653">
        <v>-1.46</v>
      </c>
      <c r="F653" s="7">
        <v>6925</v>
      </c>
      <c r="G653" t="s">
        <v>75</v>
      </c>
      <c r="H653">
        <v>0</v>
      </c>
      <c r="I653" t="s">
        <v>288</v>
      </c>
      <c r="J653" t="s">
        <v>289</v>
      </c>
      <c r="K653" t="s">
        <v>290</v>
      </c>
      <c r="L653" s="36">
        <v>4306</v>
      </c>
      <c r="M653">
        <v>-4</v>
      </c>
      <c r="N653" s="66">
        <v>-8.9999999999999998E-4</v>
      </c>
      <c r="O653" s="36">
        <v>4310</v>
      </c>
      <c r="P653" s="66">
        <v>-8.9999999999999998E-4</v>
      </c>
      <c r="Q653" s="36">
        <v>4269</v>
      </c>
      <c r="R653" s="36">
        <v>4328</v>
      </c>
      <c r="S653" s="36">
        <v>4160</v>
      </c>
      <c r="T653" s="66">
        <v>8.6E-3</v>
      </c>
      <c r="U653" s="66">
        <v>4.4000000000000003E-3</v>
      </c>
      <c r="V653" s="66">
        <v>-5.0000000000000001E-3</v>
      </c>
      <c r="W653" s="66">
        <v>3.5000000000000003E-2</v>
      </c>
      <c r="X653" s="1">
        <v>276900</v>
      </c>
      <c r="Y653" s="1">
        <v>1184767</v>
      </c>
      <c r="Z653" s="1">
        <v>359551</v>
      </c>
      <c r="AA653" t="s">
        <v>420</v>
      </c>
      <c r="AB653" t="s">
        <v>421</v>
      </c>
      <c r="AC653">
        <v>32.54</v>
      </c>
      <c r="AD653">
        <v>1.73</v>
      </c>
      <c r="AE653">
        <v>1.63</v>
      </c>
      <c r="AF653" t="s">
        <v>230</v>
      </c>
      <c r="AG653" s="1">
        <v>9900</v>
      </c>
      <c r="AH653" s="36">
        <v>4307</v>
      </c>
      <c r="AI653">
        <v>500</v>
      </c>
      <c r="AJ653" s="36">
        <v>4305</v>
      </c>
      <c r="AK653">
        <v>100</v>
      </c>
      <c r="AL653" s="2">
        <v>0.625</v>
      </c>
      <c r="AM653" s="3">
        <v>46156</v>
      </c>
      <c r="AN653" t="s">
        <v>298</v>
      </c>
      <c r="AO653" t="s">
        <v>344</v>
      </c>
      <c r="AQ653" t="str">
        <f t="shared" si="10"/>
        <v/>
      </c>
    </row>
    <row r="654" spans="1:43">
      <c r="A654" s="8">
        <v>46178</v>
      </c>
      <c r="B654">
        <v>3953.73</v>
      </c>
      <c r="C654">
        <v>0.05</v>
      </c>
      <c r="D654">
        <v>66650</v>
      </c>
      <c r="E654">
        <v>-1.46</v>
      </c>
      <c r="F654" s="7">
        <v>6963</v>
      </c>
      <c r="G654" t="s">
        <v>76</v>
      </c>
      <c r="H654">
        <v>0</v>
      </c>
      <c r="I654" t="s">
        <v>288</v>
      </c>
      <c r="J654" t="s">
        <v>289</v>
      </c>
      <c r="K654" t="s">
        <v>295</v>
      </c>
      <c r="L654" s="36">
        <v>5308</v>
      </c>
      <c r="M654">
        <v>-189</v>
      </c>
      <c r="N654" s="66">
        <v>-3.44E-2</v>
      </c>
      <c r="O654" s="36">
        <v>5497</v>
      </c>
      <c r="P654" s="66">
        <v>-3.4299999999999997E-2</v>
      </c>
      <c r="Q654" s="36">
        <v>5397</v>
      </c>
      <c r="R654" s="36">
        <v>5427</v>
      </c>
      <c r="S654" s="36">
        <v>5200</v>
      </c>
      <c r="T654" s="66">
        <v>-1.6400000000000001E-2</v>
      </c>
      <c r="U654" s="66">
        <v>4.4999999999999997E-3</v>
      </c>
      <c r="V654" s="66">
        <v>-2.1899999999999999E-2</v>
      </c>
      <c r="W654" s="66">
        <v>2.07E-2</v>
      </c>
      <c r="X654" s="1">
        <v>2939300</v>
      </c>
      <c r="Y654" s="1">
        <v>15581849</v>
      </c>
      <c r="Z654" s="1">
        <v>2143158</v>
      </c>
      <c r="AA654" t="s">
        <v>586</v>
      </c>
      <c r="AB654" t="s">
        <v>423</v>
      </c>
      <c r="AC654">
        <v>70.67</v>
      </c>
      <c r="AD654">
        <v>2.7</v>
      </c>
      <c r="AE654">
        <v>0.94</v>
      </c>
      <c r="AF654" t="s">
        <v>230</v>
      </c>
      <c r="AG654" s="1">
        <v>71300</v>
      </c>
      <c r="AH654" s="36">
        <v>5309</v>
      </c>
      <c r="AI654">
        <v>400</v>
      </c>
      <c r="AJ654" s="36">
        <v>5308</v>
      </c>
      <c r="AK654">
        <v>900</v>
      </c>
      <c r="AL654" s="2">
        <v>0.62569444444444444</v>
      </c>
      <c r="AM654" s="3">
        <v>46154</v>
      </c>
      <c r="AN654" t="s">
        <v>298</v>
      </c>
      <c r="AO654" t="s">
        <v>344</v>
      </c>
      <c r="AQ654" t="str">
        <f t="shared" si="10"/>
        <v/>
      </c>
    </row>
    <row r="655" spans="1:43">
      <c r="A655" s="8">
        <v>46178</v>
      </c>
      <c r="B655">
        <v>3953.73</v>
      </c>
      <c r="C655">
        <v>0.05</v>
      </c>
      <c r="D655">
        <v>66650</v>
      </c>
      <c r="E655">
        <v>-1.46</v>
      </c>
      <c r="F655" s="7">
        <v>7011</v>
      </c>
      <c r="G655" t="s">
        <v>77</v>
      </c>
      <c r="H655">
        <v>0</v>
      </c>
      <c r="I655" t="s">
        <v>288</v>
      </c>
      <c r="J655" t="s">
        <v>289</v>
      </c>
      <c r="K655" t="s">
        <v>295</v>
      </c>
      <c r="L655" s="36">
        <v>3804</v>
      </c>
      <c r="M655">
        <v>103</v>
      </c>
      <c r="N655" s="66">
        <v>2.7799999999999998E-2</v>
      </c>
      <c r="O655" s="36">
        <v>3701</v>
      </c>
      <c r="P655" s="66">
        <v>2.7799999999999998E-2</v>
      </c>
      <c r="Q655" s="36">
        <v>3713</v>
      </c>
      <c r="R655" s="36">
        <v>3828</v>
      </c>
      <c r="S655" s="36">
        <v>3688</v>
      </c>
      <c r="T655" s="66">
        <v>2.4500000000000001E-2</v>
      </c>
      <c r="U655" s="66">
        <v>-2.5999999999999999E-3</v>
      </c>
      <c r="V655" s="66">
        <v>-6.1999999999999998E-3</v>
      </c>
      <c r="W655" s="66">
        <v>3.1399999999999997E-2</v>
      </c>
      <c r="X655" s="1">
        <v>19647500</v>
      </c>
      <c r="Y655" s="1">
        <v>74219488</v>
      </c>
      <c r="Z655" s="1">
        <v>12833356</v>
      </c>
      <c r="AA655" t="s">
        <v>424</v>
      </c>
      <c r="AB655" t="s">
        <v>587</v>
      </c>
      <c r="AC655">
        <v>33.630000000000003</v>
      </c>
      <c r="AD655">
        <v>4.13</v>
      </c>
      <c r="AE655">
        <v>0.76</v>
      </c>
      <c r="AF655" t="s">
        <v>230</v>
      </c>
      <c r="AG655" s="1">
        <v>713000</v>
      </c>
      <c r="AH655" s="36">
        <v>3805</v>
      </c>
      <c r="AI655" s="1">
        <v>5000</v>
      </c>
      <c r="AJ655" s="36">
        <v>3804</v>
      </c>
      <c r="AK655" s="1">
        <v>7000</v>
      </c>
      <c r="AL655" s="2">
        <v>0.62569444444444444</v>
      </c>
      <c r="AM655" s="3">
        <v>46154</v>
      </c>
      <c r="AN655" t="s">
        <v>298</v>
      </c>
      <c r="AO655" t="s">
        <v>395</v>
      </c>
      <c r="AQ655" t="str">
        <f t="shared" si="10"/>
        <v/>
      </c>
    </row>
    <row r="656" spans="1:43">
      <c r="A656" s="8">
        <v>46178</v>
      </c>
      <c r="B656">
        <v>3953.73</v>
      </c>
      <c r="C656">
        <v>0.05</v>
      </c>
      <c r="D656">
        <v>66650</v>
      </c>
      <c r="E656">
        <v>-1.46</v>
      </c>
      <c r="F656" s="7">
        <v>7013</v>
      </c>
      <c r="G656" t="s">
        <v>78</v>
      </c>
      <c r="H656">
        <v>0</v>
      </c>
      <c r="I656" t="s">
        <v>288</v>
      </c>
      <c r="J656" t="s">
        <v>289</v>
      </c>
      <c r="K656" t="s">
        <v>290</v>
      </c>
      <c r="L656" s="36">
        <v>2611.5</v>
      </c>
      <c r="M656">
        <v>73</v>
      </c>
      <c r="N656" s="66">
        <v>2.8799999999999999E-2</v>
      </c>
      <c r="O656" s="36">
        <v>2538.5</v>
      </c>
      <c r="P656" s="66">
        <v>2.87E-2</v>
      </c>
      <c r="Q656" s="36">
        <v>2570</v>
      </c>
      <c r="R656" s="36">
        <v>2635.5</v>
      </c>
      <c r="S656" s="36">
        <v>2542.5</v>
      </c>
      <c r="T656" s="66">
        <v>1.61E-2</v>
      </c>
      <c r="U656" s="66">
        <v>-2.0999999999999999E-3</v>
      </c>
      <c r="V656" s="66">
        <v>-9.1000000000000004E-3</v>
      </c>
      <c r="W656" s="66">
        <v>2.7099999999999999E-2</v>
      </c>
      <c r="X656" s="1">
        <v>9013200</v>
      </c>
      <c r="Y656" s="1">
        <v>23500418</v>
      </c>
      <c r="Z656" s="1">
        <v>2827626</v>
      </c>
      <c r="AA656" t="s">
        <v>426</v>
      </c>
      <c r="AB656" t="s">
        <v>588</v>
      </c>
      <c r="AC656">
        <v>16.78</v>
      </c>
      <c r="AD656">
        <v>4.24</v>
      </c>
      <c r="AE656">
        <v>0.88</v>
      </c>
      <c r="AF656" t="s">
        <v>230</v>
      </c>
      <c r="AG656" s="1">
        <v>576800</v>
      </c>
      <c r="AH656" s="36">
        <v>2611.5</v>
      </c>
      <c r="AI656">
        <v>300</v>
      </c>
      <c r="AJ656" s="36">
        <v>2611</v>
      </c>
      <c r="AK656">
        <v>500</v>
      </c>
      <c r="AL656" s="2">
        <v>0.62569444444444444</v>
      </c>
      <c r="AM656" s="3">
        <v>46150</v>
      </c>
      <c r="AN656" t="s">
        <v>298</v>
      </c>
      <c r="AO656" t="s">
        <v>395</v>
      </c>
      <c r="AQ656" t="str">
        <f t="shared" si="10"/>
        <v/>
      </c>
    </row>
    <row r="657" spans="1:43">
      <c r="A657" s="8">
        <v>46178</v>
      </c>
      <c r="B657">
        <v>3953.73</v>
      </c>
      <c r="C657">
        <v>0.05</v>
      </c>
      <c r="D657">
        <v>66650</v>
      </c>
      <c r="E657">
        <v>-1.46</v>
      </c>
      <c r="F657" s="7">
        <v>7047</v>
      </c>
      <c r="G657" t="s">
        <v>79</v>
      </c>
      <c r="H657">
        <v>0</v>
      </c>
      <c r="I657" t="s">
        <v>347</v>
      </c>
      <c r="J657" t="s">
        <v>289</v>
      </c>
      <c r="K657" t="s">
        <v>290</v>
      </c>
      <c r="L657" s="36">
        <v>2052</v>
      </c>
      <c r="M657">
        <v>55</v>
      </c>
      <c r="N657" s="66">
        <v>2.75E-2</v>
      </c>
      <c r="O657" s="36">
        <v>1997</v>
      </c>
      <c r="P657" s="66">
        <v>2.75E-2</v>
      </c>
      <c r="Q657" s="36">
        <v>1991</v>
      </c>
      <c r="R657" s="36">
        <v>2093</v>
      </c>
      <c r="S657" s="36">
        <v>1988</v>
      </c>
      <c r="T657" s="66">
        <v>3.0599999999999999E-2</v>
      </c>
      <c r="U657" s="66">
        <v>-6.7000000000000002E-3</v>
      </c>
      <c r="V657" s="66">
        <v>-1.95E-2</v>
      </c>
      <c r="W657" s="66">
        <v>3.2099999999999997E-2</v>
      </c>
      <c r="X657" s="1">
        <v>172900</v>
      </c>
      <c r="Y657" s="1">
        <v>355861</v>
      </c>
      <c r="Z657" s="1">
        <v>29130</v>
      </c>
      <c r="AA657" t="s">
        <v>428</v>
      </c>
      <c r="AB657" t="s">
        <v>605</v>
      </c>
      <c r="AC657">
        <v>8.1300000000000008</v>
      </c>
      <c r="AD657">
        <v>2.5499999999999998</v>
      </c>
      <c r="AE657">
        <v>0.63</v>
      </c>
      <c r="AF657" t="s">
        <v>230</v>
      </c>
      <c r="AG657">
        <v>0</v>
      </c>
      <c r="AH657" s="36">
        <v>2055</v>
      </c>
      <c r="AI657">
        <v>200</v>
      </c>
      <c r="AJ657" s="36">
        <v>2052</v>
      </c>
      <c r="AK657">
        <v>300</v>
      </c>
      <c r="AL657" s="2">
        <v>0.625</v>
      </c>
      <c r="AM657" s="3">
        <v>46157</v>
      </c>
      <c r="AN657" t="s">
        <v>298</v>
      </c>
      <c r="AO657" t="s">
        <v>313</v>
      </c>
      <c r="AQ657" t="str">
        <f t="shared" si="10"/>
        <v/>
      </c>
    </row>
    <row r="658" spans="1:43">
      <c r="A658" s="8">
        <v>46178</v>
      </c>
      <c r="B658">
        <v>3953.73</v>
      </c>
      <c r="C658">
        <v>0.05</v>
      </c>
      <c r="D658">
        <v>66650</v>
      </c>
      <c r="E658">
        <v>-1.46</v>
      </c>
      <c r="F658" s="7">
        <v>7084</v>
      </c>
      <c r="G658" t="s">
        <v>80</v>
      </c>
      <c r="H658">
        <v>0</v>
      </c>
      <c r="I658" t="s">
        <v>347</v>
      </c>
      <c r="J658" t="s">
        <v>323</v>
      </c>
      <c r="K658" t="s">
        <v>290</v>
      </c>
      <c r="L658" s="36">
        <v>2130</v>
      </c>
      <c r="M658">
        <v>49</v>
      </c>
      <c r="N658" s="66">
        <v>2.35E-2</v>
      </c>
      <c r="O658" s="36">
        <v>2081</v>
      </c>
      <c r="P658" s="66">
        <v>2.35E-2</v>
      </c>
      <c r="Q658" s="36">
        <v>2059</v>
      </c>
      <c r="R658" s="36">
        <v>2150</v>
      </c>
      <c r="S658" s="36">
        <v>2059</v>
      </c>
      <c r="T658" s="66">
        <v>3.44E-2</v>
      </c>
      <c r="U658" s="66">
        <v>7.0000000000000001E-3</v>
      </c>
      <c r="V658" s="66">
        <v>-9.2999999999999992E-3</v>
      </c>
      <c r="W658" s="66">
        <v>3.44E-2</v>
      </c>
      <c r="X658" s="1">
        <v>2400</v>
      </c>
      <c r="Y658" s="1">
        <v>5054</v>
      </c>
      <c r="Z658" s="1">
        <v>6942</v>
      </c>
      <c r="AA658" t="s">
        <v>430</v>
      </c>
      <c r="AB658" t="s">
        <v>590</v>
      </c>
      <c r="AC658">
        <v>29.66</v>
      </c>
      <c r="AD658">
        <v>1.1100000000000001</v>
      </c>
      <c r="AE658">
        <v>4.46</v>
      </c>
      <c r="AF658">
        <v>0.3</v>
      </c>
      <c r="AG658">
        <v>200</v>
      </c>
      <c r="AH658" s="36">
        <v>2131</v>
      </c>
      <c r="AI658">
        <v>100</v>
      </c>
      <c r="AJ658" s="36">
        <v>2100</v>
      </c>
      <c r="AK658">
        <v>100</v>
      </c>
      <c r="AL658" s="2">
        <v>0.62361111111111112</v>
      </c>
      <c r="AM658" s="3">
        <v>46160</v>
      </c>
      <c r="AN658" t="s">
        <v>298</v>
      </c>
      <c r="AO658" t="s">
        <v>313</v>
      </c>
      <c r="AQ658" t="str">
        <f t="shared" si="10"/>
        <v/>
      </c>
    </row>
    <row r="659" spans="1:43">
      <c r="A659" s="8">
        <v>46178</v>
      </c>
      <c r="B659">
        <v>3953.73</v>
      </c>
      <c r="C659">
        <v>0.05</v>
      </c>
      <c r="D659">
        <v>66650</v>
      </c>
      <c r="E659">
        <v>-1.46</v>
      </c>
      <c r="F659" s="7">
        <v>7182</v>
      </c>
      <c r="G659" t="s">
        <v>81</v>
      </c>
      <c r="H659">
        <v>0</v>
      </c>
      <c r="I659" t="s">
        <v>288</v>
      </c>
      <c r="J659" t="s">
        <v>289</v>
      </c>
      <c r="K659" t="s">
        <v>290</v>
      </c>
      <c r="L659" s="36">
        <v>3151</v>
      </c>
      <c r="M659">
        <v>-74</v>
      </c>
      <c r="N659" s="66">
        <v>-2.29E-2</v>
      </c>
      <c r="O659" s="36">
        <v>3225</v>
      </c>
      <c r="P659" s="66">
        <v>-2.29E-2</v>
      </c>
      <c r="Q659" s="36">
        <v>3238</v>
      </c>
      <c r="R659" s="36">
        <v>3277</v>
      </c>
      <c r="S659" s="36">
        <v>3147</v>
      </c>
      <c r="T659" s="66">
        <v>-2.6800000000000001E-2</v>
      </c>
      <c r="U659" s="66">
        <v>0</v>
      </c>
      <c r="V659" s="66">
        <v>-3.8399999999999997E-2</v>
      </c>
      <c r="W659" s="66">
        <v>1.1999999999999999E-3</v>
      </c>
      <c r="X659" s="1">
        <v>5199400</v>
      </c>
      <c r="Y659" s="1">
        <v>16606121</v>
      </c>
      <c r="Z659" s="1">
        <v>11267593</v>
      </c>
      <c r="AA659" t="s">
        <v>606</v>
      </c>
      <c r="AB659" t="s">
        <v>433</v>
      </c>
      <c r="AC659">
        <v>17</v>
      </c>
      <c r="AD659">
        <v>1.21</v>
      </c>
      <c r="AE659">
        <v>2.95</v>
      </c>
      <c r="AF659" t="s">
        <v>230</v>
      </c>
      <c r="AG659" s="1">
        <v>278500</v>
      </c>
      <c r="AH659" s="36">
        <v>3151</v>
      </c>
      <c r="AI659" s="1">
        <v>1500</v>
      </c>
      <c r="AJ659" s="36">
        <v>3150</v>
      </c>
      <c r="AK659" s="1">
        <v>1800</v>
      </c>
      <c r="AL659" s="2">
        <v>0.62569444444444444</v>
      </c>
      <c r="AM659" s="3">
        <v>46157</v>
      </c>
      <c r="AN659" t="s">
        <v>298</v>
      </c>
      <c r="AO659" t="s">
        <v>434</v>
      </c>
      <c r="AQ659" t="str">
        <f t="shared" si="10"/>
        <v/>
      </c>
    </row>
    <row r="660" spans="1:43">
      <c r="A660" s="8">
        <v>46178</v>
      </c>
      <c r="B660">
        <v>3953.73</v>
      </c>
      <c r="C660">
        <v>0.05</v>
      </c>
      <c r="D660">
        <v>66650</v>
      </c>
      <c r="E660">
        <v>-1.46</v>
      </c>
      <c r="F660" s="7">
        <v>7203</v>
      </c>
      <c r="G660" t="s">
        <v>82</v>
      </c>
      <c r="H660">
        <v>0</v>
      </c>
      <c r="I660" t="s">
        <v>288</v>
      </c>
      <c r="J660" t="s">
        <v>289</v>
      </c>
      <c r="K660" t="s">
        <v>295</v>
      </c>
      <c r="L660" s="36">
        <v>2844.5</v>
      </c>
      <c r="M660">
        <v>6</v>
      </c>
      <c r="N660" s="66">
        <v>2.0999999999999999E-3</v>
      </c>
      <c r="O660" s="36">
        <v>2838.5</v>
      </c>
      <c r="P660" s="66">
        <v>2.0999999999999999E-3</v>
      </c>
      <c r="Q660" s="36">
        <v>2872</v>
      </c>
      <c r="R660" s="36">
        <v>2885.5</v>
      </c>
      <c r="S660" s="36">
        <v>2837</v>
      </c>
      <c r="T660" s="66">
        <v>-9.4999999999999998E-3</v>
      </c>
      <c r="U660" s="66">
        <v>-1.1999999999999999E-3</v>
      </c>
      <c r="V660" s="66">
        <v>-1.4200000000000001E-2</v>
      </c>
      <c r="W660" s="66">
        <v>2.5999999999999999E-3</v>
      </c>
      <c r="X660" s="1">
        <v>14040600</v>
      </c>
      <c r="Y660" s="1">
        <v>40060836</v>
      </c>
      <c r="Z660" s="1">
        <v>44928841</v>
      </c>
      <c r="AA660" t="s">
        <v>435</v>
      </c>
      <c r="AB660" t="s">
        <v>436</v>
      </c>
      <c r="AC660">
        <v>11.22</v>
      </c>
      <c r="AD660">
        <v>0.92</v>
      </c>
      <c r="AE660">
        <v>3.52</v>
      </c>
      <c r="AF660" t="s">
        <v>230</v>
      </c>
      <c r="AG660" s="1">
        <v>964600</v>
      </c>
      <c r="AH660" s="36">
        <v>2844.5</v>
      </c>
      <c r="AI660">
        <v>200</v>
      </c>
      <c r="AJ660" s="36">
        <v>2844</v>
      </c>
      <c r="AK660" s="1">
        <v>4800</v>
      </c>
      <c r="AL660" s="2">
        <v>0.62569444444444444</v>
      </c>
      <c r="AM660" s="3">
        <v>46150</v>
      </c>
      <c r="AN660" t="s">
        <v>298</v>
      </c>
      <c r="AO660" t="s">
        <v>437</v>
      </c>
      <c r="AQ660" t="str">
        <f t="shared" si="10"/>
        <v/>
      </c>
    </row>
    <row r="661" spans="1:43">
      <c r="A661" s="8">
        <v>46178</v>
      </c>
      <c r="B661">
        <v>3953.73</v>
      </c>
      <c r="C661">
        <v>0.05</v>
      </c>
      <c r="D661">
        <v>66650</v>
      </c>
      <c r="E661">
        <v>-1.46</v>
      </c>
      <c r="F661" s="7">
        <v>7213</v>
      </c>
      <c r="G661" t="s">
        <v>83</v>
      </c>
      <c r="H661">
        <v>0</v>
      </c>
      <c r="I661" t="s">
        <v>314</v>
      </c>
      <c r="J661" t="s">
        <v>289</v>
      </c>
      <c r="K661" t="s">
        <v>290</v>
      </c>
      <c r="L661">
        <v>574</v>
      </c>
      <c r="M661">
        <v>14</v>
      </c>
      <c r="N661" s="66">
        <v>2.5000000000000001E-2</v>
      </c>
      <c r="O661">
        <v>560</v>
      </c>
      <c r="P661" s="66">
        <v>2.5000000000000001E-2</v>
      </c>
      <c r="Q661">
        <v>560</v>
      </c>
      <c r="R661">
        <v>583</v>
      </c>
      <c r="S661">
        <v>560</v>
      </c>
      <c r="T661" s="66">
        <v>2.5000000000000001E-2</v>
      </c>
      <c r="U661" s="66">
        <v>8.6999999999999994E-3</v>
      </c>
      <c r="V661" s="66">
        <v>-1.54E-2</v>
      </c>
      <c r="W661" s="66">
        <v>2.5000000000000001E-2</v>
      </c>
      <c r="X661" s="1">
        <v>19300</v>
      </c>
      <c r="Y661" s="1">
        <v>11035</v>
      </c>
      <c r="Z661" s="1">
        <v>9121</v>
      </c>
      <c r="AA661" t="s">
        <v>524</v>
      </c>
      <c r="AB661" t="s">
        <v>439</v>
      </c>
      <c r="AC661">
        <v>6.76</v>
      </c>
      <c r="AD661">
        <v>0.8</v>
      </c>
      <c r="AE661">
        <v>4.53</v>
      </c>
      <c r="AF661">
        <v>0.3</v>
      </c>
      <c r="AG661">
        <v>300</v>
      </c>
      <c r="AH661">
        <v>575</v>
      </c>
      <c r="AI661">
        <v>200</v>
      </c>
      <c r="AJ661">
        <v>573</v>
      </c>
      <c r="AK661">
        <v>600</v>
      </c>
      <c r="AL661" s="2">
        <v>0.62291666666666667</v>
      </c>
      <c r="AM661" s="3">
        <v>46153</v>
      </c>
      <c r="AN661" t="s">
        <v>298</v>
      </c>
      <c r="AO661" t="s">
        <v>437</v>
      </c>
      <c r="AQ661" t="str">
        <f t="shared" si="10"/>
        <v/>
      </c>
    </row>
    <row r="662" spans="1:43">
      <c r="A662" s="8">
        <v>46178</v>
      </c>
      <c r="B662">
        <v>3953.73</v>
      </c>
      <c r="C662">
        <v>0.05</v>
      </c>
      <c r="D662">
        <v>66650</v>
      </c>
      <c r="E662">
        <v>-1.46</v>
      </c>
      <c r="F662" s="7">
        <v>7220</v>
      </c>
      <c r="G662" t="s">
        <v>84</v>
      </c>
      <c r="H662">
        <v>0</v>
      </c>
      <c r="I662" t="s">
        <v>288</v>
      </c>
      <c r="J662" t="s">
        <v>289</v>
      </c>
      <c r="K662" t="s">
        <v>295</v>
      </c>
      <c r="L662" s="36">
        <v>8200</v>
      </c>
      <c r="M662">
        <v>-610</v>
      </c>
      <c r="N662" s="66">
        <v>-6.9199999999999998E-2</v>
      </c>
      <c r="O662" s="36">
        <v>8810</v>
      </c>
      <c r="P662" s="66">
        <v>-6.9199999999999998E-2</v>
      </c>
      <c r="Q662" s="36">
        <v>8370</v>
      </c>
      <c r="R662" s="36">
        <v>8580</v>
      </c>
      <c r="S662" s="36">
        <v>7880</v>
      </c>
      <c r="T662" s="66">
        <v>-2.0299999999999999E-2</v>
      </c>
      <c r="U662" s="66">
        <v>-1.32E-2</v>
      </c>
      <c r="V662" s="66">
        <v>-4.4200000000000003E-2</v>
      </c>
      <c r="W662" s="66">
        <v>4.0599999999999997E-2</v>
      </c>
      <c r="X662" s="1">
        <v>2213200</v>
      </c>
      <c r="Y662" s="1">
        <v>18089781</v>
      </c>
      <c r="Z662" s="1">
        <v>537771</v>
      </c>
      <c r="AA662" t="s">
        <v>563</v>
      </c>
      <c r="AB662" t="s">
        <v>441</v>
      </c>
      <c r="AC662">
        <v>82.66</v>
      </c>
      <c r="AD662">
        <v>4.4000000000000004</v>
      </c>
      <c r="AE662">
        <v>0.49</v>
      </c>
      <c r="AF662" t="s">
        <v>230</v>
      </c>
      <c r="AG662" s="1">
        <v>5300</v>
      </c>
      <c r="AH662" s="36">
        <v>8210</v>
      </c>
      <c r="AI662" s="1">
        <v>1400</v>
      </c>
      <c r="AJ662" s="36">
        <v>8200</v>
      </c>
      <c r="AK662">
        <v>800</v>
      </c>
      <c r="AL662" s="2">
        <v>0.62569444444444444</v>
      </c>
      <c r="AM662" s="3">
        <v>46154</v>
      </c>
      <c r="AN662" t="s">
        <v>298</v>
      </c>
      <c r="AO662" t="s">
        <v>437</v>
      </c>
      <c r="AQ662" t="str">
        <f t="shared" si="10"/>
        <v/>
      </c>
    </row>
    <row r="663" spans="1:43">
      <c r="A663" s="8">
        <v>46178</v>
      </c>
      <c r="B663">
        <v>3953.73</v>
      </c>
      <c r="C663">
        <v>0.05</v>
      </c>
      <c r="D663">
        <v>66650</v>
      </c>
      <c r="E663">
        <v>-1.46</v>
      </c>
      <c r="F663" s="7">
        <v>7269</v>
      </c>
      <c r="G663" t="s">
        <v>85</v>
      </c>
      <c r="H663">
        <v>0</v>
      </c>
      <c r="I663" t="s">
        <v>288</v>
      </c>
      <c r="J663" t="s">
        <v>289</v>
      </c>
      <c r="K663" t="s">
        <v>290</v>
      </c>
      <c r="L663" s="36">
        <v>1868.5</v>
      </c>
      <c r="M663">
        <v>12.5</v>
      </c>
      <c r="N663" s="66">
        <v>6.7000000000000002E-3</v>
      </c>
      <c r="O663" s="36">
        <v>1856</v>
      </c>
      <c r="P663" s="66">
        <v>6.7000000000000002E-3</v>
      </c>
      <c r="Q663" s="36">
        <v>1872</v>
      </c>
      <c r="R663" s="36">
        <v>1892.5</v>
      </c>
      <c r="S663" s="36">
        <v>1859</v>
      </c>
      <c r="T663" s="66">
        <v>-1.8E-3</v>
      </c>
      <c r="U663" s="66">
        <v>-5.0000000000000001E-3</v>
      </c>
      <c r="V663" s="66">
        <v>-1.26E-2</v>
      </c>
      <c r="W663" s="66">
        <v>5.1000000000000004E-3</v>
      </c>
      <c r="X663" s="1">
        <v>2625700</v>
      </c>
      <c r="Y663" s="1">
        <v>4925976</v>
      </c>
      <c r="Z663" s="1">
        <v>3670829</v>
      </c>
      <c r="AA663" t="s">
        <v>442</v>
      </c>
      <c r="AB663" t="s">
        <v>443</v>
      </c>
      <c r="AC663">
        <v>9.48</v>
      </c>
      <c r="AD663">
        <v>1.06</v>
      </c>
      <c r="AE663">
        <v>2.73</v>
      </c>
      <c r="AF663" t="s">
        <v>230</v>
      </c>
      <c r="AG663" s="1">
        <v>3947700</v>
      </c>
      <c r="AH663" s="36">
        <v>1868.5</v>
      </c>
      <c r="AI663" s="1">
        <v>1900</v>
      </c>
      <c r="AJ663" s="36">
        <v>1868</v>
      </c>
      <c r="AK663" s="1">
        <v>2500</v>
      </c>
      <c r="AL663" s="2">
        <v>0.62569444444444444</v>
      </c>
      <c r="AM663" s="3">
        <v>46156</v>
      </c>
      <c r="AN663" t="s">
        <v>298</v>
      </c>
      <c r="AO663" t="s">
        <v>437</v>
      </c>
      <c r="AQ663" t="str">
        <f t="shared" si="10"/>
        <v/>
      </c>
    </row>
    <row r="664" spans="1:43">
      <c r="A664" s="8">
        <v>46178</v>
      </c>
      <c r="B664">
        <v>3953.73</v>
      </c>
      <c r="C664">
        <v>0.05</v>
      </c>
      <c r="D664">
        <v>66650</v>
      </c>
      <c r="E664">
        <v>-1.46</v>
      </c>
      <c r="F664" s="7">
        <v>7272</v>
      </c>
      <c r="G664" t="s">
        <v>86</v>
      </c>
      <c r="H664">
        <v>0</v>
      </c>
      <c r="I664" t="s">
        <v>288</v>
      </c>
      <c r="J664" t="s">
        <v>289</v>
      </c>
      <c r="K664" t="s">
        <v>295</v>
      </c>
      <c r="L664" s="36">
        <v>1222.5</v>
      </c>
      <c r="M664">
        <v>-33</v>
      </c>
      <c r="N664" s="66">
        <v>-2.63E-2</v>
      </c>
      <c r="O664" s="36">
        <v>1255.5</v>
      </c>
      <c r="P664" s="66">
        <v>-2.6200000000000001E-2</v>
      </c>
      <c r="Q664" s="36">
        <v>1249</v>
      </c>
      <c r="R664" s="36">
        <v>1254</v>
      </c>
      <c r="S664" s="36">
        <v>1218</v>
      </c>
      <c r="T664" s="66">
        <v>-2.12E-2</v>
      </c>
      <c r="U664" s="66">
        <v>-5.1999999999999998E-3</v>
      </c>
      <c r="V664" s="66">
        <v>-2.5100000000000001E-2</v>
      </c>
      <c r="W664" s="66">
        <v>3.5999999999999999E-3</v>
      </c>
      <c r="X664" s="1">
        <v>3460700</v>
      </c>
      <c r="Y664" s="1">
        <v>4263482</v>
      </c>
      <c r="Z664" s="1">
        <v>1244657</v>
      </c>
      <c r="AA664" t="s">
        <v>444</v>
      </c>
      <c r="AB664" t="s">
        <v>445</v>
      </c>
      <c r="AC664">
        <v>9.6300000000000008</v>
      </c>
      <c r="AD664">
        <v>1.04</v>
      </c>
      <c r="AE664">
        <v>4.09</v>
      </c>
      <c r="AF664" t="s">
        <v>230</v>
      </c>
      <c r="AG664" s="1">
        <v>534600</v>
      </c>
      <c r="AH664" s="36">
        <v>1223</v>
      </c>
      <c r="AI664" s="1">
        <v>7800</v>
      </c>
      <c r="AJ664" s="36">
        <v>1222.5</v>
      </c>
      <c r="AK664" s="1">
        <v>5400</v>
      </c>
      <c r="AL664" s="2">
        <v>0.62569444444444444</v>
      </c>
      <c r="AM664" s="3">
        <v>46157</v>
      </c>
      <c r="AN664" t="s">
        <v>293</v>
      </c>
      <c r="AO664" t="s">
        <v>437</v>
      </c>
      <c r="AQ664" t="str">
        <f t="shared" si="10"/>
        <v/>
      </c>
    </row>
    <row r="665" spans="1:43">
      <c r="A665" s="8">
        <v>46178</v>
      </c>
      <c r="B665">
        <v>3953.73</v>
      </c>
      <c r="C665">
        <v>0.05</v>
      </c>
      <c r="D665">
        <v>66650</v>
      </c>
      <c r="E665">
        <v>-1.46</v>
      </c>
      <c r="F665" s="7">
        <v>7376</v>
      </c>
      <c r="G665" t="s">
        <v>87</v>
      </c>
      <c r="H665">
        <v>0</v>
      </c>
      <c r="I665" t="s">
        <v>347</v>
      </c>
      <c r="J665" t="s">
        <v>323</v>
      </c>
      <c r="K665" t="s">
        <v>295</v>
      </c>
      <c r="L665" s="36">
        <v>1122</v>
      </c>
      <c r="M665">
        <v>-8</v>
      </c>
      <c r="N665" s="66">
        <v>-7.1000000000000004E-3</v>
      </c>
      <c r="O665" s="36">
        <v>1130</v>
      </c>
      <c r="P665" s="66">
        <v>-7.0000000000000001E-3</v>
      </c>
      <c r="Q665" s="36">
        <v>1124</v>
      </c>
      <c r="R665" s="36">
        <v>1145</v>
      </c>
      <c r="S665" s="36">
        <v>1100</v>
      </c>
      <c r="T665" s="66">
        <v>-1.6999999999999999E-3</v>
      </c>
      <c r="U665" s="66">
        <v>9.9000000000000008E-3</v>
      </c>
      <c r="V665" s="66">
        <v>-0.02</v>
      </c>
      <c r="W665" s="66">
        <v>0.02</v>
      </c>
      <c r="X665" s="1">
        <v>27600</v>
      </c>
      <c r="Y665" s="1">
        <v>30899</v>
      </c>
      <c r="Z665" s="1">
        <v>4778</v>
      </c>
      <c r="AA665" t="s">
        <v>446</v>
      </c>
      <c r="AB665" t="s">
        <v>447</v>
      </c>
      <c r="AC665">
        <v>0</v>
      </c>
      <c r="AD665">
        <v>4.46</v>
      </c>
      <c r="AE665">
        <v>0</v>
      </c>
      <c r="AF665">
        <v>0.6</v>
      </c>
      <c r="AG665" s="1">
        <v>1000</v>
      </c>
      <c r="AH665" s="36">
        <v>1126</v>
      </c>
      <c r="AI665">
        <v>200</v>
      </c>
      <c r="AJ665" s="36">
        <v>1122</v>
      </c>
      <c r="AK665">
        <v>400</v>
      </c>
      <c r="AL665" s="2">
        <v>0.61736111111111114</v>
      </c>
      <c r="AM665" s="3">
        <v>46157</v>
      </c>
      <c r="AN665" t="s">
        <v>448</v>
      </c>
      <c r="AO665" t="s">
        <v>313</v>
      </c>
      <c r="AQ665" t="str">
        <f t="shared" si="10"/>
        <v/>
      </c>
    </row>
    <row r="666" spans="1:43">
      <c r="A666" s="8">
        <v>46178</v>
      </c>
      <c r="B666">
        <v>3953.73</v>
      </c>
      <c r="C666">
        <v>0.05</v>
      </c>
      <c r="D666">
        <v>66650</v>
      </c>
      <c r="E666">
        <v>-1.46</v>
      </c>
      <c r="F666" s="7">
        <v>7525</v>
      </c>
      <c r="G666" t="s">
        <v>88</v>
      </c>
      <c r="H666">
        <v>0</v>
      </c>
      <c r="I666" t="s">
        <v>288</v>
      </c>
      <c r="J666" t="s">
        <v>289</v>
      </c>
      <c r="K666" t="s">
        <v>295</v>
      </c>
      <c r="L666" s="36">
        <v>3445</v>
      </c>
      <c r="M666">
        <v>55</v>
      </c>
      <c r="N666" s="66">
        <v>1.6199999999999999E-2</v>
      </c>
      <c r="O666" s="36">
        <v>3390</v>
      </c>
      <c r="P666" s="66">
        <v>1.6199999999999999E-2</v>
      </c>
      <c r="Q666" s="36">
        <v>3415</v>
      </c>
      <c r="R666" s="36">
        <v>3465</v>
      </c>
      <c r="S666" s="36">
        <v>3410</v>
      </c>
      <c r="T666" s="66">
        <v>8.6999999999999994E-3</v>
      </c>
      <c r="U666" s="66">
        <v>1.4E-3</v>
      </c>
      <c r="V666" s="66">
        <v>-5.7000000000000002E-3</v>
      </c>
      <c r="W666" s="66">
        <v>1.0200000000000001E-2</v>
      </c>
      <c r="X666" s="1">
        <v>5900</v>
      </c>
      <c r="Y666" s="1">
        <v>20307</v>
      </c>
      <c r="Z666" s="1">
        <v>29764</v>
      </c>
      <c r="AA666" t="s">
        <v>449</v>
      </c>
      <c r="AB666" t="s">
        <v>450</v>
      </c>
      <c r="AC666">
        <v>9.3000000000000007</v>
      </c>
      <c r="AD666">
        <v>0.97</v>
      </c>
      <c r="AE666">
        <v>4.7</v>
      </c>
      <c r="AF666" t="s">
        <v>230</v>
      </c>
      <c r="AG666" s="1">
        <v>6500</v>
      </c>
      <c r="AH666" s="36">
        <v>3445</v>
      </c>
      <c r="AI666">
        <v>100</v>
      </c>
      <c r="AJ666" s="36">
        <v>3435</v>
      </c>
      <c r="AK666">
        <v>300</v>
      </c>
      <c r="AL666" s="2">
        <v>0.62152777777777779</v>
      </c>
      <c r="AM666" s="3">
        <v>46157</v>
      </c>
      <c r="AN666" t="s">
        <v>298</v>
      </c>
      <c r="AO666" t="s">
        <v>322</v>
      </c>
      <c r="AQ666" t="str">
        <f t="shared" si="10"/>
        <v/>
      </c>
    </row>
    <row r="667" spans="1:43">
      <c r="A667" s="8">
        <v>46178</v>
      </c>
      <c r="B667">
        <v>3953.73</v>
      </c>
      <c r="C667">
        <v>0.05</v>
      </c>
      <c r="D667">
        <v>66650</v>
      </c>
      <c r="E667">
        <v>-1.46</v>
      </c>
      <c r="F667" s="7">
        <v>7729</v>
      </c>
      <c r="G667" t="s">
        <v>89</v>
      </c>
      <c r="H667">
        <v>0</v>
      </c>
      <c r="I667" t="s">
        <v>288</v>
      </c>
      <c r="J667" t="s">
        <v>289</v>
      </c>
      <c r="K667" t="s">
        <v>295</v>
      </c>
      <c r="L667" s="36">
        <v>17925</v>
      </c>
      <c r="M667">
        <v>-400</v>
      </c>
      <c r="N667" s="66">
        <v>-2.18E-2</v>
      </c>
      <c r="O667" s="36">
        <v>18325</v>
      </c>
      <c r="P667" s="66">
        <v>-2.18E-2</v>
      </c>
      <c r="Q667" s="36">
        <v>17925</v>
      </c>
      <c r="R667" s="36">
        <v>18085</v>
      </c>
      <c r="S667" s="36">
        <v>17290</v>
      </c>
      <c r="T667" s="66">
        <v>0</v>
      </c>
      <c r="U667" s="66">
        <v>9.4999999999999998E-3</v>
      </c>
      <c r="V667" s="66">
        <v>-8.8000000000000005E-3</v>
      </c>
      <c r="W667" s="66">
        <v>3.6700000000000003E-2</v>
      </c>
      <c r="X667" s="1">
        <v>225100</v>
      </c>
      <c r="Y667" s="1">
        <v>3990121</v>
      </c>
      <c r="Z667" s="1">
        <v>757920</v>
      </c>
      <c r="AA667" t="s">
        <v>451</v>
      </c>
      <c r="AB667" t="s">
        <v>452</v>
      </c>
      <c r="AC667">
        <v>25.98</v>
      </c>
      <c r="AD667">
        <v>3.8</v>
      </c>
      <c r="AE667">
        <v>1.54</v>
      </c>
      <c r="AF667" t="s">
        <v>230</v>
      </c>
      <c r="AG667" s="1">
        <v>6500</v>
      </c>
      <c r="AH667" s="36">
        <v>17930</v>
      </c>
      <c r="AI667">
        <v>100</v>
      </c>
      <c r="AJ667" s="36">
        <v>17915</v>
      </c>
      <c r="AK667">
        <v>600</v>
      </c>
      <c r="AL667" s="2">
        <v>0.62569444444444444</v>
      </c>
      <c r="AM667" s="3">
        <v>46155</v>
      </c>
      <c r="AN667" t="s">
        <v>298</v>
      </c>
      <c r="AO667" t="s">
        <v>453</v>
      </c>
      <c r="AQ667" t="str">
        <f t="shared" si="10"/>
        <v/>
      </c>
    </row>
    <row r="668" spans="1:43">
      <c r="A668" s="8">
        <v>46178</v>
      </c>
      <c r="B668">
        <v>3953.73</v>
      </c>
      <c r="C668">
        <v>0.05</v>
      </c>
      <c r="D668">
        <v>66650</v>
      </c>
      <c r="E668">
        <v>-1.46</v>
      </c>
      <c r="F668" s="7">
        <v>7921</v>
      </c>
      <c r="G668" t="s">
        <v>90</v>
      </c>
      <c r="H668">
        <v>0</v>
      </c>
      <c r="I668" t="s">
        <v>288</v>
      </c>
      <c r="J668" t="s">
        <v>289</v>
      </c>
      <c r="K668" t="s">
        <v>295</v>
      </c>
      <c r="L668" s="36">
        <v>2915</v>
      </c>
      <c r="M668">
        <v>43</v>
      </c>
      <c r="N668" s="66">
        <v>1.4999999999999999E-2</v>
      </c>
      <c r="O668" s="36">
        <v>2872</v>
      </c>
      <c r="P668" s="66">
        <v>1.49E-2</v>
      </c>
      <c r="Q668" s="36">
        <v>2847</v>
      </c>
      <c r="R668" s="36">
        <v>2950</v>
      </c>
      <c r="S668" s="36">
        <v>2847</v>
      </c>
      <c r="T668" s="66">
        <v>2.3800000000000002E-2</v>
      </c>
      <c r="U668" s="66">
        <v>-5.4000000000000003E-3</v>
      </c>
      <c r="V668" s="66">
        <v>-1.18E-2</v>
      </c>
      <c r="W668" s="66">
        <v>2.3800000000000002E-2</v>
      </c>
      <c r="X668" s="1">
        <v>19900</v>
      </c>
      <c r="Y668" s="1">
        <v>58041</v>
      </c>
      <c r="Z668" s="1">
        <v>38341</v>
      </c>
      <c r="AA668" t="s">
        <v>454</v>
      </c>
      <c r="AB668" t="s">
        <v>591</v>
      </c>
      <c r="AC668">
        <v>12.97</v>
      </c>
      <c r="AD668">
        <v>1.22</v>
      </c>
      <c r="AE668">
        <v>4.12</v>
      </c>
      <c r="AF668" t="s">
        <v>230</v>
      </c>
      <c r="AG668" s="1">
        <v>12800</v>
      </c>
      <c r="AH668" s="36">
        <v>2925</v>
      </c>
      <c r="AI668">
        <v>100</v>
      </c>
      <c r="AJ668" s="36">
        <v>2919</v>
      </c>
      <c r="AK668">
        <v>100</v>
      </c>
      <c r="AL668" s="2">
        <v>0.62430555555555556</v>
      </c>
      <c r="AN668" t="s">
        <v>326</v>
      </c>
      <c r="AO668" t="s">
        <v>456</v>
      </c>
      <c r="AQ668" t="str">
        <f t="shared" si="10"/>
        <v/>
      </c>
    </row>
    <row r="669" spans="1:43">
      <c r="A669" s="8">
        <v>46178</v>
      </c>
      <c r="B669">
        <v>3953.73</v>
      </c>
      <c r="C669">
        <v>0.05</v>
      </c>
      <c r="D669">
        <v>66650</v>
      </c>
      <c r="E669">
        <v>-1.46</v>
      </c>
      <c r="F669" s="7">
        <v>8031</v>
      </c>
      <c r="G669" t="s">
        <v>91</v>
      </c>
      <c r="H669">
        <v>0</v>
      </c>
      <c r="I669" t="s">
        <v>288</v>
      </c>
      <c r="J669" t="s">
        <v>289</v>
      </c>
      <c r="K669" t="s">
        <v>295</v>
      </c>
      <c r="L669" s="36">
        <v>5054</v>
      </c>
      <c r="M669">
        <v>13</v>
      </c>
      <c r="N669" s="66">
        <v>2.5999999999999999E-3</v>
      </c>
      <c r="O669" s="36">
        <v>5041</v>
      </c>
      <c r="P669" s="66">
        <v>2.5000000000000001E-3</v>
      </c>
      <c r="Q669" s="36">
        <v>5000</v>
      </c>
      <c r="R669" s="36">
        <v>5130</v>
      </c>
      <c r="S669" s="36">
        <v>4998</v>
      </c>
      <c r="T669" s="66">
        <v>1.0800000000000001E-2</v>
      </c>
      <c r="U669" s="66">
        <v>-4.8999999999999998E-3</v>
      </c>
      <c r="V669" s="66">
        <v>-1.4800000000000001E-2</v>
      </c>
      <c r="W669" s="66">
        <v>1.12E-2</v>
      </c>
      <c r="X669" s="1">
        <v>2490400</v>
      </c>
      <c r="Y669" s="1">
        <v>12621700</v>
      </c>
      <c r="Z669" s="1">
        <v>14478024</v>
      </c>
      <c r="AA669" t="s">
        <v>457</v>
      </c>
      <c r="AB669" t="s">
        <v>458</v>
      </c>
      <c r="AC669">
        <v>15.56</v>
      </c>
      <c r="AD669">
        <v>1.63</v>
      </c>
      <c r="AE669">
        <v>2.77</v>
      </c>
      <c r="AF669" t="s">
        <v>230</v>
      </c>
      <c r="AG669" s="1">
        <v>209400</v>
      </c>
      <c r="AH669" s="36">
        <v>5055</v>
      </c>
      <c r="AI669">
        <v>800</v>
      </c>
      <c r="AJ669" s="36">
        <v>5053</v>
      </c>
      <c r="AK669" s="1">
        <v>1200</v>
      </c>
      <c r="AL669" s="2">
        <v>0.62569444444444444</v>
      </c>
      <c r="AN669" t="s">
        <v>298</v>
      </c>
      <c r="AO669" t="s">
        <v>322</v>
      </c>
      <c r="AQ669" t="str">
        <f t="shared" si="10"/>
        <v/>
      </c>
    </row>
    <row r="670" spans="1:43">
      <c r="A670" s="8">
        <v>46178</v>
      </c>
      <c r="B670">
        <v>3953.73</v>
      </c>
      <c r="C670">
        <v>0.05</v>
      </c>
      <c r="D670">
        <v>66650</v>
      </c>
      <c r="E670">
        <v>-1.46</v>
      </c>
      <c r="F670" s="7">
        <v>8058</v>
      </c>
      <c r="G670" t="s">
        <v>92</v>
      </c>
      <c r="H670">
        <v>0</v>
      </c>
      <c r="I670" t="s">
        <v>288</v>
      </c>
      <c r="J670" t="s">
        <v>289</v>
      </c>
      <c r="K670" t="s">
        <v>295</v>
      </c>
      <c r="L670" s="36">
        <v>4872</v>
      </c>
      <c r="M670">
        <v>-24</v>
      </c>
      <c r="N670" s="66">
        <v>-4.8999999999999998E-3</v>
      </c>
      <c r="O670" s="36">
        <v>4896</v>
      </c>
      <c r="P670" s="66">
        <v>-4.8999999999999998E-3</v>
      </c>
      <c r="Q670" s="36">
        <v>4919</v>
      </c>
      <c r="R670" s="36">
        <v>4967</v>
      </c>
      <c r="S670" s="36">
        <v>4855</v>
      </c>
      <c r="T670" s="66">
        <v>-9.4999999999999998E-3</v>
      </c>
      <c r="U670" s="66">
        <v>-6.3E-3</v>
      </c>
      <c r="V670" s="66">
        <v>-1.9099999999999999E-2</v>
      </c>
      <c r="W670" s="66">
        <v>3.5000000000000001E-3</v>
      </c>
      <c r="X670" s="1">
        <v>4477400</v>
      </c>
      <c r="Y670" s="1">
        <v>21978451</v>
      </c>
      <c r="Z670" s="1">
        <v>18077696</v>
      </c>
      <c r="AA670" t="s">
        <v>459</v>
      </c>
      <c r="AB670" t="s">
        <v>460</v>
      </c>
      <c r="AC670">
        <v>16.21</v>
      </c>
      <c r="AD670">
        <v>1.88</v>
      </c>
      <c r="AE670">
        <v>2.57</v>
      </c>
      <c r="AF670" t="s">
        <v>230</v>
      </c>
      <c r="AG670" s="1">
        <v>486700</v>
      </c>
      <c r="AH670" s="36">
        <v>4872</v>
      </c>
      <c r="AI670">
        <v>800</v>
      </c>
      <c r="AJ670" s="36">
        <v>4871</v>
      </c>
      <c r="AK670" s="1">
        <v>1000</v>
      </c>
      <c r="AL670" s="2">
        <v>0.62569444444444444</v>
      </c>
      <c r="AN670" t="s">
        <v>298</v>
      </c>
      <c r="AO670" t="s">
        <v>322</v>
      </c>
      <c r="AQ670" t="str">
        <f t="shared" si="10"/>
        <v/>
      </c>
    </row>
    <row r="671" spans="1:43">
      <c r="A671" s="8">
        <v>46178</v>
      </c>
      <c r="B671">
        <v>3953.73</v>
      </c>
      <c r="C671">
        <v>0.05</v>
      </c>
      <c r="D671">
        <v>66650</v>
      </c>
      <c r="E671">
        <v>-1.46</v>
      </c>
      <c r="F671" s="7">
        <v>8233</v>
      </c>
      <c r="G671" t="s">
        <v>93</v>
      </c>
      <c r="H671">
        <v>0</v>
      </c>
      <c r="I671" t="s">
        <v>288</v>
      </c>
      <c r="J671" t="s">
        <v>289</v>
      </c>
      <c r="K671" t="s">
        <v>290</v>
      </c>
      <c r="L671" s="36">
        <v>2000.5</v>
      </c>
      <c r="M671">
        <v>-1.5</v>
      </c>
      <c r="N671" s="66">
        <v>-6.9999999999999999E-4</v>
      </c>
      <c r="O671" s="36">
        <v>2002</v>
      </c>
      <c r="P671" s="66">
        <v>-6.9999999999999999E-4</v>
      </c>
      <c r="Q671" s="36">
        <v>2015</v>
      </c>
      <c r="R671" s="36">
        <v>2031</v>
      </c>
      <c r="S671" s="36">
        <v>1996</v>
      </c>
      <c r="T671" s="66">
        <v>-7.1000000000000004E-3</v>
      </c>
      <c r="U671" s="66">
        <v>-3.7000000000000002E-3</v>
      </c>
      <c r="V671" s="66">
        <v>-1.4999999999999999E-2</v>
      </c>
      <c r="W671" s="66">
        <v>2.2000000000000001E-3</v>
      </c>
      <c r="X671" s="1">
        <v>520300</v>
      </c>
      <c r="Y671" s="1">
        <v>1048498</v>
      </c>
      <c r="Z671" s="1">
        <v>610570</v>
      </c>
      <c r="AA671" t="s">
        <v>461</v>
      </c>
      <c r="AB671" t="s">
        <v>462</v>
      </c>
      <c r="AC671">
        <v>15.42</v>
      </c>
      <c r="AD671">
        <v>1.3</v>
      </c>
      <c r="AE671">
        <v>2</v>
      </c>
      <c r="AF671" t="s">
        <v>230</v>
      </c>
      <c r="AG671">
        <v>0</v>
      </c>
      <c r="AH671" s="36">
        <v>2001.5</v>
      </c>
      <c r="AI671" s="1">
        <v>1000</v>
      </c>
      <c r="AJ671" s="36">
        <v>2000.5</v>
      </c>
      <c r="AK671">
        <v>300</v>
      </c>
      <c r="AL671" s="2">
        <v>0.62569444444444444</v>
      </c>
      <c r="AN671" t="s">
        <v>463</v>
      </c>
      <c r="AO671" t="s">
        <v>327</v>
      </c>
      <c r="AQ671" t="str">
        <f t="shared" si="10"/>
        <v/>
      </c>
    </row>
    <row r="672" spans="1:43">
      <c r="A672" s="8">
        <v>46178</v>
      </c>
      <c r="B672">
        <v>3953.73</v>
      </c>
      <c r="C672">
        <v>0.05</v>
      </c>
      <c r="D672">
        <v>66650</v>
      </c>
      <c r="E672">
        <v>-1.46</v>
      </c>
      <c r="F672" s="7">
        <v>8304</v>
      </c>
      <c r="G672" t="s">
        <v>94</v>
      </c>
      <c r="H672">
        <v>0</v>
      </c>
      <c r="I672" t="s">
        <v>288</v>
      </c>
      <c r="J672" t="s">
        <v>289</v>
      </c>
      <c r="K672" t="s">
        <v>295</v>
      </c>
      <c r="L672" s="36">
        <v>2636</v>
      </c>
      <c r="M672">
        <v>53</v>
      </c>
      <c r="N672" s="66">
        <v>2.0500000000000001E-2</v>
      </c>
      <c r="O672" s="36">
        <v>2583</v>
      </c>
      <c r="P672" s="66">
        <v>2.0500000000000001E-2</v>
      </c>
      <c r="Q672" s="36">
        <v>2632.5</v>
      </c>
      <c r="R672" s="36">
        <v>2667.5</v>
      </c>
      <c r="S672" s="36">
        <v>2630</v>
      </c>
      <c r="T672" s="66">
        <v>1.2999999999999999E-3</v>
      </c>
      <c r="U672" s="66">
        <v>-1.5E-3</v>
      </c>
      <c r="V672" s="66">
        <v>-1.18E-2</v>
      </c>
      <c r="W672" s="66">
        <v>2.2000000000000001E-3</v>
      </c>
      <c r="X672" s="1">
        <v>667600</v>
      </c>
      <c r="Y672" s="1">
        <v>1766630</v>
      </c>
      <c r="Z672" s="1">
        <v>368484</v>
      </c>
      <c r="AA672" t="s">
        <v>464</v>
      </c>
      <c r="AB672" t="s">
        <v>465</v>
      </c>
      <c r="AC672">
        <v>13.51</v>
      </c>
      <c r="AD672">
        <v>0.76</v>
      </c>
      <c r="AE672">
        <v>3.79</v>
      </c>
      <c r="AF672" t="s">
        <v>230</v>
      </c>
      <c r="AG672" s="1">
        <v>15900</v>
      </c>
      <c r="AH672" s="36">
        <v>2636.5</v>
      </c>
      <c r="AI672">
        <v>700</v>
      </c>
      <c r="AJ672" s="36">
        <v>2635.5</v>
      </c>
      <c r="AK672">
        <v>400</v>
      </c>
      <c r="AL672" s="2">
        <v>0.62569444444444444</v>
      </c>
      <c r="AM672" s="3">
        <v>46156</v>
      </c>
      <c r="AN672" t="s">
        <v>298</v>
      </c>
      <c r="AO672" t="s">
        <v>434</v>
      </c>
      <c r="AQ672" t="str">
        <f t="shared" si="10"/>
        <v/>
      </c>
    </row>
    <row r="673" spans="1:43">
      <c r="A673" s="8">
        <v>46178</v>
      </c>
      <c r="B673">
        <v>3953.73</v>
      </c>
      <c r="C673">
        <v>0.05</v>
      </c>
      <c r="D673">
        <v>66650</v>
      </c>
      <c r="E673">
        <v>-1.46</v>
      </c>
      <c r="F673" s="7">
        <v>8316</v>
      </c>
      <c r="G673" t="s">
        <v>95</v>
      </c>
      <c r="H673">
        <v>0</v>
      </c>
      <c r="I673" t="s">
        <v>288</v>
      </c>
      <c r="J673" t="s">
        <v>289</v>
      </c>
      <c r="K673" t="s">
        <v>290</v>
      </c>
      <c r="L673" s="36">
        <v>6237</v>
      </c>
      <c r="M673">
        <v>108</v>
      </c>
      <c r="N673" s="66">
        <v>1.7600000000000001E-2</v>
      </c>
      <c r="O673" s="36">
        <v>6129</v>
      </c>
      <c r="P673" s="66">
        <v>1.7600000000000001E-2</v>
      </c>
      <c r="Q673" s="36">
        <v>6284</v>
      </c>
      <c r="R673" s="36">
        <v>6408</v>
      </c>
      <c r="S673" s="36">
        <v>6213</v>
      </c>
      <c r="T673" s="66">
        <v>-7.4000000000000003E-3</v>
      </c>
      <c r="U673" s="66">
        <v>3.2000000000000002E-3</v>
      </c>
      <c r="V673" s="66">
        <v>-2.6599999999999999E-2</v>
      </c>
      <c r="W673" s="66">
        <v>3.8E-3</v>
      </c>
      <c r="X673" s="1">
        <v>12055600</v>
      </c>
      <c r="Y673" s="1">
        <v>75709212</v>
      </c>
      <c r="Z673" s="1">
        <v>23872105</v>
      </c>
      <c r="AA673" t="s">
        <v>466</v>
      </c>
      <c r="AB673" t="s">
        <v>467</v>
      </c>
      <c r="AC673">
        <v>13.85</v>
      </c>
      <c r="AD673">
        <v>1.5</v>
      </c>
      <c r="AE673">
        <v>2.89</v>
      </c>
      <c r="AF673" t="s">
        <v>230</v>
      </c>
      <c r="AG673" s="1">
        <v>673200</v>
      </c>
      <c r="AH673" s="36">
        <v>6237</v>
      </c>
      <c r="AI673" s="1">
        <v>1500</v>
      </c>
      <c r="AJ673" s="36">
        <v>6236</v>
      </c>
      <c r="AK673" s="1">
        <v>1100</v>
      </c>
      <c r="AL673" s="2">
        <v>0.62569444444444444</v>
      </c>
      <c r="AM673" s="3">
        <v>46155</v>
      </c>
      <c r="AN673" t="s">
        <v>298</v>
      </c>
      <c r="AO673" t="s">
        <v>434</v>
      </c>
      <c r="AQ673" t="str">
        <f t="shared" si="10"/>
        <v/>
      </c>
    </row>
    <row r="674" spans="1:43">
      <c r="A674" s="8">
        <v>46178</v>
      </c>
      <c r="B674">
        <v>3953.73</v>
      </c>
      <c r="C674">
        <v>0.05</v>
      </c>
      <c r="D674">
        <v>66650</v>
      </c>
      <c r="E674">
        <v>-1.46</v>
      </c>
      <c r="F674" s="7">
        <v>8331</v>
      </c>
      <c r="G674" t="s">
        <v>96</v>
      </c>
      <c r="H674">
        <v>0</v>
      </c>
      <c r="I674" t="s">
        <v>288</v>
      </c>
      <c r="J674" t="s">
        <v>289</v>
      </c>
      <c r="K674" t="s">
        <v>290</v>
      </c>
      <c r="L674" s="36">
        <v>2379.5</v>
      </c>
      <c r="M674">
        <v>-3</v>
      </c>
      <c r="N674" s="66">
        <v>-1.2999999999999999E-3</v>
      </c>
      <c r="O674" s="36">
        <v>2382.5</v>
      </c>
      <c r="P674" s="66">
        <v>-1.1999999999999999E-3</v>
      </c>
      <c r="Q674" s="36">
        <v>2415</v>
      </c>
      <c r="R674" s="36">
        <v>2432</v>
      </c>
      <c r="S674" s="36">
        <v>2372</v>
      </c>
      <c r="T674" s="66">
        <v>-1.46E-2</v>
      </c>
      <c r="U674" s="66">
        <v>-1.8E-3</v>
      </c>
      <c r="V674" s="66">
        <v>-2.1499999999999998E-2</v>
      </c>
      <c r="W674" s="66">
        <v>3.0999999999999999E-3</v>
      </c>
      <c r="X674" s="1">
        <v>2016900</v>
      </c>
      <c r="Y674" s="1">
        <v>4835776</v>
      </c>
      <c r="Z674" s="1">
        <v>1845352</v>
      </c>
      <c r="AA674" t="s">
        <v>468</v>
      </c>
      <c r="AB674" t="s">
        <v>469</v>
      </c>
      <c r="AC674">
        <v>15.45</v>
      </c>
      <c r="AD674">
        <v>1.32</v>
      </c>
      <c r="AE674">
        <v>2.69</v>
      </c>
      <c r="AF674" t="s">
        <v>230</v>
      </c>
      <c r="AG674" s="1">
        <v>49100</v>
      </c>
      <c r="AH674" s="36">
        <v>2379.5</v>
      </c>
      <c r="AI674">
        <v>100</v>
      </c>
      <c r="AJ674" s="36">
        <v>2379</v>
      </c>
      <c r="AK674">
        <v>200</v>
      </c>
      <c r="AL674" s="2">
        <v>0.62569444444444444</v>
      </c>
      <c r="AM674" s="3">
        <v>46157</v>
      </c>
      <c r="AN674" t="s">
        <v>298</v>
      </c>
      <c r="AO674" t="s">
        <v>434</v>
      </c>
      <c r="AQ674" t="str">
        <f t="shared" si="10"/>
        <v/>
      </c>
    </row>
    <row r="675" spans="1:43">
      <c r="A675" s="8">
        <v>46178</v>
      </c>
      <c r="B675">
        <v>3953.73</v>
      </c>
      <c r="C675">
        <v>0.05</v>
      </c>
      <c r="D675">
        <v>66650</v>
      </c>
      <c r="E675">
        <v>-1.46</v>
      </c>
      <c r="F675" s="7">
        <v>8424</v>
      </c>
      <c r="G675" t="s">
        <v>97</v>
      </c>
      <c r="H675">
        <v>0</v>
      </c>
      <c r="I675" t="s">
        <v>288</v>
      </c>
      <c r="J675" t="s">
        <v>289</v>
      </c>
      <c r="K675" t="s">
        <v>290</v>
      </c>
      <c r="L675" s="36">
        <v>4133</v>
      </c>
      <c r="M675">
        <v>63</v>
      </c>
      <c r="N675" s="66">
        <v>1.55E-2</v>
      </c>
      <c r="O675" s="36">
        <v>4070</v>
      </c>
      <c r="P675" s="66">
        <v>1.54E-2</v>
      </c>
      <c r="Q675" s="36">
        <v>4100</v>
      </c>
      <c r="R675" s="36">
        <v>4170</v>
      </c>
      <c r="S675" s="36">
        <v>4072</v>
      </c>
      <c r="T675" s="66">
        <v>8.0000000000000002E-3</v>
      </c>
      <c r="U675" s="66">
        <v>8.9999999999999998E-4</v>
      </c>
      <c r="V675" s="66">
        <v>-8.8000000000000005E-3</v>
      </c>
      <c r="W675" s="66">
        <v>1.49E-2</v>
      </c>
      <c r="X675" s="1">
        <v>111800</v>
      </c>
      <c r="Y675" s="1">
        <v>462831</v>
      </c>
      <c r="Z675" s="1">
        <v>375538</v>
      </c>
      <c r="AA675" t="s">
        <v>470</v>
      </c>
      <c r="AB675" t="s">
        <v>592</v>
      </c>
      <c r="AC675">
        <v>7.76</v>
      </c>
      <c r="AD675">
        <v>0.74</v>
      </c>
      <c r="AE675">
        <v>4.16</v>
      </c>
      <c r="AF675" t="s">
        <v>230</v>
      </c>
      <c r="AG675" s="1">
        <v>29900</v>
      </c>
      <c r="AH675" s="36">
        <v>4134</v>
      </c>
      <c r="AI675">
        <v>300</v>
      </c>
      <c r="AJ675" s="36">
        <v>4133</v>
      </c>
      <c r="AK675">
        <v>100</v>
      </c>
      <c r="AL675" s="2">
        <v>0.625</v>
      </c>
      <c r="AM675" s="3">
        <v>46154</v>
      </c>
      <c r="AN675" t="s">
        <v>298</v>
      </c>
      <c r="AO675" t="s">
        <v>472</v>
      </c>
      <c r="AQ675" t="str">
        <f t="shared" si="10"/>
        <v/>
      </c>
    </row>
    <row r="676" spans="1:43">
      <c r="A676" s="8">
        <v>46178</v>
      </c>
      <c r="B676">
        <v>3953.73</v>
      </c>
      <c r="C676">
        <v>0.05</v>
      </c>
      <c r="D676">
        <v>66650</v>
      </c>
      <c r="E676">
        <v>-1.46</v>
      </c>
      <c r="F676" s="7">
        <v>8425</v>
      </c>
      <c r="G676" t="s">
        <v>98</v>
      </c>
      <c r="H676">
        <v>0</v>
      </c>
      <c r="I676" t="s">
        <v>288</v>
      </c>
      <c r="J676" t="s">
        <v>289</v>
      </c>
      <c r="K676" t="s">
        <v>290</v>
      </c>
      <c r="L676" s="36">
        <v>1254</v>
      </c>
      <c r="M676">
        <v>25</v>
      </c>
      <c r="N676" s="66">
        <v>2.0299999999999999E-2</v>
      </c>
      <c r="O676" s="36">
        <v>1229</v>
      </c>
      <c r="P676" s="66">
        <v>2.0299999999999999E-2</v>
      </c>
      <c r="Q676" s="36">
        <v>1248</v>
      </c>
      <c r="R676" s="36">
        <v>1263</v>
      </c>
      <c r="S676" s="36">
        <v>1243</v>
      </c>
      <c r="T676" s="66">
        <v>4.7999999999999996E-3</v>
      </c>
      <c r="U676" s="66">
        <v>-1.5E-3</v>
      </c>
      <c r="V676" s="66">
        <v>-7.1000000000000004E-3</v>
      </c>
      <c r="W676" s="66">
        <v>8.8000000000000005E-3</v>
      </c>
      <c r="X676" s="1">
        <v>423100</v>
      </c>
      <c r="Y676" s="1">
        <v>530745</v>
      </c>
      <c r="Z676" s="1">
        <v>354463</v>
      </c>
      <c r="AA676" t="s">
        <v>473</v>
      </c>
      <c r="AB676" t="s">
        <v>607</v>
      </c>
      <c r="AC676">
        <v>7.52</v>
      </c>
      <c r="AD676">
        <v>0.82</v>
      </c>
      <c r="AE676">
        <v>4.1500000000000004</v>
      </c>
      <c r="AF676" t="s">
        <v>230</v>
      </c>
      <c r="AG676" s="1">
        <v>182500</v>
      </c>
      <c r="AH676" s="36">
        <v>1254</v>
      </c>
      <c r="AI676" s="1">
        <v>2400</v>
      </c>
      <c r="AJ676" s="36">
        <v>1253</v>
      </c>
      <c r="AK676" s="1">
        <v>1900</v>
      </c>
      <c r="AL676" s="2">
        <v>0.625</v>
      </c>
      <c r="AM676" s="3">
        <v>46156</v>
      </c>
      <c r="AN676" t="s">
        <v>298</v>
      </c>
      <c r="AO676" t="s">
        <v>472</v>
      </c>
      <c r="AQ676" t="str">
        <f t="shared" si="10"/>
        <v/>
      </c>
    </row>
    <row r="677" spans="1:43">
      <c r="A677" s="8">
        <v>46178</v>
      </c>
      <c r="B677">
        <v>3953.73</v>
      </c>
      <c r="C677">
        <v>0.05</v>
      </c>
      <c r="D677">
        <v>66650</v>
      </c>
      <c r="E677">
        <v>-1.46</v>
      </c>
      <c r="F677" s="7">
        <v>8591</v>
      </c>
      <c r="G677" t="s">
        <v>99</v>
      </c>
      <c r="H677">
        <v>0</v>
      </c>
      <c r="I677" t="s">
        <v>288</v>
      </c>
      <c r="J677" t="s">
        <v>289</v>
      </c>
      <c r="K677" t="s">
        <v>295</v>
      </c>
      <c r="L677" s="36">
        <v>6134</v>
      </c>
      <c r="M677">
        <v>-116</v>
      </c>
      <c r="N677" s="66">
        <v>-1.8599999999999998E-2</v>
      </c>
      <c r="O677" s="36">
        <v>6250</v>
      </c>
      <c r="P677" s="66">
        <v>-1.8499999999999999E-2</v>
      </c>
      <c r="Q677" s="36">
        <v>6282</v>
      </c>
      <c r="R677" s="36">
        <v>6305</v>
      </c>
      <c r="S677" s="36">
        <v>6117</v>
      </c>
      <c r="T677" s="66">
        <v>-2.35E-2</v>
      </c>
      <c r="U677" s="66">
        <v>-4.7000000000000002E-3</v>
      </c>
      <c r="V677" s="66">
        <v>-2.7099999999999999E-2</v>
      </c>
      <c r="W677" s="66">
        <v>2.7000000000000001E-3</v>
      </c>
      <c r="X677" s="1">
        <v>2555300</v>
      </c>
      <c r="Y677" s="1">
        <v>15818826</v>
      </c>
      <c r="Z677" s="1">
        <v>6895270</v>
      </c>
      <c r="AA677" t="s">
        <v>475</v>
      </c>
      <c r="AB677" t="s">
        <v>476</v>
      </c>
      <c r="AC677">
        <v>12.74</v>
      </c>
      <c r="AD677">
        <v>1.5</v>
      </c>
      <c r="AE677">
        <v>3.05</v>
      </c>
      <c r="AF677" t="s">
        <v>230</v>
      </c>
      <c r="AG677" s="1">
        <v>239000</v>
      </c>
      <c r="AH677" s="36">
        <v>6134</v>
      </c>
      <c r="AI677">
        <v>100</v>
      </c>
      <c r="AJ677" s="36">
        <v>6133</v>
      </c>
      <c r="AK677">
        <v>300</v>
      </c>
      <c r="AL677" s="2">
        <v>0.62569444444444444</v>
      </c>
      <c r="AM677" s="3">
        <v>46153</v>
      </c>
      <c r="AN677" t="s">
        <v>298</v>
      </c>
      <c r="AO677" t="s">
        <v>472</v>
      </c>
      <c r="AQ677" t="str">
        <f t="shared" si="10"/>
        <v/>
      </c>
    </row>
    <row r="678" spans="1:43">
      <c r="A678" s="8">
        <v>46178</v>
      </c>
      <c r="B678">
        <v>3953.73</v>
      </c>
      <c r="C678">
        <v>0.05</v>
      </c>
      <c r="D678">
        <v>66650</v>
      </c>
      <c r="E678">
        <v>-1.46</v>
      </c>
      <c r="F678" s="7">
        <v>8593</v>
      </c>
      <c r="G678" t="s">
        <v>100</v>
      </c>
      <c r="H678">
        <v>0</v>
      </c>
      <c r="I678" t="s">
        <v>288</v>
      </c>
      <c r="J678" t="s">
        <v>289</v>
      </c>
      <c r="K678" t="s">
        <v>295</v>
      </c>
      <c r="L678" s="36">
        <v>1275</v>
      </c>
      <c r="M678">
        <v>16.5</v>
      </c>
      <c r="N678" s="66">
        <v>1.3100000000000001E-2</v>
      </c>
      <c r="O678" s="36">
        <v>1258.5</v>
      </c>
      <c r="P678" s="66">
        <v>1.3100000000000001E-2</v>
      </c>
      <c r="Q678" s="36">
        <v>1274</v>
      </c>
      <c r="R678" s="36">
        <v>1289.5</v>
      </c>
      <c r="S678" s="36">
        <v>1272</v>
      </c>
      <c r="T678" s="66">
        <v>6.9999999999999999E-4</v>
      </c>
      <c r="U678" s="66">
        <v>-1.5E-3</v>
      </c>
      <c r="V678" s="66">
        <v>-1.12E-2</v>
      </c>
      <c r="W678" s="66">
        <v>2.3E-3</v>
      </c>
      <c r="X678" s="1">
        <v>3972400</v>
      </c>
      <c r="Y678" s="1">
        <v>5089964</v>
      </c>
      <c r="Z678" s="1">
        <v>1870313</v>
      </c>
      <c r="AA678" t="s">
        <v>477</v>
      </c>
      <c r="AB678" t="s">
        <v>594</v>
      </c>
      <c r="AC678">
        <v>11.44</v>
      </c>
      <c r="AD678">
        <v>0.92</v>
      </c>
      <c r="AE678">
        <v>4</v>
      </c>
      <c r="AF678" t="s">
        <v>230</v>
      </c>
      <c r="AG678" s="1">
        <v>962800</v>
      </c>
      <c r="AH678" s="36">
        <v>1275</v>
      </c>
      <c r="AI678" s="1">
        <v>1100</v>
      </c>
      <c r="AJ678" s="36">
        <v>1274.5</v>
      </c>
      <c r="AK678" s="1">
        <v>7800</v>
      </c>
      <c r="AL678" s="2">
        <v>0.62569444444444444</v>
      </c>
      <c r="AM678" s="3">
        <v>46157</v>
      </c>
      <c r="AN678" t="s">
        <v>298</v>
      </c>
      <c r="AO678" t="s">
        <v>472</v>
      </c>
      <c r="AQ678" t="str">
        <f t="shared" si="10"/>
        <v/>
      </c>
    </row>
    <row r="679" spans="1:43">
      <c r="A679" s="8">
        <v>46178</v>
      </c>
      <c r="B679">
        <v>3953.73</v>
      </c>
      <c r="C679">
        <v>0.05</v>
      </c>
      <c r="D679">
        <v>66650</v>
      </c>
      <c r="E679">
        <v>-1.46</v>
      </c>
      <c r="F679" s="7">
        <v>8604</v>
      </c>
      <c r="G679" t="s">
        <v>101</v>
      </c>
      <c r="H679">
        <v>0</v>
      </c>
      <c r="I679" t="s">
        <v>288</v>
      </c>
      <c r="J679" t="s">
        <v>289</v>
      </c>
      <c r="K679" t="s">
        <v>290</v>
      </c>
      <c r="L679" s="36">
        <v>1362</v>
      </c>
      <c r="M679">
        <v>12.5</v>
      </c>
      <c r="N679" s="66">
        <v>9.2999999999999992E-3</v>
      </c>
      <c r="O679" s="36">
        <v>1349.5</v>
      </c>
      <c r="P679" s="66">
        <v>9.1999999999999998E-3</v>
      </c>
      <c r="Q679" s="36">
        <v>1375.5</v>
      </c>
      <c r="R679" s="36">
        <v>1386.5</v>
      </c>
      <c r="S679" s="36">
        <v>1360.5</v>
      </c>
      <c r="T679" s="66">
        <v>-9.7999999999999997E-3</v>
      </c>
      <c r="U679" s="66">
        <v>-2.0999999999999999E-3</v>
      </c>
      <c r="V679" s="66">
        <v>-1.7600000000000001E-2</v>
      </c>
      <c r="W679" s="66">
        <v>1.1000000000000001E-3</v>
      </c>
      <c r="X679" s="1">
        <v>7878100</v>
      </c>
      <c r="Y679" s="1">
        <v>10813459</v>
      </c>
      <c r="Z679" s="1">
        <v>4206622</v>
      </c>
      <c r="AA679" t="s">
        <v>479</v>
      </c>
      <c r="AB679" t="s">
        <v>480</v>
      </c>
      <c r="AC679">
        <v>10.59</v>
      </c>
      <c r="AD679">
        <v>1.06</v>
      </c>
      <c r="AE679">
        <v>3.82</v>
      </c>
      <c r="AF679" t="s">
        <v>230</v>
      </c>
      <c r="AG679" s="1">
        <v>695700</v>
      </c>
      <c r="AH679" s="36">
        <v>1362</v>
      </c>
      <c r="AI679" s="1">
        <v>5800</v>
      </c>
      <c r="AJ679" s="36">
        <v>1361.5</v>
      </c>
      <c r="AK679" s="1">
        <v>6000</v>
      </c>
      <c r="AL679" s="2">
        <v>0.62569444444444444</v>
      </c>
      <c r="AN679" t="s">
        <v>298</v>
      </c>
      <c r="AO679" t="s">
        <v>481</v>
      </c>
      <c r="AQ679" t="str">
        <f t="shared" si="10"/>
        <v/>
      </c>
    </row>
    <row r="680" spans="1:43">
      <c r="A680" s="8">
        <v>46178</v>
      </c>
      <c r="B680">
        <v>3953.73</v>
      </c>
      <c r="C680">
        <v>0.05</v>
      </c>
      <c r="D680">
        <v>66650</v>
      </c>
      <c r="E680">
        <v>-1.46</v>
      </c>
      <c r="F680" s="7">
        <v>8697</v>
      </c>
      <c r="G680" t="s">
        <v>102</v>
      </c>
      <c r="H680">
        <v>0</v>
      </c>
      <c r="I680" t="s">
        <v>288</v>
      </c>
      <c r="J680" t="s">
        <v>289</v>
      </c>
      <c r="K680" t="s">
        <v>295</v>
      </c>
      <c r="L680" s="36">
        <v>1999.5</v>
      </c>
      <c r="M680">
        <v>-39.5</v>
      </c>
      <c r="N680" s="66">
        <v>-1.9400000000000001E-2</v>
      </c>
      <c r="O680" s="36">
        <v>2039</v>
      </c>
      <c r="P680" s="66">
        <v>-1.9300000000000001E-2</v>
      </c>
      <c r="Q680" s="36">
        <v>2051.5</v>
      </c>
      <c r="R680" s="36">
        <v>2085.5</v>
      </c>
      <c r="S680" s="36">
        <v>1992</v>
      </c>
      <c r="T680" s="66">
        <v>-2.53E-2</v>
      </c>
      <c r="U680" s="66">
        <v>2.2000000000000001E-3</v>
      </c>
      <c r="V680" s="66">
        <v>-4.1200000000000001E-2</v>
      </c>
      <c r="W680" s="66">
        <v>3.7000000000000002E-3</v>
      </c>
      <c r="X680" s="1">
        <v>2275100</v>
      </c>
      <c r="Y680" s="1">
        <v>4612323</v>
      </c>
      <c r="Z680" s="1">
        <v>2063054</v>
      </c>
      <c r="AA680" t="s">
        <v>482</v>
      </c>
      <c r="AB680" t="s">
        <v>483</v>
      </c>
      <c r="AC680">
        <v>25.37</v>
      </c>
      <c r="AD680">
        <v>5.95</v>
      </c>
      <c r="AE680">
        <v>3.15</v>
      </c>
      <c r="AF680" t="s">
        <v>230</v>
      </c>
      <c r="AG680" s="1">
        <v>90900</v>
      </c>
      <c r="AH680" s="36">
        <v>2000</v>
      </c>
      <c r="AI680" s="1">
        <v>1800</v>
      </c>
      <c r="AJ680" s="36">
        <v>1999</v>
      </c>
      <c r="AK680">
        <v>700</v>
      </c>
      <c r="AL680" s="2">
        <v>0.62569444444444444</v>
      </c>
      <c r="AN680" t="s">
        <v>298</v>
      </c>
      <c r="AO680" t="s">
        <v>472</v>
      </c>
      <c r="AQ680" t="str">
        <f t="shared" si="10"/>
        <v/>
      </c>
    </row>
    <row r="681" spans="1:43">
      <c r="A681" s="8">
        <v>46178</v>
      </c>
      <c r="B681">
        <v>3953.73</v>
      </c>
      <c r="C681">
        <v>0.05</v>
      </c>
      <c r="D681">
        <v>66650</v>
      </c>
      <c r="E681">
        <v>-1.46</v>
      </c>
      <c r="F681" s="7">
        <v>8830</v>
      </c>
      <c r="G681" t="s">
        <v>103</v>
      </c>
      <c r="H681">
        <v>0</v>
      </c>
      <c r="I681" t="s">
        <v>288</v>
      </c>
      <c r="J681" t="s">
        <v>289</v>
      </c>
      <c r="K681" t="s">
        <v>295</v>
      </c>
      <c r="L681" s="36">
        <v>3544</v>
      </c>
      <c r="M681">
        <v>26</v>
      </c>
      <c r="N681" s="66">
        <v>7.4000000000000003E-3</v>
      </c>
      <c r="O681" s="36">
        <v>3518</v>
      </c>
      <c r="P681" s="66">
        <v>7.3000000000000001E-3</v>
      </c>
      <c r="Q681" s="36">
        <v>3500</v>
      </c>
      <c r="R681" s="36">
        <v>3581</v>
      </c>
      <c r="S681" s="36">
        <v>3493</v>
      </c>
      <c r="T681" s="66">
        <v>1.2500000000000001E-2</v>
      </c>
      <c r="U681" s="66">
        <v>-6.4000000000000003E-3</v>
      </c>
      <c r="V681" s="66">
        <v>-1.03E-2</v>
      </c>
      <c r="W681" s="66">
        <v>1.46E-2</v>
      </c>
      <c r="X681" s="1">
        <v>2624500</v>
      </c>
      <c r="Y681" s="1">
        <v>9319673</v>
      </c>
      <c r="Z681" s="1">
        <v>3317184</v>
      </c>
      <c r="AA681" t="s">
        <v>484</v>
      </c>
      <c r="AB681" t="s">
        <v>595</v>
      </c>
      <c r="AC681">
        <v>14.68</v>
      </c>
      <c r="AD681">
        <v>1.32</v>
      </c>
      <c r="AE681">
        <v>1.47</v>
      </c>
      <c r="AF681" t="s">
        <v>230</v>
      </c>
      <c r="AG681" s="1">
        <v>60100</v>
      </c>
      <c r="AH681" s="36">
        <v>3544</v>
      </c>
      <c r="AI681">
        <v>600</v>
      </c>
      <c r="AJ681" s="36">
        <v>3543</v>
      </c>
      <c r="AK681" s="1">
        <v>1800</v>
      </c>
      <c r="AL681" s="2">
        <v>0.62569444444444444</v>
      </c>
      <c r="AM681" s="3">
        <v>46155</v>
      </c>
      <c r="AN681" t="s">
        <v>298</v>
      </c>
      <c r="AO681" t="s">
        <v>332</v>
      </c>
      <c r="AQ681" t="str">
        <f t="shared" si="10"/>
        <v/>
      </c>
    </row>
    <row r="682" spans="1:43">
      <c r="A682" s="8">
        <v>46178</v>
      </c>
      <c r="B682">
        <v>3953.73</v>
      </c>
      <c r="C682">
        <v>0.05</v>
      </c>
      <c r="D682">
        <v>66650</v>
      </c>
      <c r="E682">
        <v>-1.46</v>
      </c>
      <c r="F682" s="7">
        <v>9020</v>
      </c>
      <c r="G682" t="s">
        <v>104</v>
      </c>
      <c r="H682">
        <v>0</v>
      </c>
      <c r="I682" t="s">
        <v>288</v>
      </c>
      <c r="J682" t="s">
        <v>289</v>
      </c>
      <c r="K682" t="s">
        <v>290</v>
      </c>
      <c r="L682" s="36">
        <v>3371</v>
      </c>
      <c r="M682">
        <v>91</v>
      </c>
      <c r="N682" s="66">
        <v>2.7699999999999999E-2</v>
      </c>
      <c r="O682" s="36">
        <v>3280</v>
      </c>
      <c r="P682" s="66">
        <v>2.7699999999999999E-2</v>
      </c>
      <c r="Q682" s="36">
        <v>3292</v>
      </c>
      <c r="R682" s="36">
        <v>3399</v>
      </c>
      <c r="S682" s="36">
        <v>3279</v>
      </c>
      <c r="T682" s="66">
        <v>2.3900000000000001E-2</v>
      </c>
      <c r="U682" s="66">
        <v>-3.2000000000000002E-3</v>
      </c>
      <c r="V682" s="66">
        <v>-8.2000000000000007E-3</v>
      </c>
      <c r="W682" s="66">
        <v>2.8000000000000001E-2</v>
      </c>
      <c r="X682" s="1">
        <v>4262100</v>
      </c>
      <c r="Y682" s="1">
        <v>14262595</v>
      </c>
      <c r="Z682" s="1">
        <v>3824103</v>
      </c>
      <c r="AA682" t="s">
        <v>486</v>
      </c>
      <c r="AB682" t="s">
        <v>608</v>
      </c>
      <c r="AC682">
        <v>14.92</v>
      </c>
      <c r="AD682">
        <v>1.24</v>
      </c>
      <c r="AE682">
        <v>2.4900000000000002</v>
      </c>
      <c r="AF682" t="s">
        <v>230</v>
      </c>
      <c r="AG682" s="1">
        <v>89500</v>
      </c>
      <c r="AH682" s="36">
        <v>3372</v>
      </c>
      <c r="AI682" s="1">
        <v>3300</v>
      </c>
      <c r="AJ682" s="36">
        <v>3370</v>
      </c>
      <c r="AK682" s="1">
        <v>2300</v>
      </c>
      <c r="AL682" s="2">
        <v>0.62569444444444444</v>
      </c>
      <c r="AN682" t="s">
        <v>298</v>
      </c>
      <c r="AO682" t="s">
        <v>488</v>
      </c>
      <c r="AQ682" t="str">
        <f t="shared" si="10"/>
        <v/>
      </c>
    </row>
    <row r="683" spans="1:43">
      <c r="A683" s="8">
        <v>46178</v>
      </c>
      <c r="B683">
        <v>3953.73</v>
      </c>
      <c r="C683">
        <v>0.05</v>
      </c>
      <c r="D683">
        <v>66650</v>
      </c>
      <c r="E683">
        <v>-1.46</v>
      </c>
      <c r="F683" s="7">
        <v>9024</v>
      </c>
      <c r="G683" t="s">
        <v>105</v>
      </c>
      <c r="H683">
        <v>0</v>
      </c>
      <c r="I683" t="s">
        <v>288</v>
      </c>
      <c r="J683" t="s">
        <v>289</v>
      </c>
      <c r="K683" t="s">
        <v>290</v>
      </c>
      <c r="L683" s="36">
        <v>2651.5</v>
      </c>
      <c r="M683">
        <v>1.5</v>
      </c>
      <c r="N683" s="66">
        <v>5.9999999999999995E-4</v>
      </c>
      <c r="O683" s="36">
        <v>2650</v>
      </c>
      <c r="P683" s="66">
        <v>5.0000000000000001E-4</v>
      </c>
      <c r="Q683" s="36">
        <v>2700</v>
      </c>
      <c r="R683" s="36">
        <v>2722</v>
      </c>
      <c r="S683" s="36">
        <v>2646.5</v>
      </c>
      <c r="T683" s="66">
        <v>-1.7899999999999999E-2</v>
      </c>
      <c r="U683" s="66">
        <v>-9.4999999999999998E-3</v>
      </c>
      <c r="V683" s="66">
        <v>-2.5899999999999999E-2</v>
      </c>
      <c r="W683" s="66">
        <v>1.8E-3</v>
      </c>
      <c r="X683" s="1">
        <v>1654200</v>
      </c>
      <c r="Y683" s="1">
        <v>4432639</v>
      </c>
      <c r="Z683" s="1">
        <v>810763</v>
      </c>
      <c r="AA683" t="s">
        <v>489</v>
      </c>
      <c r="AB683" t="s">
        <v>609</v>
      </c>
      <c r="AC683">
        <v>24.96</v>
      </c>
      <c r="AD683">
        <v>1.18</v>
      </c>
      <c r="AE683">
        <v>1.58</v>
      </c>
      <c r="AF683" t="s">
        <v>230</v>
      </c>
      <c r="AG683" s="1">
        <v>90800</v>
      </c>
      <c r="AH683" s="36">
        <v>2651.5</v>
      </c>
      <c r="AI683" s="1">
        <v>3800</v>
      </c>
      <c r="AJ683" s="36">
        <v>2650.5</v>
      </c>
      <c r="AK683">
        <v>400</v>
      </c>
      <c r="AL683" s="2">
        <v>0.62569444444444444</v>
      </c>
      <c r="AM683" s="3">
        <v>46156</v>
      </c>
      <c r="AN683" t="s">
        <v>298</v>
      </c>
      <c r="AO683" t="s">
        <v>488</v>
      </c>
      <c r="AQ683" t="str">
        <f t="shared" si="10"/>
        <v/>
      </c>
    </row>
    <row r="684" spans="1:43">
      <c r="A684" s="8">
        <v>46178</v>
      </c>
      <c r="B684">
        <v>3953.73</v>
      </c>
      <c r="C684">
        <v>0.05</v>
      </c>
      <c r="D684">
        <v>66650</v>
      </c>
      <c r="E684">
        <v>-1.46</v>
      </c>
      <c r="F684" s="7">
        <v>9069</v>
      </c>
      <c r="G684" t="s">
        <v>106</v>
      </c>
      <c r="H684">
        <v>0</v>
      </c>
      <c r="I684" t="s">
        <v>288</v>
      </c>
      <c r="J684" t="s">
        <v>289</v>
      </c>
      <c r="K684" t="s">
        <v>290</v>
      </c>
      <c r="L684" s="36">
        <v>1910.5</v>
      </c>
      <c r="M684">
        <v>8</v>
      </c>
      <c r="N684" s="66">
        <v>4.1999999999999997E-3</v>
      </c>
      <c r="O684" s="36">
        <v>1902.5</v>
      </c>
      <c r="P684" s="66">
        <v>4.1999999999999997E-3</v>
      </c>
      <c r="Q684" s="36">
        <v>1909</v>
      </c>
      <c r="R684" s="36">
        <v>1930</v>
      </c>
      <c r="S684" s="36">
        <v>1897.5</v>
      </c>
      <c r="T684" s="66">
        <v>6.9999999999999999E-4</v>
      </c>
      <c r="U684" s="66">
        <v>-5.0000000000000001E-4</v>
      </c>
      <c r="V684" s="66">
        <v>-1.01E-2</v>
      </c>
      <c r="W684" s="66">
        <v>6.7999999999999996E-3</v>
      </c>
      <c r="X684" s="1">
        <v>291200</v>
      </c>
      <c r="Y684" s="1">
        <v>557435</v>
      </c>
      <c r="Z684" s="1">
        <v>335660</v>
      </c>
      <c r="AA684" t="s">
        <v>491</v>
      </c>
      <c r="AB684" t="s">
        <v>492</v>
      </c>
      <c r="AC684">
        <v>13.66</v>
      </c>
      <c r="AD684">
        <v>1.4</v>
      </c>
      <c r="AE684">
        <v>2.93</v>
      </c>
      <c r="AF684" t="s">
        <v>230</v>
      </c>
      <c r="AG684" s="1">
        <v>28500</v>
      </c>
      <c r="AH684" s="36">
        <v>1911</v>
      </c>
      <c r="AI684">
        <v>400</v>
      </c>
      <c r="AJ684" s="36">
        <v>1910.5</v>
      </c>
      <c r="AK684">
        <v>200</v>
      </c>
      <c r="AL684" s="2">
        <v>0.62569444444444444</v>
      </c>
      <c r="AM684" s="3">
        <v>46155</v>
      </c>
      <c r="AN684" t="s">
        <v>298</v>
      </c>
      <c r="AO684" t="s">
        <v>488</v>
      </c>
      <c r="AQ684" t="str">
        <f t="shared" si="10"/>
        <v/>
      </c>
    </row>
    <row r="685" spans="1:43">
      <c r="A685" s="8">
        <v>46178</v>
      </c>
      <c r="B685">
        <v>3953.73</v>
      </c>
      <c r="C685">
        <v>0.05</v>
      </c>
      <c r="D685">
        <v>66650</v>
      </c>
      <c r="E685">
        <v>-1.46</v>
      </c>
      <c r="F685" s="7">
        <v>9227</v>
      </c>
      <c r="G685" t="s">
        <v>107</v>
      </c>
      <c r="H685">
        <v>0</v>
      </c>
      <c r="I685" t="s">
        <v>347</v>
      </c>
      <c r="J685" t="s">
        <v>289</v>
      </c>
      <c r="K685" t="s">
        <v>290</v>
      </c>
      <c r="L685">
        <v>936</v>
      </c>
      <c r="M685">
        <v>49</v>
      </c>
      <c r="N685" s="66">
        <v>5.5199999999999999E-2</v>
      </c>
      <c r="O685">
        <v>887</v>
      </c>
      <c r="P685" s="66">
        <v>5.5199999999999999E-2</v>
      </c>
      <c r="Q685">
        <v>885</v>
      </c>
      <c r="R685">
        <v>944</v>
      </c>
      <c r="S685">
        <v>885</v>
      </c>
      <c r="T685" s="66">
        <v>5.7599999999999998E-2</v>
      </c>
      <c r="U685" s="66">
        <v>3.2000000000000002E-3</v>
      </c>
      <c r="V685" s="66">
        <v>-8.3999999999999995E-3</v>
      </c>
      <c r="W685" s="66">
        <v>5.7599999999999998E-2</v>
      </c>
      <c r="X685" s="1">
        <v>239600</v>
      </c>
      <c r="Y685" s="1">
        <v>221947</v>
      </c>
      <c r="Z685" s="1">
        <v>14886</v>
      </c>
      <c r="AA685" t="s">
        <v>493</v>
      </c>
      <c r="AB685" t="s">
        <v>494</v>
      </c>
      <c r="AC685">
        <v>0</v>
      </c>
      <c r="AD685">
        <v>30.79</v>
      </c>
      <c r="AE685">
        <v>0</v>
      </c>
      <c r="AF685">
        <v>2.8</v>
      </c>
      <c r="AG685" s="1">
        <v>5500</v>
      </c>
      <c r="AH685">
        <v>939</v>
      </c>
      <c r="AI685">
        <v>400</v>
      </c>
      <c r="AJ685">
        <v>935</v>
      </c>
      <c r="AK685">
        <v>300</v>
      </c>
      <c r="AL685" s="2">
        <v>0.625</v>
      </c>
      <c r="AM685" s="3">
        <v>46154</v>
      </c>
      <c r="AN685" t="s">
        <v>350</v>
      </c>
      <c r="AO685" t="s">
        <v>313</v>
      </c>
      <c r="AQ685" t="str">
        <f t="shared" si="10"/>
        <v/>
      </c>
    </row>
    <row r="686" spans="1:43">
      <c r="A686" s="8">
        <v>46178</v>
      </c>
      <c r="B686">
        <v>3953.73</v>
      </c>
      <c r="C686">
        <v>0.05</v>
      </c>
      <c r="D686">
        <v>66650</v>
      </c>
      <c r="E686">
        <v>-1.46</v>
      </c>
      <c r="F686" s="7">
        <v>9303</v>
      </c>
      <c r="G686" t="s">
        <v>108</v>
      </c>
      <c r="H686">
        <v>0</v>
      </c>
      <c r="I686" t="s">
        <v>288</v>
      </c>
      <c r="J686" t="s">
        <v>289</v>
      </c>
      <c r="K686" t="s">
        <v>290</v>
      </c>
      <c r="L686" s="36">
        <v>3910</v>
      </c>
      <c r="M686">
        <v>25</v>
      </c>
      <c r="N686" s="66">
        <v>6.4000000000000003E-3</v>
      </c>
      <c r="O686" s="36">
        <v>3885</v>
      </c>
      <c r="P686" s="66">
        <v>6.4000000000000003E-3</v>
      </c>
      <c r="Q686" s="36">
        <v>3910</v>
      </c>
      <c r="R686" s="36">
        <v>3960</v>
      </c>
      <c r="S686" s="36">
        <v>3900</v>
      </c>
      <c r="T686" s="66">
        <v>0</v>
      </c>
      <c r="U686" s="66">
        <v>2.5000000000000001E-3</v>
      </c>
      <c r="V686" s="66">
        <v>-1.26E-2</v>
      </c>
      <c r="W686" s="66">
        <v>2.5000000000000001E-3</v>
      </c>
      <c r="X686" s="1">
        <v>71600</v>
      </c>
      <c r="Y686" s="1">
        <v>280799</v>
      </c>
      <c r="Z686" s="1">
        <v>299561</v>
      </c>
      <c r="AA686" t="s">
        <v>495</v>
      </c>
      <c r="AB686" t="s">
        <v>496</v>
      </c>
      <c r="AC686">
        <v>17.28</v>
      </c>
      <c r="AD686">
        <v>0.94</v>
      </c>
      <c r="AE686">
        <v>2.63</v>
      </c>
      <c r="AF686" t="s">
        <v>230</v>
      </c>
      <c r="AG686" s="1">
        <v>29800</v>
      </c>
      <c r="AH686" s="36">
        <v>3910</v>
      </c>
      <c r="AI686">
        <v>700</v>
      </c>
      <c r="AJ686" s="36">
        <v>3905</v>
      </c>
      <c r="AK686" s="1">
        <v>2000</v>
      </c>
      <c r="AL686" s="2">
        <v>0.625</v>
      </c>
      <c r="AM686" s="3">
        <v>46154</v>
      </c>
      <c r="AN686" t="s">
        <v>298</v>
      </c>
      <c r="AO686" t="s">
        <v>497</v>
      </c>
      <c r="AQ686" t="str">
        <f t="shared" si="10"/>
        <v/>
      </c>
    </row>
    <row r="687" spans="1:43">
      <c r="A687" s="8">
        <v>46178</v>
      </c>
      <c r="B687">
        <v>3953.73</v>
      </c>
      <c r="C687">
        <v>0.05</v>
      </c>
      <c r="D687">
        <v>66650</v>
      </c>
      <c r="E687">
        <v>-1.46</v>
      </c>
      <c r="F687" s="7">
        <v>9308</v>
      </c>
      <c r="G687" t="s">
        <v>109</v>
      </c>
      <c r="H687">
        <v>0</v>
      </c>
      <c r="I687" t="s">
        <v>314</v>
      </c>
      <c r="J687" t="s">
        <v>289</v>
      </c>
      <c r="K687" t="s">
        <v>290</v>
      </c>
      <c r="L687" s="36">
        <v>1541</v>
      </c>
      <c r="M687">
        <v>47</v>
      </c>
      <c r="N687" s="66">
        <v>3.15E-2</v>
      </c>
      <c r="O687" s="36">
        <v>1494</v>
      </c>
      <c r="P687" s="66">
        <v>3.1399999999999997E-2</v>
      </c>
      <c r="Q687" s="36">
        <v>1511</v>
      </c>
      <c r="R687" s="36">
        <v>1542</v>
      </c>
      <c r="S687" s="36">
        <v>1511</v>
      </c>
      <c r="T687" s="66">
        <v>1.9800000000000002E-2</v>
      </c>
      <c r="U687" s="66">
        <v>3.8999999999999998E-3</v>
      </c>
      <c r="V687" s="66">
        <v>-5.9999999999999995E-4</v>
      </c>
      <c r="W687" s="66">
        <v>1.9800000000000002E-2</v>
      </c>
      <c r="X687" s="1">
        <v>42200</v>
      </c>
      <c r="Y687" s="1">
        <v>64625</v>
      </c>
      <c r="Z687" s="1">
        <v>40178</v>
      </c>
      <c r="AA687" t="s">
        <v>498</v>
      </c>
      <c r="AB687" t="s">
        <v>499</v>
      </c>
      <c r="AC687">
        <v>13.15</v>
      </c>
      <c r="AD687">
        <v>1.03</v>
      </c>
      <c r="AE687">
        <v>2.25</v>
      </c>
      <c r="AF687" t="s">
        <v>230</v>
      </c>
      <c r="AG687" s="1">
        <v>12400</v>
      </c>
      <c r="AH687" s="36">
        <v>1542</v>
      </c>
      <c r="AI687" s="1">
        <v>2200</v>
      </c>
      <c r="AJ687" s="36">
        <v>1540</v>
      </c>
      <c r="AK687">
        <v>300</v>
      </c>
      <c r="AL687" s="2">
        <v>0.625</v>
      </c>
      <c r="AM687" s="3">
        <v>46155</v>
      </c>
      <c r="AN687" t="s">
        <v>298</v>
      </c>
      <c r="AO687" t="s">
        <v>500</v>
      </c>
      <c r="AQ687" t="str">
        <f t="shared" si="10"/>
        <v/>
      </c>
    </row>
    <row r="688" spans="1:43">
      <c r="A688" s="8">
        <v>46178</v>
      </c>
      <c r="B688">
        <v>3953.73</v>
      </c>
      <c r="C688">
        <v>0.05</v>
      </c>
      <c r="D688">
        <v>66650</v>
      </c>
      <c r="E688">
        <v>-1.46</v>
      </c>
      <c r="F688" s="7">
        <v>9348</v>
      </c>
      <c r="G688" t="s">
        <v>110</v>
      </c>
      <c r="H688">
        <v>0</v>
      </c>
      <c r="I688" t="s">
        <v>347</v>
      </c>
      <c r="J688" t="s">
        <v>323</v>
      </c>
      <c r="K688" t="s">
        <v>295</v>
      </c>
      <c r="L688">
        <v>613</v>
      </c>
      <c r="M688">
        <v>58</v>
      </c>
      <c r="N688" s="66">
        <v>0.1045</v>
      </c>
      <c r="O688">
        <v>555</v>
      </c>
      <c r="P688" s="66">
        <v>0.1045</v>
      </c>
      <c r="Q688">
        <v>607</v>
      </c>
      <c r="R688">
        <v>633</v>
      </c>
      <c r="S688">
        <v>585</v>
      </c>
      <c r="T688" s="66">
        <v>9.7999999999999997E-3</v>
      </c>
      <c r="U688" s="66">
        <v>1.6500000000000001E-2</v>
      </c>
      <c r="V688" s="66">
        <v>-3.15E-2</v>
      </c>
      <c r="W688" s="66">
        <v>4.7800000000000002E-2</v>
      </c>
      <c r="X688" s="1">
        <v>4885300</v>
      </c>
      <c r="Y688" s="1">
        <v>2979006</v>
      </c>
      <c r="Z688" s="1">
        <v>89642</v>
      </c>
      <c r="AA688" t="s">
        <v>552</v>
      </c>
      <c r="AB688" t="s">
        <v>502</v>
      </c>
      <c r="AC688">
        <v>0</v>
      </c>
      <c r="AD688">
        <v>5.95</v>
      </c>
      <c r="AE688">
        <v>0</v>
      </c>
      <c r="AF688">
        <v>2.2000000000000002</v>
      </c>
      <c r="AG688" s="1">
        <v>22000</v>
      </c>
      <c r="AH688">
        <v>614</v>
      </c>
      <c r="AI688" s="1">
        <v>2500</v>
      </c>
      <c r="AJ688">
        <v>612</v>
      </c>
      <c r="AK688" s="1">
        <v>5500</v>
      </c>
      <c r="AL688" s="2">
        <v>0.62569444444444444</v>
      </c>
      <c r="AM688" s="3">
        <v>46157</v>
      </c>
      <c r="AN688" t="s">
        <v>298</v>
      </c>
      <c r="AO688" t="s">
        <v>313</v>
      </c>
      <c r="AQ688" t="str">
        <f t="shared" si="10"/>
        <v/>
      </c>
    </row>
    <row r="689" spans="1:43">
      <c r="A689" s="8">
        <v>46178</v>
      </c>
      <c r="B689">
        <v>3953.73</v>
      </c>
      <c r="C689">
        <v>0.05</v>
      </c>
      <c r="D689">
        <v>66650</v>
      </c>
      <c r="E689">
        <v>-1.46</v>
      </c>
      <c r="F689" s="7">
        <v>9432</v>
      </c>
      <c r="G689" t="s">
        <v>111</v>
      </c>
      <c r="H689">
        <v>0</v>
      </c>
      <c r="I689" t="s">
        <v>288</v>
      </c>
      <c r="J689" t="s">
        <v>289</v>
      </c>
      <c r="K689" t="s">
        <v>290</v>
      </c>
      <c r="L689">
        <v>146.30000000000001</v>
      </c>
      <c r="M689">
        <v>-0.6</v>
      </c>
      <c r="N689" s="66">
        <v>-4.1000000000000003E-3</v>
      </c>
      <c r="O689">
        <v>146.9</v>
      </c>
      <c r="P689" s="66">
        <v>-4.0000000000000001E-3</v>
      </c>
      <c r="Q689">
        <v>147.5</v>
      </c>
      <c r="R689">
        <v>148.4</v>
      </c>
      <c r="S689">
        <v>146.19999999999999</v>
      </c>
      <c r="T689" s="66">
        <v>-8.0999999999999996E-3</v>
      </c>
      <c r="U689" s="66">
        <v>-2E-3</v>
      </c>
      <c r="V689" s="66">
        <v>-1.41E-2</v>
      </c>
      <c r="W689" s="66">
        <v>5.9999999999999995E-4</v>
      </c>
      <c r="X689" s="1">
        <v>180077000</v>
      </c>
      <c r="Y689" s="1">
        <v>26480214</v>
      </c>
      <c r="Z689" s="1">
        <v>13247511</v>
      </c>
      <c r="AA689" t="s">
        <v>503</v>
      </c>
      <c r="AB689" t="s">
        <v>598</v>
      </c>
      <c r="AC689">
        <v>12.19</v>
      </c>
      <c r="AD689">
        <v>1.22</v>
      </c>
      <c r="AE689">
        <v>3.69</v>
      </c>
      <c r="AF689" t="s">
        <v>230</v>
      </c>
      <c r="AG689" s="1">
        <v>2481600</v>
      </c>
      <c r="AH689">
        <v>146.30000000000001</v>
      </c>
      <c r="AI689" s="1">
        <v>1076900</v>
      </c>
      <c r="AJ689">
        <v>146.19999999999999</v>
      </c>
      <c r="AK689" s="1">
        <v>3859600</v>
      </c>
      <c r="AL689" s="2">
        <v>0.62569444444444444</v>
      </c>
      <c r="AM689" s="3">
        <v>46150</v>
      </c>
      <c r="AN689" t="s">
        <v>298</v>
      </c>
      <c r="AO689" t="s">
        <v>351</v>
      </c>
      <c r="AQ689" t="str">
        <f t="shared" si="10"/>
        <v/>
      </c>
    </row>
    <row r="690" spans="1:43">
      <c r="A690" s="8">
        <v>46178</v>
      </c>
      <c r="B690">
        <v>3953.73</v>
      </c>
      <c r="C690">
        <v>0.05</v>
      </c>
      <c r="D690">
        <v>66650</v>
      </c>
      <c r="E690">
        <v>-1.46</v>
      </c>
      <c r="F690" s="7">
        <v>9449</v>
      </c>
      <c r="G690" t="s">
        <v>112</v>
      </c>
      <c r="H690">
        <v>0</v>
      </c>
      <c r="I690" t="s">
        <v>288</v>
      </c>
      <c r="J690" t="s">
        <v>289</v>
      </c>
      <c r="K690" t="s">
        <v>290</v>
      </c>
      <c r="L690" s="36">
        <v>3222</v>
      </c>
      <c r="M690">
        <v>-23</v>
      </c>
      <c r="N690" s="66">
        <v>-7.1000000000000004E-3</v>
      </c>
      <c r="O690" s="36">
        <v>3245</v>
      </c>
      <c r="P690" s="66">
        <v>-7.0000000000000001E-3</v>
      </c>
      <c r="Q690" s="36">
        <v>3249</v>
      </c>
      <c r="R690" s="36">
        <v>3274</v>
      </c>
      <c r="S690" s="36">
        <v>3218</v>
      </c>
      <c r="T690" s="66">
        <v>-8.3000000000000001E-3</v>
      </c>
      <c r="U690" s="66">
        <v>-7.3000000000000001E-3</v>
      </c>
      <c r="V690" s="66">
        <v>-1.5800000000000002E-2</v>
      </c>
      <c r="W690" s="66">
        <v>1.1999999999999999E-3</v>
      </c>
      <c r="X690" s="1">
        <v>124600</v>
      </c>
      <c r="Y690" s="1">
        <v>404539</v>
      </c>
      <c r="Z690" s="1">
        <v>345878</v>
      </c>
      <c r="AA690" t="s">
        <v>505</v>
      </c>
      <c r="AB690" t="s">
        <v>506</v>
      </c>
      <c r="AC690">
        <v>13.85</v>
      </c>
      <c r="AD690">
        <v>2.9</v>
      </c>
      <c r="AE690">
        <v>2.42</v>
      </c>
      <c r="AF690" t="s">
        <v>230</v>
      </c>
      <c r="AG690">
        <v>200</v>
      </c>
      <c r="AH690" s="36">
        <v>3223</v>
      </c>
      <c r="AI690">
        <v>400</v>
      </c>
      <c r="AJ690" s="36">
        <v>3221</v>
      </c>
      <c r="AK690">
        <v>100</v>
      </c>
      <c r="AL690" s="2">
        <v>0.625</v>
      </c>
      <c r="AM690" s="3">
        <v>46157</v>
      </c>
      <c r="AN690" t="s">
        <v>293</v>
      </c>
      <c r="AO690" t="s">
        <v>351</v>
      </c>
      <c r="AQ690" t="str">
        <f t="shared" si="10"/>
        <v/>
      </c>
    </row>
    <row r="691" spans="1:43">
      <c r="A691" s="8">
        <v>46178</v>
      </c>
      <c r="B691">
        <v>3953.73</v>
      </c>
      <c r="C691">
        <v>0.05</v>
      </c>
      <c r="D691">
        <v>66650</v>
      </c>
      <c r="E691">
        <v>-1.46</v>
      </c>
      <c r="F691" s="7">
        <v>9501</v>
      </c>
      <c r="G691" t="s">
        <v>113</v>
      </c>
      <c r="H691">
        <v>0</v>
      </c>
      <c r="I691" t="s">
        <v>288</v>
      </c>
      <c r="J691" t="s">
        <v>289</v>
      </c>
      <c r="K691" t="s">
        <v>295</v>
      </c>
      <c r="L691">
        <v>528.9</v>
      </c>
      <c r="M691">
        <v>-12.1</v>
      </c>
      <c r="N691" s="66">
        <v>-2.24E-2</v>
      </c>
      <c r="O691">
        <v>541</v>
      </c>
      <c r="P691" s="66">
        <v>-2.23E-2</v>
      </c>
      <c r="Q691">
        <v>544.5</v>
      </c>
      <c r="R691">
        <v>555.6</v>
      </c>
      <c r="S691">
        <v>527.70000000000005</v>
      </c>
      <c r="T691" s="66">
        <v>-2.86E-2</v>
      </c>
      <c r="U691" s="66">
        <v>-2.5899999999999999E-2</v>
      </c>
      <c r="V691" s="66">
        <v>-4.8000000000000001E-2</v>
      </c>
      <c r="W691" s="66">
        <v>2.2000000000000001E-3</v>
      </c>
      <c r="X691" s="1">
        <v>31586200</v>
      </c>
      <c r="Y691" s="1">
        <v>17150218</v>
      </c>
      <c r="Z691" s="1">
        <v>849951</v>
      </c>
      <c r="AA691" t="s">
        <v>507</v>
      </c>
      <c r="AB691" t="s">
        <v>610</v>
      </c>
      <c r="AC691">
        <v>3.39</v>
      </c>
      <c r="AD691">
        <v>0.35</v>
      </c>
      <c r="AE691">
        <v>0</v>
      </c>
      <c r="AF691" t="s">
        <v>230</v>
      </c>
      <c r="AG691" s="1">
        <v>1070000</v>
      </c>
      <c r="AH691">
        <v>529</v>
      </c>
      <c r="AI691">
        <v>600</v>
      </c>
      <c r="AJ691">
        <v>528.9</v>
      </c>
      <c r="AK691" s="1">
        <v>4500</v>
      </c>
      <c r="AL691" s="2">
        <v>0.62569444444444444</v>
      </c>
      <c r="AN691" t="s">
        <v>298</v>
      </c>
      <c r="AO691" t="s">
        <v>509</v>
      </c>
      <c r="AQ691" t="str">
        <f t="shared" si="10"/>
        <v/>
      </c>
    </row>
    <row r="692" spans="1:43">
      <c r="A692" s="8">
        <v>46178</v>
      </c>
      <c r="B692">
        <v>3953.73</v>
      </c>
      <c r="C692">
        <v>0.05</v>
      </c>
      <c r="D692">
        <v>66650</v>
      </c>
      <c r="E692">
        <v>-1.46</v>
      </c>
      <c r="F692" s="7">
        <v>9531</v>
      </c>
      <c r="G692" t="s">
        <v>114</v>
      </c>
      <c r="H692">
        <v>0</v>
      </c>
      <c r="I692" t="s">
        <v>288</v>
      </c>
      <c r="J692" t="s">
        <v>289</v>
      </c>
      <c r="K692" t="s">
        <v>290</v>
      </c>
      <c r="L692" s="36">
        <v>6190</v>
      </c>
      <c r="M692">
        <v>-29</v>
      </c>
      <c r="N692" s="66">
        <v>-4.7000000000000002E-3</v>
      </c>
      <c r="O692" s="36">
        <v>6219</v>
      </c>
      <c r="P692" s="66">
        <v>-4.5999999999999999E-3</v>
      </c>
      <c r="Q692" s="36">
        <v>6219</v>
      </c>
      <c r="R692" s="36">
        <v>6295</v>
      </c>
      <c r="S692" s="36">
        <v>6163</v>
      </c>
      <c r="T692" s="66">
        <v>-4.5999999999999999E-3</v>
      </c>
      <c r="U692" s="66">
        <v>-3.2000000000000002E-3</v>
      </c>
      <c r="V692" s="66">
        <v>-1.66E-2</v>
      </c>
      <c r="W692" s="66">
        <v>4.3E-3</v>
      </c>
      <c r="X692" s="1">
        <v>613700</v>
      </c>
      <c r="Y692" s="1">
        <v>3815136</v>
      </c>
      <c r="Z692" s="1">
        <v>2073397</v>
      </c>
      <c r="AA692" t="s">
        <v>510</v>
      </c>
      <c r="AB692" t="s">
        <v>600</v>
      </c>
      <c r="AC692">
        <v>14.99</v>
      </c>
      <c r="AD692">
        <v>1.2</v>
      </c>
      <c r="AE692">
        <v>1.94</v>
      </c>
      <c r="AF692" t="s">
        <v>230</v>
      </c>
      <c r="AG692" s="1">
        <v>24200</v>
      </c>
      <c r="AH692" s="36">
        <v>6191</v>
      </c>
      <c r="AI692">
        <v>400</v>
      </c>
      <c r="AJ692" s="36">
        <v>6188</v>
      </c>
      <c r="AK692">
        <v>300</v>
      </c>
      <c r="AL692" s="2">
        <v>0.62569444444444444</v>
      </c>
      <c r="AN692" t="s">
        <v>298</v>
      </c>
      <c r="AO692" t="s">
        <v>509</v>
      </c>
      <c r="AQ692" t="str">
        <f t="shared" si="10"/>
        <v/>
      </c>
    </row>
    <row r="693" spans="1:43">
      <c r="A693" s="8">
        <v>46178</v>
      </c>
      <c r="B693">
        <v>3953.73</v>
      </c>
      <c r="C693">
        <v>0.05</v>
      </c>
      <c r="D693">
        <v>66650</v>
      </c>
      <c r="E693">
        <v>-1.46</v>
      </c>
      <c r="F693" s="7">
        <v>9882</v>
      </c>
      <c r="G693" t="s">
        <v>115</v>
      </c>
      <c r="H693">
        <v>0</v>
      </c>
      <c r="I693" t="s">
        <v>288</v>
      </c>
      <c r="J693" t="s">
        <v>289</v>
      </c>
      <c r="K693" t="s">
        <v>295</v>
      </c>
      <c r="L693" s="36">
        <v>1663</v>
      </c>
      <c r="M693">
        <v>11</v>
      </c>
      <c r="N693" s="66">
        <v>6.7000000000000002E-3</v>
      </c>
      <c r="O693" s="36">
        <v>1652</v>
      </c>
      <c r="P693" s="66">
        <v>6.6E-3</v>
      </c>
      <c r="Q693" s="36">
        <v>1666</v>
      </c>
      <c r="R693" s="36">
        <v>1675</v>
      </c>
      <c r="S693" s="36">
        <v>1655</v>
      </c>
      <c r="T693" s="66">
        <v>-1.8E-3</v>
      </c>
      <c r="U693" s="66">
        <v>1.1999999999999999E-3</v>
      </c>
      <c r="V693" s="66">
        <v>-7.1000000000000004E-3</v>
      </c>
      <c r="W693" s="66">
        <v>4.7999999999999996E-3</v>
      </c>
      <c r="X693" s="1">
        <v>93300</v>
      </c>
      <c r="Y693" s="1">
        <v>155326</v>
      </c>
      <c r="Z693" s="1">
        <v>143053</v>
      </c>
      <c r="AA693" t="s">
        <v>512</v>
      </c>
      <c r="AB693" t="s">
        <v>513</v>
      </c>
      <c r="AC693">
        <v>10.84</v>
      </c>
      <c r="AD693">
        <v>1.1399999999999999</v>
      </c>
      <c r="AE693">
        <v>4.09</v>
      </c>
      <c r="AF693" t="s">
        <v>230</v>
      </c>
      <c r="AG693" s="1">
        <v>37600</v>
      </c>
      <c r="AH693" s="36">
        <v>1664</v>
      </c>
      <c r="AI693">
        <v>700</v>
      </c>
      <c r="AJ693" s="36">
        <v>1663</v>
      </c>
      <c r="AK693">
        <v>100</v>
      </c>
      <c r="AL693" s="2">
        <v>0.62569444444444444</v>
      </c>
      <c r="AM693" s="3">
        <v>46150</v>
      </c>
      <c r="AN693" t="s">
        <v>298</v>
      </c>
      <c r="AO693" t="s">
        <v>322</v>
      </c>
      <c r="AQ693" t="str">
        <f t="shared" si="10"/>
        <v/>
      </c>
    </row>
    <row r="694" spans="1:43">
      <c r="F694" s="7">
        <v>6502</v>
      </c>
      <c r="I694" t="s">
        <v>514</v>
      </c>
      <c r="P694" t="s">
        <v>230</v>
      </c>
      <c r="T694" t="s">
        <v>230</v>
      </c>
      <c r="U694" t="s">
        <v>230</v>
      </c>
      <c r="V694" t="s">
        <v>230</v>
      </c>
      <c r="W694" t="s">
        <v>230</v>
      </c>
      <c r="AF694" t="s">
        <v>230</v>
      </c>
      <c r="AG694" t="s">
        <v>230</v>
      </c>
      <c r="AO694" t="s">
        <v>515</v>
      </c>
      <c r="AQ694" t="str">
        <f t="shared" si="10"/>
        <v/>
      </c>
    </row>
    <row r="695" spans="1:43">
      <c r="F695" s="7">
        <v>5759</v>
      </c>
      <c r="I695" t="s">
        <v>514</v>
      </c>
      <c r="P695" t="s">
        <v>230</v>
      </c>
      <c r="T695" t="s">
        <v>230</v>
      </c>
      <c r="U695" t="s">
        <v>230</v>
      </c>
      <c r="V695" t="s">
        <v>230</v>
      </c>
      <c r="W695" t="s">
        <v>230</v>
      </c>
      <c r="AF695" t="s">
        <v>230</v>
      </c>
      <c r="AG695" t="s">
        <v>230</v>
      </c>
      <c r="AO695" t="s">
        <v>515</v>
      </c>
      <c r="AQ695" t="str">
        <f t="shared" si="10"/>
        <v/>
      </c>
    </row>
    <row r="696" spans="1:43">
      <c r="AQ696" t="str">
        <f t="shared" si="10"/>
        <v/>
      </c>
    </row>
    <row r="697" spans="1:43">
      <c r="AQ697" t="str">
        <f t="shared" si="10"/>
        <v/>
      </c>
    </row>
    <row r="698" spans="1:43">
      <c r="AQ698" t="str">
        <f t="shared" si="10"/>
        <v/>
      </c>
    </row>
    <row r="699" spans="1:43">
      <c r="AQ699" t="str">
        <f t="shared" si="10"/>
        <v/>
      </c>
    </row>
    <row r="700" spans="1:43">
      <c r="A700" s="8" t="s">
        <v>0</v>
      </c>
      <c r="B700" t="s">
        <v>116</v>
      </c>
      <c r="C700" t="s">
        <v>1</v>
      </c>
      <c r="D700" t="s">
        <v>2</v>
      </c>
      <c r="E700" t="s">
        <v>3</v>
      </c>
      <c r="F700" s="7" t="s">
        <v>4</v>
      </c>
      <c r="G700" t="s">
        <v>5</v>
      </c>
      <c r="H700" t="s">
        <v>268</v>
      </c>
      <c r="I700" t="s">
        <v>269</v>
      </c>
      <c r="J700" t="s">
        <v>270</v>
      </c>
      <c r="K700" t="s">
        <v>271</v>
      </c>
      <c r="L700" t="s">
        <v>6</v>
      </c>
      <c r="M700" t="s">
        <v>7</v>
      </c>
      <c r="N700" t="s">
        <v>8</v>
      </c>
      <c r="O700" t="s">
        <v>9</v>
      </c>
      <c r="P700" t="s">
        <v>272</v>
      </c>
      <c r="Q700" t="s">
        <v>10</v>
      </c>
      <c r="R700" t="s">
        <v>11</v>
      </c>
      <c r="S700" t="s">
        <v>12</v>
      </c>
      <c r="T700" t="s">
        <v>273</v>
      </c>
      <c r="U700" t="s">
        <v>274</v>
      </c>
      <c r="V700" t="s">
        <v>275</v>
      </c>
      <c r="W700" t="s">
        <v>276</v>
      </c>
      <c r="X700" t="s">
        <v>13</v>
      </c>
      <c r="Y700" t="s">
        <v>277</v>
      </c>
      <c r="Z700" t="s">
        <v>278</v>
      </c>
      <c r="AA700" t="s">
        <v>14</v>
      </c>
      <c r="AB700" t="s">
        <v>15</v>
      </c>
      <c r="AC700" t="s">
        <v>279</v>
      </c>
      <c r="AD700" t="s">
        <v>280</v>
      </c>
      <c r="AE700" t="s">
        <v>281</v>
      </c>
      <c r="AF700" t="s">
        <v>282</v>
      </c>
      <c r="AG700" t="s">
        <v>283</v>
      </c>
      <c r="AH700" t="s">
        <v>284</v>
      </c>
      <c r="AI700" t="s">
        <v>16</v>
      </c>
      <c r="AJ700" t="s">
        <v>17</v>
      </c>
      <c r="AK700" t="s">
        <v>18</v>
      </c>
      <c r="AL700" t="s">
        <v>19</v>
      </c>
      <c r="AM700" t="s">
        <v>20</v>
      </c>
      <c r="AN700" t="s">
        <v>285</v>
      </c>
      <c r="AO700" t="s">
        <v>286</v>
      </c>
      <c r="AQ700" t="str">
        <f t="shared" si="10"/>
        <v/>
      </c>
    </row>
    <row r="701" spans="1:43">
      <c r="A701" s="8">
        <v>46091</v>
      </c>
      <c r="B701">
        <v>3848.94</v>
      </c>
      <c r="C701">
        <v>-1.21</v>
      </c>
      <c r="D701" s="1">
        <v>64260</v>
      </c>
      <c r="E701" s="6">
        <v>-1.74</v>
      </c>
      <c r="F701" s="7">
        <v>1605</v>
      </c>
      <c r="G701" t="s">
        <v>21</v>
      </c>
      <c r="H701">
        <v>0</v>
      </c>
      <c r="I701" t="s">
        <v>288</v>
      </c>
      <c r="J701" t="s">
        <v>289</v>
      </c>
      <c r="K701" t="s">
        <v>290</v>
      </c>
      <c r="L701" s="36">
        <v>3493</v>
      </c>
      <c r="M701">
        <v>-99</v>
      </c>
      <c r="N701" s="66">
        <v>-2.76E-2</v>
      </c>
      <c r="O701" s="36">
        <v>3592</v>
      </c>
      <c r="P701" s="66">
        <v>-2.75E-2</v>
      </c>
      <c r="Q701" s="36">
        <v>3537</v>
      </c>
      <c r="R701" s="36">
        <v>3553</v>
      </c>
      <c r="S701" s="36">
        <v>3472</v>
      </c>
      <c r="T701" s="66">
        <v>-1.24E-2</v>
      </c>
      <c r="U701" s="66">
        <v>5.4000000000000003E-3</v>
      </c>
      <c r="V701" s="66">
        <v>-1.6799999999999999E-2</v>
      </c>
      <c r="W701" s="66">
        <v>6.0000000000000001E-3</v>
      </c>
      <c r="X701" s="1">
        <v>2747700</v>
      </c>
      <c r="Y701" s="1">
        <v>9605965</v>
      </c>
      <c r="Z701" s="1">
        <v>4398162</v>
      </c>
      <c r="AA701" t="s">
        <v>291</v>
      </c>
      <c r="AB701" t="s">
        <v>292</v>
      </c>
      <c r="AC701">
        <v>9.02</v>
      </c>
      <c r="AD701">
        <v>0.85</v>
      </c>
      <c r="AE701">
        <v>3.09</v>
      </c>
      <c r="AF701" t="s">
        <v>230</v>
      </c>
      <c r="AG701" s="1">
        <v>45100</v>
      </c>
      <c r="AH701" s="36">
        <v>3493</v>
      </c>
      <c r="AI701" s="1">
        <v>1700</v>
      </c>
      <c r="AJ701" s="36">
        <v>3492</v>
      </c>
      <c r="AK701" s="1">
        <v>1700</v>
      </c>
      <c r="AL701" s="2">
        <v>0.63194444444444442</v>
      </c>
      <c r="AM701" s="3">
        <v>46155</v>
      </c>
      <c r="AN701" t="s">
        <v>293</v>
      </c>
      <c r="AO701" t="s">
        <v>294</v>
      </c>
      <c r="AQ701" t="str">
        <f t="shared" si="10"/>
        <v/>
      </c>
    </row>
    <row r="702" spans="1:43">
      <c r="A702" s="8">
        <v>46091</v>
      </c>
      <c r="B702">
        <v>3848.94</v>
      </c>
      <c r="C702">
        <v>-1.21</v>
      </c>
      <c r="D702">
        <v>64260</v>
      </c>
      <c r="E702">
        <v>-1.74</v>
      </c>
      <c r="F702" s="7">
        <v>1833</v>
      </c>
      <c r="G702" t="s">
        <v>24</v>
      </c>
      <c r="H702">
        <v>0</v>
      </c>
      <c r="I702" t="s">
        <v>288</v>
      </c>
      <c r="J702" t="s">
        <v>289</v>
      </c>
      <c r="K702" t="s">
        <v>295</v>
      </c>
      <c r="L702" s="36">
        <v>5560</v>
      </c>
      <c r="M702">
        <v>20</v>
      </c>
      <c r="N702" s="66">
        <v>3.5999999999999999E-3</v>
      </c>
      <c r="O702" s="36">
        <v>5540</v>
      </c>
      <c r="P702" s="66">
        <v>3.5999999999999999E-3</v>
      </c>
      <c r="Q702" s="36">
        <v>5540</v>
      </c>
      <c r="R702" s="36">
        <v>5570</v>
      </c>
      <c r="S702" s="36">
        <v>5500</v>
      </c>
      <c r="T702" s="66">
        <v>3.5999999999999999E-3</v>
      </c>
      <c r="U702" s="66">
        <v>3.5999999999999999E-3</v>
      </c>
      <c r="V702" s="66">
        <v>-1.6999999999999999E-3</v>
      </c>
      <c r="W702" s="66">
        <v>1.09E-2</v>
      </c>
      <c r="X702" s="1">
        <v>68300</v>
      </c>
      <c r="Y702" s="1">
        <v>378195</v>
      </c>
      <c r="Z702" s="1">
        <v>214978</v>
      </c>
      <c r="AA702" t="s">
        <v>296</v>
      </c>
      <c r="AB702" t="s">
        <v>572</v>
      </c>
      <c r="AC702">
        <v>12.95</v>
      </c>
      <c r="AD702">
        <v>1.01</v>
      </c>
      <c r="AE702">
        <v>5.4</v>
      </c>
      <c r="AF702" t="s">
        <v>230</v>
      </c>
      <c r="AG702" s="1">
        <v>13100</v>
      </c>
      <c r="AH702" s="36">
        <v>5570</v>
      </c>
      <c r="AI702" s="1">
        <v>1800</v>
      </c>
      <c r="AJ702" s="36">
        <v>5550</v>
      </c>
      <c r="AK702" s="1">
        <v>2300</v>
      </c>
      <c r="AL702" s="2">
        <v>0.63194444444444442</v>
      </c>
      <c r="AM702" s="3">
        <v>46157</v>
      </c>
      <c r="AN702" t="s">
        <v>298</v>
      </c>
      <c r="AO702" t="s">
        <v>299</v>
      </c>
      <c r="AQ702" t="str">
        <f t="shared" si="10"/>
        <v/>
      </c>
    </row>
    <row r="703" spans="1:43">
      <c r="A703" s="8">
        <v>46091</v>
      </c>
      <c r="B703">
        <v>3848.94</v>
      </c>
      <c r="C703">
        <v>-1.21</v>
      </c>
      <c r="D703">
        <v>64260</v>
      </c>
      <c r="E703">
        <v>-1.74</v>
      </c>
      <c r="F703" s="7">
        <v>1911</v>
      </c>
      <c r="G703" t="s">
        <v>25</v>
      </c>
      <c r="H703">
        <v>0</v>
      </c>
      <c r="I703" t="s">
        <v>288</v>
      </c>
      <c r="J703" t="s">
        <v>289</v>
      </c>
      <c r="K703" t="s">
        <v>295</v>
      </c>
      <c r="L703" s="36">
        <v>1345.5</v>
      </c>
      <c r="M703">
        <v>57.5</v>
      </c>
      <c r="N703" s="66">
        <v>4.4600000000000001E-2</v>
      </c>
      <c r="O703" s="36">
        <v>1288</v>
      </c>
      <c r="P703" s="66">
        <v>4.4600000000000001E-2</v>
      </c>
      <c r="Q703" s="36">
        <v>1310</v>
      </c>
      <c r="R703" s="36">
        <v>1350</v>
      </c>
      <c r="S703" s="36">
        <v>1304.5</v>
      </c>
      <c r="T703" s="66">
        <v>2.7E-2</v>
      </c>
      <c r="U703" s="66">
        <v>6.3E-3</v>
      </c>
      <c r="V703" s="66">
        <v>-3.3E-3</v>
      </c>
      <c r="W703" s="66">
        <v>3.1399999999999997E-2</v>
      </c>
      <c r="X703" s="1">
        <v>6311600</v>
      </c>
      <c r="Y703" s="1">
        <v>8440158</v>
      </c>
      <c r="Z703" s="1">
        <v>832280</v>
      </c>
      <c r="AA703" t="s">
        <v>300</v>
      </c>
      <c r="AB703" t="s">
        <v>301</v>
      </c>
      <c r="AC703">
        <v>8.57</v>
      </c>
      <c r="AD703">
        <v>0.81</v>
      </c>
      <c r="AE703">
        <v>3.72</v>
      </c>
      <c r="AF703" t="s">
        <v>230</v>
      </c>
      <c r="AG703" s="1">
        <v>314600</v>
      </c>
      <c r="AH703" s="36">
        <v>1346</v>
      </c>
      <c r="AI703" s="1">
        <v>7500</v>
      </c>
      <c r="AJ703" s="36">
        <v>1345</v>
      </c>
      <c r="AK703" s="1">
        <v>6400</v>
      </c>
      <c r="AL703" s="2">
        <v>0.63194444444444442</v>
      </c>
      <c r="AN703" t="s">
        <v>293</v>
      </c>
      <c r="AO703" t="s">
        <v>299</v>
      </c>
      <c r="AQ703" t="str">
        <f t="shared" si="10"/>
        <v/>
      </c>
    </row>
    <row r="704" spans="1:43">
      <c r="A704" s="8">
        <v>46091</v>
      </c>
      <c r="B704">
        <v>3848.94</v>
      </c>
      <c r="C704">
        <v>-1.21</v>
      </c>
      <c r="D704">
        <v>64260</v>
      </c>
      <c r="E704">
        <v>-1.74</v>
      </c>
      <c r="F704" s="7">
        <v>1925</v>
      </c>
      <c r="G704" t="s">
        <v>26</v>
      </c>
      <c r="H704">
        <v>0</v>
      </c>
      <c r="I704" t="s">
        <v>288</v>
      </c>
      <c r="J704" t="s">
        <v>289</v>
      </c>
      <c r="K704" t="s">
        <v>295</v>
      </c>
      <c r="L704" s="36">
        <v>4367</v>
      </c>
      <c r="M704">
        <v>119</v>
      </c>
      <c r="N704" s="66">
        <v>2.8000000000000001E-2</v>
      </c>
      <c r="O704" s="36">
        <v>4248</v>
      </c>
      <c r="P704" s="66">
        <v>2.8000000000000001E-2</v>
      </c>
      <c r="Q704" s="36">
        <v>4317</v>
      </c>
      <c r="R704" s="36">
        <v>4378</v>
      </c>
      <c r="S704" s="36">
        <v>4297</v>
      </c>
      <c r="T704" s="66">
        <v>1.15E-2</v>
      </c>
      <c r="U704" s="66">
        <v>4.7999999999999996E-3</v>
      </c>
      <c r="V704" s="66">
        <v>-2.5000000000000001E-3</v>
      </c>
      <c r="W704" s="66">
        <v>1.6199999999999999E-2</v>
      </c>
      <c r="X704" s="1">
        <v>1928500</v>
      </c>
      <c r="Y704" s="1">
        <v>8366435</v>
      </c>
      <c r="Z704" s="1">
        <v>2880631</v>
      </c>
      <c r="AA704" t="s">
        <v>302</v>
      </c>
      <c r="AB704" t="s">
        <v>573</v>
      </c>
      <c r="AC704">
        <v>11.91</v>
      </c>
      <c r="AD704">
        <v>0.93</v>
      </c>
      <c r="AE704">
        <v>4.03</v>
      </c>
      <c r="AF704" t="s">
        <v>230</v>
      </c>
      <c r="AG704" s="1">
        <v>63800</v>
      </c>
      <c r="AH704" s="36">
        <v>4368</v>
      </c>
      <c r="AI704" s="1">
        <v>1100</v>
      </c>
      <c r="AJ704" s="36">
        <v>4367</v>
      </c>
      <c r="AK704" s="1">
        <v>2300</v>
      </c>
      <c r="AL704" s="2">
        <v>0.63194444444444442</v>
      </c>
      <c r="AM704" s="3">
        <v>46155</v>
      </c>
      <c r="AN704" t="s">
        <v>298</v>
      </c>
      <c r="AO704" t="s">
        <v>299</v>
      </c>
      <c r="AQ704" t="str">
        <f t="shared" si="10"/>
        <v/>
      </c>
    </row>
    <row r="705" spans="1:43">
      <c r="A705" s="8">
        <v>46091</v>
      </c>
      <c r="B705">
        <v>3848.94</v>
      </c>
      <c r="C705">
        <v>-1.21</v>
      </c>
      <c r="D705">
        <v>64260</v>
      </c>
      <c r="E705">
        <v>-1.74</v>
      </c>
      <c r="F705" s="7">
        <v>1928</v>
      </c>
      <c r="G705" t="s">
        <v>27</v>
      </c>
      <c r="H705">
        <v>0</v>
      </c>
      <c r="I705" t="s">
        <v>288</v>
      </c>
      <c r="J705" t="s">
        <v>289</v>
      </c>
      <c r="K705" t="s">
        <v>295</v>
      </c>
      <c r="L705" s="36">
        <v>3329</v>
      </c>
      <c r="M705">
        <v>104</v>
      </c>
      <c r="N705" s="66">
        <v>3.2199999999999999E-2</v>
      </c>
      <c r="O705" s="36">
        <v>3225</v>
      </c>
      <c r="P705" s="66">
        <v>3.2199999999999999E-2</v>
      </c>
      <c r="Q705" s="36">
        <v>3271</v>
      </c>
      <c r="R705" s="36">
        <v>3333</v>
      </c>
      <c r="S705" s="36">
        <v>3253</v>
      </c>
      <c r="T705" s="66">
        <v>1.77E-2</v>
      </c>
      <c r="U705" s="66">
        <v>3.5999999999999999E-3</v>
      </c>
      <c r="V705" s="66">
        <v>-1.1999999999999999E-3</v>
      </c>
      <c r="W705" s="66">
        <v>2.3300000000000001E-2</v>
      </c>
      <c r="X705" s="1">
        <v>2726400</v>
      </c>
      <c r="Y705" s="1">
        <v>9001087</v>
      </c>
      <c r="Z705" s="1">
        <v>2169128</v>
      </c>
      <c r="AA705" t="s">
        <v>304</v>
      </c>
      <c r="AB705" t="s">
        <v>574</v>
      </c>
      <c r="AC705">
        <v>9.9</v>
      </c>
      <c r="AD705">
        <v>1</v>
      </c>
      <c r="AE705">
        <v>4.3600000000000003</v>
      </c>
      <c r="AF705" t="s">
        <v>230</v>
      </c>
      <c r="AG705" s="1">
        <v>225600</v>
      </c>
      <c r="AH705" s="36">
        <v>3330</v>
      </c>
      <c r="AI705" s="1">
        <v>3600</v>
      </c>
      <c r="AJ705" s="36">
        <v>3329</v>
      </c>
      <c r="AK705" s="1">
        <v>2100</v>
      </c>
      <c r="AL705" s="2">
        <v>0.63194444444444442</v>
      </c>
      <c r="AM705" s="3">
        <v>46177</v>
      </c>
      <c r="AN705" t="s">
        <v>306</v>
      </c>
      <c r="AO705" t="s">
        <v>299</v>
      </c>
      <c r="AQ705" t="str">
        <f t="shared" si="10"/>
        <v/>
      </c>
    </row>
    <row r="706" spans="1:43">
      <c r="A706" s="8">
        <v>46091</v>
      </c>
      <c r="B706">
        <v>3848.94</v>
      </c>
      <c r="C706">
        <v>-1.21</v>
      </c>
      <c r="D706">
        <v>64260</v>
      </c>
      <c r="E706">
        <v>-1.74</v>
      </c>
      <c r="F706" s="7">
        <v>1929</v>
      </c>
      <c r="G706" t="s">
        <v>28</v>
      </c>
      <c r="H706">
        <v>0</v>
      </c>
      <c r="I706" t="s">
        <v>288</v>
      </c>
      <c r="J706" t="s">
        <v>289</v>
      </c>
      <c r="K706" t="s">
        <v>295</v>
      </c>
      <c r="L706" s="36">
        <v>1095</v>
      </c>
      <c r="M706">
        <v>7</v>
      </c>
      <c r="N706" s="66">
        <v>6.4000000000000003E-3</v>
      </c>
      <c r="O706" s="36">
        <v>1088</v>
      </c>
      <c r="P706" s="66">
        <v>6.4000000000000003E-3</v>
      </c>
      <c r="Q706" s="36">
        <v>1088</v>
      </c>
      <c r="R706" s="36">
        <v>1098</v>
      </c>
      <c r="S706" s="36">
        <v>1086</v>
      </c>
      <c r="T706" s="66">
        <v>6.4000000000000003E-3</v>
      </c>
      <c r="U706" s="66">
        <v>5.4999999999999997E-3</v>
      </c>
      <c r="V706" s="66">
        <v>-2.7000000000000001E-3</v>
      </c>
      <c r="W706" s="66">
        <v>8.2000000000000007E-3</v>
      </c>
      <c r="X706" s="1">
        <v>37700</v>
      </c>
      <c r="Y706" s="1">
        <v>41130</v>
      </c>
      <c r="Z706" s="1">
        <v>45743</v>
      </c>
      <c r="AA706" t="s">
        <v>307</v>
      </c>
      <c r="AB706" t="s">
        <v>575</v>
      </c>
      <c r="AC706">
        <v>12.35</v>
      </c>
      <c r="AD706">
        <v>1.21</v>
      </c>
      <c r="AE706">
        <v>4.57</v>
      </c>
      <c r="AF706" t="s">
        <v>230</v>
      </c>
      <c r="AG706" s="1">
        <v>14800</v>
      </c>
      <c r="AH706" s="36">
        <v>1096</v>
      </c>
      <c r="AI706">
        <v>400</v>
      </c>
      <c r="AJ706" s="36">
        <v>1095</v>
      </c>
      <c r="AK706">
        <v>600</v>
      </c>
      <c r="AL706" s="2">
        <v>0.63194444444444442</v>
      </c>
      <c r="AM706" s="3">
        <v>46153</v>
      </c>
      <c r="AN706" t="s">
        <v>298</v>
      </c>
      <c r="AO706" t="s">
        <v>299</v>
      </c>
      <c r="AQ706" t="str">
        <f t="shared" si="10"/>
        <v/>
      </c>
    </row>
    <row r="707" spans="1:43">
      <c r="A707" s="8">
        <v>46091</v>
      </c>
      <c r="B707">
        <v>3848.94</v>
      </c>
      <c r="C707">
        <v>-1.21</v>
      </c>
      <c r="D707">
        <v>64260</v>
      </c>
      <c r="E707">
        <v>-1.74</v>
      </c>
      <c r="F707" s="7">
        <v>1963</v>
      </c>
      <c r="G707" t="s">
        <v>29</v>
      </c>
      <c r="H707">
        <v>0</v>
      </c>
      <c r="I707" t="s">
        <v>288</v>
      </c>
      <c r="J707" t="s">
        <v>289</v>
      </c>
      <c r="K707" t="s">
        <v>295</v>
      </c>
      <c r="L707" s="36">
        <v>2522.5</v>
      </c>
      <c r="M707">
        <v>-28.5</v>
      </c>
      <c r="N707" s="66">
        <v>-1.12E-2</v>
      </c>
      <c r="O707" s="36">
        <v>2551</v>
      </c>
      <c r="P707" s="66">
        <v>-1.11E-2</v>
      </c>
      <c r="Q707" s="36">
        <v>2539.5</v>
      </c>
      <c r="R707" s="36">
        <v>2576</v>
      </c>
      <c r="S707" s="36">
        <v>2495</v>
      </c>
      <c r="T707" s="66">
        <v>-6.6E-3</v>
      </c>
      <c r="U707" s="66">
        <v>-1.3599999999999999E-2</v>
      </c>
      <c r="V707" s="66">
        <v>-2.07E-2</v>
      </c>
      <c r="W707" s="66">
        <v>1.0999999999999999E-2</v>
      </c>
      <c r="X707" s="1">
        <v>1025800</v>
      </c>
      <c r="Y707" s="1">
        <v>2604292</v>
      </c>
      <c r="Z707" s="1">
        <v>616229</v>
      </c>
      <c r="AA707" t="s">
        <v>309</v>
      </c>
      <c r="AB707" t="s">
        <v>310</v>
      </c>
      <c r="AC707">
        <v>13.26</v>
      </c>
      <c r="AD707">
        <v>1.42</v>
      </c>
      <c r="AE707">
        <v>2.06</v>
      </c>
      <c r="AF707" t="s">
        <v>230</v>
      </c>
      <c r="AG707" s="1">
        <v>35000</v>
      </c>
      <c r="AH707" s="36">
        <v>2523.5</v>
      </c>
      <c r="AI707">
        <v>900</v>
      </c>
      <c r="AJ707" s="36">
        <v>2522.5</v>
      </c>
      <c r="AK707">
        <v>200</v>
      </c>
      <c r="AL707" s="2">
        <v>0.63194444444444442</v>
      </c>
      <c r="AM707" s="3">
        <v>46156</v>
      </c>
      <c r="AN707" t="s">
        <v>298</v>
      </c>
      <c r="AO707" t="s">
        <v>299</v>
      </c>
      <c r="AQ707" t="str">
        <f t="shared" ref="AQ707:AQ770" si="11">IF(AP707="","",ROUND((L707-AP707)/AP707,4))</f>
        <v/>
      </c>
    </row>
    <row r="708" spans="1:43">
      <c r="A708" s="8">
        <v>46091</v>
      </c>
      <c r="B708">
        <v>3848.94</v>
      </c>
      <c r="C708">
        <v>-1.21</v>
      </c>
      <c r="D708">
        <v>64260</v>
      </c>
      <c r="E708">
        <v>-1.74</v>
      </c>
      <c r="F708" s="7">
        <v>2124</v>
      </c>
      <c r="G708" t="s">
        <v>30</v>
      </c>
      <c r="H708">
        <v>0</v>
      </c>
      <c r="I708" t="s">
        <v>288</v>
      </c>
      <c r="J708" t="s">
        <v>289</v>
      </c>
      <c r="K708" t="s">
        <v>290</v>
      </c>
      <c r="L708">
        <v>864</v>
      </c>
      <c r="M708">
        <v>4</v>
      </c>
      <c r="N708" s="66">
        <v>4.7000000000000002E-3</v>
      </c>
      <c r="O708">
        <v>860</v>
      </c>
      <c r="P708" s="66">
        <v>4.5999999999999999E-3</v>
      </c>
      <c r="Q708">
        <v>870</v>
      </c>
      <c r="R708">
        <v>874</v>
      </c>
      <c r="S708">
        <v>854</v>
      </c>
      <c r="T708" s="66">
        <v>-6.7999999999999996E-3</v>
      </c>
      <c r="U708" s="66">
        <v>2.3E-3</v>
      </c>
      <c r="V708" s="66">
        <v>-1.14E-2</v>
      </c>
      <c r="W708" s="66">
        <v>1.17E-2</v>
      </c>
      <c r="X708" s="1">
        <v>255100</v>
      </c>
      <c r="Y708" s="1">
        <v>220393</v>
      </c>
      <c r="Z708" s="1">
        <v>143041</v>
      </c>
      <c r="AA708" t="s">
        <v>311</v>
      </c>
      <c r="AB708" t="s">
        <v>312</v>
      </c>
      <c r="AC708">
        <v>15.97</v>
      </c>
      <c r="AD708">
        <v>6.12</v>
      </c>
      <c r="AE708">
        <v>4.4000000000000004</v>
      </c>
      <c r="AF708" t="s">
        <v>230</v>
      </c>
      <c r="AG708" s="1">
        <v>87800</v>
      </c>
      <c r="AH708">
        <v>864</v>
      </c>
      <c r="AI708" s="1">
        <v>1900</v>
      </c>
      <c r="AJ708">
        <v>863</v>
      </c>
      <c r="AK708" s="1">
        <v>1800</v>
      </c>
      <c r="AL708" s="2">
        <v>0.63194444444444442</v>
      </c>
      <c r="AM708" s="3">
        <v>46155</v>
      </c>
      <c r="AN708" t="s">
        <v>293</v>
      </c>
      <c r="AO708" t="s">
        <v>313</v>
      </c>
      <c r="AQ708" t="str">
        <f t="shared" si="11"/>
        <v/>
      </c>
    </row>
    <row r="709" spans="1:43">
      <c r="A709" s="8">
        <v>46091</v>
      </c>
      <c r="B709">
        <v>3848.94</v>
      </c>
      <c r="C709">
        <v>-1.21</v>
      </c>
      <c r="D709">
        <v>64260</v>
      </c>
      <c r="E709">
        <v>-1.74</v>
      </c>
      <c r="F709" s="7">
        <v>2162</v>
      </c>
      <c r="G709" t="s">
        <v>31</v>
      </c>
      <c r="H709">
        <v>0</v>
      </c>
      <c r="I709" t="s">
        <v>314</v>
      </c>
      <c r="J709" t="s">
        <v>289</v>
      </c>
      <c r="K709" t="s">
        <v>295</v>
      </c>
      <c r="L709">
        <v>538</v>
      </c>
      <c r="M709">
        <v>0</v>
      </c>
      <c r="N709" s="66">
        <v>0</v>
      </c>
      <c r="O709">
        <v>538</v>
      </c>
      <c r="P709" s="66">
        <v>0</v>
      </c>
      <c r="Q709">
        <v>538</v>
      </c>
      <c r="R709">
        <v>539</v>
      </c>
      <c r="S709">
        <v>538</v>
      </c>
      <c r="T709" s="66">
        <v>0</v>
      </c>
      <c r="U709" s="66">
        <v>0</v>
      </c>
      <c r="V709" s="66">
        <v>-1.8E-3</v>
      </c>
      <c r="W709" s="66">
        <v>0</v>
      </c>
      <c r="X709" s="1">
        <v>154200</v>
      </c>
      <c r="Y709" s="1">
        <v>82962</v>
      </c>
      <c r="Z709" s="1">
        <v>11626</v>
      </c>
      <c r="AA709" t="s">
        <v>576</v>
      </c>
      <c r="AB709" t="s">
        <v>316</v>
      </c>
      <c r="AC709">
        <v>31.27</v>
      </c>
      <c r="AD709">
        <v>2.04</v>
      </c>
      <c r="AE709">
        <v>0</v>
      </c>
      <c r="AF709" t="s">
        <v>230</v>
      </c>
      <c r="AG709" s="1">
        <v>3800</v>
      </c>
      <c r="AH709">
        <v>539</v>
      </c>
      <c r="AI709" s="1">
        <v>1048600</v>
      </c>
      <c r="AJ709">
        <v>538</v>
      </c>
      <c r="AK709" s="1">
        <v>3473400</v>
      </c>
      <c r="AL709" s="2">
        <v>0.62361111111111112</v>
      </c>
      <c r="AM709" s="3">
        <v>46154</v>
      </c>
      <c r="AN709" t="s">
        <v>298</v>
      </c>
      <c r="AO709" t="s">
        <v>313</v>
      </c>
      <c r="AQ709" t="str">
        <f t="shared" si="11"/>
        <v/>
      </c>
    </row>
    <row r="710" spans="1:43">
      <c r="A710" s="8">
        <v>46091</v>
      </c>
      <c r="B710">
        <v>3848.94</v>
      </c>
      <c r="C710">
        <v>-1.21</v>
      </c>
      <c r="D710">
        <v>64260</v>
      </c>
      <c r="E710">
        <v>-1.74</v>
      </c>
      <c r="F710" s="7">
        <v>2229</v>
      </c>
      <c r="G710" t="s">
        <v>32</v>
      </c>
      <c r="H710">
        <v>0</v>
      </c>
      <c r="I710" t="s">
        <v>288</v>
      </c>
      <c r="J710" t="s">
        <v>289</v>
      </c>
      <c r="K710" t="s">
        <v>295</v>
      </c>
      <c r="L710" s="36">
        <v>2857.5</v>
      </c>
      <c r="M710">
        <v>25</v>
      </c>
      <c r="N710" s="66">
        <v>8.8000000000000005E-3</v>
      </c>
      <c r="O710" s="36">
        <v>2832.5</v>
      </c>
      <c r="P710" s="66">
        <v>8.8000000000000005E-3</v>
      </c>
      <c r="Q710" s="36">
        <v>2853</v>
      </c>
      <c r="R710" s="36">
        <v>2876.5</v>
      </c>
      <c r="S710" s="36">
        <v>2840.5</v>
      </c>
      <c r="T710" s="66">
        <v>1.5E-3</v>
      </c>
      <c r="U710" s="66">
        <v>5.8999999999999999E-3</v>
      </c>
      <c r="V710" s="66">
        <v>-6.6E-3</v>
      </c>
      <c r="W710" s="66">
        <v>5.8999999999999999E-3</v>
      </c>
      <c r="X710" s="1">
        <v>284700</v>
      </c>
      <c r="Y710" s="1">
        <v>812099</v>
      </c>
      <c r="Z710" s="1">
        <v>382704</v>
      </c>
      <c r="AA710" t="s">
        <v>317</v>
      </c>
      <c r="AB710" t="s">
        <v>611</v>
      </c>
      <c r="AC710">
        <v>19.96</v>
      </c>
      <c r="AD710">
        <v>1.64</v>
      </c>
      <c r="AE710">
        <v>2.41</v>
      </c>
      <c r="AF710" t="s">
        <v>230</v>
      </c>
      <c r="AG710" s="1">
        <v>15100</v>
      </c>
      <c r="AH710" s="36">
        <v>2858</v>
      </c>
      <c r="AI710">
        <v>600</v>
      </c>
      <c r="AJ710" s="36">
        <v>2857</v>
      </c>
      <c r="AK710">
        <v>500</v>
      </c>
      <c r="AL710" s="2">
        <v>0.63194444444444442</v>
      </c>
      <c r="AM710" s="3">
        <v>46156</v>
      </c>
      <c r="AN710" t="s">
        <v>298</v>
      </c>
      <c r="AO710" t="s">
        <v>319</v>
      </c>
      <c r="AQ710" t="str">
        <f t="shared" si="11"/>
        <v/>
      </c>
    </row>
    <row r="711" spans="1:43">
      <c r="A711" s="8">
        <v>46091</v>
      </c>
      <c r="B711">
        <v>3848.94</v>
      </c>
      <c r="C711">
        <v>-1.21</v>
      </c>
      <c r="D711">
        <v>64260</v>
      </c>
      <c r="E711">
        <v>-1.74</v>
      </c>
      <c r="F711" s="7">
        <v>2768</v>
      </c>
      <c r="G711" t="s">
        <v>33</v>
      </c>
      <c r="H711">
        <v>0</v>
      </c>
      <c r="I711" t="s">
        <v>288</v>
      </c>
      <c r="J711" t="s">
        <v>289</v>
      </c>
      <c r="K711" t="s">
        <v>290</v>
      </c>
      <c r="L711" s="36">
        <v>5076</v>
      </c>
      <c r="M711">
        <v>-4</v>
      </c>
      <c r="N711" s="66">
        <v>-8.0000000000000004E-4</v>
      </c>
      <c r="O711" s="36">
        <v>5080</v>
      </c>
      <c r="P711" s="66">
        <v>-6.9999999999999999E-4</v>
      </c>
      <c r="Q711" s="36">
        <v>5131</v>
      </c>
      <c r="R711" s="36">
        <v>5139</v>
      </c>
      <c r="S711" s="36">
        <v>5040</v>
      </c>
      <c r="T711" s="66">
        <v>-1.0699999999999999E-2</v>
      </c>
      <c r="U711" s="66">
        <v>-4.7000000000000002E-3</v>
      </c>
      <c r="V711" s="66">
        <v>-1.2200000000000001E-2</v>
      </c>
      <c r="W711" s="66">
        <v>7.1000000000000004E-3</v>
      </c>
      <c r="X711" s="1">
        <v>765800</v>
      </c>
      <c r="Y711" s="1">
        <v>3894662</v>
      </c>
      <c r="Z711" s="1">
        <v>1065960</v>
      </c>
      <c r="AA711" t="s">
        <v>320</v>
      </c>
      <c r="AB711" t="s">
        <v>321</v>
      </c>
      <c r="AC711">
        <v>8.1199999999999992</v>
      </c>
      <c r="AD711">
        <v>0.96</v>
      </c>
      <c r="AE711">
        <v>3.55</v>
      </c>
      <c r="AF711" t="s">
        <v>230</v>
      </c>
      <c r="AG711" s="1">
        <v>140500</v>
      </c>
      <c r="AH711" s="36">
        <v>5077</v>
      </c>
      <c r="AI711">
        <v>600</v>
      </c>
      <c r="AJ711" s="36">
        <v>5075</v>
      </c>
      <c r="AK711">
        <v>200</v>
      </c>
      <c r="AL711" s="2">
        <v>0.63194444444444442</v>
      </c>
      <c r="AN711" t="s">
        <v>298</v>
      </c>
      <c r="AO711" t="s">
        <v>322</v>
      </c>
      <c r="AQ711" t="str">
        <f t="shared" si="11"/>
        <v/>
      </c>
    </row>
    <row r="712" spans="1:43">
      <c r="A712" s="8">
        <v>46091</v>
      </c>
      <c r="B712">
        <v>3848.94</v>
      </c>
      <c r="C712">
        <v>-1.21</v>
      </c>
      <c r="D712">
        <v>64260</v>
      </c>
      <c r="E712">
        <v>-1.74</v>
      </c>
      <c r="F712" s="7">
        <v>2769</v>
      </c>
      <c r="G712" t="s">
        <v>34</v>
      </c>
      <c r="H712">
        <v>0</v>
      </c>
      <c r="I712" t="s">
        <v>314</v>
      </c>
      <c r="J712" t="s">
        <v>323</v>
      </c>
      <c r="K712" t="s">
        <v>290</v>
      </c>
      <c r="L712">
        <v>834</v>
      </c>
      <c r="M712">
        <v>2</v>
      </c>
      <c r="N712" s="66">
        <v>2.3999999999999998E-3</v>
      </c>
      <c r="O712">
        <v>832</v>
      </c>
      <c r="P712" s="66">
        <v>2.3999999999999998E-3</v>
      </c>
      <c r="Q712">
        <v>837</v>
      </c>
      <c r="R712">
        <v>837</v>
      </c>
      <c r="S712">
        <v>829</v>
      </c>
      <c r="T712" s="66">
        <v>-3.5000000000000001E-3</v>
      </c>
      <c r="U712" s="66">
        <v>6.0000000000000001E-3</v>
      </c>
      <c r="V712" s="66">
        <v>-3.5000000000000001E-3</v>
      </c>
      <c r="W712" s="66">
        <v>6.0000000000000001E-3</v>
      </c>
      <c r="X712" s="1">
        <v>4200</v>
      </c>
      <c r="Y712" s="1">
        <v>3497</v>
      </c>
      <c r="Z712" s="1">
        <v>6556</v>
      </c>
      <c r="AA712" t="s">
        <v>324</v>
      </c>
      <c r="AB712" t="s">
        <v>325</v>
      </c>
      <c r="AC712">
        <v>9.9</v>
      </c>
      <c r="AD712">
        <v>22.16</v>
      </c>
      <c r="AE712">
        <v>0</v>
      </c>
      <c r="AF712">
        <v>0.1</v>
      </c>
      <c r="AG712">
        <v>0</v>
      </c>
      <c r="AH712">
        <v>834</v>
      </c>
      <c r="AI712">
        <v>100</v>
      </c>
      <c r="AJ712">
        <v>832</v>
      </c>
      <c r="AK712">
        <v>300</v>
      </c>
      <c r="AL712" s="2">
        <v>0.61944444444444446</v>
      </c>
      <c r="AM712" s="3">
        <v>46213</v>
      </c>
      <c r="AN712" t="s">
        <v>326</v>
      </c>
      <c r="AO712" t="s">
        <v>327</v>
      </c>
      <c r="AQ712" t="str">
        <f t="shared" si="11"/>
        <v/>
      </c>
    </row>
    <row r="713" spans="1:43">
      <c r="A713" s="8">
        <v>46091</v>
      </c>
      <c r="B713">
        <v>3848.94</v>
      </c>
      <c r="C713">
        <v>-1.21</v>
      </c>
      <c r="D713">
        <v>64260</v>
      </c>
      <c r="E713">
        <v>-1.74</v>
      </c>
      <c r="F713" s="7">
        <v>2914</v>
      </c>
      <c r="G713" t="s">
        <v>35</v>
      </c>
      <c r="H713">
        <v>0</v>
      </c>
      <c r="I713" t="s">
        <v>288</v>
      </c>
      <c r="J713" t="s">
        <v>289</v>
      </c>
      <c r="K713" t="s">
        <v>295</v>
      </c>
      <c r="L713" s="36">
        <v>6147</v>
      </c>
      <c r="M713">
        <v>77</v>
      </c>
      <c r="N713" s="66">
        <v>1.2699999999999999E-2</v>
      </c>
      <c r="O713" s="36">
        <v>6070</v>
      </c>
      <c r="P713" s="66">
        <v>1.26E-2</v>
      </c>
      <c r="Q713" s="36">
        <v>6128</v>
      </c>
      <c r="R713" s="36">
        <v>6163</v>
      </c>
      <c r="S713" s="36">
        <v>6101</v>
      </c>
      <c r="T713" s="66">
        <v>3.0999999999999999E-3</v>
      </c>
      <c r="U713" s="66">
        <v>2.9999999999999997E-4</v>
      </c>
      <c r="V713" s="66">
        <v>-2.5000000000000001E-3</v>
      </c>
      <c r="W713" s="66">
        <v>7.4999999999999997E-3</v>
      </c>
      <c r="X713" s="1">
        <v>2410600</v>
      </c>
      <c r="Y713" s="1">
        <v>14791962</v>
      </c>
      <c r="Z713" s="1">
        <v>12294000</v>
      </c>
      <c r="AA713" t="s">
        <v>328</v>
      </c>
      <c r="AB713" t="s">
        <v>329</v>
      </c>
      <c r="AC713">
        <v>19.14</v>
      </c>
      <c r="AD713">
        <v>2.67</v>
      </c>
      <c r="AE713">
        <v>3.94</v>
      </c>
      <c r="AF713" t="s">
        <v>230</v>
      </c>
      <c r="AG713" s="1">
        <v>424900</v>
      </c>
      <c r="AH713" s="36">
        <v>6148</v>
      </c>
      <c r="AI713">
        <v>800</v>
      </c>
      <c r="AJ713" s="36">
        <v>6147</v>
      </c>
      <c r="AK713" s="1">
        <v>1500</v>
      </c>
      <c r="AL713" s="2">
        <v>0.63194444444444442</v>
      </c>
      <c r="AN713" t="s">
        <v>293</v>
      </c>
      <c r="AO713" t="s">
        <v>319</v>
      </c>
      <c r="AQ713" t="str">
        <f t="shared" si="11"/>
        <v/>
      </c>
    </row>
    <row r="714" spans="1:43">
      <c r="A714" s="8">
        <v>46091</v>
      </c>
      <c r="B714">
        <v>3848.94</v>
      </c>
      <c r="C714">
        <v>-1.21</v>
      </c>
      <c r="D714">
        <v>64260</v>
      </c>
      <c r="E714">
        <v>-1.74</v>
      </c>
      <c r="F714" s="7">
        <v>3003</v>
      </c>
      <c r="G714" t="s">
        <v>36</v>
      </c>
      <c r="H714">
        <v>0</v>
      </c>
      <c r="I714" t="s">
        <v>288</v>
      </c>
      <c r="J714" t="s">
        <v>289</v>
      </c>
      <c r="K714" t="s">
        <v>295</v>
      </c>
      <c r="L714" s="36">
        <v>1732.5</v>
      </c>
      <c r="M714">
        <v>56.5</v>
      </c>
      <c r="N714" s="66">
        <v>3.3700000000000001E-2</v>
      </c>
      <c r="O714" s="36">
        <v>1676</v>
      </c>
      <c r="P714" s="66">
        <v>3.3700000000000001E-2</v>
      </c>
      <c r="Q714" s="36">
        <v>1716</v>
      </c>
      <c r="R714" s="36">
        <v>1736.5</v>
      </c>
      <c r="S714" s="36">
        <v>1689.5</v>
      </c>
      <c r="T714" s="66">
        <v>9.5999999999999992E-3</v>
      </c>
      <c r="U714" s="66">
        <v>8.3999999999999995E-3</v>
      </c>
      <c r="V714" s="66">
        <v>-2.3E-3</v>
      </c>
      <c r="W714" s="66">
        <v>2.5399999999999999E-2</v>
      </c>
      <c r="X714" s="1">
        <v>2688000</v>
      </c>
      <c r="Y714" s="1">
        <v>4616797</v>
      </c>
      <c r="Z714" s="1">
        <v>1330400</v>
      </c>
      <c r="AA714" t="s">
        <v>330</v>
      </c>
      <c r="AB714" t="s">
        <v>577</v>
      </c>
      <c r="AC714">
        <v>10.86</v>
      </c>
      <c r="AD714">
        <v>1.44</v>
      </c>
      <c r="AE714">
        <v>3.87</v>
      </c>
      <c r="AF714" t="s">
        <v>230</v>
      </c>
      <c r="AG714" s="1">
        <v>33100</v>
      </c>
      <c r="AH714" s="36">
        <v>1733</v>
      </c>
      <c r="AI714" s="1">
        <v>2700</v>
      </c>
      <c r="AJ714" s="36">
        <v>1732.5</v>
      </c>
      <c r="AK714" s="1">
        <v>2100</v>
      </c>
      <c r="AL714" s="2">
        <v>0.63194444444444442</v>
      </c>
      <c r="AN714" t="s">
        <v>293</v>
      </c>
      <c r="AO714" t="s">
        <v>332</v>
      </c>
      <c r="AQ714" t="str">
        <f t="shared" si="11"/>
        <v/>
      </c>
    </row>
    <row r="715" spans="1:43">
      <c r="A715" s="8">
        <v>46091</v>
      </c>
      <c r="B715">
        <v>3848.94</v>
      </c>
      <c r="C715">
        <v>-1.21</v>
      </c>
      <c r="D715">
        <v>64260</v>
      </c>
      <c r="E715">
        <v>-1.74</v>
      </c>
      <c r="F715" s="7">
        <v>3407</v>
      </c>
      <c r="G715" t="s">
        <v>37</v>
      </c>
      <c r="H715">
        <v>0</v>
      </c>
      <c r="I715" t="s">
        <v>288</v>
      </c>
      <c r="J715" t="s">
        <v>289</v>
      </c>
      <c r="K715" t="s">
        <v>295</v>
      </c>
      <c r="L715" s="36">
        <v>1752</v>
      </c>
      <c r="M715">
        <v>36</v>
      </c>
      <c r="N715" s="66">
        <v>2.1000000000000001E-2</v>
      </c>
      <c r="O715" s="36">
        <v>1716</v>
      </c>
      <c r="P715" s="66">
        <v>2.0899999999999998E-2</v>
      </c>
      <c r="Q715" s="36">
        <v>1735</v>
      </c>
      <c r="R715" s="36">
        <v>1770</v>
      </c>
      <c r="S715" s="36">
        <v>1732</v>
      </c>
      <c r="T715" s="66">
        <v>9.7000000000000003E-3</v>
      </c>
      <c r="U715" s="66">
        <v>-4.4999999999999997E-3</v>
      </c>
      <c r="V715" s="66">
        <v>-1.01E-2</v>
      </c>
      <c r="W715" s="66">
        <v>1.15E-2</v>
      </c>
      <c r="X715" s="1">
        <v>2910400</v>
      </c>
      <c r="Y715" s="1">
        <v>5093689</v>
      </c>
      <c r="Z715" s="1">
        <v>2392797</v>
      </c>
      <c r="AA715" t="s">
        <v>333</v>
      </c>
      <c r="AB715" t="s">
        <v>334</v>
      </c>
      <c r="AC715">
        <v>14.8</v>
      </c>
      <c r="AD715">
        <v>1.1299999999999999</v>
      </c>
      <c r="AE715">
        <v>2.5099999999999998</v>
      </c>
      <c r="AF715" t="s">
        <v>230</v>
      </c>
      <c r="AG715" s="1">
        <v>187200</v>
      </c>
      <c r="AH715" s="36">
        <v>1752.5</v>
      </c>
      <c r="AI715" s="1">
        <v>1300</v>
      </c>
      <c r="AJ715" s="36">
        <v>1751.5</v>
      </c>
      <c r="AK715" s="1">
        <v>1500</v>
      </c>
      <c r="AL715" s="2">
        <v>0.63194444444444442</v>
      </c>
      <c r="AM715" s="3">
        <v>46154</v>
      </c>
      <c r="AN715" t="s">
        <v>298</v>
      </c>
      <c r="AO715" t="s">
        <v>335</v>
      </c>
      <c r="AQ715" t="str">
        <f t="shared" si="11"/>
        <v/>
      </c>
    </row>
    <row r="716" spans="1:43">
      <c r="A716" s="8">
        <v>46091</v>
      </c>
      <c r="B716">
        <v>3848.94</v>
      </c>
      <c r="C716">
        <v>-1.21</v>
      </c>
      <c r="D716">
        <v>64260</v>
      </c>
      <c r="E716">
        <v>-1.74</v>
      </c>
      <c r="F716" s="7">
        <v>4008</v>
      </c>
      <c r="G716" t="s">
        <v>38</v>
      </c>
      <c r="H716">
        <v>0</v>
      </c>
      <c r="I716" t="s">
        <v>288</v>
      </c>
      <c r="J716" t="s">
        <v>289</v>
      </c>
      <c r="K716" t="s">
        <v>295</v>
      </c>
      <c r="L716" s="36">
        <v>1255</v>
      </c>
      <c r="M716">
        <v>-26</v>
      </c>
      <c r="N716" s="66">
        <v>-2.0299999999999999E-2</v>
      </c>
      <c r="O716" s="36">
        <v>1281</v>
      </c>
      <c r="P716" s="66">
        <v>-2.0199999999999999E-2</v>
      </c>
      <c r="Q716" s="36">
        <v>1279</v>
      </c>
      <c r="R716" s="36">
        <v>1279</v>
      </c>
      <c r="S716" s="36">
        <v>1250</v>
      </c>
      <c r="T716" s="66">
        <v>-1.8700000000000001E-2</v>
      </c>
      <c r="U716" s="66">
        <v>-8.6E-3</v>
      </c>
      <c r="V716" s="66">
        <v>-1.8700000000000001E-2</v>
      </c>
      <c r="W716" s="66">
        <v>4.0000000000000001E-3</v>
      </c>
      <c r="X716" s="1">
        <v>76500</v>
      </c>
      <c r="Y716" s="1">
        <v>96627</v>
      </c>
      <c r="Z716" s="1">
        <v>81178</v>
      </c>
      <c r="AA716" t="s">
        <v>541</v>
      </c>
      <c r="AB716" t="s">
        <v>337</v>
      </c>
      <c r="AC716">
        <v>10.27</v>
      </c>
      <c r="AD716">
        <v>0.78</v>
      </c>
      <c r="AE716">
        <v>3.82</v>
      </c>
      <c r="AF716" t="s">
        <v>230</v>
      </c>
      <c r="AG716" s="1">
        <v>43800</v>
      </c>
      <c r="AH716" s="36">
        <v>1255</v>
      </c>
      <c r="AI716">
        <v>100</v>
      </c>
      <c r="AJ716" s="36">
        <v>1254</v>
      </c>
      <c r="AK716">
        <v>300</v>
      </c>
      <c r="AL716" s="2">
        <v>0.63194444444444442</v>
      </c>
      <c r="AM716" s="3">
        <v>46154</v>
      </c>
      <c r="AN716" t="s">
        <v>298</v>
      </c>
      <c r="AO716" t="s">
        <v>335</v>
      </c>
      <c r="AQ716" t="str">
        <f t="shared" si="11"/>
        <v/>
      </c>
    </row>
    <row r="717" spans="1:43">
      <c r="A717" s="8">
        <v>46091</v>
      </c>
      <c r="B717">
        <v>3848.94</v>
      </c>
      <c r="C717">
        <v>-1.21</v>
      </c>
      <c r="D717">
        <v>64260</v>
      </c>
      <c r="E717">
        <v>-1.74</v>
      </c>
      <c r="F717" s="7">
        <v>4026</v>
      </c>
      <c r="G717" t="s">
        <v>39</v>
      </c>
      <c r="H717">
        <v>0</v>
      </c>
      <c r="I717" t="s">
        <v>314</v>
      </c>
      <c r="J717" t="s">
        <v>289</v>
      </c>
      <c r="K717" t="s">
        <v>290</v>
      </c>
      <c r="L717" s="36">
        <v>1692</v>
      </c>
      <c r="M717">
        <v>-79</v>
      </c>
      <c r="N717" s="66">
        <v>-4.4600000000000001E-2</v>
      </c>
      <c r="O717" s="36">
        <v>1771</v>
      </c>
      <c r="P717" s="66">
        <v>-4.4600000000000001E-2</v>
      </c>
      <c r="Q717" s="36">
        <v>1799</v>
      </c>
      <c r="R717" s="36">
        <v>1799</v>
      </c>
      <c r="S717" s="36">
        <v>1615</v>
      </c>
      <c r="T717" s="66">
        <v>-5.9400000000000001E-2</v>
      </c>
      <c r="U717" s="66">
        <v>-3.0300000000000001E-2</v>
      </c>
      <c r="V717" s="66">
        <v>-5.9400000000000001E-2</v>
      </c>
      <c r="W717" s="66">
        <v>4.7600000000000003E-2</v>
      </c>
      <c r="X717" s="1">
        <v>286500</v>
      </c>
      <c r="Y717" s="1">
        <v>486249</v>
      </c>
      <c r="Z717" s="1">
        <v>15634</v>
      </c>
      <c r="AA717" t="s">
        <v>338</v>
      </c>
      <c r="AB717" t="s">
        <v>339</v>
      </c>
      <c r="AC717">
        <v>8.31</v>
      </c>
      <c r="AD717">
        <v>1.1200000000000001</v>
      </c>
      <c r="AE717">
        <v>2.9</v>
      </c>
      <c r="AF717" t="s">
        <v>230</v>
      </c>
      <c r="AG717" s="1">
        <v>1600</v>
      </c>
      <c r="AH717" s="36">
        <v>1694</v>
      </c>
      <c r="AI717">
        <v>100</v>
      </c>
      <c r="AJ717" s="36">
        <v>1685</v>
      </c>
      <c r="AK717">
        <v>700</v>
      </c>
      <c r="AL717" s="2">
        <v>0.63194444444444442</v>
      </c>
      <c r="AM717" s="3">
        <v>46183</v>
      </c>
      <c r="AN717" t="s">
        <v>340</v>
      </c>
      <c r="AO717" t="s">
        <v>341</v>
      </c>
      <c r="AQ717" t="str">
        <f t="shared" si="11"/>
        <v/>
      </c>
    </row>
    <row r="718" spans="1:43">
      <c r="A718" s="8">
        <v>46091</v>
      </c>
      <c r="B718">
        <v>3848.94</v>
      </c>
      <c r="C718">
        <v>-1.21</v>
      </c>
      <c r="D718">
        <v>64260</v>
      </c>
      <c r="E718">
        <v>-1.74</v>
      </c>
      <c r="F718" s="7">
        <v>4062</v>
      </c>
      <c r="G718" t="s">
        <v>40</v>
      </c>
      <c r="H718">
        <v>0</v>
      </c>
      <c r="I718" t="s">
        <v>288</v>
      </c>
      <c r="J718" t="s">
        <v>289</v>
      </c>
      <c r="K718" t="s">
        <v>295</v>
      </c>
      <c r="L718" s="36">
        <v>17505</v>
      </c>
      <c r="M718" s="36">
        <v>-1090</v>
      </c>
      <c r="N718" s="66">
        <v>-5.8599999999999999E-2</v>
      </c>
      <c r="O718" s="36">
        <v>18595</v>
      </c>
      <c r="P718" s="66">
        <v>-5.8599999999999999E-2</v>
      </c>
      <c r="Q718" s="36">
        <v>17795</v>
      </c>
      <c r="R718" s="36">
        <v>18375</v>
      </c>
      <c r="S718" s="36">
        <v>17110</v>
      </c>
      <c r="T718" s="66">
        <v>-1.6199999999999999E-2</v>
      </c>
      <c r="U718" s="66">
        <v>-1.6500000000000001E-2</v>
      </c>
      <c r="V718" s="66">
        <v>-4.7300000000000002E-2</v>
      </c>
      <c r="W718" s="66">
        <v>2.3E-2</v>
      </c>
      <c r="X718" s="1">
        <v>7422000</v>
      </c>
      <c r="Y718" s="1">
        <v>131870046</v>
      </c>
      <c r="Z718" s="1">
        <v>4931528</v>
      </c>
      <c r="AA718" t="s">
        <v>555</v>
      </c>
      <c r="AB718" t="s">
        <v>343</v>
      </c>
      <c r="AC718">
        <v>84.28</v>
      </c>
      <c r="AD718">
        <v>8.8800000000000008</v>
      </c>
      <c r="AE718">
        <v>0.2</v>
      </c>
      <c r="AF718" t="s">
        <v>230</v>
      </c>
      <c r="AG718" s="1">
        <v>40600</v>
      </c>
      <c r="AH718" s="36">
        <v>17510</v>
      </c>
      <c r="AI718">
        <v>300</v>
      </c>
      <c r="AJ718" s="36">
        <v>17500</v>
      </c>
      <c r="AK718">
        <v>900</v>
      </c>
      <c r="AL718" s="2">
        <v>0.63194444444444442</v>
      </c>
      <c r="AM718" s="3">
        <v>46153</v>
      </c>
      <c r="AN718" t="s">
        <v>298</v>
      </c>
      <c r="AO718" t="s">
        <v>344</v>
      </c>
      <c r="AQ718" t="str">
        <f t="shared" si="11"/>
        <v/>
      </c>
    </row>
    <row r="719" spans="1:43">
      <c r="A719" s="8">
        <v>46091</v>
      </c>
      <c r="B719">
        <v>3848.94</v>
      </c>
      <c r="C719">
        <v>-1.21</v>
      </c>
      <c r="D719">
        <v>64260</v>
      </c>
      <c r="E719">
        <v>-1.74</v>
      </c>
      <c r="F719" s="7">
        <v>4063</v>
      </c>
      <c r="G719" t="s">
        <v>41</v>
      </c>
      <c r="H719">
        <v>0</v>
      </c>
      <c r="I719" t="s">
        <v>288</v>
      </c>
      <c r="J719" t="s">
        <v>289</v>
      </c>
      <c r="K719" t="s">
        <v>290</v>
      </c>
      <c r="L719" s="36">
        <v>6663</v>
      </c>
      <c r="M719">
        <v>-173</v>
      </c>
      <c r="N719" s="66">
        <v>-2.53E-2</v>
      </c>
      <c r="O719" s="36">
        <v>6836</v>
      </c>
      <c r="P719" s="66">
        <v>-2.53E-2</v>
      </c>
      <c r="Q719" s="36">
        <v>6790</v>
      </c>
      <c r="R719" s="36">
        <v>6830</v>
      </c>
      <c r="S719" s="36">
        <v>6570</v>
      </c>
      <c r="T719" s="66">
        <v>-1.8700000000000001E-2</v>
      </c>
      <c r="U719" s="66">
        <v>1.0699999999999999E-2</v>
      </c>
      <c r="V719" s="66">
        <v>-2.4400000000000002E-2</v>
      </c>
      <c r="W719" s="66">
        <v>1.41E-2</v>
      </c>
      <c r="X719" s="1">
        <v>5341000</v>
      </c>
      <c r="Y719" s="1">
        <v>35563002</v>
      </c>
      <c r="Z719" s="1">
        <v>13226027</v>
      </c>
      <c r="AA719" t="s">
        <v>556</v>
      </c>
      <c r="AB719" t="s">
        <v>346</v>
      </c>
      <c r="AC719">
        <v>24.74</v>
      </c>
      <c r="AD719">
        <v>2.77</v>
      </c>
      <c r="AE719">
        <v>1.59</v>
      </c>
      <c r="AF719" t="s">
        <v>230</v>
      </c>
      <c r="AG719" s="1">
        <v>146400</v>
      </c>
      <c r="AH719" s="36">
        <v>6663</v>
      </c>
      <c r="AI719">
        <v>200</v>
      </c>
      <c r="AJ719" s="36">
        <v>6662</v>
      </c>
      <c r="AK719">
        <v>500</v>
      </c>
      <c r="AL719" s="2">
        <v>0.63194444444444442</v>
      </c>
      <c r="AN719" t="s">
        <v>298</v>
      </c>
      <c r="AO719" t="s">
        <v>335</v>
      </c>
      <c r="AQ719" t="str">
        <f t="shared" si="11"/>
        <v/>
      </c>
    </row>
    <row r="720" spans="1:43">
      <c r="A720" s="8">
        <v>46091</v>
      </c>
      <c r="B720">
        <v>3848.94</v>
      </c>
      <c r="C720">
        <v>-1.21</v>
      </c>
      <c r="D720">
        <v>64260</v>
      </c>
      <c r="E720">
        <v>-1.74</v>
      </c>
      <c r="F720" s="7">
        <v>4068</v>
      </c>
      <c r="G720" t="s">
        <v>42</v>
      </c>
      <c r="H720">
        <v>0</v>
      </c>
      <c r="I720" t="s">
        <v>347</v>
      </c>
      <c r="J720" t="s">
        <v>323</v>
      </c>
      <c r="K720" t="s">
        <v>295</v>
      </c>
      <c r="L720" s="36">
        <v>1750</v>
      </c>
      <c r="M720">
        <v>-10</v>
      </c>
      <c r="N720" s="66">
        <v>-5.7000000000000002E-3</v>
      </c>
      <c r="O720" s="36">
        <v>1760</v>
      </c>
      <c r="P720" s="66">
        <v>-5.5999999999999999E-3</v>
      </c>
      <c r="Q720" s="36">
        <v>1750</v>
      </c>
      <c r="R720" s="36">
        <v>1760</v>
      </c>
      <c r="S720" s="36">
        <v>1741</v>
      </c>
      <c r="T720" s="66">
        <v>0</v>
      </c>
      <c r="U720" s="66">
        <v>-1.6999999999999999E-3</v>
      </c>
      <c r="V720" s="66">
        <v>-5.5999999999999999E-3</v>
      </c>
      <c r="W720" s="66">
        <v>5.1000000000000004E-3</v>
      </c>
      <c r="X720" s="1">
        <v>3800</v>
      </c>
      <c r="Y720" s="1">
        <v>6646</v>
      </c>
      <c r="Z720" s="1">
        <v>3306</v>
      </c>
      <c r="AA720" t="s">
        <v>348</v>
      </c>
      <c r="AB720" t="s">
        <v>349</v>
      </c>
      <c r="AC720">
        <v>22.99</v>
      </c>
      <c r="AD720">
        <v>1.54</v>
      </c>
      <c r="AE720">
        <v>0</v>
      </c>
      <c r="AF720">
        <v>1.6</v>
      </c>
      <c r="AG720">
        <v>0</v>
      </c>
      <c r="AH720" s="36">
        <v>1749</v>
      </c>
      <c r="AI720">
        <v>200</v>
      </c>
      <c r="AJ720" s="36">
        <v>1735</v>
      </c>
      <c r="AK720">
        <v>200</v>
      </c>
      <c r="AL720" s="2">
        <v>0.59652777777777777</v>
      </c>
      <c r="AM720" s="3">
        <v>46156</v>
      </c>
      <c r="AN720" t="s">
        <v>350</v>
      </c>
      <c r="AO720" t="s">
        <v>351</v>
      </c>
      <c r="AQ720" t="str">
        <f t="shared" si="11"/>
        <v/>
      </c>
    </row>
    <row r="721" spans="1:43">
      <c r="A721" s="8">
        <v>46091</v>
      </c>
      <c r="B721">
        <v>3848.94</v>
      </c>
      <c r="C721">
        <v>-1.21</v>
      </c>
      <c r="D721">
        <v>64260</v>
      </c>
      <c r="E721">
        <v>-1.74</v>
      </c>
      <c r="F721" s="7">
        <v>4100</v>
      </c>
      <c r="G721" t="s">
        <v>43</v>
      </c>
      <c r="H721">
        <v>0</v>
      </c>
      <c r="I721" t="s">
        <v>314</v>
      </c>
      <c r="J721" t="s">
        <v>289</v>
      </c>
      <c r="K721" t="s">
        <v>295</v>
      </c>
      <c r="L721" s="36">
        <v>1675</v>
      </c>
      <c r="M721">
        <v>-55</v>
      </c>
      <c r="N721" s="66">
        <v>-3.1800000000000002E-2</v>
      </c>
      <c r="O721" s="36">
        <v>1730</v>
      </c>
      <c r="P721" s="66">
        <v>-3.1699999999999999E-2</v>
      </c>
      <c r="Q721" s="36">
        <v>1700</v>
      </c>
      <c r="R721" s="36">
        <v>1726</v>
      </c>
      <c r="S721" s="36">
        <v>1604</v>
      </c>
      <c r="T721" s="66">
        <v>-1.47E-2</v>
      </c>
      <c r="U721" s="66">
        <v>9.5999999999999992E-3</v>
      </c>
      <c r="V721" s="66">
        <v>-2.9499999999999998E-2</v>
      </c>
      <c r="W721" s="66">
        <v>4.4200000000000003E-2</v>
      </c>
      <c r="X721" s="1">
        <v>121300</v>
      </c>
      <c r="Y721" s="1">
        <v>200478</v>
      </c>
      <c r="Z721" s="1">
        <v>10216</v>
      </c>
      <c r="AA721" t="s">
        <v>544</v>
      </c>
      <c r="AB721" t="s">
        <v>353</v>
      </c>
      <c r="AC721">
        <v>19.38</v>
      </c>
      <c r="AD721">
        <v>1.07</v>
      </c>
      <c r="AE721">
        <v>0</v>
      </c>
      <c r="AF721" t="s">
        <v>230</v>
      </c>
      <c r="AG721">
        <v>0</v>
      </c>
      <c r="AH721" s="36">
        <v>1677</v>
      </c>
      <c r="AI721">
        <v>100</v>
      </c>
      <c r="AJ721" s="36">
        <v>1671</v>
      </c>
      <c r="AK721">
        <v>300</v>
      </c>
      <c r="AL721" s="2">
        <v>0.63194444444444442</v>
      </c>
      <c r="AM721" s="3">
        <v>46157</v>
      </c>
      <c r="AN721" t="s">
        <v>298</v>
      </c>
      <c r="AO721" t="s">
        <v>335</v>
      </c>
      <c r="AQ721" t="str">
        <f t="shared" si="11"/>
        <v/>
      </c>
    </row>
    <row r="722" spans="1:43">
      <c r="A722" s="8">
        <v>46091</v>
      </c>
      <c r="B722">
        <v>3848.94</v>
      </c>
      <c r="C722">
        <v>-1.21</v>
      </c>
      <c r="D722">
        <v>64260</v>
      </c>
      <c r="E722">
        <v>-1.74</v>
      </c>
      <c r="F722" s="7">
        <v>4182</v>
      </c>
      <c r="G722" t="s">
        <v>44</v>
      </c>
      <c r="H722">
        <v>0</v>
      </c>
      <c r="I722" t="s">
        <v>288</v>
      </c>
      <c r="J722" t="s">
        <v>289</v>
      </c>
      <c r="K722" t="s">
        <v>295</v>
      </c>
      <c r="L722" s="36">
        <v>4451</v>
      </c>
      <c r="M722">
        <v>-185</v>
      </c>
      <c r="N722" s="66">
        <v>-3.9899999999999998E-2</v>
      </c>
      <c r="O722" s="36">
        <v>4636</v>
      </c>
      <c r="P722" s="66">
        <v>-3.9899999999999998E-2</v>
      </c>
      <c r="Q722" s="36">
        <v>4580</v>
      </c>
      <c r="R722" s="36">
        <v>4621</v>
      </c>
      <c r="S722" s="36">
        <v>4406</v>
      </c>
      <c r="T722" s="66">
        <v>-2.81E-2</v>
      </c>
      <c r="U722" s="66">
        <v>-1.37E-2</v>
      </c>
      <c r="V722" s="66">
        <v>-3.6700000000000003E-2</v>
      </c>
      <c r="W722" s="66">
        <v>1.0200000000000001E-2</v>
      </c>
      <c r="X722" s="1">
        <v>1084800</v>
      </c>
      <c r="Y722" s="1">
        <v>4875590</v>
      </c>
      <c r="Z722" s="1">
        <v>942217</v>
      </c>
      <c r="AA722" t="s">
        <v>545</v>
      </c>
      <c r="AB722" t="s">
        <v>355</v>
      </c>
      <c r="AC722">
        <v>18.86</v>
      </c>
      <c r="AD722">
        <v>1.34</v>
      </c>
      <c r="AE722">
        <v>2.4700000000000002</v>
      </c>
      <c r="AF722" t="s">
        <v>230</v>
      </c>
      <c r="AG722" s="1">
        <v>17600</v>
      </c>
      <c r="AH722" s="36">
        <v>4453</v>
      </c>
      <c r="AI722" s="1">
        <v>1100</v>
      </c>
      <c r="AJ722" s="36">
        <v>4451</v>
      </c>
      <c r="AK722">
        <v>700</v>
      </c>
      <c r="AL722" s="2">
        <v>0.63194444444444442</v>
      </c>
      <c r="AM722" s="3">
        <v>46155</v>
      </c>
      <c r="AN722" t="s">
        <v>298</v>
      </c>
      <c r="AO722" t="s">
        <v>335</v>
      </c>
      <c r="AQ722" t="str">
        <f t="shared" si="11"/>
        <v/>
      </c>
    </row>
    <row r="723" spans="1:43">
      <c r="A723" s="8">
        <v>46091</v>
      </c>
      <c r="B723">
        <v>3848.94</v>
      </c>
      <c r="C723">
        <v>-1.21</v>
      </c>
      <c r="D723">
        <v>64260</v>
      </c>
      <c r="E723">
        <v>-1.74</v>
      </c>
      <c r="F723" s="7">
        <v>4188</v>
      </c>
      <c r="G723" t="s">
        <v>45</v>
      </c>
      <c r="H723">
        <v>0</v>
      </c>
      <c r="I723" t="s">
        <v>288</v>
      </c>
      <c r="J723" t="s">
        <v>289</v>
      </c>
      <c r="K723" t="s">
        <v>290</v>
      </c>
      <c r="L723" s="36">
        <v>1018</v>
      </c>
      <c r="M723">
        <v>-3</v>
      </c>
      <c r="N723" s="66">
        <v>-2.8999999999999998E-3</v>
      </c>
      <c r="O723" s="36">
        <v>1021</v>
      </c>
      <c r="P723" s="66">
        <v>-2.8999999999999998E-3</v>
      </c>
      <c r="Q723" s="36">
        <v>1025</v>
      </c>
      <c r="R723" s="36">
        <v>1032.5</v>
      </c>
      <c r="S723" s="36">
        <v>1010</v>
      </c>
      <c r="T723" s="66">
        <v>-6.7999999999999996E-3</v>
      </c>
      <c r="U723" s="66">
        <v>0</v>
      </c>
      <c r="V723" s="66">
        <v>-1.4E-2</v>
      </c>
      <c r="W723" s="66">
        <v>7.9000000000000008E-3</v>
      </c>
      <c r="X723" s="1">
        <v>2336200</v>
      </c>
      <c r="Y723" s="1">
        <v>2380972</v>
      </c>
      <c r="Z723" s="1">
        <v>1467413</v>
      </c>
      <c r="AA723" t="s">
        <v>356</v>
      </c>
      <c r="AB723" t="s">
        <v>357</v>
      </c>
      <c r="AC723">
        <v>11.63</v>
      </c>
      <c r="AD723">
        <v>0.78</v>
      </c>
      <c r="AE723">
        <v>3.14</v>
      </c>
      <c r="AF723" t="s">
        <v>230</v>
      </c>
      <c r="AG723" s="1">
        <v>333000</v>
      </c>
      <c r="AH723" s="36">
        <v>1018</v>
      </c>
      <c r="AI723" s="1">
        <v>2400</v>
      </c>
      <c r="AJ723" s="36">
        <v>1017.5</v>
      </c>
      <c r="AK723">
        <v>600</v>
      </c>
      <c r="AL723" s="2">
        <v>0.63194444444444442</v>
      </c>
      <c r="AM723" s="3">
        <v>46155</v>
      </c>
      <c r="AN723" t="s">
        <v>298</v>
      </c>
      <c r="AO723" t="s">
        <v>335</v>
      </c>
      <c r="AQ723" t="str">
        <f t="shared" si="11"/>
        <v/>
      </c>
    </row>
    <row r="724" spans="1:43">
      <c r="A724" s="8">
        <v>46091</v>
      </c>
      <c r="B724">
        <v>3848.94</v>
      </c>
      <c r="C724">
        <v>-1.21</v>
      </c>
      <c r="D724">
        <v>64260</v>
      </c>
      <c r="E724">
        <v>-1.74</v>
      </c>
      <c r="F724" s="7">
        <v>4220</v>
      </c>
      <c r="G724" t="s">
        <v>46</v>
      </c>
      <c r="H724">
        <v>0</v>
      </c>
      <c r="I724" t="s">
        <v>288</v>
      </c>
      <c r="J724" t="s">
        <v>289</v>
      </c>
      <c r="K724" t="s">
        <v>295</v>
      </c>
      <c r="L724" s="36">
        <v>1584</v>
      </c>
      <c r="M724">
        <v>-54</v>
      </c>
      <c r="N724" s="66">
        <v>-3.3000000000000002E-2</v>
      </c>
      <c r="O724" s="36">
        <v>1638</v>
      </c>
      <c r="P724" s="66">
        <v>-3.2899999999999999E-2</v>
      </c>
      <c r="Q724" s="36">
        <v>1626</v>
      </c>
      <c r="R724" s="36">
        <v>1637</v>
      </c>
      <c r="S724" s="36">
        <v>1579</v>
      </c>
      <c r="T724" s="66">
        <v>-2.58E-2</v>
      </c>
      <c r="U724" s="66">
        <v>-9.2999999999999992E-3</v>
      </c>
      <c r="V724" s="66">
        <v>-3.2300000000000002E-2</v>
      </c>
      <c r="W724" s="66">
        <v>3.0999999999999999E-3</v>
      </c>
      <c r="X724" s="1">
        <v>140000</v>
      </c>
      <c r="Y724" s="1">
        <v>224654</v>
      </c>
      <c r="Z724" s="1">
        <v>81219</v>
      </c>
      <c r="AA724" t="s">
        <v>358</v>
      </c>
      <c r="AB724" t="s">
        <v>578</v>
      </c>
      <c r="AC724">
        <v>11.08</v>
      </c>
      <c r="AD724">
        <v>1.1100000000000001</v>
      </c>
      <c r="AE724">
        <v>3.41</v>
      </c>
      <c r="AF724" t="s">
        <v>230</v>
      </c>
      <c r="AG724" s="1">
        <v>14200</v>
      </c>
      <c r="AH724" s="36">
        <v>1585</v>
      </c>
      <c r="AI724" s="1">
        <v>1400</v>
      </c>
      <c r="AJ724" s="36">
        <v>1583</v>
      </c>
      <c r="AK724">
        <v>400</v>
      </c>
      <c r="AL724" s="2">
        <v>0.63194444444444442</v>
      </c>
      <c r="AN724" t="s">
        <v>298</v>
      </c>
      <c r="AO724" t="s">
        <v>335</v>
      </c>
      <c r="AQ724" t="str">
        <f t="shared" si="11"/>
        <v/>
      </c>
    </row>
    <row r="725" spans="1:43">
      <c r="A725" s="8">
        <v>46091</v>
      </c>
      <c r="B725">
        <v>3848.94</v>
      </c>
      <c r="C725">
        <v>-1.21</v>
      </c>
      <c r="D725">
        <v>64260</v>
      </c>
      <c r="E725">
        <v>-1.74</v>
      </c>
      <c r="F725" s="7">
        <v>4334</v>
      </c>
      <c r="G725" t="s">
        <v>47</v>
      </c>
      <c r="H725">
        <v>0</v>
      </c>
      <c r="I725" t="s">
        <v>314</v>
      </c>
      <c r="J725" t="s">
        <v>323</v>
      </c>
      <c r="K725" t="s">
        <v>290</v>
      </c>
      <c r="L725">
        <v>403</v>
      </c>
      <c r="M725">
        <v>4</v>
      </c>
      <c r="N725" s="66">
        <v>0.01</v>
      </c>
      <c r="O725">
        <v>399</v>
      </c>
      <c r="P725" s="66">
        <v>0.01</v>
      </c>
      <c r="Q725">
        <v>404</v>
      </c>
      <c r="R725">
        <v>411</v>
      </c>
      <c r="S725">
        <v>395</v>
      </c>
      <c r="T725" s="66">
        <v>-2.3999999999999998E-3</v>
      </c>
      <c r="U725" s="66">
        <v>0</v>
      </c>
      <c r="V725" s="66">
        <v>-1.9400000000000001E-2</v>
      </c>
      <c r="W725" s="66">
        <v>2.0199999999999999E-2</v>
      </c>
      <c r="X725" s="1">
        <v>47900</v>
      </c>
      <c r="Y725" s="1">
        <v>19312</v>
      </c>
      <c r="Z725" s="1">
        <v>4471</v>
      </c>
      <c r="AA725" t="s">
        <v>360</v>
      </c>
      <c r="AB725" t="s">
        <v>361</v>
      </c>
      <c r="AC725">
        <v>12.1</v>
      </c>
      <c r="AD725">
        <v>1.33</v>
      </c>
      <c r="AE725">
        <v>2.48</v>
      </c>
      <c r="AF725">
        <v>0.1</v>
      </c>
      <c r="AG725">
        <v>700</v>
      </c>
      <c r="AH725">
        <v>403</v>
      </c>
      <c r="AI725" s="1">
        <v>1100</v>
      </c>
      <c r="AJ725">
        <v>400</v>
      </c>
      <c r="AK725">
        <v>300</v>
      </c>
      <c r="AL725" s="2">
        <v>0.63124999999999998</v>
      </c>
      <c r="AM725" s="3">
        <v>46183</v>
      </c>
      <c r="AN725" t="s">
        <v>306</v>
      </c>
      <c r="AO725" t="s">
        <v>351</v>
      </c>
      <c r="AQ725" t="str">
        <f t="shared" si="11"/>
        <v/>
      </c>
    </row>
    <row r="726" spans="1:43">
      <c r="A726" s="8">
        <v>46091</v>
      </c>
      <c r="B726">
        <v>3848.94</v>
      </c>
      <c r="C726">
        <v>-1.21</v>
      </c>
      <c r="D726">
        <v>64260</v>
      </c>
      <c r="E726">
        <v>-1.74</v>
      </c>
      <c r="F726" s="7">
        <v>4523</v>
      </c>
      <c r="G726" t="s">
        <v>48</v>
      </c>
      <c r="H726">
        <v>0</v>
      </c>
      <c r="I726" t="s">
        <v>288</v>
      </c>
      <c r="J726" t="s">
        <v>289</v>
      </c>
      <c r="K726" t="s">
        <v>295</v>
      </c>
      <c r="L726" s="36">
        <v>3739</v>
      </c>
      <c r="M726">
        <v>-4</v>
      </c>
      <c r="N726" s="66">
        <v>-1.1000000000000001E-3</v>
      </c>
      <c r="O726" s="36">
        <v>3743</v>
      </c>
      <c r="P726" s="66">
        <v>-1E-3</v>
      </c>
      <c r="Q726" s="36">
        <v>3736</v>
      </c>
      <c r="R726" s="36">
        <v>3747</v>
      </c>
      <c r="S726" s="36">
        <v>3706</v>
      </c>
      <c r="T726" s="66">
        <v>8.0000000000000004E-4</v>
      </c>
      <c r="U726" s="66">
        <v>6.4000000000000003E-3</v>
      </c>
      <c r="V726" s="66">
        <v>-2.0999999999999999E-3</v>
      </c>
      <c r="W726" s="66">
        <v>8.8999999999999999E-3</v>
      </c>
      <c r="X726" s="1">
        <v>1194000</v>
      </c>
      <c r="Y726" s="1">
        <v>4444679</v>
      </c>
      <c r="Z726" s="1">
        <v>1090476</v>
      </c>
      <c r="AA726" t="s">
        <v>362</v>
      </c>
      <c r="AB726" t="s">
        <v>579</v>
      </c>
      <c r="AC726">
        <v>20.18</v>
      </c>
      <c r="AD726">
        <v>1.17</v>
      </c>
      <c r="AE726">
        <v>4.28</v>
      </c>
      <c r="AF726" t="s">
        <v>230</v>
      </c>
      <c r="AG726" s="1">
        <v>115200</v>
      </c>
      <c r="AH726" s="36">
        <v>3739</v>
      </c>
      <c r="AI726" s="1">
        <v>1200</v>
      </c>
      <c r="AJ726" s="36">
        <v>3738</v>
      </c>
      <c r="AK726">
        <v>900</v>
      </c>
      <c r="AL726" s="2">
        <v>0.63194444444444442</v>
      </c>
      <c r="AM726" s="3">
        <v>46157</v>
      </c>
      <c r="AN726" t="s">
        <v>298</v>
      </c>
      <c r="AO726" t="s">
        <v>364</v>
      </c>
      <c r="AQ726" t="str">
        <f t="shared" si="11"/>
        <v/>
      </c>
    </row>
    <row r="727" spans="1:43">
      <c r="A727" s="8">
        <v>46091</v>
      </c>
      <c r="B727">
        <v>3848.94</v>
      </c>
      <c r="C727">
        <v>-1.21</v>
      </c>
      <c r="D727">
        <v>64260</v>
      </c>
      <c r="E727">
        <v>-1.74</v>
      </c>
      <c r="F727" s="7">
        <v>4528</v>
      </c>
      <c r="G727" t="s">
        <v>49</v>
      </c>
      <c r="H727">
        <v>0</v>
      </c>
      <c r="I727" t="s">
        <v>288</v>
      </c>
      <c r="J727" t="s">
        <v>289</v>
      </c>
      <c r="K727" t="s">
        <v>295</v>
      </c>
      <c r="L727" s="36">
        <v>2227</v>
      </c>
      <c r="M727">
        <v>13.5</v>
      </c>
      <c r="N727" s="66">
        <v>6.1000000000000004E-3</v>
      </c>
      <c r="O727" s="36">
        <v>2213.5</v>
      </c>
      <c r="P727" s="66">
        <v>6.0000000000000001E-3</v>
      </c>
      <c r="Q727" s="36">
        <v>2195.5</v>
      </c>
      <c r="R727" s="36">
        <v>2232</v>
      </c>
      <c r="S727" s="36">
        <v>2189</v>
      </c>
      <c r="T727" s="66">
        <v>1.43E-2</v>
      </c>
      <c r="U727" s="66">
        <v>7.0000000000000001E-3</v>
      </c>
      <c r="V727" s="66">
        <v>-2.2000000000000001E-3</v>
      </c>
      <c r="W727" s="66">
        <v>1.7299999999999999E-2</v>
      </c>
      <c r="X727" s="1">
        <v>984100</v>
      </c>
      <c r="Y727" s="1">
        <v>2177907</v>
      </c>
      <c r="Z727" s="1">
        <v>1110588</v>
      </c>
      <c r="AA727" t="s">
        <v>365</v>
      </c>
      <c r="AB727" t="s">
        <v>580</v>
      </c>
      <c r="AC727">
        <v>14.73</v>
      </c>
      <c r="AD727">
        <v>1.23</v>
      </c>
      <c r="AE727">
        <v>3.59</v>
      </c>
      <c r="AF727" t="s">
        <v>230</v>
      </c>
      <c r="AG727" s="1">
        <v>75400</v>
      </c>
      <c r="AH727" s="36">
        <v>2227.5</v>
      </c>
      <c r="AI727">
        <v>900</v>
      </c>
      <c r="AJ727" s="36">
        <v>2226.5</v>
      </c>
      <c r="AK727">
        <v>400</v>
      </c>
      <c r="AL727" s="2">
        <v>0.63194444444444442</v>
      </c>
      <c r="AN727" t="s">
        <v>298</v>
      </c>
      <c r="AO727" t="s">
        <v>364</v>
      </c>
      <c r="AQ727" t="str">
        <f t="shared" si="11"/>
        <v/>
      </c>
    </row>
    <row r="728" spans="1:43">
      <c r="A728" s="8">
        <v>46091</v>
      </c>
      <c r="B728">
        <v>3848.94</v>
      </c>
      <c r="C728">
        <v>-1.21</v>
      </c>
      <c r="D728">
        <v>64260</v>
      </c>
      <c r="E728">
        <v>-1.74</v>
      </c>
      <c r="F728" s="7">
        <v>4661</v>
      </c>
      <c r="G728" t="s">
        <v>50</v>
      </c>
      <c r="H728">
        <v>0</v>
      </c>
      <c r="I728" t="s">
        <v>288</v>
      </c>
      <c r="J728" t="s">
        <v>289</v>
      </c>
      <c r="K728" t="s">
        <v>295</v>
      </c>
      <c r="L728" s="36">
        <v>2280.5</v>
      </c>
      <c r="M728">
        <v>82.5</v>
      </c>
      <c r="N728" s="66">
        <v>3.7499999999999999E-2</v>
      </c>
      <c r="O728" s="36">
        <v>2198</v>
      </c>
      <c r="P728" s="66">
        <v>3.7499999999999999E-2</v>
      </c>
      <c r="Q728" s="36">
        <v>2244</v>
      </c>
      <c r="R728" s="36">
        <v>2286</v>
      </c>
      <c r="S728" s="36">
        <v>2211.5</v>
      </c>
      <c r="T728" s="66">
        <v>1.6199999999999999E-2</v>
      </c>
      <c r="U728" s="66">
        <v>1.7600000000000001E-2</v>
      </c>
      <c r="V728" s="66">
        <v>-2.3999999999999998E-3</v>
      </c>
      <c r="W728" s="66">
        <v>3.1199999999999999E-2</v>
      </c>
      <c r="X728" s="1">
        <v>4932600</v>
      </c>
      <c r="Y728" s="1">
        <v>11116363</v>
      </c>
      <c r="Z728" s="1">
        <v>4105928</v>
      </c>
      <c r="AA728" t="s">
        <v>367</v>
      </c>
      <c r="AB728" t="s">
        <v>368</v>
      </c>
      <c r="AC728">
        <v>31.93</v>
      </c>
      <c r="AD728">
        <v>3.39</v>
      </c>
      <c r="AE728">
        <v>0.7</v>
      </c>
      <c r="AF728" t="s">
        <v>230</v>
      </c>
      <c r="AG728" s="1">
        <v>443000</v>
      </c>
      <c r="AH728" s="36">
        <v>2281</v>
      </c>
      <c r="AI728">
        <v>700</v>
      </c>
      <c r="AJ728" s="36">
        <v>2280.5</v>
      </c>
      <c r="AK728" s="1">
        <v>1100</v>
      </c>
      <c r="AL728" s="2">
        <v>0.63194444444444442</v>
      </c>
      <c r="AN728" t="s">
        <v>298</v>
      </c>
      <c r="AO728" t="s">
        <v>313</v>
      </c>
      <c r="AQ728" t="str">
        <f t="shared" si="11"/>
        <v/>
      </c>
    </row>
    <row r="729" spans="1:43">
      <c r="A729" s="8">
        <v>46091</v>
      </c>
      <c r="B729">
        <v>3848.94</v>
      </c>
      <c r="C729">
        <v>-1.21</v>
      </c>
      <c r="D729">
        <v>64260</v>
      </c>
      <c r="E729">
        <v>-1.74</v>
      </c>
      <c r="F729" s="7">
        <v>5020</v>
      </c>
      <c r="G729" t="s">
        <v>51</v>
      </c>
      <c r="H729">
        <v>0</v>
      </c>
      <c r="I729" t="s">
        <v>288</v>
      </c>
      <c r="J729" t="s">
        <v>289</v>
      </c>
      <c r="K729" t="s">
        <v>295</v>
      </c>
      <c r="L729" s="36">
        <v>1205</v>
      </c>
      <c r="M729">
        <v>-18.5</v>
      </c>
      <c r="N729" s="66">
        <v>-1.5100000000000001E-2</v>
      </c>
      <c r="O729" s="36">
        <v>1223.5</v>
      </c>
      <c r="P729" s="66">
        <v>-1.5100000000000001E-2</v>
      </c>
      <c r="Q729" s="36">
        <v>1214.5</v>
      </c>
      <c r="R729" s="36">
        <v>1221.5</v>
      </c>
      <c r="S729" s="36">
        <v>1202</v>
      </c>
      <c r="T729" s="66">
        <v>-7.7999999999999996E-3</v>
      </c>
      <c r="U729" s="66">
        <v>-2E-3</v>
      </c>
      <c r="V729" s="66">
        <v>-1.35E-2</v>
      </c>
      <c r="W729" s="66">
        <v>2.3999999999999998E-3</v>
      </c>
      <c r="X729" s="1">
        <v>6509700</v>
      </c>
      <c r="Y729" s="1">
        <v>7866051</v>
      </c>
      <c r="Z729" s="1">
        <v>3261653</v>
      </c>
      <c r="AA729" t="s">
        <v>369</v>
      </c>
      <c r="AB729" t="s">
        <v>370</v>
      </c>
      <c r="AC729">
        <v>7.78</v>
      </c>
      <c r="AD729">
        <v>0.96</v>
      </c>
      <c r="AE729">
        <v>2.82</v>
      </c>
      <c r="AF729" t="s">
        <v>230</v>
      </c>
      <c r="AG729" s="1">
        <v>378800</v>
      </c>
      <c r="AH729" s="36">
        <v>1205.5</v>
      </c>
      <c r="AI729" s="1">
        <v>14800</v>
      </c>
      <c r="AJ729" s="36">
        <v>1205</v>
      </c>
      <c r="AK729" s="1">
        <v>4700</v>
      </c>
      <c r="AL729" s="2">
        <v>0.63194444444444442</v>
      </c>
      <c r="AM729" s="3">
        <v>46156</v>
      </c>
      <c r="AN729" t="s">
        <v>298</v>
      </c>
      <c r="AO729" t="s">
        <v>371</v>
      </c>
      <c r="AQ729" t="str">
        <f t="shared" si="11"/>
        <v/>
      </c>
    </row>
    <row r="730" spans="1:43">
      <c r="A730" s="8">
        <v>46091</v>
      </c>
      <c r="B730">
        <v>3848.94</v>
      </c>
      <c r="C730">
        <v>-1.21</v>
      </c>
      <c r="D730">
        <v>64260</v>
      </c>
      <c r="E730">
        <v>-1.74</v>
      </c>
      <c r="F730" s="7">
        <v>5201</v>
      </c>
      <c r="G730" t="s">
        <v>52</v>
      </c>
      <c r="H730">
        <v>0</v>
      </c>
      <c r="I730" t="s">
        <v>288</v>
      </c>
      <c r="J730" t="s">
        <v>289</v>
      </c>
      <c r="K730" t="s">
        <v>295</v>
      </c>
      <c r="L730" s="36">
        <v>6916</v>
      </c>
      <c r="M730">
        <v>-250</v>
      </c>
      <c r="N730" s="66">
        <v>-3.49E-2</v>
      </c>
      <c r="O730" s="36">
        <v>7166</v>
      </c>
      <c r="P730" s="66">
        <v>-3.4799999999999998E-2</v>
      </c>
      <c r="Q730" s="36">
        <v>7121</v>
      </c>
      <c r="R730" s="36">
        <v>7157</v>
      </c>
      <c r="S730" s="36">
        <v>6910</v>
      </c>
      <c r="T730" s="66">
        <v>-2.87E-2</v>
      </c>
      <c r="U730" s="66">
        <v>-1.4800000000000001E-2</v>
      </c>
      <c r="V730" s="66">
        <v>-3.3599999999999998E-2</v>
      </c>
      <c r="W730" s="66">
        <v>8.0000000000000004E-4</v>
      </c>
      <c r="X730" s="1">
        <v>1228400</v>
      </c>
      <c r="Y730" s="1">
        <v>8618759</v>
      </c>
      <c r="Z730" s="1">
        <v>1503778</v>
      </c>
      <c r="AA730" t="s">
        <v>581</v>
      </c>
      <c r="AB730" t="s">
        <v>373</v>
      </c>
      <c r="AC730">
        <v>19.07</v>
      </c>
      <c r="AD730">
        <v>0.98</v>
      </c>
      <c r="AE730">
        <v>3.04</v>
      </c>
      <c r="AF730" t="s">
        <v>230</v>
      </c>
      <c r="AG730" s="1">
        <v>84900</v>
      </c>
      <c r="AH730" s="36">
        <v>6919</v>
      </c>
      <c r="AI730">
        <v>400</v>
      </c>
      <c r="AJ730" s="36">
        <v>6917</v>
      </c>
      <c r="AK730">
        <v>100</v>
      </c>
      <c r="AL730" s="2">
        <v>0.63194444444444442</v>
      </c>
      <c r="AM730" s="3">
        <v>46154</v>
      </c>
      <c r="AN730" t="s">
        <v>293</v>
      </c>
      <c r="AO730" t="s">
        <v>341</v>
      </c>
      <c r="AQ730" t="str">
        <f t="shared" si="11"/>
        <v/>
      </c>
    </row>
    <row r="731" spans="1:43">
      <c r="A731" s="8">
        <v>46091</v>
      </c>
      <c r="B731">
        <v>3848.94</v>
      </c>
      <c r="C731">
        <v>-1.21</v>
      </c>
      <c r="D731">
        <v>64260</v>
      </c>
      <c r="E731">
        <v>-1.74</v>
      </c>
      <c r="F731" s="7">
        <v>5302</v>
      </c>
      <c r="G731" t="s">
        <v>53</v>
      </c>
      <c r="H731">
        <v>0</v>
      </c>
      <c r="I731" t="s">
        <v>288</v>
      </c>
      <c r="J731" t="s">
        <v>289</v>
      </c>
      <c r="K731" t="s">
        <v>290</v>
      </c>
      <c r="L731" s="36">
        <v>4655</v>
      </c>
      <c r="M731">
        <v>-25</v>
      </c>
      <c r="N731" s="66">
        <v>-5.3E-3</v>
      </c>
      <c r="O731" s="36">
        <v>4680</v>
      </c>
      <c r="P731" s="66">
        <v>-5.3E-3</v>
      </c>
      <c r="Q731" s="36">
        <v>4680</v>
      </c>
      <c r="R731" s="36">
        <v>4725</v>
      </c>
      <c r="S731" s="36">
        <v>4625</v>
      </c>
      <c r="T731" s="66">
        <v>-5.3E-3</v>
      </c>
      <c r="U731" s="66">
        <v>-5.3E-3</v>
      </c>
      <c r="V731" s="66">
        <v>-1.4800000000000001E-2</v>
      </c>
      <c r="W731" s="66">
        <v>6.4000000000000003E-3</v>
      </c>
      <c r="X731" s="1">
        <v>53400</v>
      </c>
      <c r="Y731" s="1">
        <v>249488</v>
      </c>
      <c r="Z731" s="1">
        <v>55080</v>
      </c>
      <c r="AA731" t="s">
        <v>374</v>
      </c>
      <c r="AB731" t="s">
        <v>375</v>
      </c>
      <c r="AC731">
        <v>18.88</v>
      </c>
      <c r="AD731">
        <v>0.94</v>
      </c>
      <c r="AE731">
        <v>4.3</v>
      </c>
      <c r="AF731" t="s">
        <v>230</v>
      </c>
      <c r="AG731" s="1">
        <v>14900</v>
      </c>
      <c r="AH731" s="36">
        <v>4655</v>
      </c>
      <c r="AI731">
        <v>400</v>
      </c>
      <c r="AJ731" s="36">
        <v>4650</v>
      </c>
      <c r="AK731">
        <v>300</v>
      </c>
      <c r="AL731" s="2">
        <v>0.63194444444444442</v>
      </c>
      <c r="AN731" t="s">
        <v>293</v>
      </c>
      <c r="AO731" t="s">
        <v>341</v>
      </c>
      <c r="AQ731" t="str">
        <f t="shared" si="11"/>
        <v/>
      </c>
    </row>
    <row r="732" spans="1:43">
      <c r="A732" s="8">
        <v>46091</v>
      </c>
      <c r="B732">
        <v>3848.94</v>
      </c>
      <c r="C732">
        <v>-1.21</v>
      </c>
      <c r="D732">
        <v>64260</v>
      </c>
      <c r="E732">
        <v>-1.74</v>
      </c>
      <c r="F732" s="7">
        <v>5310</v>
      </c>
      <c r="G732" t="s">
        <v>54</v>
      </c>
      <c r="H732">
        <v>0</v>
      </c>
      <c r="I732" t="s">
        <v>288</v>
      </c>
      <c r="J732" t="s">
        <v>289</v>
      </c>
      <c r="K732" t="s">
        <v>295</v>
      </c>
      <c r="L732" s="36">
        <v>7770</v>
      </c>
      <c r="M732">
        <v>-330</v>
      </c>
      <c r="N732" s="66">
        <v>-4.07E-2</v>
      </c>
      <c r="O732" s="36">
        <v>8100</v>
      </c>
      <c r="P732" s="66">
        <v>-4.07E-2</v>
      </c>
      <c r="Q732" s="36">
        <v>7950</v>
      </c>
      <c r="R732" s="36">
        <v>8010</v>
      </c>
      <c r="S732" s="36">
        <v>7620</v>
      </c>
      <c r="T732" s="66">
        <v>-2.2599999999999999E-2</v>
      </c>
      <c r="U732" s="66">
        <v>-1.01E-2</v>
      </c>
      <c r="V732" s="66">
        <v>-2.9899999999999999E-2</v>
      </c>
      <c r="W732" s="66">
        <v>1.9599999999999999E-2</v>
      </c>
      <c r="X732" s="1">
        <v>190300</v>
      </c>
      <c r="Y732" s="1">
        <v>1482171</v>
      </c>
      <c r="Z732" s="1">
        <v>163112</v>
      </c>
      <c r="AA732" t="s">
        <v>612</v>
      </c>
      <c r="AB732" t="s">
        <v>377</v>
      </c>
      <c r="AC732">
        <v>33.26</v>
      </c>
      <c r="AD732">
        <v>1.67</v>
      </c>
      <c r="AE732">
        <v>1.87</v>
      </c>
      <c r="AF732" t="s">
        <v>230</v>
      </c>
      <c r="AG732" s="1">
        <v>2700</v>
      </c>
      <c r="AH732" s="36">
        <v>7780</v>
      </c>
      <c r="AI732">
        <v>800</v>
      </c>
      <c r="AJ732" s="36">
        <v>7770</v>
      </c>
      <c r="AK732">
        <v>900</v>
      </c>
      <c r="AL732" s="2">
        <v>0.63124999999999998</v>
      </c>
      <c r="AM732" s="3">
        <v>46153</v>
      </c>
      <c r="AN732" t="s">
        <v>293</v>
      </c>
      <c r="AO732" t="s">
        <v>341</v>
      </c>
      <c r="AQ732" t="str">
        <f t="shared" si="11"/>
        <v/>
      </c>
    </row>
    <row r="733" spans="1:43">
      <c r="A733" s="8">
        <v>46091</v>
      </c>
      <c r="B733">
        <v>3848.94</v>
      </c>
      <c r="C733">
        <v>-1.21</v>
      </c>
      <c r="D733">
        <v>64260</v>
      </c>
      <c r="E733">
        <v>-1.74</v>
      </c>
      <c r="F733" s="7">
        <v>5334</v>
      </c>
      <c r="G733" t="s">
        <v>55</v>
      </c>
      <c r="H733">
        <v>0</v>
      </c>
      <c r="I733" t="s">
        <v>288</v>
      </c>
      <c r="J733" t="s">
        <v>289</v>
      </c>
      <c r="K733" t="s">
        <v>290</v>
      </c>
      <c r="L733" s="36">
        <v>9962</v>
      </c>
      <c r="M733">
        <v>-298</v>
      </c>
      <c r="N733" s="66">
        <v>-2.9000000000000001E-2</v>
      </c>
      <c r="O733" s="36">
        <v>10260</v>
      </c>
      <c r="P733" s="66">
        <v>-2.9000000000000001E-2</v>
      </c>
      <c r="Q733" s="36">
        <v>10170</v>
      </c>
      <c r="R733" s="36">
        <v>10285</v>
      </c>
      <c r="S733" s="36">
        <v>9886</v>
      </c>
      <c r="T733" s="66">
        <v>-2.0400000000000001E-2</v>
      </c>
      <c r="U733" s="66">
        <v>-1.8499999999999999E-2</v>
      </c>
      <c r="V733" s="66">
        <v>-3.1399999999999997E-2</v>
      </c>
      <c r="W733" s="66">
        <v>7.6E-3</v>
      </c>
      <c r="X733" s="1">
        <v>578400</v>
      </c>
      <c r="Y733" s="1">
        <v>5834121</v>
      </c>
      <c r="Z733" s="1">
        <v>1984905</v>
      </c>
      <c r="AA733" t="s">
        <v>558</v>
      </c>
      <c r="AB733" t="s">
        <v>379</v>
      </c>
      <c r="AC733">
        <v>18.53</v>
      </c>
      <c r="AD733">
        <v>2.54</v>
      </c>
      <c r="AE733">
        <v>2.11</v>
      </c>
      <c r="AF733" t="s">
        <v>230</v>
      </c>
      <c r="AG733" s="1">
        <v>27200</v>
      </c>
      <c r="AH733" s="36">
        <v>9963</v>
      </c>
      <c r="AI733">
        <v>200</v>
      </c>
      <c r="AJ733" s="36">
        <v>9960</v>
      </c>
      <c r="AK733">
        <v>100</v>
      </c>
      <c r="AL733" s="2">
        <v>0.63194444444444442</v>
      </c>
      <c r="AN733" t="s">
        <v>298</v>
      </c>
      <c r="AO733" t="s">
        <v>341</v>
      </c>
      <c r="AQ733" t="str">
        <f t="shared" si="11"/>
        <v/>
      </c>
    </row>
    <row r="734" spans="1:43">
      <c r="A734" s="8">
        <v>46091</v>
      </c>
      <c r="B734">
        <v>3848.94</v>
      </c>
      <c r="C734">
        <v>-1.21</v>
      </c>
      <c r="D734">
        <v>64260</v>
      </c>
      <c r="E734">
        <v>-1.74</v>
      </c>
      <c r="F734" s="7">
        <v>5706</v>
      </c>
      <c r="G734" t="s">
        <v>56</v>
      </c>
      <c r="H734">
        <v>0</v>
      </c>
      <c r="I734" t="s">
        <v>288</v>
      </c>
      <c r="J734" t="s">
        <v>289</v>
      </c>
      <c r="K734" t="s">
        <v>295</v>
      </c>
      <c r="L734" s="36">
        <v>36790</v>
      </c>
      <c r="M734" s="36">
        <v>-2670</v>
      </c>
      <c r="N734" s="66">
        <v>-6.7699999999999996E-2</v>
      </c>
      <c r="O734" s="36">
        <v>39460</v>
      </c>
      <c r="P734" s="66">
        <v>-6.7599999999999993E-2</v>
      </c>
      <c r="Q734" s="36">
        <v>38700</v>
      </c>
      <c r="R734" s="36">
        <v>39110</v>
      </c>
      <c r="S734" s="36">
        <v>36240</v>
      </c>
      <c r="T734" s="66">
        <v>-4.9299999999999997E-2</v>
      </c>
      <c r="U734" s="66">
        <v>-3.4599999999999999E-2</v>
      </c>
      <c r="V734" s="66">
        <v>-5.9299999999999999E-2</v>
      </c>
      <c r="W734" s="66">
        <v>1.5100000000000001E-2</v>
      </c>
      <c r="X734" s="1">
        <v>1771500</v>
      </c>
      <c r="Y734" s="1">
        <v>66791417</v>
      </c>
      <c r="Z734" s="1">
        <v>2112313</v>
      </c>
      <c r="AA734" t="s">
        <v>521</v>
      </c>
      <c r="AB734" t="s">
        <v>381</v>
      </c>
      <c r="AC734">
        <v>28.06</v>
      </c>
      <c r="AD734">
        <v>5.0999999999999996</v>
      </c>
      <c r="AE734">
        <v>0.76</v>
      </c>
      <c r="AF734" t="s">
        <v>230</v>
      </c>
      <c r="AG734" s="1">
        <v>18400</v>
      </c>
      <c r="AH734" s="36">
        <v>36850</v>
      </c>
      <c r="AI734">
        <v>600</v>
      </c>
      <c r="AJ734" s="36">
        <v>36810</v>
      </c>
      <c r="AK734">
        <v>500</v>
      </c>
      <c r="AL734" s="2">
        <v>0.63194444444444442</v>
      </c>
      <c r="AM734" s="3">
        <v>46155</v>
      </c>
      <c r="AN734" t="s">
        <v>298</v>
      </c>
      <c r="AO734" t="s">
        <v>382</v>
      </c>
      <c r="AQ734" t="str">
        <f t="shared" si="11"/>
        <v/>
      </c>
    </row>
    <row r="735" spans="1:43">
      <c r="A735" s="8">
        <v>46091</v>
      </c>
      <c r="B735">
        <v>3848.94</v>
      </c>
      <c r="C735">
        <v>-1.21</v>
      </c>
      <c r="D735">
        <v>64260</v>
      </c>
      <c r="E735">
        <v>-1.74</v>
      </c>
      <c r="F735" s="7">
        <v>5711</v>
      </c>
      <c r="G735" t="s">
        <v>57</v>
      </c>
      <c r="H735">
        <v>0</v>
      </c>
      <c r="I735" t="s">
        <v>288</v>
      </c>
      <c r="J735" t="s">
        <v>289</v>
      </c>
      <c r="K735" t="s">
        <v>295</v>
      </c>
      <c r="L735" s="36">
        <v>4484</v>
      </c>
      <c r="M735">
        <v>-52</v>
      </c>
      <c r="N735" s="66">
        <v>-1.15E-2</v>
      </c>
      <c r="O735" s="36">
        <v>4536</v>
      </c>
      <c r="P735" s="66">
        <v>-1.14E-2</v>
      </c>
      <c r="Q735" s="36">
        <v>4466</v>
      </c>
      <c r="R735" s="36">
        <v>4592</v>
      </c>
      <c r="S735" s="36">
        <v>4448</v>
      </c>
      <c r="T735" s="66">
        <v>4.0000000000000001E-3</v>
      </c>
      <c r="U735" s="66">
        <v>-6.4000000000000003E-3</v>
      </c>
      <c r="V735" s="66">
        <v>-2.35E-2</v>
      </c>
      <c r="W735" s="66">
        <v>8.0000000000000002E-3</v>
      </c>
      <c r="X735" s="1">
        <v>726800</v>
      </c>
      <c r="Y735" s="1">
        <v>3278195</v>
      </c>
      <c r="Z735" s="1">
        <v>589599</v>
      </c>
      <c r="AA735" t="s">
        <v>383</v>
      </c>
      <c r="AB735" t="s">
        <v>384</v>
      </c>
      <c r="AC735">
        <v>11.95</v>
      </c>
      <c r="AD735">
        <v>0.79</v>
      </c>
      <c r="AE735">
        <v>2.59</v>
      </c>
      <c r="AF735" t="s">
        <v>230</v>
      </c>
      <c r="AG735" s="1">
        <v>20700</v>
      </c>
      <c r="AH735" s="36">
        <v>4485</v>
      </c>
      <c r="AI735">
        <v>400</v>
      </c>
      <c r="AJ735" s="36">
        <v>4483</v>
      </c>
      <c r="AK735">
        <v>200</v>
      </c>
      <c r="AL735" s="2">
        <v>0.63194444444444442</v>
      </c>
      <c r="AM735" s="3">
        <v>46155</v>
      </c>
      <c r="AN735" t="s">
        <v>298</v>
      </c>
      <c r="AO735" t="s">
        <v>382</v>
      </c>
      <c r="AQ735" t="str">
        <f t="shared" si="11"/>
        <v/>
      </c>
    </row>
    <row r="736" spans="1:43">
      <c r="A736" s="8">
        <v>46091</v>
      </c>
      <c r="B736">
        <v>3848.94</v>
      </c>
      <c r="C736">
        <v>-1.21</v>
      </c>
      <c r="D736">
        <v>64260</v>
      </c>
      <c r="E736">
        <v>-1.74</v>
      </c>
      <c r="F736" s="7">
        <v>5713</v>
      </c>
      <c r="G736" t="s">
        <v>58</v>
      </c>
      <c r="H736">
        <v>0</v>
      </c>
      <c r="I736" t="s">
        <v>288</v>
      </c>
      <c r="J736" t="s">
        <v>289</v>
      </c>
      <c r="K736" t="s">
        <v>295</v>
      </c>
      <c r="L736" s="36">
        <v>7855</v>
      </c>
      <c r="M736">
        <v>137</v>
      </c>
      <c r="N736" s="66">
        <v>1.78E-2</v>
      </c>
      <c r="O736" s="36">
        <v>7718</v>
      </c>
      <c r="P736" s="66">
        <v>1.77E-2</v>
      </c>
      <c r="Q736" s="36">
        <v>7597</v>
      </c>
      <c r="R736" s="36">
        <v>8026</v>
      </c>
      <c r="S736" s="36">
        <v>7597</v>
      </c>
      <c r="T736" s="66">
        <v>3.39E-2</v>
      </c>
      <c r="U736" s="66">
        <v>1.9E-3</v>
      </c>
      <c r="V736" s="66">
        <v>-2.1299999999999999E-2</v>
      </c>
      <c r="W736" s="66">
        <v>3.39E-2</v>
      </c>
      <c r="X736" s="1">
        <v>3027800</v>
      </c>
      <c r="Y736" s="1">
        <v>23772341</v>
      </c>
      <c r="Z736" s="1">
        <v>2284344</v>
      </c>
      <c r="AA736" t="s">
        <v>385</v>
      </c>
      <c r="AB736" t="s">
        <v>386</v>
      </c>
      <c r="AC736">
        <v>14.05</v>
      </c>
      <c r="AD736">
        <v>1.02</v>
      </c>
      <c r="AE736">
        <v>2.64</v>
      </c>
      <c r="AF736" t="s">
        <v>230</v>
      </c>
      <c r="AG736" s="1">
        <v>55400</v>
      </c>
      <c r="AH736" s="36">
        <v>7855</v>
      </c>
      <c r="AI736">
        <v>100</v>
      </c>
      <c r="AJ736" s="36">
        <v>7853</v>
      </c>
      <c r="AK736">
        <v>800</v>
      </c>
      <c r="AL736" s="2">
        <v>0.63194444444444442</v>
      </c>
      <c r="AM736" s="3">
        <v>46153</v>
      </c>
      <c r="AN736" t="s">
        <v>298</v>
      </c>
      <c r="AO736" t="s">
        <v>382</v>
      </c>
      <c r="AQ736" t="str">
        <f t="shared" si="11"/>
        <v/>
      </c>
    </row>
    <row r="737" spans="1:43">
      <c r="A737" s="8">
        <v>46091</v>
      </c>
      <c r="B737">
        <v>3848.94</v>
      </c>
      <c r="C737">
        <v>-1.21</v>
      </c>
      <c r="D737">
        <v>64260</v>
      </c>
      <c r="E737">
        <v>-1.74</v>
      </c>
      <c r="F737" s="7">
        <v>5802</v>
      </c>
      <c r="G737" t="s">
        <v>59</v>
      </c>
      <c r="H737">
        <v>0</v>
      </c>
      <c r="I737" t="s">
        <v>288</v>
      </c>
      <c r="J737" t="s">
        <v>289</v>
      </c>
      <c r="K737" t="s">
        <v>295</v>
      </c>
      <c r="L737" s="36">
        <v>10680</v>
      </c>
      <c r="M737" s="36">
        <v>-1360</v>
      </c>
      <c r="N737" s="66">
        <v>-0.113</v>
      </c>
      <c r="O737" s="36">
        <v>12040</v>
      </c>
      <c r="P737" s="66">
        <v>-0.1129</v>
      </c>
      <c r="Q737" s="36">
        <v>11460</v>
      </c>
      <c r="R737" s="36">
        <v>11585</v>
      </c>
      <c r="S737" s="36">
        <v>10435</v>
      </c>
      <c r="T737" s="66">
        <v>-6.8000000000000005E-2</v>
      </c>
      <c r="U737" s="66">
        <v>-2.2800000000000001E-2</v>
      </c>
      <c r="V737" s="66">
        <v>-7.8100000000000003E-2</v>
      </c>
      <c r="W737" s="66">
        <v>2.3400000000000001E-2</v>
      </c>
      <c r="X737" s="1">
        <v>8075000</v>
      </c>
      <c r="Y737" s="1">
        <v>88419606</v>
      </c>
      <c r="Z737" s="1">
        <v>8479285</v>
      </c>
      <c r="AA737" t="s">
        <v>582</v>
      </c>
      <c r="AB737" t="s">
        <v>388</v>
      </c>
      <c r="AC737">
        <v>25.62</v>
      </c>
      <c r="AD737">
        <v>3.03</v>
      </c>
      <c r="AE737">
        <v>1.46</v>
      </c>
      <c r="AF737" t="s">
        <v>230</v>
      </c>
      <c r="AG737" s="1">
        <v>85700</v>
      </c>
      <c r="AH737" s="36">
        <v>10685</v>
      </c>
      <c r="AI737" s="1">
        <v>2200</v>
      </c>
      <c r="AJ737" s="36">
        <v>10680</v>
      </c>
      <c r="AK737">
        <v>700</v>
      </c>
      <c r="AL737" s="2">
        <v>0.63194444444444442</v>
      </c>
      <c r="AM737" s="3">
        <v>46154</v>
      </c>
      <c r="AN737" t="s">
        <v>298</v>
      </c>
      <c r="AO737" t="s">
        <v>382</v>
      </c>
      <c r="AQ737" t="str">
        <f t="shared" si="11"/>
        <v/>
      </c>
    </row>
    <row r="738" spans="1:43">
      <c r="A738" s="8">
        <v>46091</v>
      </c>
      <c r="B738">
        <v>3848.94</v>
      </c>
      <c r="C738">
        <v>-1.21</v>
      </c>
      <c r="D738">
        <v>64260</v>
      </c>
      <c r="E738">
        <v>-1.74</v>
      </c>
      <c r="F738" s="7">
        <v>5803</v>
      </c>
      <c r="G738" t="s">
        <v>60</v>
      </c>
      <c r="H738">
        <v>0</v>
      </c>
      <c r="I738" t="s">
        <v>288</v>
      </c>
      <c r="J738" t="s">
        <v>289</v>
      </c>
      <c r="K738" t="s">
        <v>290</v>
      </c>
      <c r="L738" s="36">
        <v>4213</v>
      </c>
      <c r="M738">
        <v>-286</v>
      </c>
      <c r="N738" s="66">
        <v>-6.3600000000000004E-2</v>
      </c>
      <c r="O738" s="36">
        <v>4499</v>
      </c>
      <c r="P738" s="66">
        <v>-6.3500000000000001E-2</v>
      </c>
      <c r="Q738" s="36">
        <v>4320</v>
      </c>
      <c r="R738" s="36">
        <v>4412</v>
      </c>
      <c r="S738" s="36">
        <v>4118</v>
      </c>
      <c r="T738" s="66">
        <v>-2.47E-2</v>
      </c>
      <c r="U738" s="66">
        <v>-1.6000000000000001E-3</v>
      </c>
      <c r="V738" s="66">
        <v>-4.5100000000000001E-2</v>
      </c>
      <c r="W738" s="66">
        <v>2.3E-2</v>
      </c>
      <c r="X738" s="1">
        <v>50318800</v>
      </c>
      <c r="Y738" s="1">
        <v>212344534</v>
      </c>
      <c r="Z738" s="1">
        <v>7478835</v>
      </c>
      <c r="AA738" t="s">
        <v>389</v>
      </c>
      <c r="AB738" t="s">
        <v>390</v>
      </c>
      <c r="AC738">
        <v>41.79</v>
      </c>
      <c r="AD738">
        <v>12.44</v>
      </c>
      <c r="AE738">
        <v>0.9</v>
      </c>
      <c r="AF738" t="s">
        <v>230</v>
      </c>
      <c r="AG738" s="1">
        <v>562800</v>
      </c>
      <c r="AH738" s="36">
        <v>4213</v>
      </c>
      <c r="AI738" s="1">
        <v>3300</v>
      </c>
      <c r="AJ738" s="36">
        <v>4212</v>
      </c>
      <c r="AK738">
        <v>200</v>
      </c>
      <c r="AL738" s="2">
        <v>0.63194444444444442</v>
      </c>
      <c r="AM738" s="3">
        <v>46156</v>
      </c>
      <c r="AN738" t="s">
        <v>298</v>
      </c>
      <c r="AO738" t="s">
        <v>382</v>
      </c>
      <c r="AQ738" t="str">
        <f t="shared" si="11"/>
        <v/>
      </c>
    </row>
    <row r="739" spans="1:43">
      <c r="A739" s="8">
        <v>46091</v>
      </c>
      <c r="B739">
        <v>3848.94</v>
      </c>
      <c r="C739">
        <v>-1.21</v>
      </c>
      <c r="D739">
        <v>64260</v>
      </c>
      <c r="E739">
        <v>-1.74</v>
      </c>
      <c r="F739" s="7">
        <v>6038</v>
      </c>
      <c r="G739" t="s">
        <v>61</v>
      </c>
      <c r="H739">
        <v>0</v>
      </c>
      <c r="I739" t="s">
        <v>347</v>
      </c>
      <c r="J739" t="s">
        <v>289</v>
      </c>
      <c r="K739" t="s">
        <v>295</v>
      </c>
      <c r="L739">
        <v>903</v>
      </c>
      <c r="M739">
        <v>-3</v>
      </c>
      <c r="N739" s="66">
        <v>-3.3E-3</v>
      </c>
      <c r="O739">
        <v>906</v>
      </c>
      <c r="P739" s="66">
        <v>-3.3E-3</v>
      </c>
      <c r="Q739">
        <v>907</v>
      </c>
      <c r="R739">
        <v>913</v>
      </c>
      <c r="S739">
        <v>903</v>
      </c>
      <c r="T739" s="66">
        <v>-4.4000000000000003E-3</v>
      </c>
      <c r="U739" s="66">
        <v>-8.6999999999999994E-3</v>
      </c>
      <c r="V739" s="66">
        <v>-1.09E-2</v>
      </c>
      <c r="W739" s="66">
        <v>0</v>
      </c>
      <c r="X739" s="1">
        <v>7600</v>
      </c>
      <c r="Y739" s="1">
        <v>6903</v>
      </c>
      <c r="Z739" s="1">
        <v>4571</v>
      </c>
      <c r="AA739" t="s">
        <v>391</v>
      </c>
      <c r="AB739" t="s">
        <v>392</v>
      </c>
      <c r="AC739">
        <v>13.03</v>
      </c>
      <c r="AD739">
        <v>0.91</v>
      </c>
      <c r="AE739">
        <v>2.5499999999999998</v>
      </c>
      <c r="AF739" t="s">
        <v>230</v>
      </c>
      <c r="AG739">
        <v>0</v>
      </c>
      <c r="AH739">
        <v>908</v>
      </c>
      <c r="AI739">
        <v>200</v>
      </c>
      <c r="AJ739">
        <v>903</v>
      </c>
      <c r="AK739">
        <v>100</v>
      </c>
      <c r="AL739" s="2">
        <v>0.62013888888888891</v>
      </c>
      <c r="AM739" s="3">
        <v>46157</v>
      </c>
      <c r="AN739" t="s">
        <v>350</v>
      </c>
      <c r="AO739" t="s">
        <v>313</v>
      </c>
      <c r="AQ739" t="str">
        <f t="shared" si="11"/>
        <v/>
      </c>
    </row>
    <row r="740" spans="1:43">
      <c r="A740" s="8">
        <v>46091</v>
      </c>
      <c r="B740">
        <v>3848.94</v>
      </c>
      <c r="C740">
        <v>-1.21</v>
      </c>
      <c r="D740">
        <v>64260</v>
      </c>
      <c r="E740">
        <v>-1.74</v>
      </c>
      <c r="F740" s="7">
        <v>6156</v>
      </c>
      <c r="G740" t="s">
        <v>62</v>
      </c>
      <c r="H740">
        <v>0</v>
      </c>
      <c r="I740" t="s">
        <v>314</v>
      </c>
      <c r="J740" t="s">
        <v>323</v>
      </c>
      <c r="K740" t="s">
        <v>290</v>
      </c>
      <c r="L740" s="36">
        <v>2002</v>
      </c>
      <c r="M740">
        <v>3</v>
      </c>
      <c r="N740" s="66">
        <v>1.5E-3</v>
      </c>
      <c r="O740" s="36">
        <v>1999</v>
      </c>
      <c r="P740" s="66">
        <v>1.5E-3</v>
      </c>
      <c r="Q740" s="36">
        <v>2001</v>
      </c>
      <c r="R740" s="36">
        <v>2022</v>
      </c>
      <c r="S740" s="36">
        <v>1999</v>
      </c>
      <c r="T740" s="66">
        <v>4.0000000000000002E-4</v>
      </c>
      <c r="U740" s="66">
        <v>-6.8999999999999999E-3</v>
      </c>
      <c r="V740" s="66">
        <v>-9.7999999999999997E-3</v>
      </c>
      <c r="W740" s="66">
        <v>1.5E-3</v>
      </c>
      <c r="X740" s="1">
        <v>10900</v>
      </c>
      <c r="Y740" s="1">
        <v>21916</v>
      </c>
      <c r="Z740" s="1">
        <v>10610</v>
      </c>
      <c r="AA740" t="s">
        <v>393</v>
      </c>
      <c r="AB740" t="s">
        <v>394</v>
      </c>
      <c r="AC740">
        <v>59.4</v>
      </c>
      <c r="AD740">
        <v>1.4</v>
      </c>
      <c r="AE740">
        <v>5</v>
      </c>
      <c r="AF740">
        <v>1.2</v>
      </c>
      <c r="AG740">
        <v>0</v>
      </c>
      <c r="AH740" s="36">
        <v>2004</v>
      </c>
      <c r="AI740">
        <v>700</v>
      </c>
      <c r="AJ740" s="36">
        <v>2000</v>
      </c>
      <c r="AK740">
        <v>200</v>
      </c>
      <c r="AL740" s="2">
        <v>0.62847222222222221</v>
      </c>
      <c r="AN740" t="s">
        <v>350</v>
      </c>
      <c r="AO740" t="s">
        <v>395</v>
      </c>
      <c r="AQ740" t="str">
        <f t="shared" si="11"/>
        <v/>
      </c>
    </row>
    <row r="741" spans="1:43">
      <c r="A741" s="8">
        <v>46091</v>
      </c>
      <c r="B741">
        <v>3848.94</v>
      </c>
      <c r="C741">
        <v>-1.21</v>
      </c>
      <c r="D741">
        <v>64260</v>
      </c>
      <c r="E741">
        <v>-1.74</v>
      </c>
      <c r="F741" s="7">
        <v>6178</v>
      </c>
      <c r="G741" t="s">
        <v>63</v>
      </c>
      <c r="H741">
        <v>0</v>
      </c>
      <c r="I741" t="s">
        <v>288</v>
      </c>
      <c r="J741" t="s">
        <v>289</v>
      </c>
      <c r="K741" t="s">
        <v>290</v>
      </c>
      <c r="L741" s="36">
        <v>2197</v>
      </c>
      <c r="M741">
        <v>16</v>
      </c>
      <c r="N741" s="66">
        <v>7.3000000000000001E-3</v>
      </c>
      <c r="O741" s="36">
        <v>2181</v>
      </c>
      <c r="P741" s="66">
        <v>7.3000000000000001E-3</v>
      </c>
      <c r="Q741" s="36">
        <v>2204</v>
      </c>
      <c r="R741" s="36">
        <v>2246.5</v>
      </c>
      <c r="S741" s="36">
        <v>2189.5</v>
      </c>
      <c r="T741" s="66">
        <v>-3.0999999999999999E-3</v>
      </c>
      <c r="U741" s="66">
        <v>-1.9099999999999999E-2</v>
      </c>
      <c r="V741" s="66">
        <v>-2.1999999999999999E-2</v>
      </c>
      <c r="W741" s="66">
        <v>3.3999999999999998E-3</v>
      </c>
      <c r="X741" s="1">
        <v>4326800</v>
      </c>
      <c r="Y741" s="1">
        <v>9587788</v>
      </c>
      <c r="Z741" s="1">
        <v>6169603</v>
      </c>
      <c r="AA741" t="s">
        <v>613</v>
      </c>
      <c r="AB741" t="s">
        <v>397</v>
      </c>
      <c r="AC741">
        <v>15.8</v>
      </c>
      <c r="AD741">
        <v>0.63</v>
      </c>
      <c r="AE741">
        <v>2.73</v>
      </c>
      <c r="AF741" t="s">
        <v>230</v>
      </c>
      <c r="AG741" s="1">
        <v>72700</v>
      </c>
      <c r="AH741" s="36">
        <v>2197.5</v>
      </c>
      <c r="AI741">
        <v>900</v>
      </c>
      <c r="AJ741" s="36">
        <v>2196.5</v>
      </c>
      <c r="AK741" s="1">
        <v>1200</v>
      </c>
      <c r="AL741" s="2">
        <v>0.63194444444444442</v>
      </c>
      <c r="AM741" s="3">
        <v>46157</v>
      </c>
      <c r="AN741" t="s">
        <v>298</v>
      </c>
      <c r="AO741" t="s">
        <v>313</v>
      </c>
      <c r="AQ741" t="str">
        <f t="shared" si="11"/>
        <v/>
      </c>
    </row>
    <row r="742" spans="1:43">
      <c r="A742" s="8">
        <v>46091</v>
      </c>
      <c r="B742">
        <v>3848.94</v>
      </c>
      <c r="C742">
        <v>-1.21</v>
      </c>
      <c r="D742">
        <v>64260</v>
      </c>
      <c r="E742">
        <v>-1.74</v>
      </c>
      <c r="F742" s="7">
        <v>6208</v>
      </c>
      <c r="G742" t="s">
        <v>64</v>
      </c>
      <c r="H742">
        <v>0</v>
      </c>
      <c r="I742" t="s">
        <v>314</v>
      </c>
      <c r="J742" t="s">
        <v>289</v>
      </c>
      <c r="K742" t="s">
        <v>290</v>
      </c>
      <c r="L742" s="36">
        <v>1730</v>
      </c>
      <c r="M742">
        <v>-42</v>
      </c>
      <c r="N742" s="66">
        <v>-2.3699999999999999E-2</v>
      </c>
      <c r="O742" s="36">
        <v>1772</v>
      </c>
      <c r="P742" s="66">
        <v>-2.3699999999999999E-2</v>
      </c>
      <c r="Q742" s="36">
        <v>1762</v>
      </c>
      <c r="R742" s="36">
        <v>1785</v>
      </c>
      <c r="S742" s="36">
        <v>1700</v>
      </c>
      <c r="T742" s="66">
        <v>-1.8100000000000002E-2</v>
      </c>
      <c r="U742" s="66">
        <v>1.6999999999999999E-3</v>
      </c>
      <c r="V742" s="66">
        <v>-3.0800000000000001E-2</v>
      </c>
      <c r="W742" s="66">
        <v>1.7600000000000001E-2</v>
      </c>
      <c r="X742" s="1">
        <v>69700</v>
      </c>
      <c r="Y742" s="1">
        <v>120640</v>
      </c>
      <c r="Z742" s="1">
        <v>11047</v>
      </c>
      <c r="AA742" t="s">
        <v>398</v>
      </c>
      <c r="AB742" t="s">
        <v>399</v>
      </c>
      <c r="AC742">
        <v>16.86</v>
      </c>
      <c r="AD742">
        <v>1.76</v>
      </c>
      <c r="AE742">
        <v>1.1599999999999999</v>
      </c>
      <c r="AF742">
        <v>2.1</v>
      </c>
      <c r="AG742">
        <v>0</v>
      </c>
      <c r="AH742" s="36">
        <v>1731</v>
      </c>
      <c r="AI742">
        <v>200</v>
      </c>
      <c r="AJ742" s="36">
        <v>1726</v>
      </c>
      <c r="AK742">
        <v>100</v>
      </c>
      <c r="AL742" s="2">
        <v>0.63055555555555554</v>
      </c>
      <c r="AM742" s="3">
        <v>46153</v>
      </c>
      <c r="AN742" t="s">
        <v>298</v>
      </c>
      <c r="AO742" t="s">
        <v>395</v>
      </c>
      <c r="AQ742" t="str">
        <f t="shared" si="11"/>
        <v/>
      </c>
    </row>
    <row r="743" spans="1:43">
      <c r="A743" s="8">
        <v>46091</v>
      </c>
      <c r="B743">
        <v>3848.94</v>
      </c>
      <c r="C743">
        <v>-1.21</v>
      </c>
      <c r="D743">
        <v>64260</v>
      </c>
      <c r="E743">
        <v>-1.74</v>
      </c>
      <c r="F743" s="7">
        <v>6356</v>
      </c>
      <c r="G743" t="s">
        <v>65</v>
      </c>
      <c r="H743">
        <v>0</v>
      </c>
      <c r="I743" t="s">
        <v>314</v>
      </c>
      <c r="J743" t="s">
        <v>289</v>
      </c>
      <c r="K743" t="s">
        <v>295</v>
      </c>
      <c r="L743" s="36">
        <v>1429</v>
      </c>
      <c r="M743">
        <v>-109</v>
      </c>
      <c r="N743" s="66">
        <v>-7.0900000000000005E-2</v>
      </c>
      <c r="O743" s="36">
        <v>1538</v>
      </c>
      <c r="P743" s="66">
        <v>-7.0800000000000002E-2</v>
      </c>
      <c r="Q743" s="36">
        <v>1526</v>
      </c>
      <c r="R743" s="36">
        <v>1555</v>
      </c>
      <c r="S743" s="36">
        <v>1416</v>
      </c>
      <c r="T743" s="66">
        <v>-6.3500000000000001E-2</v>
      </c>
      <c r="U743" s="66">
        <v>-4.7899999999999998E-2</v>
      </c>
      <c r="V743" s="66">
        <v>-8.1000000000000003E-2</v>
      </c>
      <c r="W743" s="66">
        <v>9.1000000000000004E-3</v>
      </c>
      <c r="X743" s="1">
        <v>270500</v>
      </c>
      <c r="Y743" s="1">
        <v>399091</v>
      </c>
      <c r="Z743" s="1">
        <v>20406</v>
      </c>
      <c r="AA743" t="s">
        <v>400</v>
      </c>
      <c r="AB743" t="s">
        <v>401</v>
      </c>
      <c r="AC743">
        <v>11.56</v>
      </c>
      <c r="AD743">
        <v>1.4</v>
      </c>
      <c r="AE743">
        <v>0.7</v>
      </c>
      <c r="AF743" t="s">
        <v>230</v>
      </c>
      <c r="AG743">
        <v>0</v>
      </c>
      <c r="AH743" s="36">
        <v>1430</v>
      </c>
      <c r="AI743">
        <v>300</v>
      </c>
      <c r="AJ743" s="36">
        <v>1428</v>
      </c>
      <c r="AK743">
        <v>200</v>
      </c>
      <c r="AL743" s="2">
        <v>0.63194444444444442</v>
      </c>
      <c r="AM743" s="3">
        <v>46155</v>
      </c>
      <c r="AN743" t="s">
        <v>298</v>
      </c>
      <c r="AO743" t="s">
        <v>395</v>
      </c>
      <c r="AQ743" t="str">
        <f t="shared" si="11"/>
        <v/>
      </c>
    </row>
    <row r="744" spans="1:43">
      <c r="A744" s="8">
        <v>46091</v>
      </c>
      <c r="B744">
        <v>3848.94</v>
      </c>
      <c r="C744">
        <v>-1.21</v>
      </c>
      <c r="D744">
        <v>64260</v>
      </c>
      <c r="E744">
        <v>-1.74</v>
      </c>
      <c r="F744" s="7">
        <v>6378</v>
      </c>
      <c r="G744" t="s">
        <v>66</v>
      </c>
      <c r="H744">
        <v>0</v>
      </c>
      <c r="I744" t="s">
        <v>314</v>
      </c>
      <c r="J744" t="s">
        <v>289</v>
      </c>
      <c r="K744" t="s">
        <v>295</v>
      </c>
      <c r="L744" s="36">
        <v>1148</v>
      </c>
      <c r="M744">
        <v>-16</v>
      </c>
      <c r="N744" s="66">
        <v>-1.37E-2</v>
      </c>
      <c r="O744" s="36">
        <v>1164</v>
      </c>
      <c r="P744" s="66">
        <v>-1.37E-2</v>
      </c>
      <c r="Q744" s="36">
        <v>1152</v>
      </c>
      <c r="R744" s="36">
        <v>1159</v>
      </c>
      <c r="S744" s="36">
        <v>1138</v>
      </c>
      <c r="T744" s="66">
        <v>-3.3999999999999998E-3</v>
      </c>
      <c r="U744" s="66">
        <v>0</v>
      </c>
      <c r="V744" s="66">
        <v>-9.4000000000000004E-3</v>
      </c>
      <c r="W744" s="66">
        <v>8.6999999999999994E-3</v>
      </c>
      <c r="X744" s="1">
        <v>93100</v>
      </c>
      <c r="Y744" s="1">
        <v>106744</v>
      </c>
      <c r="Z744" s="1">
        <v>23648</v>
      </c>
      <c r="AA744" t="s">
        <v>402</v>
      </c>
      <c r="AB744" t="s">
        <v>603</v>
      </c>
      <c r="AC744">
        <v>11.95</v>
      </c>
      <c r="AD744">
        <v>1.07</v>
      </c>
      <c r="AE744">
        <v>3.57</v>
      </c>
      <c r="AF744" t="s">
        <v>230</v>
      </c>
      <c r="AG744">
        <v>0</v>
      </c>
      <c r="AH744" s="36">
        <v>1148</v>
      </c>
      <c r="AI744" s="1">
        <v>1300</v>
      </c>
      <c r="AJ744" s="36">
        <v>1147</v>
      </c>
      <c r="AK744">
        <v>200</v>
      </c>
      <c r="AL744" s="2">
        <v>0.63124999999999998</v>
      </c>
      <c r="AM744" s="3">
        <v>46154</v>
      </c>
      <c r="AN744" t="s">
        <v>298</v>
      </c>
      <c r="AO744" t="s">
        <v>395</v>
      </c>
      <c r="AQ744" t="str">
        <f t="shared" si="11"/>
        <v/>
      </c>
    </row>
    <row r="745" spans="1:43">
      <c r="A745" s="8">
        <v>46091</v>
      </c>
      <c r="B745">
        <v>3848.94</v>
      </c>
      <c r="C745">
        <v>-1.21</v>
      </c>
      <c r="D745">
        <v>64260</v>
      </c>
      <c r="E745">
        <v>-1.74</v>
      </c>
      <c r="F745" s="7">
        <v>6526</v>
      </c>
      <c r="G745" t="s">
        <v>67</v>
      </c>
      <c r="H745">
        <v>0</v>
      </c>
      <c r="I745" t="s">
        <v>288</v>
      </c>
      <c r="J745" t="s">
        <v>289</v>
      </c>
      <c r="K745" t="s">
        <v>295</v>
      </c>
      <c r="L745" s="36">
        <v>2309.5</v>
      </c>
      <c r="M745">
        <v>-133</v>
      </c>
      <c r="N745" s="66">
        <v>-5.45E-2</v>
      </c>
      <c r="O745" s="36">
        <v>2442.5</v>
      </c>
      <c r="P745" s="66">
        <v>-5.4399999999999997E-2</v>
      </c>
      <c r="Q745" s="36">
        <v>2370</v>
      </c>
      <c r="R745" s="36">
        <v>2421</v>
      </c>
      <c r="S745" s="36">
        <v>2278</v>
      </c>
      <c r="T745" s="66">
        <v>-2.5499999999999998E-2</v>
      </c>
      <c r="U745" s="66">
        <v>-2.9600000000000001E-2</v>
      </c>
      <c r="V745" s="66">
        <v>-4.5999999999999999E-2</v>
      </c>
      <c r="W745" s="66">
        <v>1.38E-2</v>
      </c>
      <c r="X745" s="1">
        <v>7320400</v>
      </c>
      <c r="Y745" s="1">
        <v>17156158</v>
      </c>
      <c r="Z745" s="1">
        <v>415651</v>
      </c>
      <c r="AA745" t="s">
        <v>584</v>
      </c>
      <c r="AB745" t="s">
        <v>405</v>
      </c>
      <c r="AC745">
        <v>40.51</v>
      </c>
      <c r="AD745">
        <v>3.04</v>
      </c>
      <c r="AE745">
        <v>2.16</v>
      </c>
      <c r="AF745" t="s">
        <v>230</v>
      </c>
      <c r="AG745" s="1">
        <v>238400</v>
      </c>
      <c r="AH745" s="36">
        <v>2309.5</v>
      </c>
      <c r="AI745">
        <v>800</v>
      </c>
      <c r="AJ745" s="36">
        <v>2309</v>
      </c>
      <c r="AK745">
        <v>500</v>
      </c>
      <c r="AL745" s="2">
        <v>0.63194444444444442</v>
      </c>
      <c r="AN745" t="s">
        <v>298</v>
      </c>
      <c r="AO745" t="s">
        <v>344</v>
      </c>
      <c r="AQ745" t="str">
        <f t="shared" si="11"/>
        <v/>
      </c>
    </row>
    <row r="746" spans="1:43">
      <c r="A746" s="8">
        <v>46091</v>
      </c>
      <c r="B746">
        <v>3848.94</v>
      </c>
      <c r="C746">
        <v>-1.21</v>
      </c>
      <c r="D746">
        <v>64260</v>
      </c>
      <c r="E746">
        <v>-1.74</v>
      </c>
      <c r="F746" s="7">
        <v>6586</v>
      </c>
      <c r="G746" t="s">
        <v>68</v>
      </c>
      <c r="H746">
        <v>0</v>
      </c>
      <c r="I746" t="s">
        <v>288</v>
      </c>
      <c r="J746" t="s">
        <v>289</v>
      </c>
      <c r="K746" t="s">
        <v>290</v>
      </c>
      <c r="L746" s="36">
        <v>5442</v>
      </c>
      <c r="M746">
        <v>-62</v>
      </c>
      <c r="N746" s="66">
        <v>-1.1299999999999999E-2</v>
      </c>
      <c r="O746" s="36">
        <v>5504</v>
      </c>
      <c r="P746" s="66">
        <v>-1.12E-2</v>
      </c>
      <c r="Q746" s="36">
        <v>5483</v>
      </c>
      <c r="R746" s="36">
        <v>5550</v>
      </c>
      <c r="S746" s="36">
        <v>5403</v>
      </c>
      <c r="T746" s="66">
        <v>-7.4000000000000003E-3</v>
      </c>
      <c r="U746" s="66">
        <v>-3.2000000000000002E-3</v>
      </c>
      <c r="V746" s="66">
        <v>-1.9400000000000001E-2</v>
      </c>
      <c r="W746" s="66">
        <v>7.1999999999999998E-3</v>
      </c>
      <c r="X746" s="1">
        <v>554100</v>
      </c>
      <c r="Y746" s="1">
        <v>3030368</v>
      </c>
      <c r="Z746" s="1">
        <v>1523855</v>
      </c>
      <c r="AA746" t="s">
        <v>406</v>
      </c>
      <c r="AB746" t="s">
        <v>407</v>
      </c>
      <c r="AC746">
        <v>17.3</v>
      </c>
      <c r="AD746">
        <v>1.41</v>
      </c>
      <c r="AE746">
        <v>2.9</v>
      </c>
      <c r="AF746" t="s">
        <v>230</v>
      </c>
      <c r="AG746" s="1">
        <v>10500</v>
      </c>
      <c r="AH746" s="36">
        <v>5444</v>
      </c>
      <c r="AI746">
        <v>200</v>
      </c>
      <c r="AJ746" s="36">
        <v>5440</v>
      </c>
      <c r="AK746">
        <v>100</v>
      </c>
      <c r="AL746" s="2">
        <v>0.63194444444444442</v>
      </c>
      <c r="AN746" t="s">
        <v>298</v>
      </c>
      <c r="AO746" t="s">
        <v>395</v>
      </c>
      <c r="AQ746" t="str">
        <f t="shared" si="11"/>
        <v/>
      </c>
    </row>
    <row r="747" spans="1:43">
      <c r="A747" s="8">
        <v>46091</v>
      </c>
      <c r="B747">
        <v>3848.94</v>
      </c>
      <c r="C747">
        <v>-1.21</v>
      </c>
      <c r="D747">
        <v>64260</v>
      </c>
      <c r="E747">
        <v>-1.74</v>
      </c>
      <c r="F747" s="7">
        <v>6594</v>
      </c>
      <c r="G747" t="s">
        <v>69</v>
      </c>
      <c r="H747">
        <v>0</v>
      </c>
      <c r="I747" t="s">
        <v>288</v>
      </c>
      <c r="J747" t="s">
        <v>289</v>
      </c>
      <c r="K747" t="s">
        <v>295</v>
      </c>
      <c r="L747" s="36">
        <v>2599</v>
      </c>
      <c r="M747">
        <v>-79</v>
      </c>
      <c r="N747" s="66">
        <v>-2.9499999999999998E-2</v>
      </c>
      <c r="O747" s="36">
        <v>2678</v>
      </c>
      <c r="P747" s="66">
        <v>-2.9399999999999999E-2</v>
      </c>
      <c r="Q747" s="36">
        <v>2630</v>
      </c>
      <c r="R747" s="36">
        <v>2655</v>
      </c>
      <c r="S747" s="36">
        <v>2568</v>
      </c>
      <c r="T747" s="66">
        <v>-1.17E-2</v>
      </c>
      <c r="U747" s="66">
        <v>-8.0000000000000002E-3</v>
      </c>
      <c r="V747" s="66">
        <v>-2.1000000000000001E-2</v>
      </c>
      <c r="W747" s="66">
        <v>1.2E-2</v>
      </c>
      <c r="X747" s="1">
        <v>3202400</v>
      </c>
      <c r="Y747" s="1">
        <v>8345698</v>
      </c>
      <c r="Z747" s="1">
        <v>3099486</v>
      </c>
      <c r="AA747" t="s">
        <v>560</v>
      </c>
      <c r="AB747" t="s">
        <v>409</v>
      </c>
      <c r="AC747">
        <v>37.229999999999997</v>
      </c>
      <c r="AD747">
        <v>1.69</v>
      </c>
      <c r="AE747">
        <v>0</v>
      </c>
      <c r="AF747" t="s">
        <v>230</v>
      </c>
      <c r="AG747" s="1">
        <v>54700</v>
      </c>
      <c r="AH747" s="36">
        <v>2599</v>
      </c>
      <c r="AI747" s="1">
        <v>1600</v>
      </c>
      <c r="AJ747" s="36">
        <v>2598</v>
      </c>
      <c r="AK747" s="1">
        <v>1200</v>
      </c>
      <c r="AL747" s="2">
        <v>0.63194444444444442</v>
      </c>
      <c r="AN747" t="s">
        <v>298</v>
      </c>
      <c r="AO747" t="s">
        <v>344</v>
      </c>
      <c r="AQ747" t="str">
        <f t="shared" si="11"/>
        <v/>
      </c>
    </row>
    <row r="748" spans="1:43">
      <c r="A748" s="8">
        <v>46091</v>
      </c>
      <c r="B748">
        <v>3848.94</v>
      </c>
      <c r="C748">
        <v>-1.21</v>
      </c>
      <c r="D748">
        <v>64260</v>
      </c>
      <c r="E748">
        <v>-1.74</v>
      </c>
      <c r="F748" s="7">
        <v>6674</v>
      </c>
      <c r="G748" t="s">
        <v>70</v>
      </c>
      <c r="H748">
        <v>0</v>
      </c>
      <c r="I748" t="s">
        <v>288</v>
      </c>
      <c r="J748" t="s">
        <v>289</v>
      </c>
      <c r="K748" t="s">
        <v>295</v>
      </c>
      <c r="L748" s="36">
        <v>6434</v>
      </c>
      <c r="M748">
        <v>-408</v>
      </c>
      <c r="N748" s="66">
        <v>-5.96E-2</v>
      </c>
      <c r="O748" s="36">
        <v>6842</v>
      </c>
      <c r="P748" s="66">
        <v>-5.96E-2</v>
      </c>
      <c r="Q748" s="36">
        <v>6769</v>
      </c>
      <c r="R748" s="36">
        <v>6819</v>
      </c>
      <c r="S748" s="36">
        <v>6369</v>
      </c>
      <c r="T748" s="66">
        <v>-4.9399999999999999E-2</v>
      </c>
      <c r="U748" s="66">
        <v>-3.0499999999999999E-2</v>
      </c>
      <c r="V748" s="66">
        <v>-5.6399999999999999E-2</v>
      </c>
      <c r="W748" s="66">
        <v>1.0200000000000001E-2</v>
      </c>
      <c r="X748" s="1">
        <v>815400</v>
      </c>
      <c r="Y748" s="1">
        <v>5363153</v>
      </c>
      <c r="Z748" s="1">
        <v>646272</v>
      </c>
      <c r="AA748" t="s">
        <v>604</v>
      </c>
      <c r="AB748" t="s">
        <v>411</v>
      </c>
      <c r="AC748">
        <v>17.3</v>
      </c>
      <c r="AD748">
        <v>1.63</v>
      </c>
      <c r="AE748">
        <v>1.52</v>
      </c>
      <c r="AF748" t="s">
        <v>230</v>
      </c>
      <c r="AG748" s="1">
        <v>22400</v>
      </c>
      <c r="AH748" s="36">
        <v>6437</v>
      </c>
      <c r="AI748">
        <v>300</v>
      </c>
      <c r="AJ748" s="36">
        <v>6432</v>
      </c>
      <c r="AK748">
        <v>200</v>
      </c>
      <c r="AL748" s="2">
        <v>0.63194444444444442</v>
      </c>
      <c r="AM748" s="3">
        <v>46155</v>
      </c>
      <c r="AN748" t="s">
        <v>298</v>
      </c>
      <c r="AO748" t="s">
        <v>344</v>
      </c>
      <c r="AQ748" t="str">
        <f t="shared" si="11"/>
        <v/>
      </c>
    </row>
    <row r="749" spans="1:43">
      <c r="A749" s="8">
        <v>46091</v>
      </c>
      <c r="B749">
        <v>3848.94</v>
      </c>
      <c r="C749">
        <v>-1.21</v>
      </c>
      <c r="D749">
        <v>64260</v>
      </c>
      <c r="E749">
        <v>-1.74</v>
      </c>
      <c r="F749" s="7">
        <v>6758</v>
      </c>
      <c r="G749" t="s">
        <v>71</v>
      </c>
      <c r="H749">
        <v>0</v>
      </c>
      <c r="I749" t="s">
        <v>288</v>
      </c>
      <c r="J749" t="s">
        <v>289</v>
      </c>
      <c r="K749" t="s">
        <v>295</v>
      </c>
      <c r="L749" s="36">
        <v>3378</v>
      </c>
      <c r="M749">
        <v>-65</v>
      </c>
      <c r="N749" s="66">
        <v>-1.89E-2</v>
      </c>
      <c r="O749" s="36">
        <v>3443</v>
      </c>
      <c r="P749" s="66">
        <v>-1.8800000000000001E-2</v>
      </c>
      <c r="Q749" s="36">
        <v>3436</v>
      </c>
      <c r="R749" s="36">
        <v>3446</v>
      </c>
      <c r="S749" s="36">
        <v>3347</v>
      </c>
      <c r="T749" s="66">
        <v>-1.6799999999999999E-2</v>
      </c>
      <c r="U749" s="66">
        <v>5.3E-3</v>
      </c>
      <c r="V749" s="66">
        <v>-1.9699999999999999E-2</v>
      </c>
      <c r="W749" s="66">
        <v>9.1999999999999998E-3</v>
      </c>
      <c r="X749" s="1">
        <v>10225100</v>
      </c>
      <c r="Y749" s="1">
        <v>34597864</v>
      </c>
      <c r="Z749" s="1">
        <v>20150838</v>
      </c>
      <c r="AA749" t="s">
        <v>412</v>
      </c>
      <c r="AB749" t="s">
        <v>413</v>
      </c>
      <c r="AC749">
        <v>17.14</v>
      </c>
      <c r="AD749">
        <v>2.4500000000000002</v>
      </c>
      <c r="AE749">
        <v>1.04</v>
      </c>
      <c r="AF749" t="s">
        <v>230</v>
      </c>
      <c r="AG749" s="1">
        <v>465200</v>
      </c>
      <c r="AH749" s="36">
        <v>3379</v>
      </c>
      <c r="AI749" s="1">
        <v>4800</v>
      </c>
      <c r="AJ749" s="36">
        <v>3378</v>
      </c>
      <c r="AK749" s="1">
        <v>1500</v>
      </c>
      <c r="AL749" s="2">
        <v>0.63194444444444442</v>
      </c>
      <c r="AN749" t="s">
        <v>298</v>
      </c>
      <c r="AO749" t="s">
        <v>344</v>
      </c>
      <c r="AQ749" t="str">
        <f t="shared" si="11"/>
        <v/>
      </c>
    </row>
    <row r="750" spans="1:43">
      <c r="A750" s="8">
        <v>46091</v>
      </c>
      <c r="B750">
        <v>3848.94</v>
      </c>
      <c r="C750">
        <v>-1.21</v>
      </c>
      <c r="D750">
        <v>64260</v>
      </c>
      <c r="E750">
        <v>-1.74</v>
      </c>
      <c r="F750" s="7">
        <v>6810</v>
      </c>
      <c r="G750" t="s">
        <v>72</v>
      </c>
      <c r="H750">
        <v>0</v>
      </c>
      <c r="I750" t="s">
        <v>288</v>
      </c>
      <c r="J750" t="s">
        <v>289</v>
      </c>
      <c r="K750" t="s">
        <v>290</v>
      </c>
      <c r="L750" s="36">
        <v>2142</v>
      </c>
      <c r="M750">
        <v>-25</v>
      </c>
      <c r="N750" s="66">
        <v>-1.15E-2</v>
      </c>
      <c r="O750" s="36">
        <v>2167</v>
      </c>
      <c r="P750" s="66">
        <v>-1.15E-2</v>
      </c>
      <c r="Q750" s="36">
        <v>2138</v>
      </c>
      <c r="R750" s="36">
        <v>2210</v>
      </c>
      <c r="S750" s="36">
        <v>2117</v>
      </c>
      <c r="T750" s="66">
        <v>1.8E-3</v>
      </c>
      <c r="U750" s="66">
        <v>-1.1900000000000001E-2</v>
      </c>
      <c r="V750" s="66">
        <v>-3.0700000000000002E-2</v>
      </c>
      <c r="W750" s="66">
        <v>1.18E-2</v>
      </c>
      <c r="X750" s="1">
        <v>272500</v>
      </c>
      <c r="Y750" s="1">
        <v>588675</v>
      </c>
      <c r="Z750" s="1">
        <v>87102</v>
      </c>
      <c r="AA750" t="s">
        <v>414</v>
      </c>
      <c r="AB750" t="s">
        <v>415</v>
      </c>
      <c r="AC750">
        <v>11.78</v>
      </c>
      <c r="AD750">
        <v>0.9</v>
      </c>
      <c r="AE750">
        <v>2.61</v>
      </c>
      <c r="AF750" t="s">
        <v>230</v>
      </c>
      <c r="AG750" s="1">
        <v>27700</v>
      </c>
      <c r="AH750" s="36">
        <v>2143</v>
      </c>
      <c r="AI750">
        <v>200</v>
      </c>
      <c r="AJ750" s="36">
        <v>2141</v>
      </c>
      <c r="AK750">
        <v>700</v>
      </c>
      <c r="AL750" s="2">
        <v>0.63194444444444442</v>
      </c>
      <c r="AN750" t="s">
        <v>298</v>
      </c>
      <c r="AO750" t="s">
        <v>344</v>
      </c>
      <c r="AQ750" t="str">
        <f t="shared" si="11"/>
        <v/>
      </c>
    </row>
    <row r="751" spans="1:43">
      <c r="A751" s="8">
        <v>46091</v>
      </c>
      <c r="B751">
        <v>3848.94</v>
      </c>
      <c r="C751">
        <v>-1.21</v>
      </c>
      <c r="D751">
        <v>64260</v>
      </c>
      <c r="E751">
        <v>-1.74</v>
      </c>
      <c r="F751" s="7">
        <v>6841</v>
      </c>
      <c r="G751" t="s">
        <v>73</v>
      </c>
      <c r="H751">
        <v>0</v>
      </c>
      <c r="I751" t="s">
        <v>288</v>
      </c>
      <c r="J751" t="s">
        <v>289</v>
      </c>
      <c r="K751" t="s">
        <v>295</v>
      </c>
      <c r="L751" s="36">
        <v>4761</v>
      </c>
      <c r="M751">
        <v>-178</v>
      </c>
      <c r="N751" s="66">
        <v>-3.5999999999999997E-2</v>
      </c>
      <c r="O751" s="36">
        <v>4939</v>
      </c>
      <c r="P751" s="66">
        <v>-3.5999999999999997E-2</v>
      </c>
      <c r="Q751" s="36">
        <v>4893</v>
      </c>
      <c r="R751" s="36">
        <v>4930</v>
      </c>
      <c r="S751" s="36">
        <v>4735</v>
      </c>
      <c r="T751" s="66">
        <v>-2.69E-2</v>
      </c>
      <c r="U751" s="66">
        <v>-1.3599999999999999E-2</v>
      </c>
      <c r="V751" s="66">
        <v>-3.4200000000000001E-2</v>
      </c>
      <c r="W751" s="66">
        <v>5.4000000000000003E-3</v>
      </c>
      <c r="X751" s="1">
        <v>697000</v>
      </c>
      <c r="Y751" s="1">
        <v>3351311</v>
      </c>
      <c r="Z751" s="1">
        <v>1224534</v>
      </c>
      <c r="AA751" t="s">
        <v>416</v>
      </c>
      <c r="AB751" t="s">
        <v>417</v>
      </c>
      <c r="AC751">
        <v>20.54</v>
      </c>
      <c r="AD751">
        <v>2.33</v>
      </c>
      <c r="AE751">
        <v>1.93</v>
      </c>
      <c r="AF751" t="s">
        <v>230</v>
      </c>
      <c r="AG751" s="1">
        <v>9700</v>
      </c>
      <c r="AH751" s="36">
        <v>4760</v>
      </c>
      <c r="AI751">
        <v>500</v>
      </c>
      <c r="AJ751" s="36">
        <v>4757</v>
      </c>
      <c r="AK751">
        <v>200</v>
      </c>
      <c r="AL751" s="2">
        <v>0.63194444444444442</v>
      </c>
      <c r="AN751" t="s">
        <v>298</v>
      </c>
      <c r="AO751" t="s">
        <v>344</v>
      </c>
      <c r="AQ751" t="str">
        <f t="shared" si="11"/>
        <v/>
      </c>
    </row>
    <row r="752" spans="1:43">
      <c r="A752" s="8">
        <v>46091</v>
      </c>
      <c r="B752">
        <v>3848.94</v>
      </c>
      <c r="C752">
        <v>-1.21</v>
      </c>
      <c r="D752">
        <v>64260</v>
      </c>
      <c r="E752">
        <v>-1.74</v>
      </c>
      <c r="F752" s="7">
        <v>6890</v>
      </c>
      <c r="G752" t="s">
        <v>74</v>
      </c>
      <c r="H752">
        <v>0</v>
      </c>
      <c r="I752" t="s">
        <v>314</v>
      </c>
      <c r="J752" t="s">
        <v>289</v>
      </c>
      <c r="K752" t="s">
        <v>295</v>
      </c>
      <c r="L752" s="36">
        <v>7910</v>
      </c>
      <c r="M752">
        <v>-360</v>
      </c>
      <c r="N752" s="66">
        <v>-4.3499999999999997E-2</v>
      </c>
      <c r="O752" s="36">
        <v>8270</v>
      </c>
      <c r="P752" s="66">
        <v>-4.3499999999999997E-2</v>
      </c>
      <c r="Q752" s="36">
        <v>8120</v>
      </c>
      <c r="R752" s="36">
        <v>8220</v>
      </c>
      <c r="S752" s="36">
        <v>7730</v>
      </c>
      <c r="T752" s="66">
        <v>-2.58E-2</v>
      </c>
      <c r="U752" s="66">
        <v>-1.49E-2</v>
      </c>
      <c r="V752" s="66">
        <v>-3.7699999999999997E-2</v>
      </c>
      <c r="W752" s="66">
        <v>2.3199999999999998E-2</v>
      </c>
      <c r="X752" s="1">
        <v>594800</v>
      </c>
      <c r="Y752" s="1">
        <v>4734773</v>
      </c>
      <c r="Z752" s="1">
        <v>416954</v>
      </c>
      <c r="AA752" t="s">
        <v>418</v>
      </c>
      <c r="AB752" t="s">
        <v>419</v>
      </c>
      <c r="AC752">
        <v>18.03</v>
      </c>
      <c r="AD752">
        <v>1.43</v>
      </c>
      <c r="AE752">
        <v>2.5299999999999998</v>
      </c>
      <c r="AF752" t="s">
        <v>230</v>
      </c>
      <c r="AG752" s="1">
        <v>10500</v>
      </c>
      <c r="AH752" s="36">
        <v>7920</v>
      </c>
      <c r="AI752" s="1">
        <v>1700</v>
      </c>
      <c r="AJ752" s="36">
        <v>7900</v>
      </c>
      <c r="AK752" s="1">
        <v>1400</v>
      </c>
      <c r="AL752" s="2">
        <v>0.63194444444444442</v>
      </c>
      <c r="AM752" s="3">
        <v>46157</v>
      </c>
      <c r="AN752" t="s">
        <v>293</v>
      </c>
      <c r="AO752" t="s">
        <v>344</v>
      </c>
      <c r="AQ752" t="str">
        <f t="shared" si="11"/>
        <v/>
      </c>
    </row>
    <row r="753" spans="1:43">
      <c r="A753" s="8">
        <v>46091</v>
      </c>
      <c r="B753">
        <v>3848.94</v>
      </c>
      <c r="C753">
        <v>-1.21</v>
      </c>
      <c r="D753">
        <v>64260</v>
      </c>
      <c r="E753">
        <v>-1.74</v>
      </c>
      <c r="F753" s="7">
        <v>6925</v>
      </c>
      <c r="G753" t="s">
        <v>75</v>
      </c>
      <c r="H753">
        <v>0</v>
      </c>
      <c r="I753" t="s">
        <v>288</v>
      </c>
      <c r="J753" t="s">
        <v>289</v>
      </c>
      <c r="K753" t="s">
        <v>295</v>
      </c>
      <c r="L753" s="36">
        <v>3968</v>
      </c>
      <c r="M753">
        <v>-78</v>
      </c>
      <c r="N753" s="66">
        <v>-1.9300000000000001E-2</v>
      </c>
      <c r="O753" s="36">
        <v>4046</v>
      </c>
      <c r="P753" s="66">
        <v>-1.9199999999999998E-2</v>
      </c>
      <c r="Q753" s="36">
        <v>4027</v>
      </c>
      <c r="R753" s="36">
        <v>4085</v>
      </c>
      <c r="S753" s="36">
        <v>3917</v>
      </c>
      <c r="T753" s="66">
        <v>-1.46E-2</v>
      </c>
      <c r="U753" s="66">
        <v>-4.1999999999999997E-3</v>
      </c>
      <c r="V753" s="66">
        <v>-2.86E-2</v>
      </c>
      <c r="W753" s="66">
        <v>1.2999999999999999E-2</v>
      </c>
      <c r="X753" s="1">
        <v>248400</v>
      </c>
      <c r="Y753" s="1">
        <v>991538</v>
      </c>
      <c r="Z753" s="1">
        <v>331328</v>
      </c>
      <c r="AA753" t="s">
        <v>420</v>
      </c>
      <c r="AB753" t="s">
        <v>421</v>
      </c>
      <c r="AC753">
        <v>29.99</v>
      </c>
      <c r="AD753">
        <v>1.59</v>
      </c>
      <c r="AE753">
        <v>1.76</v>
      </c>
      <c r="AF753" t="s">
        <v>230</v>
      </c>
      <c r="AG753" s="1">
        <v>7900</v>
      </c>
      <c r="AH753" s="36">
        <v>3970</v>
      </c>
      <c r="AI753">
        <v>100</v>
      </c>
      <c r="AJ753" s="36">
        <v>3965</v>
      </c>
      <c r="AK753">
        <v>100</v>
      </c>
      <c r="AL753" s="2">
        <v>0.63194444444444442</v>
      </c>
      <c r="AM753" s="3">
        <v>46156</v>
      </c>
      <c r="AN753" t="s">
        <v>298</v>
      </c>
      <c r="AO753" t="s">
        <v>344</v>
      </c>
      <c r="AQ753" t="str">
        <f t="shared" si="11"/>
        <v/>
      </c>
    </row>
    <row r="754" spans="1:43">
      <c r="A754" s="8">
        <v>46091</v>
      </c>
      <c r="B754">
        <v>3848.94</v>
      </c>
      <c r="C754">
        <v>-1.21</v>
      </c>
      <c r="D754">
        <v>64260</v>
      </c>
      <c r="E754">
        <v>-1.74</v>
      </c>
      <c r="F754" s="7">
        <v>6963</v>
      </c>
      <c r="G754" t="s">
        <v>76</v>
      </c>
      <c r="H754">
        <v>0</v>
      </c>
      <c r="I754" t="s">
        <v>288</v>
      </c>
      <c r="J754" t="s">
        <v>289</v>
      </c>
      <c r="K754" t="s">
        <v>295</v>
      </c>
      <c r="L754" s="36">
        <v>4766</v>
      </c>
      <c r="M754">
        <v>-476</v>
      </c>
      <c r="N754" s="66">
        <v>-9.0800000000000006E-2</v>
      </c>
      <c r="O754" s="36">
        <v>5242</v>
      </c>
      <c r="P754" s="66">
        <v>-9.0800000000000006E-2</v>
      </c>
      <c r="Q754" s="36">
        <v>4999</v>
      </c>
      <c r="R754" s="36">
        <v>5192</v>
      </c>
      <c r="S754" s="36">
        <v>4663</v>
      </c>
      <c r="T754" s="66">
        <v>-4.6600000000000003E-2</v>
      </c>
      <c r="U754" s="66">
        <v>-3.3399999999999999E-2</v>
      </c>
      <c r="V754" s="66">
        <v>-8.2000000000000003E-2</v>
      </c>
      <c r="W754" s="66">
        <v>2.1999999999999999E-2</v>
      </c>
      <c r="X754" s="1">
        <v>7047900</v>
      </c>
      <c r="Y754" s="1">
        <v>34576541</v>
      </c>
      <c r="Z754" s="1">
        <v>1924320</v>
      </c>
      <c r="AA754" t="s">
        <v>586</v>
      </c>
      <c r="AB754" t="s">
        <v>423</v>
      </c>
      <c r="AC754">
        <v>63.46</v>
      </c>
      <c r="AD754">
        <v>2.42</v>
      </c>
      <c r="AE754">
        <v>1.05</v>
      </c>
      <c r="AF754" t="s">
        <v>230</v>
      </c>
      <c r="AG754" s="1">
        <v>69000</v>
      </c>
      <c r="AH754" s="36">
        <v>4766</v>
      </c>
      <c r="AI754">
        <v>200</v>
      </c>
      <c r="AJ754" s="36">
        <v>4765</v>
      </c>
      <c r="AK754">
        <v>500</v>
      </c>
      <c r="AL754" s="2">
        <v>0.63194444444444442</v>
      </c>
      <c r="AM754" s="3">
        <v>46154</v>
      </c>
      <c r="AN754" t="s">
        <v>298</v>
      </c>
      <c r="AO754" t="s">
        <v>344</v>
      </c>
      <c r="AQ754" t="str">
        <f t="shared" si="11"/>
        <v/>
      </c>
    </row>
    <row r="755" spans="1:43">
      <c r="A755" s="8">
        <v>46091</v>
      </c>
      <c r="B755">
        <v>3848.94</v>
      </c>
      <c r="C755">
        <v>-1.21</v>
      </c>
      <c r="D755">
        <v>64260</v>
      </c>
      <c r="E755">
        <v>-1.74</v>
      </c>
      <c r="F755" s="7">
        <v>7011</v>
      </c>
      <c r="G755" t="s">
        <v>77</v>
      </c>
      <c r="H755">
        <v>0</v>
      </c>
      <c r="I755" t="s">
        <v>288</v>
      </c>
      <c r="J755" t="s">
        <v>289</v>
      </c>
      <c r="K755" t="s">
        <v>295</v>
      </c>
      <c r="L755" s="36">
        <v>3569</v>
      </c>
      <c r="M755">
        <v>-60</v>
      </c>
      <c r="N755" s="66">
        <v>-1.6500000000000001E-2</v>
      </c>
      <c r="O755" s="36">
        <v>3629</v>
      </c>
      <c r="P755" s="66">
        <v>-1.6500000000000001E-2</v>
      </c>
      <c r="Q755" s="36">
        <v>3669</v>
      </c>
      <c r="R755" s="36">
        <v>3686</v>
      </c>
      <c r="S755" s="36">
        <v>3548</v>
      </c>
      <c r="T755" s="66">
        <v>-2.7199999999999998E-2</v>
      </c>
      <c r="U755" s="66">
        <v>-4.4000000000000003E-3</v>
      </c>
      <c r="V755" s="66">
        <v>-3.1699999999999999E-2</v>
      </c>
      <c r="W755" s="66">
        <v>5.8999999999999999E-3</v>
      </c>
      <c r="X755" s="1">
        <v>14578100</v>
      </c>
      <c r="Y755" s="1">
        <v>52564171</v>
      </c>
      <c r="Z755" s="1">
        <v>12040549</v>
      </c>
      <c r="AA755" t="s">
        <v>424</v>
      </c>
      <c r="AB755" t="s">
        <v>587</v>
      </c>
      <c r="AC755">
        <v>31.55</v>
      </c>
      <c r="AD755">
        <v>3.88</v>
      </c>
      <c r="AE755">
        <v>0.81</v>
      </c>
      <c r="AF755" t="s">
        <v>230</v>
      </c>
      <c r="AG755" s="1">
        <v>741200</v>
      </c>
      <c r="AH755" s="36">
        <v>3570</v>
      </c>
      <c r="AI755" s="1">
        <v>1700</v>
      </c>
      <c r="AJ755" s="36">
        <v>3569</v>
      </c>
      <c r="AK755" s="1">
        <v>1900</v>
      </c>
      <c r="AL755" s="2">
        <v>0.63194444444444442</v>
      </c>
      <c r="AM755" s="3">
        <v>46154</v>
      </c>
      <c r="AN755" t="s">
        <v>298</v>
      </c>
      <c r="AO755" t="s">
        <v>395</v>
      </c>
      <c r="AQ755" t="str">
        <f t="shared" si="11"/>
        <v/>
      </c>
    </row>
    <row r="756" spans="1:43">
      <c r="A756" s="8">
        <v>46091</v>
      </c>
      <c r="B756">
        <v>3848.94</v>
      </c>
      <c r="C756">
        <v>-1.21</v>
      </c>
      <c r="D756">
        <v>64260</v>
      </c>
      <c r="E756">
        <v>-1.74</v>
      </c>
      <c r="F756" s="7">
        <v>7013</v>
      </c>
      <c r="G756" t="s">
        <v>78</v>
      </c>
      <c r="H756">
        <v>0</v>
      </c>
      <c r="I756" t="s">
        <v>288</v>
      </c>
      <c r="J756" t="s">
        <v>289</v>
      </c>
      <c r="K756" t="s">
        <v>295</v>
      </c>
      <c r="L756" s="36">
        <v>2435</v>
      </c>
      <c r="M756">
        <v>-22.5</v>
      </c>
      <c r="N756" s="66">
        <v>-9.1999999999999998E-3</v>
      </c>
      <c r="O756" s="36">
        <v>2457.5</v>
      </c>
      <c r="P756" s="66">
        <v>-9.1000000000000004E-3</v>
      </c>
      <c r="Q756" s="36">
        <v>2470</v>
      </c>
      <c r="R756" s="36">
        <v>2514</v>
      </c>
      <c r="S756" s="36">
        <v>2416.5</v>
      </c>
      <c r="T756" s="66">
        <v>-1.41E-2</v>
      </c>
      <c r="U756" s="66">
        <v>-1.09E-2</v>
      </c>
      <c r="V756" s="66">
        <v>-3.1399999999999997E-2</v>
      </c>
      <c r="W756" s="66">
        <v>7.6E-3</v>
      </c>
      <c r="X756" s="1">
        <v>14807000</v>
      </c>
      <c r="Y756" s="1">
        <v>36435918</v>
      </c>
      <c r="Z756" s="1">
        <v>2636519</v>
      </c>
      <c r="AA756" t="s">
        <v>426</v>
      </c>
      <c r="AB756" t="s">
        <v>588</v>
      </c>
      <c r="AC756">
        <v>15.64</v>
      </c>
      <c r="AD756">
        <v>3.95</v>
      </c>
      <c r="AE756">
        <v>0.94</v>
      </c>
      <c r="AF756" t="s">
        <v>230</v>
      </c>
      <c r="AG756" s="1">
        <v>684100</v>
      </c>
      <c r="AH756" s="36">
        <v>2435.5</v>
      </c>
      <c r="AI756">
        <v>800</v>
      </c>
      <c r="AJ756" s="36">
        <v>2435</v>
      </c>
      <c r="AK756">
        <v>700</v>
      </c>
      <c r="AL756" s="2">
        <v>0.63194444444444442</v>
      </c>
      <c r="AN756" t="s">
        <v>298</v>
      </c>
      <c r="AO756" t="s">
        <v>395</v>
      </c>
      <c r="AQ756" t="str">
        <f t="shared" si="11"/>
        <v/>
      </c>
    </row>
    <row r="757" spans="1:43">
      <c r="A757" s="8">
        <v>46091</v>
      </c>
      <c r="B757">
        <v>3848.94</v>
      </c>
      <c r="C757">
        <v>-1.21</v>
      </c>
      <c r="D757">
        <v>64260</v>
      </c>
      <c r="E757">
        <v>-1.74</v>
      </c>
      <c r="F757" s="7">
        <v>7047</v>
      </c>
      <c r="G757" t="s">
        <v>79</v>
      </c>
      <c r="H757">
        <v>0</v>
      </c>
      <c r="I757" t="s">
        <v>347</v>
      </c>
      <c r="J757" t="s">
        <v>289</v>
      </c>
      <c r="K757" t="s">
        <v>295</v>
      </c>
      <c r="L757" s="36">
        <v>1992</v>
      </c>
      <c r="M757">
        <v>25</v>
      </c>
      <c r="N757" s="66">
        <v>1.2699999999999999E-2</v>
      </c>
      <c r="O757" s="36">
        <v>1967</v>
      </c>
      <c r="P757" s="66">
        <v>1.2699999999999999E-2</v>
      </c>
      <c r="Q757" s="36">
        <v>1981</v>
      </c>
      <c r="R757" s="36">
        <v>1997</v>
      </c>
      <c r="S757" s="36">
        <v>1951</v>
      </c>
      <c r="T757" s="66">
        <v>5.4999999999999997E-3</v>
      </c>
      <c r="U757" s="66">
        <v>4.0000000000000001E-3</v>
      </c>
      <c r="V757" s="66">
        <v>-2.5000000000000001E-3</v>
      </c>
      <c r="W757" s="66">
        <v>2.1000000000000001E-2</v>
      </c>
      <c r="X757" s="1">
        <v>166300</v>
      </c>
      <c r="Y757" s="1">
        <v>328631</v>
      </c>
      <c r="Z757" s="1">
        <v>28278</v>
      </c>
      <c r="AA757" t="s">
        <v>428</v>
      </c>
      <c r="AB757" t="s">
        <v>614</v>
      </c>
      <c r="AC757">
        <v>7.89</v>
      </c>
      <c r="AD757">
        <v>2.4700000000000002</v>
      </c>
      <c r="AE757">
        <v>0.65</v>
      </c>
      <c r="AF757" t="s">
        <v>230</v>
      </c>
      <c r="AG757" s="1">
        <v>2900</v>
      </c>
      <c r="AH757" s="36">
        <v>1994</v>
      </c>
      <c r="AI757">
        <v>200</v>
      </c>
      <c r="AJ757" s="36">
        <v>1992</v>
      </c>
      <c r="AK757">
        <v>400</v>
      </c>
      <c r="AL757" s="2">
        <v>0.63194444444444442</v>
      </c>
      <c r="AM757" s="3">
        <v>46157</v>
      </c>
      <c r="AN757" t="s">
        <v>298</v>
      </c>
      <c r="AO757" t="s">
        <v>313</v>
      </c>
      <c r="AQ757" t="str">
        <f t="shared" si="11"/>
        <v/>
      </c>
    </row>
    <row r="758" spans="1:43">
      <c r="A758" s="8">
        <v>46091</v>
      </c>
      <c r="B758">
        <v>3848.94</v>
      </c>
      <c r="C758">
        <v>-1.21</v>
      </c>
      <c r="D758">
        <v>64260</v>
      </c>
      <c r="E758">
        <v>-1.74</v>
      </c>
      <c r="F758" s="7">
        <v>7084</v>
      </c>
      <c r="G758" t="s">
        <v>80</v>
      </c>
      <c r="H758">
        <v>0</v>
      </c>
      <c r="I758" t="s">
        <v>347</v>
      </c>
      <c r="J758" t="s">
        <v>323</v>
      </c>
      <c r="K758" t="s">
        <v>290</v>
      </c>
      <c r="L758" s="36">
        <v>2065</v>
      </c>
      <c r="M758">
        <v>16</v>
      </c>
      <c r="N758" s="66">
        <v>7.7999999999999996E-3</v>
      </c>
      <c r="O758" s="36">
        <v>2049</v>
      </c>
      <c r="P758" s="66">
        <v>7.7999999999999996E-3</v>
      </c>
      <c r="Q758" s="36">
        <v>2021</v>
      </c>
      <c r="R758" s="36">
        <v>2065</v>
      </c>
      <c r="S758" s="36">
        <v>2000</v>
      </c>
      <c r="T758" s="66">
        <v>2.1700000000000001E-2</v>
      </c>
      <c r="U758" s="66">
        <v>2.7300000000000001E-2</v>
      </c>
      <c r="V758" s="66">
        <v>0</v>
      </c>
      <c r="W758" s="66">
        <v>3.2500000000000001E-2</v>
      </c>
      <c r="X758" s="1">
        <v>3900</v>
      </c>
      <c r="Y758" s="1">
        <v>7869</v>
      </c>
      <c r="Z758" s="1">
        <v>6730</v>
      </c>
      <c r="AA758" t="s">
        <v>430</v>
      </c>
      <c r="AB758" t="s">
        <v>615</v>
      </c>
      <c r="AC758">
        <v>28.76</v>
      </c>
      <c r="AD758">
        <v>1.07</v>
      </c>
      <c r="AE758">
        <v>4.5999999999999996</v>
      </c>
      <c r="AF758">
        <v>0.3</v>
      </c>
      <c r="AG758">
        <v>200</v>
      </c>
      <c r="AH758" s="36">
        <v>2064</v>
      </c>
      <c r="AI758">
        <v>400</v>
      </c>
      <c r="AJ758" s="36">
        <v>2001</v>
      </c>
      <c r="AK758">
        <v>300</v>
      </c>
      <c r="AL758" s="2">
        <v>0.58125000000000004</v>
      </c>
      <c r="AM758" s="3">
        <v>46160</v>
      </c>
      <c r="AN758" t="s">
        <v>298</v>
      </c>
      <c r="AO758" t="s">
        <v>313</v>
      </c>
      <c r="AQ758" t="str">
        <f t="shared" si="11"/>
        <v/>
      </c>
    </row>
    <row r="759" spans="1:43">
      <c r="A759" s="8">
        <v>46091</v>
      </c>
      <c r="B759">
        <v>3848.94</v>
      </c>
      <c r="C759">
        <v>-1.21</v>
      </c>
      <c r="D759">
        <v>64260</v>
      </c>
      <c r="E759">
        <v>-1.74</v>
      </c>
      <c r="F759" s="7">
        <v>7182</v>
      </c>
      <c r="G759" t="s">
        <v>81</v>
      </c>
      <c r="H759">
        <v>0</v>
      </c>
      <c r="I759" t="s">
        <v>288</v>
      </c>
      <c r="J759" t="s">
        <v>289</v>
      </c>
      <c r="K759" t="s">
        <v>295</v>
      </c>
      <c r="L759" s="36">
        <v>3190</v>
      </c>
      <c r="M759">
        <v>36</v>
      </c>
      <c r="N759" s="66">
        <v>1.14E-2</v>
      </c>
      <c r="O759" s="36">
        <v>3154</v>
      </c>
      <c r="P759" s="66">
        <v>1.14E-2</v>
      </c>
      <c r="Q759" s="36">
        <v>3188</v>
      </c>
      <c r="R759" s="36">
        <v>3248</v>
      </c>
      <c r="S759" s="36">
        <v>3164</v>
      </c>
      <c r="T759" s="66">
        <v>5.9999999999999995E-4</v>
      </c>
      <c r="U759" s="66">
        <v>-6.1999999999999998E-3</v>
      </c>
      <c r="V759" s="66">
        <v>-1.78E-2</v>
      </c>
      <c r="W759" s="66">
        <v>8.2000000000000007E-3</v>
      </c>
      <c r="X759" s="1">
        <v>4855600</v>
      </c>
      <c r="Y759" s="1">
        <v>15551135</v>
      </c>
      <c r="Z759" s="1">
        <v>11407053</v>
      </c>
      <c r="AA759" t="s">
        <v>616</v>
      </c>
      <c r="AB759" t="s">
        <v>433</v>
      </c>
      <c r="AC759">
        <v>17.21</v>
      </c>
      <c r="AD759">
        <v>1.23</v>
      </c>
      <c r="AE759">
        <v>2.92</v>
      </c>
      <c r="AF759" t="s">
        <v>230</v>
      </c>
      <c r="AG759" s="1">
        <v>282400</v>
      </c>
      <c r="AH759" s="36">
        <v>3190</v>
      </c>
      <c r="AI759" s="1">
        <v>1800</v>
      </c>
      <c r="AJ759" s="36">
        <v>3189</v>
      </c>
      <c r="AK759">
        <v>600</v>
      </c>
      <c r="AL759" s="2">
        <v>0.63194444444444442</v>
      </c>
      <c r="AM759" s="3">
        <v>46157</v>
      </c>
      <c r="AN759" t="s">
        <v>298</v>
      </c>
      <c r="AO759" t="s">
        <v>434</v>
      </c>
      <c r="AQ759" t="str">
        <f t="shared" si="11"/>
        <v/>
      </c>
    </row>
    <row r="760" spans="1:43">
      <c r="A760" s="8">
        <v>46091</v>
      </c>
      <c r="B760">
        <v>3848.94</v>
      </c>
      <c r="C760">
        <v>-1.21</v>
      </c>
      <c r="D760">
        <v>64260</v>
      </c>
      <c r="E760">
        <v>-1.74</v>
      </c>
      <c r="F760" s="7">
        <v>7203</v>
      </c>
      <c r="G760" t="s">
        <v>82</v>
      </c>
      <c r="H760">
        <v>0</v>
      </c>
      <c r="I760" t="s">
        <v>288</v>
      </c>
      <c r="J760" t="s">
        <v>289</v>
      </c>
      <c r="K760" t="s">
        <v>295</v>
      </c>
      <c r="L760" s="36">
        <v>2811</v>
      </c>
      <c r="M760">
        <v>-19</v>
      </c>
      <c r="N760" s="66">
        <v>-6.7000000000000002E-3</v>
      </c>
      <c r="O760" s="36">
        <v>2830</v>
      </c>
      <c r="P760" s="66">
        <v>-6.7000000000000002E-3</v>
      </c>
      <c r="Q760" s="36">
        <v>2837</v>
      </c>
      <c r="R760" s="36">
        <v>2840.5</v>
      </c>
      <c r="S760" s="36">
        <v>2787.5</v>
      </c>
      <c r="T760" s="66">
        <v>-9.1000000000000004E-3</v>
      </c>
      <c r="U760" s="66">
        <v>3.8999999999999998E-3</v>
      </c>
      <c r="V760" s="66">
        <v>-1.03E-2</v>
      </c>
      <c r="W760" s="66">
        <v>8.3999999999999995E-3</v>
      </c>
      <c r="X760" s="1">
        <v>18312400</v>
      </c>
      <c r="Y760" s="1">
        <v>51433621</v>
      </c>
      <c r="Z760" s="1">
        <v>44399709</v>
      </c>
      <c r="AA760" t="s">
        <v>435</v>
      </c>
      <c r="AB760" t="s">
        <v>617</v>
      </c>
      <c r="AC760">
        <v>11.09</v>
      </c>
      <c r="AD760">
        <v>0.91</v>
      </c>
      <c r="AE760">
        <v>3.56</v>
      </c>
      <c r="AF760" t="s">
        <v>230</v>
      </c>
      <c r="AG760" s="1">
        <v>995500</v>
      </c>
      <c r="AH760" s="36">
        <v>2811.5</v>
      </c>
      <c r="AI760" s="1">
        <v>2800</v>
      </c>
      <c r="AJ760" s="36">
        <v>2811</v>
      </c>
      <c r="AK760" s="1">
        <v>364400</v>
      </c>
      <c r="AL760" s="2">
        <v>0.63194444444444442</v>
      </c>
      <c r="AN760" t="s">
        <v>298</v>
      </c>
      <c r="AO760" t="s">
        <v>437</v>
      </c>
      <c r="AQ760" t="str">
        <f t="shared" si="11"/>
        <v/>
      </c>
    </row>
    <row r="761" spans="1:43">
      <c r="A761" s="8">
        <v>46091</v>
      </c>
      <c r="B761">
        <v>3848.94</v>
      </c>
      <c r="C761">
        <v>-1.21</v>
      </c>
      <c r="D761">
        <v>64260</v>
      </c>
      <c r="E761">
        <v>-1.74</v>
      </c>
      <c r="F761" s="7">
        <v>7213</v>
      </c>
      <c r="G761" t="s">
        <v>83</v>
      </c>
      <c r="H761">
        <v>0</v>
      </c>
      <c r="I761" t="s">
        <v>314</v>
      </c>
      <c r="J761" t="s">
        <v>289</v>
      </c>
      <c r="K761" t="s">
        <v>290</v>
      </c>
      <c r="L761">
        <v>567</v>
      </c>
      <c r="M761">
        <v>3</v>
      </c>
      <c r="N761" s="66">
        <v>5.3E-3</v>
      </c>
      <c r="O761">
        <v>564</v>
      </c>
      <c r="P761" s="66">
        <v>5.3E-3</v>
      </c>
      <c r="Q761">
        <v>560</v>
      </c>
      <c r="R761">
        <v>569</v>
      </c>
      <c r="S761">
        <v>560</v>
      </c>
      <c r="T761" s="66">
        <v>1.2500000000000001E-2</v>
      </c>
      <c r="U761" s="66">
        <v>0</v>
      </c>
      <c r="V761" s="66">
        <v>-3.5000000000000001E-3</v>
      </c>
      <c r="W761" s="66">
        <v>1.2500000000000001E-2</v>
      </c>
      <c r="X761" s="1">
        <v>20500</v>
      </c>
      <c r="Y761" s="1">
        <v>11557</v>
      </c>
      <c r="Z761" s="1">
        <v>9010</v>
      </c>
      <c r="AA761" t="s">
        <v>524</v>
      </c>
      <c r="AB761" t="s">
        <v>439</v>
      </c>
      <c r="AC761">
        <v>6.67</v>
      </c>
      <c r="AD761">
        <v>0.79</v>
      </c>
      <c r="AE761">
        <v>4.59</v>
      </c>
      <c r="AF761">
        <v>0.3</v>
      </c>
      <c r="AG761">
        <v>300</v>
      </c>
      <c r="AH761">
        <v>567</v>
      </c>
      <c r="AI761">
        <v>900</v>
      </c>
      <c r="AJ761">
        <v>565</v>
      </c>
      <c r="AK761">
        <v>200</v>
      </c>
      <c r="AL761" s="2">
        <v>0.63055555555555554</v>
      </c>
      <c r="AM761" s="3">
        <v>46153</v>
      </c>
      <c r="AN761" t="s">
        <v>298</v>
      </c>
      <c r="AO761" t="s">
        <v>437</v>
      </c>
      <c r="AQ761" t="str">
        <f t="shared" si="11"/>
        <v/>
      </c>
    </row>
    <row r="762" spans="1:43">
      <c r="A762" s="8">
        <v>46091</v>
      </c>
      <c r="B762">
        <v>3848.94</v>
      </c>
      <c r="C762">
        <v>-1.21</v>
      </c>
      <c r="D762">
        <v>64260</v>
      </c>
      <c r="E762">
        <v>-1.74</v>
      </c>
      <c r="F762" s="7">
        <v>7220</v>
      </c>
      <c r="G762" t="s">
        <v>84</v>
      </c>
      <c r="H762">
        <v>0</v>
      </c>
      <c r="I762" t="s">
        <v>288</v>
      </c>
      <c r="J762" t="s">
        <v>289</v>
      </c>
      <c r="K762" t="s">
        <v>295</v>
      </c>
      <c r="L762" s="36">
        <v>5390</v>
      </c>
      <c r="M762" s="36">
        <v>-1000</v>
      </c>
      <c r="N762" s="66">
        <v>-0.1565</v>
      </c>
      <c r="O762" s="36">
        <v>6390</v>
      </c>
      <c r="P762" s="66">
        <v>-0.15640000000000001</v>
      </c>
      <c r="Q762" s="36">
        <v>6190</v>
      </c>
      <c r="R762" s="36">
        <v>6210</v>
      </c>
      <c r="S762" s="36">
        <v>5390</v>
      </c>
      <c r="T762" s="66">
        <v>-0.12920000000000001</v>
      </c>
      <c r="U762" s="66">
        <v>-9.0999999999999998E-2</v>
      </c>
      <c r="V762" s="66">
        <v>-0.13200000000000001</v>
      </c>
      <c r="W762" s="66">
        <v>0</v>
      </c>
      <c r="X762" s="1">
        <v>4116900</v>
      </c>
      <c r="Y762" s="1">
        <v>23877258</v>
      </c>
      <c r="Z762" s="1">
        <v>353486</v>
      </c>
      <c r="AA762" t="s">
        <v>563</v>
      </c>
      <c r="AB762" t="s">
        <v>441</v>
      </c>
      <c r="AC762">
        <v>54.33</v>
      </c>
      <c r="AD762">
        <v>2.89</v>
      </c>
      <c r="AE762">
        <v>0.74</v>
      </c>
      <c r="AF762" t="s">
        <v>230</v>
      </c>
      <c r="AG762">
        <v>0</v>
      </c>
      <c r="AH762" s="36">
        <v>5390</v>
      </c>
      <c r="AI762" s="1">
        <v>809900</v>
      </c>
      <c r="AJ762" s="36">
        <v>5390</v>
      </c>
      <c r="AK762" s="1">
        <v>304800</v>
      </c>
      <c r="AL762" s="2">
        <v>0.56736111111111109</v>
      </c>
      <c r="AM762" s="3">
        <v>46154</v>
      </c>
      <c r="AN762" t="s">
        <v>298</v>
      </c>
      <c r="AO762" t="s">
        <v>437</v>
      </c>
      <c r="AQ762" t="str">
        <f t="shared" si="11"/>
        <v/>
      </c>
    </row>
    <row r="763" spans="1:43">
      <c r="A763" s="8">
        <v>46091</v>
      </c>
      <c r="B763">
        <v>3848.94</v>
      </c>
      <c r="C763">
        <v>-1.21</v>
      </c>
      <c r="D763">
        <v>64260</v>
      </c>
      <c r="E763">
        <v>-1.74</v>
      </c>
      <c r="F763" s="7">
        <v>7269</v>
      </c>
      <c r="G763" t="s">
        <v>85</v>
      </c>
      <c r="H763">
        <v>0</v>
      </c>
      <c r="I763" t="s">
        <v>288</v>
      </c>
      <c r="J763" t="s">
        <v>289</v>
      </c>
      <c r="K763" t="s">
        <v>295</v>
      </c>
      <c r="L763" s="36">
        <v>1831.5</v>
      </c>
      <c r="M763">
        <v>-7</v>
      </c>
      <c r="N763" s="66">
        <v>-3.8E-3</v>
      </c>
      <c r="O763" s="36">
        <v>1838.5</v>
      </c>
      <c r="P763" s="66">
        <v>-3.8E-3</v>
      </c>
      <c r="Q763" s="36">
        <v>1846</v>
      </c>
      <c r="R763" s="36">
        <v>1848</v>
      </c>
      <c r="S763" s="36">
        <v>1816</v>
      </c>
      <c r="T763" s="66">
        <v>-7.7999999999999996E-3</v>
      </c>
      <c r="U763" s="66">
        <v>3.2000000000000002E-3</v>
      </c>
      <c r="V763" s="66">
        <v>-8.8999999999999999E-3</v>
      </c>
      <c r="W763" s="66">
        <v>8.5000000000000006E-3</v>
      </c>
      <c r="X763" s="1">
        <v>2681000</v>
      </c>
      <c r="Y763" s="1">
        <v>4905782</v>
      </c>
      <c r="Z763" s="1">
        <v>3598139</v>
      </c>
      <c r="AA763" t="s">
        <v>442</v>
      </c>
      <c r="AB763" t="s">
        <v>443</v>
      </c>
      <c r="AC763">
        <v>9.2899999999999991</v>
      </c>
      <c r="AD763">
        <v>1.04</v>
      </c>
      <c r="AE763">
        <v>2.78</v>
      </c>
      <c r="AF763" t="s">
        <v>230</v>
      </c>
      <c r="AG763" s="1">
        <v>3984000</v>
      </c>
      <c r="AH763" s="36">
        <v>1832</v>
      </c>
      <c r="AI763" s="1">
        <v>2000</v>
      </c>
      <c r="AJ763" s="36">
        <v>1831</v>
      </c>
      <c r="AK763" s="1">
        <v>1600</v>
      </c>
      <c r="AL763" s="2">
        <v>0.63194444444444442</v>
      </c>
      <c r="AM763" s="3">
        <v>46156</v>
      </c>
      <c r="AN763" t="s">
        <v>298</v>
      </c>
      <c r="AO763" t="s">
        <v>437</v>
      </c>
      <c r="AQ763" t="str">
        <f t="shared" si="11"/>
        <v/>
      </c>
    </row>
    <row r="764" spans="1:43">
      <c r="A764" s="8">
        <v>46091</v>
      </c>
      <c r="B764">
        <v>3848.94</v>
      </c>
      <c r="C764">
        <v>-1.21</v>
      </c>
      <c r="D764">
        <v>64260</v>
      </c>
      <c r="E764">
        <v>-1.74</v>
      </c>
      <c r="F764" s="7">
        <v>7272</v>
      </c>
      <c r="G764" t="s">
        <v>86</v>
      </c>
      <c r="H764">
        <v>0</v>
      </c>
      <c r="I764" t="s">
        <v>288</v>
      </c>
      <c r="J764" t="s">
        <v>289</v>
      </c>
      <c r="K764" t="s">
        <v>290</v>
      </c>
      <c r="L764" s="36">
        <v>1218</v>
      </c>
      <c r="M764">
        <v>-16.5</v>
      </c>
      <c r="N764" s="66">
        <v>-1.34E-2</v>
      </c>
      <c r="O764" s="36">
        <v>1234.5</v>
      </c>
      <c r="P764" s="66">
        <v>-1.3299999999999999E-2</v>
      </c>
      <c r="Q764" s="36">
        <v>1222</v>
      </c>
      <c r="R764" s="36">
        <v>1228</v>
      </c>
      <c r="S764" s="36">
        <v>1207.5</v>
      </c>
      <c r="T764" s="66">
        <v>-3.2000000000000002E-3</v>
      </c>
      <c r="U764" s="66">
        <v>4.4999999999999997E-3</v>
      </c>
      <c r="V764" s="66">
        <v>-8.0999999999999996E-3</v>
      </c>
      <c r="W764" s="66">
        <v>8.6E-3</v>
      </c>
      <c r="X764" s="1">
        <v>3379200</v>
      </c>
      <c r="Y764" s="1">
        <v>4110599</v>
      </c>
      <c r="Z764" s="1">
        <v>1240076</v>
      </c>
      <c r="AA764" t="s">
        <v>444</v>
      </c>
      <c r="AB764" t="s">
        <v>445</v>
      </c>
      <c r="AC764">
        <v>9.59</v>
      </c>
      <c r="AD764">
        <v>1.04</v>
      </c>
      <c r="AE764">
        <v>4.1100000000000003</v>
      </c>
      <c r="AF764" t="s">
        <v>230</v>
      </c>
      <c r="AG764" s="1">
        <v>560400</v>
      </c>
      <c r="AH764" s="36">
        <v>1218.5</v>
      </c>
      <c r="AI764" s="1">
        <v>4400</v>
      </c>
      <c r="AJ764" s="36">
        <v>1218</v>
      </c>
      <c r="AK764" s="1">
        <v>1000</v>
      </c>
      <c r="AL764" s="2">
        <v>0.63194444444444442</v>
      </c>
      <c r="AM764" s="3">
        <v>46157</v>
      </c>
      <c r="AN764" t="s">
        <v>293</v>
      </c>
      <c r="AO764" t="s">
        <v>437</v>
      </c>
      <c r="AQ764" t="str">
        <f t="shared" si="11"/>
        <v/>
      </c>
    </row>
    <row r="765" spans="1:43">
      <c r="A765" s="8">
        <v>46091</v>
      </c>
      <c r="B765">
        <v>3848.94</v>
      </c>
      <c r="C765">
        <v>-1.21</v>
      </c>
      <c r="D765">
        <v>64260</v>
      </c>
      <c r="E765">
        <v>-1.74</v>
      </c>
      <c r="F765" s="7">
        <v>7376</v>
      </c>
      <c r="G765" t="s">
        <v>87</v>
      </c>
      <c r="H765">
        <v>0</v>
      </c>
      <c r="I765" t="s">
        <v>347</v>
      </c>
      <c r="J765" t="s">
        <v>323</v>
      </c>
      <c r="K765" t="s">
        <v>290</v>
      </c>
      <c r="L765" s="36">
        <v>1030</v>
      </c>
      <c r="M765">
        <v>-54</v>
      </c>
      <c r="N765" s="66">
        <v>-4.9799999999999997E-2</v>
      </c>
      <c r="O765" s="36">
        <v>1084</v>
      </c>
      <c r="P765" s="66">
        <v>-4.9799999999999997E-2</v>
      </c>
      <c r="Q765" s="36">
        <v>1064</v>
      </c>
      <c r="R765" s="36">
        <v>1080</v>
      </c>
      <c r="S765" s="36">
        <v>1000</v>
      </c>
      <c r="T765" s="66">
        <v>-3.1899999999999998E-2</v>
      </c>
      <c r="U765" s="66">
        <v>2.4799999999999999E-2</v>
      </c>
      <c r="V765" s="66">
        <v>-4.6199999999999998E-2</v>
      </c>
      <c r="W765" s="66">
        <v>0.03</v>
      </c>
      <c r="X765" s="1">
        <v>26000</v>
      </c>
      <c r="Y765" s="1">
        <v>26420</v>
      </c>
      <c r="Z765" s="1">
        <v>4386</v>
      </c>
      <c r="AA765" t="s">
        <v>446</v>
      </c>
      <c r="AB765" t="s">
        <v>447</v>
      </c>
      <c r="AC765">
        <v>0</v>
      </c>
      <c r="AD765">
        <v>4.09</v>
      </c>
      <c r="AE765">
        <v>0</v>
      </c>
      <c r="AF765">
        <v>0.6</v>
      </c>
      <c r="AG765" s="1">
        <v>1000</v>
      </c>
      <c r="AH765" s="36">
        <v>1030</v>
      </c>
      <c r="AI765">
        <v>200</v>
      </c>
      <c r="AJ765" s="36">
        <v>1022</v>
      </c>
      <c r="AK765">
        <v>300</v>
      </c>
      <c r="AL765" s="2">
        <v>0.63124999999999998</v>
      </c>
      <c r="AM765" s="3">
        <v>46157</v>
      </c>
      <c r="AN765" t="s">
        <v>448</v>
      </c>
      <c r="AO765" t="s">
        <v>313</v>
      </c>
      <c r="AQ765" t="str">
        <f t="shared" si="11"/>
        <v/>
      </c>
    </row>
    <row r="766" spans="1:43">
      <c r="A766" s="8">
        <v>46091</v>
      </c>
      <c r="B766">
        <v>3848.94</v>
      </c>
      <c r="C766">
        <v>-1.21</v>
      </c>
      <c r="D766">
        <v>64260</v>
      </c>
      <c r="E766">
        <v>-1.74</v>
      </c>
      <c r="F766" s="7">
        <v>7525</v>
      </c>
      <c r="G766" t="s">
        <v>88</v>
      </c>
      <c r="H766">
        <v>0</v>
      </c>
      <c r="I766" t="s">
        <v>288</v>
      </c>
      <c r="J766" t="s">
        <v>289</v>
      </c>
      <c r="K766" t="s">
        <v>295</v>
      </c>
      <c r="L766" s="36">
        <v>3360</v>
      </c>
      <c r="M766">
        <v>-30</v>
      </c>
      <c r="N766" s="66">
        <v>-8.8000000000000005E-3</v>
      </c>
      <c r="O766" s="36">
        <v>3390</v>
      </c>
      <c r="P766" s="66">
        <v>-8.8000000000000005E-3</v>
      </c>
      <c r="Q766" s="36">
        <v>3380</v>
      </c>
      <c r="R766" s="36">
        <v>3400</v>
      </c>
      <c r="S766" s="36">
        <v>3350</v>
      </c>
      <c r="T766" s="66">
        <v>-5.8999999999999999E-3</v>
      </c>
      <c r="U766" s="66">
        <v>-4.4000000000000003E-3</v>
      </c>
      <c r="V766" s="66">
        <v>-1.17E-2</v>
      </c>
      <c r="W766" s="66">
        <v>2.8999999999999998E-3</v>
      </c>
      <c r="X766" s="1">
        <v>10800</v>
      </c>
      <c r="Y766" s="1">
        <v>36405</v>
      </c>
      <c r="Z766" s="1">
        <v>29030</v>
      </c>
      <c r="AA766" t="s">
        <v>449</v>
      </c>
      <c r="AB766" t="s">
        <v>450</v>
      </c>
      <c r="AC766">
        <v>9.07</v>
      </c>
      <c r="AD766">
        <v>0.94</v>
      </c>
      <c r="AE766">
        <v>4.82</v>
      </c>
      <c r="AF766" t="s">
        <v>230</v>
      </c>
      <c r="AG766" s="1">
        <v>6700</v>
      </c>
      <c r="AH766" s="36">
        <v>3375</v>
      </c>
      <c r="AI766">
        <v>300</v>
      </c>
      <c r="AJ766" s="36">
        <v>3360</v>
      </c>
      <c r="AK766">
        <v>200</v>
      </c>
      <c r="AL766" s="2">
        <v>0.6166666666666667</v>
      </c>
      <c r="AM766" s="3">
        <v>46157</v>
      </c>
      <c r="AN766" t="s">
        <v>298</v>
      </c>
      <c r="AO766" t="s">
        <v>322</v>
      </c>
      <c r="AQ766" t="str">
        <f t="shared" si="11"/>
        <v/>
      </c>
    </row>
    <row r="767" spans="1:43">
      <c r="A767" s="8">
        <v>46091</v>
      </c>
      <c r="B767">
        <v>3848.94</v>
      </c>
      <c r="C767">
        <v>-1.21</v>
      </c>
      <c r="D767">
        <v>64260</v>
      </c>
      <c r="E767">
        <v>-1.74</v>
      </c>
      <c r="F767" s="7">
        <v>7729</v>
      </c>
      <c r="G767" t="s">
        <v>89</v>
      </c>
      <c r="H767">
        <v>0</v>
      </c>
      <c r="I767" t="s">
        <v>288</v>
      </c>
      <c r="J767" t="s">
        <v>289</v>
      </c>
      <c r="K767" t="s">
        <v>290</v>
      </c>
      <c r="L767" s="36">
        <v>17150</v>
      </c>
      <c r="M767">
        <v>-370</v>
      </c>
      <c r="N767" s="66">
        <v>-2.1100000000000001E-2</v>
      </c>
      <c r="O767" s="36">
        <v>17520</v>
      </c>
      <c r="P767" s="66">
        <v>-2.1100000000000001E-2</v>
      </c>
      <c r="Q767" s="36">
        <v>17270</v>
      </c>
      <c r="R767" s="36">
        <v>18280</v>
      </c>
      <c r="S767" s="36">
        <v>16995</v>
      </c>
      <c r="T767" s="66">
        <v>-6.8999999999999999E-3</v>
      </c>
      <c r="U767" s="66">
        <v>-2.8000000000000001E-2</v>
      </c>
      <c r="V767" s="66">
        <v>-6.1800000000000001E-2</v>
      </c>
      <c r="W767" s="66">
        <v>9.1000000000000004E-3</v>
      </c>
      <c r="X767" s="1">
        <v>433900</v>
      </c>
      <c r="Y767" s="1">
        <v>7649945</v>
      </c>
      <c r="Z767" s="1">
        <v>725151</v>
      </c>
      <c r="AA767" t="s">
        <v>451</v>
      </c>
      <c r="AB767" t="s">
        <v>452</v>
      </c>
      <c r="AC767">
        <v>24.85</v>
      </c>
      <c r="AD767">
        <v>3.64</v>
      </c>
      <c r="AE767">
        <v>1.61</v>
      </c>
      <c r="AF767" t="s">
        <v>230</v>
      </c>
      <c r="AG767" s="1">
        <v>6800</v>
      </c>
      <c r="AH767" s="36">
        <v>17145</v>
      </c>
      <c r="AI767">
        <v>200</v>
      </c>
      <c r="AJ767" s="36">
        <v>17135</v>
      </c>
      <c r="AK767">
        <v>300</v>
      </c>
      <c r="AL767" s="2">
        <v>0.63194444444444442</v>
      </c>
      <c r="AM767" s="3">
        <v>46155</v>
      </c>
      <c r="AN767" t="s">
        <v>298</v>
      </c>
      <c r="AO767" t="s">
        <v>453</v>
      </c>
      <c r="AQ767" t="str">
        <f t="shared" si="11"/>
        <v/>
      </c>
    </row>
    <row r="768" spans="1:43">
      <c r="A768" s="8">
        <v>46091</v>
      </c>
      <c r="B768">
        <v>3848.94</v>
      </c>
      <c r="C768">
        <v>-1.21</v>
      </c>
      <c r="D768">
        <v>64260</v>
      </c>
      <c r="E768">
        <v>-1.74</v>
      </c>
      <c r="F768" s="7">
        <v>7921</v>
      </c>
      <c r="G768" t="s">
        <v>90</v>
      </c>
      <c r="H768">
        <v>0</v>
      </c>
      <c r="I768" t="s">
        <v>288</v>
      </c>
      <c r="J768" t="s">
        <v>289</v>
      </c>
      <c r="K768" t="s">
        <v>295</v>
      </c>
      <c r="L768" s="36">
        <v>3075</v>
      </c>
      <c r="M768">
        <v>121</v>
      </c>
      <c r="N768" s="66">
        <v>4.1000000000000002E-2</v>
      </c>
      <c r="O768" s="36">
        <v>2954</v>
      </c>
      <c r="P768" s="66">
        <v>4.0899999999999999E-2</v>
      </c>
      <c r="Q768" s="36">
        <v>2976</v>
      </c>
      <c r="R768" s="36">
        <v>3095</v>
      </c>
      <c r="S768" s="36">
        <v>2955</v>
      </c>
      <c r="T768" s="66">
        <v>3.32E-2</v>
      </c>
      <c r="U768" s="66">
        <v>9.7999999999999997E-3</v>
      </c>
      <c r="V768" s="66">
        <v>-6.4000000000000003E-3</v>
      </c>
      <c r="W768" s="66">
        <v>4.0599999999999997E-2</v>
      </c>
      <c r="X768" s="1">
        <v>46300</v>
      </c>
      <c r="Y768" s="1">
        <v>140897</v>
      </c>
      <c r="Z768" s="1">
        <v>40446</v>
      </c>
      <c r="AA768" t="s">
        <v>454</v>
      </c>
      <c r="AB768" t="s">
        <v>591</v>
      </c>
      <c r="AC768">
        <v>13.68</v>
      </c>
      <c r="AD768">
        <v>1.29</v>
      </c>
      <c r="AE768">
        <v>3.9</v>
      </c>
      <c r="AF768" t="s">
        <v>230</v>
      </c>
      <c r="AG768" s="1">
        <v>12700</v>
      </c>
      <c r="AH768" s="36">
        <v>3080</v>
      </c>
      <c r="AI768">
        <v>200</v>
      </c>
      <c r="AJ768" s="36">
        <v>3070</v>
      </c>
      <c r="AK768">
        <v>500</v>
      </c>
      <c r="AL768" s="2">
        <v>0.63194444444444442</v>
      </c>
      <c r="AM768" s="3">
        <v>46211</v>
      </c>
      <c r="AN768" t="s">
        <v>326</v>
      </c>
      <c r="AO768" t="s">
        <v>456</v>
      </c>
      <c r="AQ768" t="str">
        <f t="shared" si="11"/>
        <v/>
      </c>
    </row>
    <row r="769" spans="1:43">
      <c r="A769" s="8">
        <v>46091</v>
      </c>
      <c r="B769">
        <v>3848.94</v>
      </c>
      <c r="C769">
        <v>-1.21</v>
      </c>
      <c r="D769">
        <v>64260</v>
      </c>
      <c r="E769">
        <v>-1.74</v>
      </c>
      <c r="F769" s="7">
        <v>8031</v>
      </c>
      <c r="G769" t="s">
        <v>91</v>
      </c>
      <c r="H769">
        <v>0</v>
      </c>
      <c r="I769" t="s">
        <v>288</v>
      </c>
      <c r="J769" t="s">
        <v>289</v>
      </c>
      <c r="K769" t="s">
        <v>290</v>
      </c>
      <c r="L769" s="36">
        <v>4846</v>
      </c>
      <c r="M769">
        <v>-85</v>
      </c>
      <c r="N769" s="66">
        <v>-1.72E-2</v>
      </c>
      <c r="O769" s="36">
        <v>4931</v>
      </c>
      <c r="P769" s="66">
        <v>-1.72E-2</v>
      </c>
      <c r="Q769" s="36">
        <v>4975</v>
      </c>
      <c r="R769" s="36">
        <v>4980</v>
      </c>
      <c r="S769" s="36">
        <v>4810</v>
      </c>
      <c r="T769" s="66">
        <v>-2.5899999999999999E-2</v>
      </c>
      <c r="U769" s="66">
        <v>2.3999999999999998E-3</v>
      </c>
      <c r="V769" s="66">
        <v>-2.69E-2</v>
      </c>
      <c r="W769" s="66">
        <v>7.4000000000000003E-3</v>
      </c>
      <c r="X769" s="1">
        <v>3439800</v>
      </c>
      <c r="Y769" s="1">
        <v>16721968</v>
      </c>
      <c r="Z769" s="1">
        <v>13882174</v>
      </c>
      <c r="AA769" t="s">
        <v>457</v>
      </c>
      <c r="AB769" t="s">
        <v>458</v>
      </c>
      <c r="AC769">
        <v>14.92</v>
      </c>
      <c r="AD769">
        <v>1.56</v>
      </c>
      <c r="AE769">
        <v>2.89</v>
      </c>
      <c r="AF769" t="s">
        <v>230</v>
      </c>
      <c r="AG769" s="1">
        <v>217300</v>
      </c>
      <c r="AH769" s="36">
        <v>4846</v>
      </c>
      <c r="AI769">
        <v>300</v>
      </c>
      <c r="AJ769" s="36">
        <v>4845</v>
      </c>
      <c r="AK769">
        <v>200</v>
      </c>
      <c r="AL769" s="2">
        <v>0.63194444444444442</v>
      </c>
      <c r="AN769" t="s">
        <v>298</v>
      </c>
      <c r="AO769" t="s">
        <v>322</v>
      </c>
      <c r="AQ769" t="str">
        <f t="shared" si="11"/>
        <v/>
      </c>
    </row>
    <row r="770" spans="1:43">
      <c r="A770" s="8">
        <v>46091</v>
      </c>
      <c r="B770">
        <v>3848.94</v>
      </c>
      <c r="C770">
        <v>-1.21</v>
      </c>
      <c r="D770">
        <v>64260</v>
      </c>
      <c r="E770">
        <v>-1.74</v>
      </c>
      <c r="F770" s="7">
        <v>8058</v>
      </c>
      <c r="G770" t="s">
        <v>92</v>
      </c>
      <c r="H770">
        <v>0</v>
      </c>
      <c r="I770" t="s">
        <v>288</v>
      </c>
      <c r="J770" t="s">
        <v>289</v>
      </c>
      <c r="K770" t="s">
        <v>295</v>
      </c>
      <c r="L770" s="36">
        <v>4606</v>
      </c>
      <c r="M770">
        <v>-199</v>
      </c>
      <c r="N770" s="66">
        <v>-4.1399999999999999E-2</v>
      </c>
      <c r="O770" s="36">
        <v>4805</v>
      </c>
      <c r="P770" s="66">
        <v>-4.1399999999999999E-2</v>
      </c>
      <c r="Q770" s="36">
        <v>4750</v>
      </c>
      <c r="R770" s="36">
        <v>4755</v>
      </c>
      <c r="S770" s="36">
        <v>4575</v>
      </c>
      <c r="T770" s="66">
        <v>-3.0300000000000001E-2</v>
      </c>
      <c r="U770" s="66">
        <v>-5.5999999999999999E-3</v>
      </c>
      <c r="V770" s="66">
        <v>-3.1300000000000001E-2</v>
      </c>
      <c r="W770" s="66">
        <v>6.7000000000000002E-3</v>
      </c>
      <c r="X770" s="1">
        <v>7463200</v>
      </c>
      <c r="Y770" s="1">
        <v>34680340</v>
      </c>
      <c r="Z770" s="1">
        <v>17090695</v>
      </c>
      <c r="AA770" t="s">
        <v>459</v>
      </c>
      <c r="AB770" t="s">
        <v>460</v>
      </c>
      <c r="AC770">
        <v>15.33</v>
      </c>
      <c r="AD770">
        <v>1.78</v>
      </c>
      <c r="AE770">
        <v>2.71</v>
      </c>
      <c r="AF770" t="s">
        <v>230</v>
      </c>
      <c r="AG770" s="1">
        <v>510500</v>
      </c>
      <c r="AH770" s="36">
        <v>4607</v>
      </c>
      <c r="AI770" s="1">
        <v>1700</v>
      </c>
      <c r="AJ770" s="36">
        <v>4606</v>
      </c>
      <c r="AK770">
        <v>900</v>
      </c>
      <c r="AL770" s="2">
        <v>0.63194444444444442</v>
      </c>
      <c r="AN770" t="s">
        <v>298</v>
      </c>
      <c r="AO770" t="s">
        <v>322</v>
      </c>
      <c r="AQ770" t="str">
        <f t="shared" si="11"/>
        <v/>
      </c>
    </row>
    <row r="771" spans="1:43">
      <c r="A771" s="8">
        <v>46091</v>
      </c>
      <c r="B771">
        <v>3848.94</v>
      </c>
      <c r="C771">
        <v>-1.21</v>
      </c>
      <c r="D771">
        <v>64260</v>
      </c>
      <c r="E771">
        <v>-1.74</v>
      </c>
      <c r="F771" s="7">
        <v>8233</v>
      </c>
      <c r="G771" t="s">
        <v>93</v>
      </c>
      <c r="H771">
        <v>0</v>
      </c>
      <c r="I771" t="s">
        <v>288</v>
      </c>
      <c r="J771" t="s">
        <v>289</v>
      </c>
      <c r="K771" t="s">
        <v>295</v>
      </c>
      <c r="L771" s="36">
        <v>2009</v>
      </c>
      <c r="M771">
        <v>17</v>
      </c>
      <c r="N771" s="66">
        <v>8.5000000000000006E-3</v>
      </c>
      <c r="O771" s="36">
        <v>1992</v>
      </c>
      <c r="P771" s="66">
        <v>8.5000000000000006E-3</v>
      </c>
      <c r="Q771" s="36">
        <v>2002.5</v>
      </c>
      <c r="R771" s="36">
        <v>2040</v>
      </c>
      <c r="S771" s="36">
        <v>1994</v>
      </c>
      <c r="T771" s="66">
        <v>3.2000000000000002E-3</v>
      </c>
      <c r="U771" s="66">
        <v>1.9E-3</v>
      </c>
      <c r="V771" s="66">
        <v>-1.5100000000000001E-2</v>
      </c>
      <c r="W771" s="66">
        <v>7.4999999999999997E-3</v>
      </c>
      <c r="X771" s="1">
        <v>853300</v>
      </c>
      <c r="Y771" s="1">
        <v>1714042</v>
      </c>
      <c r="Z771" s="1">
        <v>613164</v>
      </c>
      <c r="AA771" t="s">
        <v>461</v>
      </c>
      <c r="AB771" t="s">
        <v>462</v>
      </c>
      <c r="AC771">
        <v>15.48</v>
      </c>
      <c r="AD771">
        <v>1.3</v>
      </c>
      <c r="AE771">
        <v>1.99</v>
      </c>
      <c r="AF771" t="s">
        <v>230</v>
      </c>
      <c r="AG771">
        <v>0</v>
      </c>
      <c r="AH771" s="36">
        <v>2009.5</v>
      </c>
      <c r="AI771">
        <v>400</v>
      </c>
      <c r="AJ771" s="36">
        <v>2008.5</v>
      </c>
      <c r="AK771">
        <v>600</v>
      </c>
      <c r="AL771" s="2">
        <v>0.63194444444444442</v>
      </c>
      <c r="AM771" s="3">
        <v>46203</v>
      </c>
      <c r="AN771" t="s">
        <v>463</v>
      </c>
      <c r="AO771" t="s">
        <v>327</v>
      </c>
      <c r="AQ771" t="str">
        <f t="shared" ref="AQ771:AQ834" si="12">IF(AP771="","",ROUND((L771-AP771)/AP771,4))</f>
        <v/>
      </c>
    </row>
    <row r="772" spans="1:43">
      <c r="A772" s="8">
        <v>46091</v>
      </c>
      <c r="B772">
        <v>3848.94</v>
      </c>
      <c r="C772">
        <v>-1.21</v>
      </c>
      <c r="D772">
        <v>64260</v>
      </c>
      <c r="E772">
        <v>-1.74</v>
      </c>
      <c r="F772" s="7">
        <v>8304</v>
      </c>
      <c r="G772" t="s">
        <v>94</v>
      </c>
      <c r="H772">
        <v>0</v>
      </c>
      <c r="I772" t="s">
        <v>288</v>
      </c>
      <c r="J772" t="s">
        <v>289</v>
      </c>
      <c r="K772" t="s">
        <v>290</v>
      </c>
      <c r="L772" s="36">
        <v>2752</v>
      </c>
      <c r="M772">
        <v>10</v>
      </c>
      <c r="N772" s="66">
        <v>3.5999999999999999E-3</v>
      </c>
      <c r="O772" s="36">
        <v>2742</v>
      </c>
      <c r="P772" s="66">
        <v>3.5999999999999999E-3</v>
      </c>
      <c r="Q772" s="36">
        <v>2765</v>
      </c>
      <c r="R772" s="36">
        <v>2787</v>
      </c>
      <c r="S772" s="36">
        <v>2730</v>
      </c>
      <c r="T772" s="66">
        <v>-4.7000000000000002E-3</v>
      </c>
      <c r="U772" s="66">
        <v>-6.3E-3</v>
      </c>
      <c r="V772" s="66">
        <v>-1.2500000000000001E-2</v>
      </c>
      <c r="W772" s="66">
        <v>8.0000000000000002E-3</v>
      </c>
      <c r="X772" s="1">
        <v>588300</v>
      </c>
      <c r="Y772" s="1">
        <v>1622559</v>
      </c>
      <c r="Z772" s="1">
        <v>384700</v>
      </c>
      <c r="AA772" t="s">
        <v>464</v>
      </c>
      <c r="AB772" t="s">
        <v>465</v>
      </c>
      <c r="AC772">
        <v>14.1</v>
      </c>
      <c r="AD772">
        <v>0.79</v>
      </c>
      <c r="AE772">
        <v>3.63</v>
      </c>
      <c r="AF772" t="s">
        <v>230</v>
      </c>
      <c r="AG772" s="1">
        <v>12600</v>
      </c>
      <c r="AH772" s="36">
        <v>2752</v>
      </c>
      <c r="AI772">
        <v>200</v>
      </c>
      <c r="AJ772" s="36">
        <v>2751</v>
      </c>
      <c r="AK772" s="1">
        <v>1600</v>
      </c>
      <c r="AL772" s="2">
        <v>0.63194444444444442</v>
      </c>
      <c r="AM772" s="3">
        <v>46156</v>
      </c>
      <c r="AN772" t="s">
        <v>298</v>
      </c>
      <c r="AO772" t="s">
        <v>434</v>
      </c>
      <c r="AQ772" t="str">
        <f t="shared" si="12"/>
        <v/>
      </c>
    </row>
    <row r="773" spans="1:43">
      <c r="A773" s="8">
        <v>46091</v>
      </c>
      <c r="B773">
        <v>3848.94</v>
      </c>
      <c r="C773">
        <v>-1.21</v>
      </c>
      <c r="D773">
        <v>64260</v>
      </c>
      <c r="E773">
        <v>-1.74</v>
      </c>
      <c r="F773" s="7">
        <v>8316</v>
      </c>
      <c r="G773" t="s">
        <v>95</v>
      </c>
      <c r="H773">
        <v>0</v>
      </c>
      <c r="I773" t="s">
        <v>288</v>
      </c>
      <c r="J773" t="s">
        <v>289</v>
      </c>
      <c r="K773" t="s">
        <v>290</v>
      </c>
      <c r="L773" s="36">
        <v>6247</v>
      </c>
      <c r="M773">
        <v>65</v>
      </c>
      <c r="N773" s="66">
        <v>1.0500000000000001E-2</v>
      </c>
      <c r="O773" s="36">
        <v>6182</v>
      </c>
      <c r="P773" s="66">
        <v>1.0500000000000001E-2</v>
      </c>
      <c r="Q773" s="36">
        <v>6258</v>
      </c>
      <c r="R773" s="36">
        <v>6385</v>
      </c>
      <c r="S773" s="36">
        <v>6207</v>
      </c>
      <c r="T773" s="66">
        <v>-1.6999999999999999E-3</v>
      </c>
      <c r="U773" s="66">
        <v>-9.4999999999999998E-3</v>
      </c>
      <c r="V773" s="66">
        <v>-2.1600000000000001E-2</v>
      </c>
      <c r="W773" s="66">
        <v>6.4000000000000003E-3</v>
      </c>
      <c r="X773" s="1">
        <v>17895500</v>
      </c>
      <c r="Y773" s="1">
        <v>112666791</v>
      </c>
      <c r="Z773" s="1">
        <v>23910380</v>
      </c>
      <c r="AA773" t="s">
        <v>618</v>
      </c>
      <c r="AB773" t="s">
        <v>467</v>
      </c>
      <c r="AC773">
        <v>13.87</v>
      </c>
      <c r="AD773">
        <v>1.51</v>
      </c>
      <c r="AE773">
        <v>2.88</v>
      </c>
      <c r="AF773" t="s">
        <v>230</v>
      </c>
      <c r="AG773" s="1">
        <v>675400</v>
      </c>
      <c r="AH773" s="36">
        <v>6247</v>
      </c>
      <c r="AI773" s="1">
        <v>3600</v>
      </c>
      <c r="AJ773" s="36">
        <v>6245</v>
      </c>
      <c r="AK773" s="1">
        <v>2200</v>
      </c>
      <c r="AL773" s="2">
        <v>0.63194444444444442</v>
      </c>
      <c r="AM773" s="3">
        <v>46155</v>
      </c>
      <c r="AN773" t="s">
        <v>298</v>
      </c>
      <c r="AO773" t="s">
        <v>434</v>
      </c>
      <c r="AQ773" t="str">
        <f t="shared" si="12"/>
        <v/>
      </c>
    </row>
    <row r="774" spans="1:43">
      <c r="A774" s="8">
        <v>46091</v>
      </c>
      <c r="B774">
        <v>3848.94</v>
      </c>
      <c r="C774">
        <v>-1.21</v>
      </c>
      <c r="D774">
        <v>64260</v>
      </c>
      <c r="E774">
        <v>-1.74</v>
      </c>
      <c r="F774" s="7">
        <v>8331</v>
      </c>
      <c r="G774" t="s">
        <v>96</v>
      </c>
      <c r="H774">
        <v>0</v>
      </c>
      <c r="I774" t="s">
        <v>288</v>
      </c>
      <c r="J774" t="s">
        <v>289</v>
      </c>
      <c r="K774" t="s">
        <v>295</v>
      </c>
      <c r="L774" s="36">
        <v>2430.5</v>
      </c>
      <c r="M774">
        <v>-8.5</v>
      </c>
      <c r="N774" s="66">
        <v>-3.5000000000000001E-3</v>
      </c>
      <c r="O774" s="36">
        <v>2439</v>
      </c>
      <c r="P774" s="66">
        <v>-3.3999999999999998E-3</v>
      </c>
      <c r="Q774" s="36">
        <v>2462.5</v>
      </c>
      <c r="R774" s="36">
        <v>2519</v>
      </c>
      <c r="S774" s="36">
        <v>2427</v>
      </c>
      <c r="T774" s="66">
        <v>-1.29E-2</v>
      </c>
      <c r="U774" s="66">
        <v>-1.23E-2</v>
      </c>
      <c r="V774" s="66">
        <v>-3.5099999999999999E-2</v>
      </c>
      <c r="W774" s="66">
        <v>1.4E-3</v>
      </c>
      <c r="X774" s="1">
        <v>2468900</v>
      </c>
      <c r="Y774" s="1">
        <v>6091643</v>
      </c>
      <c r="Z774" s="1">
        <v>1884904</v>
      </c>
      <c r="AA774" t="s">
        <v>619</v>
      </c>
      <c r="AB774" t="s">
        <v>469</v>
      </c>
      <c r="AC774">
        <v>15.78</v>
      </c>
      <c r="AD774">
        <v>1.34</v>
      </c>
      <c r="AE774">
        <v>2.63</v>
      </c>
      <c r="AF774" t="s">
        <v>230</v>
      </c>
      <c r="AG774" s="1">
        <v>48000</v>
      </c>
      <c r="AH774" s="36">
        <v>2431</v>
      </c>
      <c r="AI774" s="1">
        <v>1000</v>
      </c>
      <c r="AJ774" s="36">
        <v>2429.5</v>
      </c>
      <c r="AK774" s="1">
        <v>1200</v>
      </c>
      <c r="AL774" s="2">
        <v>0.63194444444444442</v>
      </c>
      <c r="AM774" s="3">
        <v>46157</v>
      </c>
      <c r="AN774" t="s">
        <v>298</v>
      </c>
      <c r="AO774" t="s">
        <v>434</v>
      </c>
      <c r="AQ774" t="str">
        <f t="shared" si="12"/>
        <v/>
      </c>
    </row>
    <row r="775" spans="1:43">
      <c r="A775" s="8">
        <v>46091</v>
      </c>
      <c r="B775">
        <v>3848.94</v>
      </c>
      <c r="C775">
        <v>-1.21</v>
      </c>
      <c r="D775">
        <v>64260</v>
      </c>
      <c r="E775">
        <v>-1.74</v>
      </c>
      <c r="F775" s="7">
        <v>8424</v>
      </c>
      <c r="G775" t="s">
        <v>97</v>
      </c>
      <c r="H775">
        <v>0</v>
      </c>
      <c r="I775" t="s">
        <v>288</v>
      </c>
      <c r="J775" t="s">
        <v>289</v>
      </c>
      <c r="K775" t="s">
        <v>295</v>
      </c>
      <c r="L775" s="36">
        <v>4320</v>
      </c>
      <c r="M775">
        <v>102</v>
      </c>
      <c r="N775" s="66">
        <v>2.4199999999999999E-2</v>
      </c>
      <c r="O775" s="36">
        <v>4218</v>
      </c>
      <c r="P775" s="66">
        <v>2.41E-2</v>
      </c>
      <c r="Q775" s="36">
        <v>4272</v>
      </c>
      <c r="R775" s="36">
        <v>4338</v>
      </c>
      <c r="S775" s="36">
        <v>4253</v>
      </c>
      <c r="T775" s="66">
        <v>1.12E-2</v>
      </c>
      <c r="U775" s="66">
        <v>-4.0000000000000002E-4</v>
      </c>
      <c r="V775" s="66">
        <v>-4.1000000000000003E-3</v>
      </c>
      <c r="W775" s="66">
        <v>1.5699999999999999E-2</v>
      </c>
      <c r="X775" s="1">
        <v>124500</v>
      </c>
      <c r="Y775" s="1">
        <v>536316</v>
      </c>
      <c r="Z775" s="1">
        <v>392530</v>
      </c>
      <c r="AA775" t="s">
        <v>470</v>
      </c>
      <c r="AB775" t="s">
        <v>592</v>
      </c>
      <c r="AC775">
        <v>8.11</v>
      </c>
      <c r="AD775">
        <v>0.77</v>
      </c>
      <c r="AE775">
        <v>3.98</v>
      </c>
      <c r="AF775" t="s">
        <v>230</v>
      </c>
      <c r="AG775" s="1">
        <v>26300</v>
      </c>
      <c r="AH775" s="36">
        <v>4319</v>
      </c>
      <c r="AI775">
        <v>200</v>
      </c>
      <c r="AJ775" s="36">
        <v>4317</v>
      </c>
      <c r="AK775">
        <v>200</v>
      </c>
      <c r="AL775" s="2">
        <v>0.63124999999999998</v>
      </c>
      <c r="AM775" s="3">
        <v>46154</v>
      </c>
      <c r="AN775" t="s">
        <v>298</v>
      </c>
      <c r="AO775" t="s">
        <v>472</v>
      </c>
      <c r="AQ775" t="str">
        <f t="shared" si="12"/>
        <v/>
      </c>
    </row>
    <row r="776" spans="1:43">
      <c r="A776" s="8">
        <v>46091</v>
      </c>
      <c r="B776">
        <v>3848.94</v>
      </c>
      <c r="C776">
        <v>-1.21</v>
      </c>
      <c r="D776">
        <v>64260</v>
      </c>
      <c r="E776">
        <v>-1.74</v>
      </c>
      <c r="F776" s="7">
        <v>8425</v>
      </c>
      <c r="G776" t="s">
        <v>98</v>
      </c>
      <c r="H776">
        <v>0</v>
      </c>
      <c r="I776" t="s">
        <v>288</v>
      </c>
      <c r="J776" t="s">
        <v>289</v>
      </c>
      <c r="K776" t="s">
        <v>295</v>
      </c>
      <c r="L776" s="36">
        <v>1276</v>
      </c>
      <c r="M776">
        <v>15</v>
      </c>
      <c r="N776" s="66">
        <v>1.1900000000000001E-2</v>
      </c>
      <c r="O776" s="36">
        <v>1261</v>
      </c>
      <c r="P776" s="66">
        <v>1.18E-2</v>
      </c>
      <c r="Q776" s="36">
        <v>1269</v>
      </c>
      <c r="R776" s="36">
        <v>1281</v>
      </c>
      <c r="S776" s="36">
        <v>1262</v>
      </c>
      <c r="T776" s="66">
        <v>5.4999999999999997E-3</v>
      </c>
      <c r="U776" s="66">
        <v>4.7000000000000002E-3</v>
      </c>
      <c r="V776" s="66">
        <v>-3.8999999999999998E-3</v>
      </c>
      <c r="W776" s="66">
        <v>1.0999999999999999E-2</v>
      </c>
      <c r="X776" s="1">
        <v>470200</v>
      </c>
      <c r="Y776" s="1">
        <v>598758</v>
      </c>
      <c r="Z776" s="1">
        <v>360682</v>
      </c>
      <c r="AA776" t="s">
        <v>473</v>
      </c>
      <c r="AB776" t="s">
        <v>607</v>
      </c>
      <c r="AC776">
        <v>7.65</v>
      </c>
      <c r="AD776">
        <v>0.83</v>
      </c>
      <c r="AE776">
        <v>4.08</v>
      </c>
      <c r="AF776" t="s">
        <v>230</v>
      </c>
      <c r="AG776" s="1">
        <v>180800</v>
      </c>
      <c r="AH776" s="36">
        <v>1276</v>
      </c>
      <c r="AI776" s="1">
        <v>1700</v>
      </c>
      <c r="AJ776" s="36">
        <v>1275</v>
      </c>
      <c r="AK776" s="1">
        <v>3500</v>
      </c>
      <c r="AL776" s="2">
        <v>0.63194444444444442</v>
      </c>
      <c r="AM776" s="3">
        <v>46156</v>
      </c>
      <c r="AN776" t="s">
        <v>298</v>
      </c>
      <c r="AO776" t="s">
        <v>472</v>
      </c>
      <c r="AQ776" t="str">
        <f t="shared" si="12"/>
        <v/>
      </c>
    </row>
    <row r="777" spans="1:43">
      <c r="A777" s="8">
        <v>46091</v>
      </c>
      <c r="B777">
        <v>3848.94</v>
      </c>
      <c r="C777">
        <v>-1.21</v>
      </c>
      <c r="D777">
        <v>64260</v>
      </c>
      <c r="E777">
        <v>-1.74</v>
      </c>
      <c r="F777" s="7">
        <v>8591</v>
      </c>
      <c r="G777" t="s">
        <v>99</v>
      </c>
      <c r="H777">
        <v>0</v>
      </c>
      <c r="I777" t="s">
        <v>288</v>
      </c>
      <c r="J777" t="s">
        <v>289</v>
      </c>
      <c r="K777" t="s">
        <v>295</v>
      </c>
      <c r="L777" s="36">
        <v>6160</v>
      </c>
      <c r="M777">
        <v>-83</v>
      </c>
      <c r="N777" s="66">
        <v>-1.3299999999999999E-2</v>
      </c>
      <c r="O777" s="36">
        <v>6243</v>
      </c>
      <c r="P777" s="66">
        <v>-1.32E-2</v>
      </c>
      <c r="Q777" s="36">
        <v>6300</v>
      </c>
      <c r="R777" s="36">
        <v>6335</v>
      </c>
      <c r="S777" s="36">
        <v>6145</v>
      </c>
      <c r="T777" s="66">
        <v>-2.2200000000000001E-2</v>
      </c>
      <c r="U777" s="66">
        <v>-1.29E-2</v>
      </c>
      <c r="V777" s="66">
        <v>-2.76E-2</v>
      </c>
      <c r="W777" s="66">
        <v>2.3999999999999998E-3</v>
      </c>
      <c r="X777" s="1">
        <v>1937900</v>
      </c>
      <c r="Y777" s="1">
        <v>12102927</v>
      </c>
      <c r="Z777" s="1">
        <v>6924496</v>
      </c>
      <c r="AA777" t="s">
        <v>475</v>
      </c>
      <c r="AB777" t="s">
        <v>476</v>
      </c>
      <c r="AC777">
        <v>12.78</v>
      </c>
      <c r="AD777">
        <v>1.5</v>
      </c>
      <c r="AE777">
        <v>3.04</v>
      </c>
      <c r="AF777" t="s">
        <v>230</v>
      </c>
      <c r="AG777" s="1">
        <v>243200</v>
      </c>
      <c r="AH777" s="36">
        <v>6160</v>
      </c>
      <c r="AI777">
        <v>700</v>
      </c>
      <c r="AJ777" s="36">
        <v>6158</v>
      </c>
      <c r="AK777">
        <v>400</v>
      </c>
      <c r="AL777" s="2">
        <v>0.63194444444444442</v>
      </c>
      <c r="AM777" s="3">
        <v>46153</v>
      </c>
      <c r="AN777" t="s">
        <v>298</v>
      </c>
      <c r="AO777" t="s">
        <v>472</v>
      </c>
      <c r="AQ777" t="str">
        <f t="shared" si="12"/>
        <v/>
      </c>
    </row>
    <row r="778" spans="1:43">
      <c r="A778" s="8">
        <v>46091</v>
      </c>
      <c r="B778">
        <v>3848.94</v>
      </c>
      <c r="C778">
        <v>-1.21</v>
      </c>
      <c r="D778">
        <v>64260</v>
      </c>
      <c r="E778">
        <v>-1.74</v>
      </c>
      <c r="F778" s="7">
        <v>8593</v>
      </c>
      <c r="G778" t="s">
        <v>100</v>
      </c>
      <c r="H778">
        <v>0</v>
      </c>
      <c r="I778" t="s">
        <v>288</v>
      </c>
      <c r="J778" t="s">
        <v>289</v>
      </c>
      <c r="K778" t="s">
        <v>290</v>
      </c>
      <c r="L778" s="36">
        <v>1323.5</v>
      </c>
      <c r="M778">
        <v>18.5</v>
      </c>
      <c r="N778" s="66">
        <v>1.4200000000000001E-2</v>
      </c>
      <c r="O778" s="36">
        <v>1305</v>
      </c>
      <c r="P778" s="66">
        <v>1.41E-2</v>
      </c>
      <c r="Q778" s="36">
        <v>1321</v>
      </c>
      <c r="R778" s="36">
        <v>1335</v>
      </c>
      <c r="S778" s="36">
        <v>1313.5</v>
      </c>
      <c r="T778" s="66">
        <v>1.8E-3</v>
      </c>
      <c r="U778" s="66">
        <v>3.0000000000000001E-3</v>
      </c>
      <c r="V778" s="66">
        <v>-8.6E-3</v>
      </c>
      <c r="W778" s="66">
        <v>7.6E-3</v>
      </c>
      <c r="X778" s="1">
        <v>4308800</v>
      </c>
      <c r="Y778" s="1">
        <v>5694400</v>
      </c>
      <c r="Z778" s="1">
        <v>1941458</v>
      </c>
      <c r="AA778" t="s">
        <v>477</v>
      </c>
      <c r="AB778" t="s">
        <v>594</v>
      </c>
      <c r="AC778">
        <v>11.88</v>
      </c>
      <c r="AD778">
        <v>0.95</v>
      </c>
      <c r="AE778">
        <v>3.85</v>
      </c>
      <c r="AF778" t="s">
        <v>230</v>
      </c>
      <c r="AG778" s="1">
        <v>954500</v>
      </c>
      <c r="AH778" s="36">
        <v>1323.5</v>
      </c>
      <c r="AI778" s="1">
        <v>11900</v>
      </c>
      <c r="AJ778" s="36">
        <v>1323</v>
      </c>
      <c r="AK778" s="1">
        <v>11500</v>
      </c>
      <c r="AL778" s="2">
        <v>0.63194444444444442</v>
      </c>
      <c r="AM778" s="3">
        <v>46157</v>
      </c>
      <c r="AN778" t="s">
        <v>298</v>
      </c>
      <c r="AO778" t="s">
        <v>472</v>
      </c>
      <c r="AQ778" t="str">
        <f t="shared" si="12"/>
        <v/>
      </c>
    </row>
    <row r="779" spans="1:43">
      <c r="A779" s="8">
        <v>46091</v>
      </c>
      <c r="B779">
        <v>3848.94</v>
      </c>
      <c r="C779">
        <v>-1.21</v>
      </c>
      <c r="D779">
        <v>64260</v>
      </c>
      <c r="E779">
        <v>-1.74</v>
      </c>
      <c r="F779" s="7">
        <v>8604</v>
      </c>
      <c r="G779" t="s">
        <v>101</v>
      </c>
      <c r="H779">
        <v>0</v>
      </c>
      <c r="I779" t="s">
        <v>288</v>
      </c>
      <c r="J779" t="s">
        <v>289</v>
      </c>
      <c r="K779" t="s">
        <v>290</v>
      </c>
      <c r="L779" s="36">
        <v>1380</v>
      </c>
      <c r="M779">
        <v>-19</v>
      </c>
      <c r="N779" s="66">
        <v>-1.3599999999999999E-2</v>
      </c>
      <c r="O779" s="36">
        <v>1399</v>
      </c>
      <c r="P779" s="66">
        <v>-1.35E-2</v>
      </c>
      <c r="Q779" s="36">
        <v>1414</v>
      </c>
      <c r="R779" s="36">
        <v>1419</v>
      </c>
      <c r="S779" s="36">
        <v>1377</v>
      </c>
      <c r="T779" s="66">
        <v>-2.4E-2</v>
      </c>
      <c r="U779" s="66">
        <v>-9.2999999999999992E-3</v>
      </c>
      <c r="V779" s="66">
        <v>-2.7400000000000001E-2</v>
      </c>
      <c r="W779" s="66">
        <v>2.0999999999999999E-3</v>
      </c>
      <c r="X779" s="1">
        <v>5417900</v>
      </c>
      <c r="Y779" s="1">
        <v>7564535</v>
      </c>
      <c r="Z779" s="1">
        <v>4262216</v>
      </c>
      <c r="AA779" t="s">
        <v>479</v>
      </c>
      <c r="AB779" t="s">
        <v>480</v>
      </c>
      <c r="AC779">
        <v>10.73</v>
      </c>
      <c r="AD779">
        <v>1.07</v>
      </c>
      <c r="AE779">
        <v>3.77</v>
      </c>
      <c r="AF779" t="s">
        <v>230</v>
      </c>
      <c r="AG779" s="1">
        <v>679600</v>
      </c>
      <c r="AH779" s="36">
        <v>1380</v>
      </c>
      <c r="AI779" s="1">
        <v>2700</v>
      </c>
      <c r="AJ779" s="36">
        <v>1379.5</v>
      </c>
      <c r="AK779" s="1">
        <v>1600</v>
      </c>
      <c r="AL779" s="2">
        <v>0.63194444444444442</v>
      </c>
      <c r="AN779" t="s">
        <v>298</v>
      </c>
      <c r="AO779" t="s">
        <v>481</v>
      </c>
      <c r="AQ779" t="str">
        <f t="shared" si="12"/>
        <v/>
      </c>
    </row>
    <row r="780" spans="1:43">
      <c r="A780" s="8">
        <v>46091</v>
      </c>
      <c r="B780">
        <v>3848.94</v>
      </c>
      <c r="C780">
        <v>-1.21</v>
      </c>
      <c r="D780">
        <v>64260</v>
      </c>
      <c r="E780">
        <v>-1.74</v>
      </c>
      <c r="F780" s="7">
        <v>8697</v>
      </c>
      <c r="G780" t="s">
        <v>102</v>
      </c>
      <c r="H780">
        <v>0</v>
      </c>
      <c r="I780" t="s">
        <v>288</v>
      </c>
      <c r="J780" t="s">
        <v>289</v>
      </c>
      <c r="K780" t="s">
        <v>295</v>
      </c>
      <c r="L780" s="36">
        <v>2069</v>
      </c>
      <c r="M780">
        <v>-6</v>
      </c>
      <c r="N780" s="66">
        <v>-2.8999999999999998E-3</v>
      </c>
      <c r="O780" s="36">
        <v>2075</v>
      </c>
      <c r="P780" s="66">
        <v>-2.8E-3</v>
      </c>
      <c r="Q780" s="36">
        <v>2075</v>
      </c>
      <c r="R780" s="36">
        <v>2115.5</v>
      </c>
      <c r="S780" s="36">
        <v>2062</v>
      </c>
      <c r="T780" s="66">
        <v>-2.8E-3</v>
      </c>
      <c r="U780" s="66">
        <v>-2.5999999999999999E-3</v>
      </c>
      <c r="V780" s="66">
        <v>-2.1899999999999999E-2</v>
      </c>
      <c r="W780" s="66">
        <v>3.3E-3</v>
      </c>
      <c r="X780" s="1">
        <v>2072800</v>
      </c>
      <c r="Y780" s="1">
        <v>4312674</v>
      </c>
      <c r="Z780" s="1">
        <v>2134763</v>
      </c>
      <c r="AA780" t="s">
        <v>482</v>
      </c>
      <c r="AB780" t="s">
        <v>483</v>
      </c>
      <c r="AC780">
        <v>26.25</v>
      </c>
      <c r="AD780">
        <v>6.16</v>
      </c>
      <c r="AE780">
        <v>3.04</v>
      </c>
      <c r="AF780" t="s">
        <v>230</v>
      </c>
      <c r="AG780" s="1">
        <v>89100</v>
      </c>
      <c r="AH780" s="36">
        <v>2069.5</v>
      </c>
      <c r="AI780">
        <v>800</v>
      </c>
      <c r="AJ780" s="36">
        <v>2069</v>
      </c>
      <c r="AK780" s="1">
        <v>1100</v>
      </c>
      <c r="AL780" s="2">
        <v>0.63194444444444442</v>
      </c>
      <c r="AN780" t="s">
        <v>298</v>
      </c>
      <c r="AO780" t="s">
        <v>472</v>
      </c>
      <c r="AQ780" t="str">
        <f t="shared" si="12"/>
        <v/>
      </c>
    </row>
    <row r="781" spans="1:43">
      <c r="A781" s="8">
        <v>46091</v>
      </c>
      <c r="B781">
        <v>3848.94</v>
      </c>
      <c r="C781">
        <v>-1.21</v>
      </c>
      <c r="D781">
        <v>64260</v>
      </c>
      <c r="E781">
        <v>-1.74</v>
      </c>
      <c r="F781" s="7">
        <v>8830</v>
      </c>
      <c r="G781" t="s">
        <v>103</v>
      </c>
      <c r="H781">
        <v>0</v>
      </c>
      <c r="I781" t="s">
        <v>288</v>
      </c>
      <c r="J781" t="s">
        <v>289</v>
      </c>
      <c r="K781" t="s">
        <v>295</v>
      </c>
      <c r="L781" s="36">
        <v>3477</v>
      </c>
      <c r="M781">
        <v>51</v>
      </c>
      <c r="N781" s="66">
        <v>1.49E-2</v>
      </c>
      <c r="O781" s="36">
        <v>3426</v>
      </c>
      <c r="P781" s="66">
        <v>1.4800000000000001E-2</v>
      </c>
      <c r="Q781" s="36">
        <v>3459</v>
      </c>
      <c r="R781" s="36">
        <v>3514</v>
      </c>
      <c r="S781" s="36">
        <v>3397</v>
      </c>
      <c r="T781" s="66">
        <v>5.1999999999999998E-3</v>
      </c>
      <c r="U781" s="66">
        <v>1.3100000000000001E-2</v>
      </c>
      <c r="V781" s="66">
        <v>-1.0500000000000001E-2</v>
      </c>
      <c r="W781" s="66">
        <v>2.35E-2</v>
      </c>
      <c r="X781" s="1">
        <v>2987300</v>
      </c>
      <c r="Y781" s="1">
        <v>10290652</v>
      </c>
      <c r="Z781" s="1">
        <v>3254472</v>
      </c>
      <c r="AA781" t="s">
        <v>484</v>
      </c>
      <c r="AB781" t="s">
        <v>620</v>
      </c>
      <c r="AC781">
        <v>14.4</v>
      </c>
      <c r="AD781">
        <v>1.29</v>
      </c>
      <c r="AE781">
        <v>1.5</v>
      </c>
      <c r="AF781" t="s">
        <v>230</v>
      </c>
      <c r="AG781" s="1">
        <v>62900</v>
      </c>
      <c r="AH781" s="36">
        <v>3477</v>
      </c>
      <c r="AI781">
        <v>800</v>
      </c>
      <c r="AJ781" s="36">
        <v>3476</v>
      </c>
      <c r="AK781">
        <v>700</v>
      </c>
      <c r="AL781" s="2">
        <v>0.63194444444444442</v>
      </c>
      <c r="AM781" s="3">
        <v>46155</v>
      </c>
      <c r="AN781" t="s">
        <v>298</v>
      </c>
      <c r="AO781" t="s">
        <v>332</v>
      </c>
      <c r="AQ781" t="str">
        <f t="shared" si="12"/>
        <v/>
      </c>
    </row>
    <row r="782" spans="1:43">
      <c r="A782" s="8">
        <v>46091</v>
      </c>
      <c r="B782">
        <v>3848.94</v>
      </c>
      <c r="C782">
        <v>-1.21</v>
      </c>
      <c r="D782">
        <v>64260</v>
      </c>
      <c r="E782">
        <v>-1.74</v>
      </c>
      <c r="F782" s="7">
        <v>9020</v>
      </c>
      <c r="G782" t="s">
        <v>104</v>
      </c>
      <c r="H782">
        <v>0</v>
      </c>
      <c r="I782" t="s">
        <v>288</v>
      </c>
      <c r="J782" t="s">
        <v>289</v>
      </c>
      <c r="K782" t="s">
        <v>295</v>
      </c>
      <c r="L782" s="36">
        <v>3458</v>
      </c>
      <c r="M782">
        <v>75</v>
      </c>
      <c r="N782" s="66">
        <v>2.2200000000000001E-2</v>
      </c>
      <c r="O782" s="36">
        <v>3383</v>
      </c>
      <c r="P782" s="66">
        <v>2.2100000000000002E-2</v>
      </c>
      <c r="Q782" s="36">
        <v>3413</v>
      </c>
      <c r="R782" s="36">
        <v>3463</v>
      </c>
      <c r="S782" s="36">
        <v>3373</v>
      </c>
      <c r="T782" s="66">
        <v>1.3100000000000001E-2</v>
      </c>
      <c r="U782" s="66">
        <v>2.0299999999999999E-2</v>
      </c>
      <c r="V782" s="66">
        <v>-1.4E-3</v>
      </c>
      <c r="W782" s="66">
        <v>2.52E-2</v>
      </c>
      <c r="X782" s="1">
        <v>1837000</v>
      </c>
      <c r="Y782" s="1">
        <v>6272149</v>
      </c>
      <c r="Z782" s="1">
        <v>3922797</v>
      </c>
      <c r="AA782" t="s">
        <v>486</v>
      </c>
      <c r="AB782" t="s">
        <v>608</v>
      </c>
      <c r="AC782">
        <v>15.31</v>
      </c>
      <c r="AD782">
        <v>1.28</v>
      </c>
      <c r="AE782">
        <v>2.4300000000000002</v>
      </c>
      <c r="AF782" t="s">
        <v>230</v>
      </c>
      <c r="AG782" s="1">
        <v>82000</v>
      </c>
      <c r="AH782" s="36">
        <v>3458</v>
      </c>
      <c r="AI782">
        <v>300</v>
      </c>
      <c r="AJ782" s="36">
        <v>3457</v>
      </c>
      <c r="AK782" s="1">
        <v>1100</v>
      </c>
      <c r="AL782" s="2">
        <v>0.63194444444444442</v>
      </c>
      <c r="AN782" t="s">
        <v>298</v>
      </c>
      <c r="AO782" t="s">
        <v>488</v>
      </c>
      <c r="AQ782" t="str">
        <f t="shared" si="12"/>
        <v/>
      </c>
    </row>
    <row r="783" spans="1:43">
      <c r="A783" s="8">
        <v>46091</v>
      </c>
      <c r="B783">
        <v>3848.94</v>
      </c>
      <c r="C783">
        <v>-1.21</v>
      </c>
      <c r="D783">
        <v>64260</v>
      </c>
      <c r="E783">
        <v>-1.74</v>
      </c>
      <c r="F783" s="7">
        <v>9024</v>
      </c>
      <c r="G783" t="s">
        <v>105</v>
      </c>
      <c r="H783">
        <v>0</v>
      </c>
      <c r="I783" t="s">
        <v>288</v>
      </c>
      <c r="J783" t="s">
        <v>289</v>
      </c>
      <c r="K783" t="s">
        <v>295</v>
      </c>
      <c r="L783" s="36">
        <v>2843</v>
      </c>
      <c r="M783">
        <v>17.5</v>
      </c>
      <c r="N783" s="66">
        <v>6.1999999999999998E-3</v>
      </c>
      <c r="O783" s="36">
        <v>2825.5</v>
      </c>
      <c r="P783" s="66">
        <v>6.1000000000000004E-3</v>
      </c>
      <c r="Q783" s="36">
        <v>2850</v>
      </c>
      <c r="R783" s="36">
        <v>2904.5</v>
      </c>
      <c r="S783" s="36">
        <v>2778</v>
      </c>
      <c r="T783" s="66">
        <v>-2.3999999999999998E-3</v>
      </c>
      <c r="U783" s="66">
        <v>8.5000000000000006E-3</v>
      </c>
      <c r="V783" s="66">
        <v>-2.1100000000000001E-2</v>
      </c>
      <c r="W783" s="66">
        <v>2.3300000000000001E-2</v>
      </c>
      <c r="X783" s="1">
        <v>1717600</v>
      </c>
      <c r="Y783" s="1">
        <v>4866812</v>
      </c>
      <c r="Z783" s="1">
        <v>869319</v>
      </c>
      <c r="AA783" t="s">
        <v>489</v>
      </c>
      <c r="AB783" t="s">
        <v>609</v>
      </c>
      <c r="AC783">
        <v>26.77</v>
      </c>
      <c r="AD783">
        <v>1.27</v>
      </c>
      <c r="AE783">
        <v>1.48</v>
      </c>
      <c r="AF783" t="s">
        <v>230</v>
      </c>
      <c r="AG783" s="1">
        <v>90200</v>
      </c>
      <c r="AH783" s="36">
        <v>2843.5</v>
      </c>
      <c r="AI783">
        <v>100</v>
      </c>
      <c r="AJ783" s="36">
        <v>2842.5</v>
      </c>
      <c r="AK783">
        <v>200</v>
      </c>
      <c r="AL783" s="2">
        <v>0.63194444444444442</v>
      </c>
      <c r="AM783" s="3">
        <v>46156</v>
      </c>
      <c r="AN783" t="s">
        <v>298</v>
      </c>
      <c r="AO783" t="s">
        <v>488</v>
      </c>
      <c r="AQ783" t="str">
        <f t="shared" si="12"/>
        <v/>
      </c>
    </row>
    <row r="784" spans="1:43">
      <c r="A784" s="8">
        <v>46091</v>
      </c>
      <c r="B784">
        <v>3848.94</v>
      </c>
      <c r="C784">
        <v>-1.21</v>
      </c>
      <c r="D784">
        <v>64260</v>
      </c>
      <c r="E784">
        <v>-1.74</v>
      </c>
      <c r="F784" s="7">
        <v>9069</v>
      </c>
      <c r="G784" t="s">
        <v>106</v>
      </c>
      <c r="H784">
        <v>0</v>
      </c>
      <c r="I784" t="s">
        <v>288</v>
      </c>
      <c r="J784" t="s">
        <v>289</v>
      </c>
      <c r="K784" t="s">
        <v>295</v>
      </c>
      <c r="L784" s="36">
        <v>1948</v>
      </c>
      <c r="M784">
        <v>0.5</v>
      </c>
      <c r="N784" s="66">
        <v>2.9999999999999997E-4</v>
      </c>
      <c r="O784" s="36">
        <v>1947.5</v>
      </c>
      <c r="P784" s="66">
        <v>2.0000000000000001E-4</v>
      </c>
      <c r="Q784" s="36">
        <v>1948</v>
      </c>
      <c r="R784" s="36">
        <v>1965.5</v>
      </c>
      <c r="S784" s="36">
        <v>1940</v>
      </c>
      <c r="T784" s="66">
        <v>0</v>
      </c>
      <c r="U784" s="66">
        <v>6.9999999999999999E-4</v>
      </c>
      <c r="V784" s="66">
        <v>-8.8999999999999999E-3</v>
      </c>
      <c r="W784" s="66">
        <v>4.1000000000000003E-3</v>
      </c>
      <c r="X784" s="1">
        <v>160600</v>
      </c>
      <c r="Y784" s="1">
        <v>312915</v>
      </c>
      <c r="Z784" s="1">
        <v>342248</v>
      </c>
      <c r="AA784" t="s">
        <v>491</v>
      </c>
      <c r="AB784" t="s">
        <v>492</v>
      </c>
      <c r="AC784">
        <v>13.93</v>
      </c>
      <c r="AD784">
        <v>1.43</v>
      </c>
      <c r="AE784">
        <v>2.87</v>
      </c>
      <c r="AF784" t="s">
        <v>230</v>
      </c>
      <c r="AG784" s="1">
        <v>29100</v>
      </c>
      <c r="AH784" s="36">
        <v>1948.5</v>
      </c>
      <c r="AI784">
        <v>800</v>
      </c>
      <c r="AJ784" s="36">
        <v>1948</v>
      </c>
      <c r="AK784">
        <v>600</v>
      </c>
      <c r="AL784" s="2">
        <v>0.63194444444444442</v>
      </c>
      <c r="AM784" s="3">
        <v>46155</v>
      </c>
      <c r="AN784" t="s">
        <v>298</v>
      </c>
      <c r="AO784" t="s">
        <v>488</v>
      </c>
      <c r="AQ784" t="str">
        <f t="shared" si="12"/>
        <v/>
      </c>
    </row>
    <row r="785" spans="1:43">
      <c r="A785" s="8">
        <v>46091</v>
      </c>
      <c r="B785">
        <v>3848.94</v>
      </c>
      <c r="C785">
        <v>-1.21</v>
      </c>
      <c r="D785">
        <v>64260</v>
      </c>
      <c r="E785">
        <v>-1.74</v>
      </c>
      <c r="F785" s="7">
        <v>9227</v>
      </c>
      <c r="G785" t="s">
        <v>107</v>
      </c>
      <c r="H785">
        <v>0</v>
      </c>
      <c r="I785" t="s">
        <v>347</v>
      </c>
      <c r="J785" t="s">
        <v>289</v>
      </c>
      <c r="K785" t="s">
        <v>295</v>
      </c>
      <c r="L785">
        <v>866</v>
      </c>
      <c r="M785">
        <v>-61</v>
      </c>
      <c r="N785" s="66">
        <v>-6.5799999999999997E-2</v>
      </c>
      <c r="O785">
        <v>927</v>
      </c>
      <c r="P785" s="66">
        <v>-6.5799999999999997E-2</v>
      </c>
      <c r="Q785">
        <v>920</v>
      </c>
      <c r="R785">
        <v>920</v>
      </c>
      <c r="S785">
        <v>851</v>
      </c>
      <c r="T785" s="66">
        <v>-5.8599999999999999E-2</v>
      </c>
      <c r="U785" s="66">
        <v>-3.6700000000000003E-2</v>
      </c>
      <c r="V785" s="66">
        <v>-5.8599999999999999E-2</v>
      </c>
      <c r="W785" s="66">
        <v>1.7600000000000001E-2</v>
      </c>
      <c r="X785" s="1">
        <v>288000</v>
      </c>
      <c r="Y785" s="1">
        <v>253464</v>
      </c>
      <c r="Z785" s="1">
        <v>13773</v>
      </c>
      <c r="AA785" t="s">
        <v>493</v>
      </c>
      <c r="AB785" t="s">
        <v>494</v>
      </c>
      <c r="AC785">
        <v>0</v>
      </c>
      <c r="AD785">
        <v>28.49</v>
      </c>
      <c r="AE785">
        <v>0</v>
      </c>
      <c r="AF785">
        <v>2.9</v>
      </c>
      <c r="AG785" s="1">
        <v>2200</v>
      </c>
      <c r="AH785">
        <v>868</v>
      </c>
      <c r="AI785">
        <v>200</v>
      </c>
      <c r="AJ785">
        <v>865</v>
      </c>
      <c r="AK785">
        <v>300</v>
      </c>
      <c r="AL785" s="2">
        <v>0.63194444444444442</v>
      </c>
      <c r="AM785" s="3">
        <v>46154</v>
      </c>
      <c r="AN785" t="s">
        <v>350</v>
      </c>
      <c r="AO785" t="s">
        <v>313</v>
      </c>
      <c r="AQ785" t="str">
        <f t="shared" si="12"/>
        <v/>
      </c>
    </row>
    <row r="786" spans="1:43">
      <c r="A786" s="8">
        <v>46091</v>
      </c>
      <c r="B786">
        <v>3848.94</v>
      </c>
      <c r="C786">
        <v>-1.21</v>
      </c>
      <c r="D786">
        <v>64260</v>
      </c>
      <c r="E786">
        <v>-1.74</v>
      </c>
      <c r="F786" s="7">
        <v>9303</v>
      </c>
      <c r="G786" t="s">
        <v>108</v>
      </c>
      <c r="H786">
        <v>0</v>
      </c>
      <c r="I786" t="s">
        <v>288</v>
      </c>
      <c r="J786" t="s">
        <v>289</v>
      </c>
      <c r="K786" t="s">
        <v>295</v>
      </c>
      <c r="L786" s="36">
        <v>3865</v>
      </c>
      <c r="M786">
        <v>-25</v>
      </c>
      <c r="N786" s="66">
        <v>-6.4000000000000003E-3</v>
      </c>
      <c r="O786" s="36">
        <v>3890</v>
      </c>
      <c r="P786" s="66">
        <v>-6.4000000000000003E-3</v>
      </c>
      <c r="Q786" s="36">
        <v>3905</v>
      </c>
      <c r="R786" s="36">
        <v>3915</v>
      </c>
      <c r="S786" s="36">
        <v>3845</v>
      </c>
      <c r="T786" s="66">
        <v>-1.0200000000000001E-2</v>
      </c>
      <c r="U786" s="66">
        <v>-1.1999999999999999E-3</v>
      </c>
      <c r="V786" s="66">
        <v>-1.2699999999999999E-2</v>
      </c>
      <c r="W786" s="66">
        <v>5.1999999999999998E-3</v>
      </c>
      <c r="X786" s="1">
        <v>91100</v>
      </c>
      <c r="Y786" s="1">
        <v>353398</v>
      </c>
      <c r="Z786" s="1">
        <v>296113</v>
      </c>
      <c r="AA786" t="s">
        <v>495</v>
      </c>
      <c r="AB786" t="s">
        <v>496</v>
      </c>
      <c r="AC786">
        <v>17.079999999999998</v>
      </c>
      <c r="AD786">
        <v>0.93</v>
      </c>
      <c r="AE786">
        <v>2.66</v>
      </c>
      <c r="AF786" t="s">
        <v>230</v>
      </c>
      <c r="AG786" s="1">
        <v>29900</v>
      </c>
      <c r="AH786" s="36">
        <v>3870</v>
      </c>
      <c r="AI786" s="1">
        <v>1500</v>
      </c>
      <c r="AJ786" s="36">
        <v>3860</v>
      </c>
      <c r="AK786" s="1">
        <v>2000</v>
      </c>
      <c r="AL786" s="2">
        <v>0.63124999999999998</v>
      </c>
      <c r="AM786" s="3">
        <v>46154</v>
      </c>
      <c r="AN786" t="s">
        <v>298</v>
      </c>
      <c r="AO786" t="s">
        <v>497</v>
      </c>
      <c r="AQ786" t="str">
        <f t="shared" si="12"/>
        <v/>
      </c>
    </row>
    <row r="787" spans="1:43">
      <c r="A787" s="8">
        <v>46091</v>
      </c>
      <c r="B787">
        <v>3848.94</v>
      </c>
      <c r="C787">
        <v>-1.21</v>
      </c>
      <c r="D787">
        <v>64260</v>
      </c>
      <c r="E787">
        <v>-1.74</v>
      </c>
      <c r="F787" s="7">
        <v>9308</v>
      </c>
      <c r="G787" t="s">
        <v>109</v>
      </c>
      <c r="H787">
        <v>0</v>
      </c>
      <c r="I787" t="s">
        <v>314</v>
      </c>
      <c r="J787" t="s">
        <v>289</v>
      </c>
      <c r="K787" t="s">
        <v>290</v>
      </c>
      <c r="L787" s="36">
        <v>1567</v>
      </c>
      <c r="M787">
        <v>4</v>
      </c>
      <c r="N787" s="66">
        <v>2.5999999999999999E-3</v>
      </c>
      <c r="O787" s="36">
        <v>1563</v>
      </c>
      <c r="P787" s="66">
        <v>2.5000000000000001E-3</v>
      </c>
      <c r="Q787" s="36">
        <v>1550</v>
      </c>
      <c r="R787" s="36">
        <v>1570</v>
      </c>
      <c r="S787" s="36">
        <v>1518</v>
      </c>
      <c r="T787" s="66">
        <v>1.09E-2</v>
      </c>
      <c r="U787" s="66">
        <v>4.4000000000000003E-3</v>
      </c>
      <c r="V787" s="66">
        <v>-1.9E-3</v>
      </c>
      <c r="W787" s="66">
        <v>3.2199999999999999E-2</v>
      </c>
      <c r="X787" s="1">
        <v>76100</v>
      </c>
      <c r="Y787" s="1">
        <v>118139</v>
      </c>
      <c r="Z787" s="1">
        <v>40856</v>
      </c>
      <c r="AA787" t="s">
        <v>498</v>
      </c>
      <c r="AB787" t="s">
        <v>499</v>
      </c>
      <c r="AC787">
        <v>13.38</v>
      </c>
      <c r="AD787">
        <v>1.05</v>
      </c>
      <c r="AE787">
        <v>2.2200000000000002</v>
      </c>
      <c r="AF787" t="s">
        <v>230</v>
      </c>
      <c r="AG787" s="1">
        <v>3300</v>
      </c>
      <c r="AH787" s="36">
        <v>1567</v>
      </c>
      <c r="AI787">
        <v>100</v>
      </c>
      <c r="AJ787" s="36">
        <v>1565</v>
      </c>
      <c r="AK787">
        <v>500</v>
      </c>
      <c r="AL787" s="2">
        <v>0.63194444444444442</v>
      </c>
      <c r="AM787" s="3">
        <v>46155</v>
      </c>
      <c r="AN787" t="s">
        <v>298</v>
      </c>
      <c r="AO787" t="s">
        <v>500</v>
      </c>
      <c r="AQ787" t="str">
        <f t="shared" si="12"/>
        <v/>
      </c>
    </row>
    <row r="788" spans="1:43">
      <c r="A788" s="8">
        <v>46091</v>
      </c>
      <c r="B788">
        <v>3848.94</v>
      </c>
      <c r="C788">
        <v>-1.21</v>
      </c>
      <c r="D788">
        <v>64260</v>
      </c>
      <c r="E788">
        <v>-1.74</v>
      </c>
      <c r="F788" s="7">
        <v>9348</v>
      </c>
      <c r="G788" t="s">
        <v>110</v>
      </c>
      <c r="H788">
        <v>0</v>
      </c>
      <c r="I788" t="s">
        <v>347</v>
      </c>
      <c r="J788" t="s">
        <v>323</v>
      </c>
      <c r="K788" t="s">
        <v>295</v>
      </c>
      <c r="L788">
        <v>577</v>
      </c>
      <c r="M788">
        <v>-4</v>
      </c>
      <c r="N788" s="66">
        <v>-6.8999999999999999E-3</v>
      </c>
      <c r="O788">
        <v>581</v>
      </c>
      <c r="P788" s="66">
        <v>-6.7999999999999996E-3</v>
      </c>
      <c r="Q788">
        <v>583</v>
      </c>
      <c r="R788">
        <v>589</v>
      </c>
      <c r="S788">
        <v>568</v>
      </c>
      <c r="T788" s="66">
        <v>-1.0200000000000001E-2</v>
      </c>
      <c r="U788" s="66">
        <v>-1.0200000000000001E-2</v>
      </c>
      <c r="V788" s="66">
        <v>-2.0299999999999999E-2</v>
      </c>
      <c r="W788" s="66">
        <v>1.5800000000000002E-2</v>
      </c>
      <c r="X788" s="1">
        <v>1249100</v>
      </c>
      <c r="Y788" s="1">
        <v>723666</v>
      </c>
      <c r="Z788" s="1">
        <v>84378</v>
      </c>
      <c r="AA788" t="s">
        <v>552</v>
      </c>
      <c r="AB788" t="s">
        <v>502</v>
      </c>
      <c r="AC788">
        <v>0</v>
      </c>
      <c r="AD788">
        <v>5.6</v>
      </c>
      <c r="AE788">
        <v>0</v>
      </c>
      <c r="AF788">
        <v>2.1</v>
      </c>
      <c r="AG788" s="1">
        <v>17100</v>
      </c>
      <c r="AH788">
        <v>579</v>
      </c>
      <c r="AI788" s="1">
        <v>3900</v>
      </c>
      <c r="AJ788">
        <v>577</v>
      </c>
      <c r="AK788" s="1">
        <v>2400</v>
      </c>
      <c r="AL788" s="2">
        <v>0.63194444444444442</v>
      </c>
      <c r="AM788" s="3">
        <v>46157</v>
      </c>
      <c r="AN788" t="s">
        <v>298</v>
      </c>
      <c r="AO788" t="s">
        <v>313</v>
      </c>
      <c r="AQ788" t="str">
        <f t="shared" si="12"/>
        <v/>
      </c>
    </row>
    <row r="789" spans="1:43">
      <c r="A789" s="8">
        <v>46091</v>
      </c>
      <c r="B789">
        <v>3848.94</v>
      </c>
      <c r="C789">
        <v>-1.21</v>
      </c>
      <c r="D789">
        <v>64260</v>
      </c>
      <c r="E789">
        <v>-1.74</v>
      </c>
      <c r="F789" s="7">
        <v>9432</v>
      </c>
      <c r="G789" t="s">
        <v>111</v>
      </c>
      <c r="H789">
        <v>0</v>
      </c>
      <c r="I789" t="s">
        <v>288</v>
      </c>
      <c r="J789" t="s">
        <v>289</v>
      </c>
      <c r="K789" t="s">
        <v>295</v>
      </c>
      <c r="L789">
        <v>148.5</v>
      </c>
      <c r="M789">
        <v>1.8</v>
      </c>
      <c r="N789" s="66">
        <v>1.23E-2</v>
      </c>
      <c r="O789">
        <v>146.69999999999999</v>
      </c>
      <c r="P789" s="66">
        <v>1.2200000000000001E-2</v>
      </c>
      <c r="Q789">
        <v>148.6</v>
      </c>
      <c r="R789">
        <v>148.80000000000001</v>
      </c>
      <c r="S789">
        <v>146.69999999999999</v>
      </c>
      <c r="T789" s="66">
        <v>-5.9999999999999995E-4</v>
      </c>
      <c r="U789" s="66">
        <v>0</v>
      </c>
      <c r="V789" s="66">
        <v>-2E-3</v>
      </c>
      <c r="W789" s="66">
        <v>1.2200000000000001E-2</v>
      </c>
      <c r="X789" s="1">
        <v>193786100</v>
      </c>
      <c r="Y789" s="1">
        <v>28673327</v>
      </c>
      <c r="Z789" s="1">
        <v>13446721</v>
      </c>
      <c r="AA789" t="s">
        <v>503</v>
      </c>
      <c r="AB789" t="s">
        <v>621</v>
      </c>
      <c r="AC789">
        <v>12.37</v>
      </c>
      <c r="AD789">
        <v>1.24</v>
      </c>
      <c r="AE789">
        <v>3.64</v>
      </c>
      <c r="AF789" t="s">
        <v>230</v>
      </c>
      <c r="AG789" s="1">
        <v>1190600</v>
      </c>
      <c r="AH789">
        <v>148.6</v>
      </c>
      <c r="AI789" s="1">
        <v>1524300</v>
      </c>
      <c r="AJ789">
        <v>148.5</v>
      </c>
      <c r="AK789" s="1">
        <v>784400</v>
      </c>
      <c r="AL789" s="2">
        <v>0.63194444444444442</v>
      </c>
      <c r="AN789" t="s">
        <v>298</v>
      </c>
      <c r="AO789" t="s">
        <v>351</v>
      </c>
      <c r="AQ789" t="str">
        <f t="shared" si="12"/>
        <v/>
      </c>
    </row>
    <row r="790" spans="1:43">
      <c r="A790" s="8">
        <v>46091</v>
      </c>
      <c r="B790">
        <v>3848.94</v>
      </c>
      <c r="C790">
        <v>-1.21</v>
      </c>
      <c r="D790">
        <v>64260</v>
      </c>
      <c r="E790">
        <v>-1.74</v>
      </c>
      <c r="F790" s="7">
        <v>9449</v>
      </c>
      <c r="G790" t="s">
        <v>112</v>
      </c>
      <c r="H790">
        <v>0</v>
      </c>
      <c r="I790" t="s">
        <v>288</v>
      </c>
      <c r="J790" t="s">
        <v>289</v>
      </c>
      <c r="K790" t="s">
        <v>290</v>
      </c>
      <c r="L790" s="36">
        <v>3180</v>
      </c>
      <c r="M790">
        <v>-18</v>
      </c>
      <c r="N790" s="66">
        <v>-5.5999999999999999E-3</v>
      </c>
      <c r="O790" s="36">
        <v>3198</v>
      </c>
      <c r="P790" s="66">
        <v>-5.5999999999999999E-3</v>
      </c>
      <c r="Q790" s="36">
        <v>3198</v>
      </c>
      <c r="R790" s="36">
        <v>3208</v>
      </c>
      <c r="S790" s="36">
        <v>3132</v>
      </c>
      <c r="T790" s="66">
        <v>-5.5999999999999999E-3</v>
      </c>
      <c r="U790" s="66">
        <v>4.7000000000000002E-3</v>
      </c>
      <c r="V790" s="66">
        <v>-8.6999999999999994E-3</v>
      </c>
      <c r="W790" s="66">
        <v>1.5299999999999999E-2</v>
      </c>
      <c r="X790" s="1">
        <v>149400</v>
      </c>
      <c r="Y790" s="1">
        <v>473102</v>
      </c>
      <c r="Z790" s="1">
        <v>341370</v>
      </c>
      <c r="AA790" t="s">
        <v>505</v>
      </c>
      <c r="AB790" t="s">
        <v>506</v>
      </c>
      <c r="AC790">
        <v>13.6</v>
      </c>
      <c r="AD790">
        <v>2.86</v>
      </c>
      <c r="AE790">
        <v>2.4500000000000002</v>
      </c>
      <c r="AF790" t="s">
        <v>230</v>
      </c>
      <c r="AG790">
        <v>200</v>
      </c>
      <c r="AH790" s="36">
        <v>3181</v>
      </c>
      <c r="AI790">
        <v>300</v>
      </c>
      <c r="AJ790" s="36">
        <v>3176</v>
      </c>
      <c r="AK790">
        <v>700</v>
      </c>
      <c r="AL790" s="2">
        <v>0.63194444444444442</v>
      </c>
      <c r="AM790" s="3">
        <v>46157</v>
      </c>
      <c r="AN790" t="s">
        <v>293</v>
      </c>
      <c r="AO790" t="s">
        <v>351</v>
      </c>
      <c r="AQ790" t="str">
        <f t="shared" si="12"/>
        <v/>
      </c>
    </row>
    <row r="791" spans="1:43">
      <c r="A791" s="8">
        <v>46091</v>
      </c>
      <c r="B791">
        <v>3848.94</v>
      </c>
      <c r="C791">
        <v>-1.21</v>
      </c>
      <c r="D791">
        <v>64260</v>
      </c>
      <c r="E791">
        <v>-1.74</v>
      </c>
      <c r="F791" s="7">
        <v>9501</v>
      </c>
      <c r="G791" t="s">
        <v>113</v>
      </c>
      <c r="H791">
        <v>0</v>
      </c>
      <c r="I791" t="s">
        <v>288</v>
      </c>
      <c r="J791" t="s">
        <v>289</v>
      </c>
      <c r="K791" t="s">
        <v>295</v>
      </c>
      <c r="L791">
        <v>510.7</v>
      </c>
      <c r="M791">
        <v>-8.5</v>
      </c>
      <c r="N791" s="66">
        <v>-1.6400000000000001E-2</v>
      </c>
      <c r="O791">
        <v>519.20000000000005</v>
      </c>
      <c r="P791" s="66">
        <v>-1.6299999999999999E-2</v>
      </c>
      <c r="Q791">
        <v>519.9</v>
      </c>
      <c r="R791">
        <v>524.20000000000005</v>
      </c>
      <c r="S791">
        <v>506.3</v>
      </c>
      <c r="T791" s="66">
        <v>-1.7600000000000001E-2</v>
      </c>
      <c r="U791" s="66">
        <v>3.0999999999999999E-3</v>
      </c>
      <c r="V791" s="66">
        <v>-2.5700000000000001E-2</v>
      </c>
      <c r="W791" s="66">
        <v>8.6E-3</v>
      </c>
      <c r="X791" s="1">
        <v>23036000</v>
      </c>
      <c r="Y791" s="1">
        <v>11811046</v>
      </c>
      <c r="Z791" s="1">
        <v>820703</v>
      </c>
      <c r="AA791" t="s">
        <v>507</v>
      </c>
      <c r="AB791" t="s">
        <v>622</v>
      </c>
      <c r="AC791">
        <v>3.27</v>
      </c>
      <c r="AD791">
        <v>0.34</v>
      </c>
      <c r="AE791">
        <v>0</v>
      </c>
      <c r="AF791" t="s">
        <v>230</v>
      </c>
      <c r="AG791">
        <v>0</v>
      </c>
      <c r="AH791">
        <v>510.8</v>
      </c>
      <c r="AI791" s="1">
        <v>5200</v>
      </c>
      <c r="AJ791">
        <v>510.6</v>
      </c>
      <c r="AK791" s="1">
        <v>3100</v>
      </c>
      <c r="AL791" s="2">
        <v>0.63194444444444442</v>
      </c>
      <c r="AN791" t="s">
        <v>298</v>
      </c>
      <c r="AO791" t="s">
        <v>509</v>
      </c>
      <c r="AQ791" t="str">
        <f t="shared" si="12"/>
        <v/>
      </c>
    </row>
    <row r="792" spans="1:43">
      <c r="A792" s="8">
        <v>46091</v>
      </c>
      <c r="B792">
        <v>3848.94</v>
      </c>
      <c r="C792">
        <v>-1.21</v>
      </c>
      <c r="D792">
        <v>64260</v>
      </c>
      <c r="E792">
        <v>-1.74</v>
      </c>
      <c r="F792" s="7">
        <v>9531</v>
      </c>
      <c r="G792" t="s">
        <v>114</v>
      </c>
      <c r="H792">
        <v>0</v>
      </c>
      <c r="I792" t="s">
        <v>288</v>
      </c>
      <c r="J792" t="s">
        <v>289</v>
      </c>
      <c r="K792" t="s">
        <v>295</v>
      </c>
      <c r="L792" s="36">
        <v>6311</v>
      </c>
      <c r="M792">
        <v>-38</v>
      </c>
      <c r="N792" s="66">
        <v>-6.0000000000000001E-3</v>
      </c>
      <c r="O792" s="36">
        <v>6349</v>
      </c>
      <c r="P792" s="66">
        <v>-5.8999999999999999E-3</v>
      </c>
      <c r="Q792" s="36">
        <v>6428</v>
      </c>
      <c r="R792" s="36">
        <v>6462</v>
      </c>
      <c r="S792" s="36">
        <v>6273</v>
      </c>
      <c r="T792" s="66">
        <v>-1.8200000000000001E-2</v>
      </c>
      <c r="U792" s="66">
        <v>-8.9999999999999998E-4</v>
      </c>
      <c r="V792" s="66">
        <v>-2.3300000000000001E-2</v>
      </c>
      <c r="W792" s="66">
        <v>6.0000000000000001E-3</v>
      </c>
      <c r="X792" s="1">
        <v>586500</v>
      </c>
      <c r="Y792" s="1">
        <v>3715455</v>
      </c>
      <c r="Z792" s="1">
        <v>2113927</v>
      </c>
      <c r="AA792" t="s">
        <v>510</v>
      </c>
      <c r="AB792" t="s">
        <v>600</v>
      </c>
      <c r="AC792">
        <v>15.29</v>
      </c>
      <c r="AD792">
        <v>1.22</v>
      </c>
      <c r="AE792">
        <v>1.9</v>
      </c>
      <c r="AF792" t="s">
        <v>230</v>
      </c>
      <c r="AG792" s="1">
        <v>24000</v>
      </c>
      <c r="AH792" s="36">
        <v>6310</v>
      </c>
      <c r="AI792">
        <v>100</v>
      </c>
      <c r="AJ792" s="36">
        <v>6307</v>
      </c>
      <c r="AK792">
        <v>600</v>
      </c>
      <c r="AL792" s="2">
        <v>0.63194444444444442</v>
      </c>
      <c r="AN792" t="s">
        <v>298</v>
      </c>
      <c r="AO792" t="s">
        <v>509</v>
      </c>
      <c r="AQ792" t="str">
        <f t="shared" si="12"/>
        <v/>
      </c>
    </row>
    <row r="793" spans="1:43">
      <c r="A793" s="8">
        <v>46091</v>
      </c>
      <c r="B793">
        <v>3848.94</v>
      </c>
      <c r="C793">
        <v>-1.21</v>
      </c>
      <c r="D793">
        <v>64260</v>
      </c>
      <c r="E793">
        <v>-1.74</v>
      </c>
      <c r="F793" s="7">
        <v>9882</v>
      </c>
      <c r="G793" t="s">
        <v>115</v>
      </c>
      <c r="H793">
        <v>0</v>
      </c>
      <c r="I793" t="s">
        <v>288</v>
      </c>
      <c r="J793" t="s">
        <v>289</v>
      </c>
      <c r="K793" t="s">
        <v>290</v>
      </c>
      <c r="L793" s="36">
        <v>1716</v>
      </c>
      <c r="M793">
        <v>33</v>
      </c>
      <c r="N793" s="66">
        <v>1.9599999999999999E-2</v>
      </c>
      <c r="O793" s="36">
        <v>1683</v>
      </c>
      <c r="P793" s="66">
        <v>1.9599999999999999E-2</v>
      </c>
      <c r="Q793" s="36">
        <v>1700</v>
      </c>
      <c r="R793" s="36">
        <v>1733</v>
      </c>
      <c r="S793" s="36">
        <v>1700</v>
      </c>
      <c r="T793" s="66">
        <v>9.4000000000000004E-3</v>
      </c>
      <c r="U793" s="66">
        <v>-1.1000000000000001E-3</v>
      </c>
      <c r="V793" s="66">
        <v>-9.7999999999999997E-3</v>
      </c>
      <c r="W793" s="66">
        <v>9.4000000000000004E-3</v>
      </c>
      <c r="X793" s="1">
        <v>138800</v>
      </c>
      <c r="Y793" s="1">
        <v>238063</v>
      </c>
      <c r="Z793" s="1">
        <v>147612</v>
      </c>
      <c r="AA793" t="s">
        <v>512</v>
      </c>
      <c r="AB793" t="s">
        <v>513</v>
      </c>
      <c r="AC793">
        <v>11.18</v>
      </c>
      <c r="AD793">
        <v>1.18</v>
      </c>
      <c r="AE793">
        <v>3.96</v>
      </c>
      <c r="AF793" t="s">
        <v>230</v>
      </c>
      <c r="AG793" s="1">
        <v>37500</v>
      </c>
      <c r="AH793" s="36">
        <v>1716</v>
      </c>
      <c r="AI793">
        <v>300</v>
      </c>
      <c r="AJ793" s="36">
        <v>1715</v>
      </c>
      <c r="AK793">
        <v>500</v>
      </c>
      <c r="AL793" s="2">
        <v>0.63124999999999998</v>
      </c>
      <c r="AN793" t="s">
        <v>298</v>
      </c>
      <c r="AO793" t="s">
        <v>322</v>
      </c>
      <c r="AQ793" t="str">
        <f t="shared" si="12"/>
        <v/>
      </c>
    </row>
    <row r="794" spans="1:43">
      <c r="F794" s="7">
        <v>6502</v>
      </c>
      <c r="I794" t="s">
        <v>514</v>
      </c>
      <c r="P794" t="s">
        <v>230</v>
      </c>
      <c r="T794" t="s">
        <v>230</v>
      </c>
      <c r="U794" t="s">
        <v>230</v>
      </c>
      <c r="V794" t="s">
        <v>230</v>
      </c>
      <c r="W794" t="s">
        <v>230</v>
      </c>
      <c r="AF794" t="s">
        <v>230</v>
      </c>
      <c r="AG794" t="s">
        <v>230</v>
      </c>
      <c r="AO794" t="s">
        <v>515</v>
      </c>
      <c r="AQ794" t="str">
        <f t="shared" si="12"/>
        <v/>
      </c>
    </row>
    <row r="795" spans="1:43">
      <c r="F795" s="7">
        <v>5759</v>
      </c>
      <c r="I795" t="s">
        <v>514</v>
      </c>
      <c r="P795" t="s">
        <v>230</v>
      </c>
      <c r="T795" t="s">
        <v>230</v>
      </c>
      <c r="U795" t="s">
        <v>230</v>
      </c>
      <c r="V795" t="s">
        <v>230</v>
      </c>
      <c r="W795" t="s">
        <v>230</v>
      </c>
      <c r="AF795" t="s">
        <v>230</v>
      </c>
      <c r="AG795" t="s">
        <v>230</v>
      </c>
      <c r="AO795" t="s">
        <v>515</v>
      </c>
      <c r="AQ795" t="str">
        <f t="shared" si="12"/>
        <v/>
      </c>
    </row>
    <row r="796" spans="1:43">
      <c r="AQ796" t="str">
        <f t="shared" si="12"/>
        <v/>
      </c>
    </row>
    <row r="797" spans="1:43">
      <c r="AQ797" t="str">
        <f t="shared" si="12"/>
        <v/>
      </c>
    </row>
    <row r="798" spans="1:43">
      <c r="AQ798" t="str">
        <f t="shared" si="12"/>
        <v/>
      </c>
    </row>
    <row r="799" spans="1:43">
      <c r="B799">
        <v>4044.96</v>
      </c>
      <c r="C799">
        <v>-0.56999999999999995</v>
      </c>
      <c r="D799" s="1"/>
      <c r="E799" s="6"/>
      <c r="F799" s="69"/>
      <c r="AQ799" t="str">
        <f t="shared" si="12"/>
        <v/>
      </c>
    </row>
    <row r="800" spans="1:43">
      <c r="A800" s="8" t="s">
        <v>0</v>
      </c>
      <c r="B800" t="s">
        <v>116</v>
      </c>
      <c r="C800" t="s">
        <v>1</v>
      </c>
      <c r="D800" t="s">
        <v>2</v>
      </c>
      <c r="E800" t="s">
        <v>3</v>
      </c>
      <c r="F800" s="7" t="s">
        <v>4</v>
      </c>
      <c r="G800" t="s">
        <v>5</v>
      </c>
      <c r="H800" t="s">
        <v>268</v>
      </c>
      <c r="I800" t="s">
        <v>269</v>
      </c>
      <c r="J800" t="s">
        <v>270</v>
      </c>
      <c r="K800" t="s">
        <v>271</v>
      </c>
      <c r="L800" t="s">
        <v>6</v>
      </c>
      <c r="M800" t="s">
        <v>7</v>
      </c>
      <c r="N800" t="s">
        <v>8</v>
      </c>
      <c r="O800" t="s">
        <v>9</v>
      </c>
      <c r="P800" t="s">
        <v>272</v>
      </c>
      <c r="Q800" t="s">
        <v>10</v>
      </c>
      <c r="R800" t="s">
        <v>11</v>
      </c>
      <c r="S800" t="s">
        <v>12</v>
      </c>
      <c r="T800" t="s">
        <v>273</v>
      </c>
      <c r="U800" t="s">
        <v>274</v>
      </c>
      <c r="V800" t="s">
        <v>275</v>
      </c>
      <c r="W800" t="s">
        <v>276</v>
      </c>
      <c r="X800" t="s">
        <v>13</v>
      </c>
      <c r="Y800" t="s">
        <v>277</v>
      </c>
      <c r="Z800" t="s">
        <v>278</v>
      </c>
      <c r="AA800" t="s">
        <v>14</v>
      </c>
      <c r="AB800" t="s">
        <v>15</v>
      </c>
      <c r="AC800" t="s">
        <v>279</v>
      </c>
      <c r="AD800" t="s">
        <v>280</v>
      </c>
      <c r="AE800" t="s">
        <v>281</v>
      </c>
      <c r="AF800" t="s">
        <v>282</v>
      </c>
      <c r="AG800" t="s">
        <v>283</v>
      </c>
      <c r="AH800" t="s">
        <v>284</v>
      </c>
      <c r="AI800" t="s">
        <v>16</v>
      </c>
      <c r="AJ800" t="s">
        <v>17</v>
      </c>
      <c r="AK800" t="s">
        <v>18</v>
      </c>
      <c r="AL800" t="s">
        <v>19</v>
      </c>
      <c r="AM800" t="s">
        <v>20</v>
      </c>
      <c r="AN800" t="s">
        <v>285</v>
      </c>
      <c r="AO800" t="s">
        <v>286</v>
      </c>
      <c r="AQ800" t="str">
        <f t="shared" si="12"/>
        <v/>
      </c>
    </row>
    <row r="801" spans="1:43">
      <c r="A801" s="8">
        <v>46184</v>
      </c>
      <c r="B801">
        <v>3822.68</v>
      </c>
      <c r="C801">
        <v>-0.65</v>
      </c>
      <c r="D801">
        <v>64090</v>
      </c>
      <c r="E801">
        <v>-0.39</v>
      </c>
      <c r="F801" s="7">
        <v>1605</v>
      </c>
      <c r="G801" t="s">
        <v>21</v>
      </c>
      <c r="H801">
        <v>0</v>
      </c>
      <c r="I801" t="s">
        <v>288</v>
      </c>
      <c r="J801" t="s">
        <v>289</v>
      </c>
      <c r="K801" t="s">
        <v>295</v>
      </c>
      <c r="L801" s="36">
        <v>3585</v>
      </c>
      <c r="M801">
        <v>102</v>
      </c>
      <c r="N801" s="66">
        <v>2.93E-2</v>
      </c>
      <c r="O801" s="36">
        <v>3483</v>
      </c>
      <c r="P801" s="66">
        <v>2.92E-2</v>
      </c>
      <c r="Q801" s="36">
        <v>3587</v>
      </c>
      <c r="R801" s="36">
        <v>3649</v>
      </c>
      <c r="S801" s="36">
        <v>3561</v>
      </c>
      <c r="T801" s="66">
        <v>-5.0000000000000001E-4</v>
      </c>
      <c r="U801" s="66">
        <v>0</v>
      </c>
      <c r="V801" s="66">
        <v>-1.7500000000000002E-2</v>
      </c>
      <c r="W801" s="66">
        <v>6.7000000000000002E-3</v>
      </c>
      <c r="X801" s="1">
        <v>4408400</v>
      </c>
      <c r="Y801" s="1">
        <v>15853693</v>
      </c>
      <c r="Z801" s="1">
        <v>4514002</v>
      </c>
      <c r="AA801" t="s">
        <v>291</v>
      </c>
      <c r="AB801" t="s">
        <v>292</v>
      </c>
      <c r="AC801">
        <v>9.25</v>
      </c>
      <c r="AD801">
        <v>0.88</v>
      </c>
      <c r="AE801">
        <v>3.01</v>
      </c>
      <c r="AF801" t="s">
        <v>230</v>
      </c>
      <c r="AG801" s="1">
        <v>47000</v>
      </c>
      <c r="AH801" s="36">
        <v>3586</v>
      </c>
      <c r="AI801" s="1">
        <v>2300</v>
      </c>
      <c r="AJ801" s="36">
        <v>3585</v>
      </c>
      <c r="AK801" s="1">
        <v>2300</v>
      </c>
      <c r="AL801" s="2">
        <v>0.625</v>
      </c>
      <c r="AM801" s="3">
        <v>46155</v>
      </c>
      <c r="AN801" t="s">
        <v>293</v>
      </c>
      <c r="AO801" t="s">
        <v>294</v>
      </c>
      <c r="AQ801" t="str">
        <f t="shared" si="12"/>
        <v/>
      </c>
    </row>
    <row r="802" spans="1:43">
      <c r="A802" s="8">
        <v>46184</v>
      </c>
      <c r="B802">
        <v>3822.68</v>
      </c>
      <c r="C802">
        <v>-0.65</v>
      </c>
      <c r="D802">
        <v>64090</v>
      </c>
      <c r="E802">
        <v>-0.39</v>
      </c>
      <c r="F802" s="7">
        <v>1833</v>
      </c>
      <c r="G802" t="s">
        <v>24</v>
      </c>
      <c r="H802">
        <v>0</v>
      </c>
      <c r="I802" t="s">
        <v>288</v>
      </c>
      <c r="J802" t="s">
        <v>289</v>
      </c>
      <c r="K802" t="s">
        <v>290</v>
      </c>
      <c r="L802" s="36">
        <v>5570</v>
      </c>
      <c r="M802">
        <v>10</v>
      </c>
      <c r="N802" s="66">
        <v>1.8E-3</v>
      </c>
      <c r="O802" s="36">
        <v>5560</v>
      </c>
      <c r="P802" s="66">
        <v>1.6999999999999999E-3</v>
      </c>
      <c r="Q802" s="36">
        <v>5540</v>
      </c>
      <c r="R802" s="36">
        <v>5590</v>
      </c>
      <c r="S802" s="36">
        <v>5470</v>
      </c>
      <c r="T802" s="66">
        <v>5.4000000000000003E-3</v>
      </c>
      <c r="U802" s="66">
        <v>5.4000000000000003E-3</v>
      </c>
      <c r="V802" s="66">
        <v>-3.5000000000000001E-3</v>
      </c>
      <c r="W802" s="66">
        <v>1.8200000000000001E-2</v>
      </c>
      <c r="X802" s="1">
        <v>86100</v>
      </c>
      <c r="Y802" s="1">
        <v>476863</v>
      </c>
      <c r="Z802" s="1">
        <v>215365</v>
      </c>
      <c r="AA802" t="s">
        <v>296</v>
      </c>
      <c r="AB802" t="s">
        <v>572</v>
      </c>
      <c r="AC802">
        <v>12.97</v>
      </c>
      <c r="AD802">
        <v>1.01</v>
      </c>
      <c r="AE802">
        <v>5.39</v>
      </c>
      <c r="AF802" t="s">
        <v>230</v>
      </c>
      <c r="AG802" s="1">
        <v>13100</v>
      </c>
      <c r="AH802" s="36">
        <v>5580</v>
      </c>
      <c r="AI802" s="1">
        <v>2500</v>
      </c>
      <c r="AJ802" s="36">
        <v>5570</v>
      </c>
      <c r="AK802">
        <v>900</v>
      </c>
      <c r="AL802" s="2">
        <v>0.62361111111111112</v>
      </c>
      <c r="AM802" s="3">
        <v>46157</v>
      </c>
      <c r="AN802" t="s">
        <v>298</v>
      </c>
      <c r="AO802" t="s">
        <v>299</v>
      </c>
      <c r="AQ802" t="str">
        <f t="shared" si="12"/>
        <v/>
      </c>
    </row>
    <row r="803" spans="1:43">
      <c r="A803" s="8">
        <v>46184</v>
      </c>
      <c r="B803">
        <v>3822.68</v>
      </c>
      <c r="C803">
        <v>-0.65</v>
      </c>
      <c r="D803">
        <v>64090</v>
      </c>
      <c r="E803">
        <v>-0.39</v>
      </c>
      <c r="F803" s="7">
        <v>1911</v>
      </c>
      <c r="G803" t="s">
        <v>25</v>
      </c>
      <c r="H803">
        <v>0</v>
      </c>
      <c r="I803" t="s">
        <v>288</v>
      </c>
      <c r="J803" t="s">
        <v>289</v>
      </c>
      <c r="K803" t="s">
        <v>295</v>
      </c>
      <c r="L803" s="36">
        <v>1304</v>
      </c>
      <c r="M803">
        <v>-36.5</v>
      </c>
      <c r="N803" s="66">
        <v>-2.7199999999999998E-2</v>
      </c>
      <c r="O803" s="36">
        <v>1340.5</v>
      </c>
      <c r="P803" s="66">
        <v>-2.7199999999999998E-2</v>
      </c>
      <c r="Q803" s="36">
        <v>1310.5</v>
      </c>
      <c r="R803" s="36">
        <v>1318.5</v>
      </c>
      <c r="S803" s="36">
        <v>1286.5</v>
      </c>
      <c r="T803" s="66">
        <v>-4.8999999999999998E-3</v>
      </c>
      <c r="U803" s="66">
        <v>6.4999999999999997E-3</v>
      </c>
      <c r="V803" s="66">
        <v>-1.09E-2</v>
      </c>
      <c r="W803" s="66">
        <v>1.3599999999999999E-2</v>
      </c>
      <c r="X803" s="1">
        <v>3865500</v>
      </c>
      <c r="Y803" s="1">
        <v>5026243</v>
      </c>
      <c r="Z803" s="1">
        <v>806610</v>
      </c>
      <c r="AA803" t="s">
        <v>300</v>
      </c>
      <c r="AB803" t="s">
        <v>301</v>
      </c>
      <c r="AC803">
        <v>8.31</v>
      </c>
      <c r="AD803">
        <v>0.79</v>
      </c>
      <c r="AE803">
        <v>3.83</v>
      </c>
      <c r="AF803" t="s">
        <v>230</v>
      </c>
      <c r="AG803" s="1">
        <v>302900</v>
      </c>
      <c r="AH803" s="36">
        <v>1304</v>
      </c>
      <c r="AI803" s="1">
        <v>1000</v>
      </c>
      <c r="AJ803" s="36">
        <v>1303.5</v>
      </c>
      <c r="AK803" s="1">
        <v>7300</v>
      </c>
      <c r="AL803" s="2">
        <v>0.625</v>
      </c>
      <c r="AN803" t="s">
        <v>293</v>
      </c>
      <c r="AO803" t="s">
        <v>299</v>
      </c>
      <c r="AQ803" t="str">
        <f t="shared" si="12"/>
        <v/>
      </c>
    </row>
    <row r="804" spans="1:43">
      <c r="A804" s="8">
        <v>46184</v>
      </c>
      <c r="B804">
        <v>3822.68</v>
      </c>
      <c r="C804">
        <v>-0.65</v>
      </c>
      <c r="D804">
        <v>64090</v>
      </c>
      <c r="E804">
        <v>-0.39</v>
      </c>
      <c r="F804" s="7">
        <v>1925</v>
      </c>
      <c r="G804" t="s">
        <v>26</v>
      </c>
      <c r="H804">
        <v>0</v>
      </c>
      <c r="I804" t="s">
        <v>288</v>
      </c>
      <c r="J804" t="s">
        <v>289</v>
      </c>
      <c r="K804" t="s">
        <v>295</v>
      </c>
      <c r="L804" s="36">
        <v>4288</v>
      </c>
      <c r="M804">
        <v>-93</v>
      </c>
      <c r="N804" s="66">
        <v>-2.12E-2</v>
      </c>
      <c r="O804" s="36">
        <v>4381</v>
      </c>
      <c r="P804" s="66">
        <v>-2.12E-2</v>
      </c>
      <c r="Q804" s="36">
        <v>4349</v>
      </c>
      <c r="R804" s="36">
        <v>4374</v>
      </c>
      <c r="S804" s="36">
        <v>4272</v>
      </c>
      <c r="T804" s="66">
        <v>-1.4E-2</v>
      </c>
      <c r="U804" s="66">
        <v>-1.03E-2</v>
      </c>
      <c r="V804" s="66">
        <v>-1.9599999999999999E-2</v>
      </c>
      <c r="W804" s="66">
        <v>3.7000000000000002E-3</v>
      </c>
      <c r="X804" s="1">
        <v>1243500</v>
      </c>
      <c r="Y804" s="1">
        <v>5363789</v>
      </c>
      <c r="Z804" s="1">
        <v>2828519</v>
      </c>
      <c r="AA804" t="s">
        <v>302</v>
      </c>
      <c r="AB804" t="s">
        <v>573</v>
      </c>
      <c r="AC804">
        <v>11.69</v>
      </c>
      <c r="AD804">
        <v>0.91</v>
      </c>
      <c r="AE804">
        <v>4.0999999999999996</v>
      </c>
      <c r="AF804" t="s">
        <v>230</v>
      </c>
      <c r="AG804" s="1">
        <v>63400</v>
      </c>
      <c r="AH804" s="36">
        <v>4289</v>
      </c>
      <c r="AI804" s="1">
        <v>1500</v>
      </c>
      <c r="AJ804" s="36">
        <v>4288</v>
      </c>
      <c r="AK804">
        <v>100</v>
      </c>
      <c r="AL804" s="2">
        <v>0.625</v>
      </c>
      <c r="AM804" s="3">
        <v>46155</v>
      </c>
      <c r="AN804" t="s">
        <v>298</v>
      </c>
      <c r="AO804" t="s">
        <v>299</v>
      </c>
      <c r="AQ804" t="str">
        <f t="shared" si="12"/>
        <v/>
      </c>
    </row>
    <row r="805" spans="1:43">
      <c r="A805" s="8">
        <v>46184</v>
      </c>
      <c r="B805">
        <v>3822.68</v>
      </c>
      <c r="C805">
        <v>-0.65</v>
      </c>
      <c r="D805">
        <v>64090</v>
      </c>
      <c r="E805">
        <v>-0.39</v>
      </c>
      <c r="F805" s="7">
        <v>1928</v>
      </c>
      <c r="G805" t="s">
        <v>27</v>
      </c>
      <c r="H805">
        <v>0</v>
      </c>
      <c r="I805" t="s">
        <v>288</v>
      </c>
      <c r="J805" t="s">
        <v>289</v>
      </c>
      <c r="K805" t="s">
        <v>295</v>
      </c>
      <c r="L805" s="36">
        <v>3250</v>
      </c>
      <c r="M805">
        <v>-69</v>
      </c>
      <c r="N805" s="66">
        <v>-2.0799999999999999E-2</v>
      </c>
      <c r="O805" s="36">
        <v>3319</v>
      </c>
      <c r="P805" s="66">
        <v>-2.07E-2</v>
      </c>
      <c r="Q805" s="36">
        <v>3270</v>
      </c>
      <c r="R805" s="36">
        <v>3307</v>
      </c>
      <c r="S805" s="36">
        <v>3242</v>
      </c>
      <c r="T805" s="66">
        <v>-6.1000000000000004E-3</v>
      </c>
      <c r="U805" s="66">
        <v>-2.0999999999999999E-3</v>
      </c>
      <c r="V805" s="66">
        <v>-1.72E-2</v>
      </c>
      <c r="W805" s="66">
        <v>2.3999999999999998E-3</v>
      </c>
      <c r="X805" s="1">
        <v>2102000</v>
      </c>
      <c r="Y805" s="1">
        <v>6857445</v>
      </c>
      <c r="Z805" s="1">
        <v>2117653</v>
      </c>
      <c r="AA805" t="s">
        <v>304</v>
      </c>
      <c r="AB805" t="s">
        <v>574</v>
      </c>
      <c r="AC805">
        <v>9.66</v>
      </c>
      <c r="AD805">
        <v>0.98</v>
      </c>
      <c r="AE805">
        <v>4.46</v>
      </c>
      <c r="AF805" t="s">
        <v>230</v>
      </c>
      <c r="AG805" s="1">
        <v>227700</v>
      </c>
      <c r="AH805" s="36">
        <v>3251</v>
      </c>
      <c r="AI805" s="1">
        <v>1700</v>
      </c>
      <c r="AJ805" s="36">
        <v>3250</v>
      </c>
      <c r="AK805" s="1">
        <v>1200</v>
      </c>
      <c r="AL805" s="2">
        <v>0.625</v>
      </c>
      <c r="AM805" s="3">
        <v>46177</v>
      </c>
      <c r="AN805" t="s">
        <v>306</v>
      </c>
      <c r="AO805" t="s">
        <v>299</v>
      </c>
      <c r="AQ805" t="str">
        <f t="shared" si="12"/>
        <v/>
      </c>
    </row>
    <row r="806" spans="1:43">
      <c r="A806" s="8">
        <v>46184</v>
      </c>
      <c r="B806">
        <v>3822.68</v>
      </c>
      <c r="C806">
        <v>-0.65</v>
      </c>
      <c r="D806">
        <v>64090</v>
      </c>
      <c r="E806">
        <v>-0.39</v>
      </c>
      <c r="F806" s="7">
        <v>1929</v>
      </c>
      <c r="G806" t="s">
        <v>28</v>
      </c>
      <c r="H806">
        <v>0</v>
      </c>
      <c r="I806" t="s">
        <v>288</v>
      </c>
      <c r="J806" t="s">
        <v>289</v>
      </c>
      <c r="K806" t="s">
        <v>290</v>
      </c>
      <c r="L806" s="36">
        <v>1093</v>
      </c>
      <c r="M806">
        <v>-3</v>
      </c>
      <c r="N806" s="66">
        <v>-2.7000000000000001E-3</v>
      </c>
      <c r="O806" s="36">
        <v>1096</v>
      </c>
      <c r="P806" s="66">
        <v>-2.7000000000000001E-3</v>
      </c>
      <c r="Q806" s="36">
        <v>1095</v>
      </c>
      <c r="R806" s="36">
        <v>1099</v>
      </c>
      <c r="S806" s="36">
        <v>1080</v>
      </c>
      <c r="T806" s="66">
        <v>-1.8E-3</v>
      </c>
      <c r="U806" s="66">
        <v>4.4999999999999997E-3</v>
      </c>
      <c r="V806" s="66">
        <v>-5.4000000000000003E-3</v>
      </c>
      <c r="W806" s="66">
        <v>1.2E-2</v>
      </c>
      <c r="X806" s="1">
        <v>74300</v>
      </c>
      <c r="Y806" s="1">
        <v>81095</v>
      </c>
      <c r="Z806" s="1">
        <v>45659</v>
      </c>
      <c r="AA806" t="s">
        <v>307</v>
      </c>
      <c r="AB806" t="s">
        <v>575</v>
      </c>
      <c r="AC806">
        <v>12.33</v>
      </c>
      <c r="AD806">
        <v>1.21</v>
      </c>
      <c r="AE806">
        <v>4.57</v>
      </c>
      <c r="AF806" t="s">
        <v>230</v>
      </c>
      <c r="AG806" s="1">
        <v>14800</v>
      </c>
      <c r="AH806" s="36">
        <v>1094</v>
      </c>
      <c r="AI806">
        <v>800</v>
      </c>
      <c r="AJ806" s="36">
        <v>1093</v>
      </c>
      <c r="AK806">
        <v>400</v>
      </c>
      <c r="AL806" s="2">
        <v>0.62361111111111112</v>
      </c>
      <c r="AM806" s="3">
        <v>46153</v>
      </c>
      <c r="AN806" t="s">
        <v>298</v>
      </c>
      <c r="AO806" t="s">
        <v>299</v>
      </c>
      <c r="AQ806" t="str">
        <f t="shared" si="12"/>
        <v/>
      </c>
    </row>
    <row r="807" spans="1:43">
      <c r="A807" s="8">
        <v>46184</v>
      </c>
      <c r="B807">
        <v>3822.68</v>
      </c>
      <c r="C807">
        <v>-0.65</v>
      </c>
      <c r="D807">
        <v>64090</v>
      </c>
      <c r="E807">
        <v>-0.39</v>
      </c>
      <c r="F807" s="7">
        <v>1963</v>
      </c>
      <c r="G807" t="s">
        <v>29</v>
      </c>
      <c r="H807">
        <v>0</v>
      </c>
      <c r="I807" t="s">
        <v>288</v>
      </c>
      <c r="J807" t="s">
        <v>289</v>
      </c>
      <c r="K807" t="s">
        <v>290</v>
      </c>
      <c r="L807" s="36">
        <v>2478</v>
      </c>
      <c r="M807">
        <v>-50.5</v>
      </c>
      <c r="N807" s="66">
        <v>-0.02</v>
      </c>
      <c r="O807" s="36">
        <v>2528.5</v>
      </c>
      <c r="P807" s="66">
        <v>-1.9900000000000001E-2</v>
      </c>
      <c r="Q807" s="36">
        <v>2470</v>
      </c>
      <c r="R807" s="36">
        <v>2494</v>
      </c>
      <c r="S807" s="36">
        <v>2416.5</v>
      </c>
      <c r="T807" s="66">
        <v>3.2000000000000002E-3</v>
      </c>
      <c r="U807" s="66">
        <v>1.0800000000000001E-2</v>
      </c>
      <c r="V807" s="66">
        <v>-6.4000000000000003E-3</v>
      </c>
      <c r="W807" s="66">
        <v>2.5399999999999999E-2</v>
      </c>
      <c r="X807" s="1">
        <v>994800</v>
      </c>
      <c r="Y807" s="1">
        <v>2447807</v>
      </c>
      <c r="Z807" s="1">
        <v>605358</v>
      </c>
      <c r="AA807" t="s">
        <v>309</v>
      </c>
      <c r="AB807" t="s">
        <v>310</v>
      </c>
      <c r="AC807">
        <v>13.02</v>
      </c>
      <c r="AD807">
        <v>1.39</v>
      </c>
      <c r="AE807">
        <v>2.1</v>
      </c>
      <c r="AF807" t="s">
        <v>230</v>
      </c>
      <c r="AG807" s="1">
        <v>34100</v>
      </c>
      <c r="AH807" s="36">
        <v>2478</v>
      </c>
      <c r="AI807">
        <v>500</v>
      </c>
      <c r="AJ807" s="36">
        <v>2477</v>
      </c>
      <c r="AK807">
        <v>500</v>
      </c>
      <c r="AL807" s="2">
        <v>0.625</v>
      </c>
      <c r="AM807" s="3">
        <v>46156</v>
      </c>
      <c r="AN807" t="s">
        <v>298</v>
      </c>
      <c r="AO807" t="s">
        <v>299</v>
      </c>
      <c r="AQ807" t="str">
        <f t="shared" si="12"/>
        <v/>
      </c>
    </row>
    <row r="808" spans="1:43">
      <c r="A808" s="8">
        <v>46184</v>
      </c>
      <c r="B808">
        <v>3822.68</v>
      </c>
      <c r="C808">
        <v>-0.65</v>
      </c>
      <c r="D808">
        <v>64090</v>
      </c>
      <c r="E808">
        <v>-0.39</v>
      </c>
      <c r="F808" s="7">
        <v>2124</v>
      </c>
      <c r="G808" t="s">
        <v>30</v>
      </c>
      <c r="H808">
        <v>0</v>
      </c>
      <c r="I808" t="s">
        <v>288</v>
      </c>
      <c r="J808" t="s">
        <v>289</v>
      </c>
      <c r="K808" t="s">
        <v>295</v>
      </c>
      <c r="L808">
        <v>854</v>
      </c>
      <c r="M808">
        <v>-7</v>
      </c>
      <c r="N808" s="66">
        <v>-8.0999999999999996E-3</v>
      </c>
      <c r="O808">
        <v>861</v>
      </c>
      <c r="P808" s="66">
        <v>-8.0999999999999996E-3</v>
      </c>
      <c r="Q808">
        <v>860</v>
      </c>
      <c r="R808">
        <v>865</v>
      </c>
      <c r="S808">
        <v>850</v>
      </c>
      <c r="T808" s="66">
        <v>-6.8999999999999999E-3</v>
      </c>
      <c r="U808" s="66">
        <v>-4.5999999999999999E-3</v>
      </c>
      <c r="V808" s="66">
        <v>-1.2699999999999999E-2</v>
      </c>
      <c r="W808" s="66">
        <v>4.7000000000000002E-3</v>
      </c>
      <c r="X808" s="1">
        <v>215000</v>
      </c>
      <c r="Y808" s="1">
        <v>183950</v>
      </c>
      <c r="Z808" s="1">
        <v>141385</v>
      </c>
      <c r="AA808" t="s">
        <v>311</v>
      </c>
      <c r="AB808" t="s">
        <v>312</v>
      </c>
      <c r="AC808">
        <v>15.78</v>
      </c>
      <c r="AD808">
        <v>6.05</v>
      </c>
      <c r="AE808">
        <v>4.45</v>
      </c>
      <c r="AF808" t="s">
        <v>230</v>
      </c>
      <c r="AG808" s="1">
        <v>88600</v>
      </c>
      <c r="AH808">
        <v>855</v>
      </c>
      <c r="AI808">
        <v>100</v>
      </c>
      <c r="AJ808">
        <v>854</v>
      </c>
      <c r="AK808" s="1">
        <v>2100</v>
      </c>
      <c r="AL808" s="2">
        <v>0.625</v>
      </c>
      <c r="AM808" s="3">
        <v>46155</v>
      </c>
      <c r="AN808" t="s">
        <v>293</v>
      </c>
      <c r="AO808" t="s">
        <v>313</v>
      </c>
      <c r="AQ808" t="str">
        <f t="shared" si="12"/>
        <v/>
      </c>
    </row>
    <row r="809" spans="1:43">
      <c r="A809" s="8">
        <v>46184</v>
      </c>
      <c r="B809">
        <v>3822.68</v>
      </c>
      <c r="C809">
        <v>-0.65</v>
      </c>
      <c r="D809">
        <v>64090</v>
      </c>
      <c r="E809">
        <v>-0.39</v>
      </c>
      <c r="F809" s="7">
        <v>2162</v>
      </c>
      <c r="G809" t="s">
        <v>31</v>
      </c>
      <c r="H809">
        <v>0</v>
      </c>
      <c r="I809" t="s">
        <v>314</v>
      </c>
      <c r="J809" t="s">
        <v>289</v>
      </c>
      <c r="K809" t="s">
        <v>295</v>
      </c>
      <c r="L809">
        <v>538</v>
      </c>
      <c r="M809">
        <v>0</v>
      </c>
      <c r="N809" s="66">
        <v>0</v>
      </c>
      <c r="O809">
        <v>538</v>
      </c>
      <c r="P809" s="66">
        <v>0</v>
      </c>
      <c r="Q809">
        <v>538</v>
      </c>
      <c r="R809">
        <v>539</v>
      </c>
      <c r="S809">
        <v>538</v>
      </c>
      <c r="T809" s="66">
        <v>0</v>
      </c>
      <c r="U809" s="66">
        <v>0</v>
      </c>
      <c r="V809" s="66">
        <v>-1.8E-3</v>
      </c>
      <c r="W809" s="66">
        <v>0</v>
      </c>
      <c r="X809" s="1">
        <v>136100</v>
      </c>
      <c r="Y809" s="1">
        <v>73224</v>
      </c>
      <c r="Z809" s="1">
        <v>11626</v>
      </c>
      <c r="AA809" t="s">
        <v>576</v>
      </c>
      <c r="AB809" t="s">
        <v>316</v>
      </c>
      <c r="AC809">
        <v>31.27</v>
      </c>
      <c r="AD809">
        <v>2.04</v>
      </c>
      <c r="AE809">
        <v>0</v>
      </c>
      <c r="AF809" t="s">
        <v>230</v>
      </c>
      <c r="AG809">
        <v>0</v>
      </c>
      <c r="AH809">
        <v>539</v>
      </c>
      <c r="AI809" s="1">
        <v>1145200</v>
      </c>
      <c r="AJ809">
        <v>538</v>
      </c>
      <c r="AK809" s="1">
        <v>3362400</v>
      </c>
      <c r="AL809" s="2">
        <v>0.62430555555555556</v>
      </c>
      <c r="AM809" s="3">
        <v>46154</v>
      </c>
      <c r="AN809" t="s">
        <v>298</v>
      </c>
      <c r="AO809" t="s">
        <v>313</v>
      </c>
      <c r="AQ809" t="str">
        <f t="shared" si="12"/>
        <v/>
      </c>
    </row>
    <row r="810" spans="1:43">
      <c r="A810" s="8">
        <v>46184</v>
      </c>
      <c r="B810">
        <v>3822.68</v>
      </c>
      <c r="C810">
        <v>-0.65</v>
      </c>
      <c r="D810">
        <v>64090</v>
      </c>
      <c r="E810">
        <v>-0.39</v>
      </c>
      <c r="F810" s="7">
        <v>2229</v>
      </c>
      <c r="G810" t="s">
        <v>32</v>
      </c>
      <c r="H810">
        <v>0</v>
      </c>
      <c r="I810" t="s">
        <v>288</v>
      </c>
      <c r="J810" t="s">
        <v>289</v>
      </c>
      <c r="K810" t="s">
        <v>295</v>
      </c>
      <c r="L810" s="36">
        <v>2881.5</v>
      </c>
      <c r="M810">
        <v>27.5</v>
      </c>
      <c r="N810" s="66">
        <v>9.5999999999999992E-3</v>
      </c>
      <c r="O810" s="36">
        <v>2854</v>
      </c>
      <c r="P810" s="66">
        <v>9.5999999999999992E-3</v>
      </c>
      <c r="Q810" s="36">
        <v>2880</v>
      </c>
      <c r="R810" s="36">
        <v>2891.5</v>
      </c>
      <c r="S810" s="36">
        <v>2853.5</v>
      </c>
      <c r="T810" s="66">
        <v>5.0000000000000001E-4</v>
      </c>
      <c r="U810" s="66">
        <v>2.8999999999999998E-3</v>
      </c>
      <c r="V810" s="66">
        <v>-3.3999999999999998E-3</v>
      </c>
      <c r="W810" s="66">
        <v>9.7999999999999997E-3</v>
      </c>
      <c r="X810" s="1">
        <v>183900</v>
      </c>
      <c r="Y810" s="1">
        <v>527880</v>
      </c>
      <c r="Z810" s="1">
        <v>385918</v>
      </c>
      <c r="AA810" t="s">
        <v>317</v>
      </c>
      <c r="AB810" t="s">
        <v>611</v>
      </c>
      <c r="AC810">
        <v>20.13</v>
      </c>
      <c r="AD810">
        <v>1.66</v>
      </c>
      <c r="AE810">
        <v>2.39</v>
      </c>
      <c r="AF810" t="s">
        <v>230</v>
      </c>
      <c r="AG810" s="1">
        <v>15100</v>
      </c>
      <c r="AH810" s="36">
        <v>2882.5</v>
      </c>
      <c r="AI810">
        <v>100</v>
      </c>
      <c r="AJ810" s="36">
        <v>2881</v>
      </c>
      <c r="AK810">
        <v>200</v>
      </c>
      <c r="AL810" s="2">
        <v>0.625</v>
      </c>
      <c r="AM810" s="3">
        <v>46156</v>
      </c>
      <c r="AN810" t="s">
        <v>298</v>
      </c>
      <c r="AO810" t="s">
        <v>319</v>
      </c>
      <c r="AQ810" t="str">
        <f t="shared" si="12"/>
        <v/>
      </c>
    </row>
    <row r="811" spans="1:43">
      <c r="A811" s="8">
        <v>46184</v>
      </c>
      <c r="B811">
        <v>3822.68</v>
      </c>
      <c r="C811">
        <v>-0.65</v>
      </c>
      <c r="D811">
        <v>64090</v>
      </c>
      <c r="E811">
        <v>-0.39</v>
      </c>
      <c r="F811" s="7">
        <v>2768</v>
      </c>
      <c r="G811" t="s">
        <v>33</v>
      </c>
      <c r="H811">
        <v>0</v>
      </c>
      <c r="I811" t="s">
        <v>288</v>
      </c>
      <c r="J811" t="s">
        <v>289</v>
      </c>
      <c r="K811" t="s">
        <v>295</v>
      </c>
      <c r="L811" s="36">
        <v>4997</v>
      </c>
      <c r="M811">
        <v>-92</v>
      </c>
      <c r="N811" s="66">
        <v>-1.8100000000000002E-2</v>
      </c>
      <c r="O811" s="36">
        <v>5089</v>
      </c>
      <c r="P811" s="66">
        <v>-1.7999999999999999E-2</v>
      </c>
      <c r="Q811" s="36">
        <v>5021</v>
      </c>
      <c r="R811" s="36">
        <v>5067</v>
      </c>
      <c r="S811" s="36">
        <v>4944</v>
      </c>
      <c r="T811" s="66">
        <v>-4.7000000000000002E-3</v>
      </c>
      <c r="U811" s="66">
        <v>5.5999999999999999E-3</v>
      </c>
      <c r="V811" s="66">
        <v>-1.38E-2</v>
      </c>
      <c r="W811" s="66">
        <v>1.0699999999999999E-2</v>
      </c>
      <c r="X811" s="1">
        <v>1119400</v>
      </c>
      <c r="Y811" s="1">
        <v>5596475</v>
      </c>
      <c r="Z811" s="1">
        <v>1049370</v>
      </c>
      <c r="AA811" t="s">
        <v>320</v>
      </c>
      <c r="AB811" t="s">
        <v>321</v>
      </c>
      <c r="AC811">
        <v>7.99</v>
      </c>
      <c r="AD811">
        <v>0.95</v>
      </c>
      <c r="AE811">
        <v>3.6</v>
      </c>
      <c r="AF811" t="s">
        <v>230</v>
      </c>
      <c r="AG811" s="1">
        <v>139900</v>
      </c>
      <c r="AH811" s="36">
        <v>4998</v>
      </c>
      <c r="AI811">
        <v>500</v>
      </c>
      <c r="AJ811" s="36">
        <v>4996</v>
      </c>
      <c r="AK811">
        <v>500</v>
      </c>
      <c r="AL811" s="2">
        <v>0.625</v>
      </c>
      <c r="AN811" t="s">
        <v>298</v>
      </c>
      <c r="AO811" t="s">
        <v>322</v>
      </c>
      <c r="AQ811" t="str">
        <f t="shared" si="12"/>
        <v/>
      </c>
    </row>
    <row r="812" spans="1:43">
      <c r="A812" s="8">
        <v>46184</v>
      </c>
      <c r="B812">
        <v>3822.68</v>
      </c>
      <c r="C812">
        <v>-0.65</v>
      </c>
      <c r="D812">
        <v>64090</v>
      </c>
      <c r="E812">
        <v>-0.39</v>
      </c>
      <c r="F812" s="7">
        <v>2769</v>
      </c>
      <c r="G812" t="s">
        <v>34</v>
      </c>
      <c r="H812">
        <v>0</v>
      </c>
      <c r="I812" t="s">
        <v>314</v>
      </c>
      <c r="J812" t="s">
        <v>323</v>
      </c>
      <c r="K812" t="s">
        <v>290</v>
      </c>
      <c r="L812">
        <v>832</v>
      </c>
      <c r="M812">
        <v>1</v>
      </c>
      <c r="N812" s="66">
        <v>1.1999999999999999E-3</v>
      </c>
      <c r="O812">
        <v>831</v>
      </c>
      <c r="P812" s="66">
        <v>1.1999999999999999E-3</v>
      </c>
      <c r="Q812">
        <v>831</v>
      </c>
      <c r="R812">
        <v>834</v>
      </c>
      <c r="S812">
        <v>830</v>
      </c>
      <c r="T812" s="66">
        <v>1.1999999999999999E-3</v>
      </c>
      <c r="U812" s="66">
        <v>2.3999999999999998E-3</v>
      </c>
      <c r="V812" s="66">
        <v>-2.3E-3</v>
      </c>
      <c r="W812" s="66">
        <v>2.3999999999999998E-3</v>
      </c>
      <c r="X812" s="1">
        <v>3000</v>
      </c>
      <c r="Y812" s="1">
        <v>2494</v>
      </c>
      <c r="Z812" s="1">
        <v>6540</v>
      </c>
      <c r="AA812" t="s">
        <v>324</v>
      </c>
      <c r="AB812" t="s">
        <v>325</v>
      </c>
      <c r="AC812">
        <v>9.8800000000000008</v>
      </c>
      <c r="AD812">
        <v>22.11</v>
      </c>
      <c r="AE812">
        <v>0</v>
      </c>
      <c r="AF812">
        <v>0.1</v>
      </c>
      <c r="AG812">
        <v>0</v>
      </c>
      <c r="AH812">
        <v>833</v>
      </c>
      <c r="AI812">
        <v>100</v>
      </c>
      <c r="AJ812">
        <v>832</v>
      </c>
      <c r="AK812">
        <v>100</v>
      </c>
      <c r="AL812" s="2">
        <v>0.61805555555555558</v>
      </c>
      <c r="AM812" s="3">
        <v>46213</v>
      </c>
      <c r="AN812" t="s">
        <v>326</v>
      </c>
      <c r="AO812" t="s">
        <v>327</v>
      </c>
      <c r="AQ812" t="str">
        <f t="shared" si="12"/>
        <v/>
      </c>
    </row>
    <row r="813" spans="1:43">
      <c r="A813" s="8">
        <v>46184</v>
      </c>
      <c r="B813">
        <v>3822.68</v>
      </c>
      <c r="C813">
        <v>-0.65</v>
      </c>
      <c r="D813">
        <v>64090</v>
      </c>
      <c r="E813">
        <v>-0.39</v>
      </c>
      <c r="F813" s="7">
        <v>2914</v>
      </c>
      <c r="G813" t="s">
        <v>35</v>
      </c>
      <c r="H813">
        <v>0</v>
      </c>
      <c r="I813" t="s">
        <v>288</v>
      </c>
      <c r="J813" t="s">
        <v>289</v>
      </c>
      <c r="K813" t="s">
        <v>290</v>
      </c>
      <c r="L813" s="36">
        <v>6292</v>
      </c>
      <c r="M813">
        <v>128</v>
      </c>
      <c r="N813" s="66">
        <v>2.0799999999999999E-2</v>
      </c>
      <c r="O813" s="36">
        <v>6164</v>
      </c>
      <c r="P813" s="66">
        <v>2.07E-2</v>
      </c>
      <c r="Q813" s="36">
        <v>6230</v>
      </c>
      <c r="R813" s="36">
        <v>6338</v>
      </c>
      <c r="S813" s="36">
        <v>6222</v>
      </c>
      <c r="T813" s="66">
        <v>9.9000000000000008E-3</v>
      </c>
      <c r="U813" s="66">
        <v>-1.1999999999999999E-3</v>
      </c>
      <c r="V813" s="66">
        <v>-7.1999999999999998E-3</v>
      </c>
      <c r="W813" s="66">
        <v>1.12E-2</v>
      </c>
      <c r="X813" s="1">
        <v>4834000</v>
      </c>
      <c r="Y813" s="1">
        <v>30413472</v>
      </c>
      <c r="Z813" s="1">
        <v>12584000</v>
      </c>
      <c r="AA813" t="s">
        <v>328</v>
      </c>
      <c r="AB813" t="s">
        <v>329</v>
      </c>
      <c r="AC813">
        <v>19.59</v>
      </c>
      <c r="AD813">
        <v>2.73</v>
      </c>
      <c r="AE813">
        <v>3.85</v>
      </c>
      <c r="AF813" t="s">
        <v>230</v>
      </c>
      <c r="AG813" s="1">
        <v>413500</v>
      </c>
      <c r="AH813" s="36">
        <v>6292</v>
      </c>
      <c r="AI813" s="1">
        <v>1900</v>
      </c>
      <c r="AJ813" s="36">
        <v>6290</v>
      </c>
      <c r="AK813">
        <v>500</v>
      </c>
      <c r="AL813" s="2">
        <v>0.625</v>
      </c>
      <c r="AN813" t="s">
        <v>293</v>
      </c>
      <c r="AO813" t="s">
        <v>319</v>
      </c>
      <c r="AQ813" t="str">
        <f t="shared" si="12"/>
        <v/>
      </c>
    </row>
    <row r="814" spans="1:43">
      <c r="A814" s="8">
        <v>46184</v>
      </c>
      <c r="B814">
        <v>3822.68</v>
      </c>
      <c r="C814">
        <v>-0.65</v>
      </c>
      <c r="D814">
        <v>64090</v>
      </c>
      <c r="E814">
        <v>-0.39</v>
      </c>
      <c r="F814" s="7">
        <v>3003</v>
      </c>
      <c r="G814" t="s">
        <v>36</v>
      </c>
      <c r="H814">
        <v>0</v>
      </c>
      <c r="I814" t="s">
        <v>288</v>
      </c>
      <c r="J814" t="s">
        <v>289</v>
      </c>
      <c r="K814" t="s">
        <v>290</v>
      </c>
      <c r="L814" s="36">
        <v>1724</v>
      </c>
      <c r="M814">
        <v>-3.5</v>
      </c>
      <c r="N814" s="66">
        <v>-2E-3</v>
      </c>
      <c r="O814" s="36">
        <v>1727.5</v>
      </c>
      <c r="P814" s="66">
        <v>-2E-3</v>
      </c>
      <c r="Q814" s="36">
        <v>1740</v>
      </c>
      <c r="R814" s="36">
        <v>1744</v>
      </c>
      <c r="S814" s="36">
        <v>1715.5</v>
      </c>
      <c r="T814" s="66">
        <v>-9.1000000000000004E-3</v>
      </c>
      <c r="U814" s="66">
        <v>-7.1000000000000004E-3</v>
      </c>
      <c r="V814" s="66">
        <v>-1.14E-2</v>
      </c>
      <c r="W814" s="66">
        <v>4.8999999999999998E-3</v>
      </c>
      <c r="X814" s="1">
        <v>2214200</v>
      </c>
      <c r="Y814" s="1">
        <v>3832390</v>
      </c>
      <c r="Z814" s="1">
        <v>1323872</v>
      </c>
      <c r="AA814" t="s">
        <v>330</v>
      </c>
      <c r="AB814" t="s">
        <v>577</v>
      </c>
      <c r="AC814">
        <v>10.81</v>
      </c>
      <c r="AD814">
        <v>1.43</v>
      </c>
      <c r="AE814">
        <v>3.89</v>
      </c>
      <c r="AF814" t="s">
        <v>230</v>
      </c>
      <c r="AG814" s="1">
        <v>42700</v>
      </c>
      <c r="AH814" s="36">
        <v>1724.5</v>
      </c>
      <c r="AI814" s="1">
        <v>3500</v>
      </c>
      <c r="AJ814" s="36">
        <v>1723.5</v>
      </c>
      <c r="AK814" s="1">
        <v>3900</v>
      </c>
      <c r="AL814" s="2">
        <v>0.625</v>
      </c>
      <c r="AN814" t="s">
        <v>293</v>
      </c>
      <c r="AO814" t="s">
        <v>332</v>
      </c>
      <c r="AQ814" t="str">
        <f t="shared" si="12"/>
        <v/>
      </c>
    </row>
    <row r="815" spans="1:43">
      <c r="A815" s="8">
        <v>46184</v>
      </c>
      <c r="B815">
        <v>3822.68</v>
      </c>
      <c r="C815">
        <v>-0.65</v>
      </c>
      <c r="D815">
        <v>64090</v>
      </c>
      <c r="E815">
        <v>-0.39</v>
      </c>
      <c r="F815" s="7">
        <v>3407</v>
      </c>
      <c r="G815" t="s">
        <v>37</v>
      </c>
      <c r="H815">
        <v>0</v>
      </c>
      <c r="I815" t="s">
        <v>288</v>
      </c>
      <c r="J815" t="s">
        <v>289</v>
      </c>
      <c r="K815" t="s">
        <v>295</v>
      </c>
      <c r="L815" s="36">
        <v>1767</v>
      </c>
      <c r="M815">
        <v>11</v>
      </c>
      <c r="N815" s="66">
        <v>6.3E-3</v>
      </c>
      <c r="O815" s="36">
        <v>1756</v>
      </c>
      <c r="P815" s="66">
        <v>6.1999999999999998E-3</v>
      </c>
      <c r="Q815" s="36">
        <v>1721</v>
      </c>
      <c r="R815" s="36">
        <v>1770</v>
      </c>
      <c r="S815" s="36">
        <v>1707.5</v>
      </c>
      <c r="T815" s="66">
        <v>2.6700000000000002E-2</v>
      </c>
      <c r="U815" s="66">
        <v>7.6E-3</v>
      </c>
      <c r="V815" s="66">
        <v>-1.6000000000000001E-3</v>
      </c>
      <c r="W815" s="66">
        <v>3.4799999999999998E-2</v>
      </c>
      <c r="X815" s="1">
        <v>2325400</v>
      </c>
      <c r="Y815" s="1">
        <v>4053354</v>
      </c>
      <c r="Z815" s="1">
        <v>2413283</v>
      </c>
      <c r="AA815" t="s">
        <v>333</v>
      </c>
      <c r="AB815" t="s">
        <v>334</v>
      </c>
      <c r="AC815">
        <v>14.93</v>
      </c>
      <c r="AD815">
        <v>1.1399999999999999</v>
      </c>
      <c r="AE815">
        <v>2.4900000000000002</v>
      </c>
      <c r="AF815" t="s">
        <v>230</v>
      </c>
      <c r="AG815" s="1">
        <v>172400</v>
      </c>
      <c r="AH815" s="36">
        <v>1767.5</v>
      </c>
      <c r="AI815" s="1">
        <v>1600</v>
      </c>
      <c r="AJ815" s="36">
        <v>1767</v>
      </c>
      <c r="AK815">
        <v>800</v>
      </c>
      <c r="AL815" s="2">
        <v>0.625</v>
      </c>
      <c r="AM815" s="3">
        <v>46154</v>
      </c>
      <c r="AN815" t="s">
        <v>298</v>
      </c>
      <c r="AO815" t="s">
        <v>335</v>
      </c>
      <c r="AQ815" t="str">
        <f t="shared" si="12"/>
        <v/>
      </c>
    </row>
    <row r="816" spans="1:43">
      <c r="A816" s="8">
        <v>46184</v>
      </c>
      <c r="B816">
        <v>3822.68</v>
      </c>
      <c r="C816">
        <v>-0.65</v>
      </c>
      <c r="D816">
        <v>64090</v>
      </c>
      <c r="E816">
        <v>-0.39</v>
      </c>
      <c r="F816" s="7">
        <v>4008</v>
      </c>
      <c r="G816" t="s">
        <v>38</v>
      </c>
      <c r="H816">
        <v>0</v>
      </c>
      <c r="I816" t="s">
        <v>288</v>
      </c>
      <c r="J816" t="s">
        <v>289</v>
      </c>
      <c r="K816" t="s">
        <v>290</v>
      </c>
      <c r="L816" s="36">
        <v>1251</v>
      </c>
      <c r="M816">
        <v>-4</v>
      </c>
      <c r="N816" s="66">
        <v>-3.2000000000000002E-3</v>
      </c>
      <c r="O816" s="36">
        <v>1255</v>
      </c>
      <c r="P816" s="66">
        <v>-3.0999999999999999E-3</v>
      </c>
      <c r="Q816" s="36">
        <v>1250</v>
      </c>
      <c r="R816" s="36">
        <v>1254</v>
      </c>
      <c r="S816" s="36">
        <v>1226</v>
      </c>
      <c r="T816" s="66">
        <v>8.0000000000000004E-4</v>
      </c>
      <c r="U816" s="66">
        <v>1.6000000000000001E-3</v>
      </c>
      <c r="V816" s="66">
        <v>-2.3E-3</v>
      </c>
      <c r="W816" s="66">
        <v>2.0299999999999999E-2</v>
      </c>
      <c r="X816" s="1">
        <v>102700</v>
      </c>
      <c r="Y816" s="1">
        <v>127757</v>
      </c>
      <c r="Z816" s="1">
        <v>80919</v>
      </c>
      <c r="AA816" t="s">
        <v>541</v>
      </c>
      <c r="AB816" t="s">
        <v>337</v>
      </c>
      <c r="AC816">
        <v>10.23</v>
      </c>
      <c r="AD816">
        <v>0.78</v>
      </c>
      <c r="AE816">
        <v>3.84</v>
      </c>
      <c r="AF816" t="s">
        <v>230</v>
      </c>
      <c r="AG816" s="1">
        <v>43900</v>
      </c>
      <c r="AH816" s="36">
        <v>1251</v>
      </c>
      <c r="AI816">
        <v>300</v>
      </c>
      <c r="AJ816" s="36">
        <v>1250</v>
      </c>
      <c r="AK816">
        <v>300</v>
      </c>
      <c r="AL816" s="2">
        <v>0.625</v>
      </c>
      <c r="AM816" s="3">
        <v>46154</v>
      </c>
      <c r="AN816" t="s">
        <v>298</v>
      </c>
      <c r="AO816" t="s">
        <v>335</v>
      </c>
      <c r="AQ816" t="str">
        <f t="shared" si="12"/>
        <v/>
      </c>
    </row>
    <row r="817" spans="1:43">
      <c r="A817" s="8">
        <v>46184</v>
      </c>
      <c r="B817">
        <v>3822.68</v>
      </c>
      <c r="C817">
        <v>-0.65</v>
      </c>
      <c r="D817">
        <v>64090</v>
      </c>
      <c r="E817">
        <v>-0.39</v>
      </c>
      <c r="F817" s="7">
        <v>4026</v>
      </c>
      <c r="G817" t="s">
        <v>39</v>
      </c>
      <c r="H817">
        <v>0</v>
      </c>
      <c r="I817" t="s">
        <v>314</v>
      </c>
      <c r="J817" t="s">
        <v>289</v>
      </c>
      <c r="K817" t="s">
        <v>295</v>
      </c>
      <c r="L817" s="36">
        <v>1554</v>
      </c>
      <c r="M817">
        <v>-112</v>
      </c>
      <c r="N817" s="66">
        <v>-6.7199999999999996E-2</v>
      </c>
      <c r="O817" s="36">
        <v>1666</v>
      </c>
      <c r="P817" s="66">
        <v>-6.7199999999999996E-2</v>
      </c>
      <c r="Q817" s="36">
        <v>1600</v>
      </c>
      <c r="R817" s="36">
        <v>1607</v>
      </c>
      <c r="S817" s="36">
        <v>1518</v>
      </c>
      <c r="T817" s="66">
        <v>-2.87E-2</v>
      </c>
      <c r="U817" s="66">
        <v>-5.9999999999999995E-4</v>
      </c>
      <c r="V817" s="66">
        <v>-3.2899999999999999E-2</v>
      </c>
      <c r="W817" s="66">
        <v>2.3699999999999999E-2</v>
      </c>
      <c r="X817" s="1">
        <v>194600</v>
      </c>
      <c r="Y817" s="1">
        <v>303714</v>
      </c>
      <c r="Z817" s="1">
        <v>14358</v>
      </c>
      <c r="AA817" t="s">
        <v>338</v>
      </c>
      <c r="AB817" t="s">
        <v>339</v>
      </c>
      <c r="AC817">
        <v>7.63</v>
      </c>
      <c r="AD817">
        <v>1.03</v>
      </c>
      <c r="AE817">
        <v>3.15</v>
      </c>
      <c r="AF817" t="s">
        <v>230</v>
      </c>
      <c r="AG817" s="1">
        <v>3100</v>
      </c>
      <c r="AH817" s="36">
        <v>1554</v>
      </c>
      <c r="AI817">
        <v>200</v>
      </c>
      <c r="AJ817" s="36">
        <v>1553</v>
      </c>
      <c r="AK817">
        <v>100</v>
      </c>
      <c r="AL817" s="2">
        <v>0.62430555555555556</v>
      </c>
      <c r="AM817" s="3">
        <v>46183</v>
      </c>
      <c r="AN817" t="s">
        <v>340</v>
      </c>
      <c r="AO817" t="s">
        <v>341</v>
      </c>
      <c r="AQ817" t="str">
        <f t="shared" si="12"/>
        <v/>
      </c>
    </row>
    <row r="818" spans="1:43">
      <c r="A818" s="8">
        <v>46184</v>
      </c>
      <c r="B818">
        <v>3822.68</v>
      </c>
      <c r="C818">
        <v>-0.65</v>
      </c>
      <c r="D818">
        <v>64090</v>
      </c>
      <c r="E818">
        <v>-0.39</v>
      </c>
      <c r="F818" s="7">
        <v>4062</v>
      </c>
      <c r="G818" t="s">
        <v>40</v>
      </c>
      <c r="H818">
        <v>0</v>
      </c>
      <c r="I818" t="s">
        <v>288</v>
      </c>
      <c r="J818" t="s">
        <v>289</v>
      </c>
      <c r="K818" t="s">
        <v>295</v>
      </c>
      <c r="L818" s="36">
        <v>18170</v>
      </c>
      <c r="M818">
        <v>770</v>
      </c>
      <c r="N818" s="66">
        <v>4.4299999999999999E-2</v>
      </c>
      <c r="O818" s="36">
        <v>17400</v>
      </c>
      <c r="P818" s="66">
        <v>4.4200000000000003E-2</v>
      </c>
      <c r="Q818" s="36">
        <v>16520</v>
      </c>
      <c r="R818" s="36">
        <v>18410</v>
      </c>
      <c r="S818" s="36">
        <v>16505</v>
      </c>
      <c r="T818" s="66">
        <v>9.98E-2</v>
      </c>
      <c r="U818" s="66">
        <v>3.3500000000000002E-2</v>
      </c>
      <c r="V818" s="66">
        <v>-1.2999999999999999E-2</v>
      </c>
      <c r="W818" s="66">
        <v>0.1008</v>
      </c>
      <c r="X818" s="1">
        <v>7696400</v>
      </c>
      <c r="Y818" s="1">
        <v>137317116</v>
      </c>
      <c r="Z818" s="1">
        <v>5118872</v>
      </c>
      <c r="AA818" t="s">
        <v>555</v>
      </c>
      <c r="AB818" t="s">
        <v>343</v>
      </c>
      <c r="AC818">
        <v>87.48</v>
      </c>
      <c r="AD818">
        <v>9.2200000000000006</v>
      </c>
      <c r="AE818">
        <v>0.19</v>
      </c>
      <c r="AF818" t="s">
        <v>230</v>
      </c>
      <c r="AG818" s="1">
        <v>54500</v>
      </c>
      <c r="AH818" s="36">
        <v>18175</v>
      </c>
      <c r="AI818">
        <v>800</v>
      </c>
      <c r="AJ818" s="36">
        <v>18170</v>
      </c>
      <c r="AK818">
        <v>500</v>
      </c>
      <c r="AL818" s="2">
        <v>0.625</v>
      </c>
      <c r="AM818" s="3">
        <v>46153</v>
      </c>
      <c r="AN818" t="s">
        <v>298</v>
      </c>
      <c r="AO818" t="s">
        <v>344</v>
      </c>
      <c r="AQ818" t="str">
        <f t="shared" si="12"/>
        <v/>
      </c>
    </row>
    <row r="819" spans="1:43">
      <c r="A819" s="8">
        <v>46184</v>
      </c>
      <c r="B819">
        <v>3822.68</v>
      </c>
      <c r="C819">
        <v>-0.65</v>
      </c>
      <c r="D819">
        <v>64090</v>
      </c>
      <c r="E819">
        <v>-0.39</v>
      </c>
      <c r="F819" s="7">
        <v>4063</v>
      </c>
      <c r="G819" t="s">
        <v>41</v>
      </c>
      <c r="H819">
        <v>0</v>
      </c>
      <c r="I819" t="s">
        <v>288</v>
      </c>
      <c r="J819" t="s">
        <v>289</v>
      </c>
      <c r="K819" t="s">
        <v>290</v>
      </c>
      <c r="L819" s="36">
        <v>6822</v>
      </c>
      <c r="M819">
        <v>127</v>
      </c>
      <c r="N819" s="66">
        <v>1.9E-2</v>
      </c>
      <c r="O819" s="36">
        <v>6695</v>
      </c>
      <c r="P819" s="66">
        <v>1.89E-2</v>
      </c>
      <c r="Q819" s="36">
        <v>6500</v>
      </c>
      <c r="R819" s="36">
        <v>6844</v>
      </c>
      <c r="S819" s="36">
        <v>6473</v>
      </c>
      <c r="T819" s="66">
        <v>4.9500000000000002E-2</v>
      </c>
      <c r="U819" s="66">
        <v>1.77E-2</v>
      </c>
      <c r="V819" s="66">
        <v>-3.2000000000000002E-3</v>
      </c>
      <c r="W819" s="66">
        <v>5.3900000000000003E-2</v>
      </c>
      <c r="X819" s="1">
        <v>6096500</v>
      </c>
      <c r="Y819" s="1">
        <v>40708312</v>
      </c>
      <c r="Z819" s="1">
        <v>13541641</v>
      </c>
      <c r="AA819" t="s">
        <v>556</v>
      </c>
      <c r="AB819" t="s">
        <v>346</v>
      </c>
      <c r="AC819">
        <v>25.33</v>
      </c>
      <c r="AD819">
        <v>2.84</v>
      </c>
      <c r="AE819">
        <v>1.55</v>
      </c>
      <c r="AF819" t="s">
        <v>230</v>
      </c>
      <c r="AG819" s="1">
        <v>145400</v>
      </c>
      <c r="AH819" s="36">
        <v>6823</v>
      </c>
      <c r="AI819" s="1">
        <v>1300</v>
      </c>
      <c r="AJ819" s="36">
        <v>6820</v>
      </c>
      <c r="AK819" s="1">
        <v>1300</v>
      </c>
      <c r="AL819" s="2">
        <v>0.625</v>
      </c>
      <c r="AN819" t="s">
        <v>298</v>
      </c>
      <c r="AO819" t="s">
        <v>335</v>
      </c>
      <c r="AQ819" t="str">
        <f t="shared" si="12"/>
        <v/>
      </c>
    </row>
    <row r="820" spans="1:43">
      <c r="A820" s="8">
        <v>46184</v>
      </c>
      <c r="B820">
        <v>3822.68</v>
      </c>
      <c r="C820">
        <v>-0.65</v>
      </c>
      <c r="D820">
        <v>64090</v>
      </c>
      <c r="E820">
        <v>-0.39</v>
      </c>
      <c r="F820" s="7">
        <v>4068</v>
      </c>
      <c r="G820" t="s">
        <v>42</v>
      </c>
      <c r="H820">
        <v>0</v>
      </c>
      <c r="I820" t="s">
        <v>347</v>
      </c>
      <c r="J820" t="s">
        <v>323</v>
      </c>
      <c r="K820" t="s">
        <v>290</v>
      </c>
      <c r="L820" s="36">
        <v>1747</v>
      </c>
      <c r="M820">
        <v>-3</v>
      </c>
      <c r="N820" s="66">
        <v>-1.6999999999999999E-3</v>
      </c>
      <c r="O820" s="36">
        <v>1750</v>
      </c>
      <c r="P820" s="66">
        <v>-1.6999999999999999E-3</v>
      </c>
      <c r="Q820" s="36">
        <v>1750</v>
      </c>
      <c r="R820" s="36">
        <v>1750</v>
      </c>
      <c r="S820" s="36">
        <v>1710</v>
      </c>
      <c r="T820" s="66">
        <v>-1.6999999999999999E-3</v>
      </c>
      <c r="U820" s="66">
        <v>0</v>
      </c>
      <c r="V820" s="66">
        <v>-1.6999999999999999E-3</v>
      </c>
      <c r="W820" s="66">
        <v>2.1600000000000001E-2</v>
      </c>
      <c r="X820" s="1">
        <v>3200</v>
      </c>
      <c r="Y820" s="1">
        <v>5563</v>
      </c>
      <c r="Z820" s="1">
        <v>3301</v>
      </c>
      <c r="AA820" t="s">
        <v>348</v>
      </c>
      <c r="AB820" t="s">
        <v>349</v>
      </c>
      <c r="AC820">
        <v>22.95</v>
      </c>
      <c r="AD820">
        <v>1.54</v>
      </c>
      <c r="AE820">
        <v>0</v>
      </c>
      <c r="AF820">
        <v>1.6</v>
      </c>
      <c r="AG820">
        <v>100</v>
      </c>
      <c r="AH820" s="36">
        <v>1747</v>
      </c>
      <c r="AI820">
        <v>400</v>
      </c>
      <c r="AJ820" s="36">
        <v>1728</v>
      </c>
      <c r="AK820">
        <v>300</v>
      </c>
      <c r="AL820" s="2">
        <v>0.52083333333333337</v>
      </c>
      <c r="AM820" s="3">
        <v>46156</v>
      </c>
      <c r="AN820" t="s">
        <v>350</v>
      </c>
      <c r="AO820" t="s">
        <v>351</v>
      </c>
      <c r="AQ820" t="str">
        <f t="shared" si="12"/>
        <v/>
      </c>
    </row>
    <row r="821" spans="1:43">
      <c r="A821" s="8">
        <v>46184</v>
      </c>
      <c r="B821">
        <v>3822.68</v>
      </c>
      <c r="C821">
        <v>-0.65</v>
      </c>
      <c r="D821">
        <v>64090</v>
      </c>
      <c r="E821">
        <v>-0.39</v>
      </c>
      <c r="F821" s="7">
        <v>4100</v>
      </c>
      <c r="G821" t="s">
        <v>43</v>
      </c>
      <c r="H821">
        <v>0</v>
      </c>
      <c r="I821" t="s">
        <v>314</v>
      </c>
      <c r="J821" t="s">
        <v>289</v>
      </c>
      <c r="K821" t="s">
        <v>290</v>
      </c>
      <c r="L821" s="36">
        <v>1578</v>
      </c>
      <c r="M821">
        <v>-77</v>
      </c>
      <c r="N821" s="66">
        <v>-4.65E-2</v>
      </c>
      <c r="O821" s="36">
        <v>1655</v>
      </c>
      <c r="P821" s="66">
        <v>-4.65E-2</v>
      </c>
      <c r="Q821" s="36">
        <v>1604</v>
      </c>
      <c r="R821" s="36">
        <v>1616</v>
      </c>
      <c r="S821" s="36">
        <v>1540</v>
      </c>
      <c r="T821" s="66">
        <v>-1.6199999999999999E-2</v>
      </c>
      <c r="U821" s="66">
        <v>1.34E-2</v>
      </c>
      <c r="V821" s="66">
        <v>-2.35E-2</v>
      </c>
      <c r="W821" s="66">
        <v>2.46E-2</v>
      </c>
      <c r="X821" s="1">
        <v>88500</v>
      </c>
      <c r="Y821" s="1">
        <v>139738</v>
      </c>
      <c r="Z821" s="1">
        <v>9624</v>
      </c>
      <c r="AA821" t="s">
        <v>544</v>
      </c>
      <c r="AB821" t="s">
        <v>353</v>
      </c>
      <c r="AC821">
        <v>18.260000000000002</v>
      </c>
      <c r="AD821">
        <v>1.01</v>
      </c>
      <c r="AE821">
        <v>0</v>
      </c>
      <c r="AF821" t="s">
        <v>230</v>
      </c>
      <c r="AG821">
        <v>0</v>
      </c>
      <c r="AH821" s="36">
        <v>1580</v>
      </c>
      <c r="AI821">
        <v>500</v>
      </c>
      <c r="AJ821" s="36">
        <v>1574</v>
      </c>
      <c r="AK821">
        <v>100</v>
      </c>
      <c r="AL821" s="2">
        <v>0.62361111111111112</v>
      </c>
      <c r="AM821" s="3">
        <v>46157</v>
      </c>
      <c r="AN821" t="s">
        <v>298</v>
      </c>
      <c r="AO821" t="s">
        <v>335</v>
      </c>
      <c r="AQ821" t="str">
        <f t="shared" si="12"/>
        <v/>
      </c>
    </row>
    <row r="822" spans="1:43">
      <c r="A822" s="8">
        <v>46184</v>
      </c>
      <c r="B822">
        <v>3822.68</v>
      </c>
      <c r="C822">
        <v>-0.65</v>
      </c>
      <c r="D822">
        <v>64090</v>
      </c>
      <c r="E822">
        <v>-0.39</v>
      </c>
      <c r="F822" s="7">
        <v>4182</v>
      </c>
      <c r="G822" t="s">
        <v>44</v>
      </c>
      <c r="H822">
        <v>0</v>
      </c>
      <c r="I822" t="s">
        <v>288</v>
      </c>
      <c r="J822" t="s">
        <v>289</v>
      </c>
      <c r="K822" t="s">
        <v>295</v>
      </c>
      <c r="L822" s="36">
        <v>4470</v>
      </c>
      <c r="M822">
        <v>44</v>
      </c>
      <c r="N822" s="66">
        <v>9.9000000000000008E-3</v>
      </c>
      <c r="O822" s="36">
        <v>4426</v>
      </c>
      <c r="P822" s="66">
        <v>9.9000000000000008E-3</v>
      </c>
      <c r="Q822" s="36">
        <v>4216</v>
      </c>
      <c r="R822" s="36">
        <v>4488</v>
      </c>
      <c r="S822" s="36">
        <v>4200</v>
      </c>
      <c r="T822" s="66">
        <v>6.0199999999999997E-2</v>
      </c>
      <c r="U822" s="66">
        <v>1.4500000000000001E-2</v>
      </c>
      <c r="V822" s="66">
        <v>-4.0000000000000001E-3</v>
      </c>
      <c r="W822" s="66">
        <v>6.4199999999999993E-2</v>
      </c>
      <c r="X822" s="1">
        <v>687800</v>
      </c>
      <c r="Y822" s="1">
        <v>3028456</v>
      </c>
      <c r="Z822" s="1">
        <v>946239</v>
      </c>
      <c r="AA822" t="s">
        <v>545</v>
      </c>
      <c r="AB822" t="s">
        <v>355</v>
      </c>
      <c r="AC822">
        <v>18.940000000000001</v>
      </c>
      <c r="AD822">
        <v>1.34</v>
      </c>
      <c r="AE822">
        <v>2.46</v>
      </c>
      <c r="AF822" t="s">
        <v>230</v>
      </c>
      <c r="AG822" s="1">
        <v>16000</v>
      </c>
      <c r="AH822" s="36">
        <v>4471</v>
      </c>
      <c r="AI822">
        <v>400</v>
      </c>
      <c r="AJ822" s="36">
        <v>4469</v>
      </c>
      <c r="AK822">
        <v>200</v>
      </c>
      <c r="AL822" s="2">
        <v>0.625</v>
      </c>
      <c r="AM822" s="3">
        <v>46155</v>
      </c>
      <c r="AN822" t="s">
        <v>298</v>
      </c>
      <c r="AO822" t="s">
        <v>335</v>
      </c>
      <c r="AQ822" t="str">
        <f t="shared" si="12"/>
        <v/>
      </c>
    </row>
    <row r="823" spans="1:43">
      <c r="A823" s="8">
        <v>46184</v>
      </c>
      <c r="B823">
        <v>3822.68</v>
      </c>
      <c r="C823">
        <v>-0.65</v>
      </c>
      <c r="D823">
        <v>64090</v>
      </c>
      <c r="E823">
        <v>-0.39</v>
      </c>
      <c r="F823" s="7">
        <v>4188</v>
      </c>
      <c r="G823" t="s">
        <v>45</v>
      </c>
      <c r="H823">
        <v>0</v>
      </c>
      <c r="I823" t="s">
        <v>288</v>
      </c>
      <c r="J823" t="s">
        <v>289</v>
      </c>
      <c r="K823" t="s">
        <v>295</v>
      </c>
      <c r="L823" s="36">
        <v>1034</v>
      </c>
      <c r="M823">
        <v>14.5</v>
      </c>
      <c r="N823" s="66">
        <v>1.4200000000000001E-2</v>
      </c>
      <c r="O823" s="36">
        <v>1019.5</v>
      </c>
      <c r="P823" s="66">
        <v>1.4200000000000001E-2</v>
      </c>
      <c r="Q823" s="36">
        <v>1000</v>
      </c>
      <c r="R823" s="36">
        <v>1036</v>
      </c>
      <c r="S823">
        <v>999</v>
      </c>
      <c r="T823" s="66">
        <v>3.4000000000000002E-2</v>
      </c>
      <c r="U823" s="66">
        <v>1.0200000000000001E-2</v>
      </c>
      <c r="V823" s="66">
        <v>-1.9E-3</v>
      </c>
      <c r="W823" s="66">
        <v>3.5000000000000003E-2</v>
      </c>
      <c r="X823" s="1">
        <v>3653200</v>
      </c>
      <c r="Y823" s="1">
        <v>3726445</v>
      </c>
      <c r="Z823" s="1">
        <v>1490477</v>
      </c>
      <c r="AA823" t="s">
        <v>356</v>
      </c>
      <c r="AB823" t="s">
        <v>357</v>
      </c>
      <c r="AC823">
        <v>11.81</v>
      </c>
      <c r="AD823">
        <v>0.79</v>
      </c>
      <c r="AE823">
        <v>3.09</v>
      </c>
      <c r="AF823" t="s">
        <v>230</v>
      </c>
      <c r="AG823" s="1">
        <v>332100</v>
      </c>
      <c r="AH823" s="36">
        <v>1034</v>
      </c>
      <c r="AI823">
        <v>400</v>
      </c>
      <c r="AJ823" s="36">
        <v>1033.5</v>
      </c>
      <c r="AK823" s="1">
        <v>7000</v>
      </c>
      <c r="AL823" s="2">
        <v>0.625</v>
      </c>
      <c r="AM823" s="3">
        <v>46155</v>
      </c>
      <c r="AN823" t="s">
        <v>298</v>
      </c>
      <c r="AO823" t="s">
        <v>335</v>
      </c>
      <c r="AQ823" t="str">
        <f t="shared" si="12"/>
        <v/>
      </c>
    </row>
    <row r="824" spans="1:43">
      <c r="A824" s="8">
        <v>46184</v>
      </c>
      <c r="B824">
        <v>3822.68</v>
      </c>
      <c r="C824">
        <v>-0.65</v>
      </c>
      <c r="D824">
        <v>64090</v>
      </c>
      <c r="E824">
        <v>-0.39</v>
      </c>
      <c r="F824" s="7">
        <v>4220</v>
      </c>
      <c r="G824" t="s">
        <v>46</v>
      </c>
      <c r="H824">
        <v>0</v>
      </c>
      <c r="I824" t="s">
        <v>288</v>
      </c>
      <c r="J824" t="s">
        <v>289</v>
      </c>
      <c r="K824" t="s">
        <v>290</v>
      </c>
      <c r="L824" s="36">
        <v>1584</v>
      </c>
      <c r="M824">
        <v>32</v>
      </c>
      <c r="N824" s="66">
        <v>2.06E-2</v>
      </c>
      <c r="O824" s="36">
        <v>1552</v>
      </c>
      <c r="P824" s="66">
        <v>2.06E-2</v>
      </c>
      <c r="Q824" s="36">
        <v>1566</v>
      </c>
      <c r="R824" s="36">
        <v>1593</v>
      </c>
      <c r="S824" s="36">
        <v>1542</v>
      </c>
      <c r="T824" s="66">
        <v>1.14E-2</v>
      </c>
      <c r="U824" s="66">
        <v>1.2699999999999999E-2</v>
      </c>
      <c r="V824" s="66">
        <v>-5.5999999999999999E-3</v>
      </c>
      <c r="W824" s="66">
        <v>2.7199999999999998E-2</v>
      </c>
      <c r="X824" s="1">
        <v>105100</v>
      </c>
      <c r="Y824" s="1">
        <v>165028</v>
      </c>
      <c r="Z824" s="1">
        <v>81219</v>
      </c>
      <c r="AA824" t="s">
        <v>358</v>
      </c>
      <c r="AB824" t="s">
        <v>578</v>
      </c>
      <c r="AC824">
        <v>11.08</v>
      </c>
      <c r="AD824">
        <v>1.1100000000000001</v>
      </c>
      <c r="AE824">
        <v>3.41</v>
      </c>
      <c r="AF824" t="s">
        <v>230</v>
      </c>
      <c r="AG824" s="1">
        <v>3300</v>
      </c>
      <c r="AH824" s="36">
        <v>1584</v>
      </c>
      <c r="AI824">
        <v>200</v>
      </c>
      <c r="AJ824" s="36">
        <v>1582</v>
      </c>
      <c r="AK824">
        <v>400</v>
      </c>
      <c r="AL824" s="2">
        <v>0.62430555555555556</v>
      </c>
      <c r="AN824" t="s">
        <v>298</v>
      </c>
      <c r="AO824" t="s">
        <v>335</v>
      </c>
      <c r="AQ824" t="str">
        <f t="shared" si="12"/>
        <v/>
      </c>
    </row>
    <row r="825" spans="1:43">
      <c r="A825" s="8">
        <v>46184</v>
      </c>
      <c r="B825">
        <v>3822.68</v>
      </c>
      <c r="C825">
        <v>-0.65</v>
      </c>
      <c r="D825">
        <v>64090</v>
      </c>
      <c r="E825">
        <v>-0.39</v>
      </c>
      <c r="F825" s="7">
        <v>4334</v>
      </c>
      <c r="G825" t="s">
        <v>47</v>
      </c>
      <c r="H825">
        <v>0</v>
      </c>
      <c r="I825" t="s">
        <v>314</v>
      </c>
      <c r="J825" t="s">
        <v>323</v>
      </c>
      <c r="K825" t="s">
        <v>290</v>
      </c>
      <c r="L825">
        <v>381</v>
      </c>
      <c r="M825">
        <v>-22</v>
      </c>
      <c r="N825" s="66">
        <v>-5.4600000000000003E-2</v>
      </c>
      <c r="O825">
        <v>403</v>
      </c>
      <c r="P825" s="66">
        <v>-5.45E-2</v>
      </c>
      <c r="Q825">
        <v>380</v>
      </c>
      <c r="R825">
        <v>384</v>
      </c>
      <c r="S825">
        <v>368</v>
      </c>
      <c r="T825" s="66">
        <v>2.5999999999999999E-3</v>
      </c>
      <c r="U825" s="66">
        <v>1.06E-2</v>
      </c>
      <c r="V825" s="66">
        <v>-7.7999999999999996E-3</v>
      </c>
      <c r="W825" s="66">
        <v>3.5299999999999998E-2</v>
      </c>
      <c r="X825" s="1">
        <v>69800</v>
      </c>
      <c r="Y825" s="1">
        <v>26322</v>
      </c>
      <c r="Z825" s="1">
        <v>4227</v>
      </c>
      <c r="AA825" t="s">
        <v>360</v>
      </c>
      <c r="AB825" t="s">
        <v>361</v>
      </c>
      <c r="AC825">
        <v>11.44</v>
      </c>
      <c r="AD825">
        <v>1.25</v>
      </c>
      <c r="AE825">
        <v>2.62</v>
      </c>
      <c r="AF825">
        <v>0.1</v>
      </c>
      <c r="AG825" s="1">
        <v>1200</v>
      </c>
      <c r="AH825">
        <v>381</v>
      </c>
      <c r="AI825">
        <v>300</v>
      </c>
      <c r="AJ825">
        <v>379</v>
      </c>
      <c r="AK825">
        <v>300</v>
      </c>
      <c r="AL825" s="2">
        <v>0.6020833333333333</v>
      </c>
      <c r="AM825" s="3">
        <v>46183</v>
      </c>
      <c r="AN825" t="s">
        <v>306</v>
      </c>
      <c r="AO825" t="s">
        <v>351</v>
      </c>
      <c r="AQ825" t="str">
        <f t="shared" si="12"/>
        <v/>
      </c>
    </row>
    <row r="826" spans="1:43">
      <c r="A826" s="8">
        <v>46184</v>
      </c>
      <c r="B826">
        <v>3822.68</v>
      </c>
      <c r="C826">
        <v>-0.65</v>
      </c>
      <c r="D826">
        <v>64090</v>
      </c>
      <c r="E826">
        <v>-0.39</v>
      </c>
      <c r="F826" s="7">
        <v>4523</v>
      </c>
      <c r="G826" t="s">
        <v>48</v>
      </c>
      <c r="H826">
        <v>0</v>
      </c>
      <c r="I826" t="s">
        <v>288</v>
      </c>
      <c r="J826" t="s">
        <v>289</v>
      </c>
      <c r="K826" t="s">
        <v>290</v>
      </c>
      <c r="L826" s="36">
        <v>3733</v>
      </c>
      <c r="M826">
        <v>-7</v>
      </c>
      <c r="N826" s="66">
        <v>-1.9E-3</v>
      </c>
      <c r="O826" s="36">
        <v>3740</v>
      </c>
      <c r="P826" s="66">
        <v>-1.8E-3</v>
      </c>
      <c r="Q826" s="36">
        <v>3709</v>
      </c>
      <c r="R826" s="36">
        <v>3735</v>
      </c>
      <c r="S826" s="36">
        <v>3660</v>
      </c>
      <c r="T826" s="66">
        <v>6.4000000000000003E-3</v>
      </c>
      <c r="U826" s="66">
        <v>8.8999999999999999E-3</v>
      </c>
      <c r="V826" s="66">
        <v>-5.0000000000000001E-4</v>
      </c>
      <c r="W826" s="66">
        <v>1.9900000000000001E-2</v>
      </c>
      <c r="X826" s="1">
        <v>1350600</v>
      </c>
      <c r="Y826" s="1">
        <v>4992535</v>
      </c>
      <c r="Z826" s="1">
        <v>1088726</v>
      </c>
      <c r="AA826" t="s">
        <v>362</v>
      </c>
      <c r="AB826" t="s">
        <v>623</v>
      </c>
      <c r="AC826">
        <v>20.149999999999999</v>
      </c>
      <c r="AD826">
        <v>1.17</v>
      </c>
      <c r="AE826">
        <v>4.29</v>
      </c>
      <c r="AF826" t="s">
        <v>230</v>
      </c>
      <c r="AG826" s="1">
        <v>115700</v>
      </c>
      <c r="AH826" s="36">
        <v>3734</v>
      </c>
      <c r="AI826" s="1">
        <v>1000</v>
      </c>
      <c r="AJ826" s="36">
        <v>3732</v>
      </c>
      <c r="AK826">
        <v>100</v>
      </c>
      <c r="AL826" s="2">
        <v>0.625</v>
      </c>
      <c r="AM826" s="3">
        <v>46157</v>
      </c>
      <c r="AN826" t="s">
        <v>298</v>
      </c>
      <c r="AO826" t="s">
        <v>364</v>
      </c>
      <c r="AQ826" t="str">
        <f t="shared" si="12"/>
        <v/>
      </c>
    </row>
    <row r="827" spans="1:43">
      <c r="A827" s="8">
        <v>46184</v>
      </c>
      <c r="B827">
        <v>3822.68</v>
      </c>
      <c r="C827">
        <v>-0.65</v>
      </c>
      <c r="D827">
        <v>64090</v>
      </c>
      <c r="E827">
        <v>-0.39</v>
      </c>
      <c r="F827" s="7">
        <v>4528</v>
      </c>
      <c r="G827" t="s">
        <v>49</v>
      </c>
      <c r="H827">
        <v>0</v>
      </c>
      <c r="I827" t="s">
        <v>288</v>
      </c>
      <c r="J827" t="s">
        <v>289</v>
      </c>
      <c r="K827" t="s">
        <v>295</v>
      </c>
      <c r="L827" s="36">
        <v>2242</v>
      </c>
      <c r="M827">
        <v>18</v>
      </c>
      <c r="N827" s="66">
        <v>8.0999999999999996E-3</v>
      </c>
      <c r="O827" s="36">
        <v>2224</v>
      </c>
      <c r="P827" s="66">
        <v>8.0000000000000002E-3</v>
      </c>
      <c r="Q827" s="36">
        <v>2186.5</v>
      </c>
      <c r="R827" s="36">
        <v>2246</v>
      </c>
      <c r="S827" s="36">
        <v>2186.5</v>
      </c>
      <c r="T827" s="66">
        <v>2.53E-2</v>
      </c>
      <c r="U827" s="66">
        <v>2.2000000000000001E-3</v>
      </c>
      <c r="V827" s="66">
        <v>-1.6999999999999999E-3</v>
      </c>
      <c r="W827" s="66">
        <v>2.53E-2</v>
      </c>
      <c r="X827" s="1">
        <v>987700</v>
      </c>
      <c r="Y827" s="1">
        <v>2196489</v>
      </c>
      <c r="Z827" s="1">
        <v>1118069</v>
      </c>
      <c r="AA827" t="s">
        <v>365</v>
      </c>
      <c r="AB827" t="s">
        <v>580</v>
      </c>
      <c r="AC827">
        <v>14.83</v>
      </c>
      <c r="AD827">
        <v>1.23</v>
      </c>
      <c r="AE827">
        <v>3.57</v>
      </c>
      <c r="AF827" t="s">
        <v>230</v>
      </c>
      <c r="AG827" s="1">
        <v>75300</v>
      </c>
      <c r="AH827" s="36">
        <v>2242</v>
      </c>
      <c r="AI827">
        <v>600</v>
      </c>
      <c r="AJ827" s="36">
        <v>2241.5</v>
      </c>
      <c r="AK827">
        <v>500</v>
      </c>
      <c r="AL827" s="2">
        <v>0.625</v>
      </c>
      <c r="AN827" t="s">
        <v>298</v>
      </c>
      <c r="AO827" t="s">
        <v>364</v>
      </c>
      <c r="AQ827" t="str">
        <f t="shared" si="12"/>
        <v/>
      </c>
    </row>
    <row r="828" spans="1:43">
      <c r="A828" s="8">
        <v>46184</v>
      </c>
      <c r="B828">
        <v>3822.68</v>
      </c>
      <c r="C828">
        <v>-0.65</v>
      </c>
      <c r="D828">
        <v>64090</v>
      </c>
      <c r="E828">
        <v>-0.39</v>
      </c>
      <c r="F828" s="7">
        <v>4661</v>
      </c>
      <c r="G828" t="s">
        <v>50</v>
      </c>
      <c r="H828">
        <v>0</v>
      </c>
      <c r="I828" t="s">
        <v>288</v>
      </c>
      <c r="J828" t="s">
        <v>289</v>
      </c>
      <c r="K828" t="s">
        <v>295</v>
      </c>
      <c r="L828" s="36">
        <v>2290</v>
      </c>
      <c r="M828">
        <v>-2.5</v>
      </c>
      <c r="N828" s="66">
        <v>-1.1000000000000001E-3</v>
      </c>
      <c r="O828" s="36">
        <v>2292.5</v>
      </c>
      <c r="P828" s="66">
        <v>-1E-3</v>
      </c>
      <c r="Q828" s="36">
        <v>2292.5</v>
      </c>
      <c r="R828" s="36">
        <v>2332</v>
      </c>
      <c r="S828" s="36">
        <v>2284</v>
      </c>
      <c r="T828" s="66">
        <v>-1E-3</v>
      </c>
      <c r="U828" s="66">
        <v>-6.1999999999999998E-3</v>
      </c>
      <c r="V828" s="66">
        <v>-1.7999999999999999E-2</v>
      </c>
      <c r="W828" s="66">
        <v>2.5999999999999999E-3</v>
      </c>
      <c r="X828" s="1">
        <v>3710300</v>
      </c>
      <c r="Y828" s="1">
        <v>8535995</v>
      </c>
      <c r="Z828" s="1">
        <v>4123032</v>
      </c>
      <c r="AA828" t="s">
        <v>367</v>
      </c>
      <c r="AB828" t="s">
        <v>368</v>
      </c>
      <c r="AC828">
        <v>32.07</v>
      </c>
      <c r="AD828">
        <v>3.41</v>
      </c>
      <c r="AE828">
        <v>0.7</v>
      </c>
      <c r="AF828" t="s">
        <v>230</v>
      </c>
      <c r="AG828" s="1">
        <v>433300</v>
      </c>
      <c r="AH828" s="36">
        <v>2290</v>
      </c>
      <c r="AI828" s="1">
        <v>1100</v>
      </c>
      <c r="AJ828" s="36">
        <v>2289.5</v>
      </c>
      <c r="AK828" s="1">
        <v>1300</v>
      </c>
      <c r="AL828" s="2">
        <v>0.625</v>
      </c>
      <c r="AN828" t="s">
        <v>298</v>
      </c>
      <c r="AO828" t="s">
        <v>313</v>
      </c>
      <c r="AQ828" t="str">
        <f t="shared" si="12"/>
        <v/>
      </c>
    </row>
    <row r="829" spans="1:43">
      <c r="A829" s="8">
        <v>46184</v>
      </c>
      <c r="B829">
        <v>3822.68</v>
      </c>
      <c r="C829">
        <v>-0.65</v>
      </c>
      <c r="D829">
        <v>64090</v>
      </c>
      <c r="E829">
        <v>-0.39</v>
      </c>
      <c r="F829" s="7">
        <v>5020</v>
      </c>
      <c r="G829" t="s">
        <v>51</v>
      </c>
      <c r="H829">
        <v>0</v>
      </c>
      <c r="I829" t="s">
        <v>288</v>
      </c>
      <c r="J829" t="s">
        <v>289</v>
      </c>
      <c r="K829" t="s">
        <v>295</v>
      </c>
      <c r="L829" s="36">
        <v>1218.5</v>
      </c>
      <c r="M829">
        <v>10</v>
      </c>
      <c r="N829" s="66">
        <v>8.3000000000000001E-3</v>
      </c>
      <c r="O829" s="36">
        <v>1208.5</v>
      </c>
      <c r="P829" s="66">
        <v>8.2000000000000007E-3</v>
      </c>
      <c r="Q829" s="36">
        <v>1208.5</v>
      </c>
      <c r="R829" s="36">
        <v>1232.5</v>
      </c>
      <c r="S829" s="36">
        <v>1201</v>
      </c>
      <c r="T829" s="66">
        <v>8.2000000000000007E-3</v>
      </c>
      <c r="U829" s="66">
        <v>2E-3</v>
      </c>
      <c r="V829" s="66">
        <v>-1.1299999999999999E-2</v>
      </c>
      <c r="W829" s="66">
        <v>1.4500000000000001E-2</v>
      </c>
      <c r="X829" s="1">
        <v>4808700</v>
      </c>
      <c r="Y829" s="1">
        <v>5841346</v>
      </c>
      <c r="Z829" s="1">
        <v>3298195</v>
      </c>
      <c r="AA829" t="s">
        <v>369</v>
      </c>
      <c r="AB829" t="s">
        <v>370</v>
      </c>
      <c r="AC829">
        <v>7.87</v>
      </c>
      <c r="AD829">
        <v>0.97</v>
      </c>
      <c r="AE829">
        <v>2.79</v>
      </c>
      <c r="AF829" t="s">
        <v>230</v>
      </c>
      <c r="AG829" s="1">
        <v>364300</v>
      </c>
      <c r="AH829" s="36">
        <v>1219</v>
      </c>
      <c r="AI829" s="1">
        <v>5800</v>
      </c>
      <c r="AJ829" s="36">
        <v>1218.5</v>
      </c>
      <c r="AK829" s="1">
        <v>5300</v>
      </c>
      <c r="AL829" s="2">
        <v>0.625</v>
      </c>
      <c r="AM829" s="3">
        <v>46156</v>
      </c>
      <c r="AN829" t="s">
        <v>298</v>
      </c>
      <c r="AO829" t="s">
        <v>371</v>
      </c>
      <c r="AQ829" t="str">
        <f t="shared" si="12"/>
        <v/>
      </c>
    </row>
    <row r="830" spans="1:43">
      <c r="A830" s="8">
        <v>46184</v>
      </c>
      <c r="B830">
        <v>3822.68</v>
      </c>
      <c r="C830">
        <v>-0.65</v>
      </c>
      <c r="D830">
        <v>64090</v>
      </c>
      <c r="E830">
        <v>-0.39</v>
      </c>
      <c r="F830" s="7">
        <v>5201</v>
      </c>
      <c r="G830" t="s">
        <v>52</v>
      </c>
      <c r="H830">
        <v>0</v>
      </c>
      <c r="I830" t="s">
        <v>288</v>
      </c>
      <c r="J830" t="s">
        <v>289</v>
      </c>
      <c r="K830" t="s">
        <v>295</v>
      </c>
      <c r="L830" s="36">
        <v>6977</v>
      </c>
      <c r="M830">
        <v>36</v>
      </c>
      <c r="N830" s="66">
        <v>5.1999999999999998E-3</v>
      </c>
      <c r="O830" s="36">
        <v>6941</v>
      </c>
      <c r="P830" s="66">
        <v>5.1000000000000004E-3</v>
      </c>
      <c r="Q830" s="36">
        <v>6641</v>
      </c>
      <c r="R830" s="36">
        <v>7004</v>
      </c>
      <c r="S830" s="36">
        <v>6636</v>
      </c>
      <c r="T830" s="66">
        <v>5.0500000000000003E-2</v>
      </c>
      <c r="U830" s="66">
        <v>1.4E-2</v>
      </c>
      <c r="V830" s="66">
        <v>-3.8E-3</v>
      </c>
      <c r="W830" s="66">
        <v>5.1299999999999998E-2</v>
      </c>
      <c r="X830" s="1">
        <v>1008300</v>
      </c>
      <c r="Y830" s="1">
        <v>6880708</v>
      </c>
      <c r="Z830" s="1">
        <v>1517041</v>
      </c>
      <c r="AA830" t="s">
        <v>581</v>
      </c>
      <c r="AB830" t="s">
        <v>373</v>
      </c>
      <c r="AC830">
        <v>19.239999999999998</v>
      </c>
      <c r="AD830">
        <v>0.99</v>
      </c>
      <c r="AE830">
        <v>3.01</v>
      </c>
      <c r="AF830" t="s">
        <v>230</v>
      </c>
      <c r="AG830" s="1">
        <v>69000</v>
      </c>
      <c r="AH830" s="36">
        <v>6981</v>
      </c>
      <c r="AI830">
        <v>400</v>
      </c>
      <c r="AJ830" s="36">
        <v>6977</v>
      </c>
      <c r="AK830">
        <v>100</v>
      </c>
      <c r="AL830" s="2">
        <v>0.625</v>
      </c>
      <c r="AM830" s="3">
        <v>46154</v>
      </c>
      <c r="AN830" t="s">
        <v>293</v>
      </c>
      <c r="AO830" t="s">
        <v>341</v>
      </c>
      <c r="AQ830" t="str">
        <f t="shared" si="12"/>
        <v/>
      </c>
    </row>
    <row r="831" spans="1:43">
      <c r="A831" s="8">
        <v>46184</v>
      </c>
      <c r="B831">
        <v>3822.68</v>
      </c>
      <c r="C831">
        <v>-0.65</v>
      </c>
      <c r="D831">
        <v>64090</v>
      </c>
      <c r="E831">
        <v>-0.39</v>
      </c>
      <c r="F831" s="7">
        <v>5302</v>
      </c>
      <c r="G831" t="s">
        <v>53</v>
      </c>
      <c r="H831">
        <v>0</v>
      </c>
      <c r="I831" t="s">
        <v>288</v>
      </c>
      <c r="J831" t="s">
        <v>289</v>
      </c>
      <c r="K831" t="s">
        <v>290</v>
      </c>
      <c r="L831" s="36">
        <v>4650</v>
      </c>
      <c r="M831">
        <v>20</v>
      </c>
      <c r="N831" s="66">
        <v>4.3E-3</v>
      </c>
      <c r="O831" s="36">
        <v>4630</v>
      </c>
      <c r="P831" s="66">
        <v>4.3E-3</v>
      </c>
      <c r="Q831" s="36">
        <v>4600</v>
      </c>
      <c r="R831" s="36">
        <v>4685</v>
      </c>
      <c r="S831" s="36">
        <v>4550</v>
      </c>
      <c r="T831" s="66">
        <v>1.0800000000000001E-2</v>
      </c>
      <c r="U831" s="66">
        <v>3.2000000000000002E-3</v>
      </c>
      <c r="V831" s="66">
        <v>-7.4000000000000003E-3</v>
      </c>
      <c r="W831" s="66">
        <v>2.1899999999999999E-2</v>
      </c>
      <c r="X831" s="1">
        <v>60600</v>
      </c>
      <c r="Y831" s="1">
        <v>279656</v>
      </c>
      <c r="Z831" s="1">
        <v>55021</v>
      </c>
      <c r="AA831" t="s">
        <v>374</v>
      </c>
      <c r="AB831" t="s">
        <v>375</v>
      </c>
      <c r="AC831">
        <v>18.86</v>
      </c>
      <c r="AD831">
        <v>0.94</v>
      </c>
      <c r="AE831">
        <v>4.3</v>
      </c>
      <c r="AF831" t="s">
        <v>230</v>
      </c>
      <c r="AG831" s="1">
        <v>13600</v>
      </c>
      <c r="AH831" s="36">
        <v>4655</v>
      </c>
      <c r="AI831">
        <v>500</v>
      </c>
      <c r="AJ831" s="36">
        <v>4650</v>
      </c>
      <c r="AK831">
        <v>200</v>
      </c>
      <c r="AL831" s="2">
        <v>0.62361111111111112</v>
      </c>
      <c r="AN831" t="s">
        <v>293</v>
      </c>
      <c r="AO831" t="s">
        <v>341</v>
      </c>
      <c r="AQ831" t="str">
        <f t="shared" si="12"/>
        <v/>
      </c>
    </row>
    <row r="832" spans="1:43">
      <c r="A832" s="8">
        <v>46184</v>
      </c>
      <c r="B832">
        <v>3822.68</v>
      </c>
      <c r="C832">
        <v>-0.65</v>
      </c>
      <c r="D832">
        <v>64090</v>
      </c>
      <c r="E832">
        <v>-0.39</v>
      </c>
      <c r="F832" s="7">
        <v>5310</v>
      </c>
      <c r="G832" t="s">
        <v>54</v>
      </c>
      <c r="H832">
        <v>0</v>
      </c>
      <c r="I832" t="s">
        <v>288</v>
      </c>
      <c r="J832" t="s">
        <v>289</v>
      </c>
      <c r="K832" t="s">
        <v>290</v>
      </c>
      <c r="L832" s="36">
        <v>7730</v>
      </c>
      <c r="M832">
        <v>-50</v>
      </c>
      <c r="N832" s="66">
        <v>-6.4000000000000003E-3</v>
      </c>
      <c r="O832" s="36">
        <v>7780</v>
      </c>
      <c r="P832" s="66">
        <v>-6.4000000000000003E-3</v>
      </c>
      <c r="Q832" s="36">
        <v>7420</v>
      </c>
      <c r="R832" s="36">
        <v>7760</v>
      </c>
      <c r="S832" s="36">
        <v>7320</v>
      </c>
      <c r="T832" s="66">
        <v>4.1700000000000001E-2</v>
      </c>
      <c r="U832" s="66">
        <v>2.7900000000000001E-2</v>
      </c>
      <c r="V832" s="66">
        <v>-3.8E-3</v>
      </c>
      <c r="W832" s="66">
        <v>5.6000000000000001E-2</v>
      </c>
      <c r="X832" s="1">
        <v>123300</v>
      </c>
      <c r="Y832" s="1">
        <v>936689</v>
      </c>
      <c r="Z832" s="1">
        <v>162272</v>
      </c>
      <c r="AA832" t="s">
        <v>612</v>
      </c>
      <c r="AB832" t="s">
        <v>377</v>
      </c>
      <c r="AC832">
        <v>33.090000000000003</v>
      </c>
      <c r="AD832">
        <v>1.66</v>
      </c>
      <c r="AE832">
        <v>1.88</v>
      </c>
      <c r="AF832" t="s">
        <v>230</v>
      </c>
      <c r="AG832" s="1">
        <v>1400</v>
      </c>
      <c r="AH832" s="36">
        <v>7730</v>
      </c>
      <c r="AI832">
        <v>300</v>
      </c>
      <c r="AJ832" s="36">
        <v>7720</v>
      </c>
      <c r="AK832">
        <v>700</v>
      </c>
      <c r="AL832" s="2">
        <v>0.625</v>
      </c>
      <c r="AM832" s="3">
        <v>46153</v>
      </c>
      <c r="AN832" t="s">
        <v>293</v>
      </c>
      <c r="AO832" t="s">
        <v>341</v>
      </c>
      <c r="AQ832" t="str">
        <f t="shared" si="12"/>
        <v/>
      </c>
    </row>
    <row r="833" spans="1:43">
      <c r="A833" s="8">
        <v>46184</v>
      </c>
      <c r="B833">
        <v>3822.68</v>
      </c>
      <c r="C833">
        <v>-0.65</v>
      </c>
      <c r="D833">
        <v>64090</v>
      </c>
      <c r="E833">
        <v>-0.39</v>
      </c>
      <c r="F833" s="7">
        <v>5334</v>
      </c>
      <c r="G833" t="s">
        <v>55</v>
      </c>
      <c r="H833">
        <v>0</v>
      </c>
      <c r="I833" t="s">
        <v>288</v>
      </c>
      <c r="J833" t="s">
        <v>289</v>
      </c>
      <c r="K833" t="s">
        <v>295</v>
      </c>
      <c r="L833" s="36">
        <v>9841</v>
      </c>
      <c r="M833">
        <v>-77</v>
      </c>
      <c r="N833" s="66">
        <v>-7.7999999999999996E-3</v>
      </c>
      <c r="O833" s="36">
        <v>9918</v>
      </c>
      <c r="P833" s="66">
        <v>-7.7000000000000002E-3</v>
      </c>
      <c r="Q833" s="36">
        <v>9650</v>
      </c>
      <c r="R833" s="36">
        <v>9863</v>
      </c>
      <c r="S833" s="36">
        <v>9562</v>
      </c>
      <c r="T833" s="66">
        <v>1.9699999999999999E-2</v>
      </c>
      <c r="U833" s="66">
        <v>1.32E-2</v>
      </c>
      <c r="V833" s="66">
        <v>-2.2000000000000001E-3</v>
      </c>
      <c r="W833" s="66">
        <v>2.9100000000000001E-2</v>
      </c>
      <c r="X833" s="1">
        <v>748300</v>
      </c>
      <c r="Y833" s="1">
        <v>7302053</v>
      </c>
      <c r="Z833" s="1">
        <v>1960796</v>
      </c>
      <c r="AA833" t="s">
        <v>558</v>
      </c>
      <c r="AB833" t="s">
        <v>379</v>
      </c>
      <c r="AC833">
        <v>18.3</v>
      </c>
      <c r="AD833">
        <v>2.5099999999999998</v>
      </c>
      <c r="AE833">
        <v>2.13</v>
      </c>
      <c r="AF833" t="s">
        <v>230</v>
      </c>
      <c r="AG833" s="1">
        <v>26900</v>
      </c>
      <c r="AH833" s="36">
        <v>9838</v>
      </c>
      <c r="AI833">
        <v>200</v>
      </c>
      <c r="AJ833" s="36">
        <v>9834</v>
      </c>
      <c r="AK833">
        <v>100</v>
      </c>
      <c r="AL833" s="2">
        <v>0.625</v>
      </c>
      <c r="AN833" t="s">
        <v>298</v>
      </c>
      <c r="AO833" t="s">
        <v>341</v>
      </c>
      <c r="AQ833" t="str">
        <f t="shared" si="12"/>
        <v/>
      </c>
    </row>
    <row r="834" spans="1:43">
      <c r="A834" s="8">
        <v>46184</v>
      </c>
      <c r="B834">
        <v>3822.68</v>
      </c>
      <c r="C834">
        <v>-0.65</v>
      </c>
      <c r="D834">
        <v>64090</v>
      </c>
      <c r="E834">
        <v>-0.39</v>
      </c>
      <c r="F834" s="7">
        <v>5706</v>
      </c>
      <c r="G834" t="s">
        <v>56</v>
      </c>
      <c r="H834">
        <v>0</v>
      </c>
      <c r="I834" t="s">
        <v>288</v>
      </c>
      <c r="J834" t="s">
        <v>289</v>
      </c>
      <c r="K834" t="s">
        <v>295</v>
      </c>
      <c r="L834" s="36">
        <v>37120</v>
      </c>
      <c r="M834">
        <v>140</v>
      </c>
      <c r="N834" s="66">
        <v>3.8E-3</v>
      </c>
      <c r="O834" s="36">
        <v>36980</v>
      </c>
      <c r="P834" s="66">
        <v>3.7000000000000002E-3</v>
      </c>
      <c r="Q834" s="36">
        <v>35660</v>
      </c>
      <c r="R834" s="36">
        <v>37840</v>
      </c>
      <c r="S834" s="36">
        <v>35040</v>
      </c>
      <c r="T834" s="66">
        <v>4.0899999999999999E-2</v>
      </c>
      <c r="U834" s="66">
        <v>3.1099999999999999E-2</v>
      </c>
      <c r="V834" s="66">
        <v>-1.9E-2</v>
      </c>
      <c r="W834" s="66">
        <v>5.9299999999999999E-2</v>
      </c>
      <c r="X834" s="1">
        <v>1508500</v>
      </c>
      <c r="Y834" s="1">
        <v>55363451</v>
      </c>
      <c r="Z834" s="1">
        <v>2131260</v>
      </c>
      <c r="AA834" t="s">
        <v>521</v>
      </c>
      <c r="AB834" t="s">
        <v>381</v>
      </c>
      <c r="AC834">
        <v>28.31</v>
      </c>
      <c r="AD834">
        <v>5.15</v>
      </c>
      <c r="AE834">
        <v>0.75</v>
      </c>
      <c r="AF834" t="s">
        <v>230</v>
      </c>
      <c r="AG834" s="1">
        <v>16000</v>
      </c>
      <c r="AH834" s="36">
        <v>37130</v>
      </c>
      <c r="AI834">
        <v>100</v>
      </c>
      <c r="AJ834" s="36">
        <v>37110</v>
      </c>
      <c r="AK834">
        <v>200</v>
      </c>
      <c r="AL834" s="2">
        <v>0.625</v>
      </c>
      <c r="AM834" s="3">
        <v>46155</v>
      </c>
      <c r="AN834" t="s">
        <v>298</v>
      </c>
      <c r="AO834" t="s">
        <v>382</v>
      </c>
      <c r="AQ834" t="str">
        <f t="shared" si="12"/>
        <v/>
      </c>
    </row>
    <row r="835" spans="1:43">
      <c r="A835" s="8">
        <v>46184</v>
      </c>
      <c r="B835">
        <v>3822.68</v>
      </c>
      <c r="C835">
        <v>-0.65</v>
      </c>
      <c r="D835">
        <v>64090</v>
      </c>
      <c r="E835">
        <v>-0.39</v>
      </c>
      <c r="F835" s="7">
        <v>5711</v>
      </c>
      <c r="G835" t="s">
        <v>57</v>
      </c>
      <c r="H835">
        <v>0</v>
      </c>
      <c r="I835" t="s">
        <v>288</v>
      </c>
      <c r="J835" t="s">
        <v>289</v>
      </c>
      <c r="K835" t="s">
        <v>295</v>
      </c>
      <c r="L835" s="36">
        <v>4418</v>
      </c>
      <c r="M835">
        <v>-53</v>
      </c>
      <c r="N835" s="66">
        <v>-1.1900000000000001E-2</v>
      </c>
      <c r="O835" s="36">
        <v>4471</v>
      </c>
      <c r="P835" s="66">
        <v>-1.18E-2</v>
      </c>
      <c r="Q835" s="36">
        <v>4400</v>
      </c>
      <c r="R835" s="36">
        <v>4425</v>
      </c>
      <c r="S835" s="36">
        <v>4276</v>
      </c>
      <c r="T835" s="66">
        <v>4.0000000000000001E-3</v>
      </c>
      <c r="U835" s="66">
        <v>1.9099999999999999E-2</v>
      </c>
      <c r="V835" s="66">
        <v>-1.5E-3</v>
      </c>
      <c r="W835" s="66">
        <v>3.32E-2</v>
      </c>
      <c r="X835" s="1">
        <v>632500</v>
      </c>
      <c r="Y835" s="1">
        <v>2762691</v>
      </c>
      <c r="Z835" s="1">
        <v>580920</v>
      </c>
      <c r="AA835" t="s">
        <v>383</v>
      </c>
      <c r="AB835" t="s">
        <v>384</v>
      </c>
      <c r="AC835">
        <v>11.78</v>
      </c>
      <c r="AD835">
        <v>0.78</v>
      </c>
      <c r="AE835">
        <v>2.63</v>
      </c>
      <c r="AF835" t="s">
        <v>230</v>
      </c>
      <c r="AG835" s="1">
        <v>16800</v>
      </c>
      <c r="AH835" s="36">
        <v>4418</v>
      </c>
      <c r="AI835">
        <v>500</v>
      </c>
      <c r="AJ835" s="36">
        <v>4417</v>
      </c>
      <c r="AK835">
        <v>400</v>
      </c>
      <c r="AL835" s="2">
        <v>0.625</v>
      </c>
      <c r="AM835" s="3">
        <v>46155</v>
      </c>
      <c r="AN835" t="s">
        <v>298</v>
      </c>
      <c r="AO835" t="s">
        <v>382</v>
      </c>
      <c r="AQ835" t="str">
        <f t="shared" ref="AQ835:AQ898" si="13">IF(AP835="","",ROUND((L835-AP835)/AP835,4))</f>
        <v/>
      </c>
    </row>
    <row r="836" spans="1:43">
      <c r="A836" s="8">
        <v>46184</v>
      </c>
      <c r="B836">
        <v>3822.68</v>
      </c>
      <c r="C836">
        <v>-0.65</v>
      </c>
      <c r="D836">
        <v>64090</v>
      </c>
      <c r="E836">
        <v>-0.39</v>
      </c>
      <c r="F836" s="7">
        <v>5713</v>
      </c>
      <c r="G836" t="s">
        <v>58</v>
      </c>
      <c r="H836">
        <v>0</v>
      </c>
      <c r="I836" t="s">
        <v>288</v>
      </c>
      <c r="J836" t="s">
        <v>289</v>
      </c>
      <c r="K836" t="s">
        <v>295</v>
      </c>
      <c r="L836" s="36">
        <v>7685</v>
      </c>
      <c r="M836">
        <v>-159</v>
      </c>
      <c r="N836" s="66">
        <v>-2.0299999999999999E-2</v>
      </c>
      <c r="O836" s="36">
        <v>7844</v>
      </c>
      <c r="P836" s="66">
        <v>-2.0199999999999999E-2</v>
      </c>
      <c r="Q836" s="36">
        <v>7625</v>
      </c>
      <c r="R836" s="36">
        <v>7796</v>
      </c>
      <c r="S836" s="36">
        <v>7477</v>
      </c>
      <c r="T836" s="66">
        <v>7.7999999999999996E-3</v>
      </c>
      <c r="U836" s="66">
        <v>3.8999999999999998E-3</v>
      </c>
      <c r="V836" s="66">
        <v>-1.4200000000000001E-2</v>
      </c>
      <c r="W836" s="66">
        <v>2.7799999999999998E-2</v>
      </c>
      <c r="X836" s="1">
        <v>2578200</v>
      </c>
      <c r="Y836" s="1">
        <v>19767800</v>
      </c>
      <c r="Z836" s="1">
        <v>2234905</v>
      </c>
      <c r="AA836" t="s">
        <v>385</v>
      </c>
      <c r="AB836" t="s">
        <v>386</v>
      </c>
      <c r="AC836">
        <v>13.75</v>
      </c>
      <c r="AD836">
        <v>1</v>
      </c>
      <c r="AE836">
        <v>2.69</v>
      </c>
      <c r="AF836" t="s">
        <v>230</v>
      </c>
      <c r="AG836" s="1">
        <v>49200</v>
      </c>
      <c r="AH836" s="36">
        <v>7686</v>
      </c>
      <c r="AI836">
        <v>100</v>
      </c>
      <c r="AJ836" s="36">
        <v>7683</v>
      </c>
      <c r="AK836">
        <v>400</v>
      </c>
      <c r="AL836" s="2">
        <v>0.625</v>
      </c>
      <c r="AM836" s="3">
        <v>46153</v>
      </c>
      <c r="AN836" t="s">
        <v>298</v>
      </c>
      <c r="AO836" t="s">
        <v>382</v>
      </c>
      <c r="AQ836" t="str">
        <f t="shared" si="13"/>
        <v/>
      </c>
    </row>
    <row r="837" spans="1:43">
      <c r="A837" s="8">
        <v>46184</v>
      </c>
      <c r="B837">
        <v>3822.68</v>
      </c>
      <c r="C837">
        <v>-0.65</v>
      </c>
      <c r="D837">
        <v>64090</v>
      </c>
      <c r="E837">
        <v>-0.39</v>
      </c>
      <c r="F837" s="7">
        <v>5802</v>
      </c>
      <c r="G837" t="s">
        <v>59</v>
      </c>
      <c r="H837">
        <v>0</v>
      </c>
      <c r="I837" t="s">
        <v>288</v>
      </c>
      <c r="J837" t="s">
        <v>289</v>
      </c>
      <c r="K837" t="s">
        <v>295</v>
      </c>
      <c r="L837" s="36">
        <v>10220</v>
      </c>
      <c r="M837">
        <v>-410</v>
      </c>
      <c r="N837" s="66">
        <v>-3.8600000000000002E-2</v>
      </c>
      <c r="O837" s="36">
        <v>10630</v>
      </c>
      <c r="P837" s="66">
        <v>-3.85E-2</v>
      </c>
      <c r="Q837" s="36">
        <v>9945</v>
      </c>
      <c r="R837" s="36">
        <v>10470</v>
      </c>
      <c r="S837" s="36">
        <v>9817</v>
      </c>
      <c r="T837" s="66">
        <v>2.76E-2</v>
      </c>
      <c r="U837" s="66">
        <v>1.5900000000000001E-2</v>
      </c>
      <c r="V837" s="66">
        <v>-2.3800000000000002E-2</v>
      </c>
      <c r="W837" s="66">
        <v>4.1000000000000002E-2</v>
      </c>
      <c r="X837" s="1">
        <v>5743600</v>
      </c>
      <c r="Y837" s="1">
        <v>58324770</v>
      </c>
      <c r="Z837" s="1">
        <v>8114072</v>
      </c>
      <c r="AA837" t="s">
        <v>582</v>
      </c>
      <c r="AB837" t="s">
        <v>388</v>
      </c>
      <c r="AC837">
        <v>24.52</v>
      </c>
      <c r="AD837">
        <v>2.9</v>
      </c>
      <c r="AE837">
        <v>1.53</v>
      </c>
      <c r="AF837" t="s">
        <v>230</v>
      </c>
      <c r="AG837" s="1">
        <v>104200</v>
      </c>
      <c r="AH837" s="36">
        <v>10225</v>
      </c>
      <c r="AI837" s="1">
        <v>2300</v>
      </c>
      <c r="AJ837" s="36">
        <v>10215</v>
      </c>
      <c r="AK837" s="1">
        <v>3500</v>
      </c>
      <c r="AL837" s="2">
        <v>0.625</v>
      </c>
      <c r="AM837" s="3">
        <v>46154</v>
      </c>
      <c r="AN837" t="s">
        <v>298</v>
      </c>
      <c r="AO837" t="s">
        <v>382</v>
      </c>
      <c r="AQ837" t="str">
        <f t="shared" si="13"/>
        <v/>
      </c>
    </row>
    <row r="838" spans="1:43">
      <c r="A838" s="8">
        <v>46184</v>
      </c>
      <c r="B838">
        <v>3822.68</v>
      </c>
      <c r="C838">
        <v>-0.65</v>
      </c>
      <c r="D838">
        <v>64090</v>
      </c>
      <c r="E838">
        <v>-0.39</v>
      </c>
      <c r="F838" s="7">
        <v>5803</v>
      </c>
      <c r="G838" t="s">
        <v>60</v>
      </c>
      <c r="H838">
        <v>0</v>
      </c>
      <c r="I838" t="s">
        <v>288</v>
      </c>
      <c r="J838" t="s">
        <v>289</v>
      </c>
      <c r="K838" t="s">
        <v>290</v>
      </c>
      <c r="L838" s="36">
        <v>4114</v>
      </c>
      <c r="M838">
        <v>-80</v>
      </c>
      <c r="N838" s="66">
        <v>-1.9099999999999999E-2</v>
      </c>
      <c r="O838" s="36">
        <v>4194</v>
      </c>
      <c r="P838" s="66">
        <v>-1.9E-2</v>
      </c>
      <c r="Q838" s="36">
        <v>4006</v>
      </c>
      <c r="R838" s="36">
        <v>4162</v>
      </c>
      <c r="S838" s="36">
        <v>3888</v>
      </c>
      <c r="T838" s="66">
        <v>2.69E-2</v>
      </c>
      <c r="U838" s="66">
        <v>1.6E-2</v>
      </c>
      <c r="V838" s="66">
        <v>-1.15E-2</v>
      </c>
      <c r="W838" s="66">
        <v>5.8099999999999999E-2</v>
      </c>
      <c r="X838" s="1">
        <v>47404500</v>
      </c>
      <c r="Y838" s="1">
        <v>191688589</v>
      </c>
      <c r="Z838" s="1">
        <v>7303092</v>
      </c>
      <c r="AA838" t="s">
        <v>389</v>
      </c>
      <c r="AB838" t="s">
        <v>390</v>
      </c>
      <c r="AC838">
        <v>40.81</v>
      </c>
      <c r="AD838">
        <v>12.15</v>
      </c>
      <c r="AE838">
        <v>0.92</v>
      </c>
      <c r="AF838" t="s">
        <v>230</v>
      </c>
      <c r="AG838" s="1">
        <v>664800</v>
      </c>
      <c r="AH838" s="36">
        <v>4114</v>
      </c>
      <c r="AI838">
        <v>700</v>
      </c>
      <c r="AJ838" s="36">
        <v>4113</v>
      </c>
      <c r="AK838">
        <v>700</v>
      </c>
      <c r="AL838" s="2">
        <v>0.625</v>
      </c>
      <c r="AM838" s="3">
        <v>46156</v>
      </c>
      <c r="AN838" t="s">
        <v>298</v>
      </c>
      <c r="AO838" t="s">
        <v>382</v>
      </c>
      <c r="AQ838" t="str">
        <f t="shared" si="13"/>
        <v/>
      </c>
    </row>
    <row r="839" spans="1:43">
      <c r="A839" s="8">
        <v>46184</v>
      </c>
      <c r="B839">
        <v>3822.68</v>
      </c>
      <c r="C839">
        <v>-0.65</v>
      </c>
      <c r="D839">
        <v>64090</v>
      </c>
      <c r="E839">
        <v>-0.39</v>
      </c>
      <c r="F839" s="7">
        <v>6038</v>
      </c>
      <c r="G839" t="s">
        <v>61</v>
      </c>
      <c r="H839">
        <v>0</v>
      </c>
      <c r="I839" t="s">
        <v>347</v>
      </c>
      <c r="J839" t="s">
        <v>289</v>
      </c>
      <c r="K839" t="s">
        <v>295</v>
      </c>
      <c r="L839">
        <v>902</v>
      </c>
      <c r="M839">
        <v>-6</v>
      </c>
      <c r="N839" s="66">
        <v>-6.6E-3</v>
      </c>
      <c r="O839">
        <v>908</v>
      </c>
      <c r="P839" s="66">
        <v>-6.6E-3</v>
      </c>
      <c r="Q839">
        <v>914</v>
      </c>
      <c r="R839">
        <v>914</v>
      </c>
      <c r="S839">
        <v>902</v>
      </c>
      <c r="T839" s="66">
        <v>-1.3100000000000001E-2</v>
      </c>
      <c r="U839" s="66">
        <v>0</v>
      </c>
      <c r="V839" s="66">
        <v>-1.3100000000000001E-2</v>
      </c>
      <c r="W839" s="66">
        <v>0</v>
      </c>
      <c r="X839" s="1">
        <v>6500</v>
      </c>
      <c r="Y839" s="1">
        <v>5903</v>
      </c>
      <c r="Z839" s="1">
        <v>4566</v>
      </c>
      <c r="AA839" t="s">
        <v>391</v>
      </c>
      <c r="AB839" t="s">
        <v>392</v>
      </c>
      <c r="AC839">
        <v>13.01</v>
      </c>
      <c r="AD839">
        <v>0.91</v>
      </c>
      <c r="AE839">
        <v>2.5499999999999998</v>
      </c>
      <c r="AF839" t="s">
        <v>230</v>
      </c>
      <c r="AG839">
        <v>0</v>
      </c>
      <c r="AH839">
        <v>908</v>
      </c>
      <c r="AI839">
        <v>400</v>
      </c>
      <c r="AJ839">
        <v>903</v>
      </c>
      <c r="AK839">
        <v>100</v>
      </c>
      <c r="AL839" s="2">
        <v>0.59861111111111109</v>
      </c>
      <c r="AM839" s="3">
        <v>46157</v>
      </c>
      <c r="AN839" t="s">
        <v>350</v>
      </c>
      <c r="AO839" t="s">
        <v>313</v>
      </c>
      <c r="AQ839" t="str">
        <f t="shared" si="13"/>
        <v/>
      </c>
    </row>
    <row r="840" spans="1:43">
      <c r="A840" s="8">
        <v>46184</v>
      </c>
      <c r="B840">
        <v>3822.68</v>
      </c>
      <c r="C840">
        <v>-0.65</v>
      </c>
      <c r="D840">
        <v>64090</v>
      </c>
      <c r="E840">
        <v>-0.39</v>
      </c>
      <c r="F840" s="7">
        <v>6156</v>
      </c>
      <c r="G840" t="s">
        <v>62</v>
      </c>
      <c r="H840">
        <v>0</v>
      </c>
      <c r="I840" t="s">
        <v>314</v>
      </c>
      <c r="J840" t="s">
        <v>323</v>
      </c>
      <c r="K840" t="s">
        <v>295</v>
      </c>
      <c r="L840" s="36">
        <v>2013</v>
      </c>
      <c r="M840">
        <v>17</v>
      </c>
      <c r="N840" s="66">
        <v>8.5000000000000006E-3</v>
      </c>
      <c r="O840" s="36">
        <v>1996</v>
      </c>
      <c r="P840" s="66">
        <v>8.5000000000000006E-3</v>
      </c>
      <c r="Q840" s="36">
        <v>2020</v>
      </c>
      <c r="R840" s="36">
        <v>2020</v>
      </c>
      <c r="S840" s="36">
        <v>1997</v>
      </c>
      <c r="T840" s="66">
        <v>-3.3999999999999998E-3</v>
      </c>
      <c r="U840" s="66">
        <v>2.3999999999999998E-3</v>
      </c>
      <c r="V840" s="66">
        <v>-3.3999999999999998E-3</v>
      </c>
      <c r="W840" s="66">
        <v>8.0000000000000002E-3</v>
      </c>
      <c r="X840" s="1">
        <v>10300</v>
      </c>
      <c r="Y840" s="1">
        <v>20731</v>
      </c>
      <c r="Z840" s="1">
        <v>10668</v>
      </c>
      <c r="AA840" t="s">
        <v>393</v>
      </c>
      <c r="AB840" t="s">
        <v>394</v>
      </c>
      <c r="AC840">
        <v>59.73</v>
      </c>
      <c r="AD840">
        <v>1.41</v>
      </c>
      <c r="AE840">
        <v>4.97</v>
      </c>
      <c r="AF840">
        <v>1.2</v>
      </c>
      <c r="AG840">
        <v>200</v>
      </c>
      <c r="AH840" s="36">
        <v>2017</v>
      </c>
      <c r="AI840">
        <v>100</v>
      </c>
      <c r="AJ840" s="36">
        <v>2013</v>
      </c>
      <c r="AK840">
        <v>100</v>
      </c>
      <c r="AL840" s="2">
        <v>0.62222222222222223</v>
      </c>
      <c r="AN840" t="s">
        <v>350</v>
      </c>
      <c r="AO840" t="s">
        <v>395</v>
      </c>
      <c r="AQ840" t="str">
        <f t="shared" si="13"/>
        <v/>
      </c>
    </row>
    <row r="841" spans="1:43">
      <c r="A841" s="8">
        <v>46184</v>
      </c>
      <c r="B841">
        <v>3822.68</v>
      </c>
      <c r="C841">
        <v>-0.65</v>
      </c>
      <c r="D841">
        <v>64090</v>
      </c>
      <c r="E841">
        <v>-0.39</v>
      </c>
      <c r="F841" s="7">
        <v>6178</v>
      </c>
      <c r="G841" t="s">
        <v>63</v>
      </c>
      <c r="H841">
        <v>0</v>
      </c>
      <c r="I841" t="s">
        <v>288</v>
      </c>
      <c r="J841" t="s">
        <v>289</v>
      </c>
      <c r="K841" t="s">
        <v>295</v>
      </c>
      <c r="L841" s="36">
        <v>2206</v>
      </c>
      <c r="M841">
        <v>1</v>
      </c>
      <c r="N841" s="66">
        <v>5.0000000000000001E-4</v>
      </c>
      <c r="O841" s="36">
        <v>2205</v>
      </c>
      <c r="P841" s="66">
        <v>4.0000000000000002E-4</v>
      </c>
      <c r="Q841" s="36">
        <v>2230.5</v>
      </c>
      <c r="R841" s="36">
        <v>2252</v>
      </c>
      <c r="S841" s="36">
        <v>2182.5</v>
      </c>
      <c r="T841" s="66">
        <v>-1.09E-2</v>
      </c>
      <c r="U841" s="66">
        <v>5.9999999999999995E-4</v>
      </c>
      <c r="V841" s="66">
        <v>-2.0400000000000001E-2</v>
      </c>
      <c r="W841" s="66">
        <v>1.0699999999999999E-2</v>
      </c>
      <c r="X841" s="1">
        <v>4637800</v>
      </c>
      <c r="Y841" s="1">
        <v>10239256</v>
      </c>
      <c r="Z841" s="1">
        <v>6194877</v>
      </c>
      <c r="AA841" t="s">
        <v>624</v>
      </c>
      <c r="AB841" t="s">
        <v>397</v>
      </c>
      <c r="AC841">
        <v>15.87</v>
      </c>
      <c r="AD841">
        <v>0.63</v>
      </c>
      <c r="AE841">
        <v>2.72</v>
      </c>
      <c r="AF841" t="s">
        <v>230</v>
      </c>
      <c r="AG841" s="1">
        <v>70900</v>
      </c>
      <c r="AH841" s="36">
        <v>2207</v>
      </c>
      <c r="AI841" s="1">
        <v>1700</v>
      </c>
      <c r="AJ841" s="36">
        <v>2206</v>
      </c>
      <c r="AK841" s="1">
        <v>1600</v>
      </c>
      <c r="AL841" s="2">
        <v>0.625</v>
      </c>
      <c r="AM841" s="3">
        <v>46157</v>
      </c>
      <c r="AN841" t="s">
        <v>298</v>
      </c>
      <c r="AO841" t="s">
        <v>313</v>
      </c>
      <c r="AQ841" t="str">
        <f t="shared" si="13"/>
        <v/>
      </c>
    </row>
    <row r="842" spans="1:43">
      <c r="A842" s="8">
        <v>46184</v>
      </c>
      <c r="B842">
        <v>3822.68</v>
      </c>
      <c r="C842">
        <v>-0.65</v>
      </c>
      <c r="D842">
        <v>64090</v>
      </c>
      <c r="E842">
        <v>-0.39</v>
      </c>
      <c r="F842" s="7">
        <v>6208</v>
      </c>
      <c r="G842" t="s">
        <v>64</v>
      </c>
      <c r="H842">
        <v>0</v>
      </c>
      <c r="I842" t="s">
        <v>314</v>
      </c>
      <c r="J842" t="s">
        <v>289</v>
      </c>
      <c r="K842" t="s">
        <v>295</v>
      </c>
      <c r="L842" s="36">
        <v>1688</v>
      </c>
      <c r="M842">
        <v>-28</v>
      </c>
      <c r="N842" s="66">
        <v>-1.6299999999999999E-2</v>
      </c>
      <c r="O842" s="36">
        <v>1716</v>
      </c>
      <c r="P842" s="66">
        <v>-1.6299999999999999E-2</v>
      </c>
      <c r="Q842" s="36">
        <v>1703</v>
      </c>
      <c r="R842" s="36">
        <v>1706</v>
      </c>
      <c r="S842" s="36">
        <v>1651</v>
      </c>
      <c r="T842" s="66">
        <v>-8.8000000000000005E-3</v>
      </c>
      <c r="U842" s="66">
        <v>2.0500000000000001E-2</v>
      </c>
      <c r="V842" s="66">
        <v>-1.0500000000000001E-2</v>
      </c>
      <c r="W842" s="66">
        <v>2.24E-2</v>
      </c>
      <c r="X842" s="1">
        <v>58300</v>
      </c>
      <c r="Y842" s="1">
        <v>97821</v>
      </c>
      <c r="Z842" s="1">
        <v>10779</v>
      </c>
      <c r="AA842" t="s">
        <v>398</v>
      </c>
      <c r="AB842" t="s">
        <v>399</v>
      </c>
      <c r="AC842">
        <v>16.45</v>
      </c>
      <c r="AD842">
        <v>1.71</v>
      </c>
      <c r="AE842">
        <v>1.18</v>
      </c>
      <c r="AF842">
        <v>2</v>
      </c>
      <c r="AG842">
        <v>0</v>
      </c>
      <c r="AH842" s="36">
        <v>1692</v>
      </c>
      <c r="AI842">
        <v>100</v>
      </c>
      <c r="AJ842" s="36">
        <v>1689</v>
      </c>
      <c r="AK842">
        <v>100</v>
      </c>
      <c r="AL842" s="2">
        <v>0.62083333333333335</v>
      </c>
      <c r="AM842" s="3">
        <v>46153</v>
      </c>
      <c r="AN842" t="s">
        <v>298</v>
      </c>
      <c r="AO842" t="s">
        <v>395</v>
      </c>
      <c r="AQ842" t="str">
        <f t="shared" si="13"/>
        <v/>
      </c>
    </row>
    <row r="843" spans="1:43">
      <c r="A843" s="8">
        <v>46184</v>
      </c>
      <c r="B843">
        <v>3822.68</v>
      </c>
      <c r="C843">
        <v>-0.65</v>
      </c>
      <c r="D843">
        <v>64090</v>
      </c>
      <c r="E843">
        <v>-0.39</v>
      </c>
      <c r="F843" s="7">
        <v>6356</v>
      </c>
      <c r="G843" t="s">
        <v>65</v>
      </c>
      <c r="H843">
        <v>0</v>
      </c>
      <c r="I843" t="s">
        <v>314</v>
      </c>
      <c r="J843" t="s">
        <v>289</v>
      </c>
      <c r="K843" t="s">
        <v>295</v>
      </c>
      <c r="L843" s="36">
        <v>1383</v>
      </c>
      <c r="M843">
        <v>-42</v>
      </c>
      <c r="N843" s="66">
        <v>-2.9499999999999998E-2</v>
      </c>
      <c r="O843" s="36">
        <v>1425</v>
      </c>
      <c r="P843" s="66">
        <v>-2.9399999999999999E-2</v>
      </c>
      <c r="Q843" s="36">
        <v>1365</v>
      </c>
      <c r="R843" s="36">
        <v>1391</v>
      </c>
      <c r="S843" s="36">
        <v>1329</v>
      </c>
      <c r="T843" s="66">
        <v>1.3100000000000001E-2</v>
      </c>
      <c r="U843" s="66">
        <v>2.2100000000000002E-2</v>
      </c>
      <c r="V843" s="66">
        <v>-5.7000000000000002E-3</v>
      </c>
      <c r="W843" s="66">
        <v>4.0599999999999997E-2</v>
      </c>
      <c r="X843" s="1">
        <v>245700</v>
      </c>
      <c r="Y843" s="1">
        <v>335301</v>
      </c>
      <c r="Z843" s="1">
        <v>19749</v>
      </c>
      <c r="AA843" t="s">
        <v>400</v>
      </c>
      <c r="AB843" t="s">
        <v>401</v>
      </c>
      <c r="AC843">
        <v>11.18</v>
      </c>
      <c r="AD843">
        <v>1.35</v>
      </c>
      <c r="AE843">
        <v>0.72</v>
      </c>
      <c r="AF843" t="s">
        <v>230</v>
      </c>
      <c r="AG843">
        <v>0</v>
      </c>
      <c r="AH843" s="36">
        <v>1384</v>
      </c>
      <c r="AI843">
        <v>100</v>
      </c>
      <c r="AJ843" s="36">
        <v>1382</v>
      </c>
      <c r="AK843">
        <v>100</v>
      </c>
      <c r="AL843" s="2">
        <v>0.625</v>
      </c>
      <c r="AM843" s="3">
        <v>46155</v>
      </c>
      <c r="AN843" t="s">
        <v>298</v>
      </c>
      <c r="AO843" t="s">
        <v>395</v>
      </c>
      <c r="AQ843" t="str">
        <f t="shared" si="13"/>
        <v/>
      </c>
    </row>
    <row r="844" spans="1:43">
      <c r="A844" s="8">
        <v>46184</v>
      </c>
      <c r="B844">
        <v>3822.68</v>
      </c>
      <c r="C844">
        <v>-0.65</v>
      </c>
      <c r="D844">
        <v>64090</v>
      </c>
      <c r="E844">
        <v>-0.39</v>
      </c>
      <c r="F844" s="7">
        <v>6378</v>
      </c>
      <c r="G844" t="s">
        <v>66</v>
      </c>
      <c r="H844">
        <v>0</v>
      </c>
      <c r="I844" t="s">
        <v>314</v>
      </c>
      <c r="J844" t="s">
        <v>289</v>
      </c>
      <c r="K844" t="s">
        <v>290</v>
      </c>
      <c r="L844" s="36">
        <v>1136</v>
      </c>
      <c r="M844">
        <v>-7</v>
      </c>
      <c r="N844" s="66">
        <v>-6.1000000000000004E-3</v>
      </c>
      <c r="O844" s="36">
        <v>1143</v>
      </c>
      <c r="P844" s="66">
        <v>-6.1000000000000004E-3</v>
      </c>
      <c r="Q844" s="36">
        <v>1123</v>
      </c>
      <c r="R844" s="36">
        <v>1142</v>
      </c>
      <c r="S844" s="36">
        <v>1101</v>
      </c>
      <c r="T844" s="66">
        <v>1.15E-2</v>
      </c>
      <c r="U844" s="66">
        <v>1.7000000000000001E-2</v>
      </c>
      <c r="V844" s="66">
        <v>-5.1999999999999998E-3</v>
      </c>
      <c r="W844" s="66">
        <v>3.1699999999999999E-2</v>
      </c>
      <c r="X844" s="1">
        <v>118100</v>
      </c>
      <c r="Y844" s="1">
        <v>132443</v>
      </c>
      <c r="Z844" s="1">
        <v>23401</v>
      </c>
      <c r="AA844" t="s">
        <v>402</v>
      </c>
      <c r="AB844" t="s">
        <v>603</v>
      </c>
      <c r="AC844">
        <v>11.83</v>
      </c>
      <c r="AD844">
        <v>1.06</v>
      </c>
      <c r="AE844">
        <v>3.61</v>
      </c>
      <c r="AF844" t="s">
        <v>230</v>
      </c>
      <c r="AG844">
        <v>0</v>
      </c>
      <c r="AH844" s="36">
        <v>1136</v>
      </c>
      <c r="AI844">
        <v>200</v>
      </c>
      <c r="AJ844" s="36">
        <v>1134</v>
      </c>
      <c r="AK844">
        <v>400</v>
      </c>
      <c r="AL844" s="2">
        <v>0.62361111111111112</v>
      </c>
      <c r="AM844" s="3">
        <v>46154</v>
      </c>
      <c r="AN844" t="s">
        <v>298</v>
      </c>
      <c r="AO844" t="s">
        <v>395</v>
      </c>
      <c r="AQ844" t="str">
        <f t="shared" si="13"/>
        <v/>
      </c>
    </row>
    <row r="845" spans="1:43">
      <c r="A845" s="8">
        <v>46184</v>
      </c>
      <c r="B845">
        <v>3822.68</v>
      </c>
      <c r="C845">
        <v>-0.65</v>
      </c>
      <c r="D845">
        <v>64090</v>
      </c>
      <c r="E845">
        <v>-0.39</v>
      </c>
      <c r="F845" s="7">
        <v>6526</v>
      </c>
      <c r="G845" t="s">
        <v>67</v>
      </c>
      <c r="H845">
        <v>0</v>
      </c>
      <c r="I845" t="s">
        <v>288</v>
      </c>
      <c r="J845" t="s">
        <v>289</v>
      </c>
      <c r="K845" t="s">
        <v>295</v>
      </c>
      <c r="L845" s="36">
        <v>2295.5</v>
      </c>
      <c r="M845">
        <v>-7</v>
      </c>
      <c r="N845" s="66">
        <v>-3.0000000000000001E-3</v>
      </c>
      <c r="O845" s="36">
        <v>2302.5</v>
      </c>
      <c r="P845" s="66">
        <v>-3.0000000000000001E-3</v>
      </c>
      <c r="Q845" s="36">
        <v>2185.5</v>
      </c>
      <c r="R845" s="36">
        <v>2303.5</v>
      </c>
      <c r="S845" s="36">
        <v>2152</v>
      </c>
      <c r="T845" s="66">
        <v>5.0299999999999997E-2</v>
      </c>
      <c r="U845" s="66">
        <v>2.47E-2</v>
      </c>
      <c r="V845" s="66">
        <v>-3.3999999999999998E-3</v>
      </c>
      <c r="W845" s="66">
        <v>6.6600000000000006E-2</v>
      </c>
      <c r="X845" s="1">
        <v>6645600</v>
      </c>
      <c r="Y845" s="1">
        <v>14919111</v>
      </c>
      <c r="Z845" s="1">
        <v>413132</v>
      </c>
      <c r="AA845" t="s">
        <v>584</v>
      </c>
      <c r="AB845" t="s">
        <v>405</v>
      </c>
      <c r="AC845">
        <v>40.270000000000003</v>
      </c>
      <c r="AD845">
        <v>3.02</v>
      </c>
      <c r="AE845">
        <v>2.1800000000000002</v>
      </c>
      <c r="AF845" t="s">
        <v>230</v>
      </c>
      <c r="AG845" s="1">
        <v>25400</v>
      </c>
      <c r="AH845" s="36">
        <v>2295.5</v>
      </c>
      <c r="AI845">
        <v>100</v>
      </c>
      <c r="AJ845" s="36">
        <v>2295</v>
      </c>
      <c r="AK845" s="1">
        <v>1800</v>
      </c>
      <c r="AL845" s="2">
        <v>0.625</v>
      </c>
      <c r="AN845" t="s">
        <v>298</v>
      </c>
      <c r="AO845" t="s">
        <v>344</v>
      </c>
      <c r="AQ845" t="str">
        <f t="shared" si="13"/>
        <v/>
      </c>
    </row>
    <row r="846" spans="1:43">
      <c r="A846" s="8">
        <v>46184</v>
      </c>
      <c r="B846">
        <v>3822.68</v>
      </c>
      <c r="C846">
        <v>-0.65</v>
      </c>
      <c r="D846">
        <v>64090</v>
      </c>
      <c r="E846">
        <v>-0.39</v>
      </c>
      <c r="F846" s="7">
        <v>6586</v>
      </c>
      <c r="G846" t="s">
        <v>68</v>
      </c>
      <c r="H846">
        <v>0</v>
      </c>
      <c r="I846" t="s">
        <v>288</v>
      </c>
      <c r="J846" t="s">
        <v>289</v>
      </c>
      <c r="K846" t="s">
        <v>295</v>
      </c>
      <c r="L846" s="36">
        <v>5469</v>
      </c>
      <c r="M846">
        <v>33</v>
      </c>
      <c r="N846" s="66">
        <v>6.1000000000000004E-3</v>
      </c>
      <c r="O846" s="36">
        <v>5436</v>
      </c>
      <c r="P846" s="66">
        <v>6.0000000000000001E-3</v>
      </c>
      <c r="Q846" s="36">
        <v>5341</v>
      </c>
      <c r="R846" s="36">
        <v>5518</v>
      </c>
      <c r="S846" s="36">
        <v>5331</v>
      </c>
      <c r="T846" s="66">
        <v>2.3900000000000001E-2</v>
      </c>
      <c r="U846" s="66">
        <v>2.9999999999999997E-4</v>
      </c>
      <c r="V846" s="66">
        <v>-8.8000000000000005E-3</v>
      </c>
      <c r="W846" s="66">
        <v>2.58E-2</v>
      </c>
      <c r="X846" s="1">
        <v>458600</v>
      </c>
      <c r="Y846" s="1">
        <v>2495490</v>
      </c>
      <c r="Z846" s="1">
        <v>1531415</v>
      </c>
      <c r="AA846" t="s">
        <v>406</v>
      </c>
      <c r="AB846" t="s">
        <v>407</v>
      </c>
      <c r="AC846">
        <v>17.39</v>
      </c>
      <c r="AD846">
        <v>1.41</v>
      </c>
      <c r="AE846">
        <v>2.89</v>
      </c>
      <c r="AF846" t="s">
        <v>230</v>
      </c>
      <c r="AG846" s="1">
        <v>10500</v>
      </c>
      <c r="AH846" s="36">
        <v>5470</v>
      </c>
      <c r="AI846">
        <v>300</v>
      </c>
      <c r="AJ846" s="36">
        <v>5469</v>
      </c>
      <c r="AK846">
        <v>100</v>
      </c>
      <c r="AL846" s="2">
        <v>0.625</v>
      </c>
      <c r="AN846" t="s">
        <v>298</v>
      </c>
      <c r="AO846" t="s">
        <v>395</v>
      </c>
      <c r="AQ846" t="str">
        <f t="shared" si="13"/>
        <v/>
      </c>
    </row>
    <row r="847" spans="1:43">
      <c r="A847" s="8">
        <v>46184</v>
      </c>
      <c r="B847">
        <v>3822.68</v>
      </c>
      <c r="C847">
        <v>-0.65</v>
      </c>
      <c r="D847">
        <v>64090</v>
      </c>
      <c r="E847">
        <v>-0.39</v>
      </c>
      <c r="F847" s="7">
        <v>6594</v>
      </c>
      <c r="G847" t="s">
        <v>69</v>
      </c>
      <c r="H847">
        <v>0</v>
      </c>
      <c r="I847" t="s">
        <v>288</v>
      </c>
      <c r="J847" t="s">
        <v>289</v>
      </c>
      <c r="K847" t="s">
        <v>295</v>
      </c>
      <c r="L847" s="36">
        <v>2577</v>
      </c>
      <c r="M847">
        <v>-18</v>
      </c>
      <c r="N847" s="66">
        <v>-6.8999999999999999E-3</v>
      </c>
      <c r="O847" s="36">
        <v>2595</v>
      </c>
      <c r="P847" s="66">
        <v>-6.8999999999999999E-3</v>
      </c>
      <c r="Q847" s="36">
        <v>2519</v>
      </c>
      <c r="R847" s="36">
        <v>2587</v>
      </c>
      <c r="S847" s="36">
        <v>2511</v>
      </c>
      <c r="T847" s="66">
        <v>2.3E-2</v>
      </c>
      <c r="U847" s="66">
        <v>1.0500000000000001E-2</v>
      </c>
      <c r="V847" s="66">
        <v>-3.8E-3</v>
      </c>
      <c r="W847" s="66">
        <v>2.6200000000000001E-2</v>
      </c>
      <c r="X847" s="1">
        <v>5065200</v>
      </c>
      <c r="Y847" s="1">
        <v>12955717</v>
      </c>
      <c r="Z847" s="1">
        <v>3073250</v>
      </c>
      <c r="AA847" t="s">
        <v>560</v>
      </c>
      <c r="AB847" t="s">
        <v>409</v>
      </c>
      <c r="AC847">
        <v>36.909999999999997</v>
      </c>
      <c r="AD847">
        <v>1.67</v>
      </c>
      <c r="AE847">
        <v>0</v>
      </c>
      <c r="AF847" t="s">
        <v>230</v>
      </c>
      <c r="AG847" s="1">
        <v>50800</v>
      </c>
      <c r="AH847" s="36">
        <v>2578</v>
      </c>
      <c r="AI847" s="1">
        <v>1000</v>
      </c>
      <c r="AJ847" s="36">
        <v>2577</v>
      </c>
      <c r="AK847">
        <v>500</v>
      </c>
      <c r="AL847" s="2">
        <v>0.625</v>
      </c>
      <c r="AN847" t="s">
        <v>298</v>
      </c>
      <c r="AO847" t="s">
        <v>344</v>
      </c>
      <c r="AQ847" t="str">
        <f t="shared" si="13"/>
        <v/>
      </c>
    </row>
    <row r="848" spans="1:43">
      <c r="A848" s="8">
        <v>46184</v>
      </c>
      <c r="B848">
        <v>3822.68</v>
      </c>
      <c r="C848">
        <v>-0.65</v>
      </c>
      <c r="D848">
        <v>64090</v>
      </c>
      <c r="E848">
        <v>-0.39</v>
      </c>
      <c r="F848" s="7">
        <v>6674</v>
      </c>
      <c r="G848" t="s">
        <v>70</v>
      </c>
      <c r="H848">
        <v>0</v>
      </c>
      <c r="I848" t="s">
        <v>288</v>
      </c>
      <c r="J848" t="s">
        <v>289</v>
      </c>
      <c r="K848" t="s">
        <v>295</v>
      </c>
      <c r="L848" s="36">
        <v>6285</v>
      </c>
      <c r="M848">
        <v>-127</v>
      </c>
      <c r="N848" s="66">
        <v>-1.9800000000000002E-2</v>
      </c>
      <c r="O848" s="36">
        <v>6412</v>
      </c>
      <c r="P848" s="66">
        <v>-1.9800000000000002E-2</v>
      </c>
      <c r="Q848" s="36">
        <v>6112</v>
      </c>
      <c r="R848" s="36">
        <v>6357</v>
      </c>
      <c r="S848" s="36">
        <v>5971</v>
      </c>
      <c r="T848" s="66">
        <v>2.8299999999999999E-2</v>
      </c>
      <c r="U848" s="66">
        <v>1.2999999999999999E-2</v>
      </c>
      <c r="V848" s="66">
        <v>-1.1299999999999999E-2</v>
      </c>
      <c r="W848" s="66">
        <v>5.2499999999999998E-2</v>
      </c>
      <c r="X848" s="1">
        <v>560800</v>
      </c>
      <c r="Y848" s="1">
        <v>3482458</v>
      </c>
      <c r="Z848" s="1">
        <v>631305</v>
      </c>
      <c r="AA848" t="s">
        <v>604</v>
      </c>
      <c r="AB848" t="s">
        <v>411</v>
      </c>
      <c r="AC848">
        <v>16.899999999999999</v>
      </c>
      <c r="AD848">
        <v>1.59</v>
      </c>
      <c r="AE848">
        <v>1.56</v>
      </c>
      <c r="AF848" t="s">
        <v>230</v>
      </c>
      <c r="AG848" s="1">
        <v>20400</v>
      </c>
      <c r="AH848" s="36">
        <v>6286</v>
      </c>
      <c r="AI848">
        <v>200</v>
      </c>
      <c r="AJ848" s="36">
        <v>6281</v>
      </c>
      <c r="AK848">
        <v>100</v>
      </c>
      <c r="AL848" s="2">
        <v>0.625</v>
      </c>
      <c r="AM848" s="3">
        <v>46155</v>
      </c>
      <c r="AN848" t="s">
        <v>298</v>
      </c>
      <c r="AO848" t="s">
        <v>344</v>
      </c>
      <c r="AQ848" t="str">
        <f t="shared" si="13"/>
        <v/>
      </c>
    </row>
    <row r="849" spans="1:43">
      <c r="A849" s="8">
        <v>46184</v>
      </c>
      <c r="B849">
        <v>3822.68</v>
      </c>
      <c r="C849">
        <v>-0.65</v>
      </c>
      <c r="D849">
        <v>64090</v>
      </c>
      <c r="E849">
        <v>-0.39</v>
      </c>
      <c r="F849" s="7">
        <v>6758</v>
      </c>
      <c r="G849" t="s">
        <v>71</v>
      </c>
      <c r="H849">
        <v>0</v>
      </c>
      <c r="I849" t="s">
        <v>288</v>
      </c>
      <c r="J849" t="s">
        <v>289</v>
      </c>
      <c r="K849" t="s">
        <v>295</v>
      </c>
      <c r="L849" s="36">
        <v>3383</v>
      </c>
      <c r="M849">
        <v>-2</v>
      </c>
      <c r="N849" s="66">
        <v>-5.9999999999999995E-4</v>
      </c>
      <c r="O849" s="36">
        <v>3385</v>
      </c>
      <c r="P849" s="66">
        <v>-5.0000000000000001E-4</v>
      </c>
      <c r="Q849" s="36">
        <v>3315</v>
      </c>
      <c r="R849" s="36">
        <v>3398</v>
      </c>
      <c r="S849" s="36">
        <v>3312</v>
      </c>
      <c r="T849" s="66">
        <v>2.0500000000000001E-2</v>
      </c>
      <c r="U849" s="66">
        <v>1.5900000000000001E-2</v>
      </c>
      <c r="V849" s="66">
        <v>-4.4000000000000003E-3</v>
      </c>
      <c r="W849" s="66">
        <v>2.1399999999999999E-2</v>
      </c>
      <c r="X849" s="1">
        <v>10066500</v>
      </c>
      <c r="Y849" s="1">
        <v>33725599</v>
      </c>
      <c r="Z849" s="1">
        <v>20180665</v>
      </c>
      <c r="AA849" t="s">
        <v>412</v>
      </c>
      <c r="AB849" t="s">
        <v>413</v>
      </c>
      <c r="AC849">
        <v>17.170000000000002</v>
      </c>
      <c r="AD849">
        <v>2.46</v>
      </c>
      <c r="AE849">
        <v>1.03</v>
      </c>
      <c r="AF849" t="s">
        <v>230</v>
      </c>
      <c r="AG849" s="1">
        <v>437600</v>
      </c>
      <c r="AH849" s="36">
        <v>3383</v>
      </c>
      <c r="AI849" s="1">
        <v>3800</v>
      </c>
      <c r="AJ849" s="36">
        <v>3382</v>
      </c>
      <c r="AK849" s="1">
        <v>4900</v>
      </c>
      <c r="AL849" s="2">
        <v>0.625</v>
      </c>
      <c r="AN849" t="s">
        <v>298</v>
      </c>
      <c r="AO849" t="s">
        <v>344</v>
      </c>
      <c r="AQ849" t="str">
        <f t="shared" si="13"/>
        <v/>
      </c>
    </row>
    <row r="850" spans="1:43">
      <c r="A850" s="8">
        <v>46184</v>
      </c>
      <c r="B850">
        <v>3822.68</v>
      </c>
      <c r="C850">
        <v>-0.65</v>
      </c>
      <c r="D850">
        <v>64090</v>
      </c>
      <c r="E850">
        <v>-0.39</v>
      </c>
      <c r="F850" s="7">
        <v>6810</v>
      </c>
      <c r="G850" t="s">
        <v>72</v>
      </c>
      <c r="H850">
        <v>0</v>
      </c>
      <c r="I850" t="s">
        <v>288</v>
      </c>
      <c r="J850" t="s">
        <v>289</v>
      </c>
      <c r="K850" t="s">
        <v>290</v>
      </c>
      <c r="L850" s="36">
        <v>2141</v>
      </c>
      <c r="M850">
        <v>16</v>
      </c>
      <c r="N850" s="66">
        <v>7.4999999999999997E-3</v>
      </c>
      <c r="O850" s="36">
        <v>2125</v>
      </c>
      <c r="P850" s="66">
        <v>7.4999999999999997E-3</v>
      </c>
      <c r="Q850" s="36">
        <v>2135</v>
      </c>
      <c r="R850" s="36">
        <v>2151</v>
      </c>
      <c r="S850" s="36">
        <v>2085</v>
      </c>
      <c r="T850" s="66">
        <v>2.8E-3</v>
      </c>
      <c r="U850" s="66">
        <v>2.53E-2</v>
      </c>
      <c r="V850" s="66">
        <v>-4.5999999999999999E-3</v>
      </c>
      <c r="W850" s="66">
        <v>2.6800000000000001E-2</v>
      </c>
      <c r="X850" s="1">
        <v>240800</v>
      </c>
      <c r="Y850" s="1">
        <v>510017</v>
      </c>
      <c r="Z850" s="1">
        <v>87061</v>
      </c>
      <c r="AA850" t="s">
        <v>414</v>
      </c>
      <c r="AB850" t="s">
        <v>415</v>
      </c>
      <c r="AC850">
        <v>11.77</v>
      </c>
      <c r="AD850">
        <v>0.9</v>
      </c>
      <c r="AE850">
        <v>2.62</v>
      </c>
      <c r="AF850" t="s">
        <v>230</v>
      </c>
      <c r="AG850" s="1">
        <v>25400</v>
      </c>
      <c r="AH850" s="36">
        <v>2141</v>
      </c>
      <c r="AI850">
        <v>200</v>
      </c>
      <c r="AJ850" s="36">
        <v>2140</v>
      </c>
      <c r="AK850">
        <v>100</v>
      </c>
      <c r="AL850" s="2">
        <v>0.62430555555555556</v>
      </c>
      <c r="AN850" t="s">
        <v>298</v>
      </c>
      <c r="AO850" t="s">
        <v>344</v>
      </c>
      <c r="AQ850" t="str">
        <f t="shared" si="13"/>
        <v/>
      </c>
    </row>
    <row r="851" spans="1:43">
      <c r="A851" s="8">
        <v>46184</v>
      </c>
      <c r="B851">
        <v>3822.68</v>
      </c>
      <c r="C851">
        <v>-0.65</v>
      </c>
      <c r="D851">
        <v>64090</v>
      </c>
      <c r="E851">
        <v>-0.39</v>
      </c>
      <c r="F851" s="7">
        <v>6841</v>
      </c>
      <c r="G851" t="s">
        <v>73</v>
      </c>
      <c r="H851">
        <v>0</v>
      </c>
      <c r="I851" t="s">
        <v>288</v>
      </c>
      <c r="J851" t="s">
        <v>289</v>
      </c>
      <c r="K851" t="s">
        <v>290</v>
      </c>
      <c r="L851" s="36">
        <v>4758</v>
      </c>
      <c r="M851">
        <v>1</v>
      </c>
      <c r="N851" s="66">
        <v>2.0000000000000001E-4</v>
      </c>
      <c r="O851" s="36">
        <v>4757</v>
      </c>
      <c r="P851" s="66">
        <v>2.0000000000000001E-4</v>
      </c>
      <c r="Q851" s="36">
        <v>4707</v>
      </c>
      <c r="R851" s="36">
        <v>4809</v>
      </c>
      <c r="S851" s="36">
        <v>4584</v>
      </c>
      <c r="T851" s="66">
        <v>1.0800000000000001E-2</v>
      </c>
      <c r="U851" s="66">
        <v>8.8999999999999999E-3</v>
      </c>
      <c r="V851" s="66">
        <v>-1.06E-2</v>
      </c>
      <c r="W851" s="66">
        <v>3.7900000000000003E-2</v>
      </c>
      <c r="X851" s="1">
        <v>731300</v>
      </c>
      <c r="Y851" s="1">
        <v>3455250</v>
      </c>
      <c r="Z851" s="1">
        <v>1223763</v>
      </c>
      <c r="AA851" t="s">
        <v>416</v>
      </c>
      <c r="AB851" t="s">
        <v>417</v>
      </c>
      <c r="AC851">
        <v>20.53</v>
      </c>
      <c r="AD851">
        <v>2.3199999999999998</v>
      </c>
      <c r="AE851">
        <v>1.93</v>
      </c>
      <c r="AF851" t="s">
        <v>230</v>
      </c>
      <c r="AG851" s="1">
        <v>9700</v>
      </c>
      <c r="AH851" s="36">
        <v>4759</v>
      </c>
      <c r="AI851">
        <v>100</v>
      </c>
      <c r="AJ851" s="36">
        <v>4757</v>
      </c>
      <c r="AK851">
        <v>300</v>
      </c>
      <c r="AL851" s="2">
        <v>0.625</v>
      </c>
      <c r="AN851" t="s">
        <v>298</v>
      </c>
      <c r="AO851" t="s">
        <v>344</v>
      </c>
      <c r="AQ851" t="str">
        <f t="shared" si="13"/>
        <v/>
      </c>
    </row>
    <row r="852" spans="1:43">
      <c r="A852" s="8">
        <v>46184</v>
      </c>
      <c r="B852">
        <v>3822.68</v>
      </c>
      <c r="C852">
        <v>-0.65</v>
      </c>
      <c r="D852">
        <v>64090</v>
      </c>
      <c r="E852">
        <v>-0.39</v>
      </c>
      <c r="F852" s="7">
        <v>6890</v>
      </c>
      <c r="G852" t="s">
        <v>74</v>
      </c>
      <c r="H852">
        <v>0</v>
      </c>
      <c r="I852" t="s">
        <v>314</v>
      </c>
      <c r="J852" t="s">
        <v>289</v>
      </c>
      <c r="K852" t="s">
        <v>290</v>
      </c>
      <c r="L852" s="36">
        <v>7910</v>
      </c>
      <c r="M852">
        <v>30</v>
      </c>
      <c r="N852" s="66">
        <v>3.8E-3</v>
      </c>
      <c r="O852" s="36">
        <v>7880</v>
      </c>
      <c r="P852" s="66">
        <v>3.8E-3</v>
      </c>
      <c r="Q852" s="36">
        <v>7580</v>
      </c>
      <c r="R852" s="36">
        <v>7990</v>
      </c>
      <c r="S852" s="36">
        <v>7430</v>
      </c>
      <c r="T852" s="66">
        <v>4.3499999999999997E-2</v>
      </c>
      <c r="U852" s="66">
        <v>1.15E-2</v>
      </c>
      <c r="V852" s="66">
        <v>-0.01</v>
      </c>
      <c r="W852" s="66">
        <v>6.4600000000000005E-2</v>
      </c>
      <c r="X852" s="1">
        <v>537900</v>
      </c>
      <c r="Y852" s="1">
        <v>4182695</v>
      </c>
      <c r="Z852" s="1">
        <v>416954</v>
      </c>
      <c r="AA852" t="s">
        <v>418</v>
      </c>
      <c r="AB852" t="s">
        <v>419</v>
      </c>
      <c r="AC852">
        <v>18.03</v>
      </c>
      <c r="AD852">
        <v>1.43</v>
      </c>
      <c r="AE852">
        <v>2.5299999999999998</v>
      </c>
      <c r="AF852" t="s">
        <v>230</v>
      </c>
      <c r="AG852" s="1">
        <v>10100</v>
      </c>
      <c r="AH852" s="36">
        <v>7920</v>
      </c>
      <c r="AI852" s="1">
        <v>1600</v>
      </c>
      <c r="AJ852" s="36">
        <v>7910</v>
      </c>
      <c r="AK852">
        <v>200</v>
      </c>
      <c r="AL852" s="2">
        <v>0.62430555555555556</v>
      </c>
      <c r="AM852" s="3">
        <v>46157</v>
      </c>
      <c r="AN852" t="s">
        <v>293</v>
      </c>
      <c r="AO852" t="s">
        <v>344</v>
      </c>
      <c r="AQ852" t="str">
        <f t="shared" si="13"/>
        <v/>
      </c>
    </row>
    <row r="853" spans="1:43">
      <c r="A853" s="8">
        <v>46184</v>
      </c>
      <c r="B853">
        <v>3822.68</v>
      </c>
      <c r="C853">
        <v>-0.65</v>
      </c>
      <c r="D853">
        <v>64090</v>
      </c>
      <c r="E853">
        <v>-0.39</v>
      </c>
      <c r="F853" s="7">
        <v>6925</v>
      </c>
      <c r="G853" t="s">
        <v>75</v>
      </c>
      <c r="H853">
        <v>0</v>
      </c>
      <c r="I853" t="s">
        <v>288</v>
      </c>
      <c r="J853" t="s">
        <v>289</v>
      </c>
      <c r="K853" t="s">
        <v>290</v>
      </c>
      <c r="L853" s="36">
        <v>3920</v>
      </c>
      <c r="M853">
        <v>-58</v>
      </c>
      <c r="N853" s="66">
        <v>-1.46E-2</v>
      </c>
      <c r="O853" s="36">
        <v>3978</v>
      </c>
      <c r="P853" s="66">
        <v>-1.4500000000000001E-2</v>
      </c>
      <c r="Q853" s="36">
        <v>3794</v>
      </c>
      <c r="R853" s="36">
        <v>3956</v>
      </c>
      <c r="S853" s="36">
        <v>3771</v>
      </c>
      <c r="T853" s="66">
        <v>3.32E-2</v>
      </c>
      <c r="U853" s="66">
        <v>1.1599999999999999E-2</v>
      </c>
      <c r="V853" s="66">
        <v>-9.1000000000000004E-3</v>
      </c>
      <c r="W853" s="66">
        <v>3.95E-2</v>
      </c>
      <c r="X853" s="1">
        <v>215600</v>
      </c>
      <c r="Y853" s="1">
        <v>839563</v>
      </c>
      <c r="Z853" s="1">
        <v>327320</v>
      </c>
      <c r="AA853" t="s">
        <v>420</v>
      </c>
      <c r="AB853" t="s">
        <v>421</v>
      </c>
      <c r="AC853">
        <v>29.62</v>
      </c>
      <c r="AD853">
        <v>1.57</v>
      </c>
      <c r="AE853">
        <v>1.79</v>
      </c>
      <c r="AF853" t="s">
        <v>230</v>
      </c>
      <c r="AG853" s="1">
        <v>7100</v>
      </c>
      <c r="AH853" s="36">
        <v>3922</v>
      </c>
      <c r="AI853">
        <v>100</v>
      </c>
      <c r="AJ853" s="36">
        <v>3918</v>
      </c>
      <c r="AK853">
        <v>100</v>
      </c>
      <c r="AL853" s="2">
        <v>0.62430555555555556</v>
      </c>
      <c r="AM853" s="3">
        <v>46156</v>
      </c>
      <c r="AN853" t="s">
        <v>298</v>
      </c>
      <c r="AO853" t="s">
        <v>344</v>
      </c>
      <c r="AQ853" t="str">
        <f t="shared" si="13"/>
        <v/>
      </c>
    </row>
    <row r="854" spans="1:43">
      <c r="A854" s="8">
        <v>46184</v>
      </c>
      <c r="B854">
        <v>3822.68</v>
      </c>
      <c r="C854">
        <v>-0.65</v>
      </c>
      <c r="D854">
        <v>64090</v>
      </c>
      <c r="E854">
        <v>-0.39</v>
      </c>
      <c r="F854" s="7">
        <v>6963</v>
      </c>
      <c r="G854" t="s">
        <v>76</v>
      </c>
      <c r="H854">
        <v>0</v>
      </c>
      <c r="I854" t="s">
        <v>288</v>
      </c>
      <c r="J854" t="s">
        <v>289</v>
      </c>
      <c r="K854" t="s">
        <v>295</v>
      </c>
      <c r="L854" s="36">
        <v>4674</v>
      </c>
      <c r="M854">
        <v>-65</v>
      </c>
      <c r="N854" s="66">
        <v>-1.37E-2</v>
      </c>
      <c r="O854" s="36">
        <v>4739</v>
      </c>
      <c r="P854" s="66">
        <v>-1.37E-2</v>
      </c>
      <c r="Q854" s="36">
        <v>4502</v>
      </c>
      <c r="R854" s="36">
        <v>4797</v>
      </c>
      <c r="S854" s="36">
        <v>4439</v>
      </c>
      <c r="T854" s="66">
        <v>3.8199999999999998E-2</v>
      </c>
      <c r="U854" s="66">
        <v>3.2000000000000002E-3</v>
      </c>
      <c r="V854" s="66">
        <v>-2.5600000000000001E-2</v>
      </c>
      <c r="W854" s="66">
        <v>5.2900000000000003E-2</v>
      </c>
      <c r="X854" s="1">
        <v>3659500</v>
      </c>
      <c r="Y854" s="1">
        <v>16992188</v>
      </c>
      <c r="Z854" s="1">
        <v>1887174</v>
      </c>
      <c r="AA854" t="s">
        <v>586</v>
      </c>
      <c r="AB854" t="s">
        <v>423</v>
      </c>
      <c r="AC854">
        <v>62.23</v>
      </c>
      <c r="AD854">
        <v>2.38</v>
      </c>
      <c r="AE854">
        <v>1.07</v>
      </c>
      <c r="AF854" t="s">
        <v>230</v>
      </c>
      <c r="AG854" s="1">
        <v>80900</v>
      </c>
      <c r="AH854" s="36">
        <v>4674</v>
      </c>
      <c r="AI854">
        <v>200</v>
      </c>
      <c r="AJ854" s="36">
        <v>4673</v>
      </c>
      <c r="AK854">
        <v>100</v>
      </c>
      <c r="AL854" s="2">
        <v>0.625</v>
      </c>
      <c r="AM854" s="3">
        <v>46154</v>
      </c>
      <c r="AN854" t="s">
        <v>298</v>
      </c>
      <c r="AO854" t="s">
        <v>344</v>
      </c>
      <c r="AQ854" t="str">
        <f t="shared" si="13"/>
        <v/>
      </c>
    </row>
    <row r="855" spans="1:43">
      <c r="A855" s="8">
        <v>46184</v>
      </c>
      <c r="B855">
        <v>3822.68</v>
      </c>
      <c r="C855">
        <v>-0.65</v>
      </c>
      <c r="D855">
        <v>64090</v>
      </c>
      <c r="E855">
        <v>-0.39</v>
      </c>
      <c r="F855" s="7">
        <v>7011</v>
      </c>
      <c r="G855" t="s">
        <v>77</v>
      </c>
      <c r="H855">
        <v>0</v>
      </c>
      <c r="I855" t="s">
        <v>288</v>
      </c>
      <c r="J855" t="s">
        <v>289</v>
      </c>
      <c r="K855" t="s">
        <v>295</v>
      </c>
      <c r="L855" s="36">
        <v>3486</v>
      </c>
      <c r="M855">
        <v>-92</v>
      </c>
      <c r="N855" s="66">
        <v>-2.5700000000000001E-2</v>
      </c>
      <c r="O855" s="36">
        <v>3578</v>
      </c>
      <c r="P855" s="66">
        <v>-2.5700000000000001E-2</v>
      </c>
      <c r="Q855" s="36">
        <v>3450</v>
      </c>
      <c r="R855" s="36">
        <v>3502</v>
      </c>
      <c r="S855" s="36">
        <v>3404</v>
      </c>
      <c r="T855" s="66">
        <v>1.04E-2</v>
      </c>
      <c r="U855" s="66">
        <v>1.24E-2</v>
      </c>
      <c r="V855" s="66">
        <v>-4.4999999999999997E-3</v>
      </c>
      <c r="W855" s="66">
        <v>2.4E-2</v>
      </c>
      <c r="X855" s="1">
        <v>14554600</v>
      </c>
      <c r="Y855" s="1">
        <v>50322149</v>
      </c>
      <c r="Z855" s="1">
        <v>11760536</v>
      </c>
      <c r="AA855" t="s">
        <v>424</v>
      </c>
      <c r="AB855" t="s">
        <v>587</v>
      </c>
      <c r="AC855">
        <v>30.82</v>
      </c>
      <c r="AD855">
        <v>3.79</v>
      </c>
      <c r="AE855">
        <v>0.83</v>
      </c>
      <c r="AF855" t="s">
        <v>230</v>
      </c>
      <c r="AG855" s="1">
        <v>735200</v>
      </c>
      <c r="AH855" s="36">
        <v>3486</v>
      </c>
      <c r="AI855" s="1">
        <v>2300</v>
      </c>
      <c r="AJ855" s="36">
        <v>3485</v>
      </c>
      <c r="AK855" s="1">
        <v>7000</v>
      </c>
      <c r="AL855" s="2">
        <v>0.625</v>
      </c>
      <c r="AM855" s="3">
        <v>46154</v>
      </c>
      <c r="AN855" t="s">
        <v>298</v>
      </c>
      <c r="AO855" t="s">
        <v>395</v>
      </c>
      <c r="AQ855" t="str">
        <f t="shared" si="13"/>
        <v/>
      </c>
    </row>
    <row r="856" spans="1:43">
      <c r="A856" s="8">
        <v>46184</v>
      </c>
      <c r="B856">
        <v>3822.68</v>
      </c>
      <c r="C856">
        <v>-0.65</v>
      </c>
      <c r="D856">
        <v>64090</v>
      </c>
      <c r="E856">
        <v>-0.39</v>
      </c>
      <c r="F856" s="7">
        <v>7013</v>
      </c>
      <c r="G856" t="s">
        <v>78</v>
      </c>
      <c r="H856">
        <v>0</v>
      </c>
      <c r="I856" t="s">
        <v>288</v>
      </c>
      <c r="J856" t="s">
        <v>289</v>
      </c>
      <c r="K856" t="s">
        <v>295</v>
      </c>
      <c r="L856" s="36">
        <v>2361.5</v>
      </c>
      <c r="M856">
        <v>-78</v>
      </c>
      <c r="N856" s="66">
        <v>-3.2000000000000001E-2</v>
      </c>
      <c r="O856" s="36">
        <v>2439.5</v>
      </c>
      <c r="P856" s="66">
        <v>-3.1899999999999998E-2</v>
      </c>
      <c r="Q856" s="36">
        <v>2302.5</v>
      </c>
      <c r="R856" s="36">
        <v>2364</v>
      </c>
      <c r="S856" s="36">
        <v>2245</v>
      </c>
      <c r="T856" s="66">
        <v>2.5600000000000001E-2</v>
      </c>
      <c r="U856" s="66">
        <v>1.9199999999999998E-2</v>
      </c>
      <c r="V856" s="66">
        <v>-1E-3</v>
      </c>
      <c r="W856" s="66">
        <v>5.1799999999999999E-2</v>
      </c>
      <c r="X856" s="1">
        <v>13179200</v>
      </c>
      <c r="Y856" s="1">
        <v>30477375</v>
      </c>
      <c r="Z856" s="1">
        <v>2556936</v>
      </c>
      <c r="AA856" t="s">
        <v>426</v>
      </c>
      <c r="AB856" t="s">
        <v>588</v>
      </c>
      <c r="AC856">
        <v>15.17</v>
      </c>
      <c r="AD856">
        <v>3.83</v>
      </c>
      <c r="AE856">
        <v>0.97</v>
      </c>
      <c r="AF856" t="s">
        <v>230</v>
      </c>
      <c r="AG856" s="1">
        <v>662300</v>
      </c>
      <c r="AH856" s="36">
        <v>2362</v>
      </c>
      <c r="AI856" s="1">
        <v>1400</v>
      </c>
      <c r="AJ856" s="36">
        <v>2361.5</v>
      </c>
      <c r="AK856" s="1">
        <v>1100</v>
      </c>
      <c r="AL856" s="2">
        <v>0.625</v>
      </c>
      <c r="AN856" t="s">
        <v>298</v>
      </c>
      <c r="AO856" t="s">
        <v>395</v>
      </c>
      <c r="AQ856" t="str">
        <f t="shared" si="13"/>
        <v/>
      </c>
    </row>
    <row r="857" spans="1:43">
      <c r="A857" s="8">
        <v>46184</v>
      </c>
      <c r="B857">
        <v>3822.68</v>
      </c>
      <c r="C857">
        <v>-0.65</v>
      </c>
      <c r="D857">
        <v>64090</v>
      </c>
      <c r="E857">
        <v>-0.39</v>
      </c>
      <c r="F857" s="7">
        <v>7047</v>
      </c>
      <c r="G857" t="s">
        <v>79</v>
      </c>
      <c r="H857">
        <v>0</v>
      </c>
      <c r="I857" t="s">
        <v>347</v>
      </c>
      <c r="J857" t="s">
        <v>289</v>
      </c>
      <c r="K857" t="s">
        <v>290</v>
      </c>
      <c r="L857" s="36">
        <v>2012</v>
      </c>
      <c r="M857">
        <v>16</v>
      </c>
      <c r="N857" s="66">
        <v>8.0000000000000002E-3</v>
      </c>
      <c r="O857" s="36">
        <v>1996</v>
      </c>
      <c r="P857" s="66">
        <v>8.0000000000000002E-3</v>
      </c>
      <c r="Q857" s="36">
        <v>1956</v>
      </c>
      <c r="R857" s="36">
        <v>2046</v>
      </c>
      <c r="S857" s="36">
        <v>1912</v>
      </c>
      <c r="T857" s="66">
        <v>2.86E-2</v>
      </c>
      <c r="U857" s="66">
        <v>1.3599999999999999E-2</v>
      </c>
      <c r="V857" s="66">
        <v>-1.66E-2</v>
      </c>
      <c r="W857" s="66">
        <v>5.2299999999999999E-2</v>
      </c>
      <c r="X857" s="1">
        <v>247800</v>
      </c>
      <c r="Y857" s="1">
        <v>490735</v>
      </c>
      <c r="Z857" s="1">
        <v>28562</v>
      </c>
      <c r="AA857" t="s">
        <v>428</v>
      </c>
      <c r="AB857" t="s">
        <v>625</v>
      </c>
      <c r="AC857">
        <v>7.97</v>
      </c>
      <c r="AD857">
        <v>2.5</v>
      </c>
      <c r="AE857">
        <v>0.65</v>
      </c>
      <c r="AF857" t="s">
        <v>230</v>
      </c>
      <c r="AG857" s="1">
        <v>2400</v>
      </c>
      <c r="AH857" s="36">
        <v>2012</v>
      </c>
      <c r="AI857">
        <v>200</v>
      </c>
      <c r="AJ857" s="36">
        <v>2010</v>
      </c>
      <c r="AK857">
        <v>100</v>
      </c>
      <c r="AL857" s="2">
        <v>0.62361111111111112</v>
      </c>
      <c r="AM857" s="3">
        <v>46157</v>
      </c>
      <c r="AN857" t="s">
        <v>298</v>
      </c>
      <c r="AO857" t="s">
        <v>313</v>
      </c>
      <c r="AQ857" t="str">
        <f t="shared" si="13"/>
        <v/>
      </c>
    </row>
    <row r="858" spans="1:43">
      <c r="A858" s="8">
        <v>46184</v>
      </c>
      <c r="B858">
        <v>3822.68</v>
      </c>
      <c r="C858">
        <v>-0.65</v>
      </c>
      <c r="D858">
        <v>64090</v>
      </c>
      <c r="E858">
        <v>-0.39</v>
      </c>
      <c r="F858" s="7">
        <v>7084</v>
      </c>
      <c r="G858" t="s">
        <v>80</v>
      </c>
      <c r="H858">
        <v>0</v>
      </c>
      <c r="I858" t="s">
        <v>347</v>
      </c>
      <c r="J858" t="s">
        <v>323</v>
      </c>
      <c r="K858" t="s">
        <v>290</v>
      </c>
      <c r="L858" s="36">
        <v>2060</v>
      </c>
      <c r="M858">
        <v>-4</v>
      </c>
      <c r="N858" s="66">
        <v>-1.9E-3</v>
      </c>
      <c r="O858" s="36">
        <v>2064</v>
      </c>
      <c r="P858" s="66">
        <v>-1.9E-3</v>
      </c>
      <c r="Q858" s="36">
        <v>2035</v>
      </c>
      <c r="R858" s="36">
        <v>2062</v>
      </c>
      <c r="S858" s="36">
        <v>2001</v>
      </c>
      <c r="T858" s="66">
        <v>1.2200000000000001E-2</v>
      </c>
      <c r="U858" s="66">
        <v>2.53E-2</v>
      </c>
      <c r="V858" s="66">
        <v>-8.9999999999999998E-4</v>
      </c>
      <c r="W858" s="66">
        <v>2.9399999999999999E-2</v>
      </c>
      <c r="X858" s="1">
        <v>2400</v>
      </c>
      <c r="Y858" s="1">
        <v>4853</v>
      </c>
      <c r="Z858" s="1">
        <v>6714</v>
      </c>
      <c r="AA858" t="s">
        <v>430</v>
      </c>
      <c r="AB858" t="s">
        <v>615</v>
      </c>
      <c r="AC858">
        <v>28.69</v>
      </c>
      <c r="AD858">
        <v>1.07</v>
      </c>
      <c r="AE858">
        <v>4.6100000000000003</v>
      </c>
      <c r="AF858">
        <v>0.3</v>
      </c>
      <c r="AG858">
        <v>100</v>
      </c>
      <c r="AH858" s="36">
        <v>2017</v>
      </c>
      <c r="AI858">
        <v>300</v>
      </c>
      <c r="AJ858" s="36">
        <v>2011</v>
      </c>
      <c r="AK858">
        <v>100</v>
      </c>
      <c r="AL858" s="2">
        <v>0.58402777777777781</v>
      </c>
      <c r="AM858" s="3">
        <v>46160</v>
      </c>
      <c r="AN858" t="s">
        <v>298</v>
      </c>
      <c r="AO858" t="s">
        <v>313</v>
      </c>
      <c r="AQ858" t="str">
        <f t="shared" si="13"/>
        <v/>
      </c>
    </row>
    <row r="859" spans="1:43">
      <c r="A859" s="8">
        <v>46184</v>
      </c>
      <c r="B859">
        <v>3822.68</v>
      </c>
      <c r="C859">
        <v>-0.65</v>
      </c>
      <c r="D859">
        <v>64090</v>
      </c>
      <c r="E859">
        <v>-0.39</v>
      </c>
      <c r="F859" s="7">
        <v>7182</v>
      </c>
      <c r="G859" t="s">
        <v>81</v>
      </c>
      <c r="H859">
        <v>0</v>
      </c>
      <c r="I859" t="s">
        <v>288</v>
      </c>
      <c r="J859" t="s">
        <v>289</v>
      </c>
      <c r="K859" t="s">
        <v>295</v>
      </c>
      <c r="L859" s="36">
        <v>3095</v>
      </c>
      <c r="M859">
        <v>-82</v>
      </c>
      <c r="N859" s="66">
        <v>-2.58E-2</v>
      </c>
      <c r="O859" s="36">
        <v>3177</v>
      </c>
      <c r="P859" s="66">
        <v>-2.58E-2</v>
      </c>
      <c r="Q859" s="36">
        <v>3085</v>
      </c>
      <c r="R859" s="36">
        <v>3113</v>
      </c>
      <c r="S859" s="36">
        <v>3060</v>
      </c>
      <c r="T859" s="66">
        <v>3.2000000000000002E-3</v>
      </c>
      <c r="U859" s="66">
        <v>1.01E-2</v>
      </c>
      <c r="V859" s="66">
        <v>-5.7000000000000002E-3</v>
      </c>
      <c r="W859" s="66">
        <v>1.14E-2</v>
      </c>
      <c r="X859" s="1">
        <v>5543600</v>
      </c>
      <c r="Y859" s="1">
        <v>17106328</v>
      </c>
      <c r="Z859" s="1">
        <v>11067344</v>
      </c>
      <c r="AA859" t="s">
        <v>616</v>
      </c>
      <c r="AB859" t="s">
        <v>433</v>
      </c>
      <c r="AC859">
        <v>16.7</v>
      </c>
      <c r="AD859">
        <v>1.19</v>
      </c>
      <c r="AE859">
        <v>3</v>
      </c>
      <c r="AF859" t="s">
        <v>230</v>
      </c>
      <c r="AG859" s="1">
        <v>279900</v>
      </c>
      <c r="AH859" s="36">
        <v>3096</v>
      </c>
      <c r="AI859" s="1">
        <v>4400</v>
      </c>
      <c r="AJ859" s="36">
        <v>3094</v>
      </c>
      <c r="AK859" s="1">
        <v>4300</v>
      </c>
      <c r="AL859" s="2">
        <v>0.625</v>
      </c>
      <c r="AM859" s="3">
        <v>46157</v>
      </c>
      <c r="AN859" t="s">
        <v>298</v>
      </c>
      <c r="AO859" t="s">
        <v>434</v>
      </c>
      <c r="AQ859" t="str">
        <f t="shared" si="13"/>
        <v/>
      </c>
    </row>
    <row r="860" spans="1:43">
      <c r="A860" s="8">
        <v>46184</v>
      </c>
      <c r="B860">
        <v>3822.68</v>
      </c>
      <c r="C860">
        <v>-0.65</v>
      </c>
      <c r="D860">
        <v>64090</v>
      </c>
      <c r="E860">
        <v>-0.39</v>
      </c>
      <c r="F860" s="7">
        <v>7203</v>
      </c>
      <c r="G860" t="s">
        <v>82</v>
      </c>
      <c r="H860">
        <v>0</v>
      </c>
      <c r="I860" t="s">
        <v>288</v>
      </c>
      <c r="J860" t="s">
        <v>289</v>
      </c>
      <c r="K860" t="s">
        <v>295</v>
      </c>
      <c r="L860" s="36">
        <v>2747.5</v>
      </c>
      <c r="M860">
        <v>-66.5</v>
      </c>
      <c r="N860" s="66">
        <v>-2.3599999999999999E-2</v>
      </c>
      <c r="O860" s="36">
        <v>2814</v>
      </c>
      <c r="P860" s="66">
        <v>-2.3599999999999999E-2</v>
      </c>
      <c r="Q860" s="36">
        <v>2768</v>
      </c>
      <c r="R860" s="36">
        <v>2782.5</v>
      </c>
      <c r="S860" s="36">
        <v>2718.5</v>
      </c>
      <c r="T860" s="66">
        <v>-7.4000000000000003E-3</v>
      </c>
      <c r="U860" s="66">
        <v>1.6000000000000001E-3</v>
      </c>
      <c r="V860" s="66">
        <v>-1.2500000000000001E-2</v>
      </c>
      <c r="W860" s="66">
        <v>1.06E-2</v>
      </c>
      <c r="X860" s="1">
        <v>21076700</v>
      </c>
      <c r="Y860" s="1">
        <v>57886077</v>
      </c>
      <c r="Z860" s="1">
        <v>43396728</v>
      </c>
      <c r="AA860" t="s">
        <v>435</v>
      </c>
      <c r="AB860" t="s">
        <v>626</v>
      </c>
      <c r="AC860">
        <v>10.84</v>
      </c>
      <c r="AD860">
        <v>0.89</v>
      </c>
      <c r="AE860">
        <v>3.64</v>
      </c>
      <c r="AF860" t="s">
        <v>230</v>
      </c>
      <c r="AG860" s="1">
        <v>1013200</v>
      </c>
      <c r="AH860" s="36">
        <v>2747.5</v>
      </c>
      <c r="AI860" s="1">
        <v>3300</v>
      </c>
      <c r="AJ860" s="36">
        <v>2747</v>
      </c>
      <c r="AK860" s="1">
        <v>5600</v>
      </c>
      <c r="AL860" s="2">
        <v>0.625</v>
      </c>
      <c r="AN860" t="s">
        <v>298</v>
      </c>
      <c r="AO860" t="s">
        <v>437</v>
      </c>
      <c r="AQ860" t="str">
        <f t="shared" si="13"/>
        <v/>
      </c>
    </row>
    <row r="861" spans="1:43">
      <c r="A861" s="8">
        <v>46184</v>
      </c>
      <c r="B861">
        <v>3822.68</v>
      </c>
      <c r="C861">
        <v>-0.65</v>
      </c>
      <c r="D861">
        <v>64090</v>
      </c>
      <c r="E861">
        <v>-0.39</v>
      </c>
      <c r="F861" s="7">
        <v>7213</v>
      </c>
      <c r="G861" t="s">
        <v>83</v>
      </c>
      <c r="H861">
        <v>0</v>
      </c>
      <c r="I861" t="s">
        <v>314</v>
      </c>
      <c r="J861" t="s">
        <v>289</v>
      </c>
      <c r="K861" t="s">
        <v>290</v>
      </c>
      <c r="L861">
        <v>565</v>
      </c>
      <c r="M861">
        <v>-1</v>
      </c>
      <c r="N861" s="66">
        <v>-1.8E-3</v>
      </c>
      <c r="O861">
        <v>566</v>
      </c>
      <c r="P861" s="66">
        <v>-1.6999999999999999E-3</v>
      </c>
      <c r="Q861">
        <v>561</v>
      </c>
      <c r="R861">
        <v>569</v>
      </c>
      <c r="S861">
        <v>561</v>
      </c>
      <c r="T861" s="66">
        <v>7.1000000000000004E-3</v>
      </c>
      <c r="U861" s="66">
        <v>0</v>
      </c>
      <c r="V861" s="66">
        <v>-7.0000000000000001E-3</v>
      </c>
      <c r="W861" s="66">
        <v>7.1000000000000004E-3</v>
      </c>
      <c r="X861" s="1">
        <v>9200</v>
      </c>
      <c r="Y861" s="1">
        <v>5185</v>
      </c>
      <c r="Z861" s="1">
        <v>8978</v>
      </c>
      <c r="AA861" t="s">
        <v>524</v>
      </c>
      <c r="AB861" t="s">
        <v>439</v>
      </c>
      <c r="AC861">
        <v>6.65</v>
      </c>
      <c r="AD861">
        <v>0.79</v>
      </c>
      <c r="AE861">
        <v>4.5999999999999996</v>
      </c>
      <c r="AF861">
        <v>0.3</v>
      </c>
      <c r="AG861">
        <v>300</v>
      </c>
      <c r="AH861">
        <v>565</v>
      </c>
      <c r="AI861">
        <v>900</v>
      </c>
      <c r="AJ861">
        <v>564</v>
      </c>
      <c r="AK861">
        <v>100</v>
      </c>
      <c r="AL861" s="2">
        <v>0.6166666666666667</v>
      </c>
      <c r="AM861" s="3">
        <v>46153</v>
      </c>
      <c r="AN861" t="s">
        <v>298</v>
      </c>
      <c r="AO861" t="s">
        <v>437</v>
      </c>
      <c r="AQ861" t="str">
        <f t="shared" si="13"/>
        <v/>
      </c>
    </row>
    <row r="862" spans="1:43">
      <c r="A862" s="8">
        <v>46184</v>
      </c>
      <c r="B862">
        <v>3822.68</v>
      </c>
      <c r="C862">
        <v>-0.65</v>
      </c>
      <c r="D862">
        <v>64090</v>
      </c>
      <c r="E862">
        <v>-0.39</v>
      </c>
      <c r="F862" s="7">
        <v>7220</v>
      </c>
      <c r="G862" t="s">
        <v>84</v>
      </c>
      <c r="H862">
        <v>0</v>
      </c>
      <c r="I862" t="s">
        <v>288</v>
      </c>
      <c r="J862" t="s">
        <v>289</v>
      </c>
      <c r="K862" t="s">
        <v>290</v>
      </c>
      <c r="L862" s="36">
        <v>5020</v>
      </c>
      <c r="M862">
        <v>-370</v>
      </c>
      <c r="N862" s="66">
        <v>-6.8599999999999994E-2</v>
      </c>
      <c r="O862" s="36">
        <v>5390</v>
      </c>
      <c r="P862" s="66">
        <v>-6.8599999999999994E-2</v>
      </c>
      <c r="Q862" s="36">
        <v>4850</v>
      </c>
      <c r="R862" s="36">
        <v>5330</v>
      </c>
      <c r="S862" s="36">
        <v>4750</v>
      </c>
      <c r="T862" s="66">
        <v>3.5000000000000003E-2</v>
      </c>
      <c r="U862" s="66">
        <v>3.7100000000000001E-2</v>
      </c>
      <c r="V862" s="66">
        <v>-5.8099999999999999E-2</v>
      </c>
      <c r="W862" s="66">
        <v>5.6800000000000003E-2</v>
      </c>
      <c r="X862" s="1">
        <v>4266800</v>
      </c>
      <c r="Y862" s="1">
        <v>21396561</v>
      </c>
      <c r="Z862" s="1">
        <v>329220</v>
      </c>
      <c r="AA862" t="s">
        <v>563</v>
      </c>
      <c r="AB862" t="s">
        <v>441</v>
      </c>
      <c r="AC862">
        <v>50.6</v>
      </c>
      <c r="AD862">
        <v>2.69</v>
      </c>
      <c r="AE862">
        <v>0.8</v>
      </c>
      <c r="AF862" t="s">
        <v>230</v>
      </c>
      <c r="AG862" s="1">
        <v>13300</v>
      </c>
      <c r="AH862" s="36">
        <v>5020</v>
      </c>
      <c r="AI862" s="1">
        <v>3700</v>
      </c>
      <c r="AJ862" s="36">
        <v>5010</v>
      </c>
      <c r="AK862" s="1">
        <v>11600</v>
      </c>
      <c r="AL862" s="2">
        <v>0.625</v>
      </c>
      <c r="AM862" s="3">
        <v>46154</v>
      </c>
      <c r="AN862" t="s">
        <v>298</v>
      </c>
      <c r="AO862" t="s">
        <v>437</v>
      </c>
      <c r="AQ862" t="str">
        <f t="shared" si="13"/>
        <v/>
      </c>
    </row>
    <row r="863" spans="1:43">
      <c r="A863" s="8">
        <v>46184</v>
      </c>
      <c r="B863">
        <v>3822.68</v>
      </c>
      <c r="C863">
        <v>-0.65</v>
      </c>
      <c r="D863">
        <v>64090</v>
      </c>
      <c r="E863">
        <v>-0.39</v>
      </c>
      <c r="F863" s="7">
        <v>7269</v>
      </c>
      <c r="G863" t="s">
        <v>85</v>
      </c>
      <c r="H863">
        <v>0</v>
      </c>
      <c r="I863" t="s">
        <v>288</v>
      </c>
      <c r="J863" t="s">
        <v>289</v>
      </c>
      <c r="K863" t="s">
        <v>295</v>
      </c>
      <c r="L863" s="36">
        <v>1781.5</v>
      </c>
      <c r="M863">
        <v>-62.5</v>
      </c>
      <c r="N863" s="66">
        <v>-3.39E-2</v>
      </c>
      <c r="O863" s="36">
        <v>1844</v>
      </c>
      <c r="P863" s="66">
        <v>-3.3799999999999997E-2</v>
      </c>
      <c r="Q863" s="36">
        <v>1773.5</v>
      </c>
      <c r="R863" s="36">
        <v>1792.5</v>
      </c>
      <c r="S863" s="36">
        <v>1764</v>
      </c>
      <c r="T863" s="66">
        <v>4.4999999999999997E-3</v>
      </c>
      <c r="U863" s="66">
        <v>2.2000000000000001E-3</v>
      </c>
      <c r="V863" s="66">
        <v>-6.1000000000000004E-3</v>
      </c>
      <c r="W863" s="66">
        <v>9.9000000000000008E-3</v>
      </c>
      <c r="X863" s="1">
        <v>5363100</v>
      </c>
      <c r="Y863" s="1">
        <v>9539156</v>
      </c>
      <c r="Z863" s="1">
        <v>3499910</v>
      </c>
      <c r="AA863" t="s">
        <v>442</v>
      </c>
      <c r="AB863" t="s">
        <v>443</v>
      </c>
      <c r="AC863">
        <v>9.0399999999999991</v>
      </c>
      <c r="AD863">
        <v>1.01</v>
      </c>
      <c r="AE863">
        <v>2.86</v>
      </c>
      <c r="AF863" t="s">
        <v>230</v>
      </c>
      <c r="AG863" s="1">
        <v>4126200</v>
      </c>
      <c r="AH863" s="36">
        <v>1782</v>
      </c>
      <c r="AI863" s="1">
        <v>2200</v>
      </c>
      <c r="AJ863" s="36">
        <v>1781.5</v>
      </c>
      <c r="AK863">
        <v>400</v>
      </c>
      <c r="AL863" s="2">
        <v>0.625</v>
      </c>
      <c r="AM863" s="3">
        <v>46156</v>
      </c>
      <c r="AN863" t="s">
        <v>298</v>
      </c>
      <c r="AO863" t="s">
        <v>437</v>
      </c>
      <c r="AQ863" t="str">
        <f t="shared" si="13"/>
        <v/>
      </c>
    </row>
    <row r="864" spans="1:43">
      <c r="A864" s="8">
        <v>46184</v>
      </c>
      <c r="B864">
        <v>3822.68</v>
      </c>
      <c r="C864">
        <v>-0.65</v>
      </c>
      <c r="D864">
        <v>64090</v>
      </c>
      <c r="E864">
        <v>-0.39</v>
      </c>
      <c r="F864" s="7">
        <v>7272</v>
      </c>
      <c r="G864" t="s">
        <v>86</v>
      </c>
      <c r="H864">
        <v>0</v>
      </c>
      <c r="I864" t="s">
        <v>288</v>
      </c>
      <c r="J864" t="s">
        <v>289</v>
      </c>
      <c r="K864" t="s">
        <v>295</v>
      </c>
      <c r="L864" s="36">
        <v>1197</v>
      </c>
      <c r="M864">
        <v>-22.5</v>
      </c>
      <c r="N864" s="66">
        <v>-1.8499999999999999E-2</v>
      </c>
      <c r="O864" s="36">
        <v>1219.5</v>
      </c>
      <c r="P864" s="66">
        <v>-1.84E-2</v>
      </c>
      <c r="Q864" s="36">
        <v>1200</v>
      </c>
      <c r="R864" s="36">
        <v>1200.5</v>
      </c>
      <c r="S864" s="36">
        <v>1184</v>
      </c>
      <c r="T864" s="66">
        <v>-2.5000000000000001E-3</v>
      </c>
      <c r="U864" s="66">
        <v>2.8999999999999998E-3</v>
      </c>
      <c r="V864" s="66">
        <v>-2.8999999999999998E-3</v>
      </c>
      <c r="W864" s="66">
        <v>1.09E-2</v>
      </c>
      <c r="X864" s="1">
        <v>3766200</v>
      </c>
      <c r="Y864" s="1">
        <v>4494353</v>
      </c>
      <c r="Z864" s="1">
        <v>1218695</v>
      </c>
      <c r="AA864" t="s">
        <v>444</v>
      </c>
      <c r="AB864" t="s">
        <v>445</v>
      </c>
      <c r="AC864">
        <v>9.43</v>
      </c>
      <c r="AD864">
        <v>1.02</v>
      </c>
      <c r="AE864">
        <v>4.18</v>
      </c>
      <c r="AF864" t="s">
        <v>230</v>
      </c>
      <c r="AG864" s="1">
        <v>466700</v>
      </c>
      <c r="AH864" s="36">
        <v>1197.5</v>
      </c>
      <c r="AI864" s="1">
        <v>6600</v>
      </c>
      <c r="AJ864" s="36">
        <v>1196.5</v>
      </c>
      <c r="AK864" s="1">
        <v>10600</v>
      </c>
      <c r="AL864" s="2">
        <v>0.625</v>
      </c>
      <c r="AM864" s="3">
        <v>46157</v>
      </c>
      <c r="AN864" t="s">
        <v>293</v>
      </c>
      <c r="AO864" t="s">
        <v>437</v>
      </c>
      <c r="AQ864" t="str">
        <f t="shared" si="13"/>
        <v/>
      </c>
    </row>
    <row r="865" spans="1:43">
      <c r="A865" s="8">
        <v>46184</v>
      </c>
      <c r="B865">
        <v>3822.68</v>
      </c>
      <c r="C865">
        <v>-0.65</v>
      </c>
      <c r="D865">
        <v>64090</v>
      </c>
      <c r="E865">
        <v>-0.39</v>
      </c>
      <c r="F865" s="7">
        <v>7376</v>
      </c>
      <c r="G865" t="s">
        <v>87</v>
      </c>
      <c r="H865">
        <v>0</v>
      </c>
      <c r="I865" t="s">
        <v>347</v>
      </c>
      <c r="J865" t="s">
        <v>323</v>
      </c>
      <c r="K865" t="s">
        <v>295</v>
      </c>
      <c r="L865" s="36">
        <v>1001</v>
      </c>
      <c r="M865">
        <v>-83</v>
      </c>
      <c r="N865" s="66">
        <v>-7.6600000000000001E-2</v>
      </c>
      <c r="O865" s="36">
        <v>1084</v>
      </c>
      <c r="P865" s="66">
        <v>-7.6499999999999999E-2</v>
      </c>
      <c r="Q865" s="36">
        <v>1054</v>
      </c>
      <c r="R865" s="36">
        <v>1054</v>
      </c>
      <c r="S865">
        <v>960</v>
      </c>
      <c r="T865" s="66">
        <v>-5.0200000000000002E-2</v>
      </c>
      <c r="U865" s="66">
        <v>6.0000000000000001E-3</v>
      </c>
      <c r="V865" s="66">
        <v>-5.0200000000000002E-2</v>
      </c>
      <c r="W865" s="66">
        <v>4.2700000000000002E-2</v>
      </c>
      <c r="X865" s="1">
        <v>17300</v>
      </c>
      <c r="Y865" s="1">
        <v>17274</v>
      </c>
      <c r="Z865" s="1">
        <v>4263</v>
      </c>
      <c r="AA865" t="s">
        <v>446</v>
      </c>
      <c r="AB865" t="s">
        <v>447</v>
      </c>
      <c r="AC865">
        <v>0</v>
      </c>
      <c r="AD865">
        <v>3.98</v>
      </c>
      <c r="AE865">
        <v>0</v>
      </c>
      <c r="AF865">
        <v>0.6</v>
      </c>
      <c r="AG865">
        <v>900</v>
      </c>
      <c r="AH865" s="36">
        <v>1002</v>
      </c>
      <c r="AI865">
        <v>700</v>
      </c>
      <c r="AJ865" s="36">
        <v>1000</v>
      </c>
      <c r="AK865" s="1">
        <v>4500</v>
      </c>
      <c r="AL865" s="2">
        <v>0.62430555555555556</v>
      </c>
      <c r="AM865" s="3">
        <v>46157</v>
      </c>
      <c r="AN865" t="s">
        <v>448</v>
      </c>
      <c r="AO865" t="s">
        <v>313</v>
      </c>
      <c r="AQ865" t="str">
        <f t="shared" si="13"/>
        <v/>
      </c>
    </row>
    <row r="866" spans="1:43">
      <c r="A866" s="8">
        <v>46184</v>
      </c>
      <c r="B866">
        <v>3822.68</v>
      </c>
      <c r="C866">
        <v>-0.65</v>
      </c>
      <c r="D866">
        <v>64090</v>
      </c>
      <c r="E866">
        <v>-0.39</v>
      </c>
      <c r="F866" s="7">
        <v>7525</v>
      </c>
      <c r="G866" t="s">
        <v>88</v>
      </c>
      <c r="H866">
        <v>0</v>
      </c>
      <c r="I866" t="s">
        <v>288</v>
      </c>
      <c r="J866" t="s">
        <v>289</v>
      </c>
      <c r="K866" t="s">
        <v>295</v>
      </c>
      <c r="L866" s="36">
        <v>3360</v>
      </c>
      <c r="M866">
        <v>-20</v>
      </c>
      <c r="N866" s="66">
        <v>-5.8999999999999999E-3</v>
      </c>
      <c r="O866" s="36">
        <v>3380</v>
      </c>
      <c r="P866" s="66">
        <v>-5.8999999999999999E-3</v>
      </c>
      <c r="Q866" s="36">
        <v>3390</v>
      </c>
      <c r="R866" s="36">
        <v>3395</v>
      </c>
      <c r="S866" s="36">
        <v>3330</v>
      </c>
      <c r="T866" s="66">
        <v>-8.8000000000000005E-3</v>
      </c>
      <c r="U866" s="66">
        <v>-2.8999999999999998E-3</v>
      </c>
      <c r="V866" s="66">
        <v>-1.03E-2</v>
      </c>
      <c r="W866" s="66">
        <v>8.9999999999999993E-3</v>
      </c>
      <c r="X866" s="1">
        <v>9600</v>
      </c>
      <c r="Y866" s="1">
        <v>32235</v>
      </c>
      <c r="Z866" s="1">
        <v>29030</v>
      </c>
      <c r="AA866" t="s">
        <v>449</v>
      </c>
      <c r="AB866" t="s">
        <v>450</v>
      </c>
      <c r="AC866">
        <v>9.07</v>
      </c>
      <c r="AD866">
        <v>0.94</v>
      </c>
      <c r="AE866">
        <v>4.82</v>
      </c>
      <c r="AF866" t="s">
        <v>230</v>
      </c>
      <c r="AG866" s="1">
        <v>6700</v>
      </c>
      <c r="AH866" s="36">
        <v>3370</v>
      </c>
      <c r="AI866">
        <v>400</v>
      </c>
      <c r="AJ866" s="36">
        <v>3355</v>
      </c>
      <c r="AK866">
        <v>700</v>
      </c>
      <c r="AL866" s="2">
        <v>0.59722222222222221</v>
      </c>
      <c r="AM866" s="3">
        <v>46157</v>
      </c>
      <c r="AN866" t="s">
        <v>298</v>
      </c>
      <c r="AO866" t="s">
        <v>322</v>
      </c>
      <c r="AQ866" t="str">
        <f t="shared" si="13"/>
        <v/>
      </c>
    </row>
    <row r="867" spans="1:43">
      <c r="A867" s="8">
        <v>46184</v>
      </c>
      <c r="B867">
        <v>3822.68</v>
      </c>
      <c r="C867">
        <v>-0.65</v>
      </c>
      <c r="D867">
        <v>64090</v>
      </c>
      <c r="E867">
        <v>-0.39</v>
      </c>
      <c r="F867" s="7">
        <v>7729</v>
      </c>
      <c r="G867" t="s">
        <v>89</v>
      </c>
      <c r="H867">
        <v>0</v>
      </c>
      <c r="I867" t="s">
        <v>288</v>
      </c>
      <c r="J867" t="s">
        <v>289</v>
      </c>
      <c r="K867" t="s">
        <v>290</v>
      </c>
      <c r="L867" s="36">
        <v>17430</v>
      </c>
      <c r="M867">
        <v>505</v>
      </c>
      <c r="N867" s="66">
        <v>2.98E-2</v>
      </c>
      <c r="O867" s="36">
        <v>16925</v>
      </c>
      <c r="P867" s="66">
        <v>2.98E-2</v>
      </c>
      <c r="Q867" s="36">
        <v>16355</v>
      </c>
      <c r="R867" s="36">
        <v>17865</v>
      </c>
      <c r="S867" s="36">
        <v>16235</v>
      </c>
      <c r="T867" s="66">
        <v>6.5699999999999995E-2</v>
      </c>
      <c r="U867" s="66">
        <v>7.7999999999999996E-3</v>
      </c>
      <c r="V867" s="66">
        <v>-2.4299999999999999E-2</v>
      </c>
      <c r="W867" s="66">
        <v>7.3599999999999999E-2</v>
      </c>
      <c r="X867" s="1">
        <v>373200</v>
      </c>
      <c r="Y867" s="1">
        <v>6413463</v>
      </c>
      <c r="Z867" s="1">
        <v>736990</v>
      </c>
      <c r="AA867" t="s">
        <v>451</v>
      </c>
      <c r="AB867" t="s">
        <v>452</v>
      </c>
      <c r="AC867">
        <v>25.26</v>
      </c>
      <c r="AD867">
        <v>3.7</v>
      </c>
      <c r="AE867">
        <v>1.58</v>
      </c>
      <c r="AF867" t="s">
        <v>230</v>
      </c>
      <c r="AG867" s="1">
        <v>6600</v>
      </c>
      <c r="AH867" s="36">
        <v>17420</v>
      </c>
      <c r="AI867">
        <v>200</v>
      </c>
      <c r="AJ867" s="36">
        <v>17405</v>
      </c>
      <c r="AK867">
        <v>200</v>
      </c>
      <c r="AL867" s="2">
        <v>0.625</v>
      </c>
      <c r="AM867" s="3">
        <v>46155</v>
      </c>
      <c r="AN867" t="s">
        <v>298</v>
      </c>
      <c r="AO867" t="s">
        <v>453</v>
      </c>
      <c r="AQ867" t="str">
        <f t="shared" si="13"/>
        <v/>
      </c>
    </row>
    <row r="868" spans="1:43">
      <c r="A868" s="8">
        <v>46184</v>
      </c>
      <c r="B868">
        <v>3822.68</v>
      </c>
      <c r="C868">
        <v>-0.65</v>
      </c>
      <c r="D868">
        <v>64090</v>
      </c>
      <c r="E868">
        <v>-0.39</v>
      </c>
      <c r="F868" s="7">
        <v>7921</v>
      </c>
      <c r="G868" t="s">
        <v>90</v>
      </c>
      <c r="H868">
        <v>0</v>
      </c>
      <c r="I868" t="s">
        <v>288</v>
      </c>
      <c r="J868" t="s">
        <v>289</v>
      </c>
      <c r="K868" t="s">
        <v>290</v>
      </c>
      <c r="L868" s="36">
        <v>3045</v>
      </c>
      <c r="M868">
        <v>-25</v>
      </c>
      <c r="N868" s="66">
        <v>-8.0999999999999996E-3</v>
      </c>
      <c r="O868" s="36">
        <v>3070</v>
      </c>
      <c r="P868" s="66">
        <v>-8.0999999999999996E-3</v>
      </c>
      <c r="Q868" s="36">
        <v>3100</v>
      </c>
      <c r="R868" s="36">
        <v>3135</v>
      </c>
      <c r="S868" s="36">
        <v>3025</v>
      </c>
      <c r="T868" s="66">
        <v>-1.77E-2</v>
      </c>
      <c r="U868" s="66">
        <v>-6.4999999999999997E-3</v>
      </c>
      <c r="V868" s="66">
        <v>-2.87E-2</v>
      </c>
      <c r="W868" s="66">
        <v>6.6E-3</v>
      </c>
      <c r="X868" s="1">
        <v>23500</v>
      </c>
      <c r="Y868" s="1">
        <v>72059</v>
      </c>
      <c r="Z868" s="1">
        <v>40051</v>
      </c>
      <c r="AA868" t="s">
        <v>454</v>
      </c>
      <c r="AB868" t="s">
        <v>591</v>
      </c>
      <c r="AC868">
        <v>13.55</v>
      </c>
      <c r="AD868">
        <v>1.27</v>
      </c>
      <c r="AE868">
        <v>3.94</v>
      </c>
      <c r="AF868" t="s">
        <v>230</v>
      </c>
      <c r="AG868" s="1">
        <v>12700</v>
      </c>
      <c r="AH868" s="36">
        <v>3045</v>
      </c>
      <c r="AI868">
        <v>500</v>
      </c>
      <c r="AJ868" s="36">
        <v>3035</v>
      </c>
      <c r="AK868">
        <v>900</v>
      </c>
      <c r="AL868" s="2">
        <v>0.61944444444444446</v>
      </c>
      <c r="AM868" s="3">
        <v>46211</v>
      </c>
      <c r="AN868" t="s">
        <v>326</v>
      </c>
      <c r="AO868" t="s">
        <v>456</v>
      </c>
      <c r="AQ868" t="str">
        <f t="shared" si="13"/>
        <v/>
      </c>
    </row>
    <row r="869" spans="1:43">
      <c r="A869" s="8">
        <v>46184</v>
      </c>
      <c r="B869">
        <v>3822.68</v>
      </c>
      <c r="C869">
        <v>-0.65</v>
      </c>
      <c r="D869">
        <v>64090</v>
      </c>
      <c r="E869">
        <v>-0.39</v>
      </c>
      <c r="F869" s="7">
        <v>8031</v>
      </c>
      <c r="G869" t="s">
        <v>91</v>
      </c>
      <c r="H869">
        <v>0</v>
      </c>
      <c r="I869" t="s">
        <v>288</v>
      </c>
      <c r="J869" t="s">
        <v>289</v>
      </c>
      <c r="K869" t="s">
        <v>295</v>
      </c>
      <c r="L869" s="36">
        <v>4832</v>
      </c>
      <c r="M869">
        <v>-17</v>
      </c>
      <c r="N869" s="66">
        <v>-3.5000000000000001E-3</v>
      </c>
      <c r="O869" s="36">
        <v>4849</v>
      </c>
      <c r="P869" s="66">
        <v>-3.5000000000000001E-3</v>
      </c>
      <c r="Q869" s="36">
        <v>4779</v>
      </c>
      <c r="R869" s="36">
        <v>4847</v>
      </c>
      <c r="S869" s="36">
        <v>4763</v>
      </c>
      <c r="T869" s="66">
        <v>1.0999999999999999E-2</v>
      </c>
      <c r="U869" s="66">
        <v>3.5000000000000001E-3</v>
      </c>
      <c r="V869" s="66">
        <v>-3.0000000000000001E-3</v>
      </c>
      <c r="W869" s="66">
        <v>1.44E-2</v>
      </c>
      <c r="X869" s="1">
        <v>3101600</v>
      </c>
      <c r="Y869" s="1">
        <v>14928343</v>
      </c>
      <c r="Z869" s="1">
        <v>13842068</v>
      </c>
      <c r="AA869" t="s">
        <v>457</v>
      </c>
      <c r="AB869" t="s">
        <v>458</v>
      </c>
      <c r="AC869">
        <v>14.88</v>
      </c>
      <c r="AD869">
        <v>1.56</v>
      </c>
      <c r="AE869">
        <v>2.9</v>
      </c>
      <c r="AF869" t="s">
        <v>230</v>
      </c>
      <c r="AG869" s="1">
        <v>221100</v>
      </c>
      <c r="AH869" s="36">
        <v>4832</v>
      </c>
      <c r="AI869">
        <v>500</v>
      </c>
      <c r="AJ869" s="36">
        <v>4831</v>
      </c>
      <c r="AK869" s="1">
        <v>4200</v>
      </c>
      <c r="AL869" s="2">
        <v>0.625</v>
      </c>
      <c r="AN869" t="s">
        <v>298</v>
      </c>
      <c r="AO869" t="s">
        <v>322</v>
      </c>
      <c r="AQ869" t="str">
        <f t="shared" si="13"/>
        <v/>
      </c>
    </row>
    <row r="870" spans="1:43">
      <c r="A870" s="8">
        <v>46184</v>
      </c>
      <c r="B870">
        <v>3822.68</v>
      </c>
      <c r="C870">
        <v>-0.65</v>
      </c>
      <c r="D870">
        <v>64090</v>
      </c>
      <c r="E870">
        <v>-0.39</v>
      </c>
      <c r="F870" s="7">
        <v>8058</v>
      </c>
      <c r="G870" t="s">
        <v>92</v>
      </c>
      <c r="H870">
        <v>0</v>
      </c>
      <c r="I870" t="s">
        <v>288</v>
      </c>
      <c r="J870" t="s">
        <v>289</v>
      </c>
      <c r="K870" t="s">
        <v>295</v>
      </c>
      <c r="L870" s="36">
        <v>4594</v>
      </c>
      <c r="M870">
        <v>-21</v>
      </c>
      <c r="N870" s="66">
        <v>-4.5999999999999999E-3</v>
      </c>
      <c r="O870" s="36">
        <v>4615</v>
      </c>
      <c r="P870" s="66">
        <v>-4.4999999999999997E-3</v>
      </c>
      <c r="Q870" s="36">
        <v>4583</v>
      </c>
      <c r="R870" s="36">
        <v>4607</v>
      </c>
      <c r="S870" s="36">
        <v>4522</v>
      </c>
      <c r="T870" s="66">
        <v>2.3999999999999998E-3</v>
      </c>
      <c r="U870" s="66">
        <v>5.0000000000000001E-3</v>
      </c>
      <c r="V870" s="66">
        <v>-2.8E-3</v>
      </c>
      <c r="W870" s="66">
        <v>1.5900000000000001E-2</v>
      </c>
      <c r="X870" s="1">
        <v>4601100</v>
      </c>
      <c r="Y870" s="1">
        <v>21047639</v>
      </c>
      <c r="Z870" s="1">
        <v>17046169</v>
      </c>
      <c r="AA870" t="s">
        <v>459</v>
      </c>
      <c r="AB870" t="s">
        <v>460</v>
      </c>
      <c r="AC870">
        <v>15.29</v>
      </c>
      <c r="AD870">
        <v>1.78</v>
      </c>
      <c r="AE870">
        <v>2.72</v>
      </c>
      <c r="AF870" t="s">
        <v>230</v>
      </c>
      <c r="AG870" s="1">
        <v>512900</v>
      </c>
      <c r="AH870" s="36">
        <v>4595</v>
      </c>
      <c r="AI870" s="1">
        <v>2000</v>
      </c>
      <c r="AJ870" s="36">
        <v>4593</v>
      </c>
      <c r="AK870" s="1">
        <v>1100</v>
      </c>
      <c r="AL870" s="2">
        <v>0.625</v>
      </c>
      <c r="AN870" t="s">
        <v>298</v>
      </c>
      <c r="AO870" t="s">
        <v>322</v>
      </c>
      <c r="AQ870" t="str">
        <f t="shared" si="13"/>
        <v/>
      </c>
    </row>
    <row r="871" spans="1:43">
      <c r="A871" s="8">
        <v>46184</v>
      </c>
      <c r="B871">
        <v>3822.68</v>
      </c>
      <c r="C871">
        <v>-0.65</v>
      </c>
      <c r="D871">
        <v>64090</v>
      </c>
      <c r="E871">
        <v>-0.39</v>
      </c>
      <c r="F871" s="7">
        <v>8233</v>
      </c>
      <c r="G871" t="s">
        <v>93</v>
      </c>
      <c r="H871">
        <v>0</v>
      </c>
      <c r="I871" t="s">
        <v>288</v>
      </c>
      <c r="J871" t="s">
        <v>289</v>
      </c>
      <c r="K871" t="s">
        <v>290</v>
      </c>
      <c r="L871" s="36">
        <v>2052.5</v>
      </c>
      <c r="M871">
        <v>38.5</v>
      </c>
      <c r="N871" s="66">
        <v>1.9099999999999999E-2</v>
      </c>
      <c r="O871" s="36">
        <v>2014</v>
      </c>
      <c r="P871" s="66">
        <v>1.9099999999999999E-2</v>
      </c>
      <c r="Q871" s="36">
        <v>2076</v>
      </c>
      <c r="R871" s="36">
        <v>2145.5</v>
      </c>
      <c r="S871" s="36">
        <v>2032.5</v>
      </c>
      <c r="T871" s="66">
        <v>-1.1299999999999999E-2</v>
      </c>
      <c r="U871" s="66">
        <v>5.1000000000000004E-3</v>
      </c>
      <c r="V871" s="66">
        <v>-4.3299999999999998E-2</v>
      </c>
      <c r="W871" s="66">
        <v>9.7999999999999997E-3</v>
      </c>
      <c r="X871" s="1">
        <v>1665200</v>
      </c>
      <c r="Y871" s="1">
        <v>3444646</v>
      </c>
      <c r="Z871" s="1">
        <v>626441</v>
      </c>
      <c r="AA871" t="s">
        <v>461</v>
      </c>
      <c r="AB871" t="s">
        <v>462</v>
      </c>
      <c r="AC871">
        <v>15.82</v>
      </c>
      <c r="AD871">
        <v>1.33</v>
      </c>
      <c r="AE871">
        <v>1.95</v>
      </c>
      <c r="AF871" t="s">
        <v>230</v>
      </c>
      <c r="AG871">
        <v>0</v>
      </c>
      <c r="AH871" s="36">
        <v>2053</v>
      </c>
      <c r="AI871" s="1">
        <v>1800</v>
      </c>
      <c r="AJ871" s="36">
        <v>2052</v>
      </c>
      <c r="AK871" s="1">
        <v>1600</v>
      </c>
      <c r="AL871" s="2">
        <v>0.62430555555555556</v>
      </c>
      <c r="AM871" s="3">
        <v>46203</v>
      </c>
      <c r="AN871" t="s">
        <v>463</v>
      </c>
      <c r="AO871" t="s">
        <v>327</v>
      </c>
      <c r="AQ871" t="str">
        <f t="shared" si="13"/>
        <v/>
      </c>
    </row>
    <row r="872" spans="1:43">
      <c r="A872" s="8">
        <v>46184</v>
      </c>
      <c r="B872">
        <v>3822.68</v>
      </c>
      <c r="C872">
        <v>-0.65</v>
      </c>
      <c r="D872">
        <v>64090</v>
      </c>
      <c r="E872">
        <v>-0.39</v>
      </c>
      <c r="F872" s="7">
        <v>8304</v>
      </c>
      <c r="G872" t="s">
        <v>94</v>
      </c>
      <c r="H872">
        <v>0</v>
      </c>
      <c r="I872" t="s">
        <v>288</v>
      </c>
      <c r="J872" t="s">
        <v>289</v>
      </c>
      <c r="K872" t="s">
        <v>290</v>
      </c>
      <c r="L872" s="36">
        <v>2697.5</v>
      </c>
      <c r="M872">
        <v>-51</v>
      </c>
      <c r="N872" s="66">
        <v>-1.8599999999999998E-2</v>
      </c>
      <c r="O872" s="36">
        <v>2748.5</v>
      </c>
      <c r="P872" s="66">
        <v>-1.8499999999999999E-2</v>
      </c>
      <c r="Q872" s="36">
        <v>2751</v>
      </c>
      <c r="R872" s="36">
        <v>2770</v>
      </c>
      <c r="S872" s="36">
        <v>2686</v>
      </c>
      <c r="T872" s="66">
        <v>-1.9400000000000001E-2</v>
      </c>
      <c r="U872" s="66">
        <v>1.6000000000000001E-3</v>
      </c>
      <c r="V872" s="66">
        <v>-2.6100000000000002E-2</v>
      </c>
      <c r="W872" s="66">
        <v>4.1999999999999997E-3</v>
      </c>
      <c r="X872" s="1">
        <v>985000</v>
      </c>
      <c r="Y872" s="1">
        <v>2667490</v>
      </c>
      <c r="Z872" s="1">
        <v>377081</v>
      </c>
      <c r="AA872" t="s">
        <v>464</v>
      </c>
      <c r="AB872" t="s">
        <v>465</v>
      </c>
      <c r="AC872">
        <v>13.82</v>
      </c>
      <c r="AD872">
        <v>0.77</v>
      </c>
      <c r="AE872">
        <v>3.71</v>
      </c>
      <c r="AF872" t="s">
        <v>230</v>
      </c>
      <c r="AG872" s="1">
        <v>12300</v>
      </c>
      <c r="AH872" s="36">
        <v>2697.5</v>
      </c>
      <c r="AI872">
        <v>200</v>
      </c>
      <c r="AJ872" s="36">
        <v>2697</v>
      </c>
      <c r="AK872">
        <v>200</v>
      </c>
      <c r="AL872" s="2">
        <v>0.625</v>
      </c>
      <c r="AM872" s="3">
        <v>46156</v>
      </c>
      <c r="AN872" t="s">
        <v>298</v>
      </c>
      <c r="AO872" t="s">
        <v>434</v>
      </c>
      <c r="AQ872" t="str">
        <f t="shared" si="13"/>
        <v/>
      </c>
    </row>
    <row r="873" spans="1:43">
      <c r="A873" s="8">
        <v>46184</v>
      </c>
      <c r="B873">
        <v>3822.68</v>
      </c>
      <c r="C873">
        <v>-0.65</v>
      </c>
      <c r="D873">
        <v>64090</v>
      </c>
      <c r="E873">
        <v>-0.39</v>
      </c>
      <c r="F873" s="7">
        <v>8316</v>
      </c>
      <c r="G873" t="s">
        <v>95</v>
      </c>
      <c r="H873">
        <v>0</v>
      </c>
      <c r="I873" t="s">
        <v>288</v>
      </c>
      <c r="J873" t="s">
        <v>289</v>
      </c>
      <c r="K873" t="s">
        <v>295</v>
      </c>
      <c r="L873" s="36">
        <v>6216</v>
      </c>
      <c r="M873">
        <v>-11</v>
      </c>
      <c r="N873" s="66">
        <v>-1.8E-3</v>
      </c>
      <c r="O873" s="36">
        <v>6227</v>
      </c>
      <c r="P873" s="66">
        <v>-1.6999999999999999E-3</v>
      </c>
      <c r="Q873" s="36">
        <v>6127</v>
      </c>
      <c r="R873" s="36">
        <v>6228</v>
      </c>
      <c r="S873" s="36">
        <v>6077</v>
      </c>
      <c r="T873" s="66">
        <v>1.4500000000000001E-2</v>
      </c>
      <c r="U873" s="66">
        <v>4.1999999999999997E-3</v>
      </c>
      <c r="V873" s="66">
        <v>-1.9E-3</v>
      </c>
      <c r="W873" s="66">
        <v>2.2800000000000001E-2</v>
      </c>
      <c r="X873" s="1">
        <v>13499800</v>
      </c>
      <c r="Y873" s="1">
        <v>83305226</v>
      </c>
      <c r="Z873" s="1">
        <v>23791728</v>
      </c>
      <c r="AA873" t="s">
        <v>618</v>
      </c>
      <c r="AB873" t="s">
        <v>467</v>
      </c>
      <c r="AC873">
        <v>13.8</v>
      </c>
      <c r="AD873">
        <v>1.5</v>
      </c>
      <c r="AE873">
        <v>2.9</v>
      </c>
      <c r="AF873" t="s">
        <v>230</v>
      </c>
      <c r="AG873" s="1">
        <v>639200</v>
      </c>
      <c r="AH873" s="36">
        <v>6216</v>
      </c>
      <c r="AI873">
        <v>300</v>
      </c>
      <c r="AJ873" s="36">
        <v>6215</v>
      </c>
      <c r="AK873" s="1">
        <v>2800</v>
      </c>
      <c r="AL873" s="2">
        <v>0.625</v>
      </c>
      <c r="AM873" s="3">
        <v>46155</v>
      </c>
      <c r="AN873" t="s">
        <v>298</v>
      </c>
      <c r="AO873" t="s">
        <v>434</v>
      </c>
      <c r="AQ873" t="str">
        <f t="shared" si="13"/>
        <v/>
      </c>
    </row>
    <row r="874" spans="1:43">
      <c r="A874" s="8">
        <v>46184</v>
      </c>
      <c r="B874">
        <v>3822.68</v>
      </c>
      <c r="C874">
        <v>-0.65</v>
      </c>
      <c r="D874">
        <v>64090</v>
      </c>
      <c r="E874">
        <v>-0.39</v>
      </c>
      <c r="F874" s="7">
        <v>8331</v>
      </c>
      <c r="G874" t="s">
        <v>96</v>
      </c>
      <c r="H874">
        <v>0</v>
      </c>
      <c r="I874" t="s">
        <v>288</v>
      </c>
      <c r="J874" t="s">
        <v>289</v>
      </c>
      <c r="K874" t="s">
        <v>295</v>
      </c>
      <c r="L874" s="36">
        <v>2376</v>
      </c>
      <c r="M874">
        <v>-57.5</v>
      </c>
      <c r="N874" s="66">
        <v>-2.3599999999999999E-2</v>
      </c>
      <c r="O874" s="36">
        <v>2433.5</v>
      </c>
      <c r="P874" s="66">
        <v>-2.3599999999999999E-2</v>
      </c>
      <c r="Q874" s="36">
        <v>2404.5</v>
      </c>
      <c r="R874" s="36">
        <v>2421</v>
      </c>
      <c r="S874" s="36">
        <v>2347</v>
      </c>
      <c r="T874" s="66">
        <v>-1.18E-2</v>
      </c>
      <c r="U874" s="66">
        <v>8.0000000000000004E-4</v>
      </c>
      <c r="V874" s="66">
        <v>-1.8499999999999999E-2</v>
      </c>
      <c r="W874" s="66">
        <v>1.23E-2</v>
      </c>
      <c r="X874" s="1">
        <v>1460500</v>
      </c>
      <c r="Y874" s="1">
        <v>3475724</v>
      </c>
      <c r="Z874" s="1">
        <v>1842638</v>
      </c>
      <c r="AA874" t="s">
        <v>627</v>
      </c>
      <c r="AB874" t="s">
        <v>469</v>
      </c>
      <c r="AC874">
        <v>15.42</v>
      </c>
      <c r="AD874">
        <v>1.31</v>
      </c>
      <c r="AE874">
        <v>2.69</v>
      </c>
      <c r="AF874" t="s">
        <v>230</v>
      </c>
      <c r="AG874" s="1">
        <v>49700</v>
      </c>
      <c r="AH874" s="36">
        <v>2376.5</v>
      </c>
      <c r="AI874" s="1">
        <v>1000</v>
      </c>
      <c r="AJ874" s="36">
        <v>2375.5</v>
      </c>
      <c r="AK874">
        <v>600</v>
      </c>
      <c r="AL874" s="2">
        <v>0.625</v>
      </c>
      <c r="AM874" s="3">
        <v>46157</v>
      </c>
      <c r="AN874" t="s">
        <v>298</v>
      </c>
      <c r="AO874" t="s">
        <v>434</v>
      </c>
      <c r="AQ874" t="str">
        <f t="shared" si="13"/>
        <v/>
      </c>
    </row>
    <row r="875" spans="1:43">
      <c r="A875" s="8">
        <v>46184</v>
      </c>
      <c r="B875">
        <v>3822.68</v>
      </c>
      <c r="C875">
        <v>-0.65</v>
      </c>
      <c r="D875">
        <v>64090</v>
      </c>
      <c r="E875">
        <v>-0.39</v>
      </c>
      <c r="F875" s="7">
        <v>8424</v>
      </c>
      <c r="G875" t="s">
        <v>97</v>
      </c>
      <c r="H875">
        <v>0</v>
      </c>
      <c r="I875" t="s">
        <v>288</v>
      </c>
      <c r="J875" t="s">
        <v>289</v>
      </c>
      <c r="K875" t="s">
        <v>290</v>
      </c>
      <c r="L875" s="36">
        <v>4280</v>
      </c>
      <c r="M875">
        <v>-34</v>
      </c>
      <c r="N875" s="66">
        <v>-7.9000000000000008E-3</v>
      </c>
      <c r="O875" s="36">
        <v>4314</v>
      </c>
      <c r="P875" s="66">
        <v>-7.7999999999999996E-3</v>
      </c>
      <c r="Q875" s="36">
        <v>4309</v>
      </c>
      <c r="R875" s="36">
        <v>4318</v>
      </c>
      <c r="S875" s="36">
        <v>4263</v>
      </c>
      <c r="T875" s="66">
        <v>-6.7000000000000002E-3</v>
      </c>
      <c r="U875" s="66">
        <v>2.0000000000000001E-4</v>
      </c>
      <c r="V875" s="66">
        <v>-8.8000000000000005E-3</v>
      </c>
      <c r="W875" s="66">
        <v>3.8999999999999998E-3</v>
      </c>
      <c r="X875" s="1">
        <v>67400</v>
      </c>
      <c r="Y875" s="1">
        <v>288365</v>
      </c>
      <c r="Z875" s="1">
        <v>388895</v>
      </c>
      <c r="AA875" t="s">
        <v>470</v>
      </c>
      <c r="AB875" t="s">
        <v>592</v>
      </c>
      <c r="AC875">
        <v>8.0399999999999991</v>
      </c>
      <c r="AD875">
        <v>0.76</v>
      </c>
      <c r="AE875">
        <v>4.0199999999999996</v>
      </c>
      <c r="AF875" t="s">
        <v>230</v>
      </c>
      <c r="AG875" s="1">
        <v>26200</v>
      </c>
      <c r="AH875" s="36">
        <v>4280</v>
      </c>
      <c r="AI875">
        <v>200</v>
      </c>
      <c r="AJ875" s="36">
        <v>4279</v>
      </c>
      <c r="AK875">
        <v>200</v>
      </c>
      <c r="AL875" s="2">
        <v>0.62430555555555556</v>
      </c>
      <c r="AM875" s="3">
        <v>46154</v>
      </c>
      <c r="AN875" t="s">
        <v>298</v>
      </c>
      <c r="AO875" t="s">
        <v>472</v>
      </c>
      <c r="AQ875" t="str">
        <f t="shared" si="13"/>
        <v/>
      </c>
    </row>
    <row r="876" spans="1:43">
      <c r="A876" s="8">
        <v>46184</v>
      </c>
      <c r="B876">
        <v>3822.68</v>
      </c>
      <c r="C876">
        <v>-0.65</v>
      </c>
      <c r="D876">
        <v>64090</v>
      </c>
      <c r="E876">
        <v>-0.39</v>
      </c>
      <c r="F876" s="7">
        <v>8425</v>
      </c>
      <c r="G876" t="s">
        <v>98</v>
      </c>
      <c r="H876">
        <v>0</v>
      </c>
      <c r="I876" t="s">
        <v>288</v>
      </c>
      <c r="J876" t="s">
        <v>289</v>
      </c>
      <c r="K876" t="s">
        <v>295</v>
      </c>
      <c r="L876" s="36">
        <v>1264</v>
      </c>
      <c r="M876">
        <v>-9</v>
      </c>
      <c r="N876" s="66">
        <v>-7.1000000000000004E-3</v>
      </c>
      <c r="O876" s="36">
        <v>1273</v>
      </c>
      <c r="P876" s="66">
        <v>-7.0000000000000001E-3</v>
      </c>
      <c r="Q876" s="36">
        <v>1273</v>
      </c>
      <c r="R876" s="36">
        <v>1277</v>
      </c>
      <c r="S876" s="36">
        <v>1258</v>
      </c>
      <c r="T876" s="66">
        <v>-7.0000000000000001E-3</v>
      </c>
      <c r="U876" s="66">
        <v>-3.8999999999999998E-3</v>
      </c>
      <c r="V876" s="66">
        <v>-1.01E-2</v>
      </c>
      <c r="W876" s="66">
        <v>4.7000000000000002E-3</v>
      </c>
      <c r="X876" s="1">
        <v>371000</v>
      </c>
      <c r="Y876" s="1">
        <v>469968</v>
      </c>
      <c r="Z876" s="1">
        <v>357290</v>
      </c>
      <c r="AA876" t="s">
        <v>473</v>
      </c>
      <c r="AB876" t="s">
        <v>607</v>
      </c>
      <c r="AC876">
        <v>7.58</v>
      </c>
      <c r="AD876">
        <v>0.82</v>
      </c>
      <c r="AE876">
        <v>4.1100000000000003</v>
      </c>
      <c r="AF876" t="s">
        <v>230</v>
      </c>
      <c r="AG876" s="1">
        <v>179600</v>
      </c>
      <c r="AH876" s="36">
        <v>1265</v>
      </c>
      <c r="AI876" s="1">
        <v>1500</v>
      </c>
      <c r="AJ876" s="36">
        <v>1264</v>
      </c>
      <c r="AK876" s="1">
        <v>1100</v>
      </c>
      <c r="AL876" s="2">
        <v>0.62430555555555556</v>
      </c>
      <c r="AM876" s="3">
        <v>46156</v>
      </c>
      <c r="AN876" t="s">
        <v>298</v>
      </c>
      <c r="AO876" t="s">
        <v>472</v>
      </c>
      <c r="AQ876" t="str">
        <f t="shared" si="13"/>
        <v/>
      </c>
    </row>
    <row r="877" spans="1:43">
      <c r="A877" s="8">
        <v>46184</v>
      </c>
      <c r="B877">
        <v>3822.68</v>
      </c>
      <c r="C877">
        <v>-0.65</v>
      </c>
      <c r="D877">
        <v>64090</v>
      </c>
      <c r="E877">
        <v>-0.39</v>
      </c>
      <c r="F877" s="7">
        <v>8591</v>
      </c>
      <c r="G877" t="s">
        <v>99</v>
      </c>
      <c r="H877">
        <v>0</v>
      </c>
      <c r="I877" t="s">
        <v>288</v>
      </c>
      <c r="J877" t="s">
        <v>289</v>
      </c>
      <c r="K877" t="s">
        <v>295</v>
      </c>
      <c r="L877" s="36">
        <v>6055</v>
      </c>
      <c r="M877">
        <v>-112</v>
      </c>
      <c r="N877" s="66">
        <v>-1.8200000000000001E-2</v>
      </c>
      <c r="O877" s="36">
        <v>6167</v>
      </c>
      <c r="P877" s="66">
        <v>-1.8100000000000002E-2</v>
      </c>
      <c r="Q877" s="36">
        <v>5971</v>
      </c>
      <c r="R877" s="36">
        <v>6078</v>
      </c>
      <c r="S877" s="36">
        <v>5961</v>
      </c>
      <c r="T877" s="66">
        <v>1.4E-2</v>
      </c>
      <c r="U877" s="66">
        <v>2.3999999999999998E-3</v>
      </c>
      <c r="V877" s="66">
        <v>-3.7000000000000002E-3</v>
      </c>
      <c r="W877" s="66">
        <v>1.5699999999999999E-2</v>
      </c>
      <c r="X877" s="1">
        <v>2204400</v>
      </c>
      <c r="Y877" s="1">
        <v>13289608</v>
      </c>
      <c r="Z877" s="1">
        <v>6806465</v>
      </c>
      <c r="AA877" t="s">
        <v>475</v>
      </c>
      <c r="AB877" t="s">
        <v>476</v>
      </c>
      <c r="AC877">
        <v>12.56</v>
      </c>
      <c r="AD877">
        <v>1.48</v>
      </c>
      <c r="AE877">
        <v>3.09</v>
      </c>
      <c r="AF877" t="s">
        <v>230</v>
      </c>
      <c r="AG877" s="1">
        <v>237700</v>
      </c>
      <c r="AH877" s="36">
        <v>6056</v>
      </c>
      <c r="AI877">
        <v>800</v>
      </c>
      <c r="AJ877" s="36">
        <v>6055</v>
      </c>
      <c r="AK877">
        <v>500</v>
      </c>
      <c r="AL877" s="2">
        <v>0.625</v>
      </c>
      <c r="AM877" s="3">
        <v>46153</v>
      </c>
      <c r="AN877" t="s">
        <v>298</v>
      </c>
      <c r="AO877" t="s">
        <v>472</v>
      </c>
      <c r="AQ877" t="str">
        <f t="shared" si="13"/>
        <v/>
      </c>
    </row>
    <row r="878" spans="1:43">
      <c r="A878" s="8">
        <v>46184</v>
      </c>
      <c r="B878">
        <v>3822.68</v>
      </c>
      <c r="C878">
        <v>-0.65</v>
      </c>
      <c r="D878">
        <v>64090</v>
      </c>
      <c r="E878">
        <v>-0.39</v>
      </c>
      <c r="F878" s="7">
        <v>8593</v>
      </c>
      <c r="G878" t="s">
        <v>100</v>
      </c>
      <c r="H878">
        <v>0</v>
      </c>
      <c r="I878" t="s">
        <v>288</v>
      </c>
      <c r="J878" t="s">
        <v>289</v>
      </c>
      <c r="K878" t="s">
        <v>295</v>
      </c>
      <c r="L878" s="36">
        <v>1314</v>
      </c>
      <c r="M878">
        <v>-11.5</v>
      </c>
      <c r="N878" s="66">
        <v>-8.6999999999999994E-3</v>
      </c>
      <c r="O878" s="36">
        <v>1325.5</v>
      </c>
      <c r="P878" s="66">
        <v>-8.6E-3</v>
      </c>
      <c r="Q878" s="36">
        <v>1325.5</v>
      </c>
      <c r="R878" s="36">
        <v>1326.5</v>
      </c>
      <c r="S878" s="36">
        <v>1303</v>
      </c>
      <c r="T878" s="66">
        <v>-8.6E-3</v>
      </c>
      <c r="U878" s="66">
        <v>6.9999999999999999E-4</v>
      </c>
      <c r="V878" s="66">
        <v>-9.4000000000000004E-3</v>
      </c>
      <c r="W878" s="66">
        <v>8.3999999999999995E-3</v>
      </c>
      <c r="X878" s="1">
        <v>3741300</v>
      </c>
      <c r="Y878" s="1">
        <v>4912708</v>
      </c>
      <c r="Z878" s="1">
        <v>1927522</v>
      </c>
      <c r="AA878" t="s">
        <v>477</v>
      </c>
      <c r="AB878" t="s">
        <v>594</v>
      </c>
      <c r="AC878">
        <v>11.79</v>
      </c>
      <c r="AD878">
        <v>0.94</v>
      </c>
      <c r="AE878">
        <v>3.88</v>
      </c>
      <c r="AF878" t="s">
        <v>230</v>
      </c>
      <c r="AG878" s="1">
        <v>952200</v>
      </c>
      <c r="AH878" s="36">
        <v>1314</v>
      </c>
      <c r="AI878" s="1">
        <v>6600</v>
      </c>
      <c r="AJ878" s="36">
        <v>1313.5</v>
      </c>
      <c r="AK878" s="1">
        <v>5900</v>
      </c>
      <c r="AL878" s="2">
        <v>0.625</v>
      </c>
      <c r="AM878" s="3">
        <v>46157</v>
      </c>
      <c r="AN878" t="s">
        <v>298</v>
      </c>
      <c r="AO878" t="s">
        <v>472</v>
      </c>
      <c r="AQ878" t="str">
        <f t="shared" si="13"/>
        <v/>
      </c>
    </row>
    <row r="879" spans="1:43">
      <c r="A879" s="8">
        <v>46184</v>
      </c>
      <c r="B879">
        <v>3822.68</v>
      </c>
      <c r="C879">
        <v>-0.65</v>
      </c>
      <c r="D879">
        <v>64090</v>
      </c>
      <c r="E879">
        <v>-0.39</v>
      </c>
      <c r="F879" s="7">
        <v>8604</v>
      </c>
      <c r="G879" t="s">
        <v>101</v>
      </c>
      <c r="H879">
        <v>0</v>
      </c>
      <c r="I879" t="s">
        <v>288</v>
      </c>
      <c r="J879" t="s">
        <v>289</v>
      </c>
      <c r="K879" t="s">
        <v>295</v>
      </c>
      <c r="L879" s="36">
        <v>1351.5</v>
      </c>
      <c r="M879">
        <v>-35.5</v>
      </c>
      <c r="N879" s="66">
        <v>-2.5600000000000001E-2</v>
      </c>
      <c r="O879" s="36">
        <v>1387</v>
      </c>
      <c r="P879" s="66">
        <v>-2.5499999999999998E-2</v>
      </c>
      <c r="Q879" s="36">
        <v>1357</v>
      </c>
      <c r="R879" s="36">
        <v>1365</v>
      </c>
      <c r="S879" s="36">
        <v>1333.5</v>
      </c>
      <c r="T879" s="66">
        <v>-4.0000000000000001E-3</v>
      </c>
      <c r="U879" s="66">
        <v>1.8E-3</v>
      </c>
      <c r="V879" s="66">
        <v>-9.7999999999999997E-3</v>
      </c>
      <c r="W879" s="66">
        <v>1.34E-2</v>
      </c>
      <c r="X879" s="1">
        <v>4453700</v>
      </c>
      <c r="Y879" s="1">
        <v>6015422</v>
      </c>
      <c r="Z879" s="1">
        <v>4174192</v>
      </c>
      <c r="AA879" t="s">
        <v>479</v>
      </c>
      <c r="AB879" t="s">
        <v>480</v>
      </c>
      <c r="AC879">
        <v>10.5</v>
      </c>
      <c r="AD879">
        <v>1.05</v>
      </c>
      <c r="AE879">
        <v>3.85</v>
      </c>
      <c r="AF879" t="s">
        <v>230</v>
      </c>
      <c r="AG879" s="1">
        <v>687400</v>
      </c>
      <c r="AH879" s="36">
        <v>1352</v>
      </c>
      <c r="AI879" s="1">
        <v>7700</v>
      </c>
      <c r="AJ879" s="36">
        <v>1351.5</v>
      </c>
      <c r="AK879">
        <v>100</v>
      </c>
      <c r="AL879" s="2">
        <v>0.625</v>
      </c>
      <c r="AN879" t="s">
        <v>298</v>
      </c>
      <c r="AO879" t="s">
        <v>481</v>
      </c>
      <c r="AQ879" t="str">
        <f t="shared" si="13"/>
        <v/>
      </c>
    </row>
    <row r="880" spans="1:43">
      <c r="A880" s="8">
        <v>46184</v>
      </c>
      <c r="B880">
        <v>3822.68</v>
      </c>
      <c r="C880">
        <v>-0.65</v>
      </c>
      <c r="D880">
        <v>64090</v>
      </c>
      <c r="E880">
        <v>-0.39</v>
      </c>
      <c r="F880" s="7">
        <v>8697</v>
      </c>
      <c r="G880" t="s">
        <v>102</v>
      </c>
      <c r="H880">
        <v>0</v>
      </c>
      <c r="I880" t="s">
        <v>288</v>
      </c>
      <c r="J880" t="s">
        <v>289</v>
      </c>
      <c r="K880" t="s">
        <v>295</v>
      </c>
      <c r="L880" s="36">
        <v>2069</v>
      </c>
      <c r="M880">
        <v>-5</v>
      </c>
      <c r="N880" s="66">
        <v>-2.3999999999999998E-3</v>
      </c>
      <c r="O880" s="36">
        <v>2074</v>
      </c>
      <c r="P880" s="66">
        <v>-2.3999999999999998E-3</v>
      </c>
      <c r="Q880" s="36">
        <v>2047</v>
      </c>
      <c r="R880" s="36">
        <v>2069.5</v>
      </c>
      <c r="S880" s="36">
        <v>2023</v>
      </c>
      <c r="T880" s="66">
        <v>1.0699999999999999E-2</v>
      </c>
      <c r="U880" s="66">
        <v>2.0999999999999999E-3</v>
      </c>
      <c r="V880" s="66">
        <v>-2.0000000000000001E-4</v>
      </c>
      <c r="W880" s="66">
        <v>2.2700000000000001E-2</v>
      </c>
      <c r="X880" s="1">
        <v>1892900</v>
      </c>
      <c r="Y880" s="1">
        <v>3879746</v>
      </c>
      <c r="Z880" s="1">
        <v>2134763</v>
      </c>
      <c r="AA880" t="s">
        <v>482</v>
      </c>
      <c r="AB880" t="s">
        <v>483</v>
      </c>
      <c r="AC880">
        <v>26.25</v>
      </c>
      <c r="AD880">
        <v>6.16</v>
      </c>
      <c r="AE880">
        <v>3.04</v>
      </c>
      <c r="AF880" t="s">
        <v>230</v>
      </c>
      <c r="AG880" s="1">
        <v>88400</v>
      </c>
      <c r="AH880" s="36">
        <v>2069</v>
      </c>
      <c r="AI880">
        <v>400</v>
      </c>
      <c r="AJ880" s="36">
        <v>2068.5</v>
      </c>
      <c r="AK880">
        <v>900</v>
      </c>
      <c r="AL880" s="2">
        <v>0.625</v>
      </c>
      <c r="AN880" t="s">
        <v>298</v>
      </c>
      <c r="AO880" t="s">
        <v>472</v>
      </c>
      <c r="AQ880" t="str">
        <f t="shared" si="13"/>
        <v/>
      </c>
    </row>
    <row r="881" spans="1:43">
      <c r="A881" s="8">
        <v>46184</v>
      </c>
      <c r="B881">
        <v>3822.68</v>
      </c>
      <c r="C881">
        <v>-0.65</v>
      </c>
      <c r="D881">
        <v>64090</v>
      </c>
      <c r="E881">
        <v>-0.39</v>
      </c>
      <c r="F881" s="7">
        <v>8830</v>
      </c>
      <c r="G881" t="s">
        <v>103</v>
      </c>
      <c r="H881">
        <v>0</v>
      </c>
      <c r="I881" t="s">
        <v>288</v>
      </c>
      <c r="J881" t="s">
        <v>289</v>
      </c>
      <c r="K881" t="s">
        <v>295</v>
      </c>
      <c r="L881" s="36">
        <v>3466</v>
      </c>
      <c r="M881">
        <v>-24</v>
      </c>
      <c r="N881" s="66">
        <v>-6.8999999999999999E-3</v>
      </c>
      <c r="O881" s="36">
        <v>3490</v>
      </c>
      <c r="P881" s="66">
        <v>-6.7999999999999996E-3</v>
      </c>
      <c r="Q881" s="36">
        <v>3448</v>
      </c>
      <c r="R881" s="36">
        <v>3540</v>
      </c>
      <c r="S881" s="36">
        <v>3446</v>
      </c>
      <c r="T881" s="66">
        <v>5.1999999999999998E-3</v>
      </c>
      <c r="U881" s="66">
        <v>-7.7000000000000002E-3</v>
      </c>
      <c r="V881" s="66">
        <v>-2.0899999999999998E-2</v>
      </c>
      <c r="W881" s="66">
        <v>5.7999999999999996E-3</v>
      </c>
      <c r="X881" s="1">
        <v>2776300</v>
      </c>
      <c r="Y881" s="1">
        <v>9704735</v>
      </c>
      <c r="Z881" s="1">
        <v>3244176</v>
      </c>
      <c r="AA881" t="s">
        <v>484</v>
      </c>
      <c r="AB881" t="s">
        <v>620</v>
      </c>
      <c r="AC881">
        <v>14.35</v>
      </c>
      <c r="AD881">
        <v>1.29</v>
      </c>
      <c r="AE881">
        <v>1.5</v>
      </c>
      <c r="AF881" t="s">
        <v>230</v>
      </c>
      <c r="AG881" s="1">
        <v>62600</v>
      </c>
      <c r="AH881" s="36">
        <v>3467</v>
      </c>
      <c r="AI881">
        <v>400</v>
      </c>
      <c r="AJ881" s="36">
        <v>3466</v>
      </c>
      <c r="AK881">
        <v>300</v>
      </c>
      <c r="AL881" s="2">
        <v>0.625</v>
      </c>
      <c r="AM881" s="3">
        <v>46155</v>
      </c>
      <c r="AN881" t="s">
        <v>298</v>
      </c>
      <c r="AO881" t="s">
        <v>332</v>
      </c>
      <c r="AQ881" t="str">
        <f t="shared" si="13"/>
        <v/>
      </c>
    </row>
    <row r="882" spans="1:43">
      <c r="A882" s="8">
        <v>46184</v>
      </c>
      <c r="B882">
        <v>3822.68</v>
      </c>
      <c r="C882">
        <v>-0.65</v>
      </c>
      <c r="D882">
        <v>64090</v>
      </c>
      <c r="E882">
        <v>-0.39</v>
      </c>
      <c r="F882" s="7">
        <v>9020</v>
      </c>
      <c r="G882" t="s">
        <v>104</v>
      </c>
      <c r="H882">
        <v>0</v>
      </c>
      <c r="I882" t="s">
        <v>288</v>
      </c>
      <c r="J882" t="s">
        <v>289</v>
      </c>
      <c r="K882" t="s">
        <v>295</v>
      </c>
      <c r="L882" s="36">
        <v>3437</v>
      </c>
      <c r="M882">
        <v>-23</v>
      </c>
      <c r="N882" s="66">
        <v>-6.6E-3</v>
      </c>
      <c r="O882" s="36">
        <v>3460</v>
      </c>
      <c r="P882" s="66">
        <v>-6.6E-3</v>
      </c>
      <c r="Q882" s="36">
        <v>3500</v>
      </c>
      <c r="R882" s="36">
        <v>3513</v>
      </c>
      <c r="S882" s="36">
        <v>3414</v>
      </c>
      <c r="T882" s="66">
        <v>-1.7999999999999999E-2</v>
      </c>
      <c r="U882" s="66">
        <v>-3.3999999999999998E-3</v>
      </c>
      <c r="V882" s="66">
        <v>-2.1600000000000001E-2</v>
      </c>
      <c r="W882" s="66">
        <v>6.7000000000000002E-3</v>
      </c>
      <c r="X882" s="1">
        <v>3678100</v>
      </c>
      <c r="Y882" s="1">
        <v>12701956</v>
      </c>
      <c r="Z882" s="1">
        <v>3898974</v>
      </c>
      <c r="AA882" t="s">
        <v>486</v>
      </c>
      <c r="AB882" t="s">
        <v>608</v>
      </c>
      <c r="AC882">
        <v>15.22</v>
      </c>
      <c r="AD882">
        <v>1.27</v>
      </c>
      <c r="AE882">
        <v>2.44</v>
      </c>
      <c r="AF882" t="s">
        <v>230</v>
      </c>
      <c r="AG882" s="1">
        <v>81000</v>
      </c>
      <c r="AH882" s="36">
        <v>3438</v>
      </c>
      <c r="AI882" s="1">
        <v>2300</v>
      </c>
      <c r="AJ882" s="36">
        <v>3437</v>
      </c>
      <c r="AK882" s="1">
        <v>2800</v>
      </c>
      <c r="AL882" s="2">
        <v>0.625</v>
      </c>
      <c r="AN882" t="s">
        <v>298</v>
      </c>
      <c r="AO882" t="s">
        <v>488</v>
      </c>
      <c r="AQ882" t="str">
        <f t="shared" si="13"/>
        <v/>
      </c>
    </row>
    <row r="883" spans="1:43">
      <c r="A883" s="8">
        <v>46184</v>
      </c>
      <c r="B883">
        <v>3822.68</v>
      </c>
      <c r="C883">
        <v>-0.65</v>
      </c>
      <c r="D883">
        <v>64090</v>
      </c>
      <c r="E883">
        <v>-0.39</v>
      </c>
      <c r="F883" s="7">
        <v>9024</v>
      </c>
      <c r="G883" t="s">
        <v>105</v>
      </c>
      <c r="H883">
        <v>0</v>
      </c>
      <c r="I883" t="s">
        <v>288</v>
      </c>
      <c r="J883" t="s">
        <v>289</v>
      </c>
      <c r="K883" t="s">
        <v>295</v>
      </c>
      <c r="L883" s="36">
        <v>2929</v>
      </c>
      <c r="M883">
        <v>73</v>
      </c>
      <c r="N883" s="66">
        <v>2.5600000000000001E-2</v>
      </c>
      <c r="O883" s="36">
        <v>2856</v>
      </c>
      <c r="P883" s="66">
        <v>2.5499999999999998E-2</v>
      </c>
      <c r="Q883" s="36">
        <v>2902.5</v>
      </c>
      <c r="R883" s="36">
        <v>2976</v>
      </c>
      <c r="S883" s="36">
        <v>2851</v>
      </c>
      <c r="T883" s="66">
        <v>9.1000000000000004E-3</v>
      </c>
      <c r="U883" s="66">
        <v>1.15E-2</v>
      </c>
      <c r="V883" s="66">
        <v>-1.5699999999999999E-2</v>
      </c>
      <c r="W883" s="66">
        <v>2.7300000000000001E-2</v>
      </c>
      <c r="X883" s="1">
        <v>1801800</v>
      </c>
      <c r="Y883" s="1">
        <v>5255482</v>
      </c>
      <c r="Z883" s="1">
        <v>895616</v>
      </c>
      <c r="AA883" t="s">
        <v>489</v>
      </c>
      <c r="AB883" t="s">
        <v>609</v>
      </c>
      <c r="AC883">
        <v>27.58</v>
      </c>
      <c r="AD883">
        <v>1.3</v>
      </c>
      <c r="AE883">
        <v>1.43</v>
      </c>
      <c r="AF883" t="s">
        <v>230</v>
      </c>
      <c r="AG883" s="1">
        <v>89900</v>
      </c>
      <c r="AH883" s="36">
        <v>2930.5</v>
      </c>
      <c r="AI883">
        <v>200</v>
      </c>
      <c r="AJ883" s="36">
        <v>2928.5</v>
      </c>
      <c r="AK883">
        <v>300</v>
      </c>
      <c r="AL883" s="2">
        <v>0.625</v>
      </c>
      <c r="AM883" s="3">
        <v>46156</v>
      </c>
      <c r="AN883" t="s">
        <v>298</v>
      </c>
      <c r="AO883" t="s">
        <v>488</v>
      </c>
      <c r="AQ883" t="str">
        <f t="shared" si="13"/>
        <v/>
      </c>
    </row>
    <row r="884" spans="1:43">
      <c r="A884" s="8">
        <v>46184</v>
      </c>
      <c r="B884">
        <v>3822.68</v>
      </c>
      <c r="C884">
        <v>-0.65</v>
      </c>
      <c r="D884">
        <v>64090</v>
      </c>
      <c r="E884">
        <v>-0.39</v>
      </c>
      <c r="F884" s="7">
        <v>9069</v>
      </c>
      <c r="G884" t="s">
        <v>106</v>
      </c>
      <c r="H884">
        <v>0</v>
      </c>
      <c r="I884" t="s">
        <v>288</v>
      </c>
      <c r="J884" t="s">
        <v>289</v>
      </c>
      <c r="K884" t="s">
        <v>290</v>
      </c>
      <c r="L884" s="36">
        <v>1936</v>
      </c>
      <c r="M884">
        <v>-18</v>
      </c>
      <c r="N884" s="66">
        <v>-9.1999999999999998E-3</v>
      </c>
      <c r="O884" s="36">
        <v>1954</v>
      </c>
      <c r="P884" s="66">
        <v>-9.1999999999999998E-3</v>
      </c>
      <c r="Q884" s="36">
        <v>1950</v>
      </c>
      <c r="R884" s="36">
        <v>1961</v>
      </c>
      <c r="S884" s="36">
        <v>1896.5</v>
      </c>
      <c r="T884" s="66">
        <v>-7.1000000000000004E-3</v>
      </c>
      <c r="U884" s="66">
        <v>-5.0000000000000001E-4</v>
      </c>
      <c r="V884" s="66">
        <v>-1.2699999999999999E-2</v>
      </c>
      <c r="W884" s="66">
        <v>2.0799999999999999E-2</v>
      </c>
      <c r="X884" s="1">
        <v>266200</v>
      </c>
      <c r="Y884" s="1">
        <v>511262</v>
      </c>
      <c r="Z884" s="1">
        <v>340140</v>
      </c>
      <c r="AA884" t="s">
        <v>491</v>
      </c>
      <c r="AB884" t="s">
        <v>492</v>
      </c>
      <c r="AC884">
        <v>13.84</v>
      </c>
      <c r="AD884">
        <v>1.42</v>
      </c>
      <c r="AE884">
        <v>2.89</v>
      </c>
      <c r="AF884" t="s">
        <v>230</v>
      </c>
      <c r="AG884" s="1">
        <v>29200</v>
      </c>
      <c r="AH884" s="36">
        <v>1936</v>
      </c>
      <c r="AI884">
        <v>100</v>
      </c>
      <c r="AJ884" s="36">
        <v>1935</v>
      </c>
      <c r="AK884">
        <v>600</v>
      </c>
      <c r="AL884" s="2">
        <v>0.625</v>
      </c>
      <c r="AM884" s="3">
        <v>46155</v>
      </c>
      <c r="AN884" t="s">
        <v>298</v>
      </c>
      <c r="AO884" t="s">
        <v>488</v>
      </c>
      <c r="AQ884" t="str">
        <f t="shared" si="13"/>
        <v/>
      </c>
    </row>
    <row r="885" spans="1:43">
      <c r="A885" s="8">
        <v>46184</v>
      </c>
      <c r="B885">
        <v>3822.68</v>
      </c>
      <c r="C885">
        <v>-0.65</v>
      </c>
      <c r="D885">
        <v>64090</v>
      </c>
      <c r="E885">
        <v>-0.39</v>
      </c>
      <c r="F885" s="7">
        <v>9227</v>
      </c>
      <c r="G885" t="s">
        <v>107</v>
      </c>
      <c r="H885">
        <v>0</v>
      </c>
      <c r="I885" t="s">
        <v>347</v>
      </c>
      <c r="J885" t="s">
        <v>289</v>
      </c>
      <c r="K885" t="s">
        <v>295</v>
      </c>
      <c r="L885">
        <v>866</v>
      </c>
      <c r="M885">
        <v>1</v>
      </c>
      <c r="N885" s="66">
        <v>1.1999999999999999E-3</v>
      </c>
      <c r="O885">
        <v>865</v>
      </c>
      <c r="P885" s="66">
        <v>1.1000000000000001E-3</v>
      </c>
      <c r="Q885">
        <v>854</v>
      </c>
      <c r="R885">
        <v>878</v>
      </c>
      <c r="S885">
        <v>834</v>
      </c>
      <c r="T885" s="66">
        <v>1.4E-2</v>
      </c>
      <c r="U885" s="66">
        <v>1.52E-2</v>
      </c>
      <c r="V885" s="66">
        <v>-1.3599999999999999E-2</v>
      </c>
      <c r="W885" s="66">
        <v>3.8300000000000001E-2</v>
      </c>
      <c r="X885" s="1">
        <v>168600</v>
      </c>
      <c r="Y885" s="1">
        <v>143838</v>
      </c>
      <c r="Z885" s="1">
        <v>13773</v>
      </c>
      <c r="AA885" t="s">
        <v>493</v>
      </c>
      <c r="AB885" t="s">
        <v>494</v>
      </c>
      <c r="AC885">
        <v>0</v>
      </c>
      <c r="AD885">
        <v>28.49</v>
      </c>
      <c r="AE885">
        <v>0</v>
      </c>
      <c r="AF885">
        <v>2.7</v>
      </c>
      <c r="AG885" s="1">
        <v>3100</v>
      </c>
      <c r="AH885">
        <v>869</v>
      </c>
      <c r="AI885">
        <v>200</v>
      </c>
      <c r="AJ885">
        <v>866</v>
      </c>
      <c r="AK885">
        <v>700</v>
      </c>
      <c r="AL885" s="2">
        <v>0.62222222222222223</v>
      </c>
      <c r="AM885" s="3">
        <v>46154</v>
      </c>
      <c r="AN885" t="s">
        <v>350</v>
      </c>
      <c r="AO885" t="s">
        <v>313</v>
      </c>
      <c r="AQ885" t="str">
        <f t="shared" si="13"/>
        <v/>
      </c>
    </row>
    <row r="886" spans="1:43">
      <c r="A886" s="8">
        <v>46184</v>
      </c>
      <c r="B886">
        <v>3822.68</v>
      </c>
      <c r="C886">
        <v>-0.65</v>
      </c>
      <c r="D886">
        <v>64090</v>
      </c>
      <c r="E886">
        <v>-0.39</v>
      </c>
      <c r="F886" s="7">
        <v>9303</v>
      </c>
      <c r="G886" t="s">
        <v>108</v>
      </c>
      <c r="H886">
        <v>0</v>
      </c>
      <c r="I886" t="s">
        <v>288</v>
      </c>
      <c r="J886" t="s">
        <v>289</v>
      </c>
      <c r="K886" t="s">
        <v>290</v>
      </c>
      <c r="L886" s="36">
        <v>3900</v>
      </c>
      <c r="M886">
        <v>40</v>
      </c>
      <c r="N886" s="66">
        <v>1.04E-2</v>
      </c>
      <c r="O886" s="36">
        <v>3860</v>
      </c>
      <c r="P886" s="66">
        <v>1.03E-2</v>
      </c>
      <c r="Q886" s="36">
        <v>3835</v>
      </c>
      <c r="R886" s="36">
        <v>3905</v>
      </c>
      <c r="S886" s="36">
        <v>3815</v>
      </c>
      <c r="T886" s="66">
        <v>1.6899999999999998E-2</v>
      </c>
      <c r="U886" s="66">
        <v>1.29E-2</v>
      </c>
      <c r="V886" s="66">
        <v>-1.1999999999999999E-3</v>
      </c>
      <c r="W886" s="66">
        <v>2.2200000000000001E-2</v>
      </c>
      <c r="X886" s="1">
        <v>105000</v>
      </c>
      <c r="Y886" s="1">
        <v>404922</v>
      </c>
      <c r="Z886" s="1">
        <v>298795</v>
      </c>
      <c r="AA886" t="s">
        <v>495</v>
      </c>
      <c r="AB886" t="s">
        <v>496</v>
      </c>
      <c r="AC886">
        <v>17.239999999999998</v>
      </c>
      <c r="AD886">
        <v>0.94</v>
      </c>
      <c r="AE886">
        <v>2.64</v>
      </c>
      <c r="AF886" t="s">
        <v>230</v>
      </c>
      <c r="AG886" s="1">
        <v>29600</v>
      </c>
      <c r="AH886" s="36">
        <v>3905</v>
      </c>
      <c r="AI886">
        <v>200</v>
      </c>
      <c r="AJ886" s="36">
        <v>3900</v>
      </c>
      <c r="AK886" s="1">
        <v>1700</v>
      </c>
      <c r="AL886" s="2">
        <v>0.62361111111111112</v>
      </c>
      <c r="AM886" s="3">
        <v>46154</v>
      </c>
      <c r="AN886" t="s">
        <v>298</v>
      </c>
      <c r="AO886" t="s">
        <v>497</v>
      </c>
      <c r="AQ886" t="str">
        <f t="shared" si="13"/>
        <v/>
      </c>
    </row>
    <row r="887" spans="1:43">
      <c r="A887" s="8">
        <v>46184</v>
      </c>
      <c r="B887">
        <v>3822.68</v>
      </c>
      <c r="C887">
        <v>-0.65</v>
      </c>
      <c r="D887">
        <v>64090</v>
      </c>
      <c r="E887">
        <v>-0.39</v>
      </c>
      <c r="F887" s="7">
        <v>9308</v>
      </c>
      <c r="G887" t="s">
        <v>109</v>
      </c>
      <c r="H887">
        <v>0</v>
      </c>
      <c r="I887" t="s">
        <v>314</v>
      </c>
      <c r="J887" t="s">
        <v>289</v>
      </c>
      <c r="K887" t="s">
        <v>290</v>
      </c>
      <c r="L887" s="36">
        <v>1517</v>
      </c>
      <c r="M887">
        <v>-41</v>
      </c>
      <c r="N887" s="66">
        <v>-2.63E-2</v>
      </c>
      <c r="O887" s="36">
        <v>1558</v>
      </c>
      <c r="P887" s="66">
        <v>-2.63E-2</v>
      </c>
      <c r="Q887" s="36">
        <v>1558</v>
      </c>
      <c r="R887" s="36">
        <v>1558</v>
      </c>
      <c r="S887" s="36">
        <v>1495</v>
      </c>
      <c r="T887" s="66">
        <v>-2.63E-2</v>
      </c>
      <c r="U887" s="66">
        <v>9.9000000000000008E-3</v>
      </c>
      <c r="V887" s="66">
        <v>-2.63E-2</v>
      </c>
      <c r="W887" s="66">
        <v>1.47E-2</v>
      </c>
      <c r="X887" s="1">
        <v>56900</v>
      </c>
      <c r="Y887" s="1">
        <v>85910</v>
      </c>
      <c r="Z887" s="1">
        <v>39552</v>
      </c>
      <c r="AA887" t="s">
        <v>498</v>
      </c>
      <c r="AB887" t="s">
        <v>499</v>
      </c>
      <c r="AC887">
        <v>12.95</v>
      </c>
      <c r="AD887">
        <v>1.02</v>
      </c>
      <c r="AE887">
        <v>2.29</v>
      </c>
      <c r="AF887" t="s">
        <v>230</v>
      </c>
      <c r="AG887" s="1">
        <v>3900</v>
      </c>
      <c r="AH887" s="36">
        <v>1518</v>
      </c>
      <c r="AI887">
        <v>100</v>
      </c>
      <c r="AJ887" s="36">
        <v>1516</v>
      </c>
      <c r="AK887">
        <v>800</v>
      </c>
      <c r="AL887" s="2">
        <v>0.62361111111111112</v>
      </c>
      <c r="AM887" s="3">
        <v>46155</v>
      </c>
      <c r="AN887" t="s">
        <v>298</v>
      </c>
      <c r="AO887" t="s">
        <v>500</v>
      </c>
      <c r="AQ887" t="str">
        <f t="shared" si="13"/>
        <v/>
      </c>
    </row>
    <row r="888" spans="1:43">
      <c r="A888" s="8">
        <v>46184</v>
      </c>
      <c r="B888">
        <v>3822.68</v>
      </c>
      <c r="C888">
        <v>-0.65</v>
      </c>
      <c r="D888">
        <v>64090</v>
      </c>
      <c r="E888">
        <v>-0.39</v>
      </c>
      <c r="F888" s="7">
        <v>9348</v>
      </c>
      <c r="G888" t="s">
        <v>110</v>
      </c>
      <c r="H888">
        <v>0</v>
      </c>
      <c r="I888" t="s">
        <v>347</v>
      </c>
      <c r="J888" t="s">
        <v>323</v>
      </c>
      <c r="K888" t="s">
        <v>295</v>
      </c>
      <c r="L888">
        <v>569</v>
      </c>
      <c r="M888">
        <v>-8</v>
      </c>
      <c r="N888" s="66">
        <v>-1.3899999999999999E-2</v>
      </c>
      <c r="O888">
        <v>577</v>
      </c>
      <c r="P888" s="66">
        <v>-1.38E-2</v>
      </c>
      <c r="Q888">
        <v>572</v>
      </c>
      <c r="R888">
        <v>575</v>
      </c>
      <c r="S888">
        <v>555</v>
      </c>
      <c r="T888" s="66">
        <v>-5.1999999999999998E-3</v>
      </c>
      <c r="U888" s="66">
        <v>2.3300000000000001E-2</v>
      </c>
      <c r="V888" s="66">
        <v>-1.04E-2</v>
      </c>
      <c r="W888" s="66">
        <v>2.52E-2</v>
      </c>
      <c r="X888" s="1">
        <v>1358700</v>
      </c>
      <c r="Y888" s="1">
        <v>768878</v>
      </c>
      <c r="Z888" s="1">
        <v>83208</v>
      </c>
      <c r="AA888" t="s">
        <v>552</v>
      </c>
      <c r="AB888" t="s">
        <v>502</v>
      </c>
      <c r="AC888">
        <v>0</v>
      </c>
      <c r="AD888">
        <v>5.52</v>
      </c>
      <c r="AE888">
        <v>0</v>
      </c>
      <c r="AF888">
        <v>2.1</v>
      </c>
      <c r="AG888" s="1">
        <v>15800</v>
      </c>
      <c r="AH888">
        <v>570</v>
      </c>
      <c r="AI888" s="1">
        <v>2400</v>
      </c>
      <c r="AJ888">
        <v>569</v>
      </c>
      <c r="AK888" s="1">
        <v>8000</v>
      </c>
      <c r="AL888" s="2">
        <v>0.62430555555555556</v>
      </c>
      <c r="AM888" s="3">
        <v>46157</v>
      </c>
      <c r="AN888" t="s">
        <v>298</v>
      </c>
      <c r="AO888" t="s">
        <v>313</v>
      </c>
      <c r="AQ888" t="str">
        <f t="shared" si="13"/>
        <v/>
      </c>
    </row>
    <row r="889" spans="1:43">
      <c r="A889" s="8">
        <v>46184</v>
      </c>
      <c r="B889">
        <v>3822.68</v>
      </c>
      <c r="C889">
        <v>-0.65</v>
      </c>
      <c r="D889">
        <v>64090</v>
      </c>
      <c r="E889">
        <v>-0.39</v>
      </c>
      <c r="F889" s="7">
        <v>9432</v>
      </c>
      <c r="G889" t="s">
        <v>111</v>
      </c>
      <c r="H889">
        <v>0</v>
      </c>
      <c r="I889" t="s">
        <v>288</v>
      </c>
      <c r="J889" t="s">
        <v>289</v>
      </c>
      <c r="K889" t="s">
        <v>290</v>
      </c>
      <c r="L889">
        <v>150.4</v>
      </c>
      <c r="M889">
        <v>1.4</v>
      </c>
      <c r="N889" s="66">
        <v>9.4000000000000004E-3</v>
      </c>
      <c r="O889">
        <v>149</v>
      </c>
      <c r="P889" s="66">
        <v>9.2999999999999992E-3</v>
      </c>
      <c r="Q889">
        <v>149.4</v>
      </c>
      <c r="R889">
        <v>150.9</v>
      </c>
      <c r="S889">
        <v>149.30000000000001</v>
      </c>
      <c r="T889" s="66">
        <v>6.6E-3</v>
      </c>
      <c r="U889" s="66">
        <v>-2.5999999999999999E-3</v>
      </c>
      <c r="V889" s="66">
        <v>-3.3E-3</v>
      </c>
      <c r="W889" s="66">
        <v>7.3000000000000001E-3</v>
      </c>
      <c r="X889" s="1">
        <v>197232300</v>
      </c>
      <c r="Y889" s="1">
        <v>29581961</v>
      </c>
      <c r="Z889" s="1">
        <v>13618767</v>
      </c>
      <c r="AA889" t="s">
        <v>503</v>
      </c>
      <c r="AB889" t="s">
        <v>621</v>
      </c>
      <c r="AC889">
        <v>12.53</v>
      </c>
      <c r="AD889">
        <v>1.25</v>
      </c>
      <c r="AE889">
        <v>3.59</v>
      </c>
      <c r="AF889" t="s">
        <v>230</v>
      </c>
      <c r="AG889" s="1">
        <v>2570100</v>
      </c>
      <c r="AH889">
        <v>150.4</v>
      </c>
      <c r="AI889" s="1">
        <v>225200</v>
      </c>
      <c r="AJ889">
        <v>150.30000000000001</v>
      </c>
      <c r="AK889" s="1">
        <v>1651300</v>
      </c>
      <c r="AL889" s="2">
        <v>0.625</v>
      </c>
      <c r="AN889" t="s">
        <v>298</v>
      </c>
      <c r="AO889" t="s">
        <v>351</v>
      </c>
      <c r="AQ889" t="str">
        <f t="shared" si="13"/>
        <v/>
      </c>
    </row>
    <row r="890" spans="1:43">
      <c r="A890" s="8">
        <v>46184</v>
      </c>
      <c r="B890">
        <v>3822.68</v>
      </c>
      <c r="C890">
        <v>-0.65</v>
      </c>
      <c r="D890">
        <v>64090</v>
      </c>
      <c r="E890">
        <v>-0.39</v>
      </c>
      <c r="F890" s="7">
        <v>9449</v>
      </c>
      <c r="G890" t="s">
        <v>112</v>
      </c>
      <c r="H890">
        <v>0</v>
      </c>
      <c r="I890" t="s">
        <v>288</v>
      </c>
      <c r="J890" t="s">
        <v>289</v>
      </c>
      <c r="K890" t="s">
        <v>295</v>
      </c>
      <c r="L890" s="36">
        <v>3146</v>
      </c>
      <c r="M890">
        <v>-25</v>
      </c>
      <c r="N890" s="66">
        <v>-7.9000000000000008E-3</v>
      </c>
      <c r="O890" s="36">
        <v>3171</v>
      </c>
      <c r="P890" s="66">
        <v>-7.7999999999999996E-3</v>
      </c>
      <c r="Q890" s="36">
        <v>3161</v>
      </c>
      <c r="R890" s="36">
        <v>3180</v>
      </c>
      <c r="S890" s="36">
        <v>3105</v>
      </c>
      <c r="T890" s="66">
        <v>-4.7000000000000002E-3</v>
      </c>
      <c r="U890" s="66">
        <v>-5.5999999999999999E-3</v>
      </c>
      <c r="V890" s="66">
        <v>-1.06E-2</v>
      </c>
      <c r="W890" s="66">
        <v>1.32E-2</v>
      </c>
      <c r="X890" s="1">
        <v>155900</v>
      </c>
      <c r="Y890" s="1">
        <v>491298</v>
      </c>
      <c r="Z890" s="1">
        <v>337720</v>
      </c>
      <c r="AA890" t="s">
        <v>505</v>
      </c>
      <c r="AB890" t="s">
        <v>506</v>
      </c>
      <c r="AC890">
        <v>13.45</v>
      </c>
      <c r="AD890">
        <v>2.83</v>
      </c>
      <c r="AE890">
        <v>2.48</v>
      </c>
      <c r="AF890" t="s">
        <v>230</v>
      </c>
      <c r="AG890">
        <v>200</v>
      </c>
      <c r="AH890" s="36">
        <v>3148</v>
      </c>
      <c r="AI890">
        <v>200</v>
      </c>
      <c r="AJ890" s="36">
        <v>3146</v>
      </c>
      <c r="AK890">
        <v>100</v>
      </c>
      <c r="AL890" s="2">
        <v>0.625</v>
      </c>
      <c r="AM890" s="3">
        <v>46157</v>
      </c>
      <c r="AN890" t="s">
        <v>293</v>
      </c>
      <c r="AO890" t="s">
        <v>351</v>
      </c>
      <c r="AQ890" t="str">
        <f t="shared" si="13"/>
        <v/>
      </c>
    </row>
    <row r="891" spans="1:43">
      <c r="A891" s="8">
        <v>46184</v>
      </c>
      <c r="B891">
        <v>3822.68</v>
      </c>
      <c r="C891">
        <v>-0.65</v>
      </c>
      <c r="D891">
        <v>64090</v>
      </c>
      <c r="E891">
        <v>-0.39</v>
      </c>
      <c r="F891" s="7">
        <v>9501</v>
      </c>
      <c r="G891" t="s">
        <v>113</v>
      </c>
      <c r="H891">
        <v>0</v>
      </c>
      <c r="I891" t="s">
        <v>288</v>
      </c>
      <c r="J891" t="s">
        <v>289</v>
      </c>
      <c r="K891" t="s">
        <v>290</v>
      </c>
      <c r="L891">
        <v>492.9</v>
      </c>
      <c r="M891">
        <v>-19.3</v>
      </c>
      <c r="N891" s="66">
        <v>-3.7699999999999997E-2</v>
      </c>
      <c r="O891">
        <v>512.20000000000005</v>
      </c>
      <c r="P891" s="66">
        <v>-3.7600000000000001E-2</v>
      </c>
      <c r="Q891">
        <v>507.8</v>
      </c>
      <c r="R891">
        <v>509.3</v>
      </c>
      <c r="S891">
        <v>489.4</v>
      </c>
      <c r="T891" s="66">
        <v>-2.93E-2</v>
      </c>
      <c r="U891" s="66">
        <v>8.0000000000000004E-4</v>
      </c>
      <c r="V891" s="66">
        <v>-3.2199999999999999E-2</v>
      </c>
      <c r="W891" s="66">
        <v>7.1000000000000004E-3</v>
      </c>
      <c r="X891" s="1">
        <v>34927600</v>
      </c>
      <c r="Y891" s="1">
        <v>17357553</v>
      </c>
      <c r="Z891" s="1">
        <v>792098</v>
      </c>
      <c r="AA891" t="s">
        <v>507</v>
      </c>
      <c r="AB891" t="s">
        <v>628</v>
      </c>
      <c r="AC891">
        <v>3.15</v>
      </c>
      <c r="AD891">
        <v>0.33</v>
      </c>
      <c r="AE891">
        <v>0</v>
      </c>
      <c r="AF891" t="s">
        <v>230</v>
      </c>
      <c r="AG891" s="1">
        <v>949600</v>
      </c>
      <c r="AH891">
        <v>492.9</v>
      </c>
      <c r="AI891" s="1">
        <v>2600</v>
      </c>
      <c r="AJ891">
        <v>492.8</v>
      </c>
      <c r="AK891" s="1">
        <v>3800</v>
      </c>
      <c r="AL891" s="2">
        <v>0.625</v>
      </c>
      <c r="AN891" t="s">
        <v>298</v>
      </c>
      <c r="AO891" t="s">
        <v>509</v>
      </c>
      <c r="AQ891" t="str">
        <f t="shared" si="13"/>
        <v/>
      </c>
    </row>
    <row r="892" spans="1:43">
      <c r="A892" s="8">
        <v>46184</v>
      </c>
      <c r="B892">
        <v>3822.68</v>
      </c>
      <c r="C892">
        <v>-0.65</v>
      </c>
      <c r="D892">
        <v>64090</v>
      </c>
      <c r="E892">
        <v>-0.39</v>
      </c>
      <c r="F892" s="7">
        <v>9531</v>
      </c>
      <c r="G892" t="s">
        <v>114</v>
      </c>
      <c r="H892">
        <v>0</v>
      </c>
      <c r="I892" t="s">
        <v>288</v>
      </c>
      <c r="J892" t="s">
        <v>289</v>
      </c>
      <c r="K892" t="s">
        <v>295</v>
      </c>
      <c r="L892" s="36">
        <v>6383</v>
      </c>
      <c r="M892">
        <v>78</v>
      </c>
      <c r="N892" s="66">
        <v>1.24E-2</v>
      </c>
      <c r="O892" s="36">
        <v>6305</v>
      </c>
      <c r="P892" s="66">
        <v>1.23E-2</v>
      </c>
      <c r="Q892" s="36">
        <v>6340</v>
      </c>
      <c r="R892" s="36">
        <v>6389</v>
      </c>
      <c r="S892" s="36">
        <v>6286</v>
      </c>
      <c r="T892" s="66">
        <v>6.7000000000000002E-3</v>
      </c>
      <c r="U892" s="66">
        <v>3.3E-3</v>
      </c>
      <c r="V892" s="66">
        <v>-8.9999999999999998E-4</v>
      </c>
      <c r="W892" s="66">
        <v>1.54E-2</v>
      </c>
      <c r="X892" s="1">
        <v>809800</v>
      </c>
      <c r="Y892" s="1">
        <v>5134440</v>
      </c>
      <c r="Z892" s="1">
        <v>2138044</v>
      </c>
      <c r="AA892" t="s">
        <v>510</v>
      </c>
      <c r="AB892" t="s">
        <v>600</v>
      </c>
      <c r="AC892">
        <v>15.46</v>
      </c>
      <c r="AD892">
        <v>1.23</v>
      </c>
      <c r="AE892">
        <v>1.88</v>
      </c>
      <c r="AF892" t="s">
        <v>230</v>
      </c>
      <c r="AG892" s="1">
        <v>24100</v>
      </c>
      <c r="AH892" s="36">
        <v>6384</v>
      </c>
      <c r="AI892">
        <v>400</v>
      </c>
      <c r="AJ892" s="36">
        <v>6382</v>
      </c>
      <c r="AK892">
        <v>600</v>
      </c>
      <c r="AL892" s="2">
        <v>0.625</v>
      </c>
      <c r="AN892" t="s">
        <v>298</v>
      </c>
      <c r="AO892" t="s">
        <v>509</v>
      </c>
      <c r="AQ892" t="str">
        <f t="shared" si="13"/>
        <v/>
      </c>
    </row>
    <row r="893" spans="1:43">
      <c r="A893" s="8">
        <v>46184</v>
      </c>
      <c r="B893">
        <v>3822.68</v>
      </c>
      <c r="C893">
        <v>-0.65</v>
      </c>
      <c r="D893">
        <v>64090</v>
      </c>
      <c r="E893">
        <v>-0.39</v>
      </c>
      <c r="F893" s="7">
        <v>9882</v>
      </c>
      <c r="G893" t="s">
        <v>115</v>
      </c>
      <c r="H893">
        <v>0</v>
      </c>
      <c r="I893" t="s">
        <v>288</v>
      </c>
      <c r="J893" t="s">
        <v>289</v>
      </c>
      <c r="K893" t="s">
        <v>295</v>
      </c>
      <c r="L893" s="36">
        <v>1725</v>
      </c>
      <c r="M893">
        <v>16</v>
      </c>
      <c r="N893" s="66">
        <v>9.4000000000000004E-3</v>
      </c>
      <c r="O893" s="36">
        <v>1709</v>
      </c>
      <c r="P893" s="66">
        <v>9.2999999999999992E-3</v>
      </c>
      <c r="Q893" s="36">
        <v>1719</v>
      </c>
      <c r="R893" s="36">
        <v>1726</v>
      </c>
      <c r="S893" s="36">
        <v>1698</v>
      </c>
      <c r="T893" s="66">
        <v>3.3999999999999998E-3</v>
      </c>
      <c r="U893" s="66">
        <v>5.7999999999999996E-3</v>
      </c>
      <c r="V893" s="66">
        <v>-5.0000000000000001E-4</v>
      </c>
      <c r="W893" s="66">
        <v>1.5900000000000001E-2</v>
      </c>
      <c r="X893" s="1">
        <v>107900</v>
      </c>
      <c r="Y893" s="1">
        <v>184433</v>
      </c>
      <c r="Z893" s="1">
        <v>148386</v>
      </c>
      <c r="AA893" t="s">
        <v>512</v>
      </c>
      <c r="AB893" t="s">
        <v>513</v>
      </c>
      <c r="AC893">
        <v>11.24</v>
      </c>
      <c r="AD893">
        <v>1.19</v>
      </c>
      <c r="AE893">
        <v>3.94</v>
      </c>
      <c r="AF893" t="s">
        <v>230</v>
      </c>
      <c r="AG893" s="1">
        <v>37500</v>
      </c>
      <c r="AH893" s="36">
        <v>1725</v>
      </c>
      <c r="AI893">
        <v>100</v>
      </c>
      <c r="AJ893" s="36">
        <v>1724</v>
      </c>
      <c r="AK893" s="1">
        <v>1400</v>
      </c>
      <c r="AL893" s="2">
        <v>0.62430555555555556</v>
      </c>
      <c r="AN893" t="s">
        <v>298</v>
      </c>
      <c r="AO893" t="s">
        <v>322</v>
      </c>
      <c r="AQ893" t="str">
        <f t="shared" si="13"/>
        <v/>
      </c>
    </row>
    <row r="894" spans="1:43">
      <c r="F894" s="7">
        <v>6502</v>
      </c>
      <c r="I894" t="s">
        <v>514</v>
      </c>
      <c r="P894" t="s">
        <v>230</v>
      </c>
      <c r="T894" t="s">
        <v>230</v>
      </c>
      <c r="U894" t="s">
        <v>230</v>
      </c>
      <c r="V894" t="s">
        <v>230</v>
      </c>
      <c r="W894" t="s">
        <v>230</v>
      </c>
      <c r="AF894" t="s">
        <v>230</v>
      </c>
      <c r="AG894" t="s">
        <v>230</v>
      </c>
      <c r="AO894" t="s">
        <v>515</v>
      </c>
      <c r="AQ894" t="str">
        <f t="shared" si="13"/>
        <v/>
      </c>
    </row>
    <row r="895" spans="1:43">
      <c r="F895" s="7">
        <v>5759</v>
      </c>
      <c r="I895" t="s">
        <v>514</v>
      </c>
      <c r="P895" t="s">
        <v>230</v>
      </c>
      <c r="T895" t="s">
        <v>230</v>
      </c>
      <c r="U895" t="s">
        <v>230</v>
      </c>
      <c r="V895" t="s">
        <v>230</v>
      </c>
      <c r="W895" t="s">
        <v>230</v>
      </c>
      <c r="AF895" t="s">
        <v>230</v>
      </c>
      <c r="AG895" t="s">
        <v>230</v>
      </c>
      <c r="AO895" t="s">
        <v>515</v>
      </c>
      <c r="AQ895" t="str">
        <f t="shared" si="13"/>
        <v/>
      </c>
    </row>
    <row r="896" spans="1:43">
      <c r="AQ896" t="str">
        <f t="shared" si="13"/>
        <v/>
      </c>
    </row>
    <row r="897" spans="1:43">
      <c r="AQ897" t="str">
        <f t="shared" si="13"/>
        <v/>
      </c>
    </row>
    <row r="898" spans="1:43">
      <c r="AQ898" t="str">
        <f t="shared" si="13"/>
        <v/>
      </c>
    </row>
    <row r="899" spans="1:43">
      <c r="B899">
        <v>4044.96</v>
      </c>
      <c r="C899">
        <v>-0.56999999999999995</v>
      </c>
      <c r="D899" s="1"/>
      <c r="E899" s="6"/>
      <c r="F899" s="69"/>
      <c r="AQ899" t="str">
        <f t="shared" ref="AQ899:AQ962" si="14">IF(AP899="","",ROUND((L899-AP899)/AP899,4))</f>
        <v/>
      </c>
    </row>
    <row r="900" spans="1:43">
      <c r="A900" s="8" t="s">
        <v>0</v>
      </c>
      <c r="B900" t="s">
        <v>116</v>
      </c>
      <c r="C900" t="s">
        <v>1</v>
      </c>
      <c r="D900" t="s">
        <v>2</v>
      </c>
      <c r="E900" t="s">
        <v>3</v>
      </c>
      <c r="F900" s="7" t="s">
        <v>4</v>
      </c>
      <c r="G900" t="s">
        <v>5</v>
      </c>
      <c r="H900" t="s">
        <v>268</v>
      </c>
      <c r="I900" t="s">
        <v>269</v>
      </c>
      <c r="J900" t="s">
        <v>270</v>
      </c>
      <c r="K900" t="s">
        <v>271</v>
      </c>
      <c r="L900" t="s">
        <v>6</v>
      </c>
      <c r="M900" t="s">
        <v>7</v>
      </c>
      <c r="N900" t="s">
        <v>8</v>
      </c>
      <c r="O900" t="s">
        <v>9</v>
      </c>
      <c r="P900" t="s">
        <v>272</v>
      </c>
      <c r="Q900" t="s">
        <v>10</v>
      </c>
      <c r="R900" t="s">
        <v>11</v>
      </c>
      <c r="S900" t="s">
        <v>12</v>
      </c>
      <c r="T900" t="s">
        <v>273</v>
      </c>
      <c r="U900" t="s">
        <v>274</v>
      </c>
      <c r="V900" t="s">
        <v>275</v>
      </c>
      <c r="W900" t="s">
        <v>276</v>
      </c>
      <c r="X900" t="s">
        <v>13</v>
      </c>
      <c r="Y900" t="s">
        <v>277</v>
      </c>
      <c r="Z900" t="s">
        <v>278</v>
      </c>
      <c r="AA900" t="s">
        <v>14</v>
      </c>
      <c r="AB900" t="s">
        <v>15</v>
      </c>
      <c r="AC900" t="s">
        <v>279</v>
      </c>
      <c r="AD900" t="s">
        <v>280</v>
      </c>
      <c r="AE900" t="s">
        <v>281</v>
      </c>
      <c r="AF900" t="s">
        <v>282</v>
      </c>
      <c r="AG900" t="s">
        <v>283</v>
      </c>
      <c r="AH900" t="s">
        <v>284</v>
      </c>
      <c r="AI900" t="s">
        <v>16</v>
      </c>
      <c r="AJ900" t="s">
        <v>17</v>
      </c>
      <c r="AK900" t="s">
        <v>18</v>
      </c>
      <c r="AL900" t="s">
        <v>19</v>
      </c>
      <c r="AM900" t="s">
        <v>20</v>
      </c>
      <c r="AN900" t="s">
        <v>285</v>
      </c>
      <c r="AO900" t="s">
        <v>286</v>
      </c>
      <c r="AQ900" t="str">
        <f t="shared" si="14"/>
        <v/>
      </c>
    </row>
    <row r="901" spans="1:43">
      <c r="A901" s="8">
        <v>46185</v>
      </c>
      <c r="B901">
        <v>3882.66</v>
      </c>
      <c r="C901">
        <v>1.37</v>
      </c>
      <c r="E901"/>
      <c r="F901" s="7">
        <v>1605</v>
      </c>
      <c r="G901" t="s">
        <v>21</v>
      </c>
      <c r="H901">
        <v>0</v>
      </c>
      <c r="I901" t="s">
        <v>288</v>
      </c>
      <c r="J901" t="s">
        <v>289</v>
      </c>
      <c r="K901" t="s">
        <v>290</v>
      </c>
      <c r="L901" s="36">
        <v>3561</v>
      </c>
      <c r="M901">
        <v>-46</v>
      </c>
      <c r="N901" s="66">
        <v>-1.2800000000000001E-2</v>
      </c>
      <c r="O901" s="36">
        <v>3607</v>
      </c>
      <c r="P901" s="66">
        <v>-1.2699999999999999E-2</v>
      </c>
      <c r="Q901" s="36">
        <v>3554</v>
      </c>
      <c r="R901" s="36">
        <v>3588</v>
      </c>
      <c r="S901" s="36">
        <v>3518</v>
      </c>
      <c r="T901" s="66">
        <v>1.9E-3</v>
      </c>
      <c r="U901" s="66">
        <v>-1.1000000000000001E-3</v>
      </c>
      <c r="V901" s="66">
        <v>-7.4999999999999997E-3</v>
      </c>
      <c r="W901" s="66">
        <v>1.2200000000000001E-2</v>
      </c>
      <c r="X901" s="1">
        <v>4250000</v>
      </c>
      <c r="Y901" s="1">
        <v>15113533</v>
      </c>
      <c r="Z901" s="1">
        <v>4483783</v>
      </c>
      <c r="AA901" t="s">
        <v>291</v>
      </c>
      <c r="AB901" t="s">
        <v>292</v>
      </c>
      <c r="AC901">
        <v>9.19</v>
      </c>
      <c r="AD901">
        <v>0.87</v>
      </c>
      <c r="AE901">
        <v>3.03</v>
      </c>
      <c r="AF901" t="s">
        <v>230</v>
      </c>
      <c r="AG901" s="1">
        <v>55600</v>
      </c>
      <c r="AH901" s="36">
        <v>3561</v>
      </c>
      <c r="AI901" s="1">
        <v>2700</v>
      </c>
      <c r="AJ901" s="36">
        <v>3560</v>
      </c>
      <c r="AK901" s="1">
        <v>1900</v>
      </c>
      <c r="AL901" s="2">
        <v>0.625</v>
      </c>
      <c r="AM901" s="3">
        <v>46155</v>
      </c>
      <c r="AN901" t="s">
        <v>293</v>
      </c>
      <c r="AO901" t="s">
        <v>294</v>
      </c>
      <c r="AQ901" t="str">
        <f t="shared" si="14"/>
        <v/>
      </c>
    </row>
    <row r="902" spans="1:43">
      <c r="A902" s="8">
        <v>46185</v>
      </c>
      <c r="B902">
        <v>3882.66</v>
      </c>
      <c r="C902">
        <v>1.37</v>
      </c>
      <c r="E902"/>
      <c r="F902" s="7">
        <v>1833</v>
      </c>
      <c r="G902" t="s">
        <v>24</v>
      </c>
      <c r="H902">
        <v>0</v>
      </c>
      <c r="I902" t="s">
        <v>288</v>
      </c>
      <c r="J902" t="s">
        <v>289</v>
      </c>
      <c r="K902" t="s">
        <v>290</v>
      </c>
      <c r="L902" s="36">
        <v>5660</v>
      </c>
      <c r="M902">
        <v>110</v>
      </c>
      <c r="N902" s="66">
        <v>1.9800000000000002E-2</v>
      </c>
      <c r="O902" s="36">
        <v>5550</v>
      </c>
      <c r="P902" s="66">
        <v>1.9800000000000002E-2</v>
      </c>
      <c r="Q902" s="36">
        <v>5610</v>
      </c>
      <c r="R902" s="36">
        <v>5700</v>
      </c>
      <c r="S902" s="36">
        <v>5600</v>
      </c>
      <c r="T902" s="66">
        <v>8.8999999999999999E-3</v>
      </c>
      <c r="U902" s="66">
        <v>1.6999999999999999E-3</v>
      </c>
      <c r="V902" s="66">
        <v>-7.0000000000000001E-3</v>
      </c>
      <c r="W902" s="66">
        <v>1.0699999999999999E-2</v>
      </c>
      <c r="X902" s="1">
        <v>100500</v>
      </c>
      <c r="Y902" s="1">
        <v>566831</v>
      </c>
      <c r="Z902" s="1">
        <v>218845</v>
      </c>
      <c r="AA902" t="s">
        <v>296</v>
      </c>
      <c r="AB902" t="s">
        <v>572</v>
      </c>
      <c r="AC902">
        <v>13.18</v>
      </c>
      <c r="AD902">
        <v>1.03</v>
      </c>
      <c r="AE902">
        <v>5.3</v>
      </c>
      <c r="AF902" t="s">
        <v>230</v>
      </c>
      <c r="AG902" s="1">
        <v>13200</v>
      </c>
      <c r="AH902" s="36">
        <v>5660</v>
      </c>
      <c r="AI902" s="1">
        <v>1200</v>
      </c>
      <c r="AJ902" s="36">
        <v>5650</v>
      </c>
      <c r="AK902" s="1">
        <v>1100</v>
      </c>
      <c r="AL902" s="2">
        <v>0.62222222222222223</v>
      </c>
      <c r="AM902" s="3">
        <v>46157</v>
      </c>
      <c r="AN902" t="s">
        <v>298</v>
      </c>
      <c r="AO902" t="s">
        <v>299</v>
      </c>
      <c r="AQ902" t="str">
        <f t="shared" si="14"/>
        <v/>
      </c>
    </row>
    <row r="903" spans="1:43">
      <c r="A903" s="8">
        <v>46185</v>
      </c>
      <c r="B903">
        <v>3882.66</v>
      </c>
      <c r="C903">
        <v>1.37</v>
      </c>
      <c r="E903"/>
      <c r="F903" s="7">
        <v>1911</v>
      </c>
      <c r="G903" t="s">
        <v>25</v>
      </c>
      <c r="H903">
        <v>0</v>
      </c>
      <c r="I903" t="s">
        <v>288</v>
      </c>
      <c r="J903" t="s">
        <v>289</v>
      </c>
      <c r="K903" t="s">
        <v>290</v>
      </c>
      <c r="L903" s="36">
        <v>1340</v>
      </c>
      <c r="M903">
        <v>36.5</v>
      </c>
      <c r="N903" s="66">
        <v>2.8000000000000001E-2</v>
      </c>
      <c r="O903" s="36">
        <v>1303.5</v>
      </c>
      <c r="P903" s="66">
        <v>2.8000000000000001E-2</v>
      </c>
      <c r="Q903" s="36">
        <v>1332.5</v>
      </c>
      <c r="R903" s="36">
        <v>1340.5</v>
      </c>
      <c r="S903" s="36">
        <v>1311.5</v>
      </c>
      <c r="T903" s="66">
        <v>5.5999999999999999E-3</v>
      </c>
      <c r="U903" s="66">
        <v>9.4000000000000004E-3</v>
      </c>
      <c r="V903" s="66">
        <v>-2.9999999999999997E-4</v>
      </c>
      <c r="W903" s="66">
        <v>2.1700000000000001E-2</v>
      </c>
      <c r="X903" s="1">
        <v>2642500</v>
      </c>
      <c r="Y903" s="1">
        <v>3518168</v>
      </c>
      <c r="Z903" s="1">
        <v>828878</v>
      </c>
      <c r="AA903" t="s">
        <v>300</v>
      </c>
      <c r="AB903" t="s">
        <v>301</v>
      </c>
      <c r="AC903">
        <v>8.5399999999999991</v>
      </c>
      <c r="AD903">
        <v>0.81</v>
      </c>
      <c r="AE903">
        <v>3.73</v>
      </c>
      <c r="AF903" t="s">
        <v>230</v>
      </c>
      <c r="AG903" s="1">
        <v>306000</v>
      </c>
      <c r="AH903" s="36">
        <v>1340.5</v>
      </c>
      <c r="AI903" s="1">
        <v>2300</v>
      </c>
      <c r="AJ903" s="36">
        <v>1340</v>
      </c>
      <c r="AK903">
        <v>600</v>
      </c>
      <c r="AL903" s="2">
        <v>0.625</v>
      </c>
      <c r="AN903" t="s">
        <v>293</v>
      </c>
      <c r="AO903" t="s">
        <v>299</v>
      </c>
      <c r="AQ903" t="str">
        <f t="shared" si="14"/>
        <v/>
      </c>
    </row>
    <row r="904" spans="1:43">
      <c r="A904" s="8">
        <v>46185</v>
      </c>
      <c r="B904">
        <v>3882.66</v>
      </c>
      <c r="C904">
        <v>1.37</v>
      </c>
      <c r="E904"/>
      <c r="F904" s="7">
        <v>1925</v>
      </c>
      <c r="G904" t="s">
        <v>26</v>
      </c>
      <c r="H904">
        <v>0</v>
      </c>
      <c r="I904" t="s">
        <v>288</v>
      </c>
      <c r="J904" t="s">
        <v>289</v>
      </c>
      <c r="K904" t="s">
        <v>290</v>
      </c>
      <c r="L904" s="36">
        <v>4318</v>
      </c>
      <c r="M904">
        <v>35</v>
      </c>
      <c r="N904" s="66">
        <v>8.2000000000000007E-3</v>
      </c>
      <c r="O904" s="36">
        <v>4283</v>
      </c>
      <c r="P904" s="66">
        <v>8.0999999999999996E-3</v>
      </c>
      <c r="Q904" s="36">
        <v>4324</v>
      </c>
      <c r="R904" s="36">
        <v>4345</v>
      </c>
      <c r="S904" s="36">
        <v>4285</v>
      </c>
      <c r="T904" s="66">
        <v>-1.2999999999999999E-3</v>
      </c>
      <c r="U904" s="66">
        <v>6.8999999999999999E-3</v>
      </c>
      <c r="V904" s="66">
        <v>-6.1999999999999998E-3</v>
      </c>
      <c r="W904" s="66">
        <v>7.7000000000000002E-3</v>
      </c>
      <c r="X904" s="1">
        <v>1801000</v>
      </c>
      <c r="Y904" s="1">
        <v>7765687</v>
      </c>
      <c r="Z904" s="1">
        <v>2848309</v>
      </c>
      <c r="AA904" t="s">
        <v>302</v>
      </c>
      <c r="AB904" t="s">
        <v>573</v>
      </c>
      <c r="AC904">
        <v>11.77</v>
      </c>
      <c r="AD904">
        <v>0.92</v>
      </c>
      <c r="AE904">
        <v>4.08</v>
      </c>
      <c r="AF904" t="s">
        <v>230</v>
      </c>
      <c r="AG904" s="1">
        <v>63400</v>
      </c>
      <c r="AH904" s="36">
        <v>4318</v>
      </c>
      <c r="AI904">
        <v>500</v>
      </c>
      <c r="AJ904" s="36">
        <v>4317</v>
      </c>
      <c r="AK904">
        <v>500</v>
      </c>
      <c r="AL904" s="2">
        <v>0.625</v>
      </c>
      <c r="AM904" s="3">
        <v>46155</v>
      </c>
      <c r="AN904" t="s">
        <v>298</v>
      </c>
      <c r="AO904" t="s">
        <v>299</v>
      </c>
      <c r="AQ904" t="str">
        <f t="shared" si="14"/>
        <v/>
      </c>
    </row>
    <row r="905" spans="1:43">
      <c r="A905" s="8">
        <v>46185</v>
      </c>
      <c r="B905">
        <v>3882.66</v>
      </c>
      <c r="C905">
        <v>1.37</v>
      </c>
      <c r="E905"/>
      <c r="F905" s="7">
        <v>1928</v>
      </c>
      <c r="G905" t="s">
        <v>27</v>
      </c>
      <c r="H905">
        <v>0</v>
      </c>
      <c r="I905" t="s">
        <v>288</v>
      </c>
      <c r="J905" t="s">
        <v>289</v>
      </c>
      <c r="K905" t="s">
        <v>290</v>
      </c>
      <c r="L905" s="36">
        <v>3296</v>
      </c>
      <c r="M905">
        <v>39</v>
      </c>
      <c r="N905" s="66">
        <v>1.2E-2</v>
      </c>
      <c r="O905" s="36">
        <v>3257</v>
      </c>
      <c r="P905" s="66">
        <v>1.1900000000000001E-2</v>
      </c>
      <c r="Q905" s="36">
        <v>3258</v>
      </c>
      <c r="R905" s="36">
        <v>3315</v>
      </c>
      <c r="S905" s="36">
        <v>3250</v>
      </c>
      <c r="T905" s="66">
        <v>1.1599999999999999E-2</v>
      </c>
      <c r="U905" s="66">
        <v>3.0000000000000001E-3</v>
      </c>
      <c r="V905" s="66">
        <v>-5.7000000000000002E-3</v>
      </c>
      <c r="W905" s="66">
        <v>1.41E-2</v>
      </c>
      <c r="X905" s="1">
        <v>2426100</v>
      </c>
      <c r="Y905" s="1">
        <v>7947778</v>
      </c>
      <c r="Z905" s="1">
        <v>2147626</v>
      </c>
      <c r="AA905" t="s">
        <v>304</v>
      </c>
      <c r="AB905" t="s">
        <v>574</v>
      </c>
      <c r="AC905">
        <v>9.8000000000000007</v>
      </c>
      <c r="AD905">
        <v>0.99</v>
      </c>
      <c r="AE905">
        <v>4.4000000000000004</v>
      </c>
      <c r="AF905" t="s">
        <v>230</v>
      </c>
      <c r="AG905" s="1">
        <v>225600</v>
      </c>
      <c r="AH905" s="36">
        <v>3296</v>
      </c>
      <c r="AI905">
        <v>100</v>
      </c>
      <c r="AJ905" s="36">
        <v>3295</v>
      </c>
      <c r="AK905" s="1">
        <v>2200</v>
      </c>
      <c r="AL905" s="2">
        <v>0.625</v>
      </c>
      <c r="AM905" s="3">
        <v>46177</v>
      </c>
      <c r="AN905" t="s">
        <v>306</v>
      </c>
      <c r="AO905" t="s">
        <v>299</v>
      </c>
      <c r="AQ905" t="str">
        <f t="shared" si="14"/>
        <v/>
      </c>
    </row>
    <row r="906" spans="1:43">
      <c r="A906" s="8">
        <v>46185</v>
      </c>
      <c r="B906">
        <v>3882.66</v>
      </c>
      <c r="C906">
        <v>1.37</v>
      </c>
      <c r="E906"/>
      <c r="F906" s="7">
        <v>1929</v>
      </c>
      <c r="G906" t="s">
        <v>28</v>
      </c>
      <c r="H906">
        <v>0</v>
      </c>
      <c r="I906" t="s">
        <v>288</v>
      </c>
      <c r="J906" t="s">
        <v>289</v>
      </c>
      <c r="K906" t="s">
        <v>295</v>
      </c>
      <c r="L906" s="36">
        <v>1095</v>
      </c>
      <c r="M906">
        <v>1</v>
      </c>
      <c r="N906" s="66">
        <v>8.9999999999999998E-4</v>
      </c>
      <c r="O906" s="36">
        <v>1094</v>
      </c>
      <c r="P906" s="66">
        <v>8.9999999999999998E-4</v>
      </c>
      <c r="Q906" s="36">
        <v>1098</v>
      </c>
      <c r="R906" s="36">
        <v>1105</v>
      </c>
      <c r="S906" s="36">
        <v>1094</v>
      </c>
      <c r="T906" s="66">
        <v>-2.7000000000000001E-3</v>
      </c>
      <c r="U906" s="66">
        <v>0</v>
      </c>
      <c r="V906" s="66">
        <v>-8.9999999999999993E-3</v>
      </c>
      <c r="W906" s="66">
        <v>8.9999999999999998E-4</v>
      </c>
      <c r="X906" s="1">
        <v>79500</v>
      </c>
      <c r="Y906" s="1">
        <v>87267</v>
      </c>
      <c r="Z906" s="1">
        <v>45743</v>
      </c>
      <c r="AA906" t="s">
        <v>307</v>
      </c>
      <c r="AB906" t="s">
        <v>575</v>
      </c>
      <c r="AC906">
        <v>12.35</v>
      </c>
      <c r="AD906">
        <v>1.21</v>
      </c>
      <c r="AE906">
        <v>4.57</v>
      </c>
      <c r="AF906" t="s">
        <v>230</v>
      </c>
      <c r="AG906" s="1">
        <v>14500</v>
      </c>
      <c r="AH906" s="36">
        <v>1096</v>
      </c>
      <c r="AI906" s="1">
        <v>1200</v>
      </c>
      <c r="AJ906" s="36">
        <v>1094</v>
      </c>
      <c r="AK906">
        <v>900</v>
      </c>
      <c r="AL906" s="2">
        <v>0.62430555555555556</v>
      </c>
      <c r="AN906" t="s">
        <v>298</v>
      </c>
      <c r="AO906" t="s">
        <v>299</v>
      </c>
      <c r="AQ906" t="str">
        <f t="shared" si="14"/>
        <v/>
      </c>
    </row>
    <row r="907" spans="1:43">
      <c r="A907" s="8">
        <v>46185</v>
      </c>
      <c r="B907">
        <v>3882.66</v>
      </c>
      <c r="C907">
        <v>1.37</v>
      </c>
      <c r="E907"/>
      <c r="F907" s="7">
        <v>1963</v>
      </c>
      <c r="G907" t="s">
        <v>29</v>
      </c>
      <c r="H907">
        <v>0</v>
      </c>
      <c r="I907" t="s">
        <v>288</v>
      </c>
      <c r="J907" t="s">
        <v>289</v>
      </c>
      <c r="K907" t="s">
        <v>290</v>
      </c>
      <c r="L907" s="36">
        <v>2549.5</v>
      </c>
      <c r="M907">
        <v>74</v>
      </c>
      <c r="N907" s="66">
        <v>2.9899999999999999E-2</v>
      </c>
      <c r="O907" s="36">
        <v>2475.5</v>
      </c>
      <c r="P907" s="66">
        <v>2.98E-2</v>
      </c>
      <c r="Q907" s="36">
        <v>2555.5</v>
      </c>
      <c r="R907" s="36">
        <v>2584</v>
      </c>
      <c r="S907" s="36">
        <v>2512</v>
      </c>
      <c r="T907" s="66">
        <v>-2.3E-3</v>
      </c>
      <c r="U907" s="66">
        <v>9.4999999999999998E-3</v>
      </c>
      <c r="V907" s="66">
        <v>-1.3299999999999999E-2</v>
      </c>
      <c r="W907" s="66">
        <v>1.49E-2</v>
      </c>
      <c r="X907" s="1">
        <v>1140700</v>
      </c>
      <c r="Y907" s="1">
        <v>2906639</v>
      </c>
      <c r="Z907" s="1">
        <v>622825</v>
      </c>
      <c r="AA907" t="s">
        <v>309</v>
      </c>
      <c r="AB907" t="s">
        <v>310</v>
      </c>
      <c r="AC907">
        <v>13.4</v>
      </c>
      <c r="AD907">
        <v>1.43</v>
      </c>
      <c r="AE907">
        <v>2.04</v>
      </c>
      <c r="AF907" t="s">
        <v>230</v>
      </c>
      <c r="AG907" s="1">
        <v>33700</v>
      </c>
      <c r="AH907" s="36">
        <v>2550</v>
      </c>
      <c r="AI907">
        <v>600</v>
      </c>
      <c r="AJ907" s="36">
        <v>2548.5</v>
      </c>
      <c r="AK907">
        <v>400</v>
      </c>
      <c r="AL907" s="2">
        <v>0.625</v>
      </c>
      <c r="AM907" s="3">
        <v>46156</v>
      </c>
      <c r="AN907" t="s">
        <v>298</v>
      </c>
      <c r="AO907" t="s">
        <v>299</v>
      </c>
      <c r="AQ907" t="str">
        <f t="shared" si="14"/>
        <v/>
      </c>
    </row>
    <row r="908" spans="1:43">
      <c r="A908" s="8">
        <v>46185</v>
      </c>
      <c r="B908">
        <v>3882.66</v>
      </c>
      <c r="C908">
        <v>1.37</v>
      </c>
      <c r="E908"/>
      <c r="F908" s="7">
        <v>2124</v>
      </c>
      <c r="G908" t="s">
        <v>30</v>
      </c>
      <c r="H908">
        <v>0</v>
      </c>
      <c r="I908" t="s">
        <v>288</v>
      </c>
      <c r="J908" t="s">
        <v>289</v>
      </c>
      <c r="K908" t="s">
        <v>295</v>
      </c>
      <c r="L908">
        <v>858</v>
      </c>
      <c r="M908">
        <v>-4</v>
      </c>
      <c r="N908" s="66">
        <v>-4.5999999999999999E-3</v>
      </c>
      <c r="O908">
        <v>862</v>
      </c>
      <c r="P908" s="66">
        <v>-4.5999999999999999E-3</v>
      </c>
      <c r="Q908">
        <v>855</v>
      </c>
      <c r="R908">
        <v>862</v>
      </c>
      <c r="S908">
        <v>846</v>
      </c>
      <c r="T908" s="66">
        <v>3.5000000000000001E-3</v>
      </c>
      <c r="U908" s="66">
        <v>8.2000000000000007E-3</v>
      </c>
      <c r="V908" s="66">
        <v>-4.5999999999999999E-3</v>
      </c>
      <c r="W908" s="66">
        <v>1.41E-2</v>
      </c>
      <c r="X908" s="1">
        <v>491800</v>
      </c>
      <c r="Y908" s="1">
        <v>420739</v>
      </c>
      <c r="Z908" s="1">
        <v>142048</v>
      </c>
      <c r="AA908" t="s">
        <v>311</v>
      </c>
      <c r="AB908" t="s">
        <v>312</v>
      </c>
      <c r="AC908">
        <v>15.85</v>
      </c>
      <c r="AD908">
        <v>6.08</v>
      </c>
      <c r="AE908">
        <v>4.43</v>
      </c>
      <c r="AF908" t="s">
        <v>230</v>
      </c>
      <c r="AG908" s="1">
        <v>87900</v>
      </c>
      <c r="AH908">
        <v>858</v>
      </c>
      <c r="AI908" s="1">
        <v>1000</v>
      </c>
      <c r="AJ908">
        <v>857</v>
      </c>
      <c r="AK908" s="1">
        <v>3600</v>
      </c>
      <c r="AL908" s="2">
        <v>0.625</v>
      </c>
      <c r="AM908" s="3">
        <v>46155</v>
      </c>
      <c r="AN908" t="s">
        <v>293</v>
      </c>
      <c r="AO908" t="s">
        <v>313</v>
      </c>
      <c r="AQ908" t="str">
        <f t="shared" si="14"/>
        <v/>
      </c>
    </row>
    <row r="909" spans="1:43">
      <c r="A909" s="8">
        <v>46185</v>
      </c>
      <c r="B909">
        <v>3882.66</v>
      </c>
      <c r="C909">
        <v>1.37</v>
      </c>
      <c r="E909"/>
      <c r="F909" s="7">
        <v>2162</v>
      </c>
      <c r="G909" t="s">
        <v>31</v>
      </c>
      <c r="H909">
        <v>0</v>
      </c>
      <c r="I909" t="s">
        <v>314</v>
      </c>
      <c r="J909" t="s">
        <v>289</v>
      </c>
      <c r="K909" t="s">
        <v>295</v>
      </c>
      <c r="L909">
        <v>538</v>
      </c>
      <c r="M909">
        <v>0</v>
      </c>
      <c r="N909" s="66">
        <v>0</v>
      </c>
      <c r="O909">
        <v>538</v>
      </c>
      <c r="P909" s="66">
        <v>0</v>
      </c>
      <c r="Q909">
        <v>538</v>
      </c>
      <c r="R909">
        <v>539</v>
      </c>
      <c r="S909">
        <v>538</v>
      </c>
      <c r="T909" s="66">
        <v>0</v>
      </c>
      <c r="U909" s="66">
        <v>0</v>
      </c>
      <c r="V909" s="66">
        <v>-1.8E-3</v>
      </c>
      <c r="W909" s="66">
        <v>0</v>
      </c>
      <c r="X909" s="1">
        <v>124500</v>
      </c>
      <c r="Y909" s="1">
        <v>66989</v>
      </c>
      <c r="Z909" s="1">
        <v>11626</v>
      </c>
      <c r="AA909" t="s">
        <v>576</v>
      </c>
      <c r="AB909" t="s">
        <v>316</v>
      </c>
      <c r="AC909">
        <v>31.27</v>
      </c>
      <c r="AD909">
        <v>2.04</v>
      </c>
      <c r="AE909">
        <v>0</v>
      </c>
      <c r="AF909" t="s">
        <v>230</v>
      </c>
      <c r="AG909" s="1">
        <v>2000</v>
      </c>
      <c r="AH909">
        <v>539</v>
      </c>
      <c r="AI909" s="1">
        <v>1109600</v>
      </c>
      <c r="AJ909">
        <v>538</v>
      </c>
      <c r="AK909" s="1">
        <v>3747100</v>
      </c>
      <c r="AL909" s="2">
        <v>0.62361111111111112</v>
      </c>
      <c r="AM909" s="3">
        <v>46154</v>
      </c>
      <c r="AN909" t="s">
        <v>298</v>
      </c>
      <c r="AO909" t="s">
        <v>313</v>
      </c>
      <c r="AQ909" t="str">
        <f t="shared" si="14"/>
        <v/>
      </c>
    </row>
    <row r="910" spans="1:43">
      <c r="A910" s="8">
        <v>46185</v>
      </c>
      <c r="B910">
        <v>3882.66</v>
      </c>
      <c r="C910">
        <v>1.37</v>
      </c>
      <c r="E910"/>
      <c r="F910" s="7">
        <v>2229</v>
      </c>
      <c r="G910" t="s">
        <v>32</v>
      </c>
      <c r="H910">
        <v>0</v>
      </c>
      <c r="I910" t="s">
        <v>288</v>
      </c>
      <c r="J910" t="s">
        <v>289</v>
      </c>
      <c r="K910" t="s">
        <v>290</v>
      </c>
      <c r="L910" s="36">
        <v>2850.5</v>
      </c>
      <c r="M910">
        <v>-26.5</v>
      </c>
      <c r="N910" s="66">
        <v>-9.1999999999999998E-3</v>
      </c>
      <c r="O910" s="36">
        <v>2877</v>
      </c>
      <c r="P910" s="66">
        <v>-9.1999999999999998E-3</v>
      </c>
      <c r="Q910" s="36">
        <v>2854</v>
      </c>
      <c r="R910" s="36">
        <v>2876</v>
      </c>
      <c r="S910" s="36">
        <v>2840</v>
      </c>
      <c r="T910" s="66">
        <v>-1.1999999999999999E-3</v>
      </c>
      <c r="U910" s="66">
        <v>2.2000000000000001E-3</v>
      </c>
      <c r="V910" s="66">
        <v>-8.8000000000000005E-3</v>
      </c>
      <c r="W910" s="66">
        <v>3.5999999999999999E-3</v>
      </c>
      <c r="X910" s="1">
        <v>338300</v>
      </c>
      <c r="Y910" s="1">
        <v>964407</v>
      </c>
      <c r="Z910" s="1">
        <v>381766</v>
      </c>
      <c r="AA910" t="s">
        <v>317</v>
      </c>
      <c r="AB910" t="s">
        <v>611</v>
      </c>
      <c r="AC910">
        <v>19.91</v>
      </c>
      <c r="AD910">
        <v>1.64</v>
      </c>
      <c r="AE910">
        <v>2.42</v>
      </c>
      <c r="AF910" t="s">
        <v>230</v>
      </c>
      <c r="AG910" s="1">
        <v>15200</v>
      </c>
      <c r="AH910" s="36">
        <v>2851</v>
      </c>
      <c r="AI910">
        <v>500</v>
      </c>
      <c r="AJ910" s="36">
        <v>2849.5</v>
      </c>
      <c r="AK910">
        <v>700</v>
      </c>
      <c r="AL910" s="2">
        <v>0.625</v>
      </c>
      <c r="AM910" s="3">
        <v>46156</v>
      </c>
      <c r="AN910" t="s">
        <v>298</v>
      </c>
      <c r="AO910" t="s">
        <v>319</v>
      </c>
      <c r="AQ910" t="str">
        <f t="shared" si="14"/>
        <v/>
      </c>
    </row>
    <row r="911" spans="1:43">
      <c r="A911" s="8">
        <v>46185</v>
      </c>
      <c r="B911">
        <v>3882.66</v>
      </c>
      <c r="C911">
        <v>1.37</v>
      </c>
      <c r="E911"/>
      <c r="F911" s="7">
        <v>2768</v>
      </c>
      <c r="G911" t="s">
        <v>33</v>
      </c>
      <c r="H911">
        <v>0</v>
      </c>
      <c r="I911" t="s">
        <v>288</v>
      </c>
      <c r="J911" t="s">
        <v>289</v>
      </c>
      <c r="K911" t="s">
        <v>290</v>
      </c>
      <c r="L911" s="36">
        <v>5077</v>
      </c>
      <c r="M911">
        <v>49</v>
      </c>
      <c r="N911" s="66">
        <v>9.7000000000000003E-3</v>
      </c>
      <c r="O911" s="36">
        <v>5028</v>
      </c>
      <c r="P911" s="66">
        <v>9.7000000000000003E-3</v>
      </c>
      <c r="Q911" s="36">
        <v>5052</v>
      </c>
      <c r="R911" s="36">
        <v>5091</v>
      </c>
      <c r="S911" s="36">
        <v>5011</v>
      </c>
      <c r="T911" s="66">
        <v>4.8999999999999998E-3</v>
      </c>
      <c r="U911" s="66">
        <v>5.3E-3</v>
      </c>
      <c r="V911" s="66">
        <v>-2.7000000000000001E-3</v>
      </c>
      <c r="W911" s="66">
        <v>1.3100000000000001E-2</v>
      </c>
      <c r="X911" s="1">
        <v>1009100</v>
      </c>
      <c r="Y911" s="1">
        <v>5100143</v>
      </c>
      <c r="Z911" s="1">
        <v>1066170</v>
      </c>
      <c r="AA911" t="s">
        <v>320</v>
      </c>
      <c r="AB911" t="s">
        <v>321</v>
      </c>
      <c r="AC911">
        <v>8.1199999999999992</v>
      </c>
      <c r="AD911">
        <v>0.96</v>
      </c>
      <c r="AE911">
        <v>3.55</v>
      </c>
      <c r="AF911" t="s">
        <v>230</v>
      </c>
      <c r="AG911" s="1">
        <v>144700</v>
      </c>
      <c r="AH911" s="36">
        <v>5078</v>
      </c>
      <c r="AI911">
        <v>800</v>
      </c>
      <c r="AJ911" s="36">
        <v>5077</v>
      </c>
      <c r="AK911">
        <v>300</v>
      </c>
      <c r="AL911" s="2">
        <v>0.625</v>
      </c>
      <c r="AN911" t="s">
        <v>298</v>
      </c>
      <c r="AO911" t="s">
        <v>322</v>
      </c>
      <c r="AQ911" t="str">
        <f t="shared" si="14"/>
        <v/>
      </c>
    </row>
    <row r="912" spans="1:43">
      <c r="A912" s="8">
        <v>46185</v>
      </c>
      <c r="B912">
        <v>3882.66</v>
      </c>
      <c r="C912">
        <v>1.37</v>
      </c>
      <c r="E912"/>
      <c r="F912" s="7">
        <v>2769</v>
      </c>
      <c r="G912" t="s">
        <v>34</v>
      </c>
      <c r="H912">
        <v>0</v>
      </c>
      <c r="I912" t="s">
        <v>314</v>
      </c>
      <c r="J912" t="s">
        <v>323</v>
      </c>
      <c r="K912" t="s">
        <v>290</v>
      </c>
      <c r="L912">
        <v>847</v>
      </c>
      <c r="M912">
        <v>16</v>
      </c>
      <c r="N912" s="66">
        <v>1.9300000000000001E-2</v>
      </c>
      <c r="O912">
        <v>831</v>
      </c>
      <c r="P912" s="66">
        <v>1.9199999999999998E-2</v>
      </c>
      <c r="Q912">
        <v>831</v>
      </c>
      <c r="R912">
        <v>847</v>
      </c>
      <c r="S912">
        <v>830</v>
      </c>
      <c r="T912" s="66">
        <v>1.9199999999999998E-2</v>
      </c>
      <c r="U912" s="66">
        <v>1.9199999999999998E-2</v>
      </c>
      <c r="V912" s="66">
        <v>0</v>
      </c>
      <c r="W912" s="66">
        <v>2.0400000000000001E-2</v>
      </c>
      <c r="X912" s="1">
        <v>6200</v>
      </c>
      <c r="Y912" s="1">
        <v>5193</v>
      </c>
      <c r="Z912" s="1">
        <v>6658</v>
      </c>
      <c r="AA912" t="s">
        <v>324</v>
      </c>
      <c r="AB912" t="s">
        <v>325</v>
      </c>
      <c r="AC912">
        <v>10.050000000000001</v>
      </c>
      <c r="AD912">
        <v>22.51</v>
      </c>
      <c r="AE912">
        <v>0</v>
      </c>
      <c r="AF912">
        <v>0.1</v>
      </c>
      <c r="AG912">
        <v>0</v>
      </c>
      <c r="AH912">
        <v>846</v>
      </c>
      <c r="AI912">
        <v>100</v>
      </c>
      <c r="AJ912">
        <v>840</v>
      </c>
      <c r="AK912">
        <v>100</v>
      </c>
      <c r="AL912" s="2">
        <v>0.60972222222222228</v>
      </c>
      <c r="AM912" s="3">
        <v>46213</v>
      </c>
      <c r="AN912" t="s">
        <v>326</v>
      </c>
      <c r="AO912" t="s">
        <v>327</v>
      </c>
      <c r="AQ912" t="str">
        <f t="shared" si="14"/>
        <v/>
      </c>
    </row>
    <row r="913" spans="1:43">
      <c r="A913" s="8">
        <v>46185</v>
      </c>
      <c r="B913">
        <v>3882.66</v>
      </c>
      <c r="C913">
        <v>1.37</v>
      </c>
      <c r="E913"/>
      <c r="F913" s="7">
        <v>2914</v>
      </c>
      <c r="G913" t="s">
        <v>35</v>
      </c>
      <c r="H913">
        <v>0</v>
      </c>
      <c r="I913" t="s">
        <v>288</v>
      </c>
      <c r="J913" t="s">
        <v>289</v>
      </c>
      <c r="K913" t="s">
        <v>295</v>
      </c>
      <c r="L913" s="36">
        <v>6198</v>
      </c>
      <c r="M913">
        <v>-107</v>
      </c>
      <c r="N913" s="66">
        <v>-1.7000000000000001E-2</v>
      </c>
      <c r="O913" s="36">
        <v>6305</v>
      </c>
      <c r="P913" s="66">
        <v>-1.6899999999999998E-2</v>
      </c>
      <c r="Q913" s="36">
        <v>6350</v>
      </c>
      <c r="R913" s="36">
        <v>6363</v>
      </c>
      <c r="S913" s="36">
        <v>6188</v>
      </c>
      <c r="T913" s="66">
        <v>-2.3900000000000001E-2</v>
      </c>
      <c r="U913" s="66">
        <v>-1.46E-2</v>
      </c>
      <c r="V913" s="66">
        <v>-2.5899999999999999E-2</v>
      </c>
      <c r="W913" s="66">
        <v>1.6000000000000001E-3</v>
      </c>
      <c r="X913" s="1">
        <v>5649100</v>
      </c>
      <c r="Y913" s="1">
        <v>35476427</v>
      </c>
      <c r="Z913" s="1">
        <v>12396000</v>
      </c>
      <c r="AA913" t="s">
        <v>328</v>
      </c>
      <c r="AB913" t="s">
        <v>329</v>
      </c>
      <c r="AC913">
        <v>19.3</v>
      </c>
      <c r="AD913">
        <v>2.69</v>
      </c>
      <c r="AE913">
        <v>3.9</v>
      </c>
      <c r="AF913" t="s">
        <v>230</v>
      </c>
      <c r="AG913" s="1">
        <v>1090700</v>
      </c>
      <c r="AH913" s="36">
        <v>6199</v>
      </c>
      <c r="AI913" s="1">
        <v>2400</v>
      </c>
      <c r="AJ913" s="36">
        <v>6198</v>
      </c>
      <c r="AK913">
        <v>600</v>
      </c>
      <c r="AL913" s="2">
        <v>0.625</v>
      </c>
      <c r="AN913" t="s">
        <v>293</v>
      </c>
      <c r="AO913" t="s">
        <v>319</v>
      </c>
      <c r="AQ913" t="str">
        <f t="shared" si="14"/>
        <v/>
      </c>
    </row>
    <row r="914" spans="1:43">
      <c r="A914" s="8">
        <v>46185</v>
      </c>
      <c r="B914">
        <v>3882.66</v>
      </c>
      <c r="C914">
        <v>1.37</v>
      </c>
      <c r="E914"/>
      <c r="F914" s="7">
        <v>3003</v>
      </c>
      <c r="G914" t="s">
        <v>36</v>
      </c>
      <c r="H914">
        <v>0</v>
      </c>
      <c r="I914" t="s">
        <v>288</v>
      </c>
      <c r="J914" t="s">
        <v>289</v>
      </c>
      <c r="K914" t="s">
        <v>290</v>
      </c>
      <c r="L914" s="36">
        <v>1734.5</v>
      </c>
      <c r="M914">
        <v>13</v>
      </c>
      <c r="N914" s="66">
        <v>7.6E-3</v>
      </c>
      <c r="O914" s="36">
        <v>1721.5</v>
      </c>
      <c r="P914" s="66">
        <v>7.4999999999999997E-3</v>
      </c>
      <c r="Q914" s="36">
        <v>1725.5</v>
      </c>
      <c r="R914" s="36">
        <v>1739.5</v>
      </c>
      <c r="S914" s="36">
        <v>1711</v>
      </c>
      <c r="T914" s="66">
        <v>5.1999999999999998E-3</v>
      </c>
      <c r="U914" s="66">
        <v>5.7000000000000002E-3</v>
      </c>
      <c r="V914" s="66">
        <v>-2.8E-3</v>
      </c>
      <c r="W914" s="66">
        <v>1.37E-2</v>
      </c>
      <c r="X914" s="1">
        <v>2332600</v>
      </c>
      <c r="Y914" s="1">
        <v>4024416</v>
      </c>
      <c r="Z914" s="1">
        <v>1331935</v>
      </c>
      <c r="AA914" t="s">
        <v>330</v>
      </c>
      <c r="AB914" t="s">
        <v>577</v>
      </c>
      <c r="AC914">
        <v>10.88</v>
      </c>
      <c r="AD914">
        <v>1.44</v>
      </c>
      <c r="AE914">
        <v>3.86</v>
      </c>
      <c r="AF914" t="s">
        <v>230</v>
      </c>
      <c r="AG914" s="1">
        <v>33400</v>
      </c>
      <c r="AH914" s="36">
        <v>1734.5</v>
      </c>
      <c r="AI914" s="1">
        <v>2500</v>
      </c>
      <c r="AJ914" s="36">
        <v>1734</v>
      </c>
      <c r="AK914" s="1">
        <v>3500</v>
      </c>
      <c r="AL914" s="2">
        <v>0.625</v>
      </c>
      <c r="AN914" t="s">
        <v>293</v>
      </c>
      <c r="AO914" t="s">
        <v>332</v>
      </c>
      <c r="AQ914" t="str">
        <f t="shared" si="14"/>
        <v/>
      </c>
    </row>
    <row r="915" spans="1:43">
      <c r="A915" s="8">
        <v>46185</v>
      </c>
      <c r="B915">
        <v>3882.66</v>
      </c>
      <c r="C915">
        <v>1.37</v>
      </c>
      <c r="E915"/>
      <c r="F915" s="7">
        <v>3407</v>
      </c>
      <c r="G915" t="s">
        <v>37</v>
      </c>
      <c r="H915">
        <v>0</v>
      </c>
      <c r="I915" t="s">
        <v>288</v>
      </c>
      <c r="J915" t="s">
        <v>289</v>
      </c>
      <c r="K915" t="s">
        <v>290</v>
      </c>
      <c r="L915" s="36">
        <v>1785</v>
      </c>
      <c r="M915">
        <v>25</v>
      </c>
      <c r="N915" s="66">
        <v>1.4200000000000001E-2</v>
      </c>
      <c r="O915" s="36">
        <v>1760</v>
      </c>
      <c r="P915" s="66">
        <v>1.4200000000000001E-2</v>
      </c>
      <c r="Q915" s="36">
        <v>1800</v>
      </c>
      <c r="R915" s="36">
        <v>1812</v>
      </c>
      <c r="S915" s="36">
        <v>1770</v>
      </c>
      <c r="T915" s="66">
        <v>-8.3000000000000001E-3</v>
      </c>
      <c r="U915" s="66">
        <v>6.7000000000000002E-3</v>
      </c>
      <c r="V915" s="66">
        <v>-1.49E-2</v>
      </c>
      <c r="W915" s="66">
        <v>8.3999999999999995E-3</v>
      </c>
      <c r="X915" s="1">
        <v>4441900</v>
      </c>
      <c r="Y915" s="1">
        <v>7966576</v>
      </c>
      <c r="Z915" s="1">
        <v>2437867</v>
      </c>
      <c r="AA915" t="s">
        <v>333</v>
      </c>
      <c r="AB915" t="s">
        <v>334</v>
      </c>
      <c r="AC915">
        <v>15.08</v>
      </c>
      <c r="AD915">
        <v>1.1499999999999999</v>
      </c>
      <c r="AE915">
        <v>2.46</v>
      </c>
      <c r="AF915" t="s">
        <v>230</v>
      </c>
      <c r="AG915" s="1">
        <v>174700</v>
      </c>
      <c r="AH915" s="36">
        <v>1785</v>
      </c>
      <c r="AI915" s="1">
        <v>1800</v>
      </c>
      <c r="AJ915" s="36">
        <v>1784.5</v>
      </c>
      <c r="AK915" s="1">
        <v>2300</v>
      </c>
      <c r="AL915" s="2">
        <v>0.625</v>
      </c>
      <c r="AM915" s="3">
        <v>46154</v>
      </c>
      <c r="AN915" t="s">
        <v>298</v>
      </c>
      <c r="AO915" t="s">
        <v>335</v>
      </c>
      <c r="AQ915" t="str">
        <f t="shared" si="14"/>
        <v/>
      </c>
    </row>
    <row r="916" spans="1:43">
      <c r="A916" s="8">
        <v>46185</v>
      </c>
      <c r="B916">
        <v>3882.66</v>
      </c>
      <c r="C916">
        <v>1.37</v>
      </c>
      <c r="E916"/>
      <c r="F916" s="7">
        <v>4008</v>
      </c>
      <c r="G916" t="s">
        <v>38</v>
      </c>
      <c r="H916">
        <v>0</v>
      </c>
      <c r="I916" t="s">
        <v>288</v>
      </c>
      <c r="J916" t="s">
        <v>289</v>
      </c>
      <c r="K916" t="s">
        <v>290</v>
      </c>
      <c r="L916" s="36">
        <v>1284</v>
      </c>
      <c r="M916">
        <v>28</v>
      </c>
      <c r="N916" s="66">
        <v>2.23E-2</v>
      </c>
      <c r="O916" s="36">
        <v>1256</v>
      </c>
      <c r="P916" s="66">
        <v>2.2200000000000001E-2</v>
      </c>
      <c r="Q916" s="36">
        <v>1284</v>
      </c>
      <c r="R916" s="36">
        <v>1307</v>
      </c>
      <c r="S916" s="36">
        <v>1277</v>
      </c>
      <c r="T916" s="66">
        <v>0</v>
      </c>
      <c r="U916" s="66">
        <v>-2.3E-3</v>
      </c>
      <c r="V916" s="66">
        <v>-1.7500000000000002E-2</v>
      </c>
      <c r="W916" s="66">
        <v>5.4000000000000003E-3</v>
      </c>
      <c r="X916" s="1">
        <v>140300</v>
      </c>
      <c r="Y916" s="1">
        <v>180572</v>
      </c>
      <c r="Z916" s="1">
        <v>83053</v>
      </c>
      <c r="AA916" t="s">
        <v>541</v>
      </c>
      <c r="AB916" t="s">
        <v>337</v>
      </c>
      <c r="AC916">
        <v>10.5</v>
      </c>
      <c r="AD916">
        <v>0.8</v>
      </c>
      <c r="AE916">
        <v>3.74</v>
      </c>
      <c r="AF916" t="s">
        <v>230</v>
      </c>
      <c r="AG916" s="1">
        <v>43800</v>
      </c>
      <c r="AH916" s="36">
        <v>1285</v>
      </c>
      <c r="AI916">
        <v>800</v>
      </c>
      <c r="AJ916" s="36">
        <v>1283</v>
      </c>
      <c r="AK916">
        <v>500</v>
      </c>
      <c r="AL916" s="2">
        <v>0.625</v>
      </c>
      <c r="AM916" s="3">
        <v>46154</v>
      </c>
      <c r="AN916" t="s">
        <v>298</v>
      </c>
      <c r="AO916" t="s">
        <v>335</v>
      </c>
      <c r="AQ916" t="str">
        <f t="shared" si="14"/>
        <v/>
      </c>
    </row>
    <row r="917" spans="1:43">
      <c r="A917" s="8">
        <v>46185</v>
      </c>
      <c r="B917">
        <v>3882.66</v>
      </c>
      <c r="C917">
        <v>1.37</v>
      </c>
      <c r="E917"/>
      <c r="F917" s="7">
        <v>4026</v>
      </c>
      <c r="G917" t="s">
        <v>39</v>
      </c>
      <c r="H917">
        <v>0</v>
      </c>
      <c r="I917" t="s">
        <v>314</v>
      </c>
      <c r="J917" t="s">
        <v>289</v>
      </c>
      <c r="K917" t="s">
        <v>295</v>
      </c>
      <c r="L917" s="36">
        <v>1543</v>
      </c>
      <c r="M917">
        <v>-12</v>
      </c>
      <c r="N917" s="66">
        <v>-7.7000000000000002E-3</v>
      </c>
      <c r="O917" s="36">
        <v>1555</v>
      </c>
      <c r="P917" s="66">
        <v>-7.7000000000000002E-3</v>
      </c>
      <c r="Q917" s="36">
        <v>1600</v>
      </c>
      <c r="R917" s="36">
        <v>1611</v>
      </c>
      <c r="S917" s="36">
        <v>1532</v>
      </c>
      <c r="T917" s="66">
        <v>-3.56E-2</v>
      </c>
      <c r="U917" s="66">
        <v>-7.7000000000000002E-3</v>
      </c>
      <c r="V917" s="66">
        <v>-4.2200000000000001E-2</v>
      </c>
      <c r="W917" s="66">
        <v>7.1000000000000004E-3</v>
      </c>
      <c r="X917" s="1">
        <v>123600</v>
      </c>
      <c r="Y917" s="1">
        <v>192682</v>
      </c>
      <c r="Z917" s="1">
        <v>14257</v>
      </c>
      <c r="AA917" t="s">
        <v>338</v>
      </c>
      <c r="AB917" t="s">
        <v>629</v>
      </c>
      <c r="AC917">
        <v>7.57</v>
      </c>
      <c r="AD917">
        <v>1.02</v>
      </c>
      <c r="AE917">
        <v>3.18</v>
      </c>
      <c r="AF917" t="s">
        <v>230</v>
      </c>
      <c r="AG917" s="1">
        <v>2200</v>
      </c>
      <c r="AH917" s="36">
        <v>1544</v>
      </c>
      <c r="AI917">
        <v>100</v>
      </c>
      <c r="AJ917" s="36">
        <v>1543</v>
      </c>
      <c r="AK917">
        <v>600</v>
      </c>
      <c r="AL917" s="2">
        <v>0.62430555555555556</v>
      </c>
      <c r="AM917" s="3">
        <v>46183</v>
      </c>
      <c r="AN917" t="s">
        <v>340</v>
      </c>
      <c r="AO917" t="s">
        <v>341</v>
      </c>
      <c r="AQ917" t="str">
        <f t="shared" si="14"/>
        <v/>
      </c>
    </row>
    <row r="918" spans="1:43">
      <c r="A918" s="8">
        <v>46185</v>
      </c>
      <c r="B918">
        <v>3882.66</v>
      </c>
      <c r="C918">
        <v>1.37</v>
      </c>
      <c r="E918"/>
      <c r="F918" s="7">
        <v>4062</v>
      </c>
      <c r="G918" t="s">
        <v>40</v>
      </c>
      <c r="H918">
        <v>0</v>
      </c>
      <c r="I918" t="s">
        <v>288</v>
      </c>
      <c r="J918" t="s">
        <v>289</v>
      </c>
      <c r="K918" t="s">
        <v>290</v>
      </c>
      <c r="L918" s="36">
        <v>19115</v>
      </c>
      <c r="M918">
        <v>905</v>
      </c>
      <c r="N918" s="66">
        <v>4.9700000000000001E-2</v>
      </c>
      <c r="O918" s="36">
        <v>18210</v>
      </c>
      <c r="P918" s="66">
        <v>4.9599999999999998E-2</v>
      </c>
      <c r="Q918" s="36">
        <v>19770</v>
      </c>
      <c r="R918" s="36">
        <v>20050</v>
      </c>
      <c r="S918" s="36">
        <v>18905</v>
      </c>
      <c r="T918" s="66">
        <v>-3.3099999999999997E-2</v>
      </c>
      <c r="U918" s="66">
        <v>-3.5999999999999999E-3</v>
      </c>
      <c r="V918" s="66">
        <v>-4.6600000000000003E-2</v>
      </c>
      <c r="W918" s="66">
        <v>1.11E-2</v>
      </c>
      <c r="X918" s="1">
        <v>8638400</v>
      </c>
      <c r="Y918" s="1">
        <v>168485482</v>
      </c>
      <c r="Z918" s="1">
        <v>5385099</v>
      </c>
      <c r="AA918" t="s">
        <v>555</v>
      </c>
      <c r="AB918" t="s">
        <v>343</v>
      </c>
      <c r="AC918">
        <v>92.03</v>
      </c>
      <c r="AD918">
        <v>9.6999999999999993</v>
      </c>
      <c r="AE918">
        <v>0.18</v>
      </c>
      <c r="AF918" t="s">
        <v>230</v>
      </c>
      <c r="AG918" s="1">
        <v>47500</v>
      </c>
      <c r="AH918" s="36">
        <v>19110</v>
      </c>
      <c r="AI918">
        <v>300</v>
      </c>
      <c r="AJ918" s="36">
        <v>19100</v>
      </c>
      <c r="AK918">
        <v>800</v>
      </c>
      <c r="AL918" s="2">
        <v>0.625</v>
      </c>
      <c r="AN918" t="s">
        <v>298</v>
      </c>
      <c r="AO918" t="s">
        <v>344</v>
      </c>
      <c r="AQ918" t="str">
        <f t="shared" si="14"/>
        <v/>
      </c>
    </row>
    <row r="919" spans="1:43">
      <c r="A919" s="8">
        <v>46185</v>
      </c>
      <c r="B919">
        <v>3882.66</v>
      </c>
      <c r="C919">
        <v>1.37</v>
      </c>
      <c r="E919"/>
      <c r="F919" s="7">
        <v>4063</v>
      </c>
      <c r="G919" t="s">
        <v>41</v>
      </c>
      <c r="H919">
        <v>0</v>
      </c>
      <c r="I919" t="s">
        <v>288</v>
      </c>
      <c r="J919" t="s">
        <v>289</v>
      </c>
      <c r="K919" t="s">
        <v>290</v>
      </c>
      <c r="L919" s="36">
        <v>7126</v>
      </c>
      <c r="M919">
        <v>268</v>
      </c>
      <c r="N919" s="66">
        <v>3.9100000000000003E-2</v>
      </c>
      <c r="O919" s="36">
        <v>6858</v>
      </c>
      <c r="P919" s="66">
        <v>3.9E-2</v>
      </c>
      <c r="Q919" s="36">
        <v>7056</v>
      </c>
      <c r="R919" s="36">
        <v>7218</v>
      </c>
      <c r="S919" s="36">
        <v>7025</v>
      </c>
      <c r="T919" s="66">
        <v>9.9000000000000008E-3</v>
      </c>
      <c r="U919" s="66">
        <v>8.0000000000000004E-4</v>
      </c>
      <c r="V919" s="66">
        <v>-1.2699999999999999E-2</v>
      </c>
      <c r="W919" s="66">
        <v>1.43E-2</v>
      </c>
      <c r="X919" s="1">
        <v>7320000</v>
      </c>
      <c r="Y919" s="1">
        <v>52097344</v>
      </c>
      <c r="Z919" s="1">
        <v>14145080</v>
      </c>
      <c r="AA919" t="s">
        <v>556</v>
      </c>
      <c r="AB919" t="s">
        <v>346</v>
      </c>
      <c r="AC919">
        <v>26.46</v>
      </c>
      <c r="AD919">
        <v>2.96</v>
      </c>
      <c r="AE919">
        <v>1.49</v>
      </c>
      <c r="AF919" t="s">
        <v>230</v>
      </c>
      <c r="AG919" s="1">
        <v>149000</v>
      </c>
      <c r="AH919" s="36">
        <v>7126</v>
      </c>
      <c r="AI919">
        <v>200</v>
      </c>
      <c r="AJ919" s="36">
        <v>7124</v>
      </c>
      <c r="AK919">
        <v>500</v>
      </c>
      <c r="AL919" s="2">
        <v>0.625</v>
      </c>
      <c r="AN919" t="s">
        <v>298</v>
      </c>
      <c r="AO919" t="s">
        <v>335</v>
      </c>
      <c r="AQ919" t="str">
        <f t="shared" si="14"/>
        <v/>
      </c>
    </row>
    <row r="920" spans="1:43">
      <c r="A920" s="8">
        <v>46185</v>
      </c>
      <c r="B920">
        <v>3882.66</v>
      </c>
      <c r="C920">
        <v>1.37</v>
      </c>
      <c r="E920"/>
      <c r="F920" s="7">
        <v>4068</v>
      </c>
      <c r="G920" t="s">
        <v>42</v>
      </c>
      <c r="H920">
        <v>0</v>
      </c>
      <c r="I920" t="s">
        <v>347</v>
      </c>
      <c r="J920" t="s">
        <v>323</v>
      </c>
      <c r="K920" t="s">
        <v>290</v>
      </c>
      <c r="L920" s="36">
        <v>1719</v>
      </c>
      <c r="M920">
        <v>-9</v>
      </c>
      <c r="N920" s="66">
        <v>-5.1999999999999998E-3</v>
      </c>
      <c r="O920" s="36">
        <v>1728</v>
      </c>
      <c r="P920" s="66">
        <v>-5.1999999999999998E-3</v>
      </c>
      <c r="Q920" s="36">
        <v>1755</v>
      </c>
      <c r="R920" s="36">
        <v>1755</v>
      </c>
      <c r="S920" s="36">
        <v>1713</v>
      </c>
      <c r="T920" s="66">
        <v>-2.0500000000000001E-2</v>
      </c>
      <c r="U920" s="66">
        <v>0</v>
      </c>
      <c r="V920" s="66">
        <v>-2.0500000000000001E-2</v>
      </c>
      <c r="W920" s="66">
        <v>3.5000000000000001E-3</v>
      </c>
      <c r="X920" s="1">
        <v>2500</v>
      </c>
      <c r="Y920" s="1">
        <v>4314</v>
      </c>
      <c r="Z920" s="1">
        <v>3248</v>
      </c>
      <c r="AA920" t="s">
        <v>348</v>
      </c>
      <c r="AB920" t="s">
        <v>349</v>
      </c>
      <c r="AC920">
        <v>22.58</v>
      </c>
      <c r="AD920">
        <v>1.51</v>
      </c>
      <c r="AE920">
        <v>0</v>
      </c>
      <c r="AF920">
        <v>1.6</v>
      </c>
      <c r="AG920">
        <v>100</v>
      </c>
      <c r="AH920" s="36">
        <v>1719</v>
      </c>
      <c r="AI920" s="1">
        <v>1000</v>
      </c>
      <c r="AJ920" s="36">
        <v>1717</v>
      </c>
      <c r="AK920">
        <v>100</v>
      </c>
      <c r="AL920" s="2">
        <v>0.61527777777777781</v>
      </c>
      <c r="AM920" s="3">
        <v>46156</v>
      </c>
      <c r="AN920" t="s">
        <v>350</v>
      </c>
      <c r="AO920" t="s">
        <v>351</v>
      </c>
      <c r="AQ920" t="str">
        <f t="shared" si="14"/>
        <v/>
      </c>
    </row>
    <row r="921" spans="1:43">
      <c r="A921" s="8">
        <v>46185</v>
      </c>
      <c r="B921">
        <v>3882.66</v>
      </c>
      <c r="C921">
        <v>1.37</v>
      </c>
      <c r="E921"/>
      <c r="F921" s="7">
        <v>4100</v>
      </c>
      <c r="G921" t="s">
        <v>43</v>
      </c>
      <c r="H921">
        <v>0</v>
      </c>
      <c r="I921" t="s">
        <v>314</v>
      </c>
      <c r="J921" t="s">
        <v>289</v>
      </c>
      <c r="K921" t="s">
        <v>290</v>
      </c>
      <c r="L921" s="36">
        <v>1567</v>
      </c>
      <c r="M921">
        <v>-29</v>
      </c>
      <c r="N921" s="66">
        <v>-1.8200000000000001E-2</v>
      </c>
      <c r="O921" s="36">
        <v>1596</v>
      </c>
      <c r="P921" s="66">
        <v>-1.8100000000000002E-2</v>
      </c>
      <c r="Q921" s="36">
        <v>1625</v>
      </c>
      <c r="R921" s="36">
        <v>1659</v>
      </c>
      <c r="S921" s="36">
        <v>1535</v>
      </c>
      <c r="T921" s="66">
        <v>-3.56E-2</v>
      </c>
      <c r="U921" s="66">
        <v>-2.5000000000000001E-3</v>
      </c>
      <c r="V921" s="66">
        <v>-5.5399999999999998E-2</v>
      </c>
      <c r="W921" s="66">
        <v>2.0799999999999999E-2</v>
      </c>
      <c r="X921" s="1">
        <v>140800</v>
      </c>
      <c r="Y921" s="1">
        <v>223056</v>
      </c>
      <c r="Z921" s="1">
        <v>9557</v>
      </c>
      <c r="AA921" t="s">
        <v>544</v>
      </c>
      <c r="AB921" t="s">
        <v>353</v>
      </c>
      <c r="AC921">
        <v>18.13</v>
      </c>
      <c r="AD921">
        <v>1</v>
      </c>
      <c r="AE921">
        <v>0</v>
      </c>
      <c r="AF921" t="s">
        <v>230</v>
      </c>
      <c r="AG921">
        <v>0</v>
      </c>
      <c r="AH921" s="36">
        <v>1571</v>
      </c>
      <c r="AI921">
        <v>100</v>
      </c>
      <c r="AJ921" s="36">
        <v>1565</v>
      </c>
      <c r="AK921">
        <v>200</v>
      </c>
      <c r="AL921" s="2">
        <v>0.625</v>
      </c>
      <c r="AM921" s="3">
        <v>46157</v>
      </c>
      <c r="AN921" t="s">
        <v>298</v>
      </c>
      <c r="AO921" t="s">
        <v>335</v>
      </c>
      <c r="AQ921" t="str">
        <f t="shared" si="14"/>
        <v/>
      </c>
    </row>
    <row r="922" spans="1:43">
      <c r="A922" s="8">
        <v>46185</v>
      </c>
      <c r="B922">
        <v>3882.66</v>
      </c>
      <c r="C922">
        <v>1.37</v>
      </c>
      <c r="E922"/>
      <c r="F922" s="7">
        <v>4182</v>
      </c>
      <c r="G922" t="s">
        <v>44</v>
      </c>
      <c r="H922">
        <v>0</v>
      </c>
      <c r="I922" t="s">
        <v>288</v>
      </c>
      <c r="J922" t="s">
        <v>289</v>
      </c>
      <c r="K922" t="s">
        <v>290</v>
      </c>
      <c r="L922" s="36">
        <v>4944</v>
      </c>
      <c r="M922">
        <v>480</v>
      </c>
      <c r="N922" s="66">
        <v>0.1075</v>
      </c>
      <c r="O922" s="36">
        <v>4464</v>
      </c>
      <c r="P922" s="66">
        <v>0.1075</v>
      </c>
      <c r="Q922" s="36">
        <v>4750</v>
      </c>
      <c r="R922" s="36">
        <v>5076</v>
      </c>
      <c r="S922" s="36">
        <v>4744</v>
      </c>
      <c r="T922" s="66">
        <v>4.0800000000000003E-2</v>
      </c>
      <c r="U922" s="66">
        <v>5.0000000000000001E-3</v>
      </c>
      <c r="V922" s="66">
        <v>-2.5999999999999999E-2</v>
      </c>
      <c r="W922" s="66">
        <v>4.2099999999999999E-2</v>
      </c>
      <c r="X922" s="1">
        <v>1959000</v>
      </c>
      <c r="Y922" s="1">
        <v>9642320</v>
      </c>
      <c r="Z922" s="1">
        <v>1046578</v>
      </c>
      <c r="AA922" t="s">
        <v>545</v>
      </c>
      <c r="AB922" t="s">
        <v>355</v>
      </c>
      <c r="AC922">
        <v>20.95</v>
      </c>
      <c r="AD922">
        <v>1.48</v>
      </c>
      <c r="AE922">
        <v>2.2200000000000002</v>
      </c>
      <c r="AF922" t="s">
        <v>230</v>
      </c>
      <c r="AG922" s="1">
        <v>15600</v>
      </c>
      <c r="AH922" s="36">
        <v>4946</v>
      </c>
      <c r="AI922">
        <v>200</v>
      </c>
      <c r="AJ922" s="36">
        <v>4944</v>
      </c>
      <c r="AK922">
        <v>100</v>
      </c>
      <c r="AL922" s="2">
        <v>0.625</v>
      </c>
      <c r="AM922" s="3">
        <v>46155</v>
      </c>
      <c r="AN922" t="s">
        <v>298</v>
      </c>
      <c r="AO922" t="s">
        <v>335</v>
      </c>
      <c r="AQ922" t="str">
        <f t="shared" si="14"/>
        <v/>
      </c>
    </row>
    <row r="923" spans="1:43">
      <c r="A923" s="8">
        <v>46185</v>
      </c>
      <c r="B923">
        <v>3882.66</v>
      </c>
      <c r="C923">
        <v>1.37</v>
      </c>
      <c r="E923"/>
      <c r="F923" s="7">
        <v>4188</v>
      </c>
      <c r="G923" t="s">
        <v>45</v>
      </c>
      <c r="H923">
        <v>0</v>
      </c>
      <c r="I923" t="s">
        <v>288</v>
      </c>
      <c r="J923" t="s">
        <v>289</v>
      </c>
      <c r="K923" t="s">
        <v>295</v>
      </c>
      <c r="L923" s="36">
        <v>1085.5</v>
      </c>
      <c r="M923">
        <v>49.5</v>
      </c>
      <c r="N923" s="66">
        <v>4.7800000000000002E-2</v>
      </c>
      <c r="O923" s="36">
        <v>1036</v>
      </c>
      <c r="P923" s="66">
        <v>4.7699999999999999E-2</v>
      </c>
      <c r="Q923" s="36">
        <v>1068</v>
      </c>
      <c r="R923" s="36">
        <v>1099</v>
      </c>
      <c r="S923" s="36">
        <v>1055.5</v>
      </c>
      <c r="T923" s="66">
        <v>1.6299999999999999E-2</v>
      </c>
      <c r="U923" s="66">
        <v>8.9999999999999998E-4</v>
      </c>
      <c r="V923" s="66">
        <v>-1.2200000000000001E-2</v>
      </c>
      <c r="W923" s="66">
        <v>2.8400000000000002E-2</v>
      </c>
      <c r="X923" s="1">
        <v>5558700</v>
      </c>
      <c r="Y923" s="1">
        <v>5989524</v>
      </c>
      <c r="Z923" s="1">
        <v>1564712</v>
      </c>
      <c r="AA923" t="s">
        <v>356</v>
      </c>
      <c r="AB923" t="s">
        <v>357</v>
      </c>
      <c r="AC923">
        <v>12.4</v>
      </c>
      <c r="AD923">
        <v>0.83</v>
      </c>
      <c r="AE923">
        <v>2.95</v>
      </c>
      <c r="AF923" t="s">
        <v>230</v>
      </c>
      <c r="AG923" s="1">
        <v>332300</v>
      </c>
      <c r="AH923" s="36">
        <v>1086</v>
      </c>
      <c r="AI923" s="1">
        <v>2500</v>
      </c>
      <c r="AJ923" s="36">
        <v>1085.5</v>
      </c>
      <c r="AK923" s="1">
        <v>5300</v>
      </c>
      <c r="AL923" s="2">
        <v>0.625</v>
      </c>
      <c r="AM923" s="3">
        <v>46155</v>
      </c>
      <c r="AN923" t="s">
        <v>298</v>
      </c>
      <c r="AO923" t="s">
        <v>335</v>
      </c>
      <c r="AQ923" t="str">
        <f t="shared" si="14"/>
        <v/>
      </c>
    </row>
    <row r="924" spans="1:43">
      <c r="A924" s="8">
        <v>46185</v>
      </c>
      <c r="B924">
        <v>3882.66</v>
      </c>
      <c r="C924">
        <v>1.37</v>
      </c>
      <c r="E924"/>
      <c r="F924" s="7">
        <v>4220</v>
      </c>
      <c r="G924" t="s">
        <v>46</v>
      </c>
      <c r="H924">
        <v>0</v>
      </c>
      <c r="I924" t="s">
        <v>288</v>
      </c>
      <c r="J924" t="s">
        <v>289</v>
      </c>
      <c r="K924" t="s">
        <v>290</v>
      </c>
      <c r="L924" s="36">
        <v>1613</v>
      </c>
      <c r="M924">
        <v>20</v>
      </c>
      <c r="N924" s="66">
        <v>1.26E-2</v>
      </c>
      <c r="O924" s="36">
        <v>1593</v>
      </c>
      <c r="P924" s="66">
        <v>1.2500000000000001E-2</v>
      </c>
      <c r="Q924" s="36">
        <v>1622</v>
      </c>
      <c r="R924" s="36">
        <v>1638</v>
      </c>
      <c r="S924" s="36">
        <v>1601</v>
      </c>
      <c r="T924" s="66">
        <v>-5.4999999999999997E-3</v>
      </c>
      <c r="U924" s="66">
        <v>6.1999999999999998E-3</v>
      </c>
      <c r="V924" s="66">
        <v>-1.52E-2</v>
      </c>
      <c r="W924" s="66">
        <v>7.4000000000000003E-3</v>
      </c>
      <c r="X924" s="1">
        <v>95800</v>
      </c>
      <c r="Y924" s="1">
        <v>154851</v>
      </c>
      <c r="Z924" s="1">
        <v>82706</v>
      </c>
      <c r="AA924" t="s">
        <v>358</v>
      </c>
      <c r="AB924" t="s">
        <v>578</v>
      </c>
      <c r="AC924">
        <v>11.28</v>
      </c>
      <c r="AD924">
        <v>1.1299999999999999</v>
      </c>
      <c r="AE924">
        <v>3.35</v>
      </c>
      <c r="AF924" t="s">
        <v>230</v>
      </c>
      <c r="AG924" s="1">
        <v>14300</v>
      </c>
      <c r="AH924" s="36">
        <v>1613</v>
      </c>
      <c r="AI924">
        <v>200</v>
      </c>
      <c r="AJ924" s="36">
        <v>1610</v>
      </c>
      <c r="AK924">
        <v>200</v>
      </c>
      <c r="AL924" s="2">
        <v>0.625</v>
      </c>
      <c r="AN924" t="s">
        <v>298</v>
      </c>
      <c r="AO924" t="s">
        <v>335</v>
      </c>
      <c r="AQ924" t="str">
        <f t="shared" si="14"/>
        <v/>
      </c>
    </row>
    <row r="925" spans="1:43">
      <c r="A925" s="8">
        <v>46185</v>
      </c>
      <c r="B925">
        <v>3882.66</v>
      </c>
      <c r="C925">
        <v>1.37</v>
      </c>
      <c r="E925"/>
      <c r="F925" s="7">
        <v>4334</v>
      </c>
      <c r="G925" t="s">
        <v>47</v>
      </c>
      <c r="H925">
        <v>0</v>
      </c>
      <c r="I925" t="s">
        <v>314</v>
      </c>
      <c r="J925" t="s">
        <v>323</v>
      </c>
      <c r="K925" t="s">
        <v>295</v>
      </c>
      <c r="L925">
        <v>378</v>
      </c>
      <c r="M925">
        <v>-6</v>
      </c>
      <c r="N925" s="66">
        <v>-1.5599999999999999E-2</v>
      </c>
      <c r="O925">
        <v>384</v>
      </c>
      <c r="P925" s="66">
        <v>-1.5599999999999999E-2</v>
      </c>
      <c r="Q925">
        <v>384</v>
      </c>
      <c r="R925">
        <v>384</v>
      </c>
      <c r="S925">
        <v>375</v>
      </c>
      <c r="T925" s="66">
        <v>-1.5599999999999999E-2</v>
      </c>
      <c r="U925" s="66">
        <v>5.3E-3</v>
      </c>
      <c r="V925" s="66">
        <v>-1.5599999999999999E-2</v>
      </c>
      <c r="W925" s="66">
        <v>8.0000000000000002E-3</v>
      </c>
      <c r="X925" s="1">
        <v>22400</v>
      </c>
      <c r="Y925" s="1">
        <v>8501</v>
      </c>
      <c r="Z925" s="1">
        <v>4194</v>
      </c>
      <c r="AA925" t="s">
        <v>360</v>
      </c>
      <c r="AB925" t="s">
        <v>630</v>
      </c>
      <c r="AC925">
        <v>11.35</v>
      </c>
      <c r="AD925">
        <v>1.24</v>
      </c>
      <c r="AE925">
        <v>2.65</v>
      </c>
      <c r="AF925">
        <v>0.1</v>
      </c>
      <c r="AG925" s="1">
        <v>1500</v>
      </c>
      <c r="AH925">
        <v>382</v>
      </c>
      <c r="AI925">
        <v>400</v>
      </c>
      <c r="AJ925">
        <v>379</v>
      </c>
      <c r="AK925">
        <v>200</v>
      </c>
      <c r="AL925" s="2">
        <v>0.60486111111111107</v>
      </c>
      <c r="AM925" s="3">
        <v>46183</v>
      </c>
      <c r="AN925" t="s">
        <v>306</v>
      </c>
      <c r="AO925" t="s">
        <v>351</v>
      </c>
      <c r="AQ925" t="str">
        <f t="shared" si="14"/>
        <v/>
      </c>
    </row>
    <row r="926" spans="1:43">
      <c r="A926" s="8">
        <v>46185</v>
      </c>
      <c r="B926">
        <v>3882.66</v>
      </c>
      <c r="C926">
        <v>1.37</v>
      </c>
      <c r="E926"/>
      <c r="F926" s="7">
        <v>4523</v>
      </c>
      <c r="G926" t="s">
        <v>48</v>
      </c>
      <c r="H926">
        <v>0</v>
      </c>
      <c r="I926" t="s">
        <v>288</v>
      </c>
      <c r="J926" t="s">
        <v>289</v>
      </c>
      <c r="K926" t="s">
        <v>290</v>
      </c>
      <c r="L926" s="36">
        <v>3785</v>
      </c>
      <c r="M926">
        <v>62</v>
      </c>
      <c r="N926" s="66">
        <v>1.67E-2</v>
      </c>
      <c r="O926" s="36">
        <v>3723</v>
      </c>
      <c r="P926" s="66">
        <v>1.66E-2</v>
      </c>
      <c r="Q926" s="36">
        <v>3754</v>
      </c>
      <c r="R926" s="36">
        <v>3787</v>
      </c>
      <c r="S926" s="36">
        <v>3725</v>
      </c>
      <c r="T926" s="66">
        <v>8.2000000000000007E-3</v>
      </c>
      <c r="U926" s="66">
        <v>9.2999999999999992E-3</v>
      </c>
      <c r="V926" s="66">
        <v>-5.0000000000000001E-4</v>
      </c>
      <c r="W926" s="66">
        <v>1.61E-2</v>
      </c>
      <c r="X926" s="1">
        <v>1045000</v>
      </c>
      <c r="Y926" s="1">
        <v>3922755</v>
      </c>
      <c r="Z926" s="1">
        <v>1103892</v>
      </c>
      <c r="AA926" t="s">
        <v>362</v>
      </c>
      <c r="AB926" t="s">
        <v>631</v>
      </c>
      <c r="AC926">
        <v>20.43</v>
      </c>
      <c r="AD926">
        <v>1.18</v>
      </c>
      <c r="AE926">
        <v>4.2300000000000004</v>
      </c>
      <c r="AF926" t="s">
        <v>230</v>
      </c>
      <c r="AG926" s="1">
        <v>118100</v>
      </c>
      <c r="AH926" s="36">
        <v>3786</v>
      </c>
      <c r="AI926">
        <v>800</v>
      </c>
      <c r="AJ926" s="36">
        <v>3784</v>
      </c>
      <c r="AK926">
        <v>900</v>
      </c>
      <c r="AL926" s="2">
        <v>0.625</v>
      </c>
      <c r="AM926" s="3">
        <v>46157</v>
      </c>
      <c r="AN926" t="s">
        <v>298</v>
      </c>
      <c r="AO926" t="s">
        <v>364</v>
      </c>
      <c r="AQ926" t="str">
        <f t="shared" si="14"/>
        <v/>
      </c>
    </row>
    <row r="927" spans="1:43">
      <c r="A927" s="8">
        <v>46185</v>
      </c>
      <c r="B927">
        <v>3882.66</v>
      </c>
      <c r="C927">
        <v>1.37</v>
      </c>
      <c r="E927"/>
      <c r="F927" s="7">
        <v>4528</v>
      </c>
      <c r="G927" t="s">
        <v>49</v>
      </c>
      <c r="H927">
        <v>0</v>
      </c>
      <c r="I927" t="s">
        <v>288</v>
      </c>
      <c r="J927" t="s">
        <v>289</v>
      </c>
      <c r="K927" t="s">
        <v>290</v>
      </c>
      <c r="L927" s="36">
        <v>2199.5</v>
      </c>
      <c r="M927">
        <v>-38</v>
      </c>
      <c r="N927" s="66">
        <v>-1.7000000000000001E-2</v>
      </c>
      <c r="O927" s="36">
        <v>2237.5</v>
      </c>
      <c r="P927" s="66">
        <v>-1.6899999999999998E-2</v>
      </c>
      <c r="Q927" s="36">
        <v>2236</v>
      </c>
      <c r="R927" s="36">
        <v>2246</v>
      </c>
      <c r="S927" s="36">
        <v>2187.5</v>
      </c>
      <c r="T927" s="66">
        <v>-1.6299999999999999E-2</v>
      </c>
      <c r="U927" s="66">
        <v>2E-3</v>
      </c>
      <c r="V927" s="66">
        <v>-2.07E-2</v>
      </c>
      <c r="W927" s="66">
        <v>5.4000000000000003E-3</v>
      </c>
      <c r="X927" s="1">
        <v>1199400</v>
      </c>
      <c r="Y927" s="1">
        <v>2657073</v>
      </c>
      <c r="Z927" s="1">
        <v>1096874</v>
      </c>
      <c r="AA927" t="s">
        <v>365</v>
      </c>
      <c r="AB927" t="s">
        <v>580</v>
      </c>
      <c r="AC927">
        <v>14.55</v>
      </c>
      <c r="AD927">
        <v>1.21</v>
      </c>
      <c r="AE927">
        <v>3.64</v>
      </c>
      <c r="AF927" t="s">
        <v>230</v>
      </c>
      <c r="AG927" s="1">
        <v>75300</v>
      </c>
      <c r="AH927" s="36">
        <v>2200</v>
      </c>
      <c r="AI927">
        <v>600</v>
      </c>
      <c r="AJ927" s="36">
        <v>2199.5</v>
      </c>
      <c r="AK927">
        <v>900</v>
      </c>
      <c r="AL927" s="2">
        <v>0.625</v>
      </c>
      <c r="AN927" t="s">
        <v>298</v>
      </c>
      <c r="AO927" t="s">
        <v>364</v>
      </c>
      <c r="AQ927" t="str">
        <f t="shared" si="14"/>
        <v/>
      </c>
    </row>
    <row r="928" spans="1:43">
      <c r="A928" s="8">
        <v>46185</v>
      </c>
      <c r="B928">
        <v>3882.66</v>
      </c>
      <c r="C928">
        <v>1.37</v>
      </c>
      <c r="E928"/>
      <c r="F928" s="7">
        <v>4661</v>
      </c>
      <c r="G928" t="s">
        <v>50</v>
      </c>
      <c r="H928">
        <v>0</v>
      </c>
      <c r="I928" t="s">
        <v>288</v>
      </c>
      <c r="J928" t="s">
        <v>289</v>
      </c>
      <c r="K928" t="s">
        <v>295</v>
      </c>
      <c r="L928" s="36">
        <v>2262</v>
      </c>
      <c r="M928">
        <v>-43.5</v>
      </c>
      <c r="N928" s="66">
        <v>-1.89E-2</v>
      </c>
      <c r="O928" s="36">
        <v>2305.5</v>
      </c>
      <c r="P928" s="66">
        <v>-1.8800000000000001E-2</v>
      </c>
      <c r="Q928" s="36">
        <v>2278.5</v>
      </c>
      <c r="R928" s="36">
        <v>2300</v>
      </c>
      <c r="S928" s="36">
        <v>2239.5</v>
      </c>
      <c r="T928" s="66">
        <v>-7.1999999999999998E-3</v>
      </c>
      <c r="U928" s="66">
        <v>5.3E-3</v>
      </c>
      <c r="V928" s="66">
        <v>-1.6500000000000001E-2</v>
      </c>
      <c r="W928" s="66">
        <v>0.01</v>
      </c>
      <c r="X928" s="1">
        <v>4858600</v>
      </c>
      <c r="Y928" s="1">
        <v>11017030</v>
      </c>
      <c r="Z928" s="1">
        <v>4072619</v>
      </c>
      <c r="AA928" t="s">
        <v>367</v>
      </c>
      <c r="AB928" t="s">
        <v>368</v>
      </c>
      <c r="AC928">
        <v>31.68</v>
      </c>
      <c r="AD928">
        <v>3.37</v>
      </c>
      <c r="AE928">
        <v>0.71</v>
      </c>
      <c r="AF928" t="s">
        <v>230</v>
      </c>
      <c r="AG928" s="1">
        <v>426600</v>
      </c>
      <c r="AH928" s="36">
        <v>2262</v>
      </c>
      <c r="AI928">
        <v>200</v>
      </c>
      <c r="AJ928" s="36">
        <v>2261.5</v>
      </c>
      <c r="AK928" s="1">
        <v>1100</v>
      </c>
      <c r="AL928" s="2">
        <v>0.625</v>
      </c>
      <c r="AN928" t="s">
        <v>298</v>
      </c>
      <c r="AO928" t="s">
        <v>313</v>
      </c>
      <c r="AQ928" t="str">
        <f t="shared" si="14"/>
        <v/>
      </c>
    </row>
    <row r="929" spans="1:43">
      <c r="A929" s="8">
        <v>46185</v>
      </c>
      <c r="B929">
        <v>3882.66</v>
      </c>
      <c r="C929">
        <v>1.37</v>
      </c>
      <c r="E929"/>
      <c r="F929" s="7">
        <v>5020</v>
      </c>
      <c r="G929" t="s">
        <v>51</v>
      </c>
      <c r="H929">
        <v>0</v>
      </c>
      <c r="I929" t="s">
        <v>288</v>
      </c>
      <c r="J929" t="s">
        <v>289</v>
      </c>
      <c r="K929" t="s">
        <v>295</v>
      </c>
      <c r="L929" s="36">
        <v>1230.5</v>
      </c>
      <c r="M929">
        <v>8</v>
      </c>
      <c r="N929" s="66">
        <v>6.4999999999999997E-3</v>
      </c>
      <c r="O929" s="36">
        <v>1222.5</v>
      </c>
      <c r="P929" s="66">
        <v>6.4999999999999997E-3</v>
      </c>
      <c r="Q929" s="36">
        <v>1229.5</v>
      </c>
      <c r="R929" s="36">
        <v>1241</v>
      </c>
      <c r="S929" s="36">
        <v>1217</v>
      </c>
      <c r="T929" s="66">
        <v>8.0000000000000004E-4</v>
      </c>
      <c r="U929" s="66">
        <v>4.4000000000000003E-3</v>
      </c>
      <c r="V929" s="66">
        <v>-8.3999999999999995E-3</v>
      </c>
      <c r="W929" s="66">
        <v>1.0999999999999999E-2</v>
      </c>
      <c r="X929" s="1">
        <v>6202400</v>
      </c>
      <c r="Y929" s="1">
        <v>7621743</v>
      </c>
      <c r="Z929" s="1">
        <v>3330676</v>
      </c>
      <c r="AA929" t="s">
        <v>369</v>
      </c>
      <c r="AB929" t="s">
        <v>370</v>
      </c>
      <c r="AC929">
        <v>7.95</v>
      </c>
      <c r="AD929">
        <v>0.98</v>
      </c>
      <c r="AE929">
        <v>2.76</v>
      </c>
      <c r="AF929" t="s">
        <v>230</v>
      </c>
      <c r="AG929" s="1">
        <v>364200</v>
      </c>
      <c r="AH929" s="36">
        <v>1231</v>
      </c>
      <c r="AI929" s="1">
        <v>6100</v>
      </c>
      <c r="AJ929" s="36">
        <v>1230.5</v>
      </c>
      <c r="AK929" s="1">
        <v>1300</v>
      </c>
      <c r="AL929" s="2">
        <v>0.625</v>
      </c>
      <c r="AM929" s="3">
        <v>46156</v>
      </c>
      <c r="AN929" t="s">
        <v>298</v>
      </c>
      <c r="AO929" t="s">
        <v>371</v>
      </c>
      <c r="AQ929" t="str">
        <f t="shared" si="14"/>
        <v/>
      </c>
    </row>
    <row r="930" spans="1:43">
      <c r="A930" s="8">
        <v>46185</v>
      </c>
      <c r="B930">
        <v>3882.66</v>
      </c>
      <c r="C930">
        <v>1.37</v>
      </c>
      <c r="E930"/>
      <c r="F930" s="7">
        <v>5201</v>
      </c>
      <c r="G930" t="s">
        <v>52</v>
      </c>
      <c r="H930">
        <v>0</v>
      </c>
      <c r="I930" t="s">
        <v>288</v>
      </c>
      <c r="J930" t="s">
        <v>289</v>
      </c>
      <c r="K930" t="s">
        <v>290</v>
      </c>
      <c r="L930" s="36">
        <v>7014</v>
      </c>
      <c r="M930">
        <v>50</v>
      </c>
      <c r="N930" s="66">
        <v>7.1999999999999998E-3</v>
      </c>
      <c r="O930" s="36">
        <v>6964</v>
      </c>
      <c r="P930" s="66">
        <v>7.1000000000000004E-3</v>
      </c>
      <c r="Q930" s="36">
        <v>7102</v>
      </c>
      <c r="R930" s="36">
        <v>7148</v>
      </c>
      <c r="S930" s="36">
        <v>6986</v>
      </c>
      <c r="T930" s="66">
        <v>-1.23E-2</v>
      </c>
      <c r="U930" s="66">
        <v>-5.1000000000000004E-3</v>
      </c>
      <c r="V930" s="66">
        <v>-1.8700000000000001E-2</v>
      </c>
      <c r="W930" s="66">
        <v>4.0000000000000001E-3</v>
      </c>
      <c r="X930" s="1">
        <v>1066300</v>
      </c>
      <c r="Y930" s="1">
        <v>7545911</v>
      </c>
      <c r="Z930" s="1">
        <v>1525086</v>
      </c>
      <c r="AA930" t="s">
        <v>581</v>
      </c>
      <c r="AB930" t="s">
        <v>373</v>
      </c>
      <c r="AC930">
        <v>19.34</v>
      </c>
      <c r="AD930">
        <v>1</v>
      </c>
      <c r="AE930">
        <v>2.99</v>
      </c>
      <c r="AF930" t="s">
        <v>230</v>
      </c>
      <c r="AG930" s="1">
        <v>69800</v>
      </c>
      <c r="AH930" s="36">
        <v>7016</v>
      </c>
      <c r="AI930">
        <v>400</v>
      </c>
      <c r="AJ930" s="36">
        <v>7013</v>
      </c>
      <c r="AK930">
        <v>400</v>
      </c>
      <c r="AL930" s="2">
        <v>0.625</v>
      </c>
      <c r="AM930" s="3">
        <v>46154</v>
      </c>
      <c r="AN930" t="s">
        <v>293</v>
      </c>
      <c r="AO930" t="s">
        <v>341</v>
      </c>
      <c r="AQ930" t="str">
        <f t="shared" si="14"/>
        <v/>
      </c>
    </row>
    <row r="931" spans="1:43">
      <c r="A931" s="8">
        <v>46185</v>
      </c>
      <c r="B931">
        <v>3882.66</v>
      </c>
      <c r="C931">
        <v>1.37</v>
      </c>
      <c r="E931"/>
      <c r="F931" s="7">
        <v>5302</v>
      </c>
      <c r="G931" t="s">
        <v>53</v>
      </c>
      <c r="H931">
        <v>0</v>
      </c>
      <c r="I931" t="s">
        <v>288</v>
      </c>
      <c r="J931" t="s">
        <v>289</v>
      </c>
      <c r="K931" t="s">
        <v>290</v>
      </c>
      <c r="L931" s="36">
        <v>4680</v>
      </c>
      <c r="M931">
        <v>20</v>
      </c>
      <c r="N931" s="66">
        <v>4.3E-3</v>
      </c>
      <c r="O931" s="36">
        <v>4660</v>
      </c>
      <c r="P931" s="66">
        <v>4.1999999999999997E-3</v>
      </c>
      <c r="Q931" s="36">
        <v>4680</v>
      </c>
      <c r="R931" s="36">
        <v>4725</v>
      </c>
      <c r="S931" s="36">
        <v>4670</v>
      </c>
      <c r="T931" s="66">
        <v>0</v>
      </c>
      <c r="U931" s="66">
        <v>-3.0999999999999999E-3</v>
      </c>
      <c r="V931" s="66">
        <v>-9.4999999999999998E-3</v>
      </c>
      <c r="W931" s="66">
        <v>2.0999999999999999E-3</v>
      </c>
      <c r="X931" s="1">
        <v>53200</v>
      </c>
      <c r="Y931" s="1">
        <v>249891</v>
      </c>
      <c r="Z931" s="1">
        <v>55376</v>
      </c>
      <c r="AA931" t="s">
        <v>374</v>
      </c>
      <c r="AB931" t="s">
        <v>375</v>
      </c>
      <c r="AC931">
        <v>18.98</v>
      </c>
      <c r="AD931">
        <v>0.95</v>
      </c>
      <c r="AE931">
        <v>4.2699999999999996</v>
      </c>
      <c r="AF931" t="s">
        <v>230</v>
      </c>
      <c r="AG931" s="1">
        <v>13800</v>
      </c>
      <c r="AH931" s="36">
        <v>4685</v>
      </c>
      <c r="AI931">
        <v>100</v>
      </c>
      <c r="AJ931" s="36">
        <v>4680</v>
      </c>
      <c r="AK931">
        <v>500</v>
      </c>
      <c r="AL931" s="2">
        <v>0.62013888888888891</v>
      </c>
      <c r="AN931" t="s">
        <v>293</v>
      </c>
      <c r="AO931" t="s">
        <v>341</v>
      </c>
      <c r="AQ931" t="str">
        <f t="shared" si="14"/>
        <v/>
      </c>
    </row>
    <row r="932" spans="1:43">
      <c r="A932" s="8">
        <v>46185</v>
      </c>
      <c r="B932">
        <v>3882.66</v>
      </c>
      <c r="C932">
        <v>1.37</v>
      </c>
      <c r="E932"/>
      <c r="F932" s="7">
        <v>5310</v>
      </c>
      <c r="G932" t="s">
        <v>54</v>
      </c>
      <c r="H932">
        <v>0</v>
      </c>
      <c r="I932" t="s">
        <v>288</v>
      </c>
      <c r="J932" t="s">
        <v>289</v>
      </c>
      <c r="K932" t="s">
        <v>295</v>
      </c>
      <c r="L932" s="36">
        <v>7960</v>
      </c>
      <c r="M932">
        <v>250</v>
      </c>
      <c r="N932" s="66">
        <v>3.2399999999999998E-2</v>
      </c>
      <c r="O932" s="36">
        <v>7710</v>
      </c>
      <c r="P932" s="66">
        <v>3.2399999999999998E-2</v>
      </c>
      <c r="Q932" s="36">
        <v>8010</v>
      </c>
      <c r="R932" s="36">
        <v>8210</v>
      </c>
      <c r="S932" s="36">
        <v>7890</v>
      </c>
      <c r="T932" s="66">
        <v>-6.1999999999999998E-3</v>
      </c>
      <c r="U932" s="66">
        <v>-1.4800000000000001E-2</v>
      </c>
      <c r="V932" s="66">
        <v>-3.04E-2</v>
      </c>
      <c r="W932" s="66">
        <v>8.8000000000000005E-3</v>
      </c>
      <c r="X932" s="1">
        <v>149800</v>
      </c>
      <c r="Y932" s="1">
        <v>1210379</v>
      </c>
      <c r="Z932" s="1">
        <v>167101</v>
      </c>
      <c r="AA932" t="s">
        <v>612</v>
      </c>
      <c r="AB932" t="s">
        <v>377</v>
      </c>
      <c r="AC932">
        <v>34.07</v>
      </c>
      <c r="AD932">
        <v>1.71</v>
      </c>
      <c r="AE932">
        <v>1.82</v>
      </c>
      <c r="AF932" t="s">
        <v>230</v>
      </c>
      <c r="AG932" s="1">
        <v>1400</v>
      </c>
      <c r="AH932" s="36">
        <v>7970</v>
      </c>
      <c r="AI932">
        <v>700</v>
      </c>
      <c r="AJ932" s="36">
        <v>7950</v>
      </c>
      <c r="AK932">
        <v>700</v>
      </c>
      <c r="AL932" s="2">
        <v>0.625</v>
      </c>
      <c r="AN932" t="s">
        <v>293</v>
      </c>
      <c r="AO932" t="s">
        <v>341</v>
      </c>
      <c r="AQ932" t="str">
        <f t="shared" si="14"/>
        <v/>
      </c>
    </row>
    <row r="933" spans="1:43">
      <c r="A933" s="8">
        <v>46185</v>
      </c>
      <c r="B933">
        <v>3882.66</v>
      </c>
      <c r="C933">
        <v>1.37</v>
      </c>
      <c r="E933"/>
      <c r="F933" s="7">
        <v>5334</v>
      </c>
      <c r="G933" t="s">
        <v>55</v>
      </c>
      <c r="H933">
        <v>0</v>
      </c>
      <c r="I933" t="s">
        <v>288</v>
      </c>
      <c r="J933" t="s">
        <v>289</v>
      </c>
      <c r="K933" t="s">
        <v>290</v>
      </c>
      <c r="L933" s="36">
        <v>9974</v>
      </c>
      <c r="M933">
        <v>62</v>
      </c>
      <c r="N933" s="66">
        <v>6.3E-3</v>
      </c>
      <c r="O933" s="36">
        <v>9912</v>
      </c>
      <c r="P933" s="66">
        <v>6.1999999999999998E-3</v>
      </c>
      <c r="Q933" s="36">
        <v>10015</v>
      </c>
      <c r="R933" s="36">
        <v>10295</v>
      </c>
      <c r="S933" s="36">
        <v>9963</v>
      </c>
      <c r="T933" s="66">
        <v>-4.0000000000000001E-3</v>
      </c>
      <c r="U933" s="66">
        <v>-2.1600000000000001E-2</v>
      </c>
      <c r="V933" s="66">
        <v>-3.1099999999999999E-2</v>
      </c>
      <c r="W933" s="66">
        <v>1.1000000000000001E-3</v>
      </c>
      <c r="X933" s="1">
        <v>834600</v>
      </c>
      <c r="Y933" s="1">
        <v>8424957</v>
      </c>
      <c r="Z933" s="1">
        <v>1987296</v>
      </c>
      <c r="AA933" t="s">
        <v>558</v>
      </c>
      <c r="AB933" t="s">
        <v>379</v>
      </c>
      <c r="AC933">
        <v>18.55</v>
      </c>
      <c r="AD933">
        <v>2.5499999999999998</v>
      </c>
      <c r="AE933">
        <v>2.11</v>
      </c>
      <c r="AF933" t="s">
        <v>230</v>
      </c>
      <c r="AG933" s="1">
        <v>27000</v>
      </c>
      <c r="AH933" s="36">
        <v>9976</v>
      </c>
      <c r="AI933">
        <v>200</v>
      </c>
      <c r="AJ933" s="36">
        <v>9973</v>
      </c>
      <c r="AK933">
        <v>100</v>
      </c>
      <c r="AL933" s="2">
        <v>0.625</v>
      </c>
      <c r="AN933" t="s">
        <v>298</v>
      </c>
      <c r="AO933" t="s">
        <v>341</v>
      </c>
      <c r="AQ933" t="str">
        <f t="shared" si="14"/>
        <v/>
      </c>
    </row>
    <row r="934" spans="1:43">
      <c r="A934" s="8">
        <v>46185</v>
      </c>
      <c r="B934">
        <v>3882.66</v>
      </c>
      <c r="C934">
        <v>1.37</v>
      </c>
      <c r="E934"/>
      <c r="F934" s="7">
        <v>5706</v>
      </c>
      <c r="G934" t="s">
        <v>56</v>
      </c>
      <c r="H934">
        <v>0</v>
      </c>
      <c r="I934" t="s">
        <v>288</v>
      </c>
      <c r="J934" t="s">
        <v>289</v>
      </c>
      <c r="K934" t="s">
        <v>290</v>
      </c>
      <c r="L934" s="36">
        <v>43560</v>
      </c>
      <c r="M934" s="36">
        <v>6230</v>
      </c>
      <c r="N934" s="66">
        <v>0.16689999999999999</v>
      </c>
      <c r="O934" s="36">
        <v>37330</v>
      </c>
      <c r="P934" s="66">
        <v>0.1668</v>
      </c>
      <c r="Q934" s="36">
        <v>41000</v>
      </c>
      <c r="R934" s="36">
        <v>44240</v>
      </c>
      <c r="S934" s="36">
        <v>40530</v>
      </c>
      <c r="T934" s="66">
        <v>6.2399999999999997E-2</v>
      </c>
      <c r="U934" s="66">
        <v>-5.4000000000000003E-3</v>
      </c>
      <c r="V934" s="66">
        <v>-1.5299999999999999E-2</v>
      </c>
      <c r="W934" s="66">
        <v>7.4700000000000003E-2</v>
      </c>
      <c r="X934" s="1">
        <v>3547500</v>
      </c>
      <c r="Y934" s="1">
        <v>152315684</v>
      </c>
      <c r="Z934" s="1">
        <v>2501016</v>
      </c>
      <c r="AA934" t="s">
        <v>521</v>
      </c>
      <c r="AB934" t="s">
        <v>381</v>
      </c>
      <c r="AC934">
        <v>33.22</v>
      </c>
      <c r="AD934">
        <v>6.04</v>
      </c>
      <c r="AE934">
        <v>0.64</v>
      </c>
      <c r="AF934" t="s">
        <v>230</v>
      </c>
      <c r="AG934" s="1">
        <v>11200</v>
      </c>
      <c r="AH934" s="36">
        <v>43580</v>
      </c>
      <c r="AI934">
        <v>100</v>
      </c>
      <c r="AJ934" s="36">
        <v>43550</v>
      </c>
      <c r="AK934">
        <v>200</v>
      </c>
      <c r="AL934" s="2">
        <v>0.625</v>
      </c>
      <c r="AM934" s="3">
        <v>46155</v>
      </c>
      <c r="AN934" t="s">
        <v>298</v>
      </c>
      <c r="AO934" t="s">
        <v>382</v>
      </c>
      <c r="AQ934" t="str">
        <f t="shared" si="14"/>
        <v/>
      </c>
    </row>
    <row r="935" spans="1:43">
      <c r="A935" s="8">
        <v>46185</v>
      </c>
      <c r="B935">
        <v>3882.66</v>
      </c>
      <c r="C935">
        <v>1.37</v>
      </c>
      <c r="E935"/>
      <c r="F935" s="7">
        <v>5711</v>
      </c>
      <c r="G935" t="s">
        <v>57</v>
      </c>
      <c r="H935">
        <v>0</v>
      </c>
      <c r="I935" t="s">
        <v>288</v>
      </c>
      <c r="J935" t="s">
        <v>289</v>
      </c>
      <c r="K935" t="s">
        <v>290</v>
      </c>
      <c r="L935" s="36">
        <v>4640</v>
      </c>
      <c r="M935">
        <v>197</v>
      </c>
      <c r="N935" s="66">
        <v>4.4299999999999999E-2</v>
      </c>
      <c r="O935" s="36">
        <v>4443</v>
      </c>
      <c r="P935" s="66">
        <v>4.4299999999999999E-2</v>
      </c>
      <c r="Q935" s="36">
        <v>4583</v>
      </c>
      <c r="R935" s="36">
        <v>4648</v>
      </c>
      <c r="S935" s="36">
        <v>4510</v>
      </c>
      <c r="T935" s="66">
        <v>1.24E-2</v>
      </c>
      <c r="U935" s="66">
        <v>1.0800000000000001E-2</v>
      </c>
      <c r="V935" s="66">
        <v>-1.6999999999999999E-3</v>
      </c>
      <c r="W935" s="66">
        <v>2.8799999999999999E-2</v>
      </c>
      <c r="X935" s="1">
        <v>912200</v>
      </c>
      <c r="Y935" s="1">
        <v>4197847</v>
      </c>
      <c r="Z935" s="1">
        <v>610111</v>
      </c>
      <c r="AA935" t="s">
        <v>383</v>
      </c>
      <c r="AB935" t="s">
        <v>384</v>
      </c>
      <c r="AC935">
        <v>12.37</v>
      </c>
      <c r="AD935">
        <v>0.82</v>
      </c>
      <c r="AE935">
        <v>2.5</v>
      </c>
      <c r="AF935" t="s">
        <v>230</v>
      </c>
      <c r="AG935" s="1">
        <v>16800</v>
      </c>
      <c r="AH935" s="36">
        <v>4641</v>
      </c>
      <c r="AI935">
        <v>800</v>
      </c>
      <c r="AJ935" s="36">
        <v>4639</v>
      </c>
      <c r="AK935">
        <v>100</v>
      </c>
      <c r="AL935" s="2">
        <v>0.625</v>
      </c>
      <c r="AM935" s="3">
        <v>46155</v>
      </c>
      <c r="AN935" t="s">
        <v>298</v>
      </c>
      <c r="AO935" t="s">
        <v>382</v>
      </c>
      <c r="AQ935" t="str">
        <f t="shared" si="14"/>
        <v/>
      </c>
    </row>
    <row r="936" spans="1:43">
      <c r="A936" s="8">
        <v>46185</v>
      </c>
      <c r="B936">
        <v>3882.66</v>
      </c>
      <c r="C936">
        <v>1.37</v>
      </c>
      <c r="E936"/>
      <c r="F936" s="7">
        <v>5713</v>
      </c>
      <c r="G936" t="s">
        <v>58</v>
      </c>
      <c r="H936">
        <v>0</v>
      </c>
      <c r="I936" t="s">
        <v>288</v>
      </c>
      <c r="J936" t="s">
        <v>289</v>
      </c>
      <c r="K936" t="s">
        <v>290</v>
      </c>
      <c r="L936" s="36">
        <v>8599</v>
      </c>
      <c r="M936">
        <v>864</v>
      </c>
      <c r="N936" s="66">
        <v>0.11169999999999999</v>
      </c>
      <c r="O936" s="36">
        <v>7735</v>
      </c>
      <c r="P936" s="66">
        <v>0.11169999999999999</v>
      </c>
      <c r="Q936" s="36">
        <v>8230</v>
      </c>
      <c r="R936" s="36">
        <v>8674</v>
      </c>
      <c r="S936" s="36">
        <v>8215</v>
      </c>
      <c r="T936" s="66">
        <v>4.48E-2</v>
      </c>
      <c r="U936" s="66">
        <v>1.7600000000000001E-2</v>
      </c>
      <c r="V936" s="66">
        <v>-8.6E-3</v>
      </c>
      <c r="W936" s="66">
        <v>4.6699999999999998E-2</v>
      </c>
      <c r="X936" s="1">
        <v>3715500</v>
      </c>
      <c r="Y936" s="1">
        <v>31397602</v>
      </c>
      <c r="Z936" s="1">
        <v>2500709</v>
      </c>
      <c r="AA936" t="s">
        <v>385</v>
      </c>
      <c r="AB936" t="s">
        <v>386</v>
      </c>
      <c r="AC936">
        <v>15.39</v>
      </c>
      <c r="AD936">
        <v>1.1200000000000001</v>
      </c>
      <c r="AE936">
        <v>2.41</v>
      </c>
      <c r="AF936" t="s">
        <v>230</v>
      </c>
      <c r="AG936" s="1">
        <v>48800</v>
      </c>
      <c r="AH936" s="36">
        <v>8599</v>
      </c>
      <c r="AI936">
        <v>100</v>
      </c>
      <c r="AJ936" s="36">
        <v>8598</v>
      </c>
      <c r="AK936">
        <v>100</v>
      </c>
      <c r="AL936" s="2">
        <v>0.625</v>
      </c>
      <c r="AN936" t="s">
        <v>298</v>
      </c>
      <c r="AO936" t="s">
        <v>382</v>
      </c>
      <c r="AQ936" t="str">
        <f t="shared" si="14"/>
        <v/>
      </c>
    </row>
    <row r="937" spans="1:43">
      <c r="A937" s="8">
        <v>46185</v>
      </c>
      <c r="B937">
        <v>3882.66</v>
      </c>
      <c r="C937">
        <v>1.37</v>
      </c>
      <c r="E937"/>
      <c r="F937" s="7">
        <v>5802</v>
      </c>
      <c r="G937" t="s">
        <v>59</v>
      </c>
      <c r="H937">
        <v>0</v>
      </c>
      <c r="I937" t="s">
        <v>288</v>
      </c>
      <c r="J937" t="s">
        <v>289</v>
      </c>
      <c r="K937" t="s">
        <v>295</v>
      </c>
      <c r="L937" s="36">
        <v>10995</v>
      </c>
      <c r="M937">
        <v>745</v>
      </c>
      <c r="N937" s="66">
        <v>7.2700000000000001E-2</v>
      </c>
      <c r="O937" s="36">
        <v>10250</v>
      </c>
      <c r="P937" s="66">
        <v>7.2599999999999998E-2</v>
      </c>
      <c r="Q937" s="36">
        <v>10960</v>
      </c>
      <c r="R937" s="36">
        <v>11280</v>
      </c>
      <c r="S937" s="36">
        <v>10885</v>
      </c>
      <c r="T937" s="66">
        <v>3.0999999999999999E-3</v>
      </c>
      <c r="U937" s="66">
        <v>-8.5000000000000006E-3</v>
      </c>
      <c r="V937" s="66">
        <v>-2.52E-2</v>
      </c>
      <c r="W937" s="66">
        <v>1.01E-2</v>
      </c>
      <c r="X937" s="1">
        <v>6993300</v>
      </c>
      <c r="Y937" s="1">
        <v>77549892</v>
      </c>
      <c r="Z937" s="1">
        <v>8729376</v>
      </c>
      <c r="AA937" t="s">
        <v>582</v>
      </c>
      <c r="AB937" t="s">
        <v>388</v>
      </c>
      <c r="AC937">
        <v>26.37</v>
      </c>
      <c r="AD937">
        <v>3.12</v>
      </c>
      <c r="AE937">
        <v>1.42</v>
      </c>
      <c r="AF937" t="s">
        <v>230</v>
      </c>
      <c r="AG937" s="1">
        <v>105600</v>
      </c>
      <c r="AH937" s="36">
        <v>10995</v>
      </c>
      <c r="AI937">
        <v>300</v>
      </c>
      <c r="AJ937" s="36">
        <v>10990</v>
      </c>
      <c r="AK937" s="1">
        <v>1300</v>
      </c>
      <c r="AL937" s="2">
        <v>0.625</v>
      </c>
      <c r="AM937" s="3">
        <v>46154</v>
      </c>
      <c r="AN937" t="s">
        <v>298</v>
      </c>
      <c r="AO937" t="s">
        <v>382</v>
      </c>
      <c r="AQ937" t="str">
        <f t="shared" si="14"/>
        <v/>
      </c>
    </row>
    <row r="938" spans="1:43">
      <c r="A938" s="8">
        <v>46185</v>
      </c>
      <c r="B938">
        <v>3882.66</v>
      </c>
      <c r="C938">
        <v>1.37</v>
      </c>
      <c r="E938"/>
      <c r="F938" s="7">
        <v>5803</v>
      </c>
      <c r="G938" t="s">
        <v>60</v>
      </c>
      <c r="H938">
        <v>0</v>
      </c>
      <c r="I938" t="s">
        <v>288</v>
      </c>
      <c r="J938" t="s">
        <v>289</v>
      </c>
      <c r="K938" t="s">
        <v>290</v>
      </c>
      <c r="L938" s="36">
        <v>4260</v>
      </c>
      <c r="M938">
        <v>118</v>
      </c>
      <c r="N938" s="66">
        <v>2.8500000000000001E-2</v>
      </c>
      <c r="O938" s="36">
        <v>4142</v>
      </c>
      <c r="P938" s="66">
        <v>2.8400000000000002E-2</v>
      </c>
      <c r="Q938" s="36">
        <v>4352</v>
      </c>
      <c r="R938" s="36">
        <v>4357</v>
      </c>
      <c r="S938" s="36">
        <v>4136</v>
      </c>
      <c r="T938" s="66">
        <v>-2.1100000000000001E-2</v>
      </c>
      <c r="U938" s="66">
        <v>1.01E-2</v>
      </c>
      <c r="V938" s="66">
        <v>-2.2200000000000001E-2</v>
      </c>
      <c r="W938" s="66">
        <v>2.9899999999999999E-2</v>
      </c>
      <c r="X938" s="1">
        <v>41801600</v>
      </c>
      <c r="Y938" s="1">
        <v>178283647</v>
      </c>
      <c r="Z938" s="1">
        <v>7562269</v>
      </c>
      <c r="AA938" t="s">
        <v>389</v>
      </c>
      <c r="AB938" t="s">
        <v>632</v>
      </c>
      <c r="AC938">
        <v>42.26</v>
      </c>
      <c r="AD938">
        <v>12.58</v>
      </c>
      <c r="AE938">
        <v>0.89</v>
      </c>
      <c r="AF938" t="s">
        <v>230</v>
      </c>
      <c r="AG938" s="1">
        <v>599400</v>
      </c>
      <c r="AH938" s="36">
        <v>4261</v>
      </c>
      <c r="AI938" s="1">
        <v>1200</v>
      </c>
      <c r="AJ938" s="36">
        <v>4260</v>
      </c>
      <c r="AK938">
        <v>700</v>
      </c>
      <c r="AL938" s="2">
        <v>0.625</v>
      </c>
      <c r="AM938" s="3">
        <v>46156</v>
      </c>
      <c r="AN938" t="s">
        <v>298</v>
      </c>
      <c r="AO938" t="s">
        <v>382</v>
      </c>
      <c r="AQ938" t="str">
        <f t="shared" si="14"/>
        <v/>
      </c>
    </row>
    <row r="939" spans="1:43">
      <c r="A939" s="8">
        <v>46185</v>
      </c>
      <c r="B939">
        <v>3882.66</v>
      </c>
      <c r="C939">
        <v>1.37</v>
      </c>
      <c r="E939"/>
      <c r="F939" s="7">
        <v>6038</v>
      </c>
      <c r="G939" t="s">
        <v>61</v>
      </c>
      <c r="H939">
        <v>0</v>
      </c>
      <c r="I939" t="s">
        <v>347</v>
      </c>
      <c r="J939" t="s">
        <v>289</v>
      </c>
      <c r="K939" t="s">
        <v>290</v>
      </c>
      <c r="L939">
        <v>905</v>
      </c>
      <c r="M939">
        <v>2</v>
      </c>
      <c r="N939" s="66">
        <v>2.2000000000000001E-3</v>
      </c>
      <c r="O939">
        <v>903</v>
      </c>
      <c r="P939" s="66">
        <v>2.2000000000000001E-3</v>
      </c>
      <c r="Q939">
        <v>904</v>
      </c>
      <c r="R939">
        <v>907</v>
      </c>
      <c r="S939">
        <v>900</v>
      </c>
      <c r="T939" s="66">
        <v>1.1000000000000001E-3</v>
      </c>
      <c r="U939" s="66">
        <v>-2.2000000000000001E-3</v>
      </c>
      <c r="V939" s="66">
        <v>-2.2000000000000001E-3</v>
      </c>
      <c r="W939" s="66">
        <v>5.4999999999999997E-3</v>
      </c>
      <c r="X939" s="1">
        <v>4000</v>
      </c>
      <c r="Y939" s="1">
        <v>3616</v>
      </c>
      <c r="Z939" s="1">
        <v>4581</v>
      </c>
      <c r="AA939" t="s">
        <v>391</v>
      </c>
      <c r="AB939" t="s">
        <v>392</v>
      </c>
      <c r="AC939">
        <v>13.05</v>
      </c>
      <c r="AD939">
        <v>0.91</v>
      </c>
      <c r="AE939">
        <v>2.54</v>
      </c>
      <c r="AF939" t="s">
        <v>230</v>
      </c>
      <c r="AG939">
        <v>0</v>
      </c>
      <c r="AH939">
        <v>905</v>
      </c>
      <c r="AI939">
        <v>300</v>
      </c>
      <c r="AJ939">
        <v>900</v>
      </c>
      <c r="AK939">
        <v>400</v>
      </c>
      <c r="AL939" s="2">
        <v>0.62430555555555556</v>
      </c>
      <c r="AM939" s="3">
        <v>46157</v>
      </c>
      <c r="AN939" t="s">
        <v>350</v>
      </c>
      <c r="AO939" t="s">
        <v>313</v>
      </c>
      <c r="AQ939" t="str">
        <f t="shared" si="14"/>
        <v/>
      </c>
    </row>
    <row r="940" spans="1:43">
      <c r="A940" s="8">
        <v>46185</v>
      </c>
      <c r="B940">
        <v>3882.66</v>
      </c>
      <c r="C940">
        <v>1.37</v>
      </c>
      <c r="E940"/>
      <c r="F940" s="7">
        <v>6156</v>
      </c>
      <c r="G940" t="s">
        <v>62</v>
      </c>
      <c r="H940">
        <v>0</v>
      </c>
      <c r="I940" t="s">
        <v>314</v>
      </c>
      <c r="J940" t="s">
        <v>323</v>
      </c>
      <c r="K940" t="s">
        <v>290</v>
      </c>
      <c r="L940" s="36">
        <v>2003</v>
      </c>
      <c r="M940">
        <v>-2</v>
      </c>
      <c r="N940" s="66">
        <v>-1E-3</v>
      </c>
      <c r="O940" s="36">
        <v>2005</v>
      </c>
      <c r="P940" s="66">
        <v>-8.9999999999999998E-4</v>
      </c>
      <c r="Q940" s="36">
        <v>2021</v>
      </c>
      <c r="R940" s="36">
        <v>2028</v>
      </c>
      <c r="S940" s="36">
        <v>1996</v>
      </c>
      <c r="T940" s="66">
        <v>-8.8999999999999999E-3</v>
      </c>
      <c r="U940" s="66">
        <v>-2.8999999999999998E-3</v>
      </c>
      <c r="V940" s="66">
        <v>-1.23E-2</v>
      </c>
      <c r="W940" s="66">
        <v>3.5000000000000001E-3</v>
      </c>
      <c r="X940" s="1">
        <v>12900</v>
      </c>
      <c r="Y940" s="1">
        <v>25914</v>
      </c>
      <c r="Z940" s="1">
        <v>10615</v>
      </c>
      <c r="AA940" t="s">
        <v>393</v>
      </c>
      <c r="AB940" t="s">
        <v>394</v>
      </c>
      <c r="AC940">
        <v>59.43</v>
      </c>
      <c r="AD940">
        <v>1.4</v>
      </c>
      <c r="AE940">
        <v>4.99</v>
      </c>
      <c r="AF940">
        <v>1.3</v>
      </c>
      <c r="AG940">
        <v>0</v>
      </c>
      <c r="AH940" s="36">
        <v>2006</v>
      </c>
      <c r="AI940">
        <v>200</v>
      </c>
      <c r="AJ940" s="36">
        <v>2000</v>
      </c>
      <c r="AK940">
        <v>100</v>
      </c>
      <c r="AL940" s="2">
        <v>0.62430555555555556</v>
      </c>
      <c r="AN940" t="s">
        <v>350</v>
      </c>
      <c r="AO940" t="s">
        <v>395</v>
      </c>
      <c r="AQ940" t="str">
        <f t="shared" si="14"/>
        <v/>
      </c>
    </row>
    <row r="941" spans="1:43">
      <c r="A941" s="8">
        <v>46185</v>
      </c>
      <c r="B941">
        <v>3882.66</v>
      </c>
      <c r="C941">
        <v>1.37</v>
      </c>
      <c r="E941"/>
      <c r="F941" s="7">
        <v>6178</v>
      </c>
      <c r="G941" t="s">
        <v>63</v>
      </c>
      <c r="H941">
        <v>0</v>
      </c>
      <c r="I941" t="s">
        <v>288</v>
      </c>
      <c r="J941" t="s">
        <v>289</v>
      </c>
      <c r="K941" t="s">
        <v>295</v>
      </c>
      <c r="L941" s="36">
        <v>2329.5</v>
      </c>
      <c r="M941">
        <v>120</v>
      </c>
      <c r="N941" s="66">
        <v>5.4300000000000001E-2</v>
      </c>
      <c r="O941" s="36">
        <v>2209.5</v>
      </c>
      <c r="P941" s="66">
        <v>5.4300000000000001E-2</v>
      </c>
      <c r="Q941" s="36">
        <v>2280.5</v>
      </c>
      <c r="R941" s="36">
        <v>2361</v>
      </c>
      <c r="S941" s="36">
        <v>2257</v>
      </c>
      <c r="T941" s="66">
        <v>2.1399999999999999E-2</v>
      </c>
      <c r="U941" s="66">
        <v>1.15E-2</v>
      </c>
      <c r="V941" s="66">
        <v>-1.3299999999999999E-2</v>
      </c>
      <c r="W941" s="66">
        <v>3.2099999999999997E-2</v>
      </c>
      <c r="X941" s="1">
        <v>8234000</v>
      </c>
      <c r="Y941" s="1">
        <v>19002802</v>
      </c>
      <c r="Z941" s="1">
        <v>6541689</v>
      </c>
      <c r="AA941" t="s">
        <v>633</v>
      </c>
      <c r="AB941" t="s">
        <v>397</v>
      </c>
      <c r="AC941">
        <v>16.75</v>
      </c>
      <c r="AD941">
        <v>0.67</v>
      </c>
      <c r="AE941">
        <v>2.58</v>
      </c>
      <c r="AF941" t="s">
        <v>230</v>
      </c>
      <c r="AG941" s="1">
        <v>74100</v>
      </c>
      <c r="AH941" s="36">
        <v>2330</v>
      </c>
      <c r="AI941">
        <v>900</v>
      </c>
      <c r="AJ941" s="36">
        <v>2329</v>
      </c>
      <c r="AK941" s="1">
        <v>1600</v>
      </c>
      <c r="AL941" s="2">
        <v>0.625</v>
      </c>
      <c r="AM941" s="3">
        <v>46157</v>
      </c>
      <c r="AN941" t="s">
        <v>298</v>
      </c>
      <c r="AO941" t="s">
        <v>313</v>
      </c>
      <c r="AQ941" t="str">
        <f t="shared" si="14"/>
        <v/>
      </c>
    </row>
    <row r="942" spans="1:43">
      <c r="A942" s="8">
        <v>46185</v>
      </c>
      <c r="B942">
        <v>3882.66</v>
      </c>
      <c r="C942">
        <v>1.37</v>
      </c>
      <c r="E942"/>
      <c r="F942" s="7">
        <v>6208</v>
      </c>
      <c r="G942" t="s">
        <v>64</v>
      </c>
      <c r="H942">
        <v>0</v>
      </c>
      <c r="I942" t="s">
        <v>314</v>
      </c>
      <c r="J942" t="s">
        <v>289</v>
      </c>
      <c r="K942" t="s">
        <v>290</v>
      </c>
      <c r="L942" s="36">
        <v>1714</v>
      </c>
      <c r="M942">
        <v>26</v>
      </c>
      <c r="N942" s="66">
        <v>1.54E-2</v>
      </c>
      <c r="O942" s="36">
        <v>1688</v>
      </c>
      <c r="P942" s="66">
        <v>1.54E-2</v>
      </c>
      <c r="Q942" s="36">
        <v>1728</v>
      </c>
      <c r="R942" s="36">
        <v>1775</v>
      </c>
      <c r="S942" s="36">
        <v>1699</v>
      </c>
      <c r="T942" s="66">
        <v>-8.0999999999999996E-3</v>
      </c>
      <c r="U942" s="66">
        <v>-5.7999999999999996E-3</v>
      </c>
      <c r="V942" s="66">
        <v>-3.4299999999999997E-2</v>
      </c>
      <c r="W942" s="66">
        <v>8.8000000000000005E-3</v>
      </c>
      <c r="X942" s="1">
        <v>46800</v>
      </c>
      <c r="Y942" s="1">
        <v>80933</v>
      </c>
      <c r="Z942" s="1">
        <v>10945</v>
      </c>
      <c r="AA942" t="s">
        <v>398</v>
      </c>
      <c r="AB942" t="s">
        <v>399</v>
      </c>
      <c r="AC942">
        <v>16.7</v>
      </c>
      <c r="AD942">
        <v>1.74</v>
      </c>
      <c r="AE942">
        <v>1.17</v>
      </c>
      <c r="AF942">
        <v>2</v>
      </c>
      <c r="AG942">
        <v>0</v>
      </c>
      <c r="AH942" s="36">
        <v>1717</v>
      </c>
      <c r="AI942">
        <v>100</v>
      </c>
      <c r="AJ942" s="36">
        <v>1714</v>
      </c>
      <c r="AK942">
        <v>200</v>
      </c>
      <c r="AL942" s="2">
        <v>0.62152777777777779</v>
      </c>
      <c r="AN942" t="s">
        <v>298</v>
      </c>
      <c r="AO942" t="s">
        <v>395</v>
      </c>
      <c r="AQ942" t="str">
        <f t="shared" si="14"/>
        <v/>
      </c>
    </row>
    <row r="943" spans="1:43">
      <c r="A943" s="8">
        <v>46185</v>
      </c>
      <c r="B943">
        <v>3882.66</v>
      </c>
      <c r="C943">
        <v>1.37</v>
      </c>
      <c r="E943"/>
      <c r="F943" s="7">
        <v>6356</v>
      </c>
      <c r="G943" t="s">
        <v>65</v>
      </c>
      <c r="H943">
        <v>0</v>
      </c>
      <c r="I943" t="s">
        <v>314</v>
      </c>
      <c r="J943" t="s">
        <v>289</v>
      </c>
      <c r="K943" t="s">
        <v>295</v>
      </c>
      <c r="L943" s="36">
        <v>1427</v>
      </c>
      <c r="M943">
        <v>49</v>
      </c>
      <c r="N943" s="66">
        <v>3.56E-2</v>
      </c>
      <c r="O943" s="36">
        <v>1378</v>
      </c>
      <c r="P943" s="66">
        <v>3.5499999999999997E-2</v>
      </c>
      <c r="Q943" s="36">
        <v>1468</v>
      </c>
      <c r="R943" s="36">
        <v>1475</v>
      </c>
      <c r="S943" s="36">
        <v>1393</v>
      </c>
      <c r="T943" s="66">
        <v>-2.7900000000000001E-2</v>
      </c>
      <c r="U943" s="66">
        <v>-1.0999999999999999E-2</v>
      </c>
      <c r="V943" s="66">
        <v>-3.2500000000000001E-2</v>
      </c>
      <c r="W943" s="66">
        <v>2.4400000000000002E-2</v>
      </c>
      <c r="X943" s="1">
        <v>266600</v>
      </c>
      <c r="Y943" s="1">
        <v>382169</v>
      </c>
      <c r="Z943" s="1">
        <v>20377</v>
      </c>
      <c r="AA943" t="s">
        <v>400</v>
      </c>
      <c r="AB943" t="s">
        <v>401</v>
      </c>
      <c r="AC943">
        <v>11.54</v>
      </c>
      <c r="AD943">
        <v>1.4</v>
      </c>
      <c r="AE943">
        <v>0.7</v>
      </c>
      <c r="AF943" t="s">
        <v>230</v>
      </c>
      <c r="AG943" s="1">
        <v>3500</v>
      </c>
      <c r="AH943" s="36">
        <v>1430</v>
      </c>
      <c r="AI943">
        <v>200</v>
      </c>
      <c r="AJ943" s="36">
        <v>1426</v>
      </c>
      <c r="AK943">
        <v>100</v>
      </c>
      <c r="AL943" s="2">
        <v>0.62430555555555556</v>
      </c>
      <c r="AM943" s="3">
        <v>46155</v>
      </c>
      <c r="AN943" t="s">
        <v>298</v>
      </c>
      <c r="AO943" t="s">
        <v>395</v>
      </c>
      <c r="AQ943" t="str">
        <f t="shared" si="14"/>
        <v/>
      </c>
    </row>
    <row r="944" spans="1:43">
      <c r="A944" s="8">
        <v>46185</v>
      </c>
      <c r="B944">
        <v>3882.66</v>
      </c>
      <c r="C944">
        <v>1.37</v>
      </c>
      <c r="E944"/>
      <c r="F944" s="7">
        <v>6378</v>
      </c>
      <c r="G944" t="s">
        <v>66</v>
      </c>
      <c r="H944">
        <v>0</v>
      </c>
      <c r="I944" t="s">
        <v>314</v>
      </c>
      <c r="J944" t="s">
        <v>289</v>
      </c>
      <c r="K944" t="s">
        <v>290</v>
      </c>
      <c r="L944" s="36">
        <v>1175</v>
      </c>
      <c r="M944">
        <v>40</v>
      </c>
      <c r="N944" s="66">
        <v>3.5200000000000002E-2</v>
      </c>
      <c r="O944" s="36">
        <v>1135</v>
      </c>
      <c r="P944" s="66">
        <v>3.5200000000000002E-2</v>
      </c>
      <c r="Q944" s="36">
        <v>1190</v>
      </c>
      <c r="R944" s="36">
        <v>1207</v>
      </c>
      <c r="S944" s="36">
        <v>1165</v>
      </c>
      <c r="T944" s="66">
        <v>-1.26E-2</v>
      </c>
      <c r="U944" s="66">
        <v>-4.1999999999999997E-3</v>
      </c>
      <c r="V944" s="66">
        <v>-2.6499999999999999E-2</v>
      </c>
      <c r="W944" s="66">
        <v>8.5000000000000006E-3</v>
      </c>
      <c r="X944" s="1">
        <v>212600</v>
      </c>
      <c r="Y944" s="1">
        <v>251458</v>
      </c>
      <c r="Z944" s="1">
        <v>24205</v>
      </c>
      <c r="AA944" t="s">
        <v>402</v>
      </c>
      <c r="AB944" t="s">
        <v>634</v>
      </c>
      <c r="AC944">
        <v>12.23</v>
      </c>
      <c r="AD944">
        <v>1.0900000000000001</v>
      </c>
      <c r="AE944">
        <v>3.49</v>
      </c>
      <c r="AF944" t="s">
        <v>230</v>
      </c>
      <c r="AG944">
        <v>0</v>
      </c>
      <c r="AH944" s="36">
        <v>1177</v>
      </c>
      <c r="AI944">
        <v>300</v>
      </c>
      <c r="AJ944" s="36">
        <v>1175</v>
      </c>
      <c r="AK944">
        <v>200</v>
      </c>
      <c r="AL944" s="2">
        <v>0.625</v>
      </c>
      <c r="AM944" s="3">
        <v>46154</v>
      </c>
      <c r="AN944" t="s">
        <v>298</v>
      </c>
      <c r="AO944" t="s">
        <v>395</v>
      </c>
      <c r="AQ944" t="str">
        <f t="shared" si="14"/>
        <v/>
      </c>
    </row>
    <row r="945" spans="1:43">
      <c r="A945" s="8">
        <v>46185</v>
      </c>
      <c r="B945">
        <v>3882.66</v>
      </c>
      <c r="C945">
        <v>1.37</v>
      </c>
      <c r="E945"/>
      <c r="F945" s="7">
        <v>6526</v>
      </c>
      <c r="G945" t="s">
        <v>67</v>
      </c>
      <c r="H945">
        <v>0</v>
      </c>
      <c r="I945" t="s">
        <v>288</v>
      </c>
      <c r="J945" t="s">
        <v>289</v>
      </c>
      <c r="K945" t="s">
        <v>295</v>
      </c>
      <c r="L945" s="36">
        <v>2259</v>
      </c>
      <c r="M945">
        <v>-35</v>
      </c>
      <c r="N945" s="66">
        <v>-1.5299999999999999E-2</v>
      </c>
      <c r="O945" s="36">
        <v>2294</v>
      </c>
      <c r="P945" s="66">
        <v>-1.52E-2</v>
      </c>
      <c r="Q945" s="36">
        <v>2394</v>
      </c>
      <c r="R945" s="36">
        <v>2409.5</v>
      </c>
      <c r="S945" s="36">
        <v>2242.5</v>
      </c>
      <c r="T945" s="66">
        <v>-5.6300000000000003E-2</v>
      </c>
      <c r="U945" s="66">
        <v>-2.1999999999999999E-2</v>
      </c>
      <c r="V945" s="66">
        <v>-6.2399999999999997E-2</v>
      </c>
      <c r="W945" s="66">
        <v>7.3000000000000001E-3</v>
      </c>
      <c r="X945" s="1">
        <v>6470100</v>
      </c>
      <c r="Y945" s="1">
        <v>15072113</v>
      </c>
      <c r="Z945" s="1">
        <v>406563</v>
      </c>
      <c r="AA945" t="s">
        <v>584</v>
      </c>
      <c r="AB945" t="s">
        <v>405</v>
      </c>
      <c r="AC945">
        <v>39.630000000000003</v>
      </c>
      <c r="AD945">
        <v>2.97</v>
      </c>
      <c r="AE945">
        <v>2.21</v>
      </c>
      <c r="AF945" t="s">
        <v>230</v>
      </c>
      <c r="AG945" s="1">
        <v>234800</v>
      </c>
      <c r="AH945" s="36">
        <v>2260</v>
      </c>
      <c r="AI945">
        <v>500</v>
      </c>
      <c r="AJ945" s="36">
        <v>2259</v>
      </c>
      <c r="AK945">
        <v>200</v>
      </c>
      <c r="AL945" s="2">
        <v>0.625</v>
      </c>
      <c r="AN945" t="s">
        <v>298</v>
      </c>
      <c r="AO945" t="s">
        <v>344</v>
      </c>
      <c r="AQ945" t="str">
        <f t="shared" si="14"/>
        <v/>
      </c>
    </row>
    <row r="946" spans="1:43">
      <c r="A946" s="8">
        <v>46185</v>
      </c>
      <c r="B946">
        <v>3882.66</v>
      </c>
      <c r="C946">
        <v>1.37</v>
      </c>
      <c r="E946"/>
      <c r="F946" s="7">
        <v>6586</v>
      </c>
      <c r="G946" t="s">
        <v>68</v>
      </c>
      <c r="H946">
        <v>0</v>
      </c>
      <c r="I946" t="s">
        <v>288</v>
      </c>
      <c r="J946" t="s">
        <v>289</v>
      </c>
      <c r="K946" t="s">
        <v>290</v>
      </c>
      <c r="L946" s="36">
        <v>5480</v>
      </c>
      <c r="M946">
        <v>-17</v>
      </c>
      <c r="N946" s="66">
        <v>-3.0999999999999999E-3</v>
      </c>
      <c r="O946" s="36">
        <v>5497</v>
      </c>
      <c r="P946" s="66">
        <v>-3.0000000000000001E-3</v>
      </c>
      <c r="Q946" s="36">
        <v>5597</v>
      </c>
      <c r="R946" s="36">
        <v>5597</v>
      </c>
      <c r="S946" s="36">
        <v>5442</v>
      </c>
      <c r="T946" s="66">
        <v>-2.0899999999999998E-2</v>
      </c>
      <c r="U946" s="66">
        <v>4.0000000000000001E-3</v>
      </c>
      <c r="V946" s="66">
        <v>-2.0899999999999998E-2</v>
      </c>
      <c r="W946" s="66">
        <v>6.8999999999999999E-3</v>
      </c>
      <c r="X946" s="1">
        <v>586600</v>
      </c>
      <c r="Y946" s="1">
        <v>3250840</v>
      </c>
      <c r="Z946" s="1">
        <v>1534496</v>
      </c>
      <c r="AA946" t="s">
        <v>406</v>
      </c>
      <c r="AB946" t="s">
        <v>407</v>
      </c>
      <c r="AC946">
        <v>17.43</v>
      </c>
      <c r="AD946">
        <v>1.41</v>
      </c>
      <c r="AE946">
        <v>2.88</v>
      </c>
      <c r="AF946" t="s">
        <v>230</v>
      </c>
      <c r="AG946" s="1">
        <v>10400</v>
      </c>
      <c r="AH946" s="36">
        <v>5481</v>
      </c>
      <c r="AI946">
        <v>200</v>
      </c>
      <c r="AJ946" s="36">
        <v>5479</v>
      </c>
      <c r="AK946">
        <v>100</v>
      </c>
      <c r="AL946" s="2">
        <v>0.625</v>
      </c>
      <c r="AN946" t="s">
        <v>298</v>
      </c>
      <c r="AO946" t="s">
        <v>395</v>
      </c>
      <c r="AQ946" t="str">
        <f t="shared" si="14"/>
        <v/>
      </c>
    </row>
    <row r="947" spans="1:43">
      <c r="A947" s="8">
        <v>46185</v>
      </c>
      <c r="B947">
        <v>3882.66</v>
      </c>
      <c r="C947">
        <v>1.37</v>
      </c>
      <c r="E947"/>
      <c r="F947" s="7">
        <v>6594</v>
      </c>
      <c r="G947" t="s">
        <v>69</v>
      </c>
      <c r="H947">
        <v>0</v>
      </c>
      <c r="I947" t="s">
        <v>288</v>
      </c>
      <c r="J947" t="s">
        <v>289</v>
      </c>
      <c r="K947" t="s">
        <v>290</v>
      </c>
      <c r="L947" s="36">
        <v>2631</v>
      </c>
      <c r="M947">
        <v>83</v>
      </c>
      <c r="N947" s="66">
        <v>3.2599999999999997E-2</v>
      </c>
      <c r="O947" s="36">
        <v>2548</v>
      </c>
      <c r="P947" s="66">
        <v>3.2500000000000001E-2</v>
      </c>
      <c r="Q947" s="36">
        <v>2629</v>
      </c>
      <c r="R947" s="36">
        <v>2665</v>
      </c>
      <c r="S947" s="36">
        <v>2601</v>
      </c>
      <c r="T947" s="66">
        <v>6.9999999999999999E-4</v>
      </c>
      <c r="U947" s="66">
        <v>-2.5999999999999999E-3</v>
      </c>
      <c r="V947" s="66">
        <v>-1.2699999999999999E-2</v>
      </c>
      <c r="W947" s="66">
        <v>1.15E-2</v>
      </c>
      <c r="X947" s="1">
        <v>5027200</v>
      </c>
      <c r="Y947" s="1">
        <v>13257035</v>
      </c>
      <c r="Z947" s="1">
        <v>3137648</v>
      </c>
      <c r="AA947" t="s">
        <v>560</v>
      </c>
      <c r="AB947" t="s">
        <v>409</v>
      </c>
      <c r="AC947">
        <v>37.69</v>
      </c>
      <c r="AD947">
        <v>1.71</v>
      </c>
      <c r="AE947">
        <v>0</v>
      </c>
      <c r="AF947" t="s">
        <v>230</v>
      </c>
      <c r="AG947" s="1">
        <v>64700</v>
      </c>
      <c r="AH947" s="36">
        <v>2632</v>
      </c>
      <c r="AI947" s="1">
        <v>2600</v>
      </c>
      <c r="AJ947" s="36">
        <v>2630</v>
      </c>
      <c r="AK947" s="1">
        <v>1700</v>
      </c>
      <c r="AL947" s="2">
        <v>0.625</v>
      </c>
      <c r="AN947" t="s">
        <v>298</v>
      </c>
      <c r="AO947" t="s">
        <v>344</v>
      </c>
      <c r="AQ947" t="str">
        <f t="shared" si="14"/>
        <v/>
      </c>
    </row>
    <row r="948" spans="1:43">
      <c r="A948" s="8">
        <v>46185</v>
      </c>
      <c r="B948">
        <v>3882.66</v>
      </c>
      <c r="C948">
        <v>1.37</v>
      </c>
      <c r="E948"/>
      <c r="F948" s="7">
        <v>6674</v>
      </c>
      <c r="G948" t="s">
        <v>70</v>
      </c>
      <c r="H948">
        <v>0</v>
      </c>
      <c r="I948" t="s">
        <v>288</v>
      </c>
      <c r="J948" t="s">
        <v>289</v>
      </c>
      <c r="K948" t="s">
        <v>290</v>
      </c>
      <c r="L948" s="36">
        <v>6257</v>
      </c>
      <c r="M948">
        <v>-40</v>
      </c>
      <c r="N948" s="66">
        <v>-6.4000000000000003E-3</v>
      </c>
      <c r="O948" s="36">
        <v>6297</v>
      </c>
      <c r="P948" s="66">
        <v>-6.3E-3</v>
      </c>
      <c r="Q948" s="36">
        <v>6397</v>
      </c>
      <c r="R948" s="36">
        <v>6536</v>
      </c>
      <c r="S948" s="36">
        <v>6231</v>
      </c>
      <c r="T948" s="66">
        <v>-2.18E-2</v>
      </c>
      <c r="U948" s="66">
        <v>-1.78E-2</v>
      </c>
      <c r="V948" s="66">
        <v>-4.2599999999999999E-2</v>
      </c>
      <c r="W948" s="66">
        <v>4.1000000000000003E-3</v>
      </c>
      <c r="X948" s="1">
        <v>674000</v>
      </c>
      <c r="Y948" s="1">
        <v>4296028</v>
      </c>
      <c r="Z948" s="1">
        <v>628493</v>
      </c>
      <c r="AA948" t="s">
        <v>604</v>
      </c>
      <c r="AB948" t="s">
        <v>411</v>
      </c>
      <c r="AC948">
        <v>16.82</v>
      </c>
      <c r="AD948">
        <v>1.59</v>
      </c>
      <c r="AE948">
        <v>1.57</v>
      </c>
      <c r="AF948" t="s">
        <v>230</v>
      </c>
      <c r="AG948" s="1">
        <v>21300</v>
      </c>
      <c r="AH948" s="36">
        <v>6259</v>
      </c>
      <c r="AI948">
        <v>300</v>
      </c>
      <c r="AJ948" s="36">
        <v>6255</v>
      </c>
      <c r="AK948">
        <v>200</v>
      </c>
      <c r="AL948" s="2">
        <v>0.625</v>
      </c>
      <c r="AM948" s="3">
        <v>46155</v>
      </c>
      <c r="AN948" t="s">
        <v>298</v>
      </c>
      <c r="AO948" t="s">
        <v>344</v>
      </c>
      <c r="AQ948" t="str">
        <f t="shared" si="14"/>
        <v/>
      </c>
    </row>
    <row r="949" spans="1:43">
      <c r="A949" s="8">
        <v>46185</v>
      </c>
      <c r="B949">
        <v>3882.66</v>
      </c>
      <c r="C949">
        <v>1.37</v>
      </c>
      <c r="E949"/>
      <c r="F949" s="7">
        <v>6758</v>
      </c>
      <c r="G949" t="s">
        <v>71</v>
      </c>
      <c r="H949">
        <v>0</v>
      </c>
      <c r="I949" t="s">
        <v>288</v>
      </c>
      <c r="J949" t="s">
        <v>289</v>
      </c>
      <c r="K949" t="s">
        <v>295</v>
      </c>
      <c r="L949" s="36">
        <v>3302</v>
      </c>
      <c r="M949">
        <v>-67</v>
      </c>
      <c r="N949" s="66">
        <v>-1.9900000000000001E-2</v>
      </c>
      <c r="O949" s="36">
        <v>3369</v>
      </c>
      <c r="P949" s="66">
        <v>-1.9800000000000002E-2</v>
      </c>
      <c r="Q949" s="36">
        <v>3349</v>
      </c>
      <c r="R949" s="36">
        <v>3363</v>
      </c>
      <c r="S949" s="36">
        <v>3246</v>
      </c>
      <c r="T949" s="66">
        <v>-1.4E-2</v>
      </c>
      <c r="U949" s="66">
        <v>1.2200000000000001E-2</v>
      </c>
      <c r="V949" s="66">
        <v>-1.8100000000000002E-2</v>
      </c>
      <c r="W949" s="66">
        <v>1.72E-2</v>
      </c>
      <c r="X949" s="1">
        <v>21820200</v>
      </c>
      <c r="Y949" s="1">
        <v>72243438</v>
      </c>
      <c r="Z949" s="1">
        <v>19697474</v>
      </c>
      <c r="AA949" t="s">
        <v>412</v>
      </c>
      <c r="AB949" t="s">
        <v>413</v>
      </c>
      <c r="AC949">
        <v>16.760000000000002</v>
      </c>
      <c r="AD949">
        <v>2.4</v>
      </c>
      <c r="AE949">
        <v>1.06</v>
      </c>
      <c r="AF949" t="s">
        <v>230</v>
      </c>
      <c r="AG949" s="1">
        <v>441200</v>
      </c>
      <c r="AH949" s="36">
        <v>3303</v>
      </c>
      <c r="AI949" s="1">
        <v>11500</v>
      </c>
      <c r="AJ949" s="36">
        <v>3302</v>
      </c>
      <c r="AK949" s="1">
        <v>5100</v>
      </c>
      <c r="AL949" s="2">
        <v>0.625</v>
      </c>
      <c r="AN949" t="s">
        <v>298</v>
      </c>
      <c r="AO949" t="s">
        <v>344</v>
      </c>
      <c r="AQ949" t="str">
        <f t="shared" si="14"/>
        <v/>
      </c>
    </row>
    <row r="950" spans="1:43">
      <c r="A950" s="8">
        <v>46185</v>
      </c>
      <c r="B950">
        <v>3882.66</v>
      </c>
      <c r="C950">
        <v>1.37</v>
      </c>
      <c r="E950"/>
      <c r="F950" s="7">
        <v>6810</v>
      </c>
      <c r="G950" t="s">
        <v>72</v>
      </c>
      <c r="H950">
        <v>0</v>
      </c>
      <c r="I950" t="s">
        <v>288</v>
      </c>
      <c r="J950" t="s">
        <v>289</v>
      </c>
      <c r="K950" t="s">
        <v>295</v>
      </c>
      <c r="L950" s="36">
        <v>2136</v>
      </c>
      <c r="M950">
        <v>-4</v>
      </c>
      <c r="N950" s="66">
        <v>-1.9E-3</v>
      </c>
      <c r="O950" s="36">
        <v>2140</v>
      </c>
      <c r="P950" s="66">
        <v>-1.8E-3</v>
      </c>
      <c r="Q950" s="36">
        <v>2161</v>
      </c>
      <c r="R950" s="36">
        <v>2196</v>
      </c>
      <c r="S950" s="36">
        <v>2116</v>
      </c>
      <c r="T950" s="66">
        <v>-1.15E-2</v>
      </c>
      <c r="U950" s="66">
        <v>4.1999999999999997E-3</v>
      </c>
      <c r="V950" s="66">
        <v>-2.7300000000000001E-2</v>
      </c>
      <c r="W950" s="66">
        <v>9.4000000000000004E-3</v>
      </c>
      <c r="X950" s="1">
        <v>196000</v>
      </c>
      <c r="Y950" s="1">
        <v>422113</v>
      </c>
      <c r="Z950" s="1">
        <v>86858</v>
      </c>
      <c r="AA950" t="s">
        <v>414</v>
      </c>
      <c r="AB950" t="s">
        <v>415</v>
      </c>
      <c r="AC950">
        <v>11.74</v>
      </c>
      <c r="AD950">
        <v>0.9</v>
      </c>
      <c r="AE950">
        <v>2.62</v>
      </c>
      <c r="AF950" t="s">
        <v>230</v>
      </c>
      <c r="AG950" s="1">
        <v>23700</v>
      </c>
      <c r="AH950" s="36">
        <v>2138</v>
      </c>
      <c r="AI950">
        <v>300</v>
      </c>
      <c r="AJ950" s="36">
        <v>2136</v>
      </c>
      <c r="AK950">
        <v>200</v>
      </c>
      <c r="AL950" s="2">
        <v>0.62430555555555556</v>
      </c>
      <c r="AN950" t="s">
        <v>298</v>
      </c>
      <c r="AO950" t="s">
        <v>344</v>
      </c>
      <c r="AQ950" t="str">
        <f t="shared" si="14"/>
        <v/>
      </c>
    </row>
    <row r="951" spans="1:43">
      <c r="A951" s="8">
        <v>46185</v>
      </c>
      <c r="B951">
        <v>3882.66</v>
      </c>
      <c r="C951">
        <v>1.37</v>
      </c>
      <c r="E951"/>
      <c r="F951" s="7">
        <v>6841</v>
      </c>
      <c r="G951" t="s">
        <v>73</v>
      </c>
      <c r="H951">
        <v>0</v>
      </c>
      <c r="I951" t="s">
        <v>288</v>
      </c>
      <c r="J951" t="s">
        <v>289</v>
      </c>
      <c r="K951" t="s">
        <v>295</v>
      </c>
      <c r="L951" s="36">
        <v>4878</v>
      </c>
      <c r="M951">
        <v>112</v>
      </c>
      <c r="N951" s="66">
        <v>2.35E-2</v>
      </c>
      <c r="O951" s="36">
        <v>4766</v>
      </c>
      <c r="P951" s="66">
        <v>2.3400000000000001E-2</v>
      </c>
      <c r="Q951" s="36">
        <v>5046</v>
      </c>
      <c r="R951" s="36">
        <v>5191</v>
      </c>
      <c r="S951" s="36">
        <v>4862</v>
      </c>
      <c r="T951" s="66">
        <v>-3.32E-2</v>
      </c>
      <c r="U951" s="66">
        <v>-1.6500000000000001E-2</v>
      </c>
      <c r="V951" s="66">
        <v>-6.0199999999999997E-2</v>
      </c>
      <c r="W951" s="66">
        <v>3.2000000000000002E-3</v>
      </c>
      <c r="X951" s="1">
        <v>1513900</v>
      </c>
      <c r="Y951" s="1">
        <v>7601806</v>
      </c>
      <c r="Z951" s="1">
        <v>1254627</v>
      </c>
      <c r="AA951" t="s">
        <v>416</v>
      </c>
      <c r="AB951" t="s">
        <v>635</v>
      </c>
      <c r="AC951">
        <v>21.05</v>
      </c>
      <c r="AD951">
        <v>2.38</v>
      </c>
      <c r="AE951">
        <v>1.89</v>
      </c>
      <c r="AF951" t="s">
        <v>230</v>
      </c>
      <c r="AG951" s="1">
        <v>10500</v>
      </c>
      <c r="AH951" s="36">
        <v>4881</v>
      </c>
      <c r="AI951">
        <v>600</v>
      </c>
      <c r="AJ951" s="36">
        <v>4878</v>
      </c>
      <c r="AK951">
        <v>100</v>
      </c>
      <c r="AL951" s="2">
        <v>0.625</v>
      </c>
      <c r="AN951" t="s">
        <v>298</v>
      </c>
      <c r="AO951" t="s">
        <v>344</v>
      </c>
      <c r="AQ951" t="str">
        <f t="shared" si="14"/>
        <v/>
      </c>
    </row>
    <row r="952" spans="1:43">
      <c r="A952" s="8">
        <v>46185</v>
      </c>
      <c r="B952">
        <v>3882.66</v>
      </c>
      <c r="C952">
        <v>1.37</v>
      </c>
      <c r="E952"/>
      <c r="F952" s="7">
        <v>6890</v>
      </c>
      <c r="G952" t="s">
        <v>74</v>
      </c>
      <c r="H952">
        <v>0</v>
      </c>
      <c r="I952" t="s">
        <v>314</v>
      </c>
      <c r="J952" t="s">
        <v>289</v>
      </c>
      <c r="K952" t="s">
        <v>290</v>
      </c>
      <c r="L952" s="36">
        <v>9050</v>
      </c>
      <c r="M952" s="36">
        <v>1110</v>
      </c>
      <c r="N952" s="66">
        <v>0.13980000000000001</v>
      </c>
      <c r="O952" s="36">
        <v>7940</v>
      </c>
      <c r="P952" s="66">
        <v>0.13969999999999999</v>
      </c>
      <c r="Q952" s="36">
        <v>8780</v>
      </c>
      <c r="R952" s="36">
        <v>9440</v>
      </c>
      <c r="S952" s="36">
        <v>8760</v>
      </c>
      <c r="T952" s="66">
        <v>3.0700000000000002E-2</v>
      </c>
      <c r="U952" s="66">
        <v>-1.41E-2</v>
      </c>
      <c r="V952" s="66">
        <v>-4.1300000000000003E-2</v>
      </c>
      <c r="W952" s="66">
        <v>3.3099999999999997E-2</v>
      </c>
      <c r="X952" s="1">
        <v>1350600</v>
      </c>
      <c r="Y952" s="1">
        <v>12448869</v>
      </c>
      <c r="Z952" s="1">
        <v>477046</v>
      </c>
      <c r="AA952" t="s">
        <v>418</v>
      </c>
      <c r="AB952" t="s">
        <v>419</v>
      </c>
      <c r="AC952">
        <v>20.63</v>
      </c>
      <c r="AD952">
        <v>1.63</v>
      </c>
      <c r="AE952">
        <v>2.21</v>
      </c>
      <c r="AF952" t="s">
        <v>230</v>
      </c>
      <c r="AG952" s="1">
        <v>7900</v>
      </c>
      <c r="AH952" s="36">
        <v>9060</v>
      </c>
      <c r="AI952" s="1">
        <v>1900</v>
      </c>
      <c r="AJ952" s="36">
        <v>9050</v>
      </c>
      <c r="AK952">
        <v>700</v>
      </c>
      <c r="AL952" s="2">
        <v>0.625</v>
      </c>
      <c r="AM952" s="3">
        <v>46157</v>
      </c>
      <c r="AN952" t="s">
        <v>293</v>
      </c>
      <c r="AO952" t="s">
        <v>344</v>
      </c>
      <c r="AQ952" t="str">
        <f t="shared" si="14"/>
        <v/>
      </c>
    </row>
    <row r="953" spans="1:43">
      <c r="A953" s="8">
        <v>46185</v>
      </c>
      <c r="B953">
        <v>3882.66</v>
      </c>
      <c r="C953">
        <v>1.37</v>
      </c>
      <c r="E953"/>
      <c r="F953" s="7">
        <v>6925</v>
      </c>
      <c r="G953" t="s">
        <v>75</v>
      </c>
      <c r="H953">
        <v>0</v>
      </c>
      <c r="I953" t="s">
        <v>288</v>
      </c>
      <c r="J953" t="s">
        <v>289</v>
      </c>
      <c r="K953" t="s">
        <v>290</v>
      </c>
      <c r="L953" s="36">
        <v>4103</v>
      </c>
      <c r="M953">
        <v>185</v>
      </c>
      <c r="N953" s="66">
        <v>4.7199999999999999E-2</v>
      </c>
      <c r="O953" s="36">
        <v>3918</v>
      </c>
      <c r="P953" s="66">
        <v>4.7199999999999999E-2</v>
      </c>
      <c r="Q953" s="36">
        <v>4025</v>
      </c>
      <c r="R953" s="36">
        <v>4196</v>
      </c>
      <c r="S953" s="36">
        <v>3960</v>
      </c>
      <c r="T953" s="66">
        <v>1.9300000000000001E-2</v>
      </c>
      <c r="U953" s="66">
        <v>-5.4999999999999997E-3</v>
      </c>
      <c r="V953" s="66">
        <v>-2.2100000000000002E-2</v>
      </c>
      <c r="W953" s="66">
        <v>3.61E-2</v>
      </c>
      <c r="X953" s="1">
        <v>425400</v>
      </c>
      <c r="Y953" s="1">
        <v>1734599</v>
      </c>
      <c r="Z953" s="1">
        <v>342600</v>
      </c>
      <c r="AA953" t="s">
        <v>420</v>
      </c>
      <c r="AB953" t="s">
        <v>421</v>
      </c>
      <c r="AC953">
        <v>31.01</v>
      </c>
      <c r="AD953">
        <v>1.65</v>
      </c>
      <c r="AE953">
        <v>1.71</v>
      </c>
      <c r="AF953" t="s">
        <v>230</v>
      </c>
      <c r="AG953" s="1">
        <v>7000</v>
      </c>
      <c r="AH953" s="36">
        <v>4107</v>
      </c>
      <c r="AI953">
        <v>100</v>
      </c>
      <c r="AJ953" s="36">
        <v>4103</v>
      </c>
      <c r="AK953">
        <v>200</v>
      </c>
      <c r="AL953" s="2">
        <v>0.625</v>
      </c>
      <c r="AM953" s="3">
        <v>46156</v>
      </c>
      <c r="AN953" t="s">
        <v>298</v>
      </c>
      <c r="AO953" t="s">
        <v>344</v>
      </c>
      <c r="AQ953" t="str">
        <f t="shared" si="14"/>
        <v/>
      </c>
    </row>
    <row r="954" spans="1:43">
      <c r="A954" s="8">
        <v>46185</v>
      </c>
      <c r="B954">
        <v>3882.66</v>
      </c>
      <c r="C954">
        <v>1.37</v>
      </c>
      <c r="E954"/>
      <c r="F954" s="7">
        <v>6963</v>
      </c>
      <c r="G954" t="s">
        <v>76</v>
      </c>
      <c r="H954">
        <v>0</v>
      </c>
      <c r="I954" t="s">
        <v>288</v>
      </c>
      <c r="J954" t="s">
        <v>289</v>
      </c>
      <c r="K954" t="s">
        <v>290</v>
      </c>
      <c r="L954" s="36">
        <v>4933</v>
      </c>
      <c r="M954">
        <v>219</v>
      </c>
      <c r="N954" s="66">
        <v>4.65E-2</v>
      </c>
      <c r="O954" s="36">
        <v>4714</v>
      </c>
      <c r="P954" s="66">
        <v>4.6399999999999997E-2</v>
      </c>
      <c r="Q954" s="36">
        <v>4901</v>
      </c>
      <c r="R954" s="36">
        <v>5021</v>
      </c>
      <c r="S954" s="36">
        <v>4827</v>
      </c>
      <c r="T954" s="66">
        <v>6.4999999999999997E-3</v>
      </c>
      <c r="U954" s="66">
        <v>-7.0000000000000001E-3</v>
      </c>
      <c r="V954" s="66">
        <v>-1.7500000000000002E-2</v>
      </c>
      <c r="W954" s="66">
        <v>2.1899999999999999E-2</v>
      </c>
      <c r="X954" s="1">
        <v>4420500</v>
      </c>
      <c r="Y954" s="1">
        <v>21827838</v>
      </c>
      <c r="Z954" s="1">
        <v>1991748</v>
      </c>
      <c r="AA954" t="s">
        <v>586</v>
      </c>
      <c r="AB954" t="s">
        <v>423</v>
      </c>
      <c r="AC954">
        <v>65.680000000000007</v>
      </c>
      <c r="AD954">
        <v>2.5099999999999998</v>
      </c>
      <c r="AE954">
        <v>1.01</v>
      </c>
      <c r="AF954" t="s">
        <v>230</v>
      </c>
      <c r="AG954" s="1">
        <v>77500</v>
      </c>
      <c r="AH954" s="36">
        <v>4934</v>
      </c>
      <c r="AI954" s="1">
        <v>1200</v>
      </c>
      <c r="AJ954" s="36">
        <v>4932</v>
      </c>
      <c r="AK954">
        <v>500</v>
      </c>
      <c r="AL954" s="2">
        <v>0.625</v>
      </c>
      <c r="AM954" s="3">
        <v>46154</v>
      </c>
      <c r="AN954" t="s">
        <v>298</v>
      </c>
      <c r="AO954" t="s">
        <v>344</v>
      </c>
      <c r="AQ954" t="str">
        <f t="shared" si="14"/>
        <v/>
      </c>
    </row>
    <row r="955" spans="1:43">
      <c r="A955" s="8">
        <v>46185</v>
      </c>
      <c r="B955">
        <v>3882.66</v>
      </c>
      <c r="C955">
        <v>1.37</v>
      </c>
      <c r="E955"/>
      <c r="F955" s="7">
        <v>7011</v>
      </c>
      <c r="G955" t="s">
        <v>77</v>
      </c>
      <c r="H955">
        <v>0</v>
      </c>
      <c r="I955" t="s">
        <v>288</v>
      </c>
      <c r="J955" t="s">
        <v>289</v>
      </c>
      <c r="K955" t="s">
        <v>290</v>
      </c>
      <c r="L955" s="36">
        <v>3546</v>
      </c>
      <c r="M955">
        <v>52</v>
      </c>
      <c r="N955" s="66">
        <v>1.49E-2</v>
      </c>
      <c r="O955" s="36">
        <v>3494</v>
      </c>
      <c r="P955" s="66">
        <v>1.4800000000000001E-2</v>
      </c>
      <c r="Q955" s="36">
        <v>3545</v>
      </c>
      <c r="R955" s="36">
        <v>3594</v>
      </c>
      <c r="S955" s="36">
        <v>3486</v>
      </c>
      <c r="T955" s="66">
        <v>2.0000000000000001E-4</v>
      </c>
      <c r="U955" s="66">
        <v>3.0999999999999999E-3</v>
      </c>
      <c r="V955" s="66">
        <v>-1.3299999999999999E-2</v>
      </c>
      <c r="W955" s="66">
        <v>1.72E-2</v>
      </c>
      <c r="X955" s="1">
        <v>16189900</v>
      </c>
      <c r="Y955" s="1">
        <v>57387767</v>
      </c>
      <c r="Z955" s="1">
        <v>11962955</v>
      </c>
      <c r="AA955" t="s">
        <v>424</v>
      </c>
      <c r="AB955" t="s">
        <v>636</v>
      </c>
      <c r="AC955">
        <v>31.35</v>
      </c>
      <c r="AD955">
        <v>3.85</v>
      </c>
      <c r="AE955">
        <v>0.82</v>
      </c>
      <c r="AF955" t="s">
        <v>230</v>
      </c>
      <c r="AG955" s="1">
        <v>732800</v>
      </c>
      <c r="AH955" s="36">
        <v>3546</v>
      </c>
      <c r="AI955">
        <v>100</v>
      </c>
      <c r="AJ955" s="36">
        <v>3545</v>
      </c>
      <c r="AK955" s="1">
        <v>5100</v>
      </c>
      <c r="AL955" s="2">
        <v>0.625</v>
      </c>
      <c r="AM955" s="3">
        <v>46154</v>
      </c>
      <c r="AN955" t="s">
        <v>298</v>
      </c>
      <c r="AO955" t="s">
        <v>395</v>
      </c>
      <c r="AQ955" t="str">
        <f t="shared" si="14"/>
        <v/>
      </c>
    </row>
    <row r="956" spans="1:43">
      <c r="A956" s="8">
        <v>46185</v>
      </c>
      <c r="B956">
        <v>3882.66</v>
      </c>
      <c r="C956">
        <v>1.37</v>
      </c>
      <c r="E956"/>
      <c r="F956" s="7">
        <v>7013</v>
      </c>
      <c r="G956" t="s">
        <v>78</v>
      </c>
      <c r="H956">
        <v>0</v>
      </c>
      <c r="I956" t="s">
        <v>288</v>
      </c>
      <c r="J956" t="s">
        <v>289</v>
      </c>
      <c r="K956" t="s">
        <v>295</v>
      </c>
      <c r="L956" s="36">
        <v>2442</v>
      </c>
      <c r="M956">
        <v>84</v>
      </c>
      <c r="N956" s="66">
        <v>3.56E-2</v>
      </c>
      <c r="O956" s="36">
        <v>2358</v>
      </c>
      <c r="P956" s="66">
        <v>3.56E-2</v>
      </c>
      <c r="Q956" s="36">
        <v>2405.5</v>
      </c>
      <c r="R956" s="36">
        <v>2455</v>
      </c>
      <c r="S956" s="36">
        <v>2371</v>
      </c>
      <c r="T956" s="66">
        <v>1.5100000000000001E-2</v>
      </c>
      <c r="U956" s="66">
        <v>8.3999999999999995E-3</v>
      </c>
      <c r="V956" s="66">
        <v>-5.1999999999999998E-3</v>
      </c>
      <c r="W956" s="66">
        <v>2.9899999999999999E-2</v>
      </c>
      <c r="X956" s="1">
        <v>12813300</v>
      </c>
      <c r="Y956" s="1">
        <v>31038011</v>
      </c>
      <c r="Z956" s="1">
        <v>2644099</v>
      </c>
      <c r="AA956" t="s">
        <v>426</v>
      </c>
      <c r="AB956" t="s">
        <v>637</v>
      </c>
      <c r="AC956">
        <v>15.69</v>
      </c>
      <c r="AD956">
        <v>3.96</v>
      </c>
      <c r="AE956">
        <v>0.94</v>
      </c>
      <c r="AF956" t="s">
        <v>230</v>
      </c>
      <c r="AG956" s="1">
        <v>645300</v>
      </c>
      <c r="AH956" s="36">
        <v>2442</v>
      </c>
      <c r="AI956">
        <v>400</v>
      </c>
      <c r="AJ956" s="36">
        <v>2441.5</v>
      </c>
      <c r="AK956">
        <v>700</v>
      </c>
      <c r="AL956" s="2">
        <v>0.625</v>
      </c>
      <c r="AN956" t="s">
        <v>298</v>
      </c>
      <c r="AO956" t="s">
        <v>395</v>
      </c>
      <c r="AQ956" t="str">
        <f t="shared" si="14"/>
        <v/>
      </c>
    </row>
    <row r="957" spans="1:43">
      <c r="A957" s="8">
        <v>46185</v>
      </c>
      <c r="B957">
        <v>3882.66</v>
      </c>
      <c r="C957">
        <v>1.37</v>
      </c>
      <c r="E957"/>
      <c r="F957" s="7">
        <v>7047</v>
      </c>
      <c r="G957" t="s">
        <v>79</v>
      </c>
      <c r="H957">
        <v>0</v>
      </c>
      <c r="I957" t="s">
        <v>347</v>
      </c>
      <c r="J957" t="s">
        <v>289</v>
      </c>
      <c r="K957" t="s">
        <v>290</v>
      </c>
      <c r="L957" s="36">
        <v>2013</v>
      </c>
      <c r="M957">
        <v>-8</v>
      </c>
      <c r="N957" s="66">
        <v>-4.0000000000000001E-3</v>
      </c>
      <c r="O957" s="36">
        <v>2021</v>
      </c>
      <c r="P957" s="66">
        <v>-3.8999999999999998E-3</v>
      </c>
      <c r="Q957" s="36">
        <v>2025</v>
      </c>
      <c r="R957" s="36">
        <v>2034</v>
      </c>
      <c r="S957" s="36">
        <v>1980</v>
      </c>
      <c r="T957" s="66">
        <v>-5.8999999999999999E-3</v>
      </c>
      <c r="U957" s="66">
        <v>8.9999999999999993E-3</v>
      </c>
      <c r="V957" s="66">
        <v>-1.03E-2</v>
      </c>
      <c r="W957" s="66">
        <v>1.66E-2</v>
      </c>
      <c r="X957" s="1">
        <v>161600</v>
      </c>
      <c r="Y957" s="1">
        <v>323601</v>
      </c>
      <c r="Z957" s="1">
        <v>28576</v>
      </c>
      <c r="AA957" t="s">
        <v>428</v>
      </c>
      <c r="AB957" t="s">
        <v>638</v>
      </c>
      <c r="AC957">
        <v>7.97</v>
      </c>
      <c r="AD957">
        <v>2.5</v>
      </c>
      <c r="AE957">
        <v>0.65</v>
      </c>
      <c r="AF957" t="s">
        <v>230</v>
      </c>
      <c r="AG957" s="1">
        <v>2700</v>
      </c>
      <c r="AH957" s="36">
        <v>2013</v>
      </c>
      <c r="AI957">
        <v>200</v>
      </c>
      <c r="AJ957" s="36">
        <v>2011</v>
      </c>
      <c r="AK957">
        <v>700</v>
      </c>
      <c r="AL957" s="2">
        <v>0.625</v>
      </c>
      <c r="AM957" s="3">
        <v>46157</v>
      </c>
      <c r="AN957" t="s">
        <v>298</v>
      </c>
      <c r="AO957" t="s">
        <v>313</v>
      </c>
      <c r="AQ957" t="str">
        <f t="shared" si="14"/>
        <v/>
      </c>
    </row>
    <row r="958" spans="1:43">
      <c r="A958" s="8">
        <v>46185</v>
      </c>
      <c r="B958">
        <v>3882.66</v>
      </c>
      <c r="C958">
        <v>1.37</v>
      </c>
      <c r="E958"/>
      <c r="F958" s="7">
        <v>7084</v>
      </c>
      <c r="G958" t="s">
        <v>80</v>
      </c>
      <c r="H958">
        <v>0</v>
      </c>
      <c r="I958" t="s">
        <v>347</v>
      </c>
      <c r="J958" t="s">
        <v>323</v>
      </c>
      <c r="K958" t="s">
        <v>295</v>
      </c>
      <c r="L958" s="36">
        <v>1958</v>
      </c>
      <c r="M958">
        <v>-102</v>
      </c>
      <c r="N958" s="66">
        <v>-4.9500000000000002E-2</v>
      </c>
      <c r="O958" s="36">
        <v>2060</v>
      </c>
      <c r="P958" s="66">
        <v>-4.9500000000000002E-2</v>
      </c>
      <c r="Q958" s="36">
        <v>2022</v>
      </c>
      <c r="R958" s="36">
        <v>2022</v>
      </c>
      <c r="S958" s="36">
        <v>1856</v>
      </c>
      <c r="T958" s="66">
        <v>-3.1600000000000003E-2</v>
      </c>
      <c r="U958" s="66">
        <v>9.7000000000000003E-3</v>
      </c>
      <c r="V958" s="66">
        <v>-3.1600000000000003E-2</v>
      </c>
      <c r="W958" s="66">
        <v>5.4899999999999997E-2</v>
      </c>
      <c r="X958" s="1">
        <v>17400</v>
      </c>
      <c r="Y958" s="1">
        <v>33479</v>
      </c>
      <c r="Z958" s="1">
        <v>6382</v>
      </c>
      <c r="AA958" t="s">
        <v>430</v>
      </c>
      <c r="AB958" t="s">
        <v>615</v>
      </c>
      <c r="AC958">
        <v>27.27</v>
      </c>
      <c r="AD958">
        <v>1.02</v>
      </c>
      <c r="AE958">
        <v>4.8499999999999996</v>
      </c>
      <c r="AF958">
        <v>0.3</v>
      </c>
      <c r="AG958">
        <v>100</v>
      </c>
      <c r="AH958" s="36">
        <v>1963</v>
      </c>
      <c r="AI958">
        <v>200</v>
      </c>
      <c r="AJ958" s="36">
        <v>1917</v>
      </c>
      <c r="AK958">
        <v>700</v>
      </c>
      <c r="AL958" s="2">
        <v>0.59652777777777777</v>
      </c>
      <c r="AM958" s="3">
        <v>46160</v>
      </c>
      <c r="AN958" t="s">
        <v>298</v>
      </c>
      <c r="AO958" t="s">
        <v>313</v>
      </c>
      <c r="AQ958" t="str">
        <f t="shared" si="14"/>
        <v/>
      </c>
    </row>
    <row r="959" spans="1:43">
      <c r="A959" s="8">
        <v>46185</v>
      </c>
      <c r="B959">
        <v>3882.66</v>
      </c>
      <c r="C959">
        <v>1.37</v>
      </c>
      <c r="E959"/>
      <c r="F959" s="7">
        <v>7182</v>
      </c>
      <c r="G959" t="s">
        <v>81</v>
      </c>
      <c r="H959">
        <v>0</v>
      </c>
      <c r="I959" t="s">
        <v>288</v>
      </c>
      <c r="J959" t="s">
        <v>289</v>
      </c>
      <c r="K959" t="s">
        <v>290</v>
      </c>
      <c r="L959" s="36">
        <v>3223</v>
      </c>
      <c r="M959">
        <v>127</v>
      </c>
      <c r="N959" s="66">
        <v>4.1000000000000002E-2</v>
      </c>
      <c r="O959" s="36">
        <v>3096</v>
      </c>
      <c r="P959" s="66">
        <v>4.1000000000000002E-2</v>
      </c>
      <c r="Q959" s="36">
        <v>3164</v>
      </c>
      <c r="R959" s="36">
        <v>3255</v>
      </c>
      <c r="S959" s="36">
        <v>3152</v>
      </c>
      <c r="T959" s="66">
        <v>1.8599999999999998E-2</v>
      </c>
      <c r="U959" s="66">
        <v>4.0000000000000001E-3</v>
      </c>
      <c r="V959" s="66">
        <v>-9.7999999999999997E-3</v>
      </c>
      <c r="W959" s="66">
        <v>2.2499999999999999E-2</v>
      </c>
      <c r="X959" s="1">
        <v>7490800</v>
      </c>
      <c r="Y959" s="1">
        <v>23957939</v>
      </c>
      <c r="Z959" s="1">
        <v>11525057</v>
      </c>
      <c r="AA959" t="s">
        <v>616</v>
      </c>
      <c r="AB959" t="s">
        <v>433</v>
      </c>
      <c r="AC959">
        <v>17.39</v>
      </c>
      <c r="AD959">
        <v>1.24</v>
      </c>
      <c r="AE959">
        <v>2.89</v>
      </c>
      <c r="AF959" t="s">
        <v>230</v>
      </c>
      <c r="AG959" s="1">
        <v>283800</v>
      </c>
      <c r="AH959" s="36">
        <v>3223</v>
      </c>
      <c r="AI959">
        <v>300</v>
      </c>
      <c r="AJ959" s="36">
        <v>3222</v>
      </c>
      <c r="AK959" s="1">
        <v>1700</v>
      </c>
      <c r="AL959" s="2">
        <v>0.625</v>
      </c>
      <c r="AM959" s="3">
        <v>46157</v>
      </c>
      <c r="AN959" t="s">
        <v>298</v>
      </c>
      <c r="AO959" t="s">
        <v>434</v>
      </c>
      <c r="AQ959" t="str">
        <f t="shared" si="14"/>
        <v/>
      </c>
    </row>
    <row r="960" spans="1:43">
      <c r="A960" s="8">
        <v>46185</v>
      </c>
      <c r="B960">
        <v>3882.66</v>
      </c>
      <c r="C960">
        <v>1.37</v>
      </c>
      <c r="E960"/>
      <c r="F960" s="7">
        <v>7203</v>
      </c>
      <c r="G960" t="s">
        <v>82</v>
      </c>
      <c r="H960">
        <v>0</v>
      </c>
      <c r="I960" t="s">
        <v>288</v>
      </c>
      <c r="J960" t="s">
        <v>289</v>
      </c>
      <c r="K960" t="s">
        <v>295</v>
      </c>
      <c r="L960" s="36">
        <v>2782.5</v>
      </c>
      <c r="M960">
        <v>35</v>
      </c>
      <c r="N960" s="66">
        <v>1.2699999999999999E-2</v>
      </c>
      <c r="O960" s="36">
        <v>2747.5</v>
      </c>
      <c r="P960" s="66">
        <v>1.2699999999999999E-2</v>
      </c>
      <c r="Q960" s="36">
        <v>2792</v>
      </c>
      <c r="R960" s="36">
        <v>2798.5</v>
      </c>
      <c r="S960" s="36">
        <v>2756.5</v>
      </c>
      <c r="T960" s="66">
        <v>-3.3999999999999998E-3</v>
      </c>
      <c r="U960" s="66">
        <v>6.3E-3</v>
      </c>
      <c r="V960" s="66">
        <v>-5.7000000000000002E-3</v>
      </c>
      <c r="W960" s="66">
        <v>9.4000000000000004E-3</v>
      </c>
      <c r="X960" s="1">
        <v>21887900</v>
      </c>
      <c r="Y960" s="1">
        <v>60914965</v>
      </c>
      <c r="Z960" s="1">
        <v>43949552</v>
      </c>
      <c r="AA960" t="s">
        <v>435</v>
      </c>
      <c r="AB960" t="s">
        <v>639</v>
      </c>
      <c r="AC960">
        <v>10.98</v>
      </c>
      <c r="AD960">
        <v>0.9</v>
      </c>
      <c r="AE960">
        <v>3.59</v>
      </c>
      <c r="AF960" t="s">
        <v>230</v>
      </c>
      <c r="AG960" s="1">
        <v>1056100</v>
      </c>
      <c r="AH960" s="36">
        <v>2782.5</v>
      </c>
      <c r="AI960" s="1">
        <v>1800</v>
      </c>
      <c r="AJ960" s="36">
        <v>2782</v>
      </c>
      <c r="AK960" s="1">
        <v>1400</v>
      </c>
      <c r="AL960" s="2">
        <v>0.625</v>
      </c>
      <c r="AN960" t="s">
        <v>298</v>
      </c>
      <c r="AO960" t="s">
        <v>437</v>
      </c>
      <c r="AQ960" t="str">
        <f t="shared" si="14"/>
        <v/>
      </c>
    </row>
    <row r="961" spans="1:43">
      <c r="A961" s="8">
        <v>46185</v>
      </c>
      <c r="B961">
        <v>3882.66</v>
      </c>
      <c r="C961">
        <v>1.37</v>
      </c>
      <c r="E961"/>
      <c r="F961" s="7">
        <v>7213</v>
      </c>
      <c r="G961" t="s">
        <v>83</v>
      </c>
      <c r="H961">
        <v>0</v>
      </c>
      <c r="I961" t="s">
        <v>314</v>
      </c>
      <c r="J961" t="s">
        <v>289</v>
      </c>
      <c r="K961" t="s">
        <v>290</v>
      </c>
      <c r="L961">
        <v>566</v>
      </c>
      <c r="M961">
        <v>2</v>
      </c>
      <c r="N961" s="66">
        <v>3.5000000000000001E-3</v>
      </c>
      <c r="O961">
        <v>564</v>
      </c>
      <c r="P961" s="66">
        <v>3.5000000000000001E-3</v>
      </c>
      <c r="Q961">
        <v>563</v>
      </c>
      <c r="R961">
        <v>576</v>
      </c>
      <c r="S961">
        <v>563</v>
      </c>
      <c r="T961" s="66">
        <v>5.3E-3</v>
      </c>
      <c r="U961" s="66">
        <v>-1.2200000000000001E-2</v>
      </c>
      <c r="V961" s="66">
        <v>-1.7299999999999999E-2</v>
      </c>
      <c r="W961" s="66">
        <v>5.3E-3</v>
      </c>
      <c r="X961" s="1">
        <v>15900</v>
      </c>
      <c r="Y961" s="1">
        <v>9068</v>
      </c>
      <c r="Z961" s="1">
        <v>8994</v>
      </c>
      <c r="AA961" t="s">
        <v>524</v>
      </c>
      <c r="AB961" t="s">
        <v>439</v>
      </c>
      <c r="AC961">
        <v>6.66</v>
      </c>
      <c r="AD961">
        <v>0.79</v>
      </c>
      <c r="AE961">
        <v>4.59</v>
      </c>
      <c r="AF961">
        <v>0.3</v>
      </c>
      <c r="AG961">
        <v>200</v>
      </c>
      <c r="AH961">
        <v>566</v>
      </c>
      <c r="AI961" s="1">
        <v>1400</v>
      </c>
      <c r="AJ961">
        <v>564</v>
      </c>
      <c r="AK961">
        <v>300</v>
      </c>
      <c r="AL961" s="2">
        <v>0.625</v>
      </c>
      <c r="AN961" t="s">
        <v>298</v>
      </c>
      <c r="AO961" t="s">
        <v>437</v>
      </c>
      <c r="AQ961" t="str">
        <f t="shared" si="14"/>
        <v/>
      </c>
    </row>
    <row r="962" spans="1:43">
      <c r="A962" s="8">
        <v>46185</v>
      </c>
      <c r="B962">
        <v>3882.66</v>
      </c>
      <c r="C962">
        <v>1.37</v>
      </c>
      <c r="E962"/>
      <c r="F962" s="7">
        <v>7220</v>
      </c>
      <c r="G962" t="s">
        <v>84</v>
      </c>
      <c r="H962">
        <v>0</v>
      </c>
      <c r="I962" t="s">
        <v>288</v>
      </c>
      <c r="J962" t="s">
        <v>289</v>
      </c>
      <c r="K962" t="s">
        <v>295</v>
      </c>
      <c r="L962" s="36">
        <v>4750</v>
      </c>
      <c r="M962">
        <v>-380</v>
      </c>
      <c r="N962" s="66">
        <v>-7.4099999999999999E-2</v>
      </c>
      <c r="O962" s="36">
        <v>5130</v>
      </c>
      <c r="P962" s="66">
        <v>-7.3999999999999996E-2</v>
      </c>
      <c r="Q962" s="36">
        <v>5230</v>
      </c>
      <c r="R962" s="36">
        <v>5540</v>
      </c>
      <c r="S962" s="36">
        <v>4735</v>
      </c>
      <c r="T962" s="66">
        <v>-9.1700000000000004E-2</v>
      </c>
      <c r="U962" s="66">
        <v>-2.9600000000000001E-2</v>
      </c>
      <c r="V962" s="66">
        <v>-0.14249999999999999</v>
      </c>
      <c r="W962" s="66">
        <v>3.0999999999999999E-3</v>
      </c>
      <c r="X962" s="1">
        <v>3835400</v>
      </c>
      <c r="Y962" s="1">
        <v>19348833</v>
      </c>
      <c r="Z962" s="1">
        <v>311513</v>
      </c>
      <c r="AA962" t="s">
        <v>563</v>
      </c>
      <c r="AB962" t="s">
        <v>441</v>
      </c>
      <c r="AC962">
        <v>47.88</v>
      </c>
      <c r="AD962">
        <v>2.5499999999999998</v>
      </c>
      <c r="AE962">
        <v>0.84</v>
      </c>
      <c r="AF962" t="s">
        <v>230</v>
      </c>
      <c r="AG962" s="1">
        <v>16600</v>
      </c>
      <c r="AH962" s="36">
        <v>4755</v>
      </c>
      <c r="AI962" s="1">
        <v>1700</v>
      </c>
      <c r="AJ962" s="36">
        <v>4750</v>
      </c>
      <c r="AK962" s="1">
        <v>1700</v>
      </c>
      <c r="AL962" s="2">
        <v>0.625</v>
      </c>
      <c r="AM962" s="3">
        <v>46154</v>
      </c>
      <c r="AN962" t="s">
        <v>298</v>
      </c>
      <c r="AO962" t="s">
        <v>437</v>
      </c>
      <c r="AQ962" t="str">
        <f t="shared" si="14"/>
        <v/>
      </c>
    </row>
    <row r="963" spans="1:43">
      <c r="A963" s="8">
        <v>46185</v>
      </c>
      <c r="B963">
        <v>3882.66</v>
      </c>
      <c r="C963">
        <v>1.37</v>
      </c>
      <c r="E963"/>
      <c r="F963" s="7">
        <v>7269</v>
      </c>
      <c r="G963" t="s">
        <v>85</v>
      </c>
      <c r="H963">
        <v>0</v>
      </c>
      <c r="I963" t="s">
        <v>288</v>
      </c>
      <c r="J963" t="s">
        <v>289</v>
      </c>
      <c r="K963" t="s">
        <v>290</v>
      </c>
      <c r="L963" s="36">
        <v>1861.5</v>
      </c>
      <c r="M963">
        <v>75</v>
      </c>
      <c r="N963" s="66">
        <v>4.2000000000000003E-2</v>
      </c>
      <c r="O963" s="36">
        <v>1786.5</v>
      </c>
      <c r="P963" s="66">
        <v>4.19E-2</v>
      </c>
      <c r="Q963" s="36">
        <v>1840</v>
      </c>
      <c r="R963" s="36">
        <v>1866.5</v>
      </c>
      <c r="S963" s="36">
        <v>1825.5</v>
      </c>
      <c r="T963" s="66">
        <v>1.1599999999999999E-2</v>
      </c>
      <c r="U963" s="66">
        <v>4.3E-3</v>
      </c>
      <c r="V963" s="66">
        <v>-2.5999999999999999E-3</v>
      </c>
      <c r="W963" s="66">
        <v>1.9699999999999999E-2</v>
      </c>
      <c r="X963" s="1">
        <v>6361900</v>
      </c>
      <c r="Y963" s="1">
        <v>11743455</v>
      </c>
      <c r="Z963" s="1">
        <v>3657077</v>
      </c>
      <c r="AA963" t="s">
        <v>442</v>
      </c>
      <c r="AB963" t="s">
        <v>443</v>
      </c>
      <c r="AC963">
        <v>9.44</v>
      </c>
      <c r="AD963">
        <v>1.06</v>
      </c>
      <c r="AE963">
        <v>2.74</v>
      </c>
      <c r="AF963" t="s">
        <v>230</v>
      </c>
      <c r="AG963" s="1">
        <v>4126300</v>
      </c>
      <c r="AH963" s="36">
        <v>1861.5</v>
      </c>
      <c r="AI963">
        <v>200</v>
      </c>
      <c r="AJ963" s="36">
        <v>1861</v>
      </c>
      <c r="AK963" s="1">
        <v>2400</v>
      </c>
      <c r="AL963" s="2">
        <v>0.625</v>
      </c>
      <c r="AM963" s="3">
        <v>46156</v>
      </c>
      <c r="AN963" t="s">
        <v>298</v>
      </c>
      <c r="AO963" t="s">
        <v>437</v>
      </c>
      <c r="AQ963" t="str">
        <f t="shared" ref="AQ963:AQ1026" si="15">IF(AP963="","",ROUND((L963-AP963)/AP963,4))</f>
        <v/>
      </c>
    </row>
    <row r="964" spans="1:43">
      <c r="A964" s="8">
        <v>46185</v>
      </c>
      <c r="B964">
        <v>3882.66</v>
      </c>
      <c r="C964">
        <v>1.37</v>
      </c>
      <c r="E964"/>
      <c r="F964" s="7">
        <v>7272</v>
      </c>
      <c r="G964" t="s">
        <v>86</v>
      </c>
      <c r="H964">
        <v>0</v>
      </c>
      <c r="I964" t="s">
        <v>288</v>
      </c>
      <c r="J964" t="s">
        <v>289</v>
      </c>
      <c r="K964" t="s">
        <v>290</v>
      </c>
      <c r="L964" s="36">
        <v>1188.5</v>
      </c>
      <c r="M964">
        <v>-11.5</v>
      </c>
      <c r="N964" s="66">
        <v>-9.5999999999999992E-3</v>
      </c>
      <c r="O964" s="36">
        <v>1200</v>
      </c>
      <c r="P964" s="66">
        <v>-9.4999999999999998E-3</v>
      </c>
      <c r="Q964" s="36">
        <v>1198</v>
      </c>
      <c r="R964" s="36">
        <v>1204</v>
      </c>
      <c r="S964" s="36">
        <v>1182</v>
      </c>
      <c r="T964" s="66">
        <v>-7.9000000000000008E-3</v>
      </c>
      <c r="U964" s="66">
        <v>-2E-3</v>
      </c>
      <c r="V964" s="66">
        <v>-1.2800000000000001E-2</v>
      </c>
      <c r="W964" s="66">
        <v>5.4000000000000003E-3</v>
      </c>
      <c r="X964" s="1">
        <v>5125500</v>
      </c>
      <c r="Y964" s="1">
        <v>6120392</v>
      </c>
      <c r="Z964" s="1">
        <v>1210041</v>
      </c>
      <c r="AA964" t="s">
        <v>444</v>
      </c>
      <c r="AB964" t="s">
        <v>445</v>
      </c>
      <c r="AC964">
        <v>9.36</v>
      </c>
      <c r="AD964">
        <v>1.01</v>
      </c>
      <c r="AE964">
        <v>4.21</v>
      </c>
      <c r="AF964" t="s">
        <v>230</v>
      </c>
      <c r="AG964" s="1">
        <v>483200</v>
      </c>
      <c r="AH964" s="36">
        <v>1188.5</v>
      </c>
      <c r="AI964" s="1">
        <v>3900</v>
      </c>
      <c r="AJ964" s="36">
        <v>1188</v>
      </c>
      <c r="AK964" s="1">
        <v>4500</v>
      </c>
      <c r="AL964" s="2">
        <v>0.625</v>
      </c>
      <c r="AM964" s="3">
        <v>46157</v>
      </c>
      <c r="AN964" t="s">
        <v>293</v>
      </c>
      <c r="AO964" t="s">
        <v>437</v>
      </c>
      <c r="AQ964" t="str">
        <f t="shared" si="15"/>
        <v/>
      </c>
    </row>
    <row r="965" spans="1:43">
      <c r="A965" s="8">
        <v>46185</v>
      </c>
      <c r="B965">
        <v>3882.66</v>
      </c>
      <c r="C965">
        <v>1.37</v>
      </c>
      <c r="E965"/>
      <c r="F965" s="7">
        <v>7376</v>
      </c>
      <c r="G965" t="s">
        <v>87</v>
      </c>
      <c r="H965">
        <v>0</v>
      </c>
      <c r="I965" t="s">
        <v>347</v>
      </c>
      <c r="J965" t="s">
        <v>323</v>
      </c>
      <c r="K965" t="s">
        <v>290</v>
      </c>
      <c r="L965" s="36">
        <v>1040</v>
      </c>
      <c r="M965">
        <v>30</v>
      </c>
      <c r="N965" s="66">
        <v>2.9700000000000001E-2</v>
      </c>
      <c r="O965" s="36">
        <v>1010</v>
      </c>
      <c r="P965" s="66">
        <v>2.9700000000000001E-2</v>
      </c>
      <c r="Q965">
        <v>986</v>
      </c>
      <c r="R965" s="36">
        <v>1040</v>
      </c>
      <c r="S965">
        <v>971</v>
      </c>
      <c r="T965" s="66">
        <v>5.4699999999999999E-2</v>
      </c>
      <c r="U965" s="66">
        <v>5.0500000000000003E-2</v>
      </c>
      <c r="V965" s="66">
        <v>0</v>
      </c>
      <c r="W965" s="66">
        <v>7.0999999999999994E-2</v>
      </c>
      <c r="X965" s="1">
        <v>14700</v>
      </c>
      <c r="Y965" s="1">
        <v>14727</v>
      </c>
      <c r="Z965" s="1">
        <v>4429</v>
      </c>
      <c r="AA965" t="s">
        <v>446</v>
      </c>
      <c r="AB965" t="s">
        <v>447</v>
      </c>
      <c r="AC965">
        <v>0</v>
      </c>
      <c r="AD965">
        <v>4.13</v>
      </c>
      <c r="AE965">
        <v>0</v>
      </c>
      <c r="AF965">
        <v>0.6</v>
      </c>
      <c r="AG965">
        <v>800</v>
      </c>
      <c r="AH965" s="36">
        <v>1040</v>
      </c>
      <c r="AI965">
        <v>400</v>
      </c>
      <c r="AJ965" s="36">
        <v>1022</v>
      </c>
      <c r="AK965">
        <v>300</v>
      </c>
      <c r="AL965" s="2">
        <v>0.62430555555555556</v>
      </c>
      <c r="AM965" s="3">
        <v>46157</v>
      </c>
      <c r="AN965" t="s">
        <v>448</v>
      </c>
      <c r="AO965" t="s">
        <v>313</v>
      </c>
      <c r="AQ965" t="str">
        <f t="shared" si="15"/>
        <v/>
      </c>
    </row>
    <row r="966" spans="1:43">
      <c r="A966" s="8">
        <v>46185</v>
      </c>
      <c r="B966">
        <v>3882.66</v>
      </c>
      <c r="C966">
        <v>1.37</v>
      </c>
      <c r="E966"/>
      <c r="F966" s="7">
        <v>7525</v>
      </c>
      <c r="G966" t="s">
        <v>88</v>
      </c>
      <c r="H966">
        <v>0</v>
      </c>
      <c r="I966" t="s">
        <v>288</v>
      </c>
      <c r="J966" t="s">
        <v>289</v>
      </c>
      <c r="K966" t="s">
        <v>295</v>
      </c>
      <c r="L966" s="36">
        <v>3405</v>
      </c>
      <c r="M966">
        <v>50</v>
      </c>
      <c r="N966" s="66">
        <v>1.49E-2</v>
      </c>
      <c r="O966" s="36">
        <v>3355</v>
      </c>
      <c r="P966" s="66">
        <v>1.49E-2</v>
      </c>
      <c r="Q966" s="36">
        <v>3405</v>
      </c>
      <c r="R966" s="36">
        <v>3425</v>
      </c>
      <c r="S966" s="36">
        <v>3395</v>
      </c>
      <c r="T966" s="66">
        <v>0</v>
      </c>
      <c r="U966" s="66">
        <v>-1.4E-3</v>
      </c>
      <c r="V966" s="66">
        <v>-5.7999999999999996E-3</v>
      </c>
      <c r="W966" s="66">
        <v>2.8999999999999998E-3</v>
      </c>
      <c r="X966" s="1">
        <v>8700</v>
      </c>
      <c r="Y966" s="1">
        <v>29654</v>
      </c>
      <c r="Z966" s="1">
        <v>29419</v>
      </c>
      <c r="AA966" t="s">
        <v>449</v>
      </c>
      <c r="AB966" t="s">
        <v>450</v>
      </c>
      <c r="AC966">
        <v>9.1999999999999993</v>
      </c>
      <c r="AD966">
        <v>0.96</v>
      </c>
      <c r="AE966">
        <v>4.76</v>
      </c>
      <c r="AF966" t="s">
        <v>230</v>
      </c>
      <c r="AG966" s="1">
        <v>6700</v>
      </c>
      <c r="AH966" s="36">
        <v>3405</v>
      </c>
      <c r="AI966">
        <v>200</v>
      </c>
      <c r="AJ966" s="36">
        <v>3400</v>
      </c>
      <c r="AK966">
        <v>200</v>
      </c>
      <c r="AL966" s="2">
        <v>0.6166666666666667</v>
      </c>
      <c r="AM966" s="3">
        <v>46157</v>
      </c>
      <c r="AN966" t="s">
        <v>298</v>
      </c>
      <c r="AO966" t="s">
        <v>322</v>
      </c>
      <c r="AQ966" t="str">
        <f t="shared" si="15"/>
        <v/>
      </c>
    </row>
    <row r="967" spans="1:43">
      <c r="A967" s="8">
        <v>46185</v>
      </c>
      <c r="B967">
        <v>3882.66</v>
      </c>
      <c r="C967">
        <v>1.37</v>
      </c>
      <c r="E967"/>
      <c r="F967" s="7">
        <v>7729</v>
      </c>
      <c r="G967" t="s">
        <v>89</v>
      </c>
      <c r="H967">
        <v>0</v>
      </c>
      <c r="I967" t="s">
        <v>288</v>
      </c>
      <c r="J967" t="s">
        <v>289</v>
      </c>
      <c r="K967" t="s">
        <v>290</v>
      </c>
      <c r="L967" s="36">
        <v>18670</v>
      </c>
      <c r="M967" s="36">
        <v>1190</v>
      </c>
      <c r="N967" s="66">
        <v>6.8099999999999994E-2</v>
      </c>
      <c r="O967" s="36">
        <v>17480</v>
      </c>
      <c r="P967" s="66">
        <v>6.8000000000000005E-2</v>
      </c>
      <c r="Q967" s="36">
        <v>18430</v>
      </c>
      <c r="R967" s="36">
        <v>19220</v>
      </c>
      <c r="S967" s="36">
        <v>18300</v>
      </c>
      <c r="T967" s="66">
        <v>1.2999999999999999E-2</v>
      </c>
      <c r="U967" s="66">
        <v>-1.8E-3</v>
      </c>
      <c r="V967" s="66">
        <v>-2.86E-2</v>
      </c>
      <c r="W967" s="66">
        <v>2.0199999999999999E-2</v>
      </c>
      <c r="X967" s="1">
        <v>403200</v>
      </c>
      <c r="Y967" s="1">
        <v>7582271</v>
      </c>
      <c r="Z967" s="1">
        <v>789421</v>
      </c>
      <c r="AA967" t="s">
        <v>451</v>
      </c>
      <c r="AB967" t="s">
        <v>452</v>
      </c>
      <c r="AC967">
        <v>27.06</v>
      </c>
      <c r="AD967">
        <v>3.96</v>
      </c>
      <c r="AE967">
        <v>1.48</v>
      </c>
      <c r="AF967" t="s">
        <v>230</v>
      </c>
      <c r="AG967" s="1">
        <v>6500</v>
      </c>
      <c r="AH967" s="36">
        <v>18690</v>
      </c>
      <c r="AI967">
        <v>300</v>
      </c>
      <c r="AJ967" s="36">
        <v>18670</v>
      </c>
      <c r="AK967">
        <v>100</v>
      </c>
      <c r="AL967" s="2">
        <v>0.625</v>
      </c>
      <c r="AM967" s="3">
        <v>46155</v>
      </c>
      <c r="AN967" t="s">
        <v>298</v>
      </c>
      <c r="AO967" t="s">
        <v>453</v>
      </c>
      <c r="AQ967" t="str">
        <f t="shared" si="15"/>
        <v/>
      </c>
    </row>
    <row r="968" spans="1:43">
      <c r="A968" s="8">
        <v>46185</v>
      </c>
      <c r="B968">
        <v>3882.66</v>
      </c>
      <c r="C968">
        <v>1.37</v>
      </c>
      <c r="E968"/>
      <c r="F968" s="7">
        <v>7921</v>
      </c>
      <c r="G968" t="s">
        <v>90</v>
      </c>
      <c r="H968">
        <v>0</v>
      </c>
      <c r="I968" t="s">
        <v>288</v>
      </c>
      <c r="J968" t="s">
        <v>289</v>
      </c>
      <c r="K968" t="s">
        <v>295</v>
      </c>
      <c r="L968" s="36">
        <v>3030</v>
      </c>
      <c r="M968">
        <v>-20</v>
      </c>
      <c r="N968" s="66">
        <v>-6.6E-3</v>
      </c>
      <c r="O968" s="36">
        <v>3050</v>
      </c>
      <c r="P968" s="66">
        <v>-6.4999999999999997E-3</v>
      </c>
      <c r="Q968" s="36">
        <v>3040</v>
      </c>
      <c r="R968" s="36">
        <v>3125</v>
      </c>
      <c r="S968" s="36">
        <v>3025</v>
      </c>
      <c r="T968" s="66">
        <v>-3.2000000000000002E-3</v>
      </c>
      <c r="U968" s="66">
        <v>-8.0999999999999996E-3</v>
      </c>
      <c r="V968" s="66">
        <v>-3.04E-2</v>
      </c>
      <c r="W968" s="66">
        <v>1.6000000000000001E-3</v>
      </c>
      <c r="X968" s="1">
        <v>22200</v>
      </c>
      <c r="Y968" s="1">
        <v>67784</v>
      </c>
      <c r="Z968" s="1">
        <v>39854</v>
      </c>
      <c r="AA968" t="s">
        <v>454</v>
      </c>
      <c r="AB968" t="s">
        <v>591</v>
      </c>
      <c r="AC968">
        <v>13.48</v>
      </c>
      <c r="AD968">
        <v>1.27</v>
      </c>
      <c r="AE968">
        <v>3.96</v>
      </c>
      <c r="AF968" t="s">
        <v>230</v>
      </c>
      <c r="AG968" s="1">
        <v>12700</v>
      </c>
      <c r="AH968" s="36">
        <v>3040</v>
      </c>
      <c r="AI968">
        <v>500</v>
      </c>
      <c r="AJ968" s="36">
        <v>3030</v>
      </c>
      <c r="AK968">
        <v>300</v>
      </c>
      <c r="AL968" s="2">
        <v>0.62152777777777779</v>
      </c>
      <c r="AM968" s="3">
        <v>46211</v>
      </c>
      <c r="AN968" t="s">
        <v>326</v>
      </c>
      <c r="AO968" t="s">
        <v>456</v>
      </c>
      <c r="AQ968" t="str">
        <f t="shared" si="15"/>
        <v/>
      </c>
    </row>
    <row r="969" spans="1:43">
      <c r="A969" s="8">
        <v>46185</v>
      </c>
      <c r="B969">
        <v>3882.66</v>
      </c>
      <c r="C969">
        <v>1.37</v>
      </c>
      <c r="E969"/>
      <c r="F969" s="7">
        <v>8031</v>
      </c>
      <c r="G969" t="s">
        <v>91</v>
      </c>
      <c r="H969">
        <v>0</v>
      </c>
      <c r="I969" t="s">
        <v>288</v>
      </c>
      <c r="J969" t="s">
        <v>289</v>
      </c>
      <c r="K969" t="s">
        <v>295</v>
      </c>
      <c r="L969" s="36">
        <v>4871</v>
      </c>
      <c r="M969">
        <v>14</v>
      </c>
      <c r="N969" s="66">
        <v>2.8999999999999998E-3</v>
      </c>
      <c r="O969" s="36">
        <v>4857</v>
      </c>
      <c r="P969" s="66">
        <v>2.8E-3</v>
      </c>
      <c r="Q969" s="36">
        <v>4845</v>
      </c>
      <c r="R969" s="36">
        <v>4917</v>
      </c>
      <c r="S969" s="36">
        <v>4830</v>
      </c>
      <c r="T969" s="66">
        <v>5.3E-3</v>
      </c>
      <c r="U969" s="66">
        <v>2.0000000000000001E-4</v>
      </c>
      <c r="V969" s="66">
        <v>-9.2999999999999992E-3</v>
      </c>
      <c r="W969" s="66">
        <v>8.3999999999999995E-3</v>
      </c>
      <c r="X969" s="1">
        <v>6254800</v>
      </c>
      <c r="Y969" s="1">
        <v>30368802</v>
      </c>
      <c r="Z969" s="1">
        <v>13953790</v>
      </c>
      <c r="AA969" t="s">
        <v>457</v>
      </c>
      <c r="AB969" t="s">
        <v>458</v>
      </c>
      <c r="AC969">
        <v>15</v>
      </c>
      <c r="AD969">
        <v>1.57</v>
      </c>
      <c r="AE969">
        <v>2.87</v>
      </c>
      <c r="AF969" t="s">
        <v>230</v>
      </c>
      <c r="AG969" s="1">
        <v>214600</v>
      </c>
      <c r="AH969" s="36">
        <v>4872</v>
      </c>
      <c r="AI969" s="1">
        <v>1100</v>
      </c>
      <c r="AJ969" s="36">
        <v>4871</v>
      </c>
      <c r="AK969">
        <v>500</v>
      </c>
      <c r="AL969" s="2">
        <v>0.625</v>
      </c>
      <c r="AN969" t="s">
        <v>298</v>
      </c>
      <c r="AO969" t="s">
        <v>322</v>
      </c>
      <c r="AQ969" t="str">
        <f t="shared" si="15"/>
        <v/>
      </c>
    </row>
    <row r="970" spans="1:43">
      <c r="A970" s="8">
        <v>46185</v>
      </c>
      <c r="B970">
        <v>3882.66</v>
      </c>
      <c r="C970">
        <v>1.37</v>
      </c>
      <c r="E970"/>
      <c r="F970" s="7">
        <v>8058</v>
      </c>
      <c r="G970" t="s">
        <v>92</v>
      </c>
      <c r="H970">
        <v>0</v>
      </c>
      <c r="I970" t="s">
        <v>288</v>
      </c>
      <c r="J970" t="s">
        <v>289</v>
      </c>
      <c r="K970" t="s">
        <v>295</v>
      </c>
      <c r="L970" s="36">
        <v>4675</v>
      </c>
      <c r="M970">
        <v>70</v>
      </c>
      <c r="N970" s="66">
        <v>1.52E-2</v>
      </c>
      <c r="O970" s="36">
        <v>4605</v>
      </c>
      <c r="P970" s="66">
        <v>1.52E-2</v>
      </c>
      <c r="Q970" s="36">
        <v>4627</v>
      </c>
      <c r="R970" s="36">
        <v>4712</v>
      </c>
      <c r="S970" s="36">
        <v>4610</v>
      </c>
      <c r="T970" s="66">
        <v>1.03E-2</v>
      </c>
      <c r="U970" s="66">
        <v>3.5999999999999999E-3</v>
      </c>
      <c r="V970" s="66">
        <v>-7.7999999999999996E-3</v>
      </c>
      <c r="W970" s="66">
        <v>1.4E-2</v>
      </c>
      <c r="X970" s="1">
        <v>8196400</v>
      </c>
      <c r="Y970" s="1">
        <v>38092208</v>
      </c>
      <c r="Z970" s="1">
        <v>17346721</v>
      </c>
      <c r="AA970" t="s">
        <v>459</v>
      </c>
      <c r="AB970" t="s">
        <v>460</v>
      </c>
      <c r="AC970">
        <v>15.56</v>
      </c>
      <c r="AD970">
        <v>1.81</v>
      </c>
      <c r="AE970">
        <v>2.67</v>
      </c>
      <c r="AF970" t="s">
        <v>230</v>
      </c>
      <c r="AG970" s="1">
        <v>505900</v>
      </c>
      <c r="AH970" s="36">
        <v>4675</v>
      </c>
      <c r="AI970">
        <v>200</v>
      </c>
      <c r="AJ970" s="36">
        <v>4674</v>
      </c>
      <c r="AK970" s="1">
        <v>1300</v>
      </c>
      <c r="AL970" s="2">
        <v>0.625</v>
      </c>
      <c r="AN970" t="s">
        <v>298</v>
      </c>
      <c r="AO970" t="s">
        <v>322</v>
      </c>
      <c r="AQ970" t="str">
        <f t="shared" si="15"/>
        <v/>
      </c>
    </row>
    <row r="971" spans="1:43">
      <c r="A971" s="8">
        <v>46185</v>
      </c>
      <c r="B971">
        <v>3882.66</v>
      </c>
      <c r="C971">
        <v>1.37</v>
      </c>
      <c r="E971"/>
      <c r="F971" s="7">
        <v>8233</v>
      </c>
      <c r="G971" t="s">
        <v>93</v>
      </c>
      <c r="H971">
        <v>0</v>
      </c>
      <c r="I971" t="s">
        <v>288</v>
      </c>
      <c r="J971" t="s">
        <v>289</v>
      </c>
      <c r="K971" t="s">
        <v>290</v>
      </c>
      <c r="L971" s="36">
        <v>2123.5</v>
      </c>
      <c r="M971">
        <v>66.5</v>
      </c>
      <c r="N971" s="66">
        <v>3.2300000000000002E-2</v>
      </c>
      <c r="O971" s="36">
        <v>2057</v>
      </c>
      <c r="P971" s="66">
        <v>3.2300000000000002E-2</v>
      </c>
      <c r="Q971" s="36">
        <v>2092.5</v>
      </c>
      <c r="R971" s="36">
        <v>2131</v>
      </c>
      <c r="S971" s="36">
        <v>2068.5</v>
      </c>
      <c r="T971" s="66">
        <v>1.4800000000000001E-2</v>
      </c>
      <c r="U971" s="66">
        <v>1.8E-3</v>
      </c>
      <c r="V971" s="66">
        <v>-3.5000000000000001E-3</v>
      </c>
      <c r="W971" s="66">
        <v>2.6499999999999999E-2</v>
      </c>
      <c r="X971" s="1">
        <v>2503000</v>
      </c>
      <c r="Y971" s="1">
        <v>5278509</v>
      </c>
      <c r="Z971" s="1">
        <v>648111</v>
      </c>
      <c r="AA971" t="s">
        <v>461</v>
      </c>
      <c r="AB971" t="s">
        <v>462</v>
      </c>
      <c r="AC971">
        <v>16.37</v>
      </c>
      <c r="AD971">
        <v>1.38</v>
      </c>
      <c r="AE971">
        <v>1.88</v>
      </c>
      <c r="AF971" t="s">
        <v>230</v>
      </c>
      <c r="AG971">
        <v>0</v>
      </c>
      <c r="AH971" s="36">
        <v>2123.5</v>
      </c>
      <c r="AI971">
        <v>900</v>
      </c>
      <c r="AJ971" s="36">
        <v>2122.5</v>
      </c>
      <c r="AK971" s="1">
        <v>4000</v>
      </c>
      <c r="AL971" s="2">
        <v>0.625</v>
      </c>
      <c r="AM971" s="3">
        <v>46203</v>
      </c>
      <c r="AN971" t="s">
        <v>463</v>
      </c>
      <c r="AO971" t="s">
        <v>327</v>
      </c>
      <c r="AQ971" t="str">
        <f t="shared" si="15"/>
        <v/>
      </c>
    </row>
    <row r="972" spans="1:43">
      <c r="A972" s="8">
        <v>46185</v>
      </c>
      <c r="B972">
        <v>3882.66</v>
      </c>
      <c r="C972">
        <v>1.37</v>
      </c>
      <c r="E972"/>
      <c r="F972" s="7">
        <v>8304</v>
      </c>
      <c r="G972" t="s">
        <v>94</v>
      </c>
      <c r="H972">
        <v>0</v>
      </c>
      <c r="I972" t="s">
        <v>288</v>
      </c>
      <c r="J972" t="s">
        <v>289</v>
      </c>
      <c r="K972" t="s">
        <v>290</v>
      </c>
      <c r="L972" s="36">
        <v>2748.5</v>
      </c>
      <c r="M972">
        <v>52.5</v>
      </c>
      <c r="N972" s="66">
        <v>1.95E-2</v>
      </c>
      <c r="O972" s="36">
        <v>2696</v>
      </c>
      <c r="P972" s="66">
        <v>1.9400000000000001E-2</v>
      </c>
      <c r="Q972" s="36">
        <v>2726</v>
      </c>
      <c r="R972" s="36">
        <v>2753</v>
      </c>
      <c r="S972" s="36">
        <v>2719.5</v>
      </c>
      <c r="T972" s="66">
        <v>8.2000000000000007E-3</v>
      </c>
      <c r="U972" s="66">
        <v>3.8E-3</v>
      </c>
      <c r="V972" s="66">
        <v>-1.6000000000000001E-3</v>
      </c>
      <c r="W972" s="66">
        <v>1.06E-2</v>
      </c>
      <c r="X972" s="1">
        <v>995200</v>
      </c>
      <c r="Y972" s="1">
        <v>2725532</v>
      </c>
      <c r="Z972" s="1">
        <v>384211</v>
      </c>
      <c r="AA972" t="s">
        <v>464</v>
      </c>
      <c r="AB972" t="s">
        <v>465</v>
      </c>
      <c r="AC972">
        <v>14.08</v>
      </c>
      <c r="AD972">
        <v>0.79</v>
      </c>
      <c r="AE972">
        <v>3.64</v>
      </c>
      <c r="AF972" t="s">
        <v>230</v>
      </c>
      <c r="AG972" s="1">
        <v>13100</v>
      </c>
      <c r="AH972" s="36">
        <v>2749</v>
      </c>
      <c r="AI972">
        <v>300</v>
      </c>
      <c r="AJ972" s="36">
        <v>2748</v>
      </c>
      <c r="AK972">
        <v>400</v>
      </c>
      <c r="AL972" s="2">
        <v>0.625</v>
      </c>
      <c r="AM972" s="3">
        <v>46156</v>
      </c>
      <c r="AN972" t="s">
        <v>298</v>
      </c>
      <c r="AO972" t="s">
        <v>434</v>
      </c>
      <c r="AQ972" t="str">
        <f t="shared" si="15"/>
        <v/>
      </c>
    </row>
    <row r="973" spans="1:43">
      <c r="A973" s="8">
        <v>46185</v>
      </c>
      <c r="B973">
        <v>3882.66</v>
      </c>
      <c r="C973">
        <v>1.37</v>
      </c>
      <c r="E973"/>
      <c r="F973" s="7">
        <v>8316</v>
      </c>
      <c r="G973" t="s">
        <v>95</v>
      </c>
      <c r="H973">
        <v>0</v>
      </c>
      <c r="I973" t="s">
        <v>288</v>
      </c>
      <c r="J973" t="s">
        <v>289</v>
      </c>
      <c r="K973" t="s">
        <v>295</v>
      </c>
      <c r="L973" s="36">
        <v>6393</v>
      </c>
      <c r="M973">
        <v>190</v>
      </c>
      <c r="N973" s="66">
        <v>3.0599999999999999E-2</v>
      </c>
      <c r="O973" s="36">
        <v>6203</v>
      </c>
      <c r="P973" s="66">
        <v>3.0599999999999999E-2</v>
      </c>
      <c r="Q973" s="36">
        <v>6350</v>
      </c>
      <c r="R973" s="36">
        <v>6439</v>
      </c>
      <c r="S973" s="36">
        <v>6309</v>
      </c>
      <c r="T973" s="66">
        <v>6.7000000000000002E-3</v>
      </c>
      <c r="U973" s="66">
        <v>1.6999999999999999E-3</v>
      </c>
      <c r="V973" s="66">
        <v>-7.1000000000000004E-3</v>
      </c>
      <c r="W973" s="66">
        <v>1.3299999999999999E-2</v>
      </c>
      <c r="X973" s="1">
        <v>19261000</v>
      </c>
      <c r="Y973" s="1">
        <v>122789465</v>
      </c>
      <c r="Z973" s="1">
        <v>24469195</v>
      </c>
      <c r="AA973" t="s">
        <v>618</v>
      </c>
      <c r="AB973" t="s">
        <v>467</v>
      </c>
      <c r="AC973">
        <v>14.2</v>
      </c>
      <c r="AD973">
        <v>1.54</v>
      </c>
      <c r="AE973">
        <v>2.82</v>
      </c>
      <c r="AF973" t="s">
        <v>230</v>
      </c>
      <c r="AG973" s="1">
        <v>633300</v>
      </c>
      <c r="AH973" s="36">
        <v>6394</v>
      </c>
      <c r="AI973" s="1">
        <v>1200</v>
      </c>
      <c r="AJ973" s="36">
        <v>6393</v>
      </c>
      <c r="AK973" s="1">
        <v>1900</v>
      </c>
      <c r="AL973" s="2">
        <v>0.625</v>
      </c>
      <c r="AM973" s="3">
        <v>46155</v>
      </c>
      <c r="AN973" t="s">
        <v>298</v>
      </c>
      <c r="AO973" t="s">
        <v>434</v>
      </c>
      <c r="AQ973" t="str">
        <f t="shared" si="15"/>
        <v/>
      </c>
    </row>
    <row r="974" spans="1:43">
      <c r="A974" s="8">
        <v>46185</v>
      </c>
      <c r="B974">
        <v>3882.66</v>
      </c>
      <c r="C974">
        <v>1.37</v>
      </c>
      <c r="E974"/>
      <c r="F974" s="7">
        <v>8331</v>
      </c>
      <c r="G974" t="s">
        <v>96</v>
      </c>
      <c r="H974">
        <v>0</v>
      </c>
      <c r="I974" t="s">
        <v>288</v>
      </c>
      <c r="J974" t="s">
        <v>289</v>
      </c>
      <c r="K974" t="s">
        <v>290</v>
      </c>
      <c r="L974" s="36">
        <v>2434</v>
      </c>
      <c r="M974">
        <v>55</v>
      </c>
      <c r="N974" s="66">
        <v>2.3099999999999999E-2</v>
      </c>
      <c r="O974" s="36">
        <v>2379</v>
      </c>
      <c r="P974" s="66">
        <v>2.3099999999999999E-2</v>
      </c>
      <c r="Q974" s="36">
        <v>2429</v>
      </c>
      <c r="R974" s="36">
        <v>2464.5</v>
      </c>
      <c r="S974" s="36">
        <v>2410</v>
      </c>
      <c r="T974" s="66">
        <v>2E-3</v>
      </c>
      <c r="U974" s="66">
        <v>-2.3999999999999998E-3</v>
      </c>
      <c r="V974" s="66">
        <v>-1.23E-2</v>
      </c>
      <c r="W974" s="66">
        <v>9.9000000000000008E-3</v>
      </c>
      <c r="X974" s="1">
        <v>2106900</v>
      </c>
      <c r="Y974" s="1">
        <v>5123306</v>
      </c>
      <c r="Z974" s="1">
        <v>1887618</v>
      </c>
      <c r="AA974" t="s">
        <v>627</v>
      </c>
      <c r="AB974" t="s">
        <v>469</v>
      </c>
      <c r="AC974">
        <v>15.8</v>
      </c>
      <c r="AD974">
        <v>1.35</v>
      </c>
      <c r="AE974">
        <v>2.63</v>
      </c>
      <c r="AF974" t="s">
        <v>230</v>
      </c>
      <c r="AG974" s="1">
        <v>50900</v>
      </c>
      <c r="AH974" s="36">
        <v>2434</v>
      </c>
      <c r="AI974">
        <v>300</v>
      </c>
      <c r="AJ974" s="36">
        <v>2433.5</v>
      </c>
      <c r="AK974">
        <v>300</v>
      </c>
      <c r="AL974" s="2">
        <v>0.625</v>
      </c>
      <c r="AM974" s="3">
        <v>46157</v>
      </c>
      <c r="AN974" t="s">
        <v>298</v>
      </c>
      <c r="AO974" t="s">
        <v>434</v>
      </c>
      <c r="AQ974" t="str">
        <f t="shared" si="15"/>
        <v/>
      </c>
    </row>
    <row r="975" spans="1:43">
      <c r="A975" s="8">
        <v>46185</v>
      </c>
      <c r="B975">
        <v>3882.66</v>
      </c>
      <c r="C975">
        <v>1.37</v>
      </c>
      <c r="E975"/>
      <c r="F975" s="7">
        <v>8424</v>
      </c>
      <c r="G975" t="s">
        <v>97</v>
      </c>
      <c r="H975">
        <v>0</v>
      </c>
      <c r="I975" t="s">
        <v>288</v>
      </c>
      <c r="J975" t="s">
        <v>289</v>
      </c>
      <c r="K975" t="s">
        <v>295</v>
      </c>
      <c r="L975" s="36">
        <v>4292</v>
      </c>
      <c r="M975">
        <v>20</v>
      </c>
      <c r="N975" s="66">
        <v>4.7000000000000002E-3</v>
      </c>
      <c r="O975" s="36">
        <v>4272</v>
      </c>
      <c r="P975" s="66">
        <v>4.5999999999999999E-3</v>
      </c>
      <c r="Q975" s="36">
        <v>4264</v>
      </c>
      <c r="R975" s="36">
        <v>4299</v>
      </c>
      <c r="S975" s="36">
        <v>4228</v>
      </c>
      <c r="T975" s="66">
        <v>6.4999999999999997E-3</v>
      </c>
      <c r="U975" s="66">
        <v>5.1000000000000004E-3</v>
      </c>
      <c r="V975" s="66">
        <v>-1.6000000000000001E-3</v>
      </c>
      <c r="W975" s="66">
        <v>1.5100000000000001E-2</v>
      </c>
      <c r="X975" s="1">
        <v>133000</v>
      </c>
      <c r="Y975" s="1">
        <v>567467</v>
      </c>
      <c r="Z975" s="1">
        <v>389985</v>
      </c>
      <c r="AA975" t="s">
        <v>470</v>
      </c>
      <c r="AB975" t="s">
        <v>592</v>
      </c>
      <c r="AC975">
        <v>8.06</v>
      </c>
      <c r="AD975">
        <v>0.76</v>
      </c>
      <c r="AE975">
        <v>4.01</v>
      </c>
      <c r="AF975" t="s">
        <v>230</v>
      </c>
      <c r="AG975" s="1">
        <v>26000</v>
      </c>
      <c r="AH975" s="36">
        <v>4295</v>
      </c>
      <c r="AI975">
        <v>200</v>
      </c>
      <c r="AJ975" s="36">
        <v>4292</v>
      </c>
      <c r="AK975">
        <v>300</v>
      </c>
      <c r="AL975" s="2">
        <v>0.62430555555555556</v>
      </c>
      <c r="AM975" s="3">
        <v>46154</v>
      </c>
      <c r="AN975" t="s">
        <v>298</v>
      </c>
      <c r="AO975" t="s">
        <v>472</v>
      </c>
      <c r="AQ975" t="str">
        <f t="shared" si="15"/>
        <v/>
      </c>
    </row>
    <row r="976" spans="1:43">
      <c r="A976" s="8">
        <v>46185</v>
      </c>
      <c r="B976">
        <v>3882.66</v>
      </c>
      <c r="C976">
        <v>1.37</v>
      </c>
      <c r="E976"/>
      <c r="F976" s="7">
        <v>8425</v>
      </c>
      <c r="G976" t="s">
        <v>98</v>
      </c>
      <c r="H976">
        <v>0</v>
      </c>
      <c r="I976" t="s">
        <v>288</v>
      </c>
      <c r="J976" t="s">
        <v>289</v>
      </c>
      <c r="K976" t="s">
        <v>290</v>
      </c>
      <c r="L976" s="36">
        <v>1274</v>
      </c>
      <c r="M976">
        <v>9</v>
      </c>
      <c r="N976" s="66">
        <v>7.1000000000000004E-3</v>
      </c>
      <c r="O976" s="36">
        <v>1265</v>
      </c>
      <c r="P976" s="66">
        <v>7.1000000000000004E-3</v>
      </c>
      <c r="Q976" s="36">
        <v>1262</v>
      </c>
      <c r="R976" s="36">
        <v>1275</v>
      </c>
      <c r="S976" s="36">
        <v>1259</v>
      </c>
      <c r="T976" s="66">
        <v>9.4999999999999998E-3</v>
      </c>
      <c r="U976" s="66">
        <v>5.4999999999999997E-3</v>
      </c>
      <c r="V976" s="66">
        <v>-6.9999999999999999E-4</v>
      </c>
      <c r="W976" s="66">
        <v>1.1900000000000001E-2</v>
      </c>
      <c r="X976" s="1">
        <v>598400</v>
      </c>
      <c r="Y976" s="1">
        <v>758015</v>
      </c>
      <c r="Z976" s="1">
        <v>360116</v>
      </c>
      <c r="AA976" t="s">
        <v>473</v>
      </c>
      <c r="AB976" t="s">
        <v>607</v>
      </c>
      <c r="AC976">
        <v>7.64</v>
      </c>
      <c r="AD976">
        <v>0.83</v>
      </c>
      <c r="AE976">
        <v>4.08</v>
      </c>
      <c r="AF976" t="s">
        <v>230</v>
      </c>
      <c r="AG976" s="1">
        <v>180000</v>
      </c>
      <c r="AH976" s="36">
        <v>1275</v>
      </c>
      <c r="AI976" s="1">
        <v>1100</v>
      </c>
      <c r="AJ976" s="36">
        <v>1274</v>
      </c>
      <c r="AK976" s="1">
        <v>2000</v>
      </c>
      <c r="AL976" s="2">
        <v>0.62430555555555556</v>
      </c>
      <c r="AM976" s="3">
        <v>46156</v>
      </c>
      <c r="AN976" t="s">
        <v>298</v>
      </c>
      <c r="AO976" t="s">
        <v>472</v>
      </c>
      <c r="AQ976" t="str">
        <f t="shared" si="15"/>
        <v/>
      </c>
    </row>
    <row r="977" spans="1:43">
      <c r="A977" s="8">
        <v>46185</v>
      </c>
      <c r="B977">
        <v>3882.66</v>
      </c>
      <c r="C977">
        <v>1.37</v>
      </c>
      <c r="E977"/>
      <c r="F977" s="7">
        <v>8591</v>
      </c>
      <c r="G977" t="s">
        <v>99</v>
      </c>
      <c r="H977">
        <v>0</v>
      </c>
      <c r="I977" t="s">
        <v>288</v>
      </c>
      <c r="J977" t="s">
        <v>289</v>
      </c>
      <c r="K977" t="s">
        <v>295</v>
      </c>
      <c r="L977" s="36">
        <v>6089</v>
      </c>
      <c r="M977">
        <v>39</v>
      </c>
      <c r="N977" s="66">
        <v>6.4000000000000003E-3</v>
      </c>
      <c r="O977" s="36">
        <v>6050</v>
      </c>
      <c r="P977" s="66">
        <v>6.4000000000000003E-3</v>
      </c>
      <c r="Q977" s="36">
        <v>6150</v>
      </c>
      <c r="R977" s="36">
        <v>6150</v>
      </c>
      <c r="S977" s="36">
        <v>6056</v>
      </c>
      <c r="T977" s="66">
        <v>-9.9000000000000008E-3</v>
      </c>
      <c r="U977" s="66">
        <v>-1.8E-3</v>
      </c>
      <c r="V977" s="66">
        <v>-9.9000000000000008E-3</v>
      </c>
      <c r="W977" s="66">
        <v>5.4000000000000003E-3</v>
      </c>
      <c r="X977" s="1">
        <v>3234100</v>
      </c>
      <c r="Y977" s="1">
        <v>19810510</v>
      </c>
      <c r="Z977" s="1">
        <v>6844685</v>
      </c>
      <c r="AA977" t="s">
        <v>475</v>
      </c>
      <c r="AB977" t="s">
        <v>476</v>
      </c>
      <c r="AC977">
        <v>12.63</v>
      </c>
      <c r="AD977">
        <v>1.49</v>
      </c>
      <c r="AE977">
        <v>3.08</v>
      </c>
      <c r="AF977" t="s">
        <v>230</v>
      </c>
      <c r="AG977" s="1">
        <v>242000</v>
      </c>
      <c r="AH977" s="36">
        <v>6091</v>
      </c>
      <c r="AI977">
        <v>200</v>
      </c>
      <c r="AJ977" s="36">
        <v>6089</v>
      </c>
      <c r="AK977">
        <v>500</v>
      </c>
      <c r="AL977" s="2">
        <v>0.625</v>
      </c>
      <c r="AN977" t="s">
        <v>298</v>
      </c>
      <c r="AO977" t="s">
        <v>472</v>
      </c>
      <c r="AQ977" t="str">
        <f t="shared" si="15"/>
        <v/>
      </c>
    </row>
    <row r="978" spans="1:43">
      <c r="A978" s="8">
        <v>46185</v>
      </c>
      <c r="B978">
        <v>3882.66</v>
      </c>
      <c r="C978">
        <v>1.37</v>
      </c>
      <c r="E978"/>
      <c r="F978" s="7">
        <v>8593</v>
      </c>
      <c r="G978" t="s">
        <v>100</v>
      </c>
      <c r="H978">
        <v>0</v>
      </c>
      <c r="I978" t="s">
        <v>288</v>
      </c>
      <c r="J978" t="s">
        <v>289</v>
      </c>
      <c r="K978" t="s">
        <v>290</v>
      </c>
      <c r="L978" s="36">
        <v>1321</v>
      </c>
      <c r="M978">
        <v>5.5</v>
      </c>
      <c r="N978" s="66">
        <v>4.1999999999999997E-3</v>
      </c>
      <c r="O978" s="36">
        <v>1315.5</v>
      </c>
      <c r="P978" s="66">
        <v>4.1000000000000003E-3</v>
      </c>
      <c r="Q978" s="36">
        <v>1318</v>
      </c>
      <c r="R978" s="36">
        <v>1324</v>
      </c>
      <c r="S978" s="36">
        <v>1307</v>
      </c>
      <c r="T978" s="66">
        <v>2.2000000000000001E-3</v>
      </c>
      <c r="U978" s="66">
        <v>3.0000000000000001E-3</v>
      </c>
      <c r="V978" s="66">
        <v>-2.2000000000000001E-3</v>
      </c>
      <c r="W978" s="66">
        <v>1.0699999999999999E-2</v>
      </c>
      <c r="X978" s="1">
        <v>3828600</v>
      </c>
      <c r="Y978" s="1">
        <v>5044144</v>
      </c>
      <c r="Z978" s="1">
        <v>1937791</v>
      </c>
      <c r="AA978" t="s">
        <v>477</v>
      </c>
      <c r="AB978" t="s">
        <v>594</v>
      </c>
      <c r="AC978">
        <v>11.85</v>
      </c>
      <c r="AD978">
        <v>0.95</v>
      </c>
      <c r="AE978">
        <v>3.86</v>
      </c>
      <c r="AF978" t="s">
        <v>230</v>
      </c>
      <c r="AG978" s="1">
        <v>946500</v>
      </c>
      <c r="AH978" s="36">
        <v>1321</v>
      </c>
      <c r="AI978" s="1">
        <v>8000</v>
      </c>
      <c r="AJ978" s="36">
        <v>1320.5</v>
      </c>
      <c r="AK978" s="1">
        <v>2100</v>
      </c>
      <c r="AL978" s="2">
        <v>0.625</v>
      </c>
      <c r="AM978" s="3">
        <v>46157</v>
      </c>
      <c r="AN978" t="s">
        <v>298</v>
      </c>
      <c r="AO978" t="s">
        <v>472</v>
      </c>
      <c r="AQ978" t="str">
        <f t="shared" si="15"/>
        <v/>
      </c>
    </row>
    <row r="979" spans="1:43">
      <c r="A979" s="8">
        <v>46185</v>
      </c>
      <c r="B979">
        <v>3882.66</v>
      </c>
      <c r="C979">
        <v>1.37</v>
      </c>
      <c r="E979"/>
      <c r="F979" s="7">
        <v>8604</v>
      </c>
      <c r="G979" t="s">
        <v>101</v>
      </c>
      <c r="H979">
        <v>0</v>
      </c>
      <c r="I979" t="s">
        <v>288</v>
      </c>
      <c r="J979" t="s">
        <v>289</v>
      </c>
      <c r="K979" t="s">
        <v>295</v>
      </c>
      <c r="L979" s="36">
        <v>1360</v>
      </c>
      <c r="M979">
        <v>7.5</v>
      </c>
      <c r="N979" s="66">
        <v>5.4999999999999997E-3</v>
      </c>
      <c r="O979" s="36">
        <v>1352.5</v>
      </c>
      <c r="P979" s="66">
        <v>5.4999999999999997E-3</v>
      </c>
      <c r="Q979" s="36">
        <v>1375</v>
      </c>
      <c r="R979" s="36">
        <v>1376</v>
      </c>
      <c r="S979" s="36">
        <v>1351</v>
      </c>
      <c r="T979" s="66">
        <v>-1.09E-2</v>
      </c>
      <c r="U979" s="66">
        <v>3.5999999999999999E-3</v>
      </c>
      <c r="V979" s="66">
        <v>-1.1599999999999999E-2</v>
      </c>
      <c r="W979" s="66">
        <v>6.6E-3</v>
      </c>
      <c r="X979" s="1">
        <v>7056900</v>
      </c>
      <c r="Y979" s="1">
        <v>9642402</v>
      </c>
      <c r="Z979" s="1">
        <v>4200445</v>
      </c>
      <c r="AA979" t="s">
        <v>479</v>
      </c>
      <c r="AB979" t="s">
        <v>480</v>
      </c>
      <c r="AC979">
        <v>10.57</v>
      </c>
      <c r="AD979">
        <v>1.06</v>
      </c>
      <c r="AE979">
        <v>3.82</v>
      </c>
      <c r="AF979" t="s">
        <v>230</v>
      </c>
      <c r="AG979" s="1">
        <v>681500</v>
      </c>
      <c r="AH979" s="36">
        <v>1360</v>
      </c>
      <c r="AI979" s="1">
        <v>1300</v>
      </c>
      <c r="AJ979" s="36">
        <v>1359.5</v>
      </c>
      <c r="AK979" s="1">
        <v>1900</v>
      </c>
      <c r="AL979" s="2">
        <v>0.625</v>
      </c>
      <c r="AN979" t="s">
        <v>298</v>
      </c>
      <c r="AO979" t="s">
        <v>481</v>
      </c>
      <c r="AQ979" t="str">
        <f t="shared" si="15"/>
        <v/>
      </c>
    </row>
    <row r="980" spans="1:43">
      <c r="A980" s="8">
        <v>46185</v>
      </c>
      <c r="B980">
        <v>3882.66</v>
      </c>
      <c r="C980">
        <v>1.37</v>
      </c>
      <c r="E980"/>
      <c r="F980" s="7">
        <v>8697</v>
      </c>
      <c r="G980" t="s">
        <v>102</v>
      </c>
      <c r="H980">
        <v>0</v>
      </c>
      <c r="I980" t="s">
        <v>288</v>
      </c>
      <c r="J980" t="s">
        <v>289</v>
      </c>
      <c r="K980" t="s">
        <v>290</v>
      </c>
      <c r="L980" s="36">
        <v>2123.5</v>
      </c>
      <c r="M980">
        <v>51.5</v>
      </c>
      <c r="N980" s="66">
        <v>2.4899999999999999E-2</v>
      </c>
      <c r="O980" s="36">
        <v>2072</v>
      </c>
      <c r="P980" s="66">
        <v>2.4799999999999999E-2</v>
      </c>
      <c r="Q980" s="36">
        <v>2100</v>
      </c>
      <c r="R980" s="36">
        <v>2132.5</v>
      </c>
      <c r="S980" s="36">
        <v>2090</v>
      </c>
      <c r="T980" s="66">
        <v>1.11E-2</v>
      </c>
      <c r="U980" s="66">
        <v>2.5000000000000001E-3</v>
      </c>
      <c r="V980" s="66">
        <v>-4.1999999999999997E-3</v>
      </c>
      <c r="W980" s="66">
        <v>1.6E-2</v>
      </c>
      <c r="X980" s="1">
        <v>3570700</v>
      </c>
      <c r="Y980" s="1">
        <v>7538749</v>
      </c>
      <c r="Z980" s="1">
        <v>2190996</v>
      </c>
      <c r="AA980" t="s">
        <v>482</v>
      </c>
      <c r="AB980" t="s">
        <v>483</v>
      </c>
      <c r="AC980">
        <v>26.94</v>
      </c>
      <c r="AD980">
        <v>6.32</v>
      </c>
      <c r="AE980">
        <v>2.97</v>
      </c>
      <c r="AF980" t="s">
        <v>230</v>
      </c>
      <c r="AG980" s="1">
        <v>88600</v>
      </c>
      <c r="AH980" s="36">
        <v>2124</v>
      </c>
      <c r="AI980" s="1">
        <v>1400</v>
      </c>
      <c r="AJ980" s="36">
        <v>2123</v>
      </c>
      <c r="AK980" s="1">
        <v>1100</v>
      </c>
      <c r="AL980" s="2">
        <v>0.625</v>
      </c>
      <c r="AN980" t="s">
        <v>298</v>
      </c>
      <c r="AO980" t="s">
        <v>472</v>
      </c>
      <c r="AQ980" t="str">
        <f t="shared" si="15"/>
        <v/>
      </c>
    </row>
    <row r="981" spans="1:43">
      <c r="A981" s="8">
        <v>46185</v>
      </c>
      <c r="B981">
        <v>3882.66</v>
      </c>
      <c r="C981">
        <v>1.37</v>
      </c>
      <c r="E981"/>
      <c r="F981" s="7">
        <v>8830</v>
      </c>
      <c r="G981" t="s">
        <v>103</v>
      </c>
      <c r="H981">
        <v>0</v>
      </c>
      <c r="I981" t="s">
        <v>288</v>
      </c>
      <c r="J981" t="s">
        <v>289</v>
      </c>
      <c r="K981" t="s">
        <v>295</v>
      </c>
      <c r="L981" s="36">
        <v>3563</v>
      </c>
      <c r="M981">
        <v>95</v>
      </c>
      <c r="N981" s="66">
        <v>2.7400000000000001E-2</v>
      </c>
      <c r="O981" s="36">
        <v>3468</v>
      </c>
      <c r="P981" s="66">
        <v>2.7300000000000001E-2</v>
      </c>
      <c r="Q981" s="36">
        <v>3503</v>
      </c>
      <c r="R981" s="36">
        <v>3575</v>
      </c>
      <c r="S981" s="36">
        <v>3458</v>
      </c>
      <c r="T981" s="66">
        <v>1.7100000000000001E-2</v>
      </c>
      <c r="U981" s="66">
        <v>1.0699999999999999E-2</v>
      </c>
      <c r="V981" s="66">
        <v>-3.3E-3</v>
      </c>
      <c r="W981" s="66">
        <v>3.0300000000000001E-2</v>
      </c>
      <c r="X981" s="1">
        <v>3834400</v>
      </c>
      <c r="Y981" s="1">
        <v>13464798</v>
      </c>
      <c r="Z981" s="1">
        <v>3334968</v>
      </c>
      <c r="AA981" t="s">
        <v>484</v>
      </c>
      <c r="AB981" t="s">
        <v>620</v>
      </c>
      <c r="AC981">
        <v>14.75</v>
      </c>
      <c r="AD981">
        <v>1.33</v>
      </c>
      <c r="AE981">
        <v>1.46</v>
      </c>
      <c r="AF981" t="s">
        <v>230</v>
      </c>
      <c r="AG981" s="1">
        <v>61200</v>
      </c>
      <c r="AH981" s="36">
        <v>3564</v>
      </c>
      <c r="AI981">
        <v>800</v>
      </c>
      <c r="AJ981" s="36">
        <v>3562</v>
      </c>
      <c r="AK981" s="1">
        <v>1000</v>
      </c>
      <c r="AL981" s="2">
        <v>0.625</v>
      </c>
      <c r="AM981" s="3">
        <v>46155</v>
      </c>
      <c r="AN981" t="s">
        <v>298</v>
      </c>
      <c r="AO981" t="s">
        <v>332</v>
      </c>
      <c r="AQ981" t="str">
        <f t="shared" si="15"/>
        <v/>
      </c>
    </row>
    <row r="982" spans="1:43">
      <c r="A982" s="8">
        <v>46185</v>
      </c>
      <c r="B982">
        <v>3882.66</v>
      </c>
      <c r="C982">
        <v>1.37</v>
      </c>
      <c r="E982"/>
      <c r="F982" s="7">
        <v>9020</v>
      </c>
      <c r="G982" t="s">
        <v>104</v>
      </c>
      <c r="H982">
        <v>0</v>
      </c>
      <c r="I982" t="s">
        <v>288</v>
      </c>
      <c r="J982" t="s">
        <v>289</v>
      </c>
      <c r="K982" t="s">
        <v>295</v>
      </c>
      <c r="L982" s="36">
        <v>3413</v>
      </c>
      <c r="M982">
        <v>-47</v>
      </c>
      <c r="N982" s="66">
        <v>-1.3599999999999999E-2</v>
      </c>
      <c r="O982" s="36">
        <v>3460</v>
      </c>
      <c r="P982" s="66">
        <v>-1.35E-2</v>
      </c>
      <c r="Q982" s="36">
        <v>3450</v>
      </c>
      <c r="R982" s="36">
        <v>3467</v>
      </c>
      <c r="S982" s="36">
        <v>3389</v>
      </c>
      <c r="T982" s="66">
        <v>-1.0699999999999999E-2</v>
      </c>
      <c r="U982" s="66">
        <v>6.1000000000000004E-3</v>
      </c>
      <c r="V982" s="66">
        <v>-1.55E-2</v>
      </c>
      <c r="W982" s="66">
        <v>7.0000000000000001E-3</v>
      </c>
      <c r="X982" s="1">
        <v>2384200</v>
      </c>
      <c r="Y982" s="1">
        <v>8175106</v>
      </c>
      <c r="Z982" s="1">
        <v>3871748</v>
      </c>
      <c r="AA982" t="s">
        <v>486</v>
      </c>
      <c r="AB982" t="s">
        <v>608</v>
      </c>
      <c r="AC982">
        <v>15.11</v>
      </c>
      <c r="AD982">
        <v>1.26</v>
      </c>
      <c r="AE982">
        <v>2.46</v>
      </c>
      <c r="AF982" t="s">
        <v>230</v>
      </c>
      <c r="AG982" s="1">
        <v>80900</v>
      </c>
      <c r="AH982" s="36">
        <v>3415</v>
      </c>
      <c r="AI982" s="1">
        <v>1900</v>
      </c>
      <c r="AJ982" s="36">
        <v>3413</v>
      </c>
      <c r="AK982">
        <v>700</v>
      </c>
      <c r="AL982" s="2">
        <v>0.625</v>
      </c>
      <c r="AN982" t="s">
        <v>298</v>
      </c>
      <c r="AO982" t="s">
        <v>488</v>
      </c>
      <c r="AQ982" t="str">
        <f t="shared" si="15"/>
        <v/>
      </c>
    </row>
    <row r="983" spans="1:43">
      <c r="A983" s="8">
        <v>46185</v>
      </c>
      <c r="B983">
        <v>3882.66</v>
      </c>
      <c r="C983">
        <v>1.37</v>
      </c>
      <c r="E983"/>
      <c r="F983" s="7">
        <v>9024</v>
      </c>
      <c r="G983" t="s">
        <v>105</v>
      </c>
      <c r="H983">
        <v>0</v>
      </c>
      <c r="I983" t="s">
        <v>288</v>
      </c>
      <c r="J983" t="s">
        <v>289</v>
      </c>
      <c r="K983" t="s">
        <v>295</v>
      </c>
      <c r="L983" s="36">
        <v>2986.5</v>
      </c>
      <c r="M983">
        <v>53.5</v>
      </c>
      <c r="N983" s="66">
        <v>1.8200000000000001E-2</v>
      </c>
      <c r="O983" s="36">
        <v>2933</v>
      </c>
      <c r="P983" s="66">
        <v>1.8200000000000001E-2</v>
      </c>
      <c r="Q983" s="36">
        <v>2947</v>
      </c>
      <c r="R983" s="36">
        <v>3027</v>
      </c>
      <c r="S983" s="36">
        <v>2915</v>
      </c>
      <c r="T983" s="66">
        <v>1.34E-2</v>
      </c>
      <c r="U983" s="66">
        <v>2.0999999999999999E-3</v>
      </c>
      <c r="V983" s="66">
        <v>-1.3299999999999999E-2</v>
      </c>
      <c r="W983" s="66">
        <v>2.4500000000000001E-2</v>
      </c>
      <c r="X983" s="1">
        <v>1111900</v>
      </c>
      <c r="Y983" s="1">
        <v>3299863</v>
      </c>
      <c r="Z983" s="1">
        <v>913198</v>
      </c>
      <c r="AA983" t="s">
        <v>489</v>
      </c>
      <c r="AB983" t="s">
        <v>609</v>
      </c>
      <c r="AC983">
        <v>28.12</v>
      </c>
      <c r="AD983">
        <v>1.33</v>
      </c>
      <c r="AE983">
        <v>1.41</v>
      </c>
      <c r="AF983" t="s">
        <v>230</v>
      </c>
      <c r="AG983" s="1">
        <v>87700</v>
      </c>
      <c r="AH983" s="36">
        <v>2987.5</v>
      </c>
      <c r="AI983">
        <v>100</v>
      </c>
      <c r="AJ983" s="36">
        <v>2986</v>
      </c>
      <c r="AK983">
        <v>100</v>
      </c>
      <c r="AL983" s="2">
        <v>0.625</v>
      </c>
      <c r="AM983" s="3">
        <v>46156</v>
      </c>
      <c r="AN983" t="s">
        <v>298</v>
      </c>
      <c r="AO983" t="s">
        <v>488</v>
      </c>
      <c r="AQ983" t="str">
        <f t="shared" si="15"/>
        <v/>
      </c>
    </row>
    <row r="984" spans="1:43">
      <c r="A984" s="8">
        <v>46185</v>
      </c>
      <c r="B984">
        <v>3882.66</v>
      </c>
      <c r="C984">
        <v>1.37</v>
      </c>
      <c r="E984"/>
      <c r="F984" s="7">
        <v>9069</v>
      </c>
      <c r="G984" t="s">
        <v>106</v>
      </c>
      <c r="H984">
        <v>0</v>
      </c>
      <c r="I984" t="s">
        <v>288</v>
      </c>
      <c r="J984" t="s">
        <v>289</v>
      </c>
      <c r="K984" t="s">
        <v>290</v>
      </c>
      <c r="L984" s="36">
        <v>1920</v>
      </c>
      <c r="M984">
        <v>-25</v>
      </c>
      <c r="N984" s="66">
        <v>-1.29E-2</v>
      </c>
      <c r="O984" s="36">
        <v>1945</v>
      </c>
      <c r="P984" s="66">
        <v>-1.2800000000000001E-2</v>
      </c>
      <c r="Q984" s="36">
        <v>1935</v>
      </c>
      <c r="R984" s="36">
        <v>1956</v>
      </c>
      <c r="S984" s="36">
        <v>1908</v>
      </c>
      <c r="T984" s="66">
        <v>-7.7000000000000002E-3</v>
      </c>
      <c r="U984" s="66">
        <v>-2E-3</v>
      </c>
      <c r="V984" s="66">
        <v>-1.84E-2</v>
      </c>
      <c r="W984" s="66">
        <v>6.1999999999999998E-3</v>
      </c>
      <c r="X984" s="1">
        <v>284000</v>
      </c>
      <c r="Y984" s="1">
        <v>547760</v>
      </c>
      <c r="Z984" s="1">
        <v>337329</v>
      </c>
      <c r="AA984" t="s">
        <v>491</v>
      </c>
      <c r="AB984" t="s">
        <v>492</v>
      </c>
      <c r="AC984">
        <v>13.73</v>
      </c>
      <c r="AD984">
        <v>1.41</v>
      </c>
      <c r="AE984">
        <v>2.92</v>
      </c>
      <c r="AF984" t="s">
        <v>230</v>
      </c>
      <c r="AG984" s="1">
        <v>28900</v>
      </c>
      <c r="AH984" s="36">
        <v>1920.5</v>
      </c>
      <c r="AI984">
        <v>300</v>
      </c>
      <c r="AJ984" s="36">
        <v>1919.5</v>
      </c>
      <c r="AK984">
        <v>400</v>
      </c>
      <c r="AL984" s="2">
        <v>0.625</v>
      </c>
      <c r="AM984" s="3">
        <v>46155</v>
      </c>
      <c r="AN984" t="s">
        <v>298</v>
      </c>
      <c r="AO984" t="s">
        <v>488</v>
      </c>
      <c r="AQ984" t="str">
        <f t="shared" si="15"/>
        <v/>
      </c>
    </row>
    <row r="985" spans="1:43">
      <c r="A985" s="8">
        <v>46185</v>
      </c>
      <c r="B985">
        <v>3882.66</v>
      </c>
      <c r="C985">
        <v>1.37</v>
      </c>
      <c r="E985"/>
      <c r="F985" s="7">
        <v>9227</v>
      </c>
      <c r="G985" t="s">
        <v>107</v>
      </c>
      <c r="H985">
        <v>0</v>
      </c>
      <c r="I985" t="s">
        <v>347</v>
      </c>
      <c r="J985" t="s">
        <v>289</v>
      </c>
      <c r="K985" t="s">
        <v>295</v>
      </c>
      <c r="L985">
        <v>872</v>
      </c>
      <c r="M985">
        <v>8</v>
      </c>
      <c r="N985" s="66">
        <v>9.2999999999999992E-3</v>
      </c>
      <c r="O985">
        <v>864</v>
      </c>
      <c r="P985" s="66">
        <v>9.1999999999999998E-3</v>
      </c>
      <c r="Q985">
        <v>879</v>
      </c>
      <c r="R985">
        <v>890</v>
      </c>
      <c r="S985">
        <v>851</v>
      </c>
      <c r="T985" s="66">
        <v>-7.9000000000000008E-3</v>
      </c>
      <c r="U985" s="66">
        <v>1.1599999999999999E-2</v>
      </c>
      <c r="V985" s="66">
        <v>-2.0199999999999999E-2</v>
      </c>
      <c r="W985" s="66">
        <v>2.46E-2</v>
      </c>
      <c r="X985" s="1">
        <v>112000</v>
      </c>
      <c r="Y985" s="1">
        <v>97262</v>
      </c>
      <c r="Z985" s="1">
        <v>13868</v>
      </c>
      <c r="AA985" t="s">
        <v>493</v>
      </c>
      <c r="AB985" t="s">
        <v>494</v>
      </c>
      <c r="AC985">
        <v>0</v>
      </c>
      <c r="AD985">
        <v>28.69</v>
      </c>
      <c r="AE985">
        <v>0</v>
      </c>
      <c r="AF985">
        <v>2.7</v>
      </c>
      <c r="AG985" s="1">
        <v>2100</v>
      </c>
      <c r="AH985">
        <v>875</v>
      </c>
      <c r="AI985">
        <v>400</v>
      </c>
      <c r="AJ985">
        <v>872</v>
      </c>
      <c r="AK985">
        <v>300</v>
      </c>
      <c r="AL985" s="2">
        <v>0.62291666666666667</v>
      </c>
      <c r="AM985" s="3">
        <v>46154</v>
      </c>
      <c r="AN985" t="s">
        <v>350</v>
      </c>
      <c r="AO985" t="s">
        <v>313</v>
      </c>
      <c r="AQ985" t="str">
        <f t="shared" si="15"/>
        <v/>
      </c>
    </row>
    <row r="986" spans="1:43">
      <c r="A986" s="8">
        <v>46185</v>
      </c>
      <c r="B986">
        <v>3882.66</v>
      </c>
      <c r="C986">
        <v>1.37</v>
      </c>
      <c r="E986"/>
      <c r="F986" s="7">
        <v>9303</v>
      </c>
      <c r="G986" t="s">
        <v>108</v>
      </c>
      <c r="H986">
        <v>0</v>
      </c>
      <c r="I986" t="s">
        <v>288</v>
      </c>
      <c r="J986" t="s">
        <v>289</v>
      </c>
      <c r="K986" t="s">
        <v>295</v>
      </c>
      <c r="L986" s="36">
        <v>3865</v>
      </c>
      <c r="M986">
        <v>-35</v>
      </c>
      <c r="N986" s="66">
        <v>-8.9999999999999993E-3</v>
      </c>
      <c r="O986" s="36">
        <v>3900</v>
      </c>
      <c r="P986" s="66">
        <v>-8.8999999999999999E-3</v>
      </c>
      <c r="Q986" s="36">
        <v>3900</v>
      </c>
      <c r="R986" s="36">
        <v>3900</v>
      </c>
      <c r="S986" s="36">
        <v>3840</v>
      </c>
      <c r="T986" s="66">
        <v>-8.8999999999999999E-3</v>
      </c>
      <c r="U986" s="66">
        <v>0</v>
      </c>
      <c r="V986" s="66">
        <v>-8.8999999999999999E-3</v>
      </c>
      <c r="W986" s="66">
        <v>6.4999999999999997E-3</v>
      </c>
      <c r="X986" s="1">
        <v>134200</v>
      </c>
      <c r="Y986" s="1">
        <v>520407</v>
      </c>
      <c r="Z986" s="1">
        <v>296113</v>
      </c>
      <c r="AA986" t="s">
        <v>495</v>
      </c>
      <c r="AB986" t="s">
        <v>496</v>
      </c>
      <c r="AC986">
        <v>17.079999999999998</v>
      </c>
      <c r="AD986">
        <v>0.93</v>
      </c>
      <c r="AE986">
        <v>2.66</v>
      </c>
      <c r="AF986" t="s">
        <v>230</v>
      </c>
      <c r="AG986" s="1">
        <v>29600</v>
      </c>
      <c r="AH986" s="36">
        <v>3870</v>
      </c>
      <c r="AI986">
        <v>700</v>
      </c>
      <c r="AJ986" s="36">
        <v>3860</v>
      </c>
      <c r="AK986" s="1">
        <v>2100</v>
      </c>
      <c r="AL986" s="2">
        <v>0.62152777777777779</v>
      </c>
      <c r="AM986" s="3">
        <v>46154</v>
      </c>
      <c r="AN986" t="s">
        <v>298</v>
      </c>
      <c r="AO986" t="s">
        <v>497</v>
      </c>
      <c r="AQ986" t="str">
        <f t="shared" si="15"/>
        <v/>
      </c>
    </row>
    <row r="987" spans="1:43">
      <c r="A987" s="8">
        <v>46185</v>
      </c>
      <c r="B987">
        <v>3882.66</v>
      </c>
      <c r="C987">
        <v>1.37</v>
      </c>
      <c r="E987"/>
      <c r="F987" s="7">
        <v>9308</v>
      </c>
      <c r="G987" t="s">
        <v>109</v>
      </c>
      <c r="H987">
        <v>0</v>
      </c>
      <c r="I987" t="s">
        <v>314</v>
      </c>
      <c r="J987" t="s">
        <v>289</v>
      </c>
      <c r="K987" t="s">
        <v>290</v>
      </c>
      <c r="L987" s="36">
        <v>1533</v>
      </c>
      <c r="M987">
        <v>-4</v>
      </c>
      <c r="N987" s="66">
        <v>-2.5999999999999999E-3</v>
      </c>
      <c r="O987" s="36">
        <v>1537</v>
      </c>
      <c r="P987" s="66">
        <v>-2.5999999999999999E-3</v>
      </c>
      <c r="Q987" s="36">
        <v>1544</v>
      </c>
      <c r="R987" s="36">
        <v>1585</v>
      </c>
      <c r="S987" s="36">
        <v>1516</v>
      </c>
      <c r="T987" s="66">
        <v>-7.1000000000000004E-3</v>
      </c>
      <c r="U987" s="66">
        <v>4.4999999999999997E-3</v>
      </c>
      <c r="V987" s="66">
        <v>-3.2800000000000003E-2</v>
      </c>
      <c r="W987" s="66">
        <v>1.12E-2</v>
      </c>
      <c r="X987" s="1">
        <v>92100</v>
      </c>
      <c r="Y987" s="1">
        <v>141480</v>
      </c>
      <c r="Z987" s="1">
        <v>39969</v>
      </c>
      <c r="AA987" t="s">
        <v>498</v>
      </c>
      <c r="AB987" t="s">
        <v>499</v>
      </c>
      <c r="AC987">
        <v>13.09</v>
      </c>
      <c r="AD987">
        <v>1.03</v>
      </c>
      <c r="AE987">
        <v>2.2599999999999998</v>
      </c>
      <c r="AF987" t="s">
        <v>230</v>
      </c>
      <c r="AG987" s="1">
        <v>3900</v>
      </c>
      <c r="AH987" s="36">
        <v>1533</v>
      </c>
      <c r="AI987">
        <v>400</v>
      </c>
      <c r="AJ987" s="36">
        <v>1531</v>
      </c>
      <c r="AK987">
        <v>900</v>
      </c>
      <c r="AL987" s="2">
        <v>0.62361111111111112</v>
      </c>
      <c r="AM987" s="3">
        <v>46155</v>
      </c>
      <c r="AN987" t="s">
        <v>298</v>
      </c>
      <c r="AO987" t="s">
        <v>500</v>
      </c>
      <c r="AQ987" t="str">
        <f t="shared" si="15"/>
        <v/>
      </c>
    </row>
    <row r="988" spans="1:43">
      <c r="A988" s="8">
        <v>46185</v>
      </c>
      <c r="B988">
        <v>3882.66</v>
      </c>
      <c r="C988">
        <v>1.37</v>
      </c>
      <c r="E988"/>
      <c r="F988" s="7">
        <v>9348</v>
      </c>
      <c r="G988" t="s">
        <v>110</v>
      </c>
      <c r="H988">
        <v>0</v>
      </c>
      <c r="I988" t="s">
        <v>347</v>
      </c>
      <c r="J988" t="s">
        <v>323</v>
      </c>
      <c r="K988" t="s">
        <v>295</v>
      </c>
      <c r="L988">
        <v>559</v>
      </c>
      <c r="M988">
        <v>-17</v>
      </c>
      <c r="N988" s="66">
        <v>-2.9499999999999998E-2</v>
      </c>
      <c r="O988">
        <v>576</v>
      </c>
      <c r="P988" s="66">
        <v>-2.9499999999999998E-2</v>
      </c>
      <c r="Q988">
        <v>602</v>
      </c>
      <c r="R988">
        <v>603</v>
      </c>
      <c r="S988">
        <v>543</v>
      </c>
      <c r="T988" s="66">
        <v>-7.1400000000000005E-2</v>
      </c>
      <c r="U988" s="66">
        <v>8.9999999999999993E-3</v>
      </c>
      <c r="V988" s="66">
        <v>-7.2900000000000006E-2</v>
      </c>
      <c r="W988" s="66">
        <v>2.9399999999999999E-2</v>
      </c>
      <c r="X988" s="1">
        <v>3914300</v>
      </c>
      <c r="Y988" s="1">
        <v>2192617</v>
      </c>
      <c r="Z988" s="1">
        <v>81746</v>
      </c>
      <c r="AA988" t="s">
        <v>552</v>
      </c>
      <c r="AB988" t="s">
        <v>502</v>
      </c>
      <c r="AC988">
        <v>0</v>
      </c>
      <c r="AD988">
        <v>5.42</v>
      </c>
      <c r="AE988">
        <v>0</v>
      </c>
      <c r="AF988">
        <v>2.2999999999999998</v>
      </c>
      <c r="AG988" s="1">
        <v>51400</v>
      </c>
      <c r="AH988">
        <v>560</v>
      </c>
      <c r="AI988" s="1">
        <v>6000</v>
      </c>
      <c r="AJ988">
        <v>558</v>
      </c>
      <c r="AK988" s="1">
        <v>4000</v>
      </c>
      <c r="AL988" s="2">
        <v>0.62430555555555556</v>
      </c>
      <c r="AM988" s="3">
        <v>46157</v>
      </c>
      <c r="AN988" t="s">
        <v>298</v>
      </c>
      <c r="AO988" t="s">
        <v>313</v>
      </c>
      <c r="AQ988" t="str">
        <f t="shared" si="15"/>
        <v/>
      </c>
    </row>
    <row r="989" spans="1:43">
      <c r="A989" s="8">
        <v>46185</v>
      </c>
      <c r="B989">
        <v>3882.66</v>
      </c>
      <c r="C989">
        <v>1.37</v>
      </c>
      <c r="E989"/>
      <c r="F989" s="7">
        <v>9432</v>
      </c>
      <c r="G989" t="s">
        <v>111</v>
      </c>
      <c r="H989">
        <v>0</v>
      </c>
      <c r="I989" t="s">
        <v>288</v>
      </c>
      <c r="J989" t="s">
        <v>289</v>
      </c>
      <c r="K989" t="s">
        <v>290</v>
      </c>
      <c r="L989">
        <v>148.30000000000001</v>
      </c>
      <c r="M989">
        <v>-2.4</v>
      </c>
      <c r="N989" s="66">
        <v>-1.5900000000000001E-2</v>
      </c>
      <c r="O989">
        <v>150.69999999999999</v>
      </c>
      <c r="P989" s="66">
        <v>-1.5900000000000001E-2</v>
      </c>
      <c r="Q989">
        <v>148.5</v>
      </c>
      <c r="R989">
        <v>149.9</v>
      </c>
      <c r="S989">
        <v>147.6</v>
      </c>
      <c r="T989" s="66">
        <v>-1.2999999999999999E-3</v>
      </c>
      <c r="U989" s="66">
        <v>5.9999999999999995E-4</v>
      </c>
      <c r="V989" s="66">
        <v>-1.06E-2</v>
      </c>
      <c r="W989" s="66">
        <v>4.7000000000000002E-3</v>
      </c>
      <c r="X989" s="1">
        <v>221147000</v>
      </c>
      <c r="Y989" s="1">
        <v>32834061</v>
      </c>
      <c r="Z989" s="1">
        <v>13428611</v>
      </c>
      <c r="AA989" t="s">
        <v>503</v>
      </c>
      <c r="AB989" t="s">
        <v>621</v>
      </c>
      <c r="AC989">
        <v>12.35</v>
      </c>
      <c r="AD989">
        <v>1.24</v>
      </c>
      <c r="AE989">
        <v>3.64</v>
      </c>
      <c r="AF989" t="s">
        <v>230</v>
      </c>
      <c r="AG989" s="1">
        <v>2610700</v>
      </c>
      <c r="AH989">
        <v>148.30000000000001</v>
      </c>
      <c r="AI989" s="1">
        <v>1256200</v>
      </c>
      <c r="AJ989">
        <v>148.19999999999999</v>
      </c>
      <c r="AK989" s="1">
        <v>679300</v>
      </c>
      <c r="AL989" s="2">
        <v>0.625</v>
      </c>
      <c r="AN989" t="s">
        <v>298</v>
      </c>
      <c r="AO989" t="s">
        <v>351</v>
      </c>
      <c r="AQ989" t="str">
        <f t="shared" si="15"/>
        <v/>
      </c>
    </row>
    <row r="990" spans="1:43">
      <c r="A990" s="8">
        <v>46185</v>
      </c>
      <c r="B990">
        <v>3882.66</v>
      </c>
      <c r="C990">
        <v>1.37</v>
      </c>
      <c r="E990"/>
      <c r="F990" s="7">
        <v>9449</v>
      </c>
      <c r="G990" t="s">
        <v>112</v>
      </c>
      <c r="H990">
        <v>0</v>
      </c>
      <c r="I990" t="s">
        <v>288</v>
      </c>
      <c r="J990" t="s">
        <v>289</v>
      </c>
      <c r="K990" t="s">
        <v>295</v>
      </c>
      <c r="L990" s="36">
        <v>3107</v>
      </c>
      <c r="M990">
        <v>-39</v>
      </c>
      <c r="N990" s="66">
        <v>-1.24E-2</v>
      </c>
      <c r="O990" s="36">
        <v>3146</v>
      </c>
      <c r="P990" s="66">
        <v>-1.23E-2</v>
      </c>
      <c r="Q990" s="36">
        <v>3090</v>
      </c>
      <c r="R990" s="36">
        <v>3145</v>
      </c>
      <c r="S990" s="36">
        <v>3053</v>
      </c>
      <c r="T990" s="66">
        <v>5.4999999999999997E-3</v>
      </c>
      <c r="U990" s="66">
        <v>-8.9999999999999998E-4</v>
      </c>
      <c r="V990" s="66">
        <v>-1.2E-2</v>
      </c>
      <c r="W990" s="66">
        <v>1.7600000000000001E-2</v>
      </c>
      <c r="X990" s="1">
        <v>277400</v>
      </c>
      <c r="Y990" s="1">
        <v>862407</v>
      </c>
      <c r="Z990" s="1">
        <v>333533</v>
      </c>
      <c r="AA990" t="s">
        <v>505</v>
      </c>
      <c r="AB990" t="s">
        <v>506</v>
      </c>
      <c r="AC990">
        <v>13.28</v>
      </c>
      <c r="AD990">
        <v>2.79</v>
      </c>
      <c r="AE990">
        <v>2.5099999999999998</v>
      </c>
      <c r="AF990" t="s">
        <v>230</v>
      </c>
      <c r="AG990">
        <v>200</v>
      </c>
      <c r="AH990" s="36">
        <v>3109</v>
      </c>
      <c r="AI990">
        <v>400</v>
      </c>
      <c r="AJ990" s="36">
        <v>3107</v>
      </c>
      <c r="AK990">
        <v>400</v>
      </c>
      <c r="AL990" s="2">
        <v>0.62430555555555556</v>
      </c>
      <c r="AM990" s="3">
        <v>46157</v>
      </c>
      <c r="AN990" t="s">
        <v>293</v>
      </c>
      <c r="AO990" t="s">
        <v>351</v>
      </c>
      <c r="AQ990" t="str">
        <f t="shared" si="15"/>
        <v/>
      </c>
    </row>
    <row r="991" spans="1:43">
      <c r="A991" s="8">
        <v>46185</v>
      </c>
      <c r="B991">
        <v>3882.66</v>
      </c>
      <c r="C991">
        <v>1.37</v>
      </c>
      <c r="E991"/>
      <c r="F991" s="7">
        <v>9501</v>
      </c>
      <c r="G991" t="s">
        <v>113</v>
      </c>
      <c r="H991">
        <v>0</v>
      </c>
      <c r="I991" t="s">
        <v>288</v>
      </c>
      <c r="J991" t="s">
        <v>289</v>
      </c>
      <c r="K991" t="s">
        <v>290</v>
      </c>
      <c r="L991">
        <v>509.8</v>
      </c>
      <c r="M991">
        <v>15</v>
      </c>
      <c r="N991" s="66">
        <v>3.0300000000000001E-2</v>
      </c>
      <c r="O991">
        <v>494.8</v>
      </c>
      <c r="P991" s="66">
        <v>3.0300000000000001E-2</v>
      </c>
      <c r="Q991">
        <v>501.9</v>
      </c>
      <c r="R991">
        <v>511.6</v>
      </c>
      <c r="S991">
        <v>495.1</v>
      </c>
      <c r="T991" s="66">
        <v>1.5699999999999999E-2</v>
      </c>
      <c r="U991" s="66">
        <v>5.4999999999999997E-3</v>
      </c>
      <c r="V991" s="66">
        <v>-3.5000000000000001E-3</v>
      </c>
      <c r="W991" s="66">
        <v>2.9600000000000001E-2</v>
      </c>
      <c r="X991" s="1">
        <v>29657600</v>
      </c>
      <c r="Y991" s="1">
        <v>14957170</v>
      </c>
      <c r="Z991" s="1">
        <v>819257</v>
      </c>
      <c r="AA991" t="s">
        <v>507</v>
      </c>
      <c r="AB991" t="s">
        <v>640</v>
      </c>
      <c r="AC991">
        <v>3.26</v>
      </c>
      <c r="AD991">
        <v>0.34</v>
      </c>
      <c r="AE991">
        <v>0</v>
      </c>
      <c r="AF991" t="s">
        <v>230</v>
      </c>
      <c r="AG991" s="1">
        <v>894700</v>
      </c>
      <c r="AH991">
        <v>509.9</v>
      </c>
      <c r="AI991" s="1">
        <v>14100</v>
      </c>
      <c r="AJ991">
        <v>509.7</v>
      </c>
      <c r="AK991" s="1">
        <v>1400</v>
      </c>
      <c r="AL991" s="2">
        <v>0.625</v>
      </c>
      <c r="AN991" t="s">
        <v>298</v>
      </c>
      <c r="AO991" t="s">
        <v>509</v>
      </c>
      <c r="AQ991" t="str">
        <f t="shared" si="15"/>
        <v/>
      </c>
    </row>
    <row r="992" spans="1:43">
      <c r="A992" s="8">
        <v>46185</v>
      </c>
      <c r="B992">
        <v>3882.66</v>
      </c>
      <c r="C992">
        <v>1.37</v>
      </c>
      <c r="E992"/>
      <c r="F992" s="7">
        <v>9531</v>
      </c>
      <c r="G992" t="s">
        <v>114</v>
      </c>
      <c r="H992">
        <v>0</v>
      </c>
      <c r="I992" t="s">
        <v>288</v>
      </c>
      <c r="J992" t="s">
        <v>289</v>
      </c>
      <c r="K992" t="s">
        <v>290</v>
      </c>
      <c r="L992" s="36">
        <v>6305</v>
      </c>
      <c r="M992">
        <v>-90</v>
      </c>
      <c r="N992" s="66">
        <v>-1.41E-2</v>
      </c>
      <c r="O992" s="36">
        <v>6395</v>
      </c>
      <c r="P992" s="66">
        <v>-1.4E-2</v>
      </c>
      <c r="Q992" s="36">
        <v>6452</v>
      </c>
      <c r="R992" s="36">
        <v>6471</v>
      </c>
      <c r="S992" s="36">
        <v>6268</v>
      </c>
      <c r="T992" s="66">
        <v>-2.2700000000000001E-2</v>
      </c>
      <c r="U992" s="66">
        <v>-2.9999999999999997E-4</v>
      </c>
      <c r="V992" s="66">
        <v>-2.5600000000000001E-2</v>
      </c>
      <c r="W992" s="66">
        <v>5.8999999999999999E-3</v>
      </c>
      <c r="X992" s="1">
        <v>787300</v>
      </c>
      <c r="Y992" s="1">
        <v>5021366</v>
      </c>
      <c r="Z992" s="1">
        <v>2111918</v>
      </c>
      <c r="AA992" t="s">
        <v>510</v>
      </c>
      <c r="AB992" t="s">
        <v>600</v>
      </c>
      <c r="AC992">
        <v>15.27</v>
      </c>
      <c r="AD992">
        <v>1.22</v>
      </c>
      <c r="AE992">
        <v>1.9</v>
      </c>
      <c r="AF992" t="s">
        <v>230</v>
      </c>
      <c r="AG992" s="1">
        <v>23200</v>
      </c>
      <c r="AH992" s="36">
        <v>6306</v>
      </c>
      <c r="AI992">
        <v>200</v>
      </c>
      <c r="AJ992" s="36">
        <v>6303</v>
      </c>
      <c r="AK992">
        <v>200</v>
      </c>
      <c r="AL992" s="2">
        <v>0.625</v>
      </c>
      <c r="AN992" t="s">
        <v>298</v>
      </c>
      <c r="AO992" t="s">
        <v>509</v>
      </c>
      <c r="AQ992" t="str">
        <f t="shared" si="15"/>
        <v/>
      </c>
    </row>
    <row r="993" spans="1:43">
      <c r="A993" s="8">
        <v>46185</v>
      </c>
      <c r="B993">
        <v>3882.66</v>
      </c>
      <c r="C993">
        <v>1.37</v>
      </c>
      <c r="E993"/>
      <c r="F993" s="7">
        <v>9882</v>
      </c>
      <c r="G993" t="s">
        <v>115</v>
      </c>
      <c r="H993">
        <v>0</v>
      </c>
      <c r="I993" t="s">
        <v>288</v>
      </c>
      <c r="J993" t="s">
        <v>289</v>
      </c>
      <c r="K993" t="s">
        <v>290</v>
      </c>
      <c r="L993" s="36">
        <v>1738</v>
      </c>
      <c r="M993">
        <v>11</v>
      </c>
      <c r="N993" s="66">
        <v>6.4000000000000003E-3</v>
      </c>
      <c r="O993" s="36">
        <v>1727</v>
      </c>
      <c r="P993" s="66">
        <v>6.3E-3</v>
      </c>
      <c r="Q993" s="36">
        <v>1725</v>
      </c>
      <c r="R993" s="36">
        <v>1748</v>
      </c>
      <c r="S993" s="36">
        <v>1721</v>
      </c>
      <c r="T993" s="66">
        <v>7.4999999999999997E-3</v>
      </c>
      <c r="U993" s="66">
        <v>5.0000000000000001E-4</v>
      </c>
      <c r="V993" s="66">
        <v>-5.7000000000000002E-3</v>
      </c>
      <c r="W993" s="66">
        <v>9.7999999999999997E-3</v>
      </c>
      <c r="X993" s="1">
        <v>169900</v>
      </c>
      <c r="Y993" s="1">
        <v>295044</v>
      </c>
      <c r="Z993" s="1">
        <v>149505</v>
      </c>
      <c r="AA993" t="s">
        <v>512</v>
      </c>
      <c r="AB993" t="s">
        <v>513</v>
      </c>
      <c r="AC993">
        <v>11.32</v>
      </c>
      <c r="AD993">
        <v>1.2</v>
      </c>
      <c r="AE993">
        <v>3.91</v>
      </c>
      <c r="AF993" t="s">
        <v>230</v>
      </c>
      <c r="AG993" s="1">
        <v>37500</v>
      </c>
      <c r="AH993" s="36">
        <v>1738</v>
      </c>
      <c r="AI993">
        <v>800</v>
      </c>
      <c r="AJ993" s="36">
        <v>1737</v>
      </c>
      <c r="AK993">
        <v>900</v>
      </c>
      <c r="AL993" s="2">
        <v>0.62430555555555556</v>
      </c>
      <c r="AN993" t="s">
        <v>298</v>
      </c>
      <c r="AO993" t="s">
        <v>322</v>
      </c>
      <c r="AQ993" t="str">
        <f t="shared" si="15"/>
        <v/>
      </c>
    </row>
    <row r="994" spans="1:43">
      <c r="F994" s="7">
        <v>6502</v>
      </c>
      <c r="I994" t="s">
        <v>514</v>
      </c>
      <c r="P994" t="s">
        <v>230</v>
      </c>
      <c r="T994" t="s">
        <v>230</v>
      </c>
      <c r="U994" t="s">
        <v>230</v>
      </c>
      <c r="V994" t="s">
        <v>230</v>
      </c>
      <c r="W994" t="s">
        <v>230</v>
      </c>
      <c r="AF994" t="s">
        <v>230</v>
      </c>
      <c r="AG994" t="s">
        <v>230</v>
      </c>
      <c r="AO994" t="s">
        <v>515</v>
      </c>
      <c r="AQ994" t="str">
        <f t="shared" si="15"/>
        <v/>
      </c>
    </row>
    <row r="995" spans="1:43">
      <c r="F995" s="7">
        <v>5759</v>
      </c>
      <c r="I995" t="s">
        <v>514</v>
      </c>
      <c r="P995" t="s">
        <v>230</v>
      </c>
      <c r="T995" t="s">
        <v>230</v>
      </c>
      <c r="U995" t="s">
        <v>230</v>
      </c>
      <c r="V995" t="s">
        <v>230</v>
      </c>
      <c r="W995" t="s">
        <v>230</v>
      </c>
      <c r="AF995" t="s">
        <v>230</v>
      </c>
      <c r="AG995" t="s">
        <v>230</v>
      </c>
      <c r="AO995" t="s">
        <v>515</v>
      </c>
      <c r="AQ995" t="str">
        <f t="shared" si="15"/>
        <v/>
      </c>
    </row>
    <row r="996" spans="1:43">
      <c r="AQ996" t="str">
        <f t="shared" si="15"/>
        <v/>
      </c>
    </row>
    <row r="997" spans="1:43">
      <c r="AQ997" t="str">
        <f t="shared" si="15"/>
        <v/>
      </c>
    </row>
    <row r="998" spans="1:43">
      <c r="AQ998" t="str">
        <f t="shared" si="15"/>
        <v/>
      </c>
    </row>
    <row r="999" spans="1:43">
      <c r="B999">
        <v>4044.96</v>
      </c>
      <c r="C999">
        <v>-0.56999999999999995</v>
      </c>
      <c r="D999" s="1">
        <v>69450</v>
      </c>
      <c r="E999" s="6">
        <v>5.0199999999999996</v>
      </c>
      <c r="AQ999" t="str">
        <f t="shared" si="15"/>
        <v/>
      </c>
    </row>
    <row r="1000" spans="1:43">
      <c r="A1000" s="8" t="s">
        <v>0</v>
      </c>
      <c r="B1000" t="s">
        <v>116</v>
      </c>
      <c r="C1000" t="s">
        <v>1</v>
      </c>
      <c r="D1000" t="s">
        <v>2</v>
      </c>
      <c r="E1000" t="s">
        <v>3</v>
      </c>
      <c r="F1000" s="7" t="s">
        <v>4</v>
      </c>
      <c r="G1000" t="s">
        <v>5</v>
      </c>
      <c r="H1000" t="s">
        <v>268</v>
      </c>
      <c r="I1000" t="s">
        <v>269</v>
      </c>
      <c r="J1000" t="s">
        <v>270</v>
      </c>
      <c r="K1000" t="s">
        <v>271</v>
      </c>
      <c r="L1000" t="s">
        <v>6</v>
      </c>
      <c r="M1000" t="s">
        <v>7</v>
      </c>
      <c r="N1000" t="s">
        <v>8</v>
      </c>
      <c r="O1000" t="s">
        <v>9</v>
      </c>
      <c r="P1000" t="s">
        <v>272</v>
      </c>
      <c r="Q1000" t="s">
        <v>10</v>
      </c>
      <c r="R1000" t="s">
        <v>11</v>
      </c>
      <c r="S1000" t="s">
        <v>12</v>
      </c>
      <c r="T1000" t="s">
        <v>273</v>
      </c>
      <c r="U1000" t="s">
        <v>274</v>
      </c>
      <c r="V1000" t="s">
        <v>275</v>
      </c>
      <c r="W1000" t="s">
        <v>276</v>
      </c>
      <c r="X1000" t="s">
        <v>13</v>
      </c>
      <c r="Y1000" t="s">
        <v>277</v>
      </c>
      <c r="Z1000" t="s">
        <v>278</v>
      </c>
      <c r="AA1000" t="s">
        <v>14</v>
      </c>
      <c r="AB1000" t="s">
        <v>15</v>
      </c>
      <c r="AC1000" t="s">
        <v>279</v>
      </c>
      <c r="AD1000" t="s">
        <v>280</v>
      </c>
      <c r="AE1000" t="s">
        <v>281</v>
      </c>
      <c r="AF1000" t="s">
        <v>282</v>
      </c>
      <c r="AG1000" t="s">
        <v>283</v>
      </c>
      <c r="AH1000" t="s">
        <v>284</v>
      </c>
      <c r="AI1000" t="s">
        <v>16</v>
      </c>
      <c r="AJ1000" t="s">
        <v>17</v>
      </c>
      <c r="AK1000" t="s">
        <v>18</v>
      </c>
      <c r="AL1000" t="s">
        <v>19</v>
      </c>
      <c r="AM1000" t="s">
        <v>20</v>
      </c>
      <c r="AN1000" t="s">
        <v>285</v>
      </c>
      <c r="AO1000" t="s">
        <v>286</v>
      </c>
      <c r="AQ1000" t="str">
        <f t="shared" si="15"/>
        <v/>
      </c>
    </row>
    <row r="1001" spans="1:43">
      <c r="A1001" s="8">
        <v>46188</v>
      </c>
      <c r="B1001">
        <v>4003.3</v>
      </c>
      <c r="C1001">
        <v>3.13</v>
      </c>
      <c r="D1001">
        <v>69450</v>
      </c>
      <c r="E1001">
        <v>5.0199999999999996</v>
      </c>
      <c r="F1001" s="7">
        <v>1605</v>
      </c>
      <c r="G1001" t="s">
        <v>21</v>
      </c>
      <c r="H1001">
        <v>0</v>
      </c>
      <c r="I1001" t="s">
        <v>288</v>
      </c>
      <c r="J1001" t="s">
        <v>289</v>
      </c>
      <c r="K1001" t="s">
        <v>295</v>
      </c>
      <c r="L1001" s="36">
        <v>3514</v>
      </c>
      <c r="M1001">
        <v>-45</v>
      </c>
      <c r="N1001" s="66">
        <v>-1.26E-2</v>
      </c>
      <c r="O1001" s="36">
        <v>3559</v>
      </c>
      <c r="P1001" s="66">
        <v>-1.26E-2</v>
      </c>
      <c r="Q1001" s="36">
        <v>3559</v>
      </c>
      <c r="R1001" s="36">
        <v>3636</v>
      </c>
      <c r="S1001" s="36">
        <v>3468</v>
      </c>
      <c r="T1001" s="66">
        <v>-1.26E-2</v>
      </c>
      <c r="U1001" s="66">
        <v>-1.6999999999999999E-3</v>
      </c>
      <c r="V1001" s="66">
        <v>-3.3500000000000002E-2</v>
      </c>
      <c r="W1001" s="66">
        <v>1.32E-2</v>
      </c>
      <c r="X1001" s="1">
        <v>5374300</v>
      </c>
      <c r="Y1001" s="1">
        <v>19064651</v>
      </c>
      <c r="Z1001" s="1">
        <v>4424604</v>
      </c>
      <c r="AA1001" t="s">
        <v>291</v>
      </c>
      <c r="AB1001" t="s">
        <v>292</v>
      </c>
      <c r="AC1001">
        <v>9.07</v>
      </c>
      <c r="AD1001">
        <v>0.86</v>
      </c>
      <c r="AE1001">
        <v>3.07</v>
      </c>
      <c r="AF1001" t="s">
        <v>230</v>
      </c>
      <c r="AG1001" s="1">
        <v>54300</v>
      </c>
      <c r="AH1001" s="36">
        <v>3515</v>
      </c>
      <c r="AI1001" s="1">
        <v>5600</v>
      </c>
      <c r="AJ1001" s="36">
        <v>3513</v>
      </c>
      <c r="AK1001" s="1">
        <v>1600</v>
      </c>
      <c r="AL1001" s="2">
        <v>0.625</v>
      </c>
      <c r="AM1001" s="3">
        <v>46155</v>
      </c>
      <c r="AN1001" t="s">
        <v>293</v>
      </c>
      <c r="AO1001" t="s">
        <v>294</v>
      </c>
      <c r="AQ1001" t="str">
        <f t="shared" si="15"/>
        <v/>
      </c>
    </row>
    <row r="1002" spans="1:43">
      <c r="A1002" s="8">
        <v>46188</v>
      </c>
      <c r="B1002">
        <v>4003.3</v>
      </c>
      <c r="C1002">
        <v>3.13</v>
      </c>
      <c r="D1002">
        <v>69450</v>
      </c>
      <c r="E1002">
        <v>5.0199999999999996</v>
      </c>
      <c r="F1002" s="7">
        <v>1833</v>
      </c>
      <c r="G1002" t="s">
        <v>24</v>
      </c>
      <c r="H1002">
        <v>0</v>
      </c>
      <c r="I1002" t="s">
        <v>288</v>
      </c>
      <c r="J1002" t="s">
        <v>289</v>
      </c>
      <c r="K1002" t="s">
        <v>295</v>
      </c>
      <c r="L1002" s="36">
        <v>5800</v>
      </c>
      <c r="M1002">
        <v>160</v>
      </c>
      <c r="N1002" s="66">
        <v>2.8400000000000002E-2</v>
      </c>
      <c r="O1002" s="36">
        <v>5640</v>
      </c>
      <c r="P1002" s="66">
        <v>2.8299999999999999E-2</v>
      </c>
      <c r="Q1002" s="36">
        <v>5730</v>
      </c>
      <c r="R1002" s="36">
        <v>5870</v>
      </c>
      <c r="S1002" s="36">
        <v>5730</v>
      </c>
      <c r="T1002" s="66">
        <v>1.2200000000000001E-2</v>
      </c>
      <c r="U1002" s="66">
        <v>0</v>
      </c>
      <c r="V1002" s="66">
        <v>-1.1900000000000001E-2</v>
      </c>
      <c r="W1002" s="66">
        <v>1.2200000000000001E-2</v>
      </c>
      <c r="X1002" s="1">
        <v>80200</v>
      </c>
      <c r="Y1002" s="1">
        <v>466806</v>
      </c>
      <c r="Z1002" s="1">
        <v>224258</v>
      </c>
      <c r="AA1002" t="s">
        <v>296</v>
      </c>
      <c r="AB1002" t="s">
        <v>572</v>
      </c>
      <c r="AC1002">
        <v>13.51</v>
      </c>
      <c r="AD1002">
        <v>1.05</v>
      </c>
      <c r="AE1002">
        <v>5.17</v>
      </c>
      <c r="AF1002" t="s">
        <v>230</v>
      </c>
      <c r="AG1002" s="1">
        <v>13300</v>
      </c>
      <c r="AH1002" s="36">
        <v>5810</v>
      </c>
      <c r="AI1002" s="1">
        <v>2100</v>
      </c>
      <c r="AJ1002" s="36">
        <v>5800</v>
      </c>
      <c r="AK1002">
        <v>900</v>
      </c>
      <c r="AL1002" s="2">
        <v>0.62152777777777779</v>
      </c>
      <c r="AM1002" s="3">
        <v>46157</v>
      </c>
      <c r="AN1002" t="s">
        <v>298</v>
      </c>
      <c r="AO1002" t="s">
        <v>299</v>
      </c>
      <c r="AQ1002" t="str">
        <f t="shared" si="15"/>
        <v/>
      </c>
    </row>
    <row r="1003" spans="1:43">
      <c r="A1003" s="8">
        <v>46188</v>
      </c>
      <c r="B1003">
        <v>4003.3</v>
      </c>
      <c r="C1003">
        <v>3.13</v>
      </c>
      <c r="D1003">
        <v>69450</v>
      </c>
      <c r="E1003">
        <v>5.0199999999999996</v>
      </c>
      <c r="F1003" s="7">
        <v>1911</v>
      </c>
      <c r="G1003" t="s">
        <v>25</v>
      </c>
      <c r="H1003">
        <v>0</v>
      </c>
      <c r="I1003" t="s">
        <v>288</v>
      </c>
      <c r="J1003" t="s">
        <v>289</v>
      </c>
      <c r="K1003" t="s">
        <v>290</v>
      </c>
      <c r="L1003" s="36">
        <v>1370.5</v>
      </c>
      <c r="M1003">
        <v>37</v>
      </c>
      <c r="N1003" s="66">
        <v>2.7699999999999999E-2</v>
      </c>
      <c r="O1003" s="36">
        <v>1333.5</v>
      </c>
      <c r="P1003" s="66">
        <v>2.7699999999999999E-2</v>
      </c>
      <c r="Q1003" s="36">
        <v>1351</v>
      </c>
      <c r="R1003" s="36">
        <v>1383.5</v>
      </c>
      <c r="S1003" s="36">
        <v>1350</v>
      </c>
      <c r="T1003" s="66">
        <v>1.44E-2</v>
      </c>
      <c r="U1003" s="66">
        <v>-6.4999999999999997E-3</v>
      </c>
      <c r="V1003" s="66">
        <v>-9.2999999999999992E-3</v>
      </c>
      <c r="W1003" s="66">
        <v>1.5100000000000001E-2</v>
      </c>
      <c r="X1003" s="1">
        <v>2874500</v>
      </c>
      <c r="Y1003" s="1">
        <v>3945263</v>
      </c>
      <c r="Z1003" s="1">
        <v>847745</v>
      </c>
      <c r="AA1003" t="s">
        <v>300</v>
      </c>
      <c r="AB1003" t="s">
        <v>301</v>
      </c>
      <c r="AC1003">
        <v>8.73</v>
      </c>
      <c r="AD1003">
        <v>0.83</v>
      </c>
      <c r="AE1003">
        <v>3.65</v>
      </c>
      <c r="AF1003" t="s">
        <v>230</v>
      </c>
      <c r="AG1003" s="1">
        <v>308500</v>
      </c>
      <c r="AH1003" s="36">
        <v>1371</v>
      </c>
      <c r="AI1003" s="1">
        <v>4200</v>
      </c>
      <c r="AJ1003" s="36">
        <v>1370.5</v>
      </c>
      <c r="AK1003" s="1">
        <v>1500</v>
      </c>
      <c r="AL1003" s="2">
        <v>0.625</v>
      </c>
      <c r="AN1003" t="s">
        <v>293</v>
      </c>
      <c r="AO1003" t="s">
        <v>299</v>
      </c>
      <c r="AQ1003" t="str">
        <f t="shared" si="15"/>
        <v/>
      </c>
    </row>
    <row r="1004" spans="1:43">
      <c r="A1004" s="8">
        <v>46188</v>
      </c>
      <c r="B1004">
        <v>4003.3</v>
      </c>
      <c r="C1004">
        <v>3.13</v>
      </c>
      <c r="D1004">
        <v>69450</v>
      </c>
      <c r="E1004">
        <v>5.0199999999999996</v>
      </c>
      <c r="F1004" s="7">
        <v>1925</v>
      </c>
      <c r="G1004" t="s">
        <v>26</v>
      </c>
      <c r="H1004">
        <v>0</v>
      </c>
      <c r="I1004" t="s">
        <v>288</v>
      </c>
      <c r="J1004" t="s">
        <v>289</v>
      </c>
      <c r="K1004" t="s">
        <v>295</v>
      </c>
      <c r="L1004" s="36">
        <v>4385</v>
      </c>
      <c r="M1004">
        <v>85</v>
      </c>
      <c r="N1004" s="66">
        <v>1.9800000000000002E-2</v>
      </c>
      <c r="O1004" s="36">
        <v>4300</v>
      </c>
      <c r="P1004" s="66">
        <v>1.9699999999999999E-2</v>
      </c>
      <c r="Q1004" s="36">
        <v>4351</v>
      </c>
      <c r="R1004" s="36">
        <v>4422</v>
      </c>
      <c r="S1004" s="36">
        <v>4349</v>
      </c>
      <c r="T1004" s="66">
        <v>7.7999999999999996E-3</v>
      </c>
      <c r="U1004" s="66">
        <v>-1.1000000000000001E-3</v>
      </c>
      <c r="V1004" s="66">
        <v>-8.3000000000000001E-3</v>
      </c>
      <c r="W1004" s="66">
        <v>8.2000000000000007E-3</v>
      </c>
      <c r="X1004" s="1">
        <v>1548400</v>
      </c>
      <c r="Y1004" s="1">
        <v>6792476</v>
      </c>
      <c r="Z1004" s="1">
        <v>2892504</v>
      </c>
      <c r="AA1004" t="s">
        <v>302</v>
      </c>
      <c r="AB1004" t="s">
        <v>573</v>
      </c>
      <c r="AC1004">
        <v>11.96</v>
      </c>
      <c r="AD1004">
        <v>0.93</v>
      </c>
      <c r="AE1004">
        <v>4.01</v>
      </c>
      <c r="AF1004" t="s">
        <v>230</v>
      </c>
      <c r="AG1004" s="1">
        <v>63600</v>
      </c>
      <c r="AH1004" s="36">
        <v>4386</v>
      </c>
      <c r="AI1004" s="1">
        <v>1100</v>
      </c>
      <c r="AJ1004" s="36">
        <v>4385</v>
      </c>
      <c r="AK1004" s="1">
        <v>1500</v>
      </c>
      <c r="AL1004" s="2">
        <v>0.625</v>
      </c>
      <c r="AM1004" s="3">
        <v>46155</v>
      </c>
      <c r="AN1004" t="s">
        <v>298</v>
      </c>
      <c r="AO1004" t="s">
        <v>299</v>
      </c>
      <c r="AQ1004" t="str">
        <f t="shared" si="15"/>
        <v/>
      </c>
    </row>
    <row r="1005" spans="1:43">
      <c r="A1005" s="8">
        <v>46188</v>
      </c>
      <c r="B1005">
        <v>4003.3</v>
      </c>
      <c r="C1005">
        <v>3.13</v>
      </c>
      <c r="D1005">
        <v>69450</v>
      </c>
      <c r="E1005">
        <v>5.0199999999999996</v>
      </c>
      <c r="F1005" s="7">
        <v>1928</v>
      </c>
      <c r="G1005" t="s">
        <v>27</v>
      </c>
      <c r="H1005">
        <v>0</v>
      </c>
      <c r="I1005" t="s">
        <v>288</v>
      </c>
      <c r="J1005" t="s">
        <v>289</v>
      </c>
      <c r="K1005" t="s">
        <v>290</v>
      </c>
      <c r="L1005" s="36">
        <v>3332</v>
      </c>
      <c r="M1005">
        <v>43</v>
      </c>
      <c r="N1005" s="66">
        <v>1.3100000000000001E-2</v>
      </c>
      <c r="O1005" s="36">
        <v>3289</v>
      </c>
      <c r="P1005" s="66">
        <v>1.2999999999999999E-2</v>
      </c>
      <c r="Q1005" s="36">
        <v>3314</v>
      </c>
      <c r="R1005" s="36">
        <v>3373</v>
      </c>
      <c r="S1005" s="36">
        <v>3306</v>
      </c>
      <c r="T1005" s="66">
        <v>5.4000000000000003E-3</v>
      </c>
      <c r="U1005" s="66">
        <v>1.5E-3</v>
      </c>
      <c r="V1005" s="66">
        <v>-1.21E-2</v>
      </c>
      <c r="W1005" s="66">
        <v>7.7999999999999996E-3</v>
      </c>
      <c r="X1005" s="1">
        <v>1631600</v>
      </c>
      <c r="Y1005" s="1">
        <v>5449454</v>
      </c>
      <c r="Z1005" s="1">
        <v>2171083</v>
      </c>
      <c r="AA1005" t="s">
        <v>304</v>
      </c>
      <c r="AB1005" t="s">
        <v>574</v>
      </c>
      <c r="AC1005">
        <v>9.91</v>
      </c>
      <c r="AD1005">
        <v>1</v>
      </c>
      <c r="AE1005">
        <v>4.3499999999999996</v>
      </c>
      <c r="AF1005" t="s">
        <v>230</v>
      </c>
      <c r="AG1005" s="1">
        <v>225000</v>
      </c>
      <c r="AH1005" s="36">
        <v>3332</v>
      </c>
      <c r="AI1005" s="1">
        <v>1400</v>
      </c>
      <c r="AJ1005" s="36">
        <v>3331</v>
      </c>
      <c r="AK1005" s="1">
        <v>2100</v>
      </c>
      <c r="AL1005" s="2">
        <v>0.625</v>
      </c>
      <c r="AM1005" s="3">
        <v>46177</v>
      </c>
      <c r="AN1005" t="s">
        <v>306</v>
      </c>
      <c r="AO1005" t="s">
        <v>299</v>
      </c>
      <c r="AQ1005" t="str">
        <f t="shared" si="15"/>
        <v/>
      </c>
    </row>
    <row r="1006" spans="1:43">
      <c r="A1006" s="8">
        <v>46188</v>
      </c>
      <c r="B1006">
        <v>4003.3</v>
      </c>
      <c r="C1006">
        <v>3.13</v>
      </c>
      <c r="D1006">
        <v>69450</v>
      </c>
      <c r="E1006">
        <v>5.0199999999999996</v>
      </c>
      <c r="F1006" s="7">
        <v>1929</v>
      </c>
      <c r="G1006" t="s">
        <v>28</v>
      </c>
      <c r="H1006">
        <v>0</v>
      </c>
      <c r="I1006" t="s">
        <v>288</v>
      </c>
      <c r="J1006" t="s">
        <v>289</v>
      </c>
      <c r="K1006" t="s">
        <v>290</v>
      </c>
      <c r="L1006" s="36">
        <v>1131</v>
      </c>
      <c r="M1006">
        <v>34</v>
      </c>
      <c r="N1006" s="66">
        <v>3.1E-2</v>
      </c>
      <c r="O1006" s="36">
        <v>1097</v>
      </c>
      <c r="P1006" s="66">
        <v>3.09E-2</v>
      </c>
      <c r="Q1006" s="36">
        <v>1105</v>
      </c>
      <c r="R1006" s="36">
        <v>1133</v>
      </c>
      <c r="S1006" s="36">
        <v>1105</v>
      </c>
      <c r="T1006" s="66">
        <v>2.35E-2</v>
      </c>
      <c r="U1006" s="66">
        <v>4.4000000000000003E-3</v>
      </c>
      <c r="V1006" s="66">
        <v>-1.6999999999999999E-3</v>
      </c>
      <c r="W1006" s="66">
        <v>2.35E-2</v>
      </c>
      <c r="X1006" s="1">
        <v>71100</v>
      </c>
      <c r="Y1006" s="1">
        <v>79828</v>
      </c>
      <c r="Z1006" s="1">
        <v>47247</v>
      </c>
      <c r="AA1006" t="s">
        <v>307</v>
      </c>
      <c r="AB1006" t="s">
        <v>575</v>
      </c>
      <c r="AC1006">
        <v>12.76</v>
      </c>
      <c r="AD1006">
        <v>1.25</v>
      </c>
      <c r="AE1006">
        <v>4.42</v>
      </c>
      <c r="AF1006" t="s">
        <v>230</v>
      </c>
      <c r="AG1006" s="1">
        <v>14600</v>
      </c>
      <c r="AH1006" s="36">
        <v>1131</v>
      </c>
      <c r="AI1006">
        <v>100</v>
      </c>
      <c r="AJ1006" s="36">
        <v>1130</v>
      </c>
      <c r="AK1006">
        <v>800</v>
      </c>
      <c r="AL1006" s="2">
        <v>0.62430555555555556</v>
      </c>
      <c r="AN1006" t="s">
        <v>298</v>
      </c>
      <c r="AO1006" t="s">
        <v>299</v>
      </c>
      <c r="AQ1006" t="str">
        <f t="shared" si="15"/>
        <v/>
      </c>
    </row>
    <row r="1007" spans="1:43">
      <c r="A1007" s="8">
        <v>46188</v>
      </c>
      <c r="B1007">
        <v>4003.3</v>
      </c>
      <c r="C1007">
        <v>3.13</v>
      </c>
      <c r="D1007">
        <v>69450</v>
      </c>
      <c r="E1007">
        <v>5.0199999999999996</v>
      </c>
      <c r="F1007" s="7">
        <v>1963</v>
      </c>
      <c r="G1007" t="s">
        <v>29</v>
      </c>
      <c r="H1007">
        <v>0</v>
      </c>
      <c r="I1007" t="s">
        <v>288</v>
      </c>
      <c r="J1007" t="s">
        <v>289</v>
      </c>
      <c r="K1007" t="s">
        <v>290</v>
      </c>
      <c r="L1007" s="36">
        <v>2679.5</v>
      </c>
      <c r="M1007">
        <v>141</v>
      </c>
      <c r="N1007" s="66">
        <v>5.5500000000000001E-2</v>
      </c>
      <c r="O1007" s="36">
        <v>2538.5</v>
      </c>
      <c r="P1007" s="66">
        <v>5.5500000000000001E-2</v>
      </c>
      <c r="Q1007" s="36">
        <v>2700</v>
      </c>
      <c r="R1007" s="36">
        <v>2825</v>
      </c>
      <c r="S1007" s="36">
        <v>2659.5</v>
      </c>
      <c r="T1007" s="66">
        <v>-7.4999999999999997E-3</v>
      </c>
      <c r="U1007" s="66">
        <v>-6.9999999999999999E-4</v>
      </c>
      <c r="V1007" s="66">
        <v>-5.1499999999999997E-2</v>
      </c>
      <c r="W1007" s="66">
        <v>7.4999999999999997E-3</v>
      </c>
      <c r="X1007" s="1">
        <v>2620700</v>
      </c>
      <c r="Y1007" s="1">
        <v>7177848</v>
      </c>
      <c r="Z1007" s="1">
        <v>654583</v>
      </c>
      <c r="AA1007" t="s">
        <v>309</v>
      </c>
      <c r="AB1007" t="s">
        <v>310</v>
      </c>
      <c r="AC1007">
        <v>14.08</v>
      </c>
      <c r="AD1007">
        <v>1.5</v>
      </c>
      <c r="AE1007">
        <v>1.94</v>
      </c>
      <c r="AF1007" t="s">
        <v>230</v>
      </c>
      <c r="AG1007" s="1">
        <v>35400</v>
      </c>
      <c r="AH1007" s="36">
        <v>2679</v>
      </c>
      <c r="AI1007">
        <v>100</v>
      </c>
      <c r="AJ1007" s="36">
        <v>2678.5</v>
      </c>
      <c r="AK1007">
        <v>200</v>
      </c>
      <c r="AL1007" s="2">
        <v>0.625</v>
      </c>
      <c r="AM1007" s="3">
        <v>46156</v>
      </c>
      <c r="AN1007" t="s">
        <v>298</v>
      </c>
      <c r="AO1007" t="s">
        <v>299</v>
      </c>
      <c r="AQ1007" t="str">
        <f t="shared" si="15"/>
        <v/>
      </c>
    </row>
    <row r="1008" spans="1:43">
      <c r="A1008" s="8">
        <v>46188</v>
      </c>
      <c r="B1008">
        <v>4003.3</v>
      </c>
      <c r="C1008">
        <v>3.13</v>
      </c>
      <c r="D1008">
        <v>69450</v>
      </c>
      <c r="E1008">
        <v>5.0199999999999996</v>
      </c>
      <c r="F1008" s="7">
        <v>2124</v>
      </c>
      <c r="G1008" t="s">
        <v>30</v>
      </c>
      <c r="H1008">
        <v>0</v>
      </c>
      <c r="I1008" t="s">
        <v>288</v>
      </c>
      <c r="J1008" t="s">
        <v>289</v>
      </c>
      <c r="K1008" t="s">
        <v>290</v>
      </c>
      <c r="L1008">
        <v>863</v>
      </c>
      <c r="M1008">
        <v>5</v>
      </c>
      <c r="N1008" s="66">
        <v>5.7999999999999996E-3</v>
      </c>
      <c r="O1008">
        <v>858</v>
      </c>
      <c r="P1008" s="66">
        <v>5.7999999999999996E-3</v>
      </c>
      <c r="Q1008">
        <v>860</v>
      </c>
      <c r="R1008">
        <v>868</v>
      </c>
      <c r="S1008">
        <v>859</v>
      </c>
      <c r="T1008" s="66">
        <v>3.3999999999999998E-3</v>
      </c>
      <c r="U1008" s="66">
        <v>2.3E-3</v>
      </c>
      <c r="V1008" s="66">
        <v>-5.7000000000000002E-3</v>
      </c>
      <c r="W1008" s="66">
        <v>4.5999999999999999E-3</v>
      </c>
      <c r="X1008" s="1">
        <v>262600</v>
      </c>
      <c r="Y1008" s="1">
        <v>226472</v>
      </c>
      <c r="Z1008" s="1">
        <v>142875</v>
      </c>
      <c r="AA1008" t="s">
        <v>311</v>
      </c>
      <c r="AB1008" t="s">
        <v>312</v>
      </c>
      <c r="AC1008">
        <v>15.95</v>
      </c>
      <c r="AD1008">
        <v>6.11</v>
      </c>
      <c r="AE1008">
        <v>4.4000000000000004</v>
      </c>
      <c r="AF1008" t="s">
        <v>230</v>
      </c>
      <c r="AG1008" s="1">
        <v>87700</v>
      </c>
      <c r="AH1008">
        <v>864</v>
      </c>
      <c r="AI1008" s="1">
        <v>3200</v>
      </c>
      <c r="AJ1008">
        <v>863</v>
      </c>
      <c r="AK1008" s="1">
        <v>1000</v>
      </c>
      <c r="AL1008" s="2">
        <v>0.625</v>
      </c>
      <c r="AM1008" s="3">
        <v>46155</v>
      </c>
      <c r="AN1008" t="s">
        <v>293</v>
      </c>
      <c r="AO1008" t="s">
        <v>313</v>
      </c>
      <c r="AQ1008" t="str">
        <f t="shared" si="15"/>
        <v/>
      </c>
    </row>
    <row r="1009" spans="1:43">
      <c r="A1009" s="8">
        <v>46188</v>
      </c>
      <c r="B1009">
        <v>4003.3</v>
      </c>
      <c r="C1009">
        <v>3.13</v>
      </c>
      <c r="D1009">
        <v>69450</v>
      </c>
      <c r="E1009">
        <v>5.0199999999999996</v>
      </c>
      <c r="F1009" s="7">
        <v>2162</v>
      </c>
      <c r="G1009" t="s">
        <v>31</v>
      </c>
      <c r="H1009">
        <v>0</v>
      </c>
      <c r="I1009" t="s">
        <v>314</v>
      </c>
      <c r="J1009" t="s">
        <v>289</v>
      </c>
      <c r="K1009" t="s">
        <v>295</v>
      </c>
      <c r="L1009">
        <v>538</v>
      </c>
      <c r="M1009">
        <v>0</v>
      </c>
      <c r="N1009" s="66">
        <v>0</v>
      </c>
      <c r="O1009">
        <v>538</v>
      </c>
      <c r="P1009" s="66">
        <v>0</v>
      </c>
      <c r="Q1009">
        <v>538</v>
      </c>
      <c r="R1009">
        <v>539</v>
      </c>
      <c r="S1009">
        <v>538</v>
      </c>
      <c r="T1009" s="66">
        <v>0</v>
      </c>
      <c r="U1009" s="66">
        <v>0</v>
      </c>
      <c r="V1009" s="66">
        <v>-1.8E-3</v>
      </c>
      <c r="W1009" s="66">
        <v>0</v>
      </c>
      <c r="X1009" s="1">
        <v>112300</v>
      </c>
      <c r="Y1009" s="1">
        <v>60433</v>
      </c>
      <c r="Z1009" s="1">
        <v>11626</v>
      </c>
      <c r="AA1009" t="s">
        <v>576</v>
      </c>
      <c r="AB1009" t="s">
        <v>316</v>
      </c>
      <c r="AC1009">
        <v>31.27</v>
      </c>
      <c r="AD1009">
        <v>2.04</v>
      </c>
      <c r="AE1009">
        <v>0</v>
      </c>
      <c r="AF1009" t="s">
        <v>230</v>
      </c>
      <c r="AG1009" s="1">
        <v>2100</v>
      </c>
      <c r="AH1009">
        <v>539</v>
      </c>
      <c r="AI1009" s="1">
        <v>1167200</v>
      </c>
      <c r="AJ1009">
        <v>538</v>
      </c>
      <c r="AK1009" s="1">
        <v>3604400</v>
      </c>
      <c r="AL1009" s="2">
        <v>0.62013888888888891</v>
      </c>
      <c r="AN1009" t="s">
        <v>298</v>
      </c>
      <c r="AO1009" t="s">
        <v>313</v>
      </c>
      <c r="AQ1009" t="str">
        <f t="shared" si="15"/>
        <v/>
      </c>
    </row>
    <row r="1010" spans="1:43">
      <c r="A1010" s="8">
        <v>46188</v>
      </c>
      <c r="B1010">
        <v>4003.3</v>
      </c>
      <c r="C1010">
        <v>3.13</v>
      </c>
      <c r="D1010">
        <v>69450</v>
      </c>
      <c r="E1010">
        <v>5.0199999999999996</v>
      </c>
      <c r="F1010" s="7">
        <v>2229</v>
      </c>
      <c r="G1010" t="s">
        <v>32</v>
      </c>
      <c r="H1010">
        <v>0</v>
      </c>
      <c r="I1010" t="s">
        <v>288</v>
      </c>
      <c r="J1010" t="s">
        <v>289</v>
      </c>
      <c r="K1010" t="s">
        <v>290</v>
      </c>
      <c r="L1010" s="36">
        <v>2814.5</v>
      </c>
      <c r="M1010">
        <v>-32</v>
      </c>
      <c r="N1010" s="66">
        <v>-1.12E-2</v>
      </c>
      <c r="O1010" s="36">
        <v>2846.5</v>
      </c>
      <c r="P1010" s="66">
        <v>-1.12E-2</v>
      </c>
      <c r="Q1010" s="36">
        <v>2864.5</v>
      </c>
      <c r="R1010" s="36">
        <v>2864.5</v>
      </c>
      <c r="S1010" s="36">
        <v>2811</v>
      </c>
      <c r="T1010" s="66">
        <v>-1.7399999999999999E-2</v>
      </c>
      <c r="U1010" s="66">
        <v>-8.2000000000000007E-3</v>
      </c>
      <c r="V1010" s="66">
        <v>-1.7399999999999999E-2</v>
      </c>
      <c r="W1010" s="66">
        <v>1.1999999999999999E-3</v>
      </c>
      <c r="X1010" s="1">
        <v>212300</v>
      </c>
      <c r="Y1010" s="1">
        <v>601606</v>
      </c>
      <c r="Z1010" s="1">
        <v>376945</v>
      </c>
      <c r="AA1010" t="s">
        <v>317</v>
      </c>
      <c r="AB1010" t="s">
        <v>611</v>
      </c>
      <c r="AC1010">
        <v>19.66</v>
      </c>
      <c r="AD1010">
        <v>1.62</v>
      </c>
      <c r="AE1010">
        <v>2.4500000000000002</v>
      </c>
      <c r="AF1010" t="s">
        <v>230</v>
      </c>
      <c r="AG1010" s="1">
        <v>15400</v>
      </c>
      <c r="AH1010" s="36">
        <v>2814.5</v>
      </c>
      <c r="AI1010">
        <v>300</v>
      </c>
      <c r="AJ1010" s="36">
        <v>2813.5</v>
      </c>
      <c r="AK1010">
        <v>400</v>
      </c>
      <c r="AL1010" s="2">
        <v>0.625</v>
      </c>
      <c r="AM1010" s="3">
        <v>46156</v>
      </c>
      <c r="AN1010" t="s">
        <v>298</v>
      </c>
      <c r="AO1010" t="s">
        <v>319</v>
      </c>
      <c r="AQ1010" t="str">
        <f t="shared" si="15"/>
        <v/>
      </c>
    </row>
    <row r="1011" spans="1:43">
      <c r="A1011" s="8">
        <v>46188</v>
      </c>
      <c r="B1011">
        <v>4003.3</v>
      </c>
      <c r="C1011">
        <v>3.13</v>
      </c>
      <c r="D1011">
        <v>69450</v>
      </c>
      <c r="E1011">
        <v>5.0199999999999996</v>
      </c>
      <c r="F1011" s="7">
        <v>2768</v>
      </c>
      <c r="G1011" t="s">
        <v>33</v>
      </c>
      <c r="H1011">
        <v>0</v>
      </c>
      <c r="I1011" t="s">
        <v>288</v>
      </c>
      <c r="J1011" t="s">
        <v>289</v>
      </c>
      <c r="K1011" t="s">
        <v>295</v>
      </c>
      <c r="L1011" s="36">
        <v>5334</v>
      </c>
      <c r="M1011">
        <v>253</v>
      </c>
      <c r="N1011" s="66">
        <v>4.9799999999999997E-2</v>
      </c>
      <c r="O1011" s="36">
        <v>5081</v>
      </c>
      <c r="P1011" s="66">
        <v>4.9700000000000001E-2</v>
      </c>
      <c r="Q1011" s="36">
        <v>5240</v>
      </c>
      <c r="R1011" s="36">
        <v>5374</v>
      </c>
      <c r="S1011" s="36">
        <v>5223</v>
      </c>
      <c r="T1011" s="66">
        <v>1.7899999999999999E-2</v>
      </c>
      <c r="U1011" s="66">
        <v>-1.8E-3</v>
      </c>
      <c r="V1011" s="66">
        <v>-7.4000000000000003E-3</v>
      </c>
      <c r="W1011" s="66">
        <v>2.12E-2</v>
      </c>
      <c r="X1011" s="1">
        <v>1096000</v>
      </c>
      <c r="Y1011" s="1">
        <v>5840458</v>
      </c>
      <c r="Z1011" s="1">
        <v>1120140</v>
      </c>
      <c r="AA1011" t="s">
        <v>320</v>
      </c>
      <c r="AB1011" t="s">
        <v>321</v>
      </c>
      <c r="AC1011">
        <v>8.5299999999999994</v>
      </c>
      <c r="AD1011">
        <v>1.01</v>
      </c>
      <c r="AE1011">
        <v>3.37</v>
      </c>
      <c r="AF1011" t="s">
        <v>230</v>
      </c>
      <c r="AG1011" s="1">
        <v>145200</v>
      </c>
      <c r="AH1011" s="36">
        <v>5336</v>
      </c>
      <c r="AI1011">
        <v>200</v>
      </c>
      <c r="AJ1011" s="36">
        <v>5334</v>
      </c>
      <c r="AK1011">
        <v>900</v>
      </c>
      <c r="AL1011" s="2">
        <v>0.625</v>
      </c>
      <c r="AN1011" t="s">
        <v>298</v>
      </c>
      <c r="AO1011" t="s">
        <v>322</v>
      </c>
      <c r="AQ1011" t="str">
        <f t="shared" si="15"/>
        <v/>
      </c>
    </row>
    <row r="1012" spans="1:43">
      <c r="A1012" s="8">
        <v>46188</v>
      </c>
      <c r="B1012">
        <v>4003.3</v>
      </c>
      <c r="C1012">
        <v>3.13</v>
      </c>
      <c r="D1012">
        <v>69450</v>
      </c>
      <c r="E1012">
        <v>5.0199999999999996</v>
      </c>
      <c r="F1012" s="7">
        <v>2769</v>
      </c>
      <c r="G1012" t="s">
        <v>34</v>
      </c>
      <c r="H1012">
        <v>0</v>
      </c>
      <c r="I1012" t="s">
        <v>314</v>
      </c>
      <c r="J1012" t="s">
        <v>323</v>
      </c>
      <c r="K1012" t="s">
        <v>290</v>
      </c>
      <c r="L1012">
        <v>848</v>
      </c>
      <c r="M1012">
        <v>3</v>
      </c>
      <c r="N1012" s="66">
        <v>3.5999999999999999E-3</v>
      </c>
      <c r="O1012">
        <v>845</v>
      </c>
      <c r="P1012" s="66">
        <v>3.5000000000000001E-3</v>
      </c>
      <c r="Q1012">
        <v>847</v>
      </c>
      <c r="R1012">
        <v>851</v>
      </c>
      <c r="S1012">
        <v>846</v>
      </c>
      <c r="T1012" s="66">
        <v>1.1000000000000001E-3</v>
      </c>
      <c r="U1012" s="66">
        <v>0</v>
      </c>
      <c r="V1012" s="66">
        <v>-3.5000000000000001E-3</v>
      </c>
      <c r="W1012" s="66">
        <v>2.3E-3</v>
      </c>
      <c r="X1012" s="1">
        <v>7000</v>
      </c>
      <c r="Y1012" s="1">
        <v>5937</v>
      </c>
      <c r="Z1012" s="1">
        <v>6666</v>
      </c>
      <c r="AA1012" t="s">
        <v>324</v>
      </c>
      <c r="AB1012" t="s">
        <v>325</v>
      </c>
      <c r="AC1012">
        <v>10.07</v>
      </c>
      <c r="AD1012">
        <v>22.54</v>
      </c>
      <c r="AE1012">
        <v>0</v>
      </c>
      <c r="AF1012">
        <v>0.1</v>
      </c>
      <c r="AG1012">
        <v>0</v>
      </c>
      <c r="AH1012">
        <v>848</v>
      </c>
      <c r="AI1012">
        <v>200</v>
      </c>
      <c r="AJ1012">
        <v>847</v>
      </c>
      <c r="AK1012">
        <v>100</v>
      </c>
      <c r="AL1012" s="2">
        <v>0.6166666666666667</v>
      </c>
      <c r="AM1012" s="3">
        <v>46213</v>
      </c>
      <c r="AN1012" t="s">
        <v>326</v>
      </c>
      <c r="AO1012" t="s">
        <v>327</v>
      </c>
      <c r="AQ1012" t="str">
        <f t="shared" si="15"/>
        <v/>
      </c>
    </row>
    <row r="1013" spans="1:43">
      <c r="A1013" s="8">
        <v>46188</v>
      </c>
      <c r="B1013">
        <v>4003.3</v>
      </c>
      <c r="C1013">
        <v>3.13</v>
      </c>
      <c r="D1013">
        <v>69450</v>
      </c>
      <c r="E1013">
        <v>5.0199999999999996</v>
      </c>
      <c r="F1013" s="7">
        <v>2914</v>
      </c>
      <c r="G1013" t="s">
        <v>35</v>
      </c>
      <c r="H1013">
        <v>0</v>
      </c>
      <c r="I1013" t="s">
        <v>288</v>
      </c>
      <c r="J1013" t="s">
        <v>289</v>
      </c>
      <c r="K1013" t="s">
        <v>295</v>
      </c>
      <c r="L1013" s="36">
        <v>6075</v>
      </c>
      <c r="M1013">
        <v>-102</v>
      </c>
      <c r="N1013" s="66">
        <v>-1.6500000000000001E-2</v>
      </c>
      <c r="O1013" s="36">
        <v>6177</v>
      </c>
      <c r="P1013" s="66">
        <v>-1.6500000000000001E-2</v>
      </c>
      <c r="Q1013" s="36">
        <v>6200</v>
      </c>
      <c r="R1013" s="36">
        <v>6215</v>
      </c>
      <c r="S1013" s="36">
        <v>6063</v>
      </c>
      <c r="T1013" s="66">
        <v>-2.01E-2</v>
      </c>
      <c r="U1013" s="66">
        <v>-7.1000000000000004E-3</v>
      </c>
      <c r="V1013" s="66">
        <v>-2.2499999999999999E-2</v>
      </c>
      <c r="W1013" s="66">
        <v>1.9E-3</v>
      </c>
      <c r="X1013" s="1">
        <v>5256700</v>
      </c>
      <c r="Y1013" s="1">
        <v>32172734</v>
      </c>
      <c r="Z1013" s="1">
        <v>12150000</v>
      </c>
      <c r="AA1013" t="s">
        <v>328</v>
      </c>
      <c r="AB1013" t="s">
        <v>329</v>
      </c>
      <c r="AC1013">
        <v>18.91</v>
      </c>
      <c r="AD1013">
        <v>2.63</v>
      </c>
      <c r="AE1013">
        <v>3.98</v>
      </c>
      <c r="AF1013" t="s">
        <v>230</v>
      </c>
      <c r="AG1013" s="1">
        <v>1094300</v>
      </c>
      <c r="AH1013" s="36">
        <v>6076</v>
      </c>
      <c r="AI1013" s="1">
        <v>4200</v>
      </c>
      <c r="AJ1013" s="36">
        <v>6075</v>
      </c>
      <c r="AK1013" s="1">
        <v>6500</v>
      </c>
      <c r="AL1013" s="2">
        <v>0.625</v>
      </c>
      <c r="AN1013" t="s">
        <v>293</v>
      </c>
      <c r="AO1013" t="s">
        <v>319</v>
      </c>
      <c r="AQ1013" t="str">
        <f t="shared" si="15"/>
        <v/>
      </c>
    </row>
    <row r="1014" spans="1:43">
      <c r="A1014" s="8">
        <v>46188</v>
      </c>
      <c r="B1014">
        <v>4003.3</v>
      </c>
      <c r="C1014">
        <v>3.13</v>
      </c>
      <c r="D1014">
        <v>69450</v>
      </c>
      <c r="E1014">
        <v>5.0199999999999996</v>
      </c>
      <c r="F1014" s="7">
        <v>3003</v>
      </c>
      <c r="G1014" t="s">
        <v>36</v>
      </c>
      <c r="H1014">
        <v>0</v>
      </c>
      <c r="I1014" t="s">
        <v>288</v>
      </c>
      <c r="J1014" t="s">
        <v>289</v>
      </c>
      <c r="K1014" t="s">
        <v>290</v>
      </c>
      <c r="L1014" s="36">
        <v>1740.5</v>
      </c>
      <c r="M1014">
        <v>15</v>
      </c>
      <c r="N1014" s="66">
        <v>8.6999999999999994E-3</v>
      </c>
      <c r="O1014" s="36">
        <v>1725.5</v>
      </c>
      <c r="P1014" s="66">
        <v>8.6E-3</v>
      </c>
      <c r="Q1014" s="36">
        <v>1748</v>
      </c>
      <c r="R1014" s="36">
        <v>1758</v>
      </c>
      <c r="S1014" s="36">
        <v>1733</v>
      </c>
      <c r="T1014" s="66">
        <v>-4.1999999999999997E-3</v>
      </c>
      <c r="U1014" s="66">
        <v>3.0999999999999999E-3</v>
      </c>
      <c r="V1014" s="66">
        <v>-9.9000000000000008E-3</v>
      </c>
      <c r="W1014" s="66">
        <v>4.3E-3</v>
      </c>
      <c r="X1014" s="1">
        <v>1565400</v>
      </c>
      <c r="Y1014" s="1">
        <v>2728690</v>
      </c>
      <c r="Z1014" s="1">
        <v>1336543</v>
      </c>
      <c r="AA1014" t="s">
        <v>330</v>
      </c>
      <c r="AB1014" t="s">
        <v>577</v>
      </c>
      <c r="AC1014">
        <v>10.91</v>
      </c>
      <c r="AD1014">
        <v>1.44</v>
      </c>
      <c r="AE1014">
        <v>3.85</v>
      </c>
      <c r="AF1014" t="s">
        <v>230</v>
      </c>
      <c r="AG1014" s="1">
        <v>39100</v>
      </c>
      <c r="AH1014" s="36">
        <v>1741</v>
      </c>
      <c r="AI1014" s="1">
        <v>1200</v>
      </c>
      <c r="AJ1014" s="36">
        <v>1740.5</v>
      </c>
      <c r="AK1014" s="1">
        <v>2000</v>
      </c>
      <c r="AL1014" s="2">
        <v>0.625</v>
      </c>
      <c r="AN1014" t="s">
        <v>293</v>
      </c>
      <c r="AO1014" t="s">
        <v>332</v>
      </c>
      <c r="AQ1014" t="str">
        <f t="shared" si="15"/>
        <v/>
      </c>
    </row>
    <row r="1015" spans="1:43">
      <c r="A1015" s="8">
        <v>46188</v>
      </c>
      <c r="B1015">
        <v>4003.3</v>
      </c>
      <c r="C1015">
        <v>3.13</v>
      </c>
      <c r="D1015">
        <v>69450</v>
      </c>
      <c r="E1015">
        <v>5.0199999999999996</v>
      </c>
      <c r="F1015" s="7">
        <v>3407</v>
      </c>
      <c r="G1015" t="s">
        <v>37</v>
      </c>
      <c r="H1015">
        <v>0</v>
      </c>
      <c r="I1015" t="s">
        <v>288</v>
      </c>
      <c r="J1015" t="s">
        <v>289</v>
      </c>
      <c r="K1015" t="s">
        <v>295</v>
      </c>
      <c r="L1015" s="36">
        <v>1770.5</v>
      </c>
      <c r="M1015">
        <v>-18</v>
      </c>
      <c r="N1015" s="66">
        <v>-1.01E-2</v>
      </c>
      <c r="O1015" s="36">
        <v>1788.5</v>
      </c>
      <c r="P1015" s="66">
        <v>-0.01</v>
      </c>
      <c r="Q1015" s="36">
        <v>1818</v>
      </c>
      <c r="R1015" s="36">
        <v>1834.5</v>
      </c>
      <c r="S1015" s="36">
        <v>1768.5</v>
      </c>
      <c r="T1015" s="66">
        <v>-2.6100000000000002E-2</v>
      </c>
      <c r="U1015" s="66">
        <v>-2.0400000000000001E-2</v>
      </c>
      <c r="V1015" s="66">
        <v>-3.4799999999999998E-2</v>
      </c>
      <c r="W1015" s="66">
        <v>1.1000000000000001E-3</v>
      </c>
      <c r="X1015" s="1">
        <v>4802500</v>
      </c>
      <c r="Y1015" s="1">
        <v>8676297</v>
      </c>
      <c r="Z1015" s="1">
        <v>2418063</v>
      </c>
      <c r="AA1015" t="s">
        <v>333</v>
      </c>
      <c r="AB1015" t="s">
        <v>334</v>
      </c>
      <c r="AC1015">
        <v>14.96</v>
      </c>
      <c r="AD1015">
        <v>1.1399999999999999</v>
      </c>
      <c r="AE1015">
        <v>2.4900000000000002</v>
      </c>
      <c r="AF1015" t="s">
        <v>230</v>
      </c>
      <c r="AG1015" s="1">
        <v>174100</v>
      </c>
      <c r="AH1015" s="36">
        <v>1771</v>
      </c>
      <c r="AI1015" s="1">
        <v>1600</v>
      </c>
      <c r="AJ1015" s="36">
        <v>1770.5</v>
      </c>
      <c r="AK1015" s="1">
        <v>1000</v>
      </c>
      <c r="AL1015" s="2">
        <v>0.625</v>
      </c>
      <c r="AN1015" t="s">
        <v>298</v>
      </c>
      <c r="AO1015" t="s">
        <v>335</v>
      </c>
      <c r="AQ1015" t="str">
        <f t="shared" si="15"/>
        <v/>
      </c>
    </row>
    <row r="1016" spans="1:43">
      <c r="A1016" s="8">
        <v>46188</v>
      </c>
      <c r="B1016">
        <v>4003.3</v>
      </c>
      <c r="C1016">
        <v>3.13</v>
      </c>
      <c r="D1016">
        <v>69450</v>
      </c>
      <c r="E1016">
        <v>5.0199999999999996</v>
      </c>
      <c r="F1016" s="7">
        <v>4008</v>
      </c>
      <c r="G1016" t="s">
        <v>38</v>
      </c>
      <c r="H1016">
        <v>0</v>
      </c>
      <c r="I1016" t="s">
        <v>288</v>
      </c>
      <c r="J1016" t="s">
        <v>289</v>
      </c>
      <c r="K1016" t="s">
        <v>290</v>
      </c>
      <c r="L1016" s="36">
        <v>1328</v>
      </c>
      <c r="M1016">
        <v>47</v>
      </c>
      <c r="N1016" s="66">
        <v>3.6700000000000003E-2</v>
      </c>
      <c r="O1016" s="36">
        <v>1281</v>
      </c>
      <c r="P1016" s="66">
        <v>3.6600000000000001E-2</v>
      </c>
      <c r="Q1016" s="36">
        <v>1305</v>
      </c>
      <c r="R1016" s="36">
        <v>1334</v>
      </c>
      <c r="S1016" s="36">
        <v>1305</v>
      </c>
      <c r="T1016" s="66">
        <v>1.7600000000000001E-2</v>
      </c>
      <c r="U1016" s="66">
        <v>3.7000000000000002E-3</v>
      </c>
      <c r="V1016" s="66">
        <v>-4.4000000000000003E-3</v>
      </c>
      <c r="W1016" s="66">
        <v>1.7600000000000001E-2</v>
      </c>
      <c r="X1016" s="1">
        <v>122100</v>
      </c>
      <c r="Y1016" s="1">
        <v>161703</v>
      </c>
      <c r="Z1016" s="1">
        <v>85900</v>
      </c>
      <c r="AA1016" t="s">
        <v>541</v>
      </c>
      <c r="AB1016" t="s">
        <v>337</v>
      </c>
      <c r="AC1016">
        <v>10.86</v>
      </c>
      <c r="AD1016">
        <v>0.82</v>
      </c>
      <c r="AE1016">
        <v>3.61</v>
      </c>
      <c r="AF1016" t="s">
        <v>230</v>
      </c>
      <c r="AG1016" s="1">
        <v>43700</v>
      </c>
      <c r="AH1016" s="36">
        <v>1329</v>
      </c>
      <c r="AI1016">
        <v>700</v>
      </c>
      <c r="AJ1016" s="36">
        <v>1327</v>
      </c>
      <c r="AK1016">
        <v>900</v>
      </c>
      <c r="AL1016" s="2">
        <v>0.625</v>
      </c>
      <c r="AN1016" t="s">
        <v>298</v>
      </c>
      <c r="AO1016" t="s">
        <v>335</v>
      </c>
      <c r="AQ1016" t="str">
        <f t="shared" si="15"/>
        <v/>
      </c>
    </row>
    <row r="1017" spans="1:43">
      <c r="A1017" s="8">
        <v>46188</v>
      </c>
      <c r="B1017">
        <v>4003.3</v>
      </c>
      <c r="C1017">
        <v>3.13</v>
      </c>
      <c r="D1017">
        <v>69450</v>
      </c>
      <c r="E1017">
        <v>5.0199999999999996</v>
      </c>
      <c r="F1017" s="7">
        <v>4026</v>
      </c>
      <c r="G1017" t="s">
        <v>39</v>
      </c>
      <c r="H1017">
        <v>0</v>
      </c>
      <c r="I1017" t="s">
        <v>314</v>
      </c>
      <c r="J1017" t="s">
        <v>289</v>
      </c>
      <c r="K1017" t="s">
        <v>290</v>
      </c>
      <c r="L1017" s="36">
        <v>1595</v>
      </c>
      <c r="M1017">
        <v>51</v>
      </c>
      <c r="N1017" s="66">
        <v>3.3000000000000002E-2</v>
      </c>
      <c r="O1017" s="36">
        <v>1544</v>
      </c>
      <c r="P1017" s="66">
        <v>3.3000000000000002E-2</v>
      </c>
      <c r="Q1017" s="36">
        <v>1590</v>
      </c>
      <c r="R1017" s="36">
        <v>1601</v>
      </c>
      <c r="S1017" s="36">
        <v>1565</v>
      </c>
      <c r="T1017" s="66">
        <v>3.0999999999999999E-3</v>
      </c>
      <c r="U1017" s="66">
        <v>3.0999999999999999E-3</v>
      </c>
      <c r="V1017" s="66">
        <v>-3.7000000000000002E-3</v>
      </c>
      <c r="W1017" s="66">
        <v>1.9099999999999999E-2</v>
      </c>
      <c r="X1017" s="1">
        <v>151000</v>
      </c>
      <c r="Y1017" s="1">
        <v>239828</v>
      </c>
      <c r="Z1017" s="1">
        <v>14737</v>
      </c>
      <c r="AA1017" t="s">
        <v>338</v>
      </c>
      <c r="AB1017" t="s">
        <v>629</v>
      </c>
      <c r="AC1017">
        <v>7.83</v>
      </c>
      <c r="AD1017">
        <v>1.06</v>
      </c>
      <c r="AE1017">
        <v>3.07</v>
      </c>
      <c r="AF1017" t="s">
        <v>230</v>
      </c>
      <c r="AG1017" s="1">
        <v>1800</v>
      </c>
      <c r="AH1017" s="36">
        <v>1596</v>
      </c>
      <c r="AI1017">
        <v>800</v>
      </c>
      <c r="AJ1017" s="36">
        <v>1594</v>
      </c>
      <c r="AK1017">
        <v>300</v>
      </c>
      <c r="AL1017" s="2">
        <v>0.625</v>
      </c>
      <c r="AM1017" s="3">
        <v>46183</v>
      </c>
      <c r="AN1017" t="s">
        <v>340</v>
      </c>
      <c r="AO1017" t="s">
        <v>341</v>
      </c>
      <c r="AQ1017" t="str">
        <f t="shared" si="15"/>
        <v/>
      </c>
    </row>
    <row r="1018" spans="1:43">
      <c r="A1018" s="8">
        <v>46188</v>
      </c>
      <c r="B1018">
        <v>4003.3</v>
      </c>
      <c r="C1018">
        <v>3.13</v>
      </c>
      <c r="D1018">
        <v>69450</v>
      </c>
      <c r="E1018">
        <v>5.0199999999999996</v>
      </c>
      <c r="F1018" s="7">
        <v>4062</v>
      </c>
      <c r="G1018" t="s">
        <v>40</v>
      </c>
      <c r="H1018">
        <v>0</v>
      </c>
      <c r="I1018" t="s">
        <v>288</v>
      </c>
      <c r="J1018" t="s">
        <v>289</v>
      </c>
      <c r="K1018" t="s">
        <v>290</v>
      </c>
      <c r="L1018" s="36">
        <v>22530</v>
      </c>
      <c r="M1018" s="36">
        <v>3425</v>
      </c>
      <c r="N1018" s="66">
        <v>0.17929999999999999</v>
      </c>
      <c r="O1018" s="36">
        <v>19105</v>
      </c>
      <c r="P1018" s="66">
        <v>0.1792</v>
      </c>
      <c r="Q1018" s="36">
        <v>20805</v>
      </c>
      <c r="R1018" s="36">
        <v>22690</v>
      </c>
      <c r="S1018" s="36">
        <v>20565</v>
      </c>
      <c r="T1018" s="66">
        <v>8.2900000000000001E-2</v>
      </c>
      <c r="U1018" s="66">
        <v>6.0000000000000001E-3</v>
      </c>
      <c r="V1018" s="66">
        <v>-7.0000000000000001E-3</v>
      </c>
      <c r="W1018" s="66">
        <v>9.5500000000000002E-2</v>
      </c>
      <c r="X1018" s="1">
        <v>8860600</v>
      </c>
      <c r="Y1018" s="1">
        <v>194756445</v>
      </c>
      <c r="Z1018" s="1">
        <v>6347176</v>
      </c>
      <c r="AA1018" t="s">
        <v>555</v>
      </c>
      <c r="AB1018" t="s">
        <v>343</v>
      </c>
      <c r="AC1018">
        <v>108.47</v>
      </c>
      <c r="AD1018">
        <v>11.43</v>
      </c>
      <c r="AE1018">
        <v>0.16</v>
      </c>
      <c r="AF1018" t="s">
        <v>230</v>
      </c>
      <c r="AG1018" s="1">
        <v>48200</v>
      </c>
      <c r="AH1018" s="36">
        <v>22530</v>
      </c>
      <c r="AI1018" s="1">
        <v>2300</v>
      </c>
      <c r="AJ1018" s="36">
        <v>22525</v>
      </c>
      <c r="AK1018" s="1">
        <v>1300</v>
      </c>
      <c r="AL1018" s="2">
        <v>0.625</v>
      </c>
      <c r="AN1018" t="s">
        <v>298</v>
      </c>
      <c r="AO1018" t="s">
        <v>344</v>
      </c>
      <c r="AQ1018" t="str">
        <f t="shared" si="15"/>
        <v/>
      </c>
    </row>
    <row r="1019" spans="1:43">
      <c r="A1019" s="8">
        <v>46188</v>
      </c>
      <c r="B1019">
        <v>4003.3</v>
      </c>
      <c r="C1019">
        <v>3.13</v>
      </c>
      <c r="D1019">
        <v>69450</v>
      </c>
      <c r="E1019">
        <v>5.0199999999999996</v>
      </c>
      <c r="F1019" s="7">
        <v>4063</v>
      </c>
      <c r="G1019" t="s">
        <v>41</v>
      </c>
      <c r="H1019">
        <v>0</v>
      </c>
      <c r="I1019" t="s">
        <v>288</v>
      </c>
      <c r="J1019" t="s">
        <v>289</v>
      </c>
      <c r="K1019" t="s">
        <v>295</v>
      </c>
      <c r="L1019" s="36">
        <v>7549</v>
      </c>
      <c r="M1019">
        <v>361</v>
      </c>
      <c r="N1019" s="66">
        <v>5.0200000000000002E-2</v>
      </c>
      <c r="O1019" s="36">
        <v>7188</v>
      </c>
      <c r="P1019" s="66">
        <v>5.0200000000000002E-2</v>
      </c>
      <c r="Q1019" s="36">
        <v>7484</v>
      </c>
      <c r="R1019" s="36">
        <v>7567</v>
      </c>
      <c r="S1019" s="36">
        <v>7393</v>
      </c>
      <c r="T1019" s="66">
        <v>8.6E-3</v>
      </c>
      <c r="U1019" s="66">
        <v>2.5000000000000001E-3</v>
      </c>
      <c r="V1019" s="66">
        <v>-2.3E-3</v>
      </c>
      <c r="W1019" s="66">
        <v>2.1100000000000001E-2</v>
      </c>
      <c r="X1019" s="1">
        <v>4923700</v>
      </c>
      <c r="Y1019" s="1">
        <v>36965455</v>
      </c>
      <c r="Z1019" s="1">
        <v>14984733</v>
      </c>
      <c r="AA1019" t="s">
        <v>556</v>
      </c>
      <c r="AB1019" t="s">
        <v>346</v>
      </c>
      <c r="AC1019">
        <v>28.03</v>
      </c>
      <c r="AD1019">
        <v>3.14</v>
      </c>
      <c r="AE1019">
        <v>1.4</v>
      </c>
      <c r="AF1019" t="s">
        <v>230</v>
      </c>
      <c r="AG1019" s="1">
        <v>129200</v>
      </c>
      <c r="AH1019" s="36">
        <v>7550</v>
      </c>
      <c r="AI1019" s="1">
        <v>7300</v>
      </c>
      <c r="AJ1019" s="36">
        <v>7549</v>
      </c>
      <c r="AK1019">
        <v>600</v>
      </c>
      <c r="AL1019" s="2">
        <v>0.625</v>
      </c>
      <c r="AN1019" t="s">
        <v>298</v>
      </c>
      <c r="AO1019" t="s">
        <v>335</v>
      </c>
      <c r="AQ1019" t="str">
        <f t="shared" si="15"/>
        <v/>
      </c>
    </row>
    <row r="1020" spans="1:43">
      <c r="A1020" s="8">
        <v>46188</v>
      </c>
      <c r="B1020">
        <v>4003.3</v>
      </c>
      <c r="C1020">
        <v>3.13</v>
      </c>
      <c r="D1020">
        <v>69450</v>
      </c>
      <c r="E1020">
        <v>5.0199999999999996</v>
      </c>
      <c r="F1020" s="7">
        <v>4068</v>
      </c>
      <c r="G1020" t="s">
        <v>42</v>
      </c>
      <c r="H1020">
        <v>0</v>
      </c>
      <c r="I1020" t="s">
        <v>347</v>
      </c>
      <c r="J1020" t="s">
        <v>323</v>
      </c>
      <c r="K1020" t="s">
        <v>295</v>
      </c>
      <c r="L1020" s="36">
        <v>1727</v>
      </c>
      <c r="M1020">
        <v>8</v>
      </c>
      <c r="N1020" s="66">
        <v>4.7000000000000002E-3</v>
      </c>
      <c r="O1020" s="36">
        <v>1719</v>
      </c>
      <c r="P1020" s="66">
        <v>4.5999999999999999E-3</v>
      </c>
      <c r="Q1020" s="36">
        <v>1722</v>
      </c>
      <c r="R1020" s="36">
        <v>1770</v>
      </c>
      <c r="S1020" s="36">
        <v>1722</v>
      </c>
      <c r="T1020" s="66">
        <v>2.8999999999999998E-3</v>
      </c>
      <c r="U1020" s="66">
        <v>-2.3E-3</v>
      </c>
      <c r="V1020" s="66">
        <v>-2.4199999999999999E-2</v>
      </c>
      <c r="W1020" s="66">
        <v>2.8999999999999998E-3</v>
      </c>
      <c r="X1020" s="1">
        <v>4700</v>
      </c>
      <c r="Y1020" s="1">
        <v>8179</v>
      </c>
      <c r="Z1020" s="1">
        <v>3263</v>
      </c>
      <c r="AA1020" t="s">
        <v>348</v>
      </c>
      <c r="AB1020" t="s">
        <v>349</v>
      </c>
      <c r="AC1020">
        <v>22.69</v>
      </c>
      <c r="AD1020">
        <v>1.52</v>
      </c>
      <c r="AE1020">
        <v>0</v>
      </c>
      <c r="AF1020">
        <v>1.6</v>
      </c>
      <c r="AG1020">
        <v>0</v>
      </c>
      <c r="AH1020" s="36">
        <v>1740</v>
      </c>
      <c r="AI1020">
        <v>100</v>
      </c>
      <c r="AJ1020" s="36">
        <v>1727</v>
      </c>
      <c r="AK1020">
        <v>200</v>
      </c>
      <c r="AL1020" s="2">
        <v>0.61875000000000002</v>
      </c>
      <c r="AM1020" s="3">
        <v>46156</v>
      </c>
      <c r="AN1020" t="s">
        <v>350</v>
      </c>
      <c r="AO1020" t="s">
        <v>351</v>
      </c>
      <c r="AQ1020" t="str">
        <f t="shared" si="15"/>
        <v/>
      </c>
    </row>
    <row r="1021" spans="1:43">
      <c r="A1021" s="8">
        <v>46188</v>
      </c>
      <c r="B1021">
        <v>4003.3</v>
      </c>
      <c r="C1021">
        <v>3.13</v>
      </c>
      <c r="D1021">
        <v>69450</v>
      </c>
      <c r="E1021">
        <v>5.0199999999999996</v>
      </c>
      <c r="F1021" s="7">
        <v>4100</v>
      </c>
      <c r="G1021" t="s">
        <v>43</v>
      </c>
      <c r="H1021">
        <v>0</v>
      </c>
      <c r="I1021" t="s">
        <v>314</v>
      </c>
      <c r="J1021" t="s">
        <v>289</v>
      </c>
      <c r="K1021" t="s">
        <v>290</v>
      </c>
      <c r="L1021" s="36">
        <v>1713</v>
      </c>
      <c r="M1021">
        <v>161</v>
      </c>
      <c r="N1021" s="66">
        <v>0.1037</v>
      </c>
      <c r="O1021" s="36">
        <v>1552</v>
      </c>
      <c r="P1021" s="66">
        <v>0.1037</v>
      </c>
      <c r="Q1021" s="36">
        <v>1590</v>
      </c>
      <c r="R1021" s="36">
        <v>1785</v>
      </c>
      <c r="S1021" s="36">
        <v>1578</v>
      </c>
      <c r="T1021" s="66">
        <v>7.7299999999999994E-2</v>
      </c>
      <c r="U1021" s="66">
        <v>3.3099999999999997E-2</v>
      </c>
      <c r="V1021" s="66">
        <v>-4.0300000000000002E-2</v>
      </c>
      <c r="W1021" s="66">
        <v>8.5500000000000007E-2</v>
      </c>
      <c r="X1021" s="1">
        <v>253400</v>
      </c>
      <c r="Y1021" s="1">
        <v>431233</v>
      </c>
      <c r="Z1021" s="1">
        <v>10447</v>
      </c>
      <c r="AA1021" t="s">
        <v>544</v>
      </c>
      <c r="AB1021" t="s">
        <v>353</v>
      </c>
      <c r="AC1021">
        <v>19.82</v>
      </c>
      <c r="AD1021">
        <v>1.0900000000000001</v>
      </c>
      <c r="AE1021">
        <v>0</v>
      </c>
      <c r="AF1021" t="s">
        <v>230</v>
      </c>
      <c r="AG1021">
        <v>0</v>
      </c>
      <c r="AH1021" s="36">
        <v>1720</v>
      </c>
      <c r="AI1021">
        <v>100</v>
      </c>
      <c r="AJ1021" s="36">
        <v>1715</v>
      </c>
      <c r="AK1021">
        <v>200</v>
      </c>
      <c r="AL1021" s="2">
        <v>0.625</v>
      </c>
      <c r="AM1021" s="3">
        <v>46157</v>
      </c>
      <c r="AN1021" t="s">
        <v>298</v>
      </c>
      <c r="AO1021" t="s">
        <v>335</v>
      </c>
      <c r="AQ1021" t="str">
        <f t="shared" si="15"/>
        <v/>
      </c>
    </row>
    <row r="1022" spans="1:43">
      <c r="A1022" s="8">
        <v>46188</v>
      </c>
      <c r="B1022">
        <v>4003.3</v>
      </c>
      <c r="C1022">
        <v>3.13</v>
      </c>
      <c r="D1022">
        <v>69450</v>
      </c>
      <c r="E1022">
        <v>5.0199999999999996</v>
      </c>
      <c r="F1022" s="7">
        <v>4182</v>
      </c>
      <c r="G1022" t="s">
        <v>44</v>
      </c>
      <c r="H1022">
        <v>0</v>
      </c>
      <c r="I1022" t="s">
        <v>288</v>
      </c>
      <c r="J1022" t="s">
        <v>289</v>
      </c>
      <c r="K1022" t="s">
        <v>295</v>
      </c>
      <c r="L1022" s="36">
        <v>5098</v>
      </c>
      <c r="M1022">
        <v>195</v>
      </c>
      <c r="N1022" s="66">
        <v>3.9800000000000002E-2</v>
      </c>
      <c r="O1022" s="36">
        <v>4903</v>
      </c>
      <c r="P1022" s="66">
        <v>3.9699999999999999E-2</v>
      </c>
      <c r="Q1022" s="36">
        <v>4973</v>
      </c>
      <c r="R1022" s="36">
        <v>5186</v>
      </c>
      <c r="S1022" s="36">
        <v>4961</v>
      </c>
      <c r="T1022" s="66">
        <v>2.5100000000000001E-2</v>
      </c>
      <c r="U1022" s="66">
        <v>-7.3000000000000001E-3</v>
      </c>
      <c r="V1022" s="66">
        <v>-1.6899999999999998E-2</v>
      </c>
      <c r="W1022" s="66">
        <v>2.76E-2</v>
      </c>
      <c r="X1022" s="1">
        <v>906200</v>
      </c>
      <c r="Y1022" s="1">
        <v>4615552</v>
      </c>
      <c r="Z1022" s="1">
        <v>1079178</v>
      </c>
      <c r="AA1022" t="s">
        <v>545</v>
      </c>
      <c r="AB1022" t="s">
        <v>355</v>
      </c>
      <c r="AC1022">
        <v>21.61</v>
      </c>
      <c r="AD1022">
        <v>1.53</v>
      </c>
      <c r="AE1022">
        <v>2.16</v>
      </c>
      <c r="AF1022" t="s">
        <v>230</v>
      </c>
      <c r="AG1022" s="1">
        <v>14600</v>
      </c>
      <c r="AH1022" s="36">
        <v>5098</v>
      </c>
      <c r="AI1022">
        <v>700</v>
      </c>
      <c r="AJ1022" s="36">
        <v>5097</v>
      </c>
      <c r="AK1022">
        <v>500</v>
      </c>
      <c r="AL1022" s="2">
        <v>0.625</v>
      </c>
      <c r="AM1022" s="3">
        <v>46155</v>
      </c>
      <c r="AN1022" t="s">
        <v>298</v>
      </c>
      <c r="AO1022" t="s">
        <v>335</v>
      </c>
      <c r="AQ1022" t="str">
        <f t="shared" si="15"/>
        <v/>
      </c>
    </row>
    <row r="1023" spans="1:43">
      <c r="A1023" s="8">
        <v>46188</v>
      </c>
      <c r="B1023">
        <v>4003.3</v>
      </c>
      <c r="C1023">
        <v>3.13</v>
      </c>
      <c r="D1023">
        <v>69450</v>
      </c>
      <c r="E1023">
        <v>5.0199999999999996</v>
      </c>
      <c r="F1023" s="7">
        <v>4188</v>
      </c>
      <c r="G1023" t="s">
        <v>45</v>
      </c>
      <c r="H1023">
        <v>0</v>
      </c>
      <c r="I1023" t="s">
        <v>288</v>
      </c>
      <c r="J1023" t="s">
        <v>289</v>
      </c>
      <c r="K1023" t="s">
        <v>295</v>
      </c>
      <c r="L1023" s="36">
        <v>1127</v>
      </c>
      <c r="M1023">
        <v>46.5</v>
      </c>
      <c r="N1023" s="66">
        <v>4.2999999999999997E-2</v>
      </c>
      <c r="O1023" s="36">
        <v>1080.5</v>
      </c>
      <c r="P1023" s="66">
        <v>4.2999999999999997E-2</v>
      </c>
      <c r="Q1023" s="36">
        <v>1130</v>
      </c>
      <c r="R1023" s="36">
        <v>1147</v>
      </c>
      <c r="S1023" s="36">
        <v>1122</v>
      </c>
      <c r="T1023" s="66">
        <v>-2.5999999999999999E-3</v>
      </c>
      <c r="U1023" s="66">
        <v>-2.5999999999999999E-3</v>
      </c>
      <c r="V1023" s="66">
        <v>-1.7399999999999999E-2</v>
      </c>
      <c r="W1023" s="66">
        <v>4.4000000000000003E-3</v>
      </c>
      <c r="X1023" s="1">
        <v>3652100</v>
      </c>
      <c r="Y1023" s="1">
        <v>4146760</v>
      </c>
      <c r="Z1023" s="1">
        <v>1624533</v>
      </c>
      <c r="AA1023" t="s">
        <v>356</v>
      </c>
      <c r="AB1023" t="s">
        <v>357</v>
      </c>
      <c r="AC1023">
        <v>12.88</v>
      </c>
      <c r="AD1023">
        <v>0.86</v>
      </c>
      <c r="AE1023">
        <v>2.84</v>
      </c>
      <c r="AF1023" t="s">
        <v>230</v>
      </c>
      <c r="AG1023" s="1">
        <v>339000</v>
      </c>
      <c r="AH1023" s="36">
        <v>1127.5</v>
      </c>
      <c r="AI1023" s="1">
        <v>4300</v>
      </c>
      <c r="AJ1023" s="36">
        <v>1127</v>
      </c>
      <c r="AK1023" s="1">
        <v>5000</v>
      </c>
      <c r="AL1023" s="2">
        <v>0.625</v>
      </c>
      <c r="AM1023" s="3">
        <v>46155</v>
      </c>
      <c r="AN1023" t="s">
        <v>298</v>
      </c>
      <c r="AO1023" t="s">
        <v>335</v>
      </c>
      <c r="AQ1023" t="str">
        <f t="shared" si="15"/>
        <v/>
      </c>
    </row>
    <row r="1024" spans="1:43">
      <c r="A1024" s="8">
        <v>46188</v>
      </c>
      <c r="B1024">
        <v>4003.3</v>
      </c>
      <c r="C1024">
        <v>3.13</v>
      </c>
      <c r="D1024">
        <v>69450</v>
      </c>
      <c r="E1024">
        <v>5.0199999999999996</v>
      </c>
      <c r="F1024" s="7">
        <v>4220</v>
      </c>
      <c r="G1024" t="s">
        <v>46</v>
      </c>
      <c r="H1024">
        <v>0</v>
      </c>
      <c r="I1024" t="s">
        <v>288</v>
      </c>
      <c r="J1024" t="s">
        <v>289</v>
      </c>
      <c r="K1024" t="s">
        <v>295</v>
      </c>
      <c r="L1024" s="36">
        <v>1710</v>
      </c>
      <c r="M1024">
        <v>99</v>
      </c>
      <c r="N1024" s="66">
        <v>6.1499999999999999E-2</v>
      </c>
      <c r="O1024" s="36">
        <v>1611</v>
      </c>
      <c r="P1024" s="66">
        <v>6.1400000000000003E-2</v>
      </c>
      <c r="Q1024" s="36">
        <v>1643</v>
      </c>
      <c r="R1024" s="36">
        <v>1717</v>
      </c>
      <c r="S1024" s="36">
        <v>1641</v>
      </c>
      <c r="T1024" s="66">
        <v>4.07E-2</v>
      </c>
      <c r="U1024" s="66">
        <v>1.12E-2</v>
      </c>
      <c r="V1024" s="66">
        <v>-4.0000000000000001E-3</v>
      </c>
      <c r="W1024" s="66">
        <v>4.2000000000000003E-2</v>
      </c>
      <c r="X1024" s="1">
        <v>99300</v>
      </c>
      <c r="Y1024" s="1">
        <v>167911</v>
      </c>
      <c r="Z1024" s="1">
        <v>87679</v>
      </c>
      <c r="AA1024" t="s">
        <v>358</v>
      </c>
      <c r="AB1024" t="s">
        <v>578</v>
      </c>
      <c r="AC1024">
        <v>11.96</v>
      </c>
      <c r="AD1024">
        <v>1.2</v>
      </c>
      <c r="AE1024">
        <v>3.16</v>
      </c>
      <c r="AF1024" t="s">
        <v>230</v>
      </c>
      <c r="AG1024" s="1">
        <v>14300</v>
      </c>
      <c r="AH1024" s="36">
        <v>1711</v>
      </c>
      <c r="AI1024">
        <v>400</v>
      </c>
      <c r="AJ1024" s="36">
        <v>1709</v>
      </c>
      <c r="AK1024">
        <v>400</v>
      </c>
      <c r="AL1024" s="2">
        <v>0.625</v>
      </c>
      <c r="AN1024" t="s">
        <v>298</v>
      </c>
      <c r="AO1024" t="s">
        <v>335</v>
      </c>
      <c r="AQ1024" t="str">
        <f t="shared" si="15"/>
        <v/>
      </c>
    </row>
    <row r="1025" spans="1:43">
      <c r="A1025" s="8">
        <v>46188</v>
      </c>
      <c r="B1025">
        <v>4003.3</v>
      </c>
      <c r="C1025">
        <v>3.13</v>
      </c>
      <c r="D1025">
        <v>69450</v>
      </c>
      <c r="E1025">
        <v>5.0199999999999996</v>
      </c>
      <c r="F1025" s="7">
        <v>4334</v>
      </c>
      <c r="G1025" t="s">
        <v>47</v>
      </c>
      <c r="H1025">
        <v>0</v>
      </c>
      <c r="I1025" t="s">
        <v>314</v>
      </c>
      <c r="J1025" t="s">
        <v>323</v>
      </c>
      <c r="K1025" t="s">
        <v>295</v>
      </c>
      <c r="L1025">
        <v>375</v>
      </c>
      <c r="M1025">
        <v>-8</v>
      </c>
      <c r="N1025" s="66">
        <v>-2.0899999999999998E-2</v>
      </c>
      <c r="O1025">
        <v>383</v>
      </c>
      <c r="P1025" s="66">
        <v>-2.0799999999999999E-2</v>
      </c>
      <c r="Q1025">
        <v>378</v>
      </c>
      <c r="R1025">
        <v>383</v>
      </c>
      <c r="S1025">
        <v>375</v>
      </c>
      <c r="T1025" s="66">
        <v>-7.9000000000000008E-3</v>
      </c>
      <c r="U1025" s="66">
        <v>0</v>
      </c>
      <c r="V1025" s="66">
        <v>-2.0799999999999999E-2</v>
      </c>
      <c r="W1025" s="66">
        <v>0</v>
      </c>
      <c r="X1025" s="1">
        <v>26900</v>
      </c>
      <c r="Y1025" s="1">
        <v>10139</v>
      </c>
      <c r="Z1025" s="1">
        <v>4161</v>
      </c>
      <c r="AA1025" t="s">
        <v>360</v>
      </c>
      <c r="AB1025" t="s">
        <v>630</v>
      </c>
      <c r="AC1025">
        <v>11.26</v>
      </c>
      <c r="AD1025">
        <v>1.23</v>
      </c>
      <c r="AE1025">
        <v>2.67</v>
      </c>
      <c r="AF1025">
        <v>0.1</v>
      </c>
      <c r="AG1025">
        <v>900</v>
      </c>
      <c r="AH1025">
        <v>378</v>
      </c>
      <c r="AI1025">
        <v>100</v>
      </c>
      <c r="AJ1025">
        <v>376</v>
      </c>
      <c r="AK1025" s="1">
        <v>1000</v>
      </c>
      <c r="AL1025" s="2">
        <v>0.61319444444444449</v>
      </c>
      <c r="AM1025" s="3">
        <v>46183</v>
      </c>
      <c r="AN1025" t="s">
        <v>306</v>
      </c>
      <c r="AO1025" t="s">
        <v>351</v>
      </c>
      <c r="AQ1025" t="str">
        <f t="shared" si="15"/>
        <v/>
      </c>
    </row>
    <row r="1026" spans="1:43">
      <c r="A1026" s="8">
        <v>46188</v>
      </c>
      <c r="B1026">
        <v>4003.3</v>
      </c>
      <c r="C1026">
        <v>3.13</v>
      </c>
      <c r="D1026">
        <v>69450</v>
      </c>
      <c r="E1026">
        <v>5.0199999999999996</v>
      </c>
      <c r="F1026" s="7">
        <v>4523</v>
      </c>
      <c r="G1026" t="s">
        <v>48</v>
      </c>
      <c r="H1026">
        <v>0</v>
      </c>
      <c r="I1026" t="s">
        <v>288</v>
      </c>
      <c r="J1026" t="s">
        <v>289</v>
      </c>
      <c r="K1026" t="s">
        <v>290</v>
      </c>
      <c r="L1026" s="36">
        <v>3833</v>
      </c>
      <c r="M1026">
        <v>53</v>
      </c>
      <c r="N1026" s="66">
        <v>1.4E-2</v>
      </c>
      <c r="O1026" s="36">
        <v>3780</v>
      </c>
      <c r="P1026" s="66">
        <v>1.4E-2</v>
      </c>
      <c r="Q1026" s="36">
        <v>3794</v>
      </c>
      <c r="R1026" s="36">
        <v>3837</v>
      </c>
      <c r="S1026" s="36">
        <v>3779</v>
      </c>
      <c r="T1026" s="66">
        <v>1.0200000000000001E-2</v>
      </c>
      <c r="U1026" s="66">
        <v>0.01</v>
      </c>
      <c r="V1026" s="66">
        <v>-1E-3</v>
      </c>
      <c r="W1026" s="66">
        <v>1.4200000000000001E-2</v>
      </c>
      <c r="X1026" s="1">
        <v>1108800</v>
      </c>
      <c r="Y1026" s="1">
        <v>4229862</v>
      </c>
      <c r="Z1026" s="1">
        <v>1117891</v>
      </c>
      <c r="AA1026" t="s">
        <v>362</v>
      </c>
      <c r="AB1026" t="s">
        <v>631</v>
      </c>
      <c r="AC1026">
        <v>20.69</v>
      </c>
      <c r="AD1026">
        <v>1.2</v>
      </c>
      <c r="AE1026">
        <v>4.17</v>
      </c>
      <c r="AF1026" t="s">
        <v>230</v>
      </c>
      <c r="AG1026" s="1">
        <v>117200</v>
      </c>
      <c r="AH1026" s="36">
        <v>3834</v>
      </c>
      <c r="AI1026">
        <v>900</v>
      </c>
      <c r="AJ1026" s="36">
        <v>3832</v>
      </c>
      <c r="AK1026">
        <v>500</v>
      </c>
      <c r="AL1026" s="2">
        <v>0.625</v>
      </c>
      <c r="AM1026" s="3">
        <v>46157</v>
      </c>
      <c r="AN1026" t="s">
        <v>298</v>
      </c>
      <c r="AO1026" t="s">
        <v>364</v>
      </c>
      <c r="AQ1026" t="str">
        <f t="shared" si="15"/>
        <v/>
      </c>
    </row>
    <row r="1027" spans="1:43">
      <c r="A1027" s="8">
        <v>46188</v>
      </c>
      <c r="B1027">
        <v>4003.3</v>
      </c>
      <c r="C1027">
        <v>3.13</v>
      </c>
      <c r="D1027">
        <v>69450</v>
      </c>
      <c r="E1027">
        <v>5.0199999999999996</v>
      </c>
      <c r="F1027" s="7">
        <v>4528</v>
      </c>
      <c r="G1027" t="s">
        <v>49</v>
      </c>
      <c r="H1027">
        <v>0</v>
      </c>
      <c r="I1027" t="s">
        <v>288</v>
      </c>
      <c r="J1027" t="s">
        <v>289</v>
      </c>
      <c r="K1027" t="s">
        <v>290</v>
      </c>
      <c r="L1027" s="36">
        <v>2275.5</v>
      </c>
      <c r="M1027">
        <v>63</v>
      </c>
      <c r="N1027" s="66">
        <v>2.8500000000000001E-2</v>
      </c>
      <c r="O1027" s="36">
        <v>2212.5</v>
      </c>
      <c r="P1027" s="66">
        <v>2.8400000000000002E-2</v>
      </c>
      <c r="Q1027" s="36">
        <v>2296.5</v>
      </c>
      <c r="R1027" s="36">
        <v>2310.5</v>
      </c>
      <c r="S1027" s="36">
        <v>2264.5</v>
      </c>
      <c r="T1027" s="66">
        <v>-9.1000000000000004E-3</v>
      </c>
      <c r="U1027" s="66">
        <v>-2.0999999999999999E-3</v>
      </c>
      <c r="V1027" s="66">
        <v>-1.5100000000000001E-2</v>
      </c>
      <c r="W1027" s="66">
        <v>4.7999999999999996E-3</v>
      </c>
      <c r="X1027" s="1">
        <v>993600</v>
      </c>
      <c r="Y1027" s="1">
        <v>2265411</v>
      </c>
      <c r="Z1027" s="1">
        <v>1134775</v>
      </c>
      <c r="AA1027" t="s">
        <v>365</v>
      </c>
      <c r="AB1027" t="s">
        <v>580</v>
      </c>
      <c r="AC1027">
        <v>15.05</v>
      </c>
      <c r="AD1027">
        <v>1.25</v>
      </c>
      <c r="AE1027">
        <v>3.52</v>
      </c>
      <c r="AF1027" t="s">
        <v>230</v>
      </c>
      <c r="AG1027" s="1">
        <v>75400</v>
      </c>
      <c r="AH1027" s="36">
        <v>2276</v>
      </c>
      <c r="AI1027">
        <v>600</v>
      </c>
      <c r="AJ1027" s="36">
        <v>2275.5</v>
      </c>
      <c r="AK1027">
        <v>500</v>
      </c>
      <c r="AL1027" s="2">
        <v>0.62430555555555556</v>
      </c>
      <c r="AN1027" t="s">
        <v>298</v>
      </c>
      <c r="AO1027" t="s">
        <v>364</v>
      </c>
      <c r="AQ1027" t="str">
        <f t="shared" ref="AQ1027:AQ1090" si="16">IF(AP1027="","",ROUND((L1027-AP1027)/AP1027,4))</f>
        <v/>
      </c>
    </row>
    <row r="1028" spans="1:43">
      <c r="A1028" s="8">
        <v>46188</v>
      </c>
      <c r="B1028">
        <v>4003.3</v>
      </c>
      <c r="C1028">
        <v>3.13</v>
      </c>
      <c r="D1028">
        <v>69450</v>
      </c>
      <c r="E1028">
        <v>5.0199999999999996</v>
      </c>
      <c r="F1028" s="7">
        <v>4661</v>
      </c>
      <c r="G1028" t="s">
        <v>50</v>
      </c>
      <c r="H1028">
        <v>0</v>
      </c>
      <c r="I1028" t="s">
        <v>288</v>
      </c>
      <c r="J1028" t="s">
        <v>289</v>
      </c>
      <c r="K1028" t="s">
        <v>290</v>
      </c>
      <c r="L1028" s="36">
        <v>2259.5</v>
      </c>
      <c r="M1028">
        <v>-5</v>
      </c>
      <c r="N1028" s="66">
        <v>-2.2000000000000001E-3</v>
      </c>
      <c r="O1028" s="36">
        <v>2264.5</v>
      </c>
      <c r="P1028" s="66">
        <v>-2.2000000000000001E-3</v>
      </c>
      <c r="Q1028" s="36">
        <v>2236.5</v>
      </c>
      <c r="R1028" s="36">
        <v>2263.5</v>
      </c>
      <c r="S1028" s="36">
        <v>2220</v>
      </c>
      <c r="T1028" s="66">
        <v>1.0200000000000001E-2</v>
      </c>
      <c r="U1028" s="66">
        <v>6.8999999999999999E-3</v>
      </c>
      <c r="V1028" s="66">
        <v>-1.6999999999999999E-3</v>
      </c>
      <c r="W1028" s="66">
        <v>1.77E-2</v>
      </c>
      <c r="X1028" s="1">
        <v>3424900</v>
      </c>
      <c r="Y1028" s="1">
        <v>7691796</v>
      </c>
      <c r="Z1028" s="1">
        <v>4068118</v>
      </c>
      <c r="AA1028" t="s">
        <v>367</v>
      </c>
      <c r="AB1028" t="s">
        <v>368</v>
      </c>
      <c r="AC1028">
        <v>31.64</v>
      </c>
      <c r="AD1028">
        <v>3.36</v>
      </c>
      <c r="AE1028">
        <v>0.71</v>
      </c>
      <c r="AF1028" t="s">
        <v>230</v>
      </c>
      <c r="AG1028" s="1">
        <v>434100</v>
      </c>
      <c r="AH1028" s="36">
        <v>2259.5</v>
      </c>
      <c r="AI1028" s="1">
        <v>1500</v>
      </c>
      <c r="AJ1028" s="36">
        <v>2259</v>
      </c>
      <c r="AK1028">
        <v>100</v>
      </c>
      <c r="AL1028" s="2">
        <v>0.625</v>
      </c>
      <c r="AN1028" t="s">
        <v>298</v>
      </c>
      <c r="AO1028" t="s">
        <v>313</v>
      </c>
      <c r="AQ1028" t="str">
        <f t="shared" si="16"/>
        <v/>
      </c>
    </row>
    <row r="1029" spans="1:43">
      <c r="A1029" s="8">
        <v>46188</v>
      </c>
      <c r="B1029">
        <v>4003.3</v>
      </c>
      <c r="C1029">
        <v>3.13</v>
      </c>
      <c r="D1029">
        <v>69450</v>
      </c>
      <c r="E1029">
        <v>5.0199999999999996</v>
      </c>
      <c r="F1029" s="7">
        <v>5020</v>
      </c>
      <c r="G1029" t="s">
        <v>51</v>
      </c>
      <c r="H1029">
        <v>0</v>
      </c>
      <c r="I1029" t="s">
        <v>288</v>
      </c>
      <c r="J1029" t="s">
        <v>289</v>
      </c>
      <c r="K1029" t="s">
        <v>290</v>
      </c>
      <c r="L1029" s="36">
        <v>1247.5</v>
      </c>
      <c r="M1029">
        <v>12</v>
      </c>
      <c r="N1029" s="66">
        <v>9.7000000000000003E-3</v>
      </c>
      <c r="O1029" s="36">
        <v>1235.5</v>
      </c>
      <c r="P1029" s="66">
        <v>9.7000000000000003E-3</v>
      </c>
      <c r="Q1029" s="36">
        <v>1244</v>
      </c>
      <c r="R1029" s="36">
        <v>1278</v>
      </c>
      <c r="S1029" s="36">
        <v>1228</v>
      </c>
      <c r="T1029" s="66">
        <v>2.8E-3</v>
      </c>
      <c r="U1029" s="66">
        <v>-3.0999999999999999E-3</v>
      </c>
      <c r="V1029" s="66">
        <v>-2.3800000000000002E-2</v>
      </c>
      <c r="W1029" s="66">
        <v>1.5800000000000002E-2</v>
      </c>
      <c r="X1029" s="1">
        <v>4997200</v>
      </c>
      <c r="Y1029" s="1">
        <v>6273912</v>
      </c>
      <c r="Z1029" s="1">
        <v>3376691</v>
      </c>
      <c r="AA1029" t="s">
        <v>369</v>
      </c>
      <c r="AB1029" t="s">
        <v>370</v>
      </c>
      <c r="AC1029">
        <v>8.06</v>
      </c>
      <c r="AD1029">
        <v>0.99</v>
      </c>
      <c r="AE1029">
        <v>2.73</v>
      </c>
      <c r="AF1029" t="s">
        <v>230</v>
      </c>
      <c r="AG1029" s="1">
        <v>360200</v>
      </c>
      <c r="AH1029" s="36">
        <v>1247</v>
      </c>
      <c r="AI1029" s="1">
        <v>3100</v>
      </c>
      <c r="AJ1029" s="36">
        <v>1246.5</v>
      </c>
      <c r="AK1029" s="1">
        <v>2700</v>
      </c>
      <c r="AL1029" s="2">
        <v>0.625</v>
      </c>
      <c r="AM1029" s="3">
        <v>46156</v>
      </c>
      <c r="AN1029" t="s">
        <v>298</v>
      </c>
      <c r="AO1029" t="s">
        <v>371</v>
      </c>
      <c r="AQ1029" t="str">
        <f t="shared" si="16"/>
        <v/>
      </c>
    </row>
    <row r="1030" spans="1:43">
      <c r="A1030" s="8">
        <v>46188</v>
      </c>
      <c r="B1030">
        <v>4003.3</v>
      </c>
      <c r="C1030">
        <v>3.13</v>
      </c>
      <c r="D1030">
        <v>69450</v>
      </c>
      <c r="E1030">
        <v>5.0199999999999996</v>
      </c>
      <c r="F1030" s="7">
        <v>5201</v>
      </c>
      <c r="G1030" t="s">
        <v>52</v>
      </c>
      <c r="H1030">
        <v>0</v>
      </c>
      <c r="I1030" t="s">
        <v>288</v>
      </c>
      <c r="J1030" t="s">
        <v>289</v>
      </c>
      <c r="K1030" t="s">
        <v>295</v>
      </c>
      <c r="L1030" s="36">
        <v>7372</v>
      </c>
      <c r="M1030">
        <v>349</v>
      </c>
      <c r="N1030" s="66">
        <v>4.9700000000000001E-2</v>
      </c>
      <c r="O1030" s="36">
        <v>7023</v>
      </c>
      <c r="P1030" s="66">
        <v>4.9599999999999998E-2</v>
      </c>
      <c r="Q1030" s="36">
        <v>7210</v>
      </c>
      <c r="R1030" s="36">
        <v>7407</v>
      </c>
      <c r="S1030" s="36">
        <v>7156</v>
      </c>
      <c r="T1030" s="66">
        <v>2.24E-2</v>
      </c>
      <c r="U1030" s="66">
        <v>6.4000000000000003E-3</v>
      </c>
      <c r="V1030" s="66">
        <v>-4.7000000000000002E-3</v>
      </c>
      <c r="W1030" s="66">
        <v>3.0099999999999998E-2</v>
      </c>
      <c r="X1030" s="1">
        <v>981000</v>
      </c>
      <c r="Y1030" s="1">
        <v>7177121</v>
      </c>
      <c r="Z1030" s="1">
        <v>1602928</v>
      </c>
      <c r="AA1030" t="s">
        <v>581</v>
      </c>
      <c r="AB1030" t="s">
        <v>373</v>
      </c>
      <c r="AC1030">
        <v>20.329999999999998</v>
      </c>
      <c r="AD1030">
        <v>1.05</v>
      </c>
      <c r="AE1030">
        <v>2.85</v>
      </c>
      <c r="AF1030" t="s">
        <v>230</v>
      </c>
      <c r="AG1030" s="1">
        <v>69800</v>
      </c>
      <c r="AH1030" s="36">
        <v>7373</v>
      </c>
      <c r="AI1030">
        <v>100</v>
      </c>
      <c r="AJ1030" s="36">
        <v>7371</v>
      </c>
      <c r="AK1030">
        <v>400</v>
      </c>
      <c r="AL1030" s="2">
        <v>0.625</v>
      </c>
      <c r="AN1030" t="s">
        <v>293</v>
      </c>
      <c r="AO1030" t="s">
        <v>341</v>
      </c>
      <c r="AQ1030" t="str">
        <f t="shared" si="16"/>
        <v/>
      </c>
    </row>
    <row r="1031" spans="1:43">
      <c r="A1031" s="8">
        <v>46188</v>
      </c>
      <c r="B1031">
        <v>4003.3</v>
      </c>
      <c r="C1031">
        <v>3.13</v>
      </c>
      <c r="D1031">
        <v>69450</v>
      </c>
      <c r="E1031">
        <v>5.0199999999999996</v>
      </c>
      <c r="F1031" s="7">
        <v>5302</v>
      </c>
      <c r="G1031" t="s">
        <v>53</v>
      </c>
      <c r="H1031">
        <v>0</v>
      </c>
      <c r="I1031" t="s">
        <v>288</v>
      </c>
      <c r="J1031" t="s">
        <v>289</v>
      </c>
      <c r="K1031" t="s">
        <v>290</v>
      </c>
      <c r="L1031" s="36">
        <v>4795</v>
      </c>
      <c r="M1031">
        <v>125</v>
      </c>
      <c r="N1031" s="66">
        <v>2.6800000000000001E-2</v>
      </c>
      <c r="O1031" s="36">
        <v>4670</v>
      </c>
      <c r="P1031" s="66">
        <v>2.6700000000000002E-2</v>
      </c>
      <c r="Q1031" s="36">
        <v>4740</v>
      </c>
      <c r="R1031" s="36">
        <v>4800</v>
      </c>
      <c r="S1031" s="36">
        <v>4725</v>
      </c>
      <c r="T1031" s="66">
        <v>1.1599999999999999E-2</v>
      </c>
      <c r="U1031" s="66">
        <v>5.1999999999999998E-3</v>
      </c>
      <c r="V1031" s="66">
        <v>-1E-3</v>
      </c>
      <c r="W1031" s="66">
        <v>1.4800000000000001E-2</v>
      </c>
      <c r="X1031" s="1">
        <v>63600</v>
      </c>
      <c r="Y1031" s="1">
        <v>303703</v>
      </c>
      <c r="Z1031" s="1">
        <v>56736</v>
      </c>
      <c r="AA1031" t="s">
        <v>374</v>
      </c>
      <c r="AB1031" t="s">
        <v>375</v>
      </c>
      <c r="AC1031">
        <v>19.45</v>
      </c>
      <c r="AD1031">
        <v>0.97</v>
      </c>
      <c r="AE1031">
        <v>4.17</v>
      </c>
      <c r="AF1031" t="s">
        <v>230</v>
      </c>
      <c r="AG1031" s="1">
        <v>13800</v>
      </c>
      <c r="AH1031" s="36">
        <v>4800</v>
      </c>
      <c r="AI1031" s="1">
        <v>2100</v>
      </c>
      <c r="AJ1031" s="36">
        <v>4790</v>
      </c>
      <c r="AK1031">
        <v>700</v>
      </c>
      <c r="AL1031" s="2">
        <v>0.625</v>
      </c>
      <c r="AN1031" t="s">
        <v>293</v>
      </c>
      <c r="AO1031" t="s">
        <v>341</v>
      </c>
      <c r="AQ1031" t="str">
        <f t="shared" si="16"/>
        <v/>
      </c>
    </row>
    <row r="1032" spans="1:43">
      <c r="A1032" s="8">
        <v>46188</v>
      </c>
      <c r="B1032">
        <v>4003.3</v>
      </c>
      <c r="C1032">
        <v>3.13</v>
      </c>
      <c r="D1032">
        <v>69450</v>
      </c>
      <c r="E1032">
        <v>5.0199999999999996</v>
      </c>
      <c r="F1032" s="7">
        <v>5310</v>
      </c>
      <c r="G1032" t="s">
        <v>54</v>
      </c>
      <c r="H1032">
        <v>0</v>
      </c>
      <c r="I1032" t="s">
        <v>288</v>
      </c>
      <c r="J1032" t="s">
        <v>289</v>
      </c>
      <c r="K1032" t="s">
        <v>295</v>
      </c>
      <c r="L1032" s="36">
        <v>8370</v>
      </c>
      <c r="M1032">
        <v>360</v>
      </c>
      <c r="N1032" s="66">
        <v>4.4900000000000002E-2</v>
      </c>
      <c r="O1032" s="36">
        <v>8010</v>
      </c>
      <c r="P1032" s="66">
        <v>4.4900000000000002E-2</v>
      </c>
      <c r="Q1032" s="36">
        <v>8410</v>
      </c>
      <c r="R1032" s="36">
        <v>8440</v>
      </c>
      <c r="S1032" s="36">
        <v>8240</v>
      </c>
      <c r="T1032" s="66">
        <v>-4.7000000000000002E-3</v>
      </c>
      <c r="U1032" s="66">
        <v>-2.3E-3</v>
      </c>
      <c r="V1032" s="66">
        <v>-8.2000000000000007E-3</v>
      </c>
      <c r="W1032" s="66">
        <v>1.5699999999999999E-2</v>
      </c>
      <c r="X1032" s="1">
        <v>109200</v>
      </c>
      <c r="Y1032" s="1">
        <v>913365</v>
      </c>
      <c r="Z1032" s="1">
        <v>175707</v>
      </c>
      <c r="AA1032" t="s">
        <v>612</v>
      </c>
      <c r="AB1032" t="s">
        <v>377</v>
      </c>
      <c r="AC1032">
        <v>35.83</v>
      </c>
      <c r="AD1032">
        <v>1.8</v>
      </c>
      <c r="AE1032">
        <v>1.73</v>
      </c>
      <c r="AF1032" t="s">
        <v>230</v>
      </c>
      <c r="AG1032" s="1">
        <v>1700</v>
      </c>
      <c r="AH1032" s="36">
        <v>8380</v>
      </c>
      <c r="AI1032">
        <v>400</v>
      </c>
      <c r="AJ1032" s="36">
        <v>8370</v>
      </c>
      <c r="AK1032" s="1">
        <v>1400</v>
      </c>
      <c r="AL1032" s="2">
        <v>0.625</v>
      </c>
      <c r="AN1032" t="s">
        <v>293</v>
      </c>
      <c r="AO1032" t="s">
        <v>341</v>
      </c>
      <c r="AQ1032" t="str">
        <f t="shared" si="16"/>
        <v/>
      </c>
    </row>
    <row r="1033" spans="1:43">
      <c r="A1033" s="8">
        <v>46188</v>
      </c>
      <c r="B1033">
        <v>4003.3</v>
      </c>
      <c r="C1033">
        <v>3.13</v>
      </c>
      <c r="D1033">
        <v>69450</v>
      </c>
      <c r="E1033">
        <v>5.0199999999999996</v>
      </c>
      <c r="F1033" s="7">
        <v>5334</v>
      </c>
      <c r="G1033" t="s">
        <v>55</v>
      </c>
      <c r="H1033">
        <v>0</v>
      </c>
      <c r="I1033" t="s">
        <v>288</v>
      </c>
      <c r="J1033" t="s">
        <v>289</v>
      </c>
      <c r="K1033" t="s">
        <v>290</v>
      </c>
      <c r="L1033" s="36">
        <v>10220</v>
      </c>
      <c r="M1033">
        <v>253</v>
      </c>
      <c r="N1033" s="66">
        <v>2.5399999999999999E-2</v>
      </c>
      <c r="O1033" s="36">
        <v>9967</v>
      </c>
      <c r="P1033" s="66">
        <v>2.53E-2</v>
      </c>
      <c r="Q1033" s="36">
        <v>10120</v>
      </c>
      <c r="R1033" s="36">
        <v>10255</v>
      </c>
      <c r="S1033" s="36">
        <v>10035</v>
      </c>
      <c r="T1033" s="66">
        <v>9.7999999999999997E-3</v>
      </c>
      <c r="U1033" s="66">
        <v>1.18E-2</v>
      </c>
      <c r="V1033" s="66">
        <v>-3.3999999999999998E-3</v>
      </c>
      <c r="W1033" s="66">
        <v>1.84E-2</v>
      </c>
      <c r="X1033" s="1">
        <v>587700</v>
      </c>
      <c r="Y1033" s="1">
        <v>5952072</v>
      </c>
      <c r="Z1033" s="1">
        <v>2036311</v>
      </c>
      <c r="AA1033" t="s">
        <v>558</v>
      </c>
      <c r="AB1033" t="s">
        <v>379</v>
      </c>
      <c r="AC1033">
        <v>19.010000000000002</v>
      </c>
      <c r="AD1033">
        <v>2.61</v>
      </c>
      <c r="AE1033">
        <v>2.0499999999999998</v>
      </c>
      <c r="AF1033" t="s">
        <v>230</v>
      </c>
      <c r="AG1033" s="1">
        <v>26800</v>
      </c>
      <c r="AH1033" s="36">
        <v>10225</v>
      </c>
      <c r="AI1033" s="1">
        <v>1000</v>
      </c>
      <c r="AJ1033" s="36">
        <v>10220</v>
      </c>
      <c r="AK1033">
        <v>900</v>
      </c>
      <c r="AL1033" s="2">
        <v>0.62430555555555556</v>
      </c>
      <c r="AN1033" t="s">
        <v>298</v>
      </c>
      <c r="AO1033" t="s">
        <v>341</v>
      </c>
      <c r="AQ1033" t="str">
        <f t="shared" si="16"/>
        <v/>
      </c>
    </row>
    <row r="1034" spans="1:43">
      <c r="A1034" s="8">
        <v>46188</v>
      </c>
      <c r="B1034">
        <v>4003.3</v>
      </c>
      <c r="C1034">
        <v>3.13</v>
      </c>
      <c r="D1034">
        <v>69450</v>
      </c>
      <c r="E1034">
        <v>5.0199999999999996</v>
      </c>
      <c r="F1034" s="7">
        <v>5706</v>
      </c>
      <c r="G1034" t="s">
        <v>56</v>
      </c>
      <c r="H1034">
        <v>0</v>
      </c>
      <c r="I1034" t="s">
        <v>288</v>
      </c>
      <c r="J1034" t="s">
        <v>289</v>
      </c>
      <c r="K1034" t="s">
        <v>290</v>
      </c>
      <c r="L1034" s="36">
        <v>45110</v>
      </c>
      <c r="M1034" s="36">
        <v>1210</v>
      </c>
      <c r="N1034" s="66">
        <v>2.76E-2</v>
      </c>
      <c r="O1034" s="36">
        <v>43900</v>
      </c>
      <c r="P1034" s="66">
        <v>2.75E-2</v>
      </c>
      <c r="Q1034" s="36">
        <v>45590</v>
      </c>
      <c r="R1034" s="36">
        <v>46950</v>
      </c>
      <c r="S1034" s="36">
        <v>44610</v>
      </c>
      <c r="T1034" s="66">
        <v>-1.0500000000000001E-2</v>
      </c>
      <c r="U1034" s="66">
        <v>-3.5000000000000001E-3</v>
      </c>
      <c r="V1034" s="66">
        <v>-3.9100000000000003E-2</v>
      </c>
      <c r="W1034" s="66">
        <v>1.12E-2</v>
      </c>
      <c r="X1034" s="1">
        <v>2087800</v>
      </c>
      <c r="Y1034" s="1">
        <v>95387884</v>
      </c>
      <c r="Z1034" s="1">
        <v>2590010</v>
      </c>
      <c r="AA1034" t="s">
        <v>521</v>
      </c>
      <c r="AB1034" t="s">
        <v>381</v>
      </c>
      <c r="AC1034">
        <v>34.409999999999997</v>
      </c>
      <c r="AD1034">
        <v>6.26</v>
      </c>
      <c r="AE1034">
        <v>0.62</v>
      </c>
      <c r="AF1034" t="s">
        <v>230</v>
      </c>
      <c r="AG1034" s="1">
        <v>7600</v>
      </c>
      <c r="AH1034" s="36">
        <v>45120</v>
      </c>
      <c r="AI1034">
        <v>700</v>
      </c>
      <c r="AJ1034" s="36">
        <v>45080</v>
      </c>
      <c r="AK1034">
        <v>300</v>
      </c>
      <c r="AL1034" s="2">
        <v>0.625</v>
      </c>
      <c r="AM1034" s="3">
        <v>46155</v>
      </c>
      <c r="AN1034" t="s">
        <v>298</v>
      </c>
      <c r="AO1034" t="s">
        <v>382</v>
      </c>
      <c r="AQ1034" t="str">
        <f t="shared" si="16"/>
        <v/>
      </c>
    </row>
    <row r="1035" spans="1:43">
      <c r="A1035" s="8">
        <v>46188</v>
      </c>
      <c r="B1035">
        <v>4003.3</v>
      </c>
      <c r="C1035">
        <v>3.13</v>
      </c>
      <c r="D1035">
        <v>69450</v>
      </c>
      <c r="E1035">
        <v>5.0199999999999996</v>
      </c>
      <c r="F1035" s="7">
        <v>5711</v>
      </c>
      <c r="G1035" t="s">
        <v>57</v>
      </c>
      <c r="H1035">
        <v>0</v>
      </c>
      <c r="I1035" t="s">
        <v>288</v>
      </c>
      <c r="J1035" t="s">
        <v>289</v>
      </c>
      <c r="K1035" t="s">
        <v>290</v>
      </c>
      <c r="L1035" s="36">
        <v>5000</v>
      </c>
      <c r="M1035">
        <v>360</v>
      </c>
      <c r="N1035" s="66">
        <v>7.7600000000000002E-2</v>
      </c>
      <c r="O1035" s="36">
        <v>4640</v>
      </c>
      <c r="P1035" s="66">
        <v>7.7499999999999999E-2</v>
      </c>
      <c r="Q1035" s="36">
        <v>4902</v>
      </c>
      <c r="R1035" s="36">
        <v>5007</v>
      </c>
      <c r="S1035" s="36">
        <v>4883</v>
      </c>
      <c r="T1035" s="66">
        <v>1.9900000000000001E-2</v>
      </c>
      <c r="U1035" s="66">
        <v>4.1999999999999997E-3</v>
      </c>
      <c r="V1035" s="66">
        <v>-1.2999999999999999E-3</v>
      </c>
      <c r="W1035" s="66">
        <v>2.3900000000000001E-2</v>
      </c>
      <c r="X1035" s="1">
        <v>726300</v>
      </c>
      <c r="Y1035" s="1">
        <v>3604287</v>
      </c>
      <c r="Z1035" s="1">
        <v>657447</v>
      </c>
      <c r="AA1035" t="s">
        <v>383</v>
      </c>
      <c r="AB1035" t="s">
        <v>384</v>
      </c>
      <c r="AC1035">
        <v>13.33</v>
      </c>
      <c r="AD1035">
        <v>0.88</v>
      </c>
      <c r="AE1035">
        <v>2.3199999999999998</v>
      </c>
      <c r="AF1035" t="s">
        <v>230</v>
      </c>
      <c r="AG1035" s="1">
        <v>16500</v>
      </c>
      <c r="AH1035" s="36">
        <v>5002</v>
      </c>
      <c r="AI1035" s="1">
        <v>1000</v>
      </c>
      <c r="AJ1035" s="36">
        <v>4999</v>
      </c>
      <c r="AK1035">
        <v>300</v>
      </c>
      <c r="AL1035" s="2">
        <v>0.625</v>
      </c>
      <c r="AM1035" s="3">
        <v>46155</v>
      </c>
      <c r="AN1035" t="s">
        <v>298</v>
      </c>
      <c r="AO1035" t="s">
        <v>382</v>
      </c>
      <c r="AQ1035" t="str">
        <f t="shared" si="16"/>
        <v/>
      </c>
    </row>
    <row r="1036" spans="1:43">
      <c r="A1036" s="8">
        <v>46188</v>
      </c>
      <c r="B1036">
        <v>4003.3</v>
      </c>
      <c r="C1036">
        <v>3.13</v>
      </c>
      <c r="D1036">
        <v>69450</v>
      </c>
      <c r="E1036">
        <v>5.0199999999999996</v>
      </c>
      <c r="F1036" s="7">
        <v>5713</v>
      </c>
      <c r="G1036" t="s">
        <v>58</v>
      </c>
      <c r="H1036">
        <v>0</v>
      </c>
      <c r="I1036" t="s">
        <v>288</v>
      </c>
      <c r="J1036" t="s">
        <v>289</v>
      </c>
      <c r="K1036" t="s">
        <v>295</v>
      </c>
      <c r="L1036" s="36">
        <v>9226</v>
      </c>
      <c r="M1036">
        <v>588</v>
      </c>
      <c r="N1036" s="66">
        <v>6.8099999999999994E-2</v>
      </c>
      <c r="O1036" s="36">
        <v>8638</v>
      </c>
      <c r="P1036" s="66">
        <v>6.8000000000000005E-2</v>
      </c>
      <c r="Q1036" s="36">
        <v>8938</v>
      </c>
      <c r="R1036" s="36">
        <v>9244</v>
      </c>
      <c r="S1036" s="36">
        <v>8851</v>
      </c>
      <c r="T1036" s="66">
        <v>3.2199999999999999E-2</v>
      </c>
      <c r="U1036" s="66">
        <v>2.8E-3</v>
      </c>
      <c r="V1036" s="66">
        <v>-1.9E-3</v>
      </c>
      <c r="W1036" s="66">
        <v>4.2299999999999997E-2</v>
      </c>
      <c r="X1036" s="1">
        <v>2538300</v>
      </c>
      <c r="Y1036" s="1">
        <v>23158633</v>
      </c>
      <c r="Z1036" s="1">
        <v>2683050</v>
      </c>
      <c r="AA1036" t="s">
        <v>385</v>
      </c>
      <c r="AB1036" t="s">
        <v>386</v>
      </c>
      <c r="AC1036">
        <v>16.510000000000002</v>
      </c>
      <c r="AD1036">
        <v>1.2</v>
      </c>
      <c r="AE1036">
        <v>2.2400000000000002</v>
      </c>
      <c r="AF1036" t="s">
        <v>230</v>
      </c>
      <c r="AG1036" s="1">
        <v>40400</v>
      </c>
      <c r="AH1036" s="36">
        <v>9228</v>
      </c>
      <c r="AI1036">
        <v>100</v>
      </c>
      <c r="AJ1036" s="36">
        <v>9226</v>
      </c>
      <c r="AK1036">
        <v>100</v>
      </c>
      <c r="AL1036" s="2">
        <v>0.625</v>
      </c>
      <c r="AN1036" t="s">
        <v>298</v>
      </c>
      <c r="AO1036" t="s">
        <v>382</v>
      </c>
      <c r="AQ1036" t="str">
        <f t="shared" si="16"/>
        <v/>
      </c>
    </row>
    <row r="1037" spans="1:43">
      <c r="A1037" s="8">
        <v>46188</v>
      </c>
      <c r="B1037">
        <v>4003.3</v>
      </c>
      <c r="C1037">
        <v>3.13</v>
      </c>
      <c r="D1037">
        <v>69450</v>
      </c>
      <c r="E1037">
        <v>5.0199999999999996</v>
      </c>
      <c r="F1037" s="7">
        <v>5802</v>
      </c>
      <c r="G1037" t="s">
        <v>59</v>
      </c>
      <c r="H1037">
        <v>0</v>
      </c>
      <c r="I1037" t="s">
        <v>288</v>
      </c>
      <c r="J1037" t="s">
        <v>289</v>
      </c>
      <c r="K1037" t="s">
        <v>290</v>
      </c>
      <c r="L1037" s="36">
        <v>11450</v>
      </c>
      <c r="M1037">
        <v>480</v>
      </c>
      <c r="N1037" s="66">
        <v>4.3799999999999999E-2</v>
      </c>
      <c r="O1037" s="36">
        <v>10970</v>
      </c>
      <c r="P1037" s="66">
        <v>4.3700000000000003E-2</v>
      </c>
      <c r="Q1037" s="36">
        <v>11325</v>
      </c>
      <c r="R1037" s="36">
        <v>11640</v>
      </c>
      <c r="S1037" s="36">
        <v>11240</v>
      </c>
      <c r="T1037" s="66">
        <v>1.0999999999999999E-2</v>
      </c>
      <c r="U1037" s="66">
        <v>-1.12E-2</v>
      </c>
      <c r="V1037" s="66">
        <v>-1.6299999999999999E-2</v>
      </c>
      <c r="W1037" s="66">
        <v>1.8599999999999998E-2</v>
      </c>
      <c r="X1037" s="1">
        <v>4782700</v>
      </c>
      <c r="Y1037" s="1">
        <v>54849480</v>
      </c>
      <c r="Z1037" s="1">
        <v>9090619</v>
      </c>
      <c r="AA1037" t="s">
        <v>582</v>
      </c>
      <c r="AB1037" t="s">
        <v>388</v>
      </c>
      <c r="AC1037">
        <v>27.47</v>
      </c>
      <c r="AD1037">
        <v>3.25</v>
      </c>
      <c r="AE1037">
        <v>1.36</v>
      </c>
      <c r="AF1037" t="s">
        <v>230</v>
      </c>
      <c r="AG1037" s="1">
        <v>90000</v>
      </c>
      <c r="AH1037" s="36">
        <v>11450</v>
      </c>
      <c r="AI1037" s="1">
        <v>1300</v>
      </c>
      <c r="AJ1037" s="36">
        <v>11445</v>
      </c>
      <c r="AK1037" s="1">
        <v>1400</v>
      </c>
      <c r="AL1037" s="2">
        <v>0.625</v>
      </c>
      <c r="AN1037" t="s">
        <v>298</v>
      </c>
      <c r="AO1037" t="s">
        <v>382</v>
      </c>
      <c r="AQ1037" t="str">
        <f t="shared" si="16"/>
        <v/>
      </c>
    </row>
    <row r="1038" spans="1:43">
      <c r="A1038" s="8">
        <v>46188</v>
      </c>
      <c r="B1038">
        <v>4003.3</v>
      </c>
      <c r="C1038">
        <v>3.13</v>
      </c>
      <c r="D1038">
        <v>69450</v>
      </c>
      <c r="E1038">
        <v>5.0199999999999996</v>
      </c>
      <c r="F1038" s="7">
        <v>5803</v>
      </c>
      <c r="G1038" t="s">
        <v>60</v>
      </c>
      <c r="H1038">
        <v>0</v>
      </c>
      <c r="I1038" t="s">
        <v>288</v>
      </c>
      <c r="J1038" t="s">
        <v>289</v>
      </c>
      <c r="K1038" t="s">
        <v>290</v>
      </c>
      <c r="L1038" s="36">
        <v>4346</v>
      </c>
      <c r="M1038">
        <v>90</v>
      </c>
      <c r="N1038" s="66">
        <v>2.1100000000000001E-2</v>
      </c>
      <c r="O1038" s="36">
        <v>4256</v>
      </c>
      <c r="P1038" s="66">
        <v>2.1100000000000001E-2</v>
      </c>
      <c r="Q1038" s="36">
        <v>4450</v>
      </c>
      <c r="R1038" s="36">
        <v>4492</v>
      </c>
      <c r="S1038" s="36">
        <v>4301</v>
      </c>
      <c r="T1038" s="66">
        <v>-2.3300000000000001E-2</v>
      </c>
      <c r="U1038" s="66">
        <v>8.9999999999999998E-4</v>
      </c>
      <c r="V1038" s="66">
        <v>-3.2500000000000001E-2</v>
      </c>
      <c r="W1038" s="66">
        <v>1.04E-2</v>
      </c>
      <c r="X1038" s="1">
        <v>34378600</v>
      </c>
      <c r="Y1038" s="1">
        <v>150107675</v>
      </c>
      <c r="Z1038" s="1">
        <v>7714934</v>
      </c>
      <c r="AA1038" t="s">
        <v>389</v>
      </c>
      <c r="AB1038" t="s">
        <v>632</v>
      </c>
      <c r="AC1038">
        <v>43.11</v>
      </c>
      <c r="AD1038">
        <v>12.84</v>
      </c>
      <c r="AE1038">
        <v>0.87</v>
      </c>
      <c r="AF1038" t="s">
        <v>230</v>
      </c>
      <c r="AG1038" s="1">
        <v>550900</v>
      </c>
      <c r="AH1038" s="36">
        <v>4346</v>
      </c>
      <c r="AI1038" s="1">
        <v>2700</v>
      </c>
      <c r="AJ1038" s="36">
        <v>4345</v>
      </c>
      <c r="AK1038" s="1">
        <v>3000</v>
      </c>
      <c r="AL1038" s="2">
        <v>0.625</v>
      </c>
      <c r="AM1038" s="3">
        <v>46156</v>
      </c>
      <c r="AN1038" t="s">
        <v>298</v>
      </c>
      <c r="AO1038" t="s">
        <v>382</v>
      </c>
      <c r="AQ1038" t="str">
        <f t="shared" si="16"/>
        <v/>
      </c>
    </row>
    <row r="1039" spans="1:43">
      <c r="A1039" s="8">
        <v>46188</v>
      </c>
      <c r="B1039">
        <v>4003.3</v>
      </c>
      <c r="C1039">
        <v>3.13</v>
      </c>
      <c r="D1039">
        <v>69450</v>
      </c>
      <c r="E1039">
        <v>5.0199999999999996</v>
      </c>
      <c r="F1039" s="7">
        <v>6038</v>
      </c>
      <c r="G1039" t="s">
        <v>61</v>
      </c>
      <c r="H1039">
        <v>0</v>
      </c>
      <c r="I1039" t="s">
        <v>347</v>
      </c>
      <c r="J1039" t="s">
        <v>289</v>
      </c>
      <c r="K1039" t="s">
        <v>290</v>
      </c>
      <c r="L1039">
        <v>908</v>
      </c>
      <c r="M1039">
        <v>8</v>
      </c>
      <c r="N1039" s="66">
        <v>8.8999999999999999E-3</v>
      </c>
      <c r="O1039">
        <v>900</v>
      </c>
      <c r="P1039" s="66">
        <v>8.8000000000000005E-3</v>
      </c>
      <c r="Q1039">
        <v>900</v>
      </c>
      <c r="R1039">
        <v>910</v>
      </c>
      <c r="S1039">
        <v>900</v>
      </c>
      <c r="T1039" s="66">
        <v>8.8000000000000005E-3</v>
      </c>
      <c r="U1039" s="66">
        <v>-2.0999999999999999E-3</v>
      </c>
      <c r="V1039" s="66">
        <v>-2.0999999999999999E-3</v>
      </c>
      <c r="W1039" s="66">
        <v>8.8000000000000005E-3</v>
      </c>
      <c r="X1039" s="1">
        <v>8500</v>
      </c>
      <c r="Y1039" s="1">
        <v>7701</v>
      </c>
      <c r="Z1039" s="1">
        <v>4596</v>
      </c>
      <c r="AA1039" t="s">
        <v>391</v>
      </c>
      <c r="AB1039" t="s">
        <v>392</v>
      </c>
      <c r="AC1039">
        <v>13.1</v>
      </c>
      <c r="AD1039">
        <v>0.91</v>
      </c>
      <c r="AE1039">
        <v>2.5299999999999998</v>
      </c>
      <c r="AF1039" t="s">
        <v>230</v>
      </c>
      <c r="AG1039">
        <v>0</v>
      </c>
      <c r="AH1039">
        <v>909</v>
      </c>
      <c r="AI1039">
        <v>600</v>
      </c>
      <c r="AJ1039">
        <v>906</v>
      </c>
      <c r="AK1039">
        <v>100</v>
      </c>
      <c r="AL1039" s="2">
        <v>0.56111111111111112</v>
      </c>
      <c r="AM1039" s="3">
        <v>46157</v>
      </c>
      <c r="AN1039" t="s">
        <v>350</v>
      </c>
      <c r="AO1039" t="s">
        <v>313</v>
      </c>
      <c r="AQ1039" t="str">
        <f t="shared" si="16"/>
        <v/>
      </c>
    </row>
    <row r="1040" spans="1:43">
      <c r="A1040" s="8">
        <v>46188</v>
      </c>
      <c r="B1040">
        <v>4003.3</v>
      </c>
      <c r="C1040">
        <v>3.13</v>
      </c>
      <c r="D1040">
        <v>69450</v>
      </c>
      <c r="E1040">
        <v>5.0199999999999996</v>
      </c>
      <c r="F1040" s="7">
        <v>6156</v>
      </c>
      <c r="G1040" t="s">
        <v>62</v>
      </c>
      <c r="H1040">
        <v>0</v>
      </c>
      <c r="I1040" t="s">
        <v>314</v>
      </c>
      <c r="J1040" t="s">
        <v>323</v>
      </c>
      <c r="K1040" t="s">
        <v>290</v>
      </c>
      <c r="L1040" s="36">
        <v>1997</v>
      </c>
      <c r="M1040">
        <v>-3</v>
      </c>
      <c r="N1040" s="66">
        <v>-1.5E-3</v>
      </c>
      <c r="O1040" s="36">
        <v>2000</v>
      </c>
      <c r="P1040" s="66">
        <v>-1.5E-3</v>
      </c>
      <c r="Q1040" s="36">
        <v>2028</v>
      </c>
      <c r="R1040" s="36">
        <v>2028</v>
      </c>
      <c r="S1040" s="36">
        <v>1995</v>
      </c>
      <c r="T1040" s="66">
        <v>-1.52E-2</v>
      </c>
      <c r="U1040" s="66">
        <v>-1.5E-3</v>
      </c>
      <c r="V1040" s="66">
        <v>-1.52E-2</v>
      </c>
      <c r="W1040" s="66">
        <v>1E-3</v>
      </c>
      <c r="X1040" s="1">
        <v>15000</v>
      </c>
      <c r="Y1040" s="1">
        <v>30068</v>
      </c>
      <c r="Z1040" s="1">
        <v>10584</v>
      </c>
      <c r="AA1040" t="s">
        <v>393</v>
      </c>
      <c r="AB1040" t="s">
        <v>394</v>
      </c>
      <c r="AC1040">
        <v>59.25</v>
      </c>
      <c r="AD1040">
        <v>1.4</v>
      </c>
      <c r="AE1040">
        <v>5.01</v>
      </c>
      <c r="AF1040">
        <v>1.3</v>
      </c>
      <c r="AG1040">
        <v>0</v>
      </c>
      <c r="AH1040" s="36">
        <v>1999</v>
      </c>
      <c r="AI1040">
        <v>100</v>
      </c>
      <c r="AJ1040" s="36">
        <v>1998</v>
      </c>
      <c r="AK1040">
        <v>100</v>
      </c>
      <c r="AL1040" s="2">
        <v>0.6118055555555556</v>
      </c>
      <c r="AN1040" t="s">
        <v>350</v>
      </c>
      <c r="AO1040" t="s">
        <v>395</v>
      </c>
      <c r="AQ1040" t="str">
        <f t="shared" si="16"/>
        <v/>
      </c>
    </row>
    <row r="1041" spans="1:43">
      <c r="A1041" s="8">
        <v>46188</v>
      </c>
      <c r="B1041">
        <v>4003.3</v>
      </c>
      <c r="C1041">
        <v>3.13</v>
      </c>
      <c r="D1041">
        <v>69450</v>
      </c>
      <c r="E1041">
        <v>5.0199999999999996</v>
      </c>
      <c r="F1041" s="7">
        <v>6178</v>
      </c>
      <c r="G1041" t="s">
        <v>63</v>
      </c>
      <c r="H1041">
        <v>0</v>
      </c>
      <c r="I1041" t="s">
        <v>288</v>
      </c>
      <c r="J1041" t="s">
        <v>289</v>
      </c>
      <c r="K1041" t="s">
        <v>290</v>
      </c>
      <c r="L1041" s="36">
        <v>2296</v>
      </c>
      <c r="M1041">
        <v>-22</v>
      </c>
      <c r="N1041" s="66">
        <v>-9.4999999999999998E-3</v>
      </c>
      <c r="O1041" s="36">
        <v>2318</v>
      </c>
      <c r="P1041" s="66">
        <v>-9.4000000000000004E-3</v>
      </c>
      <c r="Q1041" s="36">
        <v>2325</v>
      </c>
      <c r="R1041" s="36">
        <v>2344.5</v>
      </c>
      <c r="S1041" s="36">
        <v>2293</v>
      </c>
      <c r="T1041" s="66">
        <v>-1.24E-2</v>
      </c>
      <c r="U1041" s="66">
        <v>-8.6E-3</v>
      </c>
      <c r="V1041" s="66">
        <v>-2.06E-2</v>
      </c>
      <c r="W1041" s="66">
        <v>1.2999999999999999E-3</v>
      </c>
      <c r="X1041" s="1">
        <v>3349600</v>
      </c>
      <c r="Y1041" s="1">
        <v>7772176</v>
      </c>
      <c r="Z1041" s="1">
        <v>6447614</v>
      </c>
      <c r="AA1041" t="s">
        <v>641</v>
      </c>
      <c r="AB1041" t="s">
        <v>397</v>
      </c>
      <c r="AC1041">
        <v>16.510000000000002</v>
      </c>
      <c r="AD1041">
        <v>0.66</v>
      </c>
      <c r="AE1041">
        <v>2.61</v>
      </c>
      <c r="AF1041" t="s">
        <v>230</v>
      </c>
      <c r="AG1041" s="1">
        <v>63800</v>
      </c>
      <c r="AH1041" s="36">
        <v>2296.5</v>
      </c>
      <c r="AI1041" s="1">
        <v>1300</v>
      </c>
      <c r="AJ1041" s="36">
        <v>2296</v>
      </c>
      <c r="AK1041">
        <v>500</v>
      </c>
      <c r="AL1041" s="2">
        <v>0.625</v>
      </c>
      <c r="AM1041" s="3">
        <v>46157</v>
      </c>
      <c r="AN1041" t="s">
        <v>298</v>
      </c>
      <c r="AO1041" t="s">
        <v>313</v>
      </c>
      <c r="AQ1041" t="str">
        <f t="shared" si="16"/>
        <v/>
      </c>
    </row>
    <row r="1042" spans="1:43">
      <c r="A1042" s="8">
        <v>46188</v>
      </c>
      <c r="B1042">
        <v>4003.3</v>
      </c>
      <c r="C1042">
        <v>3.13</v>
      </c>
      <c r="D1042">
        <v>69450</v>
      </c>
      <c r="E1042">
        <v>5.0199999999999996</v>
      </c>
      <c r="F1042" s="7">
        <v>6208</v>
      </c>
      <c r="G1042" t="s">
        <v>64</v>
      </c>
      <c r="H1042">
        <v>0</v>
      </c>
      <c r="I1042" t="s">
        <v>314</v>
      </c>
      <c r="J1042" t="s">
        <v>289</v>
      </c>
      <c r="K1042" t="s">
        <v>290</v>
      </c>
      <c r="L1042" s="36">
        <v>1744</v>
      </c>
      <c r="M1042">
        <v>34</v>
      </c>
      <c r="N1042" s="66">
        <v>1.9900000000000001E-2</v>
      </c>
      <c r="O1042" s="36">
        <v>1710</v>
      </c>
      <c r="P1042" s="66">
        <v>1.9800000000000002E-2</v>
      </c>
      <c r="Q1042" s="36">
        <v>1735</v>
      </c>
      <c r="R1042" s="36">
        <v>1765</v>
      </c>
      <c r="S1042" s="36">
        <v>1731</v>
      </c>
      <c r="T1042" s="66">
        <v>5.1000000000000004E-3</v>
      </c>
      <c r="U1042" s="66">
        <v>-5.0000000000000001E-4</v>
      </c>
      <c r="V1042" s="66">
        <v>-1.18E-2</v>
      </c>
      <c r="W1042" s="66">
        <v>7.4999999999999997E-3</v>
      </c>
      <c r="X1042" s="1">
        <v>41800</v>
      </c>
      <c r="Y1042" s="1">
        <v>72886</v>
      </c>
      <c r="Z1042" s="1">
        <v>11137</v>
      </c>
      <c r="AA1042" t="s">
        <v>398</v>
      </c>
      <c r="AB1042" t="s">
        <v>399</v>
      </c>
      <c r="AC1042">
        <v>16.989999999999998</v>
      </c>
      <c r="AD1042">
        <v>1.77</v>
      </c>
      <c r="AE1042">
        <v>1.1499999999999999</v>
      </c>
      <c r="AF1042">
        <v>2</v>
      </c>
      <c r="AG1042">
        <v>200</v>
      </c>
      <c r="AH1042" s="36">
        <v>1746</v>
      </c>
      <c r="AI1042">
        <v>200</v>
      </c>
      <c r="AJ1042" s="36">
        <v>1741</v>
      </c>
      <c r="AK1042">
        <v>100</v>
      </c>
      <c r="AL1042" s="2">
        <v>0.62430555555555556</v>
      </c>
      <c r="AN1042" t="s">
        <v>298</v>
      </c>
      <c r="AO1042" t="s">
        <v>395</v>
      </c>
      <c r="AQ1042" t="str">
        <f t="shared" si="16"/>
        <v/>
      </c>
    </row>
    <row r="1043" spans="1:43">
      <c r="A1043" s="8">
        <v>46188</v>
      </c>
      <c r="B1043">
        <v>4003.3</v>
      </c>
      <c r="C1043">
        <v>3.13</v>
      </c>
      <c r="D1043">
        <v>69450</v>
      </c>
      <c r="E1043">
        <v>5.0199999999999996</v>
      </c>
      <c r="F1043" s="7">
        <v>6356</v>
      </c>
      <c r="G1043" t="s">
        <v>65</v>
      </c>
      <c r="H1043">
        <v>0</v>
      </c>
      <c r="I1043" t="s">
        <v>314</v>
      </c>
      <c r="J1043" t="s">
        <v>289</v>
      </c>
      <c r="K1043" t="s">
        <v>290</v>
      </c>
      <c r="L1043" s="36">
        <v>1446</v>
      </c>
      <c r="M1043">
        <v>30</v>
      </c>
      <c r="N1043" s="66">
        <v>2.12E-2</v>
      </c>
      <c r="O1043" s="36">
        <v>1416</v>
      </c>
      <c r="P1043" s="66">
        <v>2.1100000000000001E-2</v>
      </c>
      <c r="Q1043" s="36">
        <v>1437</v>
      </c>
      <c r="R1043" s="36">
        <v>1460</v>
      </c>
      <c r="S1043" s="36">
        <v>1402</v>
      </c>
      <c r="T1043" s="66">
        <v>6.1999999999999998E-3</v>
      </c>
      <c r="U1043" s="66">
        <v>1.47E-2</v>
      </c>
      <c r="V1043" s="66">
        <v>-9.4999999999999998E-3</v>
      </c>
      <c r="W1043" s="66">
        <v>3.1300000000000001E-2</v>
      </c>
      <c r="X1043" s="1">
        <v>154500</v>
      </c>
      <c r="Y1043" s="1">
        <v>221167</v>
      </c>
      <c r="Z1043" s="1">
        <v>20648</v>
      </c>
      <c r="AA1043" t="s">
        <v>400</v>
      </c>
      <c r="AB1043" t="s">
        <v>401</v>
      </c>
      <c r="AC1043">
        <v>11.69</v>
      </c>
      <c r="AD1043">
        <v>1.42</v>
      </c>
      <c r="AE1043">
        <v>0.69</v>
      </c>
      <c r="AF1043" t="s">
        <v>230</v>
      </c>
      <c r="AG1043">
        <v>0</v>
      </c>
      <c r="AH1043" s="36">
        <v>1447</v>
      </c>
      <c r="AI1043">
        <v>100</v>
      </c>
      <c r="AJ1043" s="36">
        <v>1444</v>
      </c>
      <c r="AK1043">
        <v>400</v>
      </c>
      <c r="AL1043" s="2">
        <v>0.625</v>
      </c>
      <c r="AM1043" s="3">
        <v>46155</v>
      </c>
      <c r="AN1043" t="s">
        <v>298</v>
      </c>
      <c r="AO1043" t="s">
        <v>395</v>
      </c>
      <c r="AQ1043" t="str">
        <f t="shared" si="16"/>
        <v/>
      </c>
    </row>
    <row r="1044" spans="1:43">
      <c r="A1044" s="8">
        <v>46188</v>
      </c>
      <c r="B1044">
        <v>4003.3</v>
      </c>
      <c r="C1044">
        <v>3.13</v>
      </c>
      <c r="D1044">
        <v>69450</v>
      </c>
      <c r="E1044">
        <v>5.0199999999999996</v>
      </c>
      <c r="F1044" s="7">
        <v>6378</v>
      </c>
      <c r="G1044" t="s">
        <v>66</v>
      </c>
      <c r="H1044">
        <v>0</v>
      </c>
      <c r="I1044" t="s">
        <v>314</v>
      </c>
      <c r="J1044" t="s">
        <v>289</v>
      </c>
      <c r="K1044" t="s">
        <v>290</v>
      </c>
      <c r="L1044" s="36">
        <v>1200</v>
      </c>
      <c r="M1044">
        <v>30</v>
      </c>
      <c r="N1044" s="66">
        <v>2.5600000000000001E-2</v>
      </c>
      <c r="O1044" s="36">
        <v>1170</v>
      </c>
      <c r="P1044" s="66">
        <v>2.5600000000000001E-2</v>
      </c>
      <c r="Q1044" s="36">
        <v>1200</v>
      </c>
      <c r="R1044" s="36">
        <v>1207</v>
      </c>
      <c r="S1044" s="36">
        <v>1191</v>
      </c>
      <c r="T1044" s="66">
        <v>0</v>
      </c>
      <c r="U1044" s="66">
        <v>1.6000000000000001E-3</v>
      </c>
      <c r="V1044" s="66">
        <v>-5.7000000000000002E-3</v>
      </c>
      <c r="W1044" s="66">
        <v>7.4999999999999997E-3</v>
      </c>
      <c r="X1044" s="1">
        <v>72500</v>
      </c>
      <c r="Y1044" s="1">
        <v>86961</v>
      </c>
      <c r="Z1044" s="1">
        <v>24720</v>
      </c>
      <c r="AA1044" t="s">
        <v>402</v>
      </c>
      <c r="AB1044" t="s">
        <v>634</v>
      </c>
      <c r="AC1044">
        <v>12.5</v>
      </c>
      <c r="AD1044">
        <v>1.1200000000000001</v>
      </c>
      <c r="AE1044">
        <v>3.42</v>
      </c>
      <c r="AF1044" t="s">
        <v>230</v>
      </c>
      <c r="AG1044">
        <v>0</v>
      </c>
      <c r="AH1044" s="36">
        <v>1200</v>
      </c>
      <c r="AI1044">
        <v>200</v>
      </c>
      <c r="AJ1044" s="36">
        <v>1198</v>
      </c>
      <c r="AK1044">
        <v>600</v>
      </c>
      <c r="AL1044" s="2">
        <v>0.625</v>
      </c>
      <c r="AN1044" t="s">
        <v>298</v>
      </c>
      <c r="AO1044" t="s">
        <v>395</v>
      </c>
      <c r="AQ1044" t="str">
        <f t="shared" si="16"/>
        <v/>
      </c>
    </row>
    <row r="1045" spans="1:43">
      <c r="A1045" s="8">
        <v>46188</v>
      </c>
      <c r="B1045">
        <v>4003.3</v>
      </c>
      <c r="C1045">
        <v>3.13</v>
      </c>
      <c r="D1045">
        <v>69450</v>
      </c>
      <c r="E1045">
        <v>5.0199999999999996</v>
      </c>
      <c r="F1045" s="7">
        <v>6526</v>
      </c>
      <c r="G1045" t="s">
        <v>67</v>
      </c>
      <c r="H1045">
        <v>0</v>
      </c>
      <c r="I1045" t="s">
        <v>288</v>
      </c>
      <c r="J1045" t="s">
        <v>289</v>
      </c>
      <c r="K1045" t="s">
        <v>295</v>
      </c>
      <c r="L1045" s="36">
        <v>2402.5</v>
      </c>
      <c r="M1045">
        <v>137.5</v>
      </c>
      <c r="N1045" s="66">
        <v>6.0699999999999997E-2</v>
      </c>
      <c r="O1045" s="36">
        <v>2265</v>
      </c>
      <c r="P1045" s="66">
        <v>6.0699999999999997E-2</v>
      </c>
      <c r="Q1045" s="36">
        <v>2349</v>
      </c>
      <c r="R1045" s="36">
        <v>2407.5</v>
      </c>
      <c r="S1045" s="36">
        <v>2226</v>
      </c>
      <c r="T1045" s="66">
        <v>2.2700000000000001E-2</v>
      </c>
      <c r="U1045" s="66">
        <v>2.75E-2</v>
      </c>
      <c r="V1045" s="66">
        <v>-2E-3</v>
      </c>
      <c r="W1045" s="66">
        <v>7.9200000000000007E-2</v>
      </c>
      <c r="X1045" s="1">
        <v>10372900</v>
      </c>
      <c r="Y1045" s="1">
        <v>24200030</v>
      </c>
      <c r="Z1045" s="1">
        <v>432389</v>
      </c>
      <c r="AA1045" t="s">
        <v>584</v>
      </c>
      <c r="AB1045" t="s">
        <v>405</v>
      </c>
      <c r="AC1045">
        <v>42.14</v>
      </c>
      <c r="AD1045">
        <v>3.16</v>
      </c>
      <c r="AE1045">
        <v>2.08</v>
      </c>
      <c r="AF1045" t="s">
        <v>230</v>
      </c>
      <c r="AG1045" s="1">
        <v>241700</v>
      </c>
      <c r="AH1045" s="36">
        <v>2403</v>
      </c>
      <c r="AI1045">
        <v>500</v>
      </c>
      <c r="AJ1045" s="36">
        <v>2402.5</v>
      </c>
      <c r="AK1045" s="1">
        <v>2100</v>
      </c>
      <c r="AL1045" s="2">
        <v>0.625</v>
      </c>
      <c r="AN1045" t="s">
        <v>298</v>
      </c>
      <c r="AO1045" t="s">
        <v>344</v>
      </c>
      <c r="AQ1045" t="str">
        <f t="shared" si="16"/>
        <v/>
      </c>
    </row>
    <row r="1046" spans="1:43">
      <c r="A1046" s="8">
        <v>46188</v>
      </c>
      <c r="B1046">
        <v>4003.3</v>
      </c>
      <c r="C1046">
        <v>3.13</v>
      </c>
      <c r="D1046">
        <v>69450</v>
      </c>
      <c r="E1046">
        <v>5.0199999999999996</v>
      </c>
      <c r="F1046" s="7">
        <v>6586</v>
      </c>
      <c r="G1046" t="s">
        <v>68</v>
      </c>
      <c r="H1046">
        <v>0</v>
      </c>
      <c r="I1046" t="s">
        <v>288</v>
      </c>
      <c r="J1046" t="s">
        <v>289</v>
      </c>
      <c r="K1046" t="s">
        <v>295</v>
      </c>
      <c r="L1046" s="36">
        <v>5688</v>
      </c>
      <c r="M1046">
        <v>207</v>
      </c>
      <c r="N1046" s="66">
        <v>3.78E-2</v>
      </c>
      <c r="O1046" s="36">
        <v>5481</v>
      </c>
      <c r="P1046" s="66">
        <v>3.7699999999999997E-2</v>
      </c>
      <c r="Q1046" s="36">
        <v>5578</v>
      </c>
      <c r="R1046" s="36">
        <v>5735</v>
      </c>
      <c r="S1046" s="36">
        <v>5524</v>
      </c>
      <c r="T1046" s="66">
        <v>1.9699999999999999E-2</v>
      </c>
      <c r="U1046" s="66">
        <v>-2.9999999999999997E-4</v>
      </c>
      <c r="V1046" s="66">
        <v>-8.0999999999999996E-3</v>
      </c>
      <c r="W1046" s="66">
        <v>2.9600000000000001E-2</v>
      </c>
      <c r="X1046" s="1">
        <v>518200</v>
      </c>
      <c r="Y1046" s="1">
        <v>2946495</v>
      </c>
      <c r="Z1046" s="1">
        <v>1592739</v>
      </c>
      <c r="AA1046" t="s">
        <v>406</v>
      </c>
      <c r="AB1046" t="s">
        <v>407</v>
      </c>
      <c r="AC1046">
        <v>18.09</v>
      </c>
      <c r="AD1046">
        <v>1.47</v>
      </c>
      <c r="AE1046">
        <v>2.78</v>
      </c>
      <c r="AF1046" t="s">
        <v>230</v>
      </c>
      <c r="AG1046" s="1">
        <v>7800</v>
      </c>
      <c r="AH1046" s="36">
        <v>5689</v>
      </c>
      <c r="AI1046">
        <v>300</v>
      </c>
      <c r="AJ1046" s="36">
        <v>5688</v>
      </c>
      <c r="AK1046">
        <v>100</v>
      </c>
      <c r="AL1046" s="2">
        <v>0.625</v>
      </c>
      <c r="AN1046" t="s">
        <v>298</v>
      </c>
      <c r="AO1046" t="s">
        <v>395</v>
      </c>
      <c r="AQ1046" t="str">
        <f t="shared" si="16"/>
        <v/>
      </c>
    </row>
    <row r="1047" spans="1:43">
      <c r="A1047" s="8">
        <v>46188</v>
      </c>
      <c r="B1047">
        <v>4003.3</v>
      </c>
      <c r="C1047">
        <v>3.13</v>
      </c>
      <c r="D1047">
        <v>69450</v>
      </c>
      <c r="E1047">
        <v>5.0199999999999996</v>
      </c>
      <c r="F1047" s="7">
        <v>6594</v>
      </c>
      <c r="G1047" t="s">
        <v>69</v>
      </c>
      <c r="H1047">
        <v>0</v>
      </c>
      <c r="I1047" t="s">
        <v>288</v>
      </c>
      <c r="J1047" t="s">
        <v>289</v>
      </c>
      <c r="K1047" t="s">
        <v>295</v>
      </c>
      <c r="L1047" s="36">
        <v>2731</v>
      </c>
      <c r="M1047">
        <v>104</v>
      </c>
      <c r="N1047" s="66">
        <v>3.9600000000000003E-2</v>
      </c>
      <c r="O1047" s="36">
        <v>2627</v>
      </c>
      <c r="P1047" s="66">
        <v>3.95E-2</v>
      </c>
      <c r="Q1047" s="36">
        <v>2652</v>
      </c>
      <c r="R1047" s="36">
        <v>2742</v>
      </c>
      <c r="S1047" s="36">
        <v>2647</v>
      </c>
      <c r="T1047" s="66">
        <v>2.9700000000000001E-2</v>
      </c>
      <c r="U1047" s="66">
        <v>1.14E-2</v>
      </c>
      <c r="V1047" s="66">
        <v>-4.0000000000000001E-3</v>
      </c>
      <c r="W1047" s="66">
        <v>3.1699999999999999E-2</v>
      </c>
      <c r="X1047" s="1">
        <v>3528900</v>
      </c>
      <c r="Y1047" s="1">
        <v>9539331</v>
      </c>
      <c r="Z1047" s="1">
        <v>3256905</v>
      </c>
      <c r="AA1047" t="s">
        <v>560</v>
      </c>
      <c r="AB1047" t="s">
        <v>409</v>
      </c>
      <c r="AC1047">
        <v>39.119999999999997</v>
      </c>
      <c r="AD1047">
        <v>1.77</v>
      </c>
      <c r="AE1047">
        <v>0</v>
      </c>
      <c r="AF1047" t="s">
        <v>230</v>
      </c>
      <c r="AG1047" s="1">
        <v>66100</v>
      </c>
      <c r="AH1047" s="36">
        <v>2732</v>
      </c>
      <c r="AI1047">
        <v>500</v>
      </c>
      <c r="AJ1047" s="36">
        <v>2731</v>
      </c>
      <c r="AK1047" s="1">
        <v>1900</v>
      </c>
      <c r="AL1047" s="2">
        <v>0.625</v>
      </c>
      <c r="AN1047" t="s">
        <v>298</v>
      </c>
      <c r="AO1047" t="s">
        <v>344</v>
      </c>
      <c r="AQ1047" t="str">
        <f t="shared" si="16"/>
        <v/>
      </c>
    </row>
    <row r="1048" spans="1:43">
      <c r="A1048" s="8">
        <v>46188</v>
      </c>
      <c r="B1048">
        <v>4003.3</v>
      </c>
      <c r="C1048">
        <v>3.13</v>
      </c>
      <c r="D1048">
        <v>69450</v>
      </c>
      <c r="E1048">
        <v>5.0199999999999996</v>
      </c>
      <c r="F1048" s="7">
        <v>6674</v>
      </c>
      <c r="G1048" t="s">
        <v>70</v>
      </c>
      <c r="H1048">
        <v>0</v>
      </c>
      <c r="I1048" t="s">
        <v>288</v>
      </c>
      <c r="J1048" t="s">
        <v>289</v>
      </c>
      <c r="K1048" t="s">
        <v>290</v>
      </c>
      <c r="L1048" s="36">
        <v>6294</v>
      </c>
      <c r="M1048">
        <v>97</v>
      </c>
      <c r="N1048" s="66">
        <v>1.5699999999999999E-2</v>
      </c>
      <c r="O1048" s="36">
        <v>6197</v>
      </c>
      <c r="P1048" s="66">
        <v>1.5599999999999999E-2</v>
      </c>
      <c r="Q1048" s="36">
        <v>6380</v>
      </c>
      <c r="R1048" s="36">
        <v>6432</v>
      </c>
      <c r="S1048" s="36">
        <v>6196</v>
      </c>
      <c r="T1048" s="66">
        <v>-1.34E-2</v>
      </c>
      <c r="U1048" s="66">
        <v>-6.8999999999999999E-3</v>
      </c>
      <c r="V1048" s="66">
        <v>-2.1399999999999999E-2</v>
      </c>
      <c r="W1048" s="66">
        <v>1.5800000000000002E-2</v>
      </c>
      <c r="X1048" s="1">
        <v>579300</v>
      </c>
      <c r="Y1048" s="1">
        <v>3660434</v>
      </c>
      <c r="Z1048" s="1">
        <v>632209</v>
      </c>
      <c r="AA1048" t="s">
        <v>604</v>
      </c>
      <c r="AB1048" t="s">
        <v>411</v>
      </c>
      <c r="AC1048">
        <v>16.920000000000002</v>
      </c>
      <c r="AD1048">
        <v>1.59</v>
      </c>
      <c r="AE1048">
        <v>1.56</v>
      </c>
      <c r="AF1048" t="s">
        <v>230</v>
      </c>
      <c r="AG1048" s="1">
        <v>20800</v>
      </c>
      <c r="AH1048" s="36">
        <v>6296</v>
      </c>
      <c r="AI1048">
        <v>100</v>
      </c>
      <c r="AJ1048" s="36">
        <v>6293</v>
      </c>
      <c r="AK1048">
        <v>200</v>
      </c>
      <c r="AL1048" s="2">
        <v>0.625</v>
      </c>
      <c r="AM1048" s="3">
        <v>46155</v>
      </c>
      <c r="AN1048" t="s">
        <v>298</v>
      </c>
      <c r="AO1048" t="s">
        <v>344</v>
      </c>
      <c r="AQ1048" t="str">
        <f t="shared" si="16"/>
        <v/>
      </c>
    </row>
    <row r="1049" spans="1:43">
      <c r="A1049" s="8">
        <v>46188</v>
      </c>
      <c r="B1049">
        <v>4003.3</v>
      </c>
      <c r="C1049">
        <v>3.13</v>
      </c>
      <c r="D1049">
        <v>69450</v>
      </c>
      <c r="E1049">
        <v>5.0199999999999996</v>
      </c>
      <c r="F1049" s="7">
        <v>6758</v>
      </c>
      <c r="G1049" t="s">
        <v>71</v>
      </c>
      <c r="H1049">
        <v>0</v>
      </c>
      <c r="I1049" t="s">
        <v>288</v>
      </c>
      <c r="J1049" t="s">
        <v>289</v>
      </c>
      <c r="K1049" t="s">
        <v>290</v>
      </c>
      <c r="L1049" s="36">
        <v>3314</v>
      </c>
      <c r="M1049">
        <v>22</v>
      </c>
      <c r="N1049" s="66">
        <v>6.7000000000000002E-3</v>
      </c>
      <c r="O1049" s="36">
        <v>3292</v>
      </c>
      <c r="P1049" s="66">
        <v>6.6E-3</v>
      </c>
      <c r="Q1049" s="36">
        <v>3339</v>
      </c>
      <c r="R1049" s="36">
        <v>3350</v>
      </c>
      <c r="S1049" s="36">
        <v>3290</v>
      </c>
      <c r="T1049" s="66">
        <v>-7.4000000000000003E-3</v>
      </c>
      <c r="U1049" s="66">
        <v>4.1999999999999997E-3</v>
      </c>
      <c r="V1049" s="66">
        <v>-1.0699999999999999E-2</v>
      </c>
      <c r="W1049" s="66">
        <v>7.1999999999999998E-3</v>
      </c>
      <c r="X1049" s="1">
        <v>10811000</v>
      </c>
      <c r="Y1049" s="1">
        <v>35824600</v>
      </c>
      <c r="Z1049" s="1">
        <v>19769058</v>
      </c>
      <c r="AA1049" t="s">
        <v>412</v>
      </c>
      <c r="AB1049" t="s">
        <v>413</v>
      </c>
      <c r="AC1049">
        <v>16.82</v>
      </c>
      <c r="AD1049">
        <v>2.41</v>
      </c>
      <c r="AE1049">
        <v>1.06</v>
      </c>
      <c r="AF1049" t="s">
        <v>230</v>
      </c>
      <c r="AG1049" s="1">
        <v>444800</v>
      </c>
      <c r="AH1049" s="36">
        <v>3314</v>
      </c>
      <c r="AI1049">
        <v>700</v>
      </c>
      <c r="AJ1049" s="36">
        <v>3313</v>
      </c>
      <c r="AK1049" s="1">
        <v>20400</v>
      </c>
      <c r="AL1049" s="2">
        <v>0.625</v>
      </c>
      <c r="AN1049" t="s">
        <v>298</v>
      </c>
      <c r="AO1049" t="s">
        <v>344</v>
      </c>
      <c r="AQ1049" t="str">
        <f t="shared" si="16"/>
        <v/>
      </c>
    </row>
    <row r="1050" spans="1:43">
      <c r="A1050" s="8">
        <v>46188</v>
      </c>
      <c r="B1050">
        <v>4003.3</v>
      </c>
      <c r="C1050">
        <v>3.13</v>
      </c>
      <c r="D1050">
        <v>69450</v>
      </c>
      <c r="E1050">
        <v>5.0199999999999996</v>
      </c>
      <c r="F1050" s="7">
        <v>6810</v>
      </c>
      <c r="G1050" t="s">
        <v>72</v>
      </c>
      <c r="H1050">
        <v>0</v>
      </c>
      <c r="I1050" t="s">
        <v>288</v>
      </c>
      <c r="J1050" t="s">
        <v>289</v>
      </c>
      <c r="K1050" t="s">
        <v>295</v>
      </c>
      <c r="L1050" s="36">
        <v>2160</v>
      </c>
      <c r="M1050">
        <v>25</v>
      </c>
      <c r="N1050" s="66">
        <v>1.17E-2</v>
      </c>
      <c r="O1050" s="36">
        <v>2135</v>
      </c>
      <c r="P1050" s="66">
        <v>1.17E-2</v>
      </c>
      <c r="Q1050" s="36">
        <v>2175</v>
      </c>
      <c r="R1050" s="36">
        <v>2187</v>
      </c>
      <c r="S1050" s="36">
        <v>2149</v>
      </c>
      <c r="T1050" s="66">
        <v>-6.7999999999999996E-3</v>
      </c>
      <c r="U1050" s="66">
        <v>-4.1000000000000003E-3</v>
      </c>
      <c r="V1050" s="66">
        <v>-1.23E-2</v>
      </c>
      <c r="W1050" s="66">
        <v>5.1000000000000004E-3</v>
      </c>
      <c r="X1050" s="1">
        <v>150500</v>
      </c>
      <c r="Y1050" s="1">
        <v>325759</v>
      </c>
      <c r="Z1050" s="1">
        <v>87834</v>
      </c>
      <c r="AA1050" t="s">
        <v>414</v>
      </c>
      <c r="AB1050" t="s">
        <v>415</v>
      </c>
      <c r="AC1050">
        <v>11.88</v>
      </c>
      <c r="AD1050">
        <v>0.91</v>
      </c>
      <c r="AE1050">
        <v>2.59</v>
      </c>
      <c r="AF1050" t="s">
        <v>230</v>
      </c>
      <c r="AG1050" s="1">
        <v>23400</v>
      </c>
      <c r="AH1050" s="36">
        <v>2163</v>
      </c>
      <c r="AI1050">
        <v>300</v>
      </c>
      <c r="AJ1050" s="36">
        <v>2162</v>
      </c>
      <c r="AK1050">
        <v>200</v>
      </c>
      <c r="AL1050" s="2">
        <v>0.625</v>
      </c>
      <c r="AN1050" t="s">
        <v>298</v>
      </c>
      <c r="AO1050" t="s">
        <v>344</v>
      </c>
      <c r="AQ1050" t="str">
        <f t="shared" si="16"/>
        <v/>
      </c>
    </row>
    <row r="1051" spans="1:43">
      <c r="A1051" s="8">
        <v>46188</v>
      </c>
      <c r="B1051">
        <v>4003.3</v>
      </c>
      <c r="C1051">
        <v>3.13</v>
      </c>
      <c r="D1051">
        <v>69450</v>
      </c>
      <c r="E1051">
        <v>5.0199999999999996</v>
      </c>
      <c r="F1051" s="7">
        <v>6841</v>
      </c>
      <c r="G1051" t="s">
        <v>73</v>
      </c>
      <c r="H1051">
        <v>0</v>
      </c>
      <c r="I1051" t="s">
        <v>288</v>
      </c>
      <c r="J1051" t="s">
        <v>289</v>
      </c>
      <c r="K1051" t="s">
        <v>295</v>
      </c>
      <c r="L1051" s="36">
        <v>5156</v>
      </c>
      <c r="M1051">
        <v>308</v>
      </c>
      <c r="N1051" s="66">
        <v>6.3500000000000001E-2</v>
      </c>
      <c r="O1051" s="36">
        <v>4848</v>
      </c>
      <c r="P1051" s="66">
        <v>6.3500000000000001E-2</v>
      </c>
      <c r="Q1051" s="36">
        <v>5110</v>
      </c>
      <c r="R1051" s="36">
        <v>5195</v>
      </c>
      <c r="S1051" s="36">
        <v>5044</v>
      </c>
      <c r="T1051" s="66">
        <v>8.9999999999999993E-3</v>
      </c>
      <c r="U1051" s="66">
        <v>-2.7000000000000001E-3</v>
      </c>
      <c r="V1051" s="66">
        <v>-7.4999999999999997E-3</v>
      </c>
      <c r="W1051" s="66">
        <v>2.2200000000000001E-2</v>
      </c>
      <c r="X1051" s="1">
        <v>535500</v>
      </c>
      <c r="Y1051" s="1">
        <v>2750209</v>
      </c>
      <c r="Z1051" s="1">
        <v>1326129</v>
      </c>
      <c r="AA1051" t="s">
        <v>416</v>
      </c>
      <c r="AB1051" t="s">
        <v>635</v>
      </c>
      <c r="AC1051">
        <v>22.25</v>
      </c>
      <c r="AD1051">
        <v>2.52</v>
      </c>
      <c r="AE1051">
        <v>1.78</v>
      </c>
      <c r="AF1051" t="s">
        <v>230</v>
      </c>
      <c r="AG1051" s="1">
        <v>10400</v>
      </c>
      <c r="AH1051" s="36">
        <v>5157</v>
      </c>
      <c r="AI1051">
        <v>400</v>
      </c>
      <c r="AJ1051" s="36">
        <v>5154</v>
      </c>
      <c r="AK1051">
        <v>500</v>
      </c>
      <c r="AL1051" s="2">
        <v>0.625</v>
      </c>
      <c r="AN1051" t="s">
        <v>298</v>
      </c>
      <c r="AO1051" t="s">
        <v>344</v>
      </c>
      <c r="AQ1051" t="str">
        <f t="shared" si="16"/>
        <v/>
      </c>
    </row>
    <row r="1052" spans="1:43">
      <c r="A1052" s="8">
        <v>46188</v>
      </c>
      <c r="B1052">
        <v>4003.3</v>
      </c>
      <c r="C1052">
        <v>3.13</v>
      </c>
      <c r="D1052">
        <v>69450</v>
      </c>
      <c r="E1052">
        <v>5.0199999999999996</v>
      </c>
      <c r="F1052" s="7">
        <v>6890</v>
      </c>
      <c r="G1052" t="s">
        <v>74</v>
      </c>
      <c r="H1052">
        <v>0</v>
      </c>
      <c r="I1052" t="s">
        <v>314</v>
      </c>
      <c r="J1052" t="s">
        <v>289</v>
      </c>
      <c r="K1052" t="s">
        <v>290</v>
      </c>
      <c r="L1052" s="36">
        <v>9290</v>
      </c>
      <c r="M1052">
        <v>190</v>
      </c>
      <c r="N1052" s="66">
        <v>2.0899999999999998E-2</v>
      </c>
      <c r="O1052" s="36">
        <v>9100</v>
      </c>
      <c r="P1052" s="66">
        <v>2.0799999999999999E-2</v>
      </c>
      <c r="Q1052" s="36">
        <v>9390</v>
      </c>
      <c r="R1052" s="36">
        <v>9390</v>
      </c>
      <c r="S1052" s="36">
        <v>9030</v>
      </c>
      <c r="T1052" s="66">
        <v>-1.06E-2</v>
      </c>
      <c r="U1052" s="66">
        <v>4.3E-3</v>
      </c>
      <c r="V1052" s="66">
        <v>-1.06E-2</v>
      </c>
      <c r="W1052" s="66">
        <v>2.87E-2</v>
      </c>
      <c r="X1052" s="1">
        <v>994200</v>
      </c>
      <c r="Y1052" s="1">
        <v>9154142</v>
      </c>
      <c r="Z1052" s="1">
        <v>489697</v>
      </c>
      <c r="AA1052" t="s">
        <v>418</v>
      </c>
      <c r="AB1052" t="s">
        <v>419</v>
      </c>
      <c r="AC1052">
        <v>21.18</v>
      </c>
      <c r="AD1052">
        <v>1.68</v>
      </c>
      <c r="AE1052">
        <v>2.15</v>
      </c>
      <c r="AF1052" t="s">
        <v>230</v>
      </c>
      <c r="AG1052" s="1">
        <v>15100</v>
      </c>
      <c r="AH1052" s="36">
        <v>9300</v>
      </c>
      <c r="AI1052" s="1">
        <v>2100</v>
      </c>
      <c r="AJ1052" s="36">
        <v>9280</v>
      </c>
      <c r="AK1052" s="1">
        <v>1500</v>
      </c>
      <c r="AL1052" s="2">
        <v>0.625</v>
      </c>
      <c r="AM1052" s="3">
        <v>46157</v>
      </c>
      <c r="AN1052" t="s">
        <v>293</v>
      </c>
      <c r="AO1052" t="s">
        <v>344</v>
      </c>
      <c r="AQ1052" t="str">
        <f t="shared" si="16"/>
        <v/>
      </c>
    </row>
    <row r="1053" spans="1:43">
      <c r="A1053" s="8">
        <v>46188</v>
      </c>
      <c r="B1053">
        <v>4003.3</v>
      </c>
      <c r="C1053">
        <v>3.13</v>
      </c>
      <c r="D1053">
        <v>69450</v>
      </c>
      <c r="E1053">
        <v>5.0199999999999996</v>
      </c>
      <c r="F1053" s="7">
        <v>6925</v>
      </c>
      <c r="G1053" t="s">
        <v>75</v>
      </c>
      <c r="H1053">
        <v>0</v>
      </c>
      <c r="I1053" t="s">
        <v>288</v>
      </c>
      <c r="J1053" t="s">
        <v>289</v>
      </c>
      <c r="K1053" t="s">
        <v>290</v>
      </c>
      <c r="L1053" s="36">
        <v>4222</v>
      </c>
      <c r="M1053">
        <v>134</v>
      </c>
      <c r="N1053" s="66">
        <v>3.2800000000000003E-2</v>
      </c>
      <c r="O1053" s="36">
        <v>4088</v>
      </c>
      <c r="P1053" s="66">
        <v>3.27E-2</v>
      </c>
      <c r="Q1053" s="36">
        <v>4200</v>
      </c>
      <c r="R1053" s="36">
        <v>4284</v>
      </c>
      <c r="S1053" s="36">
        <v>4145</v>
      </c>
      <c r="T1053" s="66">
        <v>5.1999999999999998E-3</v>
      </c>
      <c r="U1053" s="66">
        <v>-7.0000000000000001E-3</v>
      </c>
      <c r="V1053" s="66">
        <v>-1.44E-2</v>
      </c>
      <c r="W1053" s="66">
        <v>1.8499999999999999E-2</v>
      </c>
      <c r="X1053" s="1">
        <v>288700</v>
      </c>
      <c r="Y1053" s="1">
        <v>1223467</v>
      </c>
      <c r="Z1053" s="1">
        <v>352537</v>
      </c>
      <c r="AA1053" t="s">
        <v>420</v>
      </c>
      <c r="AB1053" t="s">
        <v>421</v>
      </c>
      <c r="AC1053">
        <v>31.91</v>
      </c>
      <c r="AD1053">
        <v>1.69</v>
      </c>
      <c r="AE1053">
        <v>1.66</v>
      </c>
      <c r="AF1053" t="s">
        <v>230</v>
      </c>
      <c r="AG1053" s="1">
        <v>6900</v>
      </c>
      <c r="AH1053" s="36">
        <v>4224</v>
      </c>
      <c r="AI1053">
        <v>600</v>
      </c>
      <c r="AJ1053" s="36">
        <v>4223</v>
      </c>
      <c r="AK1053">
        <v>500</v>
      </c>
      <c r="AL1053" s="2">
        <v>0.62430555555555556</v>
      </c>
      <c r="AM1053" s="3">
        <v>46156</v>
      </c>
      <c r="AN1053" t="s">
        <v>298</v>
      </c>
      <c r="AO1053" t="s">
        <v>344</v>
      </c>
      <c r="AQ1053" t="str">
        <f t="shared" si="16"/>
        <v/>
      </c>
    </row>
    <row r="1054" spans="1:43">
      <c r="A1054" s="8">
        <v>46188</v>
      </c>
      <c r="B1054">
        <v>4003.3</v>
      </c>
      <c r="C1054">
        <v>3.13</v>
      </c>
      <c r="D1054">
        <v>69450</v>
      </c>
      <c r="E1054">
        <v>5.0199999999999996</v>
      </c>
      <c r="F1054" s="7">
        <v>6963</v>
      </c>
      <c r="G1054" t="s">
        <v>76</v>
      </c>
      <c r="H1054">
        <v>0</v>
      </c>
      <c r="I1054" t="s">
        <v>288</v>
      </c>
      <c r="J1054" t="s">
        <v>289</v>
      </c>
      <c r="K1054" t="s">
        <v>290</v>
      </c>
      <c r="L1054" s="36">
        <v>5257</v>
      </c>
      <c r="M1054">
        <v>325</v>
      </c>
      <c r="N1054" s="66">
        <v>6.59E-2</v>
      </c>
      <c r="O1054" s="36">
        <v>4932</v>
      </c>
      <c r="P1054" s="66">
        <v>6.5799999999999997E-2</v>
      </c>
      <c r="Q1054" s="36">
        <v>5140</v>
      </c>
      <c r="R1054" s="36">
        <v>5309</v>
      </c>
      <c r="S1054" s="36">
        <v>5037</v>
      </c>
      <c r="T1054" s="66">
        <v>2.2700000000000001E-2</v>
      </c>
      <c r="U1054" s="66">
        <v>6.4999999999999997E-3</v>
      </c>
      <c r="V1054" s="66">
        <v>-9.7000000000000003E-3</v>
      </c>
      <c r="W1054" s="66">
        <v>4.36E-2</v>
      </c>
      <c r="X1054" s="1">
        <v>3576800</v>
      </c>
      <c r="Y1054" s="1">
        <v>18652635</v>
      </c>
      <c r="Z1054" s="1">
        <v>2122566</v>
      </c>
      <c r="AA1054" t="s">
        <v>586</v>
      </c>
      <c r="AB1054" t="s">
        <v>423</v>
      </c>
      <c r="AC1054">
        <v>70</v>
      </c>
      <c r="AD1054">
        <v>2.67</v>
      </c>
      <c r="AE1054">
        <v>0.95</v>
      </c>
      <c r="AF1054" t="s">
        <v>230</v>
      </c>
      <c r="AG1054" s="1">
        <v>74600</v>
      </c>
      <c r="AH1054" s="36">
        <v>5259</v>
      </c>
      <c r="AI1054" s="1">
        <v>2600</v>
      </c>
      <c r="AJ1054" s="36">
        <v>5257</v>
      </c>
      <c r="AK1054">
        <v>700</v>
      </c>
      <c r="AL1054" s="2">
        <v>0.625</v>
      </c>
      <c r="AN1054" t="s">
        <v>298</v>
      </c>
      <c r="AO1054" t="s">
        <v>344</v>
      </c>
      <c r="AQ1054" t="str">
        <f t="shared" si="16"/>
        <v/>
      </c>
    </row>
    <row r="1055" spans="1:43">
      <c r="A1055" s="8">
        <v>46188</v>
      </c>
      <c r="B1055">
        <v>4003.3</v>
      </c>
      <c r="C1055">
        <v>3.13</v>
      </c>
      <c r="D1055">
        <v>69450</v>
      </c>
      <c r="E1055">
        <v>5.0199999999999996</v>
      </c>
      <c r="F1055" s="7">
        <v>7011</v>
      </c>
      <c r="G1055" t="s">
        <v>77</v>
      </c>
      <c r="H1055">
        <v>0</v>
      </c>
      <c r="I1055" t="s">
        <v>288</v>
      </c>
      <c r="J1055" t="s">
        <v>289</v>
      </c>
      <c r="K1055" t="s">
        <v>295</v>
      </c>
      <c r="L1055" s="36">
        <v>3680</v>
      </c>
      <c r="M1055">
        <v>140</v>
      </c>
      <c r="N1055" s="66">
        <v>3.95E-2</v>
      </c>
      <c r="O1055" s="36">
        <v>3540</v>
      </c>
      <c r="P1055" s="66">
        <v>3.95E-2</v>
      </c>
      <c r="Q1055" s="36">
        <v>3647</v>
      </c>
      <c r="R1055" s="36">
        <v>3720</v>
      </c>
      <c r="S1055" s="36">
        <v>3591</v>
      </c>
      <c r="T1055" s="66">
        <v>8.9999999999999993E-3</v>
      </c>
      <c r="U1055" s="66">
        <v>-5.4000000000000003E-3</v>
      </c>
      <c r="V1055" s="66">
        <v>-1.0699999999999999E-2</v>
      </c>
      <c r="W1055" s="66">
        <v>2.47E-2</v>
      </c>
      <c r="X1055" s="1">
        <v>17030600</v>
      </c>
      <c r="Y1055" s="1">
        <v>62724942</v>
      </c>
      <c r="Z1055" s="1">
        <v>12415023</v>
      </c>
      <c r="AA1055" t="s">
        <v>424</v>
      </c>
      <c r="AB1055" t="s">
        <v>636</v>
      </c>
      <c r="AC1055">
        <v>32.53</v>
      </c>
      <c r="AD1055">
        <v>4</v>
      </c>
      <c r="AE1055">
        <v>0.79</v>
      </c>
      <c r="AF1055" t="s">
        <v>230</v>
      </c>
      <c r="AG1055" s="1">
        <v>727600</v>
      </c>
      <c r="AH1055" s="36">
        <v>3681</v>
      </c>
      <c r="AI1055" s="1">
        <v>16100</v>
      </c>
      <c r="AJ1055" s="36">
        <v>3680</v>
      </c>
      <c r="AK1055" s="1">
        <v>5300</v>
      </c>
      <c r="AL1055" s="2">
        <v>0.625</v>
      </c>
      <c r="AN1055" t="s">
        <v>298</v>
      </c>
      <c r="AO1055" t="s">
        <v>395</v>
      </c>
      <c r="AQ1055" t="str">
        <f t="shared" si="16"/>
        <v/>
      </c>
    </row>
    <row r="1056" spans="1:43">
      <c r="A1056" s="8">
        <v>46188</v>
      </c>
      <c r="B1056">
        <v>4003.3</v>
      </c>
      <c r="C1056">
        <v>3.13</v>
      </c>
      <c r="D1056">
        <v>69450</v>
      </c>
      <c r="E1056">
        <v>5.0199999999999996</v>
      </c>
      <c r="F1056" s="7">
        <v>7013</v>
      </c>
      <c r="G1056" t="s">
        <v>78</v>
      </c>
      <c r="H1056">
        <v>0</v>
      </c>
      <c r="I1056" t="s">
        <v>288</v>
      </c>
      <c r="J1056" t="s">
        <v>289</v>
      </c>
      <c r="K1056" t="s">
        <v>290</v>
      </c>
      <c r="L1056" s="36">
        <v>2705</v>
      </c>
      <c r="M1056">
        <v>275</v>
      </c>
      <c r="N1056" s="66">
        <v>0.1132</v>
      </c>
      <c r="O1056" s="36">
        <v>2430</v>
      </c>
      <c r="P1056" s="66">
        <v>0.11310000000000001</v>
      </c>
      <c r="Q1056" s="36">
        <v>2520</v>
      </c>
      <c r="R1056" s="36">
        <v>2729</v>
      </c>
      <c r="S1056" s="36">
        <v>2498</v>
      </c>
      <c r="T1056" s="66">
        <v>7.3400000000000007E-2</v>
      </c>
      <c r="U1056" s="66">
        <v>2.9999999999999997E-4</v>
      </c>
      <c r="V1056" s="66">
        <v>-8.6999999999999994E-3</v>
      </c>
      <c r="W1056" s="66">
        <v>8.2799999999999999E-2</v>
      </c>
      <c r="X1056" s="1">
        <v>18067400</v>
      </c>
      <c r="Y1056" s="1">
        <v>48177206</v>
      </c>
      <c r="Z1056" s="1">
        <v>2928864</v>
      </c>
      <c r="AA1056" t="s">
        <v>426</v>
      </c>
      <c r="AB1056" t="s">
        <v>637</v>
      </c>
      <c r="AC1056">
        <v>17.38</v>
      </c>
      <c r="AD1056">
        <v>4.3899999999999997</v>
      </c>
      <c r="AE1056">
        <v>0.85</v>
      </c>
      <c r="AF1056" t="s">
        <v>230</v>
      </c>
      <c r="AG1056" s="1">
        <v>628100</v>
      </c>
      <c r="AH1056" s="36">
        <v>2705</v>
      </c>
      <c r="AI1056" s="1">
        <v>1700</v>
      </c>
      <c r="AJ1056" s="36">
        <v>2704.5</v>
      </c>
      <c r="AK1056">
        <v>500</v>
      </c>
      <c r="AL1056" s="2">
        <v>0.625</v>
      </c>
      <c r="AN1056" t="s">
        <v>298</v>
      </c>
      <c r="AO1056" t="s">
        <v>395</v>
      </c>
      <c r="AQ1056" t="str">
        <f t="shared" si="16"/>
        <v/>
      </c>
    </row>
    <row r="1057" spans="1:43">
      <c r="A1057" s="8">
        <v>46188</v>
      </c>
      <c r="B1057">
        <v>4003.3</v>
      </c>
      <c r="C1057">
        <v>3.13</v>
      </c>
      <c r="D1057">
        <v>69450</v>
      </c>
      <c r="E1057">
        <v>5.0199999999999996</v>
      </c>
      <c r="F1057" s="7">
        <v>7047</v>
      </c>
      <c r="G1057" t="s">
        <v>79</v>
      </c>
      <c r="H1057">
        <v>0</v>
      </c>
      <c r="I1057" t="s">
        <v>347</v>
      </c>
      <c r="J1057" t="s">
        <v>289</v>
      </c>
      <c r="K1057" t="s">
        <v>290</v>
      </c>
      <c r="L1057" s="36">
        <v>2056</v>
      </c>
      <c r="M1057">
        <v>39</v>
      </c>
      <c r="N1057" s="66">
        <v>1.9300000000000001E-2</v>
      </c>
      <c r="O1057" s="36">
        <v>2017</v>
      </c>
      <c r="P1057" s="66">
        <v>1.9300000000000001E-2</v>
      </c>
      <c r="Q1057" s="36">
        <v>2017</v>
      </c>
      <c r="R1057" s="36">
        <v>2076</v>
      </c>
      <c r="S1057" s="36">
        <v>2012</v>
      </c>
      <c r="T1057" s="66">
        <v>1.9300000000000001E-2</v>
      </c>
      <c r="U1057" s="66">
        <v>6.3E-3</v>
      </c>
      <c r="V1057" s="66">
        <v>-9.5999999999999992E-3</v>
      </c>
      <c r="W1057" s="66">
        <v>2.18E-2</v>
      </c>
      <c r="X1057" s="1">
        <v>87300</v>
      </c>
      <c r="Y1057" s="1">
        <v>179004</v>
      </c>
      <c r="Z1057" s="1">
        <v>29186</v>
      </c>
      <c r="AA1057" t="s">
        <v>428</v>
      </c>
      <c r="AB1057" t="s">
        <v>638</v>
      </c>
      <c r="AC1057">
        <v>8.14</v>
      </c>
      <c r="AD1057">
        <v>2.5499999999999998</v>
      </c>
      <c r="AE1057">
        <v>0.63</v>
      </c>
      <c r="AF1057" t="s">
        <v>230</v>
      </c>
      <c r="AG1057">
        <v>0</v>
      </c>
      <c r="AH1057" s="36">
        <v>2057</v>
      </c>
      <c r="AI1057">
        <v>200</v>
      </c>
      <c r="AJ1057" s="36">
        <v>2055</v>
      </c>
      <c r="AK1057">
        <v>400</v>
      </c>
      <c r="AL1057" s="2">
        <v>0.625</v>
      </c>
      <c r="AM1057" s="3">
        <v>46157</v>
      </c>
      <c r="AN1057" t="s">
        <v>298</v>
      </c>
      <c r="AO1057" t="s">
        <v>313</v>
      </c>
      <c r="AQ1057" t="str">
        <f t="shared" si="16"/>
        <v/>
      </c>
    </row>
    <row r="1058" spans="1:43">
      <c r="A1058" s="8">
        <v>46188</v>
      </c>
      <c r="B1058">
        <v>4003.3</v>
      </c>
      <c r="C1058">
        <v>3.13</v>
      </c>
      <c r="D1058">
        <v>69450</v>
      </c>
      <c r="E1058">
        <v>5.0199999999999996</v>
      </c>
      <c r="F1058" s="7">
        <v>7084</v>
      </c>
      <c r="G1058" t="s">
        <v>80</v>
      </c>
      <c r="H1058">
        <v>0</v>
      </c>
      <c r="I1058" t="s">
        <v>347</v>
      </c>
      <c r="J1058" t="s">
        <v>323</v>
      </c>
      <c r="L1058" t="s">
        <v>230</v>
      </c>
      <c r="O1058" s="36">
        <v>1939</v>
      </c>
      <c r="P1058" t="s">
        <v>230</v>
      </c>
      <c r="Q1058" t="s">
        <v>230</v>
      </c>
      <c r="R1058" t="s">
        <v>230</v>
      </c>
      <c r="S1058" t="s">
        <v>230</v>
      </c>
      <c r="T1058" t="s">
        <v>230</v>
      </c>
      <c r="U1058" t="s">
        <v>230</v>
      </c>
      <c r="V1058" t="s">
        <v>230</v>
      </c>
      <c r="W1058" t="s">
        <v>230</v>
      </c>
      <c r="X1058">
        <v>0</v>
      </c>
      <c r="Y1058" t="s">
        <v>230</v>
      </c>
      <c r="Z1058" s="1">
        <v>6320</v>
      </c>
      <c r="AA1058" t="s">
        <v>430</v>
      </c>
      <c r="AB1058" t="s">
        <v>642</v>
      </c>
      <c r="AC1058">
        <v>27</v>
      </c>
      <c r="AD1058">
        <v>1.01</v>
      </c>
      <c r="AE1058">
        <v>4.9000000000000004</v>
      </c>
      <c r="AF1058">
        <v>0.3</v>
      </c>
      <c r="AG1058">
        <v>0</v>
      </c>
      <c r="AH1058" s="36">
        <v>2339</v>
      </c>
      <c r="AI1058" s="1">
        <v>2800</v>
      </c>
      <c r="AJ1058" s="36">
        <v>2339</v>
      </c>
      <c r="AK1058" s="1">
        <v>151500</v>
      </c>
      <c r="AL1058" s="2">
        <v>-416.66666666666669</v>
      </c>
      <c r="AM1058" s="3">
        <v>46160</v>
      </c>
      <c r="AN1058" t="s">
        <v>298</v>
      </c>
      <c r="AO1058" t="s">
        <v>313</v>
      </c>
      <c r="AQ1058" t="str">
        <f t="shared" si="16"/>
        <v/>
      </c>
    </row>
    <row r="1059" spans="1:43">
      <c r="A1059" s="8">
        <v>46188</v>
      </c>
      <c r="B1059">
        <v>4003.3</v>
      </c>
      <c r="C1059">
        <v>3.13</v>
      </c>
      <c r="D1059">
        <v>69450</v>
      </c>
      <c r="E1059">
        <v>5.0199999999999996</v>
      </c>
      <c r="F1059" s="7">
        <v>7182</v>
      </c>
      <c r="G1059" t="s">
        <v>81</v>
      </c>
      <c r="H1059">
        <v>0</v>
      </c>
      <c r="I1059" t="s">
        <v>288</v>
      </c>
      <c r="J1059" t="s">
        <v>289</v>
      </c>
      <c r="K1059" t="s">
        <v>290</v>
      </c>
      <c r="L1059" s="36">
        <v>3220</v>
      </c>
      <c r="M1059">
        <v>9</v>
      </c>
      <c r="N1059" s="66">
        <v>2.8E-3</v>
      </c>
      <c r="O1059" s="36">
        <v>3211</v>
      </c>
      <c r="P1059" s="66">
        <v>2.8E-3</v>
      </c>
      <c r="Q1059" s="36">
        <v>3250</v>
      </c>
      <c r="R1059" s="36">
        <v>3308</v>
      </c>
      <c r="S1059" s="36">
        <v>3215</v>
      </c>
      <c r="T1059" s="66">
        <v>-9.1999999999999998E-3</v>
      </c>
      <c r="U1059" s="66">
        <v>-9.1999999999999998E-3</v>
      </c>
      <c r="V1059" s="66">
        <v>-2.6599999999999999E-2</v>
      </c>
      <c r="W1059" s="66">
        <v>1.5E-3</v>
      </c>
      <c r="X1059" s="1">
        <v>4255600</v>
      </c>
      <c r="Y1059" s="1">
        <v>13911515</v>
      </c>
      <c r="Z1059" s="1">
        <v>11514329</v>
      </c>
      <c r="AA1059" t="s">
        <v>616</v>
      </c>
      <c r="AB1059" t="s">
        <v>433</v>
      </c>
      <c r="AC1059">
        <v>17.37</v>
      </c>
      <c r="AD1059">
        <v>1.24</v>
      </c>
      <c r="AE1059">
        <v>2.89</v>
      </c>
      <c r="AF1059" t="s">
        <v>230</v>
      </c>
      <c r="AG1059" s="1">
        <v>277800</v>
      </c>
      <c r="AH1059" s="36">
        <v>3221</v>
      </c>
      <c r="AI1059" s="1">
        <v>4200</v>
      </c>
      <c r="AJ1059" s="36">
        <v>3219</v>
      </c>
      <c r="AK1059" s="1">
        <v>2400</v>
      </c>
      <c r="AL1059" s="2">
        <v>0.625</v>
      </c>
      <c r="AM1059" s="3">
        <v>46157</v>
      </c>
      <c r="AN1059" t="s">
        <v>298</v>
      </c>
      <c r="AO1059" t="s">
        <v>434</v>
      </c>
      <c r="AQ1059" t="str">
        <f t="shared" si="16"/>
        <v/>
      </c>
    </row>
    <row r="1060" spans="1:43">
      <c r="A1060" s="8">
        <v>46188</v>
      </c>
      <c r="B1060">
        <v>4003.3</v>
      </c>
      <c r="C1060">
        <v>3.13</v>
      </c>
      <c r="D1060">
        <v>69450</v>
      </c>
      <c r="E1060">
        <v>5.0199999999999996</v>
      </c>
      <c r="F1060" s="7">
        <v>7203</v>
      </c>
      <c r="G1060" t="s">
        <v>82</v>
      </c>
      <c r="H1060">
        <v>0</v>
      </c>
      <c r="I1060" t="s">
        <v>288</v>
      </c>
      <c r="J1060" t="s">
        <v>289</v>
      </c>
      <c r="K1060" t="s">
        <v>290</v>
      </c>
      <c r="L1060" s="36">
        <v>2911</v>
      </c>
      <c r="M1060">
        <v>135.5</v>
      </c>
      <c r="N1060" s="66">
        <v>4.8800000000000003E-2</v>
      </c>
      <c r="O1060" s="36">
        <v>2775.5</v>
      </c>
      <c r="P1060" s="66">
        <v>4.8800000000000003E-2</v>
      </c>
      <c r="Q1060" s="36">
        <v>2836.5</v>
      </c>
      <c r="R1060" s="36">
        <v>2934.5</v>
      </c>
      <c r="S1060" s="36">
        <v>2830</v>
      </c>
      <c r="T1060" s="66">
        <v>2.6200000000000001E-2</v>
      </c>
      <c r="U1060" s="66">
        <v>-4.8999999999999998E-3</v>
      </c>
      <c r="V1060" s="66">
        <v>-8.0000000000000002E-3</v>
      </c>
      <c r="W1060" s="66">
        <v>2.86E-2</v>
      </c>
      <c r="X1060" s="1">
        <v>22693900</v>
      </c>
      <c r="Y1060" s="1">
        <v>65863019</v>
      </c>
      <c r="Z1060" s="1">
        <v>45979208</v>
      </c>
      <c r="AA1060" t="s">
        <v>435</v>
      </c>
      <c r="AB1060" t="s">
        <v>639</v>
      </c>
      <c r="AC1060">
        <v>11.49</v>
      </c>
      <c r="AD1060">
        <v>0.95</v>
      </c>
      <c r="AE1060">
        <v>3.44</v>
      </c>
      <c r="AF1060" t="s">
        <v>230</v>
      </c>
      <c r="AG1060" s="1">
        <v>1048500</v>
      </c>
      <c r="AH1060" s="36">
        <v>2911</v>
      </c>
      <c r="AI1060" s="1">
        <v>1700</v>
      </c>
      <c r="AJ1060" s="36">
        <v>2910.5</v>
      </c>
      <c r="AK1060" s="1">
        <v>2400</v>
      </c>
      <c r="AL1060" s="2">
        <v>0.625</v>
      </c>
      <c r="AN1060" t="s">
        <v>298</v>
      </c>
      <c r="AO1060" t="s">
        <v>437</v>
      </c>
      <c r="AQ1060" t="str">
        <f t="shared" si="16"/>
        <v/>
      </c>
    </row>
    <row r="1061" spans="1:43">
      <c r="A1061" s="8">
        <v>46188</v>
      </c>
      <c r="B1061">
        <v>4003.3</v>
      </c>
      <c r="C1061">
        <v>3.13</v>
      </c>
      <c r="D1061">
        <v>69450</v>
      </c>
      <c r="E1061">
        <v>5.0199999999999996</v>
      </c>
      <c r="F1061" s="7">
        <v>7213</v>
      </c>
      <c r="G1061" t="s">
        <v>83</v>
      </c>
      <c r="H1061">
        <v>0</v>
      </c>
      <c r="I1061" t="s">
        <v>314</v>
      </c>
      <c r="J1061" t="s">
        <v>289</v>
      </c>
      <c r="K1061" t="s">
        <v>290</v>
      </c>
      <c r="L1061">
        <v>581</v>
      </c>
      <c r="M1061">
        <v>14</v>
      </c>
      <c r="N1061" s="66">
        <v>2.47E-2</v>
      </c>
      <c r="O1061">
        <v>567</v>
      </c>
      <c r="P1061" s="66">
        <v>2.46E-2</v>
      </c>
      <c r="Q1061">
        <v>584</v>
      </c>
      <c r="R1061">
        <v>584</v>
      </c>
      <c r="S1061">
        <v>570</v>
      </c>
      <c r="T1061" s="66">
        <v>-5.1000000000000004E-3</v>
      </c>
      <c r="U1061" s="66">
        <v>1.3899999999999999E-2</v>
      </c>
      <c r="V1061" s="66">
        <v>-5.1000000000000004E-3</v>
      </c>
      <c r="W1061" s="66">
        <v>1.9199999999999998E-2</v>
      </c>
      <c r="X1061" s="1">
        <v>34900</v>
      </c>
      <c r="Y1061" s="1">
        <v>20285</v>
      </c>
      <c r="Z1061" s="1">
        <v>9232</v>
      </c>
      <c r="AA1061" t="s">
        <v>524</v>
      </c>
      <c r="AB1061" t="s">
        <v>439</v>
      </c>
      <c r="AC1061">
        <v>6.84</v>
      </c>
      <c r="AD1061">
        <v>0.81</v>
      </c>
      <c r="AE1061">
        <v>4.4800000000000004</v>
      </c>
      <c r="AF1061">
        <v>0.3</v>
      </c>
      <c r="AG1061">
        <v>0</v>
      </c>
      <c r="AH1061">
        <v>582</v>
      </c>
      <c r="AI1061">
        <v>900</v>
      </c>
      <c r="AJ1061">
        <v>581</v>
      </c>
      <c r="AK1061">
        <v>800</v>
      </c>
      <c r="AL1061" s="2">
        <v>0.61319444444444449</v>
      </c>
      <c r="AN1061" t="s">
        <v>298</v>
      </c>
      <c r="AO1061" t="s">
        <v>437</v>
      </c>
      <c r="AQ1061" t="str">
        <f t="shared" si="16"/>
        <v/>
      </c>
    </row>
    <row r="1062" spans="1:43">
      <c r="A1062" s="8">
        <v>46188</v>
      </c>
      <c r="B1062">
        <v>4003.3</v>
      </c>
      <c r="C1062">
        <v>3.13</v>
      </c>
      <c r="D1062">
        <v>69450</v>
      </c>
      <c r="E1062">
        <v>5.0199999999999996</v>
      </c>
      <c r="F1062" s="7">
        <v>7220</v>
      </c>
      <c r="G1062" t="s">
        <v>84</v>
      </c>
      <c r="H1062">
        <v>0</v>
      </c>
      <c r="I1062" t="s">
        <v>288</v>
      </c>
      <c r="J1062" t="s">
        <v>289</v>
      </c>
      <c r="K1062" t="s">
        <v>290</v>
      </c>
      <c r="L1062" s="36">
        <v>4555</v>
      </c>
      <c r="M1062">
        <v>-330</v>
      </c>
      <c r="N1062" s="66">
        <v>-6.7599999999999993E-2</v>
      </c>
      <c r="O1062" s="36">
        <v>4885</v>
      </c>
      <c r="P1062" s="66">
        <v>-6.7500000000000004E-2</v>
      </c>
      <c r="Q1062" s="36">
        <v>5230</v>
      </c>
      <c r="R1062" s="36">
        <v>5230</v>
      </c>
      <c r="S1062" s="36">
        <v>4525</v>
      </c>
      <c r="T1062" s="66">
        <v>-0.129</v>
      </c>
      <c r="U1062" s="66">
        <v>-4.1000000000000002E-2</v>
      </c>
      <c r="V1062" s="66">
        <v>-0.129</v>
      </c>
      <c r="W1062" s="66">
        <v>6.6E-3</v>
      </c>
      <c r="X1062" s="1">
        <v>2781000</v>
      </c>
      <c r="Y1062" s="1">
        <v>13146322</v>
      </c>
      <c r="Z1062" s="1">
        <v>298725</v>
      </c>
      <c r="AA1062" t="s">
        <v>563</v>
      </c>
      <c r="AB1062" t="s">
        <v>441</v>
      </c>
      <c r="AC1062">
        <v>45.91</v>
      </c>
      <c r="AD1062">
        <v>2.44</v>
      </c>
      <c r="AE1062">
        <v>0.88</v>
      </c>
      <c r="AF1062" t="s">
        <v>230</v>
      </c>
      <c r="AG1062" s="1">
        <v>17200</v>
      </c>
      <c r="AH1062" s="36">
        <v>4555</v>
      </c>
      <c r="AI1062" s="1">
        <v>1000</v>
      </c>
      <c r="AJ1062" s="36">
        <v>4550</v>
      </c>
      <c r="AK1062" s="1">
        <v>1400</v>
      </c>
      <c r="AL1062" s="2">
        <v>0.625</v>
      </c>
      <c r="AN1062" t="s">
        <v>298</v>
      </c>
      <c r="AO1062" t="s">
        <v>437</v>
      </c>
      <c r="AQ1062" t="str">
        <f t="shared" si="16"/>
        <v/>
      </c>
    </row>
    <row r="1063" spans="1:43">
      <c r="A1063" s="8">
        <v>46188</v>
      </c>
      <c r="B1063">
        <v>4003.3</v>
      </c>
      <c r="C1063">
        <v>3.13</v>
      </c>
      <c r="D1063">
        <v>69450</v>
      </c>
      <c r="E1063">
        <v>5.0199999999999996</v>
      </c>
      <c r="F1063" s="7">
        <v>7269</v>
      </c>
      <c r="G1063" t="s">
        <v>85</v>
      </c>
      <c r="H1063">
        <v>0</v>
      </c>
      <c r="I1063" t="s">
        <v>288</v>
      </c>
      <c r="J1063" t="s">
        <v>289</v>
      </c>
      <c r="K1063" t="s">
        <v>290</v>
      </c>
      <c r="L1063" s="36">
        <v>1929.5</v>
      </c>
      <c r="M1063">
        <v>61.5</v>
      </c>
      <c r="N1063" s="66">
        <v>3.2899999999999999E-2</v>
      </c>
      <c r="O1063" s="36">
        <v>1868</v>
      </c>
      <c r="P1063" s="66">
        <v>3.2899999999999999E-2</v>
      </c>
      <c r="Q1063" s="36">
        <v>1925</v>
      </c>
      <c r="R1063" s="36">
        <v>1946</v>
      </c>
      <c r="S1063" s="36">
        <v>1911</v>
      </c>
      <c r="T1063" s="66">
        <v>2.3E-3</v>
      </c>
      <c r="U1063" s="66">
        <v>-4.7999999999999996E-3</v>
      </c>
      <c r="V1063" s="66">
        <v>-8.3999999999999995E-3</v>
      </c>
      <c r="W1063" s="66">
        <v>9.5999999999999992E-3</v>
      </c>
      <c r="X1063" s="1">
        <v>4263900</v>
      </c>
      <c r="Y1063" s="1">
        <v>8248040</v>
      </c>
      <c r="Z1063" s="1">
        <v>3790669</v>
      </c>
      <c r="AA1063" t="s">
        <v>442</v>
      </c>
      <c r="AB1063" t="s">
        <v>443</v>
      </c>
      <c r="AC1063">
        <v>9.7899999999999991</v>
      </c>
      <c r="AD1063">
        <v>1.1000000000000001</v>
      </c>
      <c r="AE1063">
        <v>2.64</v>
      </c>
      <c r="AF1063" t="s">
        <v>230</v>
      </c>
      <c r="AG1063" s="1">
        <v>4141000</v>
      </c>
      <c r="AH1063" s="36">
        <v>1929.5</v>
      </c>
      <c r="AI1063" s="1">
        <v>1300</v>
      </c>
      <c r="AJ1063" s="36">
        <v>1929</v>
      </c>
      <c r="AK1063" s="1">
        <v>2800</v>
      </c>
      <c r="AL1063" s="2">
        <v>0.625</v>
      </c>
      <c r="AM1063" s="3">
        <v>46156</v>
      </c>
      <c r="AN1063" t="s">
        <v>298</v>
      </c>
      <c r="AO1063" t="s">
        <v>437</v>
      </c>
      <c r="AQ1063" t="str">
        <f t="shared" si="16"/>
        <v/>
      </c>
    </row>
    <row r="1064" spans="1:43">
      <c r="A1064" s="8">
        <v>46188</v>
      </c>
      <c r="B1064">
        <v>4003.3</v>
      </c>
      <c r="C1064">
        <v>3.13</v>
      </c>
      <c r="D1064">
        <v>69450</v>
      </c>
      <c r="E1064">
        <v>5.0199999999999996</v>
      </c>
      <c r="F1064" s="7">
        <v>7272</v>
      </c>
      <c r="G1064" t="s">
        <v>86</v>
      </c>
      <c r="H1064">
        <v>0</v>
      </c>
      <c r="I1064" t="s">
        <v>288</v>
      </c>
      <c r="J1064" t="s">
        <v>289</v>
      </c>
      <c r="K1064" t="s">
        <v>290</v>
      </c>
      <c r="L1064" s="36">
        <v>1233</v>
      </c>
      <c r="M1064">
        <v>41.5</v>
      </c>
      <c r="N1064" s="66">
        <v>3.4799999999999998E-2</v>
      </c>
      <c r="O1064" s="36">
        <v>1191.5</v>
      </c>
      <c r="P1064" s="66">
        <v>3.4799999999999998E-2</v>
      </c>
      <c r="Q1064" s="36">
        <v>1227.5</v>
      </c>
      <c r="R1064" s="36">
        <v>1251.5</v>
      </c>
      <c r="S1064" s="36">
        <v>1215</v>
      </c>
      <c r="T1064" s="66">
        <v>4.4000000000000003E-3</v>
      </c>
      <c r="U1064" s="66">
        <v>-8.0000000000000004E-4</v>
      </c>
      <c r="V1064" s="66">
        <v>-1.47E-2</v>
      </c>
      <c r="W1064" s="66">
        <v>1.4800000000000001E-2</v>
      </c>
      <c r="X1064" s="1">
        <v>5416800</v>
      </c>
      <c r="Y1064" s="1">
        <v>6689901</v>
      </c>
      <c r="Z1064" s="1">
        <v>1255348</v>
      </c>
      <c r="AA1064" t="s">
        <v>444</v>
      </c>
      <c r="AB1064" t="s">
        <v>445</v>
      </c>
      <c r="AC1064">
        <v>9.7100000000000009</v>
      </c>
      <c r="AD1064">
        <v>1.05</v>
      </c>
      <c r="AE1064">
        <v>4.0599999999999996</v>
      </c>
      <c r="AF1064" t="s">
        <v>230</v>
      </c>
      <c r="AG1064" s="1">
        <v>489900</v>
      </c>
      <c r="AH1064" s="36">
        <v>1233</v>
      </c>
      <c r="AI1064" s="1">
        <v>5600</v>
      </c>
      <c r="AJ1064" s="36">
        <v>1232.5</v>
      </c>
      <c r="AK1064" s="1">
        <v>4600</v>
      </c>
      <c r="AL1064" s="2">
        <v>0.625</v>
      </c>
      <c r="AM1064" s="3">
        <v>46157</v>
      </c>
      <c r="AN1064" t="s">
        <v>293</v>
      </c>
      <c r="AO1064" t="s">
        <v>437</v>
      </c>
      <c r="AQ1064" t="str">
        <f t="shared" si="16"/>
        <v/>
      </c>
    </row>
    <row r="1065" spans="1:43">
      <c r="A1065" s="8">
        <v>46188</v>
      </c>
      <c r="B1065">
        <v>4003.3</v>
      </c>
      <c r="C1065">
        <v>3.13</v>
      </c>
      <c r="D1065">
        <v>69450</v>
      </c>
      <c r="E1065">
        <v>5.0199999999999996</v>
      </c>
      <c r="F1065" s="7">
        <v>7376</v>
      </c>
      <c r="G1065" t="s">
        <v>87</v>
      </c>
      <c r="H1065">
        <v>0</v>
      </c>
      <c r="I1065" t="s">
        <v>347</v>
      </c>
      <c r="J1065" t="s">
        <v>323</v>
      </c>
      <c r="K1065" t="s">
        <v>295</v>
      </c>
      <c r="L1065" s="36">
        <v>1085</v>
      </c>
      <c r="M1065">
        <v>35</v>
      </c>
      <c r="N1065" s="66">
        <v>3.3300000000000003E-2</v>
      </c>
      <c r="O1065" s="36">
        <v>1050</v>
      </c>
      <c r="P1065" s="66">
        <v>3.3300000000000003E-2</v>
      </c>
      <c r="Q1065" s="36">
        <v>1035</v>
      </c>
      <c r="R1065" s="36">
        <v>1090</v>
      </c>
      <c r="S1065" s="36">
        <v>1032</v>
      </c>
      <c r="T1065" s="66">
        <v>4.8300000000000003E-2</v>
      </c>
      <c r="U1065" s="66">
        <v>1.4E-2</v>
      </c>
      <c r="V1065" s="66">
        <v>-4.4999999999999997E-3</v>
      </c>
      <c r="W1065" s="66">
        <v>5.1299999999999998E-2</v>
      </c>
      <c r="X1065" s="1">
        <v>13600</v>
      </c>
      <c r="Y1065" s="1">
        <v>14479</v>
      </c>
      <c r="Z1065" s="1">
        <v>4621</v>
      </c>
      <c r="AA1065" t="s">
        <v>446</v>
      </c>
      <c r="AB1065" t="s">
        <v>447</v>
      </c>
      <c r="AC1065">
        <v>0</v>
      </c>
      <c r="AD1065">
        <v>4.3099999999999996</v>
      </c>
      <c r="AE1065">
        <v>0</v>
      </c>
      <c r="AF1065">
        <v>0.6</v>
      </c>
      <c r="AG1065">
        <v>800</v>
      </c>
      <c r="AH1065" s="36">
        <v>1085</v>
      </c>
      <c r="AI1065">
        <v>500</v>
      </c>
      <c r="AJ1065" s="36">
        <v>1074</v>
      </c>
      <c r="AK1065">
        <v>200</v>
      </c>
      <c r="AL1065" s="2">
        <v>0.62013888888888891</v>
      </c>
      <c r="AM1065" s="3">
        <v>46157</v>
      </c>
      <c r="AN1065" t="s">
        <v>448</v>
      </c>
      <c r="AO1065" t="s">
        <v>313</v>
      </c>
      <c r="AQ1065" t="str">
        <f t="shared" si="16"/>
        <v/>
      </c>
    </row>
    <row r="1066" spans="1:43">
      <c r="A1066" s="8">
        <v>46188</v>
      </c>
      <c r="B1066">
        <v>4003.3</v>
      </c>
      <c r="C1066">
        <v>3.13</v>
      </c>
      <c r="D1066">
        <v>69450</v>
      </c>
      <c r="E1066">
        <v>5.0199999999999996</v>
      </c>
      <c r="F1066" s="7">
        <v>7525</v>
      </c>
      <c r="G1066" t="s">
        <v>88</v>
      </c>
      <c r="H1066">
        <v>0</v>
      </c>
      <c r="I1066" t="s">
        <v>288</v>
      </c>
      <c r="J1066" t="s">
        <v>289</v>
      </c>
      <c r="K1066" t="s">
        <v>290</v>
      </c>
      <c r="L1066" s="36">
        <v>3505</v>
      </c>
      <c r="M1066">
        <v>135</v>
      </c>
      <c r="N1066" s="66">
        <v>4.0099999999999997E-2</v>
      </c>
      <c r="O1066" s="36">
        <v>3370</v>
      </c>
      <c r="P1066" s="66">
        <v>0.04</v>
      </c>
      <c r="Q1066" s="36">
        <v>3430</v>
      </c>
      <c r="R1066" s="36">
        <v>3505</v>
      </c>
      <c r="S1066" s="36">
        <v>3405</v>
      </c>
      <c r="T1066" s="66">
        <v>2.18E-2</v>
      </c>
      <c r="U1066" s="66">
        <v>2.18E-2</v>
      </c>
      <c r="V1066" s="66">
        <v>0</v>
      </c>
      <c r="W1066" s="66">
        <v>2.93E-2</v>
      </c>
      <c r="X1066" s="1">
        <v>13400</v>
      </c>
      <c r="Y1066" s="1">
        <v>46201</v>
      </c>
      <c r="Z1066" s="1">
        <v>30283</v>
      </c>
      <c r="AA1066" t="s">
        <v>449</v>
      </c>
      <c r="AB1066" t="s">
        <v>450</v>
      </c>
      <c r="AC1066">
        <v>9.4700000000000006</v>
      </c>
      <c r="AD1066">
        <v>0.99</v>
      </c>
      <c r="AE1066">
        <v>4.62</v>
      </c>
      <c r="AF1066" t="s">
        <v>230</v>
      </c>
      <c r="AG1066" s="1">
        <v>6800</v>
      </c>
      <c r="AH1066" s="36">
        <v>3510</v>
      </c>
      <c r="AI1066">
        <v>100</v>
      </c>
      <c r="AJ1066" s="36">
        <v>3500</v>
      </c>
      <c r="AK1066">
        <v>200</v>
      </c>
      <c r="AL1066" s="2">
        <v>0.62361111111111112</v>
      </c>
      <c r="AM1066" s="3">
        <v>46157</v>
      </c>
      <c r="AN1066" t="s">
        <v>298</v>
      </c>
      <c r="AO1066" t="s">
        <v>322</v>
      </c>
      <c r="AQ1066" t="str">
        <f t="shared" si="16"/>
        <v/>
      </c>
    </row>
    <row r="1067" spans="1:43">
      <c r="A1067" s="8">
        <v>46188</v>
      </c>
      <c r="B1067">
        <v>4003.3</v>
      </c>
      <c r="C1067">
        <v>3.13</v>
      </c>
      <c r="D1067">
        <v>69450</v>
      </c>
      <c r="E1067">
        <v>5.0199999999999996</v>
      </c>
      <c r="F1067" s="7">
        <v>7729</v>
      </c>
      <c r="G1067" t="s">
        <v>89</v>
      </c>
      <c r="H1067">
        <v>0</v>
      </c>
      <c r="I1067" t="s">
        <v>288</v>
      </c>
      <c r="J1067" t="s">
        <v>289</v>
      </c>
      <c r="K1067" t="s">
        <v>290</v>
      </c>
      <c r="L1067" s="36">
        <v>19825</v>
      </c>
      <c r="M1067" s="36">
        <v>1170</v>
      </c>
      <c r="N1067" s="66">
        <v>6.2700000000000006E-2</v>
      </c>
      <c r="O1067" s="36">
        <v>18655</v>
      </c>
      <c r="P1067" s="66">
        <v>6.2700000000000006E-2</v>
      </c>
      <c r="Q1067" s="36">
        <v>19455</v>
      </c>
      <c r="R1067" s="36">
        <v>19825</v>
      </c>
      <c r="S1067" s="36">
        <v>19085</v>
      </c>
      <c r="T1067" s="66">
        <v>1.9E-2</v>
      </c>
      <c r="U1067" s="66">
        <v>2.1600000000000001E-2</v>
      </c>
      <c r="V1067" s="66">
        <v>0</v>
      </c>
      <c r="W1067" s="66">
        <v>3.8699999999999998E-2</v>
      </c>
      <c r="X1067" s="1">
        <v>429400</v>
      </c>
      <c r="Y1067" s="1">
        <v>8361591</v>
      </c>
      <c r="Z1067" s="1">
        <v>838258</v>
      </c>
      <c r="AA1067" t="s">
        <v>451</v>
      </c>
      <c r="AB1067" t="s">
        <v>452</v>
      </c>
      <c r="AC1067">
        <v>28.73</v>
      </c>
      <c r="AD1067">
        <v>4.21</v>
      </c>
      <c r="AE1067">
        <v>1.39</v>
      </c>
      <c r="AF1067" t="s">
        <v>230</v>
      </c>
      <c r="AG1067" s="1">
        <v>6700</v>
      </c>
      <c r="AH1067" s="36">
        <v>19830</v>
      </c>
      <c r="AI1067">
        <v>100</v>
      </c>
      <c r="AJ1067" s="36">
        <v>19815</v>
      </c>
      <c r="AK1067">
        <v>500</v>
      </c>
      <c r="AL1067" s="2">
        <v>0.625</v>
      </c>
      <c r="AM1067" s="3">
        <v>46155</v>
      </c>
      <c r="AN1067" t="s">
        <v>298</v>
      </c>
      <c r="AO1067" t="s">
        <v>453</v>
      </c>
      <c r="AQ1067" t="str">
        <f t="shared" si="16"/>
        <v/>
      </c>
    </row>
    <row r="1068" spans="1:43">
      <c r="A1068" s="8">
        <v>46188</v>
      </c>
      <c r="B1068">
        <v>4003.3</v>
      </c>
      <c r="C1068">
        <v>3.13</v>
      </c>
      <c r="D1068">
        <v>69450</v>
      </c>
      <c r="E1068">
        <v>5.0199999999999996</v>
      </c>
      <c r="F1068" s="7">
        <v>7921</v>
      </c>
      <c r="G1068" t="s">
        <v>90</v>
      </c>
      <c r="H1068">
        <v>0</v>
      </c>
      <c r="I1068" t="s">
        <v>288</v>
      </c>
      <c r="J1068" t="s">
        <v>289</v>
      </c>
      <c r="K1068" t="s">
        <v>290</v>
      </c>
      <c r="L1068" s="36">
        <v>3090</v>
      </c>
      <c r="M1068">
        <v>40</v>
      </c>
      <c r="N1068" s="66">
        <v>1.3100000000000001E-2</v>
      </c>
      <c r="O1068" s="36">
        <v>3050</v>
      </c>
      <c r="P1068" s="66">
        <v>1.3100000000000001E-2</v>
      </c>
      <c r="Q1068" s="36">
        <v>3095</v>
      </c>
      <c r="R1068" s="36">
        <v>3110</v>
      </c>
      <c r="S1068" s="36">
        <v>3035</v>
      </c>
      <c r="T1068" s="66">
        <v>-1.6000000000000001E-3</v>
      </c>
      <c r="U1068" s="66">
        <v>3.2000000000000002E-3</v>
      </c>
      <c r="V1068" s="66">
        <v>-6.4000000000000003E-3</v>
      </c>
      <c r="W1068" s="66">
        <v>1.8100000000000002E-2</v>
      </c>
      <c r="X1068" s="1">
        <v>20100</v>
      </c>
      <c r="Y1068" s="1">
        <v>61914</v>
      </c>
      <c r="Z1068" s="1">
        <v>40643</v>
      </c>
      <c r="AA1068" t="s">
        <v>454</v>
      </c>
      <c r="AB1068" t="s">
        <v>591</v>
      </c>
      <c r="AC1068">
        <v>13.75</v>
      </c>
      <c r="AD1068">
        <v>1.29</v>
      </c>
      <c r="AE1068">
        <v>3.88</v>
      </c>
      <c r="AF1068" t="s">
        <v>230</v>
      </c>
      <c r="AG1068" s="1">
        <v>12700</v>
      </c>
      <c r="AH1068" s="36">
        <v>3085</v>
      </c>
      <c r="AI1068">
        <v>200</v>
      </c>
      <c r="AJ1068" s="36">
        <v>3070</v>
      </c>
      <c r="AK1068">
        <v>400</v>
      </c>
      <c r="AL1068" s="2">
        <v>0.62291666666666667</v>
      </c>
      <c r="AM1068" s="3">
        <v>46211</v>
      </c>
      <c r="AN1068" t="s">
        <v>326</v>
      </c>
      <c r="AO1068" t="s">
        <v>456</v>
      </c>
      <c r="AQ1068" t="str">
        <f t="shared" si="16"/>
        <v/>
      </c>
    </row>
    <row r="1069" spans="1:43">
      <c r="A1069" s="8">
        <v>46188</v>
      </c>
      <c r="B1069">
        <v>4003.3</v>
      </c>
      <c r="C1069">
        <v>3.13</v>
      </c>
      <c r="D1069">
        <v>69450</v>
      </c>
      <c r="E1069">
        <v>5.0199999999999996</v>
      </c>
      <c r="F1069" s="7">
        <v>8031</v>
      </c>
      <c r="G1069" t="s">
        <v>91</v>
      </c>
      <c r="H1069">
        <v>0</v>
      </c>
      <c r="I1069" t="s">
        <v>288</v>
      </c>
      <c r="J1069" t="s">
        <v>289</v>
      </c>
      <c r="K1069" t="s">
        <v>295</v>
      </c>
      <c r="L1069" s="36">
        <v>4860</v>
      </c>
      <c r="M1069">
        <v>-26</v>
      </c>
      <c r="N1069" s="66">
        <v>-5.3E-3</v>
      </c>
      <c r="O1069" s="36">
        <v>4886</v>
      </c>
      <c r="P1069" s="66">
        <v>-5.3E-3</v>
      </c>
      <c r="Q1069" s="36">
        <v>4844</v>
      </c>
      <c r="R1069" s="36">
        <v>4988</v>
      </c>
      <c r="S1069" s="36">
        <v>4841</v>
      </c>
      <c r="T1069" s="66">
        <v>3.3E-3</v>
      </c>
      <c r="U1069" s="66">
        <v>-4.0000000000000001E-3</v>
      </c>
      <c r="V1069" s="66">
        <v>-2.5600000000000001E-2</v>
      </c>
      <c r="W1069" s="66">
        <v>3.8999999999999998E-3</v>
      </c>
      <c r="X1069" s="1">
        <v>5277500</v>
      </c>
      <c r="Y1069" s="1">
        <v>25819811</v>
      </c>
      <c r="Z1069" s="1">
        <v>13922279</v>
      </c>
      <c r="AA1069" t="s">
        <v>457</v>
      </c>
      <c r="AB1069" t="s">
        <v>458</v>
      </c>
      <c r="AC1069">
        <v>14.97</v>
      </c>
      <c r="AD1069">
        <v>1.57</v>
      </c>
      <c r="AE1069">
        <v>2.88</v>
      </c>
      <c r="AF1069" t="s">
        <v>230</v>
      </c>
      <c r="AG1069" s="1">
        <v>218300</v>
      </c>
      <c r="AH1069" s="36">
        <v>4861</v>
      </c>
      <c r="AI1069" s="1">
        <v>1300</v>
      </c>
      <c r="AJ1069" s="36">
        <v>4860</v>
      </c>
      <c r="AK1069" s="1">
        <v>2800</v>
      </c>
      <c r="AL1069" s="2">
        <v>0.625</v>
      </c>
      <c r="AN1069" t="s">
        <v>298</v>
      </c>
      <c r="AO1069" t="s">
        <v>322</v>
      </c>
      <c r="AQ1069" t="str">
        <f t="shared" si="16"/>
        <v/>
      </c>
    </row>
    <row r="1070" spans="1:43">
      <c r="A1070" s="8">
        <v>46188</v>
      </c>
      <c r="B1070">
        <v>4003.3</v>
      </c>
      <c r="C1070">
        <v>3.13</v>
      </c>
      <c r="D1070">
        <v>69450</v>
      </c>
      <c r="E1070">
        <v>5.0199999999999996</v>
      </c>
      <c r="F1070" s="7">
        <v>8058</v>
      </c>
      <c r="G1070" t="s">
        <v>92</v>
      </c>
      <c r="H1070">
        <v>0</v>
      </c>
      <c r="I1070" t="s">
        <v>288</v>
      </c>
      <c r="J1070" t="s">
        <v>289</v>
      </c>
      <c r="K1070" t="s">
        <v>295</v>
      </c>
      <c r="L1070" s="36">
        <v>4751</v>
      </c>
      <c r="M1070">
        <v>68</v>
      </c>
      <c r="N1070" s="66">
        <v>1.4500000000000001E-2</v>
      </c>
      <c r="O1070" s="36">
        <v>4683</v>
      </c>
      <c r="P1070" s="66">
        <v>1.4500000000000001E-2</v>
      </c>
      <c r="Q1070" s="36">
        <v>4765</v>
      </c>
      <c r="R1070" s="36">
        <v>4872</v>
      </c>
      <c r="S1070" s="36">
        <v>4733</v>
      </c>
      <c r="T1070" s="66">
        <v>-2.8999999999999998E-3</v>
      </c>
      <c r="U1070" s="66">
        <v>-1.04E-2</v>
      </c>
      <c r="V1070" s="66">
        <v>-2.4799999999999999E-2</v>
      </c>
      <c r="W1070" s="66">
        <v>3.8E-3</v>
      </c>
      <c r="X1070" s="1">
        <v>6130500</v>
      </c>
      <c r="Y1070" s="1">
        <v>29431511</v>
      </c>
      <c r="Z1070" s="1">
        <v>17628722</v>
      </c>
      <c r="AA1070" t="s">
        <v>459</v>
      </c>
      <c r="AB1070" t="s">
        <v>460</v>
      </c>
      <c r="AC1070">
        <v>15.81</v>
      </c>
      <c r="AD1070">
        <v>1.84</v>
      </c>
      <c r="AE1070">
        <v>2.63</v>
      </c>
      <c r="AF1070" t="s">
        <v>230</v>
      </c>
      <c r="AG1070" s="1">
        <v>507800</v>
      </c>
      <c r="AH1070" s="36">
        <v>4752</v>
      </c>
      <c r="AI1070" s="1">
        <v>1200</v>
      </c>
      <c r="AJ1070" s="36">
        <v>4751</v>
      </c>
      <c r="AK1070" s="1">
        <v>1300</v>
      </c>
      <c r="AL1070" s="2">
        <v>0.625</v>
      </c>
      <c r="AN1070" t="s">
        <v>298</v>
      </c>
      <c r="AO1070" t="s">
        <v>322</v>
      </c>
      <c r="AQ1070" t="str">
        <f t="shared" si="16"/>
        <v/>
      </c>
    </row>
    <row r="1071" spans="1:43">
      <c r="A1071" s="8">
        <v>46188</v>
      </c>
      <c r="B1071">
        <v>4003.3</v>
      </c>
      <c r="C1071">
        <v>3.13</v>
      </c>
      <c r="D1071">
        <v>69450</v>
      </c>
      <c r="E1071">
        <v>5.0199999999999996</v>
      </c>
      <c r="F1071" s="7">
        <v>8233</v>
      </c>
      <c r="G1071" t="s">
        <v>93</v>
      </c>
      <c r="H1071">
        <v>0</v>
      </c>
      <c r="I1071" t="s">
        <v>288</v>
      </c>
      <c r="J1071" t="s">
        <v>289</v>
      </c>
      <c r="K1071" t="s">
        <v>290</v>
      </c>
      <c r="L1071" s="36">
        <v>2172</v>
      </c>
      <c r="M1071">
        <v>43</v>
      </c>
      <c r="N1071" s="66">
        <v>2.0199999999999999E-2</v>
      </c>
      <c r="O1071" s="36">
        <v>2129</v>
      </c>
      <c r="P1071" s="66">
        <v>2.01E-2</v>
      </c>
      <c r="Q1071" s="36">
        <v>2142.5</v>
      </c>
      <c r="R1071" s="36">
        <v>2218</v>
      </c>
      <c r="S1071" s="36">
        <v>2132.5</v>
      </c>
      <c r="T1071" s="66">
        <v>1.37E-2</v>
      </c>
      <c r="U1071" s="66">
        <v>-1.11E-2</v>
      </c>
      <c r="V1071" s="66">
        <v>-2.07E-2</v>
      </c>
      <c r="W1071" s="66">
        <v>1.8499999999999999E-2</v>
      </c>
      <c r="X1071" s="1">
        <v>2225800</v>
      </c>
      <c r="Y1071" s="1">
        <v>4845180</v>
      </c>
      <c r="Z1071" s="1">
        <v>662913</v>
      </c>
      <c r="AA1071" t="s">
        <v>461</v>
      </c>
      <c r="AB1071" t="s">
        <v>462</v>
      </c>
      <c r="AC1071">
        <v>16.739999999999998</v>
      </c>
      <c r="AD1071">
        <v>1.41</v>
      </c>
      <c r="AE1071">
        <v>1.84</v>
      </c>
      <c r="AF1071" t="s">
        <v>230</v>
      </c>
      <c r="AG1071">
        <v>0</v>
      </c>
      <c r="AH1071" s="36">
        <v>2172.5</v>
      </c>
      <c r="AI1071" s="1">
        <v>2500</v>
      </c>
      <c r="AJ1071" s="36">
        <v>2172</v>
      </c>
      <c r="AK1071" s="1">
        <v>2800</v>
      </c>
      <c r="AL1071" s="2">
        <v>0.625</v>
      </c>
      <c r="AM1071" s="3">
        <v>46203</v>
      </c>
      <c r="AN1071" t="s">
        <v>463</v>
      </c>
      <c r="AO1071" t="s">
        <v>327</v>
      </c>
      <c r="AQ1071" t="str">
        <f t="shared" si="16"/>
        <v/>
      </c>
    </row>
    <row r="1072" spans="1:43">
      <c r="A1072" s="8">
        <v>46188</v>
      </c>
      <c r="B1072">
        <v>4003.3</v>
      </c>
      <c r="C1072">
        <v>3.13</v>
      </c>
      <c r="D1072">
        <v>69450</v>
      </c>
      <c r="E1072">
        <v>5.0199999999999996</v>
      </c>
      <c r="F1072" s="7">
        <v>8304</v>
      </c>
      <c r="G1072" t="s">
        <v>94</v>
      </c>
      <c r="H1072">
        <v>0</v>
      </c>
      <c r="I1072" t="s">
        <v>288</v>
      </c>
      <c r="J1072" t="s">
        <v>289</v>
      </c>
      <c r="K1072" t="s">
        <v>290</v>
      </c>
      <c r="L1072" s="36">
        <v>2793.5</v>
      </c>
      <c r="M1072">
        <v>49</v>
      </c>
      <c r="N1072" s="66">
        <v>1.7899999999999999E-2</v>
      </c>
      <c r="O1072" s="36">
        <v>2744.5</v>
      </c>
      <c r="P1072" s="66">
        <v>1.78E-2</v>
      </c>
      <c r="Q1072" s="36">
        <v>2782</v>
      </c>
      <c r="R1072" s="36">
        <v>2814.5</v>
      </c>
      <c r="S1072" s="36">
        <v>2778</v>
      </c>
      <c r="T1072" s="66">
        <v>4.1000000000000003E-3</v>
      </c>
      <c r="U1072" s="66">
        <v>1.9E-3</v>
      </c>
      <c r="V1072" s="66">
        <v>-7.4000000000000003E-3</v>
      </c>
      <c r="W1072" s="66">
        <v>5.4999999999999997E-3</v>
      </c>
      <c r="X1072" s="1">
        <v>875400</v>
      </c>
      <c r="Y1072" s="1">
        <v>2444493</v>
      </c>
      <c r="Z1072" s="1">
        <v>390501</v>
      </c>
      <c r="AA1072" t="s">
        <v>464</v>
      </c>
      <c r="AB1072" t="s">
        <v>465</v>
      </c>
      <c r="AC1072">
        <v>14.31</v>
      </c>
      <c r="AD1072">
        <v>0.8</v>
      </c>
      <c r="AE1072">
        <v>3.58</v>
      </c>
      <c r="AF1072" t="s">
        <v>230</v>
      </c>
      <c r="AG1072" s="1">
        <v>15000</v>
      </c>
      <c r="AH1072" s="36">
        <v>2793.5</v>
      </c>
      <c r="AI1072" s="1">
        <v>1100</v>
      </c>
      <c r="AJ1072" s="36">
        <v>2793</v>
      </c>
      <c r="AK1072">
        <v>200</v>
      </c>
      <c r="AL1072" s="2">
        <v>0.625</v>
      </c>
      <c r="AM1072" s="3">
        <v>46156</v>
      </c>
      <c r="AN1072" t="s">
        <v>298</v>
      </c>
      <c r="AO1072" t="s">
        <v>434</v>
      </c>
      <c r="AQ1072" t="str">
        <f t="shared" si="16"/>
        <v/>
      </c>
    </row>
    <row r="1073" spans="1:43">
      <c r="A1073" s="8">
        <v>46188</v>
      </c>
      <c r="B1073">
        <v>4003.3</v>
      </c>
      <c r="C1073">
        <v>3.13</v>
      </c>
      <c r="D1073">
        <v>69450</v>
      </c>
      <c r="E1073">
        <v>5.0199999999999996</v>
      </c>
      <c r="F1073" s="7">
        <v>8316</v>
      </c>
      <c r="G1073" t="s">
        <v>95</v>
      </c>
      <c r="H1073">
        <v>0</v>
      </c>
      <c r="I1073" t="s">
        <v>288</v>
      </c>
      <c r="J1073" t="s">
        <v>289</v>
      </c>
      <c r="K1073" t="s">
        <v>295</v>
      </c>
      <c r="L1073" s="36">
        <v>6529</v>
      </c>
      <c r="M1073">
        <v>123</v>
      </c>
      <c r="N1073" s="66">
        <v>1.9199999999999998E-2</v>
      </c>
      <c r="O1073" s="36">
        <v>6406</v>
      </c>
      <c r="P1073" s="66">
        <v>1.9199999999999998E-2</v>
      </c>
      <c r="Q1073" s="36">
        <v>6506</v>
      </c>
      <c r="R1073" s="36">
        <v>6725</v>
      </c>
      <c r="S1073" s="36">
        <v>6495</v>
      </c>
      <c r="T1073" s="66">
        <v>3.5000000000000001E-3</v>
      </c>
      <c r="U1073" s="66">
        <v>-1.49E-2</v>
      </c>
      <c r="V1073" s="66">
        <v>-2.9100000000000001E-2</v>
      </c>
      <c r="W1073" s="66">
        <v>5.1999999999999998E-3</v>
      </c>
      <c r="X1073" s="1">
        <v>14741000</v>
      </c>
      <c r="Y1073" s="1">
        <v>97388695</v>
      </c>
      <c r="Z1073" s="1">
        <v>24989735</v>
      </c>
      <c r="AA1073" t="s">
        <v>643</v>
      </c>
      <c r="AB1073" t="s">
        <v>467</v>
      </c>
      <c r="AC1073">
        <v>14.5</v>
      </c>
      <c r="AD1073">
        <v>1.57</v>
      </c>
      <c r="AE1073">
        <v>2.76</v>
      </c>
      <c r="AF1073" t="s">
        <v>230</v>
      </c>
      <c r="AG1073" s="1">
        <v>590700</v>
      </c>
      <c r="AH1073" s="36">
        <v>6530</v>
      </c>
      <c r="AI1073" s="1">
        <v>1000</v>
      </c>
      <c r="AJ1073" s="36">
        <v>6529</v>
      </c>
      <c r="AK1073" s="1">
        <v>1500</v>
      </c>
      <c r="AL1073" s="2">
        <v>0.625</v>
      </c>
      <c r="AM1073" s="3">
        <v>46155</v>
      </c>
      <c r="AN1073" t="s">
        <v>298</v>
      </c>
      <c r="AO1073" t="s">
        <v>434</v>
      </c>
      <c r="AQ1073" t="str">
        <f t="shared" si="16"/>
        <v/>
      </c>
    </row>
    <row r="1074" spans="1:43">
      <c r="A1074" s="8">
        <v>46188</v>
      </c>
      <c r="B1074">
        <v>4003.3</v>
      </c>
      <c r="C1074">
        <v>3.13</v>
      </c>
      <c r="D1074">
        <v>69450</v>
      </c>
      <c r="E1074">
        <v>5.0199999999999996</v>
      </c>
      <c r="F1074" s="7">
        <v>8331</v>
      </c>
      <c r="G1074" t="s">
        <v>96</v>
      </c>
      <c r="H1074">
        <v>0</v>
      </c>
      <c r="I1074" t="s">
        <v>288</v>
      </c>
      <c r="J1074" t="s">
        <v>289</v>
      </c>
      <c r="K1074" t="s">
        <v>290</v>
      </c>
      <c r="L1074" s="36">
        <v>2530</v>
      </c>
      <c r="M1074">
        <v>99.5</v>
      </c>
      <c r="N1074" s="66">
        <v>4.0899999999999999E-2</v>
      </c>
      <c r="O1074" s="36">
        <v>2430.5</v>
      </c>
      <c r="P1074" s="66">
        <v>4.0899999999999999E-2</v>
      </c>
      <c r="Q1074" s="36">
        <v>2558.5</v>
      </c>
      <c r="R1074" s="36">
        <v>2593</v>
      </c>
      <c r="S1074" s="36">
        <v>2524</v>
      </c>
      <c r="T1074" s="66">
        <v>-1.11E-2</v>
      </c>
      <c r="U1074" s="66">
        <v>-9.2999999999999992E-3</v>
      </c>
      <c r="V1074" s="66">
        <v>-2.4199999999999999E-2</v>
      </c>
      <c r="W1074" s="66">
        <v>2.3E-3</v>
      </c>
      <c r="X1074" s="1">
        <v>2275400</v>
      </c>
      <c r="Y1074" s="1">
        <v>5831036</v>
      </c>
      <c r="Z1074" s="1">
        <v>1962068</v>
      </c>
      <c r="AA1074" t="s">
        <v>627</v>
      </c>
      <c r="AB1074" t="s">
        <v>469</v>
      </c>
      <c r="AC1074">
        <v>16.420000000000002</v>
      </c>
      <c r="AD1074">
        <v>1.4</v>
      </c>
      <c r="AE1074">
        <v>2.5299999999999998</v>
      </c>
      <c r="AF1074" t="s">
        <v>230</v>
      </c>
      <c r="AG1074" s="1">
        <v>49200</v>
      </c>
      <c r="AH1074" s="36">
        <v>2530</v>
      </c>
      <c r="AI1074" s="1">
        <v>1000</v>
      </c>
      <c r="AJ1074" s="36">
        <v>2529</v>
      </c>
      <c r="AK1074" s="1">
        <v>1000</v>
      </c>
      <c r="AL1074" s="2">
        <v>0.625</v>
      </c>
      <c r="AM1074" s="3">
        <v>46157</v>
      </c>
      <c r="AN1074" t="s">
        <v>298</v>
      </c>
      <c r="AO1074" t="s">
        <v>434</v>
      </c>
      <c r="AQ1074" t="str">
        <f t="shared" si="16"/>
        <v/>
      </c>
    </row>
    <row r="1075" spans="1:43">
      <c r="A1075" s="8">
        <v>46188</v>
      </c>
      <c r="B1075">
        <v>4003.3</v>
      </c>
      <c r="C1075">
        <v>3.13</v>
      </c>
      <c r="D1075">
        <v>69450</v>
      </c>
      <c r="E1075">
        <v>5.0199999999999996</v>
      </c>
      <c r="F1075" s="7">
        <v>8424</v>
      </c>
      <c r="G1075" t="s">
        <v>97</v>
      </c>
      <c r="H1075">
        <v>0</v>
      </c>
      <c r="I1075" t="s">
        <v>288</v>
      </c>
      <c r="J1075" t="s">
        <v>289</v>
      </c>
      <c r="K1075" t="s">
        <v>295</v>
      </c>
      <c r="L1075" s="36">
        <v>4328</v>
      </c>
      <c r="M1075">
        <v>44</v>
      </c>
      <c r="N1075" s="66">
        <v>1.03E-2</v>
      </c>
      <c r="O1075" s="36">
        <v>4284</v>
      </c>
      <c r="P1075" s="66">
        <v>1.0200000000000001E-2</v>
      </c>
      <c r="Q1075" s="36">
        <v>4306</v>
      </c>
      <c r="R1075" s="36">
        <v>4347</v>
      </c>
      <c r="S1075" s="36">
        <v>4295</v>
      </c>
      <c r="T1075" s="66">
        <v>5.1000000000000004E-3</v>
      </c>
      <c r="U1075" s="66">
        <v>6.1999999999999998E-3</v>
      </c>
      <c r="V1075" s="66">
        <v>-4.3E-3</v>
      </c>
      <c r="W1075" s="66">
        <v>7.6E-3</v>
      </c>
      <c r="X1075" s="1">
        <v>99200</v>
      </c>
      <c r="Y1075" s="1">
        <v>428630</v>
      </c>
      <c r="Z1075" s="1">
        <v>393256</v>
      </c>
      <c r="AA1075" t="s">
        <v>470</v>
      </c>
      <c r="AB1075" t="s">
        <v>592</v>
      </c>
      <c r="AC1075">
        <v>8.1300000000000008</v>
      </c>
      <c r="AD1075">
        <v>0.77</v>
      </c>
      <c r="AE1075">
        <v>3.97</v>
      </c>
      <c r="AF1075" t="s">
        <v>230</v>
      </c>
      <c r="AG1075" s="1">
        <v>26100</v>
      </c>
      <c r="AH1075" s="36">
        <v>4328</v>
      </c>
      <c r="AI1075">
        <v>300</v>
      </c>
      <c r="AJ1075" s="36">
        <v>4326</v>
      </c>
      <c r="AK1075">
        <v>200</v>
      </c>
      <c r="AL1075" s="2">
        <v>0.62430555555555556</v>
      </c>
      <c r="AN1075" t="s">
        <v>298</v>
      </c>
      <c r="AO1075" t="s">
        <v>472</v>
      </c>
      <c r="AQ1075" t="str">
        <f t="shared" si="16"/>
        <v/>
      </c>
    </row>
    <row r="1076" spans="1:43">
      <c r="A1076" s="8">
        <v>46188</v>
      </c>
      <c r="B1076">
        <v>4003.3</v>
      </c>
      <c r="C1076">
        <v>3.13</v>
      </c>
      <c r="D1076">
        <v>69450</v>
      </c>
      <c r="E1076">
        <v>5.0199999999999996</v>
      </c>
      <c r="F1076" s="7">
        <v>8425</v>
      </c>
      <c r="G1076" t="s">
        <v>98</v>
      </c>
      <c r="H1076">
        <v>0</v>
      </c>
      <c r="I1076" t="s">
        <v>288</v>
      </c>
      <c r="J1076" t="s">
        <v>289</v>
      </c>
      <c r="K1076" t="s">
        <v>290</v>
      </c>
      <c r="L1076" s="36">
        <v>1293</v>
      </c>
      <c r="M1076">
        <v>22</v>
      </c>
      <c r="N1076" s="66">
        <v>1.7299999999999999E-2</v>
      </c>
      <c r="O1076" s="36">
        <v>1271</v>
      </c>
      <c r="P1076" s="66">
        <v>1.7299999999999999E-2</v>
      </c>
      <c r="Q1076" s="36">
        <v>1279</v>
      </c>
      <c r="R1076" s="36">
        <v>1294</v>
      </c>
      <c r="S1076" s="36">
        <v>1277</v>
      </c>
      <c r="T1076" s="66">
        <v>1.09E-2</v>
      </c>
      <c r="U1076" s="66">
        <v>1.17E-2</v>
      </c>
      <c r="V1076" s="66">
        <v>-6.9999999999999999E-4</v>
      </c>
      <c r="W1076" s="66">
        <v>1.2500000000000001E-2</v>
      </c>
      <c r="X1076" s="1">
        <v>663200</v>
      </c>
      <c r="Y1076" s="1">
        <v>852824</v>
      </c>
      <c r="Z1076" s="1">
        <v>365487</v>
      </c>
      <c r="AA1076" t="s">
        <v>473</v>
      </c>
      <c r="AB1076" t="s">
        <v>607</v>
      </c>
      <c r="AC1076">
        <v>7.76</v>
      </c>
      <c r="AD1076">
        <v>0.84</v>
      </c>
      <c r="AE1076">
        <v>4.0199999999999996</v>
      </c>
      <c r="AF1076" t="s">
        <v>230</v>
      </c>
      <c r="AG1076" s="1">
        <v>179200</v>
      </c>
      <c r="AH1076" s="36">
        <v>1293</v>
      </c>
      <c r="AI1076" s="1">
        <v>3000</v>
      </c>
      <c r="AJ1076" s="36">
        <v>1292</v>
      </c>
      <c r="AK1076" s="1">
        <v>1800</v>
      </c>
      <c r="AL1076" s="2">
        <v>0.62430555555555556</v>
      </c>
      <c r="AM1076" s="3">
        <v>46156</v>
      </c>
      <c r="AN1076" t="s">
        <v>298</v>
      </c>
      <c r="AO1076" t="s">
        <v>472</v>
      </c>
      <c r="AQ1076" t="str">
        <f t="shared" si="16"/>
        <v/>
      </c>
    </row>
    <row r="1077" spans="1:43">
      <c r="A1077" s="8">
        <v>46188</v>
      </c>
      <c r="B1077">
        <v>4003.3</v>
      </c>
      <c r="C1077">
        <v>3.13</v>
      </c>
      <c r="D1077">
        <v>69450</v>
      </c>
      <c r="E1077">
        <v>5.0199999999999996</v>
      </c>
      <c r="F1077" s="7">
        <v>8591</v>
      </c>
      <c r="G1077" t="s">
        <v>99</v>
      </c>
      <c r="H1077">
        <v>0</v>
      </c>
      <c r="I1077" t="s">
        <v>288</v>
      </c>
      <c r="J1077" t="s">
        <v>289</v>
      </c>
      <c r="K1077" t="s">
        <v>295</v>
      </c>
      <c r="L1077" s="36">
        <v>6162</v>
      </c>
      <c r="M1077">
        <v>70</v>
      </c>
      <c r="N1077" s="66">
        <v>1.15E-2</v>
      </c>
      <c r="O1077" s="36">
        <v>6092</v>
      </c>
      <c r="P1077" s="66">
        <v>1.14E-2</v>
      </c>
      <c r="Q1077" s="36">
        <v>6236</v>
      </c>
      <c r="R1077" s="36">
        <v>6239</v>
      </c>
      <c r="S1077" s="36">
        <v>6153</v>
      </c>
      <c r="T1077" s="66">
        <v>-1.18E-2</v>
      </c>
      <c r="U1077" s="66">
        <v>-6.1000000000000004E-3</v>
      </c>
      <c r="V1077" s="66">
        <v>-1.23E-2</v>
      </c>
      <c r="W1077" s="66">
        <v>1.4E-3</v>
      </c>
      <c r="X1077" s="1">
        <v>2249200</v>
      </c>
      <c r="Y1077" s="1">
        <v>13945760</v>
      </c>
      <c r="Z1077" s="1">
        <v>6926745</v>
      </c>
      <c r="AA1077" t="s">
        <v>475</v>
      </c>
      <c r="AB1077" t="s">
        <v>476</v>
      </c>
      <c r="AC1077">
        <v>12.78</v>
      </c>
      <c r="AD1077">
        <v>1.51</v>
      </c>
      <c r="AE1077">
        <v>3.04</v>
      </c>
      <c r="AF1077" t="s">
        <v>230</v>
      </c>
      <c r="AG1077" s="1">
        <v>241600</v>
      </c>
      <c r="AH1077" s="36">
        <v>6163</v>
      </c>
      <c r="AI1077" s="1">
        <v>1000</v>
      </c>
      <c r="AJ1077" s="36">
        <v>6162</v>
      </c>
      <c r="AK1077">
        <v>800</v>
      </c>
      <c r="AL1077" s="2">
        <v>0.625</v>
      </c>
      <c r="AN1077" t="s">
        <v>298</v>
      </c>
      <c r="AO1077" t="s">
        <v>472</v>
      </c>
      <c r="AQ1077" t="str">
        <f t="shared" si="16"/>
        <v/>
      </c>
    </row>
    <row r="1078" spans="1:43">
      <c r="A1078" s="8">
        <v>46188</v>
      </c>
      <c r="B1078">
        <v>4003.3</v>
      </c>
      <c r="C1078">
        <v>3.13</v>
      </c>
      <c r="D1078">
        <v>69450</v>
      </c>
      <c r="E1078">
        <v>5.0199999999999996</v>
      </c>
      <c r="F1078" s="7">
        <v>8593</v>
      </c>
      <c r="G1078" t="s">
        <v>100</v>
      </c>
      <c r="H1078">
        <v>0</v>
      </c>
      <c r="I1078" t="s">
        <v>288</v>
      </c>
      <c r="J1078" t="s">
        <v>289</v>
      </c>
      <c r="K1078" t="s">
        <v>295</v>
      </c>
      <c r="L1078" s="36">
        <v>1339</v>
      </c>
      <c r="M1078">
        <v>20</v>
      </c>
      <c r="N1078" s="66">
        <v>1.52E-2</v>
      </c>
      <c r="O1078" s="36">
        <v>1319</v>
      </c>
      <c r="P1078" s="66">
        <v>1.5100000000000001E-2</v>
      </c>
      <c r="Q1078" s="36">
        <v>1330</v>
      </c>
      <c r="R1078" s="36">
        <v>1347.5</v>
      </c>
      <c r="S1078" s="36">
        <v>1326.5</v>
      </c>
      <c r="T1078" s="66">
        <v>6.7000000000000002E-3</v>
      </c>
      <c r="U1078" s="66">
        <v>2.2000000000000001E-3</v>
      </c>
      <c r="V1078" s="66">
        <v>-6.3E-3</v>
      </c>
      <c r="W1078" s="66">
        <v>9.4000000000000004E-3</v>
      </c>
      <c r="X1078" s="1">
        <v>3100200</v>
      </c>
      <c r="Y1078" s="1">
        <v>4148387</v>
      </c>
      <c r="Z1078" s="1">
        <v>1964195</v>
      </c>
      <c r="AA1078" t="s">
        <v>477</v>
      </c>
      <c r="AB1078" t="s">
        <v>594</v>
      </c>
      <c r="AC1078">
        <v>12.01</v>
      </c>
      <c r="AD1078">
        <v>0.96</v>
      </c>
      <c r="AE1078">
        <v>3.81</v>
      </c>
      <c r="AF1078" t="s">
        <v>230</v>
      </c>
      <c r="AG1078" s="1">
        <v>944600</v>
      </c>
      <c r="AH1078" s="36">
        <v>1339.5</v>
      </c>
      <c r="AI1078" s="1">
        <v>6700</v>
      </c>
      <c r="AJ1078" s="36">
        <v>1339</v>
      </c>
      <c r="AK1078" s="1">
        <v>6200</v>
      </c>
      <c r="AL1078" s="2">
        <v>0.625</v>
      </c>
      <c r="AM1078" s="3">
        <v>46157</v>
      </c>
      <c r="AN1078" t="s">
        <v>298</v>
      </c>
      <c r="AO1078" t="s">
        <v>472</v>
      </c>
      <c r="AQ1078" t="str">
        <f t="shared" si="16"/>
        <v/>
      </c>
    </row>
    <row r="1079" spans="1:43">
      <c r="A1079" s="8">
        <v>46188</v>
      </c>
      <c r="B1079">
        <v>4003.3</v>
      </c>
      <c r="C1079">
        <v>3.13</v>
      </c>
      <c r="D1079">
        <v>69450</v>
      </c>
      <c r="E1079">
        <v>5.0199999999999996</v>
      </c>
      <c r="F1079" s="7">
        <v>8604</v>
      </c>
      <c r="G1079" t="s">
        <v>101</v>
      </c>
      <c r="H1079">
        <v>0</v>
      </c>
      <c r="I1079" t="s">
        <v>288</v>
      </c>
      <c r="J1079" t="s">
        <v>289</v>
      </c>
      <c r="K1079" t="s">
        <v>290</v>
      </c>
      <c r="L1079" s="36">
        <v>1416</v>
      </c>
      <c r="M1079">
        <v>51.5</v>
      </c>
      <c r="N1079" s="66">
        <v>3.7699999999999997E-2</v>
      </c>
      <c r="O1079" s="36">
        <v>1364.5</v>
      </c>
      <c r="P1079" s="66">
        <v>3.7699999999999997E-2</v>
      </c>
      <c r="Q1079" s="36">
        <v>1408</v>
      </c>
      <c r="R1079" s="36">
        <v>1425</v>
      </c>
      <c r="S1079" s="36">
        <v>1399.5</v>
      </c>
      <c r="T1079" s="66">
        <v>5.5999999999999999E-3</v>
      </c>
      <c r="U1079" s="66">
        <v>1.6999999999999999E-3</v>
      </c>
      <c r="V1079" s="66">
        <v>-6.3E-3</v>
      </c>
      <c r="W1079" s="66">
        <v>1.17E-2</v>
      </c>
      <c r="X1079" s="1">
        <v>7587800</v>
      </c>
      <c r="Y1079" s="1">
        <v>10734330</v>
      </c>
      <c r="Z1079" s="1">
        <v>4373404</v>
      </c>
      <c r="AA1079" t="s">
        <v>479</v>
      </c>
      <c r="AB1079" t="s">
        <v>480</v>
      </c>
      <c r="AC1079">
        <v>11.01</v>
      </c>
      <c r="AD1079">
        <v>1.1000000000000001</v>
      </c>
      <c r="AE1079">
        <v>3.67</v>
      </c>
      <c r="AF1079" t="s">
        <v>230</v>
      </c>
      <c r="AG1079" s="1">
        <v>676600</v>
      </c>
      <c r="AH1079" s="36">
        <v>1416.5</v>
      </c>
      <c r="AI1079" s="1">
        <v>7300</v>
      </c>
      <c r="AJ1079" s="36">
        <v>1416</v>
      </c>
      <c r="AK1079" s="1">
        <v>2800</v>
      </c>
      <c r="AL1079" s="2">
        <v>0.625</v>
      </c>
      <c r="AN1079" t="s">
        <v>298</v>
      </c>
      <c r="AO1079" t="s">
        <v>481</v>
      </c>
      <c r="AQ1079" t="str">
        <f t="shared" si="16"/>
        <v/>
      </c>
    </row>
    <row r="1080" spans="1:43">
      <c r="A1080" s="8">
        <v>46188</v>
      </c>
      <c r="B1080">
        <v>4003.3</v>
      </c>
      <c r="C1080">
        <v>3.13</v>
      </c>
      <c r="D1080">
        <v>69450</v>
      </c>
      <c r="E1080">
        <v>5.0199999999999996</v>
      </c>
      <c r="F1080" s="7">
        <v>8697</v>
      </c>
      <c r="G1080" t="s">
        <v>102</v>
      </c>
      <c r="H1080">
        <v>0</v>
      </c>
      <c r="I1080" t="s">
        <v>288</v>
      </c>
      <c r="J1080" t="s">
        <v>289</v>
      </c>
      <c r="K1080" t="s">
        <v>295</v>
      </c>
      <c r="L1080" s="36">
        <v>2206.5</v>
      </c>
      <c r="M1080">
        <v>85</v>
      </c>
      <c r="N1080" s="66">
        <v>4.0099999999999997E-2</v>
      </c>
      <c r="O1080" s="36">
        <v>2121.5</v>
      </c>
      <c r="P1080" s="66">
        <v>0.04</v>
      </c>
      <c r="Q1080" s="36">
        <v>2124</v>
      </c>
      <c r="R1080" s="36">
        <v>2228</v>
      </c>
      <c r="S1080" s="36">
        <v>2122.5</v>
      </c>
      <c r="T1080" s="66">
        <v>3.8800000000000001E-2</v>
      </c>
      <c r="U1080" s="66">
        <v>2.8999999999999998E-3</v>
      </c>
      <c r="V1080" s="66">
        <v>-9.5999999999999992E-3</v>
      </c>
      <c r="W1080" s="66">
        <v>3.95E-2</v>
      </c>
      <c r="X1080" s="1">
        <v>3347900</v>
      </c>
      <c r="Y1080" s="1">
        <v>7332615</v>
      </c>
      <c r="Z1080" s="1">
        <v>2276634</v>
      </c>
      <c r="AA1080" t="s">
        <v>482</v>
      </c>
      <c r="AB1080" t="s">
        <v>483</v>
      </c>
      <c r="AC1080">
        <v>28</v>
      </c>
      <c r="AD1080">
        <v>6.57</v>
      </c>
      <c r="AE1080">
        <v>2.86</v>
      </c>
      <c r="AF1080" t="s">
        <v>230</v>
      </c>
      <c r="AG1080" s="1">
        <v>89700</v>
      </c>
      <c r="AH1080" s="36">
        <v>2207</v>
      </c>
      <c r="AI1080" s="1">
        <v>1700</v>
      </c>
      <c r="AJ1080" s="36">
        <v>2206.5</v>
      </c>
      <c r="AK1080" s="1">
        <v>1900</v>
      </c>
      <c r="AL1080" s="2">
        <v>0.625</v>
      </c>
      <c r="AN1080" t="s">
        <v>298</v>
      </c>
      <c r="AO1080" t="s">
        <v>472</v>
      </c>
      <c r="AQ1080" t="str">
        <f t="shared" si="16"/>
        <v/>
      </c>
    </row>
    <row r="1081" spans="1:43">
      <c r="A1081" s="8">
        <v>46188</v>
      </c>
      <c r="B1081">
        <v>4003.3</v>
      </c>
      <c r="C1081">
        <v>3.13</v>
      </c>
      <c r="D1081">
        <v>69450</v>
      </c>
      <c r="E1081">
        <v>5.0199999999999996</v>
      </c>
      <c r="F1081" s="7">
        <v>8830</v>
      </c>
      <c r="G1081" t="s">
        <v>103</v>
      </c>
      <c r="H1081">
        <v>0</v>
      </c>
      <c r="I1081" t="s">
        <v>288</v>
      </c>
      <c r="J1081" t="s">
        <v>289</v>
      </c>
      <c r="K1081" t="s">
        <v>290</v>
      </c>
      <c r="L1081" s="36">
        <v>3665</v>
      </c>
      <c r="M1081">
        <v>96</v>
      </c>
      <c r="N1081" s="66">
        <v>2.69E-2</v>
      </c>
      <c r="O1081" s="36">
        <v>3569</v>
      </c>
      <c r="P1081" s="66">
        <v>2.6800000000000001E-2</v>
      </c>
      <c r="Q1081" s="36">
        <v>3639</v>
      </c>
      <c r="R1081" s="36">
        <v>3702</v>
      </c>
      <c r="S1081" s="36">
        <v>3588</v>
      </c>
      <c r="T1081" s="66">
        <v>7.1000000000000004E-3</v>
      </c>
      <c r="U1081" s="66">
        <v>5.4000000000000003E-3</v>
      </c>
      <c r="V1081" s="66">
        <v>-9.9000000000000008E-3</v>
      </c>
      <c r="W1081" s="66">
        <v>2.1399999999999999E-2</v>
      </c>
      <c r="X1081" s="1">
        <v>3184300</v>
      </c>
      <c r="Y1081" s="1">
        <v>11664621</v>
      </c>
      <c r="Z1081" s="1">
        <v>3430440</v>
      </c>
      <c r="AA1081" t="s">
        <v>484</v>
      </c>
      <c r="AB1081" t="s">
        <v>620</v>
      </c>
      <c r="AC1081">
        <v>15.18</v>
      </c>
      <c r="AD1081">
        <v>1.37</v>
      </c>
      <c r="AE1081">
        <v>1.42</v>
      </c>
      <c r="AF1081" t="s">
        <v>230</v>
      </c>
      <c r="AG1081" s="1">
        <v>63800</v>
      </c>
      <c r="AH1081" s="36">
        <v>3666</v>
      </c>
      <c r="AI1081" s="1">
        <v>1500</v>
      </c>
      <c r="AJ1081" s="36">
        <v>3665</v>
      </c>
      <c r="AK1081" s="1">
        <v>1400</v>
      </c>
      <c r="AL1081" s="2">
        <v>0.625</v>
      </c>
      <c r="AM1081" s="3">
        <v>46155</v>
      </c>
      <c r="AN1081" t="s">
        <v>298</v>
      </c>
      <c r="AO1081" t="s">
        <v>332</v>
      </c>
      <c r="AQ1081" t="str">
        <f t="shared" si="16"/>
        <v/>
      </c>
    </row>
    <row r="1082" spans="1:43">
      <c r="A1082" s="8">
        <v>46188</v>
      </c>
      <c r="B1082">
        <v>4003.3</v>
      </c>
      <c r="C1082">
        <v>3.13</v>
      </c>
      <c r="D1082">
        <v>69450</v>
      </c>
      <c r="E1082">
        <v>5.0199999999999996</v>
      </c>
      <c r="F1082" s="7">
        <v>9020</v>
      </c>
      <c r="G1082" t="s">
        <v>104</v>
      </c>
      <c r="H1082">
        <v>0</v>
      </c>
      <c r="I1082" t="s">
        <v>288</v>
      </c>
      <c r="J1082" t="s">
        <v>289</v>
      </c>
      <c r="K1082" t="s">
        <v>295</v>
      </c>
      <c r="L1082" s="36">
        <v>3373</v>
      </c>
      <c r="M1082">
        <v>-31</v>
      </c>
      <c r="N1082" s="66">
        <v>-9.1000000000000004E-3</v>
      </c>
      <c r="O1082" s="36">
        <v>3404</v>
      </c>
      <c r="P1082" s="66">
        <v>-9.1000000000000004E-3</v>
      </c>
      <c r="Q1082" s="36">
        <v>3410</v>
      </c>
      <c r="R1082" s="36">
        <v>3443</v>
      </c>
      <c r="S1082" s="36">
        <v>3371</v>
      </c>
      <c r="T1082" s="66">
        <v>-1.0800000000000001E-2</v>
      </c>
      <c r="U1082" s="66">
        <v>-7.9000000000000008E-3</v>
      </c>
      <c r="V1082" s="66">
        <v>-2.0299999999999999E-2</v>
      </c>
      <c r="W1082" s="66">
        <v>5.0000000000000001E-4</v>
      </c>
      <c r="X1082" s="1">
        <v>1985800</v>
      </c>
      <c r="Y1082" s="1">
        <v>6774223</v>
      </c>
      <c r="Z1082" s="1">
        <v>3826372</v>
      </c>
      <c r="AA1082" t="s">
        <v>486</v>
      </c>
      <c r="AB1082" t="s">
        <v>608</v>
      </c>
      <c r="AC1082">
        <v>14.93</v>
      </c>
      <c r="AD1082">
        <v>1.24</v>
      </c>
      <c r="AE1082">
        <v>2.4900000000000002</v>
      </c>
      <c r="AF1082" t="s">
        <v>230</v>
      </c>
      <c r="AG1082" s="1">
        <v>83200</v>
      </c>
      <c r="AH1082" s="36">
        <v>3373</v>
      </c>
      <c r="AI1082">
        <v>700</v>
      </c>
      <c r="AJ1082" s="36">
        <v>3372</v>
      </c>
      <c r="AK1082" s="1">
        <v>2700</v>
      </c>
      <c r="AL1082" s="2">
        <v>0.625</v>
      </c>
      <c r="AN1082" t="s">
        <v>298</v>
      </c>
      <c r="AO1082" t="s">
        <v>488</v>
      </c>
      <c r="AQ1082" t="str">
        <f t="shared" si="16"/>
        <v/>
      </c>
    </row>
    <row r="1083" spans="1:43">
      <c r="A1083" s="8">
        <v>46188</v>
      </c>
      <c r="B1083">
        <v>4003.3</v>
      </c>
      <c r="C1083">
        <v>3.13</v>
      </c>
      <c r="D1083">
        <v>69450</v>
      </c>
      <c r="E1083">
        <v>5.0199999999999996</v>
      </c>
      <c r="F1083" s="7">
        <v>9024</v>
      </c>
      <c r="G1083" t="s">
        <v>105</v>
      </c>
      <c r="H1083">
        <v>0</v>
      </c>
      <c r="I1083" t="s">
        <v>288</v>
      </c>
      <c r="J1083" t="s">
        <v>289</v>
      </c>
      <c r="K1083" t="s">
        <v>295</v>
      </c>
      <c r="L1083" s="36">
        <v>3026</v>
      </c>
      <c r="M1083">
        <v>32</v>
      </c>
      <c r="N1083" s="66">
        <v>1.0699999999999999E-2</v>
      </c>
      <c r="O1083" s="36">
        <v>2994</v>
      </c>
      <c r="P1083" s="66">
        <v>1.06E-2</v>
      </c>
      <c r="Q1083" s="36">
        <v>3044</v>
      </c>
      <c r="R1083" s="36">
        <v>3072</v>
      </c>
      <c r="S1083" s="36">
        <v>2982</v>
      </c>
      <c r="T1083" s="66">
        <v>-5.8999999999999999E-3</v>
      </c>
      <c r="U1083" s="66">
        <v>9.5999999999999992E-3</v>
      </c>
      <c r="V1083" s="66">
        <v>-1.49E-2</v>
      </c>
      <c r="W1083" s="66">
        <v>1.47E-2</v>
      </c>
      <c r="X1083" s="1">
        <v>1192400</v>
      </c>
      <c r="Y1083" s="1">
        <v>3605823</v>
      </c>
      <c r="Z1083" s="1">
        <v>925276</v>
      </c>
      <c r="AA1083" t="s">
        <v>489</v>
      </c>
      <c r="AB1083" t="s">
        <v>609</v>
      </c>
      <c r="AC1083">
        <v>28.49</v>
      </c>
      <c r="AD1083">
        <v>1.35</v>
      </c>
      <c r="AE1083">
        <v>1.39</v>
      </c>
      <c r="AF1083" t="s">
        <v>230</v>
      </c>
      <c r="AG1083" s="1">
        <v>87900</v>
      </c>
      <c r="AH1083" s="36">
        <v>3027</v>
      </c>
      <c r="AI1083" s="1">
        <v>1000</v>
      </c>
      <c r="AJ1083" s="36">
        <v>3025</v>
      </c>
      <c r="AK1083">
        <v>600</v>
      </c>
      <c r="AL1083" s="2">
        <v>0.625</v>
      </c>
      <c r="AM1083" s="3">
        <v>46156</v>
      </c>
      <c r="AN1083" t="s">
        <v>298</v>
      </c>
      <c r="AO1083" t="s">
        <v>488</v>
      </c>
      <c r="AQ1083" t="str">
        <f t="shared" si="16"/>
        <v/>
      </c>
    </row>
    <row r="1084" spans="1:43">
      <c r="A1084" s="8">
        <v>46188</v>
      </c>
      <c r="B1084">
        <v>4003.3</v>
      </c>
      <c r="C1084">
        <v>3.13</v>
      </c>
      <c r="D1084">
        <v>69450</v>
      </c>
      <c r="E1084">
        <v>5.0199999999999996</v>
      </c>
      <c r="F1084" s="7">
        <v>9069</v>
      </c>
      <c r="G1084" t="s">
        <v>106</v>
      </c>
      <c r="H1084">
        <v>0</v>
      </c>
      <c r="I1084" t="s">
        <v>288</v>
      </c>
      <c r="J1084" t="s">
        <v>289</v>
      </c>
      <c r="K1084" t="s">
        <v>295</v>
      </c>
      <c r="L1084" s="36">
        <v>1973</v>
      </c>
      <c r="M1084">
        <v>50.5</v>
      </c>
      <c r="N1084" s="66">
        <v>2.63E-2</v>
      </c>
      <c r="O1084" s="36">
        <v>1922.5</v>
      </c>
      <c r="P1084" s="66">
        <v>2.6200000000000001E-2</v>
      </c>
      <c r="Q1084" s="36">
        <v>1948.5</v>
      </c>
      <c r="R1084" s="36">
        <v>1993</v>
      </c>
      <c r="S1084" s="36">
        <v>1933.5</v>
      </c>
      <c r="T1084" s="66">
        <v>1.2500000000000001E-2</v>
      </c>
      <c r="U1084" s="66">
        <v>-2E-3</v>
      </c>
      <c r="V1084" s="66">
        <v>-0.01</v>
      </c>
      <c r="W1084" s="66">
        <v>2.0400000000000001E-2</v>
      </c>
      <c r="X1084" s="1">
        <v>347800</v>
      </c>
      <c r="Y1084" s="1">
        <v>684929</v>
      </c>
      <c r="Z1084" s="1">
        <v>346641</v>
      </c>
      <c r="AA1084" t="s">
        <v>491</v>
      </c>
      <c r="AB1084" t="s">
        <v>492</v>
      </c>
      <c r="AC1084">
        <v>14.11</v>
      </c>
      <c r="AD1084">
        <v>1.45</v>
      </c>
      <c r="AE1084">
        <v>2.84</v>
      </c>
      <c r="AF1084" t="s">
        <v>230</v>
      </c>
      <c r="AG1084" s="1">
        <v>28600</v>
      </c>
      <c r="AH1084" s="36">
        <v>1973.5</v>
      </c>
      <c r="AI1084">
        <v>100</v>
      </c>
      <c r="AJ1084" s="36">
        <v>1973</v>
      </c>
      <c r="AK1084">
        <v>600</v>
      </c>
      <c r="AL1084" s="2">
        <v>0.62430555555555556</v>
      </c>
      <c r="AM1084" s="3">
        <v>46155</v>
      </c>
      <c r="AN1084" t="s">
        <v>298</v>
      </c>
      <c r="AO1084" t="s">
        <v>488</v>
      </c>
      <c r="AQ1084" t="str">
        <f t="shared" si="16"/>
        <v/>
      </c>
    </row>
    <row r="1085" spans="1:43">
      <c r="A1085" s="8">
        <v>46188</v>
      </c>
      <c r="B1085">
        <v>4003.3</v>
      </c>
      <c r="C1085">
        <v>3.13</v>
      </c>
      <c r="D1085">
        <v>69450</v>
      </c>
      <c r="E1085">
        <v>5.0199999999999996</v>
      </c>
      <c r="F1085" s="7">
        <v>9227</v>
      </c>
      <c r="G1085" t="s">
        <v>107</v>
      </c>
      <c r="H1085">
        <v>0</v>
      </c>
      <c r="I1085" t="s">
        <v>347</v>
      </c>
      <c r="J1085" t="s">
        <v>289</v>
      </c>
      <c r="K1085" t="s">
        <v>295</v>
      </c>
      <c r="L1085">
        <v>892</v>
      </c>
      <c r="M1085">
        <v>27</v>
      </c>
      <c r="N1085" s="66">
        <v>3.1199999999999999E-2</v>
      </c>
      <c r="O1085">
        <v>865</v>
      </c>
      <c r="P1085" s="66">
        <v>3.1199999999999999E-2</v>
      </c>
      <c r="Q1085">
        <v>917</v>
      </c>
      <c r="R1085">
        <v>936</v>
      </c>
      <c r="S1085">
        <v>886</v>
      </c>
      <c r="T1085" s="66">
        <v>-2.7199999999999998E-2</v>
      </c>
      <c r="U1085" s="66">
        <v>-1.1000000000000001E-3</v>
      </c>
      <c r="V1085" s="66">
        <v>-4.7E-2</v>
      </c>
      <c r="W1085" s="66">
        <v>6.7000000000000002E-3</v>
      </c>
      <c r="X1085" s="1">
        <v>230100</v>
      </c>
      <c r="Y1085" s="1">
        <v>208134</v>
      </c>
      <c r="Z1085" s="1">
        <v>14186</v>
      </c>
      <c r="AA1085" t="s">
        <v>493</v>
      </c>
      <c r="AB1085" t="s">
        <v>494</v>
      </c>
      <c r="AC1085">
        <v>0</v>
      </c>
      <c r="AD1085">
        <v>29.35</v>
      </c>
      <c r="AE1085">
        <v>0</v>
      </c>
      <c r="AF1085">
        <v>2.7</v>
      </c>
      <c r="AG1085" s="1">
        <v>1900</v>
      </c>
      <c r="AH1085">
        <v>894</v>
      </c>
      <c r="AI1085">
        <v>100</v>
      </c>
      <c r="AJ1085">
        <v>891</v>
      </c>
      <c r="AK1085">
        <v>200</v>
      </c>
      <c r="AL1085" s="2">
        <v>0.625</v>
      </c>
      <c r="AN1085" t="s">
        <v>350</v>
      </c>
      <c r="AO1085" t="s">
        <v>313</v>
      </c>
      <c r="AQ1085" t="str">
        <f t="shared" si="16"/>
        <v/>
      </c>
    </row>
    <row r="1086" spans="1:43">
      <c r="A1086" s="8">
        <v>46188</v>
      </c>
      <c r="B1086">
        <v>4003.3</v>
      </c>
      <c r="C1086">
        <v>3.13</v>
      </c>
      <c r="D1086">
        <v>69450</v>
      </c>
      <c r="E1086">
        <v>5.0199999999999996</v>
      </c>
      <c r="F1086" s="7">
        <v>9303</v>
      </c>
      <c r="G1086" t="s">
        <v>108</v>
      </c>
      <c r="H1086">
        <v>0</v>
      </c>
      <c r="I1086" t="s">
        <v>288</v>
      </c>
      <c r="J1086" t="s">
        <v>289</v>
      </c>
      <c r="K1086" t="s">
        <v>290</v>
      </c>
      <c r="L1086" s="36">
        <v>3865</v>
      </c>
      <c r="M1086">
        <v>5</v>
      </c>
      <c r="N1086" s="66">
        <v>1.2999999999999999E-3</v>
      </c>
      <c r="O1086" s="36">
        <v>3860</v>
      </c>
      <c r="P1086" s="66">
        <v>1.1999999999999999E-3</v>
      </c>
      <c r="Q1086" s="36">
        <v>3920</v>
      </c>
      <c r="R1086" s="36">
        <v>3920</v>
      </c>
      <c r="S1086" s="36">
        <v>3850</v>
      </c>
      <c r="T1086" s="66">
        <v>-1.4E-2</v>
      </c>
      <c r="U1086" s="66">
        <v>-7.7000000000000002E-3</v>
      </c>
      <c r="V1086" s="66">
        <v>-1.4E-2</v>
      </c>
      <c r="W1086" s="66">
        <v>3.8E-3</v>
      </c>
      <c r="X1086" s="1">
        <v>71400</v>
      </c>
      <c r="Y1086" s="1">
        <v>277678</v>
      </c>
      <c r="Z1086" s="1">
        <v>296113</v>
      </c>
      <c r="AA1086" t="s">
        <v>495</v>
      </c>
      <c r="AB1086" t="s">
        <v>496</v>
      </c>
      <c r="AC1086">
        <v>17.079999999999998</v>
      </c>
      <c r="AD1086">
        <v>0.93</v>
      </c>
      <c r="AE1086">
        <v>2.66</v>
      </c>
      <c r="AF1086" t="s">
        <v>230</v>
      </c>
      <c r="AG1086" s="1">
        <v>29600</v>
      </c>
      <c r="AH1086" s="36">
        <v>3865</v>
      </c>
      <c r="AI1086">
        <v>400</v>
      </c>
      <c r="AJ1086" s="36">
        <v>3860</v>
      </c>
      <c r="AK1086" s="1">
        <v>1300</v>
      </c>
      <c r="AL1086" s="2">
        <v>0.62222222222222223</v>
      </c>
      <c r="AN1086" t="s">
        <v>298</v>
      </c>
      <c r="AO1086" t="s">
        <v>497</v>
      </c>
      <c r="AQ1086" t="str">
        <f t="shared" si="16"/>
        <v/>
      </c>
    </row>
    <row r="1087" spans="1:43">
      <c r="A1087" s="8">
        <v>46188</v>
      </c>
      <c r="B1087">
        <v>4003.3</v>
      </c>
      <c r="C1087">
        <v>3.13</v>
      </c>
      <c r="D1087">
        <v>69450</v>
      </c>
      <c r="E1087">
        <v>5.0199999999999996</v>
      </c>
      <c r="F1087" s="7">
        <v>9308</v>
      </c>
      <c r="G1087" t="s">
        <v>109</v>
      </c>
      <c r="H1087">
        <v>0</v>
      </c>
      <c r="I1087" t="s">
        <v>314</v>
      </c>
      <c r="J1087" t="s">
        <v>289</v>
      </c>
      <c r="K1087" t="s">
        <v>290</v>
      </c>
      <c r="L1087" s="36">
        <v>1544</v>
      </c>
      <c r="M1087">
        <v>15</v>
      </c>
      <c r="N1087" s="66">
        <v>9.7999999999999997E-3</v>
      </c>
      <c r="O1087" s="36">
        <v>1529</v>
      </c>
      <c r="P1087" s="66">
        <v>9.7999999999999997E-3</v>
      </c>
      <c r="Q1087" s="36">
        <v>1530</v>
      </c>
      <c r="R1087" s="36">
        <v>1552</v>
      </c>
      <c r="S1087" s="36">
        <v>1522</v>
      </c>
      <c r="T1087" s="66">
        <v>9.1000000000000004E-3</v>
      </c>
      <c r="U1087" s="66">
        <v>0</v>
      </c>
      <c r="V1087" s="66">
        <v>-5.1000000000000004E-3</v>
      </c>
      <c r="W1087" s="66">
        <v>1.44E-2</v>
      </c>
      <c r="X1087" s="1">
        <v>65100</v>
      </c>
      <c r="Y1087" s="1">
        <v>100197</v>
      </c>
      <c r="Z1087" s="1">
        <v>40256</v>
      </c>
      <c r="AA1087" t="s">
        <v>498</v>
      </c>
      <c r="AB1087" t="s">
        <v>499</v>
      </c>
      <c r="AC1087">
        <v>13.18</v>
      </c>
      <c r="AD1087">
        <v>1.03</v>
      </c>
      <c r="AE1087">
        <v>2.25</v>
      </c>
      <c r="AF1087" t="s">
        <v>230</v>
      </c>
      <c r="AG1087" s="1">
        <v>4000</v>
      </c>
      <c r="AH1087" s="36">
        <v>1544</v>
      </c>
      <c r="AI1087">
        <v>200</v>
      </c>
      <c r="AJ1087" s="36">
        <v>1542</v>
      </c>
      <c r="AK1087">
        <v>700</v>
      </c>
      <c r="AL1087" s="2">
        <v>0.62083333333333335</v>
      </c>
      <c r="AM1087" s="3">
        <v>46155</v>
      </c>
      <c r="AN1087" t="s">
        <v>298</v>
      </c>
      <c r="AO1087" t="s">
        <v>500</v>
      </c>
      <c r="AQ1087" t="str">
        <f t="shared" si="16"/>
        <v/>
      </c>
    </row>
    <row r="1088" spans="1:43">
      <c r="A1088" s="8">
        <v>46188</v>
      </c>
      <c r="B1088">
        <v>4003.3</v>
      </c>
      <c r="C1088">
        <v>3.13</v>
      </c>
      <c r="D1088">
        <v>69450</v>
      </c>
      <c r="E1088">
        <v>5.0199999999999996</v>
      </c>
      <c r="F1088" s="7">
        <v>9348</v>
      </c>
      <c r="G1088" t="s">
        <v>110</v>
      </c>
      <c r="H1088">
        <v>0</v>
      </c>
      <c r="I1088" t="s">
        <v>347</v>
      </c>
      <c r="J1088" t="s">
        <v>323</v>
      </c>
      <c r="K1088" t="s">
        <v>295</v>
      </c>
      <c r="L1088">
        <v>497</v>
      </c>
      <c r="M1088">
        <v>-54</v>
      </c>
      <c r="N1088" s="66">
        <v>-9.8000000000000004E-2</v>
      </c>
      <c r="O1088">
        <v>551</v>
      </c>
      <c r="P1088" s="66">
        <v>-9.8000000000000004E-2</v>
      </c>
      <c r="Q1088">
        <v>550</v>
      </c>
      <c r="R1088">
        <v>550</v>
      </c>
      <c r="S1088">
        <v>495</v>
      </c>
      <c r="T1088" s="66">
        <v>-9.6299999999999997E-2</v>
      </c>
      <c r="U1088" s="66">
        <v>-6.0000000000000001E-3</v>
      </c>
      <c r="V1088" s="66">
        <v>-9.6299999999999997E-2</v>
      </c>
      <c r="W1088" s="66">
        <v>4.0000000000000001E-3</v>
      </c>
      <c r="X1088" s="1">
        <v>4164100</v>
      </c>
      <c r="Y1088" s="1">
        <v>2108269</v>
      </c>
      <c r="Z1088" s="1">
        <v>72679</v>
      </c>
      <c r="AA1088" t="s">
        <v>552</v>
      </c>
      <c r="AB1088" t="s">
        <v>502</v>
      </c>
      <c r="AC1088">
        <v>0</v>
      </c>
      <c r="AD1088">
        <v>4.82</v>
      </c>
      <c r="AE1088">
        <v>0</v>
      </c>
      <c r="AF1088">
        <v>2.2000000000000002</v>
      </c>
      <c r="AG1088">
        <v>0</v>
      </c>
      <c r="AH1088">
        <v>498</v>
      </c>
      <c r="AI1088" s="1">
        <v>20900</v>
      </c>
      <c r="AJ1088">
        <v>497</v>
      </c>
      <c r="AK1088" s="1">
        <v>15300</v>
      </c>
      <c r="AL1088" s="2">
        <v>0.625</v>
      </c>
      <c r="AM1088" s="3">
        <v>46157</v>
      </c>
      <c r="AN1088" t="s">
        <v>298</v>
      </c>
      <c r="AO1088" t="s">
        <v>313</v>
      </c>
      <c r="AQ1088" t="str">
        <f t="shared" si="16"/>
        <v/>
      </c>
    </row>
    <row r="1089" spans="1:43">
      <c r="A1089" s="8">
        <v>46188</v>
      </c>
      <c r="B1089">
        <v>4003.3</v>
      </c>
      <c r="C1089">
        <v>3.13</v>
      </c>
      <c r="D1089">
        <v>69450</v>
      </c>
      <c r="E1089">
        <v>5.0199999999999996</v>
      </c>
      <c r="F1089" s="7">
        <v>9432</v>
      </c>
      <c r="G1089" t="s">
        <v>111</v>
      </c>
      <c r="H1089">
        <v>0</v>
      </c>
      <c r="I1089" t="s">
        <v>288</v>
      </c>
      <c r="J1089" t="s">
        <v>289</v>
      </c>
      <c r="K1089" t="s">
        <v>290</v>
      </c>
      <c r="L1089">
        <v>146.9</v>
      </c>
      <c r="M1089">
        <v>-1.1000000000000001</v>
      </c>
      <c r="N1089" s="66">
        <v>-7.4000000000000003E-3</v>
      </c>
      <c r="O1089">
        <v>148</v>
      </c>
      <c r="P1089" s="66">
        <v>-7.4000000000000003E-3</v>
      </c>
      <c r="Q1089">
        <v>148</v>
      </c>
      <c r="R1089">
        <v>149.1</v>
      </c>
      <c r="S1089">
        <v>146.69999999999999</v>
      </c>
      <c r="T1089" s="66">
        <v>-7.4000000000000003E-3</v>
      </c>
      <c r="U1089" s="66">
        <v>-8.0999999999999996E-3</v>
      </c>
      <c r="V1089" s="66">
        <v>-1.47E-2</v>
      </c>
      <c r="W1089" s="66">
        <v>1.2999999999999999E-3</v>
      </c>
      <c r="X1089" s="1">
        <v>198370100</v>
      </c>
      <c r="Y1089" s="1">
        <v>29315496</v>
      </c>
      <c r="Z1089" s="1">
        <v>13301841</v>
      </c>
      <c r="AA1089" t="s">
        <v>503</v>
      </c>
      <c r="AB1089" t="s">
        <v>621</v>
      </c>
      <c r="AC1089">
        <v>12.24</v>
      </c>
      <c r="AD1089">
        <v>1.22</v>
      </c>
      <c r="AE1089">
        <v>3.68</v>
      </c>
      <c r="AF1089" t="s">
        <v>230</v>
      </c>
      <c r="AG1089" s="1">
        <v>2704100</v>
      </c>
      <c r="AH1089">
        <v>146.9</v>
      </c>
      <c r="AI1089" s="1">
        <v>1441200</v>
      </c>
      <c r="AJ1089">
        <v>146.80000000000001</v>
      </c>
      <c r="AK1089" s="1">
        <v>3344700</v>
      </c>
      <c r="AL1089" s="2">
        <v>0.625</v>
      </c>
      <c r="AN1089" t="s">
        <v>298</v>
      </c>
      <c r="AO1089" t="s">
        <v>351</v>
      </c>
      <c r="AQ1089" t="str">
        <f t="shared" si="16"/>
        <v/>
      </c>
    </row>
    <row r="1090" spans="1:43">
      <c r="A1090" s="8">
        <v>46188</v>
      </c>
      <c r="B1090">
        <v>4003.3</v>
      </c>
      <c r="C1090">
        <v>3.13</v>
      </c>
      <c r="D1090">
        <v>69450</v>
      </c>
      <c r="E1090">
        <v>5.0199999999999996</v>
      </c>
      <c r="F1090" s="7">
        <v>9449</v>
      </c>
      <c r="G1090" t="s">
        <v>112</v>
      </c>
      <c r="H1090">
        <v>0</v>
      </c>
      <c r="I1090" t="s">
        <v>288</v>
      </c>
      <c r="J1090" t="s">
        <v>289</v>
      </c>
      <c r="K1090" t="s">
        <v>295</v>
      </c>
      <c r="L1090" s="36">
        <v>3106</v>
      </c>
      <c r="M1090">
        <v>23</v>
      </c>
      <c r="N1090" s="66">
        <v>7.4999999999999997E-3</v>
      </c>
      <c r="O1090" s="36">
        <v>3083</v>
      </c>
      <c r="P1090" s="66">
        <v>7.4000000000000003E-3</v>
      </c>
      <c r="Q1090" s="36">
        <v>3120</v>
      </c>
      <c r="R1090" s="36">
        <v>3137</v>
      </c>
      <c r="S1090" s="36">
        <v>3080</v>
      </c>
      <c r="T1090" s="66">
        <v>-4.4000000000000003E-3</v>
      </c>
      <c r="U1090" s="66">
        <v>-2.8E-3</v>
      </c>
      <c r="V1090" s="66">
        <v>-9.7999999999999997E-3</v>
      </c>
      <c r="W1090" s="66">
        <v>8.3999999999999995E-3</v>
      </c>
      <c r="X1090" s="1">
        <v>151100</v>
      </c>
      <c r="Y1090" s="1">
        <v>470890</v>
      </c>
      <c r="Z1090" s="1">
        <v>333426</v>
      </c>
      <c r="AA1090" t="s">
        <v>505</v>
      </c>
      <c r="AB1090" t="s">
        <v>506</v>
      </c>
      <c r="AC1090">
        <v>13.28</v>
      </c>
      <c r="AD1090">
        <v>2.79</v>
      </c>
      <c r="AE1090">
        <v>2.5099999999999998</v>
      </c>
      <c r="AF1090" t="s">
        <v>230</v>
      </c>
      <c r="AG1090">
        <v>200</v>
      </c>
      <c r="AH1090" s="36">
        <v>3106</v>
      </c>
      <c r="AI1090">
        <v>300</v>
      </c>
      <c r="AJ1090" s="36">
        <v>3105</v>
      </c>
      <c r="AK1090">
        <v>500</v>
      </c>
      <c r="AL1090" s="2">
        <v>0.62361111111111112</v>
      </c>
      <c r="AM1090" s="3">
        <v>46157</v>
      </c>
      <c r="AN1090" t="s">
        <v>293</v>
      </c>
      <c r="AO1090" t="s">
        <v>351</v>
      </c>
      <c r="AQ1090" t="str">
        <f t="shared" si="16"/>
        <v/>
      </c>
    </row>
    <row r="1091" spans="1:43">
      <c r="A1091" s="8">
        <v>46188</v>
      </c>
      <c r="B1091">
        <v>4003.3</v>
      </c>
      <c r="C1091">
        <v>3.13</v>
      </c>
      <c r="D1091">
        <v>69450</v>
      </c>
      <c r="E1091">
        <v>5.0199999999999996</v>
      </c>
      <c r="F1091" s="7">
        <v>9501</v>
      </c>
      <c r="G1091" t="s">
        <v>113</v>
      </c>
      <c r="H1091">
        <v>0</v>
      </c>
      <c r="I1091" t="s">
        <v>288</v>
      </c>
      <c r="J1091" t="s">
        <v>289</v>
      </c>
      <c r="K1091" t="s">
        <v>295</v>
      </c>
      <c r="L1091">
        <v>528.5</v>
      </c>
      <c r="M1091">
        <v>19.2</v>
      </c>
      <c r="N1091" s="66">
        <v>3.7699999999999997E-2</v>
      </c>
      <c r="O1091">
        <v>509.3</v>
      </c>
      <c r="P1091" s="66">
        <v>3.7600000000000001E-2</v>
      </c>
      <c r="Q1091">
        <v>529.29999999999995</v>
      </c>
      <c r="R1091">
        <v>536.6</v>
      </c>
      <c r="S1091">
        <v>521.29999999999995</v>
      </c>
      <c r="T1091" s="66">
        <v>-1.5E-3</v>
      </c>
      <c r="U1091" s="66">
        <v>1.1599999999999999E-2</v>
      </c>
      <c r="V1091" s="66">
        <v>-1.4999999999999999E-2</v>
      </c>
      <c r="W1091" s="66">
        <v>1.38E-2</v>
      </c>
      <c r="X1091" s="1">
        <v>33265000</v>
      </c>
      <c r="Y1091" s="1">
        <v>17603566</v>
      </c>
      <c r="Z1091" s="1">
        <v>849308</v>
      </c>
      <c r="AA1091" t="s">
        <v>507</v>
      </c>
      <c r="AB1091" t="s">
        <v>640</v>
      </c>
      <c r="AC1091">
        <v>3.38</v>
      </c>
      <c r="AD1091">
        <v>0.35</v>
      </c>
      <c r="AE1091">
        <v>0</v>
      </c>
      <c r="AF1091" t="s">
        <v>230</v>
      </c>
      <c r="AG1091" s="1">
        <v>788000</v>
      </c>
      <c r="AH1091">
        <v>528.5</v>
      </c>
      <c r="AI1091" s="1">
        <v>3900</v>
      </c>
      <c r="AJ1091">
        <v>528.4</v>
      </c>
      <c r="AK1091" s="1">
        <v>3600</v>
      </c>
      <c r="AL1091" s="2">
        <v>0.625</v>
      </c>
      <c r="AN1091" t="s">
        <v>298</v>
      </c>
      <c r="AO1091" t="s">
        <v>509</v>
      </c>
      <c r="AQ1091" t="str">
        <f t="shared" ref="AQ1091:AQ1154" si="17">IF(AP1091="","",ROUND((L1091-AP1091)/AP1091,4))</f>
        <v/>
      </c>
    </row>
    <row r="1092" spans="1:43">
      <c r="A1092" s="8">
        <v>46188</v>
      </c>
      <c r="B1092">
        <v>4003.3</v>
      </c>
      <c r="C1092">
        <v>3.13</v>
      </c>
      <c r="D1092">
        <v>69450</v>
      </c>
      <c r="E1092">
        <v>5.0199999999999996</v>
      </c>
      <c r="F1092" s="7">
        <v>9531</v>
      </c>
      <c r="G1092" t="s">
        <v>114</v>
      </c>
      <c r="H1092">
        <v>0</v>
      </c>
      <c r="I1092" t="s">
        <v>288</v>
      </c>
      <c r="J1092" t="s">
        <v>289</v>
      </c>
      <c r="K1092" t="s">
        <v>290</v>
      </c>
      <c r="L1092" s="36">
        <v>6256</v>
      </c>
      <c r="M1092">
        <v>-47</v>
      </c>
      <c r="N1092" s="66">
        <v>-7.4999999999999997E-3</v>
      </c>
      <c r="O1092" s="36">
        <v>6303</v>
      </c>
      <c r="P1092" s="66">
        <v>-7.4000000000000003E-3</v>
      </c>
      <c r="Q1092" s="36">
        <v>6303</v>
      </c>
      <c r="R1092" s="36">
        <v>6382</v>
      </c>
      <c r="S1092" s="36">
        <v>6255</v>
      </c>
      <c r="T1092" s="66">
        <v>-7.4000000000000003E-3</v>
      </c>
      <c r="U1092" s="66">
        <v>-7.9000000000000008E-3</v>
      </c>
      <c r="V1092" s="66">
        <v>-1.9699999999999999E-2</v>
      </c>
      <c r="W1092" s="66">
        <v>1E-4</v>
      </c>
      <c r="X1092" s="1">
        <v>469500</v>
      </c>
      <c r="Y1092" s="1">
        <v>2963827</v>
      </c>
      <c r="Z1092" s="1">
        <v>2095505</v>
      </c>
      <c r="AA1092" t="s">
        <v>510</v>
      </c>
      <c r="AB1092" t="s">
        <v>600</v>
      </c>
      <c r="AC1092">
        <v>15.15</v>
      </c>
      <c r="AD1092">
        <v>1.21</v>
      </c>
      <c r="AE1092">
        <v>1.92</v>
      </c>
      <c r="AF1092" t="s">
        <v>230</v>
      </c>
      <c r="AG1092" s="1">
        <v>23900</v>
      </c>
      <c r="AH1092" s="36">
        <v>6256</v>
      </c>
      <c r="AI1092">
        <v>200</v>
      </c>
      <c r="AJ1092" s="36">
        <v>6254</v>
      </c>
      <c r="AK1092">
        <v>400</v>
      </c>
      <c r="AL1092" s="2">
        <v>0.625</v>
      </c>
      <c r="AN1092" t="s">
        <v>298</v>
      </c>
      <c r="AO1092" t="s">
        <v>509</v>
      </c>
      <c r="AQ1092" t="str">
        <f t="shared" si="17"/>
        <v/>
      </c>
    </row>
    <row r="1093" spans="1:43">
      <c r="A1093" s="8">
        <v>46188</v>
      </c>
      <c r="B1093">
        <v>4003.3</v>
      </c>
      <c r="C1093">
        <v>3.13</v>
      </c>
      <c r="D1093">
        <v>69450</v>
      </c>
      <c r="E1093">
        <v>5.0199999999999996</v>
      </c>
      <c r="F1093" s="7">
        <v>9882</v>
      </c>
      <c r="G1093" t="s">
        <v>115</v>
      </c>
      <c r="H1093">
        <v>0</v>
      </c>
      <c r="I1093" t="s">
        <v>288</v>
      </c>
      <c r="J1093" t="s">
        <v>289</v>
      </c>
      <c r="K1093" t="s">
        <v>290</v>
      </c>
      <c r="L1093" s="36">
        <v>1738</v>
      </c>
      <c r="M1093">
        <v>5</v>
      </c>
      <c r="N1093" s="66">
        <v>2.8999999999999998E-3</v>
      </c>
      <c r="O1093" s="36">
        <v>1733</v>
      </c>
      <c r="P1093" s="66">
        <v>2.8E-3</v>
      </c>
      <c r="Q1093" s="36">
        <v>1745</v>
      </c>
      <c r="R1093" s="36">
        <v>1748</v>
      </c>
      <c r="S1093" s="36">
        <v>1731</v>
      </c>
      <c r="T1093" s="66">
        <v>-4.0000000000000001E-3</v>
      </c>
      <c r="U1093" s="66">
        <v>-1.6999999999999999E-3</v>
      </c>
      <c r="V1093" s="66">
        <v>-5.7000000000000002E-3</v>
      </c>
      <c r="W1093" s="66">
        <v>4.0000000000000001E-3</v>
      </c>
      <c r="X1093" s="1">
        <v>93800</v>
      </c>
      <c r="Y1093" s="1">
        <v>163176</v>
      </c>
      <c r="Z1093" s="1">
        <v>149505</v>
      </c>
      <c r="AA1093" t="s">
        <v>512</v>
      </c>
      <c r="AB1093" t="s">
        <v>513</v>
      </c>
      <c r="AC1093">
        <v>11.32</v>
      </c>
      <c r="AD1093">
        <v>1.2</v>
      </c>
      <c r="AE1093">
        <v>3.91</v>
      </c>
      <c r="AF1093" t="s">
        <v>230</v>
      </c>
      <c r="AG1093" s="1">
        <v>37600</v>
      </c>
      <c r="AH1093" s="36">
        <v>1738</v>
      </c>
      <c r="AI1093">
        <v>100</v>
      </c>
      <c r="AJ1093" s="36">
        <v>1737</v>
      </c>
      <c r="AK1093">
        <v>900</v>
      </c>
      <c r="AL1093" s="2">
        <v>0.625</v>
      </c>
      <c r="AN1093" t="s">
        <v>298</v>
      </c>
      <c r="AO1093" t="s">
        <v>322</v>
      </c>
      <c r="AQ1093" t="str">
        <f t="shared" si="17"/>
        <v/>
      </c>
    </row>
    <row r="1094" spans="1:43">
      <c r="F1094" s="7">
        <v>6502</v>
      </c>
      <c r="I1094" t="s">
        <v>514</v>
      </c>
      <c r="P1094" t="s">
        <v>230</v>
      </c>
      <c r="T1094" t="s">
        <v>230</v>
      </c>
      <c r="U1094" t="s">
        <v>230</v>
      </c>
      <c r="V1094" t="s">
        <v>230</v>
      </c>
      <c r="W1094" t="s">
        <v>230</v>
      </c>
      <c r="AF1094" t="s">
        <v>230</v>
      </c>
      <c r="AG1094" t="s">
        <v>230</v>
      </c>
      <c r="AO1094" t="s">
        <v>515</v>
      </c>
      <c r="AQ1094" t="str">
        <f t="shared" si="17"/>
        <v/>
      </c>
    </row>
    <row r="1095" spans="1:43">
      <c r="F1095" s="7">
        <v>5759</v>
      </c>
      <c r="I1095" t="s">
        <v>514</v>
      </c>
      <c r="P1095" t="s">
        <v>230</v>
      </c>
      <c r="T1095" t="s">
        <v>230</v>
      </c>
      <c r="U1095" t="s">
        <v>230</v>
      </c>
      <c r="V1095" t="s">
        <v>230</v>
      </c>
      <c r="W1095" t="s">
        <v>230</v>
      </c>
      <c r="AF1095" t="s">
        <v>230</v>
      </c>
      <c r="AG1095" t="s">
        <v>230</v>
      </c>
      <c r="AO1095" t="s">
        <v>515</v>
      </c>
      <c r="AQ1095" t="str">
        <f t="shared" si="17"/>
        <v/>
      </c>
    </row>
    <row r="1096" spans="1:43">
      <c r="AQ1096" t="str">
        <f t="shared" si="17"/>
        <v/>
      </c>
    </row>
    <row r="1097" spans="1:43">
      <c r="AQ1097" t="str">
        <f t="shared" si="17"/>
        <v/>
      </c>
    </row>
    <row r="1098" spans="1:43">
      <c r="AQ1098" t="str">
        <f t="shared" si="17"/>
        <v/>
      </c>
    </row>
    <row r="1099" spans="1:43">
      <c r="B1099">
        <v>4044.96</v>
      </c>
      <c r="C1099">
        <v>-0.56999999999999995</v>
      </c>
      <c r="D1099" s="1">
        <v>71850</v>
      </c>
      <c r="E1099" s="6">
        <v>0.32</v>
      </c>
      <c r="AQ1099" t="str">
        <f t="shared" si="17"/>
        <v/>
      </c>
    </row>
    <row r="1100" spans="1:43">
      <c r="A1100" s="8" t="s">
        <v>0</v>
      </c>
      <c r="B1100" t="s">
        <v>116</v>
      </c>
      <c r="C1100" t="s">
        <v>1</v>
      </c>
      <c r="D1100" t="s">
        <v>2</v>
      </c>
      <c r="E1100" t="s">
        <v>3</v>
      </c>
      <c r="F1100" s="7" t="s">
        <v>4</v>
      </c>
      <c r="G1100" t="s">
        <v>5</v>
      </c>
      <c r="H1100" t="s">
        <v>268</v>
      </c>
      <c r="I1100" t="s">
        <v>269</v>
      </c>
      <c r="J1100" t="s">
        <v>270</v>
      </c>
      <c r="K1100" t="s">
        <v>271</v>
      </c>
      <c r="L1100" t="s">
        <v>6</v>
      </c>
      <c r="M1100" t="s">
        <v>7</v>
      </c>
      <c r="N1100" t="s">
        <v>8</v>
      </c>
      <c r="O1100" t="s">
        <v>9</v>
      </c>
      <c r="P1100" t="s">
        <v>272</v>
      </c>
      <c r="Q1100" t="s">
        <v>10</v>
      </c>
      <c r="R1100" t="s">
        <v>11</v>
      </c>
      <c r="S1100" t="s">
        <v>12</v>
      </c>
      <c r="T1100" t="s">
        <v>273</v>
      </c>
      <c r="U1100" t="s">
        <v>274</v>
      </c>
      <c r="V1100" t="s">
        <v>275</v>
      </c>
      <c r="W1100" t="s">
        <v>276</v>
      </c>
      <c r="X1100" t="s">
        <v>13</v>
      </c>
      <c r="Y1100" t="s">
        <v>277</v>
      </c>
      <c r="Z1100" t="s">
        <v>278</v>
      </c>
      <c r="AA1100" t="s">
        <v>14</v>
      </c>
      <c r="AB1100" t="s">
        <v>15</v>
      </c>
      <c r="AC1100" t="s">
        <v>279</v>
      </c>
      <c r="AD1100" t="s">
        <v>280</v>
      </c>
      <c r="AE1100" t="s">
        <v>281</v>
      </c>
      <c r="AF1100" t="s">
        <v>282</v>
      </c>
      <c r="AG1100" t="s">
        <v>283</v>
      </c>
      <c r="AH1100" t="s">
        <v>284</v>
      </c>
      <c r="AI1100" t="s">
        <v>16</v>
      </c>
      <c r="AJ1100" t="s">
        <v>17</v>
      </c>
      <c r="AK1100" t="s">
        <v>18</v>
      </c>
      <c r="AL1100" t="s">
        <v>19</v>
      </c>
      <c r="AM1100" t="s">
        <v>20</v>
      </c>
      <c r="AN1100" t="s">
        <v>285</v>
      </c>
      <c r="AO1100" t="s">
        <v>286</v>
      </c>
      <c r="AQ1100" t="str">
        <f t="shared" si="17"/>
        <v/>
      </c>
    </row>
    <row r="1101" spans="1:43">
      <c r="A1101" s="8">
        <v>46189</v>
      </c>
      <c r="B1101">
        <v>3982.94</v>
      </c>
      <c r="C1101">
        <v>-0.42</v>
      </c>
      <c r="D1101">
        <v>69450</v>
      </c>
      <c r="E1101">
        <v>7.0000000000000007E-2</v>
      </c>
      <c r="F1101" s="7">
        <v>1605</v>
      </c>
      <c r="G1101" t="s">
        <v>21</v>
      </c>
      <c r="H1101">
        <v>0</v>
      </c>
      <c r="I1101" t="s">
        <v>288</v>
      </c>
      <c r="J1101" t="s">
        <v>289</v>
      </c>
      <c r="K1101" t="s">
        <v>295</v>
      </c>
      <c r="L1101" s="36">
        <v>3365</v>
      </c>
      <c r="M1101">
        <v>-130</v>
      </c>
      <c r="N1101" s="66">
        <v>-3.7199999999999997E-2</v>
      </c>
      <c r="O1101" s="36">
        <v>3495</v>
      </c>
      <c r="P1101" s="66">
        <v>-3.7100000000000001E-2</v>
      </c>
      <c r="Q1101" s="36">
        <v>3467</v>
      </c>
      <c r="R1101" s="36">
        <v>3475</v>
      </c>
      <c r="S1101" s="36">
        <v>3361</v>
      </c>
      <c r="T1101" s="66">
        <v>-2.9399999999999999E-2</v>
      </c>
      <c r="U1101" s="66">
        <v>-1.55E-2</v>
      </c>
      <c r="V1101" s="66">
        <v>-3.1600000000000003E-2</v>
      </c>
      <c r="W1101" s="66">
        <v>1.1000000000000001E-3</v>
      </c>
      <c r="X1101" s="1">
        <v>5178400</v>
      </c>
      <c r="Y1101" s="1">
        <v>17660814</v>
      </c>
      <c r="Z1101" s="1">
        <v>4236992</v>
      </c>
      <c r="AA1101" t="s">
        <v>291</v>
      </c>
      <c r="AB1101" t="s">
        <v>292</v>
      </c>
      <c r="AC1101">
        <v>8.69</v>
      </c>
      <c r="AD1101">
        <v>0.82</v>
      </c>
      <c r="AE1101">
        <v>3.21</v>
      </c>
      <c r="AF1101" t="s">
        <v>230</v>
      </c>
      <c r="AG1101" s="1">
        <v>71500</v>
      </c>
      <c r="AH1101" s="36">
        <v>3366</v>
      </c>
      <c r="AI1101" s="1">
        <v>3400</v>
      </c>
      <c r="AJ1101" s="36">
        <v>3365</v>
      </c>
      <c r="AK1101" s="1">
        <v>1300</v>
      </c>
      <c r="AL1101" s="2">
        <v>0.625</v>
      </c>
      <c r="AN1101" t="s">
        <v>293</v>
      </c>
      <c r="AO1101" t="s">
        <v>294</v>
      </c>
      <c r="AQ1101" t="str">
        <f t="shared" si="17"/>
        <v/>
      </c>
    </row>
    <row r="1102" spans="1:43">
      <c r="A1102" s="8">
        <v>46189</v>
      </c>
      <c r="B1102">
        <v>3982.94</v>
      </c>
      <c r="C1102">
        <v>-0.42</v>
      </c>
      <c r="D1102">
        <v>69450</v>
      </c>
      <c r="E1102">
        <v>7.0000000000000007E-2</v>
      </c>
      <c r="F1102" s="7">
        <v>1833</v>
      </c>
      <c r="G1102" t="s">
        <v>24</v>
      </c>
      <c r="H1102">
        <v>0</v>
      </c>
      <c r="I1102" t="s">
        <v>288</v>
      </c>
      <c r="J1102" t="s">
        <v>289</v>
      </c>
      <c r="K1102" t="s">
        <v>290</v>
      </c>
      <c r="L1102" s="36">
        <v>5720</v>
      </c>
      <c r="M1102">
        <v>-80</v>
      </c>
      <c r="N1102" s="66">
        <v>-1.38E-2</v>
      </c>
      <c r="O1102" s="36">
        <v>5800</v>
      </c>
      <c r="P1102" s="66">
        <v>-1.37E-2</v>
      </c>
      <c r="Q1102" s="36">
        <v>5790</v>
      </c>
      <c r="R1102" s="36">
        <v>5790</v>
      </c>
      <c r="S1102" s="36">
        <v>5680</v>
      </c>
      <c r="T1102" s="66">
        <v>-1.2E-2</v>
      </c>
      <c r="U1102" s="66">
        <v>-1.6999999999999999E-3</v>
      </c>
      <c r="V1102" s="66">
        <v>-1.2E-2</v>
      </c>
      <c r="W1102" s="66">
        <v>7.0000000000000001E-3</v>
      </c>
      <c r="X1102" s="1">
        <v>64900</v>
      </c>
      <c r="Y1102" s="1">
        <v>371789</v>
      </c>
      <c r="Z1102" s="1">
        <v>221165</v>
      </c>
      <c r="AA1102" t="s">
        <v>296</v>
      </c>
      <c r="AB1102" t="s">
        <v>572</v>
      </c>
      <c r="AC1102">
        <v>13.32</v>
      </c>
      <c r="AD1102">
        <v>1.04</v>
      </c>
      <c r="AE1102">
        <v>5.24</v>
      </c>
      <c r="AF1102" t="s">
        <v>230</v>
      </c>
      <c r="AG1102" s="1">
        <v>12500</v>
      </c>
      <c r="AH1102" s="36">
        <v>5720</v>
      </c>
      <c r="AI1102">
        <v>500</v>
      </c>
      <c r="AJ1102" s="36">
        <v>5710</v>
      </c>
      <c r="AK1102" s="1">
        <v>1500</v>
      </c>
      <c r="AL1102" s="2">
        <v>0.62430555555555556</v>
      </c>
      <c r="AN1102" t="s">
        <v>298</v>
      </c>
      <c r="AO1102" t="s">
        <v>299</v>
      </c>
      <c r="AQ1102" t="str">
        <f t="shared" si="17"/>
        <v/>
      </c>
    </row>
    <row r="1103" spans="1:43">
      <c r="A1103" s="8">
        <v>46189</v>
      </c>
      <c r="B1103">
        <v>3982.94</v>
      </c>
      <c r="C1103">
        <v>-0.42</v>
      </c>
      <c r="D1103">
        <v>69450</v>
      </c>
      <c r="E1103">
        <v>7.0000000000000007E-2</v>
      </c>
      <c r="F1103" s="7">
        <v>1911</v>
      </c>
      <c r="G1103" t="s">
        <v>25</v>
      </c>
      <c r="H1103">
        <v>0</v>
      </c>
      <c r="I1103" t="s">
        <v>288</v>
      </c>
      <c r="J1103" t="s">
        <v>289</v>
      </c>
      <c r="K1103" t="s">
        <v>295</v>
      </c>
      <c r="L1103" s="36">
        <v>1353</v>
      </c>
      <c r="M1103">
        <v>-16</v>
      </c>
      <c r="N1103" s="66">
        <v>-1.17E-2</v>
      </c>
      <c r="O1103" s="36">
        <v>1369</v>
      </c>
      <c r="P1103" s="66">
        <v>-1.1599999999999999E-2</v>
      </c>
      <c r="Q1103" s="36">
        <v>1369</v>
      </c>
      <c r="R1103" s="36">
        <v>1369</v>
      </c>
      <c r="S1103" s="36">
        <v>1346</v>
      </c>
      <c r="T1103" s="66">
        <v>-1.1599999999999999E-2</v>
      </c>
      <c r="U1103" s="66">
        <v>-1.0200000000000001E-2</v>
      </c>
      <c r="V1103" s="66">
        <v>-1.1599999999999999E-2</v>
      </c>
      <c r="W1103" s="66">
        <v>5.1999999999999998E-3</v>
      </c>
      <c r="X1103" s="1">
        <v>2229300</v>
      </c>
      <c r="Y1103" s="1">
        <v>3023633</v>
      </c>
      <c r="Z1103" s="1">
        <v>836920</v>
      </c>
      <c r="AA1103" t="s">
        <v>300</v>
      </c>
      <c r="AB1103" t="s">
        <v>301</v>
      </c>
      <c r="AC1103">
        <v>8.6199999999999992</v>
      </c>
      <c r="AD1103">
        <v>0.82</v>
      </c>
      <c r="AE1103">
        <v>3.7</v>
      </c>
      <c r="AF1103" t="s">
        <v>230</v>
      </c>
      <c r="AG1103" s="1">
        <v>307100</v>
      </c>
      <c r="AH1103" s="36">
        <v>1353</v>
      </c>
      <c r="AI1103" s="1">
        <v>3000</v>
      </c>
      <c r="AJ1103" s="36">
        <v>1352.5</v>
      </c>
      <c r="AK1103" s="1">
        <v>2500</v>
      </c>
      <c r="AL1103" s="2">
        <v>0.625</v>
      </c>
      <c r="AN1103" t="s">
        <v>293</v>
      </c>
      <c r="AO1103" t="s">
        <v>299</v>
      </c>
      <c r="AQ1103" t="str">
        <f t="shared" si="17"/>
        <v/>
      </c>
    </row>
    <row r="1104" spans="1:43">
      <c r="A1104" s="8">
        <v>46189</v>
      </c>
      <c r="B1104">
        <v>3982.94</v>
      </c>
      <c r="C1104">
        <v>-0.42</v>
      </c>
      <c r="D1104">
        <v>69450</v>
      </c>
      <c r="E1104">
        <v>7.0000000000000007E-2</v>
      </c>
      <c r="F1104" s="7">
        <v>1925</v>
      </c>
      <c r="G1104" t="s">
        <v>26</v>
      </c>
      <c r="H1104">
        <v>0</v>
      </c>
      <c r="I1104" t="s">
        <v>288</v>
      </c>
      <c r="J1104" t="s">
        <v>289</v>
      </c>
      <c r="K1104" t="s">
        <v>295</v>
      </c>
      <c r="L1104" s="36">
        <v>4336</v>
      </c>
      <c r="M1104">
        <v>-52</v>
      </c>
      <c r="N1104" s="66">
        <v>-1.1900000000000001E-2</v>
      </c>
      <c r="O1104" s="36">
        <v>4388</v>
      </c>
      <c r="P1104" s="66">
        <v>-1.18E-2</v>
      </c>
      <c r="Q1104" s="36">
        <v>4336</v>
      </c>
      <c r="R1104" s="36">
        <v>4373</v>
      </c>
      <c r="S1104" s="36">
        <v>4304</v>
      </c>
      <c r="T1104" s="66">
        <v>0</v>
      </c>
      <c r="U1104" s="66">
        <v>-2.3E-3</v>
      </c>
      <c r="V1104" s="66">
        <v>-8.3999999999999995E-3</v>
      </c>
      <c r="W1104" s="66">
        <v>7.4000000000000003E-3</v>
      </c>
      <c r="X1104" s="1">
        <v>1197500</v>
      </c>
      <c r="Y1104" s="1">
        <v>5194423</v>
      </c>
      <c r="Z1104" s="1">
        <v>2860182</v>
      </c>
      <c r="AA1104" t="s">
        <v>302</v>
      </c>
      <c r="AB1104" t="s">
        <v>573</v>
      </c>
      <c r="AC1104">
        <v>11.82</v>
      </c>
      <c r="AD1104">
        <v>0.92</v>
      </c>
      <c r="AE1104">
        <v>4.0599999999999996</v>
      </c>
      <c r="AF1104" t="s">
        <v>230</v>
      </c>
      <c r="AG1104" s="1">
        <v>63700</v>
      </c>
      <c r="AH1104" s="36">
        <v>4337</v>
      </c>
      <c r="AI1104">
        <v>800</v>
      </c>
      <c r="AJ1104" s="36">
        <v>4336</v>
      </c>
      <c r="AK1104">
        <v>400</v>
      </c>
      <c r="AL1104" s="2">
        <v>0.625</v>
      </c>
      <c r="AN1104" t="s">
        <v>298</v>
      </c>
      <c r="AO1104" t="s">
        <v>299</v>
      </c>
      <c r="AQ1104" t="str">
        <f t="shared" si="17"/>
        <v/>
      </c>
    </row>
    <row r="1105" spans="1:43">
      <c r="A1105" s="8">
        <v>46189</v>
      </c>
      <c r="B1105">
        <v>3982.94</v>
      </c>
      <c r="C1105">
        <v>-0.42</v>
      </c>
      <c r="D1105">
        <v>69450</v>
      </c>
      <c r="E1105">
        <v>7.0000000000000007E-2</v>
      </c>
      <c r="F1105" s="7">
        <v>1928</v>
      </c>
      <c r="G1105" t="s">
        <v>27</v>
      </c>
      <c r="H1105">
        <v>0</v>
      </c>
      <c r="I1105" t="s">
        <v>288</v>
      </c>
      <c r="J1105" t="s">
        <v>289</v>
      </c>
      <c r="K1105" t="s">
        <v>295</v>
      </c>
      <c r="L1105" s="36">
        <v>3283</v>
      </c>
      <c r="M1105">
        <v>-52</v>
      </c>
      <c r="N1105" s="66">
        <v>-1.5599999999999999E-2</v>
      </c>
      <c r="O1105" s="36">
        <v>3335</v>
      </c>
      <c r="P1105" s="66">
        <v>-1.55E-2</v>
      </c>
      <c r="Q1105" s="36">
        <v>3300</v>
      </c>
      <c r="R1105" s="36">
        <v>3306</v>
      </c>
      <c r="S1105" s="36">
        <v>3265</v>
      </c>
      <c r="T1105" s="66">
        <v>-5.1000000000000004E-3</v>
      </c>
      <c r="U1105" s="66">
        <v>-3.8999999999999998E-3</v>
      </c>
      <c r="V1105" s="66">
        <v>-6.8999999999999999E-3</v>
      </c>
      <c r="W1105" s="66">
        <v>5.4999999999999997E-3</v>
      </c>
      <c r="X1105" s="1">
        <v>1494800</v>
      </c>
      <c r="Y1105" s="1">
        <v>4914448</v>
      </c>
      <c r="Z1105" s="1">
        <v>2139155</v>
      </c>
      <c r="AA1105" t="s">
        <v>304</v>
      </c>
      <c r="AB1105" t="s">
        <v>574</v>
      </c>
      <c r="AC1105">
        <v>9.76</v>
      </c>
      <c r="AD1105">
        <v>0.99</v>
      </c>
      <c r="AE1105">
        <v>4.42</v>
      </c>
      <c r="AF1105" t="s">
        <v>230</v>
      </c>
      <c r="AG1105" s="1">
        <v>223600</v>
      </c>
      <c r="AH1105" s="36">
        <v>3283</v>
      </c>
      <c r="AI1105">
        <v>500</v>
      </c>
      <c r="AJ1105" s="36">
        <v>3282</v>
      </c>
      <c r="AK1105" s="1">
        <v>4200</v>
      </c>
      <c r="AL1105" s="2">
        <v>0.625</v>
      </c>
      <c r="AM1105" s="3">
        <v>46177</v>
      </c>
      <c r="AN1105" t="s">
        <v>306</v>
      </c>
      <c r="AO1105" t="s">
        <v>299</v>
      </c>
      <c r="AQ1105" t="str">
        <f t="shared" si="17"/>
        <v/>
      </c>
    </row>
    <row r="1106" spans="1:43">
      <c r="A1106" s="8">
        <v>46189</v>
      </c>
      <c r="B1106">
        <v>3982.94</v>
      </c>
      <c r="C1106">
        <v>-0.42</v>
      </c>
      <c r="D1106">
        <v>69450</v>
      </c>
      <c r="E1106">
        <v>7.0000000000000007E-2</v>
      </c>
      <c r="F1106" s="7">
        <v>1929</v>
      </c>
      <c r="G1106" t="s">
        <v>28</v>
      </c>
      <c r="H1106">
        <v>0</v>
      </c>
      <c r="I1106" t="s">
        <v>288</v>
      </c>
      <c r="J1106" t="s">
        <v>289</v>
      </c>
      <c r="K1106" t="s">
        <v>290</v>
      </c>
      <c r="L1106" s="36">
        <v>1115</v>
      </c>
      <c r="M1106">
        <v>-12</v>
      </c>
      <c r="N1106" s="66">
        <v>-1.06E-2</v>
      </c>
      <c r="O1106" s="36">
        <v>1127</v>
      </c>
      <c r="P1106" s="66">
        <v>-1.06E-2</v>
      </c>
      <c r="Q1106" s="36">
        <v>1126</v>
      </c>
      <c r="R1106" s="36">
        <v>1126</v>
      </c>
      <c r="S1106" s="36">
        <v>1111</v>
      </c>
      <c r="T1106" s="66">
        <v>-9.7000000000000003E-3</v>
      </c>
      <c r="U1106" s="66">
        <v>-5.3E-3</v>
      </c>
      <c r="V1106" s="66">
        <v>-9.7000000000000003E-3</v>
      </c>
      <c r="W1106" s="66">
        <v>3.5999999999999999E-3</v>
      </c>
      <c r="X1106" s="1">
        <v>49100</v>
      </c>
      <c r="Y1106" s="1">
        <v>54946</v>
      </c>
      <c r="Z1106" s="1">
        <v>46579</v>
      </c>
      <c r="AA1106" t="s">
        <v>307</v>
      </c>
      <c r="AB1106" t="s">
        <v>575</v>
      </c>
      <c r="AC1106">
        <v>12.58</v>
      </c>
      <c r="AD1106">
        <v>1.23</v>
      </c>
      <c r="AE1106">
        <v>4.4800000000000004</v>
      </c>
      <c r="AF1106" t="s">
        <v>230</v>
      </c>
      <c r="AG1106" s="1">
        <v>14000</v>
      </c>
      <c r="AH1106" s="36">
        <v>1116</v>
      </c>
      <c r="AI1106">
        <v>300</v>
      </c>
      <c r="AJ1106" s="36">
        <v>1114</v>
      </c>
      <c r="AK1106">
        <v>400</v>
      </c>
      <c r="AL1106" s="2">
        <v>0.62361111111111112</v>
      </c>
      <c r="AN1106" t="s">
        <v>298</v>
      </c>
      <c r="AO1106" t="s">
        <v>299</v>
      </c>
      <c r="AQ1106" t="str">
        <f t="shared" si="17"/>
        <v/>
      </c>
    </row>
    <row r="1107" spans="1:43">
      <c r="A1107" s="8">
        <v>46189</v>
      </c>
      <c r="B1107">
        <v>3982.94</v>
      </c>
      <c r="C1107">
        <v>-0.42</v>
      </c>
      <c r="D1107">
        <v>69450</v>
      </c>
      <c r="E1107">
        <v>7.0000000000000007E-2</v>
      </c>
      <c r="F1107" s="7">
        <v>1963</v>
      </c>
      <c r="G1107" t="s">
        <v>29</v>
      </c>
      <c r="H1107">
        <v>0</v>
      </c>
      <c r="I1107" t="s">
        <v>288</v>
      </c>
      <c r="J1107" t="s">
        <v>289</v>
      </c>
      <c r="K1107" t="s">
        <v>295</v>
      </c>
      <c r="L1107" s="36">
        <v>2660.5</v>
      </c>
      <c r="M1107">
        <v>-27.5</v>
      </c>
      <c r="N1107" s="66">
        <v>-1.0200000000000001E-2</v>
      </c>
      <c r="O1107" s="36">
        <v>2688</v>
      </c>
      <c r="P1107" s="66">
        <v>-1.0200000000000001E-2</v>
      </c>
      <c r="Q1107" s="36">
        <v>2698</v>
      </c>
      <c r="R1107" s="36">
        <v>2704.5</v>
      </c>
      <c r="S1107" s="36">
        <v>2622.5</v>
      </c>
      <c r="T1107" s="66">
        <v>-1.38E-2</v>
      </c>
      <c r="U1107" s="66">
        <v>1.6000000000000001E-3</v>
      </c>
      <c r="V1107" s="66">
        <v>-1.6199999999999999E-2</v>
      </c>
      <c r="W1107" s="66">
        <v>1.44E-2</v>
      </c>
      <c r="X1107" s="1">
        <v>1056800</v>
      </c>
      <c r="Y1107" s="1">
        <v>2808414</v>
      </c>
      <c r="Z1107" s="1">
        <v>649941</v>
      </c>
      <c r="AA1107" t="s">
        <v>309</v>
      </c>
      <c r="AB1107" t="s">
        <v>310</v>
      </c>
      <c r="AC1107">
        <v>13.98</v>
      </c>
      <c r="AD1107">
        <v>1.49</v>
      </c>
      <c r="AE1107">
        <v>1.95</v>
      </c>
      <c r="AF1107" t="s">
        <v>230</v>
      </c>
      <c r="AG1107" s="1">
        <v>32700</v>
      </c>
      <c r="AH1107" s="36">
        <v>2661</v>
      </c>
      <c r="AI1107">
        <v>600</v>
      </c>
      <c r="AJ1107" s="36">
        <v>2660</v>
      </c>
      <c r="AK1107">
        <v>100</v>
      </c>
      <c r="AL1107" s="2">
        <v>0.625</v>
      </c>
      <c r="AN1107" t="s">
        <v>298</v>
      </c>
      <c r="AO1107" t="s">
        <v>299</v>
      </c>
      <c r="AQ1107" t="str">
        <f t="shared" si="17"/>
        <v/>
      </c>
    </row>
    <row r="1108" spans="1:43">
      <c r="A1108" s="8">
        <v>46189</v>
      </c>
      <c r="B1108">
        <v>3982.94</v>
      </c>
      <c r="C1108">
        <v>-0.42</v>
      </c>
      <c r="D1108">
        <v>69450</v>
      </c>
      <c r="E1108">
        <v>7.0000000000000007E-2</v>
      </c>
      <c r="F1108" s="7">
        <v>2124</v>
      </c>
      <c r="G1108" t="s">
        <v>30</v>
      </c>
      <c r="H1108">
        <v>0</v>
      </c>
      <c r="I1108" t="s">
        <v>288</v>
      </c>
      <c r="J1108" t="s">
        <v>289</v>
      </c>
      <c r="K1108" t="s">
        <v>295</v>
      </c>
      <c r="L1108">
        <v>856</v>
      </c>
      <c r="M1108">
        <v>-1</v>
      </c>
      <c r="N1108" s="66">
        <v>-1.1999999999999999E-3</v>
      </c>
      <c r="O1108">
        <v>857</v>
      </c>
      <c r="P1108" s="66">
        <v>-1.1000000000000001E-3</v>
      </c>
      <c r="Q1108">
        <v>857</v>
      </c>
      <c r="R1108">
        <v>862</v>
      </c>
      <c r="S1108">
        <v>853</v>
      </c>
      <c r="T1108" s="66">
        <v>-1.1000000000000001E-3</v>
      </c>
      <c r="U1108" s="66">
        <v>-5.7999999999999996E-3</v>
      </c>
      <c r="V1108" s="66">
        <v>-6.8999999999999999E-3</v>
      </c>
      <c r="W1108" s="66">
        <v>3.5000000000000001E-3</v>
      </c>
      <c r="X1108" s="1">
        <v>250400</v>
      </c>
      <c r="Y1108" s="1">
        <v>214631</v>
      </c>
      <c r="Z1108" s="1">
        <v>141716</v>
      </c>
      <c r="AA1108" t="s">
        <v>311</v>
      </c>
      <c r="AB1108" t="s">
        <v>312</v>
      </c>
      <c r="AC1108">
        <v>15.82</v>
      </c>
      <c r="AD1108">
        <v>6.06</v>
      </c>
      <c r="AE1108">
        <v>4.4400000000000004</v>
      </c>
      <c r="AF1108" t="s">
        <v>230</v>
      </c>
      <c r="AG1108" s="1">
        <v>87500</v>
      </c>
      <c r="AH1108">
        <v>857</v>
      </c>
      <c r="AI1108" s="1">
        <v>1000</v>
      </c>
      <c r="AJ1108">
        <v>856</v>
      </c>
      <c r="AK1108" s="1">
        <v>1400</v>
      </c>
      <c r="AL1108" s="2">
        <v>0.625</v>
      </c>
      <c r="AN1108" t="s">
        <v>293</v>
      </c>
      <c r="AO1108" t="s">
        <v>313</v>
      </c>
      <c r="AQ1108" t="str">
        <f t="shared" si="17"/>
        <v/>
      </c>
    </row>
    <row r="1109" spans="1:43">
      <c r="A1109" s="8">
        <v>46189</v>
      </c>
      <c r="B1109">
        <v>3982.94</v>
      </c>
      <c r="C1109">
        <v>-0.42</v>
      </c>
      <c r="D1109">
        <v>69450</v>
      </c>
      <c r="E1109">
        <v>7.0000000000000007E-2</v>
      </c>
      <c r="F1109" s="7">
        <v>2162</v>
      </c>
      <c r="G1109" t="s">
        <v>31</v>
      </c>
      <c r="H1109">
        <v>0</v>
      </c>
      <c r="I1109" t="s">
        <v>314</v>
      </c>
      <c r="J1109" t="s">
        <v>289</v>
      </c>
      <c r="K1109" t="s">
        <v>295</v>
      </c>
      <c r="L1109">
        <v>538</v>
      </c>
      <c r="M1109">
        <v>0</v>
      </c>
      <c r="N1109" s="66">
        <v>0</v>
      </c>
      <c r="O1109">
        <v>538</v>
      </c>
      <c r="P1109" s="66">
        <v>0</v>
      </c>
      <c r="Q1109">
        <v>538</v>
      </c>
      <c r="R1109">
        <v>539</v>
      </c>
      <c r="S1109">
        <v>538</v>
      </c>
      <c r="T1109" s="66">
        <v>0</v>
      </c>
      <c r="U1109" s="66">
        <v>0</v>
      </c>
      <c r="V1109" s="66">
        <v>-1.8E-3</v>
      </c>
      <c r="W1109" s="66">
        <v>0</v>
      </c>
      <c r="X1109" s="1">
        <v>51000</v>
      </c>
      <c r="Y1109" s="1">
        <v>27439</v>
      </c>
      <c r="Z1109" s="1">
        <v>11626</v>
      </c>
      <c r="AA1109" t="s">
        <v>576</v>
      </c>
      <c r="AB1109" t="s">
        <v>316</v>
      </c>
      <c r="AC1109">
        <v>31.27</v>
      </c>
      <c r="AD1109">
        <v>2.04</v>
      </c>
      <c r="AE1109">
        <v>0</v>
      </c>
      <c r="AF1109" t="s">
        <v>230</v>
      </c>
      <c r="AG1109">
        <v>0</v>
      </c>
      <c r="AH1109">
        <v>539</v>
      </c>
      <c r="AI1109" s="1">
        <v>1338100</v>
      </c>
      <c r="AJ1109">
        <v>538</v>
      </c>
      <c r="AK1109" s="1">
        <v>3971800</v>
      </c>
      <c r="AL1109" s="2">
        <v>0.6069444444444444</v>
      </c>
      <c r="AN1109" t="s">
        <v>298</v>
      </c>
      <c r="AO1109" t="s">
        <v>313</v>
      </c>
      <c r="AQ1109" t="str">
        <f t="shared" si="17"/>
        <v/>
      </c>
    </row>
    <row r="1110" spans="1:43">
      <c r="A1110" s="8">
        <v>46189</v>
      </c>
      <c r="B1110">
        <v>3982.94</v>
      </c>
      <c r="C1110">
        <v>-0.42</v>
      </c>
      <c r="D1110">
        <v>69450</v>
      </c>
      <c r="E1110">
        <v>7.0000000000000007E-2</v>
      </c>
      <c r="F1110" s="7">
        <v>2229</v>
      </c>
      <c r="G1110" t="s">
        <v>32</v>
      </c>
      <c r="H1110">
        <v>0</v>
      </c>
      <c r="I1110" t="s">
        <v>288</v>
      </c>
      <c r="J1110" t="s">
        <v>289</v>
      </c>
      <c r="K1110" t="s">
        <v>290</v>
      </c>
      <c r="L1110" s="36">
        <v>2805</v>
      </c>
      <c r="M1110">
        <v>-5</v>
      </c>
      <c r="N1110" s="66">
        <v>-1.8E-3</v>
      </c>
      <c r="O1110" s="36">
        <v>2810</v>
      </c>
      <c r="P1110" s="66">
        <v>-1.6999999999999999E-3</v>
      </c>
      <c r="Q1110" s="36">
        <v>2810</v>
      </c>
      <c r="R1110" s="36">
        <v>2818.5</v>
      </c>
      <c r="S1110" s="36">
        <v>2784</v>
      </c>
      <c r="T1110" s="66">
        <v>-1.6999999999999999E-3</v>
      </c>
      <c r="U1110" s="66">
        <v>0</v>
      </c>
      <c r="V1110" s="66">
        <v>-4.7000000000000002E-3</v>
      </c>
      <c r="W1110" s="66">
        <v>7.4999999999999997E-3</v>
      </c>
      <c r="X1110" s="1">
        <v>280300</v>
      </c>
      <c r="Y1110" s="1">
        <v>785756</v>
      </c>
      <c r="Z1110" s="1">
        <v>375673</v>
      </c>
      <c r="AA1110" t="s">
        <v>317</v>
      </c>
      <c r="AB1110" t="s">
        <v>644</v>
      </c>
      <c r="AC1110">
        <v>19.600000000000001</v>
      </c>
      <c r="AD1110">
        <v>1.61</v>
      </c>
      <c r="AE1110">
        <v>2.46</v>
      </c>
      <c r="AF1110" t="s">
        <v>230</v>
      </c>
      <c r="AG1110" s="1">
        <v>15500</v>
      </c>
      <c r="AH1110" s="36">
        <v>2805</v>
      </c>
      <c r="AI1110">
        <v>100</v>
      </c>
      <c r="AJ1110" s="36">
        <v>2804</v>
      </c>
      <c r="AK1110">
        <v>900</v>
      </c>
      <c r="AL1110" s="2">
        <v>0.625</v>
      </c>
      <c r="AN1110" t="s">
        <v>298</v>
      </c>
      <c r="AO1110" t="s">
        <v>319</v>
      </c>
      <c r="AQ1110" t="str">
        <f t="shared" si="17"/>
        <v/>
      </c>
    </row>
    <row r="1111" spans="1:43">
      <c r="A1111" s="8">
        <v>46189</v>
      </c>
      <c r="B1111">
        <v>3982.94</v>
      </c>
      <c r="C1111">
        <v>-0.42</v>
      </c>
      <c r="D1111">
        <v>69450</v>
      </c>
      <c r="E1111">
        <v>7.0000000000000007E-2</v>
      </c>
      <c r="F1111" s="7">
        <v>2768</v>
      </c>
      <c r="G1111" t="s">
        <v>33</v>
      </c>
      <c r="H1111">
        <v>0</v>
      </c>
      <c r="I1111" t="s">
        <v>288</v>
      </c>
      <c r="J1111" t="s">
        <v>289</v>
      </c>
      <c r="K1111" t="s">
        <v>295</v>
      </c>
      <c r="L1111" s="36">
        <v>5276</v>
      </c>
      <c r="M1111">
        <v>-40</v>
      </c>
      <c r="N1111" s="66">
        <v>-7.4999999999999997E-3</v>
      </c>
      <c r="O1111" s="36">
        <v>5316</v>
      </c>
      <c r="P1111" s="66">
        <v>-7.4999999999999997E-3</v>
      </c>
      <c r="Q1111" s="36">
        <v>5380</v>
      </c>
      <c r="R1111" s="36">
        <v>5387</v>
      </c>
      <c r="S1111" s="36">
        <v>5250</v>
      </c>
      <c r="T1111" s="66">
        <v>-1.9300000000000001E-2</v>
      </c>
      <c r="U1111" s="66">
        <v>-2.5999999999999999E-3</v>
      </c>
      <c r="V1111" s="66">
        <v>-2.06E-2</v>
      </c>
      <c r="W1111" s="66">
        <v>4.8999999999999998E-3</v>
      </c>
      <c r="X1111" s="1">
        <v>991000</v>
      </c>
      <c r="Y1111" s="1">
        <v>5239269</v>
      </c>
      <c r="Z1111" s="1">
        <v>1107960</v>
      </c>
      <c r="AA1111" t="s">
        <v>320</v>
      </c>
      <c r="AB1111" t="s">
        <v>321</v>
      </c>
      <c r="AC1111">
        <v>8.44</v>
      </c>
      <c r="AD1111">
        <v>1</v>
      </c>
      <c r="AE1111">
        <v>3.41</v>
      </c>
      <c r="AF1111" t="s">
        <v>230</v>
      </c>
      <c r="AG1111" s="1">
        <v>145300</v>
      </c>
      <c r="AH1111" s="36">
        <v>5277</v>
      </c>
      <c r="AI1111">
        <v>800</v>
      </c>
      <c r="AJ1111" s="36">
        <v>5275</v>
      </c>
      <c r="AK1111">
        <v>400</v>
      </c>
      <c r="AL1111" s="2">
        <v>0.625</v>
      </c>
      <c r="AN1111" t="s">
        <v>298</v>
      </c>
      <c r="AO1111" t="s">
        <v>322</v>
      </c>
      <c r="AQ1111" t="str">
        <f t="shared" si="17"/>
        <v/>
      </c>
    </row>
    <row r="1112" spans="1:43">
      <c r="A1112" s="8">
        <v>46189</v>
      </c>
      <c r="B1112">
        <v>3982.94</v>
      </c>
      <c r="C1112">
        <v>-0.42</v>
      </c>
      <c r="D1112">
        <v>69450</v>
      </c>
      <c r="E1112">
        <v>7.0000000000000007E-2</v>
      </c>
      <c r="F1112" s="7">
        <v>2769</v>
      </c>
      <c r="G1112" t="s">
        <v>34</v>
      </c>
      <c r="H1112">
        <v>0</v>
      </c>
      <c r="I1112" t="s">
        <v>314</v>
      </c>
      <c r="J1112" t="s">
        <v>323</v>
      </c>
      <c r="K1112" t="s">
        <v>295</v>
      </c>
      <c r="L1112">
        <v>853</v>
      </c>
      <c r="M1112">
        <v>4</v>
      </c>
      <c r="N1112" s="66">
        <v>4.7000000000000002E-3</v>
      </c>
      <c r="O1112">
        <v>849</v>
      </c>
      <c r="P1112" s="66">
        <v>4.7000000000000002E-3</v>
      </c>
      <c r="Q1112">
        <v>850</v>
      </c>
      <c r="R1112">
        <v>855</v>
      </c>
      <c r="S1112">
        <v>849</v>
      </c>
      <c r="T1112" s="66">
        <v>3.5000000000000001E-3</v>
      </c>
      <c r="U1112" s="66">
        <v>-1.1000000000000001E-3</v>
      </c>
      <c r="V1112" s="66">
        <v>-2.3E-3</v>
      </c>
      <c r="W1112" s="66">
        <v>4.7000000000000002E-3</v>
      </c>
      <c r="X1112" s="1">
        <v>6100</v>
      </c>
      <c r="Y1112" s="1">
        <v>5193</v>
      </c>
      <c r="Z1112" s="1">
        <v>6706</v>
      </c>
      <c r="AA1112" t="s">
        <v>324</v>
      </c>
      <c r="AB1112" t="s">
        <v>325</v>
      </c>
      <c r="AC1112">
        <v>10.130000000000001</v>
      </c>
      <c r="AD1112">
        <v>22.67</v>
      </c>
      <c r="AE1112">
        <v>0</v>
      </c>
      <c r="AF1112">
        <v>0.1</v>
      </c>
      <c r="AG1112">
        <v>0</v>
      </c>
      <c r="AH1112">
        <v>857</v>
      </c>
      <c r="AI1112">
        <v>100</v>
      </c>
      <c r="AJ1112">
        <v>853</v>
      </c>
      <c r="AK1112">
        <v>300</v>
      </c>
      <c r="AL1112" s="2">
        <v>0.62152777777777779</v>
      </c>
      <c r="AM1112" s="3">
        <v>46213</v>
      </c>
      <c r="AN1112" t="s">
        <v>326</v>
      </c>
      <c r="AO1112" t="s">
        <v>327</v>
      </c>
      <c r="AQ1112" t="str">
        <f t="shared" si="17"/>
        <v/>
      </c>
    </row>
    <row r="1113" spans="1:43">
      <c r="A1113" s="8">
        <v>46189</v>
      </c>
      <c r="B1113">
        <v>3982.94</v>
      </c>
      <c r="C1113">
        <v>-0.42</v>
      </c>
      <c r="D1113">
        <v>69450</v>
      </c>
      <c r="E1113">
        <v>7.0000000000000007E-2</v>
      </c>
      <c r="F1113" s="7">
        <v>2914</v>
      </c>
      <c r="G1113" t="s">
        <v>35</v>
      </c>
      <c r="H1113">
        <v>0</v>
      </c>
      <c r="I1113" t="s">
        <v>288</v>
      </c>
      <c r="J1113" t="s">
        <v>289</v>
      </c>
      <c r="K1113" t="s">
        <v>295</v>
      </c>
      <c r="L1113" s="36">
        <v>6086</v>
      </c>
      <c r="M1113">
        <v>16</v>
      </c>
      <c r="N1113" s="66">
        <v>2.5999999999999999E-3</v>
      </c>
      <c r="O1113" s="36">
        <v>6070</v>
      </c>
      <c r="P1113" s="66">
        <v>2.5999999999999999E-3</v>
      </c>
      <c r="Q1113" s="36">
        <v>6074</v>
      </c>
      <c r="R1113" s="36">
        <v>6092</v>
      </c>
      <c r="S1113" s="36">
        <v>6040</v>
      </c>
      <c r="T1113" s="66">
        <v>1.9E-3</v>
      </c>
      <c r="U1113" s="66">
        <v>-1E-4</v>
      </c>
      <c r="V1113" s="66">
        <v>-8.9999999999999998E-4</v>
      </c>
      <c r="W1113" s="66">
        <v>7.6E-3</v>
      </c>
      <c r="X1113" s="1">
        <v>2310100</v>
      </c>
      <c r="Y1113" s="1">
        <v>14013823</v>
      </c>
      <c r="Z1113" s="1">
        <v>12172000</v>
      </c>
      <c r="AA1113" t="s">
        <v>328</v>
      </c>
      <c r="AB1113" t="s">
        <v>329</v>
      </c>
      <c r="AC1113">
        <v>18.95</v>
      </c>
      <c r="AD1113">
        <v>2.64</v>
      </c>
      <c r="AE1113">
        <v>3.98</v>
      </c>
      <c r="AF1113" t="s">
        <v>230</v>
      </c>
      <c r="AG1113" s="1">
        <v>1120900</v>
      </c>
      <c r="AH1113" s="36">
        <v>6087</v>
      </c>
      <c r="AI1113">
        <v>900</v>
      </c>
      <c r="AJ1113" s="36">
        <v>6085</v>
      </c>
      <c r="AK1113" s="1">
        <v>3800</v>
      </c>
      <c r="AL1113" s="2">
        <v>0.625</v>
      </c>
      <c r="AN1113" t="s">
        <v>293</v>
      </c>
      <c r="AO1113" t="s">
        <v>319</v>
      </c>
      <c r="AQ1113" t="str">
        <f t="shared" si="17"/>
        <v/>
      </c>
    </row>
    <row r="1114" spans="1:43">
      <c r="A1114" s="8">
        <v>46189</v>
      </c>
      <c r="B1114">
        <v>3982.94</v>
      </c>
      <c r="C1114">
        <v>-0.42</v>
      </c>
      <c r="D1114">
        <v>69450</v>
      </c>
      <c r="E1114">
        <v>7.0000000000000007E-2</v>
      </c>
      <c r="F1114" s="7">
        <v>3003</v>
      </c>
      <c r="G1114" t="s">
        <v>36</v>
      </c>
      <c r="H1114">
        <v>0</v>
      </c>
      <c r="I1114" t="s">
        <v>288</v>
      </c>
      <c r="J1114" t="s">
        <v>289</v>
      </c>
      <c r="K1114" t="s">
        <v>295</v>
      </c>
      <c r="L1114" s="36">
        <v>1705.5</v>
      </c>
      <c r="M1114">
        <v>-34</v>
      </c>
      <c r="N1114" s="66">
        <v>-1.95E-2</v>
      </c>
      <c r="O1114" s="36">
        <v>1739.5</v>
      </c>
      <c r="P1114" s="66">
        <v>-1.95E-2</v>
      </c>
      <c r="Q1114" s="36">
        <v>1725</v>
      </c>
      <c r="R1114" s="36">
        <v>1734.5</v>
      </c>
      <c r="S1114" s="36">
        <v>1698.5</v>
      </c>
      <c r="T1114" s="66">
        <v>-1.1299999999999999E-2</v>
      </c>
      <c r="U1114" s="66">
        <v>-5.4999999999999997E-3</v>
      </c>
      <c r="V1114" s="66">
        <v>-1.67E-2</v>
      </c>
      <c r="W1114" s="66">
        <v>4.1000000000000003E-3</v>
      </c>
      <c r="X1114" s="1">
        <v>1525700</v>
      </c>
      <c r="Y1114" s="1">
        <v>2614271</v>
      </c>
      <c r="Z1114" s="1">
        <v>1309666</v>
      </c>
      <c r="AA1114" t="s">
        <v>330</v>
      </c>
      <c r="AB1114" t="s">
        <v>577</v>
      </c>
      <c r="AC1114">
        <v>10.69</v>
      </c>
      <c r="AD1114">
        <v>1.41</v>
      </c>
      <c r="AE1114">
        <v>3.93</v>
      </c>
      <c r="AF1114" t="s">
        <v>230</v>
      </c>
      <c r="AG1114" s="1">
        <v>34200</v>
      </c>
      <c r="AH1114" s="36">
        <v>1705.5</v>
      </c>
      <c r="AI1114">
        <v>700</v>
      </c>
      <c r="AJ1114" s="36">
        <v>1705</v>
      </c>
      <c r="AK1114" s="1">
        <v>3100</v>
      </c>
      <c r="AL1114" s="2">
        <v>0.625</v>
      </c>
      <c r="AN1114" t="s">
        <v>293</v>
      </c>
      <c r="AO1114" t="s">
        <v>332</v>
      </c>
      <c r="AQ1114" t="str">
        <f t="shared" si="17"/>
        <v/>
      </c>
    </row>
    <row r="1115" spans="1:43">
      <c r="A1115" s="8">
        <v>46189</v>
      </c>
      <c r="B1115">
        <v>3982.94</v>
      </c>
      <c r="C1115">
        <v>-0.42</v>
      </c>
      <c r="D1115">
        <v>69450</v>
      </c>
      <c r="E1115">
        <v>7.0000000000000007E-2</v>
      </c>
      <c r="F1115" s="7">
        <v>3407</v>
      </c>
      <c r="G1115" t="s">
        <v>37</v>
      </c>
      <c r="H1115">
        <v>0</v>
      </c>
      <c r="I1115" t="s">
        <v>288</v>
      </c>
      <c r="J1115" t="s">
        <v>289</v>
      </c>
      <c r="K1115" t="s">
        <v>295</v>
      </c>
      <c r="L1115" s="36">
        <v>1757.5</v>
      </c>
      <c r="M1115">
        <v>-7</v>
      </c>
      <c r="N1115" s="66">
        <v>-4.0000000000000001E-3</v>
      </c>
      <c r="O1115" s="36">
        <v>1764.5</v>
      </c>
      <c r="P1115" s="66">
        <v>-3.8999999999999998E-3</v>
      </c>
      <c r="Q1115" s="36">
        <v>1744</v>
      </c>
      <c r="R1115" s="36">
        <v>1761</v>
      </c>
      <c r="S1115" s="36">
        <v>1730</v>
      </c>
      <c r="T1115" s="66">
        <v>7.7000000000000002E-3</v>
      </c>
      <c r="U1115" s="66">
        <v>6.7999999999999996E-3</v>
      </c>
      <c r="V1115" s="66">
        <v>-1.9E-3</v>
      </c>
      <c r="W1115" s="66">
        <v>1.5800000000000002E-2</v>
      </c>
      <c r="X1115" s="1">
        <v>2862500</v>
      </c>
      <c r="Y1115" s="1">
        <v>4998849</v>
      </c>
      <c r="Z1115" s="1">
        <v>2400309</v>
      </c>
      <c r="AA1115" t="s">
        <v>333</v>
      </c>
      <c r="AB1115" t="s">
        <v>334</v>
      </c>
      <c r="AC1115">
        <v>14.85</v>
      </c>
      <c r="AD1115">
        <v>1.1399999999999999</v>
      </c>
      <c r="AE1115">
        <v>2.5</v>
      </c>
      <c r="AF1115" t="s">
        <v>230</v>
      </c>
      <c r="AG1115" s="1">
        <v>172500</v>
      </c>
      <c r="AH1115" s="36">
        <v>1758</v>
      </c>
      <c r="AI1115" s="1">
        <v>3700</v>
      </c>
      <c r="AJ1115" s="36">
        <v>1757</v>
      </c>
      <c r="AK1115" s="1">
        <v>3300</v>
      </c>
      <c r="AL1115" s="2">
        <v>0.625</v>
      </c>
      <c r="AN1115" t="s">
        <v>298</v>
      </c>
      <c r="AO1115" t="s">
        <v>335</v>
      </c>
      <c r="AQ1115" t="str">
        <f t="shared" si="17"/>
        <v/>
      </c>
    </row>
    <row r="1116" spans="1:43">
      <c r="A1116" s="8">
        <v>46189</v>
      </c>
      <c r="B1116">
        <v>3982.94</v>
      </c>
      <c r="C1116">
        <v>-0.42</v>
      </c>
      <c r="D1116">
        <v>69450</v>
      </c>
      <c r="E1116">
        <v>7.0000000000000007E-2</v>
      </c>
      <c r="F1116" s="7">
        <v>4008</v>
      </c>
      <c r="G1116" t="s">
        <v>38</v>
      </c>
      <c r="H1116">
        <v>0</v>
      </c>
      <c r="I1116" t="s">
        <v>288</v>
      </c>
      <c r="J1116" t="s">
        <v>289</v>
      </c>
      <c r="K1116" t="s">
        <v>290</v>
      </c>
      <c r="L1116" s="36">
        <v>1320</v>
      </c>
      <c r="M1116">
        <v>-9</v>
      </c>
      <c r="N1116" s="66">
        <v>-6.7999999999999996E-3</v>
      </c>
      <c r="O1116" s="36">
        <v>1329</v>
      </c>
      <c r="P1116" s="66">
        <v>-6.7000000000000002E-3</v>
      </c>
      <c r="Q1116" s="36">
        <v>1321</v>
      </c>
      <c r="R1116" s="36">
        <v>1329</v>
      </c>
      <c r="S1116" s="36">
        <v>1313</v>
      </c>
      <c r="T1116" s="66">
        <v>-6.9999999999999999E-4</v>
      </c>
      <c r="U1116" s="66">
        <v>-1.5E-3</v>
      </c>
      <c r="V1116" s="66">
        <v>-6.7000000000000002E-3</v>
      </c>
      <c r="W1116" s="66">
        <v>5.3E-3</v>
      </c>
      <c r="X1116" s="1">
        <v>102300</v>
      </c>
      <c r="Y1116" s="1">
        <v>135171</v>
      </c>
      <c r="Z1116" s="1">
        <v>85382</v>
      </c>
      <c r="AA1116" t="s">
        <v>541</v>
      </c>
      <c r="AB1116" t="s">
        <v>337</v>
      </c>
      <c r="AC1116">
        <v>10.8</v>
      </c>
      <c r="AD1116">
        <v>0.82</v>
      </c>
      <c r="AE1116">
        <v>3.64</v>
      </c>
      <c r="AF1116" t="s">
        <v>230</v>
      </c>
      <c r="AG1116" s="1">
        <v>43700</v>
      </c>
      <c r="AH1116" s="36">
        <v>1321</v>
      </c>
      <c r="AI1116" s="1">
        <v>1500</v>
      </c>
      <c r="AJ1116" s="36">
        <v>1319</v>
      </c>
      <c r="AK1116" s="1">
        <v>1000</v>
      </c>
      <c r="AL1116" s="2">
        <v>0.625</v>
      </c>
      <c r="AN1116" t="s">
        <v>298</v>
      </c>
      <c r="AO1116" t="s">
        <v>335</v>
      </c>
      <c r="AQ1116" t="str">
        <f t="shared" si="17"/>
        <v/>
      </c>
    </row>
    <row r="1117" spans="1:43">
      <c r="A1117" s="8">
        <v>46189</v>
      </c>
      <c r="B1117">
        <v>3982.94</v>
      </c>
      <c r="C1117">
        <v>-0.42</v>
      </c>
      <c r="D1117">
        <v>69450</v>
      </c>
      <c r="E1117">
        <v>7.0000000000000007E-2</v>
      </c>
      <c r="F1117" s="7">
        <v>4026</v>
      </c>
      <c r="G1117" t="s">
        <v>39</v>
      </c>
      <c r="H1117">
        <v>0</v>
      </c>
      <c r="I1117" t="s">
        <v>314</v>
      </c>
      <c r="J1117" t="s">
        <v>289</v>
      </c>
      <c r="K1117" t="s">
        <v>295</v>
      </c>
      <c r="L1117" s="36">
        <v>1639</v>
      </c>
      <c r="M1117">
        <v>48</v>
      </c>
      <c r="N1117" s="66">
        <v>3.0200000000000001E-2</v>
      </c>
      <c r="O1117" s="36">
        <v>1591</v>
      </c>
      <c r="P1117" s="66">
        <v>3.0099999999999998E-2</v>
      </c>
      <c r="Q1117" s="36">
        <v>1600</v>
      </c>
      <c r="R1117" s="36">
        <v>1646</v>
      </c>
      <c r="S1117" s="36">
        <v>1590</v>
      </c>
      <c r="T1117" s="66">
        <v>2.4299999999999999E-2</v>
      </c>
      <c r="U1117" s="66">
        <v>1.4800000000000001E-2</v>
      </c>
      <c r="V1117" s="66">
        <v>-4.1999999999999997E-3</v>
      </c>
      <c r="W1117" s="66">
        <v>3.0800000000000001E-2</v>
      </c>
      <c r="X1117" s="1">
        <v>60600</v>
      </c>
      <c r="Y1117" s="1">
        <v>98035</v>
      </c>
      <c r="Z1117" s="1">
        <v>15144</v>
      </c>
      <c r="AA1117" t="s">
        <v>338</v>
      </c>
      <c r="AB1117" t="s">
        <v>629</v>
      </c>
      <c r="AC1117">
        <v>8.0500000000000007</v>
      </c>
      <c r="AD1117">
        <v>1.0900000000000001</v>
      </c>
      <c r="AE1117">
        <v>2.99</v>
      </c>
      <c r="AF1117" t="s">
        <v>230</v>
      </c>
      <c r="AG1117" s="1">
        <v>1900</v>
      </c>
      <c r="AH1117" s="36">
        <v>1641</v>
      </c>
      <c r="AI1117">
        <v>100</v>
      </c>
      <c r="AJ1117" s="36">
        <v>1638</v>
      </c>
      <c r="AK1117">
        <v>400</v>
      </c>
      <c r="AL1117" s="2">
        <v>0.62291666666666667</v>
      </c>
      <c r="AM1117" s="3">
        <v>46183</v>
      </c>
      <c r="AN1117" t="s">
        <v>340</v>
      </c>
      <c r="AO1117" t="s">
        <v>341</v>
      </c>
      <c r="AQ1117" t="str">
        <f t="shared" si="17"/>
        <v/>
      </c>
    </row>
    <row r="1118" spans="1:43">
      <c r="A1118" s="8">
        <v>46189</v>
      </c>
      <c r="B1118">
        <v>3982.94</v>
      </c>
      <c r="C1118">
        <v>-0.42</v>
      </c>
      <c r="D1118">
        <v>69450</v>
      </c>
      <c r="E1118">
        <v>7.0000000000000007E-2</v>
      </c>
      <c r="F1118" s="7">
        <v>4062</v>
      </c>
      <c r="G1118" t="s">
        <v>40</v>
      </c>
      <c r="H1118">
        <v>0</v>
      </c>
      <c r="I1118" t="s">
        <v>288</v>
      </c>
      <c r="J1118" t="s">
        <v>289</v>
      </c>
      <c r="K1118" t="s">
        <v>290</v>
      </c>
      <c r="L1118" s="36">
        <v>22470</v>
      </c>
      <c r="M1118">
        <v>-280</v>
      </c>
      <c r="N1118" s="66">
        <v>-1.23E-2</v>
      </c>
      <c r="O1118" s="36">
        <v>22750</v>
      </c>
      <c r="P1118" s="66">
        <v>-1.23E-2</v>
      </c>
      <c r="Q1118" s="36">
        <v>22600</v>
      </c>
      <c r="R1118" s="36">
        <v>23640</v>
      </c>
      <c r="S1118" s="36">
        <v>22250</v>
      </c>
      <c r="T1118" s="66">
        <v>-5.7000000000000002E-3</v>
      </c>
      <c r="U1118" s="66">
        <v>-1.8700000000000001E-2</v>
      </c>
      <c r="V1118" s="66">
        <v>-4.9399999999999999E-2</v>
      </c>
      <c r="W1118" s="66">
        <v>9.7999999999999997E-3</v>
      </c>
      <c r="X1118" s="1">
        <v>8734300</v>
      </c>
      <c r="Y1118" s="1">
        <v>199342959</v>
      </c>
      <c r="Z1118" s="1">
        <v>6330273</v>
      </c>
      <c r="AA1118" t="s">
        <v>555</v>
      </c>
      <c r="AB1118" t="s">
        <v>343</v>
      </c>
      <c r="AC1118">
        <v>108.18</v>
      </c>
      <c r="AD1118">
        <v>11.4</v>
      </c>
      <c r="AE1118">
        <v>0.16</v>
      </c>
      <c r="AF1118" t="s">
        <v>230</v>
      </c>
      <c r="AG1118" s="1">
        <v>34200</v>
      </c>
      <c r="AH1118" s="36">
        <v>22475</v>
      </c>
      <c r="AI1118">
        <v>200</v>
      </c>
      <c r="AJ1118" s="36">
        <v>22465</v>
      </c>
      <c r="AK1118">
        <v>500</v>
      </c>
      <c r="AL1118" s="2">
        <v>0.625</v>
      </c>
      <c r="AN1118" t="s">
        <v>298</v>
      </c>
      <c r="AO1118" t="s">
        <v>344</v>
      </c>
      <c r="AQ1118" t="str">
        <f t="shared" si="17"/>
        <v/>
      </c>
    </row>
    <row r="1119" spans="1:43">
      <c r="A1119" s="8">
        <v>46189</v>
      </c>
      <c r="B1119">
        <v>3982.94</v>
      </c>
      <c r="C1119">
        <v>-0.42</v>
      </c>
      <c r="D1119">
        <v>69450</v>
      </c>
      <c r="E1119">
        <v>7.0000000000000007E-2</v>
      </c>
      <c r="F1119" s="7">
        <v>4063</v>
      </c>
      <c r="G1119" t="s">
        <v>41</v>
      </c>
      <c r="H1119">
        <v>0</v>
      </c>
      <c r="I1119" t="s">
        <v>288</v>
      </c>
      <c r="J1119" t="s">
        <v>289</v>
      </c>
      <c r="K1119" t="s">
        <v>290</v>
      </c>
      <c r="L1119" s="36">
        <v>7441</v>
      </c>
      <c r="M1119">
        <v>-123</v>
      </c>
      <c r="N1119" s="66">
        <v>-1.6299999999999999E-2</v>
      </c>
      <c r="O1119" s="36">
        <v>7564</v>
      </c>
      <c r="P1119" s="66">
        <v>-1.6199999999999999E-2</v>
      </c>
      <c r="Q1119" s="36">
        <v>7510</v>
      </c>
      <c r="R1119" s="36">
        <v>7589</v>
      </c>
      <c r="S1119" s="36">
        <v>7439</v>
      </c>
      <c r="T1119" s="66">
        <v>-9.1000000000000004E-3</v>
      </c>
      <c r="U1119" s="66">
        <v>-8.9999999999999993E-3</v>
      </c>
      <c r="V1119" s="66">
        <v>-1.95E-2</v>
      </c>
      <c r="W1119" s="66">
        <v>2.0000000000000001E-4</v>
      </c>
      <c r="X1119" s="1">
        <v>3771200</v>
      </c>
      <c r="Y1119" s="1">
        <v>28287521</v>
      </c>
      <c r="Z1119" s="1">
        <v>14770354</v>
      </c>
      <c r="AA1119" t="s">
        <v>556</v>
      </c>
      <c r="AB1119" t="s">
        <v>346</v>
      </c>
      <c r="AC1119">
        <v>27.63</v>
      </c>
      <c r="AD1119">
        <v>3.09</v>
      </c>
      <c r="AE1119">
        <v>1.42</v>
      </c>
      <c r="AF1119" t="s">
        <v>230</v>
      </c>
      <c r="AG1119" s="1">
        <v>112400</v>
      </c>
      <c r="AH1119" s="36">
        <v>7441</v>
      </c>
      <c r="AI1119">
        <v>100</v>
      </c>
      <c r="AJ1119" s="36">
        <v>7440</v>
      </c>
      <c r="AK1119">
        <v>500</v>
      </c>
      <c r="AL1119" s="2">
        <v>0.625</v>
      </c>
      <c r="AN1119" t="s">
        <v>298</v>
      </c>
      <c r="AO1119" t="s">
        <v>335</v>
      </c>
      <c r="AQ1119" t="str">
        <f t="shared" si="17"/>
        <v/>
      </c>
    </row>
    <row r="1120" spans="1:43">
      <c r="A1120" s="8">
        <v>46189</v>
      </c>
      <c r="B1120">
        <v>3982.94</v>
      </c>
      <c r="C1120">
        <v>-0.42</v>
      </c>
      <c r="D1120">
        <v>69450</v>
      </c>
      <c r="E1120">
        <v>7.0000000000000007E-2</v>
      </c>
      <c r="F1120" s="7">
        <v>4068</v>
      </c>
      <c r="G1120" t="s">
        <v>42</v>
      </c>
      <c r="H1120">
        <v>0</v>
      </c>
      <c r="I1120" t="s">
        <v>347</v>
      </c>
      <c r="J1120" t="s">
        <v>323</v>
      </c>
      <c r="K1120" t="s">
        <v>295</v>
      </c>
      <c r="L1120" s="36">
        <v>1727</v>
      </c>
      <c r="M1120">
        <v>-1</v>
      </c>
      <c r="N1120" s="66">
        <v>-5.9999999999999995E-4</v>
      </c>
      <c r="O1120" s="36">
        <v>1728</v>
      </c>
      <c r="P1120" s="66">
        <v>-5.0000000000000001E-4</v>
      </c>
      <c r="Q1120" s="36">
        <v>1729</v>
      </c>
      <c r="R1120" s="36">
        <v>1748</v>
      </c>
      <c r="S1120" s="36">
        <v>1727</v>
      </c>
      <c r="T1120" s="66">
        <v>-1.1000000000000001E-3</v>
      </c>
      <c r="U1120" s="66">
        <v>-1.03E-2</v>
      </c>
      <c r="V1120" s="66">
        <v>-1.2E-2</v>
      </c>
      <c r="W1120" s="66">
        <v>0</v>
      </c>
      <c r="X1120" s="1">
        <v>3000</v>
      </c>
      <c r="Y1120" s="1">
        <v>5198</v>
      </c>
      <c r="Z1120" s="1">
        <v>3263</v>
      </c>
      <c r="AA1120" t="s">
        <v>348</v>
      </c>
      <c r="AB1120" t="s">
        <v>349</v>
      </c>
      <c r="AC1120">
        <v>22.69</v>
      </c>
      <c r="AD1120">
        <v>1.52</v>
      </c>
      <c r="AE1120">
        <v>0</v>
      </c>
      <c r="AF1120">
        <v>1.6</v>
      </c>
      <c r="AG1120">
        <v>0</v>
      </c>
      <c r="AH1120" s="36">
        <v>1738</v>
      </c>
      <c r="AI1120">
        <v>400</v>
      </c>
      <c r="AJ1120" s="36">
        <v>1728</v>
      </c>
      <c r="AK1120">
        <v>300</v>
      </c>
      <c r="AL1120" s="2">
        <v>0.57847222222222228</v>
      </c>
      <c r="AN1120" t="s">
        <v>350</v>
      </c>
      <c r="AO1120" t="s">
        <v>351</v>
      </c>
      <c r="AQ1120" t="str">
        <f t="shared" si="17"/>
        <v/>
      </c>
    </row>
    <row r="1121" spans="1:43">
      <c r="A1121" s="8">
        <v>46189</v>
      </c>
      <c r="B1121">
        <v>3982.94</v>
      </c>
      <c r="C1121">
        <v>-0.42</v>
      </c>
      <c r="D1121">
        <v>69450</v>
      </c>
      <c r="E1121">
        <v>7.0000000000000007E-2</v>
      </c>
      <c r="F1121" s="7">
        <v>4100</v>
      </c>
      <c r="G1121" t="s">
        <v>43</v>
      </c>
      <c r="H1121">
        <v>0</v>
      </c>
      <c r="I1121" t="s">
        <v>314</v>
      </c>
      <c r="J1121" t="s">
        <v>289</v>
      </c>
      <c r="K1121" t="s">
        <v>290</v>
      </c>
      <c r="L1121" s="36">
        <v>1778</v>
      </c>
      <c r="M1121">
        <v>43</v>
      </c>
      <c r="N1121" s="66">
        <v>2.4799999999999999E-2</v>
      </c>
      <c r="O1121" s="36">
        <v>1735</v>
      </c>
      <c r="P1121" s="66">
        <v>2.47E-2</v>
      </c>
      <c r="Q1121" s="36">
        <v>1775</v>
      </c>
      <c r="R1121" s="36">
        <v>1874</v>
      </c>
      <c r="S1121" s="36">
        <v>1710</v>
      </c>
      <c r="T1121" s="66">
        <v>1.6000000000000001E-3</v>
      </c>
      <c r="U1121" s="66">
        <v>-4.0399999999999998E-2</v>
      </c>
      <c r="V1121" s="66">
        <v>-5.1200000000000002E-2</v>
      </c>
      <c r="W1121" s="66">
        <v>3.9699999999999999E-2</v>
      </c>
      <c r="X1121" s="1">
        <v>186900</v>
      </c>
      <c r="Y1121" s="1">
        <v>339452</v>
      </c>
      <c r="Z1121" s="1">
        <v>10844</v>
      </c>
      <c r="AA1121" t="s">
        <v>544</v>
      </c>
      <c r="AB1121" t="s">
        <v>353</v>
      </c>
      <c r="AC1121">
        <v>20.57</v>
      </c>
      <c r="AD1121">
        <v>1.1299999999999999</v>
      </c>
      <c r="AE1121">
        <v>0</v>
      </c>
      <c r="AF1121" t="s">
        <v>230</v>
      </c>
      <c r="AG1121">
        <v>0</v>
      </c>
      <c r="AH1121" s="36">
        <v>1783</v>
      </c>
      <c r="AI1121">
        <v>600</v>
      </c>
      <c r="AJ1121" s="36">
        <v>1778</v>
      </c>
      <c r="AK1121">
        <v>100</v>
      </c>
      <c r="AL1121" s="2">
        <v>0.62430555555555556</v>
      </c>
      <c r="AN1121" t="s">
        <v>298</v>
      </c>
      <c r="AO1121" t="s">
        <v>335</v>
      </c>
      <c r="AQ1121" t="str">
        <f t="shared" si="17"/>
        <v/>
      </c>
    </row>
    <row r="1122" spans="1:43">
      <c r="A1122" s="8">
        <v>46189</v>
      </c>
      <c r="B1122">
        <v>3982.94</v>
      </c>
      <c r="C1122">
        <v>-0.42</v>
      </c>
      <c r="D1122">
        <v>69450</v>
      </c>
      <c r="E1122">
        <v>7.0000000000000007E-2</v>
      </c>
      <c r="F1122" s="7">
        <v>4182</v>
      </c>
      <c r="G1122" t="s">
        <v>44</v>
      </c>
      <c r="H1122">
        <v>0</v>
      </c>
      <c r="I1122" t="s">
        <v>288</v>
      </c>
      <c r="J1122" t="s">
        <v>289</v>
      </c>
      <c r="K1122" t="s">
        <v>295</v>
      </c>
      <c r="L1122" s="36">
        <v>5089</v>
      </c>
      <c r="M1122">
        <v>46</v>
      </c>
      <c r="N1122" s="66">
        <v>9.1000000000000004E-3</v>
      </c>
      <c r="O1122" s="36">
        <v>5043</v>
      </c>
      <c r="P1122" s="66">
        <v>9.1000000000000004E-3</v>
      </c>
      <c r="Q1122" s="36">
        <v>5020</v>
      </c>
      <c r="R1122" s="36">
        <v>5166</v>
      </c>
      <c r="S1122" s="36">
        <v>5012</v>
      </c>
      <c r="T1122" s="66">
        <v>1.37E-2</v>
      </c>
      <c r="U1122" s="66">
        <v>-4.3E-3</v>
      </c>
      <c r="V1122" s="66">
        <v>-1.49E-2</v>
      </c>
      <c r="W1122" s="66">
        <v>1.5299999999999999E-2</v>
      </c>
      <c r="X1122" s="1">
        <v>845100</v>
      </c>
      <c r="Y1122" s="1">
        <v>4319855</v>
      </c>
      <c r="Z1122" s="1">
        <v>1077273</v>
      </c>
      <c r="AA1122" t="s">
        <v>545</v>
      </c>
      <c r="AB1122" t="s">
        <v>355</v>
      </c>
      <c r="AC1122">
        <v>21.57</v>
      </c>
      <c r="AD1122">
        <v>1.53</v>
      </c>
      <c r="AE1122">
        <v>2.16</v>
      </c>
      <c r="AF1122" t="s">
        <v>230</v>
      </c>
      <c r="AG1122" s="1">
        <v>15800</v>
      </c>
      <c r="AH1122" s="36">
        <v>5090</v>
      </c>
      <c r="AI1122">
        <v>100</v>
      </c>
      <c r="AJ1122" s="36">
        <v>5088</v>
      </c>
      <c r="AK1122">
        <v>100</v>
      </c>
      <c r="AL1122" s="2">
        <v>0.625</v>
      </c>
      <c r="AN1122" t="s">
        <v>298</v>
      </c>
      <c r="AO1122" t="s">
        <v>335</v>
      </c>
      <c r="AQ1122" t="str">
        <f t="shared" si="17"/>
        <v/>
      </c>
    </row>
    <row r="1123" spans="1:43">
      <c r="A1123" s="8">
        <v>46189</v>
      </c>
      <c r="B1123">
        <v>3982.94</v>
      </c>
      <c r="C1123">
        <v>-0.42</v>
      </c>
      <c r="D1123">
        <v>69450</v>
      </c>
      <c r="E1123">
        <v>7.0000000000000007E-2</v>
      </c>
      <c r="F1123" s="7">
        <v>4188</v>
      </c>
      <c r="G1123" t="s">
        <v>45</v>
      </c>
      <c r="H1123">
        <v>0</v>
      </c>
      <c r="I1123" t="s">
        <v>288</v>
      </c>
      <c r="J1123" t="s">
        <v>289</v>
      </c>
      <c r="K1123" t="s">
        <v>295</v>
      </c>
      <c r="L1123" s="36">
        <v>1107</v>
      </c>
      <c r="M1123">
        <v>-21.5</v>
      </c>
      <c r="N1123" s="66">
        <v>-1.9099999999999999E-2</v>
      </c>
      <c r="O1123" s="36">
        <v>1128.5</v>
      </c>
      <c r="P1123" s="66">
        <v>-1.9E-2</v>
      </c>
      <c r="Q1123" s="36">
        <v>1112.5</v>
      </c>
      <c r="R1123" s="36">
        <v>1119</v>
      </c>
      <c r="S1123" s="36">
        <v>1103</v>
      </c>
      <c r="T1123" s="66">
        <v>-4.8999999999999998E-3</v>
      </c>
      <c r="U1123" s="66">
        <v>1.8E-3</v>
      </c>
      <c r="V1123" s="66">
        <v>-1.0699999999999999E-2</v>
      </c>
      <c r="W1123" s="66">
        <v>3.5999999999999999E-3</v>
      </c>
      <c r="X1123" s="1">
        <v>2391600</v>
      </c>
      <c r="Y1123" s="1">
        <v>2654156</v>
      </c>
      <c r="Z1123" s="1">
        <v>1595704</v>
      </c>
      <c r="AA1123" t="s">
        <v>356</v>
      </c>
      <c r="AB1123" t="s">
        <v>357</v>
      </c>
      <c r="AC1123">
        <v>12.65</v>
      </c>
      <c r="AD1123">
        <v>0.85</v>
      </c>
      <c r="AE1123">
        <v>2.89</v>
      </c>
      <c r="AF1123" t="s">
        <v>230</v>
      </c>
      <c r="AG1123" s="1">
        <v>329300</v>
      </c>
      <c r="AH1123" s="36">
        <v>1107</v>
      </c>
      <c r="AI1123" s="1">
        <v>1300</v>
      </c>
      <c r="AJ1123" s="36">
        <v>1106.5</v>
      </c>
      <c r="AK1123" s="1">
        <v>2000</v>
      </c>
      <c r="AL1123" s="2">
        <v>0.625</v>
      </c>
      <c r="AN1123" t="s">
        <v>298</v>
      </c>
      <c r="AO1123" t="s">
        <v>335</v>
      </c>
      <c r="AQ1123" t="str">
        <f t="shared" si="17"/>
        <v/>
      </c>
    </row>
    <row r="1124" spans="1:43">
      <c r="A1124" s="8">
        <v>46189</v>
      </c>
      <c r="B1124">
        <v>3982.94</v>
      </c>
      <c r="C1124">
        <v>-0.42</v>
      </c>
      <c r="D1124">
        <v>69450</v>
      </c>
      <c r="E1124">
        <v>7.0000000000000007E-2</v>
      </c>
      <c r="F1124" s="7">
        <v>4220</v>
      </c>
      <c r="G1124" t="s">
        <v>46</v>
      </c>
      <c r="H1124">
        <v>0</v>
      </c>
      <c r="I1124" t="s">
        <v>288</v>
      </c>
      <c r="J1124" t="s">
        <v>289</v>
      </c>
      <c r="K1124" t="s">
        <v>295</v>
      </c>
      <c r="L1124" s="36">
        <v>1691</v>
      </c>
      <c r="M1124">
        <v>-17</v>
      </c>
      <c r="N1124" s="66">
        <v>-0.01</v>
      </c>
      <c r="O1124" s="36">
        <v>1708</v>
      </c>
      <c r="P1124" s="66">
        <v>-9.9000000000000008E-3</v>
      </c>
      <c r="Q1124" s="36">
        <v>1699</v>
      </c>
      <c r="R1124" s="36">
        <v>1744</v>
      </c>
      <c r="S1124" s="36">
        <v>1685</v>
      </c>
      <c r="T1124" s="66">
        <v>-4.7000000000000002E-3</v>
      </c>
      <c r="U1124" s="66">
        <v>0</v>
      </c>
      <c r="V1124" s="66">
        <v>-3.0300000000000001E-2</v>
      </c>
      <c r="W1124" s="66">
        <v>3.5000000000000001E-3</v>
      </c>
      <c r="X1124" s="1">
        <v>72900</v>
      </c>
      <c r="Y1124" s="1">
        <v>123805</v>
      </c>
      <c r="Z1124" s="1">
        <v>86705</v>
      </c>
      <c r="AA1124" t="s">
        <v>358</v>
      </c>
      <c r="AB1124" t="s">
        <v>578</v>
      </c>
      <c r="AC1124">
        <v>11.83</v>
      </c>
      <c r="AD1124">
        <v>1.19</v>
      </c>
      <c r="AE1124">
        <v>3.19</v>
      </c>
      <c r="AF1124" t="s">
        <v>230</v>
      </c>
      <c r="AG1124" s="1">
        <v>14000</v>
      </c>
      <c r="AH1124" s="36">
        <v>1692</v>
      </c>
      <c r="AI1124">
        <v>600</v>
      </c>
      <c r="AJ1124" s="36">
        <v>1690</v>
      </c>
      <c r="AK1124">
        <v>100</v>
      </c>
      <c r="AL1124" s="2">
        <v>0.625</v>
      </c>
      <c r="AN1124" t="s">
        <v>298</v>
      </c>
      <c r="AO1124" t="s">
        <v>335</v>
      </c>
      <c r="AQ1124" t="str">
        <f t="shared" si="17"/>
        <v/>
      </c>
    </row>
    <row r="1125" spans="1:43">
      <c r="A1125" s="8">
        <v>46189</v>
      </c>
      <c r="B1125">
        <v>3982.94</v>
      </c>
      <c r="C1125">
        <v>-0.42</v>
      </c>
      <c r="D1125">
        <v>69450</v>
      </c>
      <c r="E1125">
        <v>7.0000000000000007E-2</v>
      </c>
      <c r="F1125" s="7">
        <v>4334</v>
      </c>
      <c r="G1125" t="s">
        <v>47</v>
      </c>
      <c r="H1125">
        <v>0</v>
      </c>
      <c r="I1125" t="s">
        <v>314</v>
      </c>
      <c r="J1125" t="s">
        <v>323</v>
      </c>
      <c r="K1125" t="s">
        <v>290</v>
      </c>
      <c r="L1125">
        <v>380</v>
      </c>
      <c r="M1125">
        <v>-3</v>
      </c>
      <c r="N1125" s="66">
        <v>-7.7999999999999996E-3</v>
      </c>
      <c r="O1125">
        <v>383</v>
      </c>
      <c r="P1125" s="66">
        <v>-7.7999999999999996E-3</v>
      </c>
      <c r="Q1125">
        <v>378</v>
      </c>
      <c r="R1125">
        <v>380</v>
      </c>
      <c r="S1125">
        <v>377</v>
      </c>
      <c r="T1125" s="66">
        <v>5.1999999999999998E-3</v>
      </c>
      <c r="U1125" s="66">
        <v>0</v>
      </c>
      <c r="V1125" s="66">
        <v>0</v>
      </c>
      <c r="W1125" s="66">
        <v>7.9000000000000008E-3</v>
      </c>
      <c r="X1125" s="1">
        <v>4000</v>
      </c>
      <c r="Y1125" s="1">
        <v>1513</v>
      </c>
      <c r="Z1125" s="1">
        <v>4216</v>
      </c>
      <c r="AA1125" t="s">
        <v>360</v>
      </c>
      <c r="AB1125" t="s">
        <v>630</v>
      </c>
      <c r="AC1125">
        <v>11.41</v>
      </c>
      <c r="AD1125">
        <v>1.25</v>
      </c>
      <c r="AE1125">
        <v>2.63</v>
      </c>
      <c r="AF1125">
        <v>0.1</v>
      </c>
      <c r="AG1125">
        <v>900</v>
      </c>
      <c r="AH1125">
        <v>380</v>
      </c>
      <c r="AI1125">
        <v>600</v>
      </c>
      <c r="AJ1125">
        <v>378</v>
      </c>
      <c r="AK1125">
        <v>200</v>
      </c>
      <c r="AL1125" s="2">
        <v>0.60277777777777775</v>
      </c>
      <c r="AM1125" s="3">
        <v>46183</v>
      </c>
      <c r="AN1125" t="s">
        <v>306</v>
      </c>
      <c r="AO1125" t="s">
        <v>351</v>
      </c>
      <c r="AQ1125" t="str">
        <f t="shared" si="17"/>
        <v/>
      </c>
    </row>
    <row r="1126" spans="1:43">
      <c r="A1126" s="8">
        <v>46189</v>
      </c>
      <c r="B1126">
        <v>3982.94</v>
      </c>
      <c r="C1126">
        <v>-0.42</v>
      </c>
      <c r="D1126">
        <v>69450</v>
      </c>
      <c r="E1126">
        <v>7.0000000000000007E-2</v>
      </c>
      <c r="F1126" s="7">
        <v>4523</v>
      </c>
      <c r="G1126" t="s">
        <v>48</v>
      </c>
      <c r="H1126">
        <v>0</v>
      </c>
      <c r="I1126" t="s">
        <v>288</v>
      </c>
      <c r="J1126" t="s">
        <v>289</v>
      </c>
      <c r="K1126" t="s">
        <v>295</v>
      </c>
      <c r="L1126" s="36">
        <v>3740</v>
      </c>
      <c r="M1126">
        <v>-81</v>
      </c>
      <c r="N1126" s="66">
        <v>-2.12E-2</v>
      </c>
      <c r="O1126" s="36">
        <v>3821</v>
      </c>
      <c r="P1126" s="66">
        <v>-2.1100000000000001E-2</v>
      </c>
      <c r="Q1126" s="36">
        <v>3796</v>
      </c>
      <c r="R1126" s="36">
        <v>3799</v>
      </c>
      <c r="S1126" s="36">
        <v>3719</v>
      </c>
      <c r="T1126" s="66">
        <v>-1.47E-2</v>
      </c>
      <c r="U1126" s="66">
        <v>-4.4999999999999997E-3</v>
      </c>
      <c r="V1126" s="66">
        <v>-1.55E-2</v>
      </c>
      <c r="W1126" s="66">
        <v>5.5999999999999999E-3</v>
      </c>
      <c r="X1126" s="1">
        <v>1168100</v>
      </c>
      <c r="Y1126" s="1">
        <v>4389672</v>
      </c>
      <c r="Z1126" s="1">
        <v>1090767</v>
      </c>
      <c r="AA1126" t="s">
        <v>362</v>
      </c>
      <c r="AB1126" t="s">
        <v>631</v>
      </c>
      <c r="AC1126">
        <v>20.190000000000001</v>
      </c>
      <c r="AD1126">
        <v>1.17</v>
      </c>
      <c r="AE1126">
        <v>4.28</v>
      </c>
      <c r="AF1126" t="s">
        <v>230</v>
      </c>
      <c r="AG1126" s="1">
        <v>118000</v>
      </c>
      <c r="AH1126" s="36">
        <v>3740</v>
      </c>
      <c r="AI1126" s="1">
        <v>1300</v>
      </c>
      <c r="AJ1126" s="36">
        <v>3739</v>
      </c>
      <c r="AK1126">
        <v>400</v>
      </c>
      <c r="AL1126" s="2">
        <v>0.625</v>
      </c>
      <c r="AN1126" t="s">
        <v>298</v>
      </c>
      <c r="AO1126" t="s">
        <v>364</v>
      </c>
      <c r="AQ1126" t="str">
        <f t="shared" si="17"/>
        <v/>
      </c>
    </row>
    <row r="1127" spans="1:43">
      <c r="A1127" s="8">
        <v>46189</v>
      </c>
      <c r="B1127">
        <v>3982.94</v>
      </c>
      <c r="C1127">
        <v>-0.42</v>
      </c>
      <c r="D1127">
        <v>69450</v>
      </c>
      <c r="E1127">
        <v>7.0000000000000007E-2</v>
      </c>
      <c r="F1127" s="7">
        <v>4528</v>
      </c>
      <c r="G1127" t="s">
        <v>49</v>
      </c>
      <c r="H1127">
        <v>0</v>
      </c>
      <c r="I1127" t="s">
        <v>288</v>
      </c>
      <c r="J1127" t="s">
        <v>289</v>
      </c>
      <c r="K1127" t="s">
        <v>295</v>
      </c>
      <c r="L1127" s="36">
        <v>2249.5</v>
      </c>
      <c r="M1127">
        <v>-15.5</v>
      </c>
      <c r="N1127" s="66">
        <v>-6.7999999999999996E-3</v>
      </c>
      <c r="O1127" s="36">
        <v>2265</v>
      </c>
      <c r="P1127" s="66">
        <v>-6.7999999999999996E-3</v>
      </c>
      <c r="Q1127" s="36">
        <v>2266.5</v>
      </c>
      <c r="R1127" s="36">
        <v>2289.5</v>
      </c>
      <c r="S1127" s="36">
        <v>2245.5</v>
      </c>
      <c r="T1127" s="66">
        <v>-7.4999999999999997E-3</v>
      </c>
      <c r="U1127" s="66">
        <v>-1.6799999999999999E-2</v>
      </c>
      <c r="V1127" s="66">
        <v>-1.7399999999999999E-2</v>
      </c>
      <c r="W1127" s="66">
        <v>1.6999999999999999E-3</v>
      </c>
      <c r="X1127" s="1">
        <v>864500</v>
      </c>
      <c r="Y1127" s="1">
        <v>1960209</v>
      </c>
      <c r="Z1127" s="1">
        <v>1121809</v>
      </c>
      <c r="AA1127" t="s">
        <v>365</v>
      </c>
      <c r="AB1127" t="s">
        <v>580</v>
      </c>
      <c r="AC1127">
        <v>14.88</v>
      </c>
      <c r="AD1127">
        <v>1.24</v>
      </c>
      <c r="AE1127">
        <v>3.56</v>
      </c>
      <c r="AF1127" t="s">
        <v>230</v>
      </c>
      <c r="AG1127" s="1">
        <v>74900</v>
      </c>
      <c r="AH1127" s="36">
        <v>2250</v>
      </c>
      <c r="AI1127">
        <v>500</v>
      </c>
      <c r="AJ1127" s="36">
        <v>2249.5</v>
      </c>
      <c r="AK1127">
        <v>100</v>
      </c>
      <c r="AL1127" s="2">
        <v>0.625</v>
      </c>
      <c r="AN1127" t="s">
        <v>298</v>
      </c>
      <c r="AO1127" t="s">
        <v>364</v>
      </c>
      <c r="AQ1127" t="str">
        <f t="shared" si="17"/>
        <v/>
      </c>
    </row>
    <row r="1128" spans="1:43">
      <c r="A1128" s="8">
        <v>46189</v>
      </c>
      <c r="B1128">
        <v>3982.94</v>
      </c>
      <c r="C1128">
        <v>-0.42</v>
      </c>
      <c r="D1128">
        <v>69450</v>
      </c>
      <c r="E1128">
        <v>7.0000000000000007E-2</v>
      </c>
      <c r="F1128" s="7">
        <v>4661</v>
      </c>
      <c r="G1128" t="s">
        <v>50</v>
      </c>
      <c r="H1128">
        <v>0</v>
      </c>
      <c r="I1128" t="s">
        <v>288</v>
      </c>
      <c r="J1128" t="s">
        <v>289</v>
      </c>
      <c r="K1128" t="s">
        <v>290</v>
      </c>
      <c r="L1128" s="36">
        <v>2261.5</v>
      </c>
      <c r="M1128">
        <v>-1.5</v>
      </c>
      <c r="N1128" s="66">
        <v>-6.9999999999999999E-4</v>
      </c>
      <c r="O1128" s="36">
        <v>2263</v>
      </c>
      <c r="P1128" s="66">
        <v>-5.9999999999999995E-4</v>
      </c>
      <c r="Q1128" s="36">
        <v>2272</v>
      </c>
      <c r="R1128" s="36">
        <v>2293.5</v>
      </c>
      <c r="S1128" s="36">
        <v>2242</v>
      </c>
      <c r="T1128" s="66">
        <v>-4.5999999999999999E-3</v>
      </c>
      <c r="U1128" s="66">
        <v>-1.2200000000000001E-2</v>
      </c>
      <c r="V1128" s="66">
        <v>-1.3899999999999999E-2</v>
      </c>
      <c r="W1128" s="66">
        <v>8.6E-3</v>
      </c>
      <c r="X1128" s="1">
        <v>2825600</v>
      </c>
      <c r="Y1128" s="1">
        <v>6414353</v>
      </c>
      <c r="Z1128" s="1">
        <v>4071719</v>
      </c>
      <c r="AA1128" t="s">
        <v>367</v>
      </c>
      <c r="AB1128" t="s">
        <v>368</v>
      </c>
      <c r="AC1128">
        <v>31.67</v>
      </c>
      <c r="AD1128">
        <v>3.37</v>
      </c>
      <c r="AE1128">
        <v>0.71</v>
      </c>
      <c r="AF1128" t="s">
        <v>230</v>
      </c>
      <c r="AG1128" s="1">
        <v>436200</v>
      </c>
      <c r="AH1128" s="36">
        <v>2261.5</v>
      </c>
      <c r="AI1128" s="1">
        <v>1400</v>
      </c>
      <c r="AJ1128" s="36">
        <v>2261</v>
      </c>
      <c r="AK1128">
        <v>200</v>
      </c>
      <c r="AL1128" s="2">
        <v>0.625</v>
      </c>
      <c r="AN1128" t="s">
        <v>298</v>
      </c>
      <c r="AO1128" t="s">
        <v>313</v>
      </c>
      <c r="AQ1128" t="str">
        <f t="shared" si="17"/>
        <v/>
      </c>
    </row>
    <row r="1129" spans="1:43">
      <c r="A1129" s="8">
        <v>46189</v>
      </c>
      <c r="B1129">
        <v>3982.94</v>
      </c>
      <c r="C1129">
        <v>-0.42</v>
      </c>
      <c r="D1129">
        <v>69450</v>
      </c>
      <c r="E1129">
        <v>7.0000000000000007E-2</v>
      </c>
      <c r="F1129" s="7">
        <v>5020</v>
      </c>
      <c r="G1129" t="s">
        <v>51</v>
      </c>
      <c r="H1129">
        <v>0</v>
      </c>
      <c r="I1129" t="s">
        <v>288</v>
      </c>
      <c r="J1129" t="s">
        <v>289</v>
      </c>
      <c r="K1129" t="s">
        <v>295</v>
      </c>
      <c r="L1129" s="36">
        <v>1233.5</v>
      </c>
      <c r="M1129">
        <v>-12.5</v>
      </c>
      <c r="N1129" s="66">
        <v>-0.01</v>
      </c>
      <c r="O1129" s="36">
        <v>1246</v>
      </c>
      <c r="P1129" s="66">
        <v>-0.01</v>
      </c>
      <c r="Q1129" s="36">
        <v>1225</v>
      </c>
      <c r="R1129" s="36">
        <v>1247</v>
      </c>
      <c r="S1129" s="36">
        <v>1219</v>
      </c>
      <c r="T1129" s="66">
        <v>6.8999999999999999E-3</v>
      </c>
      <c r="U1129" s="66">
        <v>-1.0800000000000001E-2</v>
      </c>
      <c r="V1129" s="66">
        <v>-1.0800000000000001E-2</v>
      </c>
      <c r="W1129" s="66">
        <v>1.18E-2</v>
      </c>
      <c r="X1129" s="1">
        <v>5035400</v>
      </c>
      <c r="Y1129" s="1">
        <v>6214285</v>
      </c>
      <c r="Z1129" s="1">
        <v>3338796</v>
      </c>
      <c r="AA1129" t="s">
        <v>369</v>
      </c>
      <c r="AB1129" t="s">
        <v>370</v>
      </c>
      <c r="AC1129">
        <v>7.97</v>
      </c>
      <c r="AD1129">
        <v>0.98</v>
      </c>
      <c r="AE1129">
        <v>2.76</v>
      </c>
      <c r="AF1129" t="s">
        <v>230</v>
      </c>
      <c r="AG1129" s="1">
        <v>366700</v>
      </c>
      <c r="AH1129" s="36">
        <v>1233.5</v>
      </c>
      <c r="AI1129" s="1">
        <v>1700</v>
      </c>
      <c r="AJ1129" s="36">
        <v>1233</v>
      </c>
      <c r="AK1129" s="1">
        <v>7500</v>
      </c>
      <c r="AL1129" s="2">
        <v>0.625</v>
      </c>
      <c r="AN1129" t="s">
        <v>298</v>
      </c>
      <c r="AO1129" t="s">
        <v>371</v>
      </c>
      <c r="AQ1129" t="str">
        <f t="shared" si="17"/>
        <v/>
      </c>
    </row>
    <row r="1130" spans="1:43">
      <c r="A1130" s="8">
        <v>46189</v>
      </c>
      <c r="B1130">
        <v>3982.94</v>
      </c>
      <c r="C1130">
        <v>-0.42</v>
      </c>
      <c r="D1130">
        <v>69450</v>
      </c>
      <c r="E1130">
        <v>7.0000000000000007E-2</v>
      </c>
      <c r="F1130" s="7">
        <v>5201</v>
      </c>
      <c r="G1130" t="s">
        <v>52</v>
      </c>
      <c r="H1130">
        <v>0</v>
      </c>
      <c r="I1130" t="s">
        <v>288</v>
      </c>
      <c r="J1130" t="s">
        <v>289</v>
      </c>
      <c r="K1130" t="s">
        <v>290</v>
      </c>
      <c r="L1130" s="36">
        <v>7304</v>
      </c>
      <c r="M1130">
        <v>-78</v>
      </c>
      <c r="N1130" s="66">
        <v>-1.06E-2</v>
      </c>
      <c r="O1130" s="36">
        <v>7382</v>
      </c>
      <c r="P1130" s="66">
        <v>-1.0500000000000001E-2</v>
      </c>
      <c r="Q1130" s="36">
        <v>7500</v>
      </c>
      <c r="R1130" s="36">
        <v>7500</v>
      </c>
      <c r="S1130" s="36">
        <v>7291</v>
      </c>
      <c r="T1130" s="66">
        <v>-2.6100000000000002E-2</v>
      </c>
      <c r="U1130" s="66">
        <v>-3.2000000000000002E-3</v>
      </c>
      <c r="V1130" s="66">
        <v>-2.6100000000000002E-2</v>
      </c>
      <c r="W1130" s="66">
        <v>1.6999999999999999E-3</v>
      </c>
      <c r="X1130" s="1">
        <v>1067100</v>
      </c>
      <c r="Y1130" s="1">
        <v>7839493</v>
      </c>
      <c r="Z1130" s="1">
        <v>1588142</v>
      </c>
      <c r="AA1130" t="s">
        <v>581</v>
      </c>
      <c r="AB1130" t="s">
        <v>373</v>
      </c>
      <c r="AC1130">
        <v>20.14</v>
      </c>
      <c r="AD1130">
        <v>1.04</v>
      </c>
      <c r="AE1130">
        <v>2.88</v>
      </c>
      <c r="AF1130" t="s">
        <v>230</v>
      </c>
      <c r="AG1130" s="1">
        <v>71900</v>
      </c>
      <c r="AH1130" s="36">
        <v>7305</v>
      </c>
      <c r="AI1130">
        <v>500</v>
      </c>
      <c r="AJ1130" s="36">
        <v>7302</v>
      </c>
      <c r="AK1130">
        <v>200</v>
      </c>
      <c r="AL1130" s="2">
        <v>0.625</v>
      </c>
      <c r="AN1130" t="s">
        <v>293</v>
      </c>
      <c r="AO1130" t="s">
        <v>341</v>
      </c>
      <c r="AQ1130" t="str">
        <f t="shared" si="17"/>
        <v/>
      </c>
    </row>
    <row r="1131" spans="1:43">
      <c r="A1131" s="8">
        <v>46189</v>
      </c>
      <c r="B1131">
        <v>3982.94</v>
      </c>
      <c r="C1131">
        <v>-0.42</v>
      </c>
      <c r="D1131">
        <v>69450</v>
      </c>
      <c r="E1131">
        <v>7.0000000000000007E-2</v>
      </c>
      <c r="F1131" s="7">
        <v>5302</v>
      </c>
      <c r="G1131" t="s">
        <v>53</v>
      </c>
      <c r="H1131">
        <v>0</v>
      </c>
      <c r="I1131" t="s">
        <v>288</v>
      </c>
      <c r="J1131" t="s">
        <v>289</v>
      </c>
      <c r="K1131" t="s">
        <v>295</v>
      </c>
      <c r="L1131" s="36">
        <v>4730</v>
      </c>
      <c r="M1131">
        <v>-50</v>
      </c>
      <c r="N1131" s="66">
        <v>-1.0500000000000001E-2</v>
      </c>
      <c r="O1131" s="36">
        <v>4780</v>
      </c>
      <c r="P1131" s="66">
        <v>-1.04E-2</v>
      </c>
      <c r="Q1131" s="36">
        <v>4770</v>
      </c>
      <c r="R1131" s="36">
        <v>4775</v>
      </c>
      <c r="S1131" s="36">
        <v>4730</v>
      </c>
      <c r="T1131" s="66">
        <v>-8.3000000000000001E-3</v>
      </c>
      <c r="U1131" s="66">
        <v>-7.3000000000000001E-3</v>
      </c>
      <c r="V1131" s="66">
        <v>-9.4000000000000004E-3</v>
      </c>
      <c r="W1131" s="66">
        <v>0</v>
      </c>
      <c r="X1131" s="1">
        <v>41300</v>
      </c>
      <c r="Y1131" s="1">
        <v>196214</v>
      </c>
      <c r="Z1131" s="1">
        <v>55967</v>
      </c>
      <c r="AA1131" t="s">
        <v>374</v>
      </c>
      <c r="AB1131" t="s">
        <v>375</v>
      </c>
      <c r="AC1131">
        <v>19.18</v>
      </c>
      <c r="AD1131">
        <v>0.96</v>
      </c>
      <c r="AE1131">
        <v>4.2300000000000004</v>
      </c>
      <c r="AF1131" t="s">
        <v>230</v>
      </c>
      <c r="AG1131" s="1">
        <v>13700</v>
      </c>
      <c r="AH1131" s="36">
        <v>4735</v>
      </c>
      <c r="AI1131">
        <v>600</v>
      </c>
      <c r="AJ1131" s="36">
        <v>4730</v>
      </c>
      <c r="AK1131">
        <v>400</v>
      </c>
      <c r="AL1131" s="2">
        <v>0.62152777777777779</v>
      </c>
      <c r="AN1131" t="s">
        <v>293</v>
      </c>
      <c r="AO1131" t="s">
        <v>341</v>
      </c>
      <c r="AQ1131" t="str">
        <f t="shared" si="17"/>
        <v/>
      </c>
    </row>
    <row r="1132" spans="1:43">
      <c r="A1132" s="8">
        <v>46189</v>
      </c>
      <c r="B1132">
        <v>3982.94</v>
      </c>
      <c r="C1132">
        <v>-0.42</v>
      </c>
      <c r="D1132">
        <v>69450</v>
      </c>
      <c r="E1132">
        <v>7.0000000000000007E-2</v>
      </c>
      <c r="F1132" s="7">
        <v>5310</v>
      </c>
      <c r="G1132" t="s">
        <v>54</v>
      </c>
      <c r="H1132">
        <v>0</v>
      </c>
      <c r="I1132" t="s">
        <v>288</v>
      </c>
      <c r="J1132" t="s">
        <v>289</v>
      </c>
      <c r="K1132" t="s">
        <v>295</v>
      </c>
      <c r="L1132" s="36">
        <v>8310</v>
      </c>
      <c r="M1132">
        <v>-70</v>
      </c>
      <c r="N1132" s="66">
        <v>-8.3999999999999995E-3</v>
      </c>
      <c r="O1132" s="36">
        <v>8380</v>
      </c>
      <c r="P1132" s="66">
        <v>-8.3000000000000001E-3</v>
      </c>
      <c r="Q1132" s="36">
        <v>8290</v>
      </c>
      <c r="R1132" s="36">
        <v>8430</v>
      </c>
      <c r="S1132" s="36">
        <v>8160</v>
      </c>
      <c r="T1132" s="66">
        <v>2.3999999999999998E-3</v>
      </c>
      <c r="U1132" s="66">
        <v>6.0000000000000001E-3</v>
      </c>
      <c r="V1132" s="66">
        <v>-1.4200000000000001E-2</v>
      </c>
      <c r="W1132" s="66">
        <v>1.83E-2</v>
      </c>
      <c r="X1132" s="1">
        <v>105900</v>
      </c>
      <c r="Y1132" s="1">
        <v>877588</v>
      </c>
      <c r="Z1132" s="1">
        <v>174448</v>
      </c>
      <c r="AA1132" t="s">
        <v>612</v>
      </c>
      <c r="AB1132" t="s">
        <v>377</v>
      </c>
      <c r="AC1132">
        <v>35.57</v>
      </c>
      <c r="AD1132">
        <v>1.78</v>
      </c>
      <c r="AE1132">
        <v>1.74</v>
      </c>
      <c r="AF1132" t="s">
        <v>230</v>
      </c>
      <c r="AG1132" s="1">
        <v>1500</v>
      </c>
      <c r="AH1132" s="36">
        <v>8320</v>
      </c>
      <c r="AI1132" s="1">
        <v>1000</v>
      </c>
      <c r="AJ1132" s="36">
        <v>8310</v>
      </c>
      <c r="AK1132">
        <v>300</v>
      </c>
      <c r="AL1132" s="2">
        <v>0.625</v>
      </c>
      <c r="AN1132" t="s">
        <v>293</v>
      </c>
      <c r="AO1132" t="s">
        <v>341</v>
      </c>
      <c r="AQ1132" t="str">
        <f t="shared" si="17"/>
        <v/>
      </c>
    </row>
    <row r="1133" spans="1:43">
      <c r="A1133" s="8">
        <v>46189</v>
      </c>
      <c r="B1133">
        <v>3982.94</v>
      </c>
      <c r="C1133">
        <v>-0.42</v>
      </c>
      <c r="D1133">
        <v>69450</v>
      </c>
      <c r="E1133">
        <v>7.0000000000000007E-2</v>
      </c>
      <c r="F1133" s="7">
        <v>5334</v>
      </c>
      <c r="G1133" t="s">
        <v>55</v>
      </c>
      <c r="H1133">
        <v>0</v>
      </c>
      <c r="I1133" t="s">
        <v>288</v>
      </c>
      <c r="J1133" t="s">
        <v>289</v>
      </c>
      <c r="K1133" t="s">
        <v>295</v>
      </c>
      <c r="L1133" s="36">
        <v>10285</v>
      </c>
      <c r="M1133">
        <v>50</v>
      </c>
      <c r="N1133" s="66">
        <v>4.8999999999999998E-3</v>
      </c>
      <c r="O1133" s="36">
        <v>10235</v>
      </c>
      <c r="P1133" s="66">
        <v>4.7999999999999996E-3</v>
      </c>
      <c r="Q1133" s="36">
        <v>10260</v>
      </c>
      <c r="R1133" s="36">
        <v>10400</v>
      </c>
      <c r="S1133" s="36">
        <v>10235</v>
      </c>
      <c r="T1133" s="66">
        <v>2.3999999999999998E-3</v>
      </c>
      <c r="U1133" s="66">
        <v>-6.1999999999999998E-3</v>
      </c>
      <c r="V1133" s="66">
        <v>-1.0999999999999999E-2</v>
      </c>
      <c r="W1133" s="66">
        <v>4.7999999999999996E-3</v>
      </c>
      <c r="X1133" s="1">
        <v>569200</v>
      </c>
      <c r="Y1133" s="1">
        <v>5872036</v>
      </c>
      <c r="Z1133" s="1">
        <v>2049262</v>
      </c>
      <c r="AA1133" t="s">
        <v>558</v>
      </c>
      <c r="AB1133" t="s">
        <v>379</v>
      </c>
      <c r="AC1133">
        <v>19.13</v>
      </c>
      <c r="AD1133">
        <v>2.63</v>
      </c>
      <c r="AE1133">
        <v>2.04</v>
      </c>
      <c r="AF1133" t="s">
        <v>230</v>
      </c>
      <c r="AG1133" s="1">
        <v>26500</v>
      </c>
      <c r="AH1133" s="36">
        <v>10290</v>
      </c>
      <c r="AI1133" s="1">
        <v>1000</v>
      </c>
      <c r="AJ1133" s="36">
        <v>10280</v>
      </c>
      <c r="AK1133" s="1">
        <v>1300</v>
      </c>
      <c r="AL1133" s="2">
        <v>0.625</v>
      </c>
      <c r="AN1133" t="s">
        <v>298</v>
      </c>
      <c r="AO1133" t="s">
        <v>341</v>
      </c>
      <c r="AQ1133" t="str">
        <f t="shared" si="17"/>
        <v/>
      </c>
    </row>
    <row r="1134" spans="1:43">
      <c r="A1134" s="8">
        <v>46189</v>
      </c>
      <c r="B1134">
        <v>3982.94</v>
      </c>
      <c r="C1134">
        <v>-0.42</v>
      </c>
      <c r="D1134">
        <v>69450</v>
      </c>
      <c r="E1134">
        <v>7.0000000000000007E-2</v>
      </c>
      <c r="F1134" s="7">
        <v>5706</v>
      </c>
      <c r="G1134" t="s">
        <v>56</v>
      </c>
      <c r="H1134">
        <v>0</v>
      </c>
      <c r="I1134" t="s">
        <v>288</v>
      </c>
      <c r="J1134" t="s">
        <v>289</v>
      </c>
      <c r="K1134" t="s">
        <v>295</v>
      </c>
      <c r="L1134" s="36">
        <v>47790</v>
      </c>
      <c r="M1134" s="36">
        <v>3100</v>
      </c>
      <c r="N1134" s="66">
        <v>6.9400000000000003E-2</v>
      </c>
      <c r="O1134" s="36">
        <v>44690</v>
      </c>
      <c r="P1134" s="66">
        <v>6.93E-2</v>
      </c>
      <c r="Q1134" s="36">
        <v>45000</v>
      </c>
      <c r="R1134" s="36">
        <v>48750</v>
      </c>
      <c r="S1134" s="36">
        <v>44990</v>
      </c>
      <c r="T1134" s="66">
        <v>6.2E-2</v>
      </c>
      <c r="U1134" s="66">
        <v>3.8999999999999998E-3</v>
      </c>
      <c r="V1134" s="66">
        <v>-1.9599999999999999E-2</v>
      </c>
      <c r="W1134" s="66">
        <v>6.2199999999999998E-2</v>
      </c>
      <c r="X1134" s="1">
        <v>2384300</v>
      </c>
      <c r="Y1134" s="1">
        <v>112357718</v>
      </c>
      <c r="Z1134" s="1">
        <v>2743883</v>
      </c>
      <c r="AA1134" t="s">
        <v>521</v>
      </c>
      <c r="AB1134" t="s">
        <v>381</v>
      </c>
      <c r="AC1134">
        <v>36.450000000000003</v>
      </c>
      <c r="AD1134">
        <v>6.63</v>
      </c>
      <c r="AE1134">
        <v>0.59</v>
      </c>
      <c r="AF1134" t="s">
        <v>230</v>
      </c>
      <c r="AG1134" s="1">
        <v>14500</v>
      </c>
      <c r="AH1134" s="36">
        <v>47820</v>
      </c>
      <c r="AI1134">
        <v>400</v>
      </c>
      <c r="AJ1134" s="36">
        <v>47790</v>
      </c>
      <c r="AK1134">
        <v>100</v>
      </c>
      <c r="AL1134" s="2">
        <v>0.625</v>
      </c>
      <c r="AN1134" t="s">
        <v>298</v>
      </c>
      <c r="AO1134" t="s">
        <v>382</v>
      </c>
      <c r="AQ1134" t="str">
        <f t="shared" si="17"/>
        <v/>
      </c>
    </row>
    <row r="1135" spans="1:43">
      <c r="A1135" s="8">
        <v>46189</v>
      </c>
      <c r="B1135">
        <v>3982.94</v>
      </c>
      <c r="C1135">
        <v>-0.42</v>
      </c>
      <c r="D1135">
        <v>69450</v>
      </c>
      <c r="E1135">
        <v>7.0000000000000007E-2</v>
      </c>
      <c r="F1135" s="7">
        <v>5711</v>
      </c>
      <c r="G1135" t="s">
        <v>57</v>
      </c>
      <c r="H1135">
        <v>0</v>
      </c>
      <c r="I1135" t="s">
        <v>288</v>
      </c>
      <c r="J1135" t="s">
        <v>289</v>
      </c>
      <c r="K1135" t="s">
        <v>295</v>
      </c>
      <c r="L1135" s="36">
        <v>4924</v>
      </c>
      <c r="M1135">
        <v>-81</v>
      </c>
      <c r="N1135" s="66">
        <v>-1.6199999999999999E-2</v>
      </c>
      <c r="O1135" s="36">
        <v>5005</v>
      </c>
      <c r="P1135" s="66">
        <v>-1.61E-2</v>
      </c>
      <c r="Q1135" s="36">
        <v>5050</v>
      </c>
      <c r="R1135" s="36">
        <v>5050</v>
      </c>
      <c r="S1135" s="36">
        <v>4922</v>
      </c>
      <c r="T1135" s="66">
        <v>-2.4899999999999999E-2</v>
      </c>
      <c r="U1135" s="66">
        <v>-1.52E-2</v>
      </c>
      <c r="V1135" s="66">
        <v>-2.4899999999999999E-2</v>
      </c>
      <c r="W1135" s="66">
        <v>4.0000000000000002E-4</v>
      </c>
      <c r="X1135" s="1">
        <v>672700</v>
      </c>
      <c r="Y1135" s="1">
        <v>3352422</v>
      </c>
      <c r="Z1135" s="1">
        <v>647454</v>
      </c>
      <c r="AA1135" t="s">
        <v>383</v>
      </c>
      <c r="AB1135" t="s">
        <v>384</v>
      </c>
      <c r="AC1135">
        <v>13.13</v>
      </c>
      <c r="AD1135">
        <v>0.87</v>
      </c>
      <c r="AE1135">
        <v>2.36</v>
      </c>
      <c r="AF1135" t="s">
        <v>230</v>
      </c>
      <c r="AG1135" s="1">
        <v>14300</v>
      </c>
      <c r="AH1135" s="36">
        <v>4925</v>
      </c>
      <c r="AI1135">
        <v>500</v>
      </c>
      <c r="AJ1135" s="36">
        <v>4922</v>
      </c>
      <c r="AK1135">
        <v>100</v>
      </c>
      <c r="AL1135" s="2">
        <v>0.625</v>
      </c>
      <c r="AN1135" t="s">
        <v>298</v>
      </c>
      <c r="AO1135" t="s">
        <v>382</v>
      </c>
      <c r="AQ1135" t="str">
        <f t="shared" si="17"/>
        <v/>
      </c>
    </row>
    <row r="1136" spans="1:43">
      <c r="A1136" s="8">
        <v>46189</v>
      </c>
      <c r="B1136">
        <v>3982.94</v>
      </c>
      <c r="C1136">
        <v>-0.42</v>
      </c>
      <c r="D1136">
        <v>69450</v>
      </c>
      <c r="E1136">
        <v>7.0000000000000007E-2</v>
      </c>
      <c r="F1136" s="7">
        <v>5713</v>
      </c>
      <c r="G1136" t="s">
        <v>58</v>
      </c>
      <c r="H1136">
        <v>0</v>
      </c>
      <c r="I1136" t="s">
        <v>288</v>
      </c>
      <c r="J1136" t="s">
        <v>289</v>
      </c>
      <c r="K1136" t="s">
        <v>295</v>
      </c>
      <c r="L1136" s="36">
        <v>8873</v>
      </c>
      <c r="M1136">
        <v>-327</v>
      </c>
      <c r="N1136" s="66">
        <v>-3.5499999999999997E-2</v>
      </c>
      <c r="O1136" s="36">
        <v>9200</v>
      </c>
      <c r="P1136" s="66">
        <v>-3.5499999999999997E-2</v>
      </c>
      <c r="Q1136" s="36">
        <v>9340</v>
      </c>
      <c r="R1136" s="36">
        <v>9340</v>
      </c>
      <c r="S1136" s="36">
        <v>8873</v>
      </c>
      <c r="T1136" s="66">
        <v>-0.05</v>
      </c>
      <c r="U1136" s="66">
        <v>-1.95E-2</v>
      </c>
      <c r="V1136" s="66">
        <v>-0.05</v>
      </c>
      <c r="W1136" s="66">
        <v>0</v>
      </c>
      <c r="X1136" s="1">
        <v>2235500</v>
      </c>
      <c r="Y1136" s="1">
        <v>20169796</v>
      </c>
      <c r="Z1136" s="1">
        <v>2580392</v>
      </c>
      <c r="AA1136" t="s">
        <v>385</v>
      </c>
      <c r="AB1136" t="s">
        <v>386</v>
      </c>
      <c r="AC1136">
        <v>15.88</v>
      </c>
      <c r="AD1136">
        <v>1.1499999999999999</v>
      </c>
      <c r="AE1136">
        <v>2.33</v>
      </c>
      <c r="AF1136" t="s">
        <v>230</v>
      </c>
      <c r="AG1136" s="1">
        <v>38600</v>
      </c>
      <c r="AH1136" s="36">
        <v>8874</v>
      </c>
      <c r="AI1136">
        <v>700</v>
      </c>
      <c r="AJ1136" s="36">
        <v>8871</v>
      </c>
      <c r="AK1136">
        <v>900</v>
      </c>
      <c r="AL1136" s="2">
        <v>0.625</v>
      </c>
      <c r="AN1136" t="s">
        <v>298</v>
      </c>
      <c r="AO1136" t="s">
        <v>382</v>
      </c>
      <c r="AQ1136" t="str">
        <f t="shared" si="17"/>
        <v/>
      </c>
    </row>
    <row r="1137" spans="1:43">
      <c r="A1137" s="8">
        <v>46189</v>
      </c>
      <c r="B1137">
        <v>3982.94</v>
      </c>
      <c r="C1137">
        <v>-0.42</v>
      </c>
      <c r="D1137">
        <v>69450</v>
      </c>
      <c r="E1137">
        <v>7.0000000000000007E-2</v>
      </c>
      <c r="F1137" s="7">
        <v>5802</v>
      </c>
      <c r="G1137" t="s">
        <v>59</v>
      </c>
      <c r="H1137">
        <v>0</v>
      </c>
      <c r="I1137" t="s">
        <v>288</v>
      </c>
      <c r="J1137" t="s">
        <v>289</v>
      </c>
      <c r="K1137" t="s">
        <v>295</v>
      </c>
      <c r="L1137" s="36">
        <v>12205</v>
      </c>
      <c r="M1137">
        <v>675</v>
      </c>
      <c r="N1137" s="66">
        <v>5.8500000000000003E-2</v>
      </c>
      <c r="O1137" s="36">
        <v>11530</v>
      </c>
      <c r="P1137" s="66">
        <v>5.8500000000000003E-2</v>
      </c>
      <c r="Q1137" s="36">
        <v>11510</v>
      </c>
      <c r="R1137" s="36">
        <v>12605</v>
      </c>
      <c r="S1137" s="36">
        <v>11475</v>
      </c>
      <c r="T1137" s="66">
        <v>6.0299999999999999E-2</v>
      </c>
      <c r="U1137" s="66">
        <v>-1.01E-2</v>
      </c>
      <c r="V1137" s="66">
        <v>-3.1699999999999999E-2</v>
      </c>
      <c r="W1137" s="66">
        <v>6.3600000000000004E-2</v>
      </c>
      <c r="X1137" s="1">
        <v>7643100</v>
      </c>
      <c r="Y1137" s="1">
        <v>93320398</v>
      </c>
      <c r="Z1137" s="1">
        <v>9690044</v>
      </c>
      <c r="AA1137" t="s">
        <v>582</v>
      </c>
      <c r="AB1137" t="s">
        <v>388</v>
      </c>
      <c r="AC1137">
        <v>29.28</v>
      </c>
      <c r="AD1137">
        <v>3.46</v>
      </c>
      <c r="AE1137">
        <v>1.28</v>
      </c>
      <c r="AF1137" t="s">
        <v>230</v>
      </c>
      <c r="AG1137" s="1">
        <v>93100</v>
      </c>
      <c r="AH1137" s="36">
        <v>12210</v>
      </c>
      <c r="AI1137">
        <v>700</v>
      </c>
      <c r="AJ1137" s="36">
        <v>12205</v>
      </c>
      <c r="AK1137">
        <v>300</v>
      </c>
      <c r="AL1137" s="2">
        <v>0.625</v>
      </c>
      <c r="AN1137" t="s">
        <v>298</v>
      </c>
      <c r="AO1137" t="s">
        <v>382</v>
      </c>
      <c r="AQ1137" t="str">
        <f t="shared" si="17"/>
        <v/>
      </c>
    </row>
    <row r="1138" spans="1:43">
      <c r="A1138" s="8">
        <v>46189</v>
      </c>
      <c r="B1138">
        <v>3982.94</v>
      </c>
      <c r="C1138">
        <v>-0.42</v>
      </c>
      <c r="D1138">
        <v>69450</v>
      </c>
      <c r="E1138">
        <v>7.0000000000000007E-2</v>
      </c>
      <c r="F1138" s="7">
        <v>5803</v>
      </c>
      <c r="G1138" t="s">
        <v>60</v>
      </c>
      <c r="H1138">
        <v>0</v>
      </c>
      <c r="I1138" t="s">
        <v>288</v>
      </c>
      <c r="J1138" t="s">
        <v>289</v>
      </c>
      <c r="K1138" t="s">
        <v>290</v>
      </c>
      <c r="L1138" s="36">
        <v>4728</v>
      </c>
      <c r="M1138">
        <v>382</v>
      </c>
      <c r="N1138" s="66">
        <v>8.7900000000000006E-2</v>
      </c>
      <c r="O1138" s="36">
        <v>4346</v>
      </c>
      <c r="P1138" s="66">
        <v>8.7800000000000003E-2</v>
      </c>
      <c r="Q1138" s="36">
        <v>4400</v>
      </c>
      <c r="R1138" s="36">
        <v>4829</v>
      </c>
      <c r="S1138" s="36">
        <v>4308</v>
      </c>
      <c r="T1138" s="66">
        <v>7.4499999999999997E-2</v>
      </c>
      <c r="U1138" s="66">
        <v>1.32E-2</v>
      </c>
      <c r="V1138" s="66">
        <v>-2.0899999999999998E-2</v>
      </c>
      <c r="W1138" s="66">
        <v>9.74E-2</v>
      </c>
      <c r="X1138" s="1">
        <v>62798700</v>
      </c>
      <c r="Y1138" s="1">
        <v>291894747</v>
      </c>
      <c r="Z1138" s="1">
        <v>8393053</v>
      </c>
      <c r="AA1138" t="s">
        <v>389</v>
      </c>
      <c r="AB1138" t="s">
        <v>632</v>
      </c>
      <c r="AC1138">
        <v>46.9</v>
      </c>
      <c r="AD1138">
        <v>13.96</v>
      </c>
      <c r="AE1138">
        <v>0.8</v>
      </c>
      <c r="AF1138" t="s">
        <v>230</v>
      </c>
      <c r="AG1138" s="1">
        <v>522200</v>
      </c>
      <c r="AH1138" s="36">
        <v>4728</v>
      </c>
      <c r="AI1138">
        <v>800</v>
      </c>
      <c r="AJ1138" s="36">
        <v>4727</v>
      </c>
      <c r="AK1138">
        <v>300</v>
      </c>
      <c r="AL1138" s="2">
        <v>0.625</v>
      </c>
      <c r="AN1138" t="s">
        <v>298</v>
      </c>
      <c r="AO1138" t="s">
        <v>382</v>
      </c>
      <c r="AQ1138" t="str">
        <f t="shared" si="17"/>
        <v/>
      </c>
    </row>
    <row r="1139" spans="1:43">
      <c r="A1139" s="8">
        <v>46189</v>
      </c>
      <c r="B1139">
        <v>3982.94</v>
      </c>
      <c r="C1139">
        <v>-0.42</v>
      </c>
      <c r="D1139">
        <v>69450</v>
      </c>
      <c r="E1139">
        <v>7.0000000000000007E-2</v>
      </c>
      <c r="F1139" s="7">
        <v>6038</v>
      </c>
      <c r="G1139" t="s">
        <v>61</v>
      </c>
      <c r="H1139">
        <v>0</v>
      </c>
      <c r="I1139" t="s">
        <v>347</v>
      </c>
      <c r="J1139" t="s">
        <v>289</v>
      </c>
      <c r="K1139" t="s">
        <v>290</v>
      </c>
      <c r="L1139">
        <v>910</v>
      </c>
      <c r="M1139">
        <v>5</v>
      </c>
      <c r="N1139" s="66">
        <v>5.4999999999999997E-3</v>
      </c>
      <c r="O1139">
        <v>905</v>
      </c>
      <c r="P1139" s="66">
        <v>5.4999999999999997E-3</v>
      </c>
      <c r="Q1139">
        <v>905</v>
      </c>
      <c r="R1139">
        <v>912</v>
      </c>
      <c r="S1139">
        <v>905</v>
      </c>
      <c r="T1139" s="66">
        <v>5.4999999999999997E-3</v>
      </c>
      <c r="U1139" s="66">
        <v>2.2000000000000001E-3</v>
      </c>
      <c r="V1139" s="66">
        <v>-2.0999999999999999E-3</v>
      </c>
      <c r="W1139" s="66">
        <v>5.4999999999999997E-3</v>
      </c>
      <c r="X1139" s="1">
        <v>5100</v>
      </c>
      <c r="Y1139" s="1">
        <v>4636</v>
      </c>
      <c r="Z1139" s="1">
        <v>4606</v>
      </c>
      <c r="AA1139" t="s">
        <v>391</v>
      </c>
      <c r="AB1139" t="s">
        <v>392</v>
      </c>
      <c r="AC1139">
        <v>13.13</v>
      </c>
      <c r="AD1139">
        <v>0.91</v>
      </c>
      <c r="AE1139">
        <v>2.5299999999999998</v>
      </c>
      <c r="AF1139" t="s">
        <v>230</v>
      </c>
      <c r="AG1139">
        <v>0</v>
      </c>
      <c r="AH1139">
        <v>909</v>
      </c>
      <c r="AI1139">
        <v>100</v>
      </c>
      <c r="AJ1139">
        <v>905</v>
      </c>
      <c r="AK1139">
        <v>100</v>
      </c>
      <c r="AL1139" s="2">
        <v>0.59583333333333333</v>
      </c>
      <c r="AN1139" t="s">
        <v>350</v>
      </c>
      <c r="AO1139" t="s">
        <v>313</v>
      </c>
      <c r="AQ1139" t="str">
        <f t="shared" si="17"/>
        <v/>
      </c>
    </row>
    <row r="1140" spans="1:43">
      <c r="A1140" s="8">
        <v>46189</v>
      </c>
      <c r="B1140">
        <v>3982.94</v>
      </c>
      <c r="C1140">
        <v>-0.42</v>
      </c>
      <c r="D1140">
        <v>69450</v>
      </c>
      <c r="E1140">
        <v>7.0000000000000007E-2</v>
      </c>
      <c r="F1140" s="7">
        <v>6156</v>
      </c>
      <c r="G1140" t="s">
        <v>62</v>
      </c>
      <c r="H1140">
        <v>0</v>
      </c>
      <c r="I1140" t="s">
        <v>314</v>
      </c>
      <c r="J1140" t="s">
        <v>323</v>
      </c>
      <c r="K1140" t="s">
        <v>290</v>
      </c>
      <c r="L1140" s="36">
        <v>2004</v>
      </c>
      <c r="M1140">
        <v>2</v>
      </c>
      <c r="N1140" s="66">
        <v>1E-3</v>
      </c>
      <c r="O1140" s="36">
        <v>2002</v>
      </c>
      <c r="P1140" s="66">
        <v>8.9999999999999998E-4</v>
      </c>
      <c r="Q1140" s="36">
        <v>1994</v>
      </c>
      <c r="R1140" s="36">
        <v>2005</v>
      </c>
      <c r="S1140" s="36">
        <v>1985</v>
      </c>
      <c r="T1140" s="66">
        <v>5.0000000000000001E-3</v>
      </c>
      <c r="U1140" s="66">
        <v>3.0000000000000001E-3</v>
      </c>
      <c r="V1140" s="66">
        <v>-4.0000000000000002E-4</v>
      </c>
      <c r="W1140" s="66">
        <v>9.4999999999999998E-3</v>
      </c>
      <c r="X1140" s="1">
        <v>6800</v>
      </c>
      <c r="Y1140" s="1">
        <v>13559</v>
      </c>
      <c r="Z1140" s="1">
        <v>10621</v>
      </c>
      <c r="AA1140" t="s">
        <v>393</v>
      </c>
      <c r="AB1140" t="s">
        <v>394</v>
      </c>
      <c r="AC1140">
        <v>59.46</v>
      </c>
      <c r="AD1140">
        <v>1.4</v>
      </c>
      <c r="AE1140">
        <v>4.99</v>
      </c>
      <c r="AF1140">
        <v>1.3</v>
      </c>
      <c r="AG1140">
        <v>0</v>
      </c>
      <c r="AH1140" s="36">
        <v>2004</v>
      </c>
      <c r="AI1140">
        <v>400</v>
      </c>
      <c r="AJ1140" s="36">
        <v>2001</v>
      </c>
      <c r="AK1140">
        <v>200</v>
      </c>
      <c r="AL1140" s="2">
        <v>0.59375</v>
      </c>
      <c r="AN1140" t="s">
        <v>350</v>
      </c>
      <c r="AO1140" t="s">
        <v>395</v>
      </c>
      <c r="AQ1140" t="str">
        <f t="shared" si="17"/>
        <v/>
      </c>
    </row>
    <row r="1141" spans="1:43">
      <c r="A1141" s="8">
        <v>46189</v>
      </c>
      <c r="B1141">
        <v>3982.94</v>
      </c>
      <c r="C1141">
        <v>-0.42</v>
      </c>
      <c r="D1141">
        <v>69450</v>
      </c>
      <c r="E1141">
        <v>7.0000000000000007E-2</v>
      </c>
      <c r="F1141" s="7">
        <v>6178</v>
      </c>
      <c r="G1141" t="s">
        <v>63</v>
      </c>
      <c r="H1141">
        <v>0</v>
      </c>
      <c r="I1141" t="s">
        <v>288</v>
      </c>
      <c r="J1141" t="s">
        <v>289</v>
      </c>
      <c r="K1141" t="s">
        <v>295</v>
      </c>
      <c r="L1141" s="36">
        <v>2251</v>
      </c>
      <c r="M1141">
        <v>-34.5</v>
      </c>
      <c r="N1141" s="66">
        <v>-1.5100000000000001E-2</v>
      </c>
      <c r="O1141" s="36">
        <v>2285.5</v>
      </c>
      <c r="P1141" s="66">
        <v>-1.4999999999999999E-2</v>
      </c>
      <c r="Q1141" s="36">
        <v>2250</v>
      </c>
      <c r="R1141" s="36">
        <v>2259.5</v>
      </c>
      <c r="S1141" s="36">
        <v>2213.5</v>
      </c>
      <c r="T1141" s="66">
        <v>4.0000000000000002E-4</v>
      </c>
      <c r="U1141" s="66">
        <v>8.0000000000000002E-3</v>
      </c>
      <c r="V1141" s="66">
        <v>-3.7000000000000002E-3</v>
      </c>
      <c r="W1141" s="66">
        <v>1.6899999999999998E-2</v>
      </c>
      <c r="X1141" s="1">
        <v>2894100</v>
      </c>
      <c r="Y1141" s="1">
        <v>6470041</v>
      </c>
      <c r="Z1141" s="1">
        <v>6321246</v>
      </c>
      <c r="AA1141" t="s">
        <v>641</v>
      </c>
      <c r="AB1141" t="s">
        <v>397</v>
      </c>
      <c r="AC1141">
        <v>16.190000000000001</v>
      </c>
      <c r="AD1141">
        <v>0.65</v>
      </c>
      <c r="AE1141">
        <v>2.67</v>
      </c>
      <c r="AF1141" t="s">
        <v>230</v>
      </c>
      <c r="AG1141" s="1">
        <v>73300</v>
      </c>
      <c r="AH1141" s="36">
        <v>2252</v>
      </c>
      <c r="AI1141" s="1">
        <v>1700</v>
      </c>
      <c r="AJ1141" s="36">
        <v>2251</v>
      </c>
      <c r="AK1141">
        <v>900</v>
      </c>
      <c r="AL1141" s="2">
        <v>0.625</v>
      </c>
      <c r="AN1141" t="s">
        <v>298</v>
      </c>
      <c r="AO1141" t="s">
        <v>313</v>
      </c>
      <c r="AQ1141" t="str">
        <f t="shared" si="17"/>
        <v/>
      </c>
    </row>
    <row r="1142" spans="1:43">
      <c r="A1142" s="8">
        <v>46189</v>
      </c>
      <c r="B1142">
        <v>3982.94</v>
      </c>
      <c r="C1142">
        <v>-0.42</v>
      </c>
      <c r="D1142">
        <v>69450</v>
      </c>
      <c r="E1142">
        <v>7.0000000000000007E-2</v>
      </c>
      <c r="F1142" s="7">
        <v>6208</v>
      </c>
      <c r="G1142" t="s">
        <v>64</v>
      </c>
      <c r="H1142">
        <v>0</v>
      </c>
      <c r="I1142" t="s">
        <v>314</v>
      </c>
      <c r="J1142" t="s">
        <v>289</v>
      </c>
      <c r="K1142" t="s">
        <v>290</v>
      </c>
      <c r="L1142" s="36">
        <v>1780</v>
      </c>
      <c r="M1142">
        <v>32</v>
      </c>
      <c r="N1142" s="66">
        <v>1.83E-2</v>
      </c>
      <c r="O1142" s="36">
        <v>1748</v>
      </c>
      <c r="P1142" s="66">
        <v>1.83E-2</v>
      </c>
      <c r="Q1142" s="36">
        <v>1786</v>
      </c>
      <c r="R1142" s="36">
        <v>1813</v>
      </c>
      <c r="S1142" s="36">
        <v>1766</v>
      </c>
      <c r="T1142" s="66">
        <v>-3.3E-3</v>
      </c>
      <c r="U1142" s="66">
        <v>-5.4999999999999997E-3</v>
      </c>
      <c r="V1142" s="66">
        <v>-1.8200000000000001E-2</v>
      </c>
      <c r="W1142" s="66">
        <v>7.9000000000000008E-3</v>
      </c>
      <c r="X1142" s="1">
        <v>56500</v>
      </c>
      <c r="Y1142" s="1">
        <v>101150</v>
      </c>
      <c r="Z1142" s="1">
        <v>11367</v>
      </c>
      <c r="AA1142" t="s">
        <v>398</v>
      </c>
      <c r="AB1142" t="s">
        <v>399</v>
      </c>
      <c r="AC1142">
        <v>17.34</v>
      </c>
      <c r="AD1142">
        <v>1.81</v>
      </c>
      <c r="AE1142">
        <v>1.1200000000000001</v>
      </c>
      <c r="AF1142">
        <v>2</v>
      </c>
      <c r="AG1142">
        <v>0</v>
      </c>
      <c r="AH1142" s="36">
        <v>1785</v>
      </c>
      <c r="AI1142">
        <v>200</v>
      </c>
      <c r="AJ1142" s="36">
        <v>1779</v>
      </c>
      <c r="AK1142">
        <v>300</v>
      </c>
      <c r="AL1142" s="2">
        <v>0.62430555555555556</v>
      </c>
      <c r="AN1142" t="s">
        <v>298</v>
      </c>
      <c r="AO1142" t="s">
        <v>395</v>
      </c>
      <c r="AQ1142" t="str">
        <f t="shared" si="17"/>
        <v/>
      </c>
    </row>
    <row r="1143" spans="1:43">
      <c r="A1143" s="8">
        <v>46189</v>
      </c>
      <c r="B1143">
        <v>3982.94</v>
      </c>
      <c r="C1143">
        <v>-0.42</v>
      </c>
      <c r="D1143">
        <v>69450</v>
      </c>
      <c r="E1143">
        <v>7.0000000000000007E-2</v>
      </c>
      <c r="F1143" s="7">
        <v>6356</v>
      </c>
      <c r="G1143" t="s">
        <v>65</v>
      </c>
      <c r="H1143">
        <v>0</v>
      </c>
      <c r="I1143" t="s">
        <v>314</v>
      </c>
      <c r="J1143" t="s">
        <v>289</v>
      </c>
      <c r="K1143" t="s">
        <v>295</v>
      </c>
      <c r="L1143" s="36">
        <v>1380</v>
      </c>
      <c r="M1143">
        <v>-53</v>
      </c>
      <c r="N1143" s="66">
        <v>-3.6999999999999998E-2</v>
      </c>
      <c r="O1143" s="36">
        <v>1433</v>
      </c>
      <c r="P1143" s="66">
        <v>-3.6900000000000002E-2</v>
      </c>
      <c r="Q1143" s="36">
        <v>1445</v>
      </c>
      <c r="R1143" s="36">
        <v>1445</v>
      </c>
      <c r="S1143" s="36">
        <v>1360</v>
      </c>
      <c r="T1143" s="66">
        <v>-4.4900000000000002E-2</v>
      </c>
      <c r="U1143" s="66">
        <v>-8.6E-3</v>
      </c>
      <c r="V1143" s="66">
        <v>-4.4900000000000002E-2</v>
      </c>
      <c r="W1143" s="66">
        <v>1.47E-2</v>
      </c>
      <c r="X1143" s="1">
        <v>178300</v>
      </c>
      <c r="Y1143" s="1">
        <v>248755</v>
      </c>
      <c r="Z1143" s="1">
        <v>19706</v>
      </c>
      <c r="AA1143" t="s">
        <v>400</v>
      </c>
      <c r="AB1143" t="s">
        <v>401</v>
      </c>
      <c r="AC1143">
        <v>11.16</v>
      </c>
      <c r="AD1143">
        <v>1.35</v>
      </c>
      <c r="AE1143">
        <v>0.72</v>
      </c>
      <c r="AF1143" t="s">
        <v>230</v>
      </c>
      <c r="AG1143">
        <v>0</v>
      </c>
      <c r="AH1143" s="36">
        <v>1383</v>
      </c>
      <c r="AI1143">
        <v>600</v>
      </c>
      <c r="AJ1143" s="36">
        <v>1380</v>
      </c>
      <c r="AK1143">
        <v>800</v>
      </c>
      <c r="AL1143" s="2">
        <v>0.625</v>
      </c>
      <c r="AN1143" t="s">
        <v>298</v>
      </c>
      <c r="AO1143" t="s">
        <v>395</v>
      </c>
      <c r="AQ1143" t="str">
        <f t="shared" si="17"/>
        <v/>
      </c>
    </row>
    <row r="1144" spans="1:43">
      <c r="A1144" s="8">
        <v>46189</v>
      </c>
      <c r="B1144">
        <v>3982.94</v>
      </c>
      <c r="C1144">
        <v>-0.42</v>
      </c>
      <c r="D1144">
        <v>69450</v>
      </c>
      <c r="E1144">
        <v>7.0000000000000007E-2</v>
      </c>
      <c r="F1144" s="7">
        <v>6378</v>
      </c>
      <c r="G1144" t="s">
        <v>66</v>
      </c>
      <c r="H1144">
        <v>0</v>
      </c>
      <c r="I1144" t="s">
        <v>314</v>
      </c>
      <c r="J1144" t="s">
        <v>289</v>
      </c>
      <c r="K1144" t="s">
        <v>295</v>
      </c>
      <c r="L1144" s="36">
        <v>1178</v>
      </c>
      <c r="M1144">
        <v>-20</v>
      </c>
      <c r="N1144" s="66">
        <v>-1.67E-2</v>
      </c>
      <c r="O1144" s="36">
        <v>1198</v>
      </c>
      <c r="P1144" s="66">
        <v>-1.66E-2</v>
      </c>
      <c r="Q1144" s="36">
        <v>1198</v>
      </c>
      <c r="R1144" s="36">
        <v>1198</v>
      </c>
      <c r="S1144" s="36">
        <v>1173</v>
      </c>
      <c r="T1144" s="66">
        <v>-1.66E-2</v>
      </c>
      <c r="U1144" s="66">
        <v>3.3999999999999998E-3</v>
      </c>
      <c r="V1144" s="66">
        <v>-1.66E-2</v>
      </c>
      <c r="W1144" s="66">
        <v>4.1999999999999997E-3</v>
      </c>
      <c r="X1144" s="1">
        <v>93000</v>
      </c>
      <c r="Y1144" s="1">
        <v>109648</v>
      </c>
      <c r="Z1144" s="1">
        <v>24266</v>
      </c>
      <c r="AA1144" t="s">
        <v>402</v>
      </c>
      <c r="AB1144" t="s">
        <v>634</v>
      </c>
      <c r="AC1144">
        <v>12.27</v>
      </c>
      <c r="AD1144">
        <v>1.1000000000000001</v>
      </c>
      <c r="AE1144">
        <v>3.48</v>
      </c>
      <c r="AF1144" t="s">
        <v>230</v>
      </c>
      <c r="AG1144">
        <v>0</v>
      </c>
      <c r="AH1144" s="36">
        <v>1179</v>
      </c>
      <c r="AI1144">
        <v>100</v>
      </c>
      <c r="AJ1144" s="36">
        <v>1177</v>
      </c>
      <c r="AK1144">
        <v>800</v>
      </c>
      <c r="AL1144" s="2">
        <v>0.62430555555555556</v>
      </c>
      <c r="AN1144" t="s">
        <v>298</v>
      </c>
      <c r="AO1144" t="s">
        <v>395</v>
      </c>
      <c r="AQ1144" t="str">
        <f t="shared" si="17"/>
        <v/>
      </c>
    </row>
    <row r="1145" spans="1:43">
      <c r="A1145" s="8">
        <v>46189</v>
      </c>
      <c r="B1145">
        <v>3982.94</v>
      </c>
      <c r="C1145">
        <v>-0.42</v>
      </c>
      <c r="D1145">
        <v>69450</v>
      </c>
      <c r="E1145">
        <v>7.0000000000000007E-2</v>
      </c>
      <c r="F1145" s="7">
        <v>6526</v>
      </c>
      <c r="G1145" t="s">
        <v>67</v>
      </c>
      <c r="H1145">
        <v>0</v>
      </c>
      <c r="I1145" t="s">
        <v>288</v>
      </c>
      <c r="J1145" t="s">
        <v>289</v>
      </c>
      <c r="K1145" t="s">
        <v>295</v>
      </c>
      <c r="L1145" s="36">
        <v>2403</v>
      </c>
      <c r="M1145">
        <v>-1</v>
      </c>
      <c r="N1145" s="66">
        <v>-4.0000000000000002E-4</v>
      </c>
      <c r="O1145" s="36">
        <v>2404</v>
      </c>
      <c r="P1145" s="66">
        <v>-4.0000000000000002E-4</v>
      </c>
      <c r="Q1145" s="36">
        <v>2423</v>
      </c>
      <c r="R1145" s="36">
        <v>2491</v>
      </c>
      <c r="S1145" s="36">
        <v>2367</v>
      </c>
      <c r="T1145" s="66">
        <v>-8.2000000000000007E-3</v>
      </c>
      <c r="U1145" s="66">
        <v>-1.2699999999999999E-2</v>
      </c>
      <c r="V1145" s="66">
        <v>-3.5299999999999998E-2</v>
      </c>
      <c r="W1145" s="66">
        <v>1.52E-2</v>
      </c>
      <c r="X1145" s="1">
        <v>6676400</v>
      </c>
      <c r="Y1145" s="1">
        <v>16212809</v>
      </c>
      <c r="Z1145" s="1">
        <v>432479</v>
      </c>
      <c r="AA1145" t="s">
        <v>584</v>
      </c>
      <c r="AB1145" t="s">
        <v>405</v>
      </c>
      <c r="AC1145">
        <v>42.15</v>
      </c>
      <c r="AD1145">
        <v>3.16</v>
      </c>
      <c r="AE1145">
        <v>2.08</v>
      </c>
      <c r="AF1145" t="s">
        <v>230</v>
      </c>
      <c r="AG1145" s="1">
        <v>240500</v>
      </c>
      <c r="AH1145" s="36">
        <v>2404</v>
      </c>
      <c r="AI1145">
        <v>400</v>
      </c>
      <c r="AJ1145" s="36">
        <v>2403</v>
      </c>
      <c r="AK1145">
        <v>800</v>
      </c>
      <c r="AL1145" s="2">
        <v>0.625</v>
      </c>
      <c r="AN1145" t="s">
        <v>298</v>
      </c>
      <c r="AO1145" t="s">
        <v>344</v>
      </c>
      <c r="AQ1145" t="str">
        <f t="shared" si="17"/>
        <v/>
      </c>
    </row>
    <row r="1146" spans="1:43">
      <c r="A1146" s="8">
        <v>46189</v>
      </c>
      <c r="B1146">
        <v>3982.94</v>
      </c>
      <c r="C1146">
        <v>-0.42</v>
      </c>
      <c r="D1146">
        <v>69450</v>
      </c>
      <c r="E1146">
        <v>7.0000000000000007E-2</v>
      </c>
      <c r="F1146" s="7">
        <v>6586</v>
      </c>
      <c r="G1146" t="s">
        <v>68</v>
      </c>
      <c r="H1146">
        <v>0</v>
      </c>
      <c r="I1146" t="s">
        <v>288</v>
      </c>
      <c r="J1146" t="s">
        <v>289</v>
      </c>
      <c r="K1146" t="s">
        <v>295</v>
      </c>
      <c r="L1146" s="36">
        <v>5741</v>
      </c>
      <c r="M1146">
        <v>36</v>
      </c>
      <c r="N1146" s="66">
        <v>6.3E-3</v>
      </c>
      <c r="O1146" s="36">
        <v>5705</v>
      </c>
      <c r="P1146" s="66">
        <v>6.3E-3</v>
      </c>
      <c r="Q1146" s="36">
        <v>5790</v>
      </c>
      <c r="R1146" s="36">
        <v>5835</v>
      </c>
      <c r="S1146" s="36">
        <v>5707</v>
      </c>
      <c r="T1146" s="66">
        <v>-8.3999999999999995E-3</v>
      </c>
      <c r="U1146" s="66">
        <v>2.8999999999999998E-3</v>
      </c>
      <c r="V1146" s="66">
        <v>-1.61E-2</v>
      </c>
      <c r="W1146" s="66">
        <v>5.8999999999999999E-3</v>
      </c>
      <c r="X1146" s="1">
        <v>418900</v>
      </c>
      <c r="Y1146" s="1">
        <v>2408741</v>
      </c>
      <c r="Z1146" s="1">
        <v>1607580</v>
      </c>
      <c r="AA1146" t="s">
        <v>406</v>
      </c>
      <c r="AB1146" t="s">
        <v>407</v>
      </c>
      <c r="AC1146">
        <v>18.260000000000002</v>
      </c>
      <c r="AD1146">
        <v>1.48</v>
      </c>
      <c r="AE1146">
        <v>2.75</v>
      </c>
      <c r="AF1146" t="s">
        <v>230</v>
      </c>
      <c r="AG1146" s="1">
        <v>7700</v>
      </c>
      <c r="AH1146" s="36">
        <v>5743</v>
      </c>
      <c r="AI1146">
        <v>500</v>
      </c>
      <c r="AJ1146" s="36">
        <v>5740</v>
      </c>
      <c r="AK1146">
        <v>300</v>
      </c>
      <c r="AL1146" s="2">
        <v>0.625</v>
      </c>
      <c r="AN1146" t="s">
        <v>298</v>
      </c>
      <c r="AO1146" t="s">
        <v>395</v>
      </c>
      <c r="AQ1146" t="str">
        <f t="shared" si="17"/>
        <v/>
      </c>
    </row>
    <row r="1147" spans="1:43">
      <c r="A1147" s="8">
        <v>46189</v>
      </c>
      <c r="B1147">
        <v>3982.94</v>
      </c>
      <c r="C1147">
        <v>-0.42</v>
      </c>
      <c r="D1147">
        <v>69450</v>
      </c>
      <c r="E1147">
        <v>7.0000000000000007E-2</v>
      </c>
      <c r="F1147" s="7">
        <v>6594</v>
      </c>
      <c r="G1147" t="s">
        <v>69</v>
      </c>
      <c r="H1147">
        <v>0</v>
      </c>
      <c r="I1147" t="s">
        <v>288</v>
      </c>
      <c r="J1147" t="s">
        <v>289</v>
      </c>
      <c r="K1147" t="s">
        <v>295</v>
      </c>
      <c r="L1147" s="36">
        <v>2719</v>
      </c>
      <c r="M1147">
        <v>-9</v>
      </c>
      <c r="N1147" s="66">
        <v>-3.3E-3</v>
      </c>
      <c r="O1147" s="36">
        <v>2728</v>
      </c>
      <c r="P1147" s="66">
        <v>-3.2000000000000002E-3</v>
      </c>
      <c r="Q1147" s="36">
        <v>2745</v>
      </c>
      <c r="R1147" s="36">
        <v>2819</v>
      </c>
      <c r="S1147" s="36">
        <v>2694</v>
      </c>
      <c r="T1147" s="66">
        <v>-9.4000000000000004E-3</v>
      </c>
      <c r="U1147" s="66">
        <v>-2.1899999999999999E-2</v>
      </c>
      <c r="V1147" s="66">
        <v>-3.5400000000000001E-2</v>
      </c>
      <c r="W1147" s="66">
        <v>9.1999999999999998E-3</v>
      </c>
      <c r="X1147" s="1">
        <v>4774900</v>
      </c>
      <c r="Y1147" s="1">
        <v>13200697</v>
      </c>
      <c r="Z1147" s="1">
        <v>3242594</v>
      </c>
      <c r="AA1147" t="s">
        <v>560</v>
      </c>
      <c r="AB1147" t="s">
        <v>409</v>
      </c>
      <c r="AC1147">
        <v>38.950000000000003</v>
      </c>
      <c r="AD1147">
        <v>1.77</v>
      </c>
      <c r="AE1147">
        <v>0</v>
      </c>
      <c r="AF1147" t="s">
        <v>230</v>
      </c>
      <c r="AG1147" s="1">
        <v>54200</v>
      </c>
      <c r="AH1147" s="36">
        <v>2720</v>
      </c>
      <c r="AI1147" s="1">
        <v>2000</v>
      </c>
      <c r="AJ1147" s="36">
        <v>2719</v>
      </c>
      <c r="AK1147">
        <v>600</v>
      </c>
      <c r="AL1147" s="2">
        <v>0.625</v>
      </c>
      <c r="AN1147" t="s">
        <v>298</v>
      </c>
      <c r="AO1147" t="s">
        <v>344</v>
      </c>
      <c r="AQ1147" t="str">
        <f t="shared" si="17"/>
        <v/>
      </c>
    </row>
    <row r="1148" spans="1:43">
      <c r="A1148" s="8">
        <v>46189</v>
      </c>
      <c r="B1148">
        <v>3982.94</v>
      </c>
      <c r="C1148">
        <v>-0.42</v>
      </c>
      <c r="D1148">
        <v>69450</v>
      </c>
      <c r="E1148">
        <v>7.0000000000000007E-2</v>
      </c>
      <c r="F1148" s="7">
        <v>6674</v>
      </c>
      <c r="G1148" t="s">
        <v>70</v>
      </c>
      <c r="H1148">
        <v>0</v>
      </c>
      <c r="I1148" t="s">
        <v>288</v>
      </c>
      <c r="J1148" t="s">
        <v>289</v>
      </c>
      <c r="K1148" t="s">
        <v>295</v>
      </c>
      <c r="L1148" s="36">
        <v>6572</v>
      </c>
      <c r="M1148">
        <v>254</v>
      </c>
      <c r="N1148" s="66">
        <v>4.02E-2</v>
      </c>
      <c r="O1148" s="36">
        <v>6318</v>
      </c>
      <c r="P1148" s="66">
        <v>4.02E-2</v>
      </c>
      <c r="Q1148" s="36">
        <v>6319</v>
      </c>
      <c r="R1148" s="36">
        <v>6750</v>
      </c>
      <c r="S1148" s="36">
        <v>6265</v>
      </c>
      <c r="T1148" s="66">
        <v>0.04</v>
      </c>
      <c r="U1148" s="66">
        <v>-6.1000000000000004E-3</v>
      </c>
      <c r="V1148" s="66">
        <v>-2.63E-2</v>
      </c>
      <c r="W1148" s="66">
        <v>4.9000000000000002E-2</v>
      </c>
      <c r="X1148" s="1">
        <v>606300</v>
      </c>
      <c r="Y1148" s="1">
        <v>3970446</v>
      </c>
      <c r="Z1148" s="1">
        <v>660134</v>
      </c>
      <c r="AA1148" t="s">
        <v>604</v>
      </c>
      <c r="AB1148" t="s">
        <v>411</v>
      </c>
      <c r="AC1148">
        <v>17.670000000000002</v>
      </c>
      <c r="AD1148">
        <v>1.67</v>
      </c>
      <c r="AE1148">
        <v>1.49</v>
      </c>
      <c r="AF1148" t="s">
        <v>230</v>
      </c>
      <c r="AG1148" s="1">
        <v>19900</v>
      </c>
      <c r="AH1148" s="36">
        <v>6575</v>
      </c>
      <c r="AI1148">
        <v>100</v>
      </c>
      <c r="AJ1148" s="36">
        <v>6572</v>
      </c>
      <c r="AK1148">
        <v>200</v>
      </c>
      <c r="AL1148" s="2">
        <v>0.625</v>
      </c>
      <c r="AN1148" t="s">
        <v>298</v>
      </c>
      <c r="AO1148" t="s">
        <v>344</v>
      </c>
      <c r="AQ1148" t="str">
        <f t="shared" si="17"/>
        <v/>
      </c>
    </row>
    <row r="1149" spans="1:43">
      <c r="A1149" s="8">
        <v>46189</v>
      </c>
      <c r="B1149">
        <v>3982.94</v>
      </c>
      <c r="C1149">
        <v>-0.42</v>
      </c>
      <c r="D1149">
        <v>69450</v>
      </c>
      <c r="E1149">
        <v>7.0000000000000007E-2</v>
      </c>
      <c r="F1149" s="7">
        <v>6758</v>
      </c>
      <c r="G1149" t="s">
        <v>71</v>
      </c>
      <c r="H1149">
        <v>0</v>
      </c>
      <c r="I1149" t="s">
        <v>288</v>
      </c>
      <c r="J1149" t="s">
        <v>289</v>
      </c>
      <c r="K1149" t="s">
        <v>295</v>
      </c>
      <c r="L1149" s="36">
        <v>3255</v>
      </c>
      <c r="M1149">
        <v>-65</v>
      </c>
      <c r="N1149" s="66">
        <v>-1.9599999999999999E-2</v>
      </c>
      <c r="O1149" s="36">
        <v>3320</v>
      </c>
      <c r="P1149" s="66">
        <v>-1.95E-2</v>
      </c>
      <c r="Q1149" s="36">
        <v>3253</v>
      </c>
      <c r="R1149" s="36">
        <v>3296</v>
      </c>
      <c r="S1149" s="36">
        <v>3226</v>
      </c>
      <c r="T1149" s="66">
        <v>5.9999999999999995E-4</v>
      </c>
      <c r="U1149" s="66">
        <v>-3.8999999999999998E-3</v>
      </c>
      <c r="V1149" s="66">
        <v>-1.24E-2</v>
      </c>
      <c r="W1149" s="66">
        <v>8.8999999999999999E-3</v>
      </c>
      <c r="X1149" s="1">
        <v>12641700</v>
      </c>
      <c r="Y1149" s="1">
        <v>41107858</v>
      </c>
      <c r="Z1149" s="1">
        <v>19417104</v>
      </c>
      <c r="AA1149" t="s">
        <v>412</v>
      </c>
      <c r="AB1149" t="s">
        <v>413</v>
      </c>
      <c r="AC1149">
        <v>16.52</v>
      </c>
      <c r="AD1149">
        <v>2.36</v>
      </c>
      <c r="AE1149">
        <v>1.08</v>
      </c>
      <c r="AF1149" t="s">
        <v>230</v>
      </c>
      <c r="AG1149" s="1">
        <v>437800</v>
      </c>
      <c r="AH1149" s="36">
        <v>3256</v>
      </c>
      <c r="AI1149" s="1">
        <v>9800</v>
      </c>
      <c r="AJ1149" s="36">
        <v>3255</v>
      </c>
      <c r="AK1149" s="1">
        <v>9600</v>
      </c>
      <c r="AL1149" s="2">
        <v>0.625</v>
      </c>
      <c r="AN1149" t="s">
        <v>298</v>
      </c>
      <c r="AO1149" t="s">
        <v>344</v>
      </c>
      <c r="AQ1149" t="str">
        <f t="shared" si="17"/>
        <v/>
      </c>
    </row>
    <row r="1150" spans="1:43">
      <c r="A1150" s="8">
        <v>46189</v>
      </c>
      <c r="B1150">
        <v>3982.94</v>
      </c>
      <c r="C1150">
        <v>-0.42</v>
      </c>
      <c r="D1150">
        <v>69450</v>
      </c>
      <c r="E1150">
        <v>7.0000000000000007E-2</v>
      </c>
      <c r="F1150" s="7">
        <v>6810</v>
      </c>
      <c r="G1150" t="s">
        <v>72</v>
      </c>
      <c r="H1150">
        <v>0</v>
      </c>
      <c r="I1150" t="s">
        <v>288</v>
      </c>
      <c r="J1150" t="s">
        <v>289</v>
      </c>
      <c r="K1150" t="s">
        <v>290</v>
      </c>
      <c r="L1150" s="36">
        <v>2235</v>
      </c>
      <c r="M1150">
        <v>78</v>
      </c>
      <c r="N1150" s="66">
        <v>3.6200000000000003E-2</v>
      </c>
      <c r="O1150" s="36">
        <v>2157</v>
      </c>
      <c r="P1150" s="66">
        <v>3.61E-2</v>
      </c>
      <c r="Q1150" s="36">
        <v>2180</v>
      </c>
      <c r="R1150" s="36">
        <v>2271</v>
      </c>
      <c r="S1150" s="36">
        <v>2179</v>
      </c>
      <c r="T1150" s="66">
        <v>2.52E-2</v>
      </c>
      <c r="U1150" s="66">
        <v>-6.1999999999999998E-3</v>
      </c>
      <c r="V1150" s="66">
        <v>-1.5800000000000002E-2</v>
      </c>
      <c r="W1150" s="66">
        <v>2.5600000000000001E-2</v>
      </c>
      <c r="X1150" s="1">
        <v>218300</v>
      </c>
      <c r="Y1150" s="1">
        <v>487354</v>
      </c>
      <c r="Z1150" s="1">
        <v>90884</v>
      </c>
      <c r="AA1150" t="s">
        <v>414</v>
      </c>
      <c r="AB1150" t="s">
        <v>415</v>
      </c>
      <c r="AC1150">
        <v>12.29</v>
      </c>
      <c r="AD1150">
        <v>0.94</v>
      </c>
      <c r="AE1150">
        <v>2.5099999999999998</v>
      </c>
      <c r="AF1150" t="s">
        <v>230</v>
      </c>
      <c r="AG1150" s="1">
        <v>2400</v>
      </c>
      <c r="AH1150" s="36">
        <v>2235</v>
      </c>
      <c r="AI1150">
        <v>100</v>
      </c>
      <c r="AJ1150" s="36">
        <v>2234</v>
      </c>
      <c r="AK1150">
        <v>300</v>
      </c>
      <c r="AL1150" s="2">
        <v>0.625</v>
      </c>
      <c r="AN1150" t="s">
        <v>298</v>
      </c>
      <c r="AO1150" t="s">
        <v>344</v>
      </c>
      <c r="AQ1150" t="str">
        <f t="shared" si="17"/>
        <v/>
      </c>
    </row>
    <row r="1151" spans="1:43">
      <c r="A1151" s="8">
        <v>46189</v>
      </c>
      <c r="B1151">
        <v>3982.94</v>
      </c>
      <c r="C1151">
        <v>-0.42</v>
      </c>
      <c r="D1151">
        <v>69450</v>
      </c>
      <c r="E1151">
        <v>7.0000000000000007E-2</v>
      </c>
      <c r="F1151" s="7">
        <v>6841</v>
      </c>
      <c r="G1151" t="s">
        <v>73</v>
      </c>
      <c r="H1151">
        <v>0</v>
      </c>
      <c r="I1151" t="s">
        <v>288</v>
      </c>
      <c r="J1151" t="s">
        <v>289</v>
      </c>
      <c r="K1151" t="s">
        <v>295</v>
      </c>
      <c r="L1151" s="36">
        <v>5216</v>
      </c>
      <c r="M1151">
        <v>54</v>
      </c>
      <c r="N1151" s="66">
        <v>1.0500000000000001E-2</v>
      </c>
      <c r="O1151" s="36">
        <v>5162</v>
      </c>
      <c r="P1151" s="66">
        <v>1.04E-2</v>
      </c>
      <c r="Q1151" s="36">
        <v>5214</v>
      </c>
      <c r="R1151" s="36">
        <v>5271</v>
      </c>
      <c r="S1151" s="36">
        <v>5131</v>
      </c>
      <c r="T1151" s="66">
        <v>2.9999999999999997E-4</v>
      </c>
      <c r="U1151" s="66">
        <v>-2.5999999999999999E-3</v>
      </c>
      <c r="V1151" s="66">
        <v>-1.04E-2</v>
      </c>
      <c r="W1151" s="66">
        <v>1.6500000000000001E-2</v>
      </c>
      <c r="X1151" s="1">
        <v>696000</v>
      </c>
      <c r="Y1151" s="1">
        <v>3623454</v>
      </c>
      <c r="Z1151" s="1">
        <v>1341561</v>
      </c>
      <c r="AA1151" t="s">
        <v>416</v>
      </c>
      <c r="AB1151" t="s">
        <v>635</v>
      </c>
      <c r="AC1151">
        <v>22.51</v>
      </c>
      <c r="AD1151">
        <v>2.5499999999999998</v>
      </c>
      <c r="AE1151">
        <v>1.76</v>
      </c>
      <c r="AF1151" t="s">
        <v>230</v>
      </c>
      <c r="AG1151" s="1">
        <v>10400</v>
      </c>
      <c r="AH1151" s="36">
        <v>5217</v>
      </c>
      <c r="AI1151">
        <v>400</v>
      </c>
      <c r="AJ1151" s="36">
        <v>5215</v>
      </c>
      <c r="AK1151">
        <v>200</v>
      </c>
      <c r="AL1151" s="2">
        <v>0.625</v>
      </c>
      <c r="AN1151" t="s">
        <v>298</v>
      </c>
      <c r="AO1151" t="s">
        <v>344</v>
      </c>
      <c r="AQ1151" t="str">
        <f t="shared" si="17"/>
        <v/>
      </c>
    </row>
    <row r="1152" spans="1:43">
      <c r="A1152" s="8">
        <v>46189</v>
      </c>
      <c r="B1152">
        <v>3982.94</v>
      </c>
      <c r="C1152">
        <v>-0.42</v>
      </c>
      <c r="D1152">
        <v>69450</v>
      </c>
      <c r="E1152">
        <v>7.0000000000000007E-2</v>
      </c>
      <c r="F1152" s="7">
        <v>6890</v>
      </c>
      <c r="G1152" t="s">
        <v>74</v>
      </c>
      <c r="H1152">
        <v>0</v>
      </c>
      <c r="I1152" t="s">
        <v>314</v>
      </c>
      <c r="J1152" t="s">
        <v>289</v>
      </c>
      <c r="K1152" t="s">
        <v>290</v>
      </c>
      <c r="L1152" s="36">
        <v>9340</v>
      </c>
      <c r="M1152">
        <v>40</v>
      </c>
      <c r="N1152" s="66">
        <v>4.3E-3</v>
      </c>
      <c r="O1152" s="36">
        <v>9300</v>
      </c>
      <c r="P1152" s="66">
        <v>4.3E-3</v>
      </c>
      <c r="Q1152" s="36">
        <v>9210</v>
      </c>
      <c r="R1152" s="36">
        <v>9600</v>
      </c>
      <c r="S1152" s="36">
        <v>9010</v>
      </c>
      <c r="T1152" s="66">
        <v>1.41E-2</v>
      </c>
      <c r="U1152" s="66">
        <v>-1.1599999999999999E-2</v>
      </c>
      <c r="V1152" s="66">
        <v>-2.7E-2</v>
      </c>
      <c r="W1152" s="66">
        <v>3.6600000000000001E-2</v>
      </c>
      <c r="X1152" s="1">
        <v>677000</v>
      </c>
      <c r="Y1152" s="1">
        <v>6327688</v>
      </c>
      <c r="Z1152" s="1">
        <v>492332</v>
      </c>
      <c r="AA1152" t="s">
        <v>418</v>
      </c>
      <c r="AB1152" t="s">
        <v>419</v>
      </c>
      <c r="AC1152">
        <v>21.29</v>
      </c>
      <c r="AD1152">
        <v>1.68</v>
      </c>
      <c r="AE1152">
        <v>2.14</v>
      </c>
      <c r="AF1152" t="s">
        <v>230</v>
      </c>
      <c r="AG1152" s="1">
        <v>11600</v>
      </c>
      <c r="AH1152" s="36">
        <v>9340</v>
      </c>
      <c r="AI1152">
        <v>800</v>
      </c>
      <c r="AJ1152" s="36">
        <v>9320</v>
      </c>
      <c r="AK1152" s="1">
        <v>2300</v>
      </c>
      <c r="AL1152" s="2">
        <v>0.625</v>
      </c>
      <c r="AN1152" t="s">
        <v>293</v>
      </c>
      <c r="AO1152" t="s">
        <v>344</v>
      </c>
      <c r="AQ1152" t="str">
        <f t="shared" si="17"/>
        <v/>
      </c>
    </row>
    <row r="1153" spans="1:43">
      <c r="A1153" s="8">
        <v>46189</v>
      </c>
      <c r="B1153">
        <v>3982.94</v>
      </c>
      <c r="C1153">
        <v>-0.42</v>
      </c>
      <c r="D1153">
        <v>69450</v>
      </c>
      <c r="E1153">
        <v>7.0000000000000007E-2</v>
      </c>
      <c r="F1153" s="7">
        <v>6925</v>
      </c>
      <c r="G1153" t="s">
        <v>75</v>
      </c>
      <c r="H1153">
        <v>0</v>
      </c>
      <c r="I1153" t="s">
        <v>288</v>
      </c>
      <c r="J1153" t="s">
        <v>289</v>
      </c>
      <c r="K1153" t="s">
        <v>290</v>
      </c>
      <c r="L1153" s="36">
        <v>4282</v>
      </c>
      <c r="M1153">
        <v>47</v>
      </c>
      <c r="N1153" s="66">
        <v>1.11E-2</v>
      </c>
      <c r="O1153" s="36">
        <v>4235</v>
      </c>
      <c r="P1153" s="66">
        <v>1.0999999999999999E-2</v>
      </c>
      <c r="Q1153" s="36">
        <v>4274</v>
      </c>
      <c r="R1153" s="36">
        <v>4340</v>
      </c>
      <c r="S1153" s="36">
        <v>4235</v>
      </c>
      <c r="T1153" s="66">
        <v>1.8E-3</v>
      </c>
      <c r="U1153" s="66">
        <v>-4.0000000000000002E-4</v>
      </c>
      <c r="V1153" s="66">
        <v>-1.3299999999999999E-2</v>
      </c>
      <c r="W1153" s="66">
        <v>1.0999999999999999E-2</v>
      </c>
      <c r="X1153" s="1">
        <v>180400</v>
      </c>
      <c r="Y1153" s="1">
        <v>774601</v>
      </c>
      <c r="Z1153" s="1">
        <v>357547</v>
      </c>
      <c r="AA1153" t="s">
        <v>420</v>
      </c>
      <c r="AB1153" t="s">
        <v>421</v>
      </c>
      <c r="AC1153">
        <v>32.36</v>
      </c>
      <c r="AD1153">
        <v>1.72</v>
      </c>
      <c r="AE1153">
        <v>1.63</v>
      </c>
      <c r="AF1153" t="s">
        <v>230</v>
      </c>
      <c r="AG1153" s="1">
        <v>7100</v>
      </c>
      <c r="AH1153" s="36">
        <v>4282</v>
      </c>
      <c r="AI1153">
        <v>100</v>
      </c>
      <c r="AJ1153" s="36">
        <v>4278</v>
      </c>
      <c r="AK1153">
        <v>300</v>
      </c>
      <c r="AL1153" s="2">
        <v>0.62430555555555556</v>
      </c>
      <c r="AN1153" t="s">
        <v>298</v>
      </c>
      <c r="AO1153" t="s">
        <v>344</v>
      </c>
      <c r="AQ1153" t="str">
        <f t="shared" si="17"/>
        <v/>
      </c>
    </row>
    <row r="1154" spans="1:43">
      <c r="A1154" s="8">
        <v>46189</v>
      </c>
      <c r="B1154">
        <v>3982.94</v>
      </c>
      <c r="C1154">
        <v>-0.42</v>
      </c>
      <c r="D1154">
        <v>69450</v>
      </c>
      <c r="E1154">
        <v>7.0000000000000007E-2</v>
      </c>
      <c r="F1154" s="7">
        <v>6963</v>
      </c>
      <c r="G1154" t="s">
        <v>76</v>
      </c>
      <c r="H1154">
        <v>0</v>
      </c>
      <c r="I1154" t="s">
        <v>288</v>
      </c>
      <c r="J1154" t="s">
        <v>289</v>
      </c>
      <c r="K1154" t="s">
        <v>290</v>
      </c>
      <c r="L1154" s="36">
        <v>5057</v>
      </c>
      <c r="M1154">
        <v>-200</v>
      </c>
      <c r="N1154" s="66">
        <v>-3.7999999999999999E-2</v>
      </c>
      <c r="O1154" s="36">
        <v>5257</v>
      </c>
      <c r="P1154" s="66">
        <v>-3.7999999999999999E-2</v>
      </c>
      <c r="Q1154" s="36">
        <v>5295</v>
      </c>
      <c r="R1154" s="36">
        <v>5299</v>
      </c>
      <c r="S1154" s="36">
        <v>5040</v>
      </c>
      <c r="T1154" s="66">
        <v>-4.4900000000000002E-2</v>
      </c>
      <c r="U1154" s="66">
        <v>-1.34E-2</v>
      </c>
      <c r="V1154" s="66">
        <v>-4.5600000000000002E-2</v>
      </c>
      <c r="W1154" s="66">
        <v>3.3E-3</v>
      </c>
      <c r="X1154" s="1">
        <v>3992100</v>
      </c>
      <c r="Y1154" s="1">
        <v>20507074</v>
      </c>
      <c r="Z1154" s="1">
        <v>2041814</v>
      </c>
      <c r="AA1154" t="s">
        <v>586</v>
      </c>
      <c r="AB1154" t="s">
        <v>423</v>
      </c>
      <c r="AC1154">
        <v>67.33</v>
      </c>
      <c r="AD1154">
        <v>2.57</v>
      </c>
      <c r="AE1154">
        <v>0.99</v>
      </c>
      <c r="AF1154" t="s">
        <v>230</v>
      </c>
      <c r="AG1154" s="1">
        <v>75600</v>
      </c>
      <c r="AH1154" s="36">
        <v>5057</v>
      </c>
      <c r="AI1154">
        <v>900</v>
      </c>
      <c r="AJ1154" s="36">
        <v>5055</v>
      </c>
      <c r="AK1154">
        <v>300</v>
      </c>
      <c r="AL1154" s="2">
        <v>0.625</v>
      </c>
      <c r="AN1154" t="s">
        <v>298</v>
      </c>
      <c r="AO1154" t="s">
        <v>344</v>
      </c>
      <c r="AQ1154" t="str">
        <f t="shared" si="17"/>
        <v/>
      </c>
    </row>
    <row r="1155" spans="1:43">
      <c r="A1155" s="8">
        <v>46189</v>
      </c>
      <c r="B1155">
        <v>3982.94</v>
      </c>
      <c r="C1155">
        <v>-0.42</v>
      </c>
      <c r="D1155">
        <v>69450</v>
      </c>
      <c r="E1155">
        <v>7.0000000000000007E-2</v>
      </c>
      <c r="F1155" s="7">
        <v>7011</v>
      </c>
      <c r="G1155" t="s">
        <v>77</v>
      </c>
      <c r="H1155">
        <v>0</v>
      </c>
      <c r="I1155" t="s">
        <v>288</v>
      </c>
      <c r="J1155" t="s">
        <v>289</v>
      </c>
      <c r="K1155" t="s">
        <v>290</v>
      </c>
      <c r="L1155" s="36">
        <v>3797</v>
      </c>
      <c r="M1155">
        <v>138</v>
      </c>
      <c r="N1155" s="66">
        <v>3.7699999999999997E-2</v>
      </c>
      <c r="O1155" s="36">
        <v>3659</v>
      </c>
      <c r="P1155" s="66">
        <v>3.7699999999999997E-2</v>
      </c>
      <c r="Q1155" s="36">
        <v>3700</v>
      </c>
      <c r="R1155" s="36">
        <v>3838</v>
      </c>
      <c r="S1155" s="36">
        <v>3670</v>
      </c>
      <c r="T1155" s="66">
        <v>2.6200000000000001E-2</v>
      </c>
      <c r="U1155" s="66">
        <v>-2.0000000000000001E-4</v>
      </c>
      <c r="V1155" s="66">
        <v>-1.06E-2</v>
      </c>
      <c r="W1155" s="66">
        <v>3.4599999999999999E-2</v>
      </c>
      <c r="X1155" s="1">
        <v>21355700</v>
      </c>
      <c r="Y1155" s="1">
        <v>80873830</v>
      </c>
      <c r="Z1155" s="1">
        <v>12809740</v>
      </c>
      <c r="AA1155" t="s">
        <v>424</v>
      </c>
      <c r="AB1155" t="s">
        <v>636</v>
      </c>
      <c r="AC1155">
        <v>33.57</v>
      </c>
      <c r="AD1155">
        <v>4.13</v>
      </c>
      <c r="AE1155">
        <v>0.76</v>
      </c>
      <c r="AF1155" t="s">
        <v>230</v>
      </c>
      <c r="AG1155" s="1">
        <v>725000</v>
      </c>
      <c r="AH1155" s="36">
        <v>3798</v>
      </c>
      <c r="AI1155" s="1">
        <v>7800</v>
      </c>
      <c r="AJ1155" s="36">
        <v>3796</v>
      </c>
      <c r="AK1155" s="1">
        <v>8200</v>
      </c>
      <c r="AL1155" s="2">
        <v>0.625</v>
      </c>
      <c r="AN1155" t="s">
        <v>298</v>
      </c>
      <c r="AO1155" t="s">
        <v>395</v>
      </c>
      <c r="AQ1155" t="str">
        <f t="shared" ref="AQ1155:AQ1218" si="18">IF(AP1155="","",ROUND((L1155-AP1155)/AP1155,4))</f>
        <v/>
      </c>
    </row>
    <row r="1156" spans="1:43">
      <c r="A1156" s="8">
        <v>46189</v>
      </c>
      <c r="B1156">
        <v>3982.94</v>
      </c>
      <c r="C1156">
        <v>-0.42</v>
      </c>
      <c r="D1156">
        <v>69450</v>
      </c>
      <c r="E1156">
        <v>7.0000000000000007E-2</v>
      </c>
      <c r="F1156" s="7">
        <v>7013</v>
      </c>
      <c r="G1156" t="s">
        <v>78</v>
      </c>
      <c r="H1156">
        <v>0</v>
      </c>
      <c r="I1156" t="s">
        <v>288</v>
      </c>
      <c r="J1156" t="s">
        <v>289</v>
      </c>
      <c r="K1156" t="s">
        <v>290</v>
      </c>
      <c r="L1156" s="36">
        <v>2783.5</v>
      </c>
      <c r="M1156">
        <v>78.5</v>
      </c>
      <c r="N1156" s="66">
        <v>2.9000000000000001E-2</v>
      </c>
      <c r="O1156" s="36">
        <v>2705</v>
      </c>
      <c r="P1156" s="66">
        <v>2.9000000000000001E-2</v>
      </c>
      <c r="Q1156" s="36">
        <v>2855</v>
      </c>
      <c r="R1156" s="36">
        <v>2907.5</v>
      </c>
      <c r="S1156" s="36">
        <v>2773</v>
      </c>
      <c r="T1156" s="66">
        <v>-2.5000000000000001E-2</v>
      </c>
      <c r="U1156" s="66">
        <v>1.1999999999999999E-3</v>
      </c>
      <c r="V1156" s="66">
        <v>-4.2599999999999999E-2</v>
      </c>
      <c r="W1156" s="66">
        <v>3.7000000000000002E-3</v>
      </c>
      <c r="X1156" s="1">
        <v>19707400</v>
      </c>
      <c r="Y1156" s="1">
        <v>55537302</v>
      </c>
      <c r="Z1156" s="1">
        <v>3013861</v>
      </c>
      <c r="AA1156" t="s">
        <v>426</v>
      </c>
      <c r="AB1156" t="s">
        <v>637</v>
      </c>
      <c r="AC1156">
        <v>17.88</v>
      </c>
      <c r="AD1156">
        <v>4.5199999999999996</v>
      </c>
      <c r="AE1156">
        <v>0.83</v>
      </c>
      <c r="AF1156" t="s">
        <v>230</v>
      </c>
      <c r="AG1156" s="1">
        <v>572900</v>
      </c>
      <c r="AH1156" s="36">
        <v>2783.5</v>
      </c>
      <c r="AI1156">
        <v>700</v>
      </c>
      <c r="AJ1156" s="36">
        <v>2782.5</v>
      </c>
      <c r="AK1156" s="1">
        <v>1800</v>
      </c>
      <c r="AL1156" s="2">
        <v>0.625</v>
      </c>
      <c r="AN1156" t="s">
        <v>298</v>
      </c>
      <c r="AO1156" t="s">
        <v>395</v>
      </c>
      <c r="AQ1156" t="str">
        <f t="shared" si="18"/>
        <v/>
      </c>
    </row>
    <row r="1157" spans="1:43">
      <c r="A1157" s="8">
        <v>46189</v>
      </c>
      <c r="B1157">
        <v>3982.94</v>
      </c>
      <c r="C1157">
        <v>-0.42</v>
      </c>
      <c r="D1157">
        <v>69450</v>
      </c>
      <c r="E1157">
        <v>7.0000000000000007E-2</v>
      </c>
      <c r="F1157" s="7">
        <v>7047</v>
      </c>
      <c r="G1157" t="s">
        <v>79</v>
      </c>
      <c r="H1157">
        <v>0</v>
      </c>
      <c r="I1157" t="s">
        <v>347</v>
      </c>
      <c r="J1157" t="s">
        <v>289</v>
      </c>
      <c r="K1157" t="s">
        <v>290</v>
      </c>
      <c r="L1157" s="36">
        <v>2043</v>
      </c>
      <c r="M1157">
        <v>-17</v>
      </c>
      <c r="N1157" s="66">
        <v>-8.3000000000000001E-3</v>
      </c>
      <c r="O1157" s="36">
        <v>2060</v>
      </c>
      <c r="P1157" s="66">
        <v>-8.2000000000000007E-3</v>
      </c>
      <c r="Q1157" s="36">
        <v>2052</v>
      </c>
      <c r="R1157" s="36">
        <v>2069</v>
      </c>
      <c r="S1157" s="36">
        <v>2008</v>
      </c>
      <c r="T1157" s="66">
        <v>-4.3E-3</v>
      </c>
      <c r="U1157" s="66">
        <v>-1.01E-2</v>
      </c>
      <c r="V1157" s="66">
        <v>-1.2500000000000001E-2</v>
      </c>
      <c r="W1157" s="66">
        <v>1.7399999999999999E-2</v>
      </c>
      <c r="X1157" s="1">
        <v>77700</v>
      </c>
      <c r="Y1157" s="1">
        <v>159018</v>
      </c>
      <c r="Z1157" s="1">
        <v>29002</v>
      </c>
      <c r="AA1157" t="s">
        <v>428</v>
      </c>
      <c r="AB1157" t="s">
        <v>638</v>
      </c>
      <c r="AC1157">
        <v>8.09</v>
      </c>
      <c r="AD1157">
        <v>2.54</v>
      </c>
      <c r="AE1157">
        <v>0.64</v>
      </c>
      <c r="AF1157" t="s">
        <v>230</v>
      </c>
      <c r="AG1157" s="1">
        <v>2000</v>
      </c>
      <c r="AH1157" s="36">
        <v>2043</v>
      </c>
      <c r="AI1157">
        <v>400</v>
      </c>
      <c r="AJ1157" s="36">
        <v>2041</v>
      </c>
      <c r="AK1157">
        <v>100</v>
      </c>
      <c r="AL1157" s="2">
        <v>0.625</v>
      </c>
      <c r="AN1157" t="s">
        <v>298</v>
      </c>
      <c r="AO1157" t="s">
        <v>313</v>
      </c>
      <c r="AQ1157" t="str">
        <f t="shared" si="18"/>
        <v/>
      </c>
    </row>
    <row r="1158" spans="1:43">
      <c r="A1158" s="8">
        <v>46189</v>
      </c>
      <c r="B1158">
        <v>3982.94</v>
      </c>
      <c r="C1158">
        <v>-0.42</v>
      </c>
      <c r="D1158">
        <v>69450</v>
      </c>
      <c r="E1158">
        <v>7.0000000000000007E-2</v>
      </c>
      <c r="F1158" s="7">
        <v>7084</v>
      </c>
      <c r="G1158" t="s">
        <v>80</v>
      </c>
      <c r="H1158">
        <v>0</v>
      </c>
      <c r="I1158" t="s">
        <v>347</v>
      </c>
      <c r="J1158" t="s">
        <v>323</v>
      </c>
      <c r="K1158" t="s">
        <v>295</v>
      </c>
      <c r="L1158" s="36">
        <v>2761</v>
      </c>
      <c r="M1158">
        <v>422</v>
      </c>
      <c r="N1158" s="66">
        <v>0.1804</v>
      </c>
      <c r="O1158" s="36">
        <v>2339</v>
      </c>
      <c r="P1158" s="66">
        <v>0.1804</v>
      </c>
      <c r="Q1158" s="36">
        <v>2839</v>
      </c>
      <c r="R1158" s="36">
        <v>2839</v>
      </c>
      <c r="S1158" s="36">
        <v>2600</v>
      </c>
      <c r="T1158" s="66">
        <v>-2.7400000000000001E-2</v>
      </c>
      <c r="U1158" s="66">
        <v>-6.1000000000000004E-3</v>
      </c>
      <c r="V1158" s="66">
        <v>-2.7400000000000001E-2</v>
      </c>
      <c r="W1158" s="66">
        <v>6.1899999999999997E-2</v>
      </c>
      <c r="X1158" s="1">
        <v>98400</v>
      </c>
      <c r="Y1158" s="1">
        <v>273067</v>
      </c>
      <c r="Z1158" s="1">
        <v>8999</v>
      </c>
      <c r="AA1158" t="s">
        <v>430</v>
      </c>
      <c r="AB1158" t="s">
        <v>642</v>
      </c>
      <c r="AC1158">
        <v>38.450000000000003</v>
      </c>
      <c r="AD1158">
        <v>1.43</v>
      </c>
      <c r="AE1158">
        <v>3.44</v>
      </c>
      <c r="AF1158">
        <v>0.4</v>
      </c>
      <c r="AG1158">
        <v>200</v>
      </c>
      <c r="AH1158" s="36">
        <v>2760</v>
      </c>
      <c r="AI1158">
        <v>100</v>
      </c>
      <c r="AJ1158" s="36">
        <v>2739</v>
      </c>
      <c r="AK1158">
        <v>200</v>
      </c>
      <c r="AL1158" s="2">
        <v>0.62361111111111112</v>
      </c>
      <c r="AM1158" s="3">
        <v>46160</v>
      </c>
      <c r="AN1158" t="s">
        <v>298</v>
      </c>
      <c r="AO1158" t="s">
        <v>313</v>
      </c>
      <c r="AQ1158" t="str">
        <f t="shared" si="18"/>
        <v/>
      </c>
    </row>
    <row r="1159" spans="1:43">
      <c r="A1159" s="8">
        <v>46189</v>
      </c>
      <c r="B1159">
        <v>3982.94</v>
      </c>
      <c r="C1159">
        <v>-0.42</v>
      </c>
      <c r="D1159">
        <v>69450</v>
      </c>
      <c r="E1159">
        <v>7.0000000000000007E-2</v>
      </c>
      <c r="F1159" s="7">
        <v>7182</v>
      </c>
      <c r="G1159" t="s">
        <v>81</v>
      </c>
      <c r="H1159">
        <v>0</v>
      </c>
      <c r="I1159" t="s">
        <v>288</v>
      </c>
      <c r="J1159" t="s">
        <v>289</v>
      </c>
      <c r="K1159" t="s">
        <v>295</v>
      </c>
      <c r="L1159" s="36">
        <v>3160</v>
      </c>
      <c r="M1159">
        <v>-38</v>
      </c>
      <c r="N1159" s="66">
        <v>-1.1900000000000001E-2</v>
      </c>
      <c r="O1159" s="36">
        <v>3198</v>
      </c>
      <c r="P1159" s="66">
        <v>-1.18E-2</v>
      </c>
      <c r="Q1159" s="36">
        <v>3165</v>
      </c>
      <c r="R1159" s="36">
        <v>3171</v>
      </c>
      <c r="S1159" s="36">
        <v>3110</v>
      </c>
      <c r="T1159" s="66">
        <v>-1.5E-3</v>
      </c>
      <c r="U1159" s="66">
        <v>2.2000000000000001E-3</v>
      </c>
      <c r="V1159" s="66">
        <v>-3.3999999999999998E-3</v>
      </c>
      <c r="W1159" s="66">
        <v>1.6E-2</v>
      </c>
      <c r="X1159" s="1">
        <v>5267300</v>
      </c>
      <c r="Y1159" s="1">
        <v>16568092</v>
      </c>
      <c r="Z1159" s="1">
        <v>11299776</v>
      </c>
      <c r="AA1159" t="s">
        <v>645</v>
      </c>
      <c r="AB1159" t="s">
        <v>433</v>
      </c>
      <c r="AC1159">
        <v>17.05</v>
      </c>
      <c r="AD1159">
        <v>1.22</v>
      </c>
      <c r="AE1159">
        <v>2.94</v>
      </c>
      <c r="AF1159" t="s">
        <v>230</v>
      </c>
      <c r="AG1159" s="1">
        <v>275500</v>
      </c>
      <c r="AH1159" s="36">
        <v>3160</v>
      </c>
      <c r="AI1159" s="1">
        <v>3200</v>
      </c>
      <c r="AJ1159" s="36">
        <v>3159</v>
      </c>
      <c r="AK1159" s="1">
        <v>3000</v>
      </c>
      <c r="AL1159" s="2">
        <v>0.625</v>
      </c>
      <c r="AN1159" t="s">
        <v>298</v>
      </c>
      <c r="AO1159" t="s">
        <v>434</v>
      </c>
      <c r="AQ1159" t="str">
        <f t="shared" si="18"/>
        <v/>
      </c>
    </row>
    <row r="1160" spans="1:43">
      <c r="A1160" s="8">
        <v>46189</v>
      </c>
      <c r="B1160">
        <v>3982.94</v>
      </c>
      <c r="C1160">
        <v>-0.42</v>
      </c>
      <c r="D1160">
        <v>69450</v>
      </c>
      <c r="E1160">
        <v>7.0000000000000007E-2</v>
      </c>
      <c r="F1160" s="7">
        <v>7203</v>
      </c>
      <c r="G1160" t="s">
        <v>82</v>
      </c>
      <c r="H1160">
        <v>0</v>
      </c>
      <c r="I1160" t="s">
        <v>288</v>
      </c>
      <c r="J1160" t="s">
        <v>289</v>
      </c>
      <c r="K1160" t="s">
        <v>290</v>
      </c>
      <c r="L1160" s="36">
        <v>2834.5</v>
      </c>
      <c r="M1160">
        <v>-68</v>
      </c>
      <c r="N1160" s="66">
        <v>-2.3400000000000001E-2</v>
      </c>
      <c r="O1160" s="36">
        <v>2902.5</v>
      </c>
      <c r="P1160" s="66">
        <v>-2.3400000000000001E-2</v>
      </c>
      <c r="Q1160" s="36">
        <v>2867</v>
      </c>
      <c r="R1160" s="36">
        <v>2894</v>
      </c>
      <c r="S1160" s="36">
        <v>2826.5</v>
      </c>
      <c r="T1160" s="66">
        <v>-1.1299999999999999E-2</v>
      </c>
      <c r="U1160" s="66">
        <v>-7.1000000000000004E-3</v>
      </c>
      <c r="V1160" s="66">
        <v>-2.0500000000000001E-2</v>
      </c>
      <c r="W1160" s="66">
        <v>2.8E-3</v>
      </c>
      <c r="X1160" s="1">
        <v>15436600</v>
      </c>
      <c r="Y1160" s="1">
        <v>44033153</v>
      </c>
      <c r="Z1160" s="1">
        <v>44770891</v>
      </c>
      <c r="AA1160" t="s">
        <v>435</v>
      </c>
      <c r="AB1160" t="s">
        <v>639</v>
      </c>
      <c r="AC1160">
        <v>11.19</v>
      </c>
      <c r="AD1160">
        <v>0.92</v>
      </c>
      <c r="AE1160">
        <v>3.53</v>
      </c>
      <c r="AF1160" t="s">
        <v>230</v>
      </c>
      <c r="AG1160" s="1">
        <v>964300</v>
      </c>
      <c r="AH1160" s="36">
        <v>2834.5</v>
      </c>
      <c r="AI1160" s="1">
        <v>5400</v>
      </c>
      <c r="AJ1160" s="36">
        <v>2834</v>
      </c>
      <c r="AK1160" s="1">
        <v>2300</v>
      </c>
      <c r="AL1160" s="2">
        <v>0.625</v>
      </c>
      <c r="AN1160" t="s">
        <v>298</v>
      </c>
      <c r="AO1160" t="s">
        <v>437</v>
      </c>
      <c r="AQ1160" t="str">
        <f t="shared" si="18"/>
        <v/>
      </c>
    </row>
    <row r="1161" spans="1:43">
      <c r="A1161" s="8">
        <v>46189</v>
      </c>
      <c r="B1161">
        <v>3982.94</v>
      </c>
      <c r="C1161">
        <v>-0.42</v>
      </c>
      <c r="D1161">
        <v>69450</v>
      </c>
      <c r="E1161">
        <v>7.0000000000000007E-2</v>
      </c>
      <c r="F1161" s="7">
        <v>7213</v>
      </c>
      <c r="G1161" t="s">
        <v>83</v>
      </c>
      <c r="H1161">
        <v>0</v>
      </c>
      <c r="I1161" t="s">
        <v>314</v>
      </c>
      <c r="J1161" t="s">
        <v>289</v>
      </c>
      <c r="K1161" t="s">
        <v>295</v>
      </c>
      <c r="L1161">
        <v>570</v>
      </c>
      <c r="M1161">
        <v>-10</v>
      </c>
      <c r="N1161" s="66">
        <v>-1.72E-2</v>
      </c>
      <c r="O1161">
        <v>580</v>
      </c>
      <c r="P1161" s="66">
        <v>-1.72E-2</v>
      </c>
      <c r="Q1161">
        <v>579</v>
      </c>
      <c r="R1161">
        <v>584</v>
      </c>
      <c r="S1161">
        <v>567</v>
      </c>
      <c r="T1161" s="66">
        <v>-1.55E-2</v>
      </c>
      <c r="U1161" s="66">
        <v>-1.89E-2</v>
      </c>
      <c r="V1161" s="66">
        <v>-2.3900000000000001E-2</v>
      </c>
      <c r="W1161" s="66">
        <v>5.1999999999999998E-3</v>
      </c>
      <c r="X1161" s="1">
        <v>18800</v>
      </c>
      <c r="Y1161" s="1">
        <v>10845</v>
      </c>
      <c r="Z1161" s="1">
        <v>9058</v>
      </c>
      <c r="AA1161" t="s">
        <v>524</v>
      </c>
      <c r="AB1161" t="s">
        <v>439</v>
      </c>
      <c r="AC1161">
        <v>6.71</v>
      </c>
      <c r="AD1161">
        <v>0.8</v>
      </c>
      <c r="AE1161">
        <v>4.5599999999999996</v>
      </c>
      <c r="AF1161">
        <v>0.3</v>
      </c>
      <c r="AG1161">
        <v>400</v>
      </c>
      <c r="AH1161">
        <v>572</v>
      </c>
      <c r="AI1161">
        <v>400</v>
      </c>
      <c r="AJ1161">
        <v>570</v>
      </c>
      <c r="AK1161">
        <v>400</v>
      </c>
      <c r="AL1161" s="2">
        <v>0.62083333333333335</v>
      </c>
      <c r="AN1161" t="s">
        <v>298</v>
      </c>
      <c r="AO1161" t="s">
        <v>437</v>
      </c>
      <c r="AQ1161" t="str">
        <f t="shared" si="18"/>
        <v/>
      </c>
    </row>
    <row r="1162" spans="1:43">
      <c r="A1162" s="8">
        <v>46189</v>
      </c>
      <c r="B1162">
        <v>3982.94</v>
      </c>
      <c r="C1162">
        <v>-0.42</v>
      </c>
      <c r="D1162">
        <v>69450</v>
      </c>
      <c r="E1162">
        <v>7.0000000000000007E-2</v>
      </c>
      <c r="F1162" s="7">
        <v>7220</v>
      </c>
      <c r="G1162" t="s">
        <v>84</v>
      </c>
      <c r="H1162">
        <v>0</v>
      </c>
      <c r="I1162" t="s">
        <v>288</v>
      </c>
      <c r="J1162" t="s">
        <v>289</v>
      </c>
      <c r="K1162" t="s">
        <v>290</v>
      </c>
      <c r="L1162" s="36">
        <v>4695</v>
      </c>
      <c r="M1162">
        <v>50</v>
      </c>
      <c r="N1162" s="66">
        <v>1.0800000000000001E-2</v>
      </c>
      <c r="O1162" s="36">
        <v>4645</v>
      </c>
      <c r="P1162" s="66">
        <v>1.0699999999999999E-2</v>
      </c>
      <c r="Q1162" s="36">
        <v>4785</v>
      </c>
      <c r="R1162" s="36">
        <v>5070</v>
      </c>
      <c r="S1162" s="36">
        <v>4565</v>
      </c>
      <c r="T1162" s="66">
        <v>-1.8800000000000001E-2</v>
      </c>
      <c r="U1162" s="66">
        <v>-1.15E-2</v>
      </c>
      <c r="V1162" s="66">
        <v>-7.3899999999999993E-2</v>
      </c>
      <c r="W1162" s="66">
        <v>2.8400000000000002E-2</v>
      </c>
      <c r="X1162" s="1">
        <v>3238000</v>
      </c>
      <c r="Y1162" s="1">
        <v>15396208</v>
      </c>
      <c r="Z1162" s="1">
        <v>307906</v>
      </c>
      <c r="AA1162" t="s">
        <v>563</v>
      </c>
      <c r="AB1162" t="s">
        <v>441</v>
      </c>
      <c r="AC1162">
        <v>47.32</v>
      </c>
      <c r="AD1162">
        <v>2.52</v>
      </c>
      <c r="AE1162">
        <v>0.85</v>
      </c>
      <c r="AF1162" t="s">
        <v>230</v>
      </c>
      <c r="AG1162" s="1">
        <v>18000</v>
      </c>
      <c r="AH1162" s="36">
        <v>4695</v>
      </c>
      <c r="AI1162">
        <v>500</v>
      </c>
      <c r="AJ1162" s="36">
        <v>4690</v>
      </c>
      <c r="AK1162" s="1">
        <v>1100</v>
      </c>
      <c r="AL1162" s="2">
        <v>0.625</v>
      </c>
      <c r="AN1162" t="s">
        <v>298</v>
      </c>
      <c r="AO1162" t="s">
        <v>437</v>
      </c>
      <c r="AQ1162" t="str">
        <f t="shared" si="18"/>
        <v/>
      </c>
    </row>
    <row r="1163" spans="1:43">
      <c r="A1163" s="8">
        <v>46189</v>
      </c>
      <c r="B1163">
        <v>3982.94</v>
      </c>
      <c r="C1163">
        <v>-0.42</v>
      </c>
      <c r="D1163">
        <v>69450</v>
      </c>
      <c r="E1163">
        <v>7.0000000000000007E-2</v>
      </c>
      <c r="F1163" s="7">
        <v>7269</v>
      </c>
      <c r="G1163" t="s">
        <v>85</v>
      </c>
      <c r="H1163">
        <v>0</v>
      </c>
      <c r="I1163" t="s">
        <v>288</v>
      </c>
      <c r="J1163" t="s">
        <v>289</v>
      </c>
      <c r="K1163" t="s">
        <v>295</v>
      </c>
      <c r="L1163" s="36">
        <v>1898</v>
      </c>
      <c r="M1163">
        <v>-35</v>
      </c>
      <c r="N1163" s="66">
        <v>-1.8100000000000002E-2</v>
      </c>
      <c r="O1163" s="36">
        <v>1933</v>
      </c>
      <c r="P1163" s="66">
        <v>-1.8100000000000002E-2</v>
      </c>
      <c r="Q1163" s="36">
        <v>1957</v>
      </c>
      <c r="R1163" s="36">
        <v>1957</v>
      </c>
      <c r="S1163" s="36">
        <v>1892</v>
      </c>
      <c r="T1163" s="66">
        <v>-3.0099999999999998E-2</v>
      </c>
      <c r="U1163" s="66">
        <v>-1.14E-2</v>
      </c>
      <c r="V1163" s="66">
        <v>-3.0099999999999998E-2</v>
      </c>
      <c r="W1163" s="66">
        <v>3.0999999999999999E-3</v>
      </c>
      <c r="X1163" s="1">
        <v>3168000</v>
      </c>
      <c r="Y1163" s="1">
        <v>6087409</v>
      </c>
      <c r="Z1163" s="1">
        <v>3728784</v>
      </c>
      <c r="AA1163" t="s">
        <v>442</v>
      </c>
      <c r="AB1163" t="s">
        <v>443</v>
      </c>
      <c r="AC1163">
        <v>9.6300000000000008</v>
      </c>
      <c r="AD1163">
        <v>1.08</v>
      </c>
      <c r="AE1163">
        <v>2.69</v>
      </c>
      <c r="AF1163" t="s">
        <v>230</v>
      </c>
      <c r="AG1163" s="1">
        <v>4120500</v>
      </c>
      <c r="AH1163" s="36">
        <v>1898</v>
      </c>
      <c r="AI1163" s="1">
        <v>2700</v>
      </c>
      <c r="AJ1163" s="36">
        <v>1897.5</v>
      </c>
      <c r="AK1163">
        <v>300</v>
      </c>
      <c r="AL1163" s="2">
        <v>0.625</v>
      </c>
      <c r="AN1163" t="s">
        <v>298</v>
      </c>
      <c r="AO1163" t="s">
        <v>437</v>
      </c>
      <c r="AQ1163" t="str">
        <f t="shared" si="18"/>
        <v/>
      </c>
    </row>
    <row r="1164" spans="1:43">
      <c r="A1164" s="8">
        <v>46189</v>
      </c>
      <c r="B1164">
        <v>3982.94</v>
      </c>
      <c r="C1164">
        <v>-0.42</v>
      </c>
      <c r="D1164">
        <v>69450</v>
      </c>
      <c r="E1164">
        <v>7.0000000000000007E-2</v>
      </c>
      <c r="F1164" s="7">
        <v>7272</v>
      </c>
      <c r="G1164" t="s">
        <v>86</v>
      </c>
      <c r="H1164">
        <v>0</v>
      </c>
      <c r="I1164" t="s">
        <v>288</v>
      </c>
      <c r="J1164" t="s">
        <v>289</v>
      </c>
      <c r="K1164" t="s">
        <v>295</v>
      </c>
      <c r="L1164" s="36">
        <v>1214.5</v>
      </c>
      <c r="M1164">
        <v>-17.5</v>
      </c>
      <c r="N1164" s="66">
        <v>-1.4200000000000001E-2</v>
      </c>
      <c r="O1164" s="36">
        <v>1232</v>
      </c>
      <c r="P1164" s="66">
        <v>-1.4200000000000001E-2</v>
      </c>
      <c r="Q1164" s="36">
        <v>1231</v>
      </c>
      <c r="R1164" s="36">
        <v>1232</v>
      </c>
      <c r="S1164" s="36">
        <v>1210</v>
      </c>
      <c r="T1164" s="66">
        <v>-1.34E-2</v>
      </c>
      <c r="U1164" s="66">
        <v>-8.5000000000000006E-3</v>
      </c>
      <c r="V1164" s="66">
        <v>-1.4200000000000001E-2</v>
      </c>
      <c r="W1164" s="66">
        <v>3.7000000000000002E-3</v>
      </c>
      <c r="X1164" s="1">
        <v>3215300</v>
      </c>
      <c r="Y1164" s="1">
        <v>3927595</v>
      </c>
      <c r="Z1164" s="1">
        <v>1236512</v>
      </c>
      <c r="AA1164" t="s">
        <v>444</v>
      </c>
      <c r="AB1164" t="s">
        <v>445</v>
      </c>
      <c r="AC1164">
        <v>9.57</v>
      </c>
      <c r="AD1164">
        <v>1.04</v>
      </c>
      <c r="AE1164">
        <v>4.12</v>
      </c>
      <c r="AF1164" t="s">
        <v>230</v>
      </c>
      <c r="AG1164" s="1">
        <v>481500</v>
      </c>
      <c r="AH1164" s="36">
        <v>1215</v>
      </c>
      <c r="AI1164" s="1">
        <v>6200</v>
      </c>
      <c r="AJ1164" s="36">
        <v>1214.5</v>
      </c>
      <c r="AK1164" s="1">
        <v>4000</v>
      </c>
      <c r="AL1164" s="2">
        <v>0.625</v>
      </c>
      <c r="AN1164" t="s">
        <v>293</v>
      </c>
      <c r="AO1164" t="s">
        <v>437</v>
      </c>
      <c r="AQ1164" t="str">
        <f t="shared" si="18"/>
        <v/>
      </c>
    </row>
    <row r="1165" spans="1:43">
      <c r="A1165" s="8">
        <v>46189</v>
      </c>
      <c r="B1165">
        <v>3982.94</v>
      </c>
      <c r="C1165">
        <v>-0.42</v>
      </c>
      <c r="D1165">
        <v>69450</v>
      </c>
      <c r="E1165">
        <v>7.0000000000000007E-2</v>
      </c>
      <c r="F1165" s="7">
        <v>7376</v>
      </c>
      <c r="G1165" t="s">
        <v>87</v>
      </c>
      <c r="H1165">
        <v>0</v>
      </c>
      <c r="I1165" t="s">
        <v>347</v>
      </c>
      <c r="J1165" t="s">
        <v>323</v>
      </c>
      <c r="K1165" t="s">
        <v>295</v>
      </c>
      <c r="L1165" s="36">
        <v>1090</v>
      </c>
      <c r="M1165">
        <v>10</v>
      </c>
      <c r="N1165" s="66">
        <v>9.2999999999999992E-3</v>
      </c>
      <c r="O1165" s="36">
        <v>1080</v>
      </c>
      <c r="P1165" s="66">
        <v>9.1999999999999998E-3</v>
      </c>
      <c r="Q1165" s="36">
        <v>1081</v>
      </c>
      <c r="R1165" s="36">
        <v>1093</v>
      </c>
      <c r="S1165" s="36">
        <v>1033</v>
      </c>
      <c r="T1165" s="66">
        <v>8.3000000000000001E-3</v>
      </c>
      <c r="U1165" s="66">
        <v>3.5099999999999999E-2</v>
      </c>
      <c r="V1165" s="66">
        <v>-2.7000000000000001E-3</v>
      </c>
      <c r="W1165" s="66">
        <v>5.5100000000000003E-2</v>
      </c>
      <c r="X1165" s="1">
        <v>7400</v>
      </c>
      <c r="Y1165" s="1">
        <v>7810</v>
      </c>
      <c r="Z1165" s="1">
        <v>4642</v>
      </c>
      <c r="AA1165" t="s">
        <v>446</v>
      </c>
      <c r="AB1165" t="s">
        <v>447</v>
      </c>
      <c r="AC1165">
        <v>0</v>
      </c>
      <c r="AD1165">
        <v>4.33</v>
      </c>
      <c r="AE1165">
        <v>0</v>
      </c>
      <c r="AF1165">
        <v>0.6</v>
      </c>
      <c r="AG1165">
        <v>600</v>
      </c>
      <c r="AH1165" s="36">
        <v>1078</v>
      </c>
      <c r="AI1165">
        <v>100</v>
      </c>
      <c r="AJ1165" s="36">
        <v>1063</v>
      </c>
      <c r="AK1165">
        <v>600</v>
      </c>
      <c r="AL1165" s="2">
        <v>0.61319444444444449</v>
      </c>
      <c r="AN1165" t="s">
        <v>448</v>
      </c>
      <c r="AO1165" t="s">
        <v>313</v>
      </c>
      <c r="AQ1165" t="str">
        <f t="shared" si="18"/>
        <v/>
      </c>
    </row>
    <row r="1166" spans="1:43">
      <c r="A1166" s="8">
        <v>46189</v>
      </c>
      <c r="B1166">
        <v>3982.94</v>
      </c>
      <c r="C1166">
        <v>-0.42</v>
      </c>
      <c r="D1166">
        <v>69450</v>
      </c>
      <c r="E1166">
        <v>7.0000000000000007E-2</v>
      </c>
      <c r="F1166" s="7">
        <v>7525</v>
      </c>
      <c r="G1166" t="s">
        <v>88</v>
      </c>
      <c r="H1166">
        <v>0</v>
      </c>
      <c r="I1166" t="s">
        <v>288</v>
      </c>
      <c r="J1166" t="s">
        <v>289</v>
      </c>
      <c r="K1166" t="s">
        <v>290</v>
      </c>
      <c r="L1166" s="36">
        <v>3450</v>
      </c>
      <c r="M1166">
        <v>-55</v>
      </c>
      <c r="N1166" s="66">
        <v>-1.5699999999999999E-2</v>
      </c>
      <c r="O1166" s="36">
        <v>3505</v>
      </c>
      <c r="P1166" s="66">
        <v>-1.5599999999999999E-2</v>
      </c>
      <c r="Q1166" s="36">
        <v>3470</v>
      </c>
      <c r="R1166" s="36">
        <v>3480</v>
      </c>
      <c r="S1166" s="36">
        <v>3440</v>
      </c>
      <c r="T1166" s="66">
        <v>-5.7000000000000002E-3</v>
      </c>
      <c r="U1166" s="66">
        <v>-4.3E-3</v>
      </c>
      <c r="V1166" s="66">
        <v>-8.6E-3</v>
      </c>
      <c r="W1166" s="66">
        <v>2.8999999999999998E-3</v>
      </c>
      <c r="X1166" s="1">
        <v>3800</v>
      </c>
      <c r="Y1166" s="1">
        <v>13158</v>
      </c>
      <c r="Z1166" s="1">
        <v>29808</v>
      </c>
      <c r="AA1166" t="s">
        <v>449</v>
      </c>
      <c r="AB1166" t="s">
        <v>450</v>
      </c>
      <c r="AC1166">
        <v>9.32</v>
      </c>
      <c r="AD1166">
        <v>0.97</v>
      </c>
      <c r="AE1166">
        <v>4.7</v>
      </c>
      <c r="AF1166" t="s">
        <v>230</v>
      </c>
      <c r="AG1166" s="1">
        <v>6800</v>
      </c>
      <c r="AH1166" s="36">
        <v>3455</v>
      </c>
      <c r="AI1166">
        <v>200</v>
      </c>
      <c r="AJ1166" s="36">
        <v>3445</v>
      </c>
      <c r="AK1166">
        <v>200</v>
      </c>
      <c r="AL1166" s="2">
        <v>0.62083333333333335</v>
      </c>
      <c r="AN1166" t="s">
        <v>298</v>
      </c>
      <c r="AO1166" t="s">
        <v>322</v>
      </c>
      <c r="AQ1166" t="str">
        <f t="shared" si="18"/>
        <v/>
      </c>
    </row>
    <row r="1167" spans="1:43">
      <c r="A1167" s="8">
        <v>46189</v>
      </c>
      <c r="B1167">
        <v>3982.94</v>
      </c>
      <c r="C1167">
        <v>-0.42</v>
      </c>
      <c r="D1167">
        <v>69450</v>
      </c>
      <c r="E1167">
        <v>7.0000000000000007E-2</v>
      </c>
      <c r="F1167" s="7">
        <v>7729</v>
      </c>
      <c r="G1167" t="s">
        <v>89</v>
      </c>
      <c r="H1167">
        <v>0</v>
      </c>
      <c r="I1167" t="s">
        <v>288</v>
      </c>
      <c r="J1167" t="s">
        <v>289</v>
      </c>
      <c r="K1167" t="s">
        <v>295</v>
      </c>
      <c r="L1167" s="36">
        <v>19320</v>
      </c>
      <c r="M1167">
        <v>-440</v>
      </c>
      <c r="N1167" s="66">
        <v>-2.23E-2</v>
      </c>
      <c r="O1167" s="36">
        <v>19760</v>
      </c>
      <c r="P1167" s="66">
        <v>-2.2200000000000001E-2</v>
      </c>
      <c r="Q1167" s="36">
        <v>19775</v>
      </c>
      <c r="R1167" s="36">
        <v>19880</v>
      </c>
      <c r="S1167" s="36">
        <v>19300</v>
      </c>
      <c r="T1167" s="66">
        <v>-2.3E-2</v>
      </c>
      <c r="U1167" s="66">
        <v>-6.6E-3</v>
      </c>
      <c r="V1167" s="66">
        <v>-2.81E-2</v>
      </c>
      <c r="W1167" s="66">
        <v>1E-3</v>
      </c>
      <c r="X1167" s="1">
        <v>333100</v>
      </c>
      <c r="Y1167" s="1">
        <v>6502042</v>
      </c>
      <c r="Z1167" s="1">
        <v>816905</v>
      </c>
      <c r="AA1167" t="s">
        <v>646</v>
      </c>
      <c r="AB1167" t="s">
        <v>452</v>
      </c>
      <c r="AC1167">
        <v>28</v>
      </c>
      <c r="AD1167">
        <v>4.0999999999999996</v>
      </c>
      <c r="AE1167">
        <v>1.43</v>
      </c>
      <c r="AF1167" t="s">
        <v>230</v>
      </c>
      <c r="AG1167" s="1">
        <v>7200</v>
      </c>
      <c r="AH1167" s="36">
        <v>19325</v>
      </c>
      <c r="AI1167">
        <v>100</v>
      </c>
      <c r="AJ1167" s="36">
        <v>19310</v>
      </c>
      <c r="AK1167">
        <v>500</v>
      </c>
      <c r="AL1167" s="2">
        <v>0.625</v>
      </c>
      <c r="AN1167" t="s">
        <v>298</v>
      </c>
      <c r="AO1167" t="s">
        <v>453</v>
      </c>
      <c r="AQ1167" t="str">
        <f t="shared" si="18"/>
        <v/>
      </c>
    </row>
    <row r="1168" spans="1:43">
      <c r="A1168" s="8">
        <v>46189</v>
      </c>
      <c r="B1168">
        <v>3982.94</v>
      </c>
      <c r="C1168">
        <v>-0.42</v>
      </c>
      <c r="D1168">
        <v>69450</v>
      </c>
      <c r="E1168">
        <v>7.0000000000000007E-2</v>
      </c>
      <c r="F1168" s="7">
        <v>7921</v>
      </c>
      <c r="G1168" t="s">
        <v>90</v>
      </c>
      <c r="H1168">
        <v>0</v>
      </c>
      <c r="I1168" t="s">
        <v>288</v>
      </c>
      <c r="J1168" t="s">
        <v>289</v>
      </c>
      <c r="K1168" t="s">
        <v>295</v>
      </c>
      <c r="L1168" s="36">
        <v>3055</v>
      </c>
      <c r="M1168">
        <v>-15</v>
      </c>
      <c r="N1168" s="66">
        <v>-4.8999999999999998E-3</v>
      </c>
      <c r="O1168" s="36">
        <v>3070</v>
      </c>
      <c r="P1168" s="66">
        <v>-4.7999999999999996E-3</v>
      </c>
      <c r="Q1168" s="36">
        <v>3070</v>
      </c>
      <c r="R1168" s="36">
        <v>3100</v>
      </c>
      <c r="S1168" s="36">
        <v>3005</v>
      </c>
      <c r="T1168" s="66">
        <v>-4.7999999999999996E-3</v>
      </c>
      <c r="U1168" s="66">
        <v>3.2000000000000002E-3</v>
      </c>
      <c r="V1168" s="66">
        <v>-1.4500000000000001E-2</v>
      </c>
      <c r="W1168" s="66">
        <v>1.66E-2</v>
      </c>
      <c r="X1168" s="1">
        <v>25400</v>
      </c>
      <c r="Y1168" s="1">
        <v>77147</v>
      </c>
      <c r="Z1168" s="1">
        <v>40183</v>
      </c>
      <c r="AA1168" t="s">
        <v>454</v>
      </c>
      <c r="AB1168" t="s">
        <v>591</v>
      </c>
      <c r="AC1168">
        <v>13.59</v>
      </c>
      <c r="AD1168">
        <v>1.28</v>
      </c>
      <c r="AE1168">
        <v>3.93</v>
      </c>
      <c r="AF1168" t="s">
        <v>230</v>
      </c>
      <c r="AG1168" s="1">
        <v>12500</v>
      </c>
      <c r="AH1168" s="36">
        <v>3065</v>
      </c>
      <c r="AI1168">
        <v>100</v>
      </c>
      <c r="AJ1168" s="36">
        <v>3050</v>
      </c>
      <c r="AK1168">
        <v>100</v>
      </c>
      <c r="AL1168" s="2">
        <v>0.625</v>
      </c>
      <c r="AM1168" s="3">
        <v>46211</v>
      </c>
      <c r="AN1168" t="s">
        <v>326</v>
      </c>
      <c r="AO1168" t="s">
        <v>456</v>
      </c>
      <c r="AQ1168" t="str">
        <f t="shared" si="18"/>
        <v/>
      </c>
    </row>
    <row r="1169" spans="1:43">
      <c r="A1169" s="8">
        <v>46189</v>
      </c>
      <c r="B1169">
        <v>3982.94</v>
      </c>
      <c r="C1169">
        <v>-0.42</v>
      </c>
      <c r="D1169">
        <v>69450</v>
      </c>
      <c r="E1169">
        <v>7.0000000000000007E-2</v>
      </c>
      <c r="F1169" s="7">
        <v>8031</v>
      </c>
      <c r="G1169" t="s">
        <v>91</v>
      </c>
      <c r="H1169">
        <v>0</v>
      </c>
      <c r="I1169" t="s">
        <v>288</v>
      </c>
      <c r="J1169" t="s">
        <v>289</v>
      </c>
      <c r="K1169" t="s">
        <v>295</v>
      </c>
      <c r="L1169" s="36">
        <v>4696</v>
      </c>
      <c r="M1169">
        <v>-142</v>
      </c>
      <c r="N1169" s="66">
        <v>-2.9399999999999999E-2</v>
      </c>
      <c r="O1169" s="36">
        <v>4838</v>
      </c>
      <c r="P1169" s="66">
        <v>-2.93E-2</v>
      </c>
      <c r="Q1169" s="36">
        <v>4838</v>
      </c>
      <c r="R1169" s="36">
        <v>4842</v>
      </c>
      <c r="S1169" s="36">
        <v>4678</v>
      </c>
      <c r="T1169" s="66">
        <v>-2.93E-2</v>
      </c>
      <c r="U1169" s="66">
        <v>-6.8999999999999999E-3</v>
      </c>
      <c r="V1169" s="66">
        <v>-3.0099999999999998E-2</v>
      </c>
      <c r="W1169" s="66">
        <v>3.8E-3</v>
      </c>
      <c r="X1169" s="1">
        <v>5518000</v>
      </c>
      <c r="Y1169" s="1">
        <v>26159894</v>
      </c>
      <c r="Z1169" s="1">
        <v>13452474</v>
      </c>
      <c r="AA1169" t="s">
        <v>457</v>
      </c>
      <c r="AB1169" t="s">
        <v>458</v>
      </c>
      <c r="AC1169">
        <v>14.46</v>
      </c>
      <c r="AD1169">
        <v>1.51</v>
      </c>
      <c r="AE1169">
        <v>2.98</v>
      </c>
      <c r="AF1169" t="s">
        <v>230</v>
      </c>
      <c r="AG1169" s="1">
        <v>231700</v>
      </c>
      <c r="AH1169" s="36">
        <v>4697</v>
      </c>
      <c r="AI1169" s="1">
        <v>1400</v>
      </c>
      <c r="AJ1169" s="36">
        <v>4696</v>
      </c>
      <c r="AK1169">
        <v>200</v>
      </c>
      <c r="AL1169" s="2">
        <v>0.625</v>
      </c>
      <c r="AN1169" t="s">
        <v>298</v>
      </c>
      <c r="AO1169" t="s">
        <v>322</v>
      </c>
      <c r="AQ1169" t="str">
        <f t="shared" si="18"/>
        <v/>
      </c>
    </row>
    <row r="1170" spans="1:43">
      <c r="A1170" s="8">
        <v>46189</v>
      </c>
      <c r="B1170">
        <v>3982.94</v>
      </c>
      <c r="C1170">
        <v>-0.42</v>
      </c>
      <c r="D1170">
        <v>69450</v>
      </c>
      <c r="E1170">
        <v>7.0000000000000007E-2</v>
      </c>
      <c r="F1170" s="7">
        <v>8058</v>
      </c>
      <c r="G1170" t="s">
        <v>92</v>
      </c>
      <c r="H1170">
        <v>0</v>
      </c>
      <c r="I1170" t="s">
        <v>288</v>
      </c>
      <c r="J1170" t="s">
        <v>289</v>
      </c>
      <c r="K1170" t="s">
        <v>295</v>
      </c>
      <c r="L1170" s="36">
        <v>4592</v>
      </c>
      <c r="M1170">
        <v>-136</v>
      </c>
      <c r="N1170" s="66">
        <v>-2.8799999999999999E-2</v>
      </c>
      <c r="O1170" s="36">
        <v>4728</v>
      </c>
      <c r="P1170" s="66">
        <v>-2.87E-2</v>
      </c>
      <c r="Q1170" s="36">
        <v>4731</v>
      </c>
      <c r="R1170" s="36">
        <v>4739</v>
      </c>
      <c r="S1170" s="36">
        <v>4588</v>
      </c>
      <c r="T1170" s="66">
        <v>-2.93E-2</v>
      </c>
      <c r="U1170" s="66">
        <v>-9.1999999999999998E-3</v>
      </c>
      <c r="V1170" s="66">
        <v>-3.1E-2</v>
      </c>
      <c r="W1170" s="66">
        <v>8.0000000000000004E-4</v>
      </c>
      <c r="X1170" s="1">
        <v>5537900</v>
      </c>
      <c r="Y1170" s="1">
        <v>25700253</v>
      </c>
      <c r="Z1170" s="1">
        <v>17038747</v>
      </c>
      <c r="AA1170" t="s">
        <v>459</v>
      </c>
      <c r="AB1170" t="s">
        <v>460</v>
      </c>
      <c r="AC1170">
        <v>15.28</v>
      </c>
      <c r="AD1170">
        <v>1.78</v>
      </c>
      <c r="AE1170">
        <v>2.72</v>
      </c>
      <c r="AF1170" t="s">
        <v>230</v>
      </c>
      <c r="AG1170" s="1">
        <v>513100</v>
      </c>
      <c r="AH1170" s="36">
        <v>4592</v>
      </c>
      <c r="AI1170" s="1">
        <v>1200</v>
      </c>
      <c r="AJ1170" s="36">
        <v>4591</v>
      </c>
      <c r="AK1170" s="1">
        <v>4500</v>
      </c>
      <c r="AL1170" s="2">
        <v>0.625</v>
      </c>
      <c r="AN1170" t="s">
        <v>298</v>
      </c>
      <c r="AO1170" t="s">
        <v>322</v>
      </c>
      <c r="AQ1170" t="str">
        <f t="shared" si="18"/>
        <v/>
      </c>
    </row>
    <row r="1171" spans="1:43">
      <c r="A1171" s="8">
        <v>46189</v>
      </c>
      <c r="B1171">
        <v>3982.94</v>
      </c>
      <c r="C1171">
        <v>-0.42</v>
      </c>
      <c r="D1171">
        <v>69450</v>
      </c>
      <c r="E1171">
        <v>7.0000000000000007E-2</v>
      </c>
      <c r="F1171" s="7">
        <v>8233</v>
      </c>
      <c r="G1171" t="s">
        <v>93</v>
      </c>
      <c r="H1171">
        <v>0</v>
      </c>
      <c r="I1171" t="s">
        <v>288</v>
      </c>
      <c r="J1171" t="s">
        <v>289</v>
      </c>
      <c r="K1171" t="s">
        <v>295</v>
      </c>
      <c r="L1171" s="36">
        <v>2168</v>
      </c>
      <c r="M1171">
        <v>8</v>
      </c>
      <c r="N1171" s="66">
        <v>3.7000000000000002E-3</v>
      </c>
      <c r="O1171" s="36">
        <v>2160</v>
      </c>
      <c r="P1171" s="66">
        <v>3.7000000000000002E-3</v>
      </c>
      <c r="Q1171" s="36">
        <v>2175</v>
      </c>
      <c r="R1171" s="36">
        <v>2185.5</v>
      </c>
      <c r="S1171" s="36">
        <v>2159.5</v>
      </c>
      <c r="T1171" s="66">
        <v>-3.2000000000000002E-3</v>
      </c>
      <c r="U1171" s="66">
        <v>-1.8E-3</v>
      </c>
      <c r="V1171" s="66">
        <v>-8.0000000000000002E-3</v>
      </c>
      <c r="W1171" s="66">
        <v>3.8999999999999998E-3</v>
      </c>
      <c r="X1171" s="1">
        <v>1547100</v>
      </c>
      <c r="Y1171" s="1">
        <v>3357384</v>
      </c>
      <c r="Z1171" s="1">
        <v>661692</v>
      </c>
      <c r="AA1171" t="s">
        <v>461</v>
      </c>
      <c r="AB1171" t="s">
        <v>462</v>
      </c>
      <c r="AC1171">
        <v>16.71</v>
      </c>
      <c r="AD1171">
        <v>1.41</v>
      </c>
      <c r="AE1171">
        <v>1.85</v>
      </c>
      <c r="AF1171" t="s">
        <v>230</v>
      </c>
      <c r="AG1171">
        <v>0</v>
      </c>
      <c r="AH1171" s="36">
        <v>2168.5</v>
      </c>
      <c r="AI1171">
        <v>900</v>
      </c>
      <c r="AJ1171" s="36">
        <v>2167.5</v>
      </c>
      <c r="AK1171">
        <v>500</v>
      </c>
      <c r="AL1171" s="2">
        <v>0.625</v>
      </c>
      <c r="AM1171" s="3">
        <v>46203</v>
      </c>
      <c r="AN1171" t="s">
        <v>463</v>
      </c>
      <c r="AO1171" t="s">
        <v>327</v>
      </c>
      <c r="AQ1171" t="str">
        <f t="shared" si="18"/>
        <v/>
      </c>
    </row>
    <row r="1172" spans="1:43">
      <c r="A1172" s="8">
        <v>46189</v>
      </c>
      <c r="B1172">
        <v>3982.94</v>
      </c>
      <c r="C1172">
        <v>-0.42</v>
      </c>
      <c r="D1172">
        <v>69450</v>
      </c>
      <c r="E1172">
        <v>7.0000000000000007E-2</v>
      </c>
      <c r="F1172" s="7">
        <v>8304</v>
      </c>
      <c r="G1172" t="s">
        <v>94</v>
      </c>
      <c r="H1172">
        <v>0</v>
      </c>
      <c r="I1172" t="s">
        <v>288</v>
      </c>
      <c r="J1172" t="s">
        <v>289</v>
      </c>
      <c r="K1172" t="s">
        <v>295</v>
      </c>
      <c r="L1172" s="36">
        <v>2730.5</v>
      </c>
      <c r="M1172">
        <v>-60</v>
      </c>
      <c r="N1172" s="66">
        <v>-2.1499999999999998E-2</v>
      </c>
      <c r="O1172" s="36">
        <v>2790.5</v>
      </c>
      <c r="P1172" s="66">
        <v>-2.1499999999999998E-2</v>
      </c>
      <c r="Q1172" s="36">
        <v>2766.5</v>
      </c>
      <c r="R1172" s="36">
        <v>2784.5</v>
      </c>
      <c r="S1172" s="36">
        <v>2715</v>
      </c>
      <c r="T1172" s="66">
        <v>-1.2999999999999999E-2</v>
      </c>
      <c r="U1172" s="66">
        <v>-1.4E-2</v>
      </c>
      <c r="V1172" s="66">
        <v>-1.9300000000000001E-2</v>
      </c>
      <c r="W1172" s="66">
        <v>5.7000000000000002E-3</v>
      </c>
      <c r="X1172" s="1">
        <v>1348100</v>
      </c>
      <c r="Y1172" s="1">
        <v>3708068</v>
      </c>
      <c r="Z1172" s="1">
        <v>381695</v>
      </c>
      <c r="AA1172" t="s">
        <v>464</v>
      </c>
      <c r="AB1172" t="s">
        <v>465</v>
      </c>
      <c r="AC1172">
        <v>13.99</v>
      </c>
      <c r="AD1172">
        <v>0.78</v>
      </c>
      <c r="AE1172">
        <v>3.66</v>
      </c>
      <c r="AF1172" t="s">
        <v>230</v>
      </c>
      <c r="AG1172" s="1">
        <v>11400</v>
      </c>
      <c r="AH1172" s="36">
        <v>2731.5</v>
      </c>
      <c r="AI1172">
        <v>600</v>
      </c>
      <c r="AJ1172" s="36">
        <v>2730</v>
      </c>
      <c r="AK1172">
        <v>300</v>
      </c>
      <c r="AL1172" s="2">
        <v>0.625</v>
      </c>
      <c r="AN1172" t="s">
        <v>298</v>
      </c>
      <c r="AO1172" t="s">
        <v>434</v>
      </c>
      <c r="AQ1172" t="str">
        <f t="shared" si="18"/>
        <v/>
      </c>
    </row>
    <row r="1173" spans="1:43">
      <c r="A1173" s="8">
        <v>46189</v>
      </c>
      <c r="B1173">
        <v>3982.94</v>
      </c>
      <c r="C1173">
        <v>-0.42</v>
      </c>
      <c r="D1173">
        <v>69450</v>
      </c>
      <c r="E1173">
        <v>7.0000000000000007E-2</v>
      </c>
      <c r="F1173" s="7">
        <v>8316</v>
      </c>
      <c r="G1173" t="s">
        <v>95</v>
      </c>
      <c r="H1173">
        <v>0</v>
      </c>
      <c r="I1173" t="s">
        <v>288</v>
      </c>
      <c r="J1173" t="s">
        <v>289</v>
      </c>
      <c r="K1173" t="s">
        <v>295</v>
      </c>
      <c r="L1173" s="36">
        <v>6405</v>
      </c>
      <c r="M1173">
        <v>-114</v>
      </c>
      <c r="N1173" s="66">
        <v>-1.7500000000000002E-2</v>
      </c>
      <c r="O1173" s="36">
        <v>6519</v>
      </c>
      <c r="P1173" s="66">
        <v>-1.7399999999999999E-2</v>
      </c>
      <c r="Q1173" s="36">
        <v>6455</v>
      </c>
      <c r="R1173" s="36">
        <v>6481</v>
      </c>
      <c r="S1173" s="36">
        <v>6363</v>
      </c>
      <c r="T1173" s="66">
        <v>-7.7000000000000002E-3</v>
      </c>
      <c r="U1173" s="66">
        <v>-5.4000000000000003E-3</v>
      </c>
      <c r="V1173" s="66">
        <v>-1.17E-2</v>
      </c>
      <c r="W1173" s="66">
        <v>6.6E-3</v>
      </c>
      <c r="X1173" s="1">
        <v>11232900</v>
      </c>
      <c r="Y1173" s="1">
        <v>72092743</v>
      </c>
      <c r="Z1173" s="1">
        <v>24515125</v>
      </c>
      <c r="AA1173" t="s">
        <v>647</v>
      </c>
      <c r="AB1173" t="s">
        <v>467</v>
      </c>
      <c r="AC1173">
        <v>14.22</v>
      </c>
      <c r="AD1173">
        <v>1.54</v>
      </c>
      <c r="AE1173">
        <v>2.81</v>
      </c>
      <c r="AF1173" t="s">
        <v>230</v>
      </c>
      <c r="AG1173" s="1">
        <v>606800</v>
      </c>
      <c r="AH1173" s="36">
        <v>6406</v>
      </c>
      <c r="AI1173" s="1">
        <v>3200</v>
      </c>
      <c r="AJ1173" s="36">
        <v>6404</v>
      </c>
      <c r="AK1173" s="1">
        <v>2500</v>
      </c>
      <c r="AL1173" s="2">
        <v>0.625</v>
      </c>
      <c r="AN1173" t="s">
        <v>298</v>
      </c>
      <c r="AO1173" t="s">
        <v>434</v>
      </c>
      <c r="AQ1173" t="str">
        <f t="shared" si="18"/>
        <v/>
      </c>
    </row>
    <row r="1174" spans="1:43">
      <c r="A1174" s="8">
        <v>46189</v>
      </c>
      <c r="B1174">
        <v>3982.94</v>
      </c>
      <c r="C1174">
        <v>-0.42</v>
      </c>
      <c r="D1174">
        <v>69450</v>
      </c>
      <c r="E1174">
        <v>7.0000000000000007E-2</v>
      </c>
      <c r="F1174" s="7">
        <v>8331</v>
      </c>
      <c r="G1174" t="s">
        <v>96</v>
      </c>
      <c r="H1174">
        <v>0</v>
      </c>
      <c r="I1174" t="s">
        <v>288</v>
      </c>
      <c r="J1174" t="s">
        <v>289</v>
      </c>
      <c r="K1174" t="s">
        <v>295</v>
      </c>
      <c r="L1174" s="36">
        <v>2448</v>
      </c>
      <c r="M1174">
        <v>-73</v>
      </c>
      <c r="N1174" s="66">
        <v>-2.9000000000000001E-2</v>
      </c>
      <c r="O1174" s="36">
        <v>2521</v>
      </c>
      <c r="P1174" s="66">
        <v>-2.8899999999999999E-2</v>
      </c>
      <c r="Q1174" s="36">
        <v>2502.5</v>
      </c>
      <c r="R1174" s="36">
        <v>2509</v>
      </c>
      <c r="S1174" s="36">
        <v>2422.5</v>
      </c>
      <c r="T1174" s="66">
        <v>-2.1700000000000001E-2</v>
      </c>
      <c r="U1174" s="66">
        <v>-1.0500000000000001E-2</v>
      </c>
      <c r="V1174" s="66">
        <v>-2.4299999999999999E-2</v>
      </c>
      <c r="W1174" s="66">
        <v>1.0500000000000001E-2</v>
      </c>
      <c r="X1174" s="1">
        <v>2402800</v>
      </c>
      <c r="Y1174" s="1">
        <v>5910006</v>
      </c>
      <c r="Z1174" s="1">
        <v>1898475</v>
      </c>
      <c r="AA1174" t="s">
        <v>648</v>
      </c>
      <c r="AB1174" t="s">
        <v>469</v>
      </c>
      <c r="AC1174">
        <v>15.89</v>
      </c>
      <c r="AD1174">
        <v>1.35</v>
      </c>
      <c r="AE1174">
        <v>2.61</v>
      </c>
      <c r="AF1174" t="s">
        <v>230</v>
      </c>
      <c r="AG1174" s="1">
        <v>35800</v>
      </c>
      <c r="AH1174" s="36">
        <v>2448.5</v>
      </c>
      <c r="AI1174" s="1">
        <v>1100</v>
      </c>
      <c r="AJ1174" s="36">
        <v>2448</v>
      </c>
      <c r="AK1174">
        <v>400</v>
      </c>
      <c r="AL1174" s="2">
        <v>0.625</v>
      </c>
      <c r="AN1174" t="s">
        <v>298</v>
      </c>
      <c r="AO1174" t="s">
        <v>434</v>
      </c>
      <c r="AQ1174" t="str">
        <f t="shared" si="18"/>
        <v/>
      </c>
    </row>
    <row r="1175" spans="1:43">
      <c r="A1175" s="8">
        <v>46189</v>
      </c>
      <c r="B1175">
        <v>3982.94</v>
      </c>
      <c r="C1175">
        <v>-0.42</v>
      </c>
      <c r="D1175">
        <v>69450</v>
      </c>
      <c r="E1175">
        <v>7.0000000000000007E-2</v>
      </c>
      <c r="F1175" s="7">
        <v>8424</v>
      </c>
      <c r="G1175" t="s">
        <v>97</v>
      </c>
      <c r="H1175">
        <v>0</v>
      </c>
      <c r="I1175" t="s">
        <v>288</v>
      </c>
      <c r="J1175" t="s">
        <v>289</v>
      </c>
      <c r="K1175" t="s">
        <v>290</v>
      </c>
      <c r="L1175" s="36">
        <v>4262</v>
      </c>
      <c r="M1175">
        <v>-49</v>
      </c>
      <c r="N1175" s="66">
        <v>-1.14E-2</v>
      </c>
      <c r="O1175" s="36">
        <v>4311</v>
      </c>
      <c r="P1175" s="66">
        <v>-1.1299999999999999E-2</v>
      </c>
      <c r="Q1175" s="36">
        <v>4300</v>
      </c>
      <c r="R1175" s="36">
        <v>4300</v>
      </c>
      <c r="S1175" s="36">
        <v>4236</v>
      </c>
      <c r="T1175" s="66">
        <v>-8.8000000000000005E-3</v>
      </c>
      <c r="U1175" s="66">
        <v>-5.7999999999999996E-3</v>
      </c>
      <c r="V1175" s="66">
        <v>-8.8000000000000005E-3</v>
      </c>
      <c r="W1175" s="66">
        <v>6.1000000000000004E-3</v>
      </c>
      <c r="X1175" s="1">
        <v>59800</v>
      </c>
      <c r="Y1175" s="1">
        <v>255319</v>
      </c>
      <c r="Z1175" s="1">
        <v>387259</v>
      </c>
      <c r="AA1175" t="s">
        <v>470</v>
      </c>
      <c r="AB1175" t="s">
        <v>592</v>
      </c>
      <c r="AC1175">
        <v>8</v>
      </c>
      <c r="AD1175">
        <v>0.76</v>
      </c>
      <c r="AE1175">
        <v>4.04</v>
      </c>
      <c r="AF1175" t="s">
        <v>230</v>
      </c>
      <c r="AG1175" s="1">
        <v>26000</v>
      </c>
      <c r="AH1175" s="36">
        <v>4263</v>
      </c>
      <c r="AI1175">
        <v>300</v>
      </c>
      <c r="AJ1175" s="36">
        <v>4260</v>
      </c>
      <c r="AK1175">
        <v>300</v>
      </c>
      <c r="AL1175" s="2">
        <v>0.62361111111111112</v>
      </c>
      <c r="AN1175" t="s">
        <v>298</v>
      </c>
      <c r="AO1175" t="s">
        <v>472</v>
      </c>
      <c r="AQ1175" t="str">
        <f t="shared" si="18"/>
        <v/>
      </c>
    </row>
    <row r="1176" spans="1:43">
      <c r="A1176" s="8">
        <v>46189</v>
      </c>
      <c r="B1176">
        <v>3982.94</v>
      </c>
      <c r="C1176">
        <v>-0.42</v>
      </c>
      <c r="D1176">
        <v>69450</v>
      </c>
      <c r="E1176">
        <v>7.0000000000000007E-2</v>
      </c>
      <c r="F1176" s="7">
        <v>8425</v>
      </c>
      <c r="G1176" t="s">
        <v>98</v>
      </c>
      <c r="H1176">
        <v>0</v>
      </c>
      <c r="I1176" t="s">
        <v>288</v>
      </c>
      <c r="J1176" t="s">
        <v>289</v>
      </c>
      <c r="K1176" t="s">
        <v>290</v>
      </c>
      <c r="L1176" s="36">
        <v>1279</v>
      </c>
      <c r="M1176">
        <v>-11</v>
      </c>
      <c r="N1176" s="66">
        <v>-8.5000000000000006E-3</v>
      </c>
      <c r="O1176" s="36">
        <v>1290</v>
      </c>
      <c r="P1176" s="66">
        <v>-8.5000000000000006E-3</v>
      </c>
      <c r="Q1176" s="36">
        <v>1280</v>
      </c>
      <c r="R1176" s="36">
        <v>1290</v>
      </c>
      <c r="S1176" s="36">
        <v>1270</v>
      </c>
      <c r="T1176" s="66">
        <v>-6.9999999999999999E-4</v>
      </c>
      <c r="U1176" s="66">
        <v>-6.1999999999999998E-3</v>
      </c>
      <c r="V1176" s="66">
        <v>-8.5000000000000006E-3</v>
      </c>
      <c r="W1176" s="66">
        <v>7.0000000000000001E-3</v>
      </c>
      <c r="X1176" s="1">
        <v>178500</v>
      </c>
      <c r="Y1176" s="1">
        <v>228576</v>
      </c>
      <c r="Z1176" s="1">
        <v>361530</v>
      </c>
      <c r="AA1176" t="s">
        <v>473</v>
      </c>
      <c r="AB1176" t="s">
        <v>607</v>
      </c>
      <c r="AC1176">
        <v>7.67</v>
      </c>
      <c r="AD1176">
        <v>0.83</v>
      </c>
      <c r="AE1176">
        <v>4.07</v>
      </c>
      <c r="AF1176" t="s">
        <v>230</v>
      </c>
      <c r="AG1176" s="1">
        <v>159900</v>
      </c>
      <c r="AH1176" s="36">
        <v>1279</v>
      </c>
      <c r="AI1176" s="1">
        <v>2300</v>
      </c>
      <c r="AJ1176" s="36">
        <v>1278</v>
      </c>
      <c r="AK1176" s="1">
        <v>1700</v>
      </c>
      <c r="AL1176" s="2">
        <v>0.625</v>
      </c>
      <c r="AN1176" t="s">
        <v>298</v>
      </c>
      <c r="AO1176" t="s">
        <v>472</v>
      </c>
      <c r="AQ1176" t="str">
        <f t="shared" si="18"/>
        <v/>
      </c>
    </row>
    <row r="1177" spans="1:43">
      <c r="A1177" s="8">
        <v>46189</v>
      </c>
      <c r="B1177">
        <v>3982.94</v>
      </c>
      <c r="C1177">
        <v>-0.42</v>
      </c>
      <c r="D1177">
        <v>69450</v>
      </c>
      <c r="E1177">
        <v>7.0000000000000007E-2</v>
      </c>
      <c r="F1177" s="7">
        <v>8591</v>
      </c>
      <c r="G1177" t="s">
        <v>99</v>
      </c>
      <c r="H1177">
        <v>0</v>
      </c>
      <c r="I1177" t="s">
        <v>288</v>
      </c>
      <c r="J1177" t="s">
        <v>289</v>
      </c>
      <c r="K1177" t="s">
        <v>295</v>
      </c>
      <c r="L1177" s="36">
        <v>6258</v>
      </c>
      <c r="M1177">
        <v>88</v>
      </c>
      <c r="N1177" s="66">
        <v>1.43E-2</v>
      </c>
      <c r="O1177" s="36">
        <v>6170</v>
      </c>
      <c r="P1177" s="66">
        <v>1.4200000000000001E-2</v>
      </c>
      <c r="Q1177" s="36">
        <v>6204</v>
      </c>
      <c r="R1177" s="36">
        <v>6286</v>
      </c>
      <c r="S1177" s="36">
        <v>6168</v>
      </c>
      <c r="T1177" s="66">
        <v>8.6999999999999994E-3</v>
      </c>
      <c r="U1177" s="66">
        <v>-2.7000000000000001E-3</v>
      </c>
      <c r="V1177" s="66">
        <v>-4.4000000000000003E-3</v>
      </c>
      <c r="W1177" s="66">
        <v>1.4500000000000001E-2</v>
      </c>
      <c r="X1177" s="1">
        <v>2116700</v>
      </c>
      <c r="Y1177" s="1">
        <v>13211259</v>
      </c>
      <c r="Z1177" s="1">
        <v>7034659</v>
      </c>
      <c r="AA1177" t="s">
        <v>475</v>
      </c>
      <c r="AB1177" t="s">
        <v>476</v>
      </c>
      <c r="AC1177">
        <v>12.98</v>
      </c>
      <c r="AD1177">
        <v>1.53</v>
      </c>
      <c r="AE1177">
        <v>2.99</v>
      </c>
      <c r="AF1177" t="s">
        <v>230</v>
      </c>
      <c r="AG1177" s="1">
        <v>241800</v>
      </c>
      <c r="AH1177" s="36">
        <v>6259</v>
      </c>
      <c r="AI1177">
        <v>100</v>
      </c>
      <c r="AJ1177" s="36">
        <v>6258</v>
      </c>
      <c r="AK1177">
        <v>500</v>
      </c>
      <c r="AL1177" s="2">
        <v>0.625</v>
      </c>
      <c r="AN1177" t="s">
        <v>298</v>
      </c>
      <c r="AO1177" t="s">
        <v>472</v>
      </c>
      <c r="AQ1177" t="str">
        <f t="shared" si="18"/>
        <v/>
      </c>
    </row>
    <row r="1178" spans="1:43">
      <c r="A1178" s="8">
        <v>46189</v>
      </c>
      <c r="B1178">
        <v>3982.94</v>
      </c>
      <c r="C1178">
        <v>-0.42</v>
      </c>
      <c r="D1178">
        <v>69450</v>
      </c>
      <c r="E1178">
        <v>7.0000000000000007E-2</v>
      </c>
      <c r="F1178" s="7">
        <v>8593</v>
      </c>
      <c r="G1178" t="s">
        <v>100</v>
      </c>
      <c r="H1178">
        <v>0</v>
      </c>
      <c r="I1178" t="s">
        <v>288</v>
      </c>
      <c r="J1178" t="s">
        <v>289</v>
      </c>
      <c r="K1178" t="s">
        <v>295</v>
      </c>
      <c r="L1178" s="36">
        <v>1313</v>
      </c>
      <c r="M1178">
        <v>-21.5</v>
      </c>
      <c r="N1178" s="66">
        <v>-1.61E-2</v>
      </c>
      <c r="O1178" s="36">
        <v>1334.5</v>
      </c>
      <c r="P1178" s="66">
        <v>-1.61E-2</v>
      </c>
      <c r="Q1178" s="36">
        <v>1332.5</v>
      </c>
      <c r="R1178" s="36">
        <v>1332.5</v>
      </c>
      <c r="S1178" s="36">
        <v>1310</v>
      </c>
      <c r="T1178" s="66">
        <v>-1.46E-2</v>
      </c>
      <c r="U1178" s="66">
        <v>-3.7000000000000002E-3</v>
      </c>
      <c r="V1178" s="66">
        <v>-1.46E-2</v>
      </c>
      <c r="W1178" s="66">
        <v>2.2000000000000001E-3</v>
      </c>
      <c r="X1178" s="1">
        <v>3419800</v>
      </c>
      <c r="Y1178" s="1">
        <v>4507666</v>
      </c>
      <c r="Z1178" s="1">
        <v>1926055</v>
      </c>
      <c r="AA1178" t="s">
        <v>477</v>
      </c>
      <c r="AB1178" t="s">
        <v>594</v>
      </c>
      <c r="AC1178">
        <v>11.78</v>
      </c>
      <c r="AD1178">
        <v>0.94</v>
      </c>
      <c r="AE1178">
        <v>3.88</v>
      </c>
      <c r="AF1178" t="s">
        <v>230</v>
      </c>
      <c r="AG1178" s="1">
        <v>914100</v>
      </c>
      <c r="AH1178" s="36">
        <v>1313.5</v>
      </c>
      <c r="AI1178" s="1">
        <v>14500</v>
      </c>
      <c r="AJ1178" s="36">
        <v>1313</v>
      </c>
      <c r="AK1178" s="1">
        <v>2500</v>
      </c>
      <c r="AL1178" s="2">
        <v>0.625</v>
      </c>
      <c r="AN1178" t="s">
        <v>298</v>
      </c>
      <c r="AO1178" t="s">
        <v>472</v>
      </c>
      <c r="AQ1178" t="str">
        <f t="shared" si="18"/>
        <v/>
      </c>
    </row>
    <row r="1179" spans="1:43">
      <c r="A1179" s="8">
        <v>46189</v>
      </c>
      <c r="B1179">
        <v>3982.94</v>
      </c>
      <c r="C1179">
        <v>-0.42</v>
      </c>
      <c r="D1179">
        <v>69450</v>
      </c>
      <c r="E1179">
        <v>7.0000000000000007E-2</v>
      </c>
      <c r="F1179" s="7">
        <v>8604</v>
      </c>
      <c r="G1179" t="s">
        <v>101</v>
      </c>
      <c r="H1179">
        <v>0</v>
      </c>
      <c r="I1179" t="s">
        <v>288</v>
      </c>
      <c r="J1179" t="s">
        <v>289</v>
      </c>
      <c r="K1179" t="s">
        <v>295</v>
      </c>
      <c r="L1179" s="36">
        <v>1410.5</v>
      </c>
      <c r="M1179">
        <v>-3.5</v>
      </c>
      <c r="N1179" s="66">
        <v>-2.5000000000000001E-3</v>
      </c>
      <c r="O1179" s="36">
        <v>1414</v>
      </c>
      <c r="P1179" s="66">
        <v>-2.3999999999999998E-3</v>
      </c>
      <c r="Q1179" s="36">
        <v>1374.5</v>
      </c>
      <c r="R1179" s="36">
        <v>1416.5</v>
      </c>
      <c r="S1179" s="36">
        <v>1371.5</v>
      </c>
      <c r="T1179" s="66">
        <v>2.6100000000000002E-2</v>
      </c>
      <c r="U1179" s="66">
        <v>2.9999999999999997E-4</v>
      </c>
      <c r="V1179" s="66">
        <v>-4.1999999999999997E-3</v>
      </c>
      <c r="W1179" s="66">
        <v>2.8400000000000002E-2</v>
      </c>
      <c r="X1179" s="1">
        <v>5704900</v>
      </c>
      <c r="Y1179" s="1">
        <v>7970081</v>
      </c>
      <c r="Z1179" s="1">
        <v>4356417</v>
      </c>
      <c r="AA1179" t="s">
        <v>479</v>
      </c>
      <c r="AB1179" t="s">
        <v>480</v>
      </c>
      <c r="AC1179">
        <v>10.96</v>
      </c>
      <c r="AD1179">
        <v>1.1000000000000001</v>
      </c>
      <c r="AE1179">
        <v>3.69</v>
      </c>
      <c r="AF1179" t="s">
        <v>230</v>
      </c>
      <c r="AG1179" s="1">
        <v>643200</v>
      </c>
      <c r="AH1179" s="36">
        <v>1410.5</v>
      </c>
      <c r="AI1179" s="1">
        <v>4900</v>
      </c>
      <c r="AJ1179" s="36">
        <v>1410</v>
      </c>
      <c r="AK1179" s="1">
        <v>4100</v>
      </c>
      <c r="AL1179" s="2">
        <v>0.625</v>
      </c>
      <c r="AN1179" t="s">
        <v>298</v>
      </c>
      <c r="AO1179" t="s">
        <v>481</v>
      </c>
      <c r="AQ1179" t="str">
        <f t="shared" si="18"/>
        <v/>
      </c>
    </row>
    <row r="1180" spans="1:43">
      <c r="A1180" s="8">
        <v>46189</v>
      </c>
      <c r="B1180">
        <v>3982.94</v>
      </c>
      <c r="C1180">
        <v>-0.42</v>
      </c>
      <c r="D1180">
        <v>69450</v>
      </c>
      <c r="E1180">
        <v>7.0000000000000007E-2</v>
      </c>
      <c r="F1180" s="7">
        <v>8697</v>
      </c>
      <c r="G1180" t="s">
        <v>102</v>
      </c>
      <c r="H1180">
        <v>0</v>
      </c>
      <c r="I1180" t="s">
        <v>288</v>
      </c>
      <c r="J1180" t="s">
        <v>289</v>
      </c>
      <c r="K1180" t="s">
        <v>295</v>
      </c>
      <c r="L1180" s="36">
        <v>2226</v>
      </c>
      <c r="M1180">
        <v>22</v>
      </c>
      <c r="N1180" s="66">
        <v>0.01</v>
      </c>
      <c r="O1180" s="36">
        <v>2204</v>
      </c>
      <c r="P1180" s="66">
        <v>9.9000000000000008E-3</v>
      </c>
      <c r="Q1180" s="36">
        <v>2217</v>
      </c>
      <c r="R1180" s="36">
        <v>2237.5</v>
      </c>
      <c r="S1180" s="36">
        <v>2195.5</v>
      </c>
      <c r="T1180" s="66">
        <v>4.0000000000000001E-3</v>
      </c>
      <c r="U1180" s="66">
        <v>3.5999999999999999E-3</v>
      </c>
      <c r="V1180" s="66">
        <v>-5.1000000000000004E-3</v>
      </c>
      <c r="W1180" s="66">
        <v>1.38E-2</v>
      </c>
      <c r="X1180" s="1">
        <v>2011600</v>
      </c>
      <c r="Y1180" s="1">
        <v>4463133</v>
      </c>
      <c r="Z1180" s="1">
        <v>2296754</v>
      </c>
      <c r="AA1180" t="s">
        <v>649</v>
      </c>
      <c r="AB1180" t="s">
        <v>483</v>
      </c>
      <c r="AC1180">
        <v>28.24</v>
      </c>
      <c r="AD1180">
        <v>6.63</v>
      </c>
      <c r="AE1180">
        <v>2.83</v>
      </c>
      <c r="AF1180" t="s">
        <v>230</v>
      </c>
      <c r="AG1180" s="1">
        <v>88300</v>
      </c>
      <c r="AH1180" s="36">
        <v>2226.5</v>
      </c>
      <c r="AI1180" s="1">
        <v>1000</v>
      </c>
      <c r="AJ1180" s="36">
        <v>2226</v>
      </c>
      <c r="AK1180" s="1">
        <v>2200</v>
      </c>
      <c r="AL1180" s="2">
        <v>0.625</v>
      </c>
      <c r="AN1180" t="s">
        <v>298</v>
      </c>
      <c r="AO1180" t="s">
        <v>472</v>
      </c>
      <c r="AQ1180" t="str">
        <f t="shared" si="18"/>
        <v/>
      </c>
    </row>
    <row r="1181" spans="1:43">
      <c r="A1181" s="8">
        <v>46189</v>
      </c>
      <c r="B1181">
        <v>3982.94</v>
      </c>
      <c r="C1181">
        <v>-0.42</v>
      </c>
      <c r="D1181">
        <v>69450</v>
      </c>
      <c r="E1181">
        <v>7.0000000000000007E-2</v>
      </c>
      <c r="F1181" s="7">
        <v>8830</v>
      </c>
      <c r="G1181" t="s">
        <v>103</v>
      </c>
      <c r="H1181">
        <v>0</v>
      </c>
      <c r="I1181" t="s">
        <v>288</v>
      </c>
      <c r="J1181" t="s">
        <v>289</v>
      </c>
      <c r="K1181" t="s">
        <v>295</v>
      </c>
      <c r="L1181" s="36">
        <v>3559</v>
      </c>
      <c r="M1181">
        <v>-126</v>
      </c>
      <c r="N1181" s="66">
        <v>-3.4200000000000001E-2</v>
      </c>
      <c r="O1181" s="36">
        <v>3685</v>
      </c>
      <c r="P1181" s="66">
        <v>-3.4099999999999998E-2</v>
      </c>
      <c r="Q1181" s="36">
        <v>3702</v>
      </c>
      <c r="R1181" s="36">
        <v>3721</v>
      </c>
      <c r="S1181" s="36">
        <v>3552</v>
      </c>
      <c r="T1181" s="66">
        <v>-3.8600000000000002E-2</v>
      </c>
      <c r="U1181" s="66">
        <v>-1.1599999999999999E-2</v>
      </c>
      <c r="V1181" s="66">
        <v>-4.3499999999999997E-2</v>
      </c>
      <c r="W1181" s="66">
        <v>1.9E-3</v>
      </c>
      <c r="X1181" s="1">
        <v>2923600</v>
      </c>
      <c r="Y1181" s="1">
        <v>10580517</v>
      </c>
      <c r="Z1181" s="1">
        <v>3331224</v>
      </c>
      <c r="AA1181" t="s">
        <v>484</v>
      </c>
      <c r="AB1181" t="s">
        <v>620</v>
      </c>
      <c r="AC1181">
        <v>14.74</v>
      </c>
      <c r="AD1181">
        <v>1.33</v>
      </c>
      <c r="AE1181">
        <v>1.46</v>
      </c>
      <c r="AF1181" t="s">
        <v>230</v>
      </c>
      <c r="AG1181" s="1">
        <v>62700</v>
      </c>
      <c r="AH1181" s="36">
        <v>3559</v>
      </c>
      <c r="AI1181">
        <v>600</v>
      </c>
      <c r="AJ1181" s="36">
        <v>3558</v>
      </c>
      <c r="AK1181">
        <v>800</v>
      </c>
      <c r="AL1181" s="2">
        <v>0.625</v>
      </c>
      <c r="AN1181" t="s">
        <v>298</v>
      </c>
      <c r="AO1181" t="s">
        <v>332</v>
      </c>
      <c r="AQ1181" t="str">
        <f t="shared" si="18"/>
        <v/>
      </c>
    </row>
    <row r="1182" spans="1:43">
      <c r="A1182" s="8">
        <v>46189</v>
      </c>
      <c r="B1182">
        <v>3982.94</v>
      </c>
      <c r="C1182">
        <v>-0.42</v>
      </c>
      <c r="D1182">
        <v>69450</v>
      </c>
      <c r="E1182">
        <v>7.0000000000000007E-2</v>
      </c>
      <c r="F1182" s="7">
        <v>9020</v>
      </c>
      <c r="G1182" t="s">
        <v>104</v>
      </c>
      <c r="H1182">
        <v>0</v>
      </c>
      <c r="I1182" t="s">
        <v>288</v>
      </c>
      <c r="J1182" t="s">
        <v>289</v>
      </c>
      <c r="K1182" t="s">
        <v>290</v>
      </c>
      <c r="L1182" s="36">
        <v>3384</v>
      </c>
      <c r="M1182">
        <v>7</v>
      </c>
      <c r="N1182" s="66">
        <v>2.0999999999999999E-3</v>
      </c>
      <c r="O1182" s="36">
        <v>3377</v>
      </c>
      <c r="P1182" s="66">
        <v>2E-3</v>
      </c>
      <c r="Q1182" s="36">
        <v>3385</v>
      </c>
      <c r="R1182" s="36">
        <v>3400</v>
      </c>
      <c r="S1182" s="36">
        <v>3356</v>
      </c>
      <c r="T1182" s="66">
        <v>-2.0000000000000001E-4</v>
      </c>
      <c r="U1182" s="66">
        <v>-4.4000000000000003E-3</v>
      </c>
      <c r="V1182" s="66">
        <v>-4.7000000000000002E-3</v>
      </c>
      <c r="W1182" s="66">
        <v>8.3000000000000001E-3</v>
      </c>
      <c r="X1182" s="1">
        <v>1589600</v>
      </c>
      <c r="Y1182" s="1">
        <v>5376584</v>
      </c>
      <c r="Z1182" s="1">
        <v>3838850</v>
      </c>
      <c r="AA1182" t="s">
        <v>486</v>
      </c>
      <c r="AB1182" t="s">
        <v>608</v>
      </c>
      <c r="AC1182">
        <v>14.98</v>
      </c>
      <c r="AD1182">
        <v>1.25</v>
      </c>
      <c r="AE1182">
        <v>2.48</v>
      </c>
      <c r="AF1182" t="s">
        <v>230</v>
      </c>
      <c r="AG1182" s="1">
        <v>83100</v>
      </c>
      <c r="AH1182" s="36">
        <v>3384</v>
      </c>
      <c r="AI1182" s="1">
        <v>1500</v>
      </c>
      <c r="AJ1182" s="36">
        <v>3383</v>
      </c>
      <c r="AK1182">
        <v>500</v>
      </c>
      <c r="AL1182" s="2">
        <v>0.625</v>
      </c>
      <c r="AN1182" t="s">
        <v>298</v>
      </c>
      <c r="AO1182" t="s">
        <v>488</v>
      </c>
      <c r="AQ1182" t="str">
        <f t="shared" si="18"/>
        <v/>
      </c>
    </row>
    <row r="1183" spans="1:43">
      <c r="A1183" s="8">
        <v>46189</v>
      </c>
      <c r="B1183">
        <v>3982.94</v>
      </c>
      <c r="C1183">
        <v>-0.42</v>
      </c>
      <c r="D1183">
        <v>69450</v>
      </c>
      <c r="E1183">
        <v>7.0000000000000007E-2</v>
      </c>
      <c r="F1183" s="7">
        <v>9024</v>
      </c>
      <c r="G1183" t="s">
        <v>105</v>
      </c>
      <c r="H1183">
        <v>0</v>
      </c>
      <c r="I1183" t="s">
        <v>288</v>
      </c>
      <c r="J1183" t="s">
        <v>289</v>
      </c>
      <c r="K1183" t="s">
        <v>295</v>
      </c>
      <c r="L1183" s="36">
        <v>3079</v>
      </c>
      <c r="M1183">
        <v>44</v>
      </c>
      <c r="N1183" s="66">
        <v>1.4500000000000001E-2</v>
      </c>
      <c r="O1183" s="36">
        <v>3035</v>
      </c>
      <c r="P1183" s="66">
        <v>1.44E-2</v>
      </c>
      <c r="Q1183" s="36">
        <v>3010</v>
      </c>
      <c r="R1183" s="36">
        <v>3113</v>
      </c>
      <c r="S1183" s="36">
        <v>2973.5</v>
      </c>
      <c r="T1183" s="66">
        <v>2.29E-2</v>
      </c>
      <c r="U1183" s="66">
        <v>1.55E-2</v>
      </c>
      <c r="V1183" s="66">
        <v>-1.09E-2</v>
      </c>
      <c r="W1183" s="66">
        <v>3.5400000000000001E-2</v>
      </c>
      <c r="X1183" s="1">
        <v>1641700</v>
      </c>
      <c r="Y1183" s="1">
        <v>4981249</v>
      </c>
      <c r="Z1183" s="1">
        <v>941482</v>
      </c>
      <c r="AA1183" t="s">
        <v>489</v>
      </c>
      <c r="AB1183" t="s">
        <v>609</v>
      </c>
      <c r="AC1183">
        <v>28.99</v>
      </c>
      <c r="AD1183">
        <v>1.37</v>
      </c>
      <c r="AE1183">
        <v>1.36</v>
      </c>
      <c r="AF1183" t="s">
        <v>230</v>
      </c>
      <c r="AG1183" s="1">
        <v>86300</v>
      </c>
      <c r="AH1183" s="36">
        <v>3080</v>
      </c>
      <c r="AI1183" s="1">
        <v>1300</v>
      </c>
      <c r="AJ1183" s="36">
        <v>3078</v>
      </c>
      <c r="AK1183">
        <v>200</v>
      </c>
      <c r="AL1183" s="2">
        <v>0.625</v>
      </c>
      <c r="AN1183" t="s">
        <v>298</v>
      </c>
      <c r="AO1183" t="s">
        <v>488</v>
      </c>
      <c r="AQ1183" t="str">
        <f t="shared" si="18"/>
        <v/>
      </c>
    </row>
    <row r="1184" spans="1:43">
      <c r="A1184" s="8">
        <v>46189</v>
      </c>
      <c r="B1184">
        <v>3982.94</v>
      </c>
      <c r="C1184">
        <v>-0.42</v>
      </c>
      <c r="D1184">
        <v>69450</v>
      </c>
      <c r="E1184">
        <v>7.0000000000000007E-2</v>
      </c>
      <c r="F1184" s="7">
        <v>9069</v>
      </c>
      <c r="G1184" t="s">
        <v>106</v>
      </c>
      <c r="H1184">
        <v>0</v>
      </c>
      <c r="I1184" t="s">
        <v>288</v>
      </c>
      <c r="J1184" t="s">
        <v>289</v>
      </c>
      <c r="K1184" t="s">
        <v>295</v>
      </c>
      <c r="L1184" s="36">
        <v>1937</v>
      </c>
      <c r="M1184">
        <v>-27</v>
      </c>
      <c r="N1184" s="66">
        <v>-1.37E-2</v>
      </c>
      <c r="O1184" s="36">
        <v>1964</v>
      </c>
      <c r="P1184" s="66">
        <v>-1.37E-2</v>
      </c>
      <c r="Q1184" s="36">
        <v>1952</v>
      </c>
      <c r="R1184" s="36">
        <v>1956.5</v>
      </c>
      <c r="S1184" s="36">
        <v>1935.5</v>
      </c>
      <c r="T1184" s="66">
        <v>-7.6E-3</v>
      </c>
      <c r="U1184" s="66">
        <v>-9.7000000000000003E-3</v>
      </c>
      <c r="V1184" s="66">
        <v>-9.9000000000000008E-3</v>
      </c>
      <c r="W1184" s="66">
        <v>6.9999999999999999E-4</v>
      </c>
      <c r="X1184" s="1">
        <v>145200</v>
      </c>
      <c r="Y1184" s="1">
        <v>282447</v>
      </c>
      <c r="Z1184" s="1">
        <v>340316</v>
      </c>
      <c r="AA1184" t="s">
        <v>491</v>
      </c>
      <c r="AB1184" t="s">
        <v>492</v>
      </c>
      <c r="AC1184">
        <v>13.85</v>
      </c>
      <c r="AD1184">
        <v>1.42</v>
      </c>
      <c r="AE1184">
        <v>2.89</v>
      </c>
      <c r="AF1184" t="s">
        <v>230</v>
      </c>
      <c r="AG1184" s="1">
        <v>28900</v>
      </c>
      <c r="AH1184" s="36">
        <v>1937.5</v>
      </c>
      <c r="AI1184">
        <v>400</v>
      </c>
      <c r="AJ1184" s="36">
        <v>1937</v>
      </c>
      <c r="AK1184">
        <v>200</v>
      </c>
      <c r="AL1184" s="2">
        <v>0.625</v>
      </c>
      <c r="AN1184" t="s">
        <v>298</v>
      </c>
      <c r="AO1184" t="s">
        <v>488</v>
      </c>
      <c r="AQ1184" t="str">
        <f t="shared" si="18"/>
        <v/>
      </c>
    </row>
    <row r="1185" spans="1:43">
      <c r="A1185" s="8">
        <v>46189</v>
      </c>
      <c r="B1185">
        <v>3982.94</v>
      </c>
      <c r="C1185">
        <v>-0.42</v>
      </c>
      <c r="D1185">
        <v>69450</v>
      </c>
      <c r="E1185">
        <v>7.0000000000000007E-2</v>
      </c>
      <c r="F1185" s="7">
        <v>9227</v>
      </c>
      <c r="G1185" t="s">
        <v>107</v>
      </c>
      <c r="H1185">
        <v>0</v>
      </c>
      <c r="I1185" t="s">
        <v>347</v>
      </c>
      <c r="J1185" t="s">
        <v>289</v>
      </c>
      <c r="K1185" t="s">
        <v>295</v>
      </c>
      <c r="L1185">
        <v>866</v>
      </c>
      <c r="M1185">
        <v>-16</v>
      </c>
      <c r="N1185" s="66">
        <v>-1.8100000000000002E-2</v>
      </c>
      <c r="O1185">
        <v>882</v>
      </c>
      <c r="P1185" s="66">
        <v>-1.8100000000000002E-2</v>
      </c>
      <c r="Q1185">
        <v>904</v>
      </c>
      <c r="R1185">
        <v>906</v>
      </c>
      <c r="S1185">
        <v>862</v>
      </c>
      <c r="T1185" s="66">
        <v>-4.2000000000000003E-2</v>
      </c>
      <c r="U1185" s="66">
        <v>-1.0200000000000001E-2</v>
      </c>
      <c r="V1185" s="66">
        <v>-4.41E-2</v>
      </c>
      <c r="W1185" s="66">
        <v>4.5999999999999999E-3</v>
      </c>
      <c r="X1185" s="1">
        <v>158500</v>
      </c>
      <c r="Y1185" s="1">
        <v>139410</v>
      </c>
      <c r="Z1185" s="1">
        <v>13773</v>
      </c>
      <c r="AA1185" t="s">
        <v>493</v>
      </c>
      <c r="AB1185" t="s">
        <v>494</v>
      </c>
      <c r="AC1185">
        <v>0</v>
      </c>
      <c r="AD1185">
        <v>28.49</v>
      </c>
      <c r="AE1185">
        <v>0</v>
      </c>
      <c r="AF1185">
        <v>2.7</v>
      </c>
      <c r="AG1185" s="1">
        <v>2500</v>
      </c>
      <c r="AH1185">
        <v>867</v>
      </c>
      <c r="AI1185">
        <v>100</v>
      </c>
      <c r="AJ1185">
        <v>866</v>
      </c>
      <c r="AK1185">
        <v>700</v>
      </c>
      <c r="AL1185" s="2">
        <v>0.62361111111111112</v>
      </c>
      <c r="AN1185" t="s">
        <v>350</v>
      </c>
      <c r="AO1185" t="s">
        <v>313</v>
      </c>
      <c r="AQ1185" t="str">
        <f t="shared" si="18"/>
        <v/>
      </c>
    </row>
    <row r="1186" spans="1:43">
      <c r="A1186" s="8">
        <v>46189</v>
      </c>
      <c r="B1186">
        <v>3982.94</v>
      </c>
      <c r="C1186">
        <v>-0.42</v>
      </c>
      <c r="D1186">
        <v>69450</v>
      </c>
      <c r="E1186">
        <v>7.0000000000000007E-2</v>
      </c>
      <c r="F1186" s="7">
        <v>9303</v>
      </c>
      <c r="G1186" t="s">
        <v>108</v>
      </c>
      <c r="H1186">
        <v>0</v>
      </c>
      <c r="I1186" t="s">
        <v>288</v>
      </c>
      <c r="J1186" t="s">
        <v>289</v>
      </c>
      <c r="K1186" t="s">
        <v>290</v>
      </c>
      <c r="L1186" s="36">
        <v>3765</v>
      </c>
      <c r="M1186">
        <v>-80</v>
      </c>
      <c r="N1186" s="66">
        <v>-2.0799999999999999E-2</v>
      </c>
      <c r="O1186" s="36">
        <v>3845</v>
      </c>
      <c r="P1186" s="66">
        <v>-2.0799999999999999E-2</v>
      </c>
      <c r="Q1186" s="36">
        <v>3810</v>
      </c>
      <c r="R1186" s="36">
        <v>3815</v>
      </c>
      <c r="S1186" s="36">
        <v>3745</v>
      </c>
      <c r="T1186" s="66">
        <v>-1.18E-2</v>
      </c>
      <c r="U1186" s="66">
        <v>-5.1999999999999998E-3</v>
      </c>
      <c r="V1186" s="66">
        <v>-1.3100000000000001E-2</v>
      </c>
      <c r="W1186" s="66">
        <v>5.3E-3</v>
      </c>
      <c r="X1186" s="1">
        <v>74300</v>
      </c>
      <c r="Y1186" s="1">
        <v>281016</v>
      </c>
      <c r="Z1186" s="1">
        <v>288452</v>
      </c>
      <c r="AA1186" t="s">
        <v>495</v>
      </c>
      <c r="AB1186" t="s">
        <v>496</v>
      </c>
      <c r="AC1186">
        <v>16.64</v>
      </c>
      <c r="AD1186">
        <v>0.91</v>
      </c>
      <c r="AE1186">
        <v>2.74</v>
      </c>
      <c r="AF1186" t="s">
        <v>230</v>
      </c>
      <c r="AG1186" s="1">
        <v>30000</v>
      </c>
      <c r="AH1186" s="36">
        <v>3770</v>
      </c>
      <c r="AI1186" s="1">
        <v>1300</v>
      </c>
      <c r="AJ1186" s="36">
        <v>3765</v>
      </c>
      <c r="AK1186" s="1">
        <v>1300</v>
      </c>
      <c r="AL1186" s="2">
        <v>0.62222222222222223</v>
      </c>
      <c r="AN1186" t="s">
        <v>298</v>
      </c>
      <c r="AO1186" t="s">
        <v>497</v>
      </c>
      <c r="AQ1186" t="str">
        <f t="shared" si="18"/>
        <v/>
      </c>
    </row>
    <row r="1187" spans="1:43">
      <c r="A1187" s="8">
        <v>46189</v>
      </c>
      <c r="B1187">
        <v>3982.94</v>
      </c>
      <c r="C1187">
        <v>-0.42</v>
      </c>
      <c r="D1187">
        <v>69450</v>
      </c>
      <c r="E1187">
        <v>7.0000000000000007E-2</v>
      </c>
      <c r="F1187" s="7">
        <v>9308</v>
      </c>
      <c r="G1187" t="s">
        <v>109</v>
      </c>
      <c r="H1187">
        <v>0</v>
      </c>
      <c r="I1187" t="s">
        <v>314</v>
      </c>
      <c r="J1187" t="s">
        <v>289</v>
      </c>
      <c r="K1187" t="s">
        <v>295</v>
      </c>
      <c r="L1187" s="36">
        <v>1489</v>
      </c>
      <c r="M1187">
        <v>-51</v>
      </c>
      <c r="N1187" s="66">
        <v>-3.3099999999999997E-2</v>
      </c>
      <c r="O1187" s="36">
        <v>1540</v>
      </c>
      <c r="P1187" s="66">
        <v>-3.3099999999999997E-2</v>
      </c>
      <c r="Q1187" s="36">
        <v>1529</v>
      </c>
      <c r="R1187" s="36">
        <v>1529</v>
      </c>
      <c r="S1187" s="36">
        <v>1476</v>
      </c>
      <c r="T1187" s="66">
        <v>-2.6100000000000002E-2</v>
      </c>
      <c r="U1187" s="66">
        <v>-6.6E-3</v>
      </c>
      <c r="V1187" s="66">
        <v>-2.6100000000000002E-2</v>
      </c>
      <c r="W1187" s="66">
        <v>8.8000000000000005E-3</v>
      </c>
      <c r="X1187" s="1">
        <v>79700</v>
      </c>
      <c r="Y1187" s="1">
        <v>119105</v>
      </c>
      <c r="Z1187" s="1">
        <v>38822</v>
      </c>
      <c r="AA1187" t="s">
        <v>498</v>
      </c>
      <c r="AB1187" t="s">
        <v>499</v>
      </c>
      <c r="AC1187">
        <v>12.71</v>
      </c>
      <c r="AD1187">
        <v>1</v>
      </c>
      <c r="AE1187">
        <v>2.33</v>
      </c>
      <c r="AF1187" t="s">
        <v>230</v>
      </c>
      <c r="AG1187" s="1">
        <v>3900</v>
      </c>
      <c r="AH1187" s="36">
        <v>1490</v>
      </c>
      <c r="AI1187">
        <v>500</v>
      </c>
      <c r="AJ1187" s="36">
        <v>1488</v>
      </c>
      <c r="AK1187">
        <v>700</v>
      </c>
      <c r="AL1187" s="2">
        <v>0.625</v>
      </c>
      <c r="AN1187" t="s">
        <v>298</v>
      </c>
      <c r="AO1187" t="s">
        <v>500</v>
      </c>
      <c r="AQ1187" t="str">
        <f t="shared" si="18"/>
        <v/>
      </c>
    </row>
    <row r="1188" spans="1:43">
      <c r="A1188" s="8">
        <v>46189</v>
      </c>
      <c r="B1188">
        <v>3982.94</v>
      </c>
      <c r="C1188">
        <v>-0.42</v>
      </c>
      <c r="D1188">
        <v>69450</v>
      </c>
      <c r="E1188">
        <v>7.0000000000000007E-2</v>
      </c>
      <c r="F1188" s="7">
        <v>9348</v>
      </c>
      <c r="G1188" t="s">
        <v>110</v>
      </c>
      <c r="H1188">
        <v>0</v>
      </c>
      <c r="I1188" t="s">
        <v>347</v>
      </c>
      <c r="J1188" t="s">
        <v>323</v>
      </c>
      <c r="K1188" t="s">
        <v>295</v>
      </c>
      <c r="L1188">
        <v>468</v>
      </c>
      <c r="M1188">
        <v>-35</v>
      </c>
      <c r="N1188" s="66">
        <v>-6.9599999999999995E-2</v>
      </c>
      <c r="O1188">
        <v>503</v>
      </c>
      <c r="P1188" s="66">
        <v>-6.9500000000000006E-2</v>
      </c>
      <c r="Q1188">
        <v>510</v>
      </c>
      <c r="R1188">
        <v>512</v>
      </c>
      <c r="S1188">
        <v>466</v>
      </c>
      <c r="T1188" s="66">
        <v>-8.2299999999999998E-2</v>
      </c>
      <c r="U1188" s="66">
        <v>-2.7E-2</v>
      </c>
      <c r="V1188" s="66">
        <v>-8.5900000000000004E-2</v>
      </c>
      <c r="W1188" s="66">
        <v>4.1999999999999997E-3</v>
      </c>
      <c r="X1188" s="1">
        <v>3987700</v>
      </c>
      <c r="Y1188" s="1">
        <v>1913609</v>
      </c>
      <c r="Z1188" s="1">
        <v>68438</v>
      </c>
      <c r="AA1188" t="s">
        <v>552</v>
      </c>
      <c r="AB1188" t="s">
        <v>502</v>
      </c>
      <c r="AC1188">
        <v>0</v>
      </c>
      <c r="AD1188">
        <v>4.54</v>
      </c>
      <c r="AE1188">
        <v>0</v>
      </c>
      <c r="AF1188">
        <v>2</v>
      </c>
      <c r="AG1188" s="1">
        <v>28100</v>
      </c>
      <c r="AH1188">
        <v>469</v>
      </c>
      <c r="AI1188" s="1">
        <v>22300</v>
      </c>
      <c r="AJ1188">
        <v>468</v>
      </c>
      <c r="AK1188" s="1">
        <v>6900</v>
      </c>
      <c r="AL1188" s="2">
        <v>0.625</v>
      </c>
      <c r="AN1188" t="s">
        <v>298</v>
      </c>
      <c r="AO1188" t="s">
        <v>313</v>
      </c>
      <c r="AQ1188" t="str">
        <f t="shared" si="18"/>
        <v/>
      </c>
    </row>
    <row r="1189" spans="1:43">
      <c r="A1189" s="8">
        <v>46189</v>
      </c>
      <c r="B1189">
        <v>3982.94</v>
      </c>
      <c r="C1189">
        <v>-0.42</v>
      </c>
      <c r="D1189">
        <v>69450</v>
      </c>
      <c r="E1189">
        <v>7.0000000000000007E-2</v>
      </c>
      <c r="F1189" s="7">
        <v>9432</v>
      </c>
      <c r="G1189" t="s">
        <v>111</v>
      </c>
      <c r="H1189">
        <v>0</v>
      </c>
      <c r="I1189" t="s">
        <v>288</v>
      </c>
      <c r="J1189" t="s">
        <v>289</v>
      </c>
      <c r="K1189" t="s">
        <v>295</v>
      </c>
      <c r="L1189">
        <v>146</v>
      </c>
      <c r="M1189">
        <v>-0.6</v>
      </c>
      <c r="N1189" s="66">
        <v>-4.1000000000000003E-3</v>
      </c>
      <c r="O1189">
        <v>146.6</v>
      </c>
      <c r="P1189" s="66">
        <v>-4.0000000000000001E-3</v>
      </c>
      <c r="Q1189">
        <v>146.9</v>
      </c>
      <c r="R1189">
        <v>147.1</v>
      </c>
      <c r="S1189">
        <v>145.69999999999999</v>
      </c>
      <c r="T1189" s="66">
        <v>-6.1000000000000004E-3</v>
      </c>
      <c r="U1189" s="66">
        <v>-4.0000000000000001E-3</v>
      </c>
      <c r="V1189" s="66">
        <v>-7.4000000000000003E-3</v>
      </c>
      <c r="W1189" s="66">
        <v>2E-3</v>
      </c>
      <c r="X1189" s="1">
        <v>170120400</v>
      </c>
      <c r="Y1189" s="1">
        <v>24900824</v>
      </c>
      <c r="Z1189" s="1">
        <v>13220346</v>
      </c>
      <c r="AA1189" t="s">
        <v>503</v>
      </c>
      <c r="AB1189" t="s">
        <v>621</v>
      </c>
      <c r="AC1189">
        <v>12.16</v>
      </c>
      <c r="AD1189">
        <v>1.22</v>
      </c>
      <c r="AE1189">
        <v>3.7</v>
      </c>
      <c r="AF1189" t="s">
        <v>230</v>
      </c>
      <c r="AG1189" s="1">
        <v>2597700</v>
      </c>
      <c r="AH1189">
        <v>146.1</v>
      </c>
      <c r="AI1189" s="1">
        <v>1337000</v>
      </c>
      <c r="AJ1189">
        <v>146</v>
      </c>
      <c r="AK1189" s="1">
        <v>2401100</v>
      </c>
      <c r="AL1189" s="2">
        <v>0.625</v>
      </c>
      <c r="AN1189" t="s">
        <v>298</v>
      </c>
      <c r="AO1189" t="s">
        <v>351</v>
      </c>
      <c r="AQ1189" t="str">
        <f t="shared" si="18"/>
        <v/>
      </c>
    </row>
    <row r="1190" spans="1:43">
      <c r="A1190" s="8">
        <v>46189</v>
      </c>
      <c r="B1190">
        <v>3982.94</v>
      </c>
      <c r="C1190">
        <v>-0.42</v>
      </c>
      <c r="D1190">
        <v>69450</v>
      </c>
      <c r="E1190">
        <v>7.0000000000000007E-2</v>
      </c>
      <c r="F1190" s="7">
        <v>9449</v>
      </c>
      <c r="G1190" t="s">
        <v>112</v>
      </c>
      <c r="H1190">
        <v>0</v>
      </c>
      <c r="I1190" t="s">
        <v>288</v>
      </c>
      <c r="J1190" t="s">
        <v>289</v>
      </c>
      <c r="K1190" t="s">
        <v>290</v>
      </c>
      <c r="L1190" s="36">
        <v>3084</v>
      </c>
      <c r="M1190">
        <v>-17</v>
      </c>
      <c r="N1190" s="66">
        <v>-5.4999999999999997E-3</v>
      </c>
      <c r="O1190" s="36">
        <v>3101</v>
      </c>
      <c r="P1190" s="66">
        <v>-5.4000000000000003E-3</v>
      </c>
      <c r="Q1190" s="36">
        <v>3101</v>
      </c>
      <c r="R1190" s="36">
        <v>3101</v>
      </c>
      <c r="S1190" s="36">
        <v>3042</v>
      </c>
      <c r="T1190" s="66">
        <v>-5.4000000000000003E-3</v>
      </c>
      <c r="U1190" s="66">
        <v>-1.1999999999999999E-3</v>
      </c>
      <c r="V1190" s="66">
        <v>-5.4000000000000003E-3</v>
      </c>
      <c r="W1190" s="66">
        <v>1.38E-2</v>
      </c>
      <c r="X1190" s="1">
        <v>178500</v>
      </c>
      <c r="Y1190" s="1">
        <v>549651</v>
      </c>
      <c r="Z1190" s="1">
        <v>331064</v>
      </c>
      <c r="AA1190" t="s">
        <v>505</v>
      </c>
      <c r="AB1190" t="s">
        <v>506</v>
      </c>
      <c r="AC1190">
        <v>13.19</v>
      </c>
      <c r="AD1190">
        <v>2.77</v>
      </c>
      <c r="AE1190">
        <v>2.5299999999999998</v>
      </c>
      <c r="AF1190" t="s">
        <v>230</v>
      </c>
      <c r="AG1190">
        <v>200</v>
      </c>
      <c r="AH1190" s="36">
        <v>3086</v>
      </c>
      <c r="AI1190">
        <v>700</v>
      </c>
      <c r="AJ1190" s="36">
        <v>3083</v>
      </c>
      <c r="AK1190">
        <v>300</v>
      </c>
      <c r="AL1190" s="2">
        <v>0.62291666666666667</v>
      </c>
      <c r="AN1190" t="s">
        <v>293</v>
      </c>
      <c r="AO1190" t="s">
        <v>351</v>
      </c>
      <c r="AQ1190" t="str">
        <f t="shared" si="18"/>
        <v/>
      </c>
    </row>
    <row r="1191" spans="1:43">
      <c r="A1191" s="8">
        <v>46189</v>
      </c>
      <c r="B1191">
        <v>3982.94</v>
      </c>
      <c r="C1191">
        <v>-0.42</v>
      </c>
      <c r="D1191">
        <v>69450</v>
      </c>
      <c r="E1191">
        <v>7.0000000000000007E-2</v>
      </c>
      <c r="F1191" s="7">
        <v>9501</v>
      </c>
      <c r="G1191" t="s">
        <v>113</v>
      </c>
      <c r="H1191">
        <v>0</v>
      </c>
      <c r="I1191" t="s">
        <v>288</v>
      </c>
      <c r="J1191" t="s">
        <v>289</v>
      </c>
      <c r="K1191" t="s">
        <v>295</v>
      </c>
      <c r="L1191">
        <v>513.5</v>
      </c>
      <c r="M1191">
        <v>-17.8</v>
      </c>
      <c r="N1191" s="66">
        <v>-3.3500000000000002E-2</v>
      </c>
      <c r="O1191">
        <v>531.29999999999995</v>
      </c>
      <c r="P1191" s="66">
        <v>-3.3500000000000002E-2</v>
      </c>
      <c r="Q1191">
        <v>530</v>
      </c>
      <c r="R1191">
        <v>530</v>
      </c>
      <c r="S1191">
        <v>512.20000000000005</v>
      </c>
      <c r="T1191" s="66">
        <v>-3.1099999999999999E-2</v>
      </c>
      <c r="U1191" s="66">
        <v>-8.0999999999999996E-3</v>
      </c>
      <c r="V1191" s="66">
        <v>-3.1099999999999999E-2</v>
      </c>
      <c r="W1191" s="66">
        <v>2.5000000000000001E-3</v>
      </c>
      <c r="X1191" s="1">
        <v>21792400</v>
      </c>
      <c r="Y1191" s="1">
        <v>11250652</v>
      </c>
      <c r="Z1191" s="1">
        <v>825203</v>
      </c>
      <c r="AA1191" t="s">
        <v>507</v>
      </c>
      <c r="AB1191" t="s">
        <v>640</v>
      </c>
      <c r="AC1191">
        <v>3.29</v>
      </c>
      <c r="AD1191">
        <v>0.34</v>
      </c>
      <c r="AE1191">
        <v>0</v>
      </c>
      <c r="AF1191" t="s">
        <v>230</v>
      </c>
      <c r="AG1191" s="1">
        <v>707100</v>
      </c>
      <c r="AH1191">
        <v>513.6</v>
      </c>
      <c r="AI1191" s="1">
        <v>2600</v>
      </c>
      <c r="AJ1191">
        <v>513.5</v>
      </c>
      <c r="AK1191" s="1">
        <v>6500</v>
      </c>
      <c r="AL1191" s="2">
        <v>0.625</v>
      </c>
      <c r="AN1191" t="s">
        <v>298</v>
      </c>
      <c r="AO1191" t="s">
        <v>509</v>
      </c>
      <c r="AQ1191" t="str">
        <f t="shared" si="18"/>
        <v/>
      </c>
    </row>
    <row r="1192" spans="1:43">
      <c r="A1192" s="8">
        <v>46189</v>
      </c>
      <c r="B1192">
        <v>3982.94</v>
      </c>
      <c r="C1192">
        <v>-0.42</v>
      </c>
      <c r="D1192">
        <v>69450</v>
      </c>
      <c r="E1192">
        <v>7.0000000000000007E-2</v>
      </c>
      <c r="F1192" s="7">
        <v>9531</v>
      </c>
      <c r="G1192" t="s">
        <v>114</v>
      </c>
      <c r="H1192">
        <v>0</v>
      </c>
      <c r="I1192" t="s">
        <v>288</v>
      </c>
      <c r="J1192" t="s">
        <v>289</v>
      </c>
      <c r="K1192" t="s">
        <v>290</v>
      </c>
      <c r="L1192" s="36">
        <v>6219</v>
      </c>
      <c r="M1192">
        <v>-42</v>
      </c>
      <c r="N1192" s="66">
        <v>-6.7000000000000002E-3</v>
      </c>
      <c r="O1192" s="36">
        <v>6261</v>
      </c>
      <c r="P1192" s="66">
        <v>-6.7000000000000002E-3</v>
      </c>
      <c r="Q1192" s="36">
        <v>6261</v>
      </c>
      <c r="R1192" s="36">
        <v>6269</v>
      </c>
      <c r="S1192" s="36">
        <v>6178</v>
      </c>
      <c r="T1192" s="66">
        <v>-6.7000000000000002E-3</v>
      </c>
      <c r="U1192" s="66">
        <v>5.9999999999999995E-4</v>
      </c>
      <c r="V1192" s="66">
        <v>-7.9000000000000008E-3</v>
      </c>
      <c r="W1192" s="66">
        <v>6.6E-3</v>
      </c>
      <c r="X1192" s="1">
        <v>598500</v>
      </c>
      <c r="Y1192" s="1">
        <v>3722339</v>
      </c>
      <c r="Z1192" s="1">
        <v>2083111</v>
      </c>
      <c r="AA1192" t="s">
        <v>510</v>
      </c>
      <c r="AB1192" t="s">
        <v>600</v>
      </c>
      <c r="AC1192">
        <v>15.06</v>
      </c>
      <c r="AD1192">
        <v>1.2</v>
      </c>
      <c r="AE1192">
        <v>1.93</v>
      </c>
      <c r="AF1192" t="s">
        <v>230</v>
      </c>
      <c r="AG1192" s="1">
        <v>10700</v>
      </c>
      <c r="AH1192" s="36">
        <v>6217</v>
      </c>
      <c r="AI1192">
        <v>600</v>
      </c>
      <c r="AJ1192" s="36">
        <v>6215</v>
      </c>
      <c r="AK1192">
        <v>100</v>
      </c>
      <c r="AL1192" s="2">
        <v>0.625</v>
      </c>
      <c r="AN1192" t="s">
        <v>298</v>
      </c>
      <c r="AO1192" t="s">
        <v>509</v>
      </c>
      <c r="AQ1192" t="str">
        <f t="shared" si="18"/>
        <v/>
      </c>
    </row>
    <row r="1193" spans="1:43">
      <c r="A1193" s="8">
        <v>46189</v>
      </c>
      <c r="B1193">
        <v>3982.94</v>
      </c>
      <c r="C1193">
        <v>-0.42</v>
      </c>
      <c r="D1193">
        <v>69450</v>
      </c>
      <c r="E1193">
        <v>7.0000000000000007E-2</v>
      </c>
      <c r="F1193" s="7">
        <v>9882</v>
      </c>
      <c r="G1193" t="s">
        <v>115</v>
      </c>
      <c r="H1193">
        <v>0</v>
      </c>
      <c r="I1193" t="s">
        <v>288</v>
      </c>
      <c r="J1193" t="s">
        <v>289</v>
      </c>
      <c r="K1193" t="s">
        <v>290</v>
      </c>
      <c r="L1193" s="36">
        <v>1734</v>
      </c>
      <c r="M1193">
        <v>2</v>
      </c>
      <c r="N1193" s="66">
        <v>1.1999999999999999E-3</v>
      </c>
      <c r="O1193" s="36">
        <v>1732</v>
      </c>
      <c r="P1193" s="66">
        <v>1.1000000000000001E-3</v>
      </c>
      <c r="Q1193" s="36">
        <v>1728</v>
      </c>
      <c r="R1193" s="36">
        <v>1736</v>
      </c>
      <c r="S1193" s="36">
        <v>1711</v>
      </c>
      <c r="T1193" s="66">
        <v>3.3999999999999998E-3</v>
      </c>
      <c r="U1193" s="66">
        <v>-5.0000000000000001E-4</v>
      </c>
      <c r="V1193" s="66">
        <v>-1.1000000000000001E-3</v>
      </c>
      <c r="W1193" s="66">
        <v>1.34E-2</v>
      </c>
      <c r="X1193" s="1">
        <v>108200</v>
      </c>
      <c r="Y1193" s="1">
        <v>186704</v>
      </c>
      <c r="Z1193" s="1">
        <v>149161</v>
      </c>
      <c r="AA1193" t="s">
        <v>512</v>
      </c>
      <c r="AB1193" t="s">
        <v>513</v>
      </c>
      <c r="AC1193">
        <v>11.3</v>
      </c>
      <c r="AD1193">
        <v>1.19</v>
      </c>
      <c r="AE1193">
        <v>3.92</v>
      </c>
      <c r="AF1193" t="s">
        <v>230</v>
      </c>
      <c r="AG1193" s="1">
        <v>7000</v>
      </c>
      <c r="AH1193" s="36">
        <v>1734</v>
      </c>
      <c r="AI1193">
        <v>500</v>
      </c>
      <c r="AJ1193" s="36">
        <v>1733</v>
      </c>
      <c r="AK1193">
        <v>800</v>
      </c>
      <c r="AL1193" s="2">
        <v>0.625</v>
      </c>
      <c r="AN1193" t="s">
        <v>298</v>
      </c>
      <c r="AO1193" t="s">
        <v>322</v>
      </c>
      <c r="AQ1193" t="str">
        <f t="shared" si="18"/>
        <v/>
      </c>
    </row>
    <row r="1194" spans="1:43">
      <c r="A1194" s="8">
        <v>46189</v>
      </c>
      <c r="B1194">
        <v>3982.94</v>
      </c>
      <c r="C1194">
        <v>-0.42</v>
      </c>
      <c r="D1194">
        <v>69450</v>
      </c>
      <c r="E1194">
        <v>7.0000000000000007E-2</v>
      </c>
      <c r="F1194" s="7">
        <v>6502</v>
      </c>
      <c r="I1194" t="s">
        <v>514</v>
      </c>
      <c r="P1194" t="s">
        <v>230</v>
      </c>
      <c r="T1194" t="s">
        <v>230</v>
      </c>
      <c r="U1194" t="s">
        <v>230</v>
      </c>
      <c r="V1194" t="s">
        <v>230</v>
      </c>
      <c r="W1194" t="s">
        <v>230</v>
      </c>
      <c r="AF1194" t="s">
        <v>230</v>
      </c>
      <c r="AG1194" t="s">
        <v>230</v>
      </c>
      <c r="AO1194" t="s">
        <v>515</v>
      </c>
      <c r="AQ1194" t="str">
        <f t="shared" si="18"/>
        <v/>
      </c>
    </row>
    <row r="1195" spans="1:43">
      <c r="A1195" s="8">
        <v>46189</v>
      </c>
      <c r="B1195">
        <v>3982.94</v>
      </c>
      <c r="C1195">
        <v>-0.42</v>
      </c>
      <c r="D1195">
        <v>69450</v>
      </c>
      <c r="E1195">
        <v>7.0000000000000007E-2</v>
      </c>
      <c r="F1195" s="7">
        <v>5759</v>
      </c>
      <c r="I1195" t="s">
        <v>514</v>
      </c>
      <c r="P1195" t="s">
        <v>230</v>
      </c>
      <c r="T1195" t="s">
        <v>230</v>
      </c>
      <c r="U1195" t="s">
        <v>230</v>
      </c>
      <c r="V1195" t="s">
        <v>230</v>
      </c>
      <c r="W1195" t="s">
        <v>230</v>
      </c>
      <c r="AF1195" t="s">
        <v>230</v>
      </c>
      <c r="AG1195" t="s">
        <v>230</v>
      </c>
      <c r="AO1195" t="s">
        <v>515</v>
      </c>
      <c r="AQ1195" t="str">
        <f t="shared" si="18"/>
        <v/>
      </c>
    </row>
    <row r="1196" spans="1:43">
      <c r="A1196" s="8">
        <v>46189</v>
      </c>
      <c r="B1196">
        <v>3982.94</v>
      </c>
      <c r="C1196">
        <v>-0.42</v>
      </c>
      <c r="D1196">
        <v>69450</v>
      </c>
      <c r="E1196">
        <v>7.0000000000000007E-2</v>
      </c>
      <c r="AQ1196" t="str">
        <f t="shared" si="18"/>
        <v/>
      </c>
    </row>
    <row r="1197" spans="1:43">
      <c r="AQ1197" t="str">
        <f t="shared" si="18"/>
        <v/>
      </c>
    </row>
    <row r="1198" spans="1:43">
      <c r="AQ1198" t="str">
        <f t="shared" si="18"/>
        <v/>
      </c>
    </row>
    <row r="1199" spans="1:43">
      <c r="B1199">
        <v>4044.96</v>
      </c>
      <c r="C1199">
        <v>-0.56999999999999995</v>
      </c>
      <c r="D1199" s="1">
        <v>71850</v>
      </c>
      <c r="E1199" s="6">
        <v>0.32</v>
      </c>
      <c r="AQ1199" t="str">
        <f t="shared" si="18"/>
        <v/>
      </c>
    </row>
    <row r="1200" spans="1:43">
      <c r="A1200" s="8" t="s">
        <v>0</v>
      </c>
      <c r="B1200" t="s">
        <v>116</v>
      </c>
      <c r="C1200" t="s">
        <v>1</v>
      </c>
      <c r="D1200" t="s">
        <v>2</v>
      </c>
      <c r="E1200" t="s">
        <v>3</v>
      </c>
      <c r="F1200" s="7" t="s">
        <v>4</v>
      </c>
      <c r="G1200" t="s">
        <v>5</v>
      </c>
      <c r="H1200" t="s">
        <v>268</v>
      </c>
      <c r="I1200" t="s">
        <v>269</v>
      </c>
      <c r="J1200" t="s">
        <v>270</v>
      </c>
      <c r="K1200" t="s">
        <v>271</v>
      </c>
      <c r="L1200" t="s">
        <v>6</v>
      </c>
      <c r="M1200" t="s">
        <v>7</v>
      </c>
      <c r="N1200" t="s">
        <v>8</v>
      </c>
      <c r="O1200" t="s">
        <v>9</v>
      </c>
      <c r="P1200" t="s">
        <v>272</v>
      </c>
      <c r="Q1200" t="s">
        <v>10</v>
      </c>
      <c r="R1200" t="s">
        <v>11</v>
      </c>
      <c r="S1200" t="s">
        <v>12</v>
      </c>
      <c r="T1200" t="s">
        <v>273</v>
      </c>
      <c r="U1200" t="s">
        <v>274</v>
      </c>
      <c r="V1200" t="s">
        <v>275</v>
      </c>
      <c r="W1200" t="s">
        <v>276</v>
      </c>
      <c r="X1200" t="s">
        <v>13</v>
      </c>
      <c r="Y1200" t="s">
        <v>277</v>
      </c>
      <c r="Z1200" t="s">
        <v>278</v>
      </c>
      <c r="AA1200" t="s">
        <v>14</v>
      </c>
      <c r="AB1200" t="s">
        <v>15</v>
      </c>
      <c r="AC1200" t="s">
        <v>279</v>
      </c>
      <c r="AD1200" t="s">
        <v>280</v>
      </c>
      <c r="AE1200" t="s">
        <v>281</v>
      </c>
      <c r="AF1200" t="s">
        <v>282</v>
      </c>
      <c r="AG1200" t="s">
        <v>283</v>
      </c>
      <c r="AH1200" t="s">
        <v>284</v>
      </c>
      <c r="AI1200" t="s">
        <v>16</v>
      </c>
      <c r="AJ1200" t="s">
        <v>17</v>
      </c>
      <c r="AK1200" t="s">
        <v>18</v>
      </c>
      <c r="AL1200" t="s">
        <v>19</v>
      </c>
      <c r="AM1200" t="s">
        <v>20</v>
      </c>
      <c r="AN1200" t="s">
        <v>285</v>
      </c>
      <c r="AO1200" t="s">
        <v>286</v>
      </c>
      <c r="AQ1200" t="str">
        <f t="shared" si="18"/>
        <v/>
      </c>
    </row>
    <row r="1201" spans="1:43">
      <c r="A1201" s="8">
        <v>46190</v>
      </c>
      <c r="B1201">
        <v>4016</v>
      </c>
      <c r="C1201">
        <v>0.62</v>
      </c>
      <c r="D1201">
        <v>70080</v>
      </c>
      <c r="E1201">
        <v>1.02</v>
      </c>
      <c r="F1201" s="7">
        <v>1605</v>
      </c>
      <c r="G1201" t="s">
        <v>21</v>
      </c>
      <c r="H1201">
        <v>0</v>
      </c>
      <c r="I1201" t="s">
        <v>288</v>
      </c>
      <c r="J1201" t="s">
        <v>289</v>
      </c>
      <c r="K1201" t="s">
        <v>295</v>
      </c>
      <c r="L1201" s="36">
        <v>3420</v>
      </c>
      <c r="M1201">
        <v>42</v>
      </c>
      <c r="N1201" s="66">
        <v>1.24E-2</v>
      </c>
      <c r="O1201" s="36">
        <v>3378</v>
      </c>
      <c r="P1201" s="66">
        <v>1.24E-2</v>
      </c>
      <c r="Q1201" s="36">
        <v>3328</v>
      </c>
      <c r="R1201" s="36">
        <v>3428</v>
      </c>
      <c r="S1201" s="36">
        <v>3293</v>
      </c>
      <c r="T1201" s="66">
        <v>2.76E-2</v>
      </c>
      <c r="U1201" s="66">
        <v>6.1000000000000004E-3</v>
      </c>
      <c r="V1201" s="66">
        <v>-2.3E-3</v>
      </c>
      <c r="W1201" s="66">
        <v>3.85E-2</v>
      </c>
      <c r="X1201" s="1">
        <v>5758600</v>
      </c>
      <c r="Y1201" s="1">
        <v>19400796</v>
      </c>
      <c r="Z1201" s="1">
        <v>4306245</v>
      </c>
      <c r="AA1201" t="s">
        <v>291</v>
      </c>
      <c r="AB1201" t="s">
        <v>292</v>
      </c>
      <c r="AC1201">
        <v>8.83</v>
      </c>
      <c r="AD1201">
        <v>0.83</v>
      </c>
      <c r="AE1201">
        <v>3.16</v>
      </c>
      <c r="AF1201" t="s">
        <v>230</v>
      </c>
      <c r="AG1201" s="1">
        <v>68700</v>
      </c>
      <c r="AH1201" s="36">
        <v>3421</v>
      </c>
      <c r="AI1201">
        <v>600</v>
      </c>
      <c r="AJ1201" s="36">
        <v>3420</v>
      </c>
      <c r="AK1201" s="1">
        <v>1700</v>
      </c>
      <c r="AL1201" s="2">
        <v>0.625</v>
      </c>
      <c r="AN1201" t="s">
        <v>293</v>
      </c>
      <c r="AO1201" t="s">
        <v>294</v>
      </c>
      <c r="AQ1201" t="str">
        <f t="shared" si="18"/>
        <v/>
      </c>
    </row>
    <row r="1202" spans="1:43">
      <c r="A1202" s="8">
        <v>46190</v>
      </c>
      <c r="B1202">
        <v>4016</v>
      </c>
      <c r="C1202">
        <v>0.62</v>
      </c>
      <c r="D1202">
        <v>70080</v>
      </c>
      <c r="E1202">
        <v>1.02</v>
      </c>
      <c r="F1202" s="7">
        <v>1833</v>
      </c>
      <c r="G1202" t="s">
        <v>24</v>
      </c>
      <c r="H1202">
        <v>0</v>
      </c>
      <c r="I1202" t="s">
        <v>288</v>
      </c>
      <c r="J1202" t="s">
        <v>289</v>
      </c>
      <c r="K1202" t="s">
        <v>290</v>
      </c>
      <c r="L1202" s="36">
        <v>5710</v>
      </c>
      <c r="M1202">
        <v>-10</v>
      </c>
      <c r="N1202" s="66">
        <v>-1.6999999999999999E-3</v>
      </c>
      <c r="O1202" s="36">
        <v>5720</v>
      </c>
      <c r="P1202" s="66">
        <v>-1.6999999999999999E-3</v>
      </c>
      <c r="Q1202" s="36">
        <v>5760</v>
      </c>
      <c r="R1202" s="36">
        <v>5790</v>
      </c>
      <c r="S1202" s="36">
        <v>5700</v>
      </c>
      <c r="T1202" s="66">
        <v>-8.6E-3</v>
      </c>
      <c r="U1202" s="66">
        <v>-1.6999999999999999E-3</v>
      </c>
      <c r="V1202" s="66">
        <v>-1.38E-2</v>
      </c>
      <c r="W1202" s="66">
        <v>1.6999999999999999E-3</v>
      </c>
      <c r="X1202" s="1">
        <v>36800</v>
      </c>
      <c r="Y1202" s="1">
        <v>211381</v>
      </c>
      <c r="Z1202" s="1">
        <v>220778</v>
      </c>
      <c r="AA1202" t="s">
        <v>296</v>
      </c>
      <c r="AB1202" t="s">
        <v>572</v>
      </c>
      <c r="AC1202">
        <v>13.3</v>
      </c>
      <c r="AD1202">
        <v>1.04</v>
      </c>
      <c r="AE1202">
        <v>5.25</v>
      </c>
      <c r="AF1202" t="s">
        <v>230</v>
      </c>
      <c r="AG1202" s="1">
        <v>13300</v>
      </c>
      <c r="AH1202" s="36">
        <v>5720</v>
      </c>
      <c r="AI1202" s="1">
        <v>1300</v>
      </c>
      <c r="AJ1202" s="36">
        <v>5710</v>
      </c>
      <c r="AK1202" s="1">
        <v>1400</v>
      </c>
      <c r="AL1202" s="2">
        <v>0.62291666666666667</v>
      </c>
      <c r="AN1202" t="s">
        <v>298</v>
      </c>
      <c r="AO1202" t="s">
        <v>299</v>
      </c>
      <c r="AQ1202" t="str">
        <f t="shared" si="18"/>
        <v/>
      </c>
    </row>
    <row r="1203" spans="1:43">
      <c r="A1203" s="8">
        <v>46190</v>
      </c>
      <c r="B1203">
        <v>4016</v>
      </c>
      <c r="C1203">
        <v>0.62</v>
      </c>
      <c r="D1203">
        <v>70080</v>
      </c>
      <c r="E1203">
        <v>1.02</v>
      </c>
      <c r="F1203" s="7">
        <v>1911</v>
      </c>
      <c r="G1203" t="s">
        <v>25</v>
      </c>
      <c r="H1203">
        <v>0</v>
      </c>
      <c r="I1203" t="s">
        <v>288</v>
      </c>
      <c r="J1203" t="s">
        <v>289</v>
      </c>
      <c r="K1203" t="s">
        <v>295</v>
      </c>
      <c r="L1203" s="36">
        <v>1354</v>
      </c>
      <c r="M1203">
        <v>-1.5</v>
      </c>
      <c r="N1203" s="66">
        <v>-1.1000000000000001E-3</v>
      </c>
      <c r="O1203" s="36">
        <v>1355.5</v>
      </c>
      <c r="P1203" s="66">
        <v>-1.1000000000000001E-3</v>
      </c>
      <c r="Q1203" s="36">
        <v>1371.5</v>
      </c>
      <c r="R1203" s="36">
        <v>1378</v>
      </c>
      <c r="S1203" s="36">
        <v>1350.5</v>
      </c>
      <c r="T1203" s="66">
        <v>-1.2699999999999999E-2</v>
      </c>
      <c r="U1203" s="66">
        <v>-1.1599999999999999E-2</v>
      </c>
      <c r="V1203" s="66">
        <v>-1.7399999999999999E-2</v>
      </c>
      <c r="W1203" s="66">
        <v>2.5000000000000001E-3</v>
      </c>
      <c r="X1203" s="1">
        <v>1895400</v>
      </c>
      <c r="Y1203" s="1">
        <v>2589382</v>
      </c>
      <c r="Z1203" s="1">
        <v>837538</v>
      </c>
      <c r="AA1203" t="s">
        <v>300</v>
      </c>
      <c r="AB1203" t="s">
        <v>301</v>
      </c>
      <c r="AC1203">
        <v>8.6199999999999992</v>
      </c>
      <c r="AD1203">
        <v>0.82</v>
      </c>
      <c r="AE1203">
        <v>3.69</v>
      </c>
      <c r="AF1203" t="s">
        <v>230</v>
      </c>
      <c r="AG1203" s="1">
        <v>307000</v>
      </c>
      <c r="AH1203" s="36">
        <v>1354</v>
      </c>
      <c r="AI1203" s="1">
        <v>2300</v>
      </c>
      <c r="AJ1203" s="36">
        <v>1353.5</v>
      </c>
      <c r="AK1203" s="1">
        <v>1600</v>
      </c>
      <c r="AL1203" s="2">
        <v>0.625</v>
      </c>
      <c r="AN1203" t="s">
        <v>293</v>
      </c>
      <c r="AO1203" t="s">
        <v>299</v>
      </c>
      <c r="AQ1203" t="str">
        <f t="shared" si="18"/>
        <v/>
      </c>
    </row>
    <row r="1204" spans="1:43">
      <c r="A1204" s="8">
        <v>46190</v>
      </c>
      <c r="B1204">
        <v>4016</v>
      </c>
      <c r="C1204">
        <v>0.62</v>
      </c>
      <c r="D1204">
        <v>70080</v>
      </c>
      <c r="E1204">
        <v>1.02</v>
      </c>
      <c r="F1204" s="7">
        <v>1925</v>
      </c>
      <c r="G1204" t="s">
        <v>26</v>
      </c>
      <c r="H1204">
        <v>0</v>
      </c>
      <c r="I1204" t="s">
        <v>288</v>
      </c>
      <c r="J1204" t="s">
        <v>289</v>
      </c>
      <c r="K1204" t="s">
        <v>290</v>
      </c>
      <c r="L1204" s="36">
        <v>4381</v>
      </c>
      <c r="M1204">
        <v>35</v>
      </c>
      <c r="N1204" s="66">
        <v>8.0999999999999996E-3</v>
      </c>
      <c r="O1204" s="36">
        <v>4346</v>
      </c>
      <c r="P1204" s="66">
        <v>8.0000000000000002E-3</v>
      </c>
      <c r="Q1204" s="36">
        <v>4400</v>
      </c>
      <c r="R1204" s="36">
        <v>4435</v>
      </c>
      <c r="S1204" s="36">
        <v>4367</v>
      </c>
      <c r="T1204" s="66">
        <v>-4.3E-3</v>
      </c>
      <c r="U1204" s="66">
        <v>1.2999999999999999E-3</v>
      </c>
      <c r="V1204" s="66">
        <v>-1.21E-2</v>
      </c>
      <c r="W1204" s="66">
        <v>3.2000000000000002E-3</v>
      </c>
      <c r="X1204" s="1">
        <v>1243600</v>
      </c>
      <c r="Y1204" s="1">
        <v>5457168</v>
      </c>
      <c r="Z1204" s="1">
        <v>2889866</v>
      </c>
      <c r="AA1204" t="s">
        <v>302</v>
      </c>
      <c r="AB1204" t="s">
        <v>573</v>
      </c>
      <c r="AC1204">
        <v>11.95</v>
      </c>
      <c r="AD1204">
        <v>0.93</v>
      </c>
      <c r="AE1204">
        <v>4.0199999999999996</v>
      </c>
      <c r="AF1204" t="s">
        <v>230</v>
      </c>
      <c r="AG1204" s="1">
        <v>64100</v>
      </c>
      <c r="AH1204" s="36">
        <v>4381</v>
      </c>
      <c r="AI1204" s="1">
        <v>1500</v>
      </c>
      <c r="AJ1204" s="36">
        <v>4380</v>
      </c>
      <c r="AK1204" s="1">
        <v>3100</v>
      </c>
      <c r="AL1204" s="2">
        <v>0.625</v>
      </c>
      <c r="AN1204" t="s">
        <v>298</v>
      </c>
      <c r="AO1204" t="s">
        <v>299</v>
      </c>
      <c r="AQ1204" t="str">
        <f t="shared" si="18"/>
        <v/>
      </c>
    </row>
    <row r="1205" spans="1:43">
      <c r="A1205" s="8">
        <v>46190</v>
      </c>
      <c r="B1205">
        <v>4016</v>
      </c>
      <c r="C1205">
        <v>0.62</v>
      </c>
      <c r="D1205">
        <v>70080</v>
      </c>
      <c r="E1205">
        <v>1.02</v>
      </c>
      <c r="F1205" s="7">
        <v>1928</v>
      </c>
      <c r="G1205" t="s">
        <v>27</v>
      </c>
      <c r="H1205">
        <v>0</v>
      </c>
      <c r="I1205" t="s">
        <v>288</v>
      </c>
      <c r="J1205" t="s">
        <v>289</v>
      </c>
      <c r="K1205" t="s">
        <v>295</v>
      </c>
      <c r="L1205" s="36">
        <v>3287</v>
      </c>
      <c r="M1205">
        <v>-9</v>
      </c>
      <c r="N1205" s="66">
        <v>-2.7000000000000001E-3</v>
      </c>
      <c r="O1205" s="36">
        <v>3296</v>
      </c>
      <c r="P1205" s="66">
        <v>-2.7000000000000001E-3</v>
      </c>
      <c r="Q1205" s="36">
        <v>3319</v>
      </c>
      <c r="R1205" s="36">
        <v>3330</v>
      </c>
      <c r="S1205" s="36">
        <v>3286</v>
      </c>
      <c r="T1205" s="66">
        <v>-9.5999999999999992E-3</v>
      </c>
      <c r="U1205" s="66">
        <v>-1.1999999999999999E-3</v>
      </c>
      <c r="V1205" s="66">
        <v>-1.29E-2</v>
      </c>
      <c r="W1205" s="66">
        <v>2.9999999999999997E-4</v>
      </c>
      <c r="X1205" s="1">
        <v>924500</v>
      </c>
      <c r="Y1205" s="1">
        <v>3052501</v>
      </c>
      <c r="Z1205" s="1">
        <v>2141761</v>
      </c>
      <c r="AA1205" t="s">
        <v>304</v>
      </c>
      <c r="AB1205" t="s">
        <v>574</v>
      </c>
      <c r="AC1205">
        <v>9.77</v>
      </c>
      <c r="AD1205">
        <v>0.99</v>
      </c>
      <c r="AE1205">
        <v>4.41</v>
      </c>
      <c r="AF1205" t="s">
        <v>230</v>
      </c>
      <c r="AG1205" s="1">
        <v>225900</v>
      </c>
      <c r="AH1205" s="36">
        <v>3288</v>
      </c>
      <c r="AI1205">
        <v>900</v>
      </c>
      <c r="AJ1205" s="36">
        <v>3287</v>
      </c>
      <c r="AK1205" s="1">
        <v>1200</v>
      </c>
      <c r="AL1205" s="2">
        <v>0.625</v>
      </c>
      <c r="AM1205" s="3">
        <v>46177</v>
      </c>
      <c r="AN1205" t="s">
        <v>306</v>
      </c>
      <c r="AO1205" t="s">
        <v>299</v>
      </c>
      <c r="AQ1205" t="str">
        <f t="shared" si="18"/>
        <v/>
      </c>
    </row>
    <row r="1206" spans="1:43">
      <c r="A1206" s="8">
        <v>46190</v>
      </c>
      <c r="B1206">
        <v>4016</v>
      </c>
      <c r="C1206">
        <v>0.62</v>
      </c>
      <c r="D1206">
        <v>70080</v>
      </c>
      <c r="E1206">
        <v>1.02</v>
      </c>
      <c r="F1206" s="7">
        <v>1929</v>
      </c>
      <c r="G1206" t="s">
        <v>28</v>
      </c>
      <c r="H1206">
        <v>0</v>
      </c>
      <c r="I1206" t="s">
        <v>288</v>
      </c>
      <c r="J1206" t="s">
        <v>289</v>
      </c>
      <c r="K1206" t="s">
        <v>295</v>
      </c>
      <c r="L1206" s="36">
        <v>1115</v>
      </c>
      <c r="M1206">
        <v>0</v>
      </c>
      <c r="N1206" s="66">
        <v>0</v>
      </c>
      <c r="O1206" s="36">
        <v>1115</v>
      </c>
      <c r="P1206" s="66">
        <v>0</v>
      </c>
      <c r="Q1206" s="36">
        <v>1112</v>
      </c>
      <c r="R1206" s="36">
        <v>1132</v>
      </c>
      <c r="S1206" s="36">
        <v>1111</v>
      </c>
      <c r="T1206" s="66">
        <v>2.5999999999999999E-3</v>
      </c>
      <c r="U1206" s="66">
        <v>-8.8000000000000005E-3</v>
      </c>
      <c r="V1206" s="66">
        <v>-1.4999999999999999E-2</v>
      </c>
      <c r="W1206" s="66">
        <v>3.5999999999999999E-3</v>
      </c>
      <c r="X1206" s="1">
        <v>55800</v>
      </c>
      <c r="Y1206" s="1">
        <v>62583</v>
      </c>
      <c r="Z1206" s="1">
        <v>46579</v>
      </c>
      <c r="AA1206" t="s">
        <v>307</v>
      </c>
      <c r="AB1206" t="s">
        <v>575</v>
      </c>
      <c r="AC1206">
        <v>12.58</v>
      </c>
      <c r="AD1206">
        <v>1.23</v>
      </c>
      <c r="AE1206">
        <v>4.4800000000000004</v>
      </c>
      <c r="AF1206" t="s">
        <v>230</v>
      </c>
      <c r="AG1206" s="1">
        <v>14000</v>
      </c>
      <c r="AH1206" s="36">
        <v>1117</v>
      </c>
      <c r="AI1206">
        <v>300</v>
      </c>
      <c r="AJ1206" s="36">
        <v>1115</v>
      </c>
      <c r="AK1206">
        <v>400</v>
      </c>
      <c r="AL1206" s="2">
        <v>0.62361111111111112</v>
      </c>
      <c r="AN1206" t="s">
        <v>298</v>
      </c>
      <c r="AO1206" t="s">
        <v>299</v>
      </c>
      <c r="AQ1206" t="str">
        <f t="shared" si="18"/>
        <v/>
      </c>
    </row>
    <row r="1207" spans="1:43">
      <c r="A1207" s="8">
        <v>46190</v>
      </c>
      <c r="B1207">
        <v>4016</v>
      </c>
      <c r="C1207">
        <v>0.62</v>
      </c>
      <c r="D1207">
        <v>70080</v>
      </c>
      <c r="E1207">
        <v>1.02</v>
      </c>
      <c r="F1207" s="7">
        <v>1963</v>
      </c>
      <c r="G1207" t="s">
        <v>29</v>
      </c>
      <c r="H1207">
        <v>0</v>
      </c>
      <c r="I1207" t="s">
        <v>288</v>
      </c>
      <c r="J1207" t="s">
        <v>289</v>
      </c>
      <c r="K1207" t="s">
        <v>295</v>
      </c>
      <c r="L1207" s="36">
        <v>2769</v>
      </c>
      <c r="M1207">
        <v>105</v>
      </c>
      <c r="N1207" s="66">
        <v>3.9399999999999998E-2</v>
      </c>
      <c r="O1207" s="36">
        <v>2664</v>
      </c>
      <c r="P1207" s="66">
        <v>3.9399999999999998E-2</v>
      </c>
      <c r="Q1207" s="36">
        <v>2680</v>
      </c>
      <c r="R1207" s="36">
        <v>2806.5</v>
      </c>
      <c r="S1207" s="36">
        <v>2673.5</v>
      </c>
      <c r="T1207" s="66">
        <v>3.32E-2</v>
      </c>
      <c r="U1207" s="66">
        <v>-2.3E-3</v>
      </c>
      <c r="V1207" s="66">
        <v>-1.3299999999999999E-2</v>
      </c>
      <c r="W1207" s="66">
        <v>3.5700000000000003E-2</v>
      </c>
      <c r="X1207" s="1">
        <v>1393500</v>
      </c>
      <c r="Y1207" s="1">
        <v>3839550</v>
      </c>
      <c r="Z1207" s="1">
        <v>676447</v>
      </c>
      <c r="AA1207" t="s">
        <v>309</v>
      </c>
      <c r="AB1207" t="s">
        <v>310</v>
      </c>
      <c r="AC1207">
        <v>14.55</v>
      </c>
      <c r="AD1207">
        <v>1.55</v>
      </c>
      <c r="AE1207">
        <v>1.88</v>
      </c>
      <c r="AF1207" t="s">
        <v>230</v>
      </c>
      <c r="AG1207" s="1">
        <v>34000</v>
      </c>
      <c r="AH1207" s="36">
        <v>2770.5</v>
      </c>
      <c r="AI1207">
        <v>600</v>
      </c>
      <c r="AJ1207" s="36">
        <v>2769</v>
      </c>
      <c r="AK1207">
        <v>100</v>
      </c>
      <c r="AL1207" s="2">
        <v>0.625</v>
      </c>
      <c r="AN1207" t="s">
        <v>298</v>
      </c>
      <c r="AO1207" t="s">
        <v>299</v>
      </c>
      <c r="AQ1207" t="str">
        <f t="shared" si="18"/>
        <v/>
      </c>
    </row>
    <row r="1208" spans="1:43">
      <c r="A1208" s="8">
        <v>46190</v>
      </c>
      <c r="B1208">
        <v>4016</v>
      </c>
      <c r="C1208">
        <v>0.62</v>
      </c>
      <c r="D1208">
        <v>70080</v>
      </c>
      <c r="E1208">
        <v>1.02</v>
      </c>
      <c r="F1208" s="7">
        <v>2124</v>
      </c>
      <c r="G1208" t="s">
        <v>30</v>
      </c>
      <c r="H1208">
        <v>0</v>
      </c>
      <c r="I1208" t="s">
        <v>288</v>
      </c>
      <c r="J1208" t="s">
        <v>289</v>
      </c>
      <c r="K1208" t="s">
        <v>295</v>
      </c>
      <c r="L1208">
        <v>858</v>
      </c>
      <c r="M1208">
        <v>2</v>
      </c>
      <c r="N1208" s="66">
        <v>2.3E-3</v>
      </c>
      <c r="O1208">
        <v>856</v>
      </c>
      <c r="P1208" s="66">
        <v>2.3E-3</v>
      </c>
      <c r="Q1208">
        <v>859</v>
      </c>
      <c r="R1208">
        <v>867</v>
      </c>
      <c r="S1208">
        <v>857</v>
      </c>
      <c r="T1208" s="66">
        <v>-1.1000000000000001E-3</v>
      </c>
      <c r="U1208" s="66">
        <v>-3.3999999999999998E-3</v>
      </c>
      <c r="V1208" s="66">
        <v>-1.03E-2</v>
      </c>
      <c r="W1208" s="66">
        <v>1.1000000000000001E-3</v>
      </c>
      <c r="X1208" s="1">
        <v>222000</v>
      </c>
      <c r="Y1208" s="1">
        <v>191239</v>
      </c>
      <c r="Z1208" s="1">
        <v>142048</v>
      </c>
      <c r="AA1208" t="s">
        <v>311</v>
      </c>
      <c r="AB1208" t="s">
        <v>312</v>
      </c>
      <c r="AC1208">
        <v>15.85</v>
      </c>
      <c r="AD1208">
        <v>6.08</v>
      </c>
      <c r="AE1208">
        <v>4.43</v>
      </c>
      <c r="AF1208" t="s">
        <v>230</v>
      </c>
      <c r="AG1208" s="1">
        <v>87600</v>
      </c>
      <c r="AH1208">
        <v>858</v>
      </c>
      <c r="AI1208" s="1">
        <v>1500</v>
      </c>
      <c r="AJ1208">
        <v>857</v>
      </c>
      <c r="AK1208" s="1">
        <v>3500</v>
      </c>
      <c r="AL1208" s="2">
        <v>0.62361111111111112</v>
      </c>
      <c r="AN1208" t="s">
        <v>293</v>
      </c>
      <c r="AO1208" t="s">
        <v>313</v>
      </c>
      <c r="AQ1208" t="str">
        <f t="shared" si="18"/>
        <v/>
      </c>
    </row>
    <row r="1209" spans="1:43">
      <c r="A1209" s="8">
        <v>46190</v>
      </c>
      <c r="B1209">
        <v>4016</v>
      </c>
      <c r="C1209">
        <v>0.62</v>
      </c>
      <c r="D1209">
        <v>70080</v>
      </c>
      <c r="E1209">
        <v>1.02</v>
      </c>
      <c r="F1209" s="7">
        <v>2162</v>
      </c>
      <c r="G1209" t="s">
        <v>31</v>
      </c>
      <c r="H1209">
        <v>0</v>
      </c>
      <c r="I1209" t="s">
        <v>314</v>
      </c>
      <c r="J1209" t="s">
        <v>289</v>
      </c>
      <c r="K1209" t="s">
        <v>295</v>
      </c>
      <c r="L1209">
        <v>538</v>
      </c>
      <c r="M1209">
        <v>0</v>
      </c>
      <c r="N1209" s="66">
        <v>0</v>
      </c>
      <c r="O1209">
        <v>538</v>
      </c>
      <c r="P1209" s="66">
        <v>0</v>
      </c>
      <c r="Q1209">
        <v>538</v>
      </c>
      <c r="R1209">
        <v>539</v>
      </c>
      <c r="S1209">
        <v>538</v>
      </c>
      <c r="T1209" s="66">
        <v>0</v>
      </c>
      <c r="U1209" s="66">
        <v>-1.8E-3</v>
      </c>
      <c r="V1209" s="66">
        <v>-1.8E-3</v>
      </c>
      <c r="W1209" s="66">
        <v>0</v>
      </c>
      <c r="X1209" s="1">
        <v>70500</v>
      </c>
      <c r="Y1209" s="1">
        <v>37933</v>
      </c>
      <c r="Z1209" s="1">
        <v>11626</v>
      </c>
      <c r="AA1209" t="s">
        <v>576</v>
      </c>
      <c r="AB1209" t="s">
        <v>316</v>
      </c>
      <c r="AC1209">
        <v>31.27</v>
      </c>
      <c r="AD1209">
        <v>2.04</v>
      </c>
      <c r="AE1209">
        <v>0</v>
      </c>
      <c r="AF1209">
        <v>0.3</v>
      </c>
      <c r="AG1209">
        <v>0</v>
      </c>
      <c r="AH1209">
        <v>539</v>
      </c>
      <c r="AI1209" s="1">
        <v>1287400</v>
      </c>
      <c r="AJ1209">
        <v>538</v>
      </c>
      <c r="AK1209" s="1">
        <v>3022300</v>
      </c>
      <c r="AL1209" s="2">
        <v>0.61944444444444446</v>
      </c>
      <c r="AN1209" t="s">
        <v>298</v>
      </c>
      <c r="AO1209" t="s">
        <v>313</v>
      </c>
      <c r="AQ1209" t="str">
        <f t="shared" si="18"/>
        <v/>
      </c>
    </row>
    <row r="1210" spans="1:43">
      <c r="A1210" s="8">
        <v>46190</v>
      </c>
      <c r="B1210">
        <v>4016</v>
      </c>
      <c r="C1210">
        <v>0.62</v>
      </c>
      <c r="D1210">
        <v>70080</v>
      </c>
      <c r="E1210">
        <v>1.02</v>
      </c>
      <c r="F1210" s="7">
        <v>2229</v>
      </c>
      <c r="G1210" t="s">
        <v>32</v>
      </c>
      <c r="H1210">
        <v>0</v>
      </c>
      <c r="I1210" t="s">
        <v>288</v>
      </c>
      <c r="J1210" t="s">
        <v>289</v>
      </c>
      <c r="K1210" t="s">
        <v>295</v>
      </c>
      <c r="L1210" s="36">
        <v>2781</v>
      </c>
      <c r="M1210">
        <v>-27.5</v>
      </c>
      <c r="N1210" s="66">
        <v>-9.7999999999999997E-3</v>
      </c>
      <c r="O1210" s="36">
        <v>2808.5</v>
      </c>
      <c r="P1210" s="66">
        <v>-9.7000000000000003E-3</v>
      </c>
      <c r="Q1210" s="36">
        <v>2820</v>
      </c>
      <c r="R1210" s="36">
        <v>2832.5</v>
      </c>
      <c r="S1210" s="36">
        <v>2770</v>
      </c>
      <c r="T1210" s="66">
        <v>-1.38E-2</v>
      </c>
      <c r="U1210" s="66">
        <v>-8.0000000000000004E-4</v>
      </c>
      <c r="V1210" s="66">
        <v>-1.8100000000000002E-2</v>
      </c>
      <c r="W1210" s="66">
        <v>3.8999999999999998E-3</v>
      </c>
      <c r="X1210" s="1">
        <v>308700</v>
      </c>
      <c r="Y1210" s="1">
        <v>860840</v>
      </c>
      <c r="Z1210" s="1">
        <v>372458</v>
      </c>
      <c r="AA1210" t="s">
        <v>317</v>
      </c>
      <c r="AB1210" t="s">
        <v>650</v>
      </c>
      <c r="AC1210">
        <v>19.43</v>
      </c>
      <c r="AD1210">
        <v>1.6</v>
      </c>
      <c r="AE1210">
        <v>2.48</v>
      </c>
      <c r="AF1210" t="s">
        <v>230</v>
      </c>
      <c r="AG1210" s="1">
        <v>15500</v>
      </c>
      <c r="AH1210" s="36">
        <v>2782</v>
      </c>
      <c r="AI1210">
        <v>600</v>
      </c>
      <c r="AJ1210" s="36">
        <v>2781</v>
      </c>
      <c r="AK1210">
        <v>300</v>
      </c>
      <c r="AL1210" s="2">
        <v>0.625</v>
      </c>
      <c r="AN1210" t="s">
        <v>298</v>
      </c>
      <c r="AO1210" t="s">
        <v>319</v>
      </c>
      <c r="AQ1210" t="str">
        <f t="shared" si="18"/>
        <v/>
      </c>
    </row>
    <row r="1211" spans="1:43">
      <c r="A1211" s="8">
        <v>46190</v>
      </c>
      <c r="B1211">
        <v>4016</v>
      </c>
      <c r="C1211">
        <v>0.62</v>
      </c>
      <c r="D1211">
        <v>70080</v>
      </c>
      <c r="E1211">
        <v>1.02</v>
      </c>
      <c r="F1211" s="7">
        <v>2768</v>
      </c>
      <c r="G1211" t="s">
        <v>33</v>
      </c>
      <c r="H1211">
        <v>0</v>
      </c>
      <c r="I1211" t="s">
        <v>288</v>
      </c>
      <c r="J1211" t="s">
        <v>289</v>
      </c>
      <c r="K1211" t="s">
        <v>295</v>
      </c>
      <c r="L1211" s="36">
        <v>5310</v>
      </c>
      <c r="M1211">
        <v>19</v>
      </c>
      <c r="N1211" s="66">
        <v>3.5999999999999999E-3</v>
      </c>
      <c r="O1211" s="36">
        <v>5291</v>
      </c>
      <c r="P1211" s="66">
        <v>3.5000000000000001E-3</v>
      </c>
      <c r="Q1211" s="36">
        <v>5366</v>
      </c>
      <c r="R1211" s="36">
        <v>5372</v>
      </c>
      <c r="S1211" s="36">
        <v>5239</v>
      </c>
      <c r="T1211" s="66">
        <v>-1.04E-2</v>
      </c>
      <c r="U1211" s="66">
        <v>-8.9999999999999998E-4</v>
      </c>
      <c r="V1211" s="66">
        <v>-1.15E-2</v>
      </c>
      <c r="W1211" s="66">
        <v>1.35E-2</v>
      </c>
      <c r="X1211" s="1">
        <v>649800</v>
      </c>
      <c r="Y1211" s="1">
        <v>3449742</v>
      </c>
      <c r="Z1211" s="1">
        <v>1115100</v>
      </c>
      <c r="AA1211" t="s">
        <v>320</v>
      </c>
      <c r="AB1211" t="s">
        <v>321</v>
      </c>
      <c r="AC1211">
        <v>8.49</v>
      </c>
      <c r="AD1211">
        <v>1.01</v>
      </c>
      <c r="AE1211">
        <v>3.39</v>
      </c>
      <c r="AF1211" t="s">
        <v>230</v>
      </c>
      <c r="AG1211" s="1">
        <v>143600</v>
      </c>
      <c r="AH1211" s="36">
        <v>5310</v>
      </c>
      <c r="AI1211">
        <v>600</v>
      </c>
      <c r="AJ1211" s="36">
        <v>5309</v>
      </c>
      <c r="AK1211">
        <v>200</v>
      </c>
      <c r="AL1211" s="2">
        <v>0.62430555555555556</v>
      </c>
      <c r="AN1211" t="s">
        <v>298</v>
      </c>
      <c r="AO1211" t="s">
        <v>322</v>
      </c>
      <c r="AQ1211" t="str">
        <f t="shared" si="18"/>
        <v/>
      </c>
    </row>
    <row r="1212" spans="1:43">
      <c r="A1212" s="8">
        <v>46190</v>
      </c>
      <c r="B1212">
        <v>4016</v>
      </c>
      <c r="C1212">
        <v>0.62</v>
      </c>
      <c r="D1212">
        <v>70080</v>
      </c>
      <c r="E1212">
        <v>1.02</v>
      </c>
      <c r="F1212" s="7">
        <v>2769</v>
      </c>
      <c r="G1212" t="s">
        <v>34</v>
      </c>
      <c r="H1212">
        <v>0</v>
      </c>
      <c r="I1212" t="s">
        <v>314</v>
      </c>
      <c r="J1212" t="s">
        <v>323</v>
      </c>
      <c r="K1212" t="s">
        <v>295</v>
      </c>
      <c r="L1212">
        <v>853</v>
      </c>
      <c r="M1212">
        <v>0</v>
      </c>
      <c r="N1212" s="66">
        <v>0</v>
      </c>
      <c r="O1212">
        <v>853</v>
      </c>
      <c r="P1212" s="66">
        <v>0</v>
      </c>
      <c r="Q1212">
        <v>852</v>
      </c>
      <c r="R1212">
        <v>860</v>
      </c>
      <c r="S1212">
        <v>850</v>
      </c>
      <c r="T1212" s="66">
        <v>1.1000000000000001E-3</v>
      </c>
      <c r="U1212" s="66">
        <v>-8.0999999999999996E-3</v>
      </c>
      <c r="V1212" s="66">
        <v>-8.0999999999999996E-3</v>
      </c>
      <c r="W1212" s="66">
        <v>3.5000000000000001E-3</v>
      </c>
      <c r="X1212" s="1">
        <v>5400</v>
      </c>
      <c r="Y1212" s="1">
        <v>4620</v>
      </c>
      <c r="Z1212" s="1">
        <v>6706</v>
      </c>
      <c r="AA1212" t="s">
        <v>324</v>
      </c>
      <c r="AB1212" t="s">
        <v>325</v>
      </c>
      <c r="AC1212">
        <v>10.130000000000001</v>
      </c>
      <c r="AD1212">
        <v>22.67</v>
      </c>
      <c r="AE1212">
        <v>0</v>
      </c>
      <c r="AF1212">
        <v>0.1</v>
      </c>
      <c r="AG1212">
        <v>0</v>
      </c>
      <c r="AH1212">
        <v>859</v>
      </c>
      <c r="AI1212">
        <v>100</v>
      </c>
      <c r="AJ1212">
        <v>853</v>
      </c>
      <c r="AK1212">
        <v>400</v>
      </c>
      <c r="AL1212" s="2">
        <v>0.61805555555555558</v>
      </c>
      <c r="AM1212" s="3">
        <v>46213</v>
      </c>
      <c r="AN1212" t="s">
        <v>326</v>
      </c>
      <c r="AO1212" t="s">
        <v>327</v>
      </c>
      <c r="AQ1212" t="str">
        <f t="shared" si="18"/>
        <v/>
      </c>
    </row>
    <row r="1213" spans="1:43">
      <c r="A1213" s="8">
        <v>46190</v>
      </c>
      <c r="B1213">
        <v>4016</v>
      </c>
      <c r="C1213">
        <v>0.62</v>
      </c>
      <c r="D1213">
        <v>70080</v>
      </c>
      <c r="E1213">
        <v>1.02</v>
      </c>
      <c r="F1213" s="7">
        <v>2914</v>
      </c>
      <c r="G1213" t="s">
        <v>35</v>
      </c>
      <c r="H1213">
        <v>0</v>
      </c>
      <c r="I1213" t="s">
        <v>288</v>
      </c>
      <c r="J1213" t="s">
        <v>289</v>
      </c>
      <c r="K1213" t="s">
        <v>295</v>
      </c>
      <c r="L1213" s="36">
        <v>6080</v>
      </c>
      <c r="M1213">
        <v>-19</v>
      </c>
      <c r="N1213" s="66">
        <v>-3.0999999999999999E-3</v>
      </c>
      <c r="O1213" s="36">
        <v>6099</v>
      </c>
      <c r="P1213" s="66">
        <v>-3.0999999999999999E-3</v>
      </c>
      <c r="Q1213" s="36">
        <v>6133</v>
      </c>
      <c r="R1213" s="36">
        <v>6160</v>
      </c>
      <c r="S1213" s="36">
        <v>6078</v>
      </c>
      <c r="T1213" s="66">
        <v>-8.6E-3</v>
      </c>
      <c r="U1213" s="66">
        <v>-3.7000000000000002E-3</v>
      </c>
      <c r="V1213" s="66">
        <v>-1.29E-2</v>
      </c>
      <c r="W1213" s="66">
        <v>2.9999999999999997E-4</v>
      </c>
      <c r="X1213" s="1">
        <v>2499700</v>
      </c>
      <c r="Y1213" s="1">
        <v>15265479</v>
      </c>
      <c r="Z1213" s="1">
        <v>12160000</v>
      </c>
      <c r="AA1213" t="s">
        <v>328</v>
      </c>
      <c r="AB1213" t="s">
        <v>329</v>
      </c>
      <c r="AC1213">
        <v>18.93</v>
      </c>
      <c r="AD1213">
        <v>2.64</v>
      </c>
      <c r="AE1213">
        <v>3.98</v>
      </c>
      <c r="AF1213" t="s">
        <v>230</v>
      </c>
      <c r="AG1213" s="1">
        <v>1120400</v>
      </c>
      <c r="AH1213" s="36">
        <v>6081</v>
      </c>
      <c r="AI1213" s="1">
        <v>3100</v>
      </c>
      <c r="AJ1213" s="36">
        <v>6080</v>
      </c>
      <c r="AK1213" s="1">
        <v>1200</v>
      </c>
      <c r="AL1213" s="2">
        <v>0.625</v>
      </c>
      <c r="AN1213" t="s">
        <v>293</v>
      </c>
      <c r="AO1213" t="s">
        <v>319</v>
      </c>
      <c r="AQ1213" t="str">
        <f t="shared" si="18"/>
        <v/>
      </c>
    </row>
    <row r="1214" spans="1:43">
      <c r="A1214" s="8">
        <v>46190</v>
      </c>
      <c r="B1214">
        <v>4016</v>
      </c>
      <c r="C1214">
        <v>0.62</v>
      </c>
      <c r="D1214">
        <v>70080</v>
      </c>
      <c r="E1214">
        <v>1.02</v>
      </c>
      <c r="F1214" s="7">
        <v>3003</v>
      </c>
      <c r="G1214" t="s">
        <v>36</v>
      </c>
      <c r="H1214">
        <v>0</v>
      </c>
      <c r="I1214" t="s">
        <v>288</v>
      </c>
      <c r="J1214" t="s">
        <v>289</v>
      </c>
      <c r="K1214" t="s">
        <v>295</v>
      </c>
      <c r="L1214" s="36">
        <v>1711</v>
      </c>
      <c r="M1214">
        <v>6.5</v>
      </c>
      <c r="N1214" s="66">
        <v>3.8E-3</v>
      </c>
      <c r="O1214" s="36">
        <v>1704.5</v>
      </c>
      <c r="P1214" s="66">
        <v>3.8E-3</v>
      </c>
      <c r="Q1214" s="36">
        <v>1733</v>
      </c>
      <c r="R1214" s="36">
        <v>1733</v>
      </c>
      <c r="S1214" s="36">
        <v>1702.5</v>
      </c>
      <c r="T1214" s="66">
        <v>-1.26E-2</v>
      </c>
      <c r="U1214" s="66">
        <v>3.5000000000000001E-3</v>
      </c>
      <c r="V1214" s="66">
        <v>-1.26E-2</v>
      </c>
      <c r="W1214" s="66">
        <v>4.8999999999999998E-3</v>
      </c>
      <c r="X1214" s="1">
        <v>1023400</v>
      </c>
      <c r="Y1214" s="1">
        <v>1752506</v>
      </c>
      <c r="Z1214" s="1">
        <v>1313890</v>
      </c>
      <c r="AA1214" t="s">
        <v>330</v>
      </c>
      <c r="AB1214" t="s">
        <v>577</v>
      </c>
      <c r="AC1214">
        <v>10.73</v>
      </c>
      <c r="AD1214">
        <v>1.42</v>
      </c>
      <c r="AE1214">
        <v>3.92</v>
      </c>
      <c r="AF1214" t="s">
        <v>230</v>
      </c>
      <c r="AG1214" s="1">
        <v>32500</v>
      </c>
      <c r="AH1214" s="36">
        <v>1711.5</v>
      </c>
      <c r="AI1214" s="1">
        <v>2700</v>
      </c>
      <c r="AJ1214" s="36">
        <v>1711</v>
      </c>
      <c r="AK1214">
        <v>600</v>
      </c>
      <c r="AL1214" s="2">
        <v>0.625</v>
      </c>
      <c r="AN1214" t="s">
        <v>293</v>
      </c>
      <c r="AO1214" t="s">
        <v>332</v>
      </c>
      <c r="AQ1214" t="str">
        <f t="shared" si="18"/>
        <v/>
      </c>
    </row>
    <row r="1215" spans="1:43">
      <c r="A1215" s="8">
        <v>46190</v>
      </c>
      <c r="B1215">
        <v>4016</v>
      </c>
      <c r="C1215">
        <v>0.62</v>
      </c>
      <c r="D1215">
        <v>70080</v>
      </c>
      <c r="E1215">
        <v>1.02</v>
      </c>
      <c r="F1215" s="7">
        <v>3407</v>
      </c>
      <c r="G1215" t="s">
        <v>37</v>
      </c>
      <c r="H1215">
        <v>0</v>
      </c>
      <c r="I1215" t="s">
        <v>288</v>
      </c>
      <c r="J1215" t="s">
        <v>289</v>
      </c>
      <c r="K1215" t="s">
        <v>295</v>
      </c>
      <c r="L1215" s="36">
        <v>1780</v>
      </c>
      <c r="M1215">
        <v>18.5</v>
      </c>
      <c r="N1215" s="66">
        <v>1.0500000000000001E-2</v>
      </c>
      <c r="O1215" s="36">
        <v>1761.5</v>
      </c>
      <c r="P1215" s="66">
        <v>1.0500000000000001E-2</v>
      </c>
      <c r="Q1215" s="36">
        <v>1765</v>
      </c>
      <c r="R1215" s="36">
        <v>1785.5</v>
      </c>
      <c r="S1215" s="36">
        <v>1750</v>
      </c>
      <c r="T1215" s="66">
        <v>8.3999999999999995E-3</v>
      </c>
      <c r="U1215" s="66">
        <v>7.6E-3</v>
      </c>
      <c r="V1215" s="66">
        <v>-3.0000000000000001E-3</v>
      </c>
      <c r="W1215" s="66">
        <v>1.7100000000000001E-2</v>
      </c>
      <c r="X1215" s="1">
        <v>1870900</v>
      </c>
      <c r="Y1215" s="1">
        <v>3312588</v>
      </c>
      <c r="Z1215" s="1">
        <v>2431038</v>
      </c>
      <c r="AA1215" t="s">
        <v>333</v>
      </c>
      <c r="AB1215" t="s">
        <v>334</v>
      </c>
      <c r="AC1215">
        <v>15.04</v>
      </c>
      <c r="AD1215">
        <v>1.1499999999999999</v>
      </c>
      <c r="AE1215">
        <v>2.4700000000000002</v>
      </c>
      <c r="AF1215" t="s">
        <v>230</v>
      </c>
      <c r="AG1215" s="1">
        <v>175800</v>
      </c>
      <c r="AH1215" s="36">
        <v>1780.5</v>
      </c>
      <c r="AI1215" s="1">
        <v>1900</v>
      </c>
      <c r="AJ1215" s="36">
        <v>1779.5</v>
      </c>
      <c r="AK1215" s="1">
        <v>1700</v>
      </c>
      <c r="AL1215" s="2">
        <v>0.625</v>
      </c>
      <c r="AN1215" t="s">
        <v>298</v>
      </c>
      <c r="AO1215" t="s">
        <v>335</v>
      </c>
      <c r="AQ1215" t="str">
        <f t="shared" si="18"/>
        <v/>
      </c>
    </row>
    <row r="1216" spans="1:43">
      <c r="A1216" s="8">
        <v>46190</v>
      </c>
      <c r="B1216">
        <v>4016</v>
      </c>
      <c r="C1216">
        <v>0.62</v>
      </c>
      <c r="D1216">
        <v>70080</v>
      </c>
      <c r="E1216">
        <v>1.02</v>
      </c>
      <c r="F1216" s="7">
        <v>4008</v>
      </c>
      <c r="G1216" t="s">
        <v>38</v>
      </c>
      <c r="H1216">
        <v>0</v>
      </c>
      <c r="I1216" t="s">
        <v>288</v>
      </c>
      <c r="J1216" t="s">
        <v>289</v>
      </c>
      <c r="K1216" t="s">
        <v>290</v>
      </c>
      <c r="L1216" s="36">
        <v>1319</v>
      </c>
      <c r="M1216">
        <v>-2</v>
      </c>
      <c r="N1216" s="66">
        <v>-1.5E-3</v>
      </c>
      <c r="O1216" s="36">
        <v>1321</v>
      </c>
      <c r="P1216" s="66">
        <v>-1.5E-3</v>
      </c>
      <c r="Q1216" s="36">
        <v>1322</v>
      </c>
      <c r="R1216" s="36">
        <v>1335</v>
      </c>
      <c r="S1216" s="36">
        <v>1317</v>
      </c>
      <c r="T1216" s="66">
        <v>-2.2000000000000001E-3</v>
      </c>
      <c r="U1216" s="66">
        <v>-1.0500000000000001E-2</v>
      </c>
      <c r="V1216" s="66">
        <v>-1.1900000000000001E-2</v>
      </c>
      <c r="W1216" s="66">
        <v>1.5E-3</v>
      </c>
      <c r="X1216" s="1">
        <v>103500</v>
      </c>
      <c r="Y1216" s="1">
        <v>137261</v>
      </c>
      <c r="Z1216" s="1">
        <v>85317</v>
      </c>
      <c r="AA1216" t="s">
        <v>541</v>
      </c>
      <c r="AB1216" t="s">
        <v>337</v>
      </c>
      <c r="AC1216">
        <v>10.79</v>
      </c>
      <c r="AD1216">
        <v>0.82</v>
      </c>
      <c r="AE1216">
        <v>3.64</v>
      </c>
      <c r="AF1216" t="s">
        <v>230</v>
      </c>
      <c r="AG1216" s="1">
        <v>43600</v>
      </c>
      <c r="AH1216" s="36">
        <v>1319</v>
      </c>
      <c r="AI1216">
        <v>100</v>
      </c>
      <c r="AJ1216" s="36">
        <v>1318</v>
      </c>
      <c r="AK1216">
        <v>100</v>
      </c>
      <c r="AL1216" s="2">
        <v>0.62430555555555556</v>
      </c>
      <c r="AN1216" t="s">
        <v>298</v>
      </c>
      <c r="AO1216" t="s">
        <v>335</v>
      </c>
      <c r="AQ1216" t="str">
        <f t="shared" si="18"/>
        <v/>
      </c>
    </row>
    <row r="1217" spans="1:43">
      <c r="A1217" s="8">
        <v>46190</v>
      </c>
      <c r="B1217">
        <v>4016</v>
      </c>
      <c r="C1217">
        <v>0.62</v>
      </c>
      <c r="D1217">
        <v>70080</v>
      </c>
      <c r="E1217">
        <v>1.02</v>
      </c>
      <c r="F1217" s="7">
        <v>4026</v>
      </c>
      <c r="G1217" t="s">
        <v>39</v>
      </c>
      <c r="H1217">
        <v>0</v>
      </c>
      <c r="I1217" t="s">
        <v>314</v>
      </c>
      <c r="J1217" t="s">
        <v>289</v>
      </c>
      <c r="K1217" t="s">
        <v>290</v>
      </c>
      <c r="L1217" s="36">
        <v>1711</v>
      </c>
      <c r="M1217">
        <v>67</v>
      </c>
      <c r="N1217" s="66">
        <v>4.0800000000000003E-2</v>
      </c>
      <c r="O1217" s="36">
        <v>1644</v>
      </c>
      <c r="P1217" s="66">
        <v>4.07E-2</v>
      </c>
      <c r="Q1217" s="36">
        <v>1658</v>
      </c>
      <c r="R1217" s="36">
        <v>1742</v>
      </c>
      <c r="S1217" s="36">
        <v>1639</v>
      </c>
      <c r="T1217" s="66">
        <v>3.1899999999999998E-2</v>
      </c>
      <c r="U1217" s="66">
        <v>-1.66E-2</v>
      </c>
      <c r="V1217" s="66">
        <v>-1.77E-2</v>
      </c>
      <c r="W1217" s="66">
        <v>4.3900000000000002E-2</v>
      </c>
      <c r="X1217" s="1">
        <v>105700</v>
      </c>
      <c r="Y1217" s="1">
        <v>180272</v>
      </c>
      <c r="Z1217" s="1">
        <v>15809</v>
      </c>
      <c r="AA1217" t="s">
        <v>338</v>
      </c>
      <c r="AB1217" t="s">
        <v>629</v>
      </c>
      <c r="AC1217">
        <v>8.09</v>
      </c>
      <c r="AD1217">
        <v>1.06</v>
      </c>
      <c r="AE1217">
        <v>2.92</v>
      </c>
      <c r="AF1217" t="s">
        <v>230</v>
      </c>
      <c r="AG1217" s="1">
        <v>1800</v>
      </c>
      <c r="AH1217" s="36">
        <v>1712</v>
      </c>
      <c r="AI1217">
        <v>500</v>
      </c>
      <c r="AJ1217" s="36">
        <v>1710</v>
      </c>
      <c r="AK1217">
        <v>300</v>
      </c>
      <c r="AL1217" s="2">
        <v>0.62430555555555556</v>
      </c>
      <c r="AM1217" s="3">
        <v>46183</v>
      </c>
      <c r="AN1217" t="s">
        <v>340</v>
      </c>
      <c r="AO1217" t="s">
        <v>341</v>
      </c>
      <c r="AQ1217" t="str">
        <f t="shared" si="18"/>
        <v/>
      </c>
    </row>
    <row r="1218" spans="1:43">
      <c r="A1218" s="8">
        <v>46190</v>
      </c>
      <c r="B1218">
        <v>4016</v>
      </c>
      <c r="C1218">
        <v>0.62</v>
      </c>
      <c r="D1218">
        <v>70080</v>
      </c>
      <c r="E1218">
        <v>1.02</v>
      </c>
      <c r="F1218" s="7">
        <v>4062</v>
      </c>
      <c r="G1218" t="s">
        <v>40</v>
      </c>
      <c r="H1218">
        <v>0</v>
      </c>
      <c r="I1218" t="s">
        <v>288</v>
      </c>
      <c r="J1218" t="s">
        <v>289</v>
      </c>
      <c r="K1218" t="s">
        <v>290</v>
      </c>
      <c r="L1218" s="36">
        <v>23550</v>
      </c>
      <c r="M1218" s="36">
        <v>1105</v>
      </c>
      <c r="N1218" s="66">
        <v>4.9200000000000001E-2</v>
      </c>
      <c r="O1218" s="36">
        <v>22445</v>
      </c>
      <c r="P1218" s="66">
        <v>4.9200000000000001E-2</v>
      </c>
      <c r="Q1218" s="36">
        <v>21945</v>
      </c>
      <c r="R1218" s="36">
        <v>24080</v>
      </c>
      <c r="S1218" s="36">
        <v>21860</v>
      </c>
      <c r="T1218" s="66">
        <v>7.3099999999999998E-2</v>
      </c>
      <c r="U1218" s="66">
        <v>-2.0999999999999999E-3</v>
      </c>
      <c r="V1218" s="66">
        <v>-2.1999999999999999E-2</v>
      </c>
      <c r="W1218" s="66">
        <v>7.7299999999999994E-2</v>
      </c>
      <c r="X1218" s="1">
        <v>8116200</v>
      </c>
      <c r="Y1218" s="1">
        <v>188357632</v>
      </c>
      <c r="Z1218" s="1">
        <v>6634532</v>
      </c>
      <c r="AA1218" t="s">
        <v>651</v>
      </c>
      <c r="AB1218" t="s">
        <v>343</v>
      </c>
      <c r="AC1218">
        <v>113.38</v>
      </c>
      <c r="AD1218">
        <v>11.95</v>
      </c>
      <c r="AE1218">
        <v>0.15</v>
      </c>
      <c r="AF1218" t="s">
        <v>230</v>
      </c>
      <c r="AG1218" s="1">
        <v>35500</v>
      </c>
      <c r="AH1218" s="36">
        <v>23550</v>
      </c>
      <c r="AI1218" s="1">
        <v>4000</v>
      </c>
      <c r="AJ1218" s="36">
        <v>23540</v>
      </c>
      <c r="AK1218" s="1">
        <v>1900</v>
      </c>
      <c r="AL1218" s="2">
        <v>0.625</v>
      </c>
      <c r="AN1218" t="s">
        <v>298</v>
      </c>
      <c r="AO1218" t="s">
        <v>344</v>
      </c>
      <c r="AQ1218" t="str">
        <f t="shared" si="18"/>
        <v/>
      </c>
    </row>
    <row r="1219" spans="1:43">
      <c r="A1219" s="8">
        <v>46190</v>
      </c>
      <c r="B1219">
        <v>4016</v>
      </c>
      <c r="C1219">
        <v>0.62</v>
      </c>
      <c r="D1219">
        <v>70080</v>
      </c>
      <c r="E1219">
        <v>1.02</v>
      </c>
      <c r="F1219" s="7">
        <v>4063</v>
      </c>
      <c r="G1219" t="s">
        <v>41</v>
      </c>
      <c r="H1219">
        <v>0</v>
      </c>
      <c r="I1219" t="s">
        <v>288</v>
      </c>
      <c r="J1219" t="s">
        <v>289</v>
      </c>
      <c r="K1219" t="s">
        <v>295</v>
      </c>
      <c r="L1219" s="36">
        <v>7538</v>
      </c>
      <c r="M1219">
        <v>84</v>
      </c>
      <c r="N1219" s="66">
        <v>1.1299999999999999E-2</v>
      </c>
      <c r="O1219" s="36">
        <v>7454</v>
      </c>
      <c r="P1219" s="66">
        <v>1.12E-2</v>
      </c>
      <c r="Q1219" s="36">
        <v>7447</v>
      </c>
      <c r="R1219" s="36">
        <v>7595</v>
      </c>
      <c r="S1219" s="36">
        <v>7372</v>
      </c>
      <c r="T1219" s="66">
        <v>1.2200000000000001E-2</v>
      </c>
      <c r="U1219" s="66">
        <v>7.3000000000000001E-3</v>
      </c>
      <c r="V1219" s="66">
        <v>-7.4999999999999997E-3</v>
      </c>
      <c r="W1219" s="66">
        <v>2.2499999999999999E-2</v>
      </c>
      <c r="X1219" s="1">
        <v>2949600</v>
      </c>
      <c r="Y1219" s="1">
        <v>22072450</v>
      </c>
      <c r="Z1219" s="1">
        <v>14962898</v>
      </c>
      <c r="AA1219" t="s">
        <v>556</v>
      </c>
      <c r="AB1219" t="s">
        <v>346</v>
      </c>
      <c r="AC1219">
        <v>28.03</v>
      </c>
      <c r="AD1219">
        <v>3.14</v>
      </c>
      <c r="AE1219">
        <v>1.41</v>
      </c>
      <c r="AF1219" t="s">
        <v>230</v>
      </c>
      <c r="AG1219" s="1">
        <v>129100</v>
      </c>
      <c r="AH1219" s="36">
        <v>7538</v>
      </c>
      <c r="AI1219">
        <v>200</v>
      </c>
      <c r="AJ1219" s="36">
        <v>7537</v>
      </c>
      <c r="AK1219" s="1">
        <v>1000</v>
      </c>
      <c r="AL1219" s="2">
        <v>0.625</v>
      </c>
      <c r="AN1219" t="s">
        <v>298</v>
      </c>
      <c r="AO1219" t="s">
        <v>335</v>
      </c>
      <c r="AQ1219" t="str">
        <f t="shared" ref="AQ1219:AQ1282" si="19">IF(AP1219="","",ROUND((L1219-AP1219)/AP1219,4))</f>
        <v/>
      </c>
    </row>
    <row r="1220" spans="1:43">
      <c r="A1220" s="8">
        <v>46190</v>
      </c>
      <c r="B1220">
        <v>4016</v>
      </c>
      <c r="C1220">
        <v>0.62</v>
      </c>
      <c r="D1220">
        <v>70080</v>
      </c>
      <c r="E1220">
        <v>1.02</v>
      </c>
      <c r="F1220" s="7">
        <v>4068</v>
      </c>
      <c r="G1220" t="s">
        <v>42</v>
      </c>
      <c r="H1220">
        <v>0</v>
      </c>
      <c r="I1220" t="s">
        <v>347</v>
      </c>
      <c r="J1220" t="s">
        <v>323</v>
      </c>
      <c r="K1220" t="s">
        <v>295</v>
      </c>
      <c r="L1220" s="36">
        <v>1721</v>
      </c>
      <c r="M1220">
        <v>-7</v>
      </c>
      <c r="N1220" s="66">
        <v>-4.1000000000000003E-3</v>
      </c>
      <c r="O1220" s="36">
        <v>1728</v>
      </c>
      <c r="P1220" s="66">
        <v>-4.0000000000000001E-3</v>
      </c>
      <c r="Q1220" s="36">
        <v>1727</v>
      </c>
      <c r="R1220" s="36">
        <v>1728</v>
      </c>
      <c r="S1220" s="36">
        <v>1720</v>
      </c>
      <c r="T1220" s="66">
        <v>-3.3999999999999998E-3</v>
      </c>
      <c r="U1220" s="66">
        <v>0</v>
      </c>
      <c r="V1220" s="66">
        <v>-4.0000000000000001E-3</v>
      </c>
      <c r="W1220" s="66">
        <v>5.0000000000000001E-4</v>
      </c>
      <c r="X1220" s="1">
        <v>2200</v>
      </c>
      <c r="Y1220" s="1">
        <v>3794</v>
      </c>
      <c r="Z1220" s="1">
        <v>3252</v>
      </c>
      <c r="AA1220" t="s">
        <v>348</v>
      </c>
      <c r="AB1220" t="s">
        <v>349</v>
      </c>
      <c r="AC1220">
        <v>22.61</v>
      </c>
      <c r="AD1220">
        <v>1.51</v>
      </c>
      <c r="AE1220">
        <v>0</v>
      </c>
      <c r="AF1220">
        <v>1.6</v>
      </c>
      <c r="AG1220">
        <v>0</v>
      </c>
      <c r="AH1220" s="36">
        <v>1744</v>
      </c>
      <c r="AI1220">
        <v>500</v>
      </c>
      <c r="AJ1220" s="36">
        <v>1720</v>
      </c>
      <c r="AK1220" s="1">
        <v>1600</v>
      </c>
      <c r="AL1220" s="2">
        <v>0.6020833333333333</v>
      </c>
      <c r="AN1220" t="s">
        <v>350</v>
      </c>
      <c r="AO1220" t="s">
        <v>351</v>
      </c>
      <c r="AQ1220" t="str">
        <f t="shared" si="19"/>
        <v/>
      </c>
    </row>
    <row r="1221" spans="1:43">
      <c r="A1221" s="8">
        <v>46190</v>
      </c>
      <c r="B1221">
        <v>4016</v>
      </c>
      <c r="C1221">
        <v>0.62</v>
      </c>
      <c r="D1221">
        <v>70080</v>
      </c>
      <c r="E1221">
        <v>1.02</v>
      </c>
      <c r="F1221" s="7">
        <v>4100</v>
      </c>
      <c r="G1221" t="s">
        <v>43</v>
      </c>
      <c r="H1221">
        <v>0</v>
      </c>
      <c r="I1221" t="s">
        <v>314</v>
      </c>
      <c r="J1221" t="s">
        <v>289</v>
      </c>
      <c r="K1221" t="s">
        <v>290</v>
      </c>
      <c r="L1221" s="36">
        <v>1845</v>
      </c>
      <c r="M1221">
        <v>68</v>
      </c>
      <c r="N1221" s="66">
        <v>3.8300000000000001E-2</v>
      </c>
      <c r="O1221" s="36">
        <v>1777</v>
      </c>
      <c r="P1221" s="66">
        <v>3.8199999999999998E-2</v>
      </c>
      <c r="Q1221" s="36">
        <v>1750</v>
      </c>
      <c r="R1221" s="36">
        <v>1985</v>
      </c>
      <c r="S1221" s="36">
        <v>1745</v>
      </c>
      <c r="T1221" s="66">
        <v>5.4199999999999998E-2</v>
      </c>
      <c r="U1221" s="66">
        <v>-7.0000000000000007E-2</v>
      </c>
      <c r="V1221" s="66">
        <v>-7.0499999999999993E-2</v>
      </c>
      <c r="W1221" s="66">
        <v>5.7299999999999997E-2</v>
      </c>
      <c r="X1221" s="1">
        <v>190300</v>
      </c>
      <c r="Y1221" s="1">
        <v>360728</v>
      </c>
      <c r="Z1221" s="1">
        <v>11253</v>
      </c>
      <c r="AA1221" t="s">
        <v>544</v>
      </c>
      <c r="AB1221" t="s">
        <v>353</v>
      </c>
      <c r="AC1221">
        <v>21.35</v>
      </c>
      <c r="AD1221">
        <v>1.18</v>
      </c>
      <c r="AE1221">
        <v>0</v>
      </c>
      <c r="AF1221" t="s">
        <v>230</v>
      </c>
      <c r="AG1221">
        <v>0</v>
      </c>
      <c r="AH1221" s="36">
        <v>1848</v>
      </c>
      <c r="AI1221">
        <v>400</v>
      </c>
      <c r="AJ1221" s="36">
        <v>1843</v>
      </c>
      <c r="AK1221">
        <v>300</v>
      </c>
      <c r="AL1221" s="2">
        <v>0.625</v>
      </c>
      <c r="AN1221" t="s">
        <v>298</v>
      </c>
      <c r="AO1221" t="s">
        <v>335</v>
      </c>
      <c r="AQ1221" t="str">
        <f t="shared" si="19"/>
        <v/>
      </c>
    </row>
    <row r="1222" spans="1:43">
      <c r="A1222" s="8">
        <v>46190</v>
      </c>
      <c r="B1222">
        <v>4016</v>
      </c>
      <c r="C1222">
        <v>0.62</v>
      </c>
      <c r="D1222">
        <v>70080</v>
      </c>
      <c r="E1222">
        <v>1.02</v>
      </c>
      <c r="F1222" s="7">
        <v>4182</v>
      </c>
      <c r="G1222" t="s">
        <v>44</v>
      </c>
      <c r="H1222">
        <v>0</v>
      </c>
      <c r="I1222" t="s">
        <v>288</v>
      </c>
      <c r="J1222" t="s">
        <v>289</v>
      </c>
      <c r="K1222" t="s">
        <v>295</v>
      </c>
      <c r="L1222" s="36">
        <v>5112</v>
      </c>
      <c r="M1222">
        <v>22</v>
      </c>
      <c r="N1222" s="66">
        <v>4.3E-3</v>
      </c>
      <c r="O1222" s="36">
        <v>5090</v>
      </c>
      <c r="P1222" s="66">
        <v>4.3E-3</v>
      </c>
      <c r="Q1222" s="36">
        <v>5000</v>
      </c>
      <c r="R1222" s="36">
        <v>5174</v>
      </c>
      <c r="S1222" s="36">
        <v>4945</v>
      </c>
      <c r="T1222" s="66">
        <v>2.24E-2</v>
      </c>
      <c r="U1222" s="66">
        <v>-2.3E-3</v>
      </c>
      <c r="V1222" s="66">
        <v>-1.1900000000000001E-2</v>
      </c>
      <c r="W1222" s="66">
        <v>3.3700000000000001E-2</v>
      </c>
      <c r="X1222" s="1">
        <v>785200</v>
      </c>
      <c r="Y1222" s="1">
        <v>3981085</v>
      </c>
      <c r="Z1222" s="1">
        <v>1082141</v>
      </c>
      <c r="AA1222" t="s">
        <v>545</v>
      </c>
      <c r="AB1222" t="s">
        <v>355</v>
      </c>
      <c r="AC1222">
        <v>21.67</v>
      </c>
      <c r="AD1222">
        <v>1.54</v>
      </c>
      <c r="AE1222">
        <v>2.15</v>
      </c>
      <c r="AF1222" t="s">
        <v>230</v>
      </c>
      <c r="AG1222" s="1">
        <v>16300</v>
      </c>
      <c r="AH1222" s="36">
        <v>5112</v>
      </c>
      <c r="AI1222">
        <v>200</v>
      </c>
      <c r="AJ1222" s="36">
        <v>5111</v>
      </c>
      <c r="AK1222">
        <v>400</v>
      </c>
      <c r="AL1222" s="2">
        <v>0.625</v>
      </c>
      <c r="AN1222" t="s">
        <v>298</v>
      </c>
      <c r="AO1222" t="s">
        <v>335</v>
      </c>
      <c r="AQ1222" t="str">
        <f t="shared" si="19"/>
        <v/>
      </c>
    </row>
    <row r="1223" spans="1:43">
      <c r="A1223" s="8">
        <v>46190</v>
      </c>
      <c r="B1223">
        <v>4016</v>
      </c>
      <c r="C1223">
        <v>0.62</v>
      </c>
      <c r="D1223">
        <v>70080</v>
      </c>
      <c r="E1223">
        <v>1.02</v>
      </c>
      <c r="F1223" s="7">
        <v>4188</v>
      </c>
      <c r="G1223" t="s">
        <v>45</v>
      </c>
      <c r="H1223">
        <v>0</v>
      </c>
      <c r="I1223" t="s">
        <v>288</v>
      </c>
      <c r="J1223" t="s">
        <v>289</v>
      </c>
      <c r="K1223" t="s">
        <v>290</v>
      </c>
      <c r="L1223" s="36">
        <v>1136</v>
      </c>
      <c r="M1223">
        <v>31.5</v>
      </c>
      <c r="N1223" s="66">
        <v>2.8500000000000001E-2</v>
      </c>
      <c r="O1223" s="36">
        <v>1104.5</v>
      </c>
      <c r="P1223" s="66">
        <v>2.8500000000000001E-2</v>
      </c>
      <c r="Q1223" s="36">
        <v>1098</v>
      </c>
      <c r="R1223" s="36">
        <v>1137</v>
      </c>
      <c r="S1223" s="36">
        <v>1093</v>
      </c>
      <c r="T1223" s="66">
        <v>3.4599999999999999E-2</v>
      </c>
      <c r="U1223" s="66">
        <v>1.61E-2</v>
      </c>
      <c r="V1223" s="66">
        <v>-8.0000000000000004E-4</v>
      </c>
      <c r="W1223" s="66">
        <v>3.9300000000000002E-2</v>
      </c>
      <c r="X1223" s="1">
        <v>3694500</v>
      </c>
      <c r="Y1223" s="1">
        <v>4126963</v>
      </c>
      <c r="Z1223" s="1">
        <v>1637506</v>
      </c>
      <c r="AA1223" t="s">
        <v>356</v>
      </c>
      <c r="AB1223" t="s">
        <v>357</v>
      </c>
      <c r="AC1223">
        <v>12.98</v>
      </c>
      <c r="AD1223">
        <v>0.87</v>
      </c>
      <c r="AE1223">
        <v>2.82</v>
      </c>
      <c r="AF1223" t="s">
        <v>230</v>
      </c>
      <c r="AG1223" s="1">
        <v>319700</v>
      </c>
      <c r="AH1223" s="36">
        <v>1136</v>
      </c>
      <c r="AI1223" s="1">
        <v>2700</v>
      </c>
      <c r="AJ1223" s="36">
        <v>1135.5</v>
      </c>
      <c r="AK1223" s="1">
        <v>11800</v>
      </c>
      <c r="AL1223" s="2">
        <v>0.625</v>
      </c>
      <c r="AN1223" t="s">
        <v>298</v>
      </c>
      <c r="AO1223" t="s">
        <v>335</v>
      </c>
      <c r="AQ1223" t="str">
        <f t="shared" si="19"/>
        <v/>
      </c>
    </row>
    <row r="1224" spans="1:43">
      <c r="A1224" s="8">
        <v>46190</v>
      </c>
      <c r="B1224">
        <v>4016</v>
      </c>
      <c r="C1224">
        <v>0.62</v>
      </c>
      <c r="D1224">
        <v>70080</v>
      </c>
      <c r="E1224">
        <v>1.02</v>
      </c>
      <c r="F1224" s="7">
        <v>4220</v>
      </c>
      <c r="G1224" t="s">
        <v>46</v>
      </c>
      <c r="H1224">
        <v>0</v>
      </c>
      <c r="I1224" t="s">
        <v>288</v>
      </c>
      <c r="J1224" t="s">
        <v>289</v>
      </c>
      <c r="K1224" t="s">
        <v>290</v>
      </c>
      <c r="L1224" s="36">
        <v>1719</v>
      </c>
      <c r="M1224">
        <v>24</v>
      </c>
      <c r="N1224" s="66">
        <v>1.4200000000000001E-2</v>
      </c>
      <c r="O1224" s="36">
        <v>1695</v>
      </c>
      <c r="P1224" s="66">
        <v>1.41E-2</v>
      </c>
      <c r="Q1224" s="36">
        <v>1710</v>
      </c>
      <c r="R1224" s="36">
        <v>1742</v>
      </c>
      <c r="S1224" s="36">
        <v>1703</v>
      </c>
      <c r="T1224" s="66">
        <v>5.1999999999999998E-3</v>
      </c>
      <c r="U1224" s="66">
        <v>1.1000000000000001E-3</v>
      </c>
      <c r="V1224" s="66">
        <v>-1.32E-2</v>
      </c>
      <c r="W1224" s="66">
        <v>9.2999999999999992E-3</v>
      </c>
      <c r="X1224" s="1">
        <v>60900</v>
      </c>
      <c r="Y1224" s="1">
        <v>104671</v>
      </c>
      <c r="Z1224" s="1">
        <v>88141</v>
      </c>
      <c r="AA1224" t="s">
        <v>358</v>
      </c>
      <c r="AB1224" t="s">
        <v>578</v>
      </c>
      <c r="AC1224">
        <v>12.02</v>
      </c>
      <c r="AD1224">
        <v>1.2</v>
      </c>
      <c r="AE1224">
        <v>3.14</v>
      </c>
      <c r="AF1224" t="s">
        <v>230</v>
      </c>
      <c r="AG1224" s="1">
        <v>3300</v>
      </c>
      <c r="AH1224" s="36">
        <v>1720</v>
      </c>
      <c r="AI1224">
        <v>500</v>
      </c>
      <c r="AJ1224" s="36">
        <v>1719</v>
      </c>
      <c r="AK1224">
        <v>300</v>
      </c>
      <c r="AL1224" s="2">
        <v>0.62430555555555556</v>
      </c>
      <c r="AN1224" t="s">
        <v>298</v>
      </c>
      <c r="AO1224" t="s">
        <v>335</v>
      </c>
      <c r="AQ1224" t="str">
        <f t="shared" si="19"/>
        <v/>
      </c>
    </row>
    <row r="1225" spans="1:43">
      <c r="A1225" s="8">
        <v>46190</v>
      </c>
      <c r="B1225">
        <v>4016</v>
      </c>
      <c r="C1225">
        <v>0.62</v>
      </c>
      <c r="D1225" s="70">
        <v>70080</v>
      </c>
      <c r="E1225">
        <v>1.02</v>
      </c>
      <c r="F1225" s="7">
        <v>4334</v>
      </c>
      <c r="G1225" t="s">
        <v>47</v>
      </c>
      <c r="H1225">
        <v>0</v>
      </c>
      <c r="I1225" t="s">
        <v>314</v>
      </c>
      <c r="J1225" t="s">
        <v>323</v>
      </c>
      <c r="K1225" t="s">
        <v>295</v>
      </c>
      <c r="L1225">
        <v>377</v>
      </c>
      <c r="M1225">
        <v>0</v>
      </c>
      <c r="N1225" s="66">
        <v>0</v>
      </c>
      <c r="O1225">
        <v>377</v>
      </c>
      <c r="P1225" s="66">
        <v>0</v>
      </c>
      <c r="Q1225">
        <v>377</v>
      </c>
      <c r="R1225">
        <v>378</v>
      </c>
      <c r="S1225">
        <v>375</v>
      </c>
      <c r="T1225" s="66">
        <v>0</v>
      </c>
      <c r="U1225" s="66">
        <v>-2.5999999999999999E-3</v>
      </c>
      <c r="V1225" s="66">
        <v>-2.5999999999999999E-3</v>
      </c>
      <c r="W1225" s="66">
        <v>5.3E-3</v>
      </c>
      <c r="X1225" s="1">
        <v>4200</v>
      </c>
      <c r="Y1225" s="1">
        <v>1584</v>
      </c>
      <c r="Z1225" s="1">
        <v>4183</v>
      </c>
      <c r="AA1225" t="s">
        <v>360</v>
      </c>
      <c r="AB1225" t="s">
        <v>630</v>
      </c>
      <c r="AC1225">
        <v>11.32</v>
      </c>
      <c r="AD1225">
        <v>1.24</v>
      </c>
      <c r="AE1225">
        <v>2.65</v>
      </c>
      <c r="AF1225">
        <v>0.1</v>
      </c>
      <c r="AG1225">
        <v>800</v>
      </c>
      <c r="AH1225">
        <v>378</v>
      </c>
      <c r="AI1225">
        <v>600</v>
      </c>
      <c r="AJ1225">
        <v>376</v>
      </c>
      <c r="AK1225">
        <v>300</v>
      </c>
      <c r="AL1225" s="2">
        <v>0.60833333333333328</v>
      </c>
      <c r="AM1225" s="3">
        <v>46183</v>
      </c>
      <c r="AN1225" t="s">
        <v>306</v>
      </c>
      <c r="AO1225" t="s">
        <v>351</v>
      </c>
      <c r="AQ1225" t="str">
        <f t="shared" si="19"/>
        <v/>
      </c>
    </row>
    <row r="1226" spans="1:43">
      <c r="A1226" s="8">
        <v>46190</v>
      </c>
      <c r="B1226">
        <v>4016</v>
      </c>
      <c r="C1226">
        <v>0.62</v>
      </c>
      <c r="D1226">
        <v>70080</v>
      </c>
      <c r="E1226">
        <v>1.02</v>
      </c>
      <c r="F1226" s="7">
        <v>4523</v>
      </c>
      <c r="G1226" t="s">
        <v>48</v>
      </c>
      <c r="H1226">
        <v>0</v>
      </c>
      <c r="I1226" t="s">
        <v>288</v>
      </c>
      <c r="J1226" t="s">
        <v>289</v>
      </c>
      <c r="K1226" t="s">
        <v>290</v>
      </c>
      <c r="L1226" s="36">
        <v>3836</v>
      </c>
      <c r="M1226">
        <v>86</v>
      </c>
      <c r="N1226" s="66">
        <v>2.29E-2</v>
      </c>
      <c r="O1226" s="36">
        <v>3750</v>
      </c>
      <c r="P1226" s="66">
        <v>2.29E-2</v>
      </c>
      <c r="Q1226" s="36">
        <v>3857</v>
      </c>
      <c r="R1226" s="36">
        <v>3886</v>
      </c>
      <c r="S1226" s="36">
        <v>3813</v>
      </c>
      <c r="T1226" s="66">
        <v>-5.4000000000000003E-3</v>
      </c>
      <c r="U1226" s="66">
        <v>-1.5E-3</v>
      </c>
      <c r="V1226" s="66">
        <v>-1.2800000000000001E-2</v>
      </c>
      <c r="W1226" s="66">
        <v>6.0000000000000001E-3</v>
      </c>
      <c r="X1226" s="1">
        <v>1124000</v>
      </c>
      <c r="Y1226" s="1">
        <v>4317601</v>
      </c>
      <c r="Z1226" s="1">
        <v>1118766</v>
      </c>
      <c r="AA1226" t="s">
        <v>362</v>
      </c>
      <c r="AB1226" t="s">
        <v>631</v>
      </c>
      <c r="AC1226">
        <v>20.71</v>
      </c>
      <c r="AD1226">
        <v>1.2</v>
      </c>
      <c r="AE1226">
        <v>4.17</v>
      </c>
      <c r="AF1226" t="s">
        <v>230</v>
      </c>
      <c r="AG1226" s="1">
        <v>118800</v>
      </c>
      <c r="AH1226" s="36">
        <v>3836</v>
      </c>
      <c r="AI1226">
        <v>800</v>
      </c>
      <c r="AJ1226" s="36">
        <v>3835</v>
      </c>
      <c r="AK1226">
        <v>400</v>
      </c>
      <c r="AL1226" s="2">
        <v>0.62430555555555556</v>
      </c>
      <c r="AN1226" t="s">
        <v>298</v>
      </c>
      <c r="AO1226" t="s">
        <v>364</v>
      </c>
      <c r="AQ1226" t="str">
        <f t="shared" si="19"/>
        <v/>
      </c>
    </row>
    <row r="1227" spans="1:43">
      <c r="A1227" s="8">
        <v>46190</v>
      </c>
      <c r="B1227">
        <v>4016</v>
      </c>
      <c r="C1227">
        <v>0.62</v>
      </c>
      <c r="D1227">
        <v>70080</v>
      </c>
      <c r="E1227">
        <v>1.02</v>
      </c>
      <c r="F1227" s="7">
        <v>4528</v>
      </c>
      <c r="G1227" t="s">
        <v>49</v>
      </c>
      <c r="H1227">
        <v>0</v>
      </c>
      <c r="I1227" t="s">
        <v>288</v>
      </c>
      <c r="J1227" t="s">
        <v>289</v>
      </c>
      <c r="K1227" t="s">
        <v>295</v>
      </c>
      <c r="L1227" s="36">
        <v>2247.5</v>
      </c>
      <c r="M1227">
        <v>-11.5</v>
      </c>
      <c r="N1227" s="66">
        <v>-5.1000000000000004E-3</v>
      </c>
      <c r="O1227" s="36">
        <v>2259</v>
      </c>
      <c r="P1227" s="66">
        <v>-5.0000000000000001E-3</v>
      </c>
      <c r="Q1227" s="36">
        <v>2259</v>
      </c>
      <c r="R1227" s="36">
        <v>2277</v>
      </c>
      <c r="S1227" s="36">
        <v>2244.5</v>
      </c>
      <c r="T1227" s="66">
        <v>-5.0000000000000001E-3</v>
      </c>
      <c r="U1227" s="66">
        <v>-5.4999999999999997E-3</v>
      </c>
      <c r="V1227" s="66">
        <v>-1.29E-2</v>
      </c>
      <c r="W1227" s="66">
        <v>1.2999999999999999E-3</v>
      </c>
      <c r="X1227" s="1">
        <v>555500</v>
      </c>
      <c r="Y1227" s="1">
        <v>1255784</v>
      </c>
      <c r="Z1227" s="1">
        <v>1120812</v>
      </c>
      <c r="AA1227" t="s">
        <v>365</v>
      </c>
      <c r="AB1227" t="s">
        <v>580</v>
      </c>
      <c r="AC1227">
        <v>14.87</v>
      </c>
      <c r="AD1227">
        <v>1.24</v>
      </c>
      <c r="AE1227">
        <v>3.56</v>
      </c>
      <c r="AF1227" t="s">
        <v>230</v>
      </c>
      <c r="AG1227" s="1">
        <v>75200</v>
      </c>
      <c r="AH1227" s="36">
        <v>2247.5</v>
      </c>
      <c r="AI1227" s="1">
        <v>1000</v>
      </c>
      <c r="AJ1227" s="36">
        <v>2247</v>
      </c>
      <c r="AK1227" s="1">
        <v>1300</v>
      </c>
      <c r="AL1227" s="2">
        <v>0.62430555555555556</v>
      </c>
      <c r="AN1227" t="s">
        <v>298</v>
      </c>
      <c r="AO1227" t="s">
        <v>364</v>
      </c>
      <c r="AQ1227" t="str">
        <f t="shared" si="19"/>
        <v/>
      </c>
    </row>
    <row r="1228" spans="1:43">
      <c r="A1228" s="8">
        <v>46190</v>
      </c>
      <c r="B1228">
        <v>4016</v>
      </c>
      <c r="C1228">
        <v>0.62</v>
      </c>
      <c r="D1228">
        <v>70080</v>
      </c>
      <c r="E1228">
        <v>1.02</v>
      </c>
      <c r="F1228" s="7">
        <v>4661</v>
      </c>
      <c r="G1228" t="s">
        <v>50</v>
      </c>
      <c r="H1228">
        <v>0</v>
      </c>
      <c r="I1228" t="s">
        <v>288</v>
      </c>
      <c r="J1228" t="s">
        <v>289</v>
      </c>
      <c r="K1228" t="s">
        <v>290</v>
      </c>
      <c r="L1228" s="36">
        <v>2290.5</v>
      </c>
      <c r="M1228">
        <v>14.5</v>
      </c>
      <c r="N1228" s="66">
        <v>6.4000000000000003E-3</v>
      </c>
      <c r="O1228" s="36">
        <v>2276</v>
      </c>
      <c r="P1228" s="66">
        <v>6.3E-3</v>
      </c>
      <c r="Q1228" s="36">
        <v>2290</v>
      </c>
      <c r="R1228" s="36">
        <v>2303.5</v>
      </c>
      <c r="S1228" s="36">
        <v>2260.5</v>
      </c>
      <c r="T1228" s="66">
        <v>2.0000000000000001E-4</v>
      </c>
      <c r="U1228" s="66">
        <v>1.21E-2</v>
      </c>
      <c r="V1228" s="66">
        <v>-5.5999999999999999E-3</v>
      </c>
      <c r="W1228" s="66">
        <v>1.32E-2</v>
      </c>
      <c r="X1228" s="1">
        <v>2606300</v>
      </c>
      <c r="Y1228" s="1">
        <v>5949187</v>
      </c>
      <c r="Z1228" s="1">
        <v>4123932</v>
      </c>
      <c r="AA1228" t="s">
        <v>367</v>
      </c>
      <c r="AB1228" t="s">
        <v>368</v>
      </c>
      <c r="AC1228">
        <v>32.07</v>
      </c>
      <c r="AD1228">
        <v>3.41</v>
      </c>
      <c r="AE1228">
        <v>0.7</v>
      </c>
      <c r="AF1228" t="s">
        <v>230</v>
      </c>
      <c r="AG1228" s="1">
        <v>431700</v>
      </c>
      <c r="AH1228" s="36">
        <v>2290.5</v>
      </c>
      <c r="AI1228" s="1">
        <v>1400</v>
      </c>
      <c r="AJ1228" s="36">
        <v>2289.5</v>
      </c>
      <c r="AK1228" s="1">
        <v>1700</v>
      </c>
      <c r="AL1228" s="2">
        <v>0.625</v>
      </c>
      <c r="AN1228" t="s">
        <v>298</v>
      </c>
      <c r="AO1228" t="s">
        <v>313</v>
      </c>
      <c r="AQ1228" t="str">
        <f t="shared" si="19"/>
        <v/>
      </c>
    </row>
    <row r="1229" spans="1:43">
      <c r="A1229" s="8">
        <v>46190</v>
      </c>
      <c r="B1229">
        <v>4016</v>
      </c>
      <c r="C1229">
        <v>0.62</v>
      </c>
      <c r="D1229">
        <v>70080</v>
      </c>
      <c r="E1229">
        <v>1.02</v>
      </c>
      <c r="F1229" s="7">
        <v>5020</v>
      </c>
      <c r="G1229" t="s">
        <v>51</v>
      </c>
      <c r="H1229">
        <v>0</v>
      </c>
      <c r="I1229" t="s">
        <v>288</v>
      </c>
      <c r="J1229" t="s">
        <v>289</v>
      </c>
      <c r="K1229" t="s">
        <v>295</v>
      </c>
      <c r="L1229" s="36">
        <v>1248.5</v>
      </c>
      <c r="M1229">
        <v>7.5</v>
      </c>
      <c r="N1229" s="66">
        <v>6.0000000000000001E-3</v>
      </c>
      <c r="O1229" s="36">
        <v>1241</v>
      </c>
      <c r="P1229" s="66">
        <v>6.0000000000000001E-3</v>
      </c>
      <c r="Q1229" s="36">
        <v>1240</v>
      </c>
      <c r="R1229" s="36">
        <v>1259</v>
      </c>
      <c r="S1229" s="36">
        <v>1228.5</v>
      </c>
      <c r="T1229" s="66">
        <v>6.7999999999999996E-3</v>
      </c>
      <c r="U1229" s="66">
        <v>-4.0000000000000002E-4</v>
      </c>
      <c r="V1229" s="66">
        <v>-8.3000000000000001E-3</v>
      </c>
      <c r="W1229" s="66">
        <v>1.6199999999999999E-2</v>
      </c>
      <c r="X1229" s="1">
        <v>3875000</v>
      </c>
      <c r="Y1229" s="1">
        <v>4828304</v>
      </c>
      <c r="Z1229" s="1">
        <v>3379398</v>
      </c>
      <c r="AA1229" t="s">
        <v>369</v>
      </c>
      <c r="AB1229" t="s">
        <v>370</v>
      </c>
      <c r="AC1229">
        <v>8.07</v>
      </c>
      <c r="AD1229">
        <v>0.99</v>
      </c>
      <c r="AE1229">
        <v>2.72</v>
      </c>
      <c r="AF1229" t="s">
        <v>230</v>
      </c>
      <c r="AG1229" s="1">
        <v>361000</v>
      </c>
      <c r="AH1229" s="36">
        <v>1248.5</v>
      </c>
      <c r="AI1229" s="1">
        <v>2500</v>
      </c>
      <c r="AJ1229" s="36">
        <v>1248</v>
      </c>
      <c r="AK1229" s="1">
        <v>4100</v>
      </c>
      <c r="AL1229" s="2">
        <v>0.625</v>
      </c>
      <c r="AN1229" t="s">
        <v>298</v>
      </c>
      <c r="AO1229" t="s">
        <v>371</v>
      </c>
      <c r="AQ1229" t="str">
        <f t="shared" si="19"/>
        <v/>
      </c>
    </row>
    <row r="1230" spans="1:43">
      <c r="A1230" s="8">
        <v>46190</v>
      </c>
      <c r="B1230">
        <v>4016</v>
      </c>
      <c r="C1230">
        <v>0.62</v>
      </c>
      <c r="D1230">
        <v>70080</v>
      </c>
      <c r="E1230">
        <v>1.02</v>
      </c>
      <c r="F1230" s="7">
        <v>5201</v>
      </c>
      <c r="G1230" t="s">
        <v>52</v>
      </c>
      <c r="H1230">
        <v>0</v>
      </c>
      <c r="I1230" t="s">
        <v>288</v>
      </c>
      <c r="J1230" t="s">
        <v>289</v>
      </c>
      <c r="K1230" t="s">
        <v>290</v>
      </c>
      <c r="L1230" s="36">
        <v>7387</v>
      </c>
      <c r="M1230">
        <v>117</v>
      </c>
      <c r="N1230" s="66">
        <v>1.61E-2</v>
      </c>
      <c r="O1230" s="36">
        <v>7270</v>
      </c>
      <c r="P1230" s="66">
        <v>1.6E-2</v>
      </c>
      <c r="Q1230" s="36">
        <v>7224</v>
      </c>
      <c r="R1230" s="36">
        <v>7387</v>
      </c>
      <c r="S1230" s="36">
        <v>7190</v>
      </c>
      <c r="T1230" s="66">
        <v>2.2499999999999999E-2</v>
      </c>
      <c r="U1230" s="66">
        <v>1.12E-2</v>
      </c>
      <c r="V1230" s="66">
        <v>0</v>
      </c>
      <c r="W1230" s="66">
        <v>2.7300000000000001E-2</v>
      </c>
      <c r="X1230" s="1">
        <v>879000</v>
      </c>
      <c r="Y1230" s="1">
        <v>6412351</v>
      </c>
      <c r="Z1230" s="1">
        <v>1606189</v>
      </c>
      <c r="AA1230" t="s">
        <v>581</v>
      </c>
      <c r="AB1230" t="s">
        <v>373</v>
      </c>
      <c r="AC1230">
        <v>20.37</v>
      </c>
      <c r="AD1230">
        <v>1.05</v>
      </c>
      <c r="AE1230">
        <v>2.84</v>
      </c>
      <c r="AF1230" t="s">
        <v>230</v>
      </c>
      <c r="AG1230" s="1">
        <v>69900</v>
      </c>
      <c r="AH1230" s="36">
        <v>7387</v>
      </c>
      <c r="AI1230">
        <v>100</v>
      </c>
      <c r="AJ1230" s="36">
        <v>7385</v>
      </c>
      <c r="AK1230">
        <v>900</v>
      </c>
      <c r="AL1230" s="2">
        <v>0.625</v>
      </c>
      <c r="AN1230" t="s">
        <v>293</v>
      </c>
      <c r="AO1230" t="s">
        <v>341</v>
      </c>
      <c r="AQ1230" t="str">
        <f t="shared" si="19"/>
        <v/>
      </c>
    </row>
    <row r="1231" spans="1:43">
      <c r="A1231" s="8">
        <v>46190</v>
      </c>
      <c r="B1231">
        <v>4016</v>
      </c>
      <c r="C1231">
        <v>0.62</v>
      </c>
      <c r="D1231">
        <v>70080</v>
      </c>
      <c r="E1231">
        <v>1.02</v>
      </c>
      <c r="F1231" s="7">
        <v>5302</v>
      </c>
      <c r="G1231" t="s">
        <v>53</v>
      </c>
      <c r="H1231">
        <v>0</v>
      </c>
      <c r="I1231" t="s">
        <v>288</v>
      </c>
      <c r="J1231" t="s">
        <v>289</v>
      </c>
      <c r="K1231" t="s">
        <v>295</v>
      </c>
      <c r="L1231" s="36">
        <v>4705</v>
      </c>
      <c r="M1231">
        <v>-25</v>
      </c>
      <c r="N1231" s="66">
        <v>-5.3E-3</v>
      </c>
      <c r="O1231" s="36">
        <v>4730</v>
      </c>
      <c r="P1231" s="66">
        <v>-5.1999999999999998E-3</v>
      </c>
      <c r="Q1231" s="36">
        <v>4720</v>
      </c>
      <c r="R1231" s="36">
        <v>4755</v>
      </c>
      <c r="S1231" s="36">
        <v>4700</v>
      </c>
      <c r="T1231" s="66">
        <v>-3.0999999999999999E-3</v>
      </c>
      <c r="U1231" s="66">
        <v>-1.0500000000000001E-2</v>
      </c>
      <c r="V1231" s="66">
        <v>-1.0500000000000001E-2</v>
      </c>
      <c r="W1231" s="66">
        <v>1E-3</v>
      </c>
      <c r="X1231" s="1">
        <v>34600</v>
      </c>
      <c r="Y1231" s="1">
        <v>163784</v>
      </c>
      <c r="Z1231" s="1">
        <v>55671</v>
      </c>
      <c r="AA1231" t="s">
        <v>374</v>
      </c>
      <c r="AB1231" t="s">
        <v>375</v>
      </c>
      <c r="AC1231">
        <v>19.079999999999998</v>
      </c>
      <c r="AD1231">
        <v>0.95</v>
      </c>
      <c r="AE1231">
        <v>4.25</v>
      </c>
      <c r="AF1231" t="s">
        <v>230</v>
      </c>
      <c r="AG1231" s="1">
        <v>13700</v>
      </c>
      <c r="AH1231" s="36">
        <v>4710</v>
      </c>
      <c r="AI1231" s="1">
        <v>2700</v>
      </c>
      <c r="AJ1231" s="36">
        <v>4700</v>
      </c>
      <c r="AK1231" s="1">
        <v>1100</v>
      </c>
      <c r="AL1231" s="2">
        <v>0.62430555555555556</v>
      </c>
      <c r="AN1231" t="s">
        <v>293</v>
      </c>
      <c r="AO1231" t="s">
        <v>341</v>
      </c>
      <c r="AQ1231" t="str">
        <f t="shared" si="19"/>
        <v/>
      </c>
    </row>
    <row r="1232" spans="1:43">
      <c r="A1232" s="8">
        <v>46190</v>
      </c>
      <c r="B1232">
        <v>4016</v>
      </c>
      <c r="C1232">
        <v>0.62</v>
      </c>
      <c r="D1232">
        <v>70080</v>
      </c>
      <c r="E1232">
        <v>1.02</v>
      </c>
      <c r="F1232" s="7">
        <v>5310</v>
      </c>
      <c r="G1232" t="s">
        <v>54</v>
      </c>
      <c r="H1232">
        <v>0</v>
      </c>
      <c r="I1232" t="s">
        <v>288</v>
      </c>
      <c r="J1232" t="s">
        <v>289</v>
      </c>
      <c r="K1232" t="s">
        <v>290</v>
      </c>
      <c r="L1232" s="36">
        <v>8520</v>
      </c>
      <c r="M1232">
        <v>210</v>
      </c>
      <c r="N1232" s="66">
        <v>2.53E-2</v>
      </c>
      <c r="O1232" s="36">
        <v>8310</v>
      </c>
      <c r="P1232" s="66">
        <v>2.52E-2</v>
      </c>
      <c r="Q1232" s="36">
        <v>8310</v>
      </c>
      <c r="R1232" s="36">
        <v>8590</v>
      </c>
      <c r="S1232" s="36">
        <v>8280</v>
      </c>
      <c r="T1232" s="66">
        <v>2.52E-2</v>
      </c>
      <c r="U1232" s="66">
        <v>1.06E-2</v>
      </c>
      <c r="V1232" s="66">
        <v>-8.0999999999999996E-3</v>
      </c>
      <c r="W1232" s="66">
        <v>2.8899999999999999E-2</v>
      </c>
      <c r="X1232" s="1">
        <v>126200</v>
      </c>
      <c r="Y1232" s="1">
        <v>1068341</v>
      </c>
      <c r="Z1232" s="1">
        <v>178856</v>
      </c>
      <c r="AA1232" t="s">
        <v>612</v>
      </c>
      <c r="AB1232" t="s">
        <v>377</v>
      </c>
      <c r="AC1232">
        <v>36.47</v>
      </c>
      <c r="AD1232">
        <v>1.83</v>
      </c>
      <c r="AE1232">
        <v>1.7</v>
      </c>
      <c r="AF1232" t="s">
        <v>230</v>
      </c>
      <c r="AG1232" s="1">
        <v>1600</v>
      </c>
      <c r="AH1232" s="36">
        <v>8520</v>
      </c>
      <c r="AI1232">
        <v>400</v>
      </c>
      <c r="AJ1232" s="36">
        <v>8510</v>
      </c>
      <c r="AK1232">
        <v>400</v>
      </c>
      <c r="AL1232" s="2">
        <v>0.62430555555555556</v>
      </c>
      <c r="AN1232" t="s">
        <v>293</v>
      </c>
      <c r="AO1232" t="s">
        <v>341</v>
      </c>
      <c r="AQ1232" t="str">
        <f t="shared" si="19"/>
        <v/>
      </c>
    </row>
    <row r="1233" spans="1:43">
      <c r="A1233" s="8">
        <v>46190</v>
      </c>
      <c r="B1233">
        <v>4016</v>
      </c>
      <c r="C1233">
        <v>0.62</v>
      </c>
      <c r="D1233">
        <v>70080</v>
      </c>
      <c r="E1233">
        <v>1.02</v>
      </c>
      <c r="F1233" s="7">
        <v>5334</v>
      </c>
      <c r="G1233" t="s">
        <v>55</v>
      </c>
      <c r="H1233">
        <v>0</v>
      </c>
      <c r="I1233" t="s">
        <v>288</v>
      </c>
      <c r="J1233" t="s">
        <v>289</v>
      </c>
      <c r="K1233" t="s">
        <v>295</v>
      </c>
      <c r="L1233" s="36">
        <v>10770</v>
      </c>
      <c r="M1233">
        <v>455</v>
      </c>
      <c r="N1233" s="66">
        <v>4.41E-2</v>
      </c>
      <c r="O1233" s="36">
        <v>10315</v>
      </c>
      <c r="P1233" s="66">
        <v>4.41E-2</v>
      </c>
      <c r="Q1233" s="36">
        <v>10490</v>
      </c>
      <c r="R1233" s="36">
        <v>10890</v>
      </c>
      <c r="S1233" s="36">
        <v>10420</v>
      </c>
      <c r="T1233" s="66">
        <v>2.6599999999999999E-2</v>
      </c>
      <c r="U1233" s="66">
        <v>-2.7000000000000001E-3</v>
      </c>
      <c r="V1233" s="66">
        <v>-1.0999999999999999E-2</v>
      </c>
      <c r="W1233" s="66">
        <v>3.3500000000000002E-2</v>
      </c>
      <c r="X1233" s="1">
        <v>608800</v>
      </c>
      <c r="Y1233" s="1">
        <v>6520479</v>
      </c>
      <c r="Z1233" s="1">
        <v>2145897</v>
      </c>
      <c r="AA1233" t="s">
        <v>558</v>
      </c>
      <c r="AB1233" t="s">
        <v>379</v>
      </c>
      <c r="AC1233">
        <v>20.03</v>
      </c>
      <c r="AD1233">
        <v>2.75</v>
      </c>
      <c r="AE1233">
        <v>1.95</v>
      </c>
      <c r="AF1233" t="s">
        <v>230</v>
      </c>
      <c r="AG1233" s="1">
        <v>26300</v>
      </c>
      <c r="AH1233" s="36">
        <v>10775</v>
      </c>
      <c r="AI1233">
        <v>800</v>
      </c>
      <c r="AJ1233" s="36">
        <v>10770</v>
      </c>
      <c r="AK1233">
        <v>300</v>
      </c>
      <c r="AL1233" s="2">
        <v>0.62430555555555556</v>
      </c>
      <c r="AN1233" t="s">
        <v>298</v>
      </c>
      <c r="AO1233" t="s">
        <v>341</v>
      </c>
      <c r="AQ1233" t="str">
        <f t="shared" si="19"/>
        <v/>
      </c>
    </row>
    <row r="1234" spans="1:43">
      <c r="A1234" s="8">
        <v>46190</v>
      </c>
      <c r="B1234">
        <v>4016</v>
      </c>
      <c r="C1234">
        <v>0.62</v>
      </c>
      <c r="D1234">
        <v>70080</v>
      </c>
      <c r="E1234">
        <v>1.02</v>
      </c>
      <c r="F1234" s="7">
        <v>5706</v>
      </c>
      <c r="G1234" t="s">
        <v>56</v>
      </c>
      <c r="H1234">
        <v>0</v>
      </c>
      <c r="I1234" t="s">
        <v>288</v>
      </c>
      <c r="J1234" t="s">
        <v>289</v>
      </c>
      <c r="K1234" t="s">
        <v>295</v>
      </c>
      <c r="L1234" s="36">
        <v>47240</v>
      </c>
      <c r="M1234" s="36">
        <v>-1260</v>
      </c>
      <c r="N1234" s="66">
        <v>-2.5999999999999999E-2</v>
      </c>
      <c r="O1234" s="36">
        <v>48500</v>
      </c>
      <c r="P1234" s="66">
        <v>-2.5899999999999999E-2</v>
      </c>
      <c r="Q1234" s="36">
        <v>47100</v>
      </c>
      <c r="R1234" s="36">
        <v>48750</v>
      </c>
      <c r="S1234" s="36">
        <v>46090</v>
      </c>
      <c r="T1234" s="66">
        <v>2.8999999999999998E-3</v>
      </c>
      <c r="U1234" s="66">
        <v>-2.2700000000000001E-2</v>
      </c>
      <c r="V1234" s="66">
        <v>-3.09E-2</v>
      </c>
      <c r="W1234" s="66">
        <v>2.4899999999999999E-2</v>
      </c>
      <c r="X1234" s="1">
        <v>1507700</v>
      </c>
      <c r="Y1234" s="1">
        <v>71424269</v>
      </c>
      <c r="Z1234" s="1">
        <v>2712304</v>
      </c>
      <c r="AA1234" t="s">
        <v>521</v>
      </c>
      <c r="AB1234" t="s">
        <v>381</v>
      </c>
      <c r="AC1234">
        <v>36.03</v>
      </c>
      <c r="AD1234">
        <v>6.55</v>
      </c>
      <c r="AE1234">
        <v>0.59</v>
      </c>
      <c r="AF1234" t="s">
        <v>230</v>
      </c>
      <c r="AG1234" s="1">
        <v>8300</v>
      </c>
      <c r="AH1234" s="36">
        <v>47270</v>
      </c>
      <c r="AI1234">
        <v>600</v>
      </c>
      <c r="AJ1234" s="36">
        <v>47230</v>
      </c>
      <c r="AK1234">
        <v>200</v>
      </c>
      <c r="AL1234" s="2">
        <v>0.625</v>
      </c>
      <c r="AN1234" t="s">
        <v>298</v>
      </c>
      <c r="AO1234" t="s">
        <v>382</v>
      </c>
      <c r="AQ1234" t="str">
        <f t="shared" si="19"/>
        <v/>
      </c>
    </row>
    <row r="1235" spans="1:43">
      <c r="A1235" s="8">
        <v>46190</v>
      </c>
      <c r="B1235">
        <v>4016</v>
      </c>
      <c r="C1235">
        <v>0.62</v>
      </c>
      <c r="D1235">
        <v>70080</v>
      </c>
      <c r="E1235">
        <v>1.02</v>
      </c>
      <c r="F1235" s="7">
        <v>5711</v>
      </c>
      <c r="G1235" t="s">
        <v>57</v>
      </c>
      <c r="H1235">
        <v>0</v>
      </c>
      <c r="I1235" t="s">
        <v>288</v>
      </c>
      <c r="J1235" t="s">
        <v>289</v>
      </c>
      <c r="K1235" t="s">
        <v>290</v>
      </c>
      <c r="L1235" s="36">
        <v>4874</v>
      </c>
      <c r="M1235">
        <v>-24</v>
      </c>
      <c r="N1235" s="66">
        <v>-4.8999999999999998E-3</v>
      </c>
      <c r="O1235" s="36">
        <v>4898</v>
      </c>
      <c r="P1235" s="66">
        <v>-4.7999999999999996E-3</v>
      </c>
      <c r="Q1235" s="36">
        <v>4870</v>
      </c>
      <c r="R1235" s="36">
        <v>4965</v>
      </c>
      <c r="S1235" s="36">
        <v>4842</v>
      </c>
      <c r="T1235" s="66">
        <v>8.0000000000000004E-4</v>
      </c>
      <c r="U1235" s="66">
        <v>-1.0699999999999999E-2</v>
      </c>
      <c r="V1235" s="66">
        <v>-1.83E-2</v>
      </c>
      <c r="W1235" s="66">
        <v>6.6E-3</v>
      </c>
      <c r="X1235" s="1">
        <v>450500</v>
      </c>
      <c r="Y1235" s="1">
        <v>2206410</v>
      </c>
      <c r="Z1235" s="1">
        <v>640879</v>
      </c>
      <c r="AA1235" t="s">
        <v>383</v>
      </c>
      <c r="AB1235" t="s">
        <v>384</v>
      </c>
      <c r="AC1235">
        <v>12.99</v>
      </c>
      <c r="AD1235">
        <v>0.86</v>
      </c>
      <c r="AE1235">
        <v>2.38</v>
      </c>
      <c r="AF1235" t="s">
        <v>230</v>
      </c>
      <c r="AG1235" s="1">
        <v>15200</v>
      </c>
      <c r="AH1235" s="36">
        <v>4875</v>
      </c>
      <c r="AI1235">
        <v>400</v>
      </c>
      <c r="AJ1235" s="36">
        <v>4873</v>
      </c>
      <c r="AK1235">
        <v>300</v>
      </c>
      <c r="AL1235" s="2">
        <v>0.625</v>
      </c>
      <c r="AN1235" t="s">
        <v>298</v>
      </c>
      <c r="AO1235" t="s">
        <v>382</v>
      </c>
      <c r="AQ1235" t="str">
        <f t="shared" si="19"/>
        <v/>
      </c>
    </row>
    <row r="1236" spans="1:43">
      <c r="A1236" s="8">
        <v>46190</v>
      </c>
      <c r="B1236">
        <v>4016</v>
      </c>
      <c r="C1236">
        <v>0.62</v>
      </c>
      <c r="D1236">
        <v>70080</v>
      </c>
      <c r="E1236">
        <v>1.02</v>
      </c>
      <c r="F1236" s="7">
        <v>5713</v>
      </c>
      <c r="G1236" t="s">
        <v>58</v>
      </c>
      <c r="H1236">
        <v>0</v>
      </c>
      <c r="I1236" t="s">
        <v>288</v>
      </c>
      <c r="J1236" t="s">
        <v>289</v>
      </c>
      <c r="K1236" t="s">
        <v>295</v>
      </c>
      <c r="L1236" s="36">
        <v>9132</v>
      </c>
      <c r="M1236">
        <v>269</v>
      </c>
      <c r="N1236" s="66">
        <v>3.04E-2</v>
      </c>
      <c r="O1236" s="36">
        <v>8863</v>
      </c>
      <c r="P1236" s="66">
        <v>3.0300000000000001E-2</v>
      </c>
      <c r="Q1236" s="36">
        <v>8899</v>
      </c>
      <c r="R1236" s="36">
        <v>9255</v>
      </c>
      <c r="S1236" s="36">
        <v>8779</v>
      </c>
      <c r="T1236" s="66">
        <v>2.6100000000000002E-2</v>
      </c>
      <c r="U1236" s="66">
        <v>2.0000000000000001E-4</v>
      </c>
      <c r="V1236" s="66">
        <v>-1.32E-2</v>
      </c>
      <c r="W1236" s="66">
        <v>4.02E-2</v>
      </c>
      <c r="X1236" s="1">
        <v>2093000</v>
      </c>
      <c r="Y1236" s="1">
        <v>18980860</v>
      </c>
      <c r="Z1236" s="1">
        <v>2655713</v>
      </c>
      <c r="AA1236" t="s">
        <v>385</v>
      </c>
      <c r="AB1236" t="s">
        <v>386</v>
      </c>
      <c r="AC1236">
        <v>16.350000000000001</v>
      </c>
      <c r="AD1236">
        <v>1.19</v>
      </c>
      <c r="AE1236">
        <v>2.27</v>
      </c>
      <c r="AF1236" t="s">
        <v>230</v>
      </c>
      <c r="AG1236" s="1">
        <v>41400</v>
      </c>
      <c r="AH1236" s="36">
        <v>9134</v>
      </c>
      <c r="AI1236">
        <v>100</v>
      </c>
      <c r="AJ1236" s="36">
        <v>9131</v>
      </c>
      <c r="AK1236">
        <v>300</v>
      </c>
      <c r="AL1236" s="2">
        <v>0.625</v>
      </c>
      <c r="AN1236" t="s">
        <v>298</v>
      </c>
      <c r="AO1236" t="s">
        <v>382</v>
      </c>
      <c r="AQ1236" t="str">
        <f t="shared" si="19"/>
        <v/>
      </c>
    </row>
    <row r="1237" spans="1:43">
      <c r="A1237" s="8">
        <v>46190</v>
      </c>
      <c r="B1237">
        <v>4016</v>
      </c>
      <c r="C1237">
        <v>0.62</v>
      </c>
      <c r="D1237">
        <v>70080</v>
      </c>
      <c r="E1237">
        <v>1.02</v>
      </c>
      <c r="F1237" s="7">
        <v>5802</v>
      </c>
      <c r="G1237" t="s">
        <v>59</v>
      </c>
      <c r="H1237">
        <v>0</v>
      </c>
      <c r="I1237" t="s">
        <v>288</v>
      </c>
      <c r="J1237" t="s">
        <v>289</v>
      </c>
      <c r="K1237" t="s">
        <v>290</v>
      </c>
      <c r="L1237" s="36">
        <v>12370</v>
      </c>
      <c r="M1237">
        <v>50</v>
      </c>
      <c r="N1237" s="66">
        <v>4.1000000000000003E-3</v>
      </c>
      <c r="O1237" s="36">
        <v>12320</v>
      </c>
      <c r="P1237" s="66">
        <v>4.0000000000000001E-3</v>
      </c>
      <c r="Q1237" s="36">
        <v>12000</v>
      </c>
      <c r="R1237" s="36">
        <v>12415</v>
      </c>
      <c r="S1237" s="36">
        <v>11935</v>
      </c>
      <c r="T1237" s="66">
        <v>3.0800000000000001E-2</v>
      </c>
      <c r="U1237" s="66">
        <v>9.7000000000000003E-3</v>
      </c>
      <c r="V1237" s="66">
        <v>-3.5999999999999999E-3</v>
      </c>
      <c r="W1237" s="66">
        <v>3.6400000000000002E-2</v>
      </c>
      <c r="X1237" s="1">
        <v>3751500</v>
      </c>
      <c r="Y1237" s="1">
        <v>45668277</v>
      </c>
      <c r="Z1237" s="1">
        <v>9821044</v>
      </c>
      <c r="AA1237" t="s">
        <v>582</v>
      </c>
      <c r="AB1237" t="s">
        <v>388</v>
      </c>
      <c r="AC1237">
        <v>29.67</v>
      </c>
      <c r="AD1237">
        <v>3.51</v>
      </c>
      <c r="AE1237">
        <v>1.26</v>
      </c>
      <c r="AF1237" t="s">
        <v>230</v>
      </c>
      <c r="AG1237" s="1">
        <v>95600</v>
      </c>
      <c r="AH1237" s="36">
        <v>12370</v>
      </c>
      <c r="AI1237" s="1">
        <v>1700</v>
      </c>
      <c r="AJ1237" s="36">
        <v>12365</v>
      </c>
      <c r="AK1237" s="1">
        <v>1600</v>
      </c>
      <c r="AL1237" s="2">
        <v>0.62430555555555556</v>
      </c>
      <c r="AN1237" t="s">
        <v>298</v>
      </c>
      <c r="AO1237" t="s">
        <v>382</v>
      </c>
      <c r="AQ1237" t="str">
        <f t="shared" si="19"/>
        <v/>
      </c>
    </row>
    <row r="1238" spans="1:43">
      <c r="A1238" s="8">
        <v>46190</v>
      </c>
      <c r="B1238">
        <v>4016</v>
      </c>
      <c r="C1238">
        <v>0.62</v>
      </c>
      <c r="D1238">
        <v>70080</v>
      </c>
      <c r="E1238">
        <v>1.02</v>
      </c>
      <c r="F1238" s="7">
        <v>5803</v>
      </c>
      <c r="G1238" t="s">
        <v>60</v>
      </c>
      <c r="H1238">
        <v>0</v>
      </c>
      <c r="I1238" t="s">
        <v>288</v>
      </c>
      <c r="J1238" t="s">
        <v>289</v>
      </c>
      <c r="K1238" t="s">
        <v>295</v>
      </c>
      <c r="L1238" s="36">
        <v>4724</v>
      </c>
      <c r="M1238">
        <v>-14</v>
      </c>
      <c r="N1238" s="66">
        <v>-3.0000000000000001E-3</v>
      </c>
      <c r="O1238" s="36">
        <v>4738</v>
      </c>
      <c r="P1238" s="66">
        <v>-2.8999999999999998E-3</v>
      </c>
      <c r="Q1238" s="36">
        <v>4600</v>
      </c>
      <c r="R1238" s="36">
        <v>4763</v>
      </c>
      <c r="S1238" s="36">
        <v>4562</v>
      </c>
      <c r="T1238" s="66">
        <v>2.69E-2</v>
      </c>
      <c r="U1238" s="66">
        <v>-1.9E-3</v>
      </c>
      <c r="V1238" s="66">
        <v>-8.0999999999999996E-3</v>
      </c>
      <c r="W1238" s="66">
        <v>3.5499999999999997E-2</v>
      </c>
      <c r="X1238" s="1">
        <v>32442800</v>
      </c>
      <c r="Y1238" s="1">
        <v>152038423</v>
      </c>
      <c r="Z1238" s="1">
        <v>8385952</v>
      </c>
      <c r="AA1238" t="s">
        <v>389</v>
      </c>
      <c r="AB1238" t="s">
        <v>632</v>
      </c>
      <c r="AC1238">
        <v>46.86</v>
      </c>
      <c r="AD1238">
        <v>13.95</v>
      </c>
      <c r="AE1238">
        <v>0.8</v>
      </c>
      <c r="AF1238" t="s">
        <v>230</v>
      </c>
      <c r="AG1238" s="1">
        <v>509700</v>
      </c>
      <c r="AH1238" s="36">
        <v>4724</v>
      </c>
      <c r="AI1238">
        <v>600</v>
      </c>
      <c r="AJ1238" s="36">
        <v>4723</v>
      </c>
      <c r="AK1238" s="1">
        <v>6000</v>
      </c>
      <c r="AL1238" s="2">
        <v>0.625</v>
      </c>
      <c r="AN1238" t="s">
        <v>298</v>
      </c>
      <c r="AO1238" t="s">
        <v>382</v>
      </c>
      <c r="AQ1238" t="str">
        <f t="shared" si="19"/>
        <v/>
      </c>
    </row>
    <row r="1239" spans="1:43">
      <c r="A1239" s="8">
        <v>46190</v>
      </c>
      <c r="B1239">
        <v>4016</v>
      </c>
      <c r="C1239">
        <v>0.62</v>
      </c>
      <c r="D1239">
        <v>70080</v>
      </c>
      <c r="E1239">
        <v>1.02</v>
      </c>
      <c r="F1239" s="7">
        <v>6038</v>
      </c>
      <c r="G1239" t="s">
        <v>61</v>
      </c>
      <c r="H1239">
        <v>0</v>
      </c>
      <c r="I1239" t="s">
        <v>347</v>
      </c>
      <c r="J1239" t="s">
        <v>289</v>
      </c>
      <c r="K1239" t="s">
        <v>295</v>
      </c>
      <c r="L1239">
        <v>909</v>
      </c>
      <c r="M1239">
        <v>4</v>
      </c>
      <c r="N1239" s="66">
        <v>4.4000000000000003E-3</v>
      </c>
      <c r="O1239">
        <v>905</v>
      </c>
      <c r="P1239" s="66">
        <v>4.4000000000000003E-3</v>
      </c>
      <c r="Q1239">
        <v>906</v>
      </c>
      <c r="R1239">
        <v>913</v>
      </c>
      <c r="S1239">
        <v>906</v>
      </c>
      <c r="T1239" s="66">
        <v>3.3E-3</v>
      </c>
      <c r="U1239" s="66">
        <v>-2.0999999999999999E-3</v>
      </c>
      <c r="V1239" s="66">
        <v>-4.3E-3</v>
      </c>
      <c r="W1239" s="66">
        <v>3.3E-3</v>
      </c>
      <c r="X1239" s="1">
        <v>3000</v>
      </c>
      <c r="Y1239" s="1">
        <v>2726</v>
      </c>
      <c r="Z1239" s="1">
        <v>4601</v>
      </c>
      <c r="AA1239" t="s">
        <v>391</v>
      </c>
      <c r="AB1239" t="s">
        <v>392</v>
      </c>
      <c r="AC1239">
        <v>13.11</v>
      </c>
      <c r="AD1239">
        <v>0.91</v>
      </c>
      <c r="AE1239">
        <v>2.5299999999999998</v>
      </c>
      <c r="AF1239" t="s">
        <v>230</v>
      </c>
      <c r="AG1239">
        <v>100</v>
      </c>
      <c r="AH1239">
        <v>912</v>
      </c>
      <c r="AI1239">
        <v>400</v>
      </c>
      <c r="AJ1239">
        <v>909</v>
      </c>
      <c r="AK1239">
        <v>600</v>
      </c>
      <c r="AL1239" s="2">
        <v>0.56180555555555556</v>
      </c>
      <c r="AN1239" t="s">
        <v>350</v>
      </c>
      <c r="AO1239" t="s">
        <v>313</v>
      </c>
      <c r="AQ1239" t="str">
        <f t="shared" si="19"/>
        <v/>
      </c>
    </row>
    <row r="1240" spans="1:43">
      <c r="A1240" s="8">
        <v>46190</v>
      </c>
      <c r="B1240">
        <v>4016</v>
      </c>
      <c r="C1240">
        <v>0.62</v>
      </c>
      <c r="D1240">
        <v>70080</v>
      </c>
      <c r="E1240">
        <v>1.02</v>
      </c>
      <c r="F1240" s="7">
        <v>6156</v>
      </c>
      <c r="G1240" t="s">
        <v>62</v>
      </c>
      <c r="H1240">
        <v>0</v>
      </c>
      <c r="I1240" t="s">
        <v>314</v>
      </c>
      <c r="J1240" t="s">
        <v>323</v>
      </c>
      <c r="K1240" t="s">
        <v>290</v>
      </c>
      <c r="L1240" s="36">
        <v>2004</v>
      </c>
      <c r="M1240">
        <v>6</v>
      </c>
      <c r="N1240" s="66">
        <v>3.0000000000000001E-3</v>
      </c>
      <c r="O1240" s="36">
        <v>1998</v>
      </c>
      <c r="P1240" s="66">
        <v>3.0000000000000001E-3</v>
      </c>
      <c r="Q1240" s="36">
        <v>2005</v>
      </c>
      <c r="R1240" s="36">
        <v>2008</v>
      </c>
      <c r="S1240" s="36">
        <v>1996</v>
      </c>
      <c r="T1240" s="66">
        <v>-4.0000000000000002E-4</v>
      </c>
      <c r="U1240" s="66">
        <v>4.0000000000000002E-4</v>
      </c>
      <c r="V1240" s="66">
        <v>-1.9E-3</v>
      </c>
      <c r="W1240" s="66">
        <v>4.0000000000000001E-3</v>
      </c>
      <c r="X1240" s="1">
        <v>3700</v>
      </c>
      <c r="Y1240" s="1">
        <v>7409</v>
      </c>
      <c r="Z1240" s="1">
        <v>10621</v>
      </c>
      <c r="AA1240" t="s">
        <v>393</v>
      </c>
      <c r="AB1240" t="s">
        <v>394</v>
      </c>
      <c r="AC1240">
        <v>59.46</v>
      </c>
      <c r="AD1240">
        <v>1.4</v>
      </c>
      <c r="AE1240">
        <v>4.99</v>
      </c>
      <c r="AF1240">
        <v>1.3</v>
      </c>
      <c r="AG1240">
        <v>0</v>
      </c>
      <c r="AH1240" s="36">
        <v>2004</v>
      </c>
      <c r="AI1240">
        <v>300</v>
      </c>
      <c r="AJ1240" s="36">
        <v>2000</v>
      </c>
      <c r="AK1240">
        <v>600</v>
      </c>
      <c r="AL1240" s="2">
        <v>0.60624999999999996</v>
      </c>
      <c r="AN1240" t="s">
        <v>350</v>
      </c>
      <c r="AO1240" t="s">
        <v>395</v>
      </c>
      <c r="AQ1240" t="str">
        <f t="shared" si="19"/>
        <v/>
      </c>
    </row>
    <row r="1241" spans="1:43">
      <c r="A1241" s="8">
        <v>46190</v>
      </c>
      <c r="B1241">
        <v>4016</v>
      </c>
      <c r="C1241">
        <v>0.62</v>
      </c>
      <c r="D1241">
        <v>70080</v>
      </c>
      <c r="E1241">
        <v>1.02</v>
      </c>
      <c r="F1241" s="7">
        <v>6178</v>
      </c>
      <c r="G1241" t="s">
        <v>63</v>
      </c>
      <c r="H1241">
        <v>0</v>
      </c>
      <c r="I1241" t="s">
        <v>288</v>
      </c>
      <c r="J1241" t="s">
        <v>289</v>
      </c>
      <c r="K1241" t="s">
        <v>295</v>
      </c>
      <c r="L1241" s="36">
        <v>2206.5</v>
      </c>
      <c r="M1241">
        <v>-58</v>
      </c>
      <c r="N1241" s="66">
        <v>-2.5600000000000001E-2</v>
      </c>
      <c r="O1241" s="36">
        <v>2264.5</v>
      </c>
      <c r="P1241" s="66">
        <v>-2.5600000000000001E-2</v>
      </c>
      <c r="Q1241" s="36">
        <v>2272</v>
      </c>
      <c r="R1241" s="36">
        <v>2279.5</v>
      </c>
      <c r="S1241" s="36">
        <v>2197.5</v>
      </c>
      <c r="T1241" s="66">
        <v>-2.8799999999999999E-2</v>
      </c>
      <c r="U1241" s="66">
        <v>-4.4999999999999997E-3</v>
      </c>
      <c r="V1241" s="66">
        <v>-3.2000000000000001E-2</v>
      </c>
      <c r="W1241" s="66">
        <v>4.0000000000000001E-3</v>
      </c>
      <c r="X1241" s="1">
        <v>3323700</v>
      </c>
      <c r="Y1241" s="1">
        <v>7399853</v>
      </c>
      <c r="Z1241" s="1">
        <v>6196281</v>
      </c>
      <c r="AA1241" t="s">
        <v>641</v>
      </c>
      <c r="AB1241" t="s">
        <v>397</v>
      </c>
      <c r="AC1241">
        <v>15.87</v>
      </c>
      <c r="AD1241">
        <v>0.63</v>
      </c>
      <c r="AE1241">
        <v>2.72</v>
      </c>
      <c r="AF1241" t="s">
        <v>230</v>
      </c>
      <c r="AG1241" s="1">
        <v>72800</v>
      </c>
      <c r="AH1241" s="36">
        <v>2206.5</v>
      </c>
      <c r="AI1241">
        <v>200</v>
      </c>
      <c r="AJ1241" s="36">
        <v>2206</v>
      </c>
      <c r="AK1241" s="1">
        <v>1800</v>
      </c>
      <c r="AL1241" s="2">
        <v>0.625</v>
      </c>
      <c r="AN1241" t="s">
        <v>298</v>
      </c>
      <c r="AO1241" t="s">
        <v>313</v>
      </c>
      <c r="AQ1241" t="str">
        <f t="shared" si="19"/>
        <v/>
      </c>
    </row>
    <row r="1242" spans="1:43">
      <c r="A1242" s="8">
        <v>46190</v>
      </c>
      <c r="B1242">
        <v>4016</v>
      </c>
      <c r="C1242">
        <v>0.62</v>
      </c>
      <c r="D1242">
        <v>70080</v>
      </c>
      <c r="E1242">
        <v>1.02</v>
      </c>
      <c r="F1242" s="7">
        <v>6208</v>
      </c>
      <c r="G1242" t="s">
        <v>64</v>
      </c>
      <c r="H1242">
        <v>0</v>
      </c>
      <c r="I1242" t="s">
        <v>314</v>
      </c>
      <c r="J1242" t="s">
        <v>289</v>
      </c>
      <c r="K1242" t="s">
        <v>295</v>
      </c>
      <c r="L1242" s="36">
        <v>1904</v>
      </c>
      <c r="M1242">
        <v>113</v>
      </c>
      <c r="N1242" s="66">
        <v>6.3100000000000003E-2</v>
      </c>
      <c r="O1242" s="36">
        <v>1791</v>
      </c>
      <c r="P1242" s="66">
        <v>6.3E-2</v>
      </c>
      <c r="Q1242" s="36">
        <v>1813</v>
      </c>
      <c r="R1242" s="36">
        <v>1977</v>
      </c>
      <c r="S1242" s="36">
        <v>1802</v>
      </c>
      <c r="T1242" s="66">
        <v>5.0099999999999999E-2</v>
      </c>
      <c r="U1242" s="66">
        <v>-5.1999999999999998E-3</v>
      </c>
      <c r="V1242" s="66">
        <v>-3.6900000000000002E-2</v>
      </c>
      <c r="W1242" s="66">
        <v>5.6599999999999998E-2</v>
      </c>
      <c r="X1242" s="1">
        <v>100000</v>
      </c>
      <c r="Y1242" s="1">
        <v>190152</v>
      </c>
      <c r="Z1242" s="1">
        <v>12158</v>
      </c>
      <c r="AA1242" t="s">
        <v>398</v>
      </c>
      <c r="AB1242" t="s">
        <v>399</v>
      </c>
      <c r="AC1242">
        <v>18.55</v>
      </c>
      <c r="AD1242">
        <v>1.93</v>
      </c>
      <c r="AE1242">
        <v>1.05</v>
      </c>
      <c r="AF1242">
        <v>2.1</v>
      </c>
      <c r="AG1242">
        <v>200</v>
      </c>
      <c r="AH1242" s="36">
        <v>1910</v>
      </c>
      <c r="AI1242">
        <v>200</v>
      </c>
      <c r="AJ1242" s="36">
        <v>1902</v>
      </c>
      <c r="AK1242">
        <v>300</v>
      </c>
      <c r="AL1242" s="2">
        <v>0.61944444444444446</v>
      </c>
      <c r="AN1242" t="s">
        <v>298</v>
      </c>
      <c r="AO1242" t="s">
        <v>395</v>
      </c>
      <c r="AQ1242" t="str">
        <f t="shared" si="19"/>
        <v/>
      </c>
    </row>
    <row r="1243" spans="1:43">
      <c r="A1243" s="8">
        <v>46190</v>
      </c>
      <c r="B1243">
        <v>4016</v>
      </c>
      <c r="C1243">
        <v>0.62</v>
      </c>
      <c r="D1243">
        <v>70080</v>
      </c>
      <c r="E1243">
        <v>1.02</v>
      </c>
      <c r="F1243" s="7">
        <v>6356</v>
      </c>
      <c r="G1243" t="s">
        <v>65</v>
      </c>
      <c r="H1243">
        <v>0</v>
      </c>
      <c r="I1243" t="s">
        <v>314</v>
      </c>
      <c r="J1243" t="s">
        <v>289</v>
      </c>
      <c r="K1243" t="s">
        <v>290</v>
      </c>
      <c r="L1243" s="36">
        <v>1595</v>
      </c>
      <c r="M1243">
        <v>217</v>
      </c>
      <c r="N1243" s="66">
        <v>0.1575</v>
      </c>
      <c r="O1243" s="36">
        <v>1378</v>
      </c>
      <c r="P1243" s="66">
        <v>0.15740000000000001</v>
      </c>
      <c r="Q1243" s="36">
        <v>1420</v>
      </c>
      <c r="R1243" s="36">
        <v>1678</v>
      </c>
      <c r="S1243" s="36">
        <v>1393</v>
      </c>
      <c r="T1243" s="66">
        <v>0.1232</v>
      </c>
      <c r="U1243" s="66">
        <v>-3.0300000000000001E-2</v>
      </c>
      <c r="V1243" s="66">
        <v>-4.9399999999999999E-2</v>
      </c>
      <c r="W1243" s="66">
        <v>0.14499999999999999</v>
      </c>
      <c r="X1243" s="1">
        <v>1183600</v>
      </c>
      <c r="Y1243" s="1">
        <v>1882168</v>
      </c>
      <c r="Z1243" s="1">
        <v>22776</v>
      </c>
      <c r="AA1243" t="s">
        <v>400</v>
      </c>
      <c r="AB1243" t="s">
        <v>401</v>
      </c>
      <c r="AC1243">
        <v>12.9</v>
      </c>
      <c r="AD1243">
        <v>1.56</v>
      </c>
      <c r="AE1243">
        <v>0.63</v>
      </c>
      <c r="AF1243" t="s">
        <v>230</v>
      </c>
      <c r="AG1243">
        <v>0</v>
      </c>
      <c r="AH1243" s="36">
        <v>1596</v>
      </c>
      <c r="AI1243">
        <v>800</v>
      </c>
      <c r="AJ1243" s="36">
        <v>1593</v>
      </c>
      <c r="AK1243">
        <v>200</v>
      </c>
      <c r="AL1243" s="2">
        <v>0.62430555555555556</v>
      </c>
      <c r="AN1243" t="s">
        <v>298</v>
      </c>
      <c r="AO1243" t="s">
        <v>395</v>
      </c>
      <c r="AQ1243" t="str">
        <f t="shared" si="19"/>
        <v/>
      </c>
    </row>
    <row r="1244" spans="1:43">
      <c r="A1244" s="8">
        <v>46190</v>
      </c>
      <c r="B1244">
        <v>4016</v>
      </c>
      <c r="C1244">
        <v>0.62</v>
      </c>
      <c r="D1244">
        <v>70080</v>
      </c>
      <c r="E1244">
        <v>1.02</v>
      </c>
      <c r="F1244" s="7">
        <v>6378</v>
      </c>
      <c r="G1244" t="s">
        <v>66</v>
      </c>
      <c r="H1244">
        <v>0</v>
      </c>
      <c r="I1244" t="s">
        <v>314</v>
      </c>
      <c r="J1244" t="s">
        <v>289</v>
      </c>
      <c r="K1244" t="s">
        <v>295</v>
      </c>
      <c r="L1244" s="36">
        <v>1267</v>
      </c>
      <c r="M1244">
        <v>95</v>
      </c>
      <c r="N1244" s="66">
        <v>8.1100000000000005E-2</v>
      </c>
      <c r="O1244" s="36">
        <v>1172</v>
      </c>
      <c r="P1244" s="66">
        <v>8.1000000000000003E-2</v>
      </c>
      <c r="Q1244" s="36">
        <v>1201</v>
      </c>
      <c r="R1244" s="36">
        <v>1311</v>
      </c>
      <c r="S1244" s="36">
        <v>1201</v>
      </c>
      <c r="T1244" s="66">
        <v>5.4899999999999997E-2</v>
      </c>
      <c r="U1244" s="66">
        <v>-1.09E-2</v>
      </c>
      <c r="V1244" s="66">
        <v>-3.3500000000000002E-2</v>
      </c>
      <c r="W1244" s="66">
        <v>5.4899999999999997E-2</v>
      </c>
      <c r="X1244" s="1">
        <v>477300</v>
      </c>
      <c r="Y1244" s="1">
        <v>603549</v>
      </c>
      <c r="Z1244" s="1">
        <v>26100</v>
      </c>
      <c r="AA1244" t="s">
        <v>402</v>
      </c>
      <c r="AB1244" t="s">
        <v>634</v>
      </c>
      <c r="AC1244">
        <v>13.19</v>
      </c>
      <c r="AD1244">
        <v>1.18</v>
      </c>
      <c r="AE1244">
        <v>3.24</v>
      </c>
      <c r="AF1244" t="s">
        <v>230</v>
      </c>
      <c r="AG1244">
        <v>0</v>
      </c>
      <c r="AH1244" s="36">
        <v>1269</v>
      </c>
      <c r="AI1244" s="1">
        <v>1000</v>
      </c>
      <c r="AJ1244" s="36">
        <v>1267</v>
      </c>
      <c r="AK1244">
        <v>200</v>
      </c>
      <c r="AL1244" s="2">
        <v>0.62430555555555556</v>
      </c>
      <c r="AN1244" t="s">
        <v>298</v>
      </c>
      <c r="AO1244" t="s">
        <v>395</v>
      </c>
      <c r="AQ1244" t="str">
        <f t="shared" si="19"/>
        <v/>
      </c>
    </row>
    <row r="1245" spans="1:43">
      <c r="A1245" s="8">
        <v>46190</v>
      </c>
      <c r="B1245">
        <v>4016</v>
      </c>
      <c r="C1245">
        <v>0.62</v>
      </c>
      <c r="D1245">
        <v>70080</v>
      </c>
      <c r="E1245">
        <v>1.02</v>
      </c>
      <c r="F1245" s="7">
        <v>6526</v>
      </c>
      <c r="G1245" t="s">
        <v>67</v>
      </c>
      <c r="H1245">
        <v>0</v>
      </c>
      <c r="I1245" t="s">
        <v>288</v>
      </c>
      <c r="J1245" t="s">
        <v>289</v>
      </c>
      <c r="K1245" t="s">
        <v>290</v>
      </c>
      <c r="L1245" s="36">
        <v>2486.5</v>
      </c>
      <c r="M1245">
        <v>86.5</v>
      </c>
      <c r="N1245" s="66">
        <v>3.5999999999999997E-2</v>
      </c>
      <c r="O1245" s="36">
        <v>2400</v>
      </c>
      <c r="P1245" s="66">
        <v>3.5999999999999997E-2</v>
      </c>
      <c r="Q1245" s="36">
        <v>2350</v>
      </c>
      <c r="R1245" s="36">
        <v>2584.5</v>
      </c>
      <c r="S1245" s="36">
        <v>2340.5</v>
      </c>
      <c r="T1245" s="66">
        <v>5.8000000000000003E-2</v>
      </c>
      <c r="U1245" s="66">
        <v>-2.29E-2</v>
      </c>
      <c r="V1245" s="66">
        <v>-3.7900000000000003E-2</v>
      </c>
      <c r="W1245" s="66">
        <v>6.2300000000000001E-2</v>
      </c>
      <c r="X1245" s="1">
        <v>9146000</v>
      </c>
      <c r="Y1245" s="1">
        <v>22956535</v>
      </c>
      <c r="Z1245" s="1">
        <v>447507</v>
      </c>
      <c r="AA1245" t="s">
        <v>584</v>
      </c>
      <c r="AB1245" t="s">
        <v>405</v>
      </c>
      <c r="AC1245">
        <v>43.62</v>
      </c>
      <c r="AD1245">
        <v>3.27</v>
      </c>
      <c r="AE1245">
        <v>2.0099999999999998</v>
      </c>
      <c r="AF1245" t="s">
        <v>230</v>
      </c>
      <c r="AG1245" s="1">
        <v>247100</v>
      </c>
      <c r="AH1245" s="36">
        <v>2487</v>
      </c>
      <c r="AI1245">
        <v>400</v>
      </c>
      <c r="AJ1245" s="36">
        <v>2486</v>
      </c>
      <c r="AK1245">
        <v>300</v>
      </c>
      <c r="AL1245" s="2">
        <v>0.625</v>
      </c>
      <c r="AN1245" t="s">
        <v>298</v>
      </c>
      <c r="AO1245" t="s">
        <v>344</v>
      </c>
      <c r="AQ1245" t="str">
        <f t="shared" si="19"/>
        <v/>
      </c>
    </row>
    <row r="1246" spans="1:43">
      <c r="A1246" s="8">
        <v>46190</v>
      </c>
      <c r="B1246">
        <v>4016</v>
      </c>
      <c r="C1246">
        <v>0.62</v>
      </c>
      <c r="D1246">
        <v>70080</v>
      </c>
      <c r="E1246">
        <v>1.02</v>
      </c>
      <c r="F1246" s="7">
        <v>6586</v>
      </c>
      <c r="G1246" t="s">
        <v>68</v>
      </c>
      <c r="H1246">
        <v>0</v>
      </c>
      <c r="I1246" t="s">
        <v>288</v>
      </c>
      <c r="J1246" t="s">
        <v>289</v>
      </c>
      <c r="K1246" t="s">
        <v>290</v>
      </c>
      <c r="L1246" s="36">
        <v>5855</v>
      </c>
      <c r="M1246">
        <v>94</v>
      </c>
      <c r="N1246" s="66">
        <v>1.6299999999999999E-2</v>
      </c>
      <c r="O1246" s="36">
        <v>5761</v>
      </c>
      <c r="P1246" s="66">
        <v>1.6299999999999999E-2</v>
      </c>
      <c r="Q1246" s="36">
        <v>5800</v>
      </c>
      <c r="R1246" s="36">
        <v>5898</v>
      </c>
      <c r="S1246" s="36">
        <v>5780</v>
      </c>
      <c r="T1246" s="66">
        <v>9.4000000000000004E-3</v>
      </c>
      <c r="U1246" s="66">
        <v>-4.4000000000000003E-3</v>
      </c>
      <c r="V1246" s="66">
        <v>-7.1999999999999998E-3</v>
      </c>
      <c r="W1246" s="66">
        <v>1.29E-2</v>
      </c>
      <c r="X1246" s="1">
        <v>529500</v>
      </c>
      <c r="Y1246" s="1">
        <v>3098801</v>
      </c>
      <c r="Z1246" s="1">
        <v>1639502</v>
      </c>
      <c r="AA1246" t="s">
        <v>406</v>
      </c>
      <c r="AB1246" t="s">
        <v>407</v>
      </c>
      <c r="AC1246">
        <v>18.62</v>
      </c>
      <c r="AD1246">
        <v>1.51</v>
      </c>
      <c r="AE1246">
        <v>2.7</v>
      </c>
      <c r="AF1246" t="s">
        <v>230</v>
      </c>
      <c r="AG1246" s="1">
        <v>7800</v>
      </c>
      <c r="AH1246" s="36">
        <v>5857</v>
      </c>
      <c r="AI1246">
        <v>200</v>
      </c>
      <c r="AJ1246" s="36">
        <v>5855</v>
      </c>
      <c r="AK1246">
        <v>200</v>
      </c>
      <c r="AL1246" s="2">
        <v>0.62430555555555556</v>
      </c>
      <c r="AN1246" t="s">
        <v>298</v>
      </c>
      <c r="AO1246" t="s">
        <v>395</v>
      </c>
      <c r="AQ1246" t="str">
        <f t="shared" si="19"/>
        <v/>
      </c>
    </row>
    <row r="1247" spans="1:43">
      <c r="A1247" s="8">
        <v>46190</v>
      </c>
      <c r="B1247">
        <v>4016</v>
      </c>
      <c r="C1247">
        <v>0.62</v>
      </c>
      <c r="D1247">
        <v>70080</v>
      </c>
      <c r="E1247">
        <v>1.02</v>
      </c>
      <c r="F1247" s="7">
        <v>6594</v>
      </c>
      <c r="G1247" t="s">
        <v>69</v>
      </c>
      <c r="H1247">
        <v>0</v>
      </c>
      <c r="I1247" t="s">
        <v>288</v>
      </c>
      <c r="J1247" t="s">
        <v>289</v>
      </c>
      <c r="K1247" t="s">
        <v>290</v>
      </c>
      <c r="L1247" s="36">
        <v>2791</v>
      </c>
      <c r="M1247">
        <v>54</v>
      </c>
      <c r="N1247" s="66">
        <v>1.9699999999999999E-2</v>
      </c>
      <c r="O1247" s="36">
        <v>2737</v>
      </c>
      <c r="P1247" s="66">
        <v>1.9699999999999999E-2</v>
      </c>
      <c r="Q1247" s="36">
        <v>2687</v>
      </c>
      <c r="R1247" s="36">
        <v>2810</v>
      </c>
      <c r="S1247" s="36">
        <v>2685</v>
      </c>
      <c r="T1247" s="66">
        <v>3.8699999999999998E-2</v>
      </c>
      <c r="U1247" s="66">
        <v>5.4000000000000003E-3</v>
      </c>
      <c r="V1247" s="66">
        <v>-6.7000000000000002E-3</v>
      </c>
      <c r="W1247" s="66">
        <v>3.9399999999999998E-2</v>
      </c>
      <c r="X1247" s="1">
        <v>4113000</v>
      </c>
      <c r="Y1247" s="1">
        <v>11327777</v>
      </c>
      <c r="Z1247" s="1">
        <v>3328459</v>
      </c>
      <c r="AA1247" t="s">
        <v>560</v>
      </c>
      <c r="AB1247" t="s">
        <v>409</v>
      </c>
      <c r="AC1247">
        <v>39.979999999999997</v>
      </c>
      <c r="AD1247">
        <v>1.81</v>
      </c>
      <c r="AE1247">
        <v>0</v>
      </c>
      <c r="AF1247" t="s">
        <v>230</v>
      </c>
      <c r="AG1247" s="1">
        <v>59300</v>
      </c>
      <c r="AH1247" s="36">
        <v>2791</v>
      </c>
      <c r="AI1247" s="1">
        <v>2300</v>
      </c>
      <c r="AJ1247" s="36">
        <v>2790</v>
      </c>
      <c r="AK1247" s="1">
        <v>1900</v>
      </c>
      <c r="AL1247" s="2">
        <v>0.62430555555555556</v>
      </c>
      <c r="AN1247" t="s">
        <v>298</v>
      </c>
      <c r="AO1247" t="s">
        <v>344</v>
      </c>
      <c r="AQ1247" t="str">
        <f t="shared" si="19"/>
        <v/>
      </c>
    </row>
    <row r="1248" spans="1:43">
      <c r="A1248" s="8">
        <v>46190</v>
      </c>
      <c r="B1248">
        <v>4016</v>
      </c>
      <c r="C1248">
        <v>0.62</v>
      </c>
      <c r="D1248">
        <v>70080</v>
      </c>
      <c r="E1248">
        <v>1.02</v>
      </c>
      <c r="F1248" s="7">
        <v>6674</v>
      </c>
      <c r="G1248" t="s">
        <v>70</v>
      </c>
      <c r="H1248">
        <v>0</v>
      </c>
      <c r="I1248" t="s">
        <v>288</v>
      </c>
      <c r="J1248" t="s">
        <v>289</v>
      </c>
      <c r="K1248" t="s">
        <v>290</v>
      </c>
      <c r="L1248" s="36">
        <v>6748</v>
      </c>
      <c r="M1248">
        <v>180</v>
      </c>
      <c r="N1248" s="66">
        <v>2.7400000000000001E-2</v>
      </c>
      <c r="O1248" s="36">
        <v>6568</v>
      </c>
      <c r="P1248" s="66">
        <v>2.7400000000000001E-2</v>
      </c>
      <c r="Q1248" s="36">
        <v>6668</v>
      </c>
      <c r="R1248" s="36">
        <v>6880</v>
      </c>
      <c r="S1248" s="36">
        <v>6580</v>
      </c>
      <c r="T1248" s="66">
        <v>1.1900000000000001E-2</v>
      </c>
      <c r="U1248" s="66">
        <v>-9.1999999999999998E-3</v>
      </c>
      <c r="V1248" s="66">
        <v>-1.9099999999999999E-2</v>
      </c>
      <c r="W1248" s="66">
        <v>2.5499999999999998E-2</v>
      </c>
      <c r="X1248" s="1">
        <v>575500</v>
      </c>
      <c r="Y1248" s="1">
        <v>3888044</v>
      </c>
      <c r="Z1248" s="1">
        <v>677812</v>
      </c>
      <c r="AA1248" t="s">
        <v>604</v>
      </c>
      <c r="AB1248" t="s">
        <v>411</v>
      </c>
      <c r="AC1248">
        <v>18.14</v>
      </c>
      <c r="AD1248">
        <v>1.71</v>
      </c>
      <c r="AE1248">
        <v>1.45</v>
      </c>
      <c r="AF1248" t="s">
        <v>230</v>
      </c>
      <c r="AG1248" s="1">
        <v>19900</v>
      </c>
      <c r="AH1248" s="36">
        <v>6748</v>
      </c>
      <c r="AI1248">
        <v>100</v>
      </c>
      <c r="AJ1248" s="36">
        <v>6745</v>
      </c>
      <c r="AK1248">
        <v>300</v>
      </c>
      <c r="AL1248" s="2">
        <v>0.625</v>
      </c>
      <c r="AN1248" t="s">
        <v>298</v>
      </c>
      <c r="AO1248" t="s">
        <v>344</v>
      </c>
      <c r="AQ1248" t="str">
        <f t="shared" si="19"/>
        <v/>
      </c>
    </row>
    <row r="1249" spans="1:43">
      <c r="A1249" s="8">
        <v>46190</v>
      </c>
      <c r="B1249">
        <v>4016</v>
      </c>
      <c r="C1249">
        <v>0.62</v>
      </c>
      <c r="D1249">
        <v>70080</v>
      </c>
      <c r="E1249">
        <v>1.02</v>
      </c>
      <c r="F1249" s="7">
        <v>6758</v>
      </c>
      <c r="G1249" t="s">
        <v>71</v>
      </c>
      <c r="H1249">
        <v>0</v>
      </c>
      <c r="I1249" t="s">
        <v>288</v>
      </c>
      <c r="J1249" t="s">
        <v>289</v>
      </c>
      <c r="K1249" t="s">
        <v>295</v>
      </c>
      <c r="L1249" s="36">
        <v>3287</v>
      </c>
      <c r="M1249">
        <v>12</v>
      </c>
      <c r="N1249" s="66">
        <v>3.7000000000000002E-3</v>
      </c>
      <c r="O1249" s="36">
        <v>3275</v>
      </c>
      <c r="P1249" s="66">
        <v>3.5999999999999999E-3</v>
      </c>
      <c r="Q1249" s="36">
        <v>3297</v>
      </c>
      <c r="R1249" s="36">
        <v>3314</v>
      </c>
      <c r="S1249" s="36">
        <v>3258</v>
      </c>
      <c r="T1249" s="66">
        <v>-3.0000000000000001E-3</v>
      </c>
      <c r="U1249" s="66">
        <v>2.9999999999999997E-4</v>
      </c>
      <c r="V1249" s="66">
        <v>-8.0999999999999996E-3</v>
      </c>
      <c r="W1249" s="66">
        <v>8.8999999999999999E-3</v>
      </c>
      <c r="X1249" s="1">
        <v>7965800</v>
      </c>
      <c r="Y1249" s="1">
        <v>26210969</v>
      </c>
      <c r="Z1249" s="1">
        <v>19607994</v>
      </c>
      <c r="AA1249" t="s">
        <v>412</v>
      </c>
      <c r="AB1249" t="s">
        <v>413</v>
      </c>
      <c r="AC1249">
        <v>16.690000000000001</v>
      </c>
      <c r="AD1249">
        <v>2.39</v>
      </c>
      <c r="AE1249">
        <v>1.06</v>
      </c>
      <c r="AF1249" t="s">
        <v>230</v>
      </c>
      <c r="AG1249" s="1">
        <v>449800</v>
      </c>
      <c r="AH1249" s="36">
        <v>3288</v>
      </c>
      <c r="AI1249" s="1">
        <v>3900</v>
      </c>
      <c r="AJ1249" s="36">
        <v>3287</v>
      </c>
      <c r="AK1249" s="1">
        <v>2300</v>
      </c>
      <c r="AL1249" s="2">
        <v>0.625</v>
      </c>
      <c r="AN1249" t="s">
        <v>298</v>
      </c>
      <c r="AO1249" t="s">
        <v>344</v>
      </c>
      <c r="AQ1249" t="str">
        <f t="shared" si="19"/>
        <v/>
      </c>
    </row>
    <row r="1250" spans="1:43">
      <c r="A1250" s="8">
        <v>46190</v>
      </c>
      <c r="B1250">
        <v>4016</v>
      </c>
      <c r="C1250">
        <v>0.62</v>
      </c>
      <c r="D1250">
        <v>70080</v>
      </c>
      <c r="E1250">
        <v>1.02</v>
      </c>
      <c r="F1250" s="7">
        <v>6810</v>
      </c>
      <c r="G1250" t="s">
        <v>72</v>
      </c>
      <c r="H1250">
        <v>0</v>
      </c>
      <c r="I1250" t="s">
        <v>288</v>
      </c>
      <c r="J1250" t="s">
        <v>289</v>
      </c>
      <c r="K1250" t="s">
        <v>290</v>
      </c>
      <c r="L1250" s="36">
        <v>2289</v>
      </c>
      <c r="M1250">
        <v>54</v>
      </c>
      <c r="N1250" s="66">
        <v>2.4199999999999999E-2</v>
      </c>
      <c r="O1250" s="36">
        <v>2235</v>
      </c>
      <c r="P1250" s="66">
        <v>2.41E-2</v>
      </c>
      <c r="Q1250" s="36">
        <v>2202</v>
      </c>
      <c r="R1250" s="36">
        <v>2330</v>
      </c>
      <c r="S1250" s="36">
        <v>2202</v>
      </c>
      <c r="T1250" s="66">
        <v>3.95E-2</v>
      </c>
      <c r="U1250" s="66">
        <v>-7.3000000000000001E-3</v>
      </c>
      <c r="V1250" s="66">
        <v>-1.7500000000000002E-2</v>
      </c>
      <c r="W1250" s="66">
        <v>3.95E-2</v>
      </c>
      <c r="X1250" s="1">
        <v>233700</v>
      </c>
      <c r="Y1250" s="1">
        <v>532389</v>
      </c>
      <c r="Z1250" s="1">
        <v>93079</v>
      </c>
      <c r="AA1250" t="s">
        <v>414</v>
      </c>
      <c r="AB1250" t="s">
        <v>415</v>
      </c>
      <c r="AC1250">
        <v>12.59</v>
      </c>
      <c r="AD1250">
        <v>0.96</v>
      </c>
      <c r="AE1250">
        <v>2.4500000000000002</v>
      </c>
      <c r="AF1250" t="s">
        <v>230</v>
      </c>
      <c r="AG1250" s="1">
        <v>24200</v>
      </c>
      <c r="AH1250" s="36">
        <v>2291</v>
      </c>
      <c r="AI1250">
        <v>200</v>
      </c>
      <c r="AJ1250" s="36">
        <v>2289</v>
      </c>
      <c r="AK1250">
        <v>200</v>
      </c>
      <c r="AL1250" s="2">
        <v>0.625</v>
      </c>
      <c r="AN1250" t="s">
        <v>298</v>
      </c>
      <c r="AO1250" t="s">
        <v>344</v>
      </c>
      <c r="AQ1250" t="str">
        <f t="shared" si="19"/>
        <v/>
      </c>
    </row>
    <row r="1251" spans="1:43">
      <c r="A1251" s="8">
        <v>46190</v>
      </c>
      <c r="B1251">
        <v>4016</v>
      </c>
      <c r="C1251">
        <v>0.62</v>
      </c>
      <c r="D1251">
        <v>70080</v>
      </c>
      <c r="E1251">
        <v>1.02</v>
      </c>
      <c r="F1251" s="7">
        <v>6841</v>
      </c>
      <c r="G1251" t="s">
        <v>73</v>
      </c>
      <c r="H1251">
        <v>0</v>
      </c>
      <c r="I1251" t="s">
        <v>288</v>
      </c>
      <c r="J1251" t="s">
        <v>289</v>
      </c>
      <c r="K1251" t="s">
        <v>290</v>
      </c>
      <c r="L1251" s="36">
        <v>5389</v>
      </c>
      <c r="M1251">
        <v>159</v>
      </c>
      <c r="N1251" s="66">
        <v>3.04E-2</v>
      </c>
      <c r="O1251" s="36">
        <v>5230</v>
      </c>
      <c r="P1251" s="66">
        <v>3.04E-2</v>
      </c>
      <c r="Q1251" s="36">
        <v>5151</v>
      </c>
      <c r="R1251" s="36">
        <v>5413</v>
      </c>
      <c r="S1251" s="36">
        <v>5150</v>
      </c>
      <c r="T1251" s="66">
        <v>4.6199999999999998E-2</v>
      </c>
      <c r="U1251" s="66">
        <v>3.5000000000000001E-3</v>
      </c>
      <c r="V1251" s="66">
        <v>-4.4000000000000003E-3</v>
      </c>
      <c r="W1251" s="66">
        <v>4.6399999999999997E-2</v>
      </c>
      <c r="X1251" s="1">
        <v>772800</v>
      </c>
      <c r="Y1251" s="1">
        <v>4119232</v>
      </c>
      <c r="Z1251" s="1">
        <v>1386057</v>
      </c>
      <c r="AA1251" t="s">
        <v>416</v>
      </c>
      <c r="AB1251" t="s">
        <v>635</v>
      </c>
      <c r="AC1251">
        <v>23.25</v>
      </c>
      <c r="AD1251">
        <v>2.63</v>
      </c>
      <c r="AE1251">
        <v>1.71</v>
      </c>
      <c r="AF1251" t="s">
        <v>230</v>
      </c>
      <c r="AG1251" s="1">
        <v>10500</v>
      </c>
      <c r="AH1251" s="36">
        <v>5390</v>
      </c>
      <c r="AI1251">
        <v>500</v>
      </c>
      <c r="AJ1251" s="36">
        <v>5388</v>
      </c>
      <c r="AK1251">
        <v>300</v>
      </c>
      <c r="AL1251" s="2">
        <v>0.625</v>
      </c>
      <c r="AN1251" t="s">
        <v>298</v>
      </c>
      <c r="AO1251" t="s">
        <v>344</v>
      </c>
      <c r="AQ1251" t="str">
        <f t="shared" si="19"/>
        <v/>
      </c>
    </row>
    <row r="1252" spans="1:43">
      <c r="A1252" s="8">
        <v>46190</v>
      </c>
      <c r="B1252">
        <v>4016</v>
      </c>
      <c r="C1252">
        <v>0.62</v>
      </c>
      <c r="D1252">
        <v>70080</v>
      </c>
      <c r="E1252">
        <v>1.02</v>
      </c>
      <c r="F1252" s="7">
        <v>6890</v>
      </c>
      <c r="G1252" t="s">
        <v>74</v>
      </c>
      <c r="H1252">
        <v>0</v>
      </c>
      <c r="I1252" t="s">
        <v>314</v>
      </c>
      <c r="J1252" t="s">
        <v>289</v>
      </c>
      <c r="K1252" t="s">
        <v>290</v>
      </c>
      <c r="L1252" s="36">
        <v>9400</v>
      </c>
      <c r="M1252">
        <v>100</v>
      </c>
      <c r="N1252" s="66">
        <v>1.0800000000000001E-2</v>
      </c>
      <c r="O1252" s="36">
        <v>9300</v>
      </c>
      <c r="P1252" s="66">
        <v>1.0699999999999999E-2</v>
      </c>
      <c r="Q1252" s="36">
        <v>9020</v>
      </c>
      <c r="R1252" s="36">
        <v>9500</v>
      </c>
      <c r="S1252" s="36">
        <v>8990</v>
      </c>
      <c r="T1252" s="66">
        <v>4.2099999999999999E-2</v>
      </c>
      <c r="U1252" s="66">
        <v>-6.3E-3</v>
      </c>
      <c r="V1252" s="66">
        <v>-1.0500000000000001E-2</v>
      </c>
      <c r="W1252" s="66">
        <v>4.5600000000000002E-2</v>
      </c>
      <c r="X1252" s="1">
        <v>537000</v>
      </c>
      <c r="Y1252" s="1">
        <v>5020745</v>
      </c>
      <c r="Z1252" s="1">
        <v>495495</v>
      </c>
      <c r="AA1252" t="s">
        <v>418</v>
      </c>
      <c r="AB1252" t="s">
        <v>419</v>
      </c>
      <c r="AC1252">
        <v>21.43</v>
      </c>
      <c r="AD1252">
        <v>1.7</v>
      </c>
      <c r="AE1252">
        <v>2.13</v>
      </c>
      <c r="AF1252" t="s">
        <v>230</v>
      </c>
      <c r="AG1252" s="1">
        <v>9500</v>
      </c>
      <c r="AH1252" s="36">
        <v>9400</v>
      </c>
      <c r="AI1252">
        <v>500</v>
      </c>
      <c r="AJ1252" s="36">
        <v>9390</v>
      </c>
      <c r="AK1252" s="1">
        <v>1500</v>
      </c>
      <c r="AL1252" s="2">
        <v>0.625</v>
      </c>
      <c r="AN1252" t="s">
        <v>293</v>
      </c>
      <c r="AO1252" t="s">
        <v>344</v>
      </c>
      <c r="AQ1252" t="str">
        <f t="shared" si="19"/>
        <v/>
      </c>
    </row>
    <row r="1253" spans="1:43">
      <c r="A1253" s="8">
        <v>46190</v>
      </c>
      <c r="B1253">
        <v>4016</v>
      </c>
      <c r="C1253">
        <v>0.62</v>
      </c>
      <c r="D1253">
        <v>70080</v>
      </c>
      <c r="E1253">
        <v>1.02</v>
      </c>
      <c r="F1253" s="7">
        <v>6925</v>
      </c>
      <c r="G1253" t="s">
        <v>75</v>
      </c>
      <c r="H1253">
        <v>0</v>
      </c>
      <c r="I1253" t="s">
        <v>288</v>
      </c>
      <c r="J1253" t="s">
        <v>289</v>
      </c>
      <c r="K1253" t="s">
        <v>290</v>
      </c>
      <c r="L1253" s="36">
        <v>4569</v>
      </c>
      <c r="M1253">
        <v>267</v>
      </c>
      <c r="N1253" s="66">
        <v>6.2100000000000002E-2</v>
      </c>
      <c r="O1253" s="36">
        <v>4302</v>
      </c>
      <c r="P1253" s="66">
        <v>6.2E-2</v>
      </c>
      <c r="Q1253" s="36">
        <v>4478</v>
      </c>
      <c r="R1253" s="36">
        <v>4594</v>
      </c>
      <c r="S1253" s="36">
        <v>4405</v>
      </c>
      <c r="T1253" s="66">
        <v>2.0299999999999999E-2</v>
      </c>
      <c r="U1253" s="66">
        <v>4.3E-3</v>
      </c>
      <c r="V1253" s="66">
        <v>-5.4000000000000003E-3</v>
      </c>
      <c r="W1253" s="66">
        <v>3.7199999999999997E-2</v>
      </c>
      <c r="X1253" s="1">
        <v>401300</v>
      </c>
      <c r="Y1253" s="1">
        <v>1811589</v>
      </c>
      <c r="Z1253" s="1">
        <v>381511</v>
      </c>
      <c r="AA1253" t="s">
        <v>420</v>
      </c>
      <c r="AB1253" t="s">
        <v>421</v>
      </c>
      <c r="AC1253">
        <v>34.53</v>
      </c>
      <c r="AD1253">
        <v>1.83</v>
      </c>
      <c r="AE1253">
        <v>1.53</v>
      </c>
      <c r="AF1253" t="s">
        <v>230</v>
      </c>
      <c r="AG1253" s="1">
        <v>7100</v>
      </c>
      <c r="AH1253" s="36">
        <v>4569</v>
      </c>
      <c r="AI1253">
        <v>100</v>
      </c>
      <c r="AJ1253" s="36">
        <v>4566</v>
      </c>
      <c r="AK1253">
        <v>300</v>
      </c>
      <c r="AL1253" s="2">
        <v>0.62430555555555556</v>
      </c>
      <c r="AN1253" t="s">
        <v>298</v>
      </c>
      <c r="AO1253" t="s">
        <v>344</v>
      </c>
      <c r="AQ1253" t="str">
        <f t="shared" si="19"/>
        <v/>
      </c>
    </row>
    <row r="1254" spans="1:43">
      <c r="A1254" s="8">
        <v>46190</v>
      </c>
      <c r="B1254">
        <v>4016</v>
      </c>
      <c r="C1254">
        <v>0.62</v>
      </c>
      <c r="D1254">
        <v>70080</v>
      </c>
      <c r="E1254">
        <v>1.02</v>
      </c>
      <c r="F1254" s="7">
        <v>6963</v>
      </c>
      <c r="G1254" t="s">
        <v>76</v>
      </c>
      <c r="H1254">
        <v>0</v>
      </c>
      <c r="I1254" t="s">
        <v>288</v>
      </c>
      <c r="J1254" t="s">
        <v>289</v>
      </c>
      <c r="K1254" t="s">
        <v>290</v>
      </c>
      <c r="L1254" s="36">
        <v>5087</v>
      </c>
      <c r="M1254">
        <v>18</v>
      </c>
      <c r="N1254" s="66">
        <v>3.5999999999999999E-3</v>
      </c>
      <c r="O1254" s="36">
        <v>5069</v>
      </c>
      <c r="P1254" s="66">
        <v>3.5000000000000001E-3</v>
      </c>
      <c r="Q1254" s="36">
        <v>4991</v>
      </c>
      <c r="R1254" s="36">
        <v>5113</v>
      </c>
      <c r="S1254" s="36">
        <v>4934</v>
      </c>
      <c r="T1254" s="66">
        <v>1.9199999999999998E-2</v>
      </c>
      <c r="U1254" s="66">
        <v>-3.0999999999999999E-3</v>
      </c>
      <c r="V1254" s="66">
        <v>-5.0000000000000001E-3</v>
      </c>
      <c r="W1254" s="66">
        <v>3.1E-2</v>
      </c>
      <c r="X1254" s="1">
        <v>2497600</v>
      </c>
      <c r="Y1254" s="1">
        <v>12611909</v>
      </c>
      <c r="Z1254" s="1">
        <v>2053927</v>
      </c>
      <c r="AA1254" t="s">
        <v>586</v>
      </c>
      <c r="AB1254" t="s">
        <v>423</v>
      </c>
      <c r="AC1254">
        <v>67.73</v>
      </c>
      <c r="AD1254">
        <v>2.59</v>
      </c>
      <c r="AE1254">
        <v>0.98</v>
      </c>
      <c r="AF1254" t="s">
        <v>230</v>
      </c>
      <c r="AG1254" s="1">
        <v>85300</v>
      </c>
      <c r="AH1254" s="36">
        <v>5087</v>
      </c>
      <c r="AI1254">
        <v>500</v>
      </c>
      <c r="AJ1254" s="36">
        <v>5086</v>
      </c>
      <c r="AK1254">
        <v>100</v>
      </c>
      <c r="AL1254" s="2">
        <v>0.625</v>
      </c>
      <c r="AN1254" t="s">
        <v>298</v>
      </c>
      <c r="AO1254" t="s">
        <v>344</v>
      </c>
      <c r="AQ1254" t="str">
        <f t="shared" si="19"/>
        <v/>
      </c>
    </row>
    <row r="1255" spans="1:43">
      <c r="A1255" s="8">
        <v>46190</v>
      </c>
      <c r="B1255">
        <v>4016</v>
      </c>
      <c r="C1255">
        <v>0.62</v>
      </c>
      <c r="D1255">
        <v>70080</v>
      </c>
      <c r="E1255">
        <v>1.02</v>
      </c>
      <c r="F1255" s="7">
        <v>7011</v>
      </c>
      <c r="G1255" t="s">
        <v>77</v>
      </c>
      <c r="H1255">
        <v>0</v>
      </c>
      <c r="I1255" t="s">
        <v>288</v>
      </c>
      <c r="J1255" t="s">
        <v>289</v>
      </c>
      <c r="K1255" t="s">
        <v>295</v>
      </c>
      <c r="L1255" s="36">
        <v>3863</v>
      </c>
      <c r="M1255">
        <v>53</v>
      </c>
      <c r="N1255" s="66">
        <v>1.3899999999999999E-2</v>
      </c>
      <c r="O1255" s="36">
        <v>3810</v>
      </c>
      <c r="P1255" s="66">
        <v>1.3899999999999999E-2</v>
      </c>
      <c r="Q1255" s="36">
        <v>3810</v>
      </c>
      <c r="R1255" s="36">
        <v>3905</v>
      </c>
      <c r="S1255" s="36">
        <v>3796</v>
      </c>
      <c r="T1255" s="66">
        <v>1.3899999999999999E-2</v>
      </c>
      <c r="U1255" s="66">
        <v>6.9999999999999999E-4</v>
      </c>
      <c r="V1255" s="66">
        <v>-1.0699999999999999E-2</v>
      </c>
      <c r="W1255" s="66">
        <v>1.7600000000000001E-2</v>
      </c>
      <c r="X1255" s="1">
        <v>19940800</v>
      </c>
      <c r="Y1255" s="1">
        <v>76820078</v>
      </c>
      <c r="Z1255" s="1">
        <v>13032401</v>
      </c>
      <c r="AA1255" t="s">
        <v>424</v>
      </c>
      <c r="AB1255" t="s">
        <v>636</v>
      </c>
      <c r="AC1255">
        <v>34.15</v>
      </c>
      <c r="AD1255">
        <v>4.2</v>
      </c>
      <c r="AE1255">
        <v>0.75</v>
      </c>
      <c r="AF1255" t="s">
        <v>230</v>
      </c>
      <c r="AG1255" s="1">
        <v>664900</v>
      </c>
      <c r="AH1255" s="36">
        <v>3864</v>
      </c>
      <c r="AI1255" s="1">
        <v>5500</v>
      </c>
      <c r="AJ1255" s="36">
        <v>3863</v>
      </c>
      <c r="AK1255" s="1">
        <v>4900</v>
      </c>
      <c r="AL1255" s="2">
        <v>0.625</v>
      </c>
      <c r="AN1255" t="s">
        <v>298</v>
      </c>
      <c r="AO1255" t="s">
        <v>395</v>
      </c>
      <c r="AQ1255" t="str">
        <f t="shared" si="19"/>
        <v/>
      </c>
    </row>
    <row r="1256" spans="1:43">
      <c r="A1256" s="8">
        <v>46190</v>
      </c>
      <c r="B1256">
        <v>4016</v>
      </c>
      <c r="C1256">
        <v>0.62</v>
      </c>
      <c r="D1256">
        <v>70080</v>
      </c>
      <c r="E1256">
        <v>1.02</v>
      </c>
      <c r="F1256" s="7">
        <v>7013</v>
      </c>
      <c r="G1256" t="s">
        <v>78</v>
      </c>
      <c r="H1256">
        <v>0</v>
      </c>
      <c r="I1256" t="s">
        <v>288</v>
      </c>
      <c r="J1256" t="s">
        <v>289</v>
      </c>
      <c r="K1256" t="s">
        <v>290</v>
      </c>
      <c r="L1256" s="36">
        <v>2917</v>
      </c>
      <c r="M1256">
        <v>142.5</v>
      </c>
      <c r="N1256" s="66">
        <v>5.1400000000000001E-2</v>
      </c>
      <c r="O1256" s="36">
        <v>2774.5</v>
      </c>
      <c r="P1256" s="66">
        <v>5.1299999999999998E-2</v>
      </c>
      <c r="Q1256" s="36">
        <v>2808</v>
      </c>
      <c r="R1256" s="36">
        <v>2958.5</v>
      </c>
      <c r="S1256" s="36">
        <v>2800</v>
      </c>
      <c r="T1256" s="66">
        <v>3.8800000000000001E-2</v>
      </c>
      <c r="U1256" s="66">
        <v>-4.1999999999999997E-3</v>
      </c>
      <c r="V1256" s="66">
        <v>-1.4E-2</v>
      </c>
      <c r="W1256" s="66">
        <v>4.1700000000000001E-2</v>
      </c>
      <c r="X1256" s="1">
        <v>16366100</v>
      </c>
      <c r="Y1256" s="1">
        <v>47596498</v>
      </c>
      <c r="Z1256" s="1">
        <v>3158409</v>
      </c>
      <c r="AA1256" t="s">
        <v>426</v>
      </c>
      <c r="AB1256" t="s">
        <v>637</v>
      </c>
      <c r="AC1256">
        <v>18.739999999999998</v>
      </c>
      <c r="AD1256">
        <v>4.74</v>
      </c>
      <c r="AE1256">
        <v>0.79</v>
      </c>
      <c r="AF1256" t="s">
        <v>230</v>
      </c>
      <c r="AG1256" s="1">
        <v>598600</v>
      </c>
      <c r="AH1256" s="36">
        <v>2917</v>
      </c>
      <c r="AI1256">
        <v>500</v>
      </c>
      <c r="AJ1256" s="36">
        <v>2916.5</v>
      </c>
      <c r="AK1256">
        <v>600</v>
      </c>
      <c r="AL1256" s="2">
        <v>0.625</v>
      </c>
      <c r="AN1256" t="s">
        <v>298</v>
      </c>
      <c r="AO1256" t="s">
        <v>395</v>
      </c>
      <c r="AQ1256" t="str">
        <f t="shared" si="19"/>
        <v/>
      </c>
    </row>
    <row r="1257" spans="1:43">
      <c r="A1257" s="8">
        <v>46190</v>
      </c>
      <c r="B1257">
        <v>4016</v>
      </c>
      <c r="C1257">
        <v>0.62</v>
      </c>
      <c r="D1257">
        <v>70080</v>
      </c>
      <c r="E1257">
        <v>1.02</v>
      </c>
      <c r="F1257" s="7">
        <v>7047</v>
      </c>
      <c r="G1257" t="s">
        <v>79</v>
      </c>
      <c r="H1257">
        <v>0</v>
      </c>
      <c r="I1257" t="s">
        <v>347</v>
      </c>
      <c r="J1257" t="s">
        <v>289</v>
      </c>
      <c r="K1257" t="s">
        <v>290</v>
      </c>
      <c r="L1257" s="36">
        <v>2191</v>
      </c>
      <c r="M1257">
        <v>152</v>
      </c>
      <c r="N1257" s="66">
        <v>7.4499999999999997E-2</v>
      </c>
      <c r="O1257" s="36">
        <v>2039</v>
      </c>
      <c r="P1257" s="66">
        <v>7.4499999999999997E-2</v>
      </c>
      <c r="Q1257" s="36">
        <v>2128</v>
      </c>
      <c r="R1257" s="36">
        <v>2222</v>
      </c>
      <c r="S1257" s="36">
        <v>2088</v>
      </c>
      <c r="T1257" s="66">
        <v>2.9600000000000001E-2</v>
      </c>
      <c r="U1257" s="66">
        <v>6.7999999999999996E-3</v>
      </c>
      <c r="V1257" s="66">
        <v>-1.3899999999999999E-2</v>
      </c>
      <c r="W1257" s="66">
        <v>4.9299999999999997E-2</v>
      </c>
      <c r="X1257" s="1">
        <v>174900</v>
      </c>
      <c r="Y1257" s="1">
        <v>378791</v>
      </c>
      <c r="Z1257" s="1">
        <v>31103</v>
      </c>
      <c r="AA1257" t="s">
        <v>428</v>
      </c>
      <c r="AB1257" t="s">
        <v>638</v>
      </c>
      <c r="AC1257">
        <v>8.68</v>
      </c>
      <c r="AD1257">
        <v>2.72</v>
      </c>
      <c r="AE1257">
        <v>0.59</v>
      </c>
      <c r="AF1257" t="s">
        <v>230</v>
      </c>
      <c r="AG1257">
        <v>0</v>
      </c>
      <c r="AH1257" s="36">
        <v>2191</v>
      </c>
      <c r="AI1257">
        <v>500</v>
      </c>
      <c r="AJ1257" s="36">
        <v>2190</v>
      </c>
      <c r="AK1257">
        <v>100</v>
      </c>
      <c r="AL1257" s="2">
        <v>0.62430555555555556</v>
      </c>
      <c r="AN1257" t="s">
        <v>298</v>
      </c>
      <c r="AO1257" t="s">
        <v>313</v>
      </c>
      <c r="AQ1257" t="str">
        <f t="shared" si="19"/>
        <v/>
      </c>
    </row>
    <row r="1258" spans="1:43">
      <c r="A1258" s="8">
        <v>46190</v>
      </c>
      <c r="B1258">
        <v>4016</v>
      </c>
      <c r="C1258">
        <v>0.62</v>
      </c>
      <c r="D1258">
        <v>70080</v>
      </c>
      <c r="E1258">
        <v>1.02</v>
      </c>
      <c r="F1258" s="7">
        <v>7084</v>
      </c>
      <c r="G1258" t="s">
        <v>80</v>
      </c>
      <c r="H1258">
        <v>0</v>
      </c>
      <c r="I1258" t="s">
        <v>347</v>
      </c>
      <c r="J1258" t="s">
        <v>323</v>
      </c>
      <c r="K1258" t="s">
        <v>295</v>
      </c>
      <c r="L1258" s="36">
        <v>2800</v>
      </c>
      <c r="M1258">
        <v>-37</v>
      </c>
      <c r="N1258" s="66">
        <v>-1.2999999999999999E-2</v>
      </c>
      <c r="O1258" s="36">
        <v>2837</v>
      </c>
      <c r="P1258" s="66">
        <v>-1.2999999999999999E-2</v>
      </c>
      <c r="Q1258" s="36">
        <v>2838</v>
      </c>
      <c r="R1258" s="36">
        <v>2838</v>
      </c>
      <c r="S1258" s="36">
        <v>2652</v>
      </c>
      <c r="T1258" s="66">
        <v>-1.3299999999999999E-2</v>
      </c>
      <c r="U1258" s="66">
        <v>7.9000000000000008E-3</v>
      </c>
      <c r="V1258" s="66">
        <v>-1.3299999999999999E-2</v>
      </c>
      <c r="W1258" s="66">
        <v>5.5800000000000002E-2</v>
      </c>
      <c r="X1258" s="1">
        <v>26200</v>
      </c>
      <c r="Y1258" s="1">
        <v>72217</v>
      </c>
      <c r="Z1258" s="1">
        <v>9126</v>
      </c>
      <c r="AA1258" t="s">
        <v>430</v>
      </c>
      <c r="AB1258" t="s">
        <v>642</v>
      </c>
      <c r="AC1258">
        <v>40.81</v>
      </c>
      <c r="AD1258">
        <v>1.45</v>
      </c>
      <c r="AE1258">
        <v>3.75</v>
      </c>
      <c r="AF1258">
        <v>0.4</v>
      </c>
      <c r="AG1258" s="1">
        <v>2200</v>
      </c>
      <c r="AH1258" s="36">
        <v>2814</v>
      </c>
      <c r="AI1258">
        <v>300</v>
      </c>
      <c r="AJ1258" s="36">
        <v>2793</v>
      </c>
      <c r="AK1258">
        <v>100</v>
      </c>
      <c r="AL1258" s="2">
        <v>0.62291666666666667</v>
      </c>
      <c r="AM1258" s="3">
        <v>46160</v>
      </c>
      <c r="AN1258" t="s">
        <v>298</v>
      </c>
      <c r="AO1258" t="s">
        <v>313</v>
      </c>
      <c r="AQ1258" t="str">
        <f t="shared" si="19"/>
        <v/>
      </c>
    </row>
    <row r="1259" spans="1:43">
      <c r="A1259" s="8">
        <v>46190</v>
      </c>
      <c r="B1259">
        <v>4016</v>
      </c>
      <c r="C1259">
        <v>0.62</v>
      </c>
      <c r="D1259">
        <v>70080</v>
      </c>
      <c r="E1259">
        <v>1.02</v>
      </c>
      <c r="F1259" s="7">
        <v>7182</v>
      </c>
      <c r="G1259" t="s">
        <v>81</v>
      </c>
      <c r="H1259">
        <v>0</v>
      </c>
      <c r="I1259" t="s">
        <v>288</v>
      </c>
      <c r="J1259" t="s">
        <v>289</v>
      </c>
      <c r="K1259" t="s">
        <v>290</v>
      </c>
      <c r="L1259" s="36">
        <v>3139</v>
      </c>
      <c r="M1259">
        <v>-31</v>
      </c>
      <c r="N1259" s="66">
        <v>-9.7999999999999997E-3</v>
      </c>
      <c r="O1259" s="36">
        <v>3170</v>
      </c>
      <c r="P1259" s="66">
        <v>-9.7000000000000003E-3</v>
      </c>
      <c r="Q1259" s="36">
        <v>3188</v>
      </c>
      <c r="R1259" s="36">
        <v>3235</v>
      </c>
      <c r="S1259" s="36">
        <v>3131</v>
      </c>
      <c r="T1259" s="66">
        <v>-1.5299999999999999E-2</v>
      </c>
      <c r="U1259" s="66">
        <v>-9.7000000000000003E-3</v>
      </c>
      <c r="V1259" s="66">
        <v>-2.9600000000000001E-2</v>
      </c>
      <c r="W1259" s="66">
        <v>2.5000000000000001E-3</v>
      </c>
      <c r="X1259" s="1">
        <v>3868100</v>
      </c>
      <c r="Y1259" s="1">
        <v>12283753</v>
      </c>
      <c r="Z1259" s="1">
        <v>11224683</v>
      </c>
      <c r="AA1259" t="s">
        <v>645</v>
      </c>
      <c r="AB1259" t="s">
        <v>433</v>
      </c>
      <c r="AC1259">
        <v>16.940000000000001</v>
      </c>
      <c r="AD1259">
        <v>1.21</v>
      </c>
      <c r="AE1259">
        <v>2.96</v>
      </c>
      <c r="AF1259" t="s">
        <v>230</v>
      </c>
      <c r="AG1259" s="1">
        <v>278000</v>
      </c>
      <c r="AH1259" s="36">
        <v>3140</v>
      </c>
      <c r="AI1259" s="1">
        <v>3900</v>
      </c>
      <c r="AJ1259" s="36">
        <v>3139</v>
      </c>
      <c r="AK1259" s="1">
        <v>1300</v>
      </c>
      <c r="AL1259" s="2">
        <v>0.625</v>
      </c>
      <c r="AN1259" t="s">
        <v>298</v>
      </c>
      <c r="AO1259" t="s">
        <v>434</v>
      </c>
      <c r="AQ1259" t="str">
        <f t="shared" si="19"/>
        <v/>
      </c>
    </row>
    <row r="1260" spans="1:43">
      <c r="A1260" s="8">
        <v>46190</v>
      </c>
      <c r="B1260">
        <v>4016</v>
      </c>
      <c r="C1260">
        <v>0.62</v>
      </c>
      <c r="D1260">
        <v>70080</v>
      </c>
      <c r="E1260">
        <v>1.02</v>
      </c>
      <c r="F1260" s="7">
        <v>7203</v>
      </c>
      <c r="G1260" t="s">
        <v>82</v>
      </c>
      <c r="H1260">
        <v>0</v>
      </c>
      <c r="I1260" t="s">
        <v>288</v>
      </c>
      <c r="J1260" t="s">
        <v>289</v>
      </c>
      <c r="K1260" t="s">
        <v>290</v>
      </c>
      <c r="L1260" s="36">
        <v>2814.5</v>
      </c>
      <c r="M1260">
        <v>-33</v>
      </c>
      <c r="N1260" s="66">
        <v>-1.1599999999999999E-2</v>
      </c>
      <c r="O1260" s="36">
        <v>2847.5</v>
      </c>
      <c r="P1260" s="66">
        <v>-1.15E-2</v>
      </c>
      <c r="Q1260" s="36">
        <v>2862.5</v>
      </c>
      <c r="R1260" s="36">
        <v>2863.5</v>
      </c>
      <c r="S1260" s="36">
        <v>2803.5</v>
      </c>
      <c r="T1260" s="66">
        <v>-1.67E-2</v>
      </c>
      <c r="U1260" s="66">
        <v>-5.0000000000000001E-4</v>
      </c>
      <c r="V1260" s="66">
        <v>-1.7100000000000001E-2</v>
      </c>
      <c r="W1260" s="66">
        <v>3.8999999999999998E-3</v>
      </c>
      <c r="X1260" s="1">
        <v>18936000</v>
      </c>
      <c r="Y1260" s="1">
        <v>53458976</v>
      </c>
      <c r="Z1260" s="1">
        <v>44454992</v>
      </c>
      <c r="AA1260" t="s">
        <v>435</v>
      </c>
      <c r="AB1260" t="s">
        <v>639</v>
      </c>
      <c r="AC1260">
        <v>11.11</v>
      </c>
      <c r="AD1260">
        <v>0.91</v>
      </c>
      <c r="AE1260">
        <v>3.55</v>
      </c>
      <c r="AF1260" t="s">
        <v>230</v>
      </c>
      <c r="AG1260" s="1">
        <v>1014700</v>
      </c>
      <c r="AH1260" s="36">
        <v>2815</v>
      </c>
      <c r="AI1260" s="1">
        <v>7800</v>
      </c>
      <c r="AJ1260" s="36">
        <v>2814.5</v>
      </c>
      <c r="AK1260" s="1">
        <v>5600</v>
      </c>
      <c r="AL1260" s="2">
        <v>0.625</v>
      </c>
      <c r="AN1260" t="s">
        <v>298</v>
      </c>
      <c r="AO1260" t="s">
        <v>437</v>
      </c>
      <c r="AQ1260" t="str">
        <f t="shared" si="19"/>
        <v/>
      </c>
    </row>
    <row r="1261" spans="1:43">
      <c r="A1261" s="8">
        <v>46190</v>
      </c>
      <c r="B1261">
        <v>4016</v>
      </c>
      <c r="C1261">
        <v>0.62</v>
      </c>
      <c r="D1261">
        <v>70080</v>
      </c>
      <c r="E1261">
        <v>1.02</v>
      </c>
      <c r="F1261" s="7">
        <v>7213</v>
      </c>
      <c r="G1261" t="s">
        <v>83</v>
      </c>
      <c r="H1261">
        <v>0</v>
      </c>
      <c r="I1261" t="s">
        <v>314</v>
      </c>
      <c r="J1261" t="s">
        <v>289</v>
      </c>
      <c r="K1261" t="s">
        <v>295</v>
      </c>
      <c r="L1261">
        <v>591</v>
      </c>
      <c r="M1261">
        <v>22</v>
      </c>
      <c r="N1261" s="66">
        <v>3.8699999999999998E-2</v>
      </c>
      <c r="O1261">
        <v>569</v>
      </c>
      <c r="P1261" s="66">
        <v>3.8600000000000002E-2</v>
      </c>
      <c r="Q1261">
        <v>574</v>
      </c>
      <c r="R1261">
        <v>602</v>
      </c>
      <c r="S1261">
        <v>574</v>
      </c>
      <c r="T1261" s="66">
        <v>2.9600000000000001E-2</v>
      </c>
      <c r="U1261" s="66">
        <v>-0.01</v>
      </c>
      <c r="V1261" s="66">
        <v>-1.8200000000000001E-2</v>
      </c>
      <c r="W1261" s="66">
        <v>2.9600000000000001E-2</v>
      </c>
      <c r="X1261" s="1">
        <v>33900</v>
      </c>
      <c r="Y1261" s="1">
        <v>20099</v>
      </c>
      <c r="Z1261" s="1">
        <v>9391</v>
      </c>
      <c r="AA1261" t="s">
        <v>524</v>
      </c>
      <c r="AB1261" t="s">
        <v>439</v>
      </c>
      <c r="AC1261">
        <v>6.96</v>
      </c>
      <c r="AD1261">
        <v>0.83</v>
      </c>
      <c r="AE1261">
        <v>4.4000000000000004</v>
      </c>
      <c r="AF1261">
        <v>0.3</v>
      </c>
      <c r="AG1261">
        <v>0</v>
      </c>
      <c r="AH1261">
        <v>591</v>
      </c>
      <c r="AI1261" s="1">
        <v>1700</v>
      </c>
      <c r="AJ1261">
        <v>588</v>
      </c>
      <c r="AK1261">
        <v>600</v>
      </c>
      <c r="AL1261" s="2">
        <v>0.62430555555555556</v>
      </c>
      <c r="AN1261" t="s">
        <v>298</v>
      </c>
      <c r="AO1261" t="s">
        <v>437</v>
      </c>
      <c r="AQ1261" t="str">
        <f t="shared" si="19"/>
        <v/>
      </c>
    </row>
    <row r="1262" spans="1:43">
      <c r="A1262" s="8">
        <v>46190</v>
      </c>
      <c r="B1262">
        <v>4016</v>
      </c>
      <c r="C1262">
        <v>0.62</v>
      </c>
      <c r="D1262">
        <v>70080</v>
      </c>
      <c r="E1262">
        <v>1.02</v>
      </c>
      <c r="F1262" s="7">
        <v>7220</v>
      </c>
      <c r="G1262" t="s">
        <v>84</v>
      </c>
      <c r="H1262">
        <v>0</v>
      </c>
      <c r="I1262" t="s">
        <v>288</v>
      </c>
      <c r="J1262" t="s">
        <v>289</v>
      </c>
      <c r="K1262" t="s">
        <v>290</v>
      </c>
      <c r="L1262" s="36">
        <v>5400</v>
      </c>
      <c r="M1262">
        <v>605</v>
      </c>
      <c r="N1262" s="66">
        <v>0.12620000000000001</v>
      </c>
      <c r="O1262" s="36">
        <v>4795</v>
      </c>
      <c r="P1262" s="66">
        <v>0.12609999999999999</v>
      </c>
      <c r="Q1262" s="36">
        <v>4725</v>
      </c>
      <c r="R1262" s="36">
        <v>5450</v>
      </c>
      <c r="S1262" s="36">
        <v>4665</v>
      </c>
      <c r="T1262" s="66">
        <v>0.14280000000000001</v>
      </c>
      <c r="U1262" s="66">
        <v>9.2999999999999992E-3</v>
      </c>
      <c r="V1262" s="66">
        <v>-9.1000000000000004E-3</v>
      </c>
      <c r="W1262" s="66">
        <v>0.1575</v>
      </c>
      <c r="X1262" s="1">
        <v>3487500</v>
      </c>
      <c r="Y1262" s="1">
        <v>18292228</v>
      </c>
      <c r="Z1262" s="1">
        <v>354142</v>
      </c>
      <c r="AA1262" t="s">
        <v>563</v>
      </c>
      <c r="AB1262" t="s">
        <v>441</v>
      </c>
      <c r="AC1262">
        <v>54.43</v>
      </c>
      <c r="AD1262">
        <v>2.9</v>
      </c>
      <c r="AE1262">
        <v>0.74</v>
      </c>
      <c r="AF1262" t="s">
        <v>230</v>
      </c>
      <c r="AG1262" s="1">
        <v>18900</v>
      </c>
      <c r="AH1262" s="36">
        <v>5400</v>
      </c>
      <c r="AI1262" s="1">
        <v>1200</v>
      </c>
      <c r="AJ1262" s="36">
        <v>5390</v>
      </c>
      <c r="AK1262" s="1">
        <v>3700</v>
      </c>
      <c r="AL1262" s="2">
        <v>0.625</v>
      </c>
      <c r="AN1262" t="s">
        <v>298</v>
      </c>
      <c r="AO1262" t="s">
        <v>437</v>
      </c>
      <c r="AQ1262" t="str">
        <f t="shared" si="19"/>
        <v/>
      </c>
    </row>
    <row r="1263" spans="1:43">
      <c r="A1263" s="8">
        <v>46190</v>
      </c>
      <c r="B1263">
        <v>4016</v>
      </c>
      <c r="C1263">
        <v>0.62</v>
      </c>
      <c r="D1263">
        <v>70080</v>
      </c>
      <c r="E1263">
        <v>1.02</v>
      </c>
      <c r="F1263" s="7">
        <v>7269</v>
      </c>
      <c r="G1263" t="s">
        <v>85</v>
      </c>
      <c r="H1263">
        <v>0</v>
      </c>
      <c r="I1263" t="s">
        <v>288</v>
      </c>
      <c r="J1263" t="s">
        <v>289</v>
      </c>
      <c r="K1263" t="s">
        <v>295</v>
      </c>
      <c r="L1263" s="36">
        <v>1933.5</v>
      </c>
      <c r="M1263">
        <v>33.5</v>
      </c>
      <c r="N1263" s="66">
        <v>1.7600000000000001E-2</v>
      </c>
      <c r="O1263" s="36">
        <v>1900</v>
      </c>
      <c r="P1263" s="66">
        <v>1.7600000000000001E-2</v>
      </c>
      <c r="Q1263" s="36">
        <v>1919</v>
      </c>
      <c r="R1263" s="36">
        <v>1949</v>
      </c>
      <c r="S1263" s="36">
        <v>1904</v>
      </c>
      <c r="T1263" s="66">
        <v>7.4999999999999997E-3</v>
      </c>
      <c r="U1263" s="66">
        <v>-6.9999999999999999E-4</v>
      </c>
      <c r="V1263" s="66">
        <v>-7.9000000000000008E-3</v>
      </c>
      <c r="W1263" s="66">
        <v>1.54E-2</v>
      </c>
      <c r="X1263" s="1">
        <v>5046200</v>
      </c>
      <c r="Y1263" s="1">
        <v>9729551</v>
      </c>
      <c r="Z1263" s="1">
        <v>3798527</v>
      </c>
      <c r="AA1263" t="s">
        <v>442</v>
      </c>
      <c r="AB1263" t="s">
        <v>443</v>
      </c>
      <c r="AC1263">
        <v>9.81</v>
      </c>
      <c r="AD1263">
        <v>1.1000000000000001</v>
      </c>
      <c r="AE1263">
        <v>2.64</v>
      </c>
      <c r="AF1263" t="s">
        <v>230</v>
      </c>
      <c r="AG1263" s="1">
        <v>4079300</v>
      </c>
      <c r="AH1263" s="36">
        <v>1933.5</v>
      </c>
      <c r="AI1263">
        <v>600</v>
      </c>
      <c r="AJ1263" s="36">
        <v>1933</v>
      </c>
      <c r="AK1263" s="1">
        <v>6600</v>
      </c>
      <c r="AL1263" s="2">
        <v>0.625</v>
      </c>
      <c r="AN1263" t="s">
        <v>298</v>
      </c>
      <c r="AO1263" t="s">
        <v>437</v>
      </c>
      <c r="AQ1263" t="str">
        <f t="shared" si="19"/>
        <v/>
      </c>
    </row>
    <row r="1264" spans="1:43">
      <c r="A1264" s="8">
        <v>46190</v>
      </c>
      <c r="B1264">
        <v>4016</v>
      </c>
      <c r="C1264">
        <v>0.62</v>
      </c>
      <c r="D1264">
        <v>70080</v>
      </c>
      <c r="E1264">
        <v>1.02</v>
      </c>
      <c r="F1264" s="7">
        <v>7272</v>
      </c>
      <c r="G1264" t="s">
        <v>86</v>
      </c>
      <c r="H1264">
        <v>0</v>
      </c>
      <c r="I1264" t="s">
        <v>288</v>
      </c>
      <c r="J1264" t="s">
        <v>289</v>
      </c>
      <c r="K1264" t="s">
        <v>290</v>
      </c>
      <c r="L1264" s="36">
        <v>1224</v>
      </c>
      <c r="M1264">
        <v>2.5</v>
      </c>
      <c r="N1264" s="66">
        <v>2E-3</v>
      </c>
      <c r="O1264" s="36">
        <v>1221.5</v>
      </c>
      <c r="P1264" s="66">
        <v>2E-3</v>
      </c>
      <c r="Q1264" s="36">
        <v>1225</v>
      </c>
      <c r="R1264" s="36">
        <v>1237.5</v>
      </c>
      <c r="S1264" s="36">
        <v>1223</v>
      </c>
      <c r="T1264" s="66">
        <v>-8.0000000000000004E-4</v>
      </c>
      <c r="U1264" s="66">
        <v>-3.2000000000000002E-3</v>
      </c>
      <c r="V1264" s="66">
        <v>-1.09E-2</v>
      </c>
      <c r="W1264" s="66">
        <v>8.0000000000000004E-4</v>
      </c>
      <c r="X1264" s="1">
        <v>2670400</v>
      </c>
      <c r="Y1264" s="1">
        <v>3285183</v>
      </c>
      <c r="Z1264" s="1">
        <v>1246185</v>
      </c>
      <c r="AA1264" t="s">
        <v>444</v>
      </c>
      <c r="AB1264" t="s">
        <v>445</v>
      </c>
      <c r="AC1264">
        <v>9.64</v>
      </c>
      <c r="AD1264">
        <v>1.04</v>
      </c>
      <c r="AE1264">
        <v>4.08</v>
      </c>
      <c r="AF1264" t="s">
        <v>230</v>
      </c>
      <c r="AG1264" s="1">
        <v>492600</v>
      </c>
      <c r="AH1264" s="36">
        <v>1224.5</v>
      </c>
      <c r="AI1264" s="1">
        <v>13200</v>
      </c>
      <c r="AJ1264" s="36">
        <v>1224</v>
      </c>
      <c r="AK1264" s="1">
        <v>6600</v>
      </c>
      <c r="AL1264" s="2">
        <v>0.625</v>
      </c>
      <c r="AN1264" t="s">
        <v>293</v>
      </c>
      <c r="AO1264" t="s">
        <v>437</v>
      </c>
      <c r="AQ1264" t="str">
        <f t="shared" si="19"/>
        <v/>
      </c>
    </row>
    <row r="1265" spans="1:43">
      <c r="A1265" s="8">
        <v>46190</v>
      </c>
      <c r="B1265">
        <v>4016</v>
      </c>
      <c r="C1265">
        <v>0.62</v>
      </c>
      <c r="D1265">
        <v>70080</v>
      </c>
      <c r="E1265">
        <v>1.02</v>
      </c>
      <c r="F1265" s="7">
        <v>7376</v>
      </c>
      <c r="G1265" t="s">
        <v>87</v>
      </c>
      <c r="H1265">
        <v>0</v>
      </c>
      <c r="I1265" t="s">
        <v>347</v>
      </c>
      <c r="J1265" t="s">
        <v>323</v>
      </c>
      <c r="K1265" t="s">
        <v>290</v>
      </c>
      <c r="L1265" s="36">
        <v>1111</v>
      </c>
      <c r="M1265">
        <v>29</v>
      </c>
      <c r="N1265" s="66">
        <v>2.6800000000000001E-2</v>
      </c>
      <c r="O1265" s="36">
        <v>1082</v>
      </c>
      <c r="P1265" s="66">
        <v>2.6800000000000001E-2</v>
      </c>
      <c r="Q1265" s="36">
        <v>1090</v>
      </c>
      <c r="R1265" s="36">
        <v>1114</v>
      </c>
      <c r="S1265" s="36">
        <v>1085</v>
      </c>
      <c r="T1265" s="66">
        <v>1.9199999999999998E-2</v>
      </c>
      <c r="U1265" s="66">
        <v>1.18E-2</v>
      </c>
      <c r="V1265" s="66">
        <v>-2.5999999999999999E-3</v>
      </c>
      <c r="W1265" s="66">
        <v>2.3900000000000001E-2</v>
      </c>
      <c r="X1265" s="1">
        <v>9000</v>
      </c>
      <c r="Y1265" s="1">
        <v>9892</v>
      </c>
      <c r="Z1265" s="1">
        <v>4731</v>
      </c>
      <c r="AA1265" t="s">
        <v>446</v>
      </c>
      <c r="AB1265" t="s">
        <v>447</v>
      </c>
      <c r="AC1265">
        <v>0</v>
      </c>
      <c r="AD1265">
        <v>4.42</v>
      </c>
      <c r="AE1265">
        <v>0</v>
      </c>
      <c r="AF1265">
        <v>0.6</v>
      </c>
      <c r="AG1265">
        <v>400</v>
      </c>
      <c r="AH1265" s="36">
        <v>1110</v>
      </c>
      <c r="AI1265">
        <v>600</v>
      </c>
      <c r="AJ1265" s="36">
        <v>1101</v>
      </c>
      <c r="AK1265">
        <v>100</v>
      </c>
      <c r="AL1265" s="2">
        <v>0.57777777777777772</v>
      </c>
      <c r="AN1265" t="s">
        <v>448</v>
      </c>
      <c r="AO1265" t="s">
        <v>313</v>
      </c>
      <c r="AQ1265" t="str">
        <f t="shared" si="19"/>
        <v/>
      </c>
    </row>
    <row r="1266" spans="1:43">
      <c r="A1266" s="8">
        <v>46190</v>
      </c>
      <c r="B1266">
        <v>4016</v>
      </c>
      <c r="C1266">
        <v>0.62</v>
      </c>
      <c r="D1266">
        <v>70080</v>
      </c>
      <c r="E1266">
        <v>1.02</v>
      </c>
      <c r="F1266" s="7">
        <v>7525</v>
      </c>
      <c r="G1266" t="s">
        <v>88</v>
      </c>
      <c r="H1266">
        <v>0</v>
      </c>
      <c r="I1266" t="s">
        <v>288</v>
      </c>
      <c r="J1266" t="s">
        <v>289</v>
      </c>
      <c r="K1266" t="s">
        <v>295</v>
      </c>
      <c r="L1266" s="36">
        <v>3495</v>
      </c>
      <c r="M1266">
        <v>35</v>
      </c>
      <c r="N1266" s="66">
        <v>1.01E-2</v>
      </c>
      <c r="O1266" s="36">
        <v>3460</v>
      </c>
      <c r="P1266" s="66">
        <v>1.01E-2</v>
      </c>
      <c r="Q1266" s="36">
        <v>3455</v>
      </c>
      <c r="R1266" s="36">
        <v>3510</v>
      </c>
      <c r="S1266" s="36">
        <v>3455</v>
      </c>
      <c r="T1266" s="66">
        <v>1.15E-2</v>
      </c>
      <c r="U1266" s="66">
        <v>-1.4E-3</v>
      </c>
      <c r="V1266" s="66">
        <v>-4.1999999999999997E-3</v>
      </c>
      <c r="W1266" s="66">
        <v>1.15E-2</v>
      </c>
      <c r="X1266" s="1">
        <v>4200</v>
      </c>
      <c r="Y1266" s="1">
        <v>14666</v>
      </c>
      <c r="Z1266" s="1">
        <v>30196</v>
      </c>
      <c r="AA1266" t="s">
        <v>449</v>
      </c>
      <c r="AB1266" t="s">
        <v>450</v>
      </c>
      <c r="AC1266">
        <v>9.44</v>
      </c>
      <c r="AD1266">
        <v>0.98</v>
      </c>
      <c r="AE1266">
        <v>4.6399999999999997</v>
      </c>
      <c r="AF1266" t="s">
        <v>230</v>
      </c>
      <c r="AG1266" s="1">
        <v>6900</v>
      </c>
      <c r="AH1266" s="36">
        <v>3500</v>
      </c>
      <c r="AI1266">
        <v>300</v>
      </c>
      <c r="AJ1266" s="36">
        <v>3485</v>
      </c>
      <c r="AK1266">
        <v>300</v>
      </c>
      <c r="AL1266" s="2">
        <v>0.62222222222222223</v>
      </c>
      <c r="AN1266" t="s">
        <v>298</v>
      </c>
      <c r="AO1266" t="s">
        <v>322</v>
      </c>
      <c r="AQ1266" t="str">
        <f t="shared" si="19"/>
        <v/>
      </c>
    </row>
    <row r="1267" spans="1:43">
      <c r="A1267" s="8">
        <v>46190</v>
      </c>
      <c r="B1267">
        <v>4016</v>
      </c>
      <c r="C1267">
        <v>0.62</v>
      </c>
      <c r="D1267">
        <v>70080</v>
      </c>
      <c r="E1267">
        <v>1.02</v>
      </c>
      <c r="F1267" s="7">
        <v>7729</v>
      </c>
      <c r="G1267" t="s">
        <v>89</v>
      </c>
      <c r="H1267">
        <v>0</v>
      </c>
      <c r="I1267" t="s">
        <v>288</v>
      </c>
      <c r="J1267" t="s">
        <v>289</v>
      </c>
      <c r="K1267" t="s">
        <v>290</v>
      </c>
      <c r="L1267" s="36">
        <v>19335</v>
      </c>
      <c r="M1267">
        <v>145</v>
      </c>
      <c r="N1267" s="66">
        <v>7.6E-3</v>
      </c>
      <c r="O1267" s="36">
        <v>19190</v>
      </c>
      <c r="P1267" s="66">
        <v>7.4999999999999997E-3</v>
      </c>
      <c r="Q1267" s="36">
        <v>18490</v>
      </c>
      <c r="R1267" s="36">
        <v>19530</v>
      </c>
      <c r="S1267" s="36">
        <v>18485</v>
      </c>
      <c r="T1267" s="66">
        <v>4.5699999999999998E-2</v>
      </c>
      <c r="U1267" s="66">
        <v>-2E-3</v>
      </c>
      <c r="V1267" s="66">
        <v>-9.9000000000000008E-3</v>
      </c>
      <c r="W1267" s="66">
        <v>4.5900000000000003E-2</v>
      </c>
      <c r="X1267" s="1">
        <v>253900</v>
      </c>
      <c r="Y1267" s="1">
        <v>4889970</v>
      </c>
      <c r="Z1267" s="1">
        <v>817539</v>
      </c>
      <c r="AA1267" t="s">
        <v>652</v>
      </c>
      <c r="AB1267" t="s">
        <v>452</v>
      </c>
      <c r="AC1267">
        <v>28.02</v>
      </c>
      <c r="AD1267">
        <v>4.0999999999999996</v>
      </c>
      <c r="AE1267">
        <v>1.43</v>
      </c>
      <c r="AF1267" t="s">
        <v>230</v>
      </c>
      <c r="AG1267" s="1">
        <v>7300</v>
      </c>
      <c r="AH1267" s="36">
        <v>19345</v>
      </c>
      <c r="AI1267">
        <v>400</v>
      </c>
      <c r="AJ1267" s="36">
        <v>19340</v>
      </c>
      <c r="AK1267">
        <v>200</v>
      </c>
      <c r="AL1267" s="2">
        <v>0.62430555555555556</v>
      </c>
      <c r="AN1267" t="s">
        <v>298</v>
      </c>
      <c r="AO1267" t="s">
        <v>453</v>
      </c>
      <c r="AQ1267" t="str">
        <f t="shared" si="19"/>
        <v/>
      </c>
    </row>
    <row r="1268" spans="1:43">
      <c r="A1268" s="8">
        <v>46190</v>
      </c>
      <c r="B1268">
        <v>4016</v>
      </c>
      <c r="C1268">
        <v>0.62</v>
      </c>
      <c r="D1268">
        <v>70080</v>
      </c>
      <c r="E1268">
        <v>1.02</v>
      </c>
      <c r="F1268" s="7">
        <v>7921</v>
      </c>
      <c r="G1268" t="s">
        <v>90</v>
      </c>
      <c r="H1268">
        <v>0</v>
      </c>
      <c r="I1268" t="s">
        <v>288</v>
      </c>
      <c r="J1268" t="s">
        <v>289</v>
      </c>
      <c r="K1268" t="s">
        <v>295</v>
      </c>
      <c r="L1268" s="36">
        <v>3065</v>
      </c>
      <c r="M1268">
        <v>15</v>
      </c>
      <c r="N1268" s="66">
        <v>4.8999999999999998E-3</v>
      </c>
      <c r="O1268" s="36">
        <v>3050</v>
      </c>
      <c r="P1268" s="66">
        <v>4.8999999999999998E-3</v>
      </c>
      <c r="Q1268" s="36">
        <v>3070</v>
      </c>
      <c r="R1268" s="36">
        <v>3100</v>
      </c>
      <c r="S1268" s="36">
        <v>3020</v>
      </c>
      <c r="T1268" s="66">
        <v>-1.6000000000000001E-3</v>
      </c>
      <c r="U1268" s="66">
        <v>3.2000000000000002E-3</v>
      </c>
      <c r="V1268" s="66">
        <v>-1.12E-2</v>
      </c>
      <c r="W1268" s="66">
        <v>1.49E-2</v>
      </c>
      <c r="X1268" s="1">
        <v>14700</v>
      </c>
      <c r="Y1268" s="1">
        <v>45128</v>
      </c>
      <c r="Z1268" s="1">
        <v>40314</v>
      </c>
      <c r="AA1268" t="s">
        <v>454</v>
      </c>
      <c r="AB1268" t="s">
        <v>591</v>
      </c>
      <c r="AC1268">
        <v>13.64</v>
      </c>
      <c r="AD1268">
        <v>1.28</v>
      </c>
      <c r="AE1268">
        <v>3.92</v>
      </c>
      <c r="AF1268" t="s">
        <v>230</v>
      </c>
      <c r="AG1268" s="1">
        <v>13000</v>
      </c>
      <c r="AH1268" s="36">
        <v>3085</v>
      </c>
      <c r="AI1268">
        <v>300</v>
      </c>
      <c r="AJ1268" s="36">
        <v>3060</v>
      </c>
      <c r="AK1268">
        <v>200</v>
      </c>
      <c r="AL1268" s="2">
        <v>0.625</v>
      </c>
      <c r="AM1268" s="3">
        <v>46211</v>
      </c>
      <c r="AN1268" t="s">
        <v>326</v>
      </c>
      <c r="AO1268" t="s">
        <v>456</v>
      </c>
      <c r="AQ1268" t="str">
        <f t="shared" si="19"/>
        <v/>
      </c>
    </row>
    <row r="1269" spans="1:43">
      <c r="A1269" s="8">
        <v>46190</v>
      </c>
      <c r="B1269">
        <v>4016</v>
      </c>
      <c r="C1269">
        <v>0.62</v>
      </c>
      <c r="D1269">
        <v>70080</v>
      </c>
      <c r="E1269">
        <v>1.02</v>
      </c>
      <c r="F1269" s="7">
        <v>8031</v>
      </c>
      <c r="G1269" t="s">
        <v>91</v>
      </c>
      <c r="H1269">
        <v>0</v>
      </c>
      <c r="I1269" t="s">
        <v>288</v>
      </c>
      <c r="J1269" t="s">
        <v>289</v>
      </c>
      <c r="K1269" t="s">
        <v>290</v>
      </c>
      <c r="L1269" s="36">
        <v>4727</v>
      </c>
      <c r="M1269">
        <v>24</v>
      </c>
      <c r="N1269" s="66">
        <v>5.1000000000000004E-3</v>
      </c>
      <c r="O1269" s="36">
        <v>4703</v>
      </c>
      <c r="P1269" s="66">
        <v>5.1000000000000004E-3</v>
      </c>
      <c r="Q1269" s="36">
        <v>4833</v>
      </c>
      <c r="R1269" s="36">
        <v>4842</v>
      </c>
      <c r="S1269" s="36">
        <v>4714</v>
      </c>
      <c r="T1269" s="66">
        <v>-2.1899999999999999E-2</v>
      </c>
      <c r="U1269" s="66">
        <v>0</v>
      </c>
      <c r="V1269" s="66">
        <v>-2.3699999999999999E-2</v>
      </c>
      <c r="W1269" s="66">
        <v>2.7000000000000001E-3</v>
      </c>
      <c r="X1269" s="1">
        <v>3018400</v>
      </c>
      <c r="Y1269" s="1">
        <v>14357440</v>
      </c>
      <c r="Z1269" s="1">
        <v>13541278</v>
      </c>
      <c r="AA1269" t="s">
        <v>457</v>
      </c>
      <c r="AB1269" t="s">
        <v>653</v>
      </c>
      <c r="AC1269">
        <v>14.56</v>
      </c>
      <c r="AD1269">
        <v>1.52</v>
      </c>
      <c r="AE1269">
        <v>2.96</v>
      </c>
      <c r="AF1269" t="s">
        <v>230</v>
      </c>
      <c r="AG1269" s="1">
        <v>227300</v>
      </c>
      <c r="AH1269" s="36">
        <v>4727</v>
      </c>
      <c r="AI1269">
        <v>900</v>
      </c>
      <c r="AJ1269" s="36">
        <v>4726</v>
      </c>
      <c r="AK1269">
        <v>900</v>
      </c>
      <c r="AL1269" s="2">
        <v>0.625</v>
      </c>
      <c r="AN1269" t="s">
        <v>298</v>
      </c>
      <c r="AO1269" t="s">
        <v>322</v>
      </c>
      <c r="AQ1269" t="str">
        <f t="shared" si="19"/>
        <v/>
      </c>
    </row>
    <row r="1270" spans="1:43">
      <c r="A1270" s="8">
        <v>46190</v>
      </c>
      <c r="B1270">
        <v>4016</v>
      </c>
      <c r="C1270">
        <v>0.62</v>
      </c>
      <c r="D1270">
        <v>70080</v>
      </c>
      <c r="E1270">
        <v>1.02</v>
      </c>
      <c r="F1270" s="7">
        <v>8058</v>
      </c>
      <c r="G1270" t="s">
        <v>92</v>
      </c>
      <c r="H1270">
        <v>0</v>
      </c>
      <c r="I1270" t="s">
        <v>288</v>
      </c>
      <c r="J1270" t="s">
        <v>289</v>
      </c>
      <c r="K1270" t="s">
        <v>295</v>
      </c>
      <c r="L1270" s="36">
        <v>4613</v>
      </c>
      <c r="M1270">
        <v>18</v>
      </c>
      <c r="N1270" s="66">
        <v>3.8999999999999998E-3</v>
      </c>
      <c r="O1270" s="36">
        <v>4595</v>
      </c>
      <c r="P1270" s="66">
        <v>3.8999999999999998E-3</v>
      </c>
      <c r="Q1270" s="36">
        <v>4628</v>
      </c>
      <c r="R1270" s="36">
        <v>4672</v>
      </c>
      <c r="S1270" s="36">
        <v>4595</v>
      </c>
      <c r="T1270" s="66">
        <v>-3.2000000000000002E-3</v>
      </c>
      <c r="U1270" s="66">
        <v>-6.1999999999999998E-3</v>
      </c>
      <c r="V1270" s="66">
        <v>-1.26E-2</v>
      </c>
      <c r="W1270" s="66">
        <v>3.8999999999999998E-3</v>
      </c>
      <c r="X1270" s="1">
        <v>4514000</v>
      </c>
      <c r="Y1270" s="1">
        <v>20923218</v>
      </c>
      <c r="Z1270" s="1">
        <v>17116669</v>
      </c>
      <c r="AA1270" t="s">
        <v>459</v>
      </c>
      <c r="AB1270" t="s">
        <v>460</v>
      </c>
      <c r="AC1270">
        <v>15.35</v>
      </c>
      <c r="AD1270">
        <v>1.78</v>
      </c>
      <c r="AE1270">
        <v>2.71</v>
      </c>
      <c r="AF1270" t="s">
        <v>230</v>
      </c>
      <c r="AG1270" s="1">
        <v>525800</v>
      </c>
      <c r="AH1270" s="36">
        <v>4614</v>
      </c>
      <c r="AI1270" s="1">
        <v>1900</v>
      </c>
      <c r="AJ1270" s="36">
        <v>4613</v>
      </c>
      <c r="AK1270" s="1">
        <v>2200</v>
      </c>
      <c r="AL1270" s="2">
        <v>0.62430555555555556</v>
      </c>
      <c r="AN1270" t="s">
        <v>298</v>
      </c>
      <c r="AO1270" t="s">
        <v>322</v>
      </c>
      <c r="AQ1270" t="str">
        <f t="shared" si="19"/>
        <v/>
      </c>
    </row>
    <row r="1271" spans="1:43">
      <c r="A1271" s="8">
        <v>46190</v>
      </c>
      <c r="B1271">
        <v>4016</v>
      </c>
      <c r="C1271">
        <v>0.62</v>
      </c>
      <c r="D1271">
        <v>70080</v>
      </c>
      <c r="E1271">
        <v>1.02</v>
      </c>
      <c r="F1271" s="7">
        <v>8233</v>
      </c>
      <c r="G1271" t="s">
        <v>93</v>
      </c>
      <c r="H1271">
        <v>0</v>
      </c>
      <c r="I1271" t="s">
        <v>288</v>
      </c>
      <c r="J1271" t="s">
        <v>289</v>
      </c>
      <c r="K1271" t="s">
        <v>290</v>
      </c>
      <c r="L1271" s="36">
        <v>2220</v>
      </c>
      <c r="M1271">
        <v>42</v>
      </c>
      <c r="N1271" s="66">
        <v>1.9300000000000001E-2</v>
      </c>
      <c r="O1271" s="36">
        <v>2178</v>
      </c>
      <c r="P1271" s="66">
        <v>1.9199999999999998E-2</v>
      </c>
      <c r="Q1271" s="36">
        <v>2200</v>
      </c>
      <c r="R1271" s="36">
        <v>2224.5</v>
      </c>
      <c r="S1271" s="36">
        <v>2181</v>
      </c>
      <c r="T1271" s="66">
        <v>8.9999999999999993E-3</v>
      </c>
      <c r="U1271" s="66">
        <v>6.7999999999999996E-3</v>
      </c>
      <c r="V1271" s="66">
        <v>-2E-3</v>
      </c>
      <c r="W1271" s="66">
        <v>1.78E-2</v>
      </c>
      <c r="X1271" s="1">
        <v>1726400</v>
      </c>
      <c r="Y1271" s="1">
        <v>3816346</v>
      </c>
      <c r="Z1271" s="1">
        <v>677563</v>
      </c>
      <c r="AA1271" t="s">
        <v>461</v>
      </c>
      <c r="AB1271" t="s">
        <v>462</v>
      </c>
      <c r="AC1271">
        <v>17.11</v>
      </c>
      <c r="AD1271">
        <v>1.44</v>
      </c>
      <c r="AE1271">
        <v>1.8</v>
      </c>
      <c r="AF1271" t="s">
        <v>230</v>
      </c>
      <c r="AG1271">
        <v>0</v>
      </c>
      <c r="AH1271" s="36">
        <v>2220</v>
      </c>
      <c r="AI1271" s="1">
        <v>2500</v>
      </c>
      <c r="AJ1271" s="36">
        <v>2219.5</v>
      </c>
      <c r="AK1271" s="1">
        <v>1600</v>
      </c>
      <c r="AL1271" s="2">
        <v>0.625</v>
      </c>
      <c r="AM1271" s="3">
        <v>46203</v>
      </c>
      <c r="AN1271" t="s">
        <v>463</v>
      </c>
      <c r="AO1271" t="s">
        <v>327</v>
      </c>
      <c r="AQ1271" t="str">
        <f t="shared" si="19"/>
        <v/>
      </c>
    </row>
    <row r="1272" spans="1:43">
      <c r="A1272" s="8">
        <v>46190</v>
      </c>
      <c r="B1272">
        <v>4016</v>
      </c>
      <c r="C1272">
        <v>0.62</v>
      </c>
      <c r="D1272">
        <v>70080</v>
      </c>
      <c r="E1272">
        <v>1.02</v>
      </c>
      <c r="F1272" s="7">
        <v>8304</v>
      </c>
      <c r="G1272" t="s">
        <v>94</v>
      </c>
      <c r="H1272">
        <v>0</v>
      </c>
      <c r="I1272" t="s">
        <v>288</v>
      </c>
      <c r="J1272" t="s">
        <v>289</v>
      </c>
      <c r="K1272" t="s">
        <v>295</v>
      </c>
      <c r="L1272" s="36">
        <v>2756</v>
      </c>
      <c r="M1272">
        <v>10.5</v>
      </c>
      <c r="N1272" s="66">
        <v>3.8E-3</v>
      </c>
      <c r="O1272" s="36">
        <v>2745.5</v>
      </c>
      <c r="P1272" s="66">
        <v>3.8E-3</v>
      </c>
      <c r="Q1272" s="36">
        <v>2773</v>
      </c>
      <c r="R1272" s="36">
        <v>2790</v>
      </c>
      <c r="S1272" s="36">
        <v>2739.5</v>
      </c>
      <c r="T1272" s="66">
        <v>-6.1000000000000004E-3</v>
      </c>
      <c r="U1272" s="66">
        <v>-3.5999999999999999E-3</v>
      </c>
      <c r="V1272" s="66">
        <v>-1.21E-2</v>
      </c>
      <c r="W1272" s="66">
        <v>6.0000000000000001E-3</v>
      </c>
      <c r="X1272" s="1">
        <v>942900</v>
      </c>
      <c r="Y1272" s="1">
        <v>2605864</v>
      </c>
      <c r="Z1272" s="1">
        <v>385259</v>
      </c>
      <c r="AA1272" t="s">
        <v>464</v>
      </c>
      <c r="AB1272" t="s">
        <v>465</v>
      </c>
      <c r="AC1272">
        <v>14.12</v>
      </c>
      <c r="AD1272">
        <v>0.79</v>
      </c>
      <c r="AE1272">
        <v>3.63</v>
      </c>
      <c r="AF1272" t="s">
        <v>230</v>
      </c>
      <c r="AG1272" s="1">
        <v>16700</v>
      </c>
      <c r="AH1272" s="36">
        <v>2756.5</v>
      </c>
      <c r="AI1272">
        <v>500</v>
      </c>
      <c r="AJ1272" s="36">
        <v>2755.5</v>
      </c>
      <c r="AK1272" s="1">
        <v>1200</v>
      </c>
      <c r="AL1272" s="2">
        <v>0.625</v>
      </c>
      <c r="AN1272" t="s">
        <v>298</v>
      </c>
      <c r="AO1272" t="s">
        <v>434</v>
      </c>
      <c r="AQ1272" t="str">
        <f t="shared" si="19"/>
        <v/>
      </c>
    </row>
    <row r="1273" spans="1:43">
      <c r="A1273" s="8">
        <v>46190</v>
      </c>
      <c r="B1273">
        <v>4016</v>
      </c>
      <c r="C1273">
        <v>0.62</v>
      </c>
      <c r="D1273">
        <v>70080</v>
      </c>
      <c r="E1273">
        <v>1.02</v>
      </c>
      <c r="F1273" s="7">
        <v>8316</v>
      </c>
      <c r="G1273" t="s">
        <v>95</v>
      </c>
      <c r="H1273">
        <v>0</v>
      </c>
      <c r="I1273" t="s">
        <v>288</v>
      </c>
      <c r="J1273" t="s">
        <v>289</v>
      </c>
      <c r="K1273" t="s">
        <v>295</v>
      </c>
      <c r="L1273" s="36">
        <v>6465</v>
      </c>
      <c r="M1273">
        <v>56</v>
      </c>
      <c r="N1273" s="66">
        <v>8.6999999999999994E-3</v>
      </c>
      <c r="O1273" s="36">
        <v>6409</v>
      </c>
      <c r="P1273" s="66">
        <v>8.6999999999999994E-3</v>
      </c>
      <c r="Q1273" s="36">
        <v>6544</v>
      </c>
      <c r="R1273" s="36">
        <v>6578</v>
      </c>
      <c r="S1273" s="36">
        <v>6458</v>
      </c>
      <c r="T1273" s="66">
        <v>-1.2E-2</v>
      </c>
      <c r="U1273" s="66">
        <v>-5.4999999999999997E-3</v>
      </c>
      <c r="V1273" s="66">
        <v>-1.7100000000000001E-2</v>
      </c>
      <c r="W1273" s="66">
        <v>1E-3</v>
      </c>
      <c r="X1273" s="1">
        <v>9697100</v>
      </c>
      <c r="Y1273" s="1">
        <v>63098316</v>
      </c>
      <c r="Z1273" s="1">
        <v>24744775</v>
      </c>
      <c r="AA1273" t="s">
        <v>647</v>
      </c>
      <c r="AB1273" t="s">
        <v>467</v>
      </c>
      <c r="AC1273">
        <v>14.37</v>
      </c>
      <c r="AD1273">
        <v>1.56</v>
      </c>
      <c r="AE1273">
        <v>2.78</v>
      </c>
      <c r="AF1273" t="s">
        <v>230</v>
      </c>
      <c r="AG1273" s="1">
        <v>626000</v>
      </c>
      <c r="AH1273" s="36">
        <v>6465</v>
      </c>
      <c r="AI1273" s="1">
        <v>1200</v>
      </c>
      <c r="AJ1273" s="36">
        <v>6464</v>
      </c>
      <c r="AK1273" s="1">
        <v>2200</v>
      </c>
      <c r="AL1273" s="2">
        <v>0.625</v>
      </c>
      <c r="AN1273" t="s">
        <v>298</v>
      </c>
      <c r="AO1273" t="s">
        <v>434</v>
      </c>
      <c r="AQ1273" t="str">
        <f t="shared" si="19"/>
        <v/>
      </c>
    </row>
    <row r="1274" spans="1:43">
      <c r="A1274" s="8">
        <v>46190</v>
      </c>
      <c r="B1274">
        <v>4016</v>
      </c>
      <c r="C1274">
        <v>0.62</v>
      </c>
      <c r="D1274">
        <v>70080</v>
      </c>
      <c r="E1274">
        <v>1.02</v>
      </c>
      <c r="F1274" s="7">
        <v>8331</v>
      </c>
      <c r="G1274" t="s">
        <v>96</v>
      </c>
      <c r="H1274">
        <v>0</v>
      </c>
      <c r="I1274" t="s">
        <v>288</v>
      </c>
      <c r="J1274" t="s">
        <v>289</v>
      </c>
      <c r="K1274" t="s">
        <v>295</v>
      </c>
      <c r="L1274" s="36">
        <v>2479</v>
      </c>
      <c r="M1274">
        <v>23.5</v>
      </c>
      <c r="N1274" s="66">
        <v>9.5999999999999992E-3</v>
      </c>
      <c r="O1274" s="36">
        <v>2455.5</v>
      </c>
      <c r="P1274" s="66">
        <v>9.4999999999999998E-3</v>
      </c>
      <c r="Q1274" s="36">
        <v>2555.5</v>
      </c>
      <c r="R1274" s="36">
        <v>2555.5</v>
      </c>
      <c r="S1274" s="36">
        <v>2475</v>
      </c>
      <c r="T1274" s="66">
        <v>-2.9899999999999999E-2</v>
      </c>
      <c r="U1274" s="66">
        <v>-5.4000000000000003E-3</v>
      </c>
      <c r="V1274" s="66">
        <v>-2.9899999999999999E-2</v>
      </c>
      <c r="W1274" s="66">
        <v>1.6000000000000001E-3</v>
      </c>
      <c r="X1274" s="1">
        <v>1640500</v>
      </c>
      <c r="Y1274" s="1">
        <v>4119893</v>
      </c>
      <c r="Z1274" s="1">
        <v>1922516</v>
      </c>
      <c r="AA1274" t="s">
        <v>648</v>
      </c>
      <c r="AB1274" t="s">
        <v>469</v>
      </c>
      <c r="AC1274">
        <v>16.04</v>
      </c>
      <c r="AD1274">
        <v>1.37</v>
      </c>
      <c r="AE1274">
        <v>2.58</v>
      </c>
      <c r="AF1274" t="s">
        <v>230</v>
      </c>
      <c r="AG1274" s="1">
        <v>47300</v>
      </c>
      <c r="AH1274" s="36">
        <v>2479.5</v>
      </c>
      <c r="AI1274">
        <v>800</v>
      </c>
      <c r="AJ1274" s="36">
        <v>2478.5</v>
      </c>
      <c r="AK1274">
        <v>900</v>
      </c>
      <c r="AL1274" s="2">
        <v>0.625</v>
      </c>
      <c r="AN1274" t="s">
        <v>298</v>
      </c>
      <c r="AO1274" t="s">
        <v>434</v>
      </c>
      <c r="AQ1274" t="str">
        <f t="shared" si="19"/>
        <v/>
      </c>
    </row>
    <row r="1275" spans="1:43">
      <c r="A1275" s="8">
        <v>46190</v>
      </c>
      <c r="B1275">
        <v>4016</v>
      </c>
      <c r="C1275">
        <v>0.62</v>
      </c>
      <c r="D1275">
        <v>70080</v>
      </c>
      <c r="E1275">
        <v>1.02</v>
      </c>
      <c r="F1275" s="7">
        <v>8424</v>
      </c>
      <c r="G1275" t="s">
        <v>97</v>
      </c>
      <c r="H1275">
        <v>0</v>
      </c>
      <c r="I1275" t="s">
        <v>288</v>
      </c>
      <c r="J1275" t="s">
        <v>289</v>
      </c>
      <c r="K1275" t="s">
        <v>295</v>
      </c>
      <c r="L1275" s="36">
        <v>4259</v>
      </c>
      <c r="M1275">
        <v>-22</v>
      </c>
      <c r="N1275" s="66">
        <v>-5.1000000000000004E-3</v>
      </c>
      <c r="O1275" s="36">
        <v>4281</v>
      </c>
      <c r="P1275" s="66">
        <v>-5.1000000000000004E-3</v>
      </c>
      <c r="Q1275" s="36">
        <v>4302</v>
      </c>
      <c r="R1275" s="36">
        <v>4333</v>
      </c>
      <c r="S1275" s="36">
        <v>4250</v>
      </c>
      <c r="T1275" s="66">
        <v>-9.9000000000000008E-3</v>
      </c>
      <c r="U1275" s="66">
        <v>-4.5999999999999999E-3</v>
      </c>
      <c r="V1275" s="66">
        <v>-1.7000000000000001E-2</v>
      </c>
      <c r="W1275" s="66">
        <v>2.0999999999999999E-3</v>
      </c>
      <c r="X1275" s="1">
        <v>98100</v>
      </c>
      <c r="Y1275" s="1">
        <v>418840</v>
      </c>
      <c r="Z1275" s="1">
        <v>386987</v>
      </c>
      <c r="AA1275" t="s">
        <v>470</v>
      </c>
      <c r="AB1275" t="s">
        <v>592</v>
      </c>
      <c r="AC1275">
        <v>8</v>
      </c>
      <c r="AD1275">
        <v>0.76</v>
      </c>
      <c r="AE1275">
        <v>4.04</v>
      </c>
      <c r="AF1275" t="s">
        <v>230</v>
      </c>
      <c r="AG1275" s="1">
        <v>25900</v>
      </c>
      <c r="AH1275" s="36">
        <v>4260</v>
      </c>
      <c r="AI1275">
        <v>400</v>
      </c>
      <c r="AJ1275" s="36">
        <v>4258</v>
      </c>
      <c r="AK1275">
        <v>600</v>
      </c>
      <c r="AL1275" s="2">
        <v>0.62430555555555556</v>
      </c>
      <c r="AN1275" t="s">
        <v>298</v>
      </c>
      <c r="AO1275" t="s">
        <v>472</v>
      </c>
      <c r="AQ1275" t="str">
        <f t="shared" si="19"/>
        <v/>
      </c>
    </row>
    <row r="1276" spans="1:43">
      <c r="A1276" s="8">
        <v>46190</v>
      </c>
      <c r="B1276">
        <v>4016</v>
      </c>
      <c r="C1276">
        <v>0.62</v>
      </c>
      <c r="D1276">
        <v>70080</v>
      </c>
      <c r="E1276">
        <v>1.02</v>
      </c>
      <c r="F1276" s="7">
        <v>8425</v>
      </c>
      <c r="G1276" t="s">
        <v>98</v>
      </c>
      <c r="H1276">
        <v>0</v>
      </c>
      <c r="I1276" t="s">
        <v>288</v>
      </c>
      <c r="J1276" t="s">
        <v>289</v>
      </c>
      <c r="K1276" t="s">
        <v>290</v>
      </c>
      <c r="L1276" s="36">
        <v>1279</v>
      </c>
      <c r="M1276">
        <v>-4</v>
      </c>
      <c r="N1276" s="66">
        <v>-3.0999999999999999E-3</v>
      </c>
      <c r="O1276" s="36">
        <v>1283</v>
      </c>
      <c r="P1276" s="66">
        <v>-3.0999999999999999E-3</v>
      </c>
      <c r="Q1276" s="36">
        <v>1295</v>
      </c>
      <c r="R1276" s="36">
        <v>1303</v>
      </c>
      <c r="S1276" s="36">
        <v>1275</v>
      </c>
      <c r="T1276" s="66">
        <v>-1.23E-2</v>
      </c>
      <c r="U1276" s="66">
        <v>-3.0999999999999999E-3</v>
      </c>
      <c r="V1276" s="66">
        <v>-1.84E-2</v>
      </c>
      <c r="W1276" s="66">
        <v>3.0999999999999999E-3</v>
      </c>
      <c r="X1276" s="1">
        <v>346800</v>
      </c>
      <c r="Y1276" s="1">
        <v>446106</v>
      </c>
      <c r="Z1276" s="1">
        <v>361530</v>
      </c>
      <c r="AA1276" t="s">
        <v>473</v>
      </c>
      <c r="AB1276" t="s">
        <v>607</v>
      </c>
      <c r="AC1276">
        <v>7.67</v>
      </c>
      <c r="AD1276">
        <v>0.83</v>
      </c>
      <c r="AE1276">
        <v>4.07</v>
      </c>
      <c r="AF1276" t="s">
        <v>230</v>
      </c>
      <c r="AG1276" s="1">
        <v>160300</v>
      </c>
      <c r="AH1276" s="36">
        <v>1280</v>
      </c>
      <c r="AI1276" s="1">
        <v>2800</v>
      </c>
      <c r="AJ1276" s="36">
        <v>1278</v>
      </c>
      <c r="AK1276" s="1">
        <v>3100</v>
      </c>
      <c r="AL1276" s="2">
        <v>0.625</v>
      </c>
      <c r="AN1276" t="s">
        <v>298</v>
      </c>
      <c r="AO1276" t="s">
        <v>472</v>
      </c>
      <c r="AQ1276" t="str">
        <f t="shared" si="19"/>
        <v/>
      </c>
    </row>
    <row r="1277" spans="1:43">
      <c r="A1277" s="8">
        <v>46190</v>
      </c>
      <c r="B1277">
        <v>4016</v>
      </c>
      <c r="C1277">
        <v>0.62</v>
      </c>
      <c r="D1277">
        <v>70080</v>
      </c>
      <c r="E1277">
        <v>1.02</v>
      </c>
      <c r="F1277" s="7">
        <v>8591</v>
      </c>
      <c r="G1277" t="s">
        <v>99</v>
      </c>
      <c r="H1277">
        <v>0</v>
      </c>
      <c r="I1277" t="s">
        <v>288</v>
      </c>
      <c r="J1277" t="s">
        <v>289</v>
      </c>
      <c r="K1277" t="s">
        <v>295</v>
      </c>
      <c r="L1277" s="36">
        <v>6331</v>
      </c>
      <c r="M1277">
        <v>26</v>
      </c>
      <c r="N1277" s="66">
        <v>4.1000000000000003E-3</v>
      </c>
      <c r="O1277" s="36">
        <v>6305</v>
      </c>
      <c r="P1277" s="66">
        <v>4.1000000000000003E-3</v>
      </c>
      <c r="Q1277" s="36">
        <v>6403</v>
      </c>
      <c r="R1277" s="36">
        <v>6417</v>
      </c>
      <c r="S1277" s="36">
        <v>6280</v>
      </c>
      <c r="T1277" s="66">
        <v>-1.12E-2</v>
      </c>
      <c r="U1277" s="66">
        <v>4.1000000000000003E-3</v>
      </c>
      <c r="V1277" s="66">
        <v>-1.34E-2</v>
      </c>
      <c r="W1277" s="66">
        <v>8.0999999999999996E-3</v>
      </c>
      <c r="X1277" s="1">
        <v>2112400</v>
      </c>
      <c r="Y1277" s="1">
        <v>13389530</v>
      </c>
      <c r="Z1277" s="1">
        <v>7116719</v>
      </c>
      <c r="AA1277" t="s">
        <v>475</v>
      </c>
      <c r="AB1277" t="s">
        <v>476</v>
      </c>
      <c r="AC1277">
        <v>13.13</v>
      </c>
      <c r="AD1277">
        <v>1.55</v>
      </c>
      <c r="AE1277">
        <v>2.96</v>
      </c>
      <c r="AF1277" t="s">
        <v>230</v>
      </c>
      <c r="AG1277" s="1">
        <v>242300</v>
      </c>
      <c r="AH1277" s="36">
        <v>6332</v>
      </c>
      <c r="AI1277" s="1">
        <v>1700</v>
      </c>
      <c r="AJ1277" s="36">
        <v>6330</v>
      </c>
      <c r="AK1277" s="1">
        <v>2800</v>
      </c>
      <c r="AL1277" s="2">
        <v>0.625</v>
      </c>
      <c r="AN1277" t="s">
        <v>298</v>
      </c>
      <c r="AO1277" t="s">
        <v>472</v>
      </c>
      <c r="AQ1277" t="str">
        <f t="shared" si="19"/>
        <v/>
      </c>
    </row>
    <row r="1278" spans="1:43">
      <c r="A1278" s="8">
        <v>46190</v>
      </c>
      <c r="B1278">
        <v>4016</v>
      </c>
      <c r="C1278">
        <v>0.62</v>
      </c>
      <c r="D1278">
        <v>70080</v>
      </c>
      <c r="E1278">
        <v>1.02</v>
      </c>
      <c r="F1278" s="7">
        <v>8593</v>
      </c>
      <c r="G1278" t="s">
        <v>100</v>
      </c>
      <c r="H1278">
        <v>0</v>
      </c>
      <c r="I1278" t="s">
        <v>288</v>
      </c>
      <c r="J1278" t="s">
        <v>289</v>
      </c>
      <c r="K1278" t="s">
        <v>295</v>
      </c>
      <c r="L1278" s="36">
        <v>1327</v>
      </c>
      <c r="M1278">
        <v>12.5</v>
      </c>
      <c r="N1278" s="66">
        <v>9.4999999999999998E-3</v>
      </c>
      <c r="O1278" s="36">
        <v>1314.5</v>
      </c>
      <c r="P1278" s="66">
        <v>9.4999999999999998E-3</v>
      </c>
      <c r="Q1278" s="36">
        <v>1330</v>
      </c>
      <c r="R1278" s="36">
        <v>1338</v>
      </c>
      <c r="S1278" s="36">
        <v>1318.5</v>
      </c>
      <c r="T1278" s="66">
        <v>-2.2000000000000001E-3</v>
      </c>
      <c r="U1278" s="66">
        <v>1.5E-3</v>
      </c>
      <c r="V1278" s="66">
        <v>-8.2000000000000007E-3</v>
      </c>
      <c r="W1278" s="66">
        <v>6.4000000000000003E-3</v>
      </c>
      <c r="X1278" s="1">
        <v>2310400</v>
      </c>
      <c r="Y1278" s="1">
        <v>3065863</v>
      </c>
      <c r="Z1278" s="1">
        <v>1946592</v>
      </c>
      <c r="AA1278" t="s">
        <v>477</v>
      </c>
      <c r="AB1278" t="s">
        <v>594</v>
      </c>
      <c r="AC1278">
        <v>11.91</v>
      </c>
      <c r="AD1278">
        <v>0.95</v>
      </c>
      <c r="AE1278">
        <v>3.84</v>
      </c>
      <c r="AF1278" t="s">
        <v>230</v>
      </c>
      <c r="AG1278" s="1">
        <v>921000</v>
      </c>
      <c r="AH1278" s="36">
        <v>1327.5</v>
      </c>
      <c r="AI1278" s="1">
        <v>9500</v>
      </c>
      <c r="AJ1278" s="36">
        <v>1327</v>
      </c>
      <c r="AK1278" s="1">
        <v>1700</v>
      </c>
      <c r="AL1278" s="2">
        <v>0.62430555555555556</v>
      </c>
      <c r="AN1278" t="s">
        <v>298</v>
      </c>
      <c r="AO1278" t="s">
        <v>472</v>
      </c>
      <c r="AQ1278" t="str">
        <f t="shared" si="19"/>
        <v/>
      </c>
    </row>
    <row r="1279" spans="1:43">
      <c r="A1279" s="8">
        <v>46190</v>
      </c>
      <c r="B1279">
        <v>4016</v>
      </c>
      <c r="C1279">
        <v>0.62</v>
      </c>
      <c r="D1279">
        <v>70080</v>
      </c>
      <c r="E1279">
        <v>1.02</v>
      </c>
      <c r="F1279" s="7">
        <v>8604</v>
      </c>
      <c r="G1279" t="s">
        <v>101</v>
      </c>
      <c r="H1279">
        <v>0</v>
      </c>
      <c r="I1279" t="s">
        <v>288</v>
      </c>
      <c r="J1279" t="s">
        <v>289</v>
      </c>
      <c r="K1279" t="s">
        <v>290</v>
      </c>
      <c r="L1279" s="36">
        <v>1452.5</v>
      </c>
      <c r="M1279">
        <v>37.5</v>
      </c>
      <c r="N1279" s="66">
        <v>2.6499999999999999E-2</v>
      </c>
      <c r="O1279" s="36">
        <v>1415</v>
      </c>
      <c r="P1279" s="66">
        <v>2.6499999999999999E-2</v>
      </c>
      <c r="Q1279" s="36">
        <v>1430</v>
      </c>
      <c r="R1279" s="36">
        <v>1478</v>
      </c>
      <c r="S1279" s="36">
        <v>1428.5</v>
      </c>
      <c r="T1279" s="66">
        <v>1.5699999999999999E-2</v>
      </c>
      <c r="U1279" s="66">
        <v>1.21E-2</v>
      </c>
      <c r="V1279" s="66">
        <v>-1.72E-2</v>
      </c>
      <c r="W1279" s="66">
        <v>1.6799999999999999E-2</v>
      </c>
      <c r="X1279" s="1">
        <v>10204100</v>
      </c>
      <c r="Y1279" s="1">
        <v>14783832</v>
      </c>
      <c r="Z1279" s="1">
        <v>4486137</v>
      </c>
      <c r="AA1279" t="s">
        <v>479</v>
      </c>
      <c r="AB1279" t="s">
        <v>480</v>
      </c>
      <c r="AC1279">
        <v>11.29</v>
      </c>
      <c r="AD1279">
        <v>1.1299999999999999</v>
      </c>
      <c r="AE1279">
        <v>3.58</v>
      </c>
      <c r="AF1279" t="s">
        <v>230</v>
      </c>
      <c r="AG1279" s="1">
        <v>618400</v>
      </c>
      <c r="AH1279" s="36">
        <v>1452.5</v>
      </c>
      <c r="AI1279" s="1">
        <v>4700</v>
      </c>
      <c r="AJ1279" s="36">
        <v>1452</v>
      </c>
      <c r="AK1279" s="1">
        <v>7700</v>
      </c>
      <c r="AL1279" s="2">
        <v>0.625</v>
      </c>
      <c r="AN1279" t="s">
        <v>298</v>
      </c>
      <c r="AO1279" t="s">
        <v>481</v>
      </c>
      <c r="AQ1279" t="str">
        <f t="shared" si="19"/>
        <v/>
      </c>
    </row>
    <row r="1280" spans="1:43">
      <c r="A1280" s="8">
        <v>46190</v>
      </c>
      <c r="B1280">
        <v>4016</v>
      </c>
      <c r="C1280">
        <v>0.62</v>
      </c>
      <c r="D1280">
        <v>70080</v>
      </c>
      <c r="E1280">
        <v>1.02</v>
      </c>
      <c r="F1280" s="7">
        <v>8697</v>
      </c>
      <c r="G1280" t="s">
        <v>102</v>
      </c>
      <c r="H1280">
        <v>0</v>
      </c>
      <c r="I1280" t="s">
        <v>288</v>
      </c>
      <c r="J1280" t="s">
        <v>289</v>
      </c>
      <c r="K1280" t="s">
        <v>295</v>
      </c>
      <c r="L1280" s="36">
        <v>2209</v>
      </c>
      <c r="M1280">
        <v>-15</v>
      </c>
      <c r="N1280" s="66">
        <v>-6.7000000000000002E-3</v>
      </c>
      <c r="O1280" s="36">
        <v>2224</v>
      </c>
      <c r="P1280" s="66">
        <v>-6.7000000000000002E-3</v>
      </c>
      <c r="Q1280" s="36">
        <v>2221</v>
      </c>
      <c r="R1280" s="36">
        <v>2254.5</v>
      </c>
      <c r="S1280" s="36">
        <v>2183.5</v>
      </c>
      <c r="T1280" s="66">
        <v>-5.4000000000000003E-3</v>
      </c>
      <c r="U1280" s="66">
        <v>-1.2999999999999999E-3</v>
      </c>
      <c r="V1280" s="66">
        <v>-2.01E-2</v>
      </c>
      <c r="W1280" s="66">
        <v>1.1599999999999999E-2</v>
      </c>
      <c r="X1280" s="1">
        <v>2215500</v>
      </c>
      <c r="Y1280" s="1">
        <v>4898192</v>
      </c>
      <c r="Z1280" s="1">
        <v>2279213</v>
      </c>
      <c r="AA1280" t="s">
        <v>654</v>
      </c>
      <c r="AB1280" t="s">
        <v>483</v>
      </c>
      <c r="AC1280">
        <v>28.03</v>
      </c>
      <c r="AD1280">
        <v>6.58</v>
      </c>
      <c r="AE1280">
        <v>2.85</v>
      </c>
      <c r="AF1280" t="s">
        <v>230</v>
      </c>
      <c r="AG1280" s="1">
        <v>88600</v>
      </c>
      <c r="AH1280" s="36">
        <v>2209</v>
      </c>
      <c r="AI1280" s="1">
        <v>1200</v>
      </c>
      <c r="AJ1280" s="36">
        <v>2208.5</v>
      </c>
      <c r="AK1280">
        <v>100</v>
      </c>
      <c r="AL1280" s="2">
        <v>0.625</v>
      </c>
      <c r="AN1280" t="s">
        <v>298</v>
      </c>
      <c r="AO1280" t="s">
        <v>472</v>
      </c>
      <c r="AQ1280" t="str">
        <f t="shared" si="19"/>
        <v/>
      </c>
    </row>
    <row r="1281" spans="1:43">
      <c r="A1281" s="8">
        <v>46190</v>
      </c>
      <c r="B1281">
        <v>4016</v>
      </c>
      <c r="C1281">
        <v>0.62</v>
      </c>
      <c r="D1281">
        <v>70080</v>
      </c>
      <c r="E1281">
        <v>1.02</v>
      </c>
      <c r="F1281" s="7">
        <v>8830</v>
      </c>
      <c r="G1281" t="s">
        <v>103</v>
      </c>
      <c r="H1281">
        <v>0</v>
      </c>
      <c r="I1281" t="s">
        <v>288</v>
      </c>
      <c r="J1281" t="s">
        <v>289</v>
      </c>
      <c r="K1281" t="s">
        <v>290</v>
      </c>
      <c r="L1281" s="36">
        <v>3496</v>
      </c>
      <c r="M1281">
        <v>-56</v>
      </c>
      <c r="N1281" s="66">
        <v>-1.5800000000000002E-2</v>
      </c>
      <c r="O1281" s="36">
        <v>3552</v>
      </c>
      <c r="P1281" s="66">
        <v>-1.5699999999999999E-2</v>
      </c>
      <c r="Q1281" s="36">
        <v>3589</v>
      </c>
      <c r="R1281" s="36">
        <v>3621</v>
      </c>
      <c r="S1281" s="36">
        <v>3484</v>
      </c>
      <c r="T1281" s="66">
        <v>-2.5899999999999999E-2</v>
      </c>
      <c r="U1281" s="66">
        <v>-8.0000000000000004E-4</v>
      </c>
      <c r="V1281" s="66">
        <v>-3.4500000000000003E-2</v>
      </c>
      <c r="W1281" s="66">
        <v>3.3999999999999998E-3</v>
      </c>
      <c r="X1281" s="1">
        <v>2097600</v>
      </c>
      <c r="Y1281" s="1">
        <v>7375678</v>
      </c>
      <c r="Z1281" s="1">
        <v>3272256</v>
      </c>
      <c r="AA1281" t="s">
        <v>484</v>
      </c>
      <c r="AB1281" t="s">
        <v>620</v>
      </c>
      <c r="AC1281">
        <v>14.48</v>
      </c>
      <c r="AD1281">
        <v>1.3</v>
      </c>
      <c r="AE1281">
        <v>1.49</v>
      </c>
      <c r="AF1281" t="s">
        <v>230</v>
      </c>
      <c r="AG1281" s="1">
        <v>65800</v>
      </c>
      <c r="AH1281" s="36">
        <v>3497</v>
      </c>
      <c r="AI1281" s="1">
        <v>1700</v>
      </c>
      <c r="AJ1281" s="36">
        <v>3495</v>
      </c>
      <c r="AK1281" s="1">
        <v>1800</v>
      </c>
      <c r="AL1281" s="2">
        <v>0.625</v>
      </c>
      <c r="AN1281" t="s">
        <v>298</v>
      </c>
      <c r="AO1281" t="s">
        <v>332</v>
      </c>
      <c r="AQ1281" t="str">
        <f t="shared" si="19"/>
        <v/>
      </c>
    </row>
    <row r="1282" spans="1:43">
      <c r="A1282" s="8">
        <v>46190</v>
      </c>
      <c r="B1282">
        <v>4016</v>
      </c>
      <c r="C1282">
        <v>0.62</v>
      </c>
      <c r="D1282">
        <v>70080</v>
      </c>
      <c r="E1282">
        <v>1.02</v>
      </c>
      <c r="F1282" s="7">
        <v>9020</v>
      </c>
      <c r="G1282" t="s">
        <v>104</v>
      </c>
      <c r="H1282">
        <v>0</v>
      </c>
      <c r="I1282" t="s">
        <v>288</v>
      </c>
      <c r="J1282" t="s">
        <v>289</v>
      </c>
      <c r="K1282" t="s">
        <v>290</v>
      </c>
      <c r="L1282" s="36">
        <v>3345</v>
      </c>
      <c r="M1282">
        <v>-53</v>
      </c>
      <c r="N1282" s="66">
        <v>-1.5599999999999999E-2</v>
      </c>
      <c r="O1282" s="36">
        <v>3398</v>
      </c>
      <c r="P1282" s="66">
        <v>-1.55E-2</v>
      </c>
      <c r="Q1282" s="36">
        <v>3445</v>
      </c>
      <c r="R1282" s="36">
        <v>3455</v>
      </c>
      <c r="S1282" s="36">
        <v>3343</v>
      </c>
      <c r="T1282" s="66">
        <v>-2.9000000000000001E-2</v>
      </c>
      <c r="U1282" s="66">
        <v>-3.2000000000000002E-3</v>
      </c>
      <c r="V1282" s="66">
        <v>-3.1800000000000002E-2</v>
      </c>
      <c r="W1282" s="66">
        <v>5.0000000000000001E-4</v>
      </c>
      <c r="X1282" s="1">
        <v>1467500</v>
      </c>
      <c r="Y1282" s="1">
        <v>4960540</v>
      </c>
      <c r="Z1282" s="1">
        <v>3794608</v>
      </c>
      <c r="AA1282" t="s">
        <v>486</v>
      </c>
      <c r="AB1282" t="s">
        <v>608</v>
      </c>
      <c r="AC1282">
        <v>14.81</v>
      </c>
      <c r="AD1282">
        <v>1.23</v>
      </c>
      <c r="AE1282">
        <v>2.5099999999999998</v>
      </c>
      <c r="AF1282" t="s">
        <v>230</v>
      </c>
      <c r="AG1282" s="1">
        <v>83600</v>
      </c>
      <c r="AH1282" s="36">
        <v>3346</v>
      </c>
      <c r="AI1282" s="1">
        <v>1400</v>
      </c>
      <c r="AJ1282" s="36">
        <v>3345</v>
      </c>
      <c r="AK1282" s="1">
        <v>1300</v>
      </c>
      <c r="AL1282" s="2">
        <v>0.625</v>
      </c>
      <c r="AN1282" t="s">
        <v>298</v>
      </c>
      <c r="AO1282" t="s">
        <v>488</v>
      </c>
      <c r="AQ1282" t="str">
        <f t="shared" si="19"/>
        <v/>
      </c>
    </row>
    <row r="1283" spans="1:43">
      <c r="A1283" s="8">
        <v>46190</v>
      </c>
      <c r="B1283">
        <v>4016</v>
      </c>
      <c r="C1283">
        <v>0.62</v>
      </c>
      <c r="D1283">
        <v>70080</v>
      </c>
      <c r="E1283">
        <v>1.02</v>
      </c>
      <c r="F1283" s="7">
        <v>9024</v>
      </c>
      <c r="G1283" t="s">
        <v>105</v>
      </c>
      <c r="H1283">
        <v>0</v>
      </c>
      <c r="I1283" t="s">
        <v>288</v>
      </c>
      <c r="J1283" t="s">
        <v>289</v>
      </c>
      <c r="K1283" t="s">
        <v>290</v>
      </c>
      <c r="L1283" s="36">
        <v>3072</v>
      </c>
      <c r="M1283">
        <v>-20</v>
      </c>
      <c r="N1283" s="66">
        <v>-6.4999999999999997E-3</v>
      </c>
      <c r="O1283" s="36">
        <v>3092</v>
      </c>
      <c r="P1283" s="66">
        <v>-6.4000000000000003E-3</v>
      </c>
      <c r="Q1283" s="36">
        <v>3092</v>
      </c>
      <c r="R1283" s="36">
        <v>3154</v>
      </c>
      <c r="S1283" s="36">
        <v>3038</v>
      </c>
      <c r="T1283" s="66">
        <v>-6.4000000000000003E-3</v>
      </c>
      <c r="U1283" s="66">
        <v>2.9999999999999997E-4</v>
      </c>
      <c r="V1283" s="66">
        <v>-2.5899999999999999E-2</v>
      </c>
      <c r="W1283" s="66">
        <v>1.11E-2</v>
      </c>
      <c r="X1283" s="1">
        <v>2398700</v>
      </c>
      <c r="Y1283" s="1">
        <v>7387152</v>
      </c>
      <c r="Z1283" s="1">
        <v>939342</v>
      </c>
      <c r="AA1283" t="s">
        <v>489</v>
      </c>
      <c r="AB1283" t="s">
        <v>609</v>
      </c>
      <c r="AC1283">
        <v>28.92</v>
      </c>
      <c r="AD1283">
        <v>1.37</v>
      </c>
      <c r="AE1283">
        <v>1.37</v>
      </c>
      <c r="AF1283" t="s">
        <v>230</v>
      </c>
      <c r="AG1283" s="1">
        <v>87600</v>
      </c>
      <c r="AH1283" s="36">
        <v>3073</v>
      </c>
      <c r="AI1283">
        <v>800</v>
      </c>
      <c r="AJ1283" s="36">
        <v>3071</v>
      </c>
      <c r="AK1283">
        <v>300</v>
      </c>
      <c r="AL1283" s="2">
        <v>0.62430555555555556</v>
      </c>
      <c r="AN1283" t="s">
        <v>298</v>
      </c>
      <c r="AO1283" t="s">
        <v>488</v>
      </c>
      <c r="AQ1283" t="str">
        <f t="shared" ref="AQ1283:AQ1346" si="20">IF(AP1283="","",ROUND((L1283-AP1283)/AP1283,4))</f>
        <v/>
      </c>
    </row>
    <row r="1284" spans="1:43">
      <c r="A1284" s="8">
        <v>46190</v>
      </c>
      <c r="B1284">
        <v>4016</v>
      </c>
      <c r="C1284">
        <v>0.62</v>
      </c>
      <c r="D1284">
        <v>70080</v>
      </c>
      <c r="E1284">
        <v>1.02</v>
      </c>
      <c r="F1284" s="7">
        <v>9069</v>
      </c>
      <c r="G1284" t="s">
        <v>106</v>
      </c>
      <c r="H1284">
        <v>0</v>
      </c>
      <c r="I1284" t="s">
        <v>288</v>
      </c>
      <c r="J1284" t="s">
        <v>289</v>
      </c>
      <c r="K1284" t="s">
        <v>290</v>
      </c>
      <c r="L1284" s="36">
        <v>1915.5</v>
      </c>
      <c r="M1284">
        <v>-17</v>
      </c>
      <c r="N1284" s="66">
        <v>-8.8000000000000005E-3</v>
      </c>
      <c r="O1284" s="36">
        <v>1932.5</v>
      </c>
      <c r="P1284" s="66">
        <v>-8.6999999999999994E-3</v>
      </c>
      <c r="Q1284" s="36">
        <v>1940</v>
      </c>
      <c r="R1284" s="36">
        <v>1952.5</v>
      </c>
      <c r="S1284" s="36">
        <v>1898</v>
      </c>
      <c r="T1284" s="66">
        <v>-1.26E-2</v>
      </c>
      <c r="U1284" s="66">
        <v>1.8E-3</v>
      </c>
      <c r="V1284" s="66">
        <v>-1.89E-2</v>
      </c>
      <c r="W1284" s="66">
        <v>9.1999999999999998E-3</v>
      </c>
      <c r="X1284" s="1">
        <v>177600</v>
      </c>
      <c r="Y1284" s="1">
        <v>339908</v>
      </c>
      <c r="Z1284" s="1">
        <v>336538</v>
      </c>
      <c r="AA1284" t="s">
        <v>491</v>
      </c>
      <c r="AB1284" t="s">
        <v>492</v>
      </c>
      <c r="AC1284">
        <v>13.7</v>
      </c>
      <c r="AD1284">
        <v>1.41</v>
      </c>
      <c r="AE1284">
        <v>2.92</v>
      </c>
      <c r="AF1284" t="s">
        <v>230</v>
      </c>
      <c r="AG1284" s="1">
        <v>28600</v>
      </c>
      <c r="AH1284" s="36">
        <v>1916</v>
      </c>
      <c r="AI1284">
        <v>600</v>
      </c>
      <c r="AJ1284" s="36">
        <v>1915.5</v>
      </c>
      <c r="AK1284">
        <v>400</v>
      </c>
      <c r="AL1284" s="2">
        <v>0.62430555555555556</v>
      </c>
      <c r="AN1284" t="s">
        <v>298</v>
      </c>
      <c r="AO1284" t="s">
        <v>488</v>
      </c>
      <c r="AQ1284" t="str">
        <f t="shared" si="20"/>
        <v/>
      </c>
    </row>
    <row r="1285" spans="1:43">
      <c r="A1285" s="8">
        <v>46190</v>
      </c>
      <c r="B1285">
        <v>4016</v>
      </c>
      <c r="C1285">
        <v>0.62</v>
      </c>
      <c r="D1285">
        <v>70080</v>
      </c>
      <c r="E1285">
        <v>1.02</v>
      </c>
      <c r="F1285" s="7">
        <v>9227</v>
      </c>
      <c r="G1285" t="s">
        <v>107</v>
      </c>
      <c r="H1285">
        <v>0</v>
      </c>
      <c r="I1285" t="s">
        <v>347</v>
      </c>
      <c r="J1285" t="s">
        <v>289</v>
      </c>
      <c r="K1285" t="s">
        <v>295</v>
      </c>
      <c r="L1285">
        <v>882</v>
      </c>
      <c r="M1285">
        <v>17</v>
      </c>
      <c r="N1285" s="66">
        <v>1.9699999999999999E-2</v>
      </c>
      <c r="O1285">
        <v>865</v>
      </c>
      <c r="P1285" s="66">
        <v>1.9599999999999999E-2</v>
      </c>
      <c r="Q1285">
        <v>877</v>
      </c>
      <c r="R1285">
        <v>896</v>
      </c>
      <c r="S1285">
        <v>868</v>
      </c>
      <c r="T1285" s="66">
        <v>5.7000000000000002E-3</v>
      </c>
      <c r="U1285" s="66">
        <v>-1.01E-2</v>
      </c>
      <c r="V1285" s="66">
        <v>-1.5599999999999999E-2</v>
      </c>
      <c r="W1285" s="66">
        <v>1.61E-2</v>
      </c>
      <c r="X1285" s="1">
        <v>84500</v>
      </c>
      <c r="Y1285" s="1">
        <v>74722</v>
      </c>
      <c r="Z1285" s="1">
        <v>14027</v>
      </c>
      <c r="AA1285" t="s">
        <v>493</v>
      </c>
      <c r="AB1285" t="s">
        <v>494</v>
      </c>
      <c r="AC1285">
        <v>0</v>
      </c>
      <c r="AD1285">
        <v>29.02</v>
      </c>
      <c r="AE1285">
        <v>0</v>
      </c>
      <c r="AF1285">
        <v>2.5</v>
      </c>
      <c r="AG1285" s="1">
        <v>2100</v>
      </c>
      <c r="AH1285">
        <v>885</v>
      </c>
      <c r="AI1285" s="1">
        <v>1400</v>
      </c>
      <c r="AJ1285">
        <v>882</v>
      </c>
      <c r="AK1285">
        <v>300</v>
      </c>
      <c r="AL1285" s="2">
        <v>0.62430555555555556</v>
      </c>
      <c r="AN1285" t="s">
        <v>350</v>
      </c>
      <c r="AO1285" t="s">
        <v>313</v>
      </c>
      <c r="AQ1285" t="str">
        <f t="shared" si="20"/>
        <v/>
      </c>
    </row>
    <row r="1286" spans="1:43">
      <c r="A1286" s="8">
        <v>46190</v>
      </c>
      <c r="B1286">
        <v>4016</v>
      </c>
      <c r="C1286">
        <v>0.62</v>
      </c>
      <c r="D1286">
        <v>70080</v>
      </c>
      <c r="E1286">
        <v>1.02</v>
      </c>
      <c r="F1286" s="7">
        <v>9303</v>
      </c>
      <c r="G1286" t="s">
        <v>108</v>
      </c>
      <c r="H1286">
        <v>0</v>
      </c>
      <c r="I1286" t="s">
        <v>288</v>
      </c>
      <c r="J1286" t="s">
        <v>289</v>
      </c>
      <c r="K1286" t="s">
        <v>290</v>
      </c>
      <c r="L1286" s="36">
        <v>3780</v>
      </c>
      <c r="M1286">
        <v>10</v>
      </c>
      <c r="N1286" s="66">
        <v>2.7000000000000001E-3</v>
      </c>
      <c r="O1286" s="36">
        <v>3770</v>
      </c>
      <c r="P1286" s="66">
        <v>2.5999999999999999E-3</v>
      </c>
      <c r="Q1286" s="36">
        <v>3790</v>
      </c>
      <c r="R1286" s="36">
        <v>3800</v>
      </c>
      <c r="S1286" s="36">
        <v>3730</v>
      </c>
      <c r="T1286" s="66">
        <v>-2.5999999999999999E-3</v>
      </c>
      <c r="U1286" s="66">
        <v>9.2999999999999992E-3</v>
      </c>
      <c r="V1286" s="66">
        <v>-5.1999999999999998E-3</v>
      </c>
      <c r="W1286" s="66">
        <v>1.34E-2</v>
      </c>
      <c r="X1286" s="1">
        <v>101400</v>
      </c>
      <c r="Y1286" s="1">
        <v>381825</v>
      </c>
      <c r="Z1286" s="1">
        <v>289601</v>
      </c>
      <c r="AA1286" t="s">
        <v>495</v>
      </c>
      <c r="AB1286" t="s">
        <v>496</v>
      </c>
      <c r="AC1286">
        <v>16.71</v>
      </c>
      <c r="AD1286">
        <v>0.91</v>
      </c>
      <c r="AE1286">
        <v>2.72</v>
      </c>
      <c r="AF1286" t="s">
        <v>230</v>
      </c>
      <c r="AG1286" s="1">
        <v>29600</v>
      </c>
      <c r="AH1286" s="36">
        <v>3780</v>
      </c>
      <c r="AI1286" s="1">
        <v>2200</v>
      </c>
      <c r="AJ1286" s="36">
        <v>3775</v>
      </c>
      <c r="AK1286" s="1">
        <v>2300</v>
      </c>
      <c r="AL1286" s="2">
        <v>0.62083333333333335</v>
      </c>
      <c r="AN1286" t="s">
        <v>298</v>
      </c>
      <c r="AO1286" t="s">
        <v>497</v>
      </c>
      <c r="AQ1286" t="str">
        <f t="shared" si="20"/>
        <v/>
      </c>
    </row>
    <row r="1287" spans="1:43">
      <c r="A1287" s="8">
        <v>46190</v>
      </c>
      <c r="B1287">
        <v>4016</v>
      </c>
      <c r="C1287">
        <v>0.62</v>
      </c>
      <c r="D1287">
        <v>70080</v>
      </c>
      <c r="E1287">
        <v>1.02</v>
      </c>
      <c r="F1287" s="7">
        <v>9308</v>
      </c>
      <c r="G1287" t="s">
        <v>109</v>
      </c>
      <c r="H1287">
        <v>0</v>
      </c>
      <c r="I1287" t="s">
        <v>314</v>
      </c>
      <c r="J1287" t="s">
        <v>289</v>
      </c>
      <c r="K1287" t="s">
        <v>290</v>
      </c>
      <c r="L1287" s="36">
        <v>1503</v>
      </c>
      <c r="M1287">
        <v>14</v>
      </c>
      <c r="N1287" s="66">
        <v>9.4000000000000004E-3</v>
      </c>
      <c r="O1287" s="36">
        <v>1489</v>
      </c>
      <c r="P1287" s="66">
        <v>9.4000000000000004E-3</v>
      </c>
      <c r="Q1287" s="36">
        <v>1489</v>
      </c>
      <c r="R1287" s="36">
        <v>1505</v>
      </c>
      <c r="S1287" s="36">
        <v>1450</v>
      </c>
      <c r="T1287" s="66">
        <v>9.4000000000000004E-3</v>
      </c>
      <c r="U1287" s="66">
        <v>7.3000000000000001E-3</v>
      </c>
      <c r="V1287" s="66">
        <v>-1.2999999999999999E-3</v>
      </c>
      <c r="W1287" s="66">
        <v>3.6499999999999998E-2</v>
      </c>
      <c r="X1287" s="1">
        <v>72200</v>
      </c>
      <c r="Y1287" s="1">
        <v>107209</v>
      </c>
      <c r="Z1287" s="1">
        <v>39187</v>
      </c>
      <c r="AA1287" t="s">
        <v>498</v>
      </c>
      <c r="AB1287" t="s">
        <v>499</v>
      </c>
      <c r="AC1287">
        <v>12.83</v>
      </c>
      <c r="AD1287">
        <v>1.01</v>
      </c>
      <c r="AE1287">
        <v>2.31</v>
      </c>
      <c r="AF1287" t="s">
        <v>230</v>
      </c>
      <c r="AG1287" s="1">
        <v>3300</v>
      </c>
      <c r="AH1287" s="36">
        <v>1504</v>
      </c>
      <c r="AI1287">
        <v>400</v>
      </c>
      <c r="AJ1287" s="36">
        <v>1502</v>
      </c>
      <c r="AK1287">
        <v>500</v>
      </c>
      <c r="AL1287" s="2">
        <v>0.62430555555555556</v>
      </c>
      <c r="AN1287" t="s">
        <v>298</v>
      </c>
      <c r="AO1287" t="s">
        <v>500</v>
      </c>
      <c r="AQ1287" t="str">
        <f t="shared" si="20"/>
        <v/>
      </c>
    </row>
    <row r="1288" spans="1:43">
      <c r="A1288" s="8">
        <v>46190</v>
      </c>
      <c r="B1288">
        <v>4016</v>
      </c>
      <c r="C1288">
        <v>0.62</v>
      </c>
      <c r="D1288">
        <v>70080</v>
      </c>
      <c r="E1288">
        <v>1.02</v>
      </c>
      <c r="F1288" s="7">
        <v>9348</v>
      </c>
      <c r="G1288" t="s">
        <v>110</v>
      </c>
      <c r="H1288">
        <v>0</v>
      </c>
      <c r="I1288" t="s">
        <v>347</v>
      </c>
      <c r="J1288" t="s">
        <v>323</v>
      </c>
      <c r="K1288" t="s">
        <v>290</v>
      </c>
      <c r="L1288">
        <v>472</v>
      </c>
      <c r="M1288">
        <v>4</v>
      </c>
      <c r="N1288" s="66">
        <v>8.5000000000000006E-3</v>
      </c>
      <c r="O1288">
        <v>468</v>
      </c>
      <c r="P1288" s="66">
        <v>8.5000000000000006E-3</v>
      </c>
      <c r="Q1288">
        <v>471</v>
      </c>
      <c r="R1288">
        <v>494</v>
      </c>
      <c r="S1288">
        <v>468</v>
      </c>
      <c r="T1288" s="66">
        <v>2.0999999999999999E-3</v>
      </c>
      <c r="U1288" s="66">
        <v>-3.27E-2</v>
      </c>
      <c r="V1288" s="66">
        <v>-4.4499999999999998E-2</v>
      </c>
      <c r="W1288" s="66">
        <v>8.5000000000000006E-3</v>
      </c>
      <c r="X1288" s="1">
        <v>2386000</v>
      </c>
      <c r="Y1288" s="1">
        <v>1146411</v>
      </c>
      <c r="Z1288" s="1">
        <v>69023</v>
      </c>
      <c r="AA1288" t="s">
        <v>552</v>
      </c>
      <c r="AB1288" t="s">
        <v>502</v>
      </c>
      <c r="AC1288">
        <v>0</v>
      </c>
      <c r="AD1288">
        <v>4.58</v>
      </c>
      <c r="AE1288">
        <v>0</v>
      </c>
      <c r="AF1288">
        <v>1.9</v>
      </c>
      <c r="AG1288" s="1">
        <v>36900</v>
      </c>
      <c r="AH1288">
        <v>473</v>
      </c>
      <c r="AI1288" s="1">
        <v>7900</v>
      </c>
      <c r="AJ1288">
        <v>471</v>
      </c>
      <c r="AK1288" s="1">
        <v>10200</v>
      </c>
      <c r="AL1288" s="2">
        <v>0.625</v>
      </c>
      <c r="AN1288" t="s">
        <v>298</v>
      </c>
      <c r="AO1288" t="s">
        <v>313</v>
      </c>
      <c r="AQ1288" t="str">
        <f t="shared" si="20"/>
        <v/>
      </c>
    </row>
    <row r="1289" spans="1:43">
      <c r="A1289" s="8">
        <v>46190</v>
      </c>
      <c r="B1289">
        <v>4016</v>
      </c>
      <c r="C1289">
        <v>0.62</v>
      </c>
      <c r="D1289">
        <v>70080</v>
      </c>
      <c r="E1289">
        <v>1.02</v>
      </c>
      <c r="F1289" s="7">
        <v>9432</v>
      </c>
      <c r="G1289" t="s">
        <v>111</v>
      </c>
      <c r="H1289">
        <v>0</v>
      </c>
      <c r="I1289" t="s">
        <v>288</v>
      </c>
      <c r="J1289" t="s">
        <v>289</v>
      </c>
      <c r="K1289" t="s">
        <v>295</v>
      </c>
      <c r="L1289">
        <v>146.69999999999999</v>
      </c>
      <c r="M1289">
        <v>0.8</v>
      </c>
      <c r="N1289" s="66">
        <v>5.4999999999999997E-3</v>
      </c>
      <c r="O1289">
        <v>145.9</v>
      </c>
      <c r="P1289" s="66">
        <v>5.4000000000000003E-3</v>
      </c>
      <c r="Q1289">
        <v>146.69999999999999</v>
      </c>
      <c r="R1289">
        <v>147.69999999999999</v>
      </c>
      <c r="S1289">
        <v>146.4</v>
      </c>
      <c r="T1289" s="66">
        <v>0</v>
      </c>
      <c r="U1289" s="66">
        <v>-4.7000000000000002E-3</v>
      </c>
      <c r="V1289" s="66">
        <v>-6.7000000000000002E-3</v>
      </c>
      <c r="W1289" s="66">
        <v>2E-3</v>
      </c>
      <c r="X1289" s="1">
        <v>176753900</v>
      </c>
      <c r="Y1289" s="1">
        <v>25974955</v>
      </c>
      <c r="Z1289" s="1">
        <v>13283731</v>
      </c>
      <c r="AA1289" t="s">
        <v>503</v>
      </c>
      <c r="AB1289" t="s">
        <v>621</v>
      </c>
      <c r="AC1289">
        <v>12.22</v>
      </c>
      <c r="AD1289">
        <v>1.22</v>
      </c>
      <c r="AE1289">
        <v>3.68</v>
      </c>
      <c r="AF1289" t="s">
        <v>230</v>
      </c>
      <c r="AG1289" s="1">
        <v>2518700</v>
      </c>
      <c r="AH1289">
        <v>146.80000000000001</v>
      </c>
      <c r="AI1289" s="1">
        <v>1756400</v>
      </c>
      <c r="AJ1289">
        <v>146.69999999999999</v>
      </c>
      <c r="AK1289" s="1">
        <v>2387900</v>
      </c>
      <c r="AL1289" s="2">
        <v>0.625</v>
      </c>
      <c r="AN1289" t="s">
        <v>298</v>
      </c>
      <c r="AO1289" t="s">
        <v>351</v>
      </c>
      <c r="AQ1289" t="str">
        <f t="shared" si="20"/>
        <v/>
      </c>
    </row>
    <row r="1290" spans="1:43">
      <c r="A1290" s="8">
        <v>46190</v>
      </c>
      <c r="B1290">
        <v>4016</v>
      </c>
      <c r="C1290">
        <v>0.62</v>
      </c>
      <c r="D1290">
        <v>70080</v>
      </c>
      <c r="E1290">
        <v>1.02</v>
      </c>
      <c r="F1290" s="7">
        <v>9449</v>
      </c>
      <c r="G1290" t="s">
        <v>112</v>
      </c>
      <c r="H1290">
        <v>0</v>
      </c>
      <c r="I1290" t="s">
        <v>288</v>
      </c>
      <c r="J1290" t="s">
        <v>289</v>
      </c>
      <c r="K1290" t="s">
        <v>295</v>
      </c>
      <c r="L1290" s="36">
        <v>3112</v>
      </c>
      <c r="M1290">
        <v>29</v>
      </c>
      <c r="N1290" s="66">
        <v>9.4000000000000004E-3</v>
      </c>
      <c r="O1290" s="36">
        <v>3083</v>
      </c>
      <c r="P1290" s="66">
        <v>9.4000000000000004E-3</v>
      </c>
      <c r="Q1290" s="36">
        <v>3100</v>
      </c>
      <c r="R1290" s="36">
        <v>3128</v>
      </c>
      <c r="S1290" s="36">
        <v>3063</v>
      </c>
      <c r="T1290" s="66">
        <v>3.8E-3</v>
      </c>
      <c r="U1290" s="66">
        <v>3.8E-3</v>
      </c>
      <c r="V1290" s="66">
        <v>-5.1000000000000004E-3</v>
      </c>
      <c r="W1290" s="66">
        <v>1.5900000000000001E-2</v>
      </c>
      <c r="X1290" s="1">
        <v>160000</v>
      </c>
      <c r="Y1290" s="1">
        <v>497047</v>
      </c>
      <c r="Z1290" s="1">
        <v>334070</v>
      </c>
      <c r="AA1290" t="s">
        <v>505</v>
      </c>
      <c r="AB1290" t="s">
        <v>506</v>
      </c>
      <c r="AC1290">
        <v>13.27</v>
      </c>
      <c r="AD1290">
        <v>2.8</v>
      </c>
      <c r="AE1290">
        <v>2.5099999999999998</v>
      </c>
      <c r="AF1290" t="s">
        <v>230</v>
      </c>
      <c r="AG1290">
        <v>200</v>
      </c>
      <c r="AH1290" s="36">
        <v>3113</v>
      </c>
      <c r="AI1290" s="1">
        <v>1000</v>
      </c>
      <c r="AJ1290" s="36">
        <v>3112</v>
      </c>
      <c r="AK1290">
        <v>600</v>
      </c>
      <c r="AL1290" s="2">
        <v>0.62430555555555556</v>
      </c>
      <c r="AN1290" t="s">
        <v>293</v>
      </c>
      <c r="AO1290" t="s">
        <v>351</v>
      </c>
      <c r="AQ1290" t="str">
        <f t="shared" si="20"/>
        <v/>
      </c>
    </row>
    <row r="1291" spans="1:43">
      <c r="A1291" s="8">
        <v>46190</v>
      </c>
      <c r="B1291">
        <v>4016</v>
      </c>
      <c r="C1291">
        <v>0.62</v>
      </c>
      <c r="D1291">
        <v>70080</v>
      </c>
      <c r="E1291">
        <v>1.02</v>
      </c>
      <c r="F1291" s="7">
        <v>9501</v>
      </c>
      <c r="G1291" t="s">
        <v>113</v>
      </c>
      <c r="H1291">
        <v>0</v>
      </c>
      <c r="I1291" t="s">
        <v>288</v>
      </c>
      <c r="J1291" t="s">
        <v>289</v>
      </c>
      <c r="K1291" t="s">
        <v>295</v>
      </c>
      <c r="L1291">
        <v>508.9</v>
      </c>
      <c r="M1291">
        <v>-4.5999999999999996</v>
      </c>
      <c r="N1291" s="66">
        <v>-8.9999999999999993E-3</v>
      </c>
      <c r="O1291">
        <v>513.5</v>
      </c>
      <c r="P1291" s="66">
        <v>-8.8999999999999999E-3</v>
      </c>
      <c r="Q1291">
        <v>523.20000000000005</v>
      </c>
      <c r="R1291">
        <v>523.5</v>
      </c>
      <c r="S1291">
        <v>507.4</v>
      </c>
      <c r="T1291" s="66">
        <v>-2.7300000000000001E-2</v>
      </c>
      <c r="U1291" s="66">
        <v>-7.9000000000000008E-3</v>
      </c>
      <c r="V1291" s="66">
        <v>-2.7799999999999998E-2</v>
      </c>
      <c r="W1291" s="66">
        <v>2.8999999999999998E-3</v>
      </c>
      <c r="X1291" s="1">
        <v>18727900</v>
      </c>
      <c r="Y1291" s="1">
        <v>9604926</v>
      </c>
      <c r="Z1291" s="1">
        <v>817811</v>
      </c>
      <c r="AA1291" t="s">
        <v>507</v>
      </c>
      <c r="AB1291" t="s">
        <v>640</v>
      </c>
      <c r="AC1291">
        <v>3.26</v>
      </c>
      <c r="AD1291">
        <v>0.34</v>
      </c>
      <c r="AE1291">
        <v>0</v>
      </c>
      <c r="AF1291" t="s">
        <v>230</v>
      </c>
      <c r="AG1291" s="1">
        <v>789700</v>
      </c>
      <c r="AH1291">
        <v>508.9</v>
      </c>
      <c r="AI1291">
        <v>200</v>
      </c>
      <c r="AJ1291">
        <v>508.8</v>
      </c>
      <c r="AK1291" s="1">
        <v>6700</v>
      </c>
      <c r="AL1291" s="2">
        <v>0.625</v>
      </c>
      <c r="AN1291" t="s">
        <v>298</v>
      </c>
      <c r="AO1291" t="s">
        <v>509</v>
      </c>
      <c r="AQ1291" t="str">
        <f t="shared" si="20"/>
        <v/>
      </c>
    </row>
    <row r="1292" spans="1:43">
      <c r="A1292" s="8">
        <v>46190</v>
      </c>
      <c r="B1292">
        <v>4016</v>
      </c>
      <c r="C1292">
        <v>0.62</v>
      </c>
      <c r="D1292">
        <v>70080</v>
      </c>
      <c r="E1292">
        <v>1.02</v>
      </c>
      <c r="F1292" s="7">
        <v>9531</v>
      </c>
      <c r="G1292" t="s">
        <v>114</v>
      </c>
      <c r="H1292">
        <v>0</v>
      </c>
      <c r="I1292" t="s">
        <v>288</v>
      </c>
      <c r="J1292" t="s">
        <v>289</v>
      </c>
      <c r="K1292" t="s">
        <v>295</v>
      </c>
      <c r="L1292" s="36">
        <v>6170</v>
      </c>
      <c r="M1292">
        <v>-53</v>
      </c>
      <c r="N1292" s="66">
        <v>-8.5000000000000006E-3</v>
      </c>
      <c r="O1292" s="36">
        <v>6223</v>
      </c>
      <c r="P1292" s="66">
        <v>-8.5000000000000006E-3</v>
      </c>
      <c r="Q1292" s="36">
        <v>6300</v>
      </c>
      <c r="R1292" s="36">
        <v>6300</v>
      </c>
      <c r="S1292" s="36">
        <v>6153</v>
      </c>
      <c r="T1292" s="66">
        <v>-2.06E-2</v>
      </c>
      <c r="U1292" s="66">
        <v>-5.8999999999999999E-3</v>
      </c>
      <c r="V1292" s="66">
        <v>-2.06E-2</v>
      </c>
      <c r="W1292" s="66">
        <v>2.7000000000000001E-3</v>
      </c>
      <c r="X1292" s="1">
        <v>404600</v>
      </c>
      <c r="Y1292" s="1">
        <v>2513584</v>
      </c>
      <c r="Z1292" s="1">
        <v>2066698</v>
      </c>
      <c r="AA1292" t="s">
        <v>510</v>
      </c>
      <c r="AB1292" t="s">
        <v>600</v>
      </c>
      <c r="AC1292">
        <v>14.95</v>
      </c>
      <c r="AD1292">
        <v>1.19</v>
      </c>
      <c r="AE1292">
        <v>1.94</v>
      </c>
      <c r="AF1292" t="s">
        <v>230</v>
      </c>
      <c r="AG1292" s="1">
        <v>23900</v>
      </c>
      <c r="AH1292" s="36">
        <v>6171</v>
      </c>
      <c r="AI1292">
        <v>100</v>
      </c>
      <c r="AJ1292" s="36">
        <v>6169</v>
      </c>
      <c r="AK1292">
        <v>100</v>
      </c>
      <c r="AL1292" s="2">
        <v>0.625</v>
      </c>
      <c r="AN1292" t="s">
        <v>298</v>
      </c>
      <c r="AO1292" t="s">
        <v>509</v>
      </c>
      <c r="AQ1292" t="str">
        <f t="shared" si="20"/>
        <v/>
      </c>
    </row>
    <row r="1293" spans="1:43">
      <c r="A1293" s="8">
        <v>46190</v>
      </c>
      <c r="B1293">
        <v>4016</v>
      </c>
      <c r="C1293">
        <v>0.62</v>
      </c>
      <c r="D1293">
        <v>70080</v>
      </c>
      <c r="E1293">
        <v>1.02</v>
      </c>
      <c r="F1293" s="7">
        <v>9882</v>
      </c>
      <c r="G1293" t="s">
        <v>115</v>
      </c>
      <c r="H1293">
        <v>0</v>
      </c>
      <c r="I1293" t="s">
        <v>288</v>
      </c>
      <c r="J1293" t="s">
        <v>289</v>
      </c>
      <c r="K1293" t="s">
        <v>290</v>
      </c>
      <c r="L1293" s="36">
        <v>1740</v>
      </c>
      <c r="M1293">
        <v>-3</v>
      </c>
      <c r="N1293" s="66">
        <v>-1.6999999999999999E-3</v>
      </c>
      <c r="O1293" s="36">
        <v>1743</v>
      </c>
      <c r="P1293" s="66">
        <v>-1.6999999999999999E-3</v>
      </c>
      <c r="Q1293" s="36">
        <v>1743</v>
      </c>
      <c r="R1293" s="36">
        <v>1757</v>
      </c>
      <c r="S1293" s="36">
        <v>1739</v>
      </c>
      <c r="T1293" s="66">
        <v>-1.6999999999999999E-3</v>
      </c>
      <c r="U1293" s="66">
        <v>-2.2000000000000001E-3</v>
      </c>
      <c r="V1293" s="66">
        <v>-9.5999999999999992E-3</v>
      </c>
      <c r="W1293" s="66">
        <v>5.0000000000000001E-4</v>
      </c>
      <c r="X1293" s="1">
        <v>105700</v>
      </c>
      <c r="Y1293" s="1">
        <v>184615</v>
      </c>
      <c r="Z1293" s="1">
        <v>149677</v>
      </c>
      <c r="AA1293" t="s">
        <v>512</v>
      </c>
      <c r="AB1293" t="s">
        <v>513</v>
      </c>
      <c r="AC1293">
        <v>11.35</v>
      </c>
      <c r="AD1293">
        <v>1.2</v>
      </c>
      <c r="AE1293">
        <v>3.91</v>
      </c>
      <c r="AF1293" t="s">
        <v>230</v>
      </c>
      <c r="AG1293" s="1">
        <v>37600</v>
      </c>
      <c r="AH1293" s="36">
        <v>1740</v>
      </c>
      <c r="AI1293">
        <v>700</v>
      </c>
      <c r="AJ1293" s="36">
        <v>1739</v>
      </c>
      <c r="AK1293">
        <v>800</v>
      </c>
      <c r="AL1293" s="2">
        <v>0.62430555555555556</v>
      </c>
      <c r="AN1293" t="s">
        <v>298</v>
      </c>
      <c r="AO1293" t="s">
        <v>322</v>
      </c>
      <c r="AQ1293" t="str">
        <f t="shared" si="20"/>
        <v/>
      </c>
    </row>
    <row r="1294" spans="1:43">
      <c r="F1294" s="7">
        <v>6502</v>
      </c>
      <c r="I1294" t="s">
        <v>514</v>
      </c>
      <c r="P1294" t="s">
        <v>230</v>
      </c>
      <c r="T1294" t="s">
        <v>230</v>
      </c>
      <c r="U1294" t="s">
        <v>230</v>
      </c>
      <c r="V1294" t="s">
        <v>230</v>
      </c>
      <c r="W1294" t="s">
        <v>230</v>
      </c>
      <c r="AF1294" t="s">
        <v>230</v>
      </c>
      <c r="AG1294" t="s">
        <v>230</v>
      </c>
      <c r="AO1294" t="s">
        <v>515</v>
      </c>
      <c r="AQ1294" t="str">
        <f t="shared" si="20"/>
        <v/>
      </c>
    </row>
    <row r="1295" spans="1:43">
      <c r="F1295" s="7">
        <v>5759</v>
      </c>
      <c r="I1295" t="s">
        <v>514</v>
      </c>
      <c r="P1295" t="s">
        <v>230</v>
      </c>
      <c r="T1295" t="s">
        <v>230</v>
      </c>
      <c r="U1295" t="s">
        <v>230</v>
      </c>
      <c r="V1295" t="s">
        <v>230</v>
      </c>
      <c r="W1295" t="s">
        <v>230</v>
      </c>
      <c r="AF1295" t="s">
        <v>230</v>
      </c>
      <c r="AG1295" t="s">
        <v>230</v>
      </c>
      <c r="AO1295" t="s">
        <v>515</v>
      </c>
      <c r="AQ1295" t="str">
        <f t="shared" si="20"/>
        <v/>
      </c>
    </row>
    <row r="1296" spans="1:43">
      <c r="AQ1296" t="str">
        <f t="shared" si="20"/>
        <v/>
      </c>
    </row>
    <row r="1297" spans="1:43">
      <c r="AQ1297" t="str">
        <f t="shared" si="20"/>
        <v/>
      </c>
    </row>
    <row r="1298" spans="1:43">
      <c r="AQ1298" t="str">
        <f t="shared" si="20"/>
        <v/>
      </c>
    </row>
    <row r="1299" spans="1:43">
      <c r="B1299">
        <v>4044.96</v>
      </c>
      <c r="C1299">
        <v>-0.56999999999999995</v>
      </c>
      <c r="D1299" s="1">
        <v>71850</v>
      </c>
      <c r="E1299" s="6">
        <v>0.32</v>
      </c>
      <c r="AQ1299" t="str">
        <f t="shared" si="20"/>
        <v/>
      </c>
    </row>
    <row r="1300" spans="1:43">
      <c r="A1300" s="8" t="s">
        <v>0</v>
      </c>
      <c r="B1300" t="s">
        <v>116</v>
      </c>
      <c r="C1300" t="s">
        <v>1</v>
      </c>
      <c r="D1300" t="s">
        <v>2</v>
      </c>
      <c r="E1300" t="s">
        <v>3</v>
      </c>
      <c r="F1300" s="7" t="s">
        <v>4</v>
      </c>
      <c r="G1300" t="s">
        <v>5</v>
      </c>
      <c r="H1300" t="s">
        <v>268</v>
      </c>
      <c r="I1300" t="s">
        <v>269</v>
      </c>
      <c r="J1300" t="s">
        <v>270</v>
      </c>
      <c r="K1300" t="s">
        <v>271</v>
      </c>
      <c r="L1300" t="s">
        <v>6</v>
      </c>
      <c r="M1300" t="s">
        <v>7</v>
      </c>
      <c r="N1300" t="s">
        <v>8</v>
      </c>
      <c r="O1300" t="s">
        <v>9</v>
      </c>
      <c r="P1300" t="s">
        <v>272</v>
      </c>
      <c r="Q1300" t="s">
        <v>10</v>
      </c>
      <c r="R1300" t="s">
        <v>11</v>
      </c>
      <c r="S1300" t="s">
        <v>12</v>
      </c>
      <c r="T1300" t="s">
        <v>273</v>
      </c>
      <c r="U1300" t="s">
        <v>274</v>
      </c>
      <c r="V1300" t="s">
        <v>275</v>
      </c>
      <c r="W1300" t="s">
        <v>276</v>
      </c>
      <c r="X1300" t="s">
        <v>13</v>
      </c>
      <c r="Y1300" t="s">
        <v>277</v>
      </c>
      <c r="Z1300" t="s">
        <v>278</v>
      </c>
      <c r="AA1300" t="s">
        <v>14</v>
      </c>
      <c r="AB1300" t="s">
        <v>15</v>
      </c>
      <c r="AC1300" t="s">
        <v>279</v>
      </c>
      <c r="AD1300" t="s">
        <v>280</v>
      </c>
      <c r="AE1300" t="s">
        <v>281</v>
      </c>
      <c r="AF1300" t="s">
        <v>282</v>
      </c>
      <c r="AG1300" t="s">
        <v>283</v>
      </c>
      <c r="AH1300" t="s">
        <v>284</v>
      </c>
      <c r="AI1300" t="s">
        <v>16</v>
      </c>
      <c r="AJ1300" t="s">
        <v>17</v>
      </c>
      <c r="AK1300" t="s">
        <v>18</v>
      </c>
      <c r="AL1300" t="s">
        <v>19</v>
      </c>
      <c r="AM1300" t="s">
        <v>20</v>
      </c>
      <c r="AN1300" t="s">
        <v>285</v>
      </c>
      <c r="AO1300" t="s">
        <v>286</v>
      </c>
      <c r="AQ1300" t="str">
        <f t="shared" si="20"/>
        <v/>
      </c>
    </row>
    <row r="1301" spans="1:43">
      <c r="A1301" s="8">
        <v>46191</v>
      </c>
      <c r="B1301">
        <v>4044.96</v>
      </c>
      <c r="C1301">
        <v>-0.56999999999999995</v>
      </c>
      <c r="D1301" s="1">
        <v>71850</v>
      </c>
      <c r="E1301" s="6">
        <v>0.32</v>
      </c>
      <c r="F1301" s="7">
        <v>1605</v>
      </c>
      <c r="G1301" t="s">
        <v>21</v>
      </c>
      <c r="H1301">
        <v>0</v>
      </c>
      <c r="I1301" t="s">
        <v>288</v>
      </c>
      <c r="J1301" t="s">
        <v>289</v>
      </c>
      <c r="K1301" t="s">
        <v>295</v>
      </c>
      <c r="L1301" s="36">
        <v>3451</v>
      </c>
      <c r="M1301">
        <v>45</v>
      </c>
      <c r="N1301" s="66">
        <v>1.32E-2</v>
      </c>
      <c r="O1301" s="36">
        <v>3406</v>
      </c>
      <c r="P1301" s="66">
        <v>1.32E-2</v>
      </c>
      <c r="Q1301" s="36">
        <v>3442</v>
      </c>
      <c r="R1301" s="36">
        <v>3505</v>
      </c>
      <c r="S1301" s="36">
        <v>3402</v>
      </c>
      <c r="T1301" s="66">
        <v>2.5999999999999999E-3</v>
      </c>
      <c r="U1301" s="66">
        <v>5.4999999999999997E-3</v>
      </c>
      <c r="V1301" s="66">
        <v>-1.54E-2</v>
      </c>
      <c r="W1301" s="66">
        <v>1.44E-2</v>
      </c>
      <c r="X1301" s="1">
        <v>3689500</v>
      </c>
      <c r="Y1301" s="1">
        <v>12745615</v>
      </c>
      <c r="Z1301" s="1">
        <v>4345278</v>
      </c>
      <c r="AA1301" t="s">
        <v>291</v>
      </c>
      <c r="AB1301" t="s">
        <v>292</v>
      </c>
      <c r="AC1301">
        <v>8.91</v>
      </c>
      <c r="AD1301">
        <v>0.84</v>
      </c>
      <c r="AE1301">
        <v>3.13</v>
      </c>
      <c r="AF1301" t="s">
        <v>230</v>
      </c>
      <c r="AG1301" s="1">
        <v>75900</v>
      </c>
      <c r="AH1301" s="36">
        <v>3452</v>
      </c>
      <c r="AI1301" s="1">
        <v>7400</v>
      </c>
      <c r="AJ1301" s="36">
        <v>3451</v>
      </c>
      <c r="AK1301" s="1">
        <v>2200</v>
      </c>
      <c r="AL1301" s="2">
        <v>0.62708333333333333</v>
      </c>
      <c r="AN1301" t="s">
        <v>293</v>
      </c>
      <c r="AO1301" t="s">
        <v>294</v>
      </c>
      <c r="AQ1301" t="str">
        <f t="shared" si="20"/>
        <v/>
      </c>
    </row>
    <row r="1302" spans="1:43">
      <c r="A1302" s="8">
        <v>46191</v>
      </c>
      <c r="B1302">
        <v>4026.62</v>
      </c>
      <c r="C1302">
        <v>-1.02</v>
      </c>
      <c r="D1302">
        <v>70960</v>
      </c>
      <c r="E1302">
        <v>-0.39</v>
      </c>
      <c r="F1302" s="7">
        <v>1833</v>
      </c>
      <c r="G1302" t="s">
        <v>24</v>
      </c>
      <c r="H1302">
        <v>0</v>
      </c>
      <c r="I1302" t="s">
        <v>288</v>
      </c>
      <c r="J1302" t="s">
        <v>289</v>
      </c>
      <c r="K1302" t="s">
        <v>290</v>
      </c>
      <c r="L1302" s="36">
        <v>5830</v>
      </c>
      <c r="M1302">
        <v>130</v>
      </c>
      <c r="N1302" s="66">
        <v>2.2800000000000001E-2</v>
      </c>
      <c r="O1302" s="36">
        <v>5700</v>
      </c>
      <c r="P1302" s="66">
        <v>2.2800000000000001E-2</v>
      </c>
      <c r="Q1302" s="36">
        <v>5740</v>
      </c>
      <c r="R1302" s="36">
        <v>5850</v>
      </c>
      <c r="S1302" s="36">
        <v>5740</v>
      </c>
      <c r="T1302" s="66">
        <v>1.5599999999999999E-2</v>
      </c>
      <c r="U1302" s="66">
        <v>1.6999999999999999E-3</v>
      </c>
      <c r="V1302" s="66">
        <v>-3.3999999999999998E-3</v>
      </c>
      <c r="W1302" s="66">
        <v>1.5599999999999999E-2</v>
      </c>
      <c r="X1302" s="1">
        <v>73000</v>
      </c>
      <c r="Y1302" s="1">
        <v>424274</v>
      </c>
      <c r="Z1302" s="1">
        <v>225418</v>
      </c>
      <c r="AA1302" t="s">
        <v>296</v>
      </c>
      <c r="AB1302" t="s">
        <v>572</v>
      </c>
      <c r="AC1302">
        <v>13.58</v>
      </c>
      <c r="AD1302">
        <v>1.06</v>
      </c>
      <c r="AE1302">
        <v>5.15</v>
      </c>
      <c r="AF1302" t="s">
        <v>230</v>
      </c>
      <c r="AG1302" s="1">
        <v>13600</v>
      </c>
      <c r="AH1302" s="36">
        <v>5830</v>
      </c>
      <c r="AI1302" s="1">
        <v>1300</v>
      </c>
      <c r="AJ1302" s="36">
        <v>5820</v>
      </c>
      <c r="AK1302" s="1">
        <v>1500</v>
      </c>
      <c r="AL1302" s="2">
        <v>0.62361111111111112</v>
      </c>
      <c r="AN1302" t="s">
        <v>298</v>
      </c>
      <c r="AO1302" t="s">
        <v>299</v>
      </c>
      <c r="AQ1302" t="str">
        <f t="shared" si="20"/>
        <v/>
      </c>
    </row>
    <row r="1303" spans="1:43">
      <c r="A1303" s="8">
        <v>46191</v>
      </c>
      <c r="B1303">
        <v>4026.62</v>
      </c>
      <c r="C1303">
        <v>-1.02</v>
      </c>
      <c r="D1303">
        <v>70960</v>
      </c>
      <c r="E1303">
        <v>-0.39</v>
      </c>
      <c r="F1303" s="7">
        <v>1911</v>
      </c>
      <c r="G1303" t="s">
        <v>25</v>
      </c>
      <c r="H1303">
        <v>0</v>
      </c>
      <c r="I1303" t="s">
        <v>288</v>
      </c>
      <c r="J1303" t="s">
        <v>289</v>
      </c>
      <c r="K1303" t="s">
        <v>295</v>
      </c>
      <c r="L1303" s="36">
        <v>1322.5</v>
      </c>
      <c r="M1303">
        <v>-30</v>
      </c>
      <c r="N1303" s="66">
        <v>-2.2200000000000001E-2</v>
      </c>
      <c r="O1303" s="36">
        <v>1352.5</v>
      </c>
      <c r="P1303" s="66">
        <v>-2.2100000000000002E-2</v>
      </c>
      <c r="Q1303" s="36">
        <v>1351</v>
      </c>
      <c r="R1303" s="36">
        <v>1358.5</v>
      </c>
      <c r="S1303" s="36">
        <v>1310</v>
      </c>
      <c r="T1303" s="66">
        <v>-2.1000000000000001E-2</v>
      </c>
      <c r="U1303" s="66">
        <v>-2.2000000000000001E-3</v>
      </c>
      <c r="V1303" s="66">
        <v>-2.64E-2</v>
      </c>
      <c r="W1303" s="66">
        <v>9.4999999999999998E-3</v>
      </c>
      <c r="X1303" s="1">
        <v>3645900</v>
      </c>
      <c r="Y1303" s="1">
        <v>4842636</v>
      </c>
      <c r="Z1303" s="1">
        <v>818053</v>
      </c>
      <c r="AA1303" t="s">
        <v>300</v>
      </c>
      <c r="AB1303" t="s">
        <v>301</v>
      </c>
      <c r="AC1303">
        <v>8.42</v>
      </c>
      <c r="AD1303">
        <v>0.8</v>
      </c>
      <c r="AE1303">
        <v>3.78</v>
      </c>
      <c r="AF1303" t="s">
        <v>230</v>
      </c>
      <c r="AG1303" s="1">
        <v>310100</v>
      </c>
      <c r="AH1303" s="36">
        <v>1323</v>
      </c>
      <c r="AI1303" s="1">
        <v>16100</v>
      </c>
      <c r="AJ1303" s="36">
        <v>1322.5</v>
      </c>
      <c r="AK1303" s="1">
        <v>2200</v>
      </c>
      <c r="AL1303" s="2">
        <v>0.62708333333333333</v>
      </c>
      <c r="AN1303" t="s">
        <v>293</v>
      </c>
      <c r="AO1303" t="s">
        <v>299</v>
      </c>
      <c r="AQ1303" t="str">
        <f t="shared" si="20"/>
        <v/>
      </c>
    </row>
    <row r="1304" spans="1:43">
      <c r="A1304" s="8">
        <v>46191</v>
      </c>
      <c r="B1304">
        <v>4026.62</v>
      </c>
      <c r="C1304">
        <v>-1.02</v>
      </c>
      <c r="D1304">
        <v>70960</v>
      </c>
      <c r="E1304">
        <v>-0.39</v>
      </c>
      <c r="F1304" s="7">
        <v>1925</v>
      </c>
      <c r="G1304" t="s">
        <v>26</v>
      </c>
      <c r="H1304">
        <v>0</v>
      </c>
      <c r="I1304" t="s">
        <v>288</v>
      </c>
      <c r="J1304" t="s">
        <v>289</v>
      </c>
      <c r="K1304" t="s">
        <v>290</v>
      </c>
      <c r="L1304" s="36">
        <v>4366</v>
      </c>
      <c r="M1304">
        <v>8</v>
      </c>
      <c r="N1304" s="66">
        <v>1.8E-3</v>
      </c>
      <c r="O1304" s="36">
        <v>4358</v>
      </c>
      <c r="P1304" s="66">
        <v>1.8E-3</v>
      </c>
      <c r="Q1304" s="36">
        <v>4366</v>
      </c>
      <c r="R1304" s="36">
        <v>4377</v>
      </c>
      <c r="S1304" s="36">
        <v>4319</v>
      </c>
      <c r="T1304" s="66">
        <v>0</v>
      </c>
      <c r="U1304" s="66">
        <v>6.1999999999999998E-3</v>
      </c>
      <c r="V1304" s="66">
        <v>-2.5000000000000001E-3</v>
      </c>
      <c r="W1304" s="66">
        <v>1.0800000000000001E-2</v>
      </c>
      <c r="X1304" s="1">
        <v>1049200</v>
      </c>
      <c r="Y1304" s="1">
        <v>4562574</v>
      </c>
      <c r="Z1304" s="1">
        <v>2879971</v>
      </c>
      <c r="AA1304" t="s">
        <v>302</v>
      </c>
      <c r="AB1304" t="s">
        <v>573</v>
      </c>
      <c r="AC1304">
        <v>11.9</v>
      </c>
      <c r="AD1304">
        <v>0.93</v>
      </c>
      <c r="AE1304">
        <v>4.03</v>
      </c>
      <c r="AF1304" t="s">
        <v>230</v>
      </c>
      <c r="AG1304" s="1">
        <v>65600</v>
      </c>
      <c r="AH1304" s="36">
        <v>4367</v>
      </c>
      <c r="AI1304" s="1">
        <v>1000</v>
      </c>
      <c r="AJ1304" s="36">
        <v>4366</v>
      </c>
      <c r="AK1304">
        <v>900</v>
      </c>
      <c r="AL1304" s="2">
        <v>0.62708333333333333</v>
      </c>
      <c r="AN1304" t="s">
        <v>298</v>
      </c>
      <c r="AO1304" t="s">
        <v>299</v>
      </c>
      <c r="AQ1304" t="str">
        <f t="shared" si="20"/>
        <v/>
      </c>
    </row>
    <row r="1305" spans="1:43">
      <c r="A1305" s="8">
        <v>46191</v>
      </c>
      <c r="B1305">
        <v>4026.62</v>
      </c>
      <c r="C1305">
        <v>-1.02</v>
      </c>
      <c r="D1305">
        <v>70960</v>
      </c>
      <c r="E1305">
        <v>-0.39</v>
      </c>
      <c r="F1305" s="7">
        <v>1928</v>
      </c>
      <c r="G1305" t="s">
        <v>27</v>
      </c>
      <c r="H1305">
        <v>0</v>
      </c>
      <c r="I1305" t="s">
        <v>288</v>
      </c>
      <c r="J1305" t="s">
        <v>289</v>
      </c>
      <c r="K1305" t="s">
        <v>290</v>
      </c>
      <c r="L1305" s="36">
        <v>3265</v>
      </c>
      <c r="M1305">
        <v>-11</v>
      </c>
      <c r="N1305" s="66">
        <v>-3.3999999999999998E-3</v>
      </c>
      <c r="O1305" s="36">
        <v>3276</v>
      </c>
      <c r="P1305" s="66">
        <v>-3.3E-3</v>
      </c>
      <c r="Q1305" s="36">
        <v>3275</v>
      </c>
      <c r="R1305" s="36">
        <v>3292</v>
      </c>
      <c r="S1305" s="36">
        <v>3246</v>
      </c>
      <c r="T1305" s="66">
        <v>-3.0000000000000001E-3</v>
      </c>
      <c r="U1305" s="66">
        <v>-2.9999999999999997E-4</v>
      </c>
      <c r="V1305" s="66">
        <v>-8.2000000000000007E-3</v>
      </c>
      <c r="W1305" s="66">
        <v>5.7999999999999996E-3</v>
      </c>
      <c r="X1305" s="1">
        <v>2003800</v>
      </c>
      <c r="Y1305" s="1">
        <v>6544733</v>
      </c>
      <c r="Z1305" s="1">
        <v>2127426</v>
      </c>
      <c r="AA1305" t="s">
        <v>304</v>
      </c>
      <c r="AB1305" t="s">
        <v>574</v>
      </c>
      <c r="AC1305">
        <v>9.7100000000000009</v>
      </c>
      <c r="AD1305">
        <v>0.98</v>
      </c>
      <c r="AE1305">
        <v>4.4400000000000004</v>
      </c>
      <c r="AF1305" t="s">
        <v>230</v>
      </c>
      <c r="AG1305" s="1">
        <v>226500</v>
      </c>
      <c r="AH1305" s="36">
        <v>3265</v>
      </c>
      <c r="AI1305" s="1">
        <v>3300</v>
      </c>
      <c r="AJ1305" s="36">
        <v>3264</v>
      </c>
      <c r="AK1305" s="1">
        <v>1200</v>
      </c>
      <c r="AL1305" s="2">
        <v>0.62708333333333333</v>
      </c>
      <c r="AM1305" s="3">
        <v>46177</v>
      </c>
      <c r="AN1305" t="s">
        <v>306</v>
      </c>
      <c r="AO1305" t="s">
        <v>299</v>
      </c>
      <c r="AQ1305" t="str">
        <f t="shared" si="20"/>
        <v/>
      </c>
    </row>
    <row r="1306" spans="1:43">
      <c r="A1306" s="8">
        <v>46191</v>
      </c>
      <c r="B1306">
        <v>4026.62</v>
      </c>
      <c r="C1306">
        <v>-1.02</v>
      </c>
      <c r="D1306">
        <v>70960</v>
      </c>
      <c r="E1306">
        <v>-0.39</v>
      </c>
      <c r="F1306" s="7">
        <v>1929</v>
      </c>
      <c r="G1306" t="s">
        <v>28</v>
      </c>
      <c r="H1306">
        <v>0</v>
      </c>
      <c r="I1306" t="s">
        <v>288</v>
      </c>
      <c r="J1306" t="s">
        <v>289</v>
      </c>
      <c r="K1306" t="s">
        <v>290</v>
      </c>
      <c r="L1306" s="36">
        <v>1105</v>
      </c>
      <c r="M1306">
        <v>-8</v>
      </c>
      <c r="N1306" s="66">
        <v>-7.1999999999999998E-3</v>
      </c>
      <c r="O1306" s="36">
        <v>1113</v>
      </c>
      <c r="P1306" s="66">
        <v>-7.1000000000000004E-3</v>
      </c>
      <c r="Q1306" s="36">
        <v>1115</v>
      </c>
      <c r="R1306" s="36">
        <v>1125</v>
      </c>
      <c r="S1306" s="36">
        <v>1099</v>
      </c>
      <c r="T1306" s="66">
        <v>-8.8999999999999999E-3</v>
      </c>
      <c r="U1306" s="66">
        <v>-5.4000000000000003E-3</v>
      </c>
      <c r="V1306" s="66">
        <v>-1.77E-2</v>
      </c>
      <c r="W1306" s="66">
        <v>5.4000000000000003E-3</v>
      </c>
      <c r="X1306" s="1">
        <v>81800</v>
      </c>
      <c r="Y1306" s="1">
        <v>90628</v>
      </c>
      <c r="Z1306" s="1">
        <v>46161</v>
      </c>
      <c r="AA1306" t="s">
        <v>307</v>
      </c>
      <c r="AB1306" t="s">
        <v>575</v>
      </c>
      <c r="AC1306">
        <v>12.47</v>
      </c>
      <c r="AD1306">
        <v>1.22</v>
      </c>
      <c r="AE1306">
        <v>4.5199999999999996</v>
      </c>
      <c r="AF1306" t="s">
        <v>230</v>
      </c>
      <c r="AG1306" s="1">
        <v>13900</v>
      </c>
      <c r="AH1306" s="36">
        <v>1106</v>
      </c>
      <c r="AI1306">
        <v>100</v>
      </c>
      <c r="AJ1306" s="36">
        <v>1104</v>
      </c>
      <c r="AK1306">
        <v>500</v>
      </c>
      <c r="AL1306" s="2">
        <v>0.62430555555555556</v>
      </c>
      <c r="AN1306" t="s">
        <v>298</v>
      </c>
      <c r="AO1306" t="s">
        <v>299</v>
      </c>
      <c r="AQ1306" t="str">
        <f t="shared" si="20"/>
        <v/>
      </c>
    </row>
    <row r="1307" spans="1:43">
      <c r="A1307" s="8">
        <v>46191</v>
      </c>
      <c r="B1307">
        <v>4026.62</v>
      </c>
      <c r="C1307">
        <v>-1.02</v>
      </c>
      <c r="D1307">
        <v>70960</v>
      </c>
      <c r="E1307">
        <v>-0.39</v>
      </c>
      <c r="F1307" s="7">
        <v>1963</v>
      </c>
      <c r="G1307" t="s">
        <v>29</v>
      </c>
      <c r="H1307">
        <v>0</v>
      </c>
      <c r="I1307" t="s">
        <v>288</v>
      </c>
      <c r="J1307" t="s">
        <v>289</v>
      </c>
      <c r="K1307" t="s">
        <v>290</v>
      </c>
      <c r="L1307" s="36">
        <v>2818.5</v>
      </c>
      <c r="M1307">
        <v>58.5</v>
      </c>
      <c r="N1307" s="66">
        <v>2.12E-2</v>
      </c>
      <c r="O1307" s="36">
        <v>2760</v>
      </c>
      <c r="P1307" s="66">
        <v>2.1100000000000001E-2</v>
      </c>
      <c r="Q1307" s="36">
        <v>2783.5</v>
      </c>
      <c r="R1307" s="36">
        <v>2834</v>
      </c>
      <c r="S1307" s="36">
        <v>2764</v>
      </c>
      <c r="T1307" s="66">
        <v>1.2500000000000001E-2</v>
      </c>
      <c r="U1307" s="66">
        <v>-1.1999999999999999E-3</v>
      </c>
      <c r="V1307" s="66">
        <v>-5.4000000000000003E-3</v>
      </c>
      <c r="W1307" s="66">
        <v>1.9699999999999999E-2</v>
      </c>
      <c r="X1307" s="1">
        <v>1115300</v>
      </c>
      <c r="Y1307" s="1">
        <v>3132343</v>
      </c>
      <c r="Z1307" s="1">
        <v>688539</v>
      </c>
      <c r="AA1307" t="s">
        <v>309</v>
      </c>
      <c r="AB1307" t="s">
        <v>310</v>
      </c>
      <c r="AC1307">
        <v>14.81</v>
      </c>
      <c r="AD1307">
        <v>1.58</v>
      </c>
      <c r="AE1307">
        <v>1.84</v>
      </c>
      <c r="AF1307" t="s">
        <v>230</v>
      </c>
      <c r="AG1307" s="1">
        <v>35200</v>
      </c>
      <c r="AH1307" s="36">
        <v>2819.5</v>
      </c>
      <c r="AI1307">
        <v>100</v>
      </c>
      <c r="AJ1307" s="36">
        <v>2819</v>
      </c>
      <c r="AK1307">
        <v>100</v>
      </c>
      <c r="AL1307" s="2">
        <v>0.62708333333333333</v>
      </c>
      <c r="AN1307" t="s">
        <v>298</v>
      </c>
      <c r="AO1307" t="s">
        <v>299</v>
      </c>
      <c r="AQ1307" t="str">
        <f t="shared" si="20"/>
        <v/>
      </c>
    </row>
    <row r="1308" spans="1:43">
      <c r="A1308" s="8">
        <v>46191</v>
      </c>
      <c r="B1308">
        <v>4026.62</v>
      </c>
      <c r="C1308">
        <v>-1.02</v>
      </c>
      <c r="D1308">
        <v>70960</v>
      </c>
      <c r="E1308">
        <v>-0.39</v>
      </c>
      <c r="F1308" s="7">
        <v>2124</v>
      </c>
      <c r="G1308" t="s">
        <v>30</v>
      </c>
      <c r="H1308">
        <v>0</v>
      </c>
      <c r="I1308" t="s">
        <v>288</v>
      </c>
      <c r="J1308" t="s">
        <v>289</v>
      </c>
      <c r="K1308" t="s">
        <v>295</v>
      </c>
      <c r="L1308">
        <v>858</v>
      </c>
      <c r="M1308">
        <v>4</v>
      </c>
      <c r="N1308" s="66">
        <v>4.7000000000000002E-3</v>
      </c>
      <c r="O1308">
        <v>854</v>
      </c>
      <c r="P1308" s="66">
        <v>4.5999999999999999E-3</v>
      </c>
      <c r="Q1308">
        <v>853</v>
      </c>
      <c r="R1308">
        <v>864</v>
      </c>
      <c r="S1308">
        <v>852</v>
      </c>
      <c r="T1308" s="66">
        <v>5.7999999999999996E-3</v>
      </c>
      <c r="U1308" s="66">
        <v>1.1000000000000001E-3</v>
      </c>
      <c r="V1308" s="66">
        <v>-6.8999999999999999E-3</v>
      </c>
      <c r="W1308" s="66">
        <v>7.0000000000000001E-3</v>
      </c>
      <c r="X1308" s="1">
        <v>597800</v>
      </c>
      <c r="Y1308" s="1">
        <v>512658</v>
      </c>
      <c r="Z1308" s="1">
        <v>142048</v>
      </c>
      <c r="AA1308" t="s">
        <v>311</v>
      </c>
      <c r="AB1308" t="s">
        <v>312</v>
      </c>
      <c r="AC1308">
        <v>15.85</v>
      </c>
      <c r="AD1308">
        <v>6.08</v>
      </c>
      <c r="AE1308">
        <v>4.43</v>
      </c>
      <c r="AF1308" t="s">
        <v>230</v>
      </c>
      <c r="AG1308" s="1">
        <v>88300</v>
      </c>
      <c r="AH1308">
        <v>859</v>
      </c>
      <c r="AI1308" s="1">
        <v>3800</v>
      </c>
      <c r="AJ1308">
        <v>858</v>
      </c>
      <c r="AK1308" s="1">
        <v>2500</v>
      </c>
      <c r="AL1308" s="2">
        <v>0.62638888888888888</v>
      </c>
      <c r="AN1308" t="s">
        <v>293</v>
      </c>
      <c r="AO1308" t="s">
        <v>313</v>
      </c>
      <c r="AQ1308" t="str">
        <f t="shared" si="20"/>
        <v/>
      </c>
    </row>
    <row r="1309" spans="1:43">
      <c r="A1309" s="8">
        <v>46191</v>
      </c>
      <c r="B1309">
        <v>4026.62</v>
      </c>
      <c r="C1309">
        <v>-1.02</v>
      </c>
      <c r="D1309">
        <v>70960</v>
      </c>
      <c r="E1309">
        <v>-0.39</v>
      </c>
      <c r="F1309" s="7">
        <v>2162</v>
      </c>
      <c r="G1309" t="s">
        <v>31</v>
      </c>
      <c r="H1309">
        <v>0</v>
      </c>
      <c r="I1309" t="s">
        <v>314</v>
      </c>
      <c r="J1309" t="s">
        <v>289</v>
      </c>
      <c r="K1309" t="s">
        <v>290</v>
      </c>
      <c r="L1309">
        <v>539</v>
      </c>
      <c r="M1309">
        <v>1</v>
      </c>
      <c r="N1309" s="66">
        <v>1.9E-3</v>
      </c>
      <c r="O1309">
        <v>538</v>
      </c>
      <c r="P1309" s="66">
        <v>1.8E-3</v>
      </c>
      <c r="Q1309">
        <v>539</v>
      </c>
      <c r="R1309">
        <v>539</v>
      </c>
      <c r="S1309">
        <v>538</v>
      </c>
      <c r="T1309" s="66">
        <v>0</v>
      </c>
      <c r="U1309" s="66">
        <v>1.8E-3</v>
      </c>
      <c r="V1309" s="66">
        <v>0</v>
      </c>
      <c r="W1309" s="66">
        <v>1.8E-3</v>
      </c>
      <c r="X1309" s="1">
        <v>179500</v>
      </c>
      <c r="Y1309" s="1">
        <v>96577</v>
      </c>
      <c r="Z1309" s="1">
        <v>11648</v>
      </c>
      <c r="AA1309" t="s">
        <v>576</v>
      </c>
      <c r="AB1309" t="s">
        <v>316</v>
      </c>
      <c r="AC1309">
        <v>31.33</v>
      </c>
      <c r="AD1309">
        <v>2.0499999999999998</v>
      </c>
      <c r="AE1309">
        <v>0</v>
      </c>
      <c r="AF1309">
        <v>0.3</v>
      </c>
      <c r="AG1309">
        <v>0</v>
      </c>
      <c r="AH1309">
        <v>539</v>
      </c>
      <c r="AI1309" s="1">
        <v>1138000</v>
      </c>
      <c r="AJ1309">
        <v>538</v>
      </c>
      <c r="AK1309" s="1">
        <v>3293200</v>
      </c>
      <c r="AL1309" s="2">
        <v>0.61805555555555558</v>
      </c>
      <c r="AN1309" t="s">
        <v>298</v>
      </c>
      <c r="AO1309" t="s">
        <v>313</v>
      </c>
      <c r="AQ1309" t="str">
        <f t="shared" si="20"/>
        <v/>
      </c>
    </row>
    <row r="1310" spans="1:43">
      <c r="A1310" s="8">
        <v>46191</v>
      </c>
      <c r="B1310">
        <v>4026.62</v>
      </c>
      <c r="C1310">
        <v>-1.02</v>
      </c>
      <c r="D1310">
        <v>70960</v>
      </c>
      <c r="E1310">
        <v>-0.39</v>
      </c>
      <c r="F1310" s="7">
        <v>2229</v>
      </c>
      <c r="G1310" t="s">
        <v>32</v>
      </c>
      <c r="H1310">
        <v>0</v>
      </c>
      <c r="I1310" t="s">
        <v>288</v>
      </c>
      <c r="J1310" t="s">
        <v>289</v>
      </c>
      <c r="K1310" t="s">
        <v>290</v>
      </c>
      <c r="L1310" s="36">
        <v>2792.5</v>
      </c>
      <c r="M1310">
        <v>7.5</v>
      </c>
      <c r="N1310" s="66">
        <v>2.7000000000000001E-3</v>
      </c>
      <c r="O1310" s="36">
        <v>2785</v>
      </c>
      <c r="P1310" s="66">
        <v>2.5999999999999999E-3</v>
      </c>
      <c r="Q1310" s="36">
        <v>2770</v>
      </c>
      <c r="R1310" s="36">
        <v>2795</v>
      </c>
      <c r="S1310" s="36">
        <v>2756</v>
      </c>
      <c r="T1310" s="66">
        <v>8.0999999999999996E-3</v>
      </c>
      <c r="U1310" s="66">
        <v>4.4000000000000003E-3</v>
      </c>
      <c r="V1310" s="66">
        <v>-8.0000000000000004E-4</v>
      </c>
      <c r="W1310" s="66">
        <v>1.32E-2</v>
      </c>
      <c r="X1310" s="1">
        <v>324800</v>
      </c>
      <c r="Y1310" s="1">
        <v>902512</v>
      </c>
      <c r="Z1310" s="1">
        <v>373998</v>
      </c>
      <c r="AA1310" t="s">
        <v>317</v>
      </c>
      <c r="AB1310" t="s">
        <v>655</v>
      </c>
      <c r="AC1310">
        <v>19.510000000000002</v>
      </c>
      <c r="AD1310">
        <v>1.61</v>
      </c>
      <c r="AE1310">
        <v>2.4700000000000002</v>
      </c>
      <c r="AF1310" t="s">
        <v>230</v>
      </c>
      <c r="AG1310" s="1">
        <v>15800</v>
      </c>
      <c r="AH1310" s="36">
        <v>2792.5</v>
      </c>
      <c r="AI1310">
        <v>100</v>
      </c>
      <c r="AJ1310" s="36">
        <v>2791.5</v>
      </c>
      <c r="AK1310">
        <v>500</v>
      </c>
      <c r="AL1310" s="2">
        <v>0.62708333333333333</v>
      </c>
      <c r="AN1310" t="s">
        <v>298</v>
      </c>
      <c r="AO1310" t="s">
        <v>319</v>
      </c>
      <c r="AQ1310" t="str">
        <f t="shared" si="20"/>
        <v/>
      </c>
    </row>
    <row r="1311" spans="1:43">
      <c r="A1311" s="8">
        <v>46191</v>
      </c>
      <c r="B1311">
        <v>4026.62</v>
      </c>
      <c r="C1311">
        <v>-1.02</v>
      </c>
      <c r="D1311">
        <v>70960</v>
      </c>
      <c r="E1311">
        <v>-0.39</v>
      </c>
      <c r="F1311" s="7">
        <v>2768</v>
      </c>
      <c r="G1311" t="s">
        <v>33</v>
      </c>
      <c r="H1311">
        <v>0</v>
      </c>
      <c r="I1311" t="s">
        <v>288</v>
      </c>
      <c r="J1311" t="s">
        <v>289</v>
      </c>
      <c r="K1311" t="s">
        <v>295</v>
      </c>
      <c r="L1311" s="36">
        <v>5376</v>
      </c>
      <c r="M1311">
        <v>80</v>
      </c>
      <c r="N1311" s="66">
        <v>1.5100000000000001E-2</v>
      </c>
      <c r="O1311" s="36">
        <v>5296</v>
      </c>
      <c r="P1311" s="66">
        <v>1.5100000000000001E-2</v>
      </c>
      <c r="Q1311" s="36">
        <v>5325</v>
      </c>
      <c r="R1311" s="36">
        <v>5406</v>
      </c>
      <c r="S1311" s="36">
        <v>5285</v>
      </c>
      <c r="T1311" s="66">
        <v>9.4999999999999998E-3</v>
      </c>
      <c r="U1311" s="66">
        <v>1E-4</v>
      </c>
      <c r="V1311" s="66">
        <v>-5.4999999999999997E-3</v>
      </c>
      <c r="W1311" s="66">
        <v>1.72E-2</v>
      </c>
      <c r="X1311" s="1">
        <v>619600</v>
      </c>
      <c r="Y1311" s="1">
        <v>3320275</v>
      </c>
      <c r="Z1311" s="1">
        <v>1128960</v>
      </c>
      <c r="AA1311" t="s">
        <v>320</v>
      </c>
      <c r="AB1311" t="s">
        <v>321</v>
      </c>
      <c r="AC1311">
        <v>8.6</v>
      </c>
      <c r="AD1311">
        <v>1.02</v>
      </c>
      <c r="AE1311">
        <v>3.35</v>
      </c>
      <c r="AF1311" t="s">
        <v>230</v>
      </c>
      <c r="AG1311" s="1">
        <v>172500</v>
      </c>
      <c r="AH1311" s="36">
        <v>5376</v>
      </c>
      <c r="AI1311">
        <v>200</v>
      </c>
      <c r="AJ1311" s="36">
        <v>5375</v>
      </c>
      <c r="AK1311">
        <v>300</v>
      </c>
      <c r="AL1311" s="2">
        <v>0.62708333333333333</v>
      </c>
      <c r="AN1311" t="s">
        <v>298</v>
      </c>
      <c r="AO1311" t="s">
        <v>322</v>
      </c>
      <c r="AQ1311" t="str">
        <f t="shared" si="20"/>
        <v/>
      </c>
    </row>
    <row r="1312" spans="1:43">
      <c r="A1312" s="8">
        <v>46191</v>
      </c>
      <c r="B1312">
        <v>4026.62</v>
      </c>
      <c r="C1312">
        <v>-1.02</v>
      </c>
      <c r="D1312">
        <v>70960</v>
      </c>
      <c r="E1312">
        <v>-0.39</v>
      </c>
      <c r="F1312" s="7">
        <v>2769</v>
      </c>
      <c r="G1312" t="s">
        <v>34</v>
      </c>
      <c r="H1312">
        <v>0</v>
      </c>
      <c r="I1312" t="s">
        <v>314</v>
      </c>
      <c r="J1312" t="s">
        <v>323</v>
      </c>
      <c r="K1312" t="s">
        <v>290</v>
      </c>
      <c r="L1312">
        <v>856</v>
      </c>
      <c r="M1312">
        <v>3</v>
      </c>
      <c r="N1312" s="66">
        <v>3.5000000000000001E-3</v>
      </c>
      <c r="O1312">
        <v>853</v>
      </c>
      <c r="P1312" s="66">
        <v>3.5000000000000001E-3</v>
      </c>
      <c r="Q1312">
        <v>851</v>
      </c>
      <c r="R1312">
        <v>856</v>
      </c>
      <c r="S1312">
        <v>848</v>
      </c>
      <c r="T1312" s="66">
        <v>5.7999999999999996E-3</v>
      </c>
      <c r="U1312" s="66">
        <v>9.4000000000000004E-3</v>
      </c>
      <c r="V1312" s="66">
        <v>0</v>
      </c>
      <c r="W1312" s="66">
        <v>9.4000000000000004E-3</v>
      </c>
      <c r="X1312" s="1">
        <v>5700</v>
      </c>
      <c r="Y1312" s="1">
        <v>4857</v>
      </c>
      <c r="Z1312" s="1">
        <v>6729</v>
      </c>
      <c r="AA1312" t="s">
        <v>324</v>
      </c>
      <c r="AB1312" t="s">
        <v>325</v>
      </c>
      <c r="AC1312">
        <v>10.16</v>
      </c>
      <c r="AD1312">
        <v>22.75</v>
      </c>
      <c r="AE1312">
        <v>0</v>
      </c>
      <c r="AF1312">
        <v>0.1</v>
      </c>
      <c r="AG1312">
        <v>0</v>
      </c>
      <c r="AH1312">
        <v>855</v>
      </c>
      <c r="AI1312">
        <v>200</v>
      </c>
      <c r="AJ1312">
        <v>848</v>
      </c>
      <c r="AK1312">
        <v>500</v>
      </c>
      <c r="AL1312" s="2">
        <v>0.61388888888888893</v>
      </c>
      <c r="AM1312" s="3">
        <v>46213</v>
      </c>
      <c r="AN1312" t="s">
        <v>326</v>
      </c>
      <c r="AO1312" t="s">
        <v>327</v>
      </c>
      <c r="AQ1312" t="str">
        <f t="shared" si="20"/>
        <v/>
      </c>
    </row>
    <row r="1313" spans="1:43">
      <c r="A1313" s="8">
        <v>46191</v>
      </c>
      <c r="B1313">
        <v>4026.62</v>
      </c>
      <c r="C1313">
        <v>-1.02</v>
      </c>
      <c r="D1313">
        <v>70960</v>
      </c>
      <c r="E1313">
        <v>-0.39</v>
      </c>
      <c r="F1313" s="7">
        <v>2914</v>
      </c>
      <c r="G1313" t="s">
        <v>35</v>
      </c>
      <c r="H1313">
        <v>0</v>
      </c>
      <c r="I1313" t="s">
        <v>288</v>
      </c>
      <c r="J1313" t="s">
        <v>289</v>
      </c>
      <c r="K1313" t="s">
        <v>290</v>
      </c>
      <c r="L1313" s="36">
        <v>6073</v>
      </c>
      <c r="M1313">
        <v>2</v>
      </c>
      <c r="N1313" s="66">
        <v>2.9999999999999997E-4</v>
      </c>
      <c r="O1313" s="36">
        <v>6071</v>
      </c>
      <c r="P1313" s="66">
        <v>2.9999999999999997E-4</v>
      </c>
      <c r="Q1313" s="36">
        <v>6064</v>
      </c>
      <c r="R1313" s="36">
        <v>6094</v>
      </c>
      <c r="S1313" s="36">
        <v>6046</v>
      </c>
      <c r="T1313" s="66">
        <v>1.4E-3</v>
      </c>
      <c r="U1313" s="66">
        <v>5.9999999999999995E-4</v>
      </c>
      <c r="V1313" s="66">
        <v>-3.3999999999999998E-3</v>
      </c>
      <c r="W1313" s="66">
        <v>4.4000000000000003E-3</v>
      </c>
      <c r="X1313" s="1">
        <v>2059900</v>
      </c>
      <c r="Y1313" s="1">
        <v>12510206</v>
      </c>
      <c r="Z1313" s="1">
        <v>12146000</v>
      </c>
      <c r="AA1313" t="s">
        <v>328</v>
      </c>
      <c r="AB1313" t="s">
        <v>329</v>
      </c>
      <c r="AC1313">
        <v>18.91</v>
      </c>
      <c r="AD1313">
        <v>2.63</v>
      </c>
      <c r="AE1313">
        <v>3.98</v>
      </c>
      <c r="AF1313" t="s">
        <v>230</v>
      </c>
      <c r="AG1313" s="1">
        <v>1120900</v>
      </c>
      <c r="AH1313" s="36">
        <v>6073</v>
      </c>
      <c r="AI1313" s="1">
        <v>2000</v>
      </c>
      <c r="AJ1313" s="36">
        <v>6071</v>
      </c>
      <c r="AK1313" s="1">
        <v>2800</v>
      </c>
      <c r="AL1313" s="2">
        <v>0.62708333333333333</v>
      </c>
      <c r="AN1313" t="s">
        <v>293</v>
      </c>
      <c r="AO1313" t="s">
        <v>319</v>
      </c>
      <c r="AQ1313" t="str">
        <f t="shared" si="20"/>
        <v/>
      </c>
    </row>
    <row r="1314" spans="1:43">
      <c r="A1314" s="8">
        <v>46191</v>
      </c>
      <c r="B1314">
        <v>4026.62</v>
      </c>
      <c r="C1314">
        <v>-1.02</v>
      </c>
      <c r="D1314">
        <v>70960</v>
      </c>
      <c r="E1314">
        <v>-0.39</v>
      </c>
      <c r="F1314" s="7">
        <v>3003</v>
      </c>
      <c r="G1314" t="s">
        <v>36</v>
      </c>
      <c r="H1314">
        <v>0</v>
      </c>
      <c r="I1314" t="s">
        <v>288</v>
      </c>
      <c r="J1314" t="s">
        <v>289</v>
      </c>
      <c r="K1314" t="s">
        <v>290</v>
      </c>
      <c r="L1314" s="36">
        <v>1712</v>
      </c>
      <c r="M1314">
        <v>-4</v>
      </c>
      <c r="N1314" s="66">
        <v>-2.3E-3</v>
      </c>
      <c r="O1314" s="36">
        <v>1716</v>
      </c>
      <c r="P1314" s="66">
        <v>-2.3E-3</v>
      </c>
      <c r="Q1314" s="36">
        <v>1707</v>
      </c>
      <c r="R1314" s="36">
        <v>1717</v>
      </c>
      <c r="S1314" s="36">
        <v>1695</v>
      </c>
      <c r="T1314" s="66">
        <v>2.8999999999999998E-3</v>
      </c>
      <c r="U1314" s="66">
        <v>4.8999999999999998E-3</v>
      </c>
      <c r="V1314" s="66">
        <v>-2.8999999999999998E-3</v>
      </c>
      <c r="W1314" s="66">
        <v>0.01</v>
      </c>
      <c r="X1314" s="1">
        <v>1172700</v>
      </c>
      <c r="Y1314" s="1">
        <v>2001805</v>
      </c>
      <c r="Z1314" s="1">
        <v>1314658</v>
      </c>
      <c r="AA1314" t="s">
        <v>330</v>
      </c>
      <c r="AB1314" t="s">
        <v>577</v>
      </c>
      <c r="AC1314">
        <v>10.74</v>
      </c>
      <c r="AD1314">
        <v>1.42</v>
      </c>
      <c r="AE1314">
        <v>3.91</v>
      </c>
      <c r="AF1314" t="s">
        <v>230</v>
      </c>
      <c r="AG1314" s="1">
        <v>27700</v>
      </c>
      <c r="AH1314" s="36">
        <v>1712.5</v>
      </c>
      <c r="AI1314" s="1">
        <v>2200</v>
      </c>
      <c r="AJ1314" s="36">
        <v>1712</v>
      </c>
      <c r="AK1314">
        <v>400</v>
      </c>
      <c r="AL1314" s="2">
        <v>0.62708333333333333</v>
      </c>
      <c r="AN1314" t="s">
        <v>293</v>
      </c>
      <c r="AO1314" t="s">
        <v>332</v>
      </c>
      <c r="AQ1314" t="str">
        <f t="shared" si="20"/>
        <v/>
      </c>
    </row>
    <row r="1315" spans="1:43">
      <c r="A1315" s="8">
        <v>46191</v>
      </c>
      <c r="B1315">
        <v>4026.62</v>
      </c>
      <c r="C1315">
        <v>-1.02</v>
      </c>
      <c r="D1315">
        <v>70960</v>
      </c>
      <c r="E1315">
        <v>-0.39</v>
      </c>
      <c r="F1315" s="7">
        <v>3407</v>
      </c>
      <c r="G1315" t="s">
        <v>37</v>
      </c>
      <c r="H1315">
        <v>0</v>
      </c>
      <c r="I1315" t="s">
        <v>288</v>
      </c>
      <c r="J1315" t="s">
        <v>289</v>
      </c>
      <c r="K1315" t="s">
        <v>295</v>
      </c>
      <c r="L1315" s="36">
        <v>1788</v>
      </c>
      <c r="M1315">
        <v>-2</v>
      </c>
      <c r="N1315" s="66">
        <v>-1.1000000000000001E-3</v>
      </c>
      <c r="O1315" s="36">
        <v>1790</v>
      </c>
      <c r="P1315" s="66">
        <v>-1.1000000000000001E-3</v>
      </c>
      <c r="Q1315" s="36">
        <v>1800</v>
      </c>
      <c r="R1315" s="36">
        <v>1811.5</v>
      </c>
      <c r="S1315" s="36">
        <v>1774</v>
      </c>
      <c r="T1315" s="66">
        <v>-6.6E-3</v>
      </c>
      <c r="U1315" s="66">
        <v>6.7000000000000002E-3</v>
      </c>
      <c r="V1315" s="66">
        <v>-1.29E-2</v>
      </c>
      <c r="W1315" s="66">
        <v>7.7999999999999996E-3</v>
      </c>
      <c r="X1315" s="1">
        <v>2127500</v>
      </c>
      <c r="Y1315" s="1">
        <v>3806747</v>
      </c>
      <c r="Z1315" s="1">
        <v>2441964</v>
      </c>
      <c r="AA1315" t="s">
        <v>333</v>
      </c>
      <c r="AB1315" t="s">
        <v>334</v>
      </c>
      <c r="AC1315">
        <v>15.11</v>
      </c>
      <c r="AD1315">
        <v>1.1599999999999999</v>
      </c>
      <c r="AE1315">
        <v>2.46</v>
      </c>
      <c r="AF1315" t="s">
        <v>230</v>
      </c>
      <c r="AG1315" s="1">
        <v>177000</v>
      </c>
      <c r="AH1315" s="36">
        <v>1788.5</v>
      </c>
      <c r="AI1315">
        <v>700</v>
      </c>
      <c r="AJ1315" s="36">
        <v>1788</v>
      </c>
      <c r="AK1315" s="1">
        <v>1600</v>
      </c>
      <c r="AL1315" s="2">
        <v>0.62708333333333333</v>
      </c>
      <c r="AN1315" t="s">
        <v>298</v>
      </c>
      <c r="AO1315" t="s">
        <v>335</v>
      </c>
      <c r="AQ1315" t="str">
        <f t="shared" si="20"/>
        <v/>
      </c>
    </row>
    <row r="1316" spans="1:43">
      <c r="A1316" s="8">
        <v>46191</v>
      </c>
      <c r="B1316">
        <v>4026.62</v>
      </c>
      <c r="C1316">
        <v>-1.02</v>
      </c>
      <c r="D1316">
        <v>70960</v>
      </c>
      <c r="E1316">
        <v>-0.39</v>
      </c>
      <c r="F1316" s="7">
        <v>4008</v>
      </c>
      <c r="G1316" t="s">
        <v>38</v>
      </c>
      <c r="H1316">
        <v>0</v>
      </c>
      <c r="I1316" t="s">
        <v>288</v>
      </c>
      <c r="J1316" t="s">
        <v>289</v>
      </c>
      <c r="K1316" t="s">
        <v>295</v>
      </c>
      <c r="L1316" s="36">
        <v>1324</v>
      </c>
      <c r="M1316">
        <v>6</v>
      </c>
      <c r="N1316" s="66">
        <v>4.5999999999999999E-3</v>
      </c>
      <c r="O1316" s="36">
        <v>1318</v>
      </c>
      <c r="P1316" s="66">
        <v>4.4999999999999997E-3</v>
      </c>
      <c r="Q1316" s="36">
        <v>1318</v>
      </c>
      <c r="R1316" s="36">
        <v>1337</v>
      </c>
      <c r="S1316" s="36">
        <v>1312</v>
      </c>
      <c r="T1316" s="66">
        <v>4.4999999999999997E-3</v>
      </c>
      <c r="U1316" s="66">
        <v>-3.7000000000000002E-3</v>
      </c>
      <c r="V1316" s="66">
        <v>-9.7000000000000003E-3</v>
      </c>
      <c r="W1316" s="66">
        <v>9.1000000000000004E-3</v>
      </c>
      <c r="X1316" s="1">
        <v>198400</v>
      </c>
      <c r="Y1316" s="1">
        <v>261963</v>
      </c>
      <c r="Z1316" s="1">
        <v>85641</v>
      </c>
      <c r="AA1316" t="s">
        <v>541</v>
      </c>
      <c r="AB1316" t="s">
        <v>337</v>
      </c>
      <c r="AC1316">
        <v>10.83</v>
      </c>
      <c r="AD1316">
        <v>0.82</v>
      </c>
      <c r="AE1316">
        <v>3.63</v>
      </c>
      <c r="AF1316" t="s">
        <v>230</v>
      </c>
      <c r="AG1316" s="1">
        <v>43100</v>
      </c>
      <c r="AH1316" s="36">
        <v>1326</v>
      </c>
      <c r="AI1316">
        <v>600</v>
      </c>
      <c r="AJ1316" s="36">
        <v>1325</v>
      </c>
      <c r="AK1316">
        <v>500</v>
      </c>
      <c r="AL1316" s="2">
        <v>0.62638888888888888</v>
      </c>
      <c r="AN1316" t="s">
        <v>298</v>
      </c>
      <c r="AO1316" t="s">
        <v>335</v>
      </c>
      <c r="AQ1316" t="str">
        <f t="shared" si="20"/>
        <v/>
      </c>
    </row>
    <row r="1317" spans="1:43">
      <c r="A1317" s="8">
        <v>46191</v>
      </c>
      <c r="B1317">
        <v>4026.62</v>
      </c>
      <c r="C1317">
        <v>-1.02</v>
      </c>
      <c r="D1317">
        <v>70960</v>
      </c>
      <c r="E1317">
        <v>-0.39</v>
      </c>
      <c r="F1317" s="7">
        <v>4026</v>
      </c>
      <c r="G1317" t="s">
        <v>39</v>
      </c>
      <c r="H1317">
        <v>0</v>
      </c>
      <c r="I1317" t="s">
        <v>314</v>
      </c>
      <c r="J1317" t="s">
        <v>289</v>
      </c>
      <c r="K1317" t="s">
        <v>290</v>
      </c>
      <c r="L1317" s="36">
        <v>1707</v>
      </c>
      <c r="M1317">
        <v>-16</v>
      </c>
      <c r="N1317" s="66">
        <v>-9.2999999999999992E-3</v>
      </c>
      <c r="O1317" s="36">
        <v>1723</v>
      </c>
      <c r="P1317" s="66">
        <v>-9.1999999999999998E-3</v>
      </c>
      <c r="Q1317" s="36">
        <v>1714</v>
      </c>
      <c r="R1317" s="36">
        <v>1737</v>
      </c>
      <c r="S1317" s="36">
        <v>1693</v>
      </c>
      <c r="T1317" s="66">
        <v>-4.0000000000000001E-3</v>
      </c>
      <c r="U1317" s="66">
        <v>-1.6999999999999999E-3</v>
      </c>
      <c r="V1317" s="66">
        <v>-1.72E-2</v>
      </c>
      <c r="W1317" s="66">
        <v>8.2000000000000007E-3</v>
      </c>
      <c r="X1317" s="1">
        <v>58100</v>
      </c>
      <c r="Y1317" s="1">
        <v>99177</v>
      </c>
      <c r="Z1317" s="1">
        <v>15772</v>
      </c>
      <c r="AA1317" t="s">
        <v>338</v>
      </c>
      <c r="AB1317" t="s">
        <v>629</v>
      </c>
      <c r="AC1317">
        <v>8.07</v>
      </c>
      <c r="AD1317">
        <v>1.05</v>
      </c>
      <c r="AE1317">
        <v>2.93</v>
      </c>
      <c r="AF1317" t="s">
        <v>230</v>
      </c>
      <c r="AG1317" s="1">
        <v>1500</v>
      </c>
      <c r="AH1317" s="36">
        <v>1709</v>
      </c>
      <c r="AI1317">
        <v>100</v>
      </c>
      <c r="AJ1317" s="36">
        <v>1707</v>
      </c>
      <c r="AK1317">
        <v>100</v>
      </c>
      <c r="AL1317" s="2">
        <v>0.62638888888888888</v>
      </c>
      <c r="AM1317" s="3">
        <v>46183</v>
      </c>
      <c r="AN1317" t="s">
        <v>340</v>
      </c>
      <c r="AO1317" t="s">
        <v>341</v>
      </c>
      <c r="AQ1317" t="str">
        <f t="shared" si="20"/>
        <v/>
      </c>
    </row>
    <row r="1318" spans="1:43">
      <c r="A1318" s="8">
        <v>46191</v>
      </c>
      <c r="B1318">
        <v>4026.62</v>
      </c>
      <c r="C1318">
        <v>-1.02</v>
      </c>
      <c r="D1318">
        <v>70960</v>
      </c>
      <c r="E1318">
        <v>-0.39</v>
      </c>
      <c r="F1318" s="7">
        <v>4062</v>
      </c>
      <c r="G1318" t="s">
        <v>40</v>
      </c>
      <c r="H1318">
        <v>0</v>
      </c>
      <c r="I1318" t="s">
        <v>288</v>
      </c>
      <c r="J1318" t="s">
        <v>289</v>
      </c>
      <c r="K1318" t="s">
        <v>295</v>
      </c>
      <c r="L1318" s="36">
        <v>25940</v>
      </c>
      <c r="M1318" s="36">
        <v>1940</v>
      </c>
      <c r="N1318" s="66">
        <v>8.0799999999999997E-2</v>
      </c>
      <c r="O1318" s="36">
        <v>24000</v>
      </c>
      <c r="P1318" s="66">
        <v>8.0799999999999997E-2</v>
      </c>
      <c r="Q1318" s="36">
        <v>24480</v>
      </c>
      <c r="R1318" s="36">
        <v>26390</v>
      </c>
      <c r="S1318" s="36">
        <v>23850</v>
      </c>
      <c r="T1318" s="66">
        <v>5.96E-2</v>
      </c>
      <c r="U1318" s="66">
        <v>-8.0000000000000002E-3</v>
      </c>
      <c r="V1318" s="66">
        <v>-1.7000000000000001E-2</v>
      </c>
      <c r="W1318" s="66">
        <v>8.7599999999999997E-2</v>
      </c>
      <c r="X1318" s="1">
        <v>10694900</v>
      </c>
      <c r="Y1318" s="1">
        <v>274192745</v>
      </c>
      <c r="Z1318" s="1">
        <v>7307845</v>
      </c>
      <c r="AA1318" t="s">
        <v>656</v>
      </c>
      <c r="AB1318" t="s">
        <v>343</v>
      </c>
      <c r="AC1318">
        <v>124.89</v>
      </c>
      <c r="AD1318">
        <v>13.16</v>
      </c>
      <c r="AE1318">
        <v>0.13</v>
      </c>
      <c r="AF1318" t="s">
        <v>230</v>
      </c>
      <c r="AG1318" s="1">
        <v>36100</v>
      </c>
      <c r="AH1318" s="36">
        <v>25950</v>
      </c>
      <c r="AI1318">
        <v>300</v>
      </c>
      <c r="AJ1318" s="36">
        <v>25935</v>
      </c>
      <c r="AK1318">
        <v>400</v>
      </c>
      <c r="AL1318" s="2">
        <v>0.62708333333333333</v>
      </c>
      <c r="AN1318" t="s">
        <v>298</v>
      </c>
      <c r="AO1318" t="s">
        <v>344</v>
      </c>
      <c r="AQ1318" t="str">
        <f t="shared" si="20"/>
        <v/>
      </c>
    </row>
    <row r="1319" spans="1:43">
      <c r="A1319" s="8">
        <v>46191</v>
      </c>
      <c r="B1319">
        <v>4026.62</v>
      </c>
      <c r="C1319">
        <v>-1.02</v>
      </c>
      <c r="D1319">
        <v>70960</v>
      </c>
      <c r="E1319">
        <v>-0.39</v>
      </c>
      <c r="F1319" s="7">
        <v>4063</v>
      </c>
      <c r="G1319" t="s">
        <v>41</v>
      </c>
      <c r="H1319">
        <v>0</v>
      </c>
      <c r="I1319" t="s">
        <v>288</v>
      </c>
      <c r="J1319" t="s">
        <v>289</v>
      </c>
      <c r="K1319" t="s">
        <v>290</v>
      </c>
      <c r="L1319" s="36">
        <v>7473</v>
      </c>
      <c r="M1319">
        <v>-76</v>
      </c>
      <c r="N1319" s="66">
        <v>-1.01E-2</v>
      </c>
      <c r="O1319" s="36">
        <v>7549</v>
      </c>
      <c r="P1319" s="66">
        <v>-0.01</v>
      </c>
      <c r="Q1319" s="36">
        <v>7665</v>
      </c>
      <c r="R1319" s="36">
        <v>7736</v>
      </c>
      <c r="S1319" s="36">
        <v>7407</v>
      </c>
      <c r="T1319" s="66">
        <v>-2.5000000000000001E-2</v>
      </c>
      <c r="U1319" s="66">
        <v>6.4000000000000003E-3</v>
      </c>
      <c r="V1319" s="66">
        <v>-3.39E-2</v>
      </c>
      <c r="W1319" s="66">
        <v>8.8999999999999999E-3</v>
      </c>
      <c r="X1319" s="1">
        <v>4614100</v>
      </c>
      <c r="Y1319" s="1">
        <v>34868793</v>
      </c>
      <c r="Z1319" s="1">
        <v>14833874</v>
      </c>
      <c r="AA1319" t="s">
        <v>556</v>
      </c>
      <c r="AB1319" t="s">
        <v>346</v>
      </c>
      <c r="AC1319">
        <v>27.79</v>
      </c>
      <c r="AD1319">
        <v>3.11</v>
      </c>
      <c r="AE1319">
        <v>1.42</v>
      </c>
      <c r="AF1319" t="s">
        <v>230</v>
      </c>
      <c r="AG1319" s="1">
        <v>125400</v>
      </c>
      <c r="AH1319" s="36">
        <v>7474</v>
      </c>
      <c r="AI1319">
        <v>500</v>
      </c>
      <c r="AJ1319" s="36">
        <v>7472</v>
      </c>
      <c r="AK1319">
        <v>600</v>
      </c>
      <c r="AL1319" s="2">
        <v>0.62708333333333333</v>
      </c>
      <c r="AN1319" t="s">
        <v>298</v>
      </c>
      <c r="AO1319" t="s">
        <v>335</v>
      </c>
      <c r="AQ1319" t="str">
        <f t="shared" si="20"/>
        <v/>
      </c>
    </row>
    <row r="1320" spans="1:43">
      <c r="A1320" s="8">
        <v>46191</v>
      </c>
      <c r="B1320">
        <v>4026.62</v>
      </c>
      <c r="C1320">
        <v>-1.02</v>
      </c>
      <c r="D1320">
        <v>70960</v>
      </c>
      <c r="E1320">
        <v>-0.39</v>
      </c>
      <c r="F1320" s="7">
        <v>4068</v>
      </c>
      <c r="G1320" t="s">
        <v>42</v>
      </c>
      <c r="H1320">
        <v>0</v>
      </c>
      <c r="I1320" t="s">
        <v>347</v>
      </c>
      <c r="J1320" t="s">
        <v>323</v>
      </c>
      <c r="K1320" t="s">
        <v>295</v>
      </c>
      <c r="L1320" s="36">
        <v>1724</v>
      </c>
      <c r="M1320">
        <v>3</v>
      </c>
      <c r="N1320" s="66">
        <v>1.6999999999999999E-3</v>
      </c>
      <c r="O1320" s="36">
        <v>1721</v>
      </c>
      <c r="P1320" s="66">
        <v>1.6999999999999999E-3</v>
      </c>
      <c r="Q1320" s="36">
        <v>1730</v>
      </c>
      <c r="R1320" s="36">
        <v>1738</v>
      </c>
      <c r="S1320" s="36">
        <v>1723</v>
      </c>
      <c r="T1320" s="66">
        <v>-3.3999999999999998E-3</v>
      </c>
      <c r="U1320" s="66">
        <v>0</v>
      </c>
      <c r="V1320" s="66">
        <v>-8.0000000000000002E-3</v>
      </c>
      <c r="W1320" s="66">
        <v>5.0000000000000001E-4</v>
      </c>
      <c r="X1320">
        <v>900</v>
      </c>
      <c r="Y1320" s="1">
        <v>1556</v>
      </c>
      <c r="Z1320" s="1">
        <v>3257</v>
      </c>
      <c r="AA1320" t="s">
        <v>348</v>
      </c>
      <c r="AB1320" t="s">
        <v>349</v>
      </c>
      <c r="AC1320">
        <v>22.65</v>
      </c>
      <c r="AD1320">
        <v>1.52</v>
      </c>
      <c r="AE1320">
        <v>0</v>
      </c>
      <c r="AF1320">
        <v>1.6</v>
      </c>
      <c r="AG1320">
        <v>100</v>
      </c>
      <c r="AH1320" s="36">
        <v>1736</v>
      </c>
      <c r="AI1320">
        <v>200</v>
      </c>
      <c r="AJ1320" s="36">
        <v>1725</v>
      </c>
      <c r="AK1320">
        <v>100</v>
      </c>
      <c r="AL1320" s="2">
        <v>0.6118055555555556</v>
      </c>
      <c r="AN1320" t="s">
        <v>350</v>
      </c>
      <c r="AO1320" t="s">
        <v>351</v>
      </c>
      <c r="AQ1320" t="str">
        <f t="shared" si="20"/>
        <v/>
      </c>
    </row>
    <row r="1321" spans="1:43">
      <c r="A1321" s="8">
        <v>46191</v>
      </c>
      <c r="B1321">
        <v>4026.62</v>
      </c>
      <c r="C1321">
        <v>-1.02</v>
      </c>
      <c r="D1321">
        <v>70960</v>
      </c>
      <c r="E1321">
        <v>-0.39</v>
      </c>
      <c r="F1321" s="7">
        <v>4100</v>
      </c>
      <c r="G1321" t="s">
        <v>43</v>
      </c>
      <c r="H1321">
        <v>0</v>
      </c>
      <c r="I1321" t="s">
        <v>314</v>
      </c>
      <c r="J1321" t="s">
        <v>289</v>
      </c>
      <c r="K1321" t="s">
        <v>290</v>
      </c>
      <c r="L1321" s="36">
        <v>2021</v>
      </c>
      <c r="M1321">
        <v>186</v>
      </c>
      <c r="N1321" s="66">
        <v>0.1014</v>
      </c>
      <c r="O1321" s="36">
        <v>1835</v>
      </c>
      <c r="P1321" s="66">
        <v>0.1013</v>
      </c>
      <c r="Q1321" s="36">
        <v>1850</v>
      </c>
      <c r="R1321" s="36">
        <v>2075</v>
      </c>
      <c r="S1321" s="36">
        <v>1831</v>
      </c>
      <c r="T1321" s="66">
        <v>9.2399999999999996E-2</v>
      </c>
      <c r="U1321" s="66">
        <v>1.9599999999999999E-2</v>
      </c>
      <c r="V1321" s="66">
        <v>-2.5999999999999999E-2</v>
      </c>
      <c r="W1321" s="66">
        <v>0.1037</v>
      </c>
      <c r="X1321" s="1">
        <v>282100</v>
      </c>
      <c r="Y1321" s="1">
        <v>560779</v>
      </c>
      <c r="Z1321" s="1">
        <v>12326</v>
      </c>
      <c r="AA1321" t="s">
        <v>544</v>
      </c>
      <c r="AB1321" t="s">
        <v>353</v>
      </c>
      <c r="AC1321">
        <v>23.39</v>
      </c>
      <c r="AD1321">
        <v>1.29</v>
      </c>
      <c r="AE1321">
        <v>0</v>
      </c>
      <c r="AF1321" t="s">
        <v>230</v>
      </c>
      <c r="AG1321">
        <v>0</v>
      </c>
      <c r="AH1321" s="36">
        <v>2028</v>
      </c>
      <c r="AI1321">
        <v>200</v>
      </c>
      <c r="AJ1321" s="36">
        <v>2020</v>
      </c>
      <c r="AK1321">
        <v>200</v>
      </c>
      <c r="AL1321" s="2">
        <v>0.62708333333333333</v>
      </c>
      <c r="AN1321" t="s">
        <v>298</v>
      </c>
      <c r="AO1321" t="s">
        <v>335</v>
      </c>
      <c r="AQ1321" t="str">
        <f t="shared" si="20"/>
        <v/>
      </c>
    </row>
    <row r="1322" spans="1:43">
      <c r="A1322" s="8">
        <v>46191</v>
      </c>
      <c r="B1322">
        <v>4026.62</v>
      </c>
      <c r="C1322">
        <v>-1.02</v>
      </c>
      <c r="D1322">
        <v>70960</v>
      </c>
      <c r="E1322">
        <v>-0.39</v>
      </c>
      <c r="F1322" s="7">
        <v>4182</v>
      </c>
      <c r="G1322" t="s">
        <v>44</v>
      </c>
      <c r="H1322">
        <v>0</v>
      </c>
      <c r="I1322" t="s">
        <v>288</v>
      </c>
      <c r="J1322" t="s">
        <v>289</v>
      </c>
      <c r="K1322" t="s">
        <v>290</v>
      </c>
      <c r="L1322" s="36">
        <v>5367</v>
      </c>
      <c r="M1322">
        <v>251</v>
      </c>
      <c r="N1322" s="66">
        <v>4.9099999999999998E-2</v>
      </c>
      <c r="O1322" s="36">
        <v>5116</v>
      </c>
      <c r="P1322" s="66">
        <v>4.9000000000000002E-2</v>
      </c>
      <c r="Q1322" s="36">
        <v>5300</v>
      </c>
      <c r="R1322" s="36">
        <v>5398</v>
      </c>
      <c r="S1322" s="36">
        <v>5222</v>
      </c>
      <c r="T1322" s="66">
        <v>1.26E-2</v>
      </c>
      <c r="U1322" s="66">
        <v>8.9999999999999998E-4</v>
      </c>
      <c r="V1322" s="66">
        <v>-5.7000000000000002E-3</v>
      </c>
      <c r="W1322" s="66">
        <v>2.7699999999999999E-2</v>
      </c>
      <c r="X1322" s="1">
        <v>1137800</v>
      </c>
      <c r="Y1322" s="1">
        <v>6068334</v>
      </c>
      <c r="Z1322" s="1">
        <v>1136121</v>
      </c>
      <c r="AA1322" t="s">
        <v>545</v>
      </c>
      <c r="AB1322" t="s">
        <v>355</v>
      </c>
      <c r="AC1322">
        <v>22.75</v>
      </c>
      <c r="AD1322">
        <v>1.61</v>
      </c>
      <c r="AE1322">
        <v>2.0499999999999998</v>
      </c>
      <c r="AF1322" t="s">
        <v>230</v>
      </c>
      <c r="AG1322" s="1">
        <v>16900</v>
      </c>
      <c r="AH1322" s="36">
        <v>5369</v>
      </c>
      <c r="AI1322">
        <v>200</v>
      </c>
      <c r="AJ1322" s="36">
        <v>5366</v>
      </c>
      <c r="AK1322">
        <v>300</v>
      </c>
      <c r="AL1322" s="2">
        <v>0.62708333333333333</v>
      </c>
      <c r="AN1322" t="s">
        <v>298</v>
      </c>
      <c r="AO1322" t="s">
        <v>335</v>
      </c>
      <c r="AQ1322" t="str">
        <f t="shared" si="20"/>
        <v/>
      </c>
    </row>
    <row r="1323" spans="1:43">
      <c r="A1323" s="8">
        <v>46191</v>
      </c>
      <c r="B1323">
        <v>4026.62</v>
      </c>
      <c r="C1323">
        <v>-1.02</v>
      </c>
      <c r="D1323">
        <v>70960</v>
      </c>
      <c r="E1323">
        <v>-0.39</v>
      </c>
      <c r="F1323" s="7">
        <v>4188</v>
      </c>
      <c r="G1323" t="s">
        <v>45</v>
      </c>
      <c r="H1323">
        <v>0</v>
      </c>
      <c r="I1323" t="s">
        <v>288</v>
      </c>
      <c r="J1323" t="s">
        <v>289</v>
      </c>
      <c r="K1323" t="s">
        <v>290</v>
      </c>
      <c r="L1323" s="36">
        <v>1126.5</v>
      </c>
      <c r="M1323">
        <v>-13.5</v>
      </c>
      <c r="N1323" s="66">
        <v>-1.18E-2</v>
      </c>
      <c r="O1323" s="36">
        <v>1140</v>
      </c>
      <c r="P1323" s="66">
        <v>-1.18E-2</v>
      </c>
      <c r="Q1323" s="36">
        <v>1158</v>
      </c>
      <c r="R1323" s="36">
        <v>1163</v>
      </c>
      <c r="S1323" s="36">
        <v>1120</v>
      </c>
      <c r="T1323" s="66">
        <v>-2.7199999999999998E-2</v>
      </c>
      <c r="U1323" s="66">
        <v>5.7999999999999996E-3</v>
      </c>
      <c r="V1323" s="66">
        <v>-3.1300000000000001E-2</v>
      </c>
      <c r="W1323" s="66">
        <v>5.7999999999999996E-3</v>
      </c>
      <c r="X1323" s="1">
        <v>5047400</v>
      </c>
      <c r="Y1323" s="1">
        <v>5734655</v>
      </c>
      <c r="Z1323" s="1">
        <v>1623812</v>
      </c>
      <c r="AA1323" t="s">
        <v>356</v>
      </c>
      <c r="AB1323" t="s">
        <v>357</v>
      </c>
      <c r="AC1323">
        <v>12.87</v>
      </c>
      <c r="AD1323">
        <v>0.86</v>
      </c>
      <c r="AE1323">
        <v>2.84</v>
      </c>
      <c r="AF1323" t="s">
        <v>230</v>
      </c>
      <c r="AG1323" s="1">
        <v>324900</v>
      </c>
      <c r="AH1323" s="36">
        <v>1126.5</v>
      </c>
      <c r="AI1323" s="1">
        <v>7000</v>
      </c>
      <c r="AJ1323" s="36">
        <v>1126</v>
      </c>
      <c r="AK1323" s="1">
        <v>2100</v>
      </c>
      <c r="AL1323" s="2">
        <v>0.62708333333333333</v>
      </c>
      <c r="AN1323" t="s">
        <v>298</v>
      </c>
      <c r="AO1323" t="s">
        <v>335</v>
      </c>
      <c r="AQ1323" t="str">
        <f t="shared" si="20"/>
        <v/>
      </c>
    </row>
    <row r="1324" spans="1:43">
      <c r="A1324" s="8">
        <v>46191</v>
      </c>
      <c r="B1324">
        <v>4026.62</v>
      </c>
      <c r="C1324">
        <v>-1.02</v>
      </c>
      <c r="D1324">
        <v>70960</v>
      </c>
      <c r="E1324">
        <v>-0.39</v>
      </c>
      <c r="F1324" s="7">
        <v>4220</v>
      </c>
      <c r="G1324" t="s">
        <v>46</v>
      </c>
      <c r="H1324">
        <v>0</v>
      </c>
      <c r="I1324" t="s">
        <v>288</v>
      </c>
      <c r="J1324" t="s">
        <v>289</v>
      </c>
      <c r="K1324" t="s">
        <v>295</v>
      </c>
      <c r="L1324" s="36">
        <v>1727</v>
      </c>
      <c r="M1324">
        <v>16</v>
      </c>
      <c r="N1324" s="66">
        <v>9.4000000000000004E-3</v>
      </c>
      <c r="O1324" s="36">
        <v>1711</v>
      </c>
      <c r="P1324" s="66">
        <v>9.2999999999999992E-3</v>
      </c>
      <c r="Q1324" s="36">
        <v>1717</v>
      </c>
      <c r="R1324" s="36">
        <v>1737</v>
      </c>
      <c r="S1324" s="36">
        <v>1711</v>
      </c>
      <c r="T1324" s="66">
        <v>5.7999999999999996E-3</v>
      </c>
      <c r="U1324" s="66">
        <v>5.0000000000000001E-4</v>
      </c>
      <c r="V1324" s="66">
        <v>-5.7000000000000002E-3</v>
      </c>
      <c r="W1324" s="66">
        <v>9.2999999999999992E-3</v>
      </c>
      <c r="X1324" s="1">
        <v>38200</v>
      </c>
      <c r="Y1324" s="1">
        <v>65808</v>
      </c>
      <c r="Z1324" s="1">
        <v>88551</v>
      </c>
      <c r="AA1324" t="s">
        <v>358</v>
      </c>
      <c r="AB1324" t="s">
        <v>578</v>
      </c>
      <c r="AC1324">
        <v>12.08</v>
      </c>
      <c r="AD1324">
        <v>1.21</v>
      </c>
      <c r="AE1324">
        <v>3.13</v>
      </c>
      <c r="AF1324" t="s">
        <v>230</v>
      </c>
      <c r="AG1324" s="1">
        <v>14000</v>
      </c>
      <c r="AH1324" s="36">
        <v>1729</v>
      </c>
      <c r="AI1324">
        <v>700</v>
      </c>
      <c r="AJ1324" s="36">
        <v>1727</v>
      </c>
      <c r="AK1324">
        <v>100</v>
      </c>
      <c r="AL1324" s="2">
        <v>0.62569444444444444</v>
      </c>
      <c r="AN1324" t="s">
        <v>298</v>
      </c>
      <c r="AO1324" t="s">
        <v>335</v>
      </c>
      <c r="AQ1324" t="str">
        <f t="shared" si="20"/>
        <v/>
      </c>
    </row>
    <row r="1325" spans="1:43">
      <c r="A1325" s="8">
        <v>46191</v>
      </c>
      <c r="B1325">
        <v>4026.62</v>
      </c>
      <c r="C1325">
        <v>-1.02</v>
      </c>
      <c r="D1325">
        <v>70960</v>
      </c>
      <c r="E1325">
        <v>-0.39</v>
      </c>
      <c r="F1325" s="7">
        <v>4334</v>
      </c>
      <c r="G1325" t="s">
        <v>47</v>
      </c>
      <c r="H1325">
        <v>0</v>
      </c>
      <c r="I1325" t="s">
        <v>314</v>
      </c>
      <c r="J1325" t="s">
        <v>323</v>
      </c>
      <c r="K1325" t="s">
        <v>290</v>
      </c>
      <c r="L1325">
        <v>375</v>
      </c>
      <c r="M1325">
        <v>-2</v>
      </c>
      <c r="N1325" s="66">
        <v>-5.3E-3</v>
      </c>
      <c r="O1325">
        <v>377</v>
      </c>
      <c r="P1325" s="66">
        <v>-5.3E-3</v>
      </c>
      <c r="Q1325">
        <v>377</v>
      </c>
      <c r="R1325">
        <v>378</v>
      </c>
      <c r="S1325">
        <v>368</v>
      </c>
      <c r="T1325" s="66">
        <v>-5.3E-3</v>
      </c>
      <c r="U1325" s="66">
        <v>-2.5999999999999999E-3</v>
      </c>
      <c r="V1325" s="66">
        <v>-7.9000000000000008E-3</v>
      </c>
      <c r="W1325" s="66">
        <v>1.9E-2</v>
      </c>
      <c r="X1325" s="1">
        <v>23800</v>
      </c>
      <c r="Y1325" s="1">
        <v>8833</v>
      </c>
      <c r="Z1325" s="1">
        <v>4161</v>
      </c>
      <c r="AA1325" t="s">
        <v>360</v>
      </c>
      <c r="AB1325" t="s">
        <v>630</v>
      </c>
      <c r="AC1325">
        <v>11.26</v>
      </c>
      <c r="AD1325">
        <v>1.23</v>
      </c>
      <c r="AE1325">
        <v>2.67</v>
      </c>
      <c r="AF1325">
        <v>0.1</v>
      </c>
      <c r="AG1325">
        <v>600</v>
      </c>
      <c r="AH1325">
        <v>376</v>
      </c>
      <c r="AI1325">
        <v>300</v>
      </c>
      <c r="AJ1325">
        <v>375</v>
      </c>
      <c r="AK1325">
        <v>100</v>
      </c>
      <c r="AL1325" s="2">
        <v>0.62638888888888888</v>
      </c>
      <c r="AM1325" s="3">
        <v>46183</v>
      </c>
      <c r="AN1325" t="s">
        <v>306</v>
      </c>
      <c r="AO1325" t="s">
        <v>351</v>
      </c>
      <c r="AQ1325" t="str">
        <f t="shared" si="20"/>
        <v/>
      </c>
    </row>
    <row r="1326" spans="1:43">
      <c r="A1326" s="8">
        <v>46191</v>
      </c>
      <c r="B1326">
        <v>4026.62</v>
      </c>
      <c r="C1326">
        <v>-1.02</v>
      </c>
      <c r="D1326">
        <v>70960</v>
      </c>
      <c r="E1326">
        <v>-0.39</v>
      </c>
      <c r="F1326" s="7">
        <v>4523</v>
      </c>
      <c r="G1326" t="s">
        <v>48</v>
      </c>
      <c r="H1326">
        <v>0</v>
      </c>
      <c r="I1326" t="s">
        <v>288</v>
      </c>
      <c r="J1326" t="s">
        <v>289</v>
      </c>
      <c r="K1326" t="s">
        <v>290</v>
      </c>
      <c r="L1326" s="36">
        <v>3964</v>
      </c>
      <c r="M1326">
        <v>135</v>
      </c>
      <c r="N1326" s="66">
        <v>3.5299999999999998E-2</v>
      </c>
      <c r="O1326" s="36">
        <v>3829</v>
      </c>
      <c r="P1326" s="66">
        <v>3.5200000000000002E-2</v>
      </c>
      <c r="Q1326" s="36">
        <v>3888</v>
      </c>
      <c r="R1326" s="36">
        <v>3976</v>
      </c>
      <c r="S1326" s="36">
        <v>3881</v>
      </c>
      <c r="T1326" s="66">
        <v>1.95E-2</v>
      </c>
      <c r="U1326" s="66">
        <v>8.3000000000000001E-3</v>
      </c>
      <c r="V1326" s="66">
        <v>-3.0000000000000001E-3</v>
      </c>
      <c r="W1326" s="66">
        <v>2.1299999999999999E-2</v>
      </c>
      <c r="X1326" s="1">
        <v>1605300</v>
      </c>
      <c r="Y1326" s="1">
        <v>6312341</v>
      </c>
      <c r="Z1326" s="1">
        <v>1156097</v>
      </c>
      <c r="AA1326" t="s">
        <v>362</v>
      </c>
      <c r="AB1326" t="s">
        <v>631</v>
      </c>
      <c r="AC1326">
        <v>21.4</v>
      </c>
      <c r="AD1326">
        <v>1.24</v>
      </c>
      <c r="AE1326">
        <v>4.04</v>
      </c>
      <c r="AF1326" t="s">
        <v>230</v>
      </c>
      <c r="AG1326" s="1">
        <v>116300</v>
      </c>
      <c r="AH1326" s="36">
        <v>3965</v>
      </c>
      <c r="AI1326" s="1">
        <v>1900</v>
      </c>
      <c r="AJ1326" s="36">
        <v>3964</v>
      </c>
      <c r="AK1326">
        <v>700</v>
      </c>
      <c r="AL1326" s="2">
        <v>0.62708333333333333</v>
      </c>
      <c r="AN1326" t="s">
        <v>298</v>
      </c>
      <c r="AO1326" t="s">
        <v>364</v>
      </c>
      <c r="AQ1326" t="str">
        <f t="shared" si="20"/>
        <v/>
      </c>
    </row>
    <row r="1327" spans="1:43">
      <c r="A1327" s="8">
        <v>46191</v>
      </c>
      <c r="B1327">
        <v>4026.62</v>
      </c>
      <c r="C1327">
        <v>-1.02</v>
      </c>
      <c r="D1327">
        <v>70960</v>
      </c>
      <c r="E1327">
        <v>-0.39</v>
      </c>
      <c r="F1327" s="7">
        <v>4528</v>
      </c>
      <c r="G1327" t="s">
        <v>49</v>
      </c>
      <c r="H1327">
        <v>0</v>
      </c>
      <c r="I1327" t="s">
        <v>288</v>
      </c>
      <c r="J1327" t="s">
        <v>289</v>
      </c>
      <c r="K1327" t="s">
        <v>290</v>
      </c>
      <c r="L1327" s="36">
        <v>2269</v>
      </c>
      <c r="M1327">
        <v>19.5</v>
      </c>
      <c r="N1327" s="66">
        <v>8.6999999999999994E-3</v>
      </c>
      <c r="O1327" s="36">
        <v>2249.5</v>
      </c>
      <c r="P1327" s="66">
        <v>8.6E-3</v>
      </c>
      <c r="Q1327" s="36">
        <v>2268.5</v>
      </c>
      <c r="R1327" s="36">
        <v>2290</v>
      </c>
      <c r="S1327" s="36">
        <v>2248</v>
      </c>
      <c r="T1327" s="66">
        <v>2.0000000000000001E-4</v>
      </c>
      <c r="U1327" s="66">
        <v>8.2000000000000007E-3</v>
      </c>
      <c r="V1327" s="66">
        <v>-9.1000000000000004E-3</v>
      </c>
      <c r="W1327" s="66">
        <v>9.2999999999999992E-3</v>
      </c>
      <c r="X1327" s="1">
        <v>808400</v>
      </c>
      <c r="Y1327" s="1">
        <v>1830027</v>
      </c>
      <c r="Z1327" s="1">
        <v>1131533</v>
      </c>
      <c r="AA1327" t="s">
        <v>365</v>
      </c>
      <c r="AB1327" t="s">
        <v>580</v>
      </c>
      <c r="AC1327">
        <v>15.01</v>
      </c>
      <c r="AD1327">
        <v>1.25</v>
      </c>
      <c r="AE1327">
        <v>3.53</v>
      </c>
      <c r="AF1327" t="s">
        <v>230</v>
      </c>
      <c r="AG1327" s="1">
        <v>74200</v>
      </c>
      <c r="AH1327" s="36">
        <v>2269</v>
      </c>
      <c r="AI1327">
        <v>700</v>
      </c>
      <c r="AJ1327" s="36">
        <v>2268.5</v>
      </c>
      <c r="AK1327" s="1">
        <v>2600</v>
      </c>
      <c r="AL1327" s="2">
        <v>0.62638888888888888</v>
      </c>
      <c r="AN1327" t="s">
        <v>298</v>
      </c>
      <c r="AO1327" t="s">
        <v>364</v>
      </c>
      <c r="AQ1327" t="str">
        <f t="shared" si="20"/>
        <v/>
      </c>
    </row>
    <row r="1328" spans="1:43">
      <c r="A1328" s="8">
        <v>46191</v>
      </c>
      <c r="B1328">
        <v>4026.62</v>
      </c>
      <c r="C1328">
        <v>-1.02</v>
      </c>
      <c r="D1328">
        <v>70960</v>
      </c>
      <c r="E1328">
        <v>-0.39</v>
      </c>
      <c r="F1328" s="7">
        <v>4661</v>
      </c>
      <c r="G1328" t="s">
        <v>50</v>
      </c>
      <c r="H1328">
        <v>0</v>
      </c>
      <c r="I1328" t="s">
        <v>288</v>
      </c>
      <c r="J1328" t="s">
        <v>289</v>
      </c>
      <c r="K1328" t="s">
        <v>290</v>
      </c>
      <c r="L1328" s="36">
        <v>2291.5</v>
      </c>
      <c r="M1328">
        <v>0.5</v>
      </c>
      <c r="N1328" s="66">
        <v>2.0000000000000001E-4</v>
      </c>
      <c r="O1328" s="36">
        <v>2291</v>
      </c>
      <c r="P1328" s="66">
        <v>2.0000000000000001E-4</v>
      </c>
      <c r="Q1328" s="36">
        <v>2275.5</v>
      </c>
      <c r="R1328" s="36">
        <v>2296.5</v>
      </c>
      <c r="S1328" s="36">
        <v>2244</v>
      </c>
      <c r="T1328" s="66">
        <v>7.0000000000000001E-3</v>
      </c>
      <c r="U1328" s="66">
        <v>1.7899999999999999E-2</v>
      </c>
      <c r="V1328" s="66">
        <v>-2.0999999999999999E-3</v>
      </c>
      <c r="W1328" s="66">
        <v>2.1100000000000001E-2</v>
      </c>
      <c r="X1328" s="1">
        <v>3573400</v>
      </c>
      <c r="Y1328" s="1">
        <v>8084177</v>
      </c>
      <c r="Z1328" s="1">
        <v>4125733</v>
      </c>
      <c r="AA1328" t="s">
        <v>367</v>
      </c>
      <c r="AB1328" t="s">
        <v>368</v>
      </c>
      <c r="AC1328">
        <v>32.090000000000003</v>
      </c>
      <c r="AD1328">
        <v>3.41</v>
      </c>
      <c r="AE1328">
        <v>0.7</v>
      </c>
      <c r="AF1328" t="s">
        <v>230</v>
      </c>
      <c r="AG1328" s="1">
        <v>426500</v>
      </c>
      <c r="AH1328" s="36">
        <v>2291.5</v>
      </c>
      <c r="AI1328">
        <v>200</v>
      </c>
      <c r="AJ1328" s="36">
        <v>2291</v>
      </c>
      <c r="AK1328" s="1">
        <v>1900</v>
      </c>
      <c r="AL1328" s="2">
        <v>0.62708333333333333</v>
      </c>
      <c r="AN1328" t="s">
        <v>298</v>
      </c>
      <c r="AO1328" t="s">
        <v>313</v>
      </c>
      <c r="AQ1328" t="str">
        <f t="shared" si="20"/>
        <v/>
      </c>
    </row>
    <row r="1329" spans="1:43">
      <c r="A1329" s="8">
        <v>46191</v>
      </c>
      <c r="B1329">
        <v>4026.62</v>
      </c>
      <c r="C1329">
        <v>-1.02</v>
      </c>
      <c r="D1329">
        <v>70960</v>
      </c>
      <c r="E1329">
        <v>-0.39</v>
      </c>
      <c r="F1329" s="7">
        <v>5020</v>
      </c>
      <c r="G1329" t="s">
        <v>51</v>
      </c>
      <c r="H1329">
        <v>0</v>
      </c>
      <c r="I1329" t="s">
        <v>288</v>
      </c>
      <c r="J1329" t="s">
        <v>289</v>
      </c>
      <c r="K1329" t="s">
        <v>295</v>
      </c>
      <c r="L1329" s="36">
        <v>1226</v>
      </c>
      <c r="M1329">
        <v>-20.5</v>
      </c>
      <c r="N1329" s="66">
        <v>-1.6400000000000001E-2</v>
      </c>
      <c r="O1329" s="36">
        <v>1246.5</v>
      </c>
      <c r="P1329" s="66">
        <v>-1.6400000000000001E-2</v>
      </c>
      <c r="Q1329" s="36">
        <v>1246.5</v>
      </c>
      <c r="R1329" s="36">
        <v>1251.5</v>
      </c>
      <c r="S1329" s="36">
        <v>1220</v>
      </c>
      <c r="T1329" s="66">
        <v>-1.6400000000000001E-2</v>
      </c>
      <c r="U1329" s="66">
        <v>-4.0000000000000002E-4</v>
      </c>
      <c r="V1329" s="66">
        <v>-2.0299999999999999E-2</v>
      </c>
      <c r="W1329" s="66">
        <v>4.8999999999999998E-3</v>
      </c>
      <c r="X1329" s="1">
        <v>5896800</v>
      </c>
      <c r="Y1329" s="1">
        <v>7249583</v>
      </c>
      <c r="Z1329" s="1">
        <v>3318495</v>
      </c>
      <c r="AA1329" t="s">
        <v>369</v>
      </c>
      <c r="AB1329" t="s">
        <v>370</v>
      </c>
      <c r="AC1329">
        <v>7.92</v>
      </c>
      <c r="AD1329">
        <v>0.97</v>
      </c>
      <c r="AE1329">
        <v>2.77</v>
      </c>
      <c r="AF1329" t="s">
        <v>230</v>
      </c>
      <c r="AG1329" s="1">
        <v>361900</v>
      </c>
      <c r="AH1329" s="36">
        <v>1226.5</v>
      </c>
      <c r="AI1329" s="1">
        <v>19600</v>
      </c>
      <c r="AJ1329" s="36">
        <v>1226</v>
      </c>
      <c r="AK1329" s="1">
        <v>14200</v>
      </c>
      <c r="AL1329" s="2">
        <v>0.62708333333333333</v>
      </c>
      <c r="AN1329" t="s">
        <v>298</v>
      </c>
      <c r="AO1329" t="s">
        <v>371</v>
      </c>
      <c r="AQ1329" t="str">
        <f t="shared" si="20"/>
        <v/>
      </c>
    </row>
    <row r="1330" spans="1:43">
      <c r="A1330" s="8">
        <v>46191</v>
      </c>
      <c r="B1330">
        <v>4026.62</v>
      </c>
      <c r="C1330">
        <v>-1.02</v>
      </c>
      <c r="D1330">
        <v>70960</v>
      </c>
      <c r="E1330">
        <v>-0.39</v>
      </c>
      <c r="F1330" s="7">
        <v>5201</v>
      </c>
      <c r="G1330" t="s">
        <v>52</v>
      </c>
      <c r="H1330">
        <v>0</v>
      </c>
      <c r="I1330" t="s">
        <v>288</v>
      </c>
      <c r="J1330" t="s">
        <v>289</v>
      </c>
      <c r="K1330" t="s">
        <v>295</v>
      </c>
      <c r="L1330" s="36">
        <v>7620</v>
      </c>
      <c r="M1330">
        <v>199</v>
      </c>
      <c r="N1330" s="66">
        <v>2.6800000000000001E-2</v>
      </c>
      <c r="O1330" s="36">
        <v>7421</v>
      </c>
      <c r="P1330" s="66">
        <v>2.6800000000000001E-2</v>
      </c>
      <c r="Q1330" s="36">
        <v>7422</v>
      </c>
      <c r="R1330" s="36">
        <v>7687</v>
      </c>
      <c r="S1330" s="36">
        <v>7373</v>
      </c>
      <c r="T1330" s="66">
        <v>2.6599999999999999E-2</v>
      </c>
      <c r="U1330" s="66">
        <v>-4.3E-3</v>
      </c>
      <c r="V1330" s="66">
        <v>-8.6999999999999994E-3</v>
      </c>
      <c r="W1330" s="66">
        <v>3.3500000000000002E-2</v>
      </c>
      <c r="X1330" s="1">
        <v>1381700</v>
      </c>
      <c r="Y1330" s="1">
        <v>10469813</v>
      </c>
      <c r="Z1330" s="1">
        <v>1656852</v>
      </c>
      <c r="AA1330" t="s">
        <v>581</v>
      </c>
      <c r="AB1330" t="s">
        <v>373</v>
      </c>
      <c r="AC1330">
        <v>21.02</v>
      </c>
      <c r="AD1330">
        <v>1.08</v>
      </c>
      <c r="AE1330">
        <v>2.76</v>
      </c>
      <c r="AF1330" t="s">
        <v>230</v>
      </c>
      <c r="AG1330" s="1">
        <v>70600</v>
      </c>
      <c r="AH1330" s="36">
        <v>7621</v>
      </c>
      <c r="AI1330">
        <v>100</v>
      </c>
      <c r="AJ1330" s="36">
        <v>7620</v>
      </c>
      <c r="AK1330">
        <v>100</v>
      </c>
      <c r="AL1330" s="2">
        <v>0.62708333333333333</v>
      </c>
      <c r="AN1330" t="s">
        <v>293</v>
      </c>
      <c r="AO1330" t="s">
        <v>341</v>
      </c>
      <c r="AQ1330" t="str">
        <f t="shared" si="20"/>
        <v/>
      </c>
    </row>
    <row r="1331" spans="1:43">
      <c r="A1331" s="8">
        <v>46191</v>
      </c>
      <c r="B1331">
        <v>4026.62</v>
      </c>
      <c r="C1331">
        <v>-1.02</v>
      </c>
      <c r="D1331">
        <v>70960</v>
      </c>
      <c r="E1331">
        <v>-0.39</v>
      </c>
      <c r="F1331" s="7">
        <v>5302</v>
      </c>
      <c r="G1331" t="s">
        <v>53</v>
      </c>
      <c r="H1331">
        <v>0</v>
      </c>
      <c r="I1331" t="s">
        <v>288</v>
      </c>
      <c r="J1331" t="s">
        <v>289</v>
      </c>
      <c r="K1331" t="s">
        <v>295</v>
      </c>
      <c r="L1331" s="36">
        <v>4730</v>
      </c>
      <c r="M1331">
        <v>30</v>
      </c>
      <c r="N1331" s="66">
        <v>6.4000000000000003E-3</v>
      </c>
      <c r="O1331" s="36">
        <v>4700</v>
      </c>
      <c r="P1331" s="66">
        <v>6.3E-3</v>
      </c>
      <c r="Q1331" s="36">
        <v>4700</v>
      </c>
      <c r="R1331" s="36">
        <v>4750</v>
      </c>
      <c r="S1331" s="36">
        <v>4685</v>
      </c>
      <c r="T1331" s="66">
        <v>6.3E-3</v>
      </c>
      <c r="U1331" s="66">
        <v>2.0999999999999999E-3</v>
      </c>
      <c r="V1331" s="66">
        <v>-4.1999999999999997E-3</v>
      </c>
      <c r="W1331" s="66">
        <v>9.5999999999999992E-3</v>
      </c>
      <c r="X1331" s="1">
        <v>38800</v>
      </c>
      <c r="Y1331" s="1">
        <v>183240</v>
      </c>
      <c r="Z1331" s="1">
        <v>55967</v>
      </c>
      <c r="AA1331" t="s">
        <v>374</v>
      </c>
      <c r="AB1331" t="s">
        <v>375</v>
      </c>
      <c r="AC1331">
        <v>19.18</v>
      </c>
      <c r="AD1331">
        <v>0.96</v>
      </c>
      <c r="AE1331">
        <v>4.2300000000000004</v>
      </c>
      <c r="AF1331" t="s">
        <v>230</v>
      </c>
      <c r="AG1331" s="1">
        <v>13400</v>
      </c>
      <c r="AH1331" s="36">
        <v>4740</v>
      </c>
      <c r="AI1331" s="1">
        <v>1600</v>
      </c>
      <c r="AJ1331" s="36">
        <v>4730</v>
      </c>
      <c r="AK1331">
        <v>900</v>
      </c>
      <c r="AL1331" s="2">
        <v>0.62430555555555556</v>
      </c>
      <c r="AN1331" t="s">
        <v>293</v>
      </c>
      <c r="AO1331" t="s">
        <v>341</v>
      </c>
      <c r="AQ1331" t="str">
        <f t="shared" si="20"/>
        <v/>
      </c>
    </row>
    <row r="1332" spans="1:43">
      <c r="A1332" s="8">
        <v>46191</v>
      </c>
      <c r="B1332">
        <v>4026.62</v>
      </c>
      <c r="C1332">
        <v>-1.02</v>
      </c>
      <c r="D1332">
        <v>70960</v>
      </c>
      <c r="E1332">
        <v>-0.39</v>
      </c>
      <c r="F1332" s="7">
        <v>5310</v>
      </c>
      <c r="G1332" t="s">
        <v>54</v>
      </c>
      <c r="H1332">
        <v>0</v>
      </c>
      <c r="I1332" t="s">
        <v>288</v>
      </c>
      <c r="J1332" t="s">
        <v>289</v>
      </c>
      <c r="K1332" t="s">
        <v>290</v>
      </c>
      <c r="L1332" s="36">
        <v>8660</v>
      </c>
      <c r="M1332">
        <v>170</v>
      </c>
      <c r="N1332" s="66">
        <v>0.02</v>
      </c>
      <c r="O1332" s="36">
        <v>8490</v>
      </c>
      <c r="P1332" s="66">
        <v>0.02</v>
      </c>
      <c r="Q1332" s="36">
        <v>8530</v>
      </c>
      <c r="R1332" s="36">
        <v>8990</v>
      </c>
      <c r="S1332" s="36">
        <v>8470</v>
      </c>
      <c r="T1332" s="66">
        <v>1.52E-2</v>
      </c>
      <c r="U1332" s="66">
        <v>-3.56E-2</v>
      </c>
      <c r="V1332" s="66">
        <v>-3.6700000000000003E-2</v>
      </c>
      <c r="W1332" s="66">
        <v>2.24E-2</v>
      </c>
      <c r="X1332" s="1">
        <v>176000</v>
      </c>
      <c r="Y1332" s="1">
        <v>1543079</v>
      </c>
      <c r="Z1332" s="1">
        <v>181795</v>
      </c>
      <c r="AA1332" t="s">
        <v>612</v>
      </c>
      <c r="AB1332" t="s">
        <v>377</v>
      </c>
      <c r="AC1332">
        <v>37.07</v>
      </c>
      <c r="AD1332">
        <v>1.86</v>
      </c>
      <c r="AE1332">
        <v>1.67</v>
      </c>
      <c r="AF1332" t="s">
        <v>230</v>
      </c>
      <c r="AG1332" s="1">
        <v>1600</v>
      </c>
      <c r="AH1332" s="36">
        <v>8670</v>
      </c>
      <c r="AI1332">
        <v>700</v>
      </c>
      <c r="AJ1332" s="36">
        <v>8650</v>
      </c>
      <c r="AK1332" s="1">
        <v>1200</v>
      </c>
      <c r="AL1332" s="2">
        <v>0.62638888888888888</v>
      </c>
      <c r="AN1332" t="s">
        <v>293</v>
      </c>
      <c r="AO1332" t="s">
        <v>341</v>
      </c>
      <c r="AQ1332" t="str">
        <f t="shared" si="20"/>
        <v/>
      </c>
    </row>
    <row r="1333" spans="1:43">
      <c r="A1333" s="8">
        <v>46191</v>
      </c>
      <c r="B1333">
        <v>4026.62</v>
      </c>
      <c r="C1333">
        <v>-1.02</v>
      </c>
      <c r="D1333">
        <v>70960</v>
      </c>
      <c r="E1333">
        <v>-0.39</v>
      </c>
      <c r="F1333" s="7">
        <v>5334</v>
      </c>
      <c r="G1333" t="s">
        <v>55</v>
      </c>
      <c r="H1333">
        <v>0</v>
      </c>
      <c r="I1333" t="s">
        <v>288</v>
      </c>
      <c r="J1333" t="s">
        <v>289</v>
      </c>
      <c r="K1333" t="s">
        <v>290</v>
      </c>
      <c r="L1333" s="36">
        <v>10905</v>
      </c>
      <c r="M1333">
        <v>130</v>
      </c>
      <c r="N1333" s="66">
        <v>1.21E-2</v>
      </c>
      <c r="O1333" s="36">
        <v>10775</v>
      </c>
      <c r="P1333" s="66">
        <v>1.2E-2</v>
      </c>
      <c r="Q1333" s="36">
        <v>10720</v>
      </c>
      <c r="R1333" s="36">
        <v>11010</v>
      </c>
      <c r="S1333" s="36">
        <v>10720</v>
      </c>
      <c r="T1333" s="66">
        <v>1.72E-2</v>
      </c>
      <c r="U1333" s="66">
        <v>-4.0000000000000002E-4</v>
      </c>
      <c r="V1333" s="66">
        <v>-9.4999999999999998E-3</v>
      </c>
      <c r="W1333" s="66">
        <v>1.72E-2</v>
      </c>
      <c r="X1333" s="1">
        <v>541400</v>
      </c>
      <c r="Y1333" s="1">
        <v>5899920</v>
      </c>
      <c r="Z1333" s="1">
        <v>2172796</v>
      </c>
      <c r="AA1333" t="s">
        <v>657</v>
      </c>
      <c r="AB1333" t="s">
        <v>379</v>
      </c>
      <c r="AC1333">
        <v>20.28</v>
      </c>
      <c r="AD1333">
        <v>2.78</v>
      </c>
      <c r="AE1333">
        <v>1.93</v>
      </c>
      <c r="AF1333" t="s">
        <v>230</v>
      </c>
      <c r="AG1333" s="1">
        <v>26800</v>
      </c>
      <c r="AH1333" s="36">
        <v>10905</v>
      </c>
      <c r="AI1333">
        <v>700</v>
      </c>
      <c r="AJ1333" s="36">
        <v>10900</v>
      </c>
      <c r="AK1333">
        <v>900</v>
      </c>
      <c r="AL1333" s="2">
        <v>0.62708333333333333</v>
      </c>
      <c r="AN1333" t="s">
        <v>298</v>
      </c>
      <c r="AO1333" t="s">
        <v>341</v>
      </c>
      <c r="AQ1333" t="str">
        <f t="shared" si="20"/>
        <v/>
      </c>
    </row>
    <row r="1334" spans="1:43">
      <c r="A1334" s="8">
        <v>46191</v>
      </c>
      <c r="B1334">
        <v>4026.62</v>
      </c>
      <c r="C1334">
        <v>-1.02</v>
      </c>
      <c r="D1334">
        <v>70960</v>
      </c>
      <c r="E1334">
        <v>-0.39</v>
      </c>
      <c r="F1334" s="7">
        <v>5706</v>
      </c>
      <c r="G1334" t="s">
        <v>56</v>
      </c>
      <c r="H1334">
        <v>0</v>
      </c>
      <c r="I1334" t="s">
        <v>288</v>
      </c>
      <c r="J1334" t="s">
        <v>289</v>
      </c>
      <c r="K1334" t="s">
        <v>290</v>
      </c>
      <c r="L1334" s="36">
        <v>48890</v>
      </c>
      <c r="M1334" s="36">
        <v>1290</v>
      </c>
      <c r="N1334" s="66">
        <v>2.7099999999999999E-2</v>
      </c>
      <c r="O1334" s="36">
        <v>47600</v>
      </c>
      <c r="P1334" s="66">
        <v>2.7099999999999999E-2</v>
      </c>
      <c r="Q1334" s="36">
        <v>47180</v>
      </c>
      <c r="R1334" s="36">
        <v>49700</v>
      </c>
      <c r="S1334" s="36">
        <v>46990</v>
      </c>
      <c r="T1334" s="66">
        <v>3.6200000000000003E-2</v>
      </c>
      <c r="U1334" s="66">
        <v>7.0000000000000001E-3</v>
      </c>
      <c r="V1334" s="66">
        <v>-1.6199999999999999E-2</v>
      </c>
      <c r="W1334" s="66">
        <v>4.0399999999999998E-2</v>
      </c>
      <c r="X1334" s="1">
        <v>1737100</v>
      </c>
      <c r="Y1334" s="1">
        <v>84692650</v>
      </c>
      <c r="Z1334" s="1">
        <v>2807040</v>
      </c>
      <c r="AA1334" t="s">
        <v>521</v>
      </c>
      <c r="AB1334" t="s">
        <v>381</v>
      </c>
      <c r="AC1334">
        <v>37.29</v>
      </c>
      <c r="AD1334">
        <v>6.78</v>
      </c>
      <c r="AE1334">
        <v>0.56999999999999995</v>
      </c>
      <c r="AF1334" t="s">
        <v>230</v>
      </c>
      <c r="AG1334" s="1">
        <v>15800</v>
      </c>
      <c r="AH1334" s="36">
        <v>48930</v>
      </c>
      <c r="AI1334">
        <v>200</v>
      </c>
      <c r="AJ1334" s="36">
        <v>48890</v>
      </c>
      <c r="AK1334">
        <v>500</v>
      </c>
      <c r="AL1334" s="2">
        <v>0.62708333333333333</v>
      </c>
      <c r="AN1334" t="s">
        <v>298</v>
      </c>
      <c r="AO1334" t="s">
        <v>382</v>
      </c>
      <c r="AQ1334" t="str">
        <f t="shared" si="20"/>
        <v/>
      </c>
    </row>
    <row r="1335" spans="1:43">
      <c r="A1335" s="8">
        <v>46191</v>
      </c>
      <c r="B1335">
        <v>4026.62</v>
      </c>
      <c r="C1335">
        <v>-1.02</v>
      </c>
      <c r="D1335">
        <v>70960</v>
      </c>
      <c r="E1335">
        <v>-0.39</v>
      </c>
      <c r="F1335" s="7">
        <v>5711</v>
      </c>
      <c r="G1335" t="s">
        <v>57</v>
      </c>
      <c r="H1335">
        <v>0</v>
      </c>
      <c r="I1335" t="s">
        <v>288</v>
      </c>
      <c r="J1335" t="s">
        <v>289</v>
      </c>
      <c r="K1335" t="s">
        <v>295</v>
      </c>
      <c r="L1335" s="36">
        <v>4954</v>
      </c>
      <c r="M1335">
        <v>72</v>
      </c>
      <c r="N1335" s="66">
        <v>1.47E-2</v>
      </c>
      <c r="O1335" s="36">
        <v>4882</v>
      </c>
      <c r="P1335" s="66">
        <v>1.47E-2</v>
      </c>
      <c r="Q1335" s="36">
        <v>4839</v>
      </c>
      <c r="R1335" s="36">
        <v>4968</v>
      </c>
      <c r="S1335" s="36">
        <v>4837</v>
      </c>
      <c r="T1335" s="66">
        <v>2.3699999999999999E-2</v>
      </c>
      <c r="U1335" s="66">
        <v>1.12E-2</v>
      </c>
      <c r="V1335" s="66">
        <v>-2.8E-3</v>
      </c>
      <c r="W1335" s="66">
        <v>2.41E-2</v>
      </c>
      <c r="X1335" s="1">
        <v>449200</v>
      </c>
      <c r="Y1335" s="1">
        <v>2208513</v>
      </c>
      <c r="Z1335" s="1">
        <v>651399</v>
      </c>
      <c r="AA1335" t="s">
        <v>383</v>
      </c>
      <c r="AB1335" t="s">
        <v>384</v>
      </c>
      <c r="AC1335">
        <v>13.21</v>
      </c>
      <c r="AD1335">
        <v>0.87</v>
      </c>
      <c r="AE1335">
        <v>2.34</v>
      </c>
      <c r="AF1335" t="s">
        <v>230</v>
      </c>
      <c r="AG1335" s="1">
        <v>13400</v>
      </c>
      <c r="AH1335" s="36">
        <v>4956</v>
      </c>
      <c r="AI1335">
        <v>200</v>
      </c>
      <c r="AJ1335" s="36">
        <v>4953</v>
      </c>
      <c r="AK1335">
        <v>400</v>
      </c>
      <c r="AL1335" s="2">
        <v>0.62708333333333333</v>
      </c>
      <c r="AN1335" t="s">
        <v>298</v>
      </c>
      <c r="AO1335" t="s">
        <v>382</v>
      </c>
      <c r="AQ1335" t="str">
        <f t="shared" si="20"/>
        <v/>
      </c>
    </row>
    <row r="1336" spans="1:43">
      <c r="A1336" s="8">
        <v>46191</v>
      </c>
      <c r="B1336">
        <v>4026.62</v>
      </c>
      <c r="C1336">
        <v>-1.02</v>
      </c>
      <c r="D1336">
        <v>70960</v>
      </c>
      <c r="E1336">
        <v>-0.39</v>
      </c>
      <c r="F1336" s="7">
        <v>5713</v>
      </c>
      <c r="G1336" t="s">
        <v>58</v>
      </c>
      <c r="H1336">
        <v>0</v>
      </c>
      <c r="I1336" t="s">
        <v>288</v>
      </c>
      <c r="J1336" t="s">
        <v>289</v>
      </c>
      <c r="K1336" t="s">
        <v>295</v>
      </c>
      <c r="L1336" s="36">
        <v>9366</v>
      </c>
      <c r="M1336">
        <v>211</v>
      </c>
      <c r="N1336" s="66">
        <v>2.3E-2</v>
      </c>
      <c r="O1336" s="36">
        <v>9155</v>
      </c>
      <c r="P1336" s="66">
        <v>2.3E-2</v>
      </c>
      <c r="Q1336" s="36">
        <v>9090</v>
      </c>
      <c r="R1336" s="36">
        <v>9406</v>
      </c>
      <c r="S1336" s="36">
        <v>9001</v>
      </c>
      <c r="T1336" s="66">
        <v>3.0300000000000001E-2</v>
      </c>
      <c r="U1336" s="66">
        <v>2.8999999999999998E-3</v>
      </c>
      <c r="V1336" s="66">
        <v>-4.1999999999999997E-3</v>
      </c>
      <c r="W1336" s="66">
        <v>4.0500000000000001E-2</v>
      </c>
      <c r="X1336" s="1">
        <v>2126700</v>
      </c>
      <c r="Y1336" s="1">
        <v>19620887</v>
      </c>
      <c r="Z1336" s="1">
        <v>2723764</v>
      </c>
      <c r="AA1336" t="s">
        <v>385</v>
      </c>
      <c r="AB1336" t="s">
        <v>386</v>
      </c>
      <c r="AC1336">
        <v>16.77</v>
      </c>
      <c r="AD1336">
        <v>1.22</v>
      </c>
      <c r="AE1336">
        <v>2.21</v>
      </c>
      <c r="AF1336" t="s">
        <v>230</v>
      </c>
      <c r="AG1336" s="1">
        <v>37600</v>
      </c>
      <c r="AH1336" s="36">
        <v>9367</v>
      </c>
      <c r="AI1336" s="1">
        <v>1000</v>
      </c>
      <c r="AJ1336" s="36">
        <v>9365</v>
      </c>
      <c r="AK1336">
        <v>200</v>
      </c>
      <c r="AL1336" s="2">
        <v>0.62708333333333333</v>
      </c>
      <c r="AN1336" t="s">
        <v>298</v>
      </c>
      <c r="AO1336" t="s">
        <v>382</v>
      </c>
      <c r="AQ1336" t="str">
        <f t="shared" si="20"/>
        <v/>
      </c>
    </row>
    <row r="1337" spans="1:43">
      <c r="A1337" s="8">
        <v>46191</v>
      </c>
      <c r="B1337">
        <v>4026.62</v>
      </c>
      <c r="C1337">
        <v>-1.02</v>
      </c>
      <c r="D1337">
        <v>70960</v>
      </c>
      <c r="E1337">
        <v>-0.39</v>
      </c>
      <c r="F1337" s="7">
        <v>5802</v>
      </c>
      <c r="G1337" t="s">
        <v>59</v>
      </c>
      <c r="H1337">
        <v>0</v>
      </c>
      <c r="I1337" t="s">
        <v>288</v>
      </c>
      <c r="J1337" t="s">
        <v>289</v>
      </c>
      <c r="K1337" t="s">
        <v>290</v>
      </c>
      <c r="L1337" s="36">
        <v>12335</v>
      </c>
      <c r="M1337">
        <v>35</v>
      </c>
      <c r="N1337" s="66">
        <v>2.8E-3</v>
      </c>
      <c r="O1337" s="36">
        <v>12300</v>
      </c>
      <c r="P1337" s="66">
        <v>2.8E-3</v>
      </c>
      <c r="Q1337" s="36">
        <v>12275</v>
      </c>
      <c r="R1337" s="36">
        <v>12470</v>
      </c>
      <c r="S1337" s="36">
        <v>11925</v>
      </c>
      <c r="T1337" s="66">
        <v>4.7999999999999996E-3</v>
      </c>
      <c r="U1337" s="66">
        <v>2.7400000000000001E-2</v>
      </c>
      <c r="V1337" s="66">
        <v>-1.0800000000000001E-2</v>
      </c>
      <c r="W1337" s="66">
        <v>3.4299999999999997E-2</v>
      </c>
      <c r="X1337" s="1">
        <v>4051500</v>
      </c>
      <c r="Y1337" s="1">
        <v>49379142</v>
      </c>
      <c r="Z1337" s="1">
        <v>9793256</v>
      </c>
      <c r="AA1337" t="s">
        <v>582</v>
      </c>
      <c r="AB1337" t="s">
        <v>388</v>
      </c>
      <c r="AC1337">
        <v>29.59</v>
      </c>
      <c r="AD1337">
        <v>3.5</v>
      </c>
      <c r="AE1337">
        <v>1.26</v>
      </c>
      <c r="AF1337" t="s">
        <v>230</v>
      </c>
      <c r="AG1337" s="1">
        <v>102600</v>
      </c>
      <c r="AH1337" s="36">
        <v>12335</v>
      </c>
      <c r="AI1337">
        <v>300</v>
      </c>
      <c r="AJ1337" s="36">
        <v>12330</v>
      </c>
      <c r="AK1337" s="1">
        <v>1300</v>
      </c>
      <c r="AL1337" s="2">
        <v>0.62708333333333333</v>
      </c>
      <c r="AN1337" t="s">
        <v>298</v>
      </c>
      <c r="AO1337" t="s">
        <v>382</v>
      </c>
      <c r="AQ1337" t="str">
        <f t="shared" si="20"/>
        <v/>
      </c>
    </row>
    <row r="1338" spans="1:43">
      <c r="A1338" s="8">
        <v>46191</v>
      </c>
      <c r="B1338">
        <v>4026.62</v>
      </c>
      <c r="C1338">
        <v>-1.02</v>
      </c>
      <c r="D1338">
        <v>70960</v>
      </c>
      <c r="E1338">
        <v>-0.39</v>
      </c>
      <c r="F1338" s="7">
        <v>5803</v>
      </c>
      <c r="G1338" t="s">
        <v>60</v>
      </c>
      <c r="H1338">
        <v>0</v>
      </c>
      <c r="I1338" t="s">
        <v>288</v>
      </c>
      <c r="J1338" t="s">
        <v>289</v>
      </c>
      <c r="K1338" t="s">
        <v>295</v>
      </c>
      <c r="L1338" s="36">
        <v>4615</v>
      </c>
      <c r="M1338">
        <v>-114</v>
      </c>
      <c r="N1338" s="66">
        <v>-2.41E-2</v>
      </c>
      <c r="O1338" s="36">
        <v>4729</v>
      </c>
      <c r="P1338" s="66">
        <v>-2.41E-2</v>
      </c>
      <c r="Q1338" s="36">
        <v>4791</v>
      </c>
      <c r="R1338" s="36">
        <v>4910</v>
      </c>
      <c r="S1338" s="36">
        <v>4592</v>
      </c>
      <c r="T1338" s="66">
        <v>-3.6700000000000003E-2</v>
      </c>
      <c r="U1338" s="66">
        <v>-9.4000000000000004E-3</v>
      </c>
      <c r="V1338" s="66">
        <v>-0.06</v>
      </c>
      <c r="W1338" s="66">
        <v>5.0000000000000001E-3</v>
      </c>
      <c r="X1338" s="1">
        <v>39419800</v>
      </c>
      <c r="Y1338" s="1">
        <v>186343811</v>
      </c>
      <c r="Z1338" s="1">
        <v>8192458</v>
      </c>
      <c r="AA1338" t="s">
        <v>389</v>
      </c>
      <c r="AB1338" t="s">
        <v>632</v>
      </c>
      <c r="AC1338">
        <v>45.78</v>
      </c>
      <c r="AD1338">
        <v>13.63</v>
      </c>
      <c r="AE1338">
        <v>0.82</v>
      </c>
      <c r="AF1338" t="s">
        <v>230</v>
      </c>
      <c r="AG1338" s="1">
        <v>517700</v>
      </c>
      <c r="AH1338" s="36">
        <v>4616</v>
      </c>
      <c r="AI1338" s="1">
        <v>1400</v>
      </c>
      <c r="AJ1338" s="36">
        <v>4615</v>
      </c>
      <c r="AK1338">
        <v>300</v>
      </c>
      <c r="AL1338" s="2">
        <v>0.62708333333333333</v>
      </c>
      <c r="AN1338" t="s">
        <v>298</v>
      </c>
      <c r="AO1338" t="s">
        <v>382</v>
      </c>
      <c r="AQ1338" t="str">
        <f t="shared" si="20"/>
        <v/>
      </c>
    </row>
    <row r="1339" spans="1:43">
      <c r="A1339" s="8">
        <v>46191</v>
      </c>
      <c r="B1339">
        <v>4026.62</v>
      </c>
      <c r="C1339">
        <v>-1.02</v>
      </c>
      <c r="D1339">
        <v>70960</v>
      </c>
      <c r="E1339">
        <v>-0.39</v>
      </c>
      <c r="F1339" s="7">
        <v>6038</v>
      </c>
      <c r="G1339" t="s">
        <v>61</v>
      </c>
      <c r="H1339">
        <v>0</v>
      </c>
      <c r="I1339" t="s">
        <v>347</v>
      </c>
      <c r="J1339" t="s">
        <v>289</v>
      </c>
      <c r="K1339" t="s">
        <v>295</v>
      </c>
      <c r="L1339">
        <v>911</v>
      </c>
      <c r="M1339">
        <v>-1</v>
      </c>
      <c r="N1339" s="66">
        <v>-1.1000000000000001E-3</v>
      </c>
      <c r="O1339">
        <v>912</v>
      </c>
      <c r="P1339" s="66">
        <v>-1E-3</v>
      </c>
      <c r="Q1339">
        <v>912</v>
      </c>
      <c r="R1339">
        <v>912</v>
      </c>
      <c r="S1339">
        <v>904</v>
      </c>
      <c r="T1339" s="66">
        <v>-1E-3</v>
      </c>
      <c r="U1339" s="66">
        <v>0</v>
      </c>
      <c r="V1339" s="66">
        <v>-1E-3</v>
      </c>
      <c r="W1339" s="66">
        <v>7.7000000000000002E-3</v>
      </c>
      <c r="X1339" s="1">
        <v>6900</v>
      </c>
      <c r="Y1339" s="1">
        <v>6271</v>
      </c>
      <c r="Z1339" s="1">
        <v>4612</v>
      </c>
      <c r="AA1339" t="s">
        <v>391</v>
      </c>
      <c r="AB1339" t="s">
        <v>392</v>
      </c>
      <c r="AC1339">
        <v>13.14</v>
      </c>
      <c r="AD1339">
        <v>0.91</v>
      </c>
      <c r="AE1339">
        <v>2.52</v>
      </c>
      <c r="AF1339" t="s">
        <v>230</v>
      </c>
      <c r="AG1339">
        <v>0</v>
      </c>
      <c r="AH1339">
        <v>912</v>
      </c>
      <c r="AI1339">
        <v>800</v>
      </c>
      <c r="AJ1339">
        <v>911</v>
      </c>
      <c r="AK1339">
        <v>400</v>
      </c>
      <c r="AL1339" s="2">
        <v>0.62430555555555556</v>
      </c>
      <c r="AN1339" t="s">
        <v>350</v>
      </c>
      <c r="AO1339" t="s">
        <v>313</v>
      </c>
      <c r="AQ1339" t="str">
        <f t="shared" si="20"/>
        <v/>
      </c>
    </row>
    <row r="1340" spans="1:43">
      <c r="A1340" s="8">
        <v>46191</v>
      </c>
      <c r="B1340">
        <v>4026.62</v>
      </c>
      <c r="C1340">
        <v>-1.02</v>
      </c>
      <c r="D1340">
        <v>70960</v>
      </c>
      <c r="E1340">
        <v>-0.39</v>
      </c>
      <c r="F1340" s="7">
        <v>6156</v>
      </c>
      <c r="G1340" t="s">
        <v>62</v>
      </c>
      <c r="H1340">
        <v>0</v>
      </c>
      <c r="I1340" t="s">
        <v>314</v>
      </c>
      <c r="J1340" t="s">
        <v>323</v>
      </c>
      <c r="K1340" t="s">
        <v>295</v>
      </c>
      <c r="L1340" s="36">
        <v>1999</v>
      </c>
      <c r="M1340">
        <v>-1</v>
      </c>
      <c r="N1340" s="66">
        <v>-5.0000000000000001E-4</v>
      </c>
      <c r="O1340" s="36">
        <v>2000</v>
      </c>
      <c r="P1340" s="66">
        <v>-5.0000000000000001E-4</v>
      </c>
      <c r="Q1340" s="36">
        <v>2000</v>
      </c>
      <c r="R1340" s="36">
        <v>2006</v>
      </c>
      <c r="S1340" s="36">
        <v>1999</v>
      </c>
      <c r="T1340" s="66">
        <v>-5.0000000000000001E-4</v>
      </c>
      <c r="U1340" s="66">
        <v>-5.0000000000000001E-4</v>
      </c>
      <c r="V1340" s="66">
        <v>-3.3999999999999998E-3</v>
      </c>
      <c r="W1340" s="66">
        <v>0</v>
      </c>
      <c r="X1340" s="1">
        <v>6300</v>
      </c>
      <c r="Y1340" s="1">
        <v>12620</v>
      </c>
      <c r="Z1340" s="1">
        <v>10594</v>
      </c>
      <c r="AA1340" t="s">
        <v>393</v>
      </c>
      <c r="AB1340" t="s">
        <v>394</v>
      </c>
      <c r="AC1340">
        <v>59.31</v>
      </c>
      <c r="AD1340">
        <v>1.4</v>
      </c>
      <c r="AE1340">
        <v>5</v>
      </c>
      <c r="AF1340">
        <v>1.2</v>
      </c>
      <c r="AG1340">
        <v>0</v>
      </c>
      <c r="AH1340" s="36">
        <v>2003</v>
      </c>
      <c r="AI1340">
        <v>200</v>
      </c>
      <c r="AJ1340" s="36">
        <v>1999</v>
      </c>
      <c r="AK1340">
        <v>600</v>
      </c>
      <c r="AL1340" s="2">
        <v>0.59444444444444444</v>
      </c>
      <c r="AN1340" t="s">
        <v>350</v>
      </c>
      <c r="AO1340" t="s">
        <v>395</v>
      </c>
      <c r="AQ1340" t="str">
        <f t="shared" si="20"/>
        <v/>
      </c>
    </row>
    <row r="1341" spans="1:43">
      <c r="A1341" s="8">
        <v>46191</v>
      </c>
      <c r="B1341">
        <v>4026.62</v>
      </c>
      <c r="C1341">
        <v>-1.02</v>
      </c>
      <c r="D1341">
        <v>70960</v>
      </c>
      <c r="E1341">
        <v>-0.39</v>
      </c>
      <c r="F1341" s="7">
        <v>6178</v>
      </c>
      <c r="G1341" t="s">
        <v>63</v>
      </c>
      <c r="H1341">
        <v>0</v>
      </c>
      <c r="I1341" t="s">
        <v>288</v>
      </c>
      <c r="J1341" t="s">
        <v>289</v>
      </c>
      <c r="K1341" t="s">
        <v>290</v>
      </c>
      <c r="L1341" s="36">
        <v>2239.5</v>
      </c>
      <c r="M1341">
        <v>43</v>
      </c>
      <c r="N1341" s="66">
        <v>1.9599999999999999E-2</v>
      </c>
      <c r="O1341" s="36">
        <v>2196.5</v>
      </c>
      <c r="P1341" s="66">
        <v>1.95E-2</v>
      </c>
      <c r="Q1341" s="36">
        <v>2212</v>
      </c>
      <c r="R1341" s="36">
        <v>2249</v>
      </c>
      <c r="S1341" s="36">
        <v>2203.5</v>
      </c>
      <c r="T1341" s="66">
        <v>1.24E-2</v>
      </c>
      <c r="U1341" s="66">
        <v>1.2999999999999999E-3</v>
      </c>
      <c r="V1341" s="66">
        <v>-4.1999999999999997E-3</v>
      </c>
      <c r="W1341" s="66">
        <v>1.6299999999999999E-2</v>
      </c>
      <c r="X1341" s="1">
        <v>3315100</v>
      </c>
      <c r="Y1341" s="1">
        <v>7397000</v>
      </c>
      <c r="Z1341" s="1">
        <v>6288951</v>
      </c>
      <c r="AA1341" t="s">
        <v>641</v>
      </c>
      <c r="AB1341" t="s">
        <v>397</v>
      </c>
      <c r="AC1341">
        <v>16.11</v>
      </c>
      <c r="AD1341">
        <v>0.64</v>
      </c>
      <c r="AE1341">
        <v>2.68</v>
      </c>
      <c r="AF1341" t="s">
        <v>230</v>
      </c>
      <c r="AG1341" s="1">
        <v>82200</v>
      </c>
      <c r="AH1341" s="36">
        <v>2240</v>
      </c>
      <c r="AI1341">
        <v>900</v>
      </c>
      <c r="AJ1341" s="36">
        <v>2239</v>
      </c>
      <c r="AK1341">
        <v>900</v>
      </c>
      <c r="AL1341" s="2">
        <v>0.62708333333333333</v>
      </c>
      <c r="AN1341" t="s">
        <v>298</v>
      </c>
      <c r="AO1341" t="s">
        <v>313</v>
      </c>
      <c r="AQ1341" t="str">
        <f t="shared" si="20"/>
        <v/>
      </c>
    </row>
    <row r="1342" spans="1:43">
      <c r="A1342" s="8">
        <v>46191</v>
      </c>
      <c r="B1342">
        <v>4026.62</v>
      </c>
      <c r="C1342">
        <v>-1.02</v>
      </c>
      <c r="D1342">
        <v>70960</v>
      </c>
      <c r="E1342">
        <v>-0.39</v>
      </c>
      <c r="F1342" s="7">
        <v>6208</v>
      </c>
      <c r="G1342" t="s">
        <v>64</v>
      </c>
      <c r="H1342">
        <v>0</v>
      </c>
      <c r="I1342" t="s">
        <v>314</v>
      </c>
      <c r="J1342" t="s">
        <v>289</v>
      </c>
      <c r="K1342" t="s">
        <v>295</v>
      </c>
      <c r="L1342" s="36">
        <v>1913</v>
      </c>
      <c r="M1342">
        <v>10</v>
      </c>
      <c r="N1342" s="66">
        <v>5.3E-3</v>
      </c>
      <c r="O1342" s="36">
        <v>1903</v>
      </c>
      <c r="P1342" s="66">
        <v>5.1999999999999998E-3</v>
      </c>
      <c r="Q1342" s="36">
        <v>1920</v>
      </c>
      <c r="R1342" s="36">
        <v>1948</v>
      </c>
      <c r="S1342" s="36">
        <v>1874</v>
      </c>
      <c r="T1342" s="66">
        <v>-3.5999999999999999E-3</v>
      </c>
      <c r="U1342" s="66">
        <v>-7.1999999999999998E-3</v>
      </c>
      <c r="V1342" s="66">
        <v>-1.7899999999999999E-2</v>
      </c>
      <c r="W1342" s="66">
        <v>2.0799999999999999E-2</v>
      </c>
      <c r="X1342" s="1">
        <v>69400</v>
      </c>
      <c r="Y1342" s="1">
        <v>132107</v>
      </c>
      <c r="Z1342" s="1">
        <v>12216</v>
      </c>
      <c r="AA1342" t="s">
        <v>398</v>
      </c>
      <c r="AB1342" t="s">
        <v>399</v>
      </c>
      <c r="AC1342">
        <v>18.64</v>
      </c>
      <c r="AD1342">
        <v>1.94</v>
      </c>
      <c r="AE1342">
        <v>1.05</v>
      </c>
      <c r="AF1342">
        <v>2.2000000000000002</v>
      </c>
      <c r="AG1342">
        <v>300</v>
      </c>
      <c r="AH1342" s="36">
        <v>1919</v>
      </c>
      <c r="AI1342">
        <v>100</v>
      </c>
      <c r="AJ1342" s="36">
        <v>1915</v>
      </c>
      <c r="AK1342">
        <v>200</v>
      </c>
      <c r="AL1342" s="2">
        <v>0.62708333333333333</v>
      </c>
      <c r="AN1342" t="s">
        <v>298</v>
      </c>
      <c r="AO1342" t="s">
        <v>395</v>
      </c>
      <c r="AQ1342" t="str">
        <f t="shared" si="20"/>
        <v/>
      </c>
    </row>
    <row r="1343" spans="1:43">
      <c r="A1343" s="8">
        <v>46191</v>
      </c>
      <c r="B1343">
        <v>4026.62</v>
      </c>
      <c r="C1343">
        <v>-1.02</v>
      </c>
      <c r="D1343">
        <v>70960</v>
      </c>
      <c r="E1343">
        <v>-0.39</v>
      </c>
      <c r="F1343" s="7">
        <v>6356</v>
      </c>
      <c r="G1343" t="s">
        <v>65</v>
      </c>
      <c r="H1343">
        <v>0</v>
      </c>
      <c r="I1343" t="s">
        <v>314</v>
      </c>
      <c r="J1343" t="s">
        <v>289</v>
      </c>
      <c r="K1343" t="s">
        <v>295</v>
      </c>
      <c r="L1343" s="36">
        <v>1533</v>
      </c>
      <c r="M1343">
        <v>-97</v>
      </c>
      <c r="N1343" s="66">
        <v>-5.9499999999999997E-2</v>
      </c>
      <c r="O1343" s="36">
        <v>1630</v>
      </c>
      <c r="P1343" s="66">
        <v>-5.9499999999999997E-2</v>
      </c>
      <c r="Q1343" s="36">
        <v>1556</v>
      </c>
      <c r="R1343" s="36">
        <v>1606</v>
      </c>
      <c r="S1343" s="36">
        <v>1530</v>
      </c>
      <c r="T1343" s="66">
        <v>-1.47E-2</v>
      </c>
      <c r="U1343" s="66">
        <v>-2.5999999999999999E-2</v>
      </c>
      <c r="V1343" s="66">
        <v>-4.5400000000000003E-2</v>
      </c>
      <c r="W1343" s="66">
        <v>1.9E-3</v>
      </c>
      <c r="X1343" s="1">
        <v>329900</v>
      </c>
      <c r="Y1343" s="1">
        <v>517274</v>
      </c>
      <c r="Z1343" s="1">
        <v>21891</v>
      </c>
      <c r="AA1343" t="s">
        <v>400</v>
      </c>
      <c r="AB1343" t="s">
        <v>401</v>
      </c>
      <c r="AC1343">
        <v>12.4</v>
      </c>
      <c r="AD1343">
        <v>1.5</v>
      </c>
      <c r="AE1343">
        <v>0.65</v>
      </c>
      <c r="AF1343">
        <v>1.5</v>
      </c>
      <c r="AG1343">
        <v>0</v>
      </c>
      <c r="AH1343" s="36">
        <v>1535</v>
      </c>
      <c r="AI1343" s="1">
        <v>1100</v>
      </c>
      <c r="AJ1343" s="36">
        <v>1532</v>
      </c>
      <c r="AK1343">
        <v>100</v>
      </c>
      <c r="AL1343" s="2">
        <v>0.62708333333333333</v>
      </c>
      <c r="AN1343" t="s">
        <v>298</v>
      </c>
      <c r="AO1343" t="s">
        <v>395</v>
      </c>
      <c r="AQ1343" t="str">
        <f t="shared" si="20"/>
        <v/>
      </c>
    </row>
    <row r="1344" spans="1:43">
      <c r="A1344" s="8">
        <v>46191</v>
      </c>
      <c r="B1344">
        <v>4026.62</v>
      </c>
      <c r="C1344">
        <v>-1.02</v>
      </c>
      <c r="D1344">
        <v>70960</v>
      </c>
      <c r="E1344">
        <v>-0.39</v>
      </c>
      <c r="F1344" s="7">
        <v>6378</v>
      </c>
      <c r="G1344" t="s">
        <v>66</v>
      </c>
      <c r="H1344">
        <v>0</v>
      </c>
      <c r="I1344" t="s">
        <v>314</v>
      </c>
      <c r="J1344" t="s">
        <v>289</v>
      </c>
      <c r="K1344" t="s">
        <v>295</v>
      </c>
      <c r="L1344" s="36">
        <v>1284</v>
      </c>
      <c r="M1344">
        <v>18</v>
      </c>
      <c r="N1344" s="66">
        <v>1.4200000000000001E-2</v>
      </c>
      <c r="O1344" s="36">
        <v>1266</v>
      </c>
      <c r="P1344" s="66">
        <v>1.4200000000000001E-2</v>
      </c>
      <c r="Q1344" s="36">
        <v>1263</v>
      </c>
      <c r="R1344" s="36">
        <v>1298</v>
      </c>
      <c r="S1344" s="36">
        <v>1246</v>
      </c>
      <c r="T1344" s="66">
        <v>1.66E-2</v>
      </c>
      <c r="U1344" s="66">
        <v>1.26E-2</v>
      </c>
      <c r="V1344" s="66">
        <v>-1.0699999999999999E-2</v>
      </c>
      <c r="W1344" s="66">
        <v>3.04E-2</v>
      </c>
      <c r="X1344" s="1">
        <v>152600</v>
      </c>
      <c r="Y1344" s="1">
        <v>193918</v>
      </c>
      <c r="Z1344" s="1">
        <v>26450</v>
      </c>
      <c r="AA1344" t="s">
        <v>402</v>
      </c>
      <c r="AB1344" t="s">
        <v>634</v>
      </c>
      <c r="AC1344">
        <v>13.37</v>
      </c>
      <c r="AD1344">
        <v>1.19</v>
      </c>
      <c r="AE1344">
        <v>3.19</v>
      </c>
      <c r="AF1344" t="s">
        <v>230</v>
      </c>
      <c r="AG1344">
        <v>0</v>
      </c>
      <c r="AH1344" s="36">
        <v>1285</v>
      </c>
      <c r="AI1344">
        <v>200</v>
      </c>
      <c r="AJ1344" s="36">
        <v>1283</v>
      </c>
      <c r="AK1344">
        <v>100</v>
      </c>
      <c r="AL1344" s="2">
        <v>0.62569444444444444</v>
      </c>
      <c r="AN1344" t="s">
        <v>298</v>
      </c>
      <c r="AO1344" t="s">
        <v>395</v>
      </c>
      <c r="AQ1344" t="str">
        <f t="shared" si="20"/>
        <v/>
      </c>
    </row>
    <row r="1345" spans="1:43">
      <c r="A1345" s="8">
        <v>46191</v>
      </c>
      <c r="B1345">
        <v>4026.62</v>
      </c>
      <c r="C1345">
        <v>-1.02</v>
      </c>
      <c r="D1345">
        <v>70960</v>
      </c>
      <c r="E1345">
        <v>-0.39</v>
      </c>
      <c r="F1345" s="7">
        <v>6526</v>
      </c>
      <c r="G1345" t="s">
        <v>67</v>
      </c>
      <c r="H1345">
        <v>0</v>
      </c>
      <c r="I1345" t="s">
        <v>288</v>
      </c>
      <c r="J1345" t="s">
        <v>289</v>
      </c>
      <c r="K1345" t="s">
        <v>290</v>
      </c>
      <c r="L1345" s="36">
        <v>2607.5</v>
      </c>
      <c r="M1345">
        <v>127.5</v>
      </c>
      <c r="N1345" s="66">
        <v>5.1400000000000001E-2</v>
      </c>
      <c r="O1345" s="36">
        <v>2480</v>
      </c>
      <c r="P1345" s="66">
        <v>5.1400000000000001E-2</v>
      </c>
      <c r="Q1345" s="36">
        <v>2500</v>
      </c>
      <c r="R1345" s="36">
        <v>2763.5</v>
      </c>
      <c r="S1345" s="36">
        <v>2490</v>
      </c>
      <c r="T1345" s="66">
        <v>4.2999999999999997E-2</v>
      </c>
      <c r="U1345" s="66">
        <v>-1.7299999999999999E-2</v>
      </c>
      <c r="V1345" s="66">
        <v>-5.6399999999999999E-2</v>
      </c>
      <c r="W1345" s="66">
        <v>4.7100000000000003E-2</v>
      </c>
      <c r="X1345" s="1">
        <v>13417100</v>
      </c>
      <c r="Y1345" s="1">
        <v>35749137</v>
      </c>
      <c r="Z1345" s="1">
        <v>469284</v>
      </c>
      <c r="AA1345" t="s">
        <v>584</v>
      </c>
      <c r="AB1345" t="s">
        <v>405</v>
      </c>
      <c r="AC1345">
        <v>45.74</v>
      </c>
      <c r="AD1345">
        <v>3.43</v>
      </c>
      <c r="AE1345">
        <v>1.92</v>
      </c>
      <c r="AF1345" t="s">
        <v>230</v>
      </c>
      <c r="AG1345" s="1">
        <v>241300</v>
      </c>
      <c r="AH1345" s="36">
        <v>2608.5</v>
      </c>
      <c r="AI1345">
        <v>200</v>
      </c>
      <c r="AJ1345" s="36">
        <v>2607.5</v>
      </c>
      <c r="AK1345">
        <v>500</v>
      </c>
      <c r="AL1345" s="2">
        <v>0.62708333333333333</v>
      </c>
      <c r="AN1345" t="s">
        <v>298</v>
      </c>
      <c r="AO1345" t="s">
        <v>344</v>
      </c>
      <c r="AQ1345" t="str">
        <f t="shared" si="20"/>
        <v/>
      </c>
    </row>
    <row r="1346" spans="1:43">
      <c r="A1346" s="8">
        <v>46191</v>
      </c>
      <c r="B1346">
        <v>4026.62</v>
      </c>
      <c r="C1346">
        <v>-1.02</v>
      </c>
      <c r="D1346">
        <v>70960</v>
      </c>
      <c r="E1346">
        <v>-0.39</v>
      </c>
      <c r="F1346" s="7">
        <v>6586</v>
      </c>
      <c r="G1346" t="s">
        <v>68</v>
      </c>
      <c r="H1346">
        <v>0</v>
      </c>
      <c r="I1346" t="s">
        <v>288</v>
      </c>
      <c r="J1346" t="s">
        <v>289</v>
      </c>
      <c r="K1346" t="s">
        <v>295</v>
      </c>
      <c r="L1346" s="36">
        <v>5923</v>
      </c>
      <c r="M1346">
        <v>60</v>
      </c>
      <c r="N1346" s="66">
        <v>1.0200000000000001E-2</v>
      </c>
      <c r="O1346" s="36">
        <v>5863</v>
      </c>
      <c r="P1346" s="66">
        <v>1.0200000000000001E-2</v>
      </c>
      <c r="Q1346" s="36">
        <v>5900</v>
      </c>
      <c r="R1346" s="36">
        <v>5979</v>
      </c>
      <c r="S1346" s="36">
        <v>5873</v>
      </c>
      <c r="T1346" s="66">
        <v>3.8E-3</v>
      </c>
      <c r="U1346" s="66">
        <v>5.9999999999999995E-4</v>
      </c>
      <c r="V1346" s="66">
        <v>-9.2999999999999992E-3</v>
      </c>
      <c r="W1346" s="66">
        <v>8.5000000000000006E-3</v>
      </c>
      <c r="X1346" s="1">
        <v>605000</v>
      </c>
      <c r="Y1346" s="1">
        <v>3589009</v>
      </c>
      <c r="Z1346" s="1">
        <v>1658543</v>
      </c>
      <c r="AA1346" t="s">
        <v>406</v>
      </c>
      <c r="AB1346" t="s">
        <v>407</v>
      </c>
      <c r="AC1346">
        <v>18.829999999999998</v>
      </c>
      <c r="AD1346">
        <v>1.53</v>
      </c>
      <c r="AE1346">
        <v>2.67</v>
      </c>
      <c r="AF1346" t="s">
        <v>230</v>
      </c>
      <c r="AG1346" s="1">
        <v>7400</v>
      </c>
      <c r="AH1346" s="36">
        <v>5924</v>
      </c>
      <c r="AI1346">
        <v>700</v>
      </c>
      <c r="AJ1346" s="36">
        <v>5922</v>
      </c>
      <c r="AK1346">
        <v>300</v>
      </c>
      <c r="AL1346" s="2">
        <v>0.62708333333333333</v>
      </c>
      <c r="AN1346" t="s">
        <v>298</v>
      </c>
      <c r="AO1346" t="s">
        <v>395</v>
      </c>
      <c r="AQ1346" t="str">
        <f t="shared" si="20"/>
        <v/>
      </c>
    </row>
    <row r="1347" spans="1:43">
      <c r="A1347" s="8">
        <v>46191</v>
      </c>
      <c r="B1347">
        <v>4026.62</v>
      </c>
      <c r="C1347">
        <v>-1.02</v>
      </c>
      <c r="D1347">
        <v>70960</v>
      </c>
      <c r="E1347">
        <v>-0.39</v>
      </c>
      <c r="F1347" s="7">
        <v>6594</v>
      </c>
      <c r="G1347" t="s">
        <v>69</v>
      </c>
      <c r="H1347">
        <v>0</v>
      </c>
      <c r="I1347" t="s">
        <v>288</v>
      </c>
      <c r="J1347" t="s">
        <v>289</v>
      </c>
      <c r="K1347" t="s">
        <v>290</v>
      </c>
      <c r="L1347" s="36">
        <v>2795</v>
      </c>
      <c r="M1347">
        <v>-1</v>
      </c>
      <c r="N1347" s="66">
        <v>-4.0000000000000002E-4</v>
      </c>
      <c r="O1347" s="36">
        <v>2796</v>
      </c>
      <c r="P1347" s="66">
        <v>-2.9999999999999997E-4</v>
      </c>
      <c r="Q1347" s="36">
        <v>2828</v>
      </c>
      <c r="R1347" s="36">
        <v>2919</v>
      </c>
      <c r="S1347" s="36">
        <v>2755</v>
      </c>
      <c r="T1347" s="66">
        <v>-1.1599999999999999E-2</v>
      </c>
      <c r="U1347" s="66">
        <v>2.8E-3</v>
      </c>
      <c r="V1347" s="66">
        <v>-4.24E-2</v>
      </c>
      <c r="W1347" s="66">
        <v>1.4500000000000001E-2</v>
      </c>
      <c r="X1347" s="1">
        <v>6810800</v>
      </c>
      <c r="Y1347" s="1">
        <v>19238422</v>
      </c>
      <c r="Z1347" s="1">
        <v>3333230</v>
      </c>
      <c r="AA1347" t="s">
        <v>560</v>
      </c>
      <c r="AB1347" t="s">
        <v>409</v>
      </c>
      <c r="AC1347">
        <v>40.04</v>
      </c>
      <c r="AD1347">
        <v>1.82</v>
      </c>
      <c r="AE1347">
        <v>0</v>
      </c>
      <c r="AF1347" t="s">
        <v>230</v>
      </c>
      <c r="AG1347" s="1">
        <v>58100</v>
      </c>
      <c r="AH1347" s="36">
        <v>2795</v>
      </c>
      <c r="AI1347" s="1">
        <v>3500</v>
      </c>
      <c r="AJ1347" s="36">
        <v>2793</v>
      </c>
      <c r="AK1347" s="1">
        <v>1700</v>
      </c>
      <c r="AL1347" s="2">
        <v>0.62708333333333333</v>
      </c>
      <c r="AN1347" t="s">
        <v>298</v>
      </c>
      <c r="AO1347" t="s">
        <v>344</v>
      </c>
      <c r="AQ1347" t="str">
        <f t="shared" ref="AQ1347:AQ1410" si="21">IF(AP1347="","",ROUND((L1347-AP1347)/AP1347,4))</f>
        <v/>
      </c>
    </row>
    <row r="1348" spans="1:43">
      <c r="A1348" s="8">
        <v>46191</v>
      </c>
      <c r="B1348">
        <v>4026.62</v>
      </c>
      <c r="C1348">
        <v>-1.02</v>
      </c>
      <c r="D1348">
        <v>70960</v>
      </c>
      <c r="E1348">
        <v>-0.39</v>
      </c>
      <c r="F1348" s="7">
        <v>6674</v>
      </c>
      <c r="G1348" t="s">
        <v>70</v>
      </c>
      <c r="H1348">
        <v>0</v>
      </c>
      <c r="I1348" t="s">
        <v>288</v>
      </c>
      <c r="J1348" t="s">
        <v>289</v>
      </c>
      <c r="K1348" t="s">
        <v>290</v>
      </c>
      <c r="L1348" s="36">
        <v>6748</v>
      </c>
      <c r="M1348">
        <v>30</v>
      </c>
      <c r="N1348" s="66">
        <v>4.4999999999999997E-3</v>
      </c>
      <c r="O1348" s="36">
        <v>6718</v>
      </c>
      <c r="P1348" s="66">
        <v>4.4000000000000003E-3</v>
      </c>
      <c r="Q1348" s="36">
        <v>6660</v>
      </c>
      <c r="R1348" s="36">
        <v>6786</v>
      </c>
      <c r="S1348" s="36">
        <v>6630</v>
      </c>
      <c r="T1348" s="66">
        <v>1.32E-2</v>
      </c>
      <c r="U1348" s="66">
        <v>4.3E-3</v>
      </c>
      <c r="V1348" s="66">
        <v>-5.4999999999999997E-3</v>
      </c>
      <c r="W1348" s="66">
        <v>1.77E-2</v>
      </c>
      <c r="X1348" s="1">
        <v>453300</v>
      </c>
      <c r="Y1348" s="1">
        <v>3044646</v>
      </c>
      <c r="Z1348" s="1">
        <v>677812</v>
      </c>
      <c r="AA1348" t="s">
        <v>604</v>
      </c>
      <c r="AB1348" t="s">
        <v>411</v>
      </c>
      <c r="AC1348">
        <v>18.14</v>
      </c>
      <c r="AD1348">
        <v>1.71</v>
      </c>
      <c r="AE1348">
        <v>1.45</v>
      </c>
      <c r="AF1348" t="s">
        <v>230</v>
      </c>
      <c r="AG1348" s="1">
        <v>20500</v>
      </c>
      <c r="AH1348" s="36">
        <v>6749</v>
      </c>
      <c r="AI1348">
        <v>100</v>
      </c>
      <c r="AJ1348" s="36">
        <v>6745</v>
      </c>
      <c r="AK1348" s="1">
        <v>1300</v>
      </c>
      <c r="AL1348" s="2">
        <v>0.62638888888888888</v>
      </c>
      <c r="AN1348" t="s">
        <v>298</v>
      </c>
      <c r="AO1348" t="s">
        <v>344</v>
      </c>
      <c r="AQ1348" t="str">
        <f t="shared" si="21"/>
        <v/>
      </c>
    </row>
    <row r="1349" spans="1:43">
      <c r="A1349" s="8">
        <v>46191</v>
      </c>
      <c r="B1349">
        <v>4026.62</v>
      </c>
      <c r="C1349">
        <v>-1.02</v>
      </c>
      <c r="D1349">
        <v>70960</v>
      </c>
      <c r="E1349">
        <v>-0.39</v>
      </c>
      <c r="F1349" s="7">
        <v>6758</v>
      </c>
      <c r="G1349" t="s">
        <v>71</v>
      </c>
      <c r="H1349">
        <v>0</v>
      </c>
      <c r="I1349" t="s">
        <v>288</v>
      </c>
      <c r="J1349" t="s">
        <v>289</v>
      </c>
      <c r="K1349" t="s">
        <v>290</v>
      </c>
      <c r="L1349" s="36">
        <v>3228</v>
      </c>
      <c r="M1349">
        <v>-58</v>
      </c>
      <c r="N1349" s="66">
        <v>-1.77E-2</v>
      </c>
      <c r="O1349" s="36">
        <v>3286</v>
      </c>
      <c r="P1349" s="66">
        <v>-1.7600000000000001E-2</v>
      </c>
      <c r="Q1349" s="36">
        <v>3280</v>
      </c>
      <c r="R1349" s="36">
        <v>3304</v>
      </c>
      <c r="S1349" s="36">
        <v>3215</v>
      </c>
      <c r="T1349" s="66">
        <v>-1.5800000000000002E-2</v>
      </c>
      <c r="U1349" s="66">
        <v>-6.7000000000000002E-3</v>
      </c>
      <c r="V1349" s="66">
        <v>-2.3E-2</v>
      </c>
      <c r="W1349" s="66">
        <v>4.0000000000000001E-3</v>
      </c>
      <c r="X1349" s="1">
        <v>12185800</v>
      </c>
      <c r="Y1349" s="1">
        <v>39658335</v>
      </c>
      <c r="Z1349" s="1">
        <v>19256041</v>
      </c>
      <c r="AA1349" t="s">
        <v>412</v>
      </c>
      <c r="AB1349" t="s">
        <v>413</v>
      </c>
      <c r="AC1349">
        <v>16.39</v>
      </c>
      <c r="AD1349">
        <v>2.34</v>
      </c>
      <c r="AE1349">
        <v>1.08</v>
      </c>
      <c r="AF1349" t="s">
        <v>230</v>
      </c>
      <c r="AG1349" s="1">
        <v>452100</v>
      </c>
      <c r="AH1349" s="36">
        <v>3229</v>
      </c>
      <c r="AI1349" s="1">
        <v>3800</v>
      </c>
      <c r="AJ1349" s="36">
        <v>3228</v>
      </c>
      <c r="AK1349" s="1">
        <v>7000</v>
      </c>
      <c r="AL1349" s="2">
        <v>0.62708333333333333</v>
      </c>
      <c r="AN1349" t="s">
        <v>298</v>
      </c>
      <c r="AO1349" t="s">
        <v>344</v>
      </c>
      <c r="AQ1349" t="str">
        <f t="shared" si="21"/>
        <v/>
      </c>
    </row>
    <row r="1350" spans="1:43">
      <c r="A1350" s="8">
        <v>46191</v>
      </c>
      <c r="B1350">
        <v>4026.62</v>
      </c>
      <c r="C1350">
        <v>-1.02</v>
      </c>
      <c r="D1350">
        <v>70960</v>
      </c>
      <c r="E1350">
        <v>-0.39</v>
      </c>
      <c r="F1350" s="7">
        <v>6810</v>
      </c>
      <c r="G1350" t="s">
        <v>72</v>
      </c>
      <c r="H1350">
        <v>0</v>
      </c>
      <c r="I1350" t="s">
        <v>288</v>
      </c>
      <c r="J1350" t="s">
        <v>289</v>
      </c>
      <c r="K1350" t="s">
        <v>290</v>
      </c>
      <c r="L1350" s="36">
        <v>2234</v>
      </c>
      <c r="M1350">
        <v>-38</v>
      </c>
      <c r="N1350" s="66">
        <v>-1.67E-2</v>
      </c>
      <c r="O1350" s="36">
        <v>2272</v>
      </c>
      <c r="P1350" s="66">
        <v>-1.67E-2</v>
      </c>
      <c r="Q1350" s="36">
        <v>2290</v>
      </c>
      <c r="R1350" s="36">
        <v>2313</v>
      </c>
      <c r="S1350" s="36">
        <v>2232</v>
      </c>
      <c r="T1350" s="66">
        <v>-2.4400000000000002E-2</v>
      </c>
      <c r="U1350" s="66">
        <v>-4.7999999999999996E-3</v>
      </c>
      <c r="V1350" s="66">
        <v>-3.4099999999999998E-2</v>
      </c>
      <c r="W1350" s="66">
        <v>8.0000000000000004E-4</v>
      </c>
      <c r="X1350" s="1">
        <v>158400</v>
      </c>
      <c r="Y1350" s="1">
        <v>358650</v>
      </c>
      <c r="Z1350" s="1">
        <v>90843</v>
      </c>
      <c r="AA1350" t="s">
        <v>414</v>
      </c>
      <c r="AB1350" t="s">
        <v>415</v>
      </c>
      <c r="AC1350">
        <v>12.28</v>
      </c>
      <c r="AD1350">
        <v>0.94</v>
      </c>
      <c r="AE1350">
        <v>2.5099999999999998</v>
      </c>
      <c r="AF1350" t="s">
        <v>230</v>
      </c>
      <c r="AG1350" s="1">
        <v>24300</v>
      </c>
      <c r="AH1350" s="36">
        <v>2234</v>
      </c>
      <c r="AI1350">
        <v>100</v>
      </c>
      <c r="AJ1350" s="36">
        <v>2232</v>
      </c>
      <c r="AK1350">
        <v>300</v>
      </c>
      <c r="AL1350" s="2">
        <v>0.62638888888888888</v>
      </c>
      <c r="AN1350" t="s">
        <v>298</v>
      </c>
      <c r="AO1350" t="s">
        <v>344</v>
      </c>
      <c r="AQ1350" t="str">
        <f t="shared" si="21"/>
        <v/>
      </c>
    </row>
    <row r="1351" spans="1:43">
      <c r="A1351" s="8">
        <v>46191</v>
      </c>
      <c r="B1351">
        <v>4026.62</v>
      </c>
      <c r="C1351">
        <v>-1.02</v>
      </c>
      <c r="D1351">
        <v>70960</v>
      </c>
      <c r="E1351">
        <v>-0.39</v>
      </c>
      <c r="F1351" s="7">
        <v>6841</v>
      </c>
      <c r="G1351" t="s">
        <v>73</v>
      </c>
      <c r="H1351">
        <v>0</v>
      </c>
      <c r="I1351" t="s">
        <v>288</v>
      </c>
      <c r="J1351" t="s">
        <v>289</v>
      </c>
      <c r="K1351" t="s">
        <v>295</v>
      </c>
      <c r="L1351" s="36">
        <v>5479</v>
      </c>
      <c r="M1351">
        <v>99</v>
      </c>
      <c r="N1351" s="66">
        <v>1.84E-2</v>
      </c>
      <c r="O1351" s="36">
        <v>5380</v>
      </c>
      <c r="P1351" s="66">
        <v>1.84E-2</v>
      </c>
      <c r="Q1351" s="36">
        <v>5398</v>
      </c>
      <c r="R1351" s="36">
        <v>5503</v>
      </c>
      <c r="S1351" s="36">
        <v>5380</v>
      </c>
      <c r="T1351" s="66">
        <v>1.4999999999999999E-2</v>
      </c>
      <c r="U1351" s="66">
        <v>-2.9999999999999997E-4</v>
      </c>
      <c r="V1351" s="66">
        <v>-4.3E-3</v>
      </c>
      <c r="W1351" s="66">
        <v>1.84E-2</v>
      </c>
      <c r="X1351" s="1">
        <v>676600</v>
      </c>
      <c r="Y1351" s="1">
        <v>3700419</v>
      </c>
      <c r="Z1351" s="1">
        <v>1409205</v>
      </c>
      <c r="AA1351" t="s">
        <v>416</v>
      </c>
      <c r="AB1351" t="s">
        <v>635</v>
      </c>
      <c r="AC1351">
        <v>23.64</v>
      </c>
      <c r="AD1351">
        <v>2.68</v>
      </c>
      <c r="AE1351">
        <v>1.68</v>
      </c>
      <c r="AF1351" t="s">
        <v>230</v>
      </c>
      <c r="AG1351" s="1">
        <v>10400</v>
      </c>
      <c r="AH1351" s="36">
        <v>5481</v>
      </c>
      <c r="AI1351">
        <v>700</v>
      </c>
      <c r="AJ1351" s="36">
        <v>5478</v>
      </c>
      <c r="AK1351">
        <v>300</v>
      </c>
      <c r="AL1351" s="2">
        <v>0.62708333333333333</v>
      </c>
      <c r="AN1351" t="s">
        <v>298</v>
      </c>
      <c r="AO1351" t="s">
        <v>344</v>
      </c>
      <c r="AQ1351" t="str">
        <f t="shared" si="21"/>
        <v/>
      </c>
    </row>
    <row r="1352" spans="1:43">
      <c r="A1352" s="8">
        <v>46191</v>
      </c>
      <c r="B1352">
        <v>4026.62</v>
      </c>
      <c r="C1352">
        <v>-1.02</v>
      </c>
      <c r="D1352">
        <v>70960</v>
      </c>
      <c r="E1352">
        <v>-0.39</v>
      </c>
      <c r="F1352" s="7">
        <v>6890</v>
      </c>
      <c r="G1352" t="s">
        <v>74</v>
      </c>
      <c r="H1352">
        <v>0</v>
      </c>
      <c r="I1352" t="s">
        <v>314</v>
      </c>
      <c r="J1352" t="s">
        <v>289</v>
      </c>
      <c r="K1352" t="s">
        <v>295</v>
      </c>
      <c r="L1352" s="36">
        <v>10290</v>
      </c>
      <c r="M1352">
        <v>850</v>
      </c>
      <c r="N1352" s="66">
        <v>0.09</v>
      </c>
      <c r="O1352" s="36">
        <v>9440</v>
      </c>
      <c r="P1352" s="66">
        <v>0.09</v>
      </c>
      <c r="Q1352" s="36">
        <v>9580</v>
      </c>
      <c r="R1352" s="36">
        <v>10490</v>
      </c>
      <c r="S1352" s="36">
        <v>9530</v>
      </c>
      <c r="T1352" s="66">
        <v>7.4099999999999999E-2</v>
      </c>
      <c r="U1352" s="66">
        <v>8.8000000000000005E-3</v>
      </c>
      <c r="V1352" s="66">
        <v>-1.9E-2</v>
      </c>
      <c r="W1352" s="66">
        <v>7.9699999999999993E-2</v>
      </c>
      <c r="X1352" s="1">
        <v>1086100</v>
      </c>
      <c r="Y1352" s="1">
        <v>11045480</v>
      </c>
      <c r="Z1352" s="1">
        <v>542409</v>
      </c>
      <c r="AA1352" t="s">
        <v>418</v>
      </c>
      <c r="AB1352" t="s">
        <v>419</v>
      </c>
      <c r="AC1352">
        <v>23.46</v>
      </c>
      <c r="AD1352">
        <v>1.86</v>
      </c>
      <c r="AE1352">
        <v>1.94</v>
      </c>
      <c r="AF1352" t="s">
        <v>230</v>
      </c>
      <c r="AG1352" s="1">
        <v>9300</v>
      </c>
      <c r="AH1352" s="36">
        <v>10300</v>
      </c>
      <c r="AI1352">
        <v>100</v>
      </c>
      <c r="AJ1352" s="36">
        <v>10290</v>
      </c>
      <c r="AK1352">
        <v>600</v>
      </c>
      <c r="AL1352" s="2">
        <v>0.62708333333333333</v>
      </c>
      <c r="AN1352" t="s">
        <v>293</v>
      </c>
      <c r="AO1352" t="s">
        <v>344</v>
      </c>
      <c r="AQ1352" t="str">
        <f t="shared" si="21"/>
        <v/>
      </c>
    </row>
    <row r="1353" spans="1:43">
      <c r="A1353" s="8">
        <v>46191</v>
      </c>
      <c r="B1353">
        <v>4026.62</v>
      </c>
      <c r="C1353">
        <v>-1.02</v>
      </c>
      <c r="D1353">
        <v>70960</v>
      </c>
      <c r="E1353">
        <v>-0.39</v>
      </c>
      <c r="F1353" s="7">
        <v>6925</v>
      </c>
      <c r="G1353" t="s">
        <v>75</v>
      </c>
      <c r="H1353">
        <v>0</v>
      </c>
      <c r="I1353" t="s">
        <v>288</v>
      </c>
      <c r="J1353" t="s">
        <v>289</v>
      </c>
      <c r="K1353" t="s">
        <v>295</v>
      </c>
      <c r="L1353" s="36">
        <v>4687</v>
      </c>
      <c r="M1353">
        <v>91</v>
      </c>
      <c r="N1353" s="66">
        <v>1.9800000000000002E-2</v>
      </c>
      <c r="O1353" s="36">
        <v>4596</v>
      </c>
      <c r="P1353" s="66">
        <v>1.9699999999999999E-2</v>
      </c>
      <c r="Q1353" s="36">
        <v>4630</v>
      </c>
      <c r="R1353" s="36">
        <v>4733</v>
      </c>
      <c r="S1353" s="36">
        <v>4630</v>
      </c>
      <c r="T1353" s="66">
        <v>1.23E-2</v>
      </c>
      <c r="U1353" s="66">
        <v>6.1999999999999998E-3</v>
      </c>
      <c r="V1353" s="66">
        <v>-9.7000000000000003E-3</v>
      </c>
      <c r="W1353" s="66">
        <v>1.23E-2</v>
      </c>
      <c r="X1353" s="1">
        <v>438800</v>
      </c>
      <c r="Y1353" s="1">
        <v>2057669</v>
      </c>
      <c r="Z1353" s="1">
        <v>391364</v>
      </c>
      <c r="AA1353" t="s">
        <v>658</v>
      </c>
      <c r="AB1353" t="s">
        <v>421</v>
      </c>
      <c r="AC1353">
        <v>35.42</v>
      </c>
      <c r="AD1353">
        <v>1.88</v>
      </c>
      <c r="AE1353">
        <v>1.49</v>
      </c>
      <c r="AF1353" t="s">
        <v>230</v>
      </c>
      <c r="AG1353" s="1">
        <v>7600</v>
      </c>
      <c r="AH1353" s="36">
        <v>4689</v>
      </c>
      <c r="AI1353">
        <v>200</v>
      </c>
      <c r="AJ1353" s="36">
        <v>4686</v>
      </c>
      <c r="AK1353">
        <v>200</v>
      </c>
      <c r="AL1353" s="2">
        <v>0.62708333333333333</v>
      </c>
      <c r="AN1353" t="s">
        <v>298</v>
      </c>
      <c r="AO1353" t="s">
        <v>344</v>
      </c>
      <c r="AQ1353" t="str">
        <f t="shared" si="21"/>
        <v/>
      </c>
    </row>
    <row r="1354" spans="1:43">
      <c r="A1354" s="8">
        <v>46191</v>
      </c>
      <c r="B1354">
        <v>4026.62</v>
      </c>
      <c r="C1354">
        <v>-1.02</v>
      </c>
      <c r="D1354">
        <v>70960</v>
      </c>
      <c r="E1354">
        <v>-0.39</v>
      </c>
      <c r="F1354" s="7">
        <v>6963</v>
      </c>
      <c r="G1354" t="s">
        <v>76</v>
      </c>
      <c r="H1354">
        <v>0</v>
      </c>
      <c r="I1354" t="s">
        <v>288</v>
      </c>
      <c r="J1354" t="s">
        <v>289</v>
      </c>
      <c r="K1354" t="s">
        <v>290</v>
      </c>
      <c r="L1354" s="36">
        <v>5206</v>
      </c>
      <c r="M1354">
        <v>68</v>
      </c>
      <c r="N1354" s="66">
        <v>1.32E-2</v>
      </c>
      <c r="O1354" s="36">
        <v>5138</v>
      </c>
      <c r="P1354" s="66">
        <v>1.32E-2</v>
      </c>
      <c r="Q1354" s="36">
        <v>5086</v>
      </c>
      <c r="R1354" s="36">
        <v>5333</v>
      </c>
      <c r="S1354" s="36">
        <v>5070</v>
      </c>
      <c r="T1354" s="66">
        <v>2.35E-2</v>
      </c>
      <c r="U1354" s="66">
        <v>6.8999999999999999E-3</v>
      </c>
      <c r="V1354" s="66">
        <v>-2.3800000000000002E-2</v>
      </c>
      <c r="W1354" s="66">
        <v>2.6800000000000001E-2</v>
      </c>
      <c r="X1354" s="1">
        <v>3199300</v>
      </c>
      <c r="Y1354" s="1">
        <v>16679912</v>
      </c>
      <c r="Z1354" s="1">
        <v>2101974</v>
      </c>
      <c r="AA1354" t="s">
        <v>586</v>
      </c>
      <c r="AB1354" t="s">
        <v>423</v>
      </c>
      <c r="AC1354">
        <v>69.319999999999993</v>
      </c>
      <c r="AD1354">
        <v>2.65</v>
      </c>
      <c r="AE1354">
        <v>0.96</v>
      </c>
      <c r="AF1354" t="s">
        <v>230</v>
      </c>
      <c r="AG1354" s="1">
        <v>86100</v>
      </c>
      <c r="AH1354" s="36">
        <v>5207</v>
      </c>
      <c r="AI1354">
        <v>300</v>
      </c>
      <c r="AJ1354" s="36">
        <v>5205</v>
      </c>
      <c r="AK1354">
        <v>900</v>
      </c>
      <c r="AL1354" s="2">
        <v>0.62708333333333333</v>
      </c>
      <c r="AN1354" t="s">
        <v>298</v>
      </c>
      <c r="AO1354" t="s">
        <v>344</v>
      </c>
      <c r="AQ1354" t="str">
        <f t="shared" si="21"/>
        <v/>
      </c>
    </row>
    <row r="1355" spans="1:43">
      <c r="A1355" s="8">
        <v>46191</v>
      </c>
      <c r="B1355">
        <v>4026.62</v>
      </c>
      <c r="C1355">
        <v>-1.02</v>
      </c>
      <c r="D1355">
        <v>70960</v>
      </c>
      <c r="E1355">
        <v>-0.39</v>
      </c>
      <c r="F1355" s="7">
        <v>7011</v>
      </c>
      <c r="G1355" t="s">
        <v>77</v>
      </c>
      <c r="H1355">
        <v>0</v>
      </c>
      <c r="I1355" t="s">
        <v>288</v>
      </c>
      <c r="J1355" t="s">
        <v>289</v>
      </c>
      <c r="K1355" t="s">
        <v>295</v>
      </c>
      <c r="L1355" s="36">
        <v>3977</v>
      </c>
      <c r="M1355">
        <v>117</v>
      </c>
      <c r="N1355" s="66">
        <v>3.0300000000000001E-2</v>
      </c>
      <c r="O1355" s="36">
        <v>3860</v>
      </c>
      <c r="P1355" s="66">
        <v>3.0300000000000001E-2</v>
      </c>
      <c r="Q1355" s="36">
        <v>4053</v>
      </c>
      <c r="R1355" s="36">
        <v>4095</v>
      </c>
      <c r="S1355" s="36">
        <v>3943</v>
      </c>
      <c r="T1355" s="66">
        <v>-1.8700000000000001E-2</v>
      </c>
      <c r="U1355" s="66">
        <v>-5.7000000000000002E-3</v>
      </c>
      <c r="V1355" s="66">
        <v>-2.8799999999999999E-2</v>
      </c>
      <c r="W1355" s="66">
        <v>8.6E-3</v>
      </c>
      <c r="X1355" s="1">
        <v>26772100</v>
      </c>
      <c r="Y1355" s="1">
        <v>107408971</v>
      </c>
      <c r="Z1355" s="1">
        <v>13416997</v>
      </c>
      <c r="AA1355" t="s">
        <v>424</v>
      </c>
      <c r="AB1355" t="s">
        <v>636</v>
      </c>
      <c r="AC1355">
        <v>35.159999999999997</v>
      </c>
      <c r="AD1355">
        <v>4.32</v>
      </c>
      <c r="AE1355">
        <v>0.73</v>
      </c>
      <c r="AF1355" t="s">
        <v>230</v>
      </c>
      <c r="AG1355" s="1">
        <v>754600</v>
      </c>
      <c r="AH1355" s="36">
        <v>3977</v>
      </c>
      <c r="AI1355" s="1">
        <v>5000</v>
      </c>
      <c r="AJ1355" s="36">
        <v>3976</v>
      </c>
      <c r="AK1355" s="1">
        <v>5600</v>
      </c>
      <c r="AL1355" s="2">
        <v>0.62708333333333333</v>
      </c>
      <c r="AN1355" t="s">
        <v>298</v>
      </c>
      <c r="AO1355" t="s">
        <v>395</v>
      </c>
      <c r="AQ1355" t="str">
        <f t="shared" si="21"/>
        <v/>
      </c>
    </row>
    <row r="1356" spans="1:43">
      <c r="A1356" s="8">
        <v>46191</v>
      </c>
      <c r="B1356">
        <v>4026.62</v>
      </c>
      <c r="C1356">
        <v>-1.02</v>
      </c>
      <c r="D1356">
        <v>70960</v>
      </c>
      <c r="E1356">
        <v>-0.39</v>
      </c>
      <c r="F1356" s="7">
        <v>7013</v>
      </c>
      <c r="G1356" t="s">
        <v>78</v>
      </c>
      <c r="H1356">
        <v>0</v>
      </c>
      <c r="I1356" t="s">
        <v>288</v>
      </c>
      <c r="J1356" t="s">
        <v>289</v>
      </c>
      <c r="K1356" t="s">
        <v>295</v>
      </c>
      <c r="L1356" s="36">
        <v>2881.5</v>
      </c>
      <c r="M1356">
        <v>-35</v>
      </c>
      <c r="N1356" s="66">
        <v>-1.2E-2</v>
      </c>
      <c r="O1356" s="36">
        <v>2916.5</v>
      </c>
      <c r="P1356" s="66">
        <v>-1.2E-2</v>
      </c>
      <c r="Q1356" s="36">
        <v>2954</v>
      </c>
      <c r="R1356" s="36">
        <v>3025</v>
      </c>
      <c r="S1356" s="36">
        <v>2876</v>
      </c>
      <c r="T1356" s="66">
        <v>-2.4500000000000001E-2</v>
      </c>
      <c r="U1356" s="66">
        <v>-1.2800000000000001E-2</v>
      </c>
      <c r="V1356" s="66">
        <v>-4.7399999999999998E-2</v>
      </c>
      <c r="W1356" s="66">
        <v>1.9E-3</v>
      </c>
      <c r="X1356" s="1">
        <v>16178200</v>
      </c>
      <c r="Y1356" s="1">
        <v>47617670</v>
      </c>
      <c r="Z1356" s="1">
        <v>3119972</v>
      </c>
      <c r="AA1356" t="s">
        <v>426</v>
      </c>
      <c r="AB1356" t="s">
        <v>637</v>
      </c>
      <c r="AC1356">
        <v>18.510000000000002</v>
      </c>
      <c r="AD1356">
        <v>4.68</v>
      </c>
      <c r="AE1356">
        <v>0.8</v>
      </c>
      <c r="AF1356" t="s">
        <v>230</v>
      </c>
      <c r="AG1356" s="1">
        <v>546700</v>
      </c>
      <c r="AH1356" s="36">
        <v>2882</v>
      </c>
      <c r="AI1356" s="1">
        <v>1600</v>
      </c>
      <c r="AJ1356" s="36">
        <v>2881.5</v>
      </c>
      <c r="AK1356" s="1">
        <v>1200</v>
      </c>
      <c r="AL1356" s="2">
        <v>0.62708333333333333</v>
      </c>
      <c r="AN1356" t="s">
        <v>298</v>
      </c>
      <c r="AO1356" t="s">
        <v>395</v>
      </c>
      <c r="AQ1356" t="str">
        <f t="shared" si="21"/>
        <v/>
      </c>
    </row>
    <row r="1357" spans="1:43">
      <c r="A1357" s="8">
        <v>46191</v>
      </c>
      <c r="B1357">
        <v>4026.62</v>
      </c>
      <c r="C1357">
        <v>-1.02</v>
      </c>
      <c r="D1357">
        <v>70960</v>
      </c>
      <c r="E1357">
        <v>-0.39</v>
      </c>
      <c r="F1357" s="7">
        <v>7047</v>
      </c>
      <c r="G1357" t="s">
        <v>79</v>
      </c>
      <c r="H1357">
        <v>0</v>
      </c>
      <c r="I1357" t="s">
        <v>347</v>
      </c>
      <c r="J1357" t="s">
        <v>289</v>
      </c>
      <c r="K1357" t="s">
        <v>290</v>
      </c>
      <c r="L1357" s="36">
        <v>2219</v>
      </c>
      <c r="M1357">
        <v>34</v>
      </c>
      <c r="N1357" s="66">
        <v>1.5599999999999999E-2</v>
      </c>
      <c r="O1357" s="36">
        <v>2185</v>
      </c>
      <c r="P1357" s="66">
        <v>1.55E-2</v>
      </c>
      <c r="Q1357" s="36">
        <v>2174</v>
      </c>
      <c r="R1357" s="36">
        <v>2231</v>
      </c>
      <c r="S1357" s="36">
        <v>2174</v>
      </c>
      <c r="T1357" s="66">
        <v>2.06E-2</v>
      </c>
      <c r="U1357" s="66">
        <v>-8.9999999999999998E-4</v>
      </c>
      <c r="V1357" s="66">
        <v>-5.3E-3</v>
      </c>
      <c r="W1357" s="66">
        <v>2.06E-2</v>
      </c>
      <c r="X1357" s="1">
        <v>87600</v>
      </c>
      <c r="Y1357" s="1">
        <v>193638</v>
      </c>
      <c r="Z1357" s="1">
        <v>31500</v>
      </c>
      <c r="AA1357" t="s">
        <v>428</v>
      </c>
      <c r="AB1357" t="s">
        <v>638</v>
      </c>
      <c r="AC1357">
        <v>8.7899999999999991</v>
      </c>
      <c r="AD1357">
        <v>2.75</v>
      </c>
      <c r="AE1357">
        <v>0.59</v>
      </c>
      <c r="AF1357" t="s">
        <v>230</v>
      </c>
      <c r="AG1357" s="1">
        <v>1500</v>
      </c>
      <c r="AH1357" s="36">
        <v>2219</v>
      </c>
      <c r="AI1357">
        <v>200</v>
      </c>
      <c r="AJ1357" s="36">
        <v>2217</v>
      </c>
      <c r="AK1357">
        <v>100</v>
      </c>
      <c r="AL1357" s="2">
        <v>0.62708333333333333</v>
      </c>
      <c r="AN1357" t="s">
        <v>298</v>
      </c>
      <c r="AO1357" t="s">
        <v>313</v>
      </c>
      <c r="AQ1357" t="str">
        <f t="shared" si="21"/>
        <v/>
      </c>
    </row>
    <row r="1358" spans="1:43">
      <c r="A1358" s="8">
        <v>46191</v>
      </c>
      <c r="B1358">
        <v>4026.62</v>
      </c>
      <c r="C1358">
        <v>-1.02</v>
      </c>
      <c r="D1358">
        <v>70960</v>
      </c>
      <c r="E1358">
        <v>-0.39</v>
      </c>
      <c r="F1358" s="7">
        <v>7084</v>
      </c>
      <c r="G1358" t="s">
        <v>80</v>
      </c>
      <c r="H1358">
        <v>0</v>
      </c>
      <c r="I1358" t="s">
        <v>347</v>
      </c>
      <c r="J1358" t="s">
        <v>323</v>
      </c>
      <c r="K1358" t="s">
        <v>295</v>
      </c>
      <c r="L1358" s="36">
        <v>2758</v>
      </c>
      <c r="M1358">
        <v>-50</v>
      </c>
      <c r="N1358" s="66">
        <v>-1.78E-2</v>
      </c>
      <c r="O1358" s="36">
        <v>2808</v>
      </c>
      <c r="P1358" s="66">
        <v>-1.78E-2</v>
      </c>
      <c r="Q1358" s="36">
        <v>2780</v>
      </c>
      <c r="R1358" s="36">
        <v>2830</v>
      </c>
      <c r="S1358" s="36">
        <v>2730</v>
      </c>
      <c r="T1358" s="66">
        <v>-7.9000000000000008E-3</v>
      </c>
      <c r="U1358" s="66">
        <v>-7.9000000000000008E-3</v>
      </c>
      <c r="V1358" s="66">
        <v>-2.5399999999999999E-2</v>
      </c>
      <c r="W1358" s="66">
        <v>1.0200000000000001E-2</v>
      </c>
      <c r="X1358" s="1">
        <v>7900</v>
      </c>
      <c r="Y1358" s="1">
        <v>21912</v>
      </c>
      <c r="Z1358" s="1">
        <v>8989</v>
      </c>
      <c r="AA1358" t="s">
        <v>430</v>
      </c>
      <c r="AB1358" t="s">
        <v>642</v>
      </c>
      <c r="AC1358">
        <v>40.200000000000003</v>
      </c>
      <c r="AD1358">
        <v>1.43</v>
      </c>
      <c r="AE1358">
        <v>3.81</v>
      </c>
      <c r="AF1358">
        <v>0.4</v>
      </c>
      <c r="AG1358">
        <v>700</v>
      </c>
      <c r="AH1358" s="36">
        <v>2769</v>
      </c>
      <c r="AI1358">
        <v>100</v>
      </c>
      <c r="AJ1358" s="36">
        <v>2755</v>
      </c>
      <c r="AK1358">
        <v>300</v>
      </c>
      <c r="AL1358" s="2">
        <v>0.62569444444444444</v>
      </c>
      <c r="AM1358" s="3">
        <v>46160</v>
      </c>
      <c r="AN1358" t="s">
        <v>298</v>
      </c>
      <c r="AO1358" t="s">
        <v>313</v>
      </c>
      <c r="AQ1358" t="str">
        <f t="shared" si="21"/>
        <v/>
      </c>
    </row>
    <row r="1359" spans="1:43">
      <c r="A1359" s="8">
        <v>46191</v>
      </c>
      <c r="B1359">
        <v>4026.62</v>
      </c>
      <c r="C1359">
        <v>-1.02</v>
      </c>
      <c r="D1359">
        <v>70960</v>
      </c>
      <c r="E1359">
        <v>-0.39</v>
      </c>
      <c r="F1359" s="7">
        <v>7182</v>
      </c>
      <c r="G1359" t="s">
        <v>81</v>
      </c>
      <c r="H1359">
        <v>0</v>
      </c>
      <c r="I1359" t="s">
        <v>288</v>
      </c>
      <c r="J1359" t="s">
        <v>289</v>
      </c>
      <c r="K1359" t="s">
        <v>290</v>
      </c>
      <c r="L1359" s="36">
        <v>3277</v>
      </c>
      <c r="M1359">
        <v>152</v>
      </c>
      <c r="N1359" s="66">
        <v>4.8599999999999997E-2</v>
      </c>
      <c r="O1359" s="36">
        <v>3125</v>
      </c>
      <c r="P1359" s="66">
        <v>4.8599999999999997E-2</v>
      </c>
      <c r="Q1359" s="36">
        <v>3234</v>
      </c>
      <c r="R1359" s="36">
        <v>3277</v>
      </c>
      <c r="S1359" s="36">
        <v>3215</v>
      </c>
      <c r="T1359" s="66">
        <v>1.32E-2</v>
      </c>
      <c r="U1359" s="66">
        <v>7.0000000000000001E-3</v>
      </c>
      <c r="V1359" s="66">
        <v>0</v>
      </c>
      <c r="W1359" s="66">
        <v>1.9199999999999998E-2</v>
      </c>
      <c r="X1359" s="1">
        <v>5647200</v>
      </c>
      <c r="Y1359" s="1">
        <v>18358703</v>
      </c>
      <c r="Z1359" s="1">
        <v>11718154</v>
      </c>
      <c r="AA1359" t="s">
        <v>645</v>
      </c>
      <c r="AB1359" t="s">
        <v>433</v>
      </c>
      <c r="AC1359">
        <v>17.68</v>
      </c>
      <c r="AD1359">
        <v>1.26</v>
      </c>
      <c r="AE1359">
        <v>2.84</v>
      </c>
      <c r="AF1359" t="s">
        <v>230</v>
      </c>
      <c r="AG1359" s="1">
        <v>277400</v>
      </c>
      <c r="AH1359" s="36">
        <v>3276</v>
      </c>
      <c r="AI1359">
        <v>200</v>
      </c>
      <c r="AJ1359" s="36">
        <v>3275</v>
      </c>
      <c r="AK1359" s="1">
        <v>3000</v>
      </c>
      <c r="AL1359" s="2">
        <v>0.62708333333333333</v>
      </c>
      <c r="AN1359" t="s">
        <v>298</v>
      </c>
      <c r="AO1359" t="s">
        <v>434</v>
      </c>
      <c r="AQ1359" t="str">
        <f t="shared" si="21"/>
        <v/>
      </c>
    </row>
    <row r="1360" spans="1:43">
      <c r="A1360" s="8">
        <v>46191</v>
      </c>
      <c r="B1360">
        <v>4026.62</v>
      </c>
      <c r="C1360">
        <v>-1.02</v>
      </c>
      <c r="D1360">
        <v>70960</v>
      </c>
      <c r="E1360">
        <v>-0.39</v>
      </c>
      <c r="F1360" s="7">
        <v>7203</v>
      </c>
      <c r="G1360" t="s">
        <v>82</v>
      </c>
      <c r="H1360">
        <v>0</v>
      </c>
      <c r="I1360" t="s">
        <v>288</v>
      </c>
      <c r="J1360" t="s">
        <v>289</v>
      </c>
      <c r="K1360" t="s">
        <v>290</v>
      </c>
      <c r="L1360" s="36">
        <v>2788</v>
      </c>
      <c r="M1360">
        <v>-22</v>
      </c>
      <c r="N1360" s="66">
        <v>-7.7999999999999996E-3</v>
      </c>
      <c r="O1360" s="36">
        <v>2810</v>
      </c>
      <c r="P1360" s="66">
        <v>-7.7999999999999996E-3</v>
      </c>
      <c r="Q1360" s="36">
        <v>2800</v>
      </c>
      <c r="R1360" s="36">
        <v>2807</v>
      </c>
      <c r="S1360" s="36">
        <v>2774.5</v>
      </c>
      <c r="T1360" s="66">
        <v>-4.1999999999999997E-3</v>
      </c>
      <c r="U1360" s="66">
        <v>3.5000000000000001E-3</v>
      </c>
      <c r="V1360" s="66">
        <v>-6.7000000000000002E-3</v>
      </c>
      <c r="W1360" s="66">
        <v>4.7999999999999996E-3</v>
      </c>
      <c r="X1360" s="1">
        <v>20974800</v>
      </c>
      <c r="Y1360" s="1">
        <v>58487862</v>
      </c>
      <c r="Z1360" s="1">
        <v>44036425</v>
      </c>
      <c r="AA1360" t="s">
        <v>435</v>
      </c>
      <c r="AB1360" t="s">
        <v>639</v>
      </c>
      <c r="AC1360">
        <v>11</v>
      </c>
      <c r="AD1360">
        <v>0.91</v>
      </c>
      <c r="AE1360">
        <v>3.59</v>
      </c>
      <c r="AF1360" t="s">
        <v>230</v>
      </c>
      <c r="AG1360" s="1">
        <v>1042000</v>
      </c>
      <c r="AH1360" s="36">
        <v>2788</v>
      </c>
      <c r="AI1360">
        <v>700</v>
      </c>
      <c r="AJ1360" s="36">
        <v>2787.5</v>
      </c>
      <c r="AK1360" s="1">
        <v>10000</v>
      </c>
      <c r="AL1360" s="2">
        <v>0.62708333333333333</v>
      </c>
      <c r="AN1360" t="s">
        <v>298</v>
      </c>
      <c r="AO1360" t="s">
        <v>437</v>
      </c>
      <c r="AQ1360" t="str">
        <f t="shared" si="21"/>
        <v/>
      </c>
    </row>
    <row r="1361" spans="1:43">
      <c r="A1361" s="8">
        <v>46191</v>
      </c>
      <c r="B1361">
        <v>4026.62</v>
      </c>
      <c r="C1361">
        <v>-1.02</v>
      </c>
      <c r="D1361">
        <v>70960</v>
      </c>
      <c r="E1361">
        <v>-0.39</v>
      </c>
      <c r="F1361" s="7">
        <v>7213</v>
      </c>
      <c r="G1361" t="s">
        <v>83</v>
      </c>
      <c r="H1361">
        <v>0</v>
      </c>
      <c r="I1361" t="s">
        <v>314</v>
      </c>
      <c r="J1361" t="s">
        <v>289</v>
      </c>
      <c r="K1361" t="s">
        <v>290</v>
      </c>
      <c r="L1361">
        <v>580</v>
      </c>
      <c r="M1361">
        <v>-6</v>
      </c>
      <c r="N1361" s="66">
        <v>-1.0200000000000001E-2</v>
      </c>
      <c r="O1361">
        <v>586</v>
      </c>
      <c r="P1361" s="66">
        <v>-1.0200000000000001E-2</v>
      </c>
      <c r="Q1361">
        <v>583</v>
      </c>
      <c r="R1361">
        <v>590</v>
      </c>
      <c r="S1361">
        <v>573</v>
      </c>
      <c r="T1361" s="66">
        <v>-5.1000000000000004E-3</v>
      </c>
      <c r="U1361" s="66">
        <v>0</v>
      </c>
      <c r="V1361" s="66">
        <v>-1.6899999999999998E-2</v>
      </c>
      <c r="W1361" s="66">
        <v>1.2200000000000001E-2</v>
      </c>
      <c r="X1361" s="1">
        <v>24300</v>
      </c>
      <c r="Y1361" s="1">
        <v>14106</v>
      </c>
      <c r="Z1361" s="1">
        <v>9217</v>
      </c>
      <c r="AA1361" t="s">
        <v>524</v>
      </c>
      <c r="AB1361" t="s">
        <v>439</v>
      </c>
      <c r="AC1361">
        <v>6.83</v>
      </c>
      <c r="AD1361">
        <v>0.81</v>
      </c>
      <c r="AE1361">
        <v>4.4800000000000004</v>
      </c>
      <c r="AF1361">
        <v>0.3</v>
      </c>
      <c r="AG1361">
        <v>0</v>
      </c>
      <c r="AH1361">
        <v>580</v>
      </c>
      <c r="AI1361">
        <v>500</v>
      </c>
      <c r="AJ1361">
        <v>577</v>
      </c>
      <c r="AK1361">
        <v>400</v>
      </c>
      <c r="AL1361" s="2">
        <v>0.62291666666666667</v>
      </c>
      <c r="AN1361" t="s">
        <v>298</v>
      </c>
      <c r="AO1361" t="s">
        <v>437</v>
      </c>
      <c r="AQ1361" t="str">
        <f t="shared" si="21"/>
        <v/>
      </c>
    </row>
    <row r="1362" spans="1:43">
      <c r="A1362" s="8">
        <v>46191</v>
      </c>
      <c r="B1362">
        <v>4026.62</v>
      </c>
      <c r="C1362">
        <v>-1.02</v>
      </c>
      <c r="D1362">
        <v>70960</v>
      </c>
      <c r="E1362">
        <v>-0.39</v>
      </c>
      <c r="F1362" s="7">
        <v>7220</v>
      </c>
      <c r="G1362" t="s">
        <v>84</v>
      </c>
      <c r="H1362">
        <v>0</v>
      </c>
      <c r="I1362" t="s">
        <v>288</v>
      </c>
      <c r="J1362" t="s">
        <v>289</v>
      </c>
      <c r="K1362" t="s">
        <v>290</v>
      </c>
      <c r="L1362" s="36">
        <v>4600</v>
      </c>
      <c r="M1362">
        <v>-810</v>
      </c>
      <c r="N1362" s="66">
        <v>-0.1497</v>
      </c>
      <c r="O1362" s="36">
        <v>5410</v>
      </c>
      <c r="P1362" s="66">
        <v>-0.1497</v>
      </c>
      <c r="Q1362" s="36">
        <v>5530</v>
      </c>
      <c r="R1362" s="36">
        <v>5730</v>
      </c>
      <c r="S1362" s="36">
        <v>4520</v>
      </c>
      <c r="T1362" s="66">
        <v>-0.1681</v>
      </c>
      <c r="U1362" s="66">
        <v>-4.7600000000000003E-2</v>
      </c>
      <c r="V1362" s="66">
        <v>-0.19719999999999999</v>
      </c>
      <c r="W1362" s="66">
        <v>1.7600000000000001E-2</v>
      </c>
      <c r="X1362" s="1">
        <v>5763800</v>
      </c>
      <c r="Y1362" s="1">
        <v>29137988</v>
      </c>
      <c r="Z1362" s="1">
        <v>301676</v>
      </c>
      <c r="AA1362" t="s">
        <v>563</v>
      </c>
      <c r="AB1362" t="s">
        <v>441</v>
      </c>
      <c r="AC1362">
        <v>46.37</v>
      </c>
      <c r="AD1362">
        <v>2.4700000000000002</v>
      </c>
      <c r="AE1362">
        <v>0.87</v>
      </c>
      <c r="AF1362" t="s">
        <v>230</v>
      </c>
      <c r="AG1362" s="1">
        <v>17500</v>
      </c>
      <c r="AH1362" s="36">
        <v>4600</v>
      </c>
      <c r="AI1362" s="1">
        <v>5600</v>
      </c>
      <c r="AJ1362" s="36">
        <v>4595</v>
      </c>
      <c r="AK1362" s="1">
        <v>3800</v>
      </c>
      <c r="AL1362" s="2">
        <v>0.62708333333333333</v>
      </c>
      <c r="AN1362" t="s">
        <v>298</v>
      </c>
      <c r="AO1362" t="s">
        <v>437</v>
      </c>
      <c r="AQ1362" t="str">
        <f t="shared" si="21"/>
        <v/>
      </c>
    </row>
    <row r="1363" spans="1:43">
      <c r="A1363" s="8">
        <v>46191</v>
      </c>
      <c r="B1363">
        <v>4026.62</v>
      </c>
      <c r="C1363">
        <v>-1.02</v>
      </c>
      <c r="D1363">
        <v>70960</v>
      </c>
      <c r="E1363">
        <v>-0.39</v>
      </c>
      <c r="F1363" s="7">
        <v>7269</v>
      </c>
      <c r="G1363" t="s">
        <v>85</v>
      </c>
      <c r="H1363">
        <v>0</v>
      </c>
      <c r="I1363" t="s">
        <v>288</v>
      </c>
      <c r="J1363" t="s">
        <v>289</v>
      </c>
      <c r="K1363" t="s">
        <v>295</v>
      </c>
      <c r="L1363" s="36">
        <v>1942</v>
      </c>
      <c r="M1363">
        <v>-8</v>
      </c>
      <c r="N1363" s="66">
        <v>-4.1000000000000003E-3</v>
      </c>
      <c r="O1363" s="36">
        <v>1950</v>
      </c>
      <c r="P1363" s="66">
        <v>-4.1000000000000003E-3</v>
      </c>
      <c r="Q1363" s="36">
        <v>1925</v>
      </c>
      <c r="R1363" s="36">
        <v>1963.5</v>
      </c>
      <c r="S1363" s="36">
        <v>1906.5</v>
      </c>
      <c r="T1363" s="66">
        <v>8.8000000000000005E-3</v>
      </c>
      <c r="U1363" s="66">
        <v>-3.5000000000000001E-3</v>
      </c>
      <c r="V1363" s="66">
        <v>-1.09E-2</v>
      </c>
      <c r="W1363" s="66">
        <v>1.8599999999999998E-2</v>
      </c>
      <c r="X1363" s="1">
        <v>5235500</v>
      </c>
      <c r="Y1363" s="1">
        <v>10169808</v>
      </c>
      <c r="Z1363" s="1">
        <v>3815226</v>
      </c>
      <c r="AA1363" t="s">
        <v>442</v>
      </c>
      <c r="AB1363" t="s">
        <v>443</v>
      </c>
      <c r="AC1363">
        <v>9.85</v>
      </c>
      <c r="AD1363">
        <v>1.1000000000000001</v>
      </c>
      <c r="AE1363">
        <v>2.63</v>
      </c>
      <c r="AF1363" t="s">
        <v>230</v>
      </c>
      <c r="AG1363" s="1">
        <v>4084500</v>
      </c>
      <c r="AH1363" s="36">
        <v>1942</v>
      </c>
      <c r="AI1363" s="1">
        <v>1500</v>
      </c>
      <c r="AJ1363" s="36">
        <v>1941.5</v>
      </c>
      <c r="AK1363" s="1">
        <v>2500</v>
      </c>
      <c r="AL1363" s="2">
        <v>0.62708333333333333</v>
      </c>
      <c r="AN1363" t="s">
        <v>298</v>
      </c>
      <c r="AO1363" t="s">
        <v>437</v>
      </c>
      <c r="AQ1363" t="str">
        <f t="shared" si="21"/>
        <v/>
      </c>
    </row>
    <row r="1364" spans="1:43">
      <c r="A1364" s="8">
        <v>46191</v>
      </c>
      <c r="B1364">
        <v>4026.62</v>
      </c>
      <c r="C1364">
        <v>-1.02</v>
      </c>
      <c r="D1364">
        <v>70960</v>
      </c>
      <c r="E1364">
        <v>-0.39</v>
      </c>
      <c r="F1364" s="7">
        <v>7272</v>
      </c>
      <c r="G1364" t="s">
        <v>86</v>
      </c>
      <c r="H1364">
        <v>0</v>
      </c>
      <c r="I1364" t="s">
        <v>288</v>
      </c>
      <c r="J1364" t="s">
        <v>289</v>
      </c>
      <c r="K1364" t="s">
        <v>290</v>
      </c>
      <c r="L1364" s="36">
        <v>1219</v>
      </c>
      <c r="M1364">
        <v>-10</v>
      </c>
      <c r="N1364" s="66">
        <v>-8.0999999999999996E-3</v>
      </c>
      <c r="O1364" s="36">
        <v>1229</v>
      </c>
      <c r="P1364" s="66">
        <v>-8.0999999999999996E-3</v>
      </c>
      <c r="Q1364" s="36">
        <v>1225</v>
      </c>
      <c r="R1364" s="36">
        <v>1228</v>
      </c>
      <c r="S1364" s="36">
        <v>1215</v>
      </c>
      <c r="T1364" s="66">
        <v>-4.7999999999999996E-3</v>
      </c>
      <c r="U1364" s="66">
        <v>1.6000000000000001E-3</v>
      </c>
      <c r="V1364" s="66">
        <v>-7.3000000000000001E-3</v>
      </c>
      <c r="W1364" s="66">
        <v>3.2000000000000002E-3</v>
      </c>
      <c r="X1364" s="1">
        <v>3246700</v>
      </c>
      <c r="Y1364" s="1">
        <v>3959866</v>
      </c>
      <c r="Z1364" s="1">
        <v>1241094</v>
      </c>
      <c r="AA1364" t="s">
        <v>444</v>
      </c>
      <c r="AB1364" t="s">
        <v>445</v>
      </c>
      <c r="AC1364">
        <v>9.6</v>
      </c>
      <c r="AD1364">
        <v>1.04</v>
      </c>
      <c r="AE1364">
        <v>4.0999999999999996</v>
      </c>
      <c r="AF1364" t="s">
        <v>230</v>
      </c>
      <c r="AG1364" s="1">
        <v>483500</v>
      </c>
      <c r="AH1364" s="36">
        <v>1219</v>
      </c>
      <c r="AI1364" s="1">
        <v>7800</v>
      </c>
      <c r="AJ1364" s="36">
        <v>1218.5</v>
      </c>
      <c r="AK1364" s="1">
        <v>7000</v>
      </c>
      <c r="AL1364" s="2">
        <v>0.62708333333333333</v>
      </c>
      <c r="AN1364" t="s">
        <v>293</v>
      </c>
      <c r="AO1364" t="s">
        <v>437</v>
      </c>
      <c r="AQ1364" t="str">
        <f t="shared" si="21"/>
        <v/>
      </c>
    </row>
    <row r="1365" spans="1:43">
      <c r="A1365" s="8">
        <v>46191</v>
      </c>
      <c r="B1365">
        <v>4026.62</v>
      </c>
      <c r="C1365">
        <v>-1.02</v>
      </c>
      <c r="D1365">
        <v>70960</v>
      </c>
      <c r="E1365">
        <v>-0.39</v>
      </c>
      <c r="F1365" s="7">
        <v>7376</v>
      </c>
      <c r="G1365" t="s">
        <v>87</v>
      </c>
      <c r="H1365">
        <v>0</v>
      </c>
      <c r="I1365" t="s">
        <v>347</v>
      </c>
      <c r="J1365" t="s">
        <v>323</v>
      </c>
      <c r="K1365" t="s">
        <v>295</v>
      </c>
      <c r="L1365" s="36">
        <v>1075</v>
      </c>
      <c r="M1365">
        <v>-8</v>
      </c>
      <c r="N1365" s="66">
        <v>-7.4000000000000003E-3</v>
      </c>
      <c r="O1365" s="36">
        <v>1083</v>
      </c>
      <c r="P1365" s="66">
        <v>-7.3000000000000001E-3</v>
      </c>
      <c r="Q1365" s="36">
        <v>1080</v>
      </c>
      <c r="R1365" s="36">
        <v>1088</v>
      </c>
      <c r="S1365" s="36">
        <v>1060</v>
      </c>
      <c r="T1365" s="66">
        <v>-4.5999999999999999E-3</v>
      </c>
      <c r="U1365" s="66">
        <v>-6.4000000000000003E-3</v>
      </c>
      <c r="V1365" s="66">
        <v>-1.1900000000000001E-2</v>
      </c>
      <c r="W1365" s="66">
        <v>1.41E-2</v>
      </c>
      <c r="X1365" s="1">
        <v>3600</v>
      </c>
      <c r="Y1365" s="1">
        <v>3879</v>
      </c>
      <c r="Z1365" s="1">
        <v>4578</v>
      </c>
      <c r="AA1365" t="s">
        <v>446</v>
      </c>
      <c r="AB1365" t="s">
        <v>447</v>
      </c>
      <c r="AC1365">
        <v>0</v>
      </c>
      <c r="AD1365">
        <v>4.2699999999999996</v>
      </c>
      <c r="AE1365">
        <v>0</v>
      </c>
      <c r="AF1365">
        <v>0.6</v>
      </c>
      <c r="AG1365">
        <v>400</v>
      </c>
      <c r="AH1365" s="36">
        <v>1085</v>
      </c>
      <c r="AI1365">
        <v>500</v>
      </c>
      <c r="AJ1365" s="36">
        <v>1080</v>
      </c>
      <c r="AK1365">
        <v>700</v>
      </c>
      <c r="AL1365" s="2">
        <v>0.5541666666666667</v>
      </c>
      <c r="AN1365" t="s">
        <v>448</v>
      </c>
      <c r="AO1365" t="s">
        <v>313</v>
      </c>
      <c r="AQ1365" t="str">
        <f t="shared" si="21"/>
        <v/>
      </c>
    </row>
    <row r="1366" spans="1:43">
      <c r="A1366" s="8">
        <v>46191</v>
      </c>
      <c r="B1366">
        <v>4026.62</v>
      </c>
      <c r="C1366">
        <v>-1.02</v>
      </c>
      <c r="D1366">
        <v>70960</v>
      </c>
      <c r="E1366">
        <v>-0.39</v>
      </c>
      <c r="F1366" s="7">
        <v>7525</v>
      </c>
      <c r="G1366" t="s">
        <v>88</v>
      </c>
      <c r="H1366">
        <v>0</v>
      </c>
      <c r="I1366" t="s">
        <v>288</v>
      </c>
      <c r="J1366" t="s">
        <v>289</v>
      </c>
      <c r="K1366" t="s">
        <v>290</v>
      </c>
      <c r="L1366" s="36">
        <v>3525</v>
      </c>
      <c r="M1366">
        <v>40</v>
      </c>
      <c r="N1366" s="66">
        <v>1.15E-2</v>
      </c>
      <c r="O1366" s="36">
        <v>3485</v>
      </c>
      <c r="P1366" s="66">
        <v>1.14E-2</v>
      </c>
      <c r="Q1366" s="36">
        <v>3470</v>
      </c>
      <c r="R1366" s="36">
        <v>3535</v>
      </c>
      <c r="S1366" s="36">
        <v>3450</v>
      </c>
      <c r="T1366" s="66">
        <v>1.5800000000000002E-2</v>
      </c>
      <c r="U1366" s="66">
        <v>8.5000000000000006E-3</v>
      </c>
      <c r="V1366" s="66">
        <v>-2.8E-3</v>
      </c>
      <c r="W1366" s="66">
        <v>2.1700000000000001E-2</v>
      </c>
      <c r="X1366" s="1">
        <v>8200</v>
      </c>
      <c r="Y1366" s="1">
        <v>28751</v>
      </c>
      <c r="Z1366" s="1">
        <v>30456</v>
      </c>
      <c r="AA1366" t="s">
        <v>449</v>
      </c>
      <c r="AB1366" t="s">
        <v>450</v>
      </c>
      <c r="AC1366">
        <v>9.52</v>
      </c>
      <c r="AD1366">
        <v>0.99</v>
      </c>
      <c r="AE1366">
        <v>4.5999999999999996</v>
      </c>
      <c r="AF1366" t="s">
        <v>230</v>
      </c>
      <c r="AG1366" s="1">
        <v>7100</v>
      </c>
      <c r="AH1366" s="36">
        <v>3530</v>
      </c>
      <c r="AI1366">
        <v>600</v>
      </c>
      <c r="AJ1366" s="36">
        <v>3515</v>
      </c>
      <c r="AK1366">
        <v>300</v>
      </c>
      <c r="AL1366" s="2">
        <v>0.61805555555555558</v>
      </c>
      <c r="AN1366" t="s">
        <v>298</v>
      </c>
      <c r="AO1366" t="s">
        <v>322</v>
      </c>
      <c r="AQ1366" t="str">
        <f t="shared" si="21"/>
        <v/>
      </c>
    </row>
    <row r="1367" spans="1:43">
      <c r="A1367" s="8">
        <v>46191</v>
      </c>
      <c r="B1367">
        <v>4026.62</v>
      </c>
      <c r="C1367">
        <v>-1.02</v>
      </c>
      <c r="D1367">
        <v>70960</v>
      </c>
      <c r="E1367">
        <v>-0.39</v>
      </c>
      <c r="F1367" s="7">
        <v>7729</v>
      </c>
      <c r="G1367" t="s">
        <v>89</v>
      </c>
      <c r="H1367">
        <v>0</v>
      </c>
      <c r="I1367" t="s">
        <v>288</v>
      </c>
      <c r="J1367" t="s">
        <v>289</v>
      </c>
      <c r="K1367" t="s">
        <v>295</v>
      </c>
      <c r="L1367" s="36">
        <v>20285</v>
      </c>
      <c r="M1367" s="36">
        <v>1030</v>
      </c>
      <c r="N1367" s="66">
        <v>5.3499999999999999E-2</v>
      </c>
      <c r="O1367" s="36">
        <v>19255</v>
      </c>
      <c r="P1367" s="66">
        <v>5.3400000000000003E-2</v>
      </c>
      <c r="Q1367" s="36">
        <v>19850</v>
      </c>
      <c r="R1367" s="36">
        <v>20485</v>
      </c>
      <c r="S1367" s="36">
        <v>19785</v>
      </c>
      <c r="T1367" s="66">
        <v>2.1899999999999999E-2</v>
      </c>
      <c r="U1367" s="66">
        <v>-4.0000000000000002E-4</v>
      </c>
      <c r="V1367" s="66">
        <v>-9.7000000000000003E-3</v>
      </c>
      <c r="W1367" s="66">
        <v>2.52E-2</v>
      </c>
      <c r="X1367" s="1">
        <v>341400</v>
      </c>
      <c r="Y1367" s="1">
        <v>6905933</v>
      </c>
      <c r="Z1367" s="1">
        <v>857708</v>
      </c>
      <c r="AA1367" t="s">
        <v>652</v>
      </c>
      <c r="AB1367" t="s">
        <v>452</v>
      </c>
      <c r="AC1367">
        <v>29.4</v>
      </c>
      <c r="AD1367">
        <v>4.3</v>
      </c>
      <c r="AE1367">
        <v>1.36</v>
      </c>
      <c r="AF1367" t="s">
        <v>230</v>
      </c>
      <c r="AG1367" s="1">
        <v>7200</v>
      </c>
      <c r="AH1367" s="36">
        <v>20300</v>
      </c>
      <c r="AI1367">
        <v>200</v>
      </c>
      <c r="AJ1367" s="36">
        <v>20290</v>
      </c>
      <c r="AK1367">
        <v>100</v>
      </c>
      <c r="AL1367" s="2">
        <v>0.62708333333333333</v>
      </c>
      <c r="AN1367" t="s">
        <v>298</v>
      </c>
      <c r="AO1367" t="s">
        <v>453</v>
      </c>
      <c r="AQ1367" t="str">
        <f t="shared" si="21"/>
        <v/>
      </c>
    </row>
    <row r="1368" spans="1:43">
      <c r="A1368" s="8">
        <v>46191</v>
      </c>
      <c r="B1368">
        <v>4026.62</v>
      </c>
      <c r="C1368">
        <v>-1.02</v>
      </c>
      <c r="D1368">
        <v>70960</v>
      </c>
      <c r="E1368">
        <v>-0.39</v>
      </c>
      <c r="F1368" s="7">
        <v>7921</v>
      </c>
      <c r="G1368" t="s">
        <v>90</v>
      </c>
      <c r="H1368">
        <v>0</v>
      </c>
      <c r="I1368" t="s">
        <v>288</v>
      </c>
      <c r="J1368" t="s">
        <v>289</v>
      </c>
      <c r="K1368" t="s">
        <v>290</v>
      </c>
      <c r="L1368" s="36">
        <v>3085</v>
      </c>
      <c r="M1368">
        <v>40</v>
      </c>
      <c r="N1368" s="66">
        <v>1.3100000000000001E-2</v>
      </c>
      <c r="O1368" s="36">
        <v>3045</v>
      </c>
      <c r="P1368" s="66">
        <v>1.3100000000000001E-2</v>
      </c>
      <c r="Q1368" s="36">
        <v>3055</v>
      </c>
      <c r="R1368" s="36">
        <v>3105</v>
      </c>
      <c r="S1368" s="36">
        <v>3020</v>
      </c>
      <c r="T1368" s="66">
        <v>9.7999999999999997E-3</v>
      </c>
      <c r="U1368" s="66">
        <v>8.0999999999999996E-3</v>
      </c>
      <c r="V1368" s="66">
        <v>-6.4000000000000003E-3</v>
      </c>
      <c r="W1368" s="66">
        <v>2.1499999999999998E-2</v>
      </c>
      <c r="X1368" s="1">
        <v>10300</v>
      </c>
      <c r="Y1368" s="1">
        <v>31654</v>
      </c>
      <c r="Z1368" s="1">
        <v>40577</v>
      </c>
      <c r="AA1368" t="s">
        <v>454</v>
      </c>
      <c r="AB1368" t="s">
        <v>591</v>
      </c>
      <c r="AC1368">
        <v>13.72</v>
      </c>
      <c r="AD1368">
        <v>1.29</v>
      </c>
      <c r="AE1368">
        <v>3.89</v>
      </c>
      <c r="AF1368" t="s">
        <v>230</v>
      </c>
      <c r="AG1368" s="1">
        <v>13000</v>
      </c>
      <c r="AH1368" s="36">
        <v>3085</v>
      </c>
      <c r="AI1368">
        <v>400</v>
      </c>
      <c r="AJ1368" s="36">
        <v>3070</v>
      </c>
      <c r="AK1368">
        <v>300</v>
      </c>
      <c r="AL1368" s="2">
        <v>0.625</v>
      </c>
      <c r="AM1368" s="3">
        <v>46211</v>
      </c>
      <c r="AN1368" t="s">
        <v>326</v>
      </c>
      <c r="AO1368" t="s">
        <v>456</v>
      </c>
      <c r="AQ1368" t="str">
        <f t="shared" si="21"/>
        <v/>
      </c>
    </row>
    <row r="1369" spans="1:43">
      <c r="A1369" s="8">
        <v>46191</v>
      </c>
      <c r="B1369">
        <v>4026.62</v>
      </c>
      <c r="C1369">
        <v>-1.02</v>
      </c>
      <c r="D1369">
        <v>70960</v>
      </c>
      <c r="E1369">
        <v>-0.39</v>
      </c>
      <c r="F1369" s="7">
        <v>8031</v>
      </c>
      <c r="G1369" t="s">
        <v>91</v>
      </c>
      <c r="H1369">
        <v>0</v>
      </c>
      <c r="I1369" t="s">
        <v>288</v>
      </c>
      <c r="J1369" t="s">
        <v>289</v>
      </c>
      <c r="K1369" t="s">
        <v>290</v>
      </c>
      <c r="L1369" s="36">
        <v>4740</v>
      </c>
      <c r="M1369">
        <v>21</v>
      </c>
      <c r="N1369" s="66">
        <v>4.4999999999999997E-3</v>
      </c>
      <c r="O1369" s="36">
        <v>4719</v>
      </c>
      <c r="P1369" s="66">
        <v>4.4000000000000003E-3</v>
      </c>
      <c r="Q1369" s="36">
        <v>4758</v>
      </c>
      <c r="R1369" s="36">
        <v>4804</v>
      </c>
      <c r="S1369" s="36">
        <v>4705</v>
      </c>
      <c r="T1369" s="66">
        <v>-3.7000000000000002E-3</v>
      </c>
      <c r="U1369" s="66">
        <v>3.0999999999999999E-3</v>
      </c>
      <c r="V1369" s="66">
        <v>-1.3299999999999999E-2</v>
      </c>
      <c r="W1369" s="66">
        <v>7.4000000000000003E-3</v>
      </c>
      <c r="X1369" s="1">
        <v>3247600</v>
      </c>
      <c r="Y1369" s="1">
        <v>15411393</v>
      </c>
      <c r="Z1369" s="1">
        <v>13578519</v>
      </c>
      <c r="AA1369" t="s">
        <v>457</v>
      </c>
      <c r="AB1369" t="s">
        <v>653</v>
      </c>
      <c r="AC1369">
        <v>14.6</v>
      </c>
      <c r="AD1369">
        <v>1.53</v>
      </c>
      <c r="AE1369">
        <v>2.95</v>
      </c>
      <c r="AF1369" t="s">
        <v>230</v>
      </c>
      <c r="AG1369" s="1">
        <v>241100</v>
      </c>
      <c r="AH1369" s="36">
        <v>4741</v>
      </c>
      <c r="AI1369" s="1">
        <v>1900</v>
      </c>
      <c r="AJ1369" s="36">
        <v>4740</v>
      </c>
      <c r="AK1369">
        <v>300</v>
      </c>
      <c r="AL1369" s="2">
        <v>0.62708333333333333</v>
      </c>
      <c r="AN1369" t="s">
        <v>298</v>
      </c>
      <c r="AO1369" t="s">
        <v>322</v>
      </c>
      <c r="AQ1369" t="str">
        <f t="shared" si="21"/>
        <v/>
      </c>
    </row>
    <row r="1370" spans="1:43">
      <c r="A1370" s="8">
        <v>46191</v>
      </c>
      <c r="B1370">
        <v>4026.62</v>
      </c>
      <c r="C1370">
        <v>-1.02</v>
      </c>
      <c r="D1370">
        <v>70960</v>
      </c>
      <c r="E1370">
        <v>-0.39</v>
      </c>
      <c r="F1370" s="7">
        <v>8058</v>
      </c>
      <c r="G1370" t="s">
        <v>92</v>
      </c>
      <c r="H1370">
        <v>0</v>
      </c>
      <c r="I1370" t="s">
        <v>288</v>
      </c>
      <c r="J1370" t="s">
        <v>289</v>
      </c>
      <c r="K1370" t="s">
        <v>290</v>
      </c>
      <c r="L1370" s="36">
        <v>4594</v>
      </c>
      <c r="M1370">
        <v>-16</v>
      </c>
      <c r="N1370" s="66">
        <v>-3.5000000000000001E-3</v>
      </c>
      <c r="O1370" s="36">
        <v>4610</v>
      </c>
      <c r="P1370" s="66">
        <v>-3.3999999999999998E-3</v>
      </c>
      <c r="Q1370" s="36">
        <v>4651</v>
      </c>
      <c r="R1370" s="36">
        <v>4669</v>
      </c>
      <c r="S1370" s="36">
        <v>4575</v>
      </c>
      <c r="T1370" s="66">
        <v>-1.2200000000000001E-2</v>
      </c>
      <c r="U1370" s="66">
        <v>-1.2999999999999999E-3</v>
      </c>
      <c r="V1370" s="66">
        <v>-1.6E-2</v>
      </c>
      <c r="W1370" s="66">
        <v>4.1000000000000003E-3</v>
      </c>
      <c r="X1370" s="1">
        <v>4674500</v>
      </c>
      <c r="Y1370" s="1">
        <v>21574549</v>
      </c>
      <c r="Z1370" s="1">
        <v>17046169</v>
      </c>
      <c r="AA1370" t="s">
        <v>459</v>
      </c>
      <c r="AB1370" t="s">
        <v>460</v>
      </c>
      <c r="AC1370">
        <v>15.29</v>
      </c>
      <c r="AD1370">
        <v>1.78</v>
      </c>
      <c r="AE1370">
        <v>2.72</v>
      </c>
      <c r="AF1370" t="s">
        <v>230</v>
      </c>
      <c r="AG1370" s="1">
        <v>523900</v>
      </c>
      <c r="AH1370" s="36">
        <v>4595</v>
      </c>
      <c r="AI1370" s="1">
        <v>3800</v>
      </c>
      <c r="AJ1370" s="36">
        <v>4594</v>
      </c>
      <c r="AK1370">
        <v>600</v>
      </c>
      <c r="AL1370" s="2">
        <v>0.62708333333333333</v>
      </c>
      <c r="AN1370" t="s">
        <v>298</v>
      </c>
      <c r="AO1370" t="s">
        <v>322</v>
      </c>
      <c r="AQ1370" t="str">
        <f t="shared" si="21"/>
        <v/>
      </c>
    </row>
    <row r="1371" spans="1:43">
      <c r="A1371" s="8">
        <v>46191</v>
      </c>
      <c r="B1371">
        <v>4026.62</v>
      </c>
      <c r="C1371">
        <v>-1.02</v>
      </c>
      <c r="D1371">
        <v>70960</v>
      </c>
      <c r="E1371">
        <v>-0.39</v>
      </c>
      <c r="F1371" s="7">
        <v>8233</v>
      </c>
      <c r="G1371" t="s">
        <v>93</v>
      </c>
      <c r="H1371">
        <v>0</v>
      </c>
      <c r="I1371" t="s">
        <v>288</v>
      </c>
      <c r="J1371" t="s">
        <v>289</v>
      </c>
      <c r="K1371" t="s">
        <v>290</v>
      </c>
      <c r="L1371" s="36">
        <v>2265</v>
      </c>
      <c r="M1371">
        <v>46</v>
      </c>
      <c r="N1371" s="66">
        <v>2.07E-2</v>
      </c>
      <c r="O1371" s="36">
        <v>2219</v>
      </c>
      <c r="P1371" s="66">
        <v>2.07E-2</v>
      </c>
      <c r="Q1371" s="36">
        <v>2226.5</v>
      </c>
      <c r="R1371" s="36">
        <v>2270</v>
      </c>
      <c r="S1371" s="36">
        <v>2209</v>
      </c>
      <c r="T1371" s="66">
        <v>1.72E-2</v>
      </c>
      <c r="U1371" s="66">
        <v>8.3999999999999995E-3</v>
      </c>
      <c r="V1371" s="66">
        <v>-2.2000000000000001E-3</v>
      </c>
      <c r="W1371" s="66">
        <v>2.53E-2</v>
      </c>
      <c r="X1371" s="1">
        <v>1791500</v>
      </c>
      <c r="Y1371" s="1">
        <v>4031707</v>
      </c>
      <c r="Z1371" s="1">
        <v>691298</v>
      </c>
      <c r="AA1371" t="s">
        <v>461</v>
      </c>
      <c r="AB1371" t="s">
        <v>462</v>
      </c>
      <c r="AC1371">
        <v>17.46</v>
      </c>
      <c r="AD1371">
        <v>1.47</v>
      </c>
      <c r="AE1371">
        <v>1.77</v>
      </c>
      <c r="AF1371" t="s">
        <v>230</v>
      </c>
      <c r="AG1371">
        <v>0</v>
      </c>
      <c r="AH1371" s="36">
        <v>2265</v>
      </c>
      <c r="AI1371" s="1">
        <v>2200</v>
      </c>
      <c r="AJ1371" s="36">
        <v>2264.5</v>
      </c>
      <c r="AK1371" s="1">
        <v>5400</v>
      </c>
      <c r="AL1371" s="2">
        <v>0.62708333333333333</v>
      </c>
      <c r="AM1371" s="3">
        <v>46203</v>
      </c>
      <c r="AN1371" t="s">
        <v>463</v>
      </c>
      <c r="AO1371" t="s">
        <v>327</v>
      </c>
      <c r="AQ1371" t="str">
        <f t="shared" si="21"/>
        <v/>
      </c>
    </row>
    <row r="1372" spans="1:43">
      <c r="A1372" s="8">
        <v>46191</v>
      </c>
      <c r="B1372">
        <v>4026.62</v>
      </c>
      <c r="C1372">
        <v>-1.02</v>
      </c>
      <c r="D1372">
        <v>70960</v>
      </c>
      <c r="E1372">
        <v>-0.39</v>
      </c>
      <c r="F1372" s="7">
        <v>8304</v>
      </c>
      <c r="G1372" t="s">
        <v>94</v>
      </c>
      <c r="H1372">
        <v>0</v>
      </c>
      <c r="I1372" t="s">
        <v>288</v>
      </c>
      <c r="J1372" t="s">
        <v>289</v>
      </c>
      <c r="K1372" t="s">
        <v>295</v>
      </c>
      <c r="L1372" s="36">
        <v>2823.5</v>
      </c>
      <c r="M1372">
        <v>66.5</v>
      </c>
      <c r="N1372" s="66">
        <v>2.41E-2</v>
      </c>
      <c r="O1372" s="36">
        <v>2757</v>
      </c>
      <c r="P1372" s="66">
        <v>2.41E-2</v>
      </c>
      <c r="Q1372" s="36">
        <v>2780</v>
      </c>
      <c r="R1372" s="36">
        <v>2824</v>
      </c>
      <c r="S1372" s="36">
        <v>2768.5</v>
      </c>
      <c r="T1372" s="66">
        <v>1.5599999999999999E-2</v>
      </c>
      <c r="U1372" s="66">
        <v>4.7999999999999996E-3</v>
      </c>
      <c r="V1372" s="66">
        <v>-1E-4</v>
      </c>
      <c r="W1372" s="66">
        <v>1.9800000000000002E-2</v>
      </c>
      <c r="X1372" s="1">
        <v>1034800</v>
      </c>
      <c r="Y1372" s="1">
        <v>2901881</v>
      </c>
      <c r="Z1372" s="1">
        <v>394695</v>
      </c>
      <c r="AA1372" t="s">
        <v>464</v>
      </c>
      <c r="AB1372" t="s">
        <v>465</v>
      </c>
      <c r="AC1372">
        <v>14.47</v>
      </c>
      <c r="AD1372">
        <v>0.81</v>
      </c>
      <c r="AE1372">
        <v>3.54</v>
      </c>
      <c r="AF1372" t="s">
        <v>230</v>
      </c>
      <c r="AG1372" s="1">
        <v>13600</v>
      </c>
      <c r="AH1372" s="36">
        <v>2823.5</v>
      </c>
      <c r="AI1372">
        <v>900</v>
      </c>
      <c r="AJ1372" s="36">
        <v>2823</v>
      </c>
      <c r="AK1372">
        <v>500</v>
      </c>
      <c r="AL1372" s="2">
        <v>0.62708333333333333</v>
      </c>
      <c r="AN1372" t="s">
        <v>298</v>
      </c>
      <c r="AO1372" t="s">
        <v>434</v>
      </c>
      <c r="AQ1372" t="str">
        <f t="shared" si="21"/>
        <v/>
      </c>
    </row>
    <row r="1373" spans="1:43">
      <c r="A1373" s="8">
        <v>46191</v>
      </c>
      <c r="B1373">
        <v>4026.62</v>
      </c>
      <c r="C1373">
        <v>-1.02</v>
      </c>
      <c r="D1373">
        <v>70960</v>
      </c>
      <c r="E1373">
        <v>-0.39</v>
      </c>
      <c r="F1373" s="7">
        <v>8316</v>
      </c>
      <c r="G1373" t="s">
        <v>95</v>
      </c>
      <c r="H1373">
        <v>0</v>
      </c>
      <c r="I1373" t="s">
        <v>288</v>
      </c>
      <c r="J1373" t="s">
        <v>289</v>
      </c>
      <c r="K1373" t="s">
        <v>290</v>
      </c>
      <c r="L1373" s="36">
        <v>6719</v>
      </c>
      <c r="M1373">
        <v>269</v>
      </c>
      <c r="N1373" s="66">
        <v>4.1700000000000001E-2</v>
      </c>
      <c r="O1373" s="36">
        <v>6450</v>
      </c>
      <c r="P1373" s="66">
        <v>4.1700000000000001E-2</v>
      </c>
      <c r="Q1373" s="36">
        <v>6600</v>
      </c>
      <c r="R1373" s="36">
        <v>6725</v>
      </c>
      <c r="S1373" s="36">
        <v>6573</v>
      </c>
      <c r="T1373" s="66">
        <v>1.7999999999999999E-2</v>
      </c>
      <c r="U1373" s="66">
        <v>3.3999999999999998E-3</v>
      </c>
      <c r="V1373" s="66">
        <v>-8.0000000000000004E-4</v>
      </c>
      <c r="W1373" s="66">
        <v>2.2200000000000001E-2</v>
      </c>
      <c r="X1373" s="1">
        <v>11626600</v>
      </c>
      <c r="Y1373" s="1">
        <v>77631590</v>
      </c>
      <c r="Z1373" s="1">
        <v>25716960</v>
      </c>
      <c r="AA1373" t="s">
        <v>647</v>
      </c>
      <c r="AB1373" t="s">
        <v>467</v>
      </c>
      <c r="AC1373">
        <v>14.93</v>
      </c>
      <c r="AD1373">
        <v>1.62</v>
      </c>
      <c r="AE1373">
        <v>2.68</v>
      </c>
      <c r="AF1373" t="s">
        <v>230</v>
      </c>
      <c r="AG1373" s="1">
        <v>646100</v>
      </c>
      <c r="AH1373" s="36">
        <v>6719</v>
      </c>
      <c r="AI1373" s="1">
        <v>1300</v>
      </c>
      <c r="AJ1373" s="36">
        <v>6718</v>
      </c>
      <c r="AK1373" s="1">
        <v>3000</v>
      </c>
      <c r="AL1373" s="2">
        <v>0.62708333333333333</v>
      </c>
      <c r="AN1373" t="s">
        <v>298</v>
      </c>
      <c r="AO1373" t="s">
        <v>434</v>
      </c>
      <c r="AQ1373" t="str">
        <f t="shared" si="21"/>
        <v/>
      </c>
    </row>
    <row r="1374" spans="1:43">
      <c r="A1374" s="8">
        <v>46191</v>
      </c>
      <c r="B1374">
        <v>4026.62</v>
      </c>
      <c r="C1374">
        <v>-1.02</v>
      </c>
      <c r="D1374">
        <v>70960</v>
      </c>
      <c r="E1374">
        <v>-0.39</v>
      </c>
      <c r="F1374" s="7">
        <v>8331</v>
      </c>
      <c r="G1374" t="s">
        <v>96</v>
      </c>
      <c r="H1374">
        <v>0</v>
      </c>
      <c r="I1374" t="s">
        <v>288</v>
      </c>
      <c r="J1374" t="s">
        <v>289</v>
      </c>
      <c r="K1374" t="s">
        <v>290</v>
      </c>
      <c r="L1374" s="36">
        <v>2553.5</v>
      </c>
      <c r="M1374">
        <v>91</v>
      </c>
      <c r="N1374" s="66">
        <v>3.6999999999999998E-2</v>
      </c>
      <c r="O1374" s="36">
        <v>2462.5</v>
      </c>
      <c r="P1374" s="66">
        <v>3.6900000000000002E-2</v>
      </c>
      <c r="Q1374" s="36">
        <v>2521</v>
      </c>
      <c r="R1374" s="36">
        <v>2554.5</v>
      </c>
      <c r="S1374" s="36">
        <v>2511</v>
      </c>
      <c r="T1374" s="66">
        <v>1.2800000000000001E-2</v>
      </c>
      <c r="U1374" s="66">
        <v>1.1599999999999999E-2</v>
      </c>
      <c r="V1374" s="66">
        <v>-2.9999999999999997E-4</v>
      </c>
      <c r="W1374" s="66">
        <v>1.6899999999999998E-2</v>
      </c>
      <c r="X1374" s="1">
        <v>1586300</v>
      </c>
      <c r="Y1374" s="1">
        <v>4014317</v>
      </c>
      <c r="Z1374" s="1">
        <v>1980293</v>
      </c>
      <c r="AA1374" t="s">
        <v>648</v>
      </c>
      <c r="AB1374" t="s">
        <v>469</v>
      </c>
      <c r="AC1374">
        <v>16.52</v>
      </c>
      <c r="AD1374">
        <v>1.41</v>
      </c>
      <c r="AE1374">
        <v>2.5099999999999998</v>
      </c>
      <c r="AF1374" t="s">
        <v>230</v>
      </c>
      <c r="AG1374" s="1">
        <v>48500</v>
      </c>
      <c r="AH1374" s="36">
        <v>2553.5</v>
      </c>
      <c r="AI1374">
        <v>200</v>
      </c>
      <c r="AJ1374" s="36">
        <v>2553</v>
      </c>
      <c r="AK1374">
        <v>900</v>
      </c>
      <c r="AL1374" s="2">
        <v>0.62708333333333333</v>
      </c>
      <c r="AN1374" t="s">
        <v>298</v>
      </c>
      <c r="AO1374" t="s">
        <v>434</v>
      </c>
      <c r="AQ1374" t="str">
        <f t="shared" si="21"/>
        <v/>
      </c>
    </row>
    <row r="1375" spans="1:43">
      <c r="A1375" s="8">
        <v>46191</v>
      </c>
      <c r="B1375">
        <v>4026.62</v>
      </c>
      <c r="C1375">
        <v>-1.02</v>
      </c>
      <c r="D1375">
        <v>70960</v>
      </c>
      <c r="E1375">
        <v>-0.39</v>
      </c>
      <c r="F1375" s="7">
        <v>8424</v>
      </c>
      <c r="G1375" t="s">
        <v>97</v>
      </c>
      <c r="H1375">
        <v>0</v>
      </c>
      <c r="I1375" t="s">
        <v>288</v>
      </c>
      <c r="J1375" t="s">
        <v>289</v>
      </c>
      <c r="K1375" t="s">
        <v>290</v>
      </c>
      <c r="L1375" s="36">
        <v>4260</v>
      </c>
      <c r="M1375">
        <v>24</v>
      </c>
      <c r="N1375" s="66">
        <v>5.7000000000000002E-3</v>
      </c>
      <c r="O1375" s="36">
        <v>4236</v>
      </c>
      <c r="P1375" s="66">
        <v>5.5999999999999999E-3</v>
      </c>
      <c r="Q1375" s="36">
        <v>4250</v>
      </c>
      <c r="R1375" s="36">
        <v>4265</v>
      </c>
      <c r="S1375" s="36">
        <v>4228</v>
      </c>
      <c r="T1375" s="66">
        <v>2.3E-3</v>
      </c>
      <c r="U1375" s="66">
        <v>4.7000000000000002E-3</v>
      </c>
      <c r="V1375" s="66">
        <v>-1.1000000000000001E-3</v>
      </c>
      <c r="W1375" s="66">
        <v>7.4999999999999997E-3</v>
      </c>
      <c r="X1375" s="1">
        <v>86700</v>
      </c>
      <c r="Y1375" s="1">
        <v>368320</v>
      </c>
      <c r="Z1375" s="1">
        <v>387078</v>
      </c>
      <c r="AA1375" t="s">
        <v>470</v>
      </c>
      <c r="AB1375" t="s">
        <v>592</v>
      </c>
      <c r="AC1375">
        <v>8</v>
      </c>
      <c r="AD1375">
        <v>0.76</v>
      </c>
      <c r="AE1375">
        <v>4.04</v>
      </c>
      <c r="AF1375" t="s">
        <v>230</v>
      </c>
      <c r="AG1375" s="1">
        <v>26000</v>
      </c>
      <c r="AH1375" s="36">
        <v>4260</v>
      </c>
      <c r="AI1375">
        <v>200</v>
      </c>
      <c r="AJ1375" s="36">
        <v>4259</v>
      </c>
      <c r="AK1375">
        <v>100</v>
      </c>
      <c r="AL1375" s="2">
        <v>0.62638888888888888</v>
      </c>
      <c r="AN1375" t="s">
        <v>298</v>
      </c>
      <c r="AO1375" t="s">
        <v>472</v>
      </c>
      <c r="AQ1375" t="str">
        <f t="shared" si="21"/>
        <v/>
      </c>
    </row>
    <row r="1376" spans="1:43">
      <c r="A1376" s="8">
        <v>46191</v>
      </c>
      <c r="B1376">
        <v>4026.62</v>
      </c>
      <c r="C1376">
        <v>-1.02</v>
      </c>
      <c r="D1376">
        <v>70960</v>
      </c>
      <c r="E1376">
        <v>-0.39</v>
      </c>
      <c r="F1376" s="7">
        <v>8425</v>
      </c>
      <c r="G1376" t="s">
        <v>98</v>
      </c>
      <c r="H1376">
        <v>0</v>
      </c>
      <c r="I1376" t="s">
        <v>288</v>
      </c>
      <c r="J1376" t="s">
        <v>289</v>
      </c>
      <c r="K1376" t="s">
        <v>290</v>
      </c>
      <c r="L1376" s="36">
        <v>1272</v>
      </c>
      <c r="M1376">
        <v>-1</v>
      </c>
      <c r="N1376" s="66">
        <v>-8.0000000000000004E-4</v>
      </c>
      <c r="O1376" s="36">
        <v>1273</v>
      </c>
      <c r="P1376" s="66">
        <v>-6.9999999999999999E-4</v>
      </c>
      <c r="Q1376" s="36">
        <v>1277</v>
      </c>
      <c r="R1376" s="36">
        <v>1279</v>
      </c>
      <c r="S1376" s="36">
        <v>1262</v>
      </c>
      <c r="T1376" s="66">
        <v>-3.8999999999999998E-3</v>
      </c>
      <c r="U1376" s="66">
        <v>3.0999999999999999E-3</v>
      </c>
      <c r="V1376" s="66">
        <v>-5.4000000000000003E-3</v>
      </c>
      <c r="W1376" s="66">
        <v>7.9000000000000008E-3</v>
      </c>
      <c r="X1376" s="1">
        <v>288100</v>
      </c>
      <c r="Y1376" s="1">
        <v>365756</v>
      </c>
      <c r="Z1376" s="1">
        <v>359551</v>
      </c>
      <c r="AA1376" t="s">
        <v>473</v>
      </c>
      <c r="AB1376" t="s">
        <v>607</v>
      </c>
      <c r="AC1376">
        <v>7.63</v>
      </c>
      <c r="AD1376">
        <v>0.83</v>
      </c>
      <c r="AE1376">
        <v>4.09</v>
      </c>
      <c r="AF1376" t="s">
        <v>230</v>
      </c>
      <c r="AG1376" s="1">
        <v>159900</v>
      </c>
      <c r="AH1376" s="36">
        <v>1273</v>
      </c>
      <c r="AI1376" s="1">
        <v>2100</v>
      </c>
      <c r="AJ1376" s="36">
        <v>1272</v>
      </c>
      <c r="AK1376">
        <v>500</v>
      </c>
      <c r="AL1376" s="2">
        <v>0.62708333333333333</v>
      </c>
      <c r="AN1376" t="s">
        <v>298</v>
      </c>
      <c r="AO1376" t="s">
        <v>472</v>
      </c>
      <c r="AQ1376" t="str">
        <f t="shared" si="21"/>
        <v/>
      </c>
    </row>
    <row r="1377" spans="1:43">
      <c r="A1377" s="8">
        <v>46191</v>
      </c>
      <c r="B1377">
        <v>4026.62</v>
      </c>
      <c r="C1377">
        <v>-1.02</v>
      </c>
      <c r="D1377">
        <v>70960</v>
      </c>
      <c r="E1377">
        <v>-0.39</v>
      </c>
      <c r="F1377" s="7">
        <v>8591</v>
      </c>
      <c r="G1377" t="s">
        <v>99</v>
      </c>
      <c r="H1377">
        <v>0</v>
      </c>
      <c r="I1377" t="s">
        <v>288</v>
      </c>
      <c r="J1377" t="s">
        <v>289</v>
      </c>
      <c r="K1377" t="s">
        <v>295</v>
      </c>
      <c r="L1377" s="36">
        <v>6505</v>
      </c>
      <c r="M1377">
        <v>169</v>
      </c>
      <c r="N1377" s="66">
        <v>2.6700000000000002E-2</v>
      </c>
      <c r="O1377" s="36">
        <v>6336</v>
      </c>
      <c r="P1377" s="66">
        <v>2.6599999999999999E-2</v>
      </c>
      <c r="Q1377" s="36">
        <v>6412</v>
      </c>
      <c r="R1377" s="36">
        <v>6566</v>
      </c>
      <c r="S1377" s="36">
        <v>6375</v>
      </c>
      <c r="T1377" s="66">
        <v>1.4500000000000001E-2</v>
      </c>
      <c r="U1377" s="66">
        <v>1.5E-3</v>
      </c>
      <c r="V1377" s="66">
        <v>-9.1999999999999998E-3</v>
      </c>
      <c r="W1377" s="66">
        <v>2.0299999999999999E-2</v>
      </c>
      <c r="X1377" s="1">
        <v>2764600</v>
      </c>
      <c r="Y1377" s="1">
        <v>17941692</v>
      </c>
      <c r="Z1377" s="1">
        <v>7312313</v>
      </c>
      <c r="AA1377" t="s">
        <v>475</v>
      </c>
      <c r="AB1377" t="s">
        <v>476</v>
      </c>
      <c r="AC1377">
        <v>13.49</v>
      </c>
      <c r="AD1377">
        <v>1.59</v>
      </c>
      <c r="AE1377">
        <v>2.88</v>
      </c>
      <c r="AF1377" t="s">
        <v>230</v>
      </c>
      <c r="AG1377" s="1">
        <v>244400</v>
      </c>
      <c r="AH1377" s="36">
        <v>6506</v>
      </c>
      <c r="AI1377">
        <v>800</v>
      </c>
      <c r="AJ1377" s="36">
        <v>6505</v>
      </c>
      <c r="AK1377">
        <v>200</v>
      </c>
      <c r="AL1377" s="2">
        <v>0.62708333333333333</v>
      </c>
      <c r="AN1377" t="s">
        <v>298</v>
      </c>
      <c r="AO1377" t="s">
        <v>472</v>
      </c>
      <c r="AQ1377" t="str">
        <f t="shared" si="21"/>
        <v/>
      </c>
    </row>
    <row r="1378" spans="1:43">
      <c r="A1378" s="8">
        <v>46191</v>
      </c>
      <c r="B1378">
        <v>4026.62</v>
      </c>
      <c r="C1378">
        <v>-1.02</v>
      </c>
      <c r="D1378">
        <v>70960</v>
      </c>
      <c r="E1378">
        <v>-0.39</v>
      </c>
      <c r="F1378" s="7">
        <v>8593</v>
      </c>
      <c r="G1378" t="s">
        <v>100</v>
      </c>
      <c r="H1378">
        <v>0</v>
      </c>
      <c r="I1378" t="s">
        <v>288</v>
      </c>
      <c r="J1378" t="s">
        <v>289</v>
      </c>
      <c r="K1378" t="s">
        <v>295</v>
      </c>
      <c r="L1378" s="36">
        <v>1316</v>
      </c>
      <c r="M1378">
        <v>-9</v>
      </c>
      <c r="N1378" s="66">
        <v>-6.7999999999999996E-3</v>
      </c>
      <c r="O1378" s="36">
        <v>1325</v>
      </c>
      <c r="P1378" s="66">
        <v>-6.7000000000000002E-3</v>
      </c>
      <c r="Q1378" s="36">
        <v>1324</v>
      </c>
      <c r="R1378" s="36">
        <v>1324</v>
      </c>
      <c r="S1378" s="36">
        <v>1305</v>
      </c>
      <c r="T1378" s="66">
        <v>-6.0000000000000001E-3</v>
      </c>
      <c r="U1378" s="66">
        <v>5.3E-3</v>
      </c>
      <c r="V1378" s="66">
        <v>-6.0000000000000001E-3</v>
      </c>
      <c r="W1378" s="66">
        <v>8.3999999999999995E-3</v>
      </c>
      <c r="X1378" s="1">
        <v>4166100</v>
      </c>
      <c r="Y1378" s="1">
        <v>5472617</v>
      </c>
      <c r="Z1378" s="1">
        <v>1930456</v>
      </c>
      <c r="AA1378" t="s">
        <v>477</v>
      </c>
      <c r="AB1378" t="s">
        <v>594</v>
      </c>
      <c r="AC1378">
        <v>11.81</v>
      </c>
      <c r="AD1378">
        <v>0.95</v>
      </c>
      <c r="AE1378">
        <v>3.88</v>
      </c>
      <c r="AF1378" t="s">
        <v>230</v>
      </c>
      <c r="AG1378" s="1">
        <v>920000</v>
      </c>
      <c r="AH1378" s="36">
        <v>1316.5</v>
      </c>
      <c r="AI1378" s="1">
        <v>9400</v>
      </c>
      <c r="AJ1378" s="36">
        <v>1316</v>
      </c>
      <c r="AK1378" s="1">
        <v>3800</v>
      </c>
      <c r="AL1378" s="2">
        <v>0.62708333333333333</v>
      </c>
      <c r="AN1378" t="s">
        <v>298</v>
      </c>
      <c r="AO1378" t="s">
        <v>472</v>
      </c>
      <c r="AQ1378" t="str">
        <f t="shared" si="21"/>
        <v/>
      </c>
    </row>
    <row r="1379" spans="1:43">
      <c r="A1379" s="8">
        <v>46191</v>
      </c>
      <c r="B1379">
        <v>4026.62</v>
      </c>
      <c r="C1379">
        <v>-1.02</v>
      </c>
      <c r="D1379">
        <v>70960</v>
      </c>
      <c r="E1379">
        <v>-0.39</v>
      </c>
      <c r="F1379" s="7">
        <v>8604</v>
      </c>
      <c r="G1379" t="s">
        <v>101</v>
      </c>
      <c r="H1379">
        <v>0</v>
      </c>
      <c r="I1379" t="s">
        <v>288</v>
      </c>
      <c r="J1379" t="s">
        <v>289</v>
      </c>
      <c r="K1379" t="s">
        <v>295</v>
      </c>
      <c r="L1379" s="36">
        <v>1433</v>
      </c>
      <c r="M1379">
        <v>-18</v>
      </c>
      <c r="N1379" s="66">
        <v>-1.24E-2</v>
      </c>
      <c r="O1379" s="36">
        <v>1451</v>
      </c>
      <c r="P1379" s="66">
        <v>-1.24E-2</v>
      </c>
      <c r="Q1379" s="36">
        <v>1430</v>
      </c>
      <c r="R1379" s="36">
        <v>1439.5</v>
      </c>
      <c r="S1379" s="36">
        <v>1417</v>
      </c>
      <c r="T1379" s="66">
        <v>2E-3</v>
      </c>
      <c r="U1379" s="66">
        <v>4.8999999999999998E-3</v>
      </c>
      <c r="V1379" s="66">
        <v>-4.4999999999999997E-3</v>
      </c>
      <c r="W1379" s="66">
        <v>1.12E-2</v>
      </c>
      <c r="X1379" s="1">
        <v>8824400</v>
      </c>
      <c r="Y1379" s="1">
        <v>12600309</v>
      </c>
      <c r="Z1379" s="1">
        <v>4425910</v>
      </c>
      <c r="AA1379" t="s">
        <v>479</v>
      </c>
      <c r="AB1379" t="s">
        <v>480</v>
      </c>
      <c r="AC1379">
        <v>11.14</v>
      </c>
      <c r="AD1379">
        <v>1.1200000000000001</v>
      </c>
      <c r="AE1379">
        <v>3.63</v>
      </c>
      <c r="AF1379" t="s">
        <v>230</v>
      </c>
      <c r="AG1379" s="1">
        <v>625500</v>
      </c>
      <c r="AH1379" s="36">
        <v>1433.5</v>
      </c>
      <c r="AI1379" s="1">
        <v>5600</v>
      </c>
      <c r="AJ1379" s="36">
        <v>1433</v>
      </c>
      <c r="AK1379">
        <v>900</v>
      </c>
      <c r="AL1379" s="2">
        <v>0.62708333333333333</v>
      </c>
      <c r="AN1379" t="s">
        <v>298</v>
      </c>
      <c r="AO1379" t="s">
        <v>481</v>
      </c>
      <c r="AQ1379" t="str">
        <f t="shared" si="21"/>
        <v/>
      </c>
    </row>
    <row r="1380" spans="1:43">
      <c r="A1380" s="8">
        <v>46191</v>
      </c>
      <c r="B1380">
        <v>4026.62</v>
      </c>
      <c r="C1380">
        <v>-1.02</v>
      </c>
      <c r="D1380">
        <v>70960</v>
      </c>
      <c r="E1380">
        <v>-0.39</v>
      </c>
      <c r="F1380" s="7">
        <v>8697</v>
      </c>
      <c r="G1380" t="s">
        <v>102</v>
      </c>
      <c r="H1380">
        <v>0</v>
      </c>
      <c r="I1380" t="s">
        <v>288</v>
      </c>
      <c r="J1380" t="s">
        <v>289</v>
      </c>
      <c r="K1380" t="s">
        <v>290</v>
      </c>
      <c r="L1380" s="36">
        <v>2254</v>
      </c>
      <c r="M1380">
        <v>54</v>
      </c>
      <c r="N1380" s="66">
        <v>2.4500000000000001E-2</v>
      </c>
      <c r="O1380" s="36">
        <v>2200</v>
      </c>
      <c r="P1380" s="66">
        <v>2.4500000000000001E-2</v>
      </c>
      <c r="Q1380" s="36">
        <v>2237</v>
      </c>
      <c r="R1380" s="36">
        <v>2261.5</v>
      </c>
      <c r="S1380" s="36">
        <v>2226</v>
      </c>
      <c r="T1380" s="66">
        <v>7.4999999999999997E-3</v>
      </c>
      <c r="U1380" s="66">
        <v>6.1999999999999998E-3</v>
      </c>
      <c r="V1380" s="66">
        <v>-3.3E-3</v>
      </c>
      <c r="W1380" s="66">
        <v>1.2500000000000001E-2</v>
      </c>
      <c r="X1380" s="1">
        <v>1949000</v>
      </c>
      <c r="Y1380" s="1">
        <v>4379654</v>
      </c>
      <c r="Z1380" s="1">
        <v>2325644</v>
      </c>
      <c r="AA1380" t="s">
        <v>659</v>
      </c>
      <c r="AB1380" t="s">
        <v>483</v>
      </c>
      <c r="AC1380">
        <v>28.6</v>
      </c>
      <c r="AD1380">
        <v>6.71</v>
      </c>
      <c r="AE1380">
        <v>2.8</v>
      </c>
      <c r="AF1380" t="s">
        <v>230</v>
      </c>
      <c r="AG1380" s="1">
        <v>88200</v>
      </c>
      <c r="AH1380" s="36">
        <v>2254</v>
      </c>
      <c r="AI1380">
        <v>200</v>
      </c>
      <c r="AJ1380" s="36">
        <v>2253.5</v>
      </c>
      <c r="AK1380" s="1">
        <v>2500</v>
      </c>
      <c r="AL1380" s="2">
        <v>0.62708333333333333</v>
      </c>
      <c r="AN1380" t="s">
        <v>298</v>
      </c>
      <c r="AO1380" t="s">
        <v>472</v>
      </c>
      <c r="AQ1380" t="str">
        <f t="shared" si="21"/>
        <v/>
      </c>
    </row>
    <row r="1381" spans="1:43">
      <c r="A1381" s="8">
        <v>46191</v>
      </c>
      <c r="B1381">
        <v>4026.62</v>
      </c>
      <c r="C1381">
        <v>-1.02</v>
      </c>
      <c r="D1381">
        <v>70960</v>
      </c>
      <c r="E1381">
        <v>-0.39</v>
      </c>
      <c r="F1381" s="7">
        <v>8830</v>
      </c>
      <c r="G1381" t="s">
        <v>103</v>
      </c>
      <c r="H1381">
        <v>0</v>
      </c>
      <c r="I1381" t="s">
        <v>288</v>
      </c>
      <c r="J1381" t="s">
        <v>289</v>
      </c>
      <c r="K1381" t="s">
        <v>290</v>
      </c>
      <c r="L1381" s="36">
        <v>3569</v>
      </c>
      <c r="M1381">
        <v>49</v>
      </c>
      <c r="N1381" s="66">
        <v>1.3899999999999999E-2</v>
      </c>
      <c r="O1381" s="36">
        <v>3520</v>
      </c>
      <c r="P1381" s="66">
        <v>1.3899999999999999E-2</v>
      </c>
      <c r="Q1381" s="36">
        <v>3546</v>
      </c>
      <c r="R1381" s="36">
        <v>3597</v>
      </c>
      <c r="S1381" s="36">
        <v>3512</v>
      </c>
      <c r="T1381" s="66">
        <v>6.4000000000000003E-3</v>
      </c>
      <c r="U1381" s="66">
        <v>1.0999999999999999E-2</v>
      </c>
      <c r="V1381" s="66">
        <v>-7.7000000000000002E-3</v>
      </c>
      <c r="W1381" s="66">
        <v>1.6199999999999999E-2</v>
      </c>
      <c r="X1381" s="1">
        <v>2238300</v>
      </c>
      <c r="Y1381" s="1">
        <v>7952868</v>
      </c>
      <c r="Z1381" s="1">
        <v>3340584</v>
      </c>
      <c r="AA1381" t="s">
        <v>484</v>
      </c>
      <c r="AB1381" t="s">
        <v>620</v>
      </c>
      <c r="AC1381">
        <v>14.78</v>
      </c>
      <c r="AD1381">
        <v>1.33</v>
      </c>
      <c r="AE1381">
        <v>1.46</v>
      </c>
      <c r="AF1381" t="s">
        <v>230</v>
      </c>
      <c r="AG1381" s="1">
        <v>67900</v>
      </c>
      <c r="AH1381" s="36">
        <v>3569</v>
      </c>
      <c r="AI1381" s="1">
        <v>1100</v>
      </c>
      <c r="AJ1381" s="36">
        <v>3568</v>
      </c>
      <c r="AK1381" s="1">
        <v>1700</v>
      </c>
      <c r="AL1381" s="2">
        <v>0.62708333333333333</v>
      </c>
      <c r="AN1381" t="s">
        <v>298</v>
      </c>
      <c r="AO1381" t="s">
        <v>332</v>
      </c>
      <c r="AQ1381" t="str">
        <f t="shared" si="21"/>
        <v/>
      </c>
    </row>
    <row r="1382" spans="1:43">
      <c r="A1382" s="8">
        <v>46191</v>
      </c>
      <c r="B1382">
        <v>4026.62</v>
      </c>
      <c r="C1382">
        <v>-1.02</v>
      </c>
      <c r="D1382">
        <v>70960</v>
      </c>
      <c r="E1382">
        <v>-0.39</v>
      </c>
      <c r="F1382" s="7">
        <v>9020</v>
      </c>
      <c r="G1382" t="s">
        <v>104</v>
      </c>
      <c r="H1382">
        <v>0</v>
      </c>
      <c r="I1382" t="s">
        <v>288</v>
      </c>
      <c r="J1382" t="s">
        <v>289</v>
      </c>
      <c r="K1382" t="s">
        <v>290</v>
      </c>
      <c r="L1382" s="36">
        <v>3386</v>
      </c>
      <c r="M1382">
        <v>41</v>
      </c>
      <c r="N1382" s="66">
        <v>1.23E-2</v>
      </c>
      <c r="O1382" s="36">
        <v>3345</v>
      </c>
      <c r="P1382" s="66">
        <v>1.2200000000000001E-2</v>
      </c>
      <c r="Q1382" s="36">
        <v>3363</v>
      </c>
      <c r="R1382" s="36">
        <v>3400</v>
      </c>
      <c r="S1382" s="36">
        <v>3313</v>
      </c>
      <c r="T1382" s="66">
        <v>6.7999999999999996E-3</v>
      </c>
      <c r="U1382" s="66">
        <v>5.8999999999999999E-3</v>
      </c>
      <c r="V1382" s="66">
        <v>-4.1000000000000003E-3</v>
      </c>
      <c r="W1382" s="66">
        <v>2.1999999999999999E-2</v>
      </c>
      <c r="X1382" s="1">
        <v>1773700</v>
      </c>
      <c r="Y1382" s="1">
        <v>5974525</v>
      </c>
      <c r="Z1382" s="1">
        <v>3841119</v>
      </c>
      <c r="AA1382" t="s">
        <v>486</v>
      </c>
      <c r="AB1382" t="s">
        <v>608</v>
      </c>
      <c r="AC1382">
        <v>14.99</v>
      </c>
      <c r="AD1382">
        <v>1.25</v>
      </c>
      <c r="AE1382">
        <v>2.48</v>
      </c>
      <c r="AF1382" t="s">
        <v>230</v>
      </c>
      <c r="AG1382" s="1">
        <v>85400</v>
      </c>
      <c r="AH1382" s="36">
        <v>3387</v>
      </c>
      <c r="AI1382" s="1">
        <v>2600</v>
      </c>
      <c r="AJ1382" s="36">
        <v>3385</v>
      </c>
      <c r="AK1382" s="1">
        <v>3700</v>
      </c>
      <c r="AL1382" s="2">
        <v>0.62708333333333333</v>
      </c>
      <c r="AN1382" t="s">
        <v>298</v>
      </c>
      <c r="AO1382" t="s">
        <v>488</v>
      </c>
      <c r="AQ1382" t="str">
        <f t="shared" si="21"/>
        <v/>
      </c>
    </row>
    <row r="1383" spans="1:43">
      <c r="A1383" s="8">
        <v>46191</v>
      </c>
      <c r="B1383">
        <v>4026.62</v>
      </c>
      <c r="C1383">
        <v>-1.02</v>
      </c>
      <c r="D1383">
        <v>70960</v>
      </c>
      <c r="E1383">
        <v>-0.39</v>
      </c>
      <c r="F1383" s="7">
        <v>9024</v>
      </c>
      <c r="G1383" t="s">
        <v>105</v>
      </c>
      <c r="H1383">
        <v>0</v>
      </c>
      <c r="I1383" t="s">
        <v>288</v>
      </c>
      <c r="J1383" t="s">
        <v>289</v>
      </c>
      <c r="K1383" t="s">
        <v>290</v>
      </c>
      <c r="L1383" s="36">
        <v>2985</v>
      </c>
      <c r="M1383">
        <v>-54</v>
      </c>
      <c r="N1383" s="66">
        <v>-1.78E-2</v>
      </c>
      <c r="O1383" s="36">
        <v>3039</v>
      </c>
      <c r="P1383" s="66">
        <v>-1.77E-2</v>
      </c>
      <c r="Q1383" s="36">
        <v>3062</v>
      </c>
      <c r="R1383" s="36">
        <v>3092</v>
      </c>
      <c r="S1383" s="36">
        <v>2958.5</v>
      </c>
      <c r="T1383" s="66">
        <v>-2.5100000000000001E-2</v>
      </c>
      <c r="U1383" s="66">
        <v>7.0000000000000001E-3</v>
      </c>
      <c r="V1383" s="66">
        <v>-3.4599999999999999E-2</v>
      </c>
      <c r="W1383" s="66">
        <v>8.8999999999999999E-3</v>
      </c>
      <c r="X1383" s="1">
        <v>1566300</v>
      </c>
      <c r="Y1383" s="1">
        <v>4699255</v>
      </c>
      <c r="Z1383" s="1">
        <v>912739</v>
      </c>
      <c r="AA1383" t="s">
        <v>489</v>
      </c>
      <c r="AB1383" t="s">
        <v>609</v>
      </c>
      <c r="AC1383">
        <v>28.1</v>
      </c>
      <c r="AD1383">
        <v>1.33</v>
      </c>
      <c r="AE1383">
        <v>1.41</v>
      </c>
      <c r="AF1383" t="s">
        <v>230</v>
      </c>
      <c r="AG1383" s="1">
        <v>85600</v>
      </c>
      <c r="AH1383" s="36">
        <v>2985.5</v>
      </c>
      <c r="AI1383">
        <v>800</v>
      </c>
      <c r="AJ1383" s="36">
        <v>2983.5</v>
      </c>
      <c r="AK1383">
        <v>200</v>
      </c>
      <c r="AL1383" s="2">
        <v>0.62708333333333333</v>
      </c>
      <c r="AN1383" t="s">
        <v>298</v>
      </c>
      <c r="AO1383" t="s">
        <v>488</v>
      </c>
      <c r="AQ1383" t="str">
        <f t="shared" si="21"/>
        <v/>
      </c>
    </row>
    <row r="1384" spans="1:43">
      <c r="A1384" s="8">
        <v>46191</v>
      </c>
      <c r="B1384">
        <v>4026.62</v>
      </c>
      <c r="C1384">
        <v>-1.02</v>
      </c>
      <c r="D1384">
        <v>70960</v>
      </c>
      <c r="E1384">
        <v>-0.39</v>
      </c>
      <c r="F1384" s="7">
        <v>9069</v>
      </c>
      <c r="G1384" t="s">
        <v>106</v>
      </c>
      <c r="H1384">
        <v>0</v>
      </c>
      <c r="I1384" t="s">
        <v>288</v>
      </c>
      <c r="J1384" t="s">
        <v>289</v>
      </c>
      <c r="K1384" t="s">
        <v>295</v>
      </c>
      <c r="L1384" s="36">
        <v>1898</v>
      </c>
      <c r="M1384">
        <v>-9.5</v>
      </c>
      <c r="N1384" s="66">
        <v>-5.0000000000000001E-3</v>
      </c>
      <c r="O1384" s="36">
        <v>1907.5</v>
      </c>
      <c r="P1384" s="66">
        <v>-4.8999999999999998E-3</v>
      </c>
      <c r="Q1384" s="36">
        <v>1899</v>
      </c>
      <c r="R1384" s="36">
        <v>1917</v>
      </c>
      <c r="S1384" s="36">
        <v>1888.5</v>
      </c>
      <c r="T1384" s="66">
        <v>-5.0000000000000001E-4</v>
      </c>
      <c r="U1384" s="66">
        <v>-1E-3</v>
      </c>
      <c r="V1384" s="66">
        <v>-9.9000000000000008E-3</v>
      </c>
      <c r="W1384" s="66">
        <v>5.0000000000000001E-3</v>
      </c>
      <c r="X1384" s="1">
        <v>169700</v>
      </c>
      <c r="Y1384" s="1">
        <v>322227</v>
      </c>
      <c r="Z1384" s="1">
        <v>333464</v>
      </c>
      <c r="AA1384" t="s">
        <v>491</v>
      </c>
      <c r="AB1384" t="s">
        <v>492</v>
      </c>
      <c r="AC1384">
        <v>13.57</v>
      </c>
      <c r="AD1384">
        <v>1.39</v>
      </c>
      <c r="AE1384">
        <v>2.95</v>
      </c>
      <c r="AF1384" t="s">
        <v>230</v>
      </c>
      <c r="AG1384" s="1">
        <v>28900</v>
      </c>
      <c r="AH1384" s="36">
        <v>1899</v>
      </c>
      <c r="AI1384" s="1">
        <v>1000</v>
      </c>
      <c r="AJ1384" s="36">
        <v>1897.5</v>
      </c>
      <c r="AK1384">
        <v>400</v>
      </c>
      <c r="AL1384" s="2">
        <v>0.62708333333333333</v>
      </c>
      <c r="AN1384" t="s">
        <v>298</v>
      </c>
      <c r="AO1384" t="s">
        <v>488</v>
      </c>
      <c r="AQ1384" t="str">
        <f t="shared" si="21"/>
        <v/>
      </c>
    </row>
    <row r="1385" spans="1:43">
      <c r="A1385" s="8">
        <v>46191</v>
      </c>
      <c r="B1385">
        <v>4026.62</v>
      </c>
      <c r="C1385">
        <v>-1.02</v>
      </c>
      <c r="D1385">
        <v>70960</v>
      </c>
      <c r="E1385">
        <v>-0.39</v>
      </c>
      <c r="F1385" s="7">
        <v>9227</v>
      </c>
      <c r="G1385" t="s">
        <v>107</v>
      </c>
      <c r="H1385">
        <v>0</v>
      </c>
      <c r="I1385" t="s">
        <v>347</v>
      </c>
      <c r="J1385" t="s">
        <v>289</v>
      </c>
      <c r="K1385" t="s">
        <v>295</v>
      </c>
      <c r="L1385">
        <v>891</v>
      </c>
      <c r="M1385">
        <v>10</v>
      </c>
      <c r="N1385" s="66">
        <v>1.14E-2</v>
      </c>
      <c r="O1385">
        <v>881</v>
      </c>
      <c r="P1385" s="66">
        <v>1.1299999999999999E-2</v>
      </c>
      <c r="Q1385">
        <v>891</v>
      </c>
      <c r="R1385">
        <v>903</v>
      </c>
      <c r="S1385">
        <v>870</v>
      </c>
      <c r="T1385" s="66">
        <v>0</v>
      </c>
      <c r="U1385" s="66">
        <v>1.2500000000000001E-2</v>
      </c>
      <c r="V1385" s="66">
        <v>-1.32E-2</v>
      </c>
      <c r="W1385" s="66">
        <v>2.41E-2</v>
      </c>
      <c r="X1385" s="1">
        <v>142500</v>
      </c>
      <c r="Y1385" s="1">
        <v>126654</v>
      </c>
      <c r="Z1385" s="1">
        <v>14170</v>
      </c>
      <c r="AA1385" t="s">
        <v>493</v>
      </c>
      <c r="AB1385" t="s">
        <v>494</v>
      </c>
      <c r="AC1385">
        <v>0</v>
      </c>
      <c r="AD1385">
        <v>29.31</v>
      </c>
      <c r="AE1385">
        <v>0</v>
      </c>
      <c r="AF1385">
        <v>2.7</v>
      </c>
      <c r="AG1385" s="1">
        <v>1700</v>
      </c>
      <c r="AH1385">
        <v>893</v>
      </c>
      <c r="AI1385">
        <v>200</v>
      </c>
      <c r="AJ1385">
        <v>890</v>
      </c>
      <c r="AK1385">
        <v>400</v>
      </c>
      <c r="AL1385" s="2">
        <v>0.62638888888888888</v>
      </c>
      <c r="AN1385" t="s">
        <v>350</v>
      </c>
      <c r="AO1385" t="s">
        <v>313</v>
      </c>
      <c r="AQ1385" t="str">
        <f t="shared" si="21"/>
        <v/>
      </c>
    </row>
    <row r="1386" spans="1:43">
      <c r="A1386" s="8">
        <v>46191</v>
      </c>
      <c r="B1386">
        <v>4026.62</v>
      </c>
      <c r="C1386">
        <v>-1.02</v>
      </c>
      <c r="D1386">
        <v>70960</v>
      </c>
      <c r="E1386">
        <v>-0.39</v>
      </c>
      <c r="F1386" s="7">
        <v>9303</v>
      </c>
      <c r="G1386" t="s">
        <v>108</v>
      </c>
      <c r="H1386">
        <v>0</v>
      </c>
      <c r="I1386" t="s">
        <v>288</v>
      </c>
      <c r="J1386" t="s">
        <v>289</v>
      </c>
      <c r="K1386" t="s">
        <v>295</v>
      </c>
      <c r="L1386" s="36">
        <v>3830</v>
      </c>
      <c r="M1386">
        <v>50</v>
      </c>
      <c r="N1386" s="66">
        <v>1.32E-2</v>
      </c>
      <c r="O1386" s="36">
        <v>3780</v>
      </c>
      <c r="P1386" s="66">
        <v>1.32E-2</v>
      </c>
      <c r="Q1386" s="36">
        <v>3760</v>
      </c>
      <c r="R1386" s="36">
        <v>3840</v>
      </c>
      <c r="S1386" s="36">
        <v>3760</v>
      </c>
      <c r="T1386" s="66">
        <v>1.8599999999999998E-2</v>
      </c>
      <c r="U1386" s="66">
        <v>2.5999999999999999E-3</v>
      </c>
      <c r="V1386" s="66">
        <v>-2.5999999999999999E-3</v>
      </c>
      <c r="W1386" s="66">
        <v>1.8599999999999998E-2</v>
      </c>
      <c r="X1386" s="1">
        <v>86400</v>
      </c>
      <c r="Y1386" s="1">
        <v>329694</v>
      </c>
      <c r="Z1386" s="1">
        <v>293432</v>
      </c>
      <c r="AA1386" t="s">
        <v>495</v>
      </c>
      <c r="AB1386" t="s">
        <v>496</v>
      </c>
      <c r="AC1386">
        <v>16.93</v>
      </c>
      <c r="AD1386">
        <v>0.93</v>
      </c>
      <c r="AE1386">
        <v>2.69</v>
      </c>
      <c r="AF1386" t="s">
        <v>230</v>
      </c>
      <c r="AG1386" s="1">
        <v>29600</v>
      </c>
      <c r="AH1386" s="36">
        <v>3835</v>
      </c>
      <c r="AI1386" s="1">
        <v>1800</v>
      </c>
      <c r="AJ1386" s="36">
        <v>3830</v>
      </c>
      <c r="AK1386">
        <v>300</v>
      </c>
      <c r="AL1386" s="2">
        <v>0.62569444444444444</v>
      </c>
      <c r="AN1386" t="s">
        <v>298</v>
      </c>
      <c r="AO1386" t="s">
        <v>497</v>
      </c>
      <c r="AQ1386" t="str">
        <f t="shared" si="21"/>
        <v/>
      </c>
    </row>
    <row r="1387" spans="1:43">
      <c r="A1387" s="8">
        <v>46191</v>
      </c>
      <c r="B1387">
        <v>4026.62</v>
      </c>
      <c r="C1387">
        <v>-1.02</v>
      </c>
      <c r="D1387">
        <v>70960</v>
      </c>
      <c r="E1387">
        <v>-0.39</v>
      </c>
      <c r="F1387" s="7">
        <v>9308</v>
      </c>
      <c r="G1387" t="s">
        <v>109</v>
      </c>
      <c r="H1387">
        <v>0</v>
      </c>
      <c r="I1387" t="s">
        <v>314</v>
      </c>
      <c r="J1387" t="s">
        <v>289</v>
      </c>
      <c r="K1387" t="s">
        <v>295</v>
      </c>
      <c r="L1387" s="36">
        <v>1506</v>
      </c>
      <c r="M1387">
        <v>9</v>
      </c>
      <c r="N1387" s="66">
        <v>6.0000000000000001E-3</v>
      </c>
      <c r="O1387" s="36">
        <v>1497</v>
      </c>
      <c r="P1387" s="66">
        <v>6.0000000000000001E-3</v>
      </c>
      <c r="Q1387" s="36">
        <v>1497</v>
      </c>
      <c r="R1387" s="36">
        <v>1533</v>
      </c>
      <c r="S1387" s="36">
        <v>1486</v>
      </c>
      <c r="T1387" s="66">
        <v>6.0000000000000001E-3</v>
      </c>
      <c r="U1387" s="66">
        <v>9.2999999999999992E-3</v>
      </c>
      <c r="V1387" s="66">
        <v>-1.7600000000000001E-2</v>
      </c>
      <c r="W1387" s="66">
        <v>1.34E-2</v>
      </c>
      <c r="X1387" s="1">
        <v>68700</v>
      </c>
      <c r="Y1387" s="1">
        <v>103563</v>
      </c>
      <c r="Z1387" s="1">
        <v>39265</v>
      </c>
      <c r="AA1387" t="s">
        <v>498</v>
      </c>
      <c r="AB1387" t="s">
        <v>499</v>
      </c>
      <c r="AC1387">
        <v>12.86</v>
      </c>
      <c r="AD1387">
        <v>1.01</v>
      </c>
      <c r="AE1387">
        <v>2.31</v>
      </c>
      <c r="AF1387" t="s">
        <v>230</v>
      </c>
      <c r="AG1387" s="1">
        <v>3900</v>
      </c>
      <c r="AH1387" s="36">
        <v>1508</v>
      </c>
      <c r="AI1387">
        <v>500</v>
      </c>
      <c r="AJ1387" s="36">
        <v>1506</v>
      </c>
      <c r="AK1387" s="1">
        <v>2900</v>
      </c>
      <c r="AL1387" s="2">
        <v>0.62708333333333333</v>
      </c>
      <c r="AN1387" t="s">
        <v>298</v>
      </c>
      <c r="AO1387" t="s">
        <v>500</v>
      </c>
      <c r="AQ1387" t="str">
        <f t="shared" si="21"/>
        <v/>
      </c>
    </row>
    <row r="1388" spans="1:43">
      <c r="A1388" s="8">
        <v>46191</v>
      </c>
      <c r="B1388">
        <v>4026.62</v>
      </c>
      <c r="C1388">
        <v>-1.02</v>
      </c>
      <c r="D1388">
        <v>70960</v>
      </c>
      <c r="E1388">
        <v>-0.39</v>
      </c>
      <c r="F1388" s="7">
        <v>9348</v>
      </c>
      <c r="G1388" t="s">
        <v>110</v>
      </c>
      <c r="H1388">
        <v>0</v>
      </c>
      <c r="I1388" t="s">
        <v>347</v>
      </c>
      <c r="J1388" t="s">
        <v>323</v>
      </c>
      <c r="K1388" t="s">
        <v>295</v>
      </c>
      <c r="L1388">
        <v>469</v>
      </c>
      <c r="M1388">
        <v>-4</v>
      </c>
      <c r="N1388" s="66">
        <v>-8.5000000000000006E-3</v>
      </c>
      <c r="O1388">
        <v>473</v>
      </c>
      <c r="P1388" s="66">
        <v>-8.3999999999999995E-3</v>
      </c>
      <c r="Q1388">
        <v>479</v>
      </c>
      <c r="R1388">
        <v>482</v>
      </c>
      <c r="S1388">
        <v>465</v>
      </c>
      <c r="T1388" s="66">
        <v>-2.0799999999999999E-2</v>
      </c>
      <c r="U1388" s="66">
        <v>2.0999999999999999E-3</v>
      </c>
      <c r="V1388" s="66">
        <v>-2.69E-2</v>
      </c>
      <c r="W1388" s="66">
        <v>8.6E-3</v>
      </c>
      <c r="X1388" s="1">
        <v>1495700</v>
      </c>
      <c r="Y1388" s="1">
        <v>706251</v>
      </c>
      <c r="Z1388" s="1">
        <v>68584</v>
      </c>
      <c r="AA1388" t="s">
        <v>552</v>
      </c>
      <c r="AB1388" t="s">
        <v>502</v>
      </c>
      <c r="AC1388">
        <v>0</v>
      </c>
      <c r="AD1388">
        <v>4.55</v>
      </c>
      <c r="AE1388">
        <v>0</v>
      </c>
      <c r="AF1388">
        <v>1.9</v>
      </c>
      <c r="AG1388" s="1">
        <v>21600</v>
      </c>
      <c r="AH1388">
        <v>469</v>
      </c>
      <c r="AI1388" s="1">
        <v>1900</v>
      </c>
      <c r="AJ1388">
        <v>468</v>
      </c>
      <c r="AK1388" s="1">
        <v>20300</v>
      </c>
      <c r="AL1388" s="2">
        <v>0.62708333333333333</v>
      </c>
      <c r="AN1388" t="s">
        <v>298</v>
      </c>
      <c r="AO1388" t="s">
        <v>313</v>
      </c>
      <c r="AQ1388" t="str">
        <f t="shared" si="21"/>
        <v/>
      </c>
    </row>
    <row r="1389" spans="1:43">
      <c r="A1389" s="8">
        <v>46191</v>
      </c>
      <c r="B1389">
        <v>4026.62</v>
      </c>
      <c r="C1389">
        <v>-1.02</v>
      </c>
      <c r="D1389">
        <v>70960</v>
      </c>
      <c r="E1389">
        <v>-0.39</v>
      </c>
      <c r="F1389" s="7">
        <v>9432</v>
      </c>
      <c r="G1389" t="s">
        <v>111</v>
      </c>
      <c r="H1389">
        <v>0</v>
      </c>
      <c r="I1389" t="s">
        <v>288</v>
      </c>
      <c r="J1389" t="s">
        <v>289</v>
      </c>
      <c r="K1389" t="s">
        <v>290</v>
      </c>
      <c r="L1389">
        <v>147.1</v>
      </c>
      <c r="M1389">
        <v>0.2</v>
      </c>
      <c r="N1389" s="66">
        <v>1.4E-3</v>
      </c>
      <c r="O1389">
        <v>146.9</v>
      </c>
      <c r="P1389" s="66">
        <v>1.2999999999999999E-3</v>
      </c>
      <c r="Q1389">
        <v>147.30000000000001</v>
      </c>
      <c r="R1389">
        <v>147.4</v>
      </c>
      <c r="S1389">
        <v>146.4</v>
      </c>
      <c r="T1389" s="66">
        <v>-1.2999999999999999E-3</v>
      </c>
      <c r="U1389" s="66">
        <v>2.7000000000000001E-3</v>
      </c>
      <c r="V1389" s="66">
        <v>-2E-3</v>
      </c>
      <c r="W1389" s="66">
        <v>4.7000000000000002E-3</v>
      </c>
      <c r="X1389" s="1">
        <v>154136100</v>
      </c>
      <c r="Y1389" s="1">
        <v>22654164</v>
      </c>
      <c r="Z1389" s="1">
        <v>13319951</v>
      </c>
      <c r="AA1389" t="s">
        <v>503</v>
      </c>
      <c r="AB1389" t="s">
        <v>621</v>
      </c>
      <c r="AC1389">
        <v>12.25</v>
      </c>
      <c r="AD1389">
        <v>1.23</v>
      </c>
      <c r="AE1389">
        <v>3.67</v>
      </c>
      <c r="AF1389" t="s">
        <v>230</v>
      </c>
      <c r="AG1389" s="1">
        <v>2500800</v>
      </c>
      <c r="AH1389">
        <v>147.1</v>
      </c>
      <c r="AI1389" s="1">
        <v>1452200</v>
      </c>
      <c r="AJ1389">
        <v>147</v>
      </c>
      <c r="AK1389" s="1">
        <v>1500900</v>
      </c>
      <c r="AL1389" s="2">
        <v>0.62708333333333333</v>
      </c>
      <c r="AN1389" t="s">
        <v>298</v>
      </c>
      <c r="AO1389" t="s">
        <v>351</v>
      </c>
      <c r="AQ1389" t="str">
        <f t="shared" si="21"/>
        <v/>
      </c>
    </row>
    <row r="1390" spans="1:43">
      <c r="A1390" s="8">
        <v>46191</v>
      </c>
      <c r="B1390">
        <v>4026.62</v>
      </c>
      <c r="C1390">
        <v>-1.02</v>
      </c>
      <c r="D1390">
        <v>70960</v>
      </c>
      <c r="E1390">
        <v>-0.39</v>
      </c>
      <c r="F1390" s="7">
        <v>9449</v>
      </c>
      <c r="G1390" t="s">
        <v>112</v>
      </c>
      <c r="H1390">
        <v>0</v>
      </c>
      <c r="I1390" t="s">
        <v>288</v>
      </c>
      <c r="J1390" t="s">
        <v>289</v>
      </c>
      <c r="K1390" t="s">
        <v>295</v>
      </c>
      <c r="L1390" s="36">
        <v>3123</v>
      </c>
      <c r="M1390">
        <v>25</v>
      </c>
      <c r="N1390" s="66">
        <v>8.0999999999999996E-3</v>
      </c>
      <c r="O1390" s="36">
        <v>3098</v>
      </c>
      <c r="P1390" s="66">
        <v>8.0000000000000002E-3</v>
      </c>
      <c r="Q1390" s="36">
        <v>3072</v>
      </c>
      <c r="R1390" s="36">
        <v>3149</v>
      </c>
      <c r="S1390" s="36">
        <v>3057</v>
      </c>
      <c r="T1390" s="66">
        <v>1.66E-2</v>
      </c>
      <c r="U1390" s="66">
        <v>5.9999999999999995E-4</v>
      </c>
      <c r="V1390" s="66">
        <v>-8.2000000000000007E-3</v>
      </c>
      <c r="W1390" s="66">
        <v>2.1499999999999998E-2</v>
      </c>
      <c r="X1390" s="1">
        <v>156400</v>
      </c>
      <c r="Y1390" s="1">
        <v>487772</v>
      </c>
      <c r="Z1390" s="1">
        <v>335251</v>
      </c>
      <c r="AA1390" t="s">
        <v>505</v>
      </c>
      <c r="AB1390" t="s">
        <v>506</v>
      </c>
      <c r="AC1390">
        <v>13.31</v>
      </c>
      <c r="AD1390">
        <v>2.81</v>
      </c>
      <c r="AE1390">
        <v>2.5</v>
      </c>
      <c r="AF1390" t="s">
        <v>230</v>
      </c>
      <c r="AG1390">
        <v>200</v>
      </c>
      <c r="AH1390" s="36">
        <v>3124</v>
      </c>
      <c r="AI1390">
        <v>500</v>
      </c>
      <c r="AJ1390" s="36">
        <v>3121</v>
      </c>
      <c r="AK1390">
        <v>400</v>
      </c>
      <c r="AL1390" s="2">
        <v>0.62638888888888888</v>
      </c>
      <c r="AN1390" t="s">
        <v>293</v>
      </c>
      <c r="AO1390" t="s">
        <v>351</v>
      </c>
      <c r="AQ1390" t="str">
        <f t="shared" si="21"/>
        <v/>
      </c>
    </row>
    <row r="1391" spans="1:43">
      <c r="A1391" s="8">
        <v>46191</v>
      </c>
      <c r="B1391">
        <v>4026.62</v>
      </c>
      <c r="C1391">
        <v>-1.02</v>
      </c>
      <c r="D1391">
        <v>70960</v>
      </c>
      <c r="E1391">
        <v>-0.39</v>
      </c>
      <c r="F1391" s="7">
        <v>9501</v>
      </c>
      <c r="G1391" t="s">
        <v>113</v>
      </c>
      <c r="H1391">
        <v>0</v>
      </c>
      <c r="I1391" t="s">
        <v>288</v>
      </c>
      <c r="J1391" t="s">
        <v>289</v>
      </c>
      <c r="K1391" t="s">
        <v>290</v>
      </c>
      <c r="L1391">
        <v>509.6</v>
      </c>
      <c r="M1391">
        <v>1.5</v>
      </c>
      <c r="N1391" s="66">
        <v>3.0000000000000001E-3</v>
      </c>
      <c r="O1391">
        <v>508.1</v>
      </c>
      <c r="P1391" s="66">
        <v>2.8999999999999998E-3</v>
      </c>
      <c r="Q1391">
        <v>507.8</v>
      </c>
      <c r="R1391">
        <v>516.79999999999995</v>
      </c>
      <c r="S1391">
        <v>499.5</v>
      </c>
      <c r="T1391" s="66">
        <v>3.5000000000000001E-3</v>
      </c>
      <c r="U1391" s="66">
        <v>4.1000000000000003E-3</v>
      </c>
      <c r="V1391" s="66">
        <v>-1.3899999999999999E-2</v>
      </c>
      <c r="W1391" s="66">
        <v>2.0199999999999999E-2</v>
      </c>
      <c r="X1391" s="1">
        <v>24571000</v>
      </c>
      <c r="Y1391" s="1">
        <v>12461861</v>
      </c>
      <c r="Z1391" s="1">
        <v>818936</v>
      </c>
      <c r="AA1391" t="s">
        <v>507</v>
      </c>
      <c r="AB1391" t="s">
        <v>640</v>
      </c>
      <c r="AC1391">
        <v>3.26</v>
      </c>
      <c r="AD1391">
        <v>0.34</v>
      </c>
      <c r="AE1391">
        <v>0</v>
      </c>
      <c r="AF1391" t="s">
        <v>230</v>
      </c>
      <c r="AG1391" s="1">
        <v>862400</v>
      </c>
      <c r="AH1391">
        <v>509.6</v>
      </c>
      <c r="AI1391" s="1">
        <v>1800</v>
      </c>
      <c r="AJ1391">
        <v>509.5</v>
      </c>
      <c r="AK1391" s="1">
        <v>2800</v>
      </c>
      <c r="AL1391" s="2">
        <v>0.62708333333333333</v>
      </c>
      <c r="AN1391" t="s">
        <v>298</v>
      </c>
      <c r="AO1391" t="s">
        <v>509</v>
      </c>
      <c r="AQ1391" t="str">
        <f t="shared" si="21"/>
        <v/>
      </c>
    </row>
    <row r="1392" spans="1:43">
      <c r="A1392" s="8">
        <v>46191</v>
      </c>
      <c r="B1392">
        <v>4026.62</v>
      </c>
      <c r="C1392">
        <v>-1.02</v>
      </c>
      <c r="D1392">
        <v>70960</v>
      </c>
      <c r="E1392">
        <v>-0.39</v>
      </c>
      <c r="F1392" s="7">
        <v>9531</v>
      </c>
      <c r="G1392" t="s">
        <v>114</v>
      </c>
      <c r="H1392">
        <v>0</v>
      </c>
      <c r="I1392" t="s">
        <v>288</v>
      </c>
      <c r="J1392" t="s">
        <v>289</v>
      </c>
      <c r="K1392" t="s">
        <v>295</v>
      </c>
      <c r="L1392" s="36">
        <v>6188</v>
      </c>
      <c r="M1392">
        <v>37</v>
      </c>
      <c r="N1392" s="66">
        <v>6.0000000000000001E-3</v>
      </c>
      <c r="O1392" s="36">
        <v>6151</v>
      </c>
      <c r="P1392" s="66">
        <v>6.0000000000000001E-3</v>
      </c>
      <c r="Q1392" s="36">
        <v>6157</v>
      </c>
      <c r="R1392" s="36">
        <v>6226</v>
      </c>
      <c r="S1392" s="36">
        <v>6141</v>
      </c>
      <c r="T1392" s="66">
        <v>5.0000000000000001E-3</v>
      </c>
      <c r="U1392" s="66">
        <v>2.8999999999999998E-3</v>
      </c>
      <c r="V1392" s="66">
        <v>-6.1000000000000004E-3</v>
      </c>
      <c r="W1392" s="66">
        <v>7.6E-3</v>
      </c>
      <c r="X1392" s="1">
        <v>555000</v>
      </c>
      <c r="Y1392" s="1">
        <v>3426919</v>
      </c>
      <c r="Z1392" s="1">
        <v>2072727</v>
      </c>
      <c r="AA1392" t="s">
        <v>510</v>
      </c>
      <c r="AB1392" t="s">
        <v>600</v>
      </c>
      <c r="AC1392">
        <v>14.99</v>
      </c>
      <c r="AD1392">
        <v>1.2</v>
      </c>
      <c r="AE1392">
        <v>1.94</v>
      </c>
      <c r="AF1392" t="s">
        <v>230</v>
      </c>
      <c r="AG1392" s="1">
        <v>24400</v>
      </c>
      <c r="AH1392" s="36">
        <v>6189</v>
      </c>
      <c r="AI1392">
        <v>500</v>
      </c>
      <c r="AJ1392" s="36">
        <v>6187</v>
      </c>
      <c r="AK1392">
        <v>400</v>
      </c>
      <c r="AL1392" s="2">
        <v>0.62708333333333333</v>
      </c>
      <c r="AN1392" t="s">
        <v>298</v>
      </c>
      <c r="AO1392" t="s">
        <v>509</v>
      </c>
      <c r="AQ1392" t="str">
        <f t="shared" si="21"/>
        <v/>
      </c>
    </row>
    <row r="1393" spans="1:43">
      <c r="A1393" s="8">
        <v>46191</v>
      </c>
      <c r="B1393">
        <v>4026.62</v>
      </c>
      <c r="C1393">
        <v>-1.02</v>
      </c>
      <c r="D1393">
        <v>70960</v>
      </c>
      <c r="E1393">
        <v>-0.39</v>
      </c>
      <c r="F1393" s="7">
        <v>9882</v>
      </c>
      <c r="G1393" t="s">
        <v>115</v>
      </c>
      <c r="H1393">
        <v>0</v>
      </c>
      <c r="I1393" t="s">
        <v>288</v>
      </c>
      <c r="J1393" t="s">
        <v>289</v>
      </c>
      <c r="K1393" t="s">
        <v>290</v>
      </c>
      <c r="L1393" s="36">
        <v>1757</v>
      </c>
      <c r="M1393">
        <v>21</v>
      </c>
      <c r="N1393" s="66">
        <v>1.21E-2</v>
      </c>
      <c r="O1393" s="36">
        <v>1736</v>
      </c>
      <c r="P1393" s="66">
        <v>1.2E-2</v>
      </c>
      <c r="Q1393" s="36">
        <v>1741</v>
      </c>
      <c r="R1393" s="36">
        <v>1778</v>
      </c>
      <c r="S1393" s="36">
        <v>1738</v>
      </c>
      <c r="T1393" s="66">
        <v>9.1000000000000004E-3</v>
      </c>
      <c r="U1393" s="66">
        <v>-2.8E-3</v>
      </c>
      <c r="V1393" s="66">
        <v>-1.18E-2</v>
      </c>
      <c r="W1393" s="66">
        <v>1.09E-2</v>
      </c>
      <c r="X1393" s="1">
        <v>147600</v>
      </c>
      <c r="Y1393" s="1">
        <v>259816</v>
      </c>
      <c r="Z1393" s="1">
        <v>151139</v>
      </c>
      <c r="AA1393" t="s">
        <v>512</v>
      </c>
      <c r="AB1393" t="s">
        <v>513</v>
      </c>
      <c r="AC1393">
        <v>11.46</v>
      </c>
      <c r="AD1393">
        <v>1.21</v>
      </c>
      <c r="AE1393">
        <v>3.87</v>
      </c>
      <c r="AF1393" t="s">
        <v>230</v>
      </c>
      <c r="AG1393" s="1">
        <v>37400</v>
      </c>
      <c r="AH1393" s="36">
        <v>1757</v>
      </c>
      <c r="AI1393" s="1">
        <v>1000</v>
      </c>
      <c r="AJ1393" s="36">
        <v>1756</v>
      </c>
      <c r="AK1393">
        <v>900</v>
      </c>
      <c r="AL1393" s="2">
        <v>0.62708333333333333</v>
      </c>
      <c r="AN1393" t="s">
        <v>298</v>
      </c>
      <c r="AO1393" t="s">
        <v>322</v>
      </c>
      <c r="AQ1393" t="str">
        <f t="shared" si="21"/>
        <v/>
      </c>
    </row>
    <row r="1394" spans="1:43">
      <c r="F1394" s="7">
        <v>6502</v>
      </c>
      <c r="I1394" t="s">
        <v>514</v>
      </c>
      <c r="P1394" t="s">
        <v>230</v>
      </c>
      <c r="T1394" t="s">
        <v>230</v>
      </c>
      <c r="U1394" t="s">
        <v>230</v>
      </c>
      <c r="V1394" t="s">
        <v>230</v>
      </c>
      <c r="W1394" t="s">
        <v>230</v>
      </c>
      <c r="AF1394" t="s">
        <v>230</v>
      </c>
      <c r="AG1394" t="s">
        <v>230</v>
      </c>
      <c r="AO1394" t="s">
        <v>515</v>
      </c>
      <c r="AQ1394" t="str">
        <f t="shared" si="21"/>
        <v/>
      </c>
    </row>
    <row r="1395" spans="1:43">
      <c r="F1395" s="7">
        <v>5759</v>
      </c>
      <c r="I1395" t="s">
        <v>514</v>
      </c>
      <c r="P1395" t="s">
        <v>230</v>
      </c>
      <c r="T1395" t="s">
        <v>230</v>
      </c>
      <c r="U1395" t="s">
        <v>230</v>
      </c>
      <c r="V1395" t="s">
        <v>230</v>
      </c>
      <c r="W1395" t="s">
        <v>230</v>
      </c>
      <c r="AF1395" t="s">
        <v>230</v>
      </c>
      <c r="AG1395" t="s">
        <v>230</v>
      </c>
      <c r="AO1395" t="s">
        <v>515</v>
      </c>
      <c r="AQ1395" t="str">
        <f t="shared" si="21"/>
        <v/>
      </c>
    </row>
    <row r="1396" spans="1:43">
      <c r="AQ1396" t="str">
        <f t="shared" si="21"/>
        <v/>
      </c>
    </row>
    <row r="1397" spans="1:43">
      <c r="AQ1397" t="str">
        <f t="shared" si="21"/>
        <v/>
      </c>
    </row>
    <row r="1398" spans="1:43">
      <c r="AQ1398" t="str">
        <f t="shared" si="21"/>
        <v/>
      </c>
    </row>
    <row r="1399" spans="1:43">
      <c r="AQ1399" t="str">
        <f t="shared" si="21"/>
        <v/>
      </c>
    </row>
    <row r="1400" spans="1:43">
      <c r="G1400" t="s">
        <v>5</v>
      </c>
      <c r="H1400" t="s">
        <v>268</v>
      </c>
      <c r="I1400" t="s">
        <v>269</v>
      </c>
      <c r="J1400" t="s">
        <v>270</v>
      </c>
      <c r="K1400" t="s">
        <v>271</v>
      </c>
      <c r="L1400" t="s">
        <v>6</v>
      </c>
      <c r="M1400" t="s">
        <v>7</v>
      </c>
      <c r="N1400" t="s">
        <v>8</v>
      </c>
      <c r="O1400" t="s">
        <v>9</v>
      </c>
      <c r="P1400" t="s">
        <v>272</v>
      </c>
      <c r="Q1400" t="s">
        <v>10</v>
      </c>
      <c r="R1400" t="s">
        <v>11</v>
      </c>
      <c r="S1400" t="s">
        <v>12</v>
      </c>
      <c r="T1400" t="s">
        <v>273</v>
      </c>
      <c r="U1400" t="s">
        <v>274</v>
      </c>
      <c r="V1400" t="s">
        <v>275</v>
      </c>
      <c r="W1400" t="s">
        <v>276</v>
      </c>
      <c r="X1400" t="s">
        <v>13</v>
      </c>
      <c r="Y1400" t="s">
        <v>277</v>
      </c>
      <c r="Z1400" t="s">
        <v>278</v>
      </c>
      <c r="AA1400" t="s">
        <v>14</v>
      </c>
      <c r="AB1400" t="s">
        <v>15</v>
      </c>
      <c r="AC1400" t="s">
        <v>279</v>
      </c>
      <c r="AD1400" t="s">
        <v>280</v>
      </c>
      <c r="AE1400" t="s">
        <v>281</v>
      </c>
      <c r="AF1400" t="s">
        <v>282</v>
      </c>
      <c r="AG1400" t="s">
        <v>283</v>
      </c>
      <c r="AH1400" t="s">
        <v>284</v>
      </c>
      <c r="AI1400" t="s">
        <v>16</v>
      </c>
      <c r="AJ1400" t="s">
        <v>17</v>
      </c>
      <c r="AK1400" t="s">
        <v>18</v>
      </c>
      <c r="AL1400" t="s">
        <v>19</v>
      </c>
      <c r="AM1400" t="s">
        <v>20</v>
      </c>
      <c r="AN1400" t="s">
        <v>285</v>
      </c>
      <c r="AO1400" t="s">
        <v>286</v>
      </c>
      <c r="AQ1400" t="str">
        <f t="shared" si="21"/>
        <v/>
      </c>
    </row>
    <row r="1401" spans="1:43">
      <c r="A1401" s="8">
        <v>46192</v>
      </c>
      <c r="B1401">
        <v>4029.68</v>
      </c>
      <c r="C1401">
        <v>-0.95</v>
      </c>
      <c r="D1401">
        <v>71200</v>
      </c>
      <c r="E1401">
        <v>-0.06</v>
      </c>
      <c r="F1401" s="7">
        <v>1605</v>
      </c>
      <c r="G1401" t="s">
        <v>21</v>
      </c>
      <c r="H1401">
        <v>0</v>
      </c>
      <c r="I1401" t="s">
        <v>288</v>
      </c>
      <c r="J1401" t="s">
        <v>289</v>
      </c>
      <c r="K1401" t="s">
        <v>290</v>
      </c>
      <c r="L1401" s="36">
        <v>3461</v>
      </c>
      <c r="M1401">
        <v>32</v>
      </c>
      <c r="N1401" s="66">
        <v>9.2999999999999992E-3</v>
      </c>
      <c r="O1401" s="36">
        <v>3429</v>
      </c>
      <c r="P1401" s="66">
        <v>9.2999999999999992E-3</v>
      </c>
      <c r="Q1401" s="36">
        <v>3407</v>
      </c>
      <c r="R1401" s="36">
        <v>3462</v>
      </c>
      <c r="S1401" s="36">
        <v>3371</v>
      </c>
      <c r="T1401" s="66">
        <v>1.5800000000000002E-2</v>
      </c>
      <c r="U1401" s="66">
        <v>1.49E-2</v>
      </c>
      <c r="V1401" s="66">
        <v>-2.0000000000000001E-4</v>
      </c>
      <c r="W1401" s="66">
        <v>2.6599999999999999E-2</v>
      </c>
      <c r="X1401" s="1">
        <v>2777400</v>
      </c>
      <c r="Y1401" s="1">
        <v>9492816</v>
      </c>
      <c r="Z1401" s="1">
        <v>4357869</v>
      </c>
      <c r="AA1401" t="s">
        <v>291</v>
      </c>
      <c r="AB1401" t="s">
        <v>292</v>
      </c>
      <c r="AC1401">
        <v>8.93</v>
      </c>
      <c r="AD1401">
        <v>0.84</v>
      </c>
      <c r="AE1401">
        <v>3.12</v>
      </c>
      <c r="AF1401" t="s">
        <v>230</v>
      </c>
      <c r="AG1401" s="1">
        <v>64800</v>
      </c>
      <c r="AH1401" s="36">
        <v>3462</v>
      </c>
      <c r="AI1401" s="1">
        <v>4800</v>
      </c>
      <c r="AJ1401" s="36">
        <v>3461</v>
      </c>
      <c r="AK1401">
        <v>200</v>
      </c>
      <c r="AL1401" s="2">
        <v>0.625</v>
      </c>
      <c r="AN1401" t="s">
        <v>293</v>
      </c>
      <c r="AO1401" t="s">
        <v>294</v>
      </c>
      <c r="AQ1401" t="str">
        <f t="shared" si="21"/>
        <v/>
      </c>
    </row>
    <row r="1402" spans="1:43">
      <c r="A1402" s="8">
        <v>46192</v>
      </c>
      <c r="B1402">
        <v>4029.68</v>
      </c>
      <c r="C1402">
        <v>-0.95</v>
      </c>
      <c r="D1402">
        <v>71200</v>
      </c>
      <c r="E1402">
        <v>-0.06</v>
      </c>
      <c r="F1402" s="7">
        <v>1833</v>
      </c>
      <c r="G1402" t="s">
        <v>24</v>
      </c>
      <c r="H1402">
        <v>0</v>
      </c>
      <c r="I1402" t="s">
        <v>288</v>
      </c>
      <c r="J1402" t="s">
        <v>289</v>
      </c>
      <c r="K1402" t="s">
        <v>290</v>
      </c>
      <c r="L1402" s="36">
        <v>5680</v>
      </c>
      <c r="M1402">
        <v>-120</v>
      </c>
      <c r="N1402" s="66">
        <v>-2.07E-2</v>
      </c>
      <c r="O1402" s="36">
        <v>5800</v>
      </c>
      <c r="P1402" s="66">
        <v>-2.06E-2</v>
      </c>
      <c r="Q1402" s="36">
        <v>5800</v>
      </c>
      <c r="R1402" s="36">
        <v>5850</v>
      </c>
      <c r="S1402" s="36">
        <v>5670</v>
      </c>
      <c r="T1402" s="66">
        <v>-2.06E-2</v>
      </c>
      <c r="U1402" s="66">
        <v>-1.21E-2</v>
      </c>
      <c r="V1402" s="66">
        <v>-2.9000000000000001E-2</v>
      </c>
      <c r="W1402" s="66">
        <v>1.6999999999999999E-3</v>
      </c>
      <c r="X1402" s="1">
        <v>59300</v>
      </c>
      <c r="Y1402" s="1">
        <v>339727</v>
      </c>
      <c r="Z1402" s="1">
        <v>219618</v>
      </c>
      <c r="AA1402" t="s">
        <v>296</v>
      </c>
      <c r="AB1402" t="s">
        <v>572</v>
      </c>
      <c r="AC1402">
        <v>13.23</v>
      </c>
      <c r="AD1402">
        <v>1.03</v>
      </c>
      <c r="AE1402">
        <v>5.28</v>
      </c>
      <c r="AF1402" t="s">
        <v>230</v>
      </c>
      <c r="AG1402" s="1">
        <v>12700</v>
      </c>
      <c r="AH1402" s="36">
        <v>5690</v>
      </c>
      <c r="AI1402" s="1">
        <v>2400</v>
      </c>
      <c r="AJ1402" s="36">
        <v>5680</v>
      </c>
      <c r="AK1402">
        <v>700</v>
      </c>
      <c r="AL1402" s="2">
        <v>0.625</v>
      </c>
      <c r="AN1402" t="s">
        <v>298</v>
      </c>
      <c r="AO1402" t="s">
        <v>299</v>
      </c>
      <c r="AQ1402" t="str">
        <f t="shared" si="21"/>
        <v/>
      </c>
    </row>
    <row r="1403" spans="1:43">
      <c r="A1403" s="8">
        <v>46192</v>
      </c>
      <c r="B1403">
        <v>4029.68</v>
      </c>
      <c r="C1403">
        <v>-0.95</v>
      </c>
      <c r="D1403">
        <v>71200</v>
      </c>
      <c r="E1403">
        <v>-0.06</v>
      </c>
      <c r="F1403" s="7">
        <v>1911</v>
      </c>
      <c r="G1403" t="s">
        <v>25</v>
      </c>
      <c r="H1403">
        <v>0</v>
      </c>
      <c r="I1403" t="s">
        <v>288</v>
      </c>
      <c r="J1403" t="s">
        <v>289</v>
      </c>
      <c r="K1403" t="s">
        <v>290</v>
      </c>
      <c r="L1403" s="36">
        <v>1338</v>
      </c>
      <c r="M1403">
        <v>12</v>
      </c>
      <c r="N1403" s="66">
        <v>8.9999999999999993E-3</v>
      </c>
      <c r="O1403" s="36">
        <v>1326</v>
      </c>
      <c r="P1403" s="66">
        <v>8.9999999999999993E-3</v>
      </c>
      <c r="Q1403" s="36">
        <v>1329</v>
      </c>
      <c r="R1403" s="36">
        <v>1350</v>
      </c>
      <c r="S1403" s="36">
        <v>1317.5</v>
      </c>
      <c r="T1403" s="66">
        <v>6.7000000000000002E-3</v>
      </c>
      <c r="U1403" s="66">
        <v>-1.8E-3</v>
      </c>
      <c r="V1403" s="66">
        <v>-8.8000000000000005E-3</v>
      </c>
      <c r="W1403" s="66">
        <v>1.55E-2</v>
      </c>
      <c r="X1403" s="1">
        <v>2603700</v>
      </c>
      <c r="Y1403" s="1">
        <v>3478102</v>
      </c>
      <c r="Z1403" s="1">
        <v>827641</v>
      </c>
      <c r="AA1403" t="s">
        <v>300</v>
      </c>
      <c r="AB1403" t="s">
        <v>301</v>
      </c>
      <c r="AC1403">
        <v>8.52</v>
      </c>
      <c r="AD1403">
        <v>0.81</v>
      </c>
      <c r="AE1403">
        <v>3.74</v>
      </c>
      <c r="AF1403" t="s">
        <v>230</v>
      </c>
      <c r="AG1403" s="1">
        <v>311900</v>
      </c>
      <c r="AH1403" s="36">
        <v>1338.5</v>
      </c>
      <c r="AI1403" s="1">
        <v>5000</v>
      </c>
      <c r="AJ1403" s="36">
        <v>1338</v>
      </c>
      <c r="AK1403">
        <v>800</v>
      </c>
      <c r="AL1403" s="2">
        <v>0.625</v>
      </c>
      <c r="AN1403" t="s">
        <v>293</v>
      </c>
      <c r="AO1403" t="s">
        <v>299</v>
      </c>
      <c r="AQ1403" t="str">
        <f t="shared" si="21"/>
        <v/>
      </c>
    </row>
    <row r="1404" spans="1:43">
      <c r="A1404" s="8">
        <v>46192</v>
      </c>
      <c r="B1404">
        <v>4029.68</v>
      </c>
      <c r="C1404">
        <v>-0.95</v>
      </c>
      <c r="D1404">
        <v>71200</v>
      </c>
      <c r="E1404">
        <v>-0.06</v>
      </c>
      <c r="F1404" s="7">
        <v>1925</v>
      </c>
      <c r="G1404" t="s">
        <v>26</v>
      </c>
      <c r="H1404">
        <v>0</v>
      </c>
      <c r="I1404" t="s">
        <v>288</v>
      </c>
      <c r="J1404" t="s">
        <v>289</v>
      </c>
      <c r="K1404" t="s">
        <v>290</v>
      </c>
      <c r="L1404" s="36">
        <v>4344</v>
      </c>
      <c r="M1404">
        <v>-28</v>
      </c>
      <c r="N1404" s="66">
        <v>-6.4000000000000003E-3</v>
      </c>
      <c r="O1404" s="36">
        <v>4372</v>
      </c>
      <c r="P1404" s="66">
        <v>-6.4000000000000003E-3</v>
      </c>
      <c r="Q1404" s="36">
        <v>4320</v>
      </c>
      <c r="R1404" s="36">
        <v>4378</v>
      </c>
      <c r="S1404" s="36">
        <v>4319</v>
      </c>
      <c r="T1404" s="66">
        <v>5.4999999999999997E-3</v>
      </c>
      <c r="U1404" s="66">
        <v>2.0000000000000001E-4</v>
      </c>
      <c r="V1404" s="66">
        <v>-7.7000000000000002E-3</v>
      </c>
      <c r="W1404" s="66">
        <v>5.7000000000000002E-3</v>
      </c>
      <c r="X1404" s="1">
        <v>840500</v>
      </c>
      <c r="Y1404" s="1">
        <v>3658880</v>
      </c>
      <c r="Z1404" s="1">
        <v>2865459</v>
      </c>
      <c r="AA1404" t="s">
        <v>302</v>
      </c>
      <c r="AB1404" t="s">
        <v>573</v>
      </c>
      <c r="AC1404">
        <v>11.84</v>
      </c>
      <c r="AD1404">
        <v>0.92</v>
      </c>
      <c r="AE1404">
        <v>4.05</v>
      </c>
      <c r="AF1404" t="s">
        <v>230</v>
      </c>
      <c r="AG1404" s="1">
        <v>67500</v>
      </c>
      <c r="AH1404" s="36">
        <v>4344</v>
      </c>
      <c r="AI1404">
        <v>700</v>
      </c>
      <c r="AJ1404" s="36">
        <v>4343</v>
      </c>
      <c r="AK1404">
        <v>100</v>
      </c>
      <c r="AL1404" s="2">
        <v>0.625</v>
      </c>
      <c r="AN1404" t="s">
        <v>298</v>
      </c>
      <c r="AO1404" t="s">
        <v>299</v>
      </c>
      <c r="AQ1404" t="str">
        <f t="shared" si="21"/>
        <v/>
      </c>
    </row>
    <row r="1405" spans="1:43">
      <c r="A1405" s="8">
        <v>46192</v>
      </c>
      <c r="B1405">
        <v>4029.68</v>
      </c>
      <c r="C1405">
        <v>-0.95</v>
      </c>
      <c r="D1405">
        <v>71200</v>
      </c>
      <c r="E1405">
        <v>-0.06</v>
      </c>
      <c r="F1405" s="7">
        <v>1928</v>
      </c>
      <c r="G1405" t="s">
        <v>27</v>
      </c>
      <c r="H1405">
        <v>0</v>
      </c>
      <c r="I1405" t="s">
        <v>288</v>
      </c>
      <c r="J1405" t="s">
        <v>289</v>
      </c>
      <c r="K1405" t="s">
        <v>290</v>
      </c>
      <c r="L1405" s="36">
        <v>3265</v>
      </c>
      <c r="M1405">
        <v>-11</v>
      </c>
      <c r="N1405" s="66">
        <v>-3.3999999999999998E-3</v>
      </c>
      <c r="O1405" s="36">
        <v>3276</v>
      </c>
      <c r="P1405" s="66">
        <v>-3.3E-3</v>
      </c>
      <c r="Q1405" s="36">
        <v>3262</v>
      </c>
      <c r="R1405" s="36">
        <v>3292</v>
      </c>
      <c r="S1405" s="36">
        <v>3255</v>
      </c>
      <c r="T1405" s="66">
        <v>8.9999999999999998E-4</v>
      </c>
      <c r="U1405" s="66">
        <v>-3.0000000000000001E-3</v>
      </c>
      <c r="V1405" s="66">
        <v>-8.2000000000000007E-3</v>
      </c>
      <c r="W1405" s="66">
        <v>3.0000000000000001E-3</v>
      </c>
      <c r="X1405" s="1">
        <v>1191200</v>
      </c>
      <c r="Y1405" s="1">
        <v>3901142</v>
      </c>
      <c r="Z1405" s="1">
        <v>2127426</v>
      </c>
      <c r="AA1405" t="s">
        <v>304</v>
      </c>
      <c r="AB1405" t="s">
        <v>574</v>
      </c>
      <c r="AC1405">
        <v>9.7100000000000009</v>
      </c>
      <c r="AD1405">
        <v>0.98</v>
      </c>
      <c r="AE1405">
        <v>4.4400000000000004</v>
      </c>
      <c r="AF1405" t="s">
        <v>230</v>
      </c>
      <c r="AG1405" s="1">
        <v>228600</v>
      </c>
      <c r="AH1405" s="36">
        <v>3265</v>
      </c>
      <c r="AI1405">
        <v>800</v>
      </c>
      <c r="AJ1405" s="36">
        <v>3264</v>
      </c>
      <c r="AK1405" s="1">
        <v>1700</v>
      </c>
      <c r="AL1405" s="2">
        <v>0.625</v>
      </c>
      <c r="AM1405" s="3">
        <v>46177</v>
      </c>
      <c r="AN1405" t="s">
        <v>306</v>
      </c>
      <c r="AO1405" t="s">
        <v>299</v>
      </c>
      <c r="AQ1405" t="str">
        <f t="shared" si="21"/>
        <v/>
      </c>
    </row>
    <row r="1406" spans="1:43">
      <c r="A1406" s="8">
        <v>46192</v>
      </c>
      <c r="B1406">
        <v>4029.68</v>
      </c>
      <c r="C1406">
        <v>-0.95</v>
      </c>
      <c r="D1406">
        <v>71200</v>
      </c>
      <c r="E1406">
        <v>-0.06</v>
      </c>
      <c r="F1406" s="7">
        <v>1929</v>
      </c>
      <c r="G1406" t="s">
        <v>28</v>
      </c>
      <c r="H1406">
        <v>0</v>
      </c>
      <c r="I1406" t="s">
        <v>288</v>
      </c>
      <c r="J1406" t="s">
        <v>289</v>
      </c>
      <c r="K1406" t="s">
        <v>290</v>
      </c>
      <c r="L1406" s="36">
        <v>1100</v>
      </c>
      <c r="M1406">
        <v>-2</v>
      </c>
      <c r="N1406" s="66">
        <v>-1.8E-3</v>
      </c>
      <c r="O1406" s="36">
        <v>1102</v>
      </c>
      <c r="P1406" s="66">
        <v>-1.8E-3</v>
      </c>
      <c r="Q1406" s="36">
        <v>1100</v>
      </c>
      <c r="R1406" s="36">
        <v>1107</v>
      </c>
      <c r="S1406" s="36">
        <v>1092</v>
      </c>
      <c r="T1406" s="66">
        <v>0</v>
      </c>
      <c r="U1406" s="66">
        <v>1.8E-3</v>
      </c>
      <c r="V1406" s="66">
        <v>-6.3E-3</v>
      </c>
      <c r="W1406" s="66">
        <v>7.3000000000000001E-3</v>
      </c>
      <c r="X1406" s="1">
        <v>36400</v>
      </c>
      <c r="Y1406" s="1">
        <v>39985</v>
      </c>
      <c r="Z1406" s="1">
        <v>45952</v>
      </c>
      <c r="AA1406" t="s">
        <v>307</v>
      </c>
      <c r="AB1406" t="s">
        <v>575</v>
      </c>
      <c r="AC1406">
        <v>12.41</v>
      </c>
      <c r="AD1406">
        <v>1.21</v>
      </c>
      <c r="AE1406">
        <v>4.55</v>
      </c>
      <c r="AF1406" t="s">
        <v>230</v>
      </c>
      <c r="AG1406" s="1">
        <v>14600</v>
      </c>
      <c r="AH1406" s="36">
        <v>1101</v>
      </c>
      <c r="AI1406">
        <v>300</v>
      </c>
      <c r="AJ1406" s="36">
        <v>1099</v>
      </c>
      <c r="AK1406">
        <v>400</v>
      </c>
      <c r="AL1406" s="2">
        <v>0.62361111111111112</v>
      </c>
      <c r="AN1406" t="s">
        <v>298</v>
      </c>
      <c r="AO1406" t="s">
        <v>299</v>
      </c>
      <c r="AQ1406" t="str">
        <f t="shared" si="21"/>
        <v/>
      </c>
    </row>
    <row r="1407" spans="1:43">
      <c r="A1407" s="8">
        <v>46192</v>
      </c>
      <c r="B1407">
        <v>4029.68</v>
      </c>
      <c r="C1407">
        <v>-0.95</v>
      </c>
      <c r="D1407">
        <v>71200</v>
      </c>
      <c r="E1407">
        <v>-0.06</v>
      </c>
      <c r="F1407" s="7">
        <v>1963</v>
      </c>
      <c r="G1407" t="s">
        <v>29</v>
      </c>
      <c r="H1407">
        <v>0</v>
      </c>
      <c r="I1407" t="s">
        <v>288</v>
      </c>
      <c r="J1407" t="s">
        <v>289</v>
      </c>
      <c r="K1407" t="s">
        <v>290</v>
      </c>
      <c r="L1407" s="36">
        <v>2690.5</v>
      </c>
      <c r="M1407">
        <v>-113</v>
      </c>
      <c r="N1407" s="66">
        <v>-4.0300000000000002E-2</v>
      </c>
      <c r="O1407" s="36">
        <v>2803.5</v>
      </c>
      <c r="P1407" s="66">
        <v>-4.0300000000000002E-2</v>
      </c>
      <c r="Q1407" s="36">
        <v>2780</v>
      </c>
      <c r="R1407" s="36">
        <v>2813.5</v>
      </c>
      <c r="S1407" s="36">
        <v>2679</v>
      </c>
      <c r="T1407" s="66">
        <v>-3.2099999999999997E-2</v>
      </c>
      <c r="U1407" s="66">
        <v>-1.1900000000000001E-2</v>
      </c>
      <c r="V1407" s="66">
        <v>-4.3700000000000003E-2</v>
      </c>
      <c r="W1407" s="66">
        <v>4.1999999999999997E-3</v>
      </c>
      <c r="X1407" s="1">
        <v>1036200</v>
      </c>
      <c r="Y1407" s="1">
        <v>2820565</v>
      </c>
      <c r="Z1407" s="1">
        <v>657270</v>
      </c>
      <c r="AA1407" t="s">
        <v>309</v>
      </c>
      <c r="AB1407" t="s">
        <v>310</v>
      </c>
      <c r="AC1407">
        <v>14.14</v>
      </c>
      <c r="AD1407">
        <v>1.51</v>
      </c>
      <c r="AE1407">
        <v>1.93</v>
      </c>
      <c r="AF1407" t="s">
        <v>230</v>
      </c>
      <c r="AG1407" s="1">
        <v>34700</v>
      </c>
      <c r="AH1407" s="36">
        <v>2691</v>
      </c>
      <c r="AI1407">
        <v>200</v>
      </c>
      <c r="AJ1407" s="36">
        <v>2689.5</v>
      </c>
      <c r="AK1407">
        <v>400</v>
      </c>
      <c r="AL1407" s="2">
        <v>0.625</v>
      </c>
      <c r="AN1407" t="s">
        <v>298</v>
      </c>
      <c r="AO1407" t="s">
        <v>299</v>
      </c>
      <c r="AQ1407" t="str">
        <f t="shared" si="21"/>
        <v/>
      </c>
    </row>
    <row r="1408" spans="1:43">
      <c r="A1408" s="8">
        <v>46192</v>
      </c>
      <c r="B1408">
        <v>4029.68</v>
      </c>
      <c r="C1408">
        <v>-0.95</v>
      </c>
      <c r="D1408">
        <v>71200</v>
      </c>
      <c r="E1408">
        <v>-0.06</v>
      </c>
      <c r="F1408" s="7">
        <v>2124</v>
      </c>
      <c r="G1408" t="s">
        <v>30</v>
      </c>
      <c r="H1408">
        <v>0</v>
      </c>
      <c r="I1408" t="s">
        <v>288</v>
      </c>
      <c r="J1408" t="s">
        <v>289</v>
      </c>
      <c r="K1408" t="s">
        <v>295</v>
      </c>
      <c r="L1408">
        <v>846</v>
      </c>
      <c r="M1408">
        <v>-10</v>
      </c>
      <c r="N1408" s="66">
        <v>-1.17E-2</v>
      </c>
      <c r="O1408">
        <v>856</v>
      </c>
      <c r="P1408" s="66">
        <v>-1.1599999999999999E-2</v>
      </c>
      <c r="Q1408">
        <v>852</v>
      </c>
      <c r="R1408">
        <v>854</v>
      </c>
      <c r="S1408">
        <v>843</v>
      </c>
      <c r="T1408" s="66">
        <v>-7.0000000000000001E-3</v>
      </c>
      <c r="U1408" s="66">
        <v>1.1000000000000001E-3</v>
      </c>
      <c r="V1408" s="66">
        <v>-9.2999999999999992E-3</v>
      </c>
      <c r="W1408" s="66">
        <v>3.5000000000000001E-3</v>
      </c>
      <c r="X1408" s="1">
        <v>305800</v>
      </c>
      <c r="Y1408" s="1">
        <v>259113</v>
      </c>
      <c r="Z1408" s="1">
        <v>140061</v>
      </c>
      <c r="AA1408" t="s">
        <v>311</v>
      </c>
      <c r="AB1408" t="s">
        <v>312</v>
      </c>
      <c r="AC1408">
        <v>15.63</v>
      </c>
      <c r="AD1408">
        <v>5.99</v>
      </c>
      <c r="AE1408">
        <v>4.49</v>
      </c>
      <c r="AF1408" t="s">
        <v>230</v>
      </c>
      <c r="AG1408" s="1">
        <v>87500</v>
      </c>
      <c r="AH1408">
        <v>847</v>
      </c>
      <c r="AI1408" s="1">
        <v>3600</v>
      </c>
      <c r="AJ1408">
        <v>846</v>
      </c>
      <c r="AK1408" s="1">
        <v>2800</v>
      </c>
      <c r="AL1408" s="2">
        <v>0.625</v>
      </c>
      <c r="AN1408" t="s">
        <v>293</v>
      </c>
      <c r="AO1408" t="s">
        <v>313</v>
      </c>
      <c r="AQ1408" t="str">
        <f t="shared" si="21"/>
        <v/>
      </c>
    </row>
    <row r="1409" spans="1:43">
      <c r="A1409" s="8">
        <v>46192</v>
      </c>
      <c r="B1409">
        <v>4029.68</v>
      </c>
      <c r="C1409">
        <v>-0.95</v>
      </c>
      <c r="D1409">
        <v>71200</v>
      </c>
      <c r="E1409">
        <v>-0.06</v>
      </c>
      <c r="F1409" s="7">
        <v>2162</v>
      </c>
      <c r="G1409" t="s">
        <v>31</v>
      </c>
      <c r="H1409">
        <v>0</v>
      </c>
      <c r="I1409" t="s">
        <v>314</v>
      </c>
      <c r="J1409" t="s">
        <v>289</v>
      </c>
      <c r="K1409" t="s">
        <v>290</v>
      </c>
      <c r="L1409">
        <v>539</v>
      </c>
      <c r="M1409">
        <v>1</v>
      </c>
      <c r="N1409" s="66">
        <v>1.9E-3</v>
      </c>
      <c r="O1409">
        <v>538</v>
      </c>
      <c r="P1409" s="66">
        <v>1.8E-3</v>
      </c>
      <c r="Q1409">
        <v>538</v>
      </c>
      <c r="R1409">
        <v>539</v>
      </c>
      <c r="S1409">
        <v>538</v>
      </c>
      <c r="T1409" s="66">
        <v>1.8E-3</v>
      </c>
      <c r="U1409" s="66">
        <v>1.8E-3</v>
      </c>
      <c r="V1409" s="66">
        <v>0</v>
      </c>
      <c r="W1409" s="66">
        <v>1.8E-3</v>
      </c>
      <c r="X1409" s="1">
        <v>257500</v>
      </c>
      <c r="Y1409" s="1">
        <v>138536</v>
      </c>
      <c r="Z1409" s="1">
        <v>11648</v>
      </c>
      <c r="AA1409" t="s">
        <v>576</v>
      </c>
      <c r="AB1409" t="s">
        <v>316</v>
      </c>
      <c r="AC1409">
        <v>31.33</v>
      </c>
      <c r="AD1409">
        <v>2.0499999999999998</v>
      </c>
      <c r="AE1409">
        <v>0</v>
      </c>
      <c r="AF1409">
        <v>0.3</v>
      </c>
      <c r="AG1409">
        <v>0</v>
      </c>
      <c r="AH1409">
        <v>539</v>
      </c>
      <c r="AI1409" s="1">
        <v>1416800</v>
      </c>
      <c r="AJ1409">
        <v>538</v>
      </c>
      <c r="AK1409" s="1">
        <v>3256800</v>
      </c>
      <c r="AL1409" s="2">
        <v>0.59861111111111109</v>
      </c>
      <c r="AN1409" t="s">
        <v>298</v>
      </c>
      <c r="AO1409" t="s">
        <v>313</v>
      </c>
      <c r="AQ1409" t="str">
        <f t="shared" si="21"/>
        <v/>
      </c>
    </row>
    <row r="1410" spans="1:43">
      <c r="A1410" s="8">
        <v>46192</v>
      </c>
      <c r="B1410">
        <v>4029.68</v>
      </c>
      <c r="C1410">
        <v>-0.95</v>
      </c>
      <c r="D1410">
        <v>71200</v>
      </c>
      <c r="E1410">
        <v>-0.06</v>
      </c>
      <c r="F1410" s="7">
        <v>2229</v>
      </c>
      <c r="G1410" t="s">
        <v>32</v>
      </c>
      <c r="H1410">
        <v>0</v>
      </c>
      <c r="I1410" t="s">
        <v>288</v>
      </c>
      <c r="J1410" t="s">
        <v>289</v>
      </c>
      <c r="K1410" t="s">
        <v>295</v>
      </c>
      <c r="L1410" s="36">
        <v>2780</v>
      </c>
      <c r="M1410">
        <v>-8.5</v>
      </c>
      <c r="N1410" s="66">
        <v>-3.0000000000000001E-3</v>
      </c>
      <c r="O1410" s="36">
        <v>2788.5</v>
      </c>
      <c r="P1410" s="66">
        <v>-3.0000000000000001E-3</v>
      </c>
      <c r="Q1410" s="36">
        <v>2775</v>
      </c>
      <c r="R1410" s="36">
        <v>2799</v>
      </c>
      <c r="S1410" s="36">
        <v>2756.5</v>
      </c>
      <c r="T1410" s="66">
        <v>1.8E-3</v>
      </c>
      <c r="U1410" s="66">
        <v>-1.4E-3</v>
      </c>
      <c r="V1410" s="66">
        <v>-6.7000000000000002E-3</v>
      </c>
      <c r="W1410" s="66">
        <v>8.5000000000000006E-3</v>
      </c>
      <c r="X1410" s="1">
        <v>300300</v>
      </c>
      <c r="Y1410" s="1">
        <v>835758</v>
      </c>
      <c r="Z1410" s="1">
        <v>372324</v>
      </c>
      <c r="AA1410" t="s">
        <v>317</v>
      </c>
      <c r="AB1410" t="s">
        <v>660</v>
      </c>
      <c r="AC1410">
        <v>19.420000000000002</v>
      </c>
      <c r="AD1410">
        <v>1.6</v>
      </c>
      <c r="AE1410">
        <v>2.48</v>
      </c>
      <c r="AF1410" t="s">
        <v>230</v>
      </c>
      <c r="AG1410" s="1">
        <v>14700</v>
      </c>
      <c r="AH1410" s="36">
        <v>2780</v>
      </c>
      <c r="AI1410">
        <v>500</v>
      </c>
      <c r="AJ1410" s="36">
        <v>2779.5</v>
      </c>
      <c r="AK1410">
        <v>100</v>
      </c>
      <c r="AL1410" s="2">
        <v>0.625</v>
      </c>
      <c r="AN1410" t="s">
        <v>298</v>
      </c>
      <c r="AO1410" t="s">
        <v>319</v>
      </c>
      <c r="AQ1410" t="str">
        <f t="shared" si="21"/>
        <v/>
      </c>
    </row>
    <row r="1411" spans="1:43">
      <c r="A1411" s="8">
        <v>46192</v>
      </c>
      <c r="B1411">
        <v>4029.68</v>
      </c>
      <c r="C1411">
        <v>-0.95</v>
      </c>
      <c r="D1411">
        <v>71200</v>
      </c>
      <c r="E1411">
        <v>-0.06</v>
      </c>
      <c r="F1411" s="7">
        <v>2768</v>
      </c>
      <c r="G1411" t="s">
        <v>33</v>
      </c>
      <c r="H1411">
        <v>0</v>
      </c>
      <c r="I1411" t="s">
        <v>288</v>
      </c>
      <c r="J1411" t="s">
        <v>289</v>
      </c>
      <c r="K1411" t="s">
        <v>290</v>
      </c>
      <c r="L1411" s="36">
        <v>5287</v>
      </c>
      <c r="M1411">
        <v>-65</v>
      </c>
      <c r="N1411" s="66">
        <v>-1.21E-2</v>
      </c>
      <c r="O1411" s="36">
        <v>5352</v>
      </c>
      <c r="P1411" s="66">
        <v>-1.21E-2</v>
      </c>
      <c r="Q1411" s="36">
        <v>5345</v>
      </c>
      <c r="R1411" s="36">
        <v>5406</v>
      </c>
      <c r="S1411" s="36">
        <v>5278</v>
      </c>
      <c r="T1411" s="66">
        <v>-1.0800000000000001E-2</v>
      </c>
      <c r="U1411" s="66">
        <v>-1.32E-2</v>
      </c>
      <c r="V1411" s="66">
        <v>-2.1999999999999999E-2</v>
      </c>
      <c r="W1411" s="66">
        <v>1.6999999999999999E-3</v>
      </c>
      <c r="X1411" s="1">
        <v>857700</v>
      </c>
      <c r="Y1411" s="1">
        <v>4580367</v>
      </c>
      <c r="Z1411" s="1">
        <v>1110270</v>
      </c>
      <c r="AA1411" t="s">
        <v>320</v>
      </c>
      <c r="AB1411" t="s">
        <v>321</v>
      </c>
      <c r="AC1411">
        <v>8.4600000000000009</v>
      </c>
      <c r="AD1411">
        <v>1</v>
      </c>
      <c r="AE1411">
        <v>3.4</v>
      </c>
      <c r="AF1411" t="s">
        <v>230</v>
      </c>
      <c r="AG1411" s="1">
        <v>169900</v>
      </c>
      <c r="AH1411" s="36">
        <v>5288</v>
      </c>
      <c r="AI1411">
        <v>300</v>
      </c>
      <c r="AJ1411" s="36">
        <v>5287</v>
      </c>
      <c r="AK1411">
        <v>200</v>
      </c>
      <c r="AL1411" s="2">
        <v>0.625</v>
      </c>
      <c r="AN1411" t="s">
        <v>298</v>
      </c>
      <c r="AO1411" t="s">
        <v>322</v>
      </c>
      <c r="AQ1411" t="str">
        <f t="shared" ref="AQ1411:AQ1474" si="22">IF(AP1411="","",ROUND((L1411-AP1411)/AP1411,4))</f>
        <v/>
      </c>
    </row>
    <row r="1412" spans="1:43">
      <c r="A1412" s="8">
        <v>46192</v>
      </c>
      <c r="B1412">
        <v>4029.68</v>
      </c>
      <c r="C1412">
        <v>-0.95</v>
      </c>
      <c r="D1412">
        <v>71200</v>
      </c>
      <c r="E1412">
        <v>-0.06</v>
      </c>
      <c r="F1412" s="7">
        <v>2769</v>
      </c>
      <c r="G1412" t="s">
        <v>34</v>
      </c>
      <c r="H1412">
        <v>0</v>
      </c>
      <c r="I1412" t="s">
        <v>314</v>
      </c>
      <c r="J1412" t="s">
        <v>323</v>
      </c>
      <c r="K1412" t="s">
        <v>290</v>
      </c>
      <c r="L1412">
        <v>864</v>
      </c>
      <c r="M1412">
        <v>16</v>
      </c>
      <c r="N1412" s="66">
        <v>1.89E-2</v>
      </c>
      <c r="O1412">
        <v>848</v>
      </c>
      <c r="P1412" s="66">
        <v>1.8800000000000001E-2</v>
      </c>
      <c r="Q1412">
        <v>856</v>
      </c>
      <c r="R1412">
        <v>864</v>
      </c>
      <c r="S1412">
        <v>852</v>
      </c>
      <c r="T1412" s="66">
        <v>9.2999999999999992E-3</v>
      </c>
      <c r="U1412" s="66">
        <v>8.0999999999999996E-3</v>
      </c>
      <c r="V1412" s="66">
        <v>0</v>
      </c>
      <c r="W1412" s="66">
        <v>1.4E-2</v>
      </c>
      <c r="X1412" s="1">
        <v>4700</v>
      </c>
      <c r="Y1412" s="1">
        <v>4035</v>
      </c>
      <c r="Z1412" s="1">
        <v>6792</v>
      </c>
      <c r="AA1412" t="s">
        <v>324</v>
      </c>
      <c r="AB1412" t="s">
        <v>325</v>
      </c>
      <c r="AC1412">
        <v>10.26</v>
      </c>
      <c r="AD1412">
        <v>22.96</v>
      </c>
      <c r="AE1412">
        <v>0</v>
      </c>
      <c r="AF1412">
        <v>0.1</v>
      </c>
      <c r="AG1412">
        <v>0</v>
      </c>
      <c r="AH1412">
        <v>860</v>
      </c>
      <c r="AI1412">
        <v>200</v>
      </c>
      <c r="AJ1412">
        <v>853</v>
      </c>
      <c r="AK1412">
        <v>200</v>
      </c>
      <c r="AL1412" s="2">
        <v>0.58680555555555558</v>
      </c>
      <c r="AM1412" s="3">
        <v>46213</v>
      </c>
      <c r="AN1412" t="s">
        <v>326</v>
      </c>
      <c r="AO1412" t="s">
        <v>327</v>
      </c>
      <c r="AQ1412" t="str">
        <f t="shared" si="22"/>
        <v/>
      </c>
    </row>
    <row r="1413" spans="1:43">
      <c r="A1413" s="8">
        <v>46192</v>
      </c>
      <c r="B1413">
        <v>4029.68</v>
      </c>
      <c r="C1413">
        <v>-0.95</v>
      </c>
      <c r="D1413">
        <v>71200</v>
      </c>
      <c r="E1413">
        <v>-0.06</v>
      </c>
      <c r="F1413" s="7">
        <v>2914</v>
      </c>
      <c r="G1413" t="s">
        <v>35</v>
      </c>
      <c r="H1413">
        <v>0</v>
      </c>
      <c r="I1413" t="s">
        <v>288</v>
      </c>
      <c r="J1413" t="s">
        <v>289</v>
      </c>
      <c r="K1413" t="s">
        <v>290</v>
      </c>
      <c r="L1413" s="36">
        <v>6033</v>
      </c>
      <c r="M1413">
        <v>-54</v>
      </c>
      <c r="N1413" s="66">
        <v>-8.8999999999999999E-3</v>
      </c>
      <c r="O1413" s="36">
        <v>6087</v>
      </c>
      <c r="P1413" s="66">
        <v>-8.8000000000000005E-3</v>
      </c>
      <c r="Q1413" s="36">
        <v>6066</v>
      </c>
      <c r="R1413" s="36">
        <v>6088</v>
      </c>
      <c r="S1413" s="36">
        <v>6021</v>
      </c>
      <c r="T1413" s="66">
        <v>-5.4000000000000003E-3</v>
      </c>
      <c r="U1413" s="66">
        <v>-5.7000000000000002E-3</v>
      </c>
      <c r="V1413" s="66">
        <v>-8.9999999999999993E-3</v>
      </c>
      <c r="W1413" s="66">
        <v>1.9E-3</v>
      </c>
      <c r="X1413" s="1">
        <v>2551900</v>
      </c>
      <c r="Y1413" s="1">
        <v>15443965</v>
      </c>
      <c r="Z1413" s="1">
        <v>12066000</v>
      </c>
      <c r="AA1413" t="s">
        <v>328</v>
      </c>
      <c r="AB1413" t="s">
        <v>329</v>
      </c>
      <c r="AC1413">
        <v>18.78</v>
      </c>
      <c r="AD1413">
        <v>2.62</v>
      </c>
      <c r="AE1413">
        <v>4.01</v>
      </c>
      <c r="AF1413" t="s">
        <v>230</v>
      </c>
      <c r="AG1413" s="1">
        <v>1148800</v>
      </c>
      <c r="AH1413" s="36">
        <v>6034</v>
      </c>
      <c r="AI1413" s="1">
        <v>2000</v>
      </c>
      <c r="AJ1413" s="36">
        <v>6032</v>
      </c>
      <c r="AK1413" s="1">
        <v>3500</v>
      </c>
      <c r="AL1413" s="2">
        <v>0.625</v>
      </c>
      <c r="AN1413" t="s">
        <v>293</v>
      </c>
      <c r="AO1413" t="s">
        <v>319</v>
      </c>
      <c r="AQ1413" t="str">
        <f t="shared" si="22"/>
        <v/>
      </c>
    </row>
    <row r="1414" spans="1:43">
      <c r="A1414" s="8">
        <v>46192</v>
      </c>
      <c r="B1414">
        <v>4029.68</v>
      </c>
      <c r="C1414">
        <v>-0.95</v>
      </c>
      <c r="D1414">
        <v>71200</v>
      </c>
      <c r="E1414">
        <v>-0.06</v>
      </c>
      <c r="F1414" s="7">
        <v>3003</v>
      </c>
      <c r="G1414" t="s">
        <v>36</v>
      </c>
      <c r="H1414">
        <v>0</v>
      </c>
      <c r="I1414" t="s">
        <v>288</v>
      </c>
      <c r="J1414" t="s">
        <v>289</v>
      </c>
      <c r="K1414" t="s">
        <v>295</v>
      </c>
      <c r="L1414" s="36">
        <v>1706.5</v>
      </c>
      <c r="M1414">
        <v>-9</v>
      </c>
      <c r="N1414" s="66">
        <v>-5.1999999999999998E-3</v>
      </c>
      <c r="O1414" s="36">
        <v>1715.5</v>
      </c>
      <c r="P1414" s="66">
        <v>-5.1999999999999998E-3</v>
      </c>
      <c r="Q1414" s="36">
        <v>1693</v>
      </c>
      <c r="R1414" s="36">
        <v>1717</v>
      </c>
      <c r="S1414" s="36">
        <v>1689</v>
      </c>
      <c r="T1414" s="66">
        <v>7.9000000000000008E-3</v>
      </c>
      <c r="U1414" s="66">
        <v>-2E-3</v>
      </c>
      <c r="V1414" s="66">
        <v>-6.1000000000000004E-3</v>
      </c>
      <c r="W1414" s="66">
        <v>1.03E-2</v>
      </c>
      <c r="X1414" s="1">
        <v>856900</v>
      </c>
      <c r="Y1414" s="1">
        <v>1461005</v>
      </c>
      <c r="Z1414" s="1">
        <v>1310434</v>
      </c>
      <c r="AA1414" t="s">
        <v>330</v>
      </c>
      <c r="AB1414" t="s">
        <v>577</v>
      </c>
      <c r="AC1414">
        <v>10.7</v>
      </c>
      <c r="AD1414">
        <v>1.41</v>
      </c>
      <c r="AE1414">
        <v>3.93</v>
      </c>
      <c r="AF1414" t="s">
        <v>230</v>
      </c>
      <c r="AG1414" s="1">
        <v>24800</v>
      </c>
      <c r="AH1414" s="36">
        <v>1707</v>
      </c>
      <c r="AI1414" s="1">
        <v>1000</v>
      </c>
      <c r="AJ1414" s="36">
        <v>1706.5</v>
      </c>
      <c r="AK1414" s="1">
        <v>1300</v>
      </c>
      <c r="AL1414" s="2">
        <v>0.625</v>
      </c>
      <c r="AN1414" t="s">
        <v>293</v>
      </c>
      <c r="AO1414" t="s">
        <v>332</v>
      </c>
      <c r="AQ1414" t="str">
        <f t="shared" si="22"/>
        <v/>
      </c>
    </row>
    <row r="1415" spans="1:43">
      <c r="A1415" s="8">
        <v>46192</v>
      </c>
      <c r="B1415">
        <v>4029.68</v>
      </c>
      <c r="C1415">
        <v>-0.95</v>
      </c>
      <c r="D1415">
        <v>71200</v>
      </c>
      <c r="E1415">
        <v>-0.06</v>
      </c>
      <c r="F1415" s="7">
        <v>3407</v>
      </c>
      <c r="G1415" t="s">
        <v>37</v>
      </c>
      <c r="H1415">
        <v>0</v>
      </c>
      <c r="I1415" t="s">
        <v>288</v>
      </c>
      <c r="J1415" t="s">
        <v>289</v>
      </c>
      <c r="K1415" t="s">
        <v>290</v>
      </c>
      <c r="L1415" s="36">
        <v>1793</v>
      </c>
      <c r="M1415">
        <v>9</v>
      </c>
      <c r="N1415" s="66">
        <v>5.0000000000000001E-3</v>
      </c>
      <c r="O1415" s="36">
        <v>1784</v>
      </c>
      <c r="P1415" s="66">
        <v>5.0000000000000001E-3</v>
      </c>
      <c r="Q1415" s="36">
        <v>1794</v>
      </c>
      <c r="R1415" s="36">
        <v>1813</v>
      </c>
      <c r="S1415" s="36">
        <v>1785</v>
      </c>
      <c r="T1415" s="66">
        <v>-5.0000000000000001E-4</v>
      </c>
      <c r="U1415" s="66">
        <v>-3.5999999999999999E-3</v>
      </c>
      <c r="V1415" s="66">
        <v>-1.0999999999999999E-2</v>
      </c>
      <c r="W1415" s="66">
        <v>4.4000000000000003E-3</v>
      </c>
      <c r="X1415" s="1">
        <v>3349100</v>
      </c>
      <c r="Y1415" s="1">
        <v>6025088</v>
      </c>
      <c r="Z1415" s="1">
        <v>2448793</v>
      </c>
      <c r="AA1415" t="s">
        <v>333</v>
      </c>
      <c r="AB1415" t="s">
        <v>334</v>
      </c>
      <c r="AC1415">
        <v>15.15</v>
      </c>
      <c r="AD1415">
        <v>1.1599999999999999</v>
      </c>
      <c r="AE1415">
        <v>2.4500000000000002</v>
      </c>
      <c r="AF1415" t="s">
        <v>230</v>
      </c>
      <c r="AG1415" s="1">
        <v>175500</v>
      </c>
      <c r="AH1415" s="36">
        <v>1793</v>
      </c>
      <c r="AI1415" s="1">
        <v>1000</v>
      </c>
      <c r="AJ1415" s="36">
        <v>1792.5</v>
      </c>
      <c r="AK1415">
        <v>800</v>
      </c>
      <c r="AL1415" s="2">
        <v>0.625</v>
      </c>
      <c r="AN1415" t="s">
        <v>298</v>
      </c>
      <c r="AO1415" t="s">
        <v>335</v>
      </c>
      <c r="AQ1415" t="str">
        <f t="shared" si="22"/>
        <v/>
      </c>
    </row>
    <row r="1416" spans="1:43">
      <c r="A1416" s="8">
        <v>46192</v>
      </c>
      <c r="B1416">
        <v>4029.68</v>
      </c>
      <c r="C1416">
        <v>-0.95</v>
      </c>
      <c r="D1416">
        <v>71200</v>
      </c>
      <c r="E1416">
        <v>-0.06</v>
      </c>
      <c r="F1416" s="7">
        <v>4008</v>
      </c>
      <c r="G1416" t="s">
        <v>38</v>
      </c>
      <c r="H1416">
        <v>0</v>
      </c>
      <c r="I1416" t="s">
        <v>288</v>
      </c>
      <c r="J1416" t="s">
        <v>289</v>
      </c>
      <c r="K1416" t="s">
        <v>290</v>
      </c>
      <c r="L1416" s="36">
        <v>1319</v>
      </c>
      <c r="M1416">
        <v>-11</v>
      </c>
      <c r="N1416" s="66">
        <v>-8.3000000000000001E-3</v>
      </c>
      <c r="O1416" s="36">
        <v>1330</v>
      </c>
      <c r="P1416" s="66">
        <v>-8.2000000000000007E-3</v>
      </c>
      <c r="Q1416" s="36">
        <v>1335</v>
      </c>
      <c r="R1416" s="36">
        <v>1342</v>
      </c>
      <c r="S1416" s="36">
        <v>1302</v>
      </c>
      <c r="T1416" s="66">
        <v>-1.1900000000000001E-2</v>
      </c>
      <c r="U1416" s="66">
        <v>6.9999999999999999E-4</v>
      </c>
      <c r="V1416" s="66">
        <v>-1.7100000000000001E-2</v>
      </c>
      <c r="W1416" s="66">
        <v>1.2999999999999999E-2</v>
      </c>
      <c r="X1416" s="1">
        <v>102100</v>
      </c>
      <c r="Y1416" s="1">
        <v>134611</v>
      </c>
      <c r="Z1416" s="1">
        <v>85317</v>
      </c>
      <c r="AA1416" t="s">
        <v>541</v>
      </c>
      <c r="AB1416" t="s">
        <v>337</v>
      </c>
      <c r="AC1416">
        <v>10.79</v>
      </c>
      <c r="AD1416">
        <v>0.82</v>
      </c>
      <c r="AE1416">
        <v>3.64</v>
      </c>
      <c r="AF1416" t="s">
        <v>230</v>
      </c>
      <c r="AG1416" s="1">
        <v>43000</v>
      </c>
      <c r="AH1416" s="36">
        <v>1320</v>
      </c>
      <c r="AI1416">
        <v>800</v>
      </c>
      <c r="AJ1416" s="36">
        <v>1318</v>
      </c>
      <c r="AK1416">
        <v>600</v>
      </c>
      <c r="AL1416" s="2">
        <v>0.625</v>
      </c>
      <c r="AN1416" t="s">
        <v>298</v>
      </c>
      <c r="AO1416" t="s">
        <v>335</v>
      </c>
      <c r="AQ1416" t="str">
        <f t="shared" si="22"/>
        <v/>
      </c>
    </row>
    <row r="1417" spans="1:43">
      <c r="A1417" s="8">
        <v>46192</v>
      </c>
      <c r="B1417">
        <v>4029.68</v>
      </c>
      <c r="C1417">
        <v>-0.95</v>
      </c>
      <c r="D1417">
        <v>71200</v>
      </c>
      <c r="E1417">
        <v>-0.06</v>
      </c>
      <c r="F1417" s="7">
        <v>4026</v>
      </c>
      <c r="G1417" t="s">
        <v>39</v>
      </c>
      <c r="H1417">
        <v>0</v>
      </c>
      <c r="I1417" t="s">
        <v>314</v>
      </c>
      <c r="J1417" t="s">
        <v>289</v>
      </c>
      <c r="K1417" t="s">
        <v>295</v>
      </c>
      <c r="L1417" s="36">
        <v>1687</v>
      </c>
      <c r="M1417">
        <v>-20</v>
      </c>
      <c r="N1417" s="66">
        <v>-1.17E-2</v>
      </c>
      <c r="O1417" s="36">
        <v>1707</v>
      </c>
      <c r="P1417" s="66">
        <v>-1.17E-2</v>
      </c>
      <c r="Q1417" s="36">
        <v>1711</v>
      </c>
      <c r="R1417" s="36">
        <v>1727</v>
      </c>
      <c r="S1417" s="36">
        <v>1677</v>
      </c>
      <c r="T1417" s="66">
        <v>-1.4E-2</v>
      </c>
      <c r="U1417" s="66">
        <v>-5.3E-3</v>
      </c>
      <c r="V1417" s="66">
        <v>-2.3099999999999999E-2</v>
      </c>
      <c r="W1417" s="66">
        <v>5.8999999999999999E-3</v>
      </c>
      <c r="X1417" s="1">
        <v>94600</v>
      </c>
      <c r="Y1417" s="1">
        <v>160886</v>
      </c>
      <c r="Z1417" s="1">
        <v>15587</v>
      </c>
      <c r="AA1417" t="s">
        <v>338</v>
      </c>
      <c r="AB1417" t="s">
        <v>629</v>
      </c>
      <c r="AC1417">
        <v>7.98</v>
      </c>
      <c r="AD1417">
        <v>1.04</v>
      </c>
      <c r="AE1417">
        <v>2.96</v>
      </c>
      <c r="AF1417" t="s">
        <v>230</v>
      </c>
      <c r="AG1417" s="1">
        <v>1100</v>
      </c>
      <c r="AH1417" s="36">
        <v>1687</v>
      </c>
      <c r="AI1417">
        <v>200</v>
      </c>
      <c r="AJ1417" s="36">
        <v>1685</v>
      </c>
      <c r="AK1417">
        <v>300</v>
      </c>
      <c r="AL1417" s="2">
        <v>0.625</v>
      </c>
      <c r="AM1417" s="3">
        <v>46183</v>
      </c>
      <c r="AN1417" t="s">
        <v>340</v>
      </c>
      <c r="AO1417" t="s">
        <v>341</v>
      </c>
      <c r="AQ1417" t="str">
        <f t="shared" si="22"/>
        <v/>
      </c>
    </row>
    <row r="1418" spans="1:43">
      <c r="A1418" s="8">
        <v>46192</v>
      </c>
      <c r="B1418">
        <v>4029.68</v>
      </c>
      <c r="C1418">
        <v>-0.95</v>
      </c>
      <c r="D1418">
        <v>71200</v>
      </c>
      <c r="E1418">
        <v>-0.06</v>
      </c>
      <c r="F1418" s="7">
        <v>4062</v>
      </c>
      <c r="G1418" t="s">
        <v>40</v>
      </c>
      <c r="H1418">
        <v>0</v>
      </c>
      <c r="I1418" t="s">
        <v>288</v>
      </c>
      <c r="J1418" t="s">
        <v>289</v>
      </c>
      <c r="K1418" t="s">
        <v>290</v>
      </c>
      <c r="L1418" s="36">
        <v>24780</v>
      </c>
      <c r="M1418">
        <v>-935</v>
      </c>
      <c r="N1418" s="66">
        <v>-3.6400000000000002E-2</v>
      </c>
      <c r="O1418" s="36">
        <v>25715</v>
      </c>
      <c r="P1418" s="66">
        <v>-3.6299999999999999E-2</v>
      </c>
      <c r="Q1418" s="36">
        <v>27005</v>
      </c>
      <c r="R1418" s="36">
        <v>27020</v>
      </c>
      <c r="S1418" s="36">
        <v>24545</v>
      </c>
      <c r="T1418" s="66">
        <v>-8.2299999999999998E-2</v>
      </c>
      <c r="U1418" s="66">
        <v>-2.7400000000000001E-2</v>
      </c>
      <c r="V1418" s="66">
        <v>-8.2900000000000001E-2</v>
      </c>
      <c r="W1418" s="66">
        <v>9.4999999999999998E-3</v>
      </c>
      <c r="X1418" s="1">
        <v>9420100</v>
      </c>
      <c r="Y1418" s="1">
        <v>241669530</v>
      </c>
      <c r="Z1418" s="1">
        <v>6981049</v>
      </c>
      <c r="AA1418" t="s">
        <v>661</v>
      </c>
      <c r="AB1418" t="s">
        <v>343</v>
      </c>
      <c r="AC1418">
        <v>119.3</v>
      </c>
      <c r="AD1418">
        <v>12.57</v>
      </c>
      <c r="AE1418">
        <v>0.14000000000000001</v>
      </c>
      <c r="AF1418" t="s">
        <v>230</v>
      </c>
      <c r="AG1418" s="1">
        <v>64400</v>
      </c>
      <c r="AH1418" s="36">
        <v>24785</v>
      </c>
      <c r="AI1418">
        <v>400</v>
      </c>
      <c r="AJ1418" s="36">
        <v>24775</v>
      </c>
      <c r="AK1418">
        <v>600</v>
      </c>
      <c r="AL1418" s="2">
        <v>0.625</v>
      </c>
      <c r="AN1418" t="s">
        <v>298</v>
      </c>
      <c r="AO1418" t="s">
        <v>344</v>
      </c>
      <c r="AQ1418" t="str">
        <f t="shared" si="22"/>
        <v/>
      </c>
    </row>
    <row r="1419" spans="1:43">
      <c r="A1419" s="8">
        <v>46192</v>
      </c>
      <c r="B1419">
        <v>4029.68</v>
      </c>
      <c r="C1419">
        <v>-0.95</v>
      </c>
      <c r="D1419">
        <v>71200</v>
      </c>
      <c r="E1419">
        <v>-0.06</v>
      </c>
      <c r="F1419" s="7">
        <v>4063</v>
      </c>
      <c r="G1419" t="s">
        <v>41</v>
      </c>
      <c r="H1419">
        <v>0</v>
      </c>
      <c r="I1419" t="s">
        <v>288</v>
      </c>
      <c r="J1419" t="s">
        <v>289</v>
      </c>
      <c r="K1419" t="s">
        <v>290</v>
      </c>
      <c r="L1419" s="36">
        <v>7317</v>
      </c>
      <c r="M1419">
        <v>-142</v>
      </c>
      <c r="N1419" s="66">
        <v>-1.9E-2</v>
      </c>
      <c r="O1419" s="36">
        <v>7459</v>
      </c>
      <c r="P1419" s="66">
        <v>-1.9E-2</v>
      </c>
      <c r="Q1419" s="36">
        <v>7500</v>
      </c>
      <c r="R1419" s="36">
        <v>7528</v>
      </c>
      <c r="S1419" s="36">
        <v>7294</v>
      </c>
      <c r="T1419" s="66">
        <v>-2.4400000000000002E-2</v>
      </c>
      <c r="U1419" s="66">
        <v>-2.8999999999999998E-3</v>
      </c>
      <c r="V1419" s="66">
        <v>-2.8000000000000001E-2</v>
      </c>
      <c r="W1419" s="66">
        <v>3.0999999999999999E-3</v>
      </c>
      <c r="X1419" s="1">
        <v>4176200</v>
      </c>
      <c r="Y1419" s="1">
        <v>30845470</v>
      </c>
      <c r="Z1419" s="1">
        <v>14524214</v>
      </c>
      <c r="AA1419" t="s">
        <v>556</v>
      </c>
      <c r="AB1419" t="s">
        <v>346</v>
      </c>
      <c r="AC1419">
        <v>27.21</v>
      </c>
      <c r="AD1419">
        <v>3.04</v>
      </c>
      <c r="AE1419">
        <v>1.45</v>
      </c>
      <c r="AF1419" t="s">
        <v>230</v>
      </c>
      <c r="AG1419" s="1">
        <v>133900</v>
      </c>
      <c r="AH1419" s="36">
        <v>7317</v>
      </c>
      <c r="AI1419">
        <v>100</v>
      </c>
      <c r="AJ1419" s="36">
        <v>7315</v>
      </c>
      <c r="AK1419" s="1">
        <v>1000</v>
      </c>
      <c r="AL1419" s="2">
        <v>0.625</v>
      </c>
      <c r="AN1419" t="s">
        <v>298</v>
      </c>
      <c r="AO1419" t="s">
        <v>335</v>
      </c>
      <c r="AQ1419" t="str">
        <f t="shared" si="22"/>
        <v/>
      </c>
    </row>
    <row r="1420" spans="1:43">
      <c r="A1420" s="8">
        <v>46192</v>
      </c>
      <c r="B1420">
        <v>4029.68</v>
      </c>
      <c r="C1420">
        <v>-0.95</v>
      </c>
      <c r="D1420">
        <v>71200</v>
      </c>
      <c r="E1420">
        <v>-0.06</v>
      </c>
      <c r="F1420" s="7">
        <v>4068</v>
      </c>
      <c r="G1420" t="s">
        <v>42</v>
      </c>
      <c r="H1420">
        <v>0</v>
      </c>
      <c r="I1420" t="s">
        <v>347</v>
      </c>
      <c r="J1420" t="s">
        <v>323</v>
      </c>
      <c r="K1420" t="s">
        <v>295</v>
      </c>
      <c r="L1420" s="36">
        <v>1731</v>
      </c>
      <c r="M1420">
        <v>7</v>
      </c>
      <c r="N1420" s="66">
        <v>4.1000000000000003E-3</v>
      </c>
      <c r="O1420" s="36">
        <v>1724</v>
      </c>
      <c r="P1420" s="66">
        <v>4.0000000000000001E-3</v>
      </c>
      <c r="Q1420" s="36">
        <v>1727</v>
      </c>
      <c r="R1420" s="36">
        <v>1744</v>
      </c>
      <c r="S1420" s="36">
        <v>1726</v>
      </c>
      <c r="T1420" s="66">
        <v>2.3E-3</v>
      </c>
      <c r="U1420" s="66">
        <v>1.6999999999999999E-3</v>
      </c>
      <c r="V1420" s="66">
        <v>-7.4000000000000003E-3</v>
      </c>
      <c r="W1420" s="66">
        <v>2.8E-3</v>
      </c>
      <c r="X1420" s="1">
        <v>1200</v>
      </c>
      <c r="Y1420" s="1">
        <v>2080</v>
      </c>
      <c r="Z1420" s="1">
        <v>3271</v>
      </c>
      <c r="AA1420" t="s">
        <v>348</v>
      </c>
      <c r="AB1420" t="s">
        <v>349</v>
      </c>
      <c r="AC1420">
        <v>22.74</v>
      </c>
      <c r="AD1420">
        <v>1.52</v>
      </c>
      <c r="AE1420">
        <v>0</v>
      </c>
      <c r="AF1420">
        <v>1.6</v>
      </c>
      <c r="AG1420">
        <v>0</v>
      </c>
      <c r="AH1420" s="36">
        <v>1744</v>
      </c>
      <c r="AI1420">
        <v>300</v>
      </c>
      <c r="AJ1420" s="36">
        <v>1731</v>
      </c>
      <c r="AK1420">
        <v>100</v>
      </c>
      <c r="AL1420" s="2">
        <v>0.59652777777777777</v>
      </c>
      <c r="AN1420" t="s">
        <v>350</v>
      </c>
      <c r="AO1420" t="s">
        <v>351</v>
      </c>
      <c r="AQ1420" t="str">
        <f t="shared" si="22"/>
        <v/>
      </c>
    </row>
    <row r="1421" spans="1:43">
      <c r="A1421" s="8">
        <v>46192</v>
      </c>
      <c r="B1421">
        <v>4029.68</v>
      </c>
      <c r="C1421">
        <v>-0.95</v>
      </c>
      <c r="D1421">
        <v>71200</v>
      </c>
      <c r="E1421">
        <v>-0.06</v>
      </c>
      <c r="F1421" s="7">
        <v>4100</v>
      </c>
      <c r="G1421" t="s">
        <v>43</v>
      </c>
      <c r="H1421">
        <v>0</v>
      </c>
      <c r="I1421" t="s">
        <v>314</v>
      </c>
      <c r="J1421" t="s">
        <v>289</v>
      </c>
      <c r="K1421" t="s">
        <v>290</v>
      </c>
      <c r="L1421" s="36">
        <v>1888</v>
      </c>
      <c r="M1421">
        <v>-121</v>
      </c>
      <c r="N1421" s="66">
        <v>-6.0199999999999997E-2</v>
      </c>
      <c r="O1421" s="36">
        <v>2009</v>
      </c>
      <c r="P1421" s="66">
        <v>-6.0199999999999997E-2</v>
      </c>
      <c r="Q1421" s="36">
        <v>2008</v>
      </c>
      <c r="R1421" s="36">
        <v>2023</v>
      </c>
      <c r="S1421" s="36">
        <v>1880</v>
      </c>
      <c r="T1421" s="66">
        <v>-5.9700000000000003E-2</v>
      </c>
      <c r="U1421" s="66">
        <v>-1.04E-2</v>
      </c>
      <c r="V1421" s="66">
        <v>-6.6699999999999995E-2</v>
      </c>
      <c r="W1421" s="66">
        <v>4.1999999999999997E-3</v>
      </c>
      <c r="X1421" s="1">
        <v>133900</v>
      </c>
      <c r="Y1421" s="1">
        <v>259093</v>
      </c>
      <c r="Z1421" s="1">
        <v>11515</v>
      </c>
      <c r="AA1421" t="s">
        <v>544</v>
      </c>
      <c r="AB1421" t="s">
        <v>353</v>
      </c>
      <c r="AC1421">
        <v>21.85</v>
      </c>
      <c r="AD1421">
        <v>1.2</v>
      </c>
      <c r="AE1421">
        <v>0</v>
      </c>
      <c r="AF1421" t="s">
        <v>230</v>
      </c>
      <c r="AG1421" s="1">
        <v>3100</v>
      </c>
      <c r="AH1421" s="36">
        <v>1892</v>
      </c>
      <c r="AI1421">
        <v>200</v>
      </c>
      <c r="AJ1421" s="36">
        <v>1888</v>
      </c>
      <c r="AK1421">
        <v>100</v>
      </c>
      <c r="AL1421" s="2">
        <v>0.62361111111111112</v>
      </c>
      <c r="AN1421" t="s">
        <v>298</v>
      </c>
      <c r="AO1421" t="s">
        <v>335</v>
      </c>
      <c r="AQ1421" t="str">
        <f t="shared" si="22"/>
        <v/>
      </c>
    </row>
    <row r="1422" spans="1:43">
      <c r="A1422" s="8">
        <v>46192</v>
      </c>
      <c r="B1422">
        <v>4029.68</v>
      </c>
      <c r="C1422">
        <v>-0.95</v>
      </c>
      <c r="D1422">
        <v>71200</v>
      </c>
      <c r="E1422">
        <v>-0.06</v>
      </c>
      <c r="F1422" s="7">
        <v>4182</v>
      </c>
      <c r="G1422" t="s">
        <v>44</v>
      </c>
      <c r="H1422">
        <v>0</v>
      </c>
      <c r="I1422" t="s">
        <v>288</v>
      </c>
      <c r="J1422" t="s">
        <v>289</v>
      </c>
      <c r="K1422" t="s">
        <v>290</v>
      </c>
      <c r="L1422" s="36">
        <v>5422</v>
      </c>
      <c r="M1422">
        <v>64</v>
      </c>
      <c r="N1422" s="66">
        <v>1.1900000000000001E-2</v>
      </c>
      <c r="O1422" s="36">
        <v>5358</v>
      </c>
      <c r="P1422" s="66">
        <v>1.1900000000000001E-2</v>
      </c>
      <c r="Q1422" s="36">
        <v>5450</v>
      </c>
      <c r="R1422" s="36">
        <v>5585</v>
      </c>
      <c r="S1422" s="36">
        <v>5358</v>
      </c>
      <c r="T1422" s="66">
        <v>-5.1000000000000004E-3</v>
      </c>
      <c r="U1422" s="66">
        <v>-2.1600000000000001E-2</v>
      </c>
      <c r="V1422" s="66">
        <v>-2.9100000000000001E-2</v>
      </c>
      <c r="W1422" s="66">
        <v>1.1900000000000001E-2</v>
      </c>
      <c r="X1422" s="1">
        <v>1156000</v>
      </c>
      <c r="Y1422" s="1">
        <v>6329969</v>
      </c>
      <c r="Z1422" s="1">
        <v>1147764</v>
      </c>
      <c r="AA1422" t="s">
        <v>545</v>
      </c>
      <c r="AB1422" t="s">
        <v>355</v>
      </c>
      <c r="AC1422">
        <v>22.98</v>
      </c>
      <c r="AD1422">
        <v>1.63</v>
      </c>
      <c r="AE1422">
        <v>2.0299999999999998</v>
      </c>
      <c r="AF1422" t="s">
        <v>230</v>
      </c>
      <c r="AG1422" s="1">
        <v>16800</v>
      </c>
      <c r="AH1422" s="36">
        <v>5422</v>
      </c>
      <c r="AI1422">
        <v>400</v>
      </c>
      <c r="AJ1422" s="36">
        <v>5420</v>
      </c>
      <c r="AK1422">
        <v>100</v>
      </c>
      <c r="AL1422" s="2">
        <v>0.625</v>
      </c>
      <c r="AN1422" t="s">
        <v>298</v>
      </c>
      <c r="AO1422" t="s">
        <v>335</v>
      </c>
      <c r="AQ1422" t="str">
        <f t="shared" si="22"/>
        <v/>
      </c>
    </row>
    <row r="1423" spans="1:43">
      <c r="A1423" s="8">
        <v>46192</v>
      </c>
      <c r="B1423">
        <v>4029.68</v>
      </c>
      <c r="C1423">
        <v>-0.95</v>
      </c>
      <c r="D1423">
        <v>71200</v>
      </c>
      <c r="E1423">
        <v>-0.06</v>
      </c>
      <c r="F1423" s="7">
        <v>4188</v>
      </c>
      <c r="G1423" t="s">
        <v>45</v>
      </c>
      <c r="H1423">
        <v>0</v>
      </c>
      <c r="I1423" t="s">
        <v>288</v>
      </c>
      <c r="J1423" t="s">
        <v>289</v>
      </c>
      <c r="K1423" t="s">
        <v>290</v>
      </c>
      <c r="L1423" s="36">
        <v>1091</v>
      </c>
      <c r="M1423">
        <v>-31.5</v>
      </c>
      <c r="N1423" s="66">
        <v>-2.81E-2</v>
      </c>
      <c r="O1423" s="36">
        <v>1122.5</v>
      </c>
      <c r="P1423" s="66">
        <v>-2.8000000000000001E-2</v>
      </c>
      <c r="Q1423" s="36">
        <v>1112.5</v>
      </c>
      <c r="R1423" s="36">
        <v>1132.5</v>
      </c>
      <c r="S1423" s="36">
        <v>1089.5</v>
      </c>
      <c r="T1423" s="66">
        <v>-1.9300000000000001E-2</v>
      </c>
      <c r="U1423" s="66">
        <v>-1.7999999999999999E-2</v>
      </c>
      <c r="V1423" s="66">
        <v>-3.6600000000000001E-2</v>
      </c>
      <c r="W1423" s="66">
        <v>1.2999999999999999E-3</v>
      </c>
      <c r="X1423" s="1">
        <v>3263400</v>
      </c>
      <c r="Y1423" s="1">
        <v>3619105</v>
      </c>
      <c r="Z1423" s="1">
        <v>1572640</v>
      </c>
      <c r="AA1423" t="s">
        <v>356</v>
      </c>
      <c r="AB1423" t="s">
        <v>357</v>
      </c>
      <c r="AC1423">
        <v>12.46</v>
      </c>
      <c r="AD1423">
        <v>0.84</v>
      </c>
      <c r="AE1423">
        <v>2.93</v>
      </c>
      <c r="AF1423" t="s">
        <v>230</v>
      </c>
      <c r="AG1423" s="1">
        <v>322100</v>
      </c>
      <c r="AH1423" s="36">
        <v>1091</v>
      </c>
      <c r="AI1423" s="1">
        <v>4800</v>
      </c>
      <c r="AJ1423" s="36">
        <v>1090.5</v>
      </c>
      <c r="AK1423" s="1">
        <v>2500</v>
      </c>
      <c r="AL1423" s="2">
        <v>0.625</v>
      </c>
      <c r="AN1423" t="s">
        <v>298</v>
      </c>
      <c r="AO1423" t="s">
        <v>335</v>
      </c>
      <c r="AQ1423" t="str">
        <f t="shared" si="22"/>
        <v/>
      </c>
    </row>
    <row r="1424" spans="1:43">
      <c r="A1424" s="8">
        <v>46192</v>
      </c>
      <c r="B1424">
        <v>4029.68</v>
      </c>
      <c r="C1424">
        <v>-0.95</v>
      </c>
      <c r="D1424">
        <v>71200</v>
      </c>
      <c r="E1424">
        <v>-0.06</v>
      </c>
      <c r="F1424" s="7">
        <v>4220</v>
      </c>
      <c r="G1424" t="s">
        <v>46</v>
      </c>
      <c r="H1424">
        <v>0</v>
      </c>
      <c r="I1424" t="s">
        <v>288</v>
      </c>
      <c r="J1424" t="s">
        <v>289</v>
      </c>
      <c r="K1424" t="s">
        <v>290</v>
      </c>
      <c r="L1424" s="36">
        <v>1711</v>
      </c>
      <c r="M1424">
        <v>-11</v>
      </c>
      <c r="N1424" s="66">
        <v>-6.4000000000000003E-3</v>
      </c>
      <c r="O1424" s="36">
        <v>1722</v>
      </c>
      <c r="P1424" s="66">
        <v>-6.3E-3</v>
      </c>
      <c r="Q1424" s="36">
        <v>1730</v>
      </c>
      <c r="R1424" s="36">
        <v>1747</v>
      </c>
      <c r="S1424" s="36">
        <v>1707</v>
      </c>
      <c r="T1424" s="66">
        <v>-1.09E-2</v>
      </c>
      <c r="U1424" s="66">
        <v>-1.15E-2</v>
      </c>
      <c r="V1424" s="66">
        <v>-2.06E-2</v>
      </c>
      <c r="W1424" s="66">
        <v>2.3E-3</v>
      </c>
      <c r="X1424" s="1">
        <v>53200</v>
      </c>
      <c r="Y1424" s="1">
        <v>91699</v>
      </c>
      <c r="Z1424" s="1">
        <v>87731</v>
      </c>
      <c r="AA1424" t="s">
        <v>358</v>
      </c>
      <c r="AB1424" t="s">
        <v>578</v>
      </c>
      <c r="AC1424">
        <v>11.97</v>
      </c>
      <c r="AD1424">
        <v>1.2</v>
      </c>
      <c r="AE1424">
        <v>3.16</v>
      </c>
      <c r="AF1424" t="s">
        <v>230</v>
      </c>
      <c r="AG1424" s="1">
        <v>3300</v>
      </c>
      <c r="AH1424" s="36">
        <v>1711</v>
      </c>
      <c r="AI1424">
        <v>700</v>
      </c>
      <c r="AJ1424" s="36">
        <v>1710</v>
      </c>
      <c r="AK1424">
        <v>100</v>
      </c>
      <c r="AL1424" s="2">
        <v>0.62152777777777779</v>
      </c>
      <c r="AN1424" t="s">
        <v>298</v>
      </c>
      <c r="AO1424" t="s">
        <v>335</v>
      </c>
      <c r="AQ1424" t="str">
        <f t="shared" si="22"/>
        <v/>
      </c>
    </row>
    <row r="1425" spans="1:43">
      <c r="A1425" s="8">
        <v>46192</v>
      </c>
      <c r="B1425">
        <v>4029.68</v>
      </c>
      <c r="C1425">
        <v>-0.95</v>
      </c>
      <c r="D1425">
        <v>71200</v>
      </c>
      <c r="E1425">
        <v>-0.06</v>
      </c>
      <c r="F1425" s="7">
        <v>4334</v>
      </c>
      <c r="G1425" t="s">
        <v>47</v>
      </c>
      <c r="H1425">
        <v>0</v>
      </c>
      <c r="I1425" t="s">
        <v>314</v>
      </c>
      <c r="J1425" t="s">
        <v>323</v>
      </c>
      <c r="K1425" t="s">
        <v>295</v>
      </c>
      <c r="L1425">
        <v>375</v>
      </c>
      <c r="M1425">
        <v>3</v>
      </c>
      <c r="N1425" s="66">
        <v>8.0999999999999996E-3</v>
      </c>
      <c r="O1425">
        <v>372</v>
      </c>
      <c r="P1425" s="66">
        <v>8.0000000000000002E-3</v>
      </c>
      <c r="Q1425">
        <v>372</v>
      </c>
      <c r="R1425">
        <v>377</v>
      </c>
      <c r="S1425">
        <v>372</v>
      </c>
      <c r="T1425" s="66">
        <v>8.0000000000000002E-3</v>
      </c>
      <c r="U1425" s="66">
        <v>0</v>
      </c>
      <c r="V1425" s="66">
        <v>-5.3E-3</v>
      </c>
      <c r="W1425" s="66">
        <v>8.0000000000000002E-3</v>
      </c>
      <c r="X1425" s="1">
        <v>7100</v>
      </c>
      <c r="Y1425" s="1">
        <v>2658</v>
      </c>
      <c r="Z1425" s="1">
        <v>4161</v>
      </c>
      <c r="AA1425" t="s">
        <v>360</v>
      </c>
      <c r="AB1425" t="s">
        <v>630</v>
      </c>
      <c r="AC1425">
        <v>11.26</v>
      </c>
      <c r="AD1425">
        <v>1.23</v>
      </c>
      <c r="AE1425">
        <v>2.67</v>
      </c>
      <c r="AF1425">
        <v>0.1</v>
      </c>
      <c r="AG1425">
        <v>600</v>
      </c>
      <c r="AH1425">
        <v>376</v>
      </c>
      <c r="AI1425">
        <v>400</v>
      </c>
      <c r="AJ1425">
        <v>373</v>
      </c>
      <c r="AK1425" s="1">
        <v>1200</v>
      </c>
      <c r="AL1425" s="2">
        <v>0.59236111111111112</v>
      </c>
      <c r="AM1425" s="3">
        <v>46183</v>
      </c>
      <c r="AN1425" t="s">
        <v>306</v>
      </c>
      <c r="AO1425" t="s">
        <v>351</v>
      </c>
      <c r="AQ1425" t="str">
        <f t="shared" si="22"/>
        <v/>
      </c>
    </row>
    <row r="1426" spans="1:43">
      <c r="A1426" s="8">
        <v>46192</v>
      </c>
      <c r="B1426">
        <v>4029.68</v>
      </c>
      <c r="C1426">
        <v>-0.95</v>
      </c>
      <c r="D1426">
        <v>71200</v>
      </c>
      <c r="E1426">
        <v>-0.06</v>
      </c>
      <c r="F1426" s="7">
        <v>4523</v>
      </c>
      <c r="G1426" t="s">
        <v>48</v>
      </c>
      <c r="H1426">
        <v>0</v>
      </c>
      <c r="I1426" t="s">
        <v>288</v>
      </c>
      <c r="J1426" t="s">
        <v>289</v>
      </c>
      <c r="K1426" t="s">
        <v>295</v>
      </c>
      <c r="L1426" s="36">
        <v>3890</v>
      </c>
      <c r="M1426">
        <v>-79</v>
      </c>
      <c r="N1426" s="66">
        <v>-1.9900000000000001E-2</v>
      </c>
      <c r="O1426" s="36">
        <v>3969</v>
      </c>
      <c r="P1426" s="66">
        <v>-1.9900000000000001E-2</v>
      </c>
      <c r="Q1426" s="36">
        <v>3900</v>
      </c>
      <c r="R1426" s="36">
        <v>3944</v>
      </c>
      <c r="S1426" s="36">
        <v>3872</v>
      </c>
      <c r="T1426" s="66">
        <v>-2.5000000000000001E-3</v>
      </c>
      <c r="U1426" s="66">
        <v>1.5E-3</v>
      </c>
      <c r="V1426" s="66">
        <v>-1.3599999999999999E-2</v>
      </c>
      <c r="W1426" s="66">
        <v>4.5999999999999999E-3</v>
      </c>
      <c r="X1426" s="1">
        <v>1107600</v>
      </c>
      <c r="Y1426" s="1">
        <v>4314002</v>
      </c>
      <c r="Z1426" s="1">
        <v>1134515</v>
      </c>
      <c r="AA1426" t="s">
        <v>362</v>
      </c>
      <c r="AB1426" t="s">
        <v>631</v>
      </c>
      <c r="AC1426">
        <v>21</v>
      </c>
      <c r="AD1426">
        <v>1.21</v>
      </c>
      <c r="AE1426">
        <v>4.1100000000000003</v>
      </c>
      <c r="AF1426" t="s">
        <v>230</v>
      </c>
      <c r="AG1426" s="1">
        <v>112400</v>
      </c>
      <c r="AH1426" s="36">
        <v>3891</v>
      </c>
      <c r="AI1426" s="1">
        <v>1100</v>
      </c>
      <c r="AJ1426" s="36">
        <v>3889</v>
      </c>
      <c r="AK1426">
        <v>700</v>
      </c>
      <c r="AL1426" s="2">
        <v>0.625</v>
      </c>
      <c r="AN1426" t="s">
        <v>298</v>
      </c>
      <c r="AO1426" t="s">
        <v>364</v>
      </c>
      <c r="AQ1426" t="str">
        <f t="shared" si="22"/>
        <v/>
      </c>
    </row>
    <row r="1427" spans="1:43">
      <c r="A1427" s="8">
        <v>46192</v>
      </c>
      <c r="B1427">
        <v>4029.68</v>
      </c>
      <c r="C1427">
        <v>-0.95</v>
      </c>
      <c r="D1427">
        <v>71200</v>
      </c>
      <c r="E1427">
        <v>-0.06</v>
      </c>
      <c r="F1427" s="7">
        <v>4528</v>
      </c>
      <c r="G1427" t="s">
        <v>49</v>
      </c>
      <c r="H1427">
        <v>0</v>
      </c>
      <c r="I1427" t="s">
        <v>288</v>
      </c>
      <c r="J1427" t="s">
        <v>289</v>
      </c>
      <c r="K1427" t="s">
        <v>290</v>
      </c>
      <c r="L1427" s="36">
        <v>2230</v>
      </c>
      <c r="M1427">
        <v>-47</v>
      </c>
      <c r="N1427" s="66">
        <v>-2.06E-2</v>
      </c>
      <c r="O1427" s="36">
        <v>2277</v>
      </c>
      <c r="P1427" s="66">
        <v>-2.06E-2</v>
      </c>
      <c r="Q1427" s="36">
        <v>2210</v>
      </c>
      <c r="R1427" s="36">
        <v>2246.5</v>
      </c>
      <c r="S1427" s="36">
        <v>2208</v>
      </c>
      <c r="T1427" s="66">
        <v>8.9999999999999993E-3</v>
      </c>
      <c r="U1427" s="66">
        <v>1.2999999999999999E-3</v>
      </c>
      <c r="V1427" s="66">
        <v>-7.3000000000000001E-3</v>
      </c>
      <c r="W1427" s="66">
        <v>9.9000000000000008E-3</v>
      </c>
      <c r="X1427" s="1">
        <v>862900</v>
      </c>
      <c r="Y1427" s="1">
        <v>1923897</v>
      </c>
      <c r="Z1427" s="1">
        <v>1112084</v>
      </c>
      <c r="AA1427" t="s">
        <v>365</v>
      </c>
      <c r="AB1427" t="s">
        <v>580</v>
      </c>
      <c r="AC1427">
        <v>14.75</v>
      </c>
      <c r="AD1427">
        <v>1.23</v>
      </c>
      <c r="AE1427">
        <v>3.59</v>
      </c>
      <c r="AF1427" t="s">
        <v>230</v>
      </c>
      <c r="AG1427" s="1">
        <v>74400</v>
      </c>
      <c r="AH1427" s="36">
        <v>2230.5</v>
      </c>
      <c r="AI1427">
        <v>500</v>
      </c>
      <c r="AJ1427" s="36">
        <v>2229.5</v>
      </c>
      <c r="AK1427">
        <v>500</v>
      </c>
      <c r="AL1427" s="2">
        <v>0.625</v>
      </c>
      <c r="AN1427" t="s">
        <v>298</v>
      </c>
      <c r="AO1427" t="s">
        <v>364</v>
      </c>
      <c r="AQ1427" t="str">
        <f t="shared" si="22"/>
        <v/>
      </c>
    </row>
    <row r="1428" spans="1:43">
      <c r="A1428" s="8">
        <v>46192</v>
      </c>
      <c r="B1428">
        <v>4029.68</v>
      </c>
      <c r="C1428">
        <v>-0.95</v>
      </c>
      <c r="D1428">
        <v>71200</v>
      </c>
      <c r="E1428">
        <v>-0.06</v>
      </c>
      <c r="F1428" s="7">
        <v>4661</v>
      </c>
      <c r="G1428" t="s">
        <v>50</v>
      </c>
      <c r="H1428">
        <v>0</v>
      </c>
      <c r="I1428" t="s">
        <v>288</v>
      </c>
      <c r="J1428" t="s">
        <v>289</v>
      </c>
      <c r="K1428" t="s">
        <v>295</v>
      </c>
      <c r="L1428" s="36">
        <v>2321.5</v>
      </c>
      <c r="M1428">
        <v>21.5</v>
      </c>
      <c r="N1428" s="66">
        <v>9.2999999999999992E-3</v>
      </c>
      <c r="O1428" s="36">
        <v>2300</v>
      </c>
      <c r="P1428" s="66">
        <v>9.2999999999999992E-3</v>
      </c>
      <c r="Q1428" s="36">
        <v>2292.5</v>
      </c>
      <c r="R1428" s="36">
        <v>2334</v>
      </c>
      <c r="S1428" s="36">
        <v>2277.5</v>
      </c>
      <c r="T1428" s="66">
        <v>1.26E-2</v>
      </c>
      <c r="U1428" s="66">
        <v>-2.0000000000000001E-4</v>
      </c>
      <c r="V1428" s="66">
        <v>-5.3E-3</v>
      </c>
      <c r="W1428" s="66">
        <v>1.9300000000000001E-2</v>
      </c>
      <c r="X1428" s="1">
        <v>3699700</v>
      </c>
      <c r="Y1428" s="1">
        <v>8566483</v>
      </c>
      <c r="Z1428" s="1">
        <v>4179746</v>
      </c>
      <c r="AA1428" t="s">
        <v>367</v>
      </c>
      <c r="AB1428" t="s">
        <v>368</v>
      </c>
      <c r="AC1428">
        <v>32.51</v>
      </c>
      <c r="AD1428">
        <v>3.46</v>
      </c>
      <c r="AE1428">
        <v>0.69</v>
      </c>
      <c r="AF1428" t="s">
        <v>230</v>
      </c>
      <c r="AG1428" s="1">
        <v>442400</v>
      </c>
      <c r="AH1428" s="36">
        <v>2322</v>
      </c>
      <c r="AI1428">
        <v>400</v>
      </c>
      <c r="AJ1428" s="36">
        <v>2321</v>
      </c>
      <c r="AK1428" s="1">
        <v>4900</v>
      </c>
      <c r="AL1428" s="2">
        <v>0.625</v>
      </c>
      <c r="AN1428" t="s">
        <v>298</v>
      </c>
      <c r="AO1428" t="s">
        <v>313</v>
      </c>
      <c r="AQ1428" t="str">
        <f t="shared" si="22"/>
        <v/>
      </c>
    </row>
    <row r="1429" spans="1:43">
      <c r="A1429" s="8">
        <v>46192</v>
      </c>
      <c r="B1429">
        <v>4029.68</v>
      </c>
      <c r="C1429">
        <v>-0.95</v>
      </c>
      <c r="D1429">
        <v>71200</v>
      </c>
      <c r="E1429">
        <v>-0.06</v>
      </c>
      <c r="F1429" s="7">
        <v>5020</v>
      </c>
      <c r="G1429" t="s">
        <v>51</v>
      </c>
      <c r="H1429">
        <v>0</v>
      </c>
      <c r="I1429" t="s">
        <v>288</v>
      </c>
      <c r="J1429" t="s">
        <v>289</v>
      </c>
      <c r="K1429" t="s">
        <v>295</v>
      </c>
      <c r="L1429" s="36">
        <v>1243</v>
      </c>
      <c r="M1429">
        <v>16.5</v>
      </c>
      <c r="N1429" s="66">
        <v>1.35E-2</v>
      </c>
      <c r="O1429" s="36">
        <v>1226.5</v>
      </c>
      <c r="P1429" s="66">
        <v>1.34E-2</v>
      </c>
      <c r="Q1429" s="36">
        <v>1204</v>
      </c>
      <c r="R1429" s="36">
        <v>1255</v>
      </c>
      <c r="S1429" s="36">
        <v>1192.5</v>
      </c>
      <c r="T1429" s="66">
        <v>3.2300000000000002E-2</v>
      </c>
      <c r="U1429" s="66">
        <v>-1.6000000000000001E-3</v>
      </c>
      <c r="V1429" s="66">
        <v>-9.4999999999999998E-3</v>
      </c>
      <c r="W1429" s="66">
        <v>4.2299999999999997E-2</v>
      </c>
      <c r="X1429" s="1">
        <v>9132800</v>
      </c>
      <c r="Y1429" s="1">
        <v>11260927</v>
      </c>
      <c r="Z1429" s="1">
        <v>3364510</v>
      </c>
      <c r="AA1429" t="s">
        <v>369</v>
      </c>
      <c r="AB1429" t="s">
        <v>370</v>
      </c>
      <c r="AC1429">
        <v>8.0299999999999994</v>
      </c>
      <c r="AD1429">
        <v>0.99</v>
      </c>
      <c r="AE1429">
        <v>2.74</v>
      </c>
      <c r="AF1429" t="s">
        <v>230</v>
      </c>
      <c r="AG1429" s="1">
        <v>369500</v>
      </c>
      <c r="AH1429" s="36">
        <v>1243.5</v>
      </c>
      <c r="AI1429" s="1">
        <v>6500</v>
      </c>
      <c r="AJ1429" s="36">
        <v>1243</v>
      </c>
      <c r="AK1429">
        <v>700</v>
      </c>
      <c r="AL1429" s="2">
        <v>0.625</v>
      </c>
      <c r="AN1429" t="s">
        <v>298</v>
      </c>
      <c r="AO1429" t="s">
        <v>371</v>
      </c>
      <c r="AQ1429" t="str">
        <f t="shared" si="22"/>
        <v/>
      </c>
    </row>
    <row r="1430" spans="1:43">
      <c r="A1430" s="8">
        <v>46192</v>
      </c>
      <c r="B1430">
        <v>4029.68</v>
      </c>
      <c r="C1430">
        <v>-0.95</v>
      </c>
      <c r="D1430">
        <v>71200</v>
      </c>
      <c r="E1430">
        <v>-0.06</v>
      </c>
      <c r="F1430" s="7">
        <v>5201</v>
      </c>
      <c r="G1430" t="s">
        <v>52</v>
      </c>
      <c r="H1430">
        <v>0</v>
      </c>
      <c r="I1430" t="s">
        <v>288</v>
      </c>
      <c r="J1430" t="s">
        <v>289</v>
      </c>
      <c r="K1430" t="s">
        <v>295</v>
      </c>
      <c r="L1430" s="36">
        <v>7600</v>
      </c>
      <c r="M1430">
        <v>36</v>
      </c>
      <c r="N1430" s="66">
        <v>4.7999999999999996E-3</v>
      </c>
      <c r="O1430" s="36">
        <v>7564</v>
      </c>
      <c r="P1430" s="66">
        <v>4.7000000000000002E-3</v>
      </c>
      <c r="Q1430" s="36">
        <v>7670</v>
      </c>
      <c r="R1430" s="36">
        <v>7800</v>
      </c>
      <c r="S1430" s="36">
        <v>7561</v>
      </c>
      <c r="T1430" s="66">
        <v>-9.1000000000000004E-3</v>
      </c>
      <c r="U1430" s="66">
        <v>-1.83E-2</v>
      </c>
      <c r="V1430" s="66">
        <v>-2.5600000000000001E-2</v>
      </c>
      <c r="W1430" s="66">
        <v>5.1000000000000004E-3</v>
      </c>
      <c r="X1430" s="1">
        <v>914700</v>
      </c>
      <c r="Y1430" s="1">
        <v>6998919</v>
      </c>
      <c r="Z1430" s="1">
        <v>1652503</v>
      </c>
      <c r="AA1430" t="s">
        <v>581</v>
      </c>
      <c r="AB1430" t="s">
        <v>373</v>
      </c>
      <c r="AC1430">
        <v>20.96</v>
      </c>
      <c r="AD1430">
        <v>1.08</v>
      </c>
      <c r="AE1430">
        <v>2.76</v>
      </c>
      <c r="AF1430" t="s">
        <v>230</v>
      </c>
      <c r="AG1430" s="1">
        <v>70300</v>
      </c>
      <c r="AH1430" s="36">
        <v>7603</v>
      </c>
      <c r="AI1430">
        <v>500</v>
      </c>
      <c r="AJ1430" s="36">
        <v>7599</v>
      </c>
      <c r="AK1430">
        <v>800</v>
      </c>
      <c r="AL1430" s="2">
        <v>0.625</v>
      </c>
      <c r="AN1430" t="s">
        <v>293</v>
      </c>
      <c r="AO1430" t="s">
        <v>341</v>
      </c>
      <c r="AQ1430" t="str">
        <f t="shared" si="22"/>
        <v/>
      </c>
    </row>
    <row r="1431" spans="1:43">
      <c r="A1431" s="8">
        <v>46192</v>
      </c>
      <c r="B1431">
        <v>4029.68</v>
      </c>
      <c r="C1431">
        <v>-0.95</v>
      </c>
      <c r="D1431">
        <v>71200</v>
      </c>
      <c r="E1431">
        <v>-0.06</v>
      </c>
      <c r="F1431" s="7">
        <v>5302</v>
      </c>
      <c r="G1431" t="s">
        <v>53</v>
      </c>
      <c r="H1431">
        <v>0</v>
      </c>
      <c r="I1431" t="s">
        <v>288</v>
      </c>
      <c r="J1431" t="s">
        <v>289</v>
      </c>
      <c r="K1431" t="s">
        <v>290</v>
      </c>
      <c r="L1431" s="36">
        <v>4685</v>
      </c>
      <c r="M1431">
        <v>-35</v>
      </c>
      <c r="N1431" s="66">
        <v>-7.4000000000000003E-3</v>
      </c>
      <c r="O1431" s="36">
        <v>4720</v>
      </c>
      <c r="P1431" s="66">
        <v>-7.4000000000000003E-3</v>
      </c>
      <c r="Q1431" s="36">
        <v>4755</v>
      </c>
      <c r="R1431" s="36">
        <v>4770</v>
      </c>
      <c r="S1431" s="36">
        <v>4680</v>
      </c>
      <c r="T1431" s="66">
        <v>-1.47E-2</v>
      </c>
      <c r="U1431" s="66">
        <v>-8.3999999999999995E-3</v>
      </c>
      <c r="V1431" s="66">
        <v>-1.78E-2</v>
      </c>
      <c r="W1431" s="66">
        <v>1E-3</v>
      </c>
      <c r="X1431" s="1">
        <v>43700</v>
      </c>
      <c r="Y1431" s="1">
        <v>205897</v>
      </c>
      <c r="Z1431" s="1">
        <v>55435</v>
      </c>
      <c r="AA1431" t="s">
        <v>374</v>
      </c>
      <c r="AB1431" t="s">
        <v>375</v>
      </c>
      <c r="AC1431">
        <v>19</v>
      </c>
      <c r="AD1431">
        <v>0.95</v>
      </c>
      <c r="AE1431">
        <v>4.2699999999999996</v>
      </c>
      <c r="AF1431" t="s">
        <v>230</v>
      </c>
      <c r="AG1431" s="1">
        <v>13400</v>
      </c>
      <c r="AH1431" s="36">
        <v>4690</v>
      </c>
      <c r="AI1431">
        <v>800</v>
      </c>
      <c r="AJ1431" s="36">
        <v>4685</v>
      </c>
      <c r="AK1431">
        <v>500</v>
      </c>
      <c r="AL1431" s="2">
        <v>0.62152777777777779</v>
      </c>
      <c r="AN1431" t="s">
        <v>293</v>
      </c>
      <c r="AO1431" t="s">
        <v>341</v>
      </c>
      <c r="AQ1431" t="str">
        <f t="shared" si="22"/>
        <v/>
      </c>
    </row>
    <row r="1432" spans="1:43">
      <c r="A1432" s="8">
        <v>46192</v>
      </c>
      <c r="B1432">
        <v>4029.68</v>
      </c>
      <c r="C1432">
        <v>-0.95</v>
      </c>
      <c r="D1432">
        <v>71200</v>
      </c>
      <c r="E1432">
        <v>-0.06</v>
      </c>
      <c r="F1432" s="7">
        <v>5310</v>
      </c>
      <c r="G1432" t="s">
        <v>54</v>
      </c>
      <c r="H1432">
        <v>0</v>
      </c>
      <c r="I1432" t="s">
        <v>288</v>
      </c>
      <c r="J1432" t="s">
        <v>289</v>
      </c>
      <c r="K1432" t="s">
        <v>295</v>
      </c>
      <c r="L1432" s="36">
        <v>8410</v>
      </c>
      <c r="M1432">
        <v>-180</v>
      </c>
      <c r="N1432" s="66">
        <v>-2.1000000000000001E-2</v>
      </c>
      <c r="O1432" s="36">
        <v>8590</v>
      </c>
      <c r="P1432" s="66">
        <v>-2.0899999999999998E-2</v>
      </c>
      <c r="Q1432" s="36">
        <v>8730</v>
      </c>
      <c r="R1432" s="36">
        <v>8820</v>
      </c>
      <c r="S1432" s="36">
        <v>8350</v>
      </c>
      <c r="T1432" s="66">
        <v>-3.6600000000000001E-2</v>
      </c>
      <c r="U1432" s="66">
        <v>1.1000000000000001E-3</v>
      </c>
      <c r="V1432" s="66">
        <v>-4.6399999999999997E-2</v>
      </c>
      <c r="W1432" s="66">
        <v>7.1000000000000004E-3</v>
      </c>
      <c r="X1432" s="1">
        <v>81800</v>
      </c>
      <c r="Y1432" s="1">
        <v>695557</v>
      </c>
      <c r="Z1432" s="1">
        <v>176547</v>
      </c>
      <c r="AA1432" t="s">
        <v>662</v>
      </c>
      <c r="AB1432" t="s">
        <v>377</v>
      </c>
      <c r="AC1432">
        <v>36</v>
      </c>
      <c r="AD1432">
        <v>1.8</v>
      </c>
      <c r="AE1432">
        <v>1.72</v>
      </c>
      <c r="AF1432" t="s">
        <v>230</v>
      </c>
      <c r="AG1432" s="1">
        <v>1700</v>
      </c>
      <c r="AH1432" s="36">
        <v>8410</v>
      </c>
      <c r="AI1432">
        <v>200</v>
      </c>
      <c r="AJ1432" s="36">
        <v>8400</v>
      </c>
      <c r="AK1432">
        <v>800</v>
      </c>
      <c r="AL1432" s="2">
        <v>0.625</v>
      </c>
      <c r="AN1432" t="s">
        <v>293</v>
      </c>
      <c r="AO1432" t="s">
        <v>341</v>
      </c>
      <c r="AQ1432" t="str">
        <f t="shared" si="22"/>
        <v/>
      </c>
    </row>
    <row r="1433" spans="1:43">
      <c r="A1433" s="8">
        <v>46192</v>
      </c>
      <c r="B1433">
        <v>4029.68</v>
      </c>
      <c r="C1433">
        <v>-0.95</v>
      </c>
      <c r="D1433">
        <v>71200</v>
      </c>
      <c r="E1433">
        <v>-0.06</v>
      </c>
      <c r="F1433" s="7">
        <v>5334</v>
      </c>
      <c r="G1433" t="s">
        <v>55</v>
      </c>
      <c r="H1433">
        <v>0</v>
      </c>
      <c r="I1433" t="s">
        <v>288</v>
      </c>
      <c r="J1433" t="s">
        <v>289</v>
      </c>
      <c r="K1433" t="s">
        <v>290</v>
      </c>
      <c r="L1433" s="36">
        <v>10810</v>
      </c>
      <c r="M1433">
        <v>-60</v>
      </c>
      <c r="N1433" s="66">
        <v>-5.4999999999999997E-3</v>
      </c>
      <c r="O1433" s="36">
        <v>10870</v>
      </c>
      <c r="P1433" s="66">
        <v>-5.4999999999999997E-3</v>
      </c>
      <c r="Q1433" s="36">
        <v>11020</v>
      </c>
      <c r="R1433" s="36">
        <v>11120</v>
      </c>
      <c r="S1433" s="36">
        <v>10725</v>
      </c>
      <c r="T1433" s="66">
        <v>-1.9E-2</v>
      </c>
      <c r="U1433" s="66">
        <v>-4.5999999999999999E-3</v>
      </c>
      <c r="V1433" s="66">
        <v>-2.7799999999999998E-2</v>
      </c>
      <c r="W1433" s="66">
        <v>7.9000000000000008E-3</v>
      </c>
      <c r="X1433" s="1">
        <v>641900</v>
      </c>
      <c r="Y1433" s="1">
        <v>6989617</v>
      </c>
      <c r="Z1433" s="1">
        <v>2153867</v>
      </c>
      <c r="AA1433" t="s">
        <v>663</v>
      </c>
      <c r="AB1433" t="s">
        <v>379</v>
      </c>
      <c r="AC1433">
        <v>20.100000000000001</v>
      </c>
      <c r="AD1433">
        <v>2.76</v>
      </c>
      <c r="AE1433">
        <v>1.94</v>
      </c>
      <c r="AF1433" t="s">
        <v>230</v>
      </c>
      <c r="AG1433" s="1">
        <v>27300</v>
      </c>
      <c r="AH1433" s="36">
        <v>10815</v>
      </c>
      <c r="AI1433">
        <v>600</v>
      </c>
      <c r="AJ1433" s="36">
        <v>10810</v>
      </c>
      <c r="AK1433">
        <v>300</v>
      </c>
      <c r="AL1433" s="2">
        <v>0.625</v>
      </c>
      <c r="AN1433" t="s">
        <v>298</v>
      </c>
      <c r="AO1433" t="s">
        <v>341</v>
      </c>
      <c r="AQ1433" t="str">
        <f t="shared" si="22"/>
        <v/>
      </c>
    </row>
    <row r="1434" spans="1:43">
      <c r="A1434" s="8">
        <v>46192</v>
      </c>
      <c r="B1434">
        <v>4029.68</v>
      </c>
      <c r="C1434">
        <v>-0.95</v>
      </c>
      <c r="D1434">
        <v>71200</v>
      </c>
      <c r="E1434">
        <v>-0.06</v>
      </c>
      <c r="F1434" s="7">
        <v>5706</v>
      </c>
      <c r="G1434" t="s">
        <v>56</v>
      </c>
      <c r="H1434">
        <v>0</v>
      </c>
      <c r="I1434" t="s">
        <v>288</v>
      </c>
      <c r="J1434" t="s">
        <v>289</v>
      </c>
      <c r="K1434" t="s">
        <v>295</v>
      </c>
      <c r="L1434" s="36">
        <v>48750</v>
      </c>
      <c r="M1434">
        <v>650</v>
      </c>
      <c r="N1434" s="66">
        <v>1.35E-2</v>
      </c>
      <c r="O1434" s="36">
        <v>48100</v>
      </c>
      <c r="P1434" s="66">
        <v>1.35E-2</v>
      </c>
      <c r="Q1434" s="36">
        <v>49850</v>
      </c>
      <c r="R1434" s="36">
        <v>50670</v>
      </c>
      <c r="S1434" s="36">
        <v>47110</v>
      </c>
      <c r="T1434" s="66">
        <v>-2.1999999999999999E-2</v>
      </c>
      <c r="U1434" s="66">
        <v>5.9999999999999995E-4</v>
      </c>
      <c r="V1434" s="66">
        <v>-3.78E-2</v>
      </c>
      <c r="W1434" s="66">
        <v>3.4799999999999998E-2</v>
      </c>
      <c r="X1434" s="1">
        <v>1636600</v>
      </c>
      <c r="Y1434" s="1">
        <v>79617060</v>
      </c>
      <c r="Z1434" s="1">
        <v>2799002</v>
      </c>
      <c r="AA1434" t="s">
        <v>521</v>
      </c>
      <c r="AB1434" t="s">
        <v>381</v>
      </c>
      <c r="AC1434">
        <v>37.18</v>
      </c>
      <c r="AD1434">
        <v>6.76</v>
      </c>
      <c r="AE1434">
        <v>0.56999999999999995</v>
      </c>
      <c r="AF1434" t="s">
        <v>230</v>
      </c>
      <c r="AG1434" s="1">
        <v>13700</v>
      </c>
      <c r="AH1434" s="36">
        <v>48780</v>
      </c>
      <c r="AI1434">
        <v>300</v>
      </c>
      <c r="AJ1434" s="36">
        <v>48750</v>
      </c>
      <c r="AK1434">
        <v>100</v>
      </c>
      <c r="AL1434" s="2">
        <v>0.625</v>
      </c>
      <c r="AN1434" t="s">
        <v>298</v>
      </c>
      <c r="AO1434" t="s">
        <v>382</v>
      </c>
      <c r="AQ1434" t="str">
        <f t="shared" si="22"/>
        <v/>
      </c>
    </row>
    <row r="1435" spans="1:43">
      <c r="A1435" s="8">
        <v>46192</v>
      </c>
      <c r="B1435">
        <v>4029.68</v>
      </c>
      <c r="C1435">
        <v>-0.95</v>
      </c>
      <c r="D1435">
        <v>71200</v>
      </c>
      <c r="E1435">
        <v>-0.06</v>
      </c>
      <c r="F1435" s="7">
        <v>5711</v>
      </c>
      <c r="G1435" t="s">
        <v>57</v>
      </c>
      <c r="H1435">
        <v>0</v>
      </c>
      <c r="I1435" t="s">
        <v>288</v>
      </c>
      <c r="J1435" t="s">
        <v>289</v>
      </c>
      <c r="K1435" t="s">
        <v>290</v>
      </c>
      <c r="L1435" s="36">
        <v>4812</v>
      </c>
      <c r="M1435">
        <v>-89</v>
      </c>
      <c r="N1435" s="66">
        <v>-1.8200000000000001E-2</v>
      </c>
      <c r="O1435" s="36">
        <v>4901</v>
      </c>
      <c r="P1435" s="66">
        <v>-1.8100000000000002E-2</v>
      </c>
      <c r="Q1435" s="36">
        <v>4903</v>
      </c>
      <c r="R1435" s="36">
        <v>4908</v>
      </c>
      <c r="S1435" s="36">
        <v>4794</v>
      </c>
      <c r="T1435" s="66">
        <v>-1.8499999999999999E-2</v>
      </c>
      <c r="U1435" s="66">
        <v>-3.7000000000000002E-3</v>
      </c>
      <c r="V1435" s="66">
        <v>-1.95E-2</v>
      </c>
      <c r="W1435" s="66">
        <v>3.7000000000000002E-3</v>
      </c>
      <c r="X1435" s="1">
        <v>441700</v>
      </c>
      <c r="Y1435" s="1">
        <v>2138591</v>
      </c>
      <c r="Z1435" s="1">
        <v>632727</v>
      </c>
      <c r="AA1435" t="s">
        <v>383</v>
      </c>
      <c r="AB1435" t="s">
        <v>384</v>
      </c>
      <c r="AC1435">
        <v>12.83</v>
      </c>
      <c r="AD1435">
        <v>0.85</v>
      </c>
      <c r="AE1435">
        <v>2.41</v>
      </c>
      <c r="AF1435" t="s">
        <v>230</v>
      </c>
      <c r="AG1435" s="1">
        <v>14000</v>
      </c>
      <c r="AH1435" s="36">
        <v>4813</v>
      </c>
      <c r="AI1435">
        <v>700</v>
      </c>
      <c r="AJ1435" s="36">
        <v>4811</v>
      </c>
      <c r="AK1435">
        <v>700</v>
      </c>
      <c r="AL1435" s="2">
        <v>0.625</v>
      </c>
      <c r="AN1435" t="s">
        <v>298</v>
      </c>
      <c r="AO1435" t="s">
        <v>382</v>
      </c>
      <c r="AQ1435" t="str">
        <f t="shared" si="22"/>
        <v/>
      </c>
    </row>
    <row r="1436" spans="1:43">
      <c r="A1436" s="8">
        <v>46192</v>
      </c>
      <c r="B1436">
        <v>4029.68</v>
      </c>
      <c r="C1436">
        <v>-0.95</v>
      </c>
      <c r="D1436">
        <v>71200</v>
      </c>
      <c r="E1436">
        <v>-0.06</v>
      </c>
      <c r="F1436" s="7">
        <v>5713</v>
      </c>
      <c r="G1436" t="s">
        <v>58</v>
      </c>
      <c r="H1436">
        <v>0</v>
      </c>
      <c r="I1436" t="s">
        <v>288</v>
      </c>
      <c r="J1436" t="s">
        <v>289</v>
      </c>
      <c r="K1436" t="s">
        <v>295</v>
      </c>
      <c r="L1436" s="36">
        <v>8627</v>
      </c>
      <c r="M1436">
        <v>-646</v>
      </c>
      <c r="N1436" s="66">
        <v>-6.9699999999999998E-2</v>
      </c>
      <c r="O1436" s="36">
        <v>9273</v>
      </c>
      <c r="P1436" s="66">
        <v>-6.9599999999999995E-2</v>
      </c>
      <c r="Q1436" s="36">
        <v>8990</v>
      </c>
      <c r="R1436" s="36">
        <v>8990</v>
      </c>
      <c r="S1436" s="36">
        <v>8580</v>
      </c>
      <c r="T1436" s="66">
        <v>-4.0300000000000002E-2</v>
      </c>
      <c r="U1436" s="66">
        <v>-1.4E-2</v>
      </c>
      <c r="V1436" s="66">
        <v>-4.0300000000000002E-2</v>
      </c>
      <c r="W1436" s="66">
        <v>5.4000000000000003E-3</v>
      </c>
      <c r="X1436" s="1">
        <v>3082400</v>
      </c>
      <c r="Y1436" s="1">
        <v>26995905</v>
      </c>
      <c r="Z1436" s="1">
        <v>2508852</v>
      </c>
      <c r="AA1436" t="s">
        <v>385</v>
      </c>
      <c r="AB1436" t="s">
        <v>386</v>
      </c>
      <c r="AC1436">
        <v>15.45</v>
      </c>
      <c r="AD1436">
        <v>1.1200000000000001</v>
      </c>
      <c r="AE1436">
        <v>2.4</v>
      </c>
      <c r="AF1436" t="s">
        <v>230</v>
      </c>
      <c r="AG1436" s="1">
        <v>36500</v>
      </c>
      <c r="AH1436" s="36">
        <v>8628</v>
      </c>
      <c r="AI1436">
        <v>300</v>
      </c>
      <c r="AJ1436" s="36">
        <v>8626</v>
      </c>
      <c r="AK1436">
        <v>100</v>
      </c>
      <c r="AL1436" s="2">
        <v>0.625</v>
      </c>
      <c r="AN1436" t="s">
        <v>298</v>
      </c>
      <c r="AO1436" t="s">
        <v>382</v>
      </c>
      <c r="AQ1436" t="str">
        <f t="shared" si="22"/>
        <v/>
      </c>
    </row>
    <row r="1437" spans="1:43">
      <c r="A1437" s="8">
        <v>46192</v>
      </c>
      <c r="B1437">
        <v>4029.68</v>
      </c>
      <c r="C1437">
        <v>-0.95</v>
      </c>
      <c r="D1437">
        <v>71200</v>
      </c>
      <c r="E1437">
        <v>-0.06</v>
      </c>
      <c r="F1437" s="7">
        <v>5802</v>
      </c>
      <c r="G1437" t="s">
        <v>59</v>
      </c>
      <c r="H1437">
        <v>0</v>
      </c>
      <c r="I1437" t="s">
        <v>288</v>
      </c>
      <c r="J1437" t="s">
        <v>289</v>
      </c>
      <c r="K1437" t="s">
        <v>290</v>
      </c>
      <c r="L1437" s="36">
        <v>13395</v>
      </c>
      <c r="M1437" s="36">
        <v>1195</v>
      </c>
      <c r="N1437" s="66">
        <v>9.8000000000000004E-2</v>
      </c>
      <c r="O1437" s="36">
        <v>12200</v>
      </c>
      <c r="P1437" s="66">
        <v>9.7900000000000001E-2</v>
      </c>
      <c r="Q1437" s="36">
        <v>14000</v>
      </c>
      <c r="R1437" s="36">
        <v>14305</v>
      </c>
      <c r="S1437" s="36">
        <v>13230</v>
      </c>
      <c r="T1437" s="66">
        <v>-4.3200000000000002E-2</v>
      </c>
      <c r="U1437" s="66">
        <v>-1.7899999999999999E-2</v>
      </c>
      <c r="V1437" s="66">
        <v>-6.3600000000000004E-2</v>
      </c>
      <c r="W1437" s="66">
        <v>1.24E-2</v>
      </c>
      <c r="X1437" s="1">
        <v>9957600</v>
      </c>
      <c r="Y1437" s="1">
        <v>136429139</v>
      </c>
      <c r="Z1437" s="1">
        <v>10634833</v>
      </c>
      <c r="AA1437" t="s">
        <v>582</v>
      </c>
      <c r="AB1437" t="s">
        <v>388</v>
      </c>
      <c r="AC1437">
        <v>32.130000000000003</v>
      </c>
      <c r="AD1437">
        <v>3.8</v>
      </c>
      <c r="AE1437">
        <v>1.1599999999999999</v>
      </c>
      <c r="AF1437" t="s">
        <v>230</v>
      </c>
      <c r="AG1437" s="1">
        <v>98100</v>
      </c>
      <c r="AH1437" s="36">
        <v>13400</v>
      </c>
      <c r="AI1437" s="1">
        <v>1400</v>
      </c>
      <c r="AJ1437" s="36">
        <v>13395</v>
      </c>
      <c r="AK1437">
        <v>800</v>
      </c>
      <c r="AL1437" s="2">
        <v>0.625</v>
      </c>
      <c r="AN1437" t="s">
        <v>298</v>
      </c>
      <c r="AO1437" t="s">
        <v>382</v>
      </c>
      <c r="AQ1437" t="str">
        <f t="shared" si="22"/>
        <v/>
      </c>
    </row>
    <row r="1438" spans="1:43">
      <c r="A1438" s="8">
        <v>46192</v>
      </c>
      <c r="B1438">
        <v>4029.68</v>
      </c>
      <c r="C1438">
        <v>-0.95</v>
      </c>
      <c r="D1438">
        <v>71200</v>
      </c>
      <c r="E1438">
        <v>-0.06</v>
      </c>
      <c r="F1438" s="7">
        <v>5803</v>
      </c>
      <c r="G1438" t="s">
        <v>60</v>
      </c>
      <c r="H1438">
        <v>0</v>
      </c>
      <c r="I1438" t="s">
        <v>288</v>
      </c>
      <c r="J1438" t="s">
        <v>289</v>
      </c>
      <c r="L1438" t="s">
        <v>230</v>
      </c>
      <c r="O1438" s="36">
        <v>4461</v>
      </c>
      <c r="P1438" t="s">
        <v>230</v>
      </c>
      <c r="Q1438" t="s">
        <v>230</v>
      </c>
      <c r="R1438" t="s">
        <v>230</v>
      </c>
      <c r="S1438" t="s">
        <v>230</v>
      </c>
      <c r="T1438" t="s">
        <v>230</v>
      </c>
      <c r="U1438" t="s">
        <v>230</v>
      </c>
      <c r="V1438" t="s">
        <v>230</v>
      </c>
      <c r="W1438" t="s">
        <v>230</v>
      </c>
      <c r="X1438">
        <v>0</v>
      </c>
      <c r="Y1438" t="s">
        <v>230</v>
      </c>
      <c r="Z1438" s="1">
        <v>7919080</v>
      </c>
      <c r="AA1438" t="s">
        <v>389</v>
      </c>
      <c r="AB1438" t="s">
        <v>632</v>
      </c>
      <c r="AC1438">
        <v>44.25</v>
      </c>
      <c r="AD1438">
        <v>13.18</v>
      </c>
      <c r="AE1438">
        <v>0.85</v>
      </c>
      <c r="AF1438" t="s">
        <v>230</v>
      </c>
      <c r="AG1438">
        <v>0</v>
      </c>
      <c r="AH1438" s="36">
        <v>5161</v>
      </c>
      <c r="AI1438" s="1">
        <v>2375500</v>
      </c>
      <c r="AJ1438" s="36">
        <v>5161</v>
      </c>
      <c r="AK1438" s="1">
        <v>76486100</v>
      </c>
      <c r="AL1438" s="2">
        <v>-416.66666666666669</v>
      </c>
      <c r="AN1438" t="s">
        <v>298</v>
      </c>
      <c r="AO1438" t="s">
        <v>382</v>
      </c>
      <c r="AQ1438" t="str">
        <f t="shared" si="22"/>
        <v/>
      </c>
    </row>
    <row r="1439" spans="1:43">
      <c r="A1439" s="8">
        <v>46192</v>
      </c>
      <c r="B1439">
        <v>4029.68</v>
      </c>
      <c r="C1439">
        <v>-0.95</v>
      </c>
      <c r="D1439">
        <v>71200</v>
      </c>
      <c r="E1439">
        <v>-0.06</v>
      </c>
      <c r="F1439" s="7">
        <v>6038</v>
      </c>
      <c r="G1439" t="s">
        <v>61</v>
      </c>
      <c r="H1439">
        <v>0</v>
      </c>
      <c r="I1439" t="s">
        <v>347</v>
      </c>
      <c r="J1439" t="s">
        <v>289</v>
      </c>
      <c r="K1439" t="s">
        <v>290</v>
      </c>
      <c r="L1439">
        <v>906</v>
      </c>
      <c r="M1439">
        <v>-6</v>
      </c>
      <c r="N1439" s="66">
        <v>-6.6E-3</v>
      </c>
      <c r="O1439">
        <v>912</v>
      </c>
      <c r="P1439" s="66">
        <v>-6.4999999999999997E-3</v>
      </c>
      <c r="Q1439">
        <v>909</v>
      </c>
      <c r="R1439">
        <v>914</v>
      </c>
      <c r="S1439">
        <v>904</v>
      </c>
      <c r="T1439" s="66">
        <v>-3.3E-3</v>
      </c>
      <c r="U1439" s="66">
        <v>-4.3E-3</v>
      </c>
      <c r="V1439" s="66">
        <v>-8.6999999999999994E-3</v>
      </c>
      <c r="W1439" s="66">
        <v>2.2000000000000001E-3</v>
      </c>
      <c r="X1439" s="1">
        <v>8900</v>
      </c>
      <c r="Y1439" s="1">
        <v>8091</v>
      </c>
      <c r="Z1439" s="1">
        <v>4586</v>
      </c>
      <c r="AA1439" t="s">
        <v>391</v>
      </c>
      <c r="AB1439" t="s">
        <v>392</v>
      </c>
      <c r="AC1439">
        <v>13.07</v>
      </c>
      <c r="AD1439">
        <v>0.91</v>
      </c>
      <c r="AE1439">
        <v>2.54</v>
      </c>
      <c r="AF1439" t="s">
        <v>230</v>
      </c>
      <c r="AG1439">
        <v>0</v>
      </c>
      <c r="AH1439">
        <v>911</v>
      </c>
      <c r="AI1439">
        <v>200</v>
      </c>
      <c r="AJ1439">
        <v>905</v>
      </c>
      <c r="AK1439">
        <v>600</v>
      </c>
      <c r="AL1439" s="2">
        <v>0.60486111111111107</v>
      </c>
      <c r="AN1439" t="s">
        <v>350</v>
      </c>
      <c r="AO1439" t="s">
        <v>313</v>
      </c>
      <c r="AQ1439" t="str">
        <f t="shared" si="22"/>
        <v/>
      </c>
    </row>
    <row r="1440" spans="1:43">
      <c r="A1440" s="8">
        <v>46192</v>
      </c>
      <c r="B1440">
        <v>4029.68</v>
      </c>
      <c r="C1440">
        <v>-0.95</v>
      </c>
      <c r="D1440">
        <v>71200</v>
      </c>
      <c r="E1440">
        <v>-0.06</v>
      </c>
      <c r="F1440" s="7">
        <v>6156</v>
      </c>
      <c r="G1440" t="s">
        <v>62</v>
      </c>
      <c r="H1440">
        <v>0</v>
      </c>
      <c r="I1440" t="s">
        <v>314</v>
      </c>
      <c r="J1440" t="s">
        <v>323</v>
      </c>
      <c r="K1440" t="s">
        <v>295</v>
      </c>
      <c r="L1440" s="36">
        <v>2003</v>
      </c>
      <c r="M1440">
        <v>5</v>
      </c>
      <c r="N1440" s="66">
        <v>2.5000000000000001E-3</v>
      </c>
      <c r="O1440" s="36">
        <v>1998</v>
      </c>
      <c r="P1440" s="66">
        <v>2.5000000000000001E-3</v>
      </c>
      <c r="Q1440" s="36">
        <v>1999</v>
      </c>
      <c r="R1440" s="36">
        <v>2005</v>
      </c>
      <c r="S1440" s="36">
        <v>1998</v>
      </c>
      <c r="T1440" s="66">
        <v>2E-3</v>
      </c>
      <c r="U1440" s="66">
        <v>2.5000000000000001E-3</v>
      </c>
      <c r="V1440" s="66">
        <v>-8.9999999999999998E-4</v>
      </c>
      <c r="W1440" s="66">
        <v>2.5000000000000001E-3</v>
      </c>
      <c r="X1440" s="1">
        <v>8500</v>
      </c>
      <c r="Y1440" s="1">
        <v>17008</v>
      </c>
      <c r="Z1440" s="1">
        <v>10615</v>
      </c>
      <c r="AA1440" t="s">
        <v>393</v>
      </c>
      <c r="AB1440" t="s">
        <v>394</v>
      </c>
      <c r="AC1440">
        <v>59.43</v>
      </c>
      <c r="AD1440">
        <v>1.4</v>
      </c>
      <c r="AE1440">
        <v>4.99</v>
      </c>
      <c r="AF1440">
        <v>1.3</v>
      </c>
      <c r="AG1440">
        <v>0</v>
      </c>
      <c r="AH1440" s="36">
        <v>2005</v>
      </c>
      <c r="AI1440" s="1">
        <v>1200</v>
      </c>
      <c r="AJ1440" s="36">
        <v>2003</v>
      </c>
      <c r="AK1440">
        <v>200</v>
      </c>
      <c r="AL1440" s="2">
        <v>0.61736111111111114</v>
      </c>
      <c r="AN1440" t="s">
        <v>350</v>
      </c>
      <c r="AO1440" t="s">
        <v>395</v>
      </c>
      <c r="AQ1440" t="str">
        <f t="shared" si="22"/>
        <v/>
      </c>
    </row>
    <row r="1441" spans="1:43">
      <c r="A1441" s="8">
        <v>46192</v>
      </c>
      <c r="B1441">
        <v>4029.68</v>
      </c>
      <c r="C1441">
        <v>-0.95</v>
      </c>
      <c r="D1441">
        <v>71200</v>
      </c>
      <c r="E1441">
        <v>-0.06</v>
      </c>
      <c r="F1441" s="7">
        <v>6178</v>
      </c>
      <c r="G1441" t="s">
        <v>63</v>
      </c>
      <c r="H1441">
        <v>0</v>
      </c>
      <c r="I1441" t="s">
        <v>288</v>
      </c>
      <c r="J1441" t="s">
        <v>289</v>
      </c>
      <c r="K1441" t="s">
        <v>290</v>
      </c>
      <c r="L1441" s="36">
        <v>2237</v>
      </c>
      <c r="M1441">
        <v>3</v>
      </c>
      <c r="N1441" s="66">
        <v>1.2999999999999999E-3</v>
      </c>
      <c r="O1441" s="36">
        <v>2234</v>
      </c>
      <c r="P1441" s="66">
        <v>1.2999999999999999E-3</v>
      </c>
      <c r="Q1441" s="36">
        <v>2212.5</v>
      </c>
      <c r="R1441" s="36">
        <v>2263</v>
      </c>
      <c r="S1441" s="36">
        <v>2201</v>
      </c>
      <c r="T1441" s="66">
        <v>1.0999999999999999E-2</v>
      </c>
      <c r="U1441" s="66">
        <v>-4.1999999999999997E-3</v>
      </c>
      <c r="V1441" s="66">
        <v>-1.14E-2</v>
      </c>
      <c r="W1441" s="66">
        <v>1.6299999999999999E-2</v>
      </c>
      <c r="X1441" s="1">
        <v>2527900</v>
      </c>
      <c r="Y1441" s="1">
        <v>5672204</v>
      </c>
      <c r="Z1441" s="1">
        <v>6281931</v>
      </c>
      <c r="AA1441" t="s">
        <v>641</v>
      </c>
      <c r="AB1441" t="s">
        <v>397</v>
      </c>
      <c r="AC1441">
        <v>16.09</v>
      </c>
      <c r="AD1441">
        <v>0.64</v>
      </c>
      <c r="AE1441">
        <v>2.68</v>
      </c>
      <c r="AF1441" t="s">
        <v>230</v>
      </c>
      <c r="AG1441" s="1">
        <v>81000</v>
      </c>
      <c r="AH1441" s="36">
        <v>2237</v>
      </c>
      <c r="AI1441">
        <v>100</v>
      </c>
      <c r="AJ1441" s="36">
        <v>2236.5</v>
      </c>
      <c r="AK1441">
        <v>700</v>
      </c>
      <c r="AL1441" s="2">
        <v>0.625</v>
      </c>
      <c r="AN1441" t="s">
        <v>298</v>
      </c>
      <c r="AO1441" t="s">
        <v>313</v>
      </c>
      <c r="AQ1441" t="str">
        <f t="shared" si="22"/>
        <v/>
      </c>
    </row>
    <row r="1442" spans="1:43">
      <c r="A1442" s="8">
        <v>46192</v>
      </c>
      <c r="B1442">
        <v>4029.68</v>
      </c>
      <c r="C1442">
        <v>-0.95</v>
      </c>
      <c r="D1442">
        <v>71200</v>
      </c>
      <c r="E1442">
        <v>-0.06</v>
      </c>
      <c r="F1442" s="7">
        <v>6208</v>
      </c>
      <c r="G1442" t="s">
        <v>64</v>
      </c>
      <c r="H1442">
        <v>0</v>
      </c>
      <c r="I1442" t="s">
        <v>314</v>
      </c>
      <c r="J1442" t="s">
        <v>289</v>
      </c>
      <c r="K1442" t="s">
        <v>295</v>
      </c>
      <c r="L1442" s="36">
        <v>1770</v>
      </c>
      <c r="M1442">
        <v>-128</v>
      </c>
      <c r="N1442" s="66">
        <v>-6.7400000000000002E-2</v>
      </c>
      <c r="O1442" s="36">
        <v>1898</v>
      </c>
      <c r="P1442" s="66">
        <v>-6.7400000000000002E-2</v>
      </c>
      <c r="Q1442" s="36">
        <v>1898</v>
      </c>
      <c r="R1442" s="36">
        <v>1898</v>
      </c>
      <c r="S1442" s="36">
        <v>1768</v>
      </c>
      <c r="T1442" s="66">
        <v>-6.7400000000000002E-2</v>
      </c>
      <c r="U1442" s="66">
        <v>-1.72E-2</v>
      </c>
      <c r="V1442" s="66">
        <v>-6.7400000000000002E-2</v>
      </c>
      <c r="W1442" s="66">
        <v>1.1000000000000001E-3</v>
      </c>
      <c r="X1442" s="1">
        <v>66700</v>
      </c>
      <c r="Y1442" s="1">
        <v>120910</v>
      </c>
      <c r="Z1442" s="1">
        <v>11303</v>
      </c>
      <c r="AA1442" t="s">
        <v>398</v>
      </c>
      <c r="AB1442" t="s">
        <v>399</v>
      </c>
      <c r="AC1442">
        <v>17.25</v>
      </c>
      <c r="AD1442">
        <v>1.8</v>
      </c>
      <c r="AE1442">
        <v>1.1299999999999999</v>
      </c>
      <c r="AF1442">
        <v>2.2000000000000002</v>
      </c>
      <c r="AG1442">
        <v>600</v>
      </c>
      <c r="AH1442" s="36">
        <v>1773</v>
      </c>
      <c r="AI1442">
        <v>100</v>
      </c>
      <c r="AJ1442" s="36">
        <v>1770</v>
      </c>
      <c r="AK1442">
        <v>600</v>
      </c>
      <c r="AL1442" s="2">
        <v>0.625</v>
      </c>
      <c r="AN1442" t="s">
        <v>298</v>
      </c>
      <c r="AO1442" t="s">
        <v>395</v>
      </c>
      <c r="AQ1442" t="str">
        <f t="shared" si="22"/>
        <v/>
      </c>
    </row>
    <row r="1443" spans="1:43">
      <c r="A1443" s="8">
        <v>46192</v>
      </c>
      <c r="B1443">
        <v>4029.68</v>
      </c>
      <c r="C1443">
        <v>-0.95</v>
      </c>
      <c r="D1443">
        <v>71200</v>
      </c>
      <c r="E1443">
        <v>-0.06</v>
      </c>
      <c r="F1443" s="7">
        <v>6356</v>
      </c>
      <c r="G1443" t="s">
        <v>65</v>
      </c>
      <c r="H1443">
        <v>0</v>
      </c>
      <c r="I1443" t="s">
        <v>314</v>
      </c>
      <c r="J1443" t="s">
        <v>289</v>
      </c>
      <c r="K1443" t="s">
        <v>295</v>
      </c>
      <c r="L1443" s="36">
        <v>1485</v>
      </c>
      <c r="M1443">
        <v>-41</v>
      </c>
      <c r="N1443" s="66">
        <v>-2.69E-2</v>
      </c>
      <c r="O1443" s="36">
        <v>1526</v>
      </c>
      <c r="P1443" s="66">
        <v>-2.6800000000000001E-2</v>
      </c>
      <c r="Q1443" s="36">
        <v>1542</v>
      </c>
      <c r="R1443" s="36">
        <v>1570</v>
      </c>
      <c r="S1443" s="36">
        <v>1476</v>
      </c>
      <c r="T1443" s="66">
        <v>-3.6900000000000002E-2</v>
      </c>
      <c r="U1443" s="66">
        <v>-1.4500000000000001E-2</v>
      </c>
      <c r="V1443" s="66">
        <v>-5.4100000000000002E-2</v>
      </c>
      <c r="W1443" s="66">
        <v>6.0000000000000001E-3</v>
      </c>
      <c r="X1443" s="1">
        <v>225600</v>
      </c>
      <c r="Y1443" s="1">
        <v>342523</v>
      </c>
      <c r="Z1443" s="1">
        <v>21205</v>
      </c>
      <c r="AA1443" t="s">
        <v>400</v>
      </c>
      <c r="AB1443" t="s">
        <v>401</v>
      </c>
      <c r="AC1443">
        <v>12.01</v>
      </c>
      <c r="AD1443">
        <v>1.45</v>
      </c>
      <c r="AE1443">
        <v>0.67</v>
      </c>
      <c r="AF1443" t="s">
        <v>230</v>
      </c>
      <c r="AG1443" s="1">
        <v>4600</v>
      </c>
      <c r="AH1443" s="36">
        <v>1486</v>
      </c>
      <c r="AI1443">
        <v>100</v>
      </c>
      <c r="AJ1443" s="36">
        <v>1484</v>
      </c>
      <c r="AK1443">
        <v>400</v>
      </c>
      <c r="AL1443" s="2">
        <v>0.62361111111111112</v>
      </c>
      <c r="AN1443" t="s">
        <v>298</v>
      </c>
      <c r="AO1443" t="s">
        <v>395</v>
      </c>
      <c r="AQ1443" t="str">
        <f t="shared" si="22"/>
        <v/>
      </c>
    </row>
    <row r="1444" spans="1:43">
      <c r="A1444" s="8">
        <v>46192</v>
      </c>
      <c r="B1444">
        <v>4029.68</v>
      </c>
      <c r="C1444">
        <v>-0.95</v>
      </c>
      <c r="D1444">
        <v>71200</v>
      </c>
      <c r="E1444">
        <v>-0.06</v>
      </c>
      <c r="F1444" s="7">
        <v>6378</v>
      </c>
      <c r="G1444" t="s">
        <v>66</v>
      </c>
      <c r="H1444">
        <v>0</v>
      </c>
      <c r="I1444" t="s">
        <v>314</v>
      </c>
      <c r="J1444" t="s">
        <v>289</v>
      </c>
      <c r="K1444" t="s">
        <v>290</v>
      </c>
      <c r="L1444" s="36">
        <v>1285</v>
      </c>
      <c r="M1444">
        <v>3</v>
      </c>
      <c r="N1444" s="66">
        <v>2.3E-3</v>
      </c>
      <c r="O1444" s="36">
        <v>1282</v>
      </c>
      <c r="P1444" s="66">
        <v>2.3E-3</v>
      </c>
      <c r="Q1444" s="36">
        <v>1272</v>
      </c>
      <c r="R1444" s="36">
        <v>1309</v>
      </c>
      <c r="S1444" s="36">
        <v>1257</v>
      </c>
      <c r="T1444" s="66">
        <v>1.0200000000000001E-2</v>
      </c>
      <c r="U1444" s="66">
        <v>5.4000000000000003E-3</v>
      </c>
      <c r="V1444" s="66">
        <v>-1.83E-2</v>
      </c>
      <c r="W1444" s="66">
        <v>2.2200000000000001E-2</v>
      </c>
      <c r="X1444" s="1">
        <v>159500</v>
      </c>
      <c r="Y1444" s="1">
        <v>204502</v>
      </c>
      <c r="Z1444" s="1">
        <v>26471</v>
      </c>
      <c r="AA1444" t="s">
        <v>402</v>
      </c>
      <c r="AB1444" t="s">
        <v>634</v>
      </c>
      <c r="AC1444">
        <v>13.38</v>
      </c>
      <c r="AD1444">
        <v>1.2</v>
      </c>
      <c r="AE1444">
        <v>3.19</v>
      </c>
      <c r="AF1444" t="s">
        <v>230</v>
      </c>
      <c r="AG1444">
        <v>0</v>
      </c>
      <c r="AH1444" s="36">
        <v>1286</v>
      </c>
      <c r="AI1444">
        <v>700</v>
      </c>
      <c r="AJ1444" s="36">
        <v>1284</v>
      </c>
      <c r="AK1444">
        <v>500</v>
      </c>
      <c r="AL1444" s="2">
        <v>0.625</v>
      </c>
      <c r="AN1444" t="s">
        <v>298</v>
      </c>
      <c r="AO1444" t="s">
        <v>395</v>
      </c>
      <c r="AQ1444" t="str">
        <f t="shared" si="22"/>
        <v/>
      </c>
    </row>
    <row r="1445" spans="1:43">
      <c r="A1445" s="8">
        <v>46192</v>
      </c>
      <c r="B1445">
        <v>4029.68</v>
      </c>
      <c r="C1445">
        <v>-0.95</v>
      </c>
      <c r="D1445">
        <v>71200</v>
      </c>
      <c r="E1445">
        <v>-0.06</v>
      </c>
      <c r="F1445" s="7">
        <v>6526</v>
      </c>
      <c r="G1445" t="s">
        <v>67</v>
      </c>
      <c r="H1445">
        <v>0</v>
      </c>
      <c r="I1445" t="s">
        <v>288</v>
      </c>
      <c r="J1445" t="s">
        <v>289</v>
      </c>
      <c r="K1445" t="s">
        <v>295</v>
      </c>
      <c r="L1445" s="36">
        <v>2636.5</v>
      </c>
      <c r="M1445">
        <v>32.5</v>
      </c>
      <c r="N1445" s="66">
        <v>1.2500000000000001E-2</v>
      </c>
      <c r="O1445" s="36">
        <v>2604</v>
      </c>
      <c r="P1445" s="66">
        <v>1.24E-2</v>
      </c>
      <c r="Q1445" s="36">
        <v>2682</v>
      </c>
      <c r="R1445" s="36">
        <v>2825.5</v>
      </c>
      <c r="S1445" s="36">
        <v>2633</v>
      </c>
      <c r="T1445" s="66">
        <v>-1.6899999999999998E-2</v>
      </c>
      <c r="U1445" s="66">
        <v>-2.1100000000000001E-2</v>
      </c>
      <c r="V1445" s="66">
        <v>-6.6799999999999998E-2</v>
      </c>
      <c r="W1445" s="66">
        <v>1.2999999999999999E-3</v>
      </c>
      <c r="X1445" s="1">
        <v>15553200</v>
      </c>
      <c r="Y1445" s="1">
        <v>42167494</v>
      </c>
      <c r="Z1445" s="1">
        <v>474503</v>
      </c>
      <c r="AA1445" t="s">
        <v>584</v>
      </c>
      <c r="AB1445" t="s">
        <v>405</v>
      </c>
      <c r="AC1445">
        <v>46.25</v>
      </c>
      <c r="AD1445">
        <v>3.47</v>
      </c>
      <c r="AE1445">
        <v>1.9</v>
      </c>
      <c r="AF1445" t="s">
        <v>230</v>
      </c>
      <c r="AG1445" s="1">
        <v>25200</v>
      </c>
      <c r="AH1445" s="36">
        <v>2637.5</v>
      </c>
      <c r="AI1445">
        <v>900</v>
      </c>
      <c r="AJ1445" s="36">
        <v>2637</v>
      </c>
      <c r="AK1445">
        <v>200</v>
      </c>
      <c r="AL1445" s="2">
        <v>0.625</v>
      </c>
      <c r="AN1445" t="s">
        <v>298</v>
      </c>
      <c r="AO1445" t="s">
        <v>344</v>
      </c>
      <c r="AQ1445" t="str">
        <f t="shared" si="22"/>
        <v/>
      </c>
    </row>
    <row r="1446" spans="1:43">
      <c r="A1446" s="8">
        <v>46192</v>
      </c>
      <c r="B1446">
        <v>4029.68</v>
      </c>
      <c r="C1446">
        <v>-0.95</v>
      </c>
      <c r="D1446">
        <v>71200</v>
      </c>
      <c r="E1446">
        <v>-0.06</v>
      </c>
      <c r="F1446" s="7">
        <v>6586</v>
      </c>
      <c r="G1446" t="s">
        <v>68</v>
      </c>
      <c r="H1446">
        <v>0</v>
      </c>
      <c r="I1446" t="s">
        <v>288</v>
      </c>
      <c r="J1446" t="s">
        <v>289</v>
      </c>
      <c r="K1446" t="s">
        <v>290</v>
      </c>
      <c r="L1446" s="36">
        <v>5878</v>
      </c>
      <c r="M1446">
        <v>-42</v>
      </c>
      <c r="N1446" s="66">
        <v>-7.1000000000000004E-3</v>
      </c>
      <c r="O1446" s="36">
        <v>5920</v>
      </c>
      <c r="P1446" s="66">
        <v>-7.0000000000000001E-3</v>
      </c>
      <c r="Q1446" s="36">
        <v>5999</v>
      </c>
      <c r="R1446" s="36">
        <v>6018</v>
      </c>
      <c r="S1446" s="36">
        <v>5868</v>
      </c>
      <c r="T1446" s="66">
        <v>-2.01E-2</v>
      </c>
      <c r="U1446" s="66">
        <v>-1.1599999999999999E-2</v>
      </c>
      <c r="V1446" s="66">
        <v>-2.3199999999999998E-2</v>
      </c>
      <c r="W1446" s="66">
        <v>1.6999999999999999E-3</v>
      </c>
      <c r="X1446" s="1">
        <v>676000</v>
      </c>
      <c r="Y1446" s="1">
        <v>4016746</v>
      </c>
      <c r="Z1446" s="1">
        <v>1645942</v>
      </c>
      <c r="AA1446" t="s">
        <v>406</v>
      </c>
      <c r="AB1446" t="s">
        <v>407</v>
      </c>
      <c r="AC1446">
        <v>18.690000000000001</v>
      </c>
      <c r="AD1446">
        <v>1.52</v>
      </c>
      <c r="AE1446">
        <v>2.69</v>
      </c>
      <c r="AF1446" t="s">
        <v>230</v>
      </c>
      <c r="AG1446" s="1">
        <v>6800</v>
      </c>
      <c r="AH1446" s="36">
        <v>5878</v>
      </c>
      <c r="AI1446">
        <v>100</v>
      </c>
      <c r="AJ1446" s="36">
        <v>5876</v>
      </c>
      <c r="AK1446">
        <v>200</v>
      </c>
      <c r="AL1446" s="2">
        <v>0.625</v>
      </c>
      <c r="AN1446" t="s">
        <v>298</v>
      </c>
      <c r="AO1446" t="s">
        <v>395</v>
      </c>
      <c r="AQ1446" t="str">
        <f t="shared" si="22"/>
        <v/>
      </c>
    </row>
    <row r="1447" spans="1:43">
      <c r="A1447" s="8">
        <v>46192</v>
      </c>
      <c r="B1447">
        <v>4029.68</v>
      </c>
      <c r="C1447">
        <v>-0.95</v>
      </c>
      <c r="D1447">
        <v>71200</v>
      </c>
      <c r="E1447">
        <v>-0.06</v>
      </c>
      <c r="F1447" s="7">
        <v>6594</v>
      </c>
      <c r="G1447" t="s">
        <v>69</v>
      </c>
      <c r="H1447">
        <v>0</v>
      </c>
      <c r="I1447" t="s">
        <v>288</v>
      </c>
      <c r="J1447" t="s">
        <v>289</v>
      </c>
      <c r="K1447" t="s">
        <v>295</v>
      </c>
      <c r="L1447" s="36">
        <v>2753</v>
      </c>
      <c r="M1447">
        <v>-24</v>
      </c>
      <c r="N1447" s="66">
        <v>-8.6E-3</v>
      </c>
      <c r="O1447" s="36">
        <v>2777</v>
      </c>
      <c r="P1447" s="66">
        <v>-8.6E-3</v>
      </c>
      <c r="Q1447" s="36">
        <v>2776</v>
      </c>
      <c r="R1447" s="36">
        <v>2813</v>
      </c>
      <c r="S1447" s="36">
        <v>2741</v>
      </c>
      <c r="T1447" s="66">
        <v>-8.2000000000000007E-3</v>
      </c>
      <c r="U1447" s="66">
        <v>-9.2999999999999992E-3</v>
      </c>
      <c r="V1447" s="66">
        <v>-2.1299999999999999E-2</v>
      </c>
      <c r="W1447" s="66">
        <v>4.3E-3</v>
      </c>
      <c r="X1447" s="1">
        <v>5288500</v>
      </c>
      <c r="Y1447" s="1">
        <v>14655203</v>
      </c>
      <c r="Z1447" s="1">
        <v>3283142</v>
      </c>
      <c r="AA1447" t="s">
        <v>560</v>
      </c>
      <c r="AB1447" t="s">
        <v>409</v>
      </c>
      <c r="AC1447">
        <v>39.44</v>
      </c>
      <c r="AD1447">
        <v>1.79</v>
      </c>
      <c r="AE1447">
        <v>0</v>
      </c>
      <c r="AF1447" t="s">
        <v>230</v>
      </c>
      <c r="AG1447" s="1">
        <v>82600</v>
      </c>
      <c r="AH1447" s="36">
        <v>2754</v>
      </c>
      <c r="AI1447" s="1">
        <v>3000</v>
      </c>
      <c r="AJ1447" s="36">
        <v>2752</v>
      </c>
      <c r="AK1447" s="1">
        <v>3100</v>
      </c>
      <c r="AL1447" s="2">
        <v>0.625</v>
      </c>
      <c r="AN1447" t="s">
        <v>298</v>
      </c>
      <c r="AO1447" t="s">
        <v>344</v>
      </c>
      <c r="AQ1447" t="str">
        <f t="shared" si="22"/>
        <v/>
      </c>
    </row>
    <row r="1448" spans="1:43">
      <c r="A1448" s="8">
        <v>46192</v>
      </c>
      <c r="B1448">
        <v>4029.68</v>
      </c>
      <c r="C1448">
        <v>-0.95</v>
      </c>
      <c r="D1448">
        <v>71200</v>
      </c>
      <c r="E1448">
        <v>-0.06</v>
      </c>
      <c r="F1448" s="7">
        <v>6674</v>
      </c>
      <c r="G1448" t="s">
        <v>70</v>
      </c>
      <c r="H1448">
        <v>0</v>
      </c>
      <c r="I1448" t="s">
        <v>288</v>
      </c>
      <c r="J1448" t="s">
        <v>289</v>
      </c>
      <c r="K1448" t="s">
        <v>295</v>
      </c>
      <c r="L1448" s="36">
        <v>6909</v>
      </c>
      <c r="M1448">
        <v>192</v>
      </c>
      <c r="N1448" s="66">
        <v>2.86E-2</v>
      </c>
      <c r="O1448" s="36">
        <v>6717</v>
      </c>
      <c r="P1448" s="66">
        <v>2.8500000000000001E-2</v>
      </c>
      <c r="Q1448" s="36">
        <v>6786</v>
      </c>
      <c r="R1448" s="36">
        <v>6913</v>
      </c>
      <c r="S1448" s="36">
        <v>6665</v>
      </c>
      <c r="T1448" s="66">
        <v>1.8100000000000002E-2</v>
      </c>
      <c r="U1448" s="66">
        <v>1.3100000000000001E-2</v>
      </c>
      <c r="V1448" s="66">
        <v>-5.0000000000000001E-4</v>
      </c>
      <c r="W1448" s="66">
        <v>3.6600000000000001E-2</v>
      </c>
      <c r="X1448" s="1">
        <v>574500</v>
      </c>
      <c r="Y1448" s="1">
        <v>3910133</v>
      </c>
      <c r="Z1448" s="1">
        <v>693984</v>
      </c>
      <c r="AA1448" t="s">
        <v>604</v>
      </c>
      <c r="AB1448" t="s">
        <v>411</v>
      </c>
      <c r="AC1448">
        <v>18.579999999999998</v>
      </c>
      <c r="AD1448">
        <v>1.75</v>
      </c>
      <c r="AE1448">
        <v>1.42</v>
      </c>
      <c r="AF1448" t="s">
        <v>230</v>
      </c>
      <c r="AG1448" s="1">
        <v>21000</v>
      </c>
      <c r="AH1448" s="36">
        <v>6915</v>
      </c>
      <c r="AI1448">
        <v>300</v>
      </c>
      <c r="AJ1448" s="36">
        <v>6909</v>
      </c>
      <c r="AK1448">
        <v>200</v>
      </c>
      <c r="AL1448" s="2">
        <v>0.625</v>
      </c>
      <c r="AN1448" t="s">
        <v>298</v>
      </c>
      <c r="AO1448" t="s">
        <v>344</v>
      </c>
      <c r="AQ1448" t="str">
        <f t="shared" si="22"/>
        <v/>
      </c>
    </row>
    <row r="1449" spans="1:43">
      <c r="A1449" s="8">
        <v>46192</v>
      </c>
      <c r="B1449">
        <v>4029.68</v>
      </c>
      <c r="C1449">
        <v>-0.95</v>
      </c>
      <c r="D1449">
        <v>71200</v>
      </c>
      <c r="E1449">
        <v>-0.06</v>
      </c>
      <c r="F1449" s="7">
        <v>6758</v>
      </c>
      <c r="G1449" t="s">
        <v>71</v>
      </c>
      <c r="H1449">
        <v>0</v>
      </c>
      <c r="I1449" t="s">
        <v>288</v>
      </c>
      <c r="J1449" t="s">
        <v>289</v>
      </c>
      <c r="K1449" t="s">
        <v>290</v>
      </c>
      <c r="L1449" s="36">
        <v>3121</v>
      </c>
      <c r="M1449">
        <v>-129</v>
      </c>
      <c r="N1449" s="66">
        <v>-3.9699999999999999E-2</v>
      </c>
      <c r="O1449" s="36">
        <v>3250</v>
      </c>
      <c r="P1449" s="66">
        <v>-3.9600000000000003E-2</v>
      </c>
      <c r="Q1449" s="36">
        <v>3180</v>
      </c>
      <c r="R1449" s="36">
        <v>3203</v>
      </c>
      <c r="S1449" s="36">
        <v>3113</v>
      </c>
      <c r="T1449" s="66">
        <v>-1.8499999999999999E-2</v>
      </c>
      <c r="U1449" s="66">
        <v>-4.4000000000000003E-3</v>
      </c>
      <c r="V1449" s="66">
        <v>-2.5600000000000001E-2</v>
      </c>
      <c r="W1449" s="66">
        <v>2.5000000000000001E-3</v>
      </c>
      <c r="X1449" s="1">
        <v>16180700</v>
      </c>
      <c r="Y1449" s="1">
        <v>50884621</v>
      </c>
      <c r="Z1449" s="1">
        <v>18617752</v>
      </c>
      <c r="AA1449" t="s">
        <v>412</v>
      </c>
      <c r="AB1449" t="s">
        <v>413</v>
      </c>
      <c r="AC1449">
        <v>15.85</v>
      </c>
      <c r="AD1449">
        <v>2.27</v>
      </c>
      <c r="AE1449">
        <v>1.1200000000000001</v>
      </c>
      <c r="AF1449" t="s">
        <v>230</v>
      </c>
      <c r="AG1449" s="1">
        <v>462800</v>
      </c>
      <c r="AH1449" s="36">
        <v>3121</v>
      </c>
      <c r="AI1449" s="1">
        <v>4300</v>
      </c>
      <c r="AJ1449" s="36">
        <v>3120</v>
      </c>
      <c r="AK1449" s="1">
        <v>10600</v>
      </c>
      <c r="AL1449" s="2">
        <v>0.625</v>
      </c>
      <c r="AN1449" t="s">
        <v>298</v>
      </c>
      <c r="AO1449" t="s">
        <v>344</v>
      </c>
      <c r="AQ1449" t="str">
        <f t="shared" si="22"/>
        <v/>
      </c>
    </row>
    <row r="1450" spans="1:43">
      <c r="A1450" s="8">
        <v>46192</v>
      </c>
      <c r="B1450">
        <v>4029.68</v>
      </c>
      <c r="C1450">
        <v>-0.95</v>
      </c>
      <c r="D1450">
        <v>71200</v>
      </c>
      <c r="E1450">
        <v>-0.06</v>
      </c>
      <c r="F1450" s="7">
        <v>6810</v>
      </c>
      <c r="G1450" t="s">
        <v>72</v>
      </c>
      <c r="H1450">
        <v>0</v>
      </c>
      <c r="I1450" t="s">
        <v>288</v>
      </c>
      <c r="J1450" t="s">
        <v>289</v>
      </c>
      <c r="K1450" t="s">
        <v>290</v>
      </c>
      <c r="L1450" s="36">
        <v>2268</v>
      </c>
      <c r="M1450">
        <v>25</v>
      </c>
      <c r="N1450" s="66">
        <v>1.11E-2</v>
      </c>
      <c r="O1450" s="36">
        <v>2243</v>
      </c>
      <c r="P1450" s="66">
        <v>1.11E-2</v>
      </c>
      <c r="Q1450" s="36">
        <v>2223</v>
      </c>
      <c r="R1450" s="36">
        <v>2274</v>
      </c>
      <c r="S1450" s="36">
        <v>2217</v>
      </c>
      <c r="T1450" s="66">
        <v>2.0199999999999999E-2</v>
      </c>
      <c r="U1450" s="66">
        <v>5.3E-3</v>
      </c>
      <c r="V1450" s="66">
        <v>-2.5999999999999999E-3</v>
      </c>
      <c r="W1450" s="66">
        <v>2.3E-2</v>
      </c>
      <c r="X1450" s="1">
        <v>256500</v>
      </c>
      <c r="Y1450" s="1">
        <v>576039</v>
      </c>
      <c r="Z1450" s="1">
        <v>92225</v>
      </c>
      <c r="AA1450" t="s">
        <v>414</v>
      </c>
      <c r="AB1450" t="s">
        <v>415</v>
      </c>
      <c r="AC1450">
        <v>12.47</v>
      </c>
      <c r="AD1450">
        <v>0.96</v>
      </c>
      <c r="AE1450">
        <v>2.4700000000000002</v>
      </c>
      <c r="AF1450" t="s">
        <v>230</v>
      </c>
      <c r="AG1450" s="1">
        <v>23500</v>
      </c>
      <c r="AH1450" s="36">
        <v>2269</v>
      </c>
      <c r="AI1450">
        <v>500</v>
      </c>
      <c r="AJ1450" s="36">
        <v>2267</v>
      </c>
      <c r="AK1450">
        <v>100</v>
      </c>
      <c r="AL1450" s="2">
        <v>0.625</v>
      </c>
      <c r="AN1450" t="s">
        <v>298</v>
      </c>
      <c r="AO1450" t="s">
        <v>344</v>
      </c>
      <c r="AQ1450" t="str">
        <f t="shared" si="22"/>
        <v/>
      </c>
    </row>
    <row r="1451" spans="1:43">
      <c r="A1451" s="8">
        <v>46192</v>
      </c>
      <c r="B1451">
        <v>4029.68</v>
      </c>
      <c r="C1451">
        <v>-0.95</v>
      </c>
      <c r="D1451">
        <v>71200</v>
      </c>
      <c r="E1451">
        <v>-0.06</v>
      </c>
      <c r="F1451" s="7">
        <v>6841</v>
      </c>
      <c r="G1451" t="s">
        <v>73</v>
      </c>
      <c r="H1451">
        <v>0</v>
      </c>
      <c r="I1451" t="s">
        <v>288</v>
      </c>
      <c r="J1451" t="s">
        <v>289</v>
      </c>
      <c r="K1451" t="s">
        <v>290</v>
      </c>
      <c r="L1451" s="36">
        <v>5446</v>
      </c>
      <c r="M1451">
        <v>-32</v>
      </c>
      <c r="N1451" s="66">
        <v>-5.7999999999999996E-3</v>
      </c>
      <c r="O1451" s="36">
        <v>5478</v>
      </c>
      <c r="P1451" s="66">
        <v>-5.7999999999999996E-3</v>
      </c>
      <c r="Q1451" s="36">
        <v>5425</v>
      </c>
      <c r="R1451" s="36">
        <v>5481</v>
      </c>
      <c r="S1451" s="36">
        <v>5374</v>
      </c>
      <c r="T1451" s="66">
        <v>3.8E-3</v>
      </c>
      <c r="U1451" s="66">
        <v>1.4E-3</v>
      </c>
      <c r="V1451" s="66">
        <v>-6.3E-3</v>
      </c>
      <c r="W1451" s="66">
        <v>1.3299999999999999E-2</v>
      </c>
      <c r="X1451" s="1">
        <v>520300</v>
      </c>
      <c r="Y1451" s="1">
        <v>2828549</v>
      </c>
      <c r="Z1451" s="1">
        <v>1400717</v>
      </c>
      <c r="AA1451" t="s">
        <v>416</v>
      </c>
      <c r="AB1451" t="s">
        <v>635</v>
      </c>
      <c r="AC1451">
        <v>23.5</v>
      </c>
      <c r="AD1451">
        <v>2.66</v>
      </c>
      <c r="AE1451">
        <v>1.69</v>
      </c>
      <c r="AF1451" t="s">
        <v>230</v>
      </c>
      <c r="AG1451" s="1">
        <v>10400</v>
      </c>
      <c r="AH1451" s="36">
        <v>5447</v>
      </c>
      <c r="AI1451">
        <v>200</v>
      </c>
      <c r="AJ1451" s="36">
        <v>5445</v>
      </c>
      <c r="AK1451">
        <v>100</v>
      </c>
      <c r="AL1451" s="2">
        <v>0.625</v>
      </c>
      <c r="AN1451" t="s">
        <v>298</v>
      </c>
      <c r="AO1451" t="s">
        <v>344</v>
      </c>
      <c r="AQ1451" t="str">
        <f t="shared" si="22"/>
        <v/>
      </c>
    </row>
    <row r="1452" spans="1:43">
      <c r="A1452" s="8">
        <v>46192</v>
      </c>
      <c r="B1452">
        <v>4029.68</v>
      </c>
      <c r="C1452">
        <v>-0.95</v>
      </c>
      <c r="D1452">
        <v>71200</v>
      </c>
      <c r="E1452">
        <v>-0.06</v>
      </c>
      <c r="F1452" s="7">
        <v>6890</v>
      </c>
      <c r="G1452" t="s">
        <v>74</v>
      </c>
      <c r="H1452">
        <v>0</v>
      </c>
      <c r="I1452" t="s">
        <v>314</v>
      </c>
      <c r="J1452" t="s">
        <v>289</v>
      </c>
      <c r="K1452" t="s">
        <v>295</v>
      </c>
      <c r="L1452" s="36">
        <v>10440</v>
      </c>
      <c r="M1452">
        <v>160</v>
      </c>
      <c r="N1452" s="66">
        <v>1.5599999999999999E-2</v>
      </c>
      <c r="O1452" s="36">
        <v>10280</v>
      </c>
      <c r="P1452" s="66">
        <v>1.55E-2</v>
      </c>
      <c r="Q1452" s="36">
        <v>10580</v>
      </c>
      <c r="R1452" s="36">
        <v>10880</v>
      </c>
      <c r="S1452" s="36">
        <v>10300</v>
      </c>
      <c r="T1452" s="66">
        <v>-1.32E-2</v>
      </c>
      <c r="U1452" s="66">
        <v>-5.7000000000000002E-3</v>
      </c>
      <c r="V1452" s="66">
        <v>-4.0399999999999998E-2</v>
      </c>
      <c r="W1452" s="66">
        <v>1.35E-2</v>
      </c>
      <c r="X1452" s="1">
        <v>991700</v>
      </c>
      <c r="Y1452" s="1">
        <v>10479944</v>
      </c>
      <c r="Z1452" s="1">
        <v>550316</v>
      </c>
      <c r="AA1452" t="s">
        <v>664</v>
      </c>
      <c r="AB1452" t="s">
        <v>419</v>
      </c>
      <c r="AC1452">
        <v>23.8</v>
      </c>
      <c r="AD1452">
        <v>1.88</v>
      </c>
      <c r="AE1452">
        <v>1.92</v>
      </c>
      <c r="AF1452" t="s">
        <v>230</v>
      </c>
      <c r="AG1452" s="1">
        <v>12300</v>
      </c>
      <c r="AH1452" s="36">
        <v>10450</v>
      </c>
      <c r="AI1452">
        <v>200</v>
      </c>
      <c r="AJ1452" s="36">
        <v>10440</v>
      </c>
      <c r="AK1452">
        <v>300</v>
      </c>
      <c r="AL1452" s="2">
        <v>0.625</v>
      </c>
      <c r="AN1452" t="s">
        <v>293</v>
      </c>
      <c r="AO1452" t="s">
        <v>344</v>
      </c>
      <c r="AQ1452" t="str">
        <f t="shared" si="22"/>
        <v/>
      </c>
    </row>
    <row r="1453" spans="1:43">
      <c r="A1453" s="8">
        <v>46192</v>
      </c>
      <c r="B1453">
        <v>4029.68</v>
      </c>
      <c r="C1453">
        <v>-0.95</v>
      </c>
      <c r="D1453">
        <v>71200</v>
      </c>
      <c r="E1453">
        <v>-0.06</v>
      </c>
      <c r="F1453" s="7">
        <v>6925</v>
      </c>
      <c r="G1453" t="s">
        <v>75</v>
      </c>
      <c r="H1453">
        <v>0</v>
      </c>
      <c r="I1453" t="s">
        <v>288</v>
      </c>
      <c r="J1453" t="s">
        <v>289</v>
      </c>
      <c r="K1453" t="s">
        <v>290</v>
      </c>
      <c r="L1453" s="36">
        <v>4637</v>
      </c>
      <c r="M1453">
        <v>-14</v>
      </c>
      <c r="N1453" s="66">
        <v>-3.0000000000000001E-3</v>
      </c>
      <c r="O1453" s="36">
        <v>4651</v>
      </c>
      <c r="P1453" s="66">
        <v>-3.0000000000000001E-3</v>
      </c>
      <c r="Q1453" s="36">
        <v>4749</v>
      </c>
      <c r="R1453" s="36">
        <v>4830</v>
      </c>
      <c r="S1453" s="36">
        <v>4608</v>
      </c>
      <c r="T1453" s="66">
        <v>-2.35E-2</v>
      </c>
      <c r="U1453" s="66">
        <v>-1.54E-2</v>
      </c>
      <c r="V1453" s="66">
        <v>-3.9899999999999998E-2</v>
      </c>
      <c r="W1453" s="66">
        <v>6.1999999999999998E-3</v>
      </c>
      <c r="X1453" s="1">
        <v>230900</v>
      </c>
      <c r="Y1453" s="1">
        <v>1084934</v>
      </c>
      <c r="Z1453" s="1">
        <v>387189</v>
      </c>
      <c r="AA1453" t="s">
        <v>665</v>
      </c>
      <c r="AB1453" t="s">
        <v>421</v>
      </c>
      <c r="AC1453">
        <v>35.04</v>
      </c>
      <c r="AD1453">
        <v>1.86</v>
      </c>
      <c r="AE1453">
        <v>1.51</v>
      </c>
      <c r="AF1453" t="s">
        <v>230</v>
      </c>
      <c r="AG1453" s="1">
        <v>7300</v>
      </c>
      <c r="AH1453" s="36">
        <v>4639</v>
      </c>
      <c r="AI1453">
        <v>100</v>
      </c>
      <c r="AJ1453" s="36">
        <v>4635</v>
      </c>
      <c r="AK1453">
        <v>100</v>
      </c>
      <c r="AL1453" s="2">
        <v>0.625</v>
      </c>
      <c r="AN1453" t="s">
        <v>298</v>
      </c>
      <c r="AO1453" t="s">
        <v>344</v>
      </c>
      <c r="AQ1453" t="str">
        <f t="shared" si="22"/>
        <v/>
      </c>
    </row>
    <row r="1454" spans="1:43">
      <c r="A1454" s="8">
        <v>46192</v>
      </c>
      <c r="B1454">
        <v>4029.68</v>
      </c>
      <c r="C1454">
        <v>-0.95</v>
      </c>
      <c r="D1454">
        <v>71200</v>
      </c>
      <c r="E1454">
        <v>-0.06</v>
      </c>
      <c r="F1454" s="7">
        <v>6963</v>
      </c>
      <c r="G1454" t="s">
        <v>76</v>
      </c>
      <c r="H1454">
        <v>0</v>
      </c>
      <c r="I1454" t="s">
        <v>288</v>
      </c>
      <c r="J1454" t="s">
        <v>289</v>
      </c>
      <c r="K1454" t="s">
        <v>290</v>
      </c>
      <c r="L1454" s="36">
        <v>5509</v>
      </c>
      <c r="M1454">
        <v>309</v>
      </c>
      <c r="N1454" s="66">
        <v>5.9400000000000001E-2</v>
      </c>
      <c r="O1454" s="36">
        <v>5200</v>
      </c>
      <c r="P1454" s="66">
        <v>5.9400000000000001E-2</v>
      </c>
      <c r="Q1454" s="36">
        <v>5506</v>
      </c>
      <c r="R1454" s="36">
        <v>5570</v>
      </c>
      <c r="S1454" s="36">
        <v>5383</v>
      </c>
      <c r="T1454" s="66">
        <v>5.0000000000000001E-4</v>
      </c>
      <c r="U1454" s="66">
        <v>-1.0500000000000001E-2</v>
      </c>
      <c r="V1454" s="66">
        <v>-1.09E-2</v>
      </c>
      <c r="W1454" s="66">
        <v>2.3400000000000001E-2</v>
      </c>
      <c r="X1454" s="1">
        <v>5195000</v>
      </c>
      <c r="Y1454" s="1">
        <v>28583498</v>
      </c>
      <c r="Z1454" s="1">
        <v>2224313</v>
      </c>
      <c r="AA1454" t="s">
        <v>586</v>
      </c>
      <c r="AB1454" t="s">
        <v>423</v>
      </c>
      <c r="AC1454">
        <v>73.349999999999994</v>
      </c>
      <c r="AD1454">
        <v>2.8</v>
      </c>
      <c r="AE1454">
        <v>0.91</v>
      </c>
      <c r="AF1454" t="s">
        <v>230</v>
      </c>
      <c r="AG1454" s="1">
        <v>81100</v>
      </c>
      <c r="AH1454" s="36">
        <v>5510</v>
      </c>
      <c r="AI1454">
        <v>500</v>
      </c>
      <c r="AJ1454" s="36">
        <v>5508</v>
      </c>
      <c r="AK1454">
        <v>100</v>
      </c>
      <c r="AL1454" s="2">
        <v>0.625</v>
      </c>
      <c r="AN1454" t="s">
        <v>298</v>
      </c>
      <c r="AO1454" t="s">
        <v>344</v>
      </c>
      <c r="AQ1454" t="str">
        <f t="shared" si="22"/>
        <v/>
      </c>
    </row>
    <row r="1455" spans="1:43">
      <c r="A1455" s="8">
        <v>46192</v>
      </c>
      <c r="B1455">
        <v>4029.68</v>
      </c>
      <c r="C1455">
        <v>-0.95</v>
      </c>
      <c r="D1455">
        <v>71200</v>
      </c>
      <c r="E1455">
        <v>-0.06</v>
      </c>
      <c r="F1455" s="7">
        <v>7011</v>
      </c>
      <c r="G1455" t="s">
        <v>77</v>
      </c>
      <c r="H1455">
        <v>0</v>
      </c>
      <c r="I1455" t="s">
        <v>288</v>
      </c>
      <c r="J1455" t="s">
        <v>289</v>
      </c>
      <c r="K1455" t="s">
        <v>290</v>
      </c>
      <c r="L1455" s="36">
        <v>3892</v>
      </c>
      <c r="M1455">
        <v>-76</v>
      </c>
      <c r="N1455" s="66">
        <v>-1.9199999999999998E-2</v>
      </c>
      <c r="O1455" s="36">
        <v>3968</v>
      </c>
      <c r="P1455" s="66">
        <v>-1.9099999999999999E-2</v>
      </c>
      <c r="Q1455" s="36">
        <v>4029</v>
      </c>
      <c r="R1455" s="36">
        <v>4030</v>
      </c>
      <c r="S1455" s="36">
        <v>3830</v>
      </c>
      <c r="T1455" s="66">
        <v>-3.4000000000000002E-2</v>
      </c>
      <c r="U1455" s="66">
        <v>8.2000000000000007E-3</v>
      </c>
      <c r="V1455" s="66">
        <v>-3.4200000000000001E-2</v>
      </c>
      <c r="W1455" s="66">
        <v>1.61E-2</v>
      </c>
      <c r="X1455" s="1">
        <v>16534200</v>
      </c>
      <c r="Y1455" s="1">
        <v>64335674</v>
      </c>
      <c r="Z1455" s="1">
        <v>13130237</v>
      </c>
      <c r="AA1455" t="s">
        <v>424</v>
      </c>
      <c r="AB1455" t="s">
        <v>636</v>
      </c>
      <c r="AC1455">
        <v>34.409999999999997</v>
      </c>
      <c r="AD1455">
        <v>4.2300000000000004</v>
      </c>
      <c r="AE1455">
        <v>0.75</v>
      </c>
      <c r="AF1455" t="s">
        <v>230</v>
      </c>
      <c r="AG1455" s="1">
        <v>661200</v>
      </c>
      <c r="AH1455" s="36">
        <v>3892</v>
      </c>
      <c r="AI1455" s="1">
        <v>1600</v>
      </c>
      <c r="AJ1455" s="36">
        <v>3891</v>
      </c>
      <c r="AK1455" s="1">
        <v>7600</v>
      </c>
      <c r="AL1455" s="2">
        <v>0.625</v>
      </c>
      <c r="AN1455" t="s">
        <v>298</v>
      </c>
      <c r="AO1455" t="s">
        <v>395</v>
      </c>
      <c r="AQ1455" t="str">
        <f t="shared" si="22"/>
        <v/>
      </c>
    </row>
    <row r="1456" spans="1:43">
      <c r="A1456" s="8">
        <v>46192</v>
      </c>
      <c r="B1456">
        <v>4029.68</v>
      </c>
      <c r="C1456">
        <v>-0.95</v>
      </c>
      <c r="D1456">
        <v>71200</v>
      </c>
      <c r="E1456">
        <v>-0.06</v>
      </c>
      <c r="F1456" s="7">
        <v>7013</v>
      </c>
      <c r="G1456" t="s">
        <v>78</v>
      </c>
      <c r="H1456">
        <v>0</v>
      </c>
      <c r="I1456" t="s">
        <v>288</v>
      </c>
      <c r="J1456" t="s">
        <v>289</v>
      </c>
      <c r="K1456" t="s">
        <v>290</v>
      </c>
      <c r="L1456" s="36">
        <v>2802</v>
      </c>
      <c r="M1456">
        <v>-64</v>
      </c>
      <c r="N1456" s="66">
        <v>-2.23E-2</v>
      </c>
      <c r="O1456" s="36">
        <v>2866</v>
      </c>
      <c r="P1456" s="66">
        <v>-2.23E-2</v>
      </c>
      <c r="Q1456" s="36">
        <v>2916</v>
      </c>
      <c r="R1456" s="36">
        <v>2935</v>
      </c>
      <c r="S1456" s="36">
        <v>2748</v>
      </c>
      <c r="T1456" s="66">
        <v>-3.9E-2</v>
      </c>
      <c r="U1456" s="66">
        <v>1.52E-2</v>
      </c>
      <c r="V1456" s="66">
        <v>-4.53E-2</v>
      </c>
      <c r="W1456" s="66">
        <v>1.9599999999999999E-2</v>
      </c>
      <c r="X1456" s="1">
        <v>12178100</v>
      </c>
      <c r="Y1456" s="1">
        <v>34265475</v>
      </c>
      <c r="Z1456" s="1">
        <v>3033892</v>
      </c>
      <c r="AA1456" t="s">
        <v>426</v>
      </c>
      <c r="AB1456" t="s">
        <v>637</v>
      </c>
      <c r="AC1456">
        <v>18</v>
      </c>
      <c r="AD1456">
        <v>4.55</v>
      </c>
      <c r="AE1456">
        <v>0.82</v>
      </c>
      <c r="AF1456" t="s">
        <v>230</v>
      </c>
      <c r="AG1456" s="1">
        <v>582100</v>
      </c>
      <c r="AH1456" s="36">
        <v>2802</v>
      </c>
      <c r="AI1456" s="1">
        <v>2300</v>
      </c>
      <c r="AJ1456" s="36">
        <v>2801</v>
      </c>
      <c r="AK1456" s="1">
        <v>1900</v>
      </c>
      <c r="AL1456" s="2">
        <v>0.625</v>
      </c>
      <c r="AN1456" t="s">
        <v>298</v>
      </c>
      <c r="AO1456" t="s">
        <v>395</v>
      </c>
      <c r="AQ1456" t="str">
        <f t="shared" si="22"/>
        <v/>
      </c>
    </row>
    <row r="1457" spans="1:43">
      <c r="A1457" s="8">
        <v>46192</v>
      </c>
      <c r="B1457">
        <v>4029.68</v>
      </c>
      <c r="C1457">
        <v>-0.95</v>
      </c>
      <c r="D1457">
        <v>71200</v>
      </c>
      <c r="E1457">
        <v>-0.06</v>
      </c>
      <c r="F1457" s="7">
        <v>7047</v>
      </c>
      <c r="G1457" t="s">
        <v>79</v>
      </c>
      <c r="H1457">
        <v>0</v>
      </c>
      <c r="I1457" t="s">
        <v>347</v>
      </c>
      <c r="J1457" t="s">
        <v>289</v>
      </c>
      <c r="K1457" t="s">
        <v>290</v>
      </c>
      <c r="L1457" s="36">
        <v>2237</v>
      </c>
      <c r="M1457">
        <v>33</v>
      </c>
      <c r="N1457" s="66">
        <v>1.4999999999999999E-2</v>
      </c>
      <c r="O1457" s="36">
        <v>2204</v>
      </c>
      <c r="P1457" s="66">
        <v>1.49E-2</v>
      </c>
      <c r="Q1457" s="36">
        <v>2217</v>
      </c>
      <c r="R1457" s="36">
        <v>2264</v>
      </c>
      <c r="S1457" s="36">
        <v>2205</v>
      </c>
      <c r="T1457" s="66">
        <v>8.9999999999999993E-3</v>
      </c>
      <c r="U1457" s="66">
        <v>8.9999999999999993E-3</v>
      </c>
      <c r="V1457" s="66">
        <v>-1.1900000000000001E-2</v>
      </c>
      <c r="W1457" s="66">
        <v>1.4500000000000001E-2</v>
      </c>
      <c r="X1457" s="1">
        <v>72600</v>
      </c>
      <c r="Y1457" s="1">
        <v>161726</v>
      </c>
      <c r="Z1457" s="1">
        <v>31756</v>
      </c>
      <c r="AA1457" t="s">
        <v>428</v>
      </c>
      <c r="AB1457" t="s">
        <v>638</v>
      </c>
      <c r="AC1457">
        <v>8.86</v>
      </c>
      <c r="AD1457">
        <v>2.78</v>
      </c>
      <c r="AE1457">
        <v>0.57999999999999996</v>
      </c>
      <c r="AF1457" t="s">
        <v>230</v>
      </c>
      <c r="AG1457">
        <v>0</v>
      </c>
      <c r="AH1457" s="36">
        <v>2237</v>
      </c>
      <c r="AI1457">
        <v>400</v>
      </c>
      <c r="AJ1457" s="36">
        <v>2234</v>
      </c>
      <c r="AK1457">
        <v>100</v>
      </c>
      <c r="AL1457" s="2">
        <v>0.625</v>
      </c>
      <c r="AN1457" t="s">
        <v>298</v>
      </c>
      <c r="AO1457" t="s">
        <v>313</v>
      </c>
      <c r="AQ1457" t="str">
        <f t="shared" si="22"/>
        <v/>
      </c>
    </row>
    <row r="1458" spans="1:43">
      <c r="A1458" s="8">
        <v>46192</v>
      </c>
      <c r="B1458">
        <v>4029.68</v>
      </c>
      <c r="C1458">
        <v>-0.95</v>
      </c>
      <c r="D1458">
        <v>71200</v>
      </c>
      <c r="E1458">
        <v>-0.06</v>
      </c>
      <c r="F1458" s="7">
        <v>7084</v>
      </c>
      <c r="G1458" t="s">
        <v>80</v>
      </c>
      <c r="H1458">
        <v>0</v>
      </c>
      <c r="I1458" t="s">
        <v>347</v>
      </c>
      <c r="J1458" t="s">
        <v>323</v>
      </c>
      <c r="K1458" t="s">
        <v>290</v>
      </c>
      <c r="L1458" s="36">
        <v>2766</v>
      </c>
      <c r="M1458">
        <v>-9</v>
      </c>
      <c r="N1458" s="66">
        <v>-3.2000000000000002E-3</v>
      </c>
      <c r="O1458" s="36">
        <v>2775</v>
      </c>
      <c r="P1458" s="66">
        <v>-3.2000000000000002E-3</v>
      </c>
      <c r="Q1458" s="36">
        <v>2780</v>
      </c>
      <c r="R1458" s="36">
        <v>2780</v>
      </c>
      <c r="S1458" s="36">
        <v>2719</v>
      </c>
      <c r="T1458" s="66">
        <v>-5.0000000000000001E-3</v>
      </c>
      <c r="U1458" s="66">
        <v>1.4E-3</v>
      </c>
      <c r="V1458" s="66">
        <v>-5.0000000000000001E-3</v>
      </c>
      <c r="W1458" s="66">
        <v>1.72E-2</v>
      </c>
      <c r="X1458" s="1">
        <v>5900</v>
      </c>
      <c r="Y1458" s="1">
        <v>16253</v>
      </c>
      <c r="Z1458" s="1">
        <v>9015</v>
      </c>
      <c r="AA1458" t="s">
        <v>430</v>
      </c>
      <c r="AB1458" t="s">
        <v>642</v>
      </c>
      <c r="AC1458">
        <v>40.32</v>
      </c>
      <c r="AD1458">
        <v>1.44</v>
      </c>
      <c r="AE1458">
        <v>3.8</v>
      </c>
      <c r="AF1458">
        <v>0.4</v>
      </c>
      <c r="AG1458">
        <v>700</v>
      </c>
      <c r="AH1458" s="36">
        <v>2759</v>
      </c>
      <c r="AI1458">
        <v>300</v>
      </c>
      <c r="AJ1458" s="36">
        <v>2721</v>
      </c>
      <c r="AK1458">
        <v>300</v>
      </c>
      <c r="AL1458" s="2">
        <v>0.61736111111111114</v>
      </c>
      <c r="AN1458" t="s">
        <v>298</v>
      </c>
      <c r="AO1458" t="s">
        <v>313</v>
      </c>
      <c r="AQ1458" t="str">
        <f t="shared" si="22"/>
        <v/>
      </c>
    </row>
    <row r="1459" spans="1:43">
      <c r="A1459" s="8">
        <v>46192</v>
      </c>
      <c r="B1459">
        <v>4029.68</v>
      </c>
      <c r="C1459">
        <v>-0.95</v>
      </c>
      <c r="D1459">
        <v>71200</v>
      </c>
      <c r="E1459">
        <v>-0.06</v>
      </c>
      <c r="F1459" s="7">
        <v>7182</v>
      </c>
      <c r="G1459" t="s">
        <v>81</v>
      </c>
      <c r="H1459">
        <v>0</v>
      </c>
      <c r="I1459" t="s">
        <v>288</v>
      </c>
      <c r="J1459" t="s">
        <v>289</v>
      </c>
      <c r="K1459" t="s">
        <v>290</v>
      </c>
      <c r="L1459" s="36">
        <v>3187</v>
      </c>
      <c r="M1459">
        <v>-109</v>
      </c>
      <c r="N1459" s="66">
        <v>-3.3099999999999997E-2</v>
      </c>
      <c r="O1459" s="36">
        <v>3296</v>
      </c>
      <c r="P1459" s="66">
        <v>-3.3000000000000002E-2</v>
      </c>
      <c r="Q1459" s="36">
        <v>3263</v>
      </c>
      <c r="R1459" s="36">
        <v>3287</v>
      </c>
      <c r="S1459" s="36">
        <v>3186</v>
      </c>
      <c r="T1459" s="66">
        <v>-2.3199999999999998E-2</v>
      </c>
      <c r="U1459" s="66">
        <v>-7.4000000000000003E-3</v>
      </c>
      <c r="V1459" s="66">
        <v>-3.04E-2</v>
      </c>
      <c r="W1459" s="66">
        <v>2.9999999999999997E-4</v>
      </c>
      <c r="X1459" s="1">
        <v>3768900</v>
      </c>
      <c r="Y1459" s="1">
        <v>12153466</v>
      </c>
      <c r="Z1459" s="1">
        <v>11396325</v>
      </c>
      <c r="AA1459" t="s">
        <v>645</v>
      </c>
      <c r="AB1459" t="s">
        <v>433</v>
      </c>
      <c r="AC1459">
        <v>17.190000000000001</v>
      </c>
      <c r="AD1459">
        <v>1.23</v>
      </c>
      <c r="AE1459">
        <v>2.92</v>
      </c>
      <c r="AF1459" t="s">
        <v>230</v>
      </c>
      <c r="AG1459" s="1">
        <v>263000</v>
      </c>
      <c r="AH1459" s="36">
        <v>3188</v>
      </c>
      <c r="AI1459" s="1">
        <v>2400</v>
      </c>
      <c r="AJ1459" s="36">
        <v>3187</v>
      </c>
      <c r="AK1459">
        <v>500</v>
      </c>
      <c r="AL1459" s="2">
        <v>0.625</v>
      </c>
      <c r="AN1459" t="s">
        <v>298</v>
      </c>
      <c r="AO1459" t="s">
        <v>434</v>
      </c>
      <c r="AQ1459" t="str">
        <f t="shared" si="22"/>
        <v/>
      </c>
    </row>
    <row r="1460" spans="1:43">
      <c r="A1460" s="8">
        <v>46192</v>
      </c>
      <c r="B1460">
        <v>4029.68</v>
      </c>
      <c r="C1460">
        <v>-0.95</v>
      </c>
      <c r="D1460">
        <v>71200</v>
      </c>
      <c r="E1460">
        <v>-0.06</v>
      </c>
      <c r="F1460" s="7">
        <v>7203</v>
      </c>
      <c r="G1460" t="s">
        <v>82</v>
      </c>
      <c r="H1460">
        <v>0</v>
      </c>
      <c r="I1460" t="s">
        <v>288</v>
      </c>
      <c r="J1460" t="s">
        <v>289</v>
      </c>
      <c r="K1460" t="s">
        <v>290</v>
      </c>
      <c r="L1460" s="36">
        <v>2759</v>
      </c>
      <c r="M1460">
        <v>-34.5</v>
      </c>
      <c r="N1460" s="66">
        <v>-1.24E-2</v>
      </c>
      <c r="O1460" s="36">
        <v>2793.5</v>
      </c>
      <c r="P1460" s="66">
        <v>-1.23E-2</v>
      </c>
      <c r="Q1460" s="36">
        <v>2785</v>
      </c>
      <c r="R1460" s="36">
        <v>2793</v>
      </c>
      <c r="S1460" s="36">
        <v>2755</v>
      </c>
      <c r="T1460" s="66">
        <v>-9.2999999999999992E-3</v>
      </c>
      <c r="U1460" s="66">
        <v>-2.3E-3</v>
      </c>
      <c r="V1460" s="66">
        <v>-1.21E-2</v>
      </c>
      <c r="W1460" s="66">
        <v>1.4E-3</v>
      </c>
      <c r="X1460" s="1">
        <v>16595600</v>
      </c>
      <c r="Y1460" s="1">
        <v>45971727</v>
      </c>
      <c r="Z1460" s="1">
        <v>43578370</v>
      </c>
      <c r="AA1460" t="s">
        <v>435</v>
      </c>
      <c r="AB1460" t="s">
        <v>639</v>
      </c>
      <c r="AC1460">
        <v>10.89</v>
      </c>
      <c r="AD1460">
        <v>0.9</v>
      </c>
      <c r="AE1460">
        <v>3.62</v>
      </c>
      <c r="AF1460" t="s">
        <v>230</v>
      </c>
      <c r="AG1460" s="1">
        <v>1069100</v>
      </c>
      <c r="AH1460" s="36">
        <v>2759</v>
      </c>
      <c r="AI1460">
        <v>800</v>
      </c>
      <c r="AJ1460" s="36">
        <v>2758.5</v>
      </c>
      <c r="AK1460" s="1">
        <v>15900</v>
      </c>
      <c r="AL1460" s="2">
        <v>0.625</v>
      </c>
      <c r="AN1460" t="s">
        <v>298</v>
      </c>
      <c r="AO1460" t="s">
        <v>437</v>
      </c>
      <c r="AQ1460" t="str">
        <f t="shared" si="22"/>
        <v/>
      </c>
    </row>
    <row r="1461" spans="1:43">
      <c r="A1461" s="8">
        <v>46192</v>
      </c>
      <c r="B1461">
        <v>4029.68</v>
      </c>
      <c r="C1461">
        <v>-0.95</v>
      </c>
      <c r="D1461">
        <v>71200</v>
      </c>
      <c r="E1461">
        <v>-0.06</v>
      </c>
      <c r="F1461" s="7">
        <v>7213</v>
      </c>
      <c r="G1461" t="s">
        <v>83</v>
      </c>
      <c r="H1461">
        <v>0</v>
      </c>
      <c r="I1461" t="s">
        <v>314</v>
      </c>
      <c r="J1461" t="s">
        <v>289</v>
      </c>
      <c r="K1461" t="s">
        <v>290</v>
      </c>
      <c r="L1461">
        <v>580</v>
      </c>
      <c r="M1461">
        <v>4</v>
      </c>
      <c r="N1461" s="66">
        <v>6.8999999999999999E-3</v>
      </c>
      <c r="O1461">
        <v>576</v>
      </c>
      <c r="P1461" s="66">
        <v>6.8999999999999999E-3</v>
      </c>
      <c r="Q1461">
        <v>576</v>
      </c>
      <c r="R1461">
        <v>590</v>
      </c>
      <c r="S1461">
        <v>572</v>
      </c>
      <c r="T1461" s="66">
        <v>6.8999999999999999E-3</v>
      </c>
      <c r="U1461" s="66">
        <v>0</v>
      </c>
      <c r="V1461" s="66">
        <v>-1.6899999999999998E-2</v>
      </c>
      <c r="W1461" s="66">
        <v>1.3899999999999999E-2</v>
      </c>
      <c r="X1461" s="1">
        <v>25400</v>
      </c>
      <c r="Y1461" s="1">
        <v>14673</v>
      </c>
      <c r="Z1461" s="1">
        <v>9217</v>
      </c>
      <c r="AA1461" t="s">
        <v>524</v>
      </c>
      <c r="AB1461" t="s">
        <v>439</v>
      </c>
      <c r="AC1461">
        <v>6.83</v>
      </c>
      <c r="AD1461">
        <v>0.81</v>
      </c>
      <c r="AE1461">
        <v>4.4800000000000004</v>
      </c>
      <c r="AF1461" t="s">
        <v>230</v>
      </c>
      <c r="AG1461">
        <v>0</v>
      </c>
      <c r="AH1461">
        <v>580</v>
      </c>
      <c r="AI1461">
        <v>500</v>
      </c>
      <c r="AJ1461">
        <v>576</v>
      </c>
      <c r="AK1461">
        <v>400</v>
      </c>
      <c r="AL1461" s="2">
        <v>0.62430555555555556</v>
      </c>
      <c r="AN1461" t="s">
        <v>298</v>
      </c>
      <c r="AO1461" t="s">
        <v>437</v>
      </c>
      <c r="AQ1461" t="str">
        <f t="shared" si="22"/>
        <v/>
      </c>
    </row>
    <row r="1462" spans="1:43">
      <c r="A1462" s="8">
        <v>46192</v>
      </c>
      <c r="B1462">
        <v>4029.68</v>
      </c>
      <c r="C1462">
        <v>-0.95</v>
      </c>
      <c r="D1462">
        <v>71200</v>
      </c>
      <c r="E1462">
        <v>-0.06</v>
      </c>
      <c r="F1462" s="7">
        <v>7220</v>
      </c>
      <c r="G1462" t="s">
        <v>84</v>
      </c>
      <c r="H1462">
        <v>0</v>
      </c>
      <c r="I1462" t="s">
        <v>288</v>
      </c>
      <c r="J1462" t="s">
        <v>289</v>
      </c>
      <c r="K1462" t="s">
        <v>290</v>
      </c>
      <c r="L1462" s="36">
        <v>4590</v>
      </c>
      <c r="M1462">
        <v>125</v>
      </c>
      <c r="N1462" s="66">
        <v>2.8000000000000001E-2</v>
      </c>
      <c r="O1462" s="36">
        <v>4465</v>
      </c>
      <c r="P1462" s="66">
        <v>2.7900000000000001E-2</v>
      </c>
      <c r="Q1462" s="36">
        <v>4745</v>
      </c>
      <c r="R1462" s="36">
        <v>4775</v>
      </c>
      <c r="S1462" s="36">
        <v>4505</v>
      </c>
      <c r="T1462" s="66">
        <v>-3.2599999999999997E-2</v>
      </c>
      <c r="U1462" s="66">
        <v>1E-3</v>
      </c>
      <c r="V1462" s="66">
        <v>-3.8699999999999998E-2</v>
      </c>
      <c r="W1462" s="66">
        <v>1.8800000000000001E-2</v>
      </c>
      <c r="X1462" s="1">
        <v>2520600</v>
      </c>
      <c r="Y1462" s="1">
        <v>11636315</v>
      </c>
      <c r="Z1462" s="1">
        <v>301020</v>
      </c>
      <c r="AA1462" t="s">
        <v>563</v>
      </c>
      <c r="AB1462" t="s">
        <v>441</v>
      </c>
      <c r="AC1462">
        <v>46.27</v>
      </c>
      <c r="AD1462">
        <v>2.46</v>
      </c>
      <c r="AE1462">
        <v>0.87</v>
      </c>
      <c r="AF1462" t="s">
        <v>230</v>
      </c>
      <c r="AG1462" s="1">
        <v>31100</v>
      </c>
      <c r="AH1462" s="36">
        <v>4590</v>
      </c>
      <c r="AI1462" s="1">
        <v>9000</v>
      </c>
      <c r="AJ1462" s="36">
        <v>4585</v>
      </c>
      <c r="AK1462">
        <v>300</v>
      </c>
      <c r="AL1462" s="2">
        <v>0.625</v>
      </c>
      <c r="AN1462" t="s">
        <v>298</v>
      </c>
      <c r="AO1462" t="s">
        <v>437</v>
      </c>
      <c r="AQ1462" t="str">
        <f t="shared" si="22"/>
        <v/>
      </c>
    </row>
    <row r="1463" spans="1:43">
      <c r="A1463" s="8">
        <v>46192</v>
      </c>
      <c r="B1463">
        <v>4029.68</v>
      </c>
      <c r="C1463">
        <v>-0.95</v>
      </c>
      <c r="D1463">
        <v>71200</v>
      </c>
      <c r="E1463">
        <v>-0.06</v>
      </c>
      <c r="F1463" s="7">
        <v>7269</v>
      </c>
      <c r="G1463" t="s">
        <v>85</v>
      </c>
      <c r="H1463">
        <v>0</v>
      </c>
      <c r="I1463" t="s">
        <v>288</v>
      </c>
      <c r="J1463" t="s">
        <v>289</v>
      </c>
      <c r="K1463" t="s">
        <v>290</v>
      </c>
      <c r="L1463" s="36">
        <v>1916</v>
      </c>
      <c r="M1463">
        <v>-20</v>
      </c>
      <c r="N1463" s="66">
        <v>-1.03E-2</v>
      </c>
      <c r="O1463" s="36">
        <v>1936</v>
      </c>
      <c r="P1463" s="66">
        <v>-1.03E-2</v>
      </c>
      <c r="Q1463" s="36">
        <v>1936.5</v>
      </c>
      <c r="R1463" s="36">
        <v>1945</v>
      </c>
      <c r="S1463" s="36">
        <v>1904</v>
      </c>
      <c r="T1463" s="66">
        <v>-1.0500000000000001E-2</v>
      </c>
      <c r="U1463" s="66">
        <v>3.0999999999999999E-3</v>
      </c>
      <c r="V1463" s="66">
        <v>-1.49E-2</v>
      </c>
      <c r="W1463" s="66">
        <v>6.3E-3</v>
      </c>
      <c r="X1463" s="1">
        <v>3532100</v>
      </c>
      <c r="Y1463" s="1">
        <v>6791715</v>
      </c>
      <c r="Z1463" s="1">
        <v>3764147</v>
      </c>
      <c r="AA1463" t="s">
        <v>442</v>
      </c>
      <c r="AB1463" t="s">
        <v>443</v>
      </c>
      <c r="AC1463">
        <v>9.7200000000000006</v>
      </c>
      <c r="AD1463">
        <v>1.0900000000000001</v>
      </c>
      <c r="AE1463">
        <v>2.66</v>
      </c>
      <c r="AF1463" t="s">
        <v>230</v>
      </c>
      <c r="AG1463" s="1">
        <v>4085300</v>
      </c>
      <c r="AH1463" s="36">
        <v>1916.5</v>
      </c>
      <c r="AI1463" s="1">
        <v>2500</v>
      </c>
      <c r="AJ1463" s="36">
        <v>1915.5</v>
      </c>
      <c r="AK1463" s="1">
        <v>3500</v>
      </c>
      <c r="AL1463" s="2">
        <v>0.625</v>
      </c>
      <c r="AN1463" t="s">
        <v>298</v>
      </c>
      <c r="AO1463" t="s">
        <v>437</v>
      </c>
      <c r="AQ1463" t="str">
        <f t="shared" si="22"/>
        <v/>
      </c>
    </row>
    <row r="1464" spans="1:43">
      <c r="A1464" s="8">
        <v>46192</v>
      </c>
      <c r="B1464">
        <v>4029.68</v>
      </c>
      <c r="C1464">
        <v>-0.95</v>
      </c>
      <c r="D1464">
        <v>71200</v>
      </c>
      <c r="E1464">
        <v>-0.06</v>
      </c>
      <c r="F1464" s="7">
        <v>7272</v>
      </c>
      <c r="G1464" t="s">
        <v>86</v>
      </c>
      <c r="H1464">
        <v>0</v>
      </c>
      <c r="I1464" t="s">
        <v>288</v>
      </c>
      <c r="J1464" t="s">
        <v>289</v>
      </c>
      <c r="K1464" t="s">
        <v>290</v>
      </c>
      <c r="L1464" s="36">
        <v>1230.5</v>
      </c>
      <c r="M1464">
        <v>11.5</v>
      </c>
      <c r="N1464" s="66">
        <v>9.4000000000000004E-3</v>
      </c>
      <c r="O1464" s="36">
        <v>1219</v>
      </c>
      <c r="P1464" s="66">
        <v>9.4000000000000004E-3</v>
      </c>
      <c r="Q1464" s="36">
        <v>1229</v>
      </c>
      <c r="R1464" s="36">
        <v>1242.5</v>
      </c>
      <c r="S1464" s="36">
        <v>1221.5</v>
      </c>
      <c r="T1464" s="66">
        <v>1.1999999999999999E-3</v>
      </c>
      <c r="U1464" s="66">
        <v>4.0000000000000002E-4</v>
      </c>
      <c r="V1464" s="66">
        <v>-9.5999999999999992E-3</v>
      </c>
      <c r="W1464" s="66">
        <v>7.3000000000000001E-3</v>
      </c>
      <c r="X1464" s="1">
        <v>4098800</v>
      </c>
      <c r="Y1464" s="1">
        <v>5041077</v>
      </c>
      <c r="Z1464" s="1">
        <v>1252802</v>
      </c>
      <c r="AA1464" t="s">
        <v>444</v>
      </c>
      <c r="AB1464" t="s">
        <v>445</v>
      </c>
      <c r="AC1464">
        <v>9.69</v>
      </c>
      <c r="AD1464">
        <v>1.05</v>
      </c>
      <c r="AE1464">
        <v>4.0599999999999996</v>
      </c>
      <c r="AF1464" t="s">
        <v>230</v>
      </c>
      <c r="AG1464" s="1">
        <v>492800</v>
      </c>
      <c r="AH1464" s="36">
        <v>1230.5</v>
      </c>
      <c r="AI1464" s="1">
        <v>7900</v>
      </c>
      <c r="AJ1464" s="36">
        <v>1230</v>
      </c>
      <c r="AK1464" s="1">
        <v>10900</v>
      </c>
      <c r="AL1464" s="2">
        <v>0.625</v>
      </c>
      <c r="AN1464" t="s">
        <v>293</v>
      </c>
      <c r="AO1464" t="s">
        <v>437</v>
      </c>
      <c r="AQ1464" t="str">
        <f t="shared" si="22"/>
        <v/>
      </c>
    </row>
    <row r="1465" spans="1:43">
      <c r="A1465" s="8">
        <v>46192</v>
      </c>
      <c r="B1465">
        <v>4029.68</v>
      </c>
      <c r="C1465">
        <v>-0.95</v>
      </c>
      <c r="D1465">
        <v>71200</v>
      </c>
      <c r="E1465">
        <v>-0.06</v>
      </c>
      <c r="F1465" s="7">
        <v>7376</v>
      </c>
      <c r="G1465" t="s">
        <v>87</v>
      </c>
      <c r="H1465">
        <v>0</v>
      </c>
      <c r="I1465" t="s">
        <v>347</v>
      </c>
      <c r="J1465" t="s">
        <v>323</v>
      </c>
      <c r="K1465" t="s">
        <v>295</v>
      </c>
      <c r="L1465" s="36">
        <v>1085</v>
      </c>
      <c r="M1465">
        <v>-5</v>
      </c>
      <c r="N1465" s="66">
        <v>-4.5999999999999999E-3</v>
      </c>
      <c r="O1465" s="36">
        <v>1090</v>
      </c>
      <c r="P1465" s="66">
        <v>-4.4999999999999997E-3</v>
      </c>
      <c r="Q1465" s="36">
        <v>1090</v>
      </c>
      <c r="R1465" s="36">
        <v>1093</v>
      </c>
      <c r="S1465" s="36">
        <v>1076</v>
      </c>
      <c r="T1465" s="66">
        <v>-4.4999999999999997E-3</v>
      </c>
      <c r="U1465" s="66">
        <v>-4.4999999999999997E-3</v>
      </c>
      <c r="V1465" s="66">
        <v>-7.3000000000000001E-3</v>
      </c>
      <c r="W1465" s="66">
        <v>8.3000000000000001E-3</v>
      </c>
      <c r="X1465" s="1">
        <v>3300</v>
      </c>
      <c r="Y1465" s="1">
        <v>3591</v>
      </c>
      <c r="Z1465" s="1">
        <v>4621</v>
      </c>
      <c r="AA1465" t="s">
        <v>446</v>
      </c>
      <c r="AB1465" t="s">
        <v>447</v>
      </c>
      <c r="AC1465">
        <v>0</v>
      </c>
      <c r="AD1465">
        <v>4.3099999999999996</v>
      </c>
      <c r="AE1465">
        <v>0</v>
      </c>
      <c r="AF1465">
        <v>0.6</v>
      </c>
      <c r="AG1465">
        <v>300</v>
      </c>
      <c r="AH1465" s="36">
        <v>1097</v>
      </c>
      <c r="AI1465">
        <v>100</v>
      </c>
      <c r="AJ1465" s="36">
        <v>1085</v>
      </c>
      <c r="AK1465">
        <v>400</v>
      </c>
      <c r="AL1465" s="2">
        <v>0.59027777777777779</v>
      </c>
      <c r="AN1465" t="s">
        <v>448</v>
      </c>
      <c r="AO1465" t="s">
        <v>313</v>
      </c>
      <c r="AQ1465" t="str">
        <f t="shared" si="22"/>
        <v/>
      </c>
    </row>
    <row r="1466" spans="1:43">
      <c r="A1466" s="8">
        <v>46192</v>
      </c>
      <c r="B1466">
        <v>4029.68</v>
      </c>
      <c r="C1466">
        <v>-0.95</v>
      </c>
      <c r="D1466">
        <v>71200</v>
      </c>
      <c r="E1466">
        <v>-0.06</v>
      </c>
      <c r="F1466" s="7">
        <v>7525</v>
      </c>
      <c r="G1466" t="s">
        <v>88</v>
      </c>
      <c r="H1466">
        <v>0</v>
      </c>
      <c r="I1466" t="s">
        <v>288</v>
      </c>
      <c r="J1466" t="s">
        <v>289</v>
      </c>
      <c r="K1466" t="s">
        <v>295</v>
      </c>
      <c r="L1466" s="36">
        <v>3565</v>
      </c>
      <c r="M1466">
        <v>40</v>
      </c>
      <c r="N1466" s="66">
        <v>1.1299999999999999E-2</v>
      </c>
      <c r="O1466" s="36">
        <v>3525</v>
      </c>
      <c r="P1466" s="66">
        <v>1.1299999999999999E-2</v>
      </c>
      <c r="Q1466" s="36">
        <v>3525</v>
      </c>
      <c r="R1466" s="36">
        <v>3575</v>
      </c>
      <c r="S1466" s="36">
        <v>3495</v>
      </c>
      <c r="T1466" s="66">
        <v>1.1299999999999999E-2</v>
      </c>
      <c r="U1466" s="66">
        <v>-1.4E-3</v>
      </c>
      <c r="V1466" s="66">
        <v>-2.7000000000000001E-3</v>
      </c>
      <c r="W1466" s="66">
        <v>0.02</v>
      </c>
      <c r="X1466" s="1">
        <v>10900</v>
      </c>
      <c r="Y1466" s="1">
        <v>38739</v>
      </c>
      <c r="Z1466" s="1">
        <v>30801</v>
      </c>
      <c r="AA1466" t="s">
        <v>449</v>
      </c>
      <c r="AB1466" t="s">
        <v>450</v>
      </c>
      <c r="AC1466">
        <v>9.6300000000000008</v>
      </c>
      <c r="AD1466">
        <v>1</v>
      </c>
      <c r="AE1466">
        <v>4.54</v>
      </c>
      <c r="AF1466" t="s">
        <v>230</v>
      </c>
      <c r="AG1466" s="1">
        <v>7100</v>
      </c>
      <c r="AH1466" s="36">
        <v>3575</v>
      </c>
      <c r="AI1466">
        <v>400</v>
      </c>
      <c r="AJ1466" s="36">
        <v>3565</v>
      </c>
      <c r="AK1466">
        <v>300</v>
      </c>
      <c r="AL1466" s="2">
        <v>0.62083333333333335</v>
      </c>
      <c r="AN1466" t="s">
        <v>298</v>
      </c>
      <c r="AO1466" t="s">
        <v>322</v>
      </c>
      <c r="AQ1466" t="str">
        <f t="shared" si="22"/>
        <v/>
      </c>
    </row>
    <row r="1467" spans="1:43">
      <c r="A1467" s="8">
        <v>46192</v>
      </c>
      <c r="B1467">
        <v>4029.68</v>
      </c>
      <c r="C1467">
        <v>-0.95</v>
      </c>
      <c r="D1467">
        <v>71200</v>
      </c>
      <c r="E1467">
        <v>-0.06</v>
      </c>
      <c r="F1467" s="7">
        <v>7729</v>
      </c>
      <c r="G1467" t="s">
        <v>89</v>
      </c>
      <c r="H1467">
        <v>0</v>
      </c>
      <c r="I1467" t="s">
        <v>288</v>
      </c>
      <c r="J1467" t="s">
        <v>289</v>
      </c>
      <c r="K1467" t="s">
        <v>290</v>
      </c>
      <c r="L1467" s="36">
        <v>20065</v>
      </c>
      <c r="M1467">
        <v>-80</v>
      </c>
      <c r="N1467" s="66">
        <v>-4.0000000000000001E-3</v>
      </c>
      <c r="O1467" s="36">
        <v>20145</v>
      </c>
      <c r="P1467" s="66">
        <v>-3.8999999999999998E-3</v>
      </c>
      <c r="Q1467" s="36">
        <v>20645</v>
      </c>
      <c r="R1467" s="36">
        <v>20845</v>
      </c>
      <c r="S1467" s="36">
        <v>19900</v>
      </c>
      <c r="T1467" s="66">
        <v>-2.8000000000000001E-2</v>
      </c>
      <c r="U1467" s="66">
        <v>0</v>
      </c>
      <c r="V1467" s="66">
        <v>-3.7400000000000003E-2</v>
      </c>
      <c r="W1467" s="66">
        <v>8.2000000000000007E-3</v>
      </c>
      <c r="X1467" s="1">
        <v>276300</v>
      </c>
      <c r="Y1467" s="1">
        <v>5581550</v>
      </c>
      <c r="Z1467" s="1">
        <v>848406</v>
      </c>
      <c r="AA1467" t="s">
        <v>666</v>
      </c>
      <c r="AB1467" t="s">
        <v>452</v>
      </c>
      <c r="AC1467">
        <v>29.08</v>
      </c>
      <c r="AD1467">
        <v>4.26</v>
      </c>
      <c r="AE1467">
        <v>1.38</v>
      </c>
      <c r="AF1467" t="s">
        <v>230</v>
      </c>
      <c r="AG1467" s="1">
        <v>7300</v>
      </c>
      <c r="AH1467" s="36">
        <v>20070</v>
      </c>
      <c r="AI1467">
        <v>200</v>
      </c>
      <c r="AJ1467" s="36">
        <v>20060</v>
      </c>
      <c r="AK1467">
        <v>300</v>
      </c>
      <c r="AL1467" s="2">
        <v>0.625</v>
      </c>
      <c r="AN1467" t="s">
        <v>298</v>
      </c>
      <c r="AO1467" t="s">
        <v>453</v>
      </c>
      <c r="AQ1467" t="str">
        <f t="shared" si="22"/>
        <v/>
      </c>
    </row>
    <row r="1468" spans="1:43">
      <c r="A1468" s="8">
        <v>46192</v>
      </c>
      <c r="B1468">
        <v>4029.68</v>
      </c>
      <c r="C1468">
        <v>-0.95</v>
      </c>
      <c r="D1468">
        <v>71200</v>
      </c>
      <c r="E1468">
        <v>-0.06</v>
      </c>
      <c r="F1468" s="7">
        <v>7921</v>
      </c>
      <c r="G1468" t="s">
        <v>90</v>
      </c>
      <c r="H1468">
        <v>0</v>
      </c>
      <c r="I1468" t="s">
        <v>288</v>
      </c>
      <c r="J1468" t="s">
        <v>289</v>
      </c>
      <c r="K1468" t="s">
        <v>290</v>
      </c>
      <c r="L1468" s="36">
        <v>3115</v>
      </c>
      <c r="M1468">
        <v>45</v>
      </c>
      <c r="N1468" s="66">
        <v>1.47E-2</v>
      </c>
      <c r="O1468" s="36">
        <v>3070</v>
      </c>
      <c r="P1468" s="66">
        <v>1.46E-2</v>
      </c>
      <c r="Q1468" s="36">
        <v>3100</v>
      </c>
      <c r="R1468" s="36">
        <v>3125</v>
      </c>
      <c r="S1468" s="36">
        <v>3060</v>
      </c>
      <c r="T1468" s="66">
        <v>4.7999999999999996E-3</v>
      </c>
      <c r="U1468" s="66">
        <v>6.4000000000000003E-3</v>
      </c>
      <c r="V1468" s="66">
        <v>-3.2000000000000002E-3</v>
      </c>
      <c r="W1468" s="66">
        <v>1.7899999999999999E-2</v>
      </c>
      <c r="X1468" s="1">
        <v>12100</v>
      </c>
      <c r="Y1468" s="1">
        <v>37517</v>
      </c>
      <c r="Z1468" s="1">
        <v>40972</v>
      </c>
      <c r="AA1468" t="s">
        <v>454</v>
      </c>
      <c r="AB1468" t="s">
        <v>591</v>
      </c>
      <c r="AC1468">
        <v>13.86</v>
      </c>
      <c r="AD1468">
        <v>1.3</v>
      </c>
      <c r="AE1468">
        <v>3.85</v>
      </c>
      <c r="AF1468" t="s">
        <v>230</v>
      </c>
      <c r="AG1468" s="1">
        <v>13000</v>
      </c>
      <c r="AH1468" s="36">
        <v>3115</v>
      </c>
      <c r="AI1468">
        <v>700</v>
      </c>
      <c r="AJ1468" s="36">
        <v>3110</v>
      </c>
      <c r="AK1468">
        <v>200</v>
      </c>
      <c r="AL1468" s="2">
        <v>0.61736111111111114</v>
      </c>
      <c r="AM1468" s="3">
        <v>46211</v>
      </c>
      <c r="AN1468" t="s">
        <v>326</v>
      </c>
      <c r="AO1468" t="s">
        <v>456</v>
      </c>
      <c r="AQ1468" t="str">
        <f t="shared" si="22"/>
        <v/>
      </c>
    </row>
    <row r="1469" spans="1:43">
      <c r="A1469" s="8">
        <v>46192</v>
      </c>
      <c r="B1469">
        <v>4029.68</v>
      </c>
      <c r="C1469">
        <v>-0.95</v>
      </c>
      <c r="D1469">
        <v>71200</v>
      </c>
      <c r="E1469">
        <v>-0.06</v>
      </c>
      <c r="F1469" s="7">
        <v>8031</v>
      </c>
      <c r="G1469" t="s">
        <v>91</v>
      </c>
      <c r="H1469">
        <v>0</v>
      </c>
      <c r="I1469" t="s">
        <v>288</v>
      </c>
      <c r="J1469" t="s">
        <v>289</v>
      </c>
      <c r="K1469" t="s">
        <v>290</v>
      </c>
      <c r="L1469" s="36">
        <v>4669</v>
      </c>
      <c r="M1469">
        <v>-50</v>
      </c>
      <c r="N1469" s="66">
        <v>-1.06E-2</v>
      </c>
      <c r="O1469" s="36">
        <v>4719</v>
      </c>
      <c r="P1469" s="66">
        <v>-1.0500000000000001E-2</v>
      </c>
      <c r="Q1469" s="36">
        <v>4700</v>
      </c>
      <c r="R1469" s="36">
        <v>4723</v>
      </c>
      <c r="S1469" s="36">
        <v>4626</v>
      </c>
      <c r="T1469" s="66">
        <v>-6.4999999999999997E-3</v>
      </c>
      <c r="U1469" s="66">
        <v>5.1000000000000004E-3</v>
      </c>
      <c r="V1469" s="66">
        <v>-1.14E-2</v>
      </c>
      <c r="W1469" s="66">
        <v>9.1999999999999998E-3</v>
      </c>
      <c r="X1469" s="1">
        <v>4072200</v>
      </c>
      <c r="Y1469" s="1">
        <v>18971850</v>
      </c>
      <c r="Z1469" s="1">
        <v>13375128</v>
      </c>
      <c r="AA1469" t="s">
        <v>457</v>
      </c>
      <c r="AB1469" t="s">
        <v>653</v>
      </c>
      <c r="AC1469">
        <v>14.38</v>
      </c>
      <c r="AD1469">
        <v>1.5</v>
      </c>
      <c r="AE1469">
        <v>3</v>
      </c>
      <c r="AF1469" t="s">
        <v>230</v>
      </c>
      <c r="AG1469" s="1">
        <v>244200</v>
      </c>
      <c r="AH1469" s="36">
        <v>4669</v>
      </c>
      <c r="AI1469" s="1">
        <v>2000</v>
      </c>
      <c r="AJ1469" s="36">
        <v>4667</v>
      </c>
      <c r="AK1469" s="1">
        <v>2300</v>
      </c>
      <c r="AL1469" s="2">
        <v>0.625</v>
      </c>
      <c r="AN1469" t="s">
        <v>298</v>
      </c>
      <c r="AO1469" t="s">
        <v>322</v>
      </c>
      <c r="AQ1469" t="str">
        <f t="shared" si="22"/>
        <v/>
      </c>
    </row>
    <row r="1470" spans="1:43">
      <c r="A1470" s="8">
        <v>46192</v>
      </c>
      <c r="B1470">
        <v>4029.68</v>
      </c>
      <c r="C1470">
        <v>-0.95</v>
      </c>
      <c r="D1470">
        <v>71200</v>
      </c>
      <c r="E1470">
        <v>-0.06</v>
      </c>
      <c r="F1470" s="7">
        <v>8058</v>
      </c>
      <c r="G1470" t="s">
        <v>92</v>
      </c>
      <c r="H1470">
        <v>0</v>
      </c>
      <c r="I1470" t="s">
        <v>288</v>
      </c>
      <c r="J1470" t="s">
        <v>289</v>
      </c>
      <c r="K1470" t="s">
        <v>290</v>
      </c>
      <c r="L1470" s="36">
        <v>4483</v>
      </c>
      <c r="M1470">
        <v>-87</v>
      </c>
      <c r="N1470" s="66">
        <v>-1.9E-2</v>
      </c>
      <c r="O1470" s="36">
        <v>4570</v>
      </c>
      <c r="P1470" s="66">
        <v>-1.9E-2</v>
      </c>
      <c r="Q1470" s="36">
        <v>4510</v>
      </c>
      <c r="R1470" s="36">
        <v>4541</v>
      </c>
      <c r="S1470" s="36">
        <v>4450</v>
      </c>
      <c r="T1470" s="66">
        <v>-5.8999999999999999E-3</v>
      </c>
      <c r="U1470" s="66">
        <v>-1.6999999999999999E-3</v>
      </c>
      <c r="V1470" s="66">
        <v>-1.2699999999999999E-2</v>
      </c>
      <c r="W1470" s="66">
        <v>7.4000000000000003E-3</v>
      </c>
      <c r="X1470" s="1">
        <v>7519900</v>
      </c>
      <c r="Y1470" s="1">
        <v>33792062</v>
      </c>
      <c r="Z1470" s="1">
        <v>16634300</v>
      </c>
      <c r="AA1470" t="s">
        <v>459</v>
      </c>
      <c r="AB1470" t="s">
        <v>460</v>
      </c>
      <c r="AC1470">
        <v>14.92</v>
      </c>
      <c r="AD1470">
        <v>1.73</v>
      </c>
      <c r="AE1470">
        <v>2.79</v>
      </c>
      <c r="AF1470" t="s">
        <v>230</v>
      </c>
      <c r="AG1470" s="1">
        <v>529300</v>
      </c>
      <c r="AH1470" s="36">
        <v>4483</v>
      </c>
      <c r="AI1470" s="1">
        <v>1400</v>
      </c>
      <c r="AJ1470" s="36">
        <v>4482</v>
      </c>
      <c r="AK1470" s="1">
        <v>1800</v>
      </c>
      <c r="AL1470" s="2">
        <v>0.625</v>
      </c>
      <c r="AN1470" t="s">
        <v>298</v>
      </c>
      <c r="AO1470" t="s">
        <v>322</v>
      </c>
      <c r="AQ1470" t="str">
        <f t="shared" si="22"/>
        <v/>
      </c>
    </row>
    <row r="1471" spans="1:43">
      <c r="A1471" s="8">
        <v>46192</v>
      </c>
      <c r="B1471">
        <v>4029.68</v>
      </c>
      <c r="C1471">
        <v>-0.95</v>
      </c>
      <c r="D1471">
        <v>71200</v>
      </c>
      <c r="E1471">
        <v>-0.06</v>
      </c>
      <c r="F1471" s="7">
        <v>8233</v>
      </c>
      <c r="G1471" t="s">
        <v>93</v>
      </c>
      <c r="H1471">
        <v>0</v>
      </c>
      <c r="I1471" t="s">
        <v>288</v>
      </c>
      <c r="J1471" t="s">
        <v>289</v>
      </c>
      <c r="K1471" t="s">
        <v>290</v>
      </c>
      <c r="L1471" s="36">
        <v>2251.5</v>
      </c>
      <c r="M1471">
        <v>-18</v>
      </c>
      <c r="N1471" s="66">
        <v>-7.9000000000000008E-3</v>
      </c>
      <c r="O1471" s="36">
        <v>2269.5</v>
      </c>
      <c r="P1471" s="66">
        <v>-7.9000000000000008E-3</v>
      </c>
      <c r="Q1471" s="36">
        <v>2272</v>
      </c>
      <c r="R1471" s="36">
        <v>2307.5</v>
      </c>
      <c r="S1471" s="36">
        <v>2215.5</v>
      </c>
      <c r="T1471" s="66">
        <v>-8.9999999999999993E-3</v>
      </c>
      <c r="U1471" s="66">
        <v>3.5000000000000001E-3</v>
      </c>
      <c r="V1471" s="66">
        <v>-2.4199999999999999E-2</v>
      </c>
      <c r="W1471" s="66">
        <v>1.6199999999999999E-2</v>
      </c>
      <c r="X1471" s="1">
        <v>1722100</v>
      </c>
      <c r="Y1471" s="1">
        <v>3897791</v>
      </c>
      <c r="Z1471" s="1">
        <v>687177</v>
      </c>
      <c r="AA1471" t="s">
        <v>461</v>
      </c>
      <c r="AB1471" t="s">
        <v>462</v>
      </c>
      <c r="AC1471">
        <v>17.350000000000001</v>
      </c>
      <c r="AD1471">
        <v>1.46</v>
      </c>
      <c r="AE1471">
        <v>1.78</v>
      </c>
      <c r="AF1471" t="s">
        <v>230</v>
      </c>
      <c r="AG1471">
        <v>0</v>
      </c>
      <c r="AH1471" s="36">
        <v>2252</v>
      </c>
      <c r="AI1471" s="1">
        <v>1000</v>
      </c>
      <c r="AJ1471" s="36">
        <v>2251</v>
      </c>
      <c r="AK1471" s="1">
        <v>1300</v>
      </c>
      <c r="AL1471" s="2">
        <v>0.625</v>
      </c>
      <c r="AM1471" s="3">
        <v>46203</v>
      </c>
      <c r="AN1471" t="s">
        <v>463</v>
      </c>
      <c r="AO1471" t="s">
        <v>327</v>
      </c>
      <c r="AQ1471" t="str">
        <f t="shared" si="22"/>
        <v/>
      </c>
    </row>
    <row r="1472" spans="1:43">
      <c r="A1472" s="8">
        <v>46192</v>
      </c>
      <c r="B1472">
        <v>4029.68</v>
      </c>
      <c r="C1472">
        <v>-0.95</v>
      </c>
      <c r="D1472">
        <v>71200</v>
      </c>
      <c r="E1472">
        <v>-0.06</v>
      </c>
      <c r="F1472" s="7">
        <v>8304</v>
      </c>
      <c r="G1472" t="s">
        <v>94</v>
      </c>
      <c r="H1472">
        <v>0</v>
      </c>
      <c r="I1472" t="s">
        <v>288</v>
      </c>
      <c r="J1472" t="s">
        <v>289</v>
      </c>
      <c r="K1472" t="s">
        <v>290</v>
      </c>
      <c r="L1472" s="36">
        <v>2794.5</v>
      </c>
      <c r="M1472">
        <v>-37</v>
      </c>
      <c r="N1472" s="66">
        <v>-1.3100000000000001E-2</v>
      </c>
      <c r="O1472" s="36">
        <v>2831.5</v>
      </c>
      <c r="P1472" s="66">
        <v>-1.2999999999999999E-2</v>
      </c>
      <c r="Q1472" s="36">
        <v>2810</v>
      </c>
      <c r="R1472" s="36">
        <v>2824</v>
      </c>
      <c r="S1472" s="36">
        <v>2772.5</v>
      </c>
      <c r="T1472" s="66">
        <v>-5.4999999999999997E-3</v>
      </c>
      <c r="U1472" s="66">
        <v>-6.8999999999999999E-3</v>
      </c>
      <c r="V1472" s="66">
        <v>-1.04E-2</v>
      </c>
      <c r="W1472" s="66">
        <v>7.9000000000000008E-3</v>
      </c>
      <c r="X1472" s="1">
        <v>1204300</v>
      </c>
      <c r="Y1472" s="1">
        <v>3376310</v>
      </c>
      <c r="Z1472" s="1">
        <v>390641</v>
      </c>
      <c r="AA1472" t="s">
        <v>464</v>
      </c>
      <c r="AB1472" t="s">
        <v>465</v>
      </c>
      <c r="AC1472">
        <v>14.32</v>
      </c>
      <c r="AD1472">
        <v>0.8</v>
      </c>
      <c r="AE1472">
        <v>3.58</v>
      </c>
      <c r="AF1472" t="s">
        <v>230</v>
      </c>
      <c r="AG1472" s="1">
        <v>14300</v>
      </c>
      <c r="AH1472" s="36">
        <v>2795</v>
      </c>
      <c r="AI1472">
        <v>100</v>
      </c>
      <c r="AJ1472" s="36">
        <v>2794</v>
      </c>
      <c r="AK1472">
        <v>500</v>
      </c>
      <c r="AL1472" s="2">
        <v>0.625</v>
      </c>
      <c r="AN1472" t="s">
        <v>298</v>
      </c>
      <c r="AO1472" t="s">
        <v>434</v>
      </c>
      <c r="AQ1472" t="str">
        <f t="shared" si="22"/>
        <v/>
      </c>
    </row>
    <row r="1473" spans="1:43">
      <c r="A1473" s="8">
        <v>46192</v>
      </c>
      <c r="B1473">
        <v>4029.68</v>
      </c>
      <c r="C1473">
        <v>-0.95</v>
      </c>
      <c r="D1473">
        <v>71200</v>
      </c>
      <c r="E1473">
        <v>-0.06</v>
      </c>
      <c r="F1473" s="7">
        <v>8316</v>
      </c>
      <c r="G1473" t="s">
        <v>95</v>
      </c>
      <c r="H1473">
        <v>0</v>
      </c>
      <c r="I1473" t="s">
        <v>288</v>
      </c>
      <c r="J1473" t="s">
        <v>289</v>
      </c>
      <c r="K1473" t="s">
        <v>290</v>
      </c>
      <c r="L1473" s="36">
        <v>6488</v>
      </c>
      <c r="M1473">
        <v>-240</v>
      </c>
      <c r="N1473" s="66">
        <v>-3.5700000000000003E-2</v>
      </c>
      <c r="O1473" s="36">
        <v>6728</v>
      </c>
      <c r="P1473" s="66">
        <v>-3.56E-2</v>
      </c>
      <c r="Q1473" s="36">
        <v>6702</v>
      </c>
      <c r="R1473" s="36">
        <v>6711</v>
      </c>
      <c r="S1473" s="36">
        <v>6471</v>
      </c>
      <c r="T1473" s="66">
        <v>-3.1899999999999998E-2</v>
      </c>
      <c r="U1473" s="66">
        <v>-8.0999999999999996E-3</v>
      </c>
      <c r="V1473" s="66">
        <v>-3.32E-2</v>
      </c>
      <c r="W1473" s="66">
        <v>2.5999999999999999E-3</v>
      </c>
      <c r="X1473" s="1">
        <v>12850000</v>
      </c>
      <c r="Y1473" s="1">
        <v>84282877</v>
      </c>
      <c r="Z1473" s="1">
        <v>24832807</v>
      </c>
      <c r="AA1473" t="s">
        <v>667</v>
      </c>
      <c r="AB1473" t="s">
        <v>467</v>
      </c>
      <c r="AC1473">
        <v>14.42</v>
      </c>
      <c r="AD1473">
        <v>1.56</v>
      </c>
      <c r="AE1473">
        <v>2.77</v>
      </c>
      <c r="AF1473" t="s">
        <v>230</v>
      </c>
      <c r="AG1473" s="1">
        <v>586100</v>
      </c>
      <c r="AH1473" s="36">
        <v>6488</v>
      </c>
      <c r="AI1473" s="1">
        <v>1400</v>
      </c>
      <c r="AJ1473" s="36">
        <v>6486</v>
      </c>
      <c r="AK1473" s="1">
        <v>4200</v>
      </c>
      <c r="AL1473" s="2">
        <v>0.625</v>
      </c>
      <c r="AN1473" t="s">
        <v>298</v>
      </c>
      <c r="AO1473" t="s">
        <v>434</v>
      </c>
      <c r="AQ1473" t="str">
        <f t="shared" si="22"/>
        <v/>
      </c>
    </row>
    <row r="1474" spans="1:43">
      <c r="A1474" s="8">
        <v>46192</v>
      </c>
      <c r="B1474">
        <v>4029.68</v>
      </c>
      <c r="C1474">
        <v>-0.95</v>
      </c>
      <c r="D1474">
        <v>71200</v>
      </c>
      <c r="E1474">
        <v>-0.06</v>
      </c>
      <c r="F1474" s="7">
        <v>8331</v>
      </c>
      <c r="G1474" t="s">
        <v>96</v>
      </c>
      <c r="H1474">
        <v>0</v>
      </c>
      <c r="I1474" t="s">
        <v>288</v>
      </c>
      <c r="J1474" t="s">
        <v>289</v>
      </c>
      <c r="K1474" t="s">
        <v>290</v>
      </c>
      <c r="L1474" s="36">
        <v>2502.5</v>
      </c>
      <c r="M1474">
        <v>-52</v>
      </c>
      <c r="N1474" s="66">
        <v>-2.0400000000000001E-2</v>
      </c>
      <c r="O1474" s="36">
        <v>2554.5</v>
      </c>
      <c r="P1474" s="66">
        <v>-2.0299999999999999E-2</v>
      </c>
      <c r="Q1474" s="36">
        <v>2566</v>
      </c>
      <c r="R1474" s="36">
        <v>2585</v>
      </c>
      <c r="S1474" s="36">
        <v>2497</v>
      </c>
      <c r="T1474" s="66">
        <v>-2.47E-2</v>
      </c>
      <c r="U1474" s="66">
        <v>-5.3E-3</v>
      </c>
      <c r="V1474" s="66">
        <v>-3.1899999999999998E-2</v>
      </c>
      <c r="W1474" s="66">
        <v>2.2000000000000001E-3</v>
      </c>
      <c r="X1474" s="1">
        <v>2024800</v>
      </c>
      <c r="Y1474" s="1">
        <v>5122458</v>
      </c>
      <c r="Z1474" s="1">
        <v>1940741</v>
      </c>
      <c r="AA1474" t="s">
        <v>648</v>
      </c>
      <c r="AB1474" t="s">
        <v>469</v>
      </c>
      <c r="AC1474">
        <v>16.190000000000001</v>
      </c>
      <c r="AD1474">
        <v>1.38</v>
      </c>
      <c r="AE1474">
        <v>2.56</v>
      </c>
      <c r="AF1474" t="s">
        <v>230</v>
      </c>
      <c r="AG1474" s="1">
        <v>47200</v>
      </c>
      <c r="AH1474" s="36">
        <v>2503</v>
      </c>
      <c r="AI1474">
        <v>500</v>
      </c>
      <c r="AJ1474" s="36">
        <v>2502</v>
      </c>
      <c r="AK1474">
        <v>800</v>
      </c>
      <c r="AL1474" s="2">
        <v>0.625</v>
      </c>
      <c r="AN1474" t="s">
        <v>298</v>
      </c>
      <c r="AO1474" t="s">
        <v>434</v>
      </c>
      <c r="AQ1474" t="str">
        <f t="shared" si="22"/>
        <v/>
      </c>
    </row>
    <row r="1475" spans="1:43">
      <c r="A1475" s="8">
        <v>46192</v>
      </c>
      <c r="B1475">
        <v>4029.68</v>
      </c>
      <c r="C1475">
        <v>-0.95</v>
      </c>
      <c r="D1475">
        <v>71200</v>
      </c>
      <c r="E1475">
        <v>-0.06</v>
      </c>
      <c r="F1475" s="7">
        <v>8424</v>
      </c>
      <c r="G1475" t="s">
        <v>97</v>
      </c>
      <c r="H1475">
        <v>0</v>
      </c>
      <c r="I1475" t="s">
        <v>288</v>
      </c>
      <c r="J1475" t="s">
        <v>289</v>
      </c>
      <c r="K1475" t="s">
        <v>295</v>
      </c>
      <c r="L1475" s="36">
        <v>4262</v>
      </c>
      <c r="M1475">
        <v>22</v>
      </c>
      <c r="N1475" s="66">
        <v>5.1999999999999998E-3</v>
      </c>
      <c r="O1475" s="36">
        <v>4240</v>
      </c>
      <c r="P1475" s="66">
        <v>5.1000000000000004E-3</v>
      </c>
      <c r="Q1475" s="36">
        <v>4213</v>
      </c>
      <c r="R1475" s="36">
        <v>4289</v>
      </c>
      <c r="S1475" s="36">
        <v>4199</v>
      </c>
      <c r="T1475" s="66">
        <v>1.1599999999999999E-2</v>
      </c>
      <c r="U1475" s="66">
        <v>-2.0999999999999999E-3</v>
      </c>
      <c r="V1475" s="66">
        <v>-6.1999999999999998E-3</v>
      </c>
      <c r="W1475" s="66">
        <v>1.4999999999999999E-2</v>
      </c>
      <c r="X1475" s="1">
        <v>109500</v>
      </c>
      <c r="Y1475" s="1">
        <v>466044</v>
      </c>
      <c r="Z1475" s="1">
        <v>387259</v>
      </c>
      <c r="AA1475" t="s">
        <v>470</v>
      </c>
      <c r="AB1475" t="s">
        <v>592</v>
      </c>
      <c r="AC1475">
        <v>8</v>
      </c>
      <c r="AD1475">
        <v>0.76</v>
      </c>
      <c r="AE1475">
        <v>4.04</v>
      </c>
      <c r="AF1475" t="s">
        <v>230</v>
      </c>
      <c r="AG1475" s="1">
        <v>26900</v>
      </c>
      <c r="AH1475" s="36">
        <v>4263</v>
      </c>
      <c r="AI1475">
        <v>300</v>
      </c>
      <c r="AJ1475" s="36">
        <v>4261</v>
      </c>
      <c r="AK1475">
        <v>100</v>
      </c>
      <c r="AL1475" s="2">
        <v>0.62361111111111112</v>
      </c>
      <c r="AN1475" t="s">
        <v>298</v>
      </c>
      <c r="AO1475" t="s">
        <v>472</v>
      </c>
      <c r="AQ1475" t="str">
        <f t="shared" ref="AQ1475:AQ1538" si="23">IF(AP1475="","",ROUND((L1475-AP1475)/AP1475,4))</f>
        <v/>
      </c>
    </row>
    <row r="1476" spans="1:43">
      <c r="A1476" s="8">
        <v>46192</v>
      </c>
      <c r="B1476">
        <v>4029.68</v>
      </c>
      <c r="C1476">
        <v>-0.95</v>
      </c>
      <c r="D1476">
        <v>71200</v>
      </c>
      <c r="E1476">
        <v>-0.06</v>
      </c>
      <c r="F1476" s="7">
        <v>8425</v>
      </c>
      <c r="G1476" t="s">
        <v>98</v>
      </c>
      <c r="H1476">
        <v>0</v>
      </c>
      <c r="I1476" t="s">
        <v>288</v>
      </c>
      <c r="J1476" t="s">
        <v>289</v>
      </c>
      <c r="K1476" t="s">
        <v>290</v>
      </c>
      <c r="L1476" s="36">
        <v>1266</v>
      </c>
      <c r="M1476">
        <v>-2</v>
      </c>
      <c r="N1476" s="66">
        <v>-1.6000000000000001E-3</v>
      </c>
      <c r="O1476" s="36">
        <v>1268</v>
      </c>
      <c r="P1476" s="66">
        <v>-1.5E-3</v>
      </c>
      <c r="Q1476" s="36">
        <v>1267</v>
      </c>
      <c r="R1476" s="36">
        <v>1275</v>
      </c>
      <c r="S1476" s="36">
        <v>1259</v>
      </c>
      <c r="T1476" s="66">
        <v>-6.9999999999999999E-4</v>
      </c>
      <c r="U1476" s="66">
        <v>-2.3E-3</v>
      </c>
      <c r="V1476" s="66">
        <v>-7.0000000000000001E-3</v>
      </c>
      <c r="W1476" s="66">
        <v>5.4999999999999997E-3</v>
      </c>
      <c r="X1476" s="1">
        <v>195500</v>
      </c>
      <c r="Y1476" s="1">
        <v>247641</v>
      </c>
      <c r="Z1476" s="1">
        <v>357855</v>
      </c>
      <c r="AA1476" t="s">
        <v>473</v>
      </c>
      <c r="AB1476" t="s">
        <v>607</v>
      </c>
      <c r="AC1476">
        <v>7.59</v>
      </c>
      <c r="AD1476">
        <v>0.82</v>
      </c>
      <c r="AE1476">
        <v>4.1100000000000003</v>
      </c>
      <c r="AF1476" t="s">
        <v>230</v>
      </c>
      <c r="AG1476" s="1">
        <v>159600</v>
      </c>
      <c r="AH1476" s="36">
        <v>1267</v>
      </c>
      <c r="AI1476" s="1">
        <v>4100</v>
      </c>
      <c r="AJ1476" s="36">
        <v>1266</v>
      </c>
      <c r="AK1476">
        <v>800</v>
      </c>
      <c r="AL1476" s="2">
        <v>0.625</v>
      </c>
      <c r="AN1476" t="s">
        <v>298</v>
      </c>
      <c r="AO1476" t="s">
        <v>472</v>
      </c>
      <c r="AQ1476" t="str">
        <f t="shared" si="23"/>
        <v/>
      </c>
    </row>
    <row r="1477" spans="1:43">
      <c r="A1477" s="8">
        <v>46192</v>
      </c>
      <c r="B1477">
        <v>4029.68</v>
      </c>
      <c r="C1477">
        <v>-0.95</v>
      </c>
      <c r="D1477">
        <v>71200</v>
      </c>
      <c r="E1477">
        <v>-0.06</v>
      </c>
      <c r="F1477" s="7">
        <v>8591</v>
      </c>
      <c r="G1477" t="s">
        <v>99</v>
      </c>
      <c r="H1477">
        <v>0</v>
      </c>
      <c r="I1477" t="s">
        <v>288</v>
      </c>
      <c r="J1477" t="s">
        <v>289</v>
      </c>
      <c r="K1477" t="s">
        <v>290</v>
      </c>
      <c r="L1477" s="36">
        <v>6349</v>
      </c>
      <c r="M1477">
        <v>-113</v>
      </c>
      <c r="N1477" s="66">
        <v>-1.7500000000000002E-2</v>
      </c>
      <c r="O1477" s="36">
        <v>6462</v>
      </c>
      <c r="P1477" s="66">
        <v>-1.7399999999999999E-2</v>
      </c>
      <c r="Q1477" s="36">
        <v>6420</v>
      </c>
      <c r="R1477" s="36">
        <v>6448</v>
      </c>
      <c r="S1477" s="36">
        <v>6306</v>
      </c>
      <c r="T1477" s="66">
        <v>-1.0999999999999999E-2</v>
      </c>
      <c r="U1477" s="66">
        <v>1.4E-3</v>
      </c>
      <c r="V1477" s="66">
        <v>-1.5299999999999999E-2</v>
      </c>
      <c r="W1477" s="66">
        <v>6.7999999999999996E-3</v>
      </c>
      <c r="X1477" s="1">
        <v>2513100</v>
      </c>
      <c r="Y1477" s="1">
        <v>15973990</v>
      </c>
      <c r="Z1477" s="1">
        <v>7136952</v>
      </c>
      <c r="AA1477" t="s">
        <v>668</v>
      </c>
      <c r="AB1477" t="s">
        <v>476</v>
      </c>
      <c r="AC1477">
        <v>13.17</v>
      </c>
      <c r="AD1477">
        <v>1.55</v>
      </c>
      <c r="AE1477">
        <v>2.95</v>
      </c>
      <c r="AF1477" t="s">
        <v>230</v>
      </c>
      <c r="AG1477" s="1">
        <v>236100</v>
      </c>
      <c r="AH1477" s="36">
        <v>6350</v>
      </c>
      <c r="AI1477">
        <v>500</v>
      </c>
      <c r="AJ1477" s="36">
        <v>6349</v>
      </c>
      <c r="AK1477">
        <v>700</v>
      </c>
      <c r="AL1477" s="2">
        <v>0.625</v>
      </c>
      <c r="AN1477" t="s">
        <v>298</v>
      </c>
      <c r="AO1477" t="s">
        <v>472</v>
      </c>
      <c r="AQ1477" t="str">
        <f t="shared" si="23"/>
        <v/>
      </c>
    </row>
    <row r="1478" spans="1:43">
      <c r="A1478" s="8">
        <v>46192</v>
      </c>
      <c r="B1478">
        <v>4029.68</v>
      </c>
      <c r="C1478">
        <v>-0.95</v>
      </c>
      <c r="D1478">
        <v>71200</v>
      </c>
      <c r="E1478">
        <v>-0.06</v>
      </c>
      <c r="F1478" s="7">
        <v>8593</v>
      </c>
      <c r="G1478" t="s">
        <v>100</v>
      </c>
      <c r="H1478">
        <v>0</v>
      </c>
      <c r="I1478" t="s">
        <v>288</v>
      </c>
      <c r="J1478" t="s">
        <v>289</v>
      </c>
      <c r="K1478" t="s">
        <v>290</v>
      </c>
      <c r="L1478" s="36">
        <v>1312</v>
      </c>
      <c r="M1478">
        <v>-5</v>
      </c>
      <c r="N1478" s="66">
        <v>-3.8E-3</v>
      </c>
      <c r="O1478" s="36">
        <v>1317</v>
      </c>
      <c r="P1478" s="66">
        <v>-3.7000000000000002E-3</v>
      </c>
      <c r="Q1478" s="36">
        <v>1305</v>
      </c>
      <c r="R1478" s="36">
        <v>1316.5</v>
      </c>
      <c r="S1478" s="36">
        <v>1300.5</v>
      </c>
      <c r="T1478" s="66">
        <v>5.3E-3</v>
      </c>
      <c r="U1478" s="66">
        <v>-1.9E-3</v>
      </c>
      <c r="V1478" s="66">
        <v>-3.3999999999999998E-3</v>
      </c>
      <c r="W1478" s="66">
        <v>8.8000000000000005E-3</v>
      </c>
      <c r="X1478" s="1">
        <v>2099400</v>
      </c>
      <c r="Y1478" s="1">
        <v>2752021</v>
      </c>
      <c r="Z1478" s="1">
        <v>1924588</v>
      </c>
      <c r="AA1478" t="s">
        <v>477</v>
      </c>
      <c r="AB1478" t="s">
        <v>594</v>
      </c>
      <c r="AC1478">
        <v>11.77</v>
      </c>
      <c r="AD1478">
        <v>0.94</v>
      </c>
      <c r="AE1478">
        <v>3.89</v>
      </c>
      <c r="AF1478" t="s">
        <v>230</v>
      </c>
      <c r="AG1478" s="1">
        <v>920700</v>
      </c>
      <c r="AH1478" s="36">
        <v>1312.5</v>
      </c>
      <c r="AI1478" s="1">
        <v>8400</v>
      </c>
      <c r="AJ1478" s="36">
        <v>1312</v>
      </c>
      <c r="AK1478" s="1">
        <v>5100</v>
      </c>
      <c r="AL1478" s="2">
        <v>0.625</v>
      </c>
      <c r="AN1478" t="s">
        <v>298</v>
      </c>
      <c r="AO1478" t="s">
        <v>472</v>
      </c>
      <c r="AQ1478" t="str">
        <f t="shared" si="23"/>
        <v/>
      </c>
    </row>
    <row r="1479" spans="1:43">
      <c r="A1479" s="8">
        <v>46192</v>
      </c>
      <c r="B1479">
        <v>4029.68</v>
      </c>
      <c r="C1479">
        <v>-0.95</v>
      </c>
      <c r="D1479">
        <v>71200</v>
      </c>
      <c r="E1479">
        <v>-0.06</v>
      </c>
      <c r="F1479" s="7">
        <v>8604</v>
      </c>
      <c r="G1479" t="s">
        <v>101</v>
      </c>
      <c r="H1479">
        <v>0</v>
      </c>
      <c r="I1479" t="s">
        <v>288</v>
      </c>
      <c r="J1479" t="s">
        <v>289</v>
      </c>
      <c r="K1479" t="s">
        <v>290</v>
      </c>
      <c r="L1479" s="36">
        <v>1405.5</v>
      </c>
      <c r="M1479">
        <v>-29.5</v>
      </c>
      <c r="N1479" s="66">
        <v>-2.06E-2</v>
      </c>
      <c r="O1479" s="36">
        <v>1435</v>
      </c>
      <c r="P1479" s="66">
        <v>-2.0500000000000001E-2</v>
      </c>
      <c r="Q1479" s="36">
        <v>1431</v>
      </c>
      <c r="R1479" s="36">
        <v>1443</v>
      </c>
      <c r="S1479" s="36">
        <v>1397.5</v>
      </c>
      <c r="T1479" s="66">
        <v>-1.78E-2</v>
      </c>
      <c r="U1479" s="66">
        <v>-9.1000000000000004E-3</v>
      </c>
      <c r="V1479" s="66">
        <v>-2.5899999999999999E-2</v>
      </c>
      <c r="W1479" s="66">
        <v>5.7000000000000002E-3</v>
      </c>
      <c r="X1479" s="1">
        <v>5122800</v>
      </c>
      <c r="Y1479" s="1">
        <v>7252757</v>
      </c>
      <c r="Z1479" s="1">
        <v>4340974</v>
      </c>
      <c r="AA1479" t="s">
        <v>479</v>
      </c>
      <c r="AB1479" t="s">
        <v>480</v>
      </c>
      <c r="AC1479">
        <v>10.92</v>
      </c>
      <c r="AD1479">
        <v>1.0900000000000001</v>
      </c>
      <c r="AE1479">
        <v>3.7</v>
      </c>
      <c r="AF1479" t="s">
        <v>230</v>
      </c>
      <c r="AG1479" s="1">
        <v>655200</v>
      </c>
      <c r="AH1479" s="36">
        <v>1405.5</v>
      </c>
      <c r="AI1479">
        <v>900</v>
      </c>
      <c r="AJ1479" s="36">
        <v>1405</v>
      </c>
      <c r="AK1479" s="1">
        <v>5200</v>
      </c>
      <c r="AL1479" s="2">
        <v>0.625</v>
      </c>
      <c r="AN1479" t="s">
        <v>298</v>
      </c>
      <c r="AO1479" t="s">
        <v>481</v>
      </c>
      <c r="AQ1479" t="str">
        <f t="shared" si="23"/>
        <v/>
      </c>
    </row>
    <row r="1480" spans="1:43">
      <c r="A1480" s="8">
        <v>46192</v>
      </c>
      <c r="B1480">
        <v>4029.68</v>
      </c>
      <c r="C1480">
        <v>-0.95</v>
      </c>
      <c r="D1480">
        <v>71200</v>
      </c>
      <c r="E1480">
        <v>-0.06</v>
      </c>
      <c r="F1480" s="7">
        <v>8697</v>
      </c>
      <c r="G1480" t="s">
        <v>102</v>
      </c>
      <c r="H1480">
        <v>0</v>
      </c>
      <c r="I1480" t="s">
        <v>288</v>
      </c>
      <c r="J1480" t="s">
        <v>289</v>
      </c>
      <c r="K1480" t="s">
        <v>290</v>
      </c>
      <c r="L1480" s="36">
        <v>2121</v>
      </c>
      <c r="M1480">
        <v>-137.5</v>
      </c>
      <c r="N1480" s="66">
        <v>-6.0900000000000003E-2</v>
      </c>
      <c r="O1480" s="36">
        <v>2258.5</v>
      </c>
      <c r="P1480" s="66">
        <v>-6.08E-2</v>
      </c>
      <c r="Q1480" s="36">
        <v>2258.5</v>
      </c>
      <c r="R1480" s="36">
        <v>2260</v>
      </c>
      <c r="S1480" s="36">
        <v>2110.5</v>
      </c>
      <c r="T1480" s="66">
        <v>-6.08E-2</v>
      </c>
      <c r="U1480" s="66">
        <v>-8.9999999999999998E-4</v>
      </c>
      <c r="V1480" s="66">
        <v>-6.1499999999999999E-2</v>
      </c>
      <c r="W1480" s="66">
        <v>4.8999999999999998E-3</v>
      </c>
      <c r="X1480" s="1">
        <v>3802100</v>
      </c>
      <c r="Y1480" s="1">
        <v>8203994</v>
      </c>
      <c r="Z1480" s="1">
        <v>2188416</v>
      </c>
      <c r="AA1480" t="s">
        <v>669</v>
      </c>
      <c r="AB1480" t="s">
        <v>483</v>
      </c>
      <c r="AC1480">
        <v>26.91</v>
      </c>
      <c r="AD1480">
        <v>6.31</v>
      </c>
      <c r="AE1480">
        <v>2.97</v>
      </c>
      <c r="AF1480" t="s">
        <v>230</v>
      </c>
      <c r="AG1480" s="1">
        <v>88500</v>
      </c>
      <c r="AH1480" s="36">
        <v>2121.5</v>
      </c>
      <c r="AI1480" s="1">
        <v>1700</v>
      </c>
      <c r="AJ1480" s="36">
        <v>2121</v>
      </c>
      <c r="AK1480">
        <v>400</v>
      </c>
      <c r="AL1480" s="2">
        <v>0.625</v>
      </c>
      <c r="AN1480" t="s">
        <v>298</v>
      </c>
      <c r="AO1480" t="s">
        <v>472</v>
      </c>
      <c r="AQ1480" t="str">
        <f t="shared" si="23"/>
        <v/>
      </c>
    </row>
    <row r="1481" spans="1:43">
      <c r="A1481" s="8">
        <v>46192</v>
      </c>
      <c r="B1481">
        <v>4029.68</v>
      </c>
      <c r="C1481">
        <v>-0.95</v>
      </c>
      <c r="D1481">
        <v>71200</v>
      </c>
      <c r="E1481">
        <v>-0.06</v>
      </c>
      <c r="F1481" s="7">
        <v>8830</v>
      </c>
      <c r="G1481" t="s">
        <v>103</v>
      </c>
      <c r="H1481">
        <v>0</v>
      </c>
      <c r="I1481" t="s">
        <v>288</v>
      </c>
      <c r="J1481" t="s">
        <v>289</v>
      </c>
      <c r="K1481" t="s">
        <v>290</v>
      </c>
      <c r="L1481" s="36">
        <v>3582</v>
      </c>
      <c r="M1481">
        <v>29</v>
      </c>
      <c r="N1481" s="66">
        <v>8.2000000000000007E-3</v>
      </c>
      <c r="O1481" s="36">
        <v>3553</v>
      </c>
      <c r="P1481" s="66">
        <v>8.0999999999999996E-3</v>
      </c>
      <c r="Q1481" s="36">
        <v>3469</v>
      </c>
      <c r="R1481" s="36">
        <v>3590</v>
      </c>
      <c r="S1481" s="36">
        <v>3468</v>
      </c>
      <c r="T1481" s="66">
        <v>3.2500000000000001E-2</v>
      </c>
      <c r="U1481" s="66">
        <v>1.47E-2</v>
      </c>
      <c r="V1481" s="66">
        <v>-2.2000000000000001E-3</v>
      </c>
      <c r="W1481" s="66">
        <v>3.2800000000000003E-2</v>
      </c>
      <c r="X1481" s="1">
        <v>1750700</v>
      </c>
      <c r="Y1481" s="1">
        <v>6196954</v>
      </c>
      <c r="Z1481" s="1">
        <v>3352752</v>
      </c>
      <c r="AA1481" t="s">
        <v>484</v>
      </c>
      <c r="AB1481" t="s">
        <v>620</v>
      </c>
      <c r="AC1481">
        <v>14.83</v>
      </c>
      <c r="AD1481">
        <v>1.33</v>
      </c>
      <c r="AE1481">
        <v>1.45</v>
      </c>
      <c r="AF1481" t="s">
        <v>230</v>
      </c>
      <c r="AG1481" s="1">
        <v>66100</v>
      </c>
      <c r="AH1481" s="36">
        <v>3583</v>
      </c>
      <c r="AI1481">
        <v>600</v>
      </c>
      <c r="AJ1481" s="36">
        <v>3582</v>
      </c>
      <c r="AK1481">
        <v>200</v>
      </c>
      <c r="AL1481" s="2">
        <v>0.625</v>
      </c>
      <c r="AN1481" t="s">
        <v>298</v>
      </c>
      <c r="AO1481" t="s">
        <v>332</v>
      </c>
      <c r="AQ1481" t="str">
        <f t="shared" si="23"/>
        <v/>
      </c>
    </row>
    <row r="1482" spans="1:43">
      <c r="A1482" s="8">
        <v>46192</v>
      </c>
      <c r="B1482">
        <v>4029.68</v>
      </c>
      <c r="C1482">
        <v>-0.95</v>
      </c>
      <c r="D1482">
        <v>71200</v>
      </c>
      <c r="E1482">
        <v>-0.06</v>
      </c>
      <c r="F1482" s="7">
        <v>9020</v>
      </c>
      <c r="G1482" t="s">
        <v>104</v>
      </c>
      <c r="H1482">
        <v>0</v>
      </c>
      <c r="I1482" t="s">
        <v>288</v>
      </c>
      <c r="J1482" t="s">
        <v>289</v>
      </c>
      <c r="K1482" t="s">
        <v>290</v>
      </c>
      <c r="L1482" s="36">
        <v>3368</v>
      </c>
      <c r="M1482">
        <v>-25</v>
      </c>
      <c r="N1482" s="66">
        <v>-7.4000000000000003E-3</v>
      </c>
      <c r="O1482" s="36">
        <v>3393</v>
      </c>
      <c r="P1482" s="66">
        <v>-7.3000000000000001E-3</v>
      </c>
      <c r="Q1482" s="36">
        <v>3368</v>
      </c>
      <c r="R1482" s="36">
        <v>3373</v>
      </c>
      <c r="S1482" s="36">
        <v>3320</v>
      </c>
      <c r="T1482" s="66">
        <v>0</v>
      </c>
      <c r="U1482" s="66">
        <v>4.7000000000000002E-3</v>
      </c>
      <c r="V1482" s="66">
        <v>-1.4E-3</v>
      </c>
      <c r="W1482" s="66">
        <v>1.44E-2</v>
      </c>
      <c r="X1482" s="1">
        <v>1323700</v>
      </c>
      <c r="Y1482" s="1">
        <v>4446714</v>
      </c>
      <c r="Z1482" s="1">
        <v>3820700</v>
      </c>
      <c r="AA1482" t="s">
        <v>486</v>
      </c>
      <c r="AB1482" t="s">
        <v>608</v>
      </c>
      <c r="AC1482">
        <v>14.91</v>
      </c>
      <c r="AD1482">
        <v>1.24</v>
      </c>
      <c r="AE1482">
        <v>2.4900000000000002</v>
      </c>
      <c r="AF1482" t="s">
        <v>230</v>
      </c>
      <c r="AG1482" s="1">
        <v>81700</v>
      </c>
      <c r="AH1482" s="36">
        <v>3369</v>
      </c>
      <c r="AI1482" s="1">
        <v>1300</v>
      </c>
      <c r="AJ1482" s="36">
        <v>3368</v>
      </c>
      <c r="AK1482" s="1">
        <v>1000</v>
      </c>
      <c r="AL1482" s="2">
        <v>0.625</v>
      </c>
      <c r="AN1482" t="s">
        <v>298</v>
      </c>
      <c r="AO1482" t="s">
        <v>488</v>
      </c>
      <c r="AQ1482" t="str">
        <f t="shared" si="23"/>
        <v/>
      </c>
    </row>
    <row r="1483" spans="1:43">
      <c r="A1483" s="8">
        <v>46192</v>
      </c>
      <c r="B1483">
        <v>4029.68</v>
      </c>
      <c r="C1483">
        <v>-0.95</v>
      </c>
      <c r="D1483">
        <v>71200</v>
      </c>
      <c r="E1483">
        <v>-0.06</v>
      </c>
      <c r="F1483" s="7">
        <v>9024</v>
      </c>
      <c r="G1483" t="s">
        <v>105</v>
      </c>
      <c r="H1483">
        <v>0</v>
      </c>
      <c r="I1483" t="s">
        <v>288</v>
      </c>
      <c r="J1483" t="s">
        <v>289</v>
      </c>
      <c r="K1483" t="s">
        <v>290</v>
      </c>
      <c r="L1483" s="36">
        <v>2936.5</v>
      </c>
      <c r="M1483">
        <v>-50</v>
      </c>
      <c r="N1483" s="66">
        <v>-1.67E-2</v>
      </c>
      <c r="O1483" s="36">
        <v>2986.5</v>
      </c>
      <c r="P1483" s="66">
        <v>-1.67E-2</v>
      </c>
      <c r="Q1483" s="36">
        <v>2936.5</v>
      </c>
      <c r="R1483" s="36">
        <v>3037</v>
      </c>
      <c r="S1483" s="36">
        <v>2923</v>
      </c>
      <c r="T1483" s="66">
        <v>0</v>
      </c>
      <c r="U1483" s="66">
        <v>-1.7500000000000002E-2</v>
      </c>
      <c r="V1483" s="66">
        <v>-3.3000000000000002E-2</v>
      </c>
      <c r="W1483" s="66">
        <v>4.5999999999999999E-3</v>
      </c>
      <c r="X1483" s="1">
        <v>1424700</v>
      </c>
      <c r="Y1483" s="1">
        <v>4219260</v>
      </c>
      <c r="Z1483" s="1">
        <v>897909</v>
      </c>
      <c r="AA1483" t="s">
        <v>489</v>
      </c>
      <c r="AB1483" t="s">
        <v>609</v>
      </c>
      <c r="AC1483">
        <v>27.65</v>
      </c>
      <c r="AD1483">
        <v>1.31</v>
      </c>
      <c r="AE1483">
        <v>1.43</v>
      </c>
      <c r="AF1483" t="s">
        <v>230</v>
      </c>
      <c r="AG1483" s="1">
        <v>87800</v>
      </c>
      <c r="AH1483" s="36">
        <v>2937</v>
      </c>
      <c r="AI1483">
        <v>200</v>
      </c>
      <c r="AJ1483" s="36">
        <v>2935</v>
      </c>
      <c r="AK1483">
        <v>100</v>
      </c>
      <c r="AL1483" s="2">
        <v>0.625</v>
      </c>
      <c r="AN1483" t="s">
        <v>298</v>
      </c>
      <c r="AO1483" t="s">
        <v>488</v>
      </c>
      <c r="AQ1483" t="str">
        <f t="shared" si="23"/>
        <v/>
      </c>
    </row>
    <row r="1484" spans="1:43">
      <c r="A1484" s="8">
        <v>46192</v>
      </c>
      <c r="B1484">
        <v>4029.68</v>
      </c>
      <c r="C1484">
        <v>-0.95</v>
      </c>
      <c r="D1484">
        <v>71200</v>
      </c>
      <c r="E1484">
        <v>-0.06</v>
      </c>
      <c r="F1484" s="7">
        <v>9069</v>
      </c>
      <c r="G1484" t="s">
        <v>106</v>
      </c>
      <c r="H1484">
        <v>0</v>
      </c>
      <c r="I1484" t="s">
        <v>288</v>
      </c>
      <c r="J1484" t="s">
        <v>289</v>
      </c>
      <c r="K1484" t="s">
        <v>295</v>
      </c>
      <c r="L1484" s="36">
        <v>1880</v>
      </c>
      <c r="M1484">
        <v>-18</v>
      </c>
      <c r="N1484" s="66">
        <v>-9.4999999999999998E-3</v>
      </c>
      <c r="O1484" s="36">
        <v>1898</v>
      </c>
      <c r="P1484" s="66">
        <v>-9.4000000000000004E-3</v>
      </c>
      <c r="Q1484" s="36">
        <v>1893.5</v>
      </c>
      <c r="R1484" s="36">
        <v>1902</v>
      </c>
      <c r="S1484" s="36">
        <v>1879</v>
      </c>
      <c r="T1484" s="66">
        <v>-7.1000000000000004E-3</v>
      </c>
      <c r="U1484" s="66">
        <v>-7.9000000000000008E-3</v>
      </c>
      <c r="V1484" s="66">
        <v>-1.15E-2</v>
      </c>
      <c r="W1484" s="66">
        <v>5.0000000000000001E-4</v>
      </c>
      <c r="X1484" s="1">
        <v>183700</v>
      </c>
      <c r="Y1484" s="1">
        <v>347266</v>
      </c>
      <c r="Z1484" s="1">
        <v>330301</v>
      </c>
      <c r="AA1484" t="s">
        <v>491</v>
      </c>
      <c r="AB1484" t="s">
        <v>492</v>
      </c>
      <c r="AC1484">
        <v>13.44</v>
      </c>
      <c r="AD1484">
        <v>1.38</v>
      </c>
      <c r="AE1484">
        <v>2.98</v>
      </c>
      <c r="AF1484" t="s">
        <v>230</v>
      </c>
      <c r="AG1484" s="1">
        <v>28800</v>
      </c>
      <c r="AH1484" s="36">
        <v>1880.5</v>
      </c>
      <c r="AI1484">
        <v>100</v>
      </c>
      <c r="AJ1484" s="36">
        <v>1879.5</v>
      </c>
      <c r="AK1484">
        <v>500</v>
      </c>
      <c r="AL1484" s="2">
        <v>0.62430555555555556</v>
      </c>
      <c r="AN1484" t="s">
        <v>298</v>
      </c>
      <c r="AO1484" t="s">
        <v>488</v>
      </c>
      <c r="AQ1484" t="str">
        <f t="shared" si="23"/>
        <v/>
      </c>
    </row>
    <row r="1485" spans="1:43">
      <c r="A1485" s="8">
        <v>46192</v>
      </c>
      <c r="B1485">
        <v>4029.68</v>
      </c>
      <c r="C1485">
        <v>-0.95</v>
      </c>
      <c r="D1485">
        <v>71200</v>
      </c>
      <c r="E1485">
        <v>-0.06</v>
      </c>
      <c r="F1485" s="7">
        <v>9227</v>
      </c>
      <c r="G1485" t="s">
        <v>107</v>
      </c>
      <c r="H1485">
        <v>0</v>
      </c>
      <c r="I1485" t="s">
        <v>347</v>
      </c>
      <c r="J1485" t="s">
        <v>289</v>
      </c>
      <c r="K1485" t="s">
        <v>295</v>
      </c>
      <c r="L1485">
        <v>885</v>
      </c>
      <c r="M1485">
        <v>-2</v>
      </c>
      <c r="N1485" s="66">
        <v>-2.3E-3</v>
      </c>
      <c r="O1485">
        <v>887</v>
      </c>
      <c r="P1485" s="66">
        <v>-2.2000000000000001E-3</v>
      </c>
      <c r="Q1485">
        <v>915</v>
      </c>
      <c r="R1485">
        <v>917</v>
      </c>
      <c r="S1485">
        <v>884</v>
      </c>
      <c r="T1485" s="66">
        <v>-3.27E-2</v>
      </c>
      <c r="U1485" s="66">
        <v>-1.11E-2</v>
      </c>
      <c r="V1485" s="66">
        <v>-3.4799999999999998E-2</v>
      </c>
      <c r="W1485" s="66">
        <v>1.1000000000000001E-3</v>
      </c>
      <c r="X1485" s="1">
        <v>112800</v>
      </c>
      <c r="Y1485" s="1">
        <v>101353</v>
      </c>
      <c r="Z1485" s="1">
        <v>14075</v>
      </c>
      <c r="AA1485" t="s">
        <v>493</v>
      </c>
      <c r="AB1485" t="s">
        <v>494</v>
      </c>
      <c r="AC1485">
        <v>0</v>
      </c>
      <c r="AD1485">
        <v>29.12</v>
      </c>
      <c r="AE1485">
        <v>0</v>
      </c>
      <c r="AF1485">
        <v>2.7</v>
      </c>
      <c r="AG1485" s="1">
        <v>1700</v>
      </c>
      <c r="AH1485">
        <v>888</v>
      </c>
      <c r="AI1485" s="1">
        <v>1100</v>
      </c>
      <c r="AJ1485">
        <v>885</v>
      </c>
      <c r="AK1485">
        <v>300</v>
      </c>
      <c r="AL1485" s="2">
        <v>0.62361111111111112</v>
      </c>
      <c r="AN1485" t="s">
        <v>350</v>
      </c>
      <c r="AO1485" t="s">
        <v>313</v>
      </c>
      <c r="AQ1485" t="str">
        <f t="shared" si="23"/>
        <v/>
      </c>
    </row>
    <row r="1486" spans="1:43">
      <c r="A1486" s="8">
        <v>46192</v>
      </c>
      <c r="B1486">
        <v>4029.68</v>
      </c>
      <c r="C1486">
        <v>-0.95</v>
      </c>
      <c r="D1486">
        <v>71200</v>
      </c>
      <c r="E1486">
        <v>-0.06</v>
      </c>
      <c r="F1486" s="7">
        <v>9303</v>
      </c>
      <c r="G1486" t="s">
        <v>108</v>
      </c>
      <c r="H1486">
        <v>0</v>
      </c>
      <c r="I1486" t="s">
        <v>288</v>
      </c>
      <c r="J1486" t="s">
        <v>289</v>
      </c>
      <c r="K1486" t="s">
        <v>295</v>
      </c>
      <c r="L1486" s="36">
        <v>3755</v>
      </c>
      <c r="M1486">
        <v>-65</v>
      </c>
      <c r="N1486" s="66">
        <v>-1.7000000000000001E-2</v>
      </c>
      <c r="O1486" s="36">
        <v>3820</v>
      </c>
      <c r="P1486" s="66">
        <v>-1.7000000000000001E-2</v>
      </c>
      <c r="Q1486" s="36">
        <v>3775</v>
      </c>
      <c r="R1486" s="36">
        <v>3785</v>
      </c>
      <c r="S1486" s="36">
        <v>3730</v>
      </c>
      <c r="T1486" s="66">
        <v>-5.1999999999999998E-3</v>
      </c>
      <c r="U1486" s="66">
        <v>-6.6E-3</v>
      </c>
      <c r="V1486" s="66">
        <v>-7.9000000000000008E-3</v>
      </c>
      <c r="W1486" s="66">
        <v>6.7000000000000002E-3</v>
      </c>
      <c r="X1486" s="1">
        <v>63500</v>
      </c>
      <c r="Y1486" s="1">
        <v>238893</v>
      </c>
      <c r="Z1486" s="1">
        <v>287686</v>
      </c>
      <c r="AA1486" t="s">
        <v>495</v>
      </c>
      <c r="AB1486" t="s">
        <v>496</v>
      </c>
      <c r="AC1486">
        <v>16.600000000000001</v>
      </c>
      <c r="AD1486">
        <v>0.91</v>
      </c>
      <c r="AE1486">
        <v>2.74</v>
      </c>
      <c r="AF1486" t="s">
        <v>230</v>
      </c>
      <c r="AG1486" s="1">
        <v>29600</v>
      </c>
      <c r="AH1486" s="36">
        <v>3755</v>
      </c>
      <c r="AI1486">
        <v>500</v>
      </c>
      <c r="AJ1486" s="36">
        <v>3750</v>
      </c>
      <c r="AK1486" s="1">
        <v>1500</v>
      </c>
      <c r="AL1486" s="2">
        <v>0.62430555555555556</v>
      </c>
      <c r="AN1486" t="s">
        <v>298</v>
      </c>
      <c r="AO1486" t="s">
        <v>497</v>
      </c>
      <c r="AQ1486" t="str">
        <f t="shared" si="23"/>
        <v/>
      </c>
    </row>
    <row r="1487" spans="1:43">
      <c r="A1487" s="8">
        <v>46192</v>
      </c>
      <c r="B1487">
        <v>4029.68</v>
      </c>
      <c r="C1487">
        <v>-0.95</v>
      </c>
      <c r="D1487">
        <v>71200</v>
      </c>
      <c r="E1487">
        <v>-0.06</v>
      </c>
      <c r="F1487" s="7">
        <v>9308</v>
      </c>
      <c r="G1487" t="s">
        <v>109</v>
      </c>
      <c r="H1487">
        <v>0</v>
      </c>
      <c r="I1487" t="s">
        <v>314</v>
      </c>
      <c r="J1487" t="s">
        <v>289</v>
      </c>
      <c r="K1487" t="s">
        <v>290</v>
      </c>
      <c r="L1487" s="36">
        <v>1505</v>
      </c>
      <c r="M1487">
        <v>8</v>
      </c>
      <c r="N1487" s="66">
        <v>5.3E-3</v>
      </c>
      <c r="O1487" s="36">
        <v>1497</v>
      </c>
      <c r="P1487" s="66">
        <v>5.3E-3</v>
      </c>
      <c r="Q1487" s="36">
        <v>1500</v>
      </c>
      <c r="R1487" s="36">
        <v>1544</v>
      </c>
      <c r="S1487" s="36">
        <v>1499</v>
      </c>
      <c r="T1487" s="66">
        <v>3.3E-3</v>
      </c>
      <c r="U1487" s="66">
        <v>-1.37E-2</v>
      </c>
      <c r="V1487" s="66">
        <v>-2.52E-2</v>
      </c>
      <c r="W1487" s="66">
        <v>4.0000000000000001E-3</v>
      </c>
      <c r="X1487" s="1">
        <v>59200</v>
      </c>
      <c r="Y1487" s="1">
        <v>89843</v>
      </c>
      <c r="Z1487" s="1">
        <v>39239</v>
      </c>
      <c r="AA1487" t="s">
        <v>498</v>
      </c>
      <c r="AB1487" t="s">
        <v>499</v>
      </c>
      <c r="AC1487">
        <v>12.85</v>
      </c>
      <c r="AD1487">
        <v>1.01</v>
      </c>
      <c r="AE1487">
        <v>2.31</v>
      </c>
      <c r="AF1487" t="s">
        <v>230</v>
      </c>
      <c r="AG1487" s="1">
        <v>3400</v>
      </c>
      <c r="AH1487" s="36">
        <v>1506</v>
      </c>
      <c r="AI1487">
        <v>400</v>
      </c>
      <c r="AJ1487" s="36">
        <v>1504</v>
      </c>
      <c r="AK1487">
        <v>300</v>
      </c>
      <c r="AL1487" s="2">
        <v>0.62430555555555556</v>
      </c>
      <c r="AN1487" t="s">
        <v>298</v>
      </c>
      <c r="AO1487" t="s">
        <v>500</v>
      </c>
      <c r="AQ1487" t="str">
        <f t="shared" si="23"/>
        <v/>
      </c>
    </row>
    <row r="1488" spans="1:43">
      <c r="A1488" s="8">
        <v>46192</v>
      </c>
      <c r="B1488">
        <v>4029.68</v>
      </c>
      <c r="C1488">
        <v>-0.95</v>
      </c>
      <c r="D1488">
        <v>71200</v>
      </c>
      <c r="E1488">
        <v>-0.06</v>
      </c>
      <c r="F1488" s="7">
        <v>9348</v>
      </c>
      <c r="G1488" t="s">
        <v>110</v>
      </c>
      <c r="H1488">
        <v>0</v>
      </c>
      <c r="I1488" t="s">
        <v>347</v>
      </c>
      <c r="J1488" t="s">
        <v>323</v>
      </c>
      <c r="K1488" t="s">
        <v>290</v>
      </c>
      <c r="L1488">
        <v>445</v>
      </c>
      <c r="M1488">
        <v>-23</v>
      </c>
      <c r="N1488" s="66">
        <v>-4.9099999999999998E-2</v>
      </c>
      <c r="O1488">
        <v>468</v>
      </c>
      <c r="P1488" s="66">
        <v>-4.9099999999999998E-2</v>
      </c>
      <c r="Q1488">
        <v>468</v>
      </c>
      <c r="R1488">
        <v>469</v>
      </c>
      <c r="S1488">
        <v>444</v>
      </c>
      <c r="T1488" s="66">
        <v>-4.9099999999999998E-2</v>
      </c>
      <c r="U1488" s="66">
        <v>-1.7600000000000001E-2</v>
      </c>
      <c r="V1488" s="66">
        <v>-5.11E-2</v>
      </c>
      <c r="W1488" s="66">
        <v>2.2000000000000001E-3</v>
      </c>
      <c r="X1488" s="1">
        <v>2102100</v>
      </c>
      <c r="Y1488" s="1">
        <v>953239</v>
      </c>
      <c r="Z1488" s="1">
        <v>65075</v>
      </c>
      <c r="AA1488" t="s">
        <v>552</v>
      </c>
      <c r="AB1488" t="s">
        <v>502</v>
      </c>
      <c r="AC1488">
        <v>0</v>
      </c>
      <c r="AD1488">
        <v>4.3099999999999996</v>
      </c>
      <c r="AE1488">
        <v>0</v>
      </c>
      <c r="AF1488">
        <v>1.8</v>
      </c>
      <c r="AG1488" s="1">
        <v>72500</v>
      </c>
      <c r="AH1488">
        <v>445</v>
      </c>
      <c r="AI1488" s="1">
        <v>4800</v>
      </c>
      <c r="AJ1488">
        <v>444</v>
      </c>
      <c r="AK1488" s="1">
        <v>13300</v>
      </c>
      <c r="AL1488" s="2">
        <v>0.625</v>
      </c>
      <c r="AN1488" t="s">
        <v>298</v>
      </c>
      <c r="AO1488" t="s">
        <v>313</v>
      </c>
      <c r="AQ1488" t="str">
        <f t="shared" si="23"/>
        <v/>
      </c>
    </row>
    <row r="1489" spans="1:43">
      <c r="A1489" s="8">
        <v>46192</v>
      </c>
      <c r="B1489">
        <v>4029.68</v>
      </c>
      <c r="C1489">
        <v>-0.95</v>
      </c>
      <c r="D1489">
        <v>71200</v>
      </c>
      <c r="E1489">
        <v>-0.06</v>
      </c>
      <c r="F1489" s="7">
        <v>9432</v>
      </c>
      <c r="G1489" t="s">
        <v>111</v>
      </c>
      <c r="H1489">
        <v>0</v>
      </c>
      <c r="I1489" t="s">
        <v>288</v>
      </c>
      <c r="J1489" t="s">
        <v>289</v>
      </c>
      <c r="K1489" t="s">
        <v>290</v>
      </c>
      <c r="L1489">
        <v>144.4</v>
      </c>
      <c r="M1489">
        <v>-3.5</v>
      </c>
      <c r="N1489" s="66">
        <v>-2.3699999999999999E-2</v>
      </c>
      <c r="O1489">
        <v>147.9</v>
      </c>
      <c r="P1489" s="66">
        <v>-2.3599999999999999E-2</v>
      </c>
      <c r="Q1489">
        <v>147.1</v>
      </c>
      <c r="R1489">
        <v>147.19999999999999</v>
      </c>
      <c r="S1489">
        <v>144.30000000000001</v>
      </c>
      <c r="T1489" s="66">
        <v>-1.83E-2</v>
      </c>
      <c r="U1489" s="66">
        <v>-4.1000000000000003E-3</v>
      </c>
      <c r="V1489" s="66">
        <v>-1.9E-2</v>
      </c>
      <c r="W1489" s="66">
        <v>5.9999999999999995E-4</v>
      </c>
      <c r="X1489" s="1">
        <v>290419400</v>
      </c>
      <c r="Y1489" s="1">
        <v>42200885</v>
      </c>
      <c r="Z1489" s="1">
        <v>13075465</v>
      </c>
      <c r="AA1489" t="s">
        <v>503</v>
      </c>
      <c r="AB1489" t="s">
        <v>621</v>
      </c>
      <c r="AC1489">
        <v>12.03</v>
      </c>
      <c r="AD1489">
        <v>1.2</v>
      </c>
      <c r="AE1489">
        <v>3.74</v>
      </c>
      <c r="AF1489" t="s">
        <v>230</v>
      </c>
      <c r="AG1489" s="1">
        <v>2447300</v>
      </c>
      <c r="AH1489">
        <v>144.4</v>
      </c>
      <c r="AI1489" s="1">
        <v>2007600</v>
      </c>
      <c r="AJ1489">
        <v>144.30000000000001</v>
      </c>
      <c r="AK1489" s="1">
        <v>4211500</v>
      </c>
      <c r="AL1489" s="2">
        <v>0.625</v>
      </c>
      <c r="AN1489" t="s">
        <v>298</v>
      </c>
      <c r="AO1489" t="s">
        <v>351</v>
      </c>
      <c r="AQ1489" t="str">
        <f t="shared" si="23"/>
        <v/>
      </c>
    </row>
    <row r="1490" spans="1:43">
      <c r="A1490" s="8">
        <v>46192</v>
      </c>
      <c r="B1490">
        <v>4029.68</v>
      </c>
      <c r="C1490">
        <v>-0.95</v>
      </c>
      <c r="D1490">
        <v>71200</v>
      </c>
      <c r="E1490">
        <v>-0.06</v>
      </c>
      <c r="F1490" s="7">
        <v>9449</v>
      </c>
      <c r="G1490" t="s">
        <v>112</v>
      </c>
      <c r="H1490">
        <v>0</v>
      </c>
      <c r="I1490" t="s">
        <v>288</v>
      </c>
      <c r="J1490" t="s">
        <v>289</v>
      </c>
      <c r="K1490" t="s">
        <v>295</v>
      </c>
      <c r="L1490" s="36">
        <v>2984.5</v>
      </c>
      <c r="M1490">
        <v>-139.5</v>
      </c>
      <c r="N1490" s="66">
        <v>-4.4699999999999997E-2</v>
      </c>
      <c r="O1490" s="36">
        <v>3124</v>
      </c>
      <c r="P1490" s="66">
        <v>-4.4600000000000001E-2</v>
      </c>
      <c r="Q1490" s="36">
        <v>3112</v>
      </c>
      <c r="R1490" s="36">
        <v>3112</v>
      </c>
      <c r="S1490" s="36">
        <v>2974</v>
      </c>
      <c r="T1490" s="66">
        <v>-4.0899999999999999E-2</v>
      </c>
      <c r="U1490" s="66">
        <v>-6.7999999999999996E-3</v>
      </c>
      <c r="V1490" s="66">
        <v>-4.0899999999999999E-2</v>
      </c>
      <c r="W1490" s="66">
        <v>3.5000000000000001E-3</v>
      </c>
      <c r="X1490" s="1">
        <v>344300</v>
      </c>
      <c r="Y1490" s="1">
        <v>1037769</v>
      </c>
      <c r="Z1490" s="1">
        <v>320383</v>
      </c>
      <c r="AA1490" t="s">
        <v>505</v>
      </c>
      <c r="AB1490" t="s">
        <v>506</v>
      </c>
      <c r="AC1490">
        <v>12.72</v>
      </c>
      <c r="AD1490">
        <v>2.68</v>
      </c>
      <c r="AE1490">
        <v>2.61</v>
      </c>
      <c r="AF1490" t="s">
        <v>230</v>
      </c>
      <c r="AG1490">
        <v>200</v>
      </c>
      <c r="AH1490" s="36">
        <v>2987</v>
      </c>
      <c r="AI1490">
        <v>400</v>
      </c>
      <c r="AJ1490" s="36">
        <v>2985</v>
      </c>
      <c r="AK1490">
        <v>100</v>
      </c>
      <c r="AL1490" s="2">
        <v>0.62430555555555556</v>
      </c>
      <c r="AN1490" t="s">
        <v>293</v>
      </c>
      <c r="AO1490" t="s">
        <v>351</v>
      </c>
      <c r="AQ1490" t="str">
        <f t="shared" si="23"/>
        <v/>
      </c>
    </row>
    <row r="1491" spans="1:43">
      <c r="A1491" s="8">
        <v>46192</v>
      </c>
      <c r="B1491">
        <v>4029.68</v>
      </c>
      <c r="C1491">
        <v>-0.95</v>
      </c>
      <c r="D1491">
        <v>71200</v>
      </c>
      <c r="E1491">
        <v>-0.06</v>
      </c>
      <c r="F1491" s="7">
        <v>9501</v>
      </c>
      <c r="G1491" t="s">
        <v>113</v>
      </c>
      <c r="H1491">
        <v>0</v>
      </c>
      <c r="I1491" t="s">
        <v>288</v>
      </c>
      <c r="J1491" t="s">
        <v>289</v>
      </c>
      <c r="K1491" t="s">
        <v>290</v>
      </c>
      <c r="L1491">
        <v>512.1</v>
      </c>
      <c r="M1491">
        <v>1.8</v>
      </c>
      <c r="N1491" s="66">
        <v>3.5000000000000001E-3</v>
      </c>
      <c r="O1491">
        <v>510.3</v>
      </c>
      <c r="P1491" s="66">
        <v>3.5000000000000001E-3</v>
      </c>
      <c r="Q1491">
        <v>510.3</v>
      </c>
      <c r="R1491">
        <v>526</v>
      </c>
      <c r="S1491">
        <v>505.6</v>
      </c>
      <c r="T1491" s="66">
        <v>3.5000000000000001E-3</v>
      </c>
      <c r="U1491" s="66">
        <v>-1.15E-2</v>
      </c>
      <c r="V1491" s="66">
        <v>-2.64E-2</v>
      </c>
      <c r="W1491" s="66">
        <v>1.2800000000000001E-2</v>
      </c>
      <c r="X1491" s="1">
        <v>26958600</v>
      </c>
      <c r="Y1491" s="1">
        <v>13942713</v>
      </c>
      <c r="Z1491" s="1">
        <v>822953</v>
      </c>
      <c r="AA1491" t="s">
        <v>507</v>
      </c>
      <c r="AB1491" t="s">
        <v>640</v>
      </c>
      <c r="AC1491">
        <v>3.28</v>
      </c>
      <c r="AD1491">
        <v>0.34</v>
      </c>
      <c r="AE1491">
        <v>0</v>
      </c>
      <c r="AF1491" t="s">
        <v>230</v>
      </c>
      <c r="AG1491" s="1">
        <v>886400</v>
      </c>
      <c r="AH1491">
        <v>512.20000000000005</v>
      </c>
      <c r="AI1491" s="1">
        <v>1600</v>
      </c>
      <c r="AJ1491">
        <v>512.1</v>
      </c>
      <c r="AK1491">
        <v>500</v>
      </c>
      <c r="AL1491" s="2">
        <v>0.625</v>
      </c>
      <c r="AN1491" t="s">
        <v>298</v>
      </c>
      <c r="AO1491" t="s">
        <v>509</v>
      </c>
      <c r="AQ1491" t="str">
        <f t="shared" si="23"/>
        <v/>
      </c>
    </row>
    <row r="1492" spans="1:43">
      <c r="A1492" s="8">
        <v>46192</v>
      </c>
      <c r="B1492">
        <v>4029.68</v>
      </c>
      <c r="C1492">
        <v>-0.95</v>
      </c>
      <c r="D1492">
        <v>71200</v>
      </c>
      <c r="E1492">
        <v>-0.06</v>
      </c>
      <c r="F1492" s="7">
        <v>9531</v>
      </c>
      <c r="G1492" t="s">
        <v>114</v>
      </c>
      <c r="H1492">
        <v>0</v>
      </c>
      <c r="I1492" t="s">
        <v>288</v>
      </c>
      <c r="J1492" t="s">
        <v>289</v>
      </c>
      <c r="K1492" t="s">
        <v>290</v>
      </c>
      <c r="L1492" s="36">
        <v>6169</v>
      </c>
      <c r="M1492">
        <v>-5</v>
      </c>
      <c r="N1492" s="66">
        <v>-8.0000000000000004E-4</v>
      </c>
      <c r="O1492" s="36">
        <v>6174</v>
      </c>
      <c r="P1492" s="66">
        <v>-8.0000000000000004E-4</v>
      </c>
      <c r="Q1492" s="36">
        <v>6145</v>
      </c>
      <c r="R1492" s="36">
        <v>6181</v>
      </c>
      <c r="S1492" s="36">
        <v>6077</v>
      </c>
      <c r="T1492" s="66">
        <v>3.8999999999999998E-3</v>
      </c>
      <c r="U1492" s="66">
        <v>3.3999999999999998E-3</v>
      </c>
      <c r="V1492" s="66">
        <v>-1.9E-3</v>
      </c>
      <c r="W1492" s="66">
        <v>1.5100000000000001E-2</v>
      </c>
      <c r="X1492" s="1">
        <v>530900</v>
      </c>
      <c r="Y1492" s="1">
        <v>3262470</v>
      </c>
      <c r="Z1492" s="1">
        <v>2066363</v>
      </c>
      <c r="AA1492" t="s">
        <v>510</v>
      </c>
      <c r="AB1492" t="s">
        <v>600</v>
      </c>
      <c r="AC1492">
        <v>14.94</v>
      </c>
      <c r="AD1492">
        <v>1.19</v>
      </c>
      <c r="AE1492">
        <v>1.95</v>
      </c>
      <c r="AF1492" t="s">
        <v>230</v>
      </c>
      <c r="AG1492" s="1">
        <v>24300</v>
      </c>
      <c r="AH1492" s="36">
        <v>6170</v>
      </c>
      <c r="AI1492">
        <v>500</v>
      </c>
      <c r="AJ1492" s="36">
        <v>6167</v>
      </c>
      <c r="AK1492">
        <v>300</v>
      </c>
      <c r="AL1492" s="2">
        <v>0.625</v>
      </c>
      <c r="AN1492" t="s">
        <v>298</v>
      </c>
      <c r="AO1492" t="s">
        <v>509</v>
      </c>
      <c r="AQ1492" t="str">
        <f t="shared" si="23"/>
        <v/>
      </c>
    </row>
    <row r="1493" spans="1:43">
      <c r="A1493" s="8">
        <v>46192</v>
      </c>
      <c r="B1493">
        <v>4029.68</v>
      </c>
      <c r="C1493">
        <v>-0.95</v>
      </c>
      <c r="D1493">
        <v>71200</v>
      </c>
      <c r="E1493">
        <v>-0.06</v>
      </c>
      <c r="F1493" s="7">
        <v>9882</v>
      </c>
      <c r="G1493" t="s">
        <v>115</v>
      </c>
      <c r="H1493">
        <v>0</v>
      </c>
      <c r="I1493" t="s">
        <v>288</v>
      </c>
      <c r="J1493" t="s">
        <v>289</v>
      </c>
      <c r="K1493" t="s">
        <v>290</v>
      </c>
      <c r="L1493" s="36">
        <v>1765</v>
      </c>
      <c r="M1493">
        <v>20</v>
      </c>
      <c r="N1493" s="66">
        <v>1.15E-2</v>
      </c>
      <c r="O1493" s="36">
        <v>1745</v>
      </c>
      <c r="P1493" s="66">
        <v>1.14E-2</v>
      </c>
      <c r="Q1493" s="36">
        <v>1745</v>
      </c>
      <c r="R1493" s="36">
        <v>1772</v>
      </c>
      <c r="S1493" s="36">
        <v>1740</v>
      </c>
      <c r="T1493" s="66">
        <v>1.14E-2</v>
      </c>
      <c r="U1493" s="66">
        <v>0</v>
      </c>
      <c r="V1493" s="66">
        <v>-3.8999999999999998E-3</v>
      </c>
      <c r="W1493" s="66">
        <v>1.43E-2</v>
      </c>
      <c r="X1493" s="1">
        <v>121300</v>
      </c>
      <c r="Y1493" s="1">
        <v>213253</v>
      </c>
      <c r="Z1493" s="1">
        <v>151827</v>
      </c>
      <c r="AA1493" t="s">
        <v>670</v>
      </c>
      <c r="AB1493" t="s">
        <v>513</v>
      </c>
      <c r="AC1493">
        <v>11.51</v>
      </c>
      <c r="AD1493">
        <v>1.22</v>
      </c>
      <c r="AE1493">
        <v>3.85</v>
      </c>
      <c r="AF1493" t="s">
        <v>230</v>
      </c>
      <c r="AG1493" s="1">
        <v>37400</v>
      </c>
      <c r="AH1493" s="36">
        <v>1766</v>
      </c>
      <c r="AI1493" s="1">
        <v>1100</v>
      </c>
      <c r="AJ1493" s="36">
        <v>1764</v>
      </c>
      <c r="AK1493" s="1">
        <v>1100</v>
      </c>
      <c r="AL1493" s="2">
        <v>0.62430555555555556</v>
      </c>
      <c r="AN1493" t="s">
        <v>298</v>
      </c>
      <c r="AO1493" t="s">
        <v>322</v>
      </c>
      <c r="AQ1493" t="str">
        <f t="shared" si="23"/>
        <v/>
      </c>
    </row>
    <row r="1494" spans="1:43">
      <c r="F1494" s="7">
        <v>6502</v>
      </c>
      <c r="I1494" t="s">
        <v>514</v>
      </c>
      <c r="P1494" t="s">
        <v>230</v>
      </c>
      <c r="T1494" t="s">
        <v>230</v>
      </c>
      <c r="U1494" t="s">
        <v>230</v>
      </c>
      <c r="V1494" t="s">
        <v>230</v>
      </c>
      <c r="W1494" t="s">
        <v>230</v>
      </c>
      <c r="AF1494" t="s">
        <v>230</v>
      </c>
      <c r="AG1494" t="s">
        <v>230</v>
      </c>
      <c r="AO1494" t="s">
        <v>515</v>
      </c>
      <c r="AQ1494" t="str">
        <f t="shared" si="23"/>
        <v/>
      </c>
    </row>
    <row r="1495" spans="1:43">
      <c r="F1495" s="7">
        <v>5759</v>
      </c>
      <c r="I1495" t="s">
        <v>514</v>
      </c>
      <c r="P1495" t="s">
        <v>230</v>
      </c>
      <c r="T1495" t="s">
        <v>230</v>
      </c>
      <c r="U1495" t="s">
        <v>230</v>
      </c>
      <c r="V1495" t="s">
        <v>230</v>
      </c>
      <c r="W1495" t="s">
        <v>230</v>
      </c>
      <c r="AF1495" t="s">
        <v>230</v>
      </c>
      <c r="AG1495" t="s">
        <v>230</v>
      </c>
      <c r="AO1495" t="s">
        <v>515</v>
      </c>
      <c r="AQ1495" t="str">
        <f t="shared" si="23"/>
        <v/>
      </c>
    </row>
    <row r="1496" spans="1:43">
      <c r="AQ1496" t="str">
        <f t="shared" si="23"/>
        <v/>
      </c>
    </row>
    <row r="1497" spans="1:43">
      <c r="AQ1497" t="str">
        <f t="shared" si="23"/>
        <v/>
      </c>
    </row>
    <row r="1498" spans="1:43">
      <c r="AQ1498" t="str">
        <f t="shared" si="23"/>
        <v/>
      </c>
    </row>
    <row r="1499" spans="1:43">
      <c r="B1499" cm="1">
        <f t="array" ref="B1499">_xll.RssIndexMarket("TOPX", "現在値")</f>
        <v>3952.5</v>
      </c>
      <c r="C1499" cm="1">
        <f t="array" ref="C1499">_xll.RssIndexMarket("TOPX", "前日比率")</f>
        <v>-0.54</v>
      </c>
      <c r="D1499" s="1"/>
      <c r="E1499" s="6"/>
      <c r="F1499" s="69"/>
      <c r="AQ1499" t="str">
        <f t="shared" si="23"/>
        <v/>
      </c>
    </row>
    <row r="1500" spans="1:43">
      <c r="A1500" s="8" t="s">
        <v>0</v>
      </c>
      <c r="B1500" t="s">
        <v>116</v>
      </c>
      <c r="C1500" t="s">
        <v>1</v>
      </c>
      <c r="D1500" t="s">
        <v>2</v>
      </c>
      <c r="E1500" t="s">
        <v>3</v>
      </c>
      <c r="F1500" s="7" t="s">
        <v>4</v>
      </c>
      <c r="G1500" t="s">
        <v>5</v>
      </c>
      <c r="H1500" t="s">
        <v>268</v>
      </c>
      <c r="I1500" t="s">
        <v>269</v>
      </c>
      <c r="J1500" t="s">
        <v>270</v>
      </c>
      <c r="K1500" t="s">
        <v>271</v>
      </c>
      <c r="L1500" t="s">
        <v>6</v>
      </c>
      <c r="M1500" t="s">
        <v>7</v>
      </c>
      <c r="N1500" t="s">
        <v>8</v>
      </c>
      <c r="O1500" t="s">
        <v>9</v>
      </c>
      <c r="P1500" t="s">
        <v>272</v>
      </c>
      <c r="Q1500" t="s">
        <v>10</v>
      </c>
      <c r="R1500" t="s">
        <v>11</v>
      </c>
      <c r="S1500" t="s">
        <v>12</v>
      </c>
      <c r="T1500" t="s">
        <v>273</v>
      </c>
      <c r="U1500" t="s">
        <v>274</v>
      </c>
      <c r="V1500" t="s">
        <v>275</v>
      </c>
      <c r="W1500" t="s">
        <v>276</v>
      </c>
      <c r="X1500" t="s">
        <v>13</v>
      </c>
      <c r="Y1500" t="s">
        <v>277</v>
      </c>
      <c r="Z1500" t="s">
        <v>278</v>
      </c>
      <c r="AA1500" t="s">
        <v>14</v>
      </c>
      <c r="AB1500" t="s">
        <v>15</v>
      </c>
      <c r="AC1500" t="s">
        <v>279</v>
      </c>
      <c r="AD1500" t="s">
        <v>280</v>
      </c>
      <c r="AE1500" t="s">
        <v>281</v>
      </c>
      <c r="AF1500" t="s">
        <v>282</v>
      </c>
      <c r="AG1500" t="s">
        <v>283</v>
      </c>
      <c r="AH1500" t="s">
        <v>284</v>
      </c>
      <c r="AI1500" t="s">
        <v>16</v>
      </c>
      <c r="AJ1500" t="s">
        <v>17</v>
      </c>
      <c r="AK1500" t="s">
        <v>18</v>
      </c>
      <c r="AL1500" t="s">
        <v>19</v>
      </c>
      <c r="AM1500" t="s">
        <v>20</v>
      </c>
      <c r="AN1500" t="s">
        <v>285</v>
      </c>
      <c r="AO1500" t="s">
        <v>286</v>
      </c>
      <c r="AQ1500" t="str">
        <f t="shared" si="23"/>
        <v/>
      </c>
    </row>
    <row r="1501" spans="1:43">
      <c r="A1501" s="8">
        <v>46195</v>
      </c>
      <c r="B1501" s="67">
        <v>4092.86</v>
      </c>
      <c r="C1501">
        <v>1.18</v>
      </c>
      <c r="D1501">
        <v>72590</v>
      </c>
      <c r="E1501" s="67">
        <v>1.34</v>
      </c>
      <c r="F1501" s="7">
        <v>1605</v>
      </c>
      <c r="G1501" t="s">
        <v>21</v>
      </c>
      <c r="H1501">
        <v>0</v>
      </c>
      <c r="I1501" t="s">
        <v>288</v>
      </c>
      <c r="J1501" t="s">
        <v>289</v>
      </c>
      <c r="K1501" t="s">
        <v>290</v>
      </c>
      <c r="L1501" s="36">
        <v>3451</v>
      </c>
      <c r="M1501">
        <v>-49</v>
      </c>
      <c r="N1501" s="66">
        <v>-1.4E-2</v>
      </c>
      <c r="O1501" s="36">
        <v>3500</v>
      </c>
      <c r="P1501" s="66">
        <v>-1.4E-2</v>
      </c>
      <c r="Q1501" s="36">
        <v>3500</v>
      </c>
      <c r="R1501" s="36">
        <v>3502</v>
      </c>
      <c r="S1501" s="36">
        <v>3442</v>
      </c>
      <c r="T1501" s="66">
        <v>-1.4E-2</v>
      </c>
      <c r="U1501" s="66">
        <v>2.0000000000000001E-4</v>
      </c>
      <c r="V1501" s="66">
        <v>-1.4500000000000001E-2</v>
      </c>
      <c r="W1501" s="66">
        <v>2.5999999999999999E-3</v>
      </c>
      <c r="X1501" s="1">
        <v>2790100</v>
      </c>
      <c r="Y1501" s="1">
        <v>9667260</v>
      </c>
      <c r="Z1501" s="1">
        <v>4345278</v>
      </c>
      <c r="AA1501" t="s">
        <v>291</v>
      </c>
      <c r="AB1501" t="s">
        <v>292</v>
      </c>
      <c r="AC1501">
        <v>8.91</v>
      </c>
      <c r="AD1501">
        <v>0.84</v>
      </c>
      <c r="AE1501">
        <v>3.13</v>
      </c>
      <c r="AF1501" t="s">
        <v>230</v>
      </c>
      <c r="AG1501" s="1">
        <v>68400</v>
      </c>
      <c r="AH1501" s="36">
        <v>3451</v>
      </c>
      <c r="AI1501" s="1">
        <v>2200</v>
      </c>
      <c r="AJ1501" s="36">
        <v>3450</v>
      </c>
      <c r="AK1501" s="1">
        <v>1600</v>
      </c>
      <c r="AL1501" s="2">
        <v>0.62430555555555556</v>
      </c>
      <c r="AN1501" t="s">
        <v>293</v>
      </c>
      <c r="AO1501" t="s">
        <v>294</v>
      </c>
      <c r="AQ1501" t="str">
        <f t="shared" si="23"/>
        <v/>
      </c>
    </row>
    <row r="1502" spans="1:43">
      <c r="A1502" s="8">
        <v>46195</v>
      </c>
      <c r="B1502" s="67">
        <v>4092.86</v>
      </c>
      <c r="C1502">
        <v>1.18</v>
      </c>
      <c r="D1502">
        <v>72590</v>
      </c>
      <c r="E1502" s="67">
        <v>1.34</v>
      </c>
      <c r="F1502" s="7">
        <v>1833</v>
      </c>
      <c r="G1502" t="s">
        <v>24</v>
      </c>
      <c r="H1502">
        <v>0</v>
      </c>
      <c r="I1502" t="s">
        <v>288</v>
      </c>
      <c r="J1502" t="s">
        <v>289</v>
      </c>
      <c r="K1502" t="s">
        <v>290</v>
      </c>
      <c r="L1502" s="36">
        <v>5700</v>
      </c>
      <c r="M1502">
        <v>30</v>
      </c>
      <c r="N1502" s="66">
        <v>5.3E-3</v>
      </c>
      <c r="O1502" s="36">
        <v>5670</v>
      </c>
      <c r="P1502" s="66">
        <v>5.1999999999999998E-3</v>
      </c>
      <c r="Q1502" s="36">
        <v>5640</v>
      </c>
      <c r="R1502" s="36">
        <v>5710</v>
      </c>
      <c r="S1502" s="36">
        <v>5610</v>
      </c>
      <c r="T1502" s="66">
        <v>1.06E-2</v>
      </c>
      <c r="U1502" s="66">
        <v>3.5000000000000001E-3</v>
      </c>
      <c r="V1502" s="66">
        <v>-1.6999999999999999E-3</v>
      </c>
      <c r="W1502" s="66">
        <v>1.6E-2</v>
      </c>
      <c r="X1502" s="1">
        <v>40100</v>
      </c>
      <c r="Y1502" s="1">
        <v>227501</v>
      </c>
      <c r="Z1502" s="1">
        <v>220391</v>
      </c>
      <c r="AA1502" t="s">
        <v>296</v>
      </c>
      <c r="AB1502" t="s">
        <v>572</v>
      </c>
      <c r="AC1502">
        <v>13.27</v>
      </c>
      <c r="AD1502">
        <v>1.03</v>
      </c>
      <c r="AE1502">
        <v>5.26</v>
      </c>
      <c r="AF1502" t="s">
        <v>230</v>
      </c>
      <c r="AG1502" s="1">
        <v>13900</v>
      </c>
      <c r="AH1502" s="36">
        <v>5710</v>
      </c>
      <c r="AI1502" s="1">
        <v>1800</v>
      </c>
      <c r="AJ1502" s="36">
        <v>5700</v>
      </c>
      <c r="AK1502" s="1">
        <v>1600</v>
      </c>
      <c r="AL1502" s="2">
        <v>0.62013888888888891</v>
      </c>
      <c r="AN1502" t="s">
        <v>298</v>
      </c>
      <c r="AO1502" t="s">
        <v>299</v>
      </c>
      <c r="AQ1502" t="str">
        <f t="shared" si="23"/>
        <v/>
      </c>
    </row>
    <row r="1503" spans="1:43">
      <c r="A1503" s="8">
        <v>46195</v>
      </c>
      <c r="B1503" s="67">
        <v>4092.86</v>
      </c>
      <c r="C1503">
        <v>1.18</v>
      </c>
      <c r="D1503">
        <v>72590</v>
      </c>
      <c r="E1503" s="67">
        <v>1.34</v>
      </c>
      <c r="F1503" s="7">
        <v>1911</v>
      </c>
      <c r="G1503" t="s">
        <v>25</v>
      </c>
      <c r="H1503">
        <v>0</v>
      </c>
      <c r="I1503" t="s">
        <v>288</v>
      </c>
      <c r="J1503" t="s">
        <v>289</v>
      </c>
      <c r="K1503" t="s">
        <v>295</v>
      </c>
      <c r="L1503" s="36">
        <v>1316.5</v>
      </c>
      <c r="M1503">
        <v>-21.5</v>
      </c>
      <c r="N1503" s="66">
        <v>-1.61E-2</v>
      </c>
      <c r="O1503" s="36">
        <v>1338</v>
      </c>
      <c r="P1503" s="66">
        <v>-1.6E-2</v>
      </c>
      <c r="Q1503" s="36">
        <v>1293.5</v>
      </c>
      <c r="R1503" s="36">
        <v>1324</v>
      </c>
      <c r="S1503" s="36">
        <v>1292</v>
      </c>
      <c r="T1503" s="66">
        <v>1.77E-2</v>
      </c>
      <c r="U1503" s="66">
        <v>1.1000000000000001E-3</v>
      </c>
      <c r="V1503" s="66">
        <v>-5.5999999999999999E-3</v>
      </c>
      <c r="W1503" s="66">
        <v>1.89E-2</v>
      </c>
      <c r="X1503" s="1">
        <v>2364700</v>
      </c>
      <c r="Y1503" s="1">
        <v>3100907</v>
      </c>
      <c r="Z1503" s="1">
        <v>814342</v>
      </c>
      <c r="AA1503" t="s">
        <v>300</v>
      </c>
      <c r="AB1503" t="s">
        <v>301</v>
      </c>
      <c r="AC1503">
        <v>8.39</v>
      </c>
      <c r="AD1503">
        <v>0.8</v>
      </c>
      <c r="AE1503">
        <v>3.8</v>
      </c>
      <c r="AF1503" t="s">
        <v>230</v>
      </c>
      <c r="AG1503" s="1">
        <v>305900</v>
      </c>
      <c r="AH1503" s="36">
        <v>1317</v>
      </c>
      <c r="AI1503" s="1">
        <v>5600</v>
      </c>
      <c r="AJ1503" s="36">
        <v>1316.5</v>
      </c>
      <c r="AK1503" s="1">
        <v>2000</v>
      </c>
      <c r="AL1503" s="2">
        <v>0.625</v>
      </c>
      <c r="AN1503" t="s">
        <v>293</v>
      </c>
      <c r="AO1503" t="s">
        <v>299</v>
      </c>
      <c r="AQ1503" t="str">
        <f t="shared" si="23"/>
        <v/>
      </c>
    </row>
    <row r="1504" spans="1:43">
      <c r="A1504" s="8">
        <v>46195</v>
      </c>
      <c r="B1504" s="67">
        <v>4092.86</v>
      </c>
      <c r="C1504">
        <v>1.18</v>
      </c>
      <c r="D1504">
        <v>72590</v>
      </c>
      <c r="E1504" s="67">
        <v>1.34</v>
      </c>
      <c r="F1504" s="7">
        <v>1925</v>
      </c>
      <c r="G1504" t="s">
        <v>26</v>
      </c>
      <c r="H1504">
        <v>0</v>
      </c>
      <c r="I1504" t="s">
        <v>288</v>
      </c>
      <c r="J1504" t="s">
        <v>289</v>
      </c>
      <c r="K1504" t="s">
        <v>295</v>
      </c>
      <c r="L1504" s="36">
        <v>4277</v>
      </c>
      <c r="M1504">
        <v>-86</v>
      </c>
      <c r="N1504" s="66">
        <v>-1.9699999999999999E-2</v>
      </c>
      <c r="O1504" s="36">
        <v>4363</v>
      </c>
      <c r="P1504" s="66">
        <v>-1.9699999999999999E-2</v>
      </c>
      <c r="Q1504" s="36">
        <v>4257</v>
      </c>
      <c r="R1504" s="36">
        <v>4309</v>
      </c>
      <c r="S1504" s="36">
        <v>4226</v>
      </c>
      <c r="T1504" s="66">
        <v>4.5999999999999999E-3</v>
      </c>
      <c r="U1504" s="66">
        <v>6.3E-3</v>
      </c>
      <c r="V1504" s="66">
        <v>-7.4000000000000003E-3</v>
      </c>
      <c r="W1504" s="66">
        <v>1.2E-2</v>
      </c>
      <c r="X1504" s="1">
        <v>1200700</v>
      </c>
      <c r="Y1504" s="1">
        <v>5127206</v>
      </c>
      <c r="Z1504" s="1">
        <v>2821263</v>
      </c>
      <c r="AA1504" t="s">
        <v>302</v>
      </c>
      <c r="AB1504" t="s">
        <v>573</v>
      </c>
      <c r="AC1504">
        <v>11.66</v>
      </c>
      <c r="AD1504">
        <v>0.91</v>
      </c>
      <c r="AE1504">
        <v>4.12</v>
      </c>
      <c r="AF1504" t="s">
        <v>230</v>
      </c>
      <c r="AG1504" s="1">
        <v>68000</v>
      </c>
      <c r="AH1504" s="36">
        <v>4278</v>
      </c>
      <c r="AI1504" s="1">
        <v>1200</v>
      </c>
      <c r="AJ1504" s="36">
        <v>4277</v>
      </c>
      <c r="AK1504" s="1">
        <v>1300</v>
      </c>
      <c r="AL1504" s="2">
        <v>0.62430555555555556</v>
      </c>
      <c r="AN1504" t="s">
        <v>298</v>
      </c>
      <c r="AO1504" t="s">
        <v>299</v>
      </c>
      <c r="AQ1504" t="str">
        <f t="shared" si="23"/>
        <v/>
      </c>
    </row>
    <row r="1505" spans="1:43">
      <c r="A1505" s="8">
        <v>46195</v>
      </c>
      <c r="B1505" s="67">
        <v>4092.86</v>
      </c>
      <c r="C1505">
        <v>1.18</v>
      </c>
      <c r="D1505">
        <v>72590</v>
      </c>
      <c r="E1505" s="67">
        <v>1.34</v>
      </c>
      <c r="F1505" s="7">
        <v>1928</v>
      </c>
      <c r="G1505" t="s">
        <v>27</v>
      </c>
      <c r="H1505">
        <v>0</v>
      </c>
      <c r="I1505" t="s">
        <v>288</v>
      </c>
      <c r="J1505" t="s">
        <v>289</v>
      </c>
      <c r="K1505" t="s">
        <v>295</v>
      </c>
      <c r="L1505" s="36">
        <v>3230</v>
      </c>
      <c r="M1505">
        <v>-41</v>
      </c>
      <c r="N1505" s="66">
        <v>-1.2500000000000001E-2</v>
      </c>
      <c r="O1505" s="36">
        <v>3271</v>
      </c>
      <c r="P1505" s="66">
        <v>-1.2500000000000001E-2</v>
      </c>
      <c r="Q1505" s="36">
        <v>3246</v>
      </c>
      <c r="R1505" s="36">
        <v>3251</v>
      </c>
      <c r="S1505" s="36">
        <v>3216</v>
      </c>
      <c r="T1505" s="66">
        <v>-4.8999999999999998E-3</v>
      </c>
      <c r="U1505" s="66">
        <v>3.7000000000000002E-3</v>
      </c>
      <c r="V1505" s="66">
        <v>-6.4000000000000003E-3</v>
      </c>
      <c r="W1505" s="66">
        <v>4.3E-3</v>
      </c>
      <c r="X1505" s="1">
        <v>1922900</v>
      </c>
      <c r="Y1505" s="1">
        <v>6211861</v>
      </c>
      <c r="Z1505" s="1">
        <v>2104621</v>
      </c>
      <c r="AA1505" t="s">
        <v>304</v>
      </c>
      <c r="AB1505" t="s">
        <v>574</v>
      </c>
      <c r="AC1505">
        <v>9.6</v>
      </c>
      <c r="AD1505">
        <v>0.97</v>
      </c>
      <c r="AE1505">
        <v>4.49</v>
      </c>
      <c r="AF1505" t="s">
        <v>230</v>
      </c>
      <c r="AG1505" s="1">
        <v>235700</v>
      </c>
      <c r="AH1505" s="36">
        <v>3231</v>
      </c>
      <c r="AI1505" s="1">
        <v>2600</v>
      </c>
      <c r="AJ1505" s="36">
        <v>3230</v>
      </c>
      <c r="AK1505" s="1">
        <v>9500</v>
      </c>
      <c r="AL1505" s="2">
        <v>0.625</v>
      </c>
      <c r="AM1505" s="3">
        <v>46177</v>
      </c>
      <c r="AN1505" t="s">
        <v>306</v>
      </c>
      <c r="AO1505" t="s">
        <v>299</v>
      </c>
      <c r="AQ1505" t="str">
        <f t="shared" si="23"/>
        <v/>
      </c>
    </row>
    <row r="1506" spans="1:43">
      <c r="A1506" s="8">
        <v>46195</v>
      </c>
      <c r="B1506" s="67">
        <v>4092.86</v>
      </c>
      <c r="C1506">
        <v>1.18</v>
      </c>
      <c r="D1506">
        <v>72590</v>
      </c>
      <c r="E1506" s="67">
        <v>1.34</v>
      </c>
      <c r="F1506" s="7">
        <v>1929</v>
      </c>
      <c r="G1506" t="s">
        <v>28</v>
      </c>
      <c r="H1506">
        <v>0</v>
      </c>
      <c r="I1506" t="s">
        <v>288</v>
      </c>
      <c r="J1506" t="s">
        <v>289</v>
      </c>
      <c r="K1506" t="s">
        <v>290</v>
      </c>
      <c r="L1506" s="36">
        <v>1102</v>
      </c>
      <c r="M1506">
        <v>-1</v>
      </c>
      <c r="N1506" s="66">
        <v>-8.9999999999999998E-4</v>
      </c>
      <c r="O1506" s="36">
        <v>1103</v>
      </c>
      <c r="P1506" s="66">
        <v>-8.9999999999999998E-4</v>
      </c>
      <c r="Q1506" s="36">
        <v>1100</v>
      </c>
      <c r="R1506" s="36">
        <v>1107</v>
      </c>
      <c r="S1506" s="36">
        <v>1094</v>
      </c>
      <c r="T1506" s="66">
        <v>1.8E-3</v>
      </c>
      <c r="U1506" s="66">
        <v>5.4000000000000003E-3</v>
      </c>
      <c r="V1506" s="66">
        <v>-4.4999999999999997E-3</v>
      </c>
      <c r="W1506" s="66">
        <v>7.3000000000000001E-3</v>
      </c>
      <c r="X1506" s="1">
        <v>61100</v>
      </c>
      <c r="Y1506" s="1">
        <v>67162</v>
      </c>
      <c r="Z1506" s="1">
        <v>46035</v>
      </c>
      <c r="AA1506" t="s">
        <v>307</v>
      </c>
      <c r="AB1506" t="s">
        <v>575</v>
      </c>
      <c r="AC1506">
        <v>12.43</v>
      </c>
      <c r="AD1506">
        <v>1.22</v>
      </c>
      <c r="AE1506">
        <v>4.54</v>
      </c>
      <c r="AF1506" t="s">
        <v>230</v>
      </c>
      <c r="AG1506" s="1">
        <v>14600</v>
      </c>
      <c r="AH1506" s="36">
        <v>1102</v>
      </c>
      <c r="AI1506">
        <v>300</v>
      </c>
      <c r="AJ1506" s="36">
        <v>1101</v>
      </c>
      <c r="AK1506">
        <v>100</v>
      </c>
      <c r="AL1506" s="2">
        <v>0.62430555555555556</v>
      </c>
      <c r="AN1506" t="s">
        <v>298</v>
      </c>
      <c r="AO1506" t="s">
        <v>299</v>
      </c>
      <c r="AQ1506" t="str">
        <f t="shared" si="23"/>
        <v/>
      </c>
    </row>
    <row r="1507" spans="1:43">
      <c r="A1507" s="8">
        <v>46195</v>
      </c>
      <c r="B1507" s="67">
        <v>4092.86</v>
      </c>
      <c r="C1507">
        <v>1.18</v>
      </c>
      <c r="D1507">
        <v>72590</v>
      </c>
      <c r="E1507" s="67">
        <v>1.34</v>
      </c>
      <c r="F1507" s="7">
        <v>1963</v>
      </c>
      <c r="G1507" t="s">
        <v>29</v>
      </c>
      <c r="H1507">
        <v>0</v>
      </c>
      <c r="I1507" t="s">
        <v>288</v>
      </c>
      <c r="J1507" t="s">
        <v>289</v>
      </c>
      <c r="K1507" t="s">
        <v>290</v>
      </c>
      <c r="L1507" s="36">
        <v>2610</v>
      </c>
      <c r="M1507">
        <v>-107</v>
      </c>
      <c r="N1507" s="66">
        <v>-3.9399999999999998E-2</v>
      </c>
      <c r="O1507" s="36">
        <v>2717</v>
      </c>
      <c r="P1507" s="66">
        <v>-3.9300000000000002E-2</v>
      </c>
      <c r="Q1507" s="36">
        <v>2608</v>
      </c>
      <c r="R1507" s="36">
        <v>2650.5</v>
      </c>
      <c r="S1507" s="36">
        <v>2597.5</v>
      </c>
      <c r="T1507" s="66">
        <v>6.9999999999999999E-4</v>
      </c>
      <c r="U1507" s="66">
        <v>-4.1000000000000003E-3</v>
      </c>
      <c r="V1507" s="66">
        <v>-1.52E-2</v>
      </c>
      <c r="W1507" s="66">
        <v>4.7999999999999996E-3</v>
      </c>
      <c r="X1507" s="1">
        <v>2221100</v>
      </c>
      <c r="Y1507" s="1">
        <v>5835231</v>
      </c>
      <c r="Z1507" s="1">
        <v>637604</v>
      </c>
      <c r="AA1507" t="s">
        <v>309</v>
      </c>
      <c r="AB1507" t="s">
        <v>310</v>
      </c>
      <c r="AC1507">
        <v>13.72</v>
      </c>
      <c r="AD1507">
        <v>1.46</v>
      </c>
      <c r="AE1507">
        <v>1.99</v>
      </c>
      <c r="AF1507" t="s">
        <v>230</v>
      </c>
      <c r="AG1507" s="1">
        <v>32500</v>
      </c>
      <c r="AH1507" s="36">
        <v>2610</v>
      </c>
      <c r="AI1507">
        <v>800</v>
      </c>
      <c r="AJ1507" s="36">
        <v>2609.5</v>
      </c>
      <c r="AK1507">
        <v>200</v>
      </c>
      <c r="AL1507" s="2">
        <v>0.625</v>
      </c>
      <c r="AN1507" t="s">
        <v>298</v>
      </c>
      <c r="AO1507" t="s">
        <v>299</v>
      </c>
      <c r="AQ1507" t="str">
        <f t="shared" si="23"/>
        <v/>
      </c>
    </row>
    <row r="1508" spans="1:43">
      <c r="A1508" s="8">
        <v>46195</v>
      </c>
      <c r="B1508" s="67">
        <v>4092.86</v>
      </c>
      <c r="C1508">
        <v>1.18</v>
      </c>
      <c r="D1508">
        <v>72590</v>
      </c>
      <c r="E1508" s="67">
        <v>1.34</v>
      </c>
      <c r="F1508" s="7">
        <v>2124</v>
      </c>
      <c r="G1508" t="s">
        <v>30</v>
      </c>
      <c r="H1508">
        <v>0</v>
      </c>
      <c r="I1508" t="s">
        <v>288</v>
      </c>
      <c r="J1508" t="s">
        <v>289</v>
      </c>
      <c r="K1508" t="s">
        <v>295</v>
      </c>
      <c r="L1508">
        <v>850</v>
      </c>
      <c r="M1508">
        <v>-1</v>
      </c>
      <c r="N1508" s="66">
        <v>-1.1999999999999999E-3</v>
      </c>
      <c r="O1508">
        <v>851</v>
      </c>
      <c r="P1508" s="66">
        <v>-1.1000000000000001E-3</v>
      </c>
      <c r="Q1508">
        <v>846</v>
      </c>
      <c r="R1508">
        <v>854</v>
      </c>
      <c r="S1508">
        <v>841</v>
      </c>
      <c r="T1508" s="66">
        <v>4.7000000000000002E-3</v>
      </c>
      <c r="U1508" s="66">
        <v>2.3E-3</v>
      </c>
      <c r="V1508" s="66">
        <v>-4.5999999999999999E-3</v>
      </c>
      <c r="W1508" s="66">
        <v>1.0699999999999999E-2</v>
      </c>
      <c r="X1508" s="1">
        <v>288200</v>
      </c>
      <c r="Y1508" s="1">
        <v>244691</v>
      </c>
      <c r="Z1508" s="1">
        <v>140723</v>
      </c>
      <c r="AA1508" t="s">
        <v>311</v>
      </c>
      <c r="AB1508" t="s">
        <v>312</v>
      </c>
      <c r="AC1508">
        <v>15.71</v>
      </c>
      <c r="AD1508">
        <v>6.02</v>
      </c>
      <c r="AE1508">
        <v>4.47</v>
      </c>
      <c r="AF1508" t="s">
        <v>230</v>
      </c>
      <c r="AG1508" s="1">
        <v>90000</v>
      </c>
      <c r="AH1508">
        <v>851</v>
      </c>
      <c r="AI1508" s="1">
        <v>3700</v>
      </c>
      <c r="AJ1508">
        <v>850</v>
      </c>
      <c r="AK1508" s="1">
        <v>3700</v>
      </c>
      <c r="AL1508" s="2">
        <v>0.625</v>
      </c>
      <c r="AN1508" t="s">
        <v>293</v>
      </c>
      <c r="AO1508" t="s">
        <v>313</v>
      </c>
      <c r="AQ1508" t="str">
        <f t="shared" si="23"/>
        <v/>
      </c>
    </row>
    <row r="1509" spans="1:43">
      <c r="A1509" s="8">
        <v>46195</v>
      </c>
      <c r="B1509" s="67">
        <v>4092.86</v>
      </c>
      <c r="C1509">
        <v>1.18</v>
      </c>
      <c r="D1509">
        <v>72590</v>
      </c>
      <c r="E1509" s="67">
        <v>1.34</v>
      </c>
      <c r="F1509" s="7">
        <v>2162</v>
      </c>
      <c r="G1509" t="s">
        <v>31</v>
      </c>
      <c r="H1509">
        <v>0</v>
      </c>
      <c r="I1509" t="s">
        <v>314</v>
      </c>
      <c r="J1509" t="s">
        <v>289</v>
      </c>
      <c r="K1509" t="s">
        <v>290</v>
      </c>
      <c r="L1509">
        <v>539</v>
      </c>
      <c r="M1509">
        <v>1</v>
      </c>
      <c r="N1509" s="66">
        <v>1.9E-3</v>
      </c>
      <c r="O1509">
        <v>538</v>
      </c>
      <c r="P1509" s="66">
        <v>1.8E-3</v>
      </c>
      <c r="Q1509">
        <v>539</v>
      </c>
      <c r="R1509">
        <v>539</v>
      </c>
      <c r="S1509">
        <v>538</v>
      </c>
      <c r="T1509" s="66">
        <v>0</v>
      </c>
      <c r="U1509" s="66">
        <v>0</v>
      </c>
      <c r="V1509" s="66">
        <v>0</v>
      </c>
      <c r="W1509" s="66">
        <v>1.8E-3</v>
      </c>
      <c r="X1509" s="1">
        <v>414500</v>
      </c>
      <c r="Y1509" s="1">
        <v>223406</v>
      </c>
      <c r="Z1509" s="1">
        <v>11648</v>
      </c>
      <c r="AA1509" t="s">
        <v>576</v>
      </c>
      <c r="AB1509" t="s">
        <v>316</v>
      </c>
      <c r="AC1509">
        <v>31.33</v>
      </c>
      <c r="AD1509">
        <v>2.0499999999999998</v>
      </c>
      <c r="AE1509">
        <v>0</v>
      </c>
      <c r="AF1509">
        <v>0.3</v>
      </c>
      <c r="AG1509" s="1">
        <v>8700</v>
      </c>
      <c r="AH1509">
        <v>539</v>
      </c>
      <c r="AI1509" s="1">
        <v>60900</v>
      </c>
      <c r="AJ1509">
        <v>538</v>
      </c>
      <c r="AK1509" s="1">
        <v>3100600</v>
      </c>
      <c r="AL1509" s="2">
        <v>0.62361111111111112</v>
      </c>
      <c r="AN1509" t="s">
        <v>298</v>
      </c>
      <c r="AO1509" t="s">
        <v>313</v>
      </c>
      <c r="AQ1509" t="str">
        <f t="shared" si="23"/>
        <v/>
      </c>
    </row>
    <row r="1510" spans="1:43">
      <c r="A1510" s="8">
        <v>46195</v>
      </c>
      <c r="B1510" s="67">
        <v>4092.86</v>
      </c>
      <c r="C1510">
        <v>1.18</v>
      </c>
      <c r="D1510">
        <v>72590</v>
      </c>
      <c r="E1510" s="67">
        <v>1.34</v>
      </c>
      <c r="F1510" s="7">
        <v>2229</v>
      </c>
      <c r="G1510" t="s">
        <v>32</v>
      </c>
      <c r="H1510">
        <v>0</v>
      </c>
      <c r="I1510" t="s">
        <v>288</v>
      </c>
      <c r="J1510" t="s">
        <v>289</v>
      </c>
      <c r="K1510" t="s">
        <v>295</v>
      </c>
      <c r="L1510" s="36">
        <v>2778.5</v>
      </c>
      <c r="M1510">
        <v>-19</v>
      </c>
      <c r="N1510" s="66">
        <v>-6.7999999999999996E-3</v>
      </c>
      <c r="O1510" s="36">
        <v>2797.5</v>
      </c>
      <c r="P1510" s="66">
        <v>-6.7000000000000002E-3</v>
      </c>
      <c r="Q1510" s="36">
        <v>2789.5</v>
      </c>
      <c r="R1510" s="36">
        <v>2797.5</v>
      </c>
      <c r="S1510" s="36">
        <v>2768</v>
      </c>
      <c r="T1510" s="66">
        <v>-3.8999999999999998E-3</v>
      </c>
      <c r="U1510" s="66">
        <v>-5.0000000000000001E-4</v>
      </c>
      <c r="V1510" s="66">
        <v>-6.7000000000000002E-3</v>
      </c>
      <c r="W1510" s="66">
        <v>3.7000000000000002E-3</v>
      </c>
      <c r="X1510" s="1">
        <v>211900</v>
      </c>
      <c r="Y1510" s="1">
        <v>588982</v>
      </c>
      <c r="Z1510" s="1">
        <v>372123</v>
      </c>
      <c r="AA1510" t="s">
        <v>317</v>
      </c>
      <c r="AB1510" t="s">
        <v>660</v>
      </c>
      <c r="AC1510">
        <v>19.41</v>
      </c>
      <c r="AD1510">
        <v>1.6</v>
      </c>
      <c r="AE1510">
        <v>2.48</v>
      </c>
      <c r="AF1510" t="s">
        <v>230</v>
      </c>
      <c r="AG1510" s="1">
        <v>15400</v>
      </c>
      <c r="AH1510" s="36">
        <v>2778.5</v>
      </c>
      <c r="AI1510">
        <v>100</v>
      </c>
      <c r="AJ1510" s="36">
        <v>2778</v>
      </c>
      <c r="AK1510">
        <v>700</v>
      </c>
      <c r="AL1510" s="2">
        <v>0.625</v>
      </c>
      <c r="AN1510" t="s">
        <v>298</v>
      </c>
      <c r="AO1510" t="s">
        <v>319</v>
      </c>
      <c r="AQ1510" t="str">
        <f t="shared" si="23"/>
        <v/>
      </c>
    </row>
    <row r="1511" spans="1:43">
      <c r="A1511" s="8">
        <v>46195</v>
      </c>
      <c r="B1511" s="67">
        <v>4092.86</v>
      </c>
      <c r="C1511">
        <v>1.18</v>
      </c>
      <c r="D1511">
        <v>72590</v>
      </c>
      <c r="E1511" s="67">
        <v>1.34</v>
      </c>
      <c r="F1511" s="7">
        <v>2768</v>
      </c>
      <c r="G1511" t="s">
        <v>33</v>
      </c>
      <c r="H1511">
        <v>0</v>
      </c>
      <c r="I1511" t="s">
        <v>288</v>
      </c>
      <c r="J1511" t="s">
        <v>289</v>
      </c>
      <c r="K1511" t="s">
        <v>295</v>
      </c>
      <c r="L1511" s="36">
        <v>5287</v>
      </c>
      <c r="M1511">
        <v>-10</v>
      </c>
      <c r="N1511" s="66">
        <v>-1.9E-3</v>
      </c>
      <c r="O1511" s="36">
        <v>5297</v>
      </c>
      <c r="P1511" s="66">
        <v>-1.8E-3</v>
      </c>
      <c r="Q1511" s="36">
        <v>5256</v>
      </c>
      <c r="R1511" s="36">
        <v>5300</v>
      </c>
      <c r="S1511" s="36">
        <v>5226</v>
      </c>
      <c r="T1511" s="66">
        <v>5.7999999999999996E-3</v>
      </c>
      <c r="U1511" s="66">
        <v>3.8999999999999998E-3</v>
      </c>
      <c r="V1511" s="66">
        <v>-2.3999999999999998E-3</v>
      </c>
      <c r="W1511" s="66">
        <v>1.1599999999999999E-2</v>
      </c>
      <c r="X1511" s="1">
        <v>594300</v>
      </c>
      <c r="Y1511" s="1">
        <v>3128814</v>
      </c>
      <c r="Z1511" s="1">
        <v>1110270</v>
      </c>
      <c r="AA1511" t="s">
        <v>320</v>
      </c>
      <c r="AB1511" t="s">
        <v>321</v>
      </c>
      <c r="AC1511">
        <v>8.4600000000000009</v>
      </c>
      <c r="AD1511">
        <v>1</v>
      </c>
      <c r="AE1511">
        <v>3.4</v>
      </c>
      <c r="AF1511" t="s">
        <v>230</v>
      </c>
      <c r="AG1511" s="1">
        <v>167800</v>
      </c>
      <c r="AH1511" s="36">
        <v>5288</v>
      </c>
      <c r="AI1511">
        <v>900</v>
      </c>
      <c r="AJ1511" s="36">
        <v>5286</v>
      </c>
      <c r="AK1511">
        <v>100</v>
      </c>
      <c r="AL1511" s="2">
        <v>0.625</v>
      </c>
      <c r="AN1511" t="s">
        <v>298</v>
      </c>
      <c r="AO1511" t="s">
        <v>322</v>
      </c>
      <c r="AQ1511" t="str">
        <f t="shared" si="23"/>
        <v/>
      </c>
    </row>
    <row r="1512" spans="1:43">
      <c r="A1512" s="8">
        <v>46195</v>
      </c>
      <c r="B1512" s="67">
        <v>4092.86</v>
      </c>
      <c r="C1512">
        <v>1.18</v>
      </c>
      <c r="D1512">
        <v>72590</v>
      </c>
      <c r="E1512" s="67">
        <v>1.34</v>
      </c>
      <c r="F1512" s="7">
        <v>2769</v>
      </c>
      <c r="G1512" t="s">
        <v>34</v>
      </c>
      <c r="H1512">
        <v>0</v>
      </c>
      <c r="I1512" t="s">
        <v>314</v>
      </c>
      <c r="J1512" t="s">
        <v>323</v>
      </c>
      <c r="K1512" t="s">
        <v>295</v>
      </c>
      <c r="L1512">
        <v>842</v>
      </c>
      <c r="M1512">
        <v>-11</v>
      </c>
      <c r="N1512" s="66">
        <v>-1.29E-2</v>
      </c>
      <c r="O1512">
        <v>853</v>
      </c>
      <c r="P1512" s="66">
        <v>-1.2800000000000001E-2</v>
      </c>
      <c r="Q1512">
        <v>852</v>
      </c>
      <c r="R1512">
        <v>852</v>
      </c>
      <c r="S1512">
        <v>842</v>
      </c>
      <c r="T1512" s="66">
        <v>-1.17E-2</v>
      </c>
      <c r="U1512" s="66">
        <v>-8.2000000000000007E-3</v>
      </c>
      <c r="V1512" s="66">
        <v>-1.17E-2</v>
      </c>
      <c r="W1512" s="66">
        <v>0</v>
      </c>
      <c r="X1512" s="1">
        <v>6000</v>
      </c>
      <c r="Y1512" s="1">
        <v>5093</v>
      </c>
      <c r="Z1512" s="1">
        <v>6619</v>
      </c>
      <c r="AA1512" t="s">
        <v>324</v>
      </c>
      <c r="AB1512" t="s">
        <v>325</v>
      </c>
      <c r="AC1512">
        <v>10</v>
      </c>
      <c r="AD1512">
        <v>22.38</v>
      </c>
      <c r="AE1512">
        <v>0</v>
      </c>
      <c r="AF1512">
        <v>0.1</v>
      </c>
      <c r="AG1512">
        <v>0</v>
      </c>
      <c r="AH1512">
        <v>846</v>
      </c>
      <c r="AI1512">
        <v>300</v>
      </c>
      <c r="AJ1512">
        <v>841</v>
      </c>
      <c r="AK1512">
        <v>300</v>
      </c>
      <c r="AL1512" s="2">
        <v>0.62152777777777779</v>
      </c>
      <c r="AM1512" s="3">
        <v>46213</v>
      </c>
      <c r="AN1512" t="s">
        <v>326</v>
      </c>
      <c r="AO1512" t="s">
        <v>327</v>
      </c>
      <c r="AQ1512" t="str">
        <f t="shared" si="23"/>
        <v/>
      </c>
    </row>
    <row r="1513" spans="1:43">
      <c r="A1513" s="8">
        <v>46195</v>
      </c>
      <c r="B1513" s="67">
        <v>4092.86</v>
      </c>
      <c r="C1513">
        <v>1.18</v>
      </c>
      <c r="D1513">
        <v>72590</v>
      </c>
      <c r="E1513" s="67">
        <v>1.34</v>
      </c>
      <c r="F1513" s="7">
        <v>2914</v>
      </c>
      <c r="G1513" t="s">
        <v>35</v>
      </c>
      <c r="H1513">
        <v>0</v>
      </c>
      <c r="I1513" t="s">
        <v>288</v>
      </c>
      <c r="J1513" t="s">
        <v>289</v>
      </c>
      <c r="K1513" t="s">
        <v>290</v>
      </c>
      <c r="L1513" s="36">
        <v>5950</v>
      </c>
      <c r="M1513">
        <v>-125</v>
      </c>
      <c r="N1513" s="66">
        <v>-2.06E-2</v>
      </c>
      <c r="O1513" s="36">
        <v>6075</v>
      </c>
      <c r="P1513" s="66">
        <v>-2.0500000000000001E-2</v>
      </c>
      <c r="Q1513" s="36">
        <v>6028</v>
      </c>
      <c r="R1513" s="36">
        <v>6038</v>
      </c>
      <c r="S1513" s="36">
        <v>5942</v>
      </c>
      <c r="T1513" s="66">
        <v>-1.29E-2</v>
      </c>
      <c r="U1513" s="66">
        <v>-2.8E-3</v>
      </c>
      <c r="V1513" s="66">
        <v>-1.4500000000000001E-2</v>
      </c>
      <c r="W1513" s="66">
        <v>1.2999999999999999E-3</v>
      </c>
      <c r="X1513" s="1">
        <v>5814900</v>
      </c>
      <c r="Y1513" s="1">
        <v>34745311</v>
      </c>
      <c r="Z1513" s="1">
        <v>11900000</v>
      </c>
      <c r="AA1513" t="s">
        <v>328</v>
      </c>
      <c r="AB1513" t="s">
        <v>329</v>
      </c>
      <c r="AC1513">
        <v>18.53</v>
      </c>
      <c r="AD1513">
        <v>2.58</v>
      </c>
      <c r="AE1513">
        <v>4.07</v>
      </c>
      <c r="AF1513" t="s">
        <v>230</v>
      </c>
      <c r="AG1513" s="1">
        <v>1154300</v>
      </c>
      <c r="AH1513" s="36">
        <v>5950</v>
      </c>
      <c r="AI1513" s="1">
        <v>3000</v>
      </c>
      <c r="AJ1513" s="36">
        <v>5949</v>
      </c>
      <c r="AK1513" s="1">
        <v>1300</v>
      </c>
      <c r="AL1513" s="2">
        <v>0.625</v>
      </c>
      <c r="AN1513" t="s">
        <v>293</v>
      </c>
      <c r="AO1513" t="s">
        <v>319</v>
      </c>
      <c r="AQ1513" t="str">
        <f t="shared" si="23"/>
        <v/>
      </c>
    </row>
    <row r="1514" spans="1:43">
      <c r="A1514" s="8">
        <v>46195</v>
      </c>
      <c r="B1514" s="67">
        <v>4092.86</v>
      </c>
      <c r="C1514">
        <v>1.18</v>
      </c>
      <c r="D1514">
        <v>72590</v>
      </c>
      <c r="E1514" s="67">
        <v>1.34</v>
      </c>
      <c r="F1514" s="7">
        <v>3003</v>
      </c>
      <c r="G1514" t="s">
        <v>36</v>
      </c>
      <c r="H1514">
        <v>0</v>
      </c>
      <c r="I1514" t="s">
        <v>288</v>
      </c>
      <c r="J1514" t="s">
        <v>289</v>
      </c>
      <c r="K1514" t="s">
        <v>295</v>
      </c>
      <c r="L1514" s="36">
        <v>1681.5</v>
      </c>
      <c r="M1514">
        <v>-25</v>
      </c>
      <c r="N1514" s="66">
        <v>-1.46E-2</v>
      </c>
      <c r="O1514" s="36">
        <v>1706.5</v>
      </c>
      <c r="P1514" s="66">
        <v>-1.46E-2</v>
      </c>
      <c r="Q1514" s="36">
        <v>1689</v>
      </c>
      <c r="R1514" s="36">
        <v>1693</v>
      </c>
      <c r="S1514" s="36">
        <v>1672.5</v>
      </c>
      <c r="T1514" s="66">
        <v>-4.4000000000000003E-3</v>
      </c>
      <c r="U1514" s="66">
        <v>5.3E-3</v>
      </c>
      <c r="V1514" s="66">
        <v>-6.7000000000000002E-3</v>
      </c>
      <c r="W1514" s="66">
        <v>5.3E-3</v>
      </c>
      <c r="X1514" s="1">
        <v>1390100</v>
      </c>
      <c r="Y1514" s="1">
        <v>2337447</v>
      </c>
      <c r="Z1514" s="1">
        <v>1291236</v>
      </c>
      <c r="AA1514" t="s">
        <v>330</v>
      </c>
      <c r="AB1514" t="s">
        <v>577</v>
      </c>
      <c r="AC1514">
        <v>10.54</v>
      </c>
      <c r="AD1514">
        <v>1.39</v>
      </c>
      <c r="AE1514">
        <v>3.98</v>
      </c>
      <c r="AF1514" t="s">
        <v>230</v>
      </c>
      <c r="AG1514" s="1">
        <v>26000</v>
      </c>
      <c r="AH1514" s="36">
        <v>1682</v>
      </c>
      <c r="AI1514" s="1">
        <v>3700</v>
      </c>
      <c r="AJ1514" s="36">
        <v>1681.5</v>
      </c>
      <c r="AK1514" s="1">
        <v>2700</v>
      </c>
      <c r="AL1514" s="2">
        <v>0.625</v>
      </c>
      <c r="AN1514" t="s">
        <v>293</v>
      </c>
      <c r="AO1514" t="s">
        <v>332</v>
      </c>
      <c r="AQ1514" t="str">
        <f t="shared" si="23"/>
        <v/>
      </c>
    </row>
    <row r="1515" spans="1:43">
      <c r="A1515" s="8">
        <v>46195</v>
      </c>
      <c r="B1515" s="67">
        <v>4092.86</v>
      </c>
      <c r="C1515">
        <v>1.18</v>
      </c>
      <c r="D1515">
        <v>72590</v>
      </c>
      <c r="E1515" s="67">
        <v>1.34</v>
      </c>
      <c r="F1515" s="7">
        <v>3407</v>
      </c>
      <c r="G1515" t="s">
        <v>37</v>
      </c>
      <c r="H1515">
        <v>0</v>
      </c>
      <c r="I1515" t="s">
        <v>288</v>
      </c>
      <c r="J1515" t="s">
        <v>289</v>
      </c>
      <c r="K1515" t="s">
        <v>290</v>
      </c>
      <c r="L1515" s="36">
        <v>1817</v>
      </c>
      <c r="M1515">
        <v>24.5</v>
      </c>
      <c r="N1515" s="66">
        <v>1.37E-2</v>
      </c>
      <c r="O1515" s="36">
        <v>1792.5</v>
      </c>
      <c r="P1515" s="66">
        <v>1.3599999999999999E-2</v>
      </c>
      <c r="Q1515" s="36">
        <v>1834.5</v>
      </c>
      <c r="R1515" s="36">
        <v>1837</v>
      </c>
      <c r="S1515" s="36">
        <v>1795.5</v>
      </c>
      <c r="T1515" s="66">
        <v>-9.4999999999999998E-3</v>
      </c>
      <c r="U1515" s="66">
        <v>-1E-3</v>
      </c>
      <c r="V1515" s="66">
        <v>-1.0800000000000001E-2</v>
      </c>
      <c r="W1515" s="66">
        <v>1.1900000000000001E-2</v>
      </c>
      <c r="X1515" s="1">
        <v>4035100</v>
      </c>
      <c r="Y1515" s="1">
        <v>7349043</v>
      </c>
      <c r="Z1515" s="1">
        <v>2481571</v>
      </c>
      <c r="AA1515" t="s">
        <v>333</v>
      </c>
      <c r="AB1515" t="s">
        <v>334</v>
      </c>
      <c r="AC1515">
        <v>15.35</v>
      </c>
      <c r="AD1515">
        <v>1.18</v>
      </c>
      <c r="AE1515">
        <v>2.42</v>
      </c>
      <c r="AF1515" t="s">
        <v>230</v>
      </c>
      <c r="AG1515" s="1">
        <v>172900</v>
      </c>
      <c r="AH1515" s="36">
        <v>1817</v>
      </c>
      <c r="AI1515" s="1">
        <v>1000</v>
      </c>
      <c r="AJ1515" s="36">
        <v>1816.5</v>
      </c>
      <c r="AK1515" s="1">
        <v>5700</v>
      </c>
      <c r="AL1515" s="2">
        <v>0.625</v>
      </c>
      <c r="AN1515" t="s">
        <v>298</v>
      </c>
      <c r="AO1515" t="s">
        <v>335</v>
      </c>
      <c r="AQ1515" t="str">
        <f t="shared" si="23"/>
        <v/>
      </c>
    </row>
    <row r="1516" spans="1:43">
      <c r="A1516" s="8">
        <v>46195</v>
      </c>
      <c r="B1516" s="67">
        <v>4092.86</v>
      </c>
      <c r="C1516">
        <v>1.18</v>
      </c>
      <c r="D1516">
        <v>72590</v>
      </c>
      <c r="E1516" s="67">
        <v>1.34</v>
      </c>
      <c r="F1516" s="7">
        <v>4008</v>
      </c>
      <c r="G1516" t="s">
        <v>38</v>
      </c>
      <c r="H1516">
        <v>0</v>
      </c>
      <c r="I1516" t="s">
        <v>288</v>
      </c>
      <c r="J1516" t="s">
        <v>289</v>
      </c>
      <c r="K1516" t="s">
        <v>290</v>
      </c>
      <c r="L1516" s="36">
        <v>1334</v>
      </c>
      <c r="M1516">
        <v>7</v>
      </c>
      <c r="N1516" s="66">
        <v>5.3E-3</v>
      </c>
      <c r="O1516" s="36">
        <v>1327</v>
      </c>
      <c r="P1516" s="66">
        <v>5.1999999999999998E-3</v>
      </c>
      <c r="Q1516" s="36">
        <v>1327</v>
      </c>
      <c r="R1516" s="36">
        <v>1342</v>
      </c>
      <c r="S1516" s="36">
        <v>1325</v>
      </c>
      <c r="T1516" s="66">
        <v>5.1999999999999998E-3</v>
      </c>
      <c r="U1516" s="66">
        <v>1.5E-3</v>
      </c>
      <c r="V1516" s="66">
        <v>-5.8999999999999999E-3</v>
      </c>
      <c r="W1516" s="66">
        <v>6.7000000000000002E-3</v>
      </c>
      <c r="X1516" s="1">
        <v>134600</v>
      </c>
      <c r="Y1516" s="1">
        <v>179257</v>
      </c>
      <c r="Z1516" s="1">
        <v>86288</v>
      </c>
      <c r="AA1516" t="s">
        <v>541</v>
      </c>
      <c r="AB1516" t="s">
        <v>337</v>
      </c>
      <c r="AC1516">
        <v>10.91</v>
      </c>
      <c r="AD1516">
        <v>0.83</v>
      </c>
      <c r="AE1516">
        <v>3.6</v>
      </c>
      <c r="AF1516" t="s">
        <v>230</v>
      </c>
      <c r="AG1516" s="1">
        <v>43900</v>
      </c>
      <c r="AH1516" s="36">
        <v>1335</v>
      </c>
      <c r="AI1516" s="1">
        <v>1700</v>
      </c>
      <c r="AJ1516" s="36">
        <v>1333</v>
      </c>
      <c r="AK1516" s="1">
        <v>1100</v>
      </c>
      <c r="AL1516" s="2">
        <v>0.62430555555555556</v>
      </c>
      <c r="AN1516" t="s">
        <v>298</v>
      </c>
      <c r="AO1516" t="s">
        <v>335</v>
      </c>
      <c r="AQ1516" t="str">
        <f t="shared" si="23"/>
        <v/>
      </c>
    </row>
    <row r="1517" spans="1:43">
      <c r="A1517" s="8">
        <v>46195</v>
      </c>
      <c r="B1517" s="67">
        <v>4092.86</v>
      </c>
      <c r="C1517">
        <v>1.18</v>
      </c>
      <c r="D1517">
        <v>72590</v>
      </c>
      <c r="E1517" s="67">
        <v>1.34</v>
      </c>
      <c r="F1517" s="7">
        <v>4026</v>
      </c>
      <c r="G1517" t="s">
        <v>39</v>
      </c>
      <c r="H1517">
        <v>0</v>
      </c>
      <c r="I1517" t="s">
        <v>314</v>
      </c>
      <c r="J1517" t="s">
        <v>289</v>
      </c>
      <c r="K1517" t="s">
        <v>295</v>
      </c>
      <c r="L1517" s="36">
        <v>1713</v>
      </c>
      <c r="M1517">
        <v>16</v>
      </c>
      <c r="N1517" s="66">
        <v>9.4000000000000004E-3</v>
      </c>
      <c r="O1517" s="36">
        <v>1697</v>
      </c>
      <c r="P1517" s="66">
        <v>9.4000000000000004E-3</v>
      </c>
      <c r="Q1517" s="36">
        <v>1694</v>
      </c>
      <c r="R1517" s="36">
        <v>1739</v>
      </c>
      <c r="S1517" s="36">
        <v>1681</v>
      </c>
      <c r="T1517" s="66">
        <v>1.12E-2</v>
      </c>
      <c r="U1517" s="66">
        <v>-4.5999999999999999E-3</v>
      </c>
      <c r="V1517" s="66">
        <v>-1.49E-2</v>
      </c>
      <c r="W1517" s="66">
        <v>1.9E-2</v>
      </c>
      <c r="X1517" s="1">
        <v>63600</v>
      </c>
      <c r="Y1517" s="1">
        <v>109385</v>
      </c>
      <c r="Z1517" s="1">
        <v>15828</v>
      </c>
      <c r="AA1517" t="s">
        <v>338</v>
      </c>
      <c r="AB1517" t="s">
        <v>629</v>
      </c>
      <c r="AC1517">
        <v>8.1</v>
      </c>
      <c r="AD1517">
        <v>1.06</v>
      </c>
      <c r="AE1517">
        <v>2.92</v>
      </c>
      <c r="AF1517" t="s">
        <v>230</v>
      </c>
      <c r="AG1517" s="1">
        <v>1100</v>
      </c>
      <c r="AH1517" s="36">
        <v>1715</v>
      </c>
      <c r="AI1517">
        <v>100</v>
      </c>
      <c r="AJ1517" s="36">
        <v>1712</v>
      </c>
      <c r="AK1517">
        <v>200</v>
      </c>
      <c r="AL1517" s="2">
        <v>0.625</v>
      </c>
      <c r="AM1517" s="3">
        <v>46183</v>
      </c>
      <c r="AN1517" t="s">
        <v>340</v>
      </c>
      <c r="AO1517" t="s">
        <v>341</v>
      </c>
      <c r="AQ1517" t="str">
        <f t="shared" si="23"/>
        <v/>
      </c>
    </row>
    <row r="1518" spans="1:43">
      <c r="A1518" s="8">
        <v>46195</v>
      </c>
      <c r="B1518" s="67">
        <v>4092.86</v>
      </c>
      <c r="C1518">
        <v>1.18</v>
      </c>
      <c r="D1518">
        <v>72590</v>
      </c>
      <c r="E1518" s="67">
        <v>1.34</v>
      </c>
      <c r="F1518" s="7">
        <v>4062</v>
      </c>
      <c r="G1518" t="s">
        <v>40</v>
      </c>
      <c r="H1518">
        <v>0</v>
      </c>
      <c r="I1518" t="s">
        <v>288</v>
      </c>
      <c r="J1518" t="s">
        <v>289</v>
      </c>
      <c r="K1518" t="s">
        <v>290</v>
      </c>
      <c r="L1518" s="36">
        <v>26395</v>
      </c>
      <c r="M1518" s="36">
        <v>1835</v>
      </c>
      <c r="N1518" s="66">
        <v>7.4700000000000003E-2</v>
      </c>
      <c r="O1518" s="36">
        <v>24560</v>
      </c>
      <c r="P1518" s="66">
        <v>7.4700000000000003E-2</v>
      </c>
      <c r="Q1518" s="36">
        <v>24335</v>
      </c>
      <c r="R1518" s="36">
        <v>27285</v>
      </c>
      <c r="S1518" s="36">
        <v>24205</v>
      </c>
      <c r="T1518" s="66">
        <v>8.4599999999999995E-2</v>
      </c>
      <c r="U1518" s="66">
        <v>1.34E-2</v>
      </c>
      <c r="V1518" s="66">
        <v>-3.2599999999999997E-2</v>
      </c>
      <c r="W1518" s="66">
        <v>9.0399999999999994E-2</v>
      </c>
      <c r="X1518" s="1">
        <v>9891100</v>
      </c>
      <c r="Y1518" s="1">
        <v>259467509</v>
      </c>
      <c r="Z1518" s="1">
        <v>7436028</v>
      </c>
      <c r="AA1518" t="s">
        <v>671</v>
      </c>
      <c r="AB1518" t="s">
        <v>343</v>
      </c>
      <c r="AC1518">
        <v>127.08</v>
      </c>
      <c r="AD1518">
        <v>13.39</v>
      </c>
      <c r="AE1518">
        <v>0.13</v>
      </c>
      <c r="AF1518" t="s">
        <v>230</v>
      </c>
      <c r="AG1518" s="1">
        <v>83600</v>
      </c>
      <c r="AH1518" s="36">
        <v>26405</v>
      </c>
      <c r="AI1518">
        <v>200</v>
      </c>
      <c r="AJ1518" s="36">
        <v>26395</v>
      </c>
      <c r="AK1518">
        <v>700</v>
      </c>
      <c r="AL1518" s="2">
        <v>0.625</v>
      </c>
      <c r="AN1518" t="s">
        <v>298</v>
      </c>
      <c r="AO1518" t="s">
        <v>344</v>
      </c>
      <c r="AQ1518" t="str">
        <f t="shared" si="23"/>
        <v/>
      </c>
    </row>
    <row r="1519" spans="1:43">
      <c r="A1519" s="8">
        <v>46195</v>
      </c>
      <c r="B1519" s="67">
        <v>4092.86</v>
      </c>
      <c r="C1519">
        <v>1.18</v>
      </c>
      <c r="D1519">
        <v>72590</v>
      </c>
      <c r="E1519" s="67">
        <v>1.34</v>
      </c>
      <c r="F1519" s="7">
        <v>4063</v>
      </c>
      <c r="G1519" t="s">
        <v>41</v>
      </c>
      <c r="H1519">
        <v>0</v>
      </c>
      <c r="I1519" t="s">
        <v>288</v>
      </c>
      <c r="J1519" t="s">
        <v>289</v>
      </c>
      <c r="K1519" t="s">
        <v>295</v>
      </c>
      <c r="L1519" s="36">
        <v>7323</v>
      </c>
      <c r="M1519">
        <v>13</v>
      </c>
      <c r="N1519" s="66">
        <v>1.8E-3</v>
      </c>
      <c r="O1519" s="36">
        <v>7310</v>
      </c>
      <c r="P1519" s="66">
        <v>1.6999999999999999E-3</v>
      </c>
      <c r="Q1519" s="36">
        <v>7160</v>
      </c>
      <c r="R1519" s="36">
        <v>7377</v>
      </c>
      <c r="S1519" s="36">
        <v>7139</v>
      </c>
      <c r="T1519" s="66">
        <v>2.2700000000000001E-2</v>
      </c>
      <c r="U1519" s="66">
        <v>1.9E-3</v>
      </c>
      <c r="V1519" s="66">
        <v>-7.3000000000000001E-3</v>
      </c>
      <c r="W1519" s="66">
        <v>2.5700000000000001E-2</v>
      </c>
      <c r="X1519" s="1">
        <v>5637700</v>
      </c>
      <c r="Y1519" s="1">
        <v>41182954</v>
      </c>
      <c r="Z1519" s="1">
        <v>14536124</v>
      </c>
      <c r="AA1519" t="s">
        <v>556</v>
      </c>
      <c r="AB1519" t="s">
        <v>346</v>
      </c>
      <c r="AC1519">
        <v>27.23</v>
      </c>
      <c r="AD1519">
        <v>3.05</v>
      </c>
      <c r="AE1519">
        <v>1.45</v>
      </c>
      <c r="AF1519" t="s">
        <v>230</v>
      </c>
      <c r="AG1519" s="1">
        <v>131700</v>
      </c>
      <c r="AH1519" s="36">
        <v>7324</v>
      </c>
      <c r="AI1519">
        <v>900</v>
      </c>
      <c r="AJ1519" s="36">
        <v>7322</v>
      </c>
      <c r="AK1519" s="1">
        <v>1400</v>
      </c>
      <c r="AL1519" s="2">
        <v>0.625</v>
      </c>
      <c r="AN1519" t="s">
        <v>298</v>
      </c>
      <c r="AO1519" t="s">
        <v>335</v>
      </c>
      <c r="AQ1519" t="str">
        <f t="shared" si="23"/>
        <v/>
      </c>
    </row>
    <row r="1520" spans="1:43">
      <c r="A1520" s="8">
        <v>46195</v>
      </c>
      <c r="B1520" s="67">
        <v>4092.86</v>
      </c>
      <c r="C1520">
        <v>1.18</v>
      </c>
      <c r="D1520">
        <v>72590</v>
      </c>
      <c r="E1520" s="67">
        <v>1.34</v>
      </c>
      <c r="F1520" s="7">
        <v>4068</v>
      </c>
      <c r="G1520" t="s">
        <v>42</v>
      </c>
      <c r="H1520">
        <v>0</v>
      </c>
      <c r="I1520" t="s">
        <v>347</v>
      </c>
      <c r="J1520" t="s">
        <v>323</v>
      </c>
      <c r="K1520" t="s">
        <v>290</v>
      </c>
      <c r="L1520" s="36">
        <v>1743</v>
      </c>
      <c r="M1520">
        <v>3</v>
      </c>
      <c r="N1520" s="66">
        <v>1.6999999999999999E-3</v>
      </c>
      <c r="O1520" s="36">
        <v>1740</v>
      </c>
      <c r="P1520" s="66">
        <v>1.6999999999999999E-3</v>
      </c>
      <c r="Q1520" s="36">
        <v>1740</v>
      </c>
      <c r="R1520" s="36">
        <v>1743</v>
      </c>
      <c r="S1520" s="36">
        <v>1730</v>
      </c>
      <c r="T1520" s="66">
        <v>1.6999999999999999E-3</v>
      </c>
      <c r="U1520" s="66">
        <v>2.3E-3</v>
      </c>
      <c r="V1520" s="66">
        <v>0</v>
      </c>
      <c r="W1520" s="66">
        <v>7.4999999999999997E-3</v>
      </c>
      <c r="X1520" s="1">
        <v>4300</v>
      </c>
      <c r="Y1520" s="1">
        <v>7464</v>
      </c>
      <c r="Z1520" s="1">
        <v>3293</v>
      </c>
      <c r="AA1520" t="s">
        <v>348</v>
      </c>
      <c r="AB1520" t="s">
        <v>349</v>
      </c>
      <c r="AC1520">
        <v>22.9</v>
      </c>
      <c r="AD1520">
        <v>1.53</v>
      </c>
      <c r="AE1520">
        <v>0</v>
      </c>
      <c r="AF1520">
        <v>1.6</v>
      </c>
      <c r="AG1520">
        <v>0</v>
      </c>
      <c r="AH1520" s="36">
        <v>1745</v>
      </c>
      <c r="AI1520">
        <v>100</v>
      </c>
      <c r="AJ1520" s="36">
        <v>1731</v>
      </c>
      <c r="AK1520">
        <v>100</v>
      </c>
      <c r="AL1520" s="2">
        <v>0.61458333333333337</v>
      </c>
      <c r="AN1520" t="s">
        <v>350</v>
      </c>
      <c r="AO1520" t="s">
        <v>351</v>
      </c>
      <c r="AQ1520" t="str">
        <f t="shared" si="23"/>
        <v/>
      </c>
    </row>
    <row r="1521" spans="1:43">
      <c r="A1521" s="8">
        <v>46195</v>
      </c>
      <c r="B1521" s="67">
        <v>4092.86</v>
      </c>
      <c r="C1521">
        <v>1.18</v>
      </c>
      <c r="D1521">
        <v>72590</v>
      </c>
      <c r="E1521" s="67">
        <v>1.34</v>
      </c>
      <c r="F1521" s="7">
        <v>4100</v>
      </c>
      <c r="G1521" t="s">
        <v>43</v>
      </c>
      <c r="H1521">
        <v>0</v>
      </c>
      <c r="I1521" t="s">
        <v>314</v>
      </c>
      <c r="J1521" t="s">
        <v>289</v>
      </c>
      <c r="K1521" t="s">
        <v>290</v>
      </c>
      <c r="L1521" s="36">
        <v>1928</v>
      </c>
      <c r="M1521">
        <v>39</v>
      </c>
      <c r="N1521" s="66">
        <v>2.06E-2</v>
      </c>
      <c r="O1521" s="36">
        <v>1889</v>
      </c>
      <c r="P1521" s="66">
        <v>2.06E-2</v>
      </c>
      <c r="Q1521" s="36">
        <v>1880</v>
      </c>
      <c r="R1521" s="36">
        <v>1974</v>
      </c>
      <c r="S1521" s="36">
        <v>1875</v>
      </c>
      <c r="T1521" s="66">
        <v>2.5499999999999998E-2</v>
      </c>
      <c r="U1521" s="66">
        <v>-2.0799999999999999E-2</v>
      </c>
      <c r="V1521" s="66">
        <v>-2.3300000000000001E-2</v>
      </c>
      <c r="W1521" s="66">
        <v>2.8199999999999999E-2</v>
      </c>
      <c r="X1521" s="1">
        <v>73700</v>
      </c>
      <c r="Y1521" s="1">
        <v>142535</v>
      </c>
      <c r="Z1521" s="1">
        <v>11759</v>
      </c>
      <c r="AA1521" t="s">
        <v>544</v>
      </c>
      <c r="AB1521" t="s">
        <v>353</v>
      </c>
      <c r="AC1521">
        <v>22.31</v>
      </c>
      <c r="AD1521">
        <v>1.23</v>
      </c>
      <c r="AE1521">
        <v>0</v>
      </c>
      <c r="AF1521" t="s">
        <v>230</v>
      </c>
      <c r="AG1521" s="1">
        <v>2300</v>
      </c>
      <c r="AH1521" s="36">
        <v>1929</v>
      </c>
      <c r="AI1521">
        <v>400</v>
      </c>
      <c r="AJ1521" s="36">
        <v>1923</v>
      </c>
      <c r="AK1521">
        <v>100</v>
      </c>
      <c r="AL1521" s="2">
        <v>0.625</v>
      </c>
      <c r="AN1521" t="s">
        <v>298</v>
      </c>
      <c r="AO1521" t="s">
        <v>335</v>
      </c>
      <c r="AQ1521" t="str">
        <f t="shared" si="23"/>
        <v/>
      </c>
    </row>
    <row r="1522" spans="1:43">
      <c r="A1522" s="8">
        <v>46195</v>
      </c>
      <c r="B1522" s="67">
        <v>4092.86</v>
      </c>
      <c r="C1522">
        <v>1.18</v>
      </c>
      <c r="D1522">
        <v>72590</v>
      </c>
      <c r="E1522" s="67">
        <v>1.34</v>
      </c>
      <c r="F1522" s="7">
        <v>4182</v>
      </c>
      <c r="G1522" t="s">
        <v>44</v>
      </c>
      <c r="H1522">
        <v>0</v>
      </c>
      <c r="I1522" t="s">
        <v>288</v>
      </c>
      <c r="J1522" t="s">
        <v>289</v>
      </c>
      <c r="K1522" t="s">
        <v>295</v>
      </c>
      <c r="L1522" s="36">
        <v>5644</v>
      </c>
      <c r="M1522">
        <v>220</v>
      </c>
      <c r="N1522" s="66">
        <v>4.0599999999999997E-2</v>
      </c>
      <c r="O1522" s="36">
        <v>5424</v>
      </c>
      <c r="P1522" s="66">
        <v>4.0500000000000001E-2</v>
      </c>
      <c r="Q1522" s="36">
        <v>5420</v>
      </c>
      <c r="R1522" s="36">
        <v>5738</v>
      </c>
      <c r="S1522" s="36">
        <v>5418</v>
      </c>
      <c r="T1522" s="66">
        <v>4.1300000000000003E-2</v>
      </c>
      <c r="U1522" s="66">
        <v>-1.1900000000000001E-2</v>
      </c>
      <c r="V1522" s="66">
        <v>-1.6299999999999999E-2</v>
      </c>
      <c r="W1522" s="66">
        <v>4.1700000000000001E-2</v>
      </c>
      <c r="X1522" s="1">
        <v>862500</v>
      </c>
      <c r="Y1522" s="1">
        <v>4868341</v>
      </c>
      <c r="Z1522" s="1">
        <v>1194759</v>
      </c>
      <c r="AA1522" t="s">
        <v>545</v>
      </c>
      <c r="AB1522" t="s">
        <v>355</v>
      </c>
      <c r="AC1522">
        <v>23.92</v>
      </c>
      <c r="AD1522">
        <v>1.7</v>
      </c>
      <c r="AE1522">
        <v>1.95</v>
      </c>
      <c r="AF1522" t="s">
        <v>230</v>
      </c>
      <c r="AG1522" s="1">
        <v>16900</v>
      </c>
      <c r="AH1522" s="36">
        <v>5645</v>
      </c>
      <c r="AI1522">
        <v>100</v>
      </c>
      <c r="AJ1522" s="36">
        <v>5643</v>
      </c>
      <c r="AK1522">
        <v>100</v>
      </c>
      <c r="AL1522" s="2">
        <v>0.625</v>
      </c>
      <c r="AN1522" t="s">
        <v>298</v>
      </c>
      <c r="AO1522" t="s">
        <v>335</v>
      </c>
      <c r="AQ1522" t="str">
        <f t="shared" si="23"/>
        <v/>
      </c>
    </row>
    <row r="1523" spans="1:43">
      <c r="A1523" s="8">
        <v>46195</v>
      </c>
      <c r="B1523" s="67">
        <v>4092.86</v>
      </c>
      <c r="C1523">
        <v>1.18</v>
      </c>
      <c r="D1523">
        <v>72590</v>
      </c>
      <c r="E1523" s="67">
        <v>1.34</v>
      </c>
      <c r="F1523" s="7">
        <v>4188</v>
      </c>
      <c r="G1523" t="s">
        <v>45</v>
      </c>
      <c r="H1523">
        <v>0</v>
      </c>
      <c r="I1523" t="s">
        <v>288</v>
      </c>
      <c r="J1523" t="s">
        <v>289</v>
      </c>
      <c r="K1523" t="s">
        <v>295</v>
      </c>
      <c r="L1523" s="36">
        <v>1098.5</v>
      </c>
      <c r="M1523">
        <v>6</v>
      </c>
      <c r="N1523" s="66">
        <v>5.4999999999999997E-3</v>
      </c>
      <c r="O1523" s="36">
        <v>1092.5</v>
      </c>
      <c r="P1523" s="66">
        <v>5.4000000000000003E-3</v>
      </c>
      <c r="Q1523" s="36">
        <v>1094</v>
      </c>
      <c r="R1523" s="36">
        <v>1111</v>
      </c>
      <c r="S1523" s="36">
        <v>1090.5</v>
      </c>
      <c r="T1523" s="66">
        <v>4.1000000000000003E-3</v>
      </c>
      <c r="U1523" s="66">
        <v>-4.0000000000000002E-4</v>
      </c>
      <c r="V1523" s="66">
        <v>-1.12E-2</v>
      </c>
      <c r="W1523" s="66">
        <v>7.3000000000000001E-3</v>
      </c>
      <c r="X1523" s="1">
        <v>2902400</v>
      </c>
      <c r="Y1523" s="1">
        <v>3189468</v>
      </c>
      <c r="Z1523" s="1">
        <v>1583451</v>
      </c>
      <c r="AA1523" t="s">
        <v>356</v>
      </c>
      <c r="AB1523" t="s">
        <v>357</v>
      </c>
      <c r="AC1523">
        <v>12.55</v>
      </c>
      <c r="AD1523">
        <v>0.84</v>
      </c>
      <c r="AE1523">
        <v>2.91</v>
      </c>
      <c r="AF1523" t="s">
        <v>230</v>
      </c>
      <c r="AG1523" s="1">
        <v>322800</v>
      </c>
      <c r="AH1523" s="36">
        <v>1098.5</v>
      </c>
      <c r="AI1523" s="1">
        <v>2300</v>
      </c>
      <c r="AJ1523" s="36">
        <v>1098</v>
      </c>
      <c r="AK1523" s="1">
        <v>3300</v>
      </c>
      <c r="AL1523" s="2">
        <v>0.625</v>
      </c>
      <c r="AN1523" t="s">
        <v>298</v>
      </c>
      <c r="AO1523" t="s">
        <v>335</v>
      </c>
      <c r="AQ1523" t="str">
        <f t="shared" si="23"/>
        <v/>
      </c>
    </row>
    <row r="1524" spans="1:43">
      <c r="A1524" s="8">
        <v>46195</v>
      </c>
      <c r="B1524" s="67">
        <v>4092.86</v>
      </c>
      <c r="C1524">
        <v>1.18</v>
      </c>
      <c r="D1524">
        <v>72590</v>
      </c>
      <c r="E1524" s="67">
        <v>1.34</v>
      </c>
      <c r="F1524" s="7">
        <v>4220</v>
      </c>
      <c r="G1524" t="s">
        <v>46</v>
      </c>
      <c r="H1524">
        <v>0</v>
      </c>
      <c r="I1524" t="s">
        <v>288</v>
      </c>
      <c r="J1524" t="s">
        <v>289</v>
      </c>
      <c r="K1524" t="s">
        <v>290</v>
      </c>
      <c r="L1524" s="36">
        <v>1728</v>
      </c>
      <c r="M1524">
        <v>15</v>
      </c>
      <c r="N1524" s="66">
        <v>8.8000000000000005E-3</v>
      </c>
      <c r="O1524" s="36">
        <v>1713</v>
      </c>
      <c r="P1524" s="66">
        <v>8.6999999999999994E-3</v>
      </c>
      <c r="Q1524" s="36">
        <v>1706</v>
      </c>
      <c r="R1524" s="36">
        <v>1749</v>
      </c>
      <c r="S1524" s="36">
        <v>1705</v>
      </c>
      <c r="T1524" s="66">
        <v>1.2800000000000001E-2</v>
      </c>
      <c r="U1524" s="66">
        <v>-1.6999999999999999E-3</v>
      </c>
      <c r="V1524" s="66">
        <v>-1.2E-2</v>
      </c>
      <c r="W1524" s="66">
        <v>1.34E-2</v>
      </c>
      <c r="X1524" s="1">
        <v>76800</v>
      </c>
      <c r="Y1524" s="1">
        <v>132766</v>
      </c>
      <c r="Z1524" s="1">
        <v>88602</v>
      </c>
      <c r="AA1524" t="s">
        <v>358</v>
      </c>
      <c r="AB1524" t="s">
        <v>578</v>
      </c>
      <c r="AC1524">
        <v>12.09</v>
      </c>
      <c r="AD1524">
        <v>1.21</v>
      </c>
      <c r="AE1524">
        <v>3.13</v>
      </c>
      <c r="AF1524" t="s">
        <v>230</v>
      </c>
      <c r="AG1524" s="1">
        <v>3300</v>
      </c>
      <c r="AH1524" s="36">
        <v>1729</v>
      </c>
      <c r="AI1524">
        <v>300</v>
      </c>
      <c r="AJ1524" s="36">
        <v>1727</v>
      </c>
      <c r="AK1524">
        <v>900</v>
      </c>
      <c r="AL1524" s="2">
        <v>0.62430555555555556</v>
      </c>
      <c r="AN1524" t="s">
        <v>298</v>
      </c>
      <c r="AO1524" t="s">
        <v>335</v>
      </c>
      <c r="AQ1524" t="str">
        <f t="shared" si="23"/>
        <v/>
      </c>
    </row>
    <row r="1525" spans="1:43">
      <c r="A1525" s="8">
        <v>46195</v>
      </c>
      <c r="B1525" s="67">
        <v>4092.86</v>
      </c>
      <c r="C1525">
        <v>1.18</v>
      </c>
      <c r="D1525">
        <v>72590</v>
      </c>
      <c r="E1525" s="67">
        <v>1.34</v>
      </c>
      <c r="F1525" s="7">
        <v>4334</v>
      </c>
      <c r="G1525" t="s">
        <v>47</v>
      </c>
      <c r="H1525">
        <v>0</v>
      </c>
      <c r="I1525" t="s">
        <v>314</v>
      </c>
      <c r="J1525" t="s">
        <v>323</v>
      </c>
      <c r="K1525" t="s">
        <v>295</v>
      </c>
      <c r="L1525">
        <v>373</v>
      </c>
      <c r="M1525">
        <v>-3</v>
      </c>
      <c r="N1525" s="66">
        <v>-8.0000000000000002E-3</v>
      </c>
      <c r="O1525">
        <v>376</v>
      </c>
      <c r="P1525" s="66">
        <v>-7.9000000000000008E-3</v>
      </c>
      <c r="Q1525">
        <v>372</v>
      </c>
      <c r="R1525">
        <v>375</v>
      </c>
      <c r="S1525">
        <v>371</v>
      </c>
      <c r="T1525" s="66">
        <v>2.5999999999999999E-3</v>
      </c>
      <c r="U1525" s="66">
        <v>5.3E-3</v>
      </c>
      <c r="V1525" s="66">
        <v>-5.3E-3</v>
      </c>
      <c r="W1525" s="66">
        <v>5.3E-3</v>
      </c>
      <c r="X1525" s="1">
        <v>8100</v>
      </c>
      <c r="Y1525" s="1">
        <v>3017</v>
      </c>
      <c r="Z1525" s="1">
        <v>4138</v>
      </c>
      <c r="AA1525" t="s">
        <v>360</v>
      </c>
      <c r="AB1525" t="s">
        <v>630</v>
      </c>
      <c r="AC1525">
        <v>11.2</v>
      </c>
      <c r="AD1525">
        <v>1.23</v>
      </c>
      <c r="AE1525">
        <v>2.68</v>
      </c>
      <c r="AF1525">
        <v>0.1</v>
      </c>
      <c r="AG1525">
        <v>300</v>
      </c>
      <c r="AH1525">
        <v>375</v>
      </c>
      <c r="AI1525">
        <v>700</v>
      </c>
      <c r="AJ1525">
        <v>373</v>
      </c>
      <c r="AK1525" s="1">
        <v>1000</v>
      </c>
      <c r="AL1525" s="2">
        <v>0.5854166666666667</v>
      </c>
      <c r="AM1525" s="3">
        <v>46183</v>
      </c>
      <c r="AN1525" t="s">
        <v>306</v>
      </c>
      <c r="AO1525" t="s">
        <v>351</v>
      </c>
      <c r="AQ1525" t="str">
        <f t="shared" si="23"/>
        <v/>
      </c>
    </row>
    <row r="1526" spans="1:43">
      <c r="A1526" s="8">
        <v>46195</v>
      </c>
      <c r="B1526" s="67">
        <v>4092.86</v>
      </c>
      <c r="C1526">
        <v>1.18</v>
      </c>
      <c r="D1526">
        <v>72590</v>
      </c>
      <c r="E1526" s="67">
        <v>1.34</v>
      </c>
      <c r="F1526" s="7">
        <v>4523</v>
      </c>
      <c r="G1526" t="s">
        <v>48</v>
      </c>
      <c r="H1526">
        <v>0</v>
      </c>
      <c r="I1526" t="s">
        <v>288</v>
      </c>
      <c r="J1526" t="s">
        <v>289</v>
      </c>
      <c r="K1526" t="s">
        <v>290</v>
      </c>
      <c r="L1526" s="36">
        <v>3894</v>
      </c>
      <c r="M1526">
        <v>-8</v>
      </c>
      <c r="N1526" s="66">
        <v>-2.0999999999999999E-3</v>
      </c>
      <c r="O1526" s="36">
        <v>3902</v>
      </c>
      <c r="P1526" s="66">
        <v>-2E-3</v>
      </c>
      <c r="Q1526" s="36">
        <v>3861</v>
      </c>
      <c r="R1526" s="36">
        <v>3908</v>
      </c>
      <c r="S1526" s="36">
        <v>3822</v>
      </c>
      <c r="T1526" s="66">
        <v>8.5000000000000006E-3</v>
      </c>
      <c r="U1526" s="66">
        <v>5.5999999999999999E-3</v>
      </c>
      <c r="V1526" s="66">
        <v>-3.5000000000000001E-3</v>
      </c>
      <c r="W1526" s="66">
        <v>1.8800000000000001E-2</v>
      </c>
      <c r="X1526" s="1">
        <v>863800</v>
      </c>
      <c r="Y1526" s="1">
        <v>3356642</v>
      </c>
      <c r="Z1526" s="1">
        <v>1135681</v>
      </c>
      <c r="AA1526" t="s">
        <v>362</v>
      </c>
      <c r="AB1526" t="s">
        <v>631</v>
      </c>
      <c r="AC1526">
        <v>21.02</v>
      </c>
      <c r="AD1526">
        <v>1.22</v>
      </c>
      <c r="AE1526">
        <v>4.1100000000000003</v>
      </c>
      <c r="AF1526" t="s">
        <v>230</v>
      </c>
      <c r="AG1526" s="1">
        <v>113200</v>
      </c>
      <c r="AH1526" s="36">
        <v>3895</v>
      </c>
      <c r="AI1526">
        <v>400</v>
      </c>
      <c r="AJ1526" s="36">
        <v>3894</v>
      </c>
      <c r="AK1526">
        <v>600</v>
      </c>
      <c r="AL1526" s="2">
        <v>0.625</v>
      </c>
      <c r="AN1526" t="s">
        <v>298</v>
      </c>
      <c r="AO1526" t="s">
        <v>364</v>
      </c>
      <c r="AQ1526" t="str">
        <f t="shared" si="23"/>
        <v/>
      </c>
    </row>
    <row r="1527" spans="1:43">
      <c r="A1527" s="8">
        <v>46195</v>
      </c>
      <c r="B1527" s="67">
        <v>4092.86</v>
      </c>
      <c r="C1527">
        <v>1.18</v>
      </c>
      <c r="D1527">
        <v>72590</v>
      </c>
      <c r="E1527" s="67">
        <v>1.34</v>
      </c>
      <c r="F1527" s="7">
        <v>4528</v>
      </c>
      <c r="G1527" t="s">
        <v>49</v>
      </c>
      <c r="H1527">
        <v>0</v>
      </c>
      <c r="I1527" t="s">
        <v>288</v>
      </c>
      <c r="J1527" t="s">
        <v>289</v>
      </c>
      <c r="K1527" t="s">
        <v>290</v>
      </c>
      <c r="L1527" s="36">
        <v>2342</v>
      </c>
      <c r="M1527">
        <v>93</v>
      </c>
      <c r="N1527" s="66">
        <v>4.1399999999999999E-2</v>
      </c>
      <c r="O1527" s="36">
        <v>2249</v>
      </c>
      <c r="P1527" s="66">
        <v>4.1300000000000003E-2</v>
      </c>
      <c r="Q1527" s="36">
        <v>2335</v>
      </c>
      <c r="R1527" s="36">
        <v>2390</v>
      </c>
      <c r="S1527" s="36">
        <v>2318.5</v>
      </c>
      <c r="T1527" s="66">
        <v>2.8999999999999998E-3</v>
      </c>
      <c r="U1527" s="66">
        <v>8.6E-3</v>
      </c>
      <c r="V1527" s="66">
        <v>-0.02</v>
      </c>
      <c r="W1527" s="66">
        <v>1.01E-2</v>
      </c>
      <c r="X1527" s="1">
        <v>1302500</v>
      </c>
      <c r="Y1527" s="1">
        <v>3048264</v>
      </c>
      <c r="Z1527" s="1">
        <v>1167938</v>
      </c>
      <c r="AA1527" t="s">
        <v>365</v>
      </c>
      <c r="AB1527" t="s">
        <v>580</v>
      </c>
      <c r="AC1527">
        <v>15.49</v>
      </c>
      <c r="AD1527">
        <v>1.29</v>
      </c>
      <c r="AE1527">
        <v>3.42</v>
      </c>
      <c r="AF1527" t="s">
        <v>230</v>
      </c>
      <c r="AG1527" s="1">
        <v>74200</v>
      </c>
      <c r="AH1527" s="36">
        <v>2342.5</v>
      </c>
      <c r="AI1527">
        <v>500</v>
      </c>
      <c r="AJ1527" s="36">
        <v>2341.5</v>
      </c>
      <c r="AK1527">
        <v>900</v>
      </c>
      <c r="AL1527" s="2">
        <v>0.625</v>
      </c>
      <c r="AN1527" t="s">
        <v>298</v>
      </c>
      <c r="AO1527" t="s">
        <v>364</v>
      </c>
      <c r="AQ1527" t="str">
        <f t="shared" si="23"/>
        <v/>
      </c>
    </row>
    <row r="1528" spans="1:43">
      <c r="A1528" s="8">
        <v>46195</v>
      </c>
      <c r="B1528" s="67">
        <v>4092.86</v>
      </c>
      <c r="C1528">
        <v>1.18</v>
      </c>
      <c r="D1528">
        <v>72590</v>
      </c>
      <c r="E1528" s="67">
        <v>1.34</v>
      </c>
      <c r="F1528" s="7">
        <v>4661</v>
      </c>
      <c r="G1528" t="s">
        <v>50</v>
      </c>
      <c r="H1528">
        <v>0</v>
      </c>
      <c r="I1528" t="s">
        <v>288</v>
      </c>
      <c r="J1528" t="s">
        <v>289</v>
      </c>
      <c r="K1528" t="s">
        <v>295</v>
      </c>
      <c r="L1528" s="36">
        <v>2317.5</v>
      </c>
      <c r="M1528">
        <v>-19</v>
      </c>
      <c r="N1528" s="66">
        <v>-8.0999999999999996E-3</v>
      </c>
      <c r="O1528" s="36">
        <v>2336.5</v>
      </c>
      <c r="P1528" s="66">
        <v>-8.0999999999999996E-3</v>
      </c>
      <c r="Q1528" s="36">
        <v>2328</v>
      </c>
      <c r="R1528" s="36">
        <v>2351.5</v>
      </c>
      <c r="S1528" s="36">
        <v>2308.5</v>
      </c>
      <c r="T1528" s="66">
        <v>-4.4999999999999997E-3</v>
      </c>
      <c r="U1528" s="66">
        <v>-4.1999999999999997E-3</v>
      </c>
      <c r="V1528" s="66">
        <v>-1.44E-2</v>
      </c>
      <c r="W1528" s="66">
        <v>3.8E-3</v>
      </c>
      <c r="X1528" s="1">
        <v>2998200</v>
      </c>
      <c r="Y1528" s="1">
        <v>6983173</v>
      </c>
      <c r="Z1528" s="1">
        <v>4172544</v>
      </c>
      <c r="AA1528" t="s">
        <v>367</v>
      </c>
      <c r="AB1528" t="s">
        <v>368</v>
      </c>
      <c r="AC1528">
        <v>32.450000000000003</v>
      </c>
      <c r="AD1528">
        <v>3.45</v>
      </c>
      <c r="AE1528">
        <v>0.69</v>
      </c>
      <c r="AF1528" t="s">
        <v>230</v>
      </c>
      <c r="AG1528" s="1">
        <v>427700</v>
      </c>
      <c r="AH1528" s="36">
        <v>2318</v>
      </c>
      <c r="AI1528" s="1">
        <v>3100</v>
      </c>
      <c r="AJ1528" s="36">
        <v>2317.5</v>
      </c>
      <c r="AK1528">
        <v>300</v>
      </c>
      <c r="AL1528" s="2">
        <v>0.625</v>
      </c>
      <c r="AN1528" t="s">
        <v>298</v>
      </c>
      <c r="AO1528" t="s">
        <v>313</v>
      </c>
      <c r="AQ1528" t="str">
        <f t="shared" si="23"/>
        <v/>
      </c>
    </row>
    <row r="1529" spans="1:43">
      <c r="A1529" s="8">
        <v>46195</v>
      </c>
      <c r="B1529" s="67">
        <v>4092.86</v>
      </c>
      <c r="C1529">
        <v>1.18</v>
      </c>
      <c r="D1529">
        <v>72590</v>
      </c>
      <c r="E1529" s="67">
        <v>1.34</v>
      </c>
      <c r="F1529" s="7">
        <v>5020</v>
      </c>
      <c r="G1529" t="s">
        <v>51</v>
      </c>
      <c r="H1529">
        <v>0</v>
      </c>
      <c r="I1529" t="s">
        <v>288</v>
      </c>
      <c r="J1529" t="s">
        <v>289</v>
      </c>
      <c r="K1529" t="s">
        <v>290</v>
      </c>
      <c r="L1529" s="36">
        <v>1254</v>
      </c>
      <c r="M1529">
        <v>-10</v>
      </c>
      <c r="N1529" s="66">
        <v>-7.9000000000000008E-3</v>
      </c>
      <c r="O1529" s="36">
        <v>1264</v>
      </c>
      <c r="P1529" s="66">
        <v>-7.9000000000000008E-3</v>
      </c>
      <c r="Q1529" s="36">
        <v>1253</v>
      </c>
      <c r="R1529" s="36">
        <v>1265</v>
      </c>
      <c r="S1529" s="36">
        <v>1249</v>
      </c>
      <c r="T1529" s="66">
        <v>6.9999999999999999E-4</v>
      </c>
      <c r="U1529" s="66">
        <v>-1.5E-3</v>
      </c>
      <c r="V1529" s="66">
        <v>-8.6E-3</v>
      </c>
      <c r="W1529" s="66">
        <v>4.0000000000000001E-3</v>
      </c>
      <c r="X1529" s="1">
        <v>3232900</v>
      </c>
      <c r="Y1529" s="1">
        <v>4063897</v>
      </c>
      <c r="Z1529" s="1">
        <v>3394285</v>
      </c>
      <c r="AA1529" t="s">
        <v>369</v>
      </c>
      <c r="AB1529" t="s">
        <v>370</v>
      </c>
      <c r="AC1529">
        <v>8.1</v>
      </c>
      <c r="AD1529">
        <v>1</v>
      </c>
      <c r="AE1529">
        <v>2.71</v>
      </c>
      <c r="AF1529" t="s">
        <v>230</v>
      </c>
      <c r="AG1529" s="1">
        <v>360300</v>
      </c>
      <c r="AH1529" s="36">
        <v>1254</v>
      </c>
      <c r="AI1529" s="1">
        <v>1300</v>
      </c>
      <c r="AJ1529" s="36">
        <v>1253.5</v>
      </c>
      <c r="AK1529" s="1">
        <v>4500</v>
      </c>
      <c r="AL1529" s="2">
        <v>0.625</v>
      </c>
      <c r="AN1529" t="s">
        <v>298</v>
      </c>
      <c r="AO1529" t="s">
        <v>371</v>
      </c>
      <c r="AQ1529" t="str">
        <f t="shared" si="23"/>
        <v/>
      </c>
    </row>
    <row r="1530" spans="1:43">
      <c r="A1530" s="8">
        <v>46195</v>
      </c>
      <c r="B1530" s="67">
        <v>4092.86</v>
      </c>
      <c r="C1530">
        <v>1.18</v>
      </c>
      <c r="D1530">
        <v>72590</v>
      </c>
      <c r="E1530" s="67">
        <v>1.34</v>
      </c>
      <c r="F1530" s="7">
        <v>5201</v>
      </c>
      <c r="G1530" t="s">
        <v>52</v>
      </c>
      <c r="H1530">
        <v>0</v>
      </c>
      <c r="I1530" t="s">
        <v>288</v>
      </c>
      <c r="J1530" t="s">
        <v>289</v>
      </c>
      <c r="K1530" t="s">
        <v>295</v>
      </c>
      <c r="L1530" s="36">
        <v>7602</v>
      </c>
      <c r="M1530">
        <v>-14</v>
      </c>
      <c r="N1530" s="66">
        <v>-1.8E-3</v>
      </c>
      <c r="O1530" s="36">
        <v>7616</v>
      </c>
      <c r="P1530" s="66">
        <v>-1.8E-3</v>
      </c>
      <c r="Q1530" s="36">
        <v>7549</v>
      </c>
      <c r="R1530" s="36">
        <v>7682</v>
      </c>
      <c r="S1530" s="36">
        <v>7520</v>
      </c>
      <c r="T1530" s="66">
        <v>7.0000000000000001E-3</v>
      </c>
      <c r="U1530" s="66">
        <v>-6.1999999999999998E-3</v>
      </c>
      <c r="V1530" s="66">
        <v>-1.04E-2</v>
      </c>
      <c r="W1530" s="66">
        <v>1.09E-2</v>
      </c>
      <c r="X1530" s="1">
        <v>810700</v>
      </c>
      <c r="Y1530" s="1">
        <v>6171307</v>
      </c>
      <c r="Z1530" s="1">
        <v>1652938</v>
      </c>
      <c r="AA1530" t="s">
        <v>581</v>
      </c>
      <c r="AB1530" t="s">
        <v>373</v>
      </c>
      <c r="AC1530">
        <v>20.97</v>
      </c>
      <c r="AD1530">
        <v>1.08</v>
      </c>
      <c r="AE1530">
        <v>2.76</v>
      </c>
      <c r="AF1530" t="s">
        <v>230</v>
      </c>
      <c r="AG1530" s="1">
        <v>70300</v>
      </c>
      <c r="AH1530" s="36">
        <v>7603</v>
      </c>
      <c r="AI1530">
        <v>600</v>
      </c>
      <c r="AJ1530" s="36">
        <v>7601</v>
      </c>
      <c r="AK1530">
        <v>300</v>
      </c>
      <c r="AL1530" s="2">
        <v>0.625</v>
      </c>
      <c r="AN1530" t="s">
        <v>293</v>
      </c>
      <c r="AO1530" t="s">
        <v>341</v>
      </c>
      <c r="AQ1530" t="str">
        <f t="shared" si="23"/>
        <v/>
      </c>
    </row>
    <row r="1531" spans="1:43">
      <c r="A1531" s="8">
        <v>46195</v>
      </c>
      <c r="B1531" s="67">
        <v>4092.86</v>
      </c>
      <c r="C1531">
        <v>1.18</v>
      </c>
      <c r="D1531">
        <v>72590</v>
      </c>
      <c r="E1531" s="67">
        <v>1.34</v>
      </c>
      <c r="F1531" s="7">
        <v>5302</v>
      </c>
      <c r="G1531" t="s">
        <v>53</v>
      </c>
      <c r="H1531">
        <v>0</v>
      </c>
      <c r="I1531" t="s">
        <v>288</v>
      </c>
      <c r="J1531" t="s">
        <v>289</v>
      </c>
      <c r="K1531" t="s">
        <v>295</v>
      </c>
      <c r="L1531" s="36">
        <v>4725</v>
      </c>
      <c r="M1531">
        <v>30</v>
      </c>
      <c r="N1531" s="66">
        <v>6.4000000000000003E-3</v>
      </c>
      <c r="O1531" s="36">
        <v>4695</v>
      </c>
      <c r="P1531" s="66">
        <v>6.3E-3</v>
      </c>
      <c r="Q1531" s="36">
        <v>4695</v>
      </c>
      <c r="R1531" s="36">
        <v>4745</v>
      </c>
      <c r="S1531" s="36">
        <v>4690</v>
      </c>
      <c r="T1531" s="66">
        <v>6.3E-3</v>
      </c>
      <c r="U1531" s="66">
        <v>4.1999999999999997E-3</v>
      </c>
      <c r="V1531" s="66">
        <v>-4.1999999999999997E-3</v>
      </c>
      <c r="W1531" s="66">
        <v>7.4000000000000003E-3</v>
      </c>
      <c r="X1531" s="1">
        <v>55900</v>
      </c>
      <c r="Y1531" s="1">
        <v>263206</v>
      </c>
      <c r="Z1531" s="1">
        <v>55908</v>
      </c>
      <c r="AA1531" t="s">
        <v>374</v>
      </c>
      <c r="AB1531" t="s">
        <v>375</v>
      </c>
      <c r="AC1531">
        <v>19.16</v>
      </c>
      <c r="AD1531">
        <v>0.96</v>
      </c>
      <c r="AE1531">
        <v>4.2300000000000004</v>
      </c>
      <c r="AF1531" t="s">
        <v>230</v>
      </c>
      <c r="AG1531" s="1">
        <v>1500</v>
      </c>
      <c r="AH1531" s="36">
        <v>4730</v>
      </c>
      <c r="AI1531">
        <v>800</v>
      </c>
      <c r="AJ1531" s="36">
        <v>4720</v>
      </c>
      <c r="AK1531" s="1">
        <v>1700</v>
      </c>
      <c r="AL1531" s="2">
        <v>0.62291666666666667</v>
      </c>
      <c r="AN1531" t="s">
        <v>293</v>
      </c>
      <c r="AO1531" t="s">
        <v>341</v>
      </c>
      <c r="AQ1531" t="str">
        <f t="shared" si="23"/>
        <v/>
      </c>
    </row>
    <row r="1532" spans="1:43">
      <c r="A1532" s="8">
        <v>46195</v>
      </c>
      <c r="B1532" s="67">
        <v>4092.86</v>
      </c>
      <c r="C1532">
        <v>1.18</v>
      </c>
      <c r="D1532">
        <v>72590</v>
      </c>
      <c r="E1532" s="67">
        <v>1.34</v>
      </c>
      <c r="F1532" s="7">
        <v>5310</v>
      </c>
      <c r="G1532" t="s">
        <v>54</v>
      </c>
      <c r="H1532">
        <v>0</v>
      </c>
      <c r="I1532" t="s">
        <v>288</v>
      </c>
      <c r="J1532" t="s">
        <v>289</v>
      </c>
      <c r="K1532" t="s">
        <v>290</v>
      </c>
      <c r="L1532" s="36">
        <v>8270</v>
      </c>
      <c r="M1532">
        <v>-80</v>
      </c>
      <c r="N1532" s="66">
        <v>-9.5999999999999992E-3</v>
      </c>
      <c r="O1532" s="36">
        <v>8350</v>
      </c>
      <c r="P1532" s="66">
        <v>-9.4999999999999998E-3</v>
      </c>
      <c r="Q1532" s="36">
        <v>8490</v>
      </c>
      <c r="R1532" s="36">
        <v>8610</v>
      </c>
      <c r="S1532" s="36">
        <v>8220</v>
      </c>
      <c r="T1532" s="66">
        <v>-2.5899999999999999E-2</v>
      </c>
      <c r="U1532" s="66">
        <v>-3.5999999999999999E-3</v>
      </c>
      <c r="V1532" s="66">
        <v>-3.9399999999999998E-2</v>
      </c>
      <c r="W1532" s="66">
        <v>6.0000000000000001E-3</v>
      </c>
      <c r="X1532" s="1">
        <v>60300</v>
      </c>
      <c r="Y1532" s="1">
        <v>503161</v>
      </c>
      <c r="Z1532" s="1">
        <v>173608</v>
      </c>
      <c r="AA1532" t="s">
        <v>662</v>
      </c>
      <c r="AB1532" t="s">
        <v>377</v>
      </c>
      <c r="AC1532">
        <v>35.4</v>
      </c>
      <c r="AD1532">
        <v>1.77</v>
      </c>
      <c r="AE1532">
        <v>1.75</v>
      </c>
      <c r="AF1532" t="s">
        <v>230</v>
      </c>
      <c r="AG1532">
        <v>0</v>
      </c>
      <c r="AH1532" s="36">
        <v>8260</v>
      </c>
      <c r="AI1532">
        <v>200</v>
      </c>
      <c r="AJ1532" s="36">
        <v>8250</v>
      </c>
      <c r="AK1532">
        <v>900</v>
      </c>
      <c r="AL1532" s="2">
        <v>0.62430555555555556</v>
      </c>
      <c r="AN1532" t="s">
        <v>293</v>
      </c>
      <c r="AO1532" t="s">
        <v>341</v>
      </c>
      <c r="AQ1532" t="str">
        <f t="shared" si="23"/>
        <v/>
      </c>
    </row>
    <row r="1533" spans="1:43">
      <c r="A1533" s="8">
        <v>46195</v>
      </c>
      <c r="B1533" s="67">
        <v>4092.86</v>
      </c>
      <c r="C1533">
        <v>1.18</v>
      </c>
      <c r="D1533">
        <v>72590</v>
      </c>
      <c r="E1533" s="67">
        <v>1.34</v>
      </c>
      <c r="F1533" s="7">
        <v>5334</v>
      </c>
      <c r="G1533" t="s">
        <v>55</v>
      </c>
      <c r="H1533">
        <v>0</v>
      </c>
      <c r="I1533" t="s">
        <v>288</v>
      </c>
      <c r="J1533" t="s">
        <v>289</v>
      </c>
      <c r="K1533" t="s">
        <v>295</v>
      </c>
      <c r="L1533" s="36">
        <v>10930</v>
      </c>
      <c r="M1533">
        <v>110</v>
      </c>
      <c r="N1533" s="66">
        <v>1.0200000000000001E-2</v>
      </c>
      <c r="O1533" s="36">
        <v>10820</v>
      </c>
      <c r="P1533" s="66">
        <v>1.01E-2</v>
      </c>
      <c r="Q1533" s="36">
        <v>10755</v>
      </c>
      <c r="R1533" s="36">
        <v>11000</v>
      </c>
      <c r="S1533" s="36">
        <v>10755</v>
      </c>
      <c r="T1533" s="66">
        <v>1.6199999999999999E-2</v>
      </c>
      <c r="U1533" s="66">
        <v>0</v>
      </c>
      <c r="V1533" s="66">
        <v>-6.3E-3</v>
      </c>
      <c r="W1533" s="66">
        <v>1.6199999999999999E-2</v>
      </c>
      <c r="X1533" s="1">
        <v>522400</v>
      </c>
      <c r="Y1533" s="1">
        <v>5708489</v>
      </c>
      <c r="Z1533" s="1">
        <v>2177777</v>
      </c>
      <c r="AA1533" t="s">
        <v>672</v>
      </c>
      <c r="AB1533" t="s">
        <v>379</v>
      </c>
      <c r="AC1533">
        <v>20.329999999999998</v>
      </c>
      <c r="AD1533">
        <v>2.79</v>
      </c>
      <c r="AE1533">
        <v>1.92</v>
      </c>
      <c r="AF1533" t="s">
        <v>230</v>
      </c>
      <c r="AG1533" s="1">
        <v>27200</v>
      </c>
      <c r="AH1533" s="36">
        <v>10935</v>
      </c>
      <c r="AI1533">
        <v>800</v>
      </c>
      <c r="AJ1533" s="36">
        <v>10930</v>
      </c>
      <c r="AK1533" s="1">
        <v>1000</v>
      </c>
      <c r="AL1533" s="2">
        <v>0.625</v>
      </c>
      <c r="AN1533" t="s">
        <v>298</v>
      </c>
      <c r="AO1533" t="s">
        <v>341</v>
      </c>
      <c r="AQ1533" t="str">
        <f t="shared" si="23"/>
        <v/>
      </c>
    </row>
    <row r="1534" spans="1:43">
      <c r="A1534" s="8">
        <v>46195</v>
      </c>
      <c r="B1534" s="67">
        <v>4092.86</v>
      </c>
      <c r="C1534">
        <v>1.18</v>
      </c>
      <c r="D1534">
        <v>72590</v>
      </c>
      <c r="E1534" s="67">
        <v>1.34</v>
      </c>
      <c r="F1534" s="7">
        <v>5706</v>
      </c>
      <c r="G1534" t="s">
        <v>56</v>
      </c>
      <c r="H1534">
        <v>0</v>
      </c>
      <c r="I1534" t="s">
        <v>288</v>
      </c>
      <c r="J1534" t="s">
        <v>289</v>
      </c>
      <c r="K1534" t="s">
        <v>295</v>
      </c>
      <c r="L1534" s="36">
        <v>53260</v>
      </c>
      <c r="M1534" s="36">
        <v>4440</v>
      </c>
      <c r="N1534" s="66">
        <v>9.0899999999999995E-2</v>
      </c>
      <c r="O1534" s="36">
        <v>48820</v>
      </c>
      <c r="P1534" s="66">
        <v>9.0899999999999995E-2</v>
      </c>
      <c r="Q1534" s="36">
        <v>50220</v>
      </c>
      <c r="R1534" s="36">
        <v>53570</v>
      </c>
      <c r="S1534" s="36">
        <v>49650</v>
      </c>
      <c r="T1534" s="66">
        <v>6.0499999999999998E-2</v>
      </c>
      <c r="U1534" s="66">
        <v>4.8999999999999998E-3</v>
      </c>
      <c r="V1534" s="66">
        <v>-5.7000000000000002E-3</v>
      </c>
      <c r="W1534" s="66">
        <v>7.2700000000000001E-2</v>
      </c>
      <c r="X1534" s="1">
        <v>1627500</v>
      </c>
      <c r="Y1534" s="1">
        <v>84837623</v>
      </c>
      <c r="Z1534" s="1">
        <v>3057945</v>
      </c>
      <c r="AA1534" t="s">
        <v>521</v>
      </c>
      <c r="AB1534" t="s">
        <v>381</v>
      </c>
      <c r="AC1534">
        <v>40.619999999999997</v>
      </c>
      <c r="AD1534">
        <v>7.39</v>
      </c>
      <c r="AE1534">
        <v>0.53</v>
      </c>
      <c r="AF1534" t="s">
        <v>230</v>
      </c>
      <c r="AG1534" s="1">
        <v>11200</v>
      </c>
      <c r="AH1534" s="36">
        <v>53270</v>
      </c>
      <c r="AI1534">
        <v>400</v>
      </c>
      <c r="AJ1534" s="36">
        <v>53240</v>
      </c>
      <c r="AK1534">
        <v>400</v>
      </c>
      <c r="AL1534" s="2">
        <v>0.625</v>
      </c>
      <c r="AN1534" t="s">
        <v>298</v>
      </c>
      <c r="AO1534" t="s">
        <v>382</v>
      </c>
      <c r="AQ1534" t="str">
        <f t="shared" si="23"/>
        <v/>
      </c>
    </row>
    <row r="1535" spans="1:43">
      <c r="A1535" s="8">
        <v>46195</v>
      </c>
      <c r="B1535" s="67">
        <v>4092.86</v>
      </c>
      <c r="C1535">
        <v>1.18</v>
      </c>
      <c r="D1535">
        <v>72590</v>
      </c>
      <c r="E1535" s="67">
        <v>1.34</v>
      </c>
      <c r="F1535" s="7">
        <v>5711</v>
      </c>
      <c r="G1535" t="s">
        <v>57</v>
      </c>
      <c r="H1535">
        <v>0</v>
      </c>
      <c r="I1535" t="s">
        <v>288</v>
      </c>
      <c r="J1535" t="s">
        <v>289</v>
      </c>
      <c r="K1535" t="s">
        <v>295</v>
      </c>
      <c r="L1535" s="36">
        <v>4931</v>
      </c>
      <c r="M1535">
        <v>95</v>
      </c>
      <c r="N1535" s="66">
        <v>1.9599999999999999E-2</v>
      </c>
      <c r="O1535" s="36">
        <v>4836</v>
      </c>
      <c r="P1535" s="66">
        <v>1.9599999999999999E-2</v>
      </c>
      <c r="Q1535" s="36">
        <v>4836</v>
      </c>
      <c r="R1535" s="36">
        <v>4990</v>
      </c>
      <c r="S1535" s="36">
        <v>4830</v>
      </c>
      <c r="T1535" s="66">
        <v>1.9599999999999999E-2</v>
      </c>
      <c r="U1535" s="66">
        <v>-2E-3</v>
      </c>
      <c r="V1535" s="66">
        <v>-1.18E-2</v>
      </c>
      <c r="W1535" s="66">
        <v>2.0899999999999998E-2</v>
      </c>
      <c r="X1535" s="1">
        <v>866200</v>
      </c>
      <c r="Y1535" s="1">
        <v>4263473</v>
      </c>
      <c r="Z1535" s="1">
        <v>648374</v>
      </c>
      <c r="AA1535" t="s">
        <v>383</v>
      </c>
      <c r="AB1535" t="s">
        <v>384</v>
      </c>
      <c r="AC1535">
        <v>13.14</v>
      </c>
      <c r="AD1535">
        <v>0.87</v>
      </c>
      <c r="AE1535">
        <v>2.35</v>
      </c>
      <c r="AF1535" t="s">
        <v>230</v>
      </c>
      <c r="AG1535" s="1">
        <v>13300</v>
      </c>
      <c r="AH1535" s="36">
        <v>4932</v>
      </c>
      <c r="AI1535">
        <v>700</v>
      </c>
      <c r="AJ1535" s="36">
        <v>4931</v>
      </c>
      <c r="AK1535">
        <v>400</v>
      </c>
      <c r="AL1535" s="2">
        <v>0.625</v>
      </c>
      <c r="AN1535" t="s">
        <v>298</v>
      </c>
      <c r="AO1535" t="s">
        <v>382</v>
      </c>
      <c r="AQ1535" t="str">
        <f t="shared" si="23"/>
        <v/>
      </c>
    </row>
    <row r="1536" spans="1:43">
      <c r="A1536" s="8">
        <v>46195</v>
      </c>
      <c r="B1536" s="67">
        <v>4092.86</v>
      </c>
      <c r="C1536">
        <v>1.18</v>
      </c>
      <c r="D1536">
        <v>72590</v>
      </c>
      <c r="E1536" s="67">
        <v>1.34</v>
      </c>
      <c r="F1536" s="7">
        <v>5713</v>
      </c>
      <c r="G1536" t="s">
        <v>58</v>
      </c>
      <c r="H1536">
        <v>0</v>
      </c>
      <c r="I1536" t="s">
        <v>288</v>
      </c>
      <c r="J1536" t="s">
        <v>289</v>
      </c>
      <c r="K1536" t="s">
        <v>290</v>
      </c>
      <c r="L1536" s="36">
        <v>8891</v>
      </c>
      <c r="M1536">
        <v>284</v>
      </c>
      <c r="N1536" s="66">
        <v>3.3000000000000002E-2</v>
      </c>
      <c r="O1536" s="36">
        <v>8607</v>
      </c>
      <c r="P1536" s="66">
        <v>3.2899999999999999E-2</v>
      </c>
      <c r="Q1536" s="36">
        <v>8504</v>
      </c>
      <c r="R1536" s="36">
        <v>8915</v>
      </c>
      <c r="S1536" s="36">
        <v>8486</v>
      </c>
      <c r="T1536" s="66">
        <v>4.5499999999999999E-2</v>
      </c>
      <c r="U1536" s="66">
        <v>1.18E-2</v>
      </c>
      <c r="V1536" s="66">
        <v>-2.5999999999999999E-3</v>
      </c>
      <c r="W1536" s="66">
        <v>4.7699999999999999E-2</v>
      </c>
      <c r="X1536" s="1">
        <v>1995800</v>
      </c>
      <c r="Y1536" s="1">
        <v>17461626</v>
      </c>
      <c r="Z1536" s="1">
        <v>2585627</v>
      </c>
      <c r="AA1536" t="s">
        <v>385</v>
      </c>
      <c r="AB1536" t="s">
        <v>386</v>
      </c>
      <c r="AC1536">
        <v>15.92</v>
      </c>
      <c r="AD1536">
        <v>1.1499999999999999</v>
      </c>
      <c r="AE1536">
        <v>2.33</v>
      </c>
      <c r="AF1536" t="s">
        <v>230</v>
      </c>
      <c r="AG1536" s="1">
        <v>50400</v>
      </c>
      <c r="AH1536" s="36">
        <v>8890</v>
      </c>
      <c r="AI1536">
        <v>600</v>
      </c>
      <c r="AJ1536" s="36">
        <v>8888</v>
      </c>
      <c r="AK1536">
        <v>700</v>
      </c>
      <c r="AL1536" s="2">
        <v>0.625</v>
      </c>
      <c r="AN1536" t="s">
        <v>298</v>
      </c>
      <c r="AO1536" t="s">
        <v>382</v>
      </c>
      <c r="AQ1536" t="str">
        <f t="shared" si="23"/>
        <v/>
      </c>
    </row>
    <row r="1537" spans="1:43">
      <c r="A1537" s="8">
        <v>46195</v>
      </c>
      <c r="B1537" s="67">
        <v>4092.86</v>
      </c>
      <c r="C1537">
        <v>1.18</v>
      </c>
      <c r="D1537">
        <v>72590</v>
      </c>
      <c r="E1537" s="67">
        <v>1.34</v>
      </c>
      <c r="F1537" s="7">
        <v>5802</v>
      </c>
      <c r="G1537" t="s">
        <v>59</v>
      </c>
      <c r="H1537">
        <v>0</v>
      </c>
      <c r="I1537" t="s">
        <v>288</v>
      </c>
      <c r="J1537" t="s">
        <v>289</v>
      </c>
      <c r="K1537" t="s">
        <v>295</v>
      </c>
      <c r="L1537" s="36">
        <v>13590</v>
      </c>
      <c r="M1537">
        <v>105</v>
      </c>
      <c r="N1537" s="66">
        <v>7.7999999999999996E-3</v>
      </c>
      <c r="O1537" s="36">
        <v>13485</v>
      </c>
      <c r="P1537" s="66">
        <v>7.7000000000000002E-3</v>
      </c>
      <c r="Q1537" s="36">
        <v>13695</v>
      </c>
      <c r="R1537" s="36">
        <v>13940</v>
      </c>
      <c r="S1537" s="36">
        <v>13245</v>
      </c>
      <c r="T1537" s="66">
        <v>-7.6E-3</v>
      </c>
      <c r="U1537" s="66">
        <v>-1.9400000000000001E-2</v>
      </c>
      <c r="V1537" s="66">
        <v>-2.5100000000000001E-2</v>
      </c>
      <c r="W1537" s="66">
        <v>2.5999999999999999E-2</v>
      </c>
      <c r="X1537" s="1">
        <v>5046400</v>
      </c>
      <c r="Y1537" s="1">
        <v>68767715</v>
      </c>
      <c r="Z1537" s="1">
        <v>10789652</v>
      </c>
      <c r="AA1537" t="s">
        <v>582</v>
      </c>
      <c r="AB1537" t="s">
        <v>388</v>
      </c>
      <c r="AC1537">
        <v>32.6</v>
      </c>
      <c r="AD1537">
        <v>3.86</v>
      </c>
      <c r="AE1537">
        <v>1.1499999999999999</v>
      </c>
      <c r="AF1537" t="s">
        <v>230</v>
      </c>
      <c r="AG1537" s="1">
        <v>107400</v>
      </c>
      <c r="AH1537" s="36">
        <v>13590</v>
      </c>
      <c r="AI1537">
        <v>800</v>
      </c>
      <c r="AJ1537" s="36">
        <v>13585</v>
      </c>
      <c r="AK1537" s="1">
        <v>1000</v>
      </c>
      <c r="AL1537" s="2">
        <v>0.625</v>
      </c>
      <c r="AN1537" t="s">
        <v>298</v>
      </c>
      <c r="AO1537" t="s">
        <v>382</v>
      </c>
      <c r="AQ1537" t="str">
        <f t="shared" si="23"/>
        <v/>
      </c>
    </row>
    <row r="1538" spans="1:43">
      <c r="A1538" s="8">
        <v>46195</v>
      </c>
      <c r="B1538" s="67">
        <v>4092.86</v>
      </c>
      <c r="C1538">
        <v>1.18</v>
      </c>
      <c r="D1538">
        <v>72590</v>
      </c>
      <c r="E1538" s="67">
        <v>1.34</v>
      </c>
      <c r="F1538" s="7">
        <v>5803</v>
      </c>
      <c r="G1538" t="s">
        <v>60</v>
      </c>
      <c r="H1538">
        <v>0</v>
      </c>
      <c r="I1538" t="s">
        <v>288</v>
      </c>
      <c r="J1538" t="s">
        <v>289</v>
      </c>
      <c r="L1538" t="s">
        <v>230</v>
      </c>
      <c r="O1538" s="36">
        <v>5161</v>
      </c>
      <c r="P1538" t="s">
        <v>230</v>
      </c>
      <c r="Q1538" t="s">
        <v>230</v>
      </c>
      <c r="R1538" t="s">
        <v>230</v>
      </c>
      <c r="S1538" t="s">
        <v>230</v>
      </c>
      <c r="T1538" t="s">
        <v>230</v>
      </c>
      <c r="U1538" t="s">
        <v>230</v>
      </c>
      <c r="V1538" t="s">
        <v>230</v>
      </c>
      <c r="W1538" t="s">
        <v>230</v>
      </c>
      <c r="X1538">
        <v>0</v>
      </c>
      <c r="Y1538" t="s">
        <v>230</v>
      </c>
      <c r="Z1538" s="1">
        <v>9161706</v>
      </c>
      <c r="AA1538" t="s">
        <v>389</v>
      </c>
      <c r="AB1538" t="s">
        <v>632</v>
      </c>
      <c r="AC1538">
        <v>51.2</v>
      </c>
      <c r="AD1538">
        <v>15.24</v>
      </c>
      <c r="AE1538">
        <v>0.74</v>
      </c>
      <c r="AF1538" t="s">
        <v>230</v>
      </c>
      <c r="AG1538">
        <v>0</v>
      </c>
      <c r="AH1538" s="36">
        <v>6161</v>
      </c>
      <c r="AI1538" s="1">
        <v>3154700</v>
      </c>
      <c r="AJ1538" s="36">
        <v>6161</v>
      </c>
      <c r="AK1538" s="1">
        <v>41834200</v>
      </c>
      <c r="AL1538" s="2">
        <v>-416.66666666666669</v>
      </c>
      <c r="AN1538" t="s">
        <v>298</v>
      </c>
      <c r="AO1538" t="s">
        <v>382</v>
      </c>
      <c r="AQ1538" t="str">
        <f t="shared" si="23"/>
        <v/>
      </c>
    </row>
    <row r="1539" spans="1:43">
      <c r="A1539" s="8">
        <v>46195</v>
      </c>
      <c r="B1539" s="67">
        <v>4092.86</v>
      </c>
      <c r="C1539">
        <v>1.18</v>
      </c>
      <c r="D1539">
        <v>72590</v>
      </c>
      <c r="E1539" s="67">
        <v>1.34</v>
      </c>
      <c r="F1539" s="7">
        <v>6038</v>
      </c>
      <c r="G1539" t="s">
        <v>61</v>
      </c>
      <c r="H1539">
        <v>0</v>
      </c>
      <c r="I1539" t="s">
        <v>347</v>
      </c>
      <c r="J1539" t="s">
        <v>289</v>
      </c>
      <c r="K1539" t="s">
        <v>290</v>
      </c>
      <c r="L1539">
        <v>914</v>
      </c>
      <c r="M1539">
        <v>7</v>
      </c>
      <c r="N1539" s="66">
        <v>7.7000000000000002E-3</v>
      </c>
      <c r="O1539">
        <v>907</v>
      </c>
      <c r="P1539" s="66">
        <v>7.7000000000000002E-3</v>
      </c>
      <c r="Q1539">
        <v>914</v>
      </c>
      <c r="R1539">
        <v>914</v>
      </c>
      <c r="S1539">
        <v>907</v>
      </c>
      <c r="T1539" s="66">
        <v>0</v>
      </c>
      <c r="U1539" s="66">
        <v>3.2000000000000002E-3</v>
      </c>
      <c r="V1539" s="66">
        <v>0</v>
      </c>
      <c r="W1539" s="66">
        <v>7.7000000000000002E-3</v>
      </c>
      <c r="X1539" s="1">
        <v>12200</v>
      </c>
      <c r="Y1539" s="1">
        <v>11118</v>
      </c>
      <c r="Z1539" s="1">
        <v>4627</v>
      </c>
      <c r="AA1539" t="s">
        <v>391</v>
      </c>
      <c r="AB1539" t="s">
        <v>392</v>
      </c>
      <c r="AC1539">
        <v>13.18</v>
      </c>
      <c r="AD1539">
        <v>0.92</v>
      </c>
      <c r="AE1539">
        <v>2.52</v>
      </c>
      <c r="AF1539" t="s">
        <v>230</v>
      </c>
      <c r="AG1539">
        <v>100</v>
      </c>
      <c r="AH1539">
        <v>914</v>
      </c>
      <c r="AI1539">
        <v>300</v>
      </c>
      <c r="AJ1539">
        <v>907</v>
      </c>
      <c r="AK1539">
        <v>300</v>
      </c>
      <c r="AL1539" s="2">
        <v>0.61805555555555558</v>
      </c>
      <c r="AN1539" t="s">
        <v>350</v>
      </c>
      <c r="AO1539" t="s">
        <v>313</v>
      </c>
      <c r="AQ1539" t="str">
        <f t="shared" ref="AQ1539:AQ1602" si="24">IF(AP1539="","",ROUND((L1539-AP1539)/AP1539,4))</f>
        <v/>
      </c>
    </row>
    <row r="1540" spans="1:43">
      <c r="A1540" s="8">
        <v>46195</v>
      </c>
      <c r="B1540" s="67">
        <v>4092.86</v>
      </c>
      <c r="C1540">
        <v>1.18</v>
      </c>
      <c r="D1540">
        <v>72590</v>
      </c>
      <c r="E1540" s="67">
        <v>1.34</v>
      </c>
      <c r="F1540" s="7">
        <v>6156</v>
      </c>
      <c r="G1540" t="s">
        <v>62</v>
      </c>
      <c r="H1540">
        <v>0</v>
      </c>
      <c r="I1540" t="s">
        <v>314</v>
      </c>
      <c r="J1540" t="s">
        <v>323</v>
      </c>
      <c r="K1540" t="s">
        <v>295</v>
      </c>
      <c r="L1540" s="36">
        <v>2008</v>
      </c>
      <c r="M1540">
        <v>8</v>
      </c>
      <c r="N1540" s="66">
        <v>4.0000000000000001E-3</v>
      </c>
      <c r="O1540" s="36">
        <v>2000</v>
      </c>
      <c r="P1540" s="66">
        <v>4.0000000000000001E-3</v>
      </c>
      <c r="Q1540" s="36">
        <v>2000</v>
      </c>
      <c r="R1540" s="36">
        <v>2009</v>
      </c>
      <c r="S1540" s="36">
        <v>1995</v>
      </c>
      <c r="T1540" s="66">
        <v>4.0000000000000001E-3</v>
      </c>
      <c r="U1540" s="66">
        <v>0</v>
      </c>
      <c r="V1540" s="66">
        <v>-4.0000000000000002E-4</v>
      </c>
      <c r="W1540" s="66">
        <v>6.4999999999999997E-3</v>
      </c>
      <c r="X1540" s="1">
        <v>19900</v>
      </c>
      <c r="Y1540" s="1">
        <v>39883</v>
      </c>
      <c r="Z1540" s="1">
        <v>10642</v>
      </c>
      <c r="AA1540" t="s">
        <v>393</v>
      </c>
      <c r="AB1540" t="s">
        <v>394</v>
      </c>
      <c r="AC1540">
        <v>59.58</v>
      </c>
      <c r="AD1540">
        <v>1.41</v>
      </c>
      <c r="AE1540">
        <v>4.9800000000000004</v>
      </c>
      <c r="AF1540">
        <v>1.3</v>
      </c>
      <c r="AG1540">
        <v>0</v>
      </c>
      <c r="AH1540" s="36">
        <v>2008</v>
      </c>
      <c r="AI1540">
        <v>200</v>
      </c>
      <c r="AJ1540" s="36">
        <v>2004</v>
      </c>
      <c r="AK1540">
        <v>100</v>
      </c>
      <c r="AL1540" s="2">
        <v>0.61944444444444446</v>
      </c>
      <c r="AN1540" t="s">
        <v>350</v>
      </c>
      <c r="AO1540" t="s">
        <v>395</v>
      </c>
      <c r="AQ1540" t="str">
        <f t="shared" si="24"/>
        <v/>
      </c>
    </row>
    <row r="1541" spans="1:43">
      <c r="A1541" s="8">
        <v>46195</v>
      </c>
      <c r="B1541" s="67">
        <v>4092.86</v>
      </c>
      <c r="C1541">
        <v>1.18</v>
      </c>
      <c r="D1541">
        <v>72590</v>
      </c>
      <c r="E1541" s="67">
        <v>1.34</v>
      </c>
      <c r="F1541" s="7">
        <v>6178</v>
      </c>
      <c r="G1541" t="s">
        <v>63</v>
      </c>
      <c r="H1541">
        <v>0</v>
      </c>
      <c r="I1541" t="s">
        <v>288</v>
      </c>
      <c r="J1541" t="s">
        <v>289</v>
      </c>
      <c r="K1541" t="s">
        <v>290</v>
      </c>
      <c r="L1541" s="36">
        <v>2227</v>
      </c>
      <c r="M1541">
        <v>-13.5</v>
      </c>
      <c r="N1541" s="66">
        <v>-6.0000000000000001E-3</v>
      </c>
      <c r="O1541" s="36">
        <v>2240.5</v>
      </c>
      <c r="P1541" s="66">
        <v>-6.0000000000000001E-3</v>
      </c>
      <c r="Q1541" s="36">
        <v>2210.5</v>
      </c>
      <c r="R1541" s="36">
        <v>2241</v>
      </c>
      <c r="S1541" s="36">
        <v>2194.5</v>
      </c>
      <c r="T1541" s="66">
        <v>7.4000000000000003E-3</v>
      </c>
      <c r="U1541" s="66">
        <v>4.7000000000000002E-3</v>
      </c>
      <c r="V1541" s="66">
        <v>-6.1999999999999998E-3</v>
      </c>
      <c r="W1541" s="66">
        <v>1.4800000000000001E-2</v>
      </c>
      <c r="X1541" s="1">
        <v>2172800</v>
      </c>
      <c r="Y1541" s="1">
        <v>4826875</v>
      </c>
      <c r="Z1541" s="1">
        <v>6253849</v>
      </c>
      <c r="AA1541" t="s">
        <v>641</v>
      </c>
      <c r="AB1541" t="s">
        <v>397</v>
      </c>
      <c r="AC1541">
        <v>16.02</v>
      </c>
      <c r="AD1541">
        <v>0.64</v>
      </c>
      <c r="AE1541">
        <v>2.69</v>
      </c>
      <c r="AF1541" t="s">
        <v>230</v>
      </c>
      <c r="AG1541" s="1">
        <v>75200</v>
      </c>
      <c r="AH1541" s="36">
        <v>2227.5</v>
      </c>
      <c r="AI1541">
        <v>900</v>
      </c>
      <c r="AJ1541" s="36">
        <v>2226.5</v>
      </c>
      <c r="AK1541" s="1">
        <v>1500</v>
      </c>
      <c r="AL1541" s="2">
        <v>0.625</v>
      </c>
      <c r="AN1541" t="s">
        <v>298</v>
      </c>
      <c r="AO1541" t="s">
        <v>313</v>
      </c>
      <c r="AQ1541" t="str">
        <f t="shared" si="24"/>
        <v/>
      </c>
    </row>
    <row r="1542" spans="1:43">
      <c r="A1542" s="8">
        <v>46195</v>
      </c>
      <c r="B1542" s="67">
        <v>4092.86</v>
      </c>
      <c r="C1542">
        <v>1.18</v>
      </c>
      <c r="D1542">
        <v>72590</v>
      </c>
      <c r="E1542" s="67">
        <v>1.34</v>
      </c>
      <c r="F1542" s="7">
        <v>6208</v>
      </c>
      <c r="G1542" t="s">
        <v>64</v>
      </c>
      <c r="H1542">
        <v>0</v>
      </c>
      <c r="I1542" t="s">
        <v>314</v>
      </c>
      <c r="J1542" t="s">
        <v>289</v>
      </c>
      <c r="K1542" t="s">
        <v>295</v>
      </c>
      <c r="L1542" s="36">
        <v>1819</v>
      </c>
      <c r="M1542">
        <v>28</v>
      </c>
      <c r="N1542" s="66">
        <v>1.5599999999999999E-2</v>
      </c>
      <c r="O1542" s="36">
        <v>1791</v>
      </c>
      <c r="P1542" s="66">
        <v>1.5599999999999999E-2</v>
      </c>
      <c r="Q1542" s="36">
        <v>1813</v>
      </c>
      <c r="R1542" s="36">
        <v>1887</v>
      </c>
      <c r="S1542" s="36">
        <v>1804</v>
      </c>
      <c r="T1542" s="66">
        <v>3.3E-3</v>
      </c>
      <c r="U1542" s="66">
        <v>5.0000000000000001E-4</v>
      </c>
      <c r="V1542" s="66">
        <v>-3.5999999999999997E-2</v>
      </c>
      <c r="W1542" s="66">
        <v>8.3000000000000001E-3</v>
      </c>
      <c r="X1542" s="1">
        <v>39600</v>
      </c>
      <c r="Y1542" s="1">
        <v>72695</v>
      </c>
      <c r="Z1542" s="1">
        <v>11616</v>
      </c>
      <c r="AA1542" t="s">
        <v>398</v>
      </c>
      <c r="AB1542" t="s">
        <v>399</v>
      </c>
      <c r="AC1542">
        <v>17.72</v>
      </c>
      <c r="AD1542">
        <v>1.85</v>
      </c>
      <c r="AE1542">
        <v>1.1000000000000001</v>
      </c>
      <c r="AF1542">
        <v>2.1</v>
      </c>
      <c r="AG1542">
        <v>0</v>
      </c>
      <c r="AH1542" s="36">
        <v>1822</v>
      </c>
      <c r="AI1542">
        <v>200</v>
      </c>
      <c r="AJ1542" s="36">
        <v>1816</v>
      </c>
      <c r="AK1542">
        <v>200</v>
      </c>
      <c r="AL1542" s="2">
        <v>0.62430555555555556</v>
      </c>
      <c r="AN1542" t="s">
        <v>298</v>
      </c>
      <c r="AO1542" t="s">
        <v>395</v>
      </c>
      <c r="AQ1542" t="str">
        <f t="shared" si="24"/>
        <v/>
      </c>
    </row>
    <row r="1543" spans="1:43">
      <c r="A1543" s="8">
        <v>46195</v>
      </c>
      <c r="B1543" s="67">
        <v>4092.86</v>
      </c>
      <c r="C1543">
        <v>1.18</v>
      </c>
      <c r="D1543">
        <v>72590</v>
      </c>
      <c r="E1543" s="67">
        <v>1.34</v>
      </c>
      <c r="F1543" s="7">
        <v>6356</v>
      </c>
      <c r="G1543" t="s">
        <v>65</v>
      </c>
      <c r="H1543">
        <v>0</v>
      </c>
      <c r="I1543" t="s">
        <v>314</v>
      </c>
      <c r="J1543" t="s">
        <v>289</v>
      </c>
      <c r="K1543" t="s">
        <v>290</v>
      </c>
      <c r="L1543" s="36">
        <v>1580</v>
      </c>
      <c r="M1543">
        <v>85</v>
      </c>
      <c r="N1543" s="66">
        <v>5.6899999999999999E-2</v>
      </c>
      <c r="O1543" s="36">
        <v>1495</v>
      </c>
      <c r="P1543" s="66">
        <v>5.6800000000000003E-2</v>
      </c>
      <c r="Q1543" s="36">
        <v>1500</v>
      </c>
      <c r="R1543" s="36">
        <v>1609</v>
      </c>
      <c r="S1543" s="36">
        <v>1476</v>
      </c>
      <c r="T1543" s="66">
        <v>5.33E-2</v>
      </c>
      <c r="U1543" s="66">
        <v>1.21E-2</v>
      </c>
      <c r="V1543" s="66">
        <v>-1.7999999999999999E-2</v>
      </c>
      <c r="W1543" s="66">
        <v>7.0400000000000004E-2</v>
      </c>
      <c r="X1543" s="1">
        <v>262200</v>
      </c>
      <c r="Y1543" s="1">
        <v>411233</v>
      </c>
      <c r="Z1543" s="1">
        <v>22562</v>
      </c>
      <c r="AA1543" t="s">
        <v>400</v>
      </c>
      <c r="AB1543" t="s">
        <v>401</v>
      </c>
      <c r="AC1543">
        <v>12.78</v>
      </c>
      <c r="AD1543">
        <v>1.55</v>
      </c>
      <c r="AE1543">
        <v>0.63</v>
      </c>
      <c r="AF1543" t="s">
        <v>230</v>
      </c>
      <c r="AG1543">
        <v>0</v>
      </c>
      <c r="AH1543" s="36">
        <v>1580</v>
      </c>
      <c r="AI1543">
        <v>300</v>
      </c>
      <c r="AJ1543" s="36">
        <v>1578</v>
      </c>
      <c r="AK1543">
        <v>200</v>
      </c>
      <c r="AL1543" s="2">
        <v>0.62361111111111112</v>
      </c>
      <c r="AN1543" t="s">
        <v>298</v>
      </c>
      <c r="AO1543" t="s">
        <v>395</v>
      </c>
      <c r="AQ1543" t="str">
        <f t="shared" si="24"/>
        <v/>
      </c>
    </row>
    <row r="1544" spans="1:43">
      <c r="A1544" s="8">
        <v>46195</v>
      </c>
      <c r="B1544" s="67">
        <v>4092.86</v>
      </c>
      <c r="C1544">
        <v>1.18</v>
      </c>
      <c r="D1544">
        <v>72590</v>
      </c>
      <c r="E1544" s="67">
        <v>1.34</v>
      </c>
      <c r="F1544" s="7">
        <v>6378</v>
      </c>
      <c r="G1544" t="s">
        <v>66</v>
      </c>
      <c r="H1544">
        <v>0</v>
      </c>
      <c r="I1544" t="s">
        <v>314</v>
      </c>
      <c r="J1544" t="s">
        <v>289</v>
      </c>
      <c r="K1544" t="s">
        <v>290</v>
      </c>
      <c r="L1544" s="36">
        <v>1272</v>
      </c>
      <c r="M1544">
        <v>-8</v>
      </c>
      <c r="N1544" s="66">
        <v>-6.3E-3</v>
      </c>
      <c r="O1544" s="36">
        <v>1280</v>
      </c>
      <c r="P1544" s="66">
        <v>-6.1999999999999998E-3</v>
      </c>
      <c r="Q1544" s="36">
        <v>1285</v>
      </c>
      <c r="R1544" s="36">
        <v>1290</v>
      </c>
      <c r="S1544" s="36">
        <v>1251</v>
      </c>
      <c r="T1544" s="66">
        <v>-1.01E-2</v>
      </c>
      <c r="U1544" s="66">
        <v>1.1900000000000001E-2</v>
      </c>
      <c r="V1544" s="66">
        <v>-1.3899999999999999E-2</v>
      </c>
      <c r="W1544" s="66">
        <v>1.67E-2</v>
      </c>
      <c r="X1544" s="1">
        <v>172300</v>
      </c>
      <c r="Y1544" s="1">
        <v>218110</v>
      </c>
      <c r="Z1544" s="1">
        <v>26203</v>
      </c>
      <c r="AA1544" t="s">
        <v>402</v>
      </c>
      <c r="AB1544" t="s">
        <v>634</v>
      </c>
      <c r="AC1544">
        <v>13.25</v>
      </c>
      <c r="AD1544">
        <v>1.18</v>
      </c>
      <c r="AE1544">
        <v>3.22</v>
      </c>
      <c r="AF1544" t="s">
        <v>230</v>
      </c>
      <c r="AG1544">
        <v>0</v>
      </c>
      <c r="AH1544" s="36">
        <v>1274</v>
      </c>
      <c r="AI1544">
        <v>200</v>
      </c>
      <c r="AJ1544" s="36">
        <v>1272</v>
      </c>
      <c r="AK1544">
        <v>300</v>
      </c>
      <c r="AL1544" s="2">
        <v>0.625</v>
      </c>
      <c r="AN1544" t="s">
        <v>298</v>
      </c>
      <c r="AO1544" t="s">
        <v>395</v>
      </c>
      <c r="AQ1544" t="str">
        <f t="shared" si="24"/>
        <v/>
      </c>
    </row>
    <row r="1545" spans="1:43">
      <c r="A1545" s="8">
        <v>46195</v>
      </c>
      <c r="B1545" s="67">
        <v>4092.86</v>
      </c>
      <c r="C1545">
        <v>1.18</v>
      </c>
      <c r="D1545">
        <v>72590</v>
      </c>
      <c r="E1545" s="67">
        <v>1.34</v>
      </c>
      <c r="F1545" s="7">
        <v>6526</v>
      </c>
      <c r="G1545" t="s">
        <v>67</v>
      </c>
      <c r="H1545">
        <v>0</v>
      </c>
      <c r="I1545" t="s">
        <v>288</v>
      </c>
      <c r="J1545" t="s">
        <v>289</v>
      </c>
      <c r="K1545" t="s">
        <v>290</v>
      </c>
      <c r="L1545" s="36">
        <v>2675.5</v>
      </c>
      <c r="M1545">
        <v>45.5</v>
      </c>
      <c r="N1545" s="66">
        <v>1.7299999999999999E-2</v>
      </c>
      <c r="O1545" s="36">
        <v>2630</v>
      </c>
      <c r="P1545" s="66">
        <v>1.7299999999999999E-2</v>
      </c>
      <c r="Q1545" s="36">
        <v>2629.5</v>
      </c>
      <c r="R1545" s="36">
        <v>2734</v>
      </c>
      <c r="S1545" s="36">
        <v>2590</v>
      </c>
      <c r="T1545" s="66">
        <v>1.7399999999999999E-2</v>
      </c>
      <c r="U1545" s="66">
        <v>-8.9999999999999993E-3</v>
      </c>
      <c r="V1545" s="66">
        <v>-2.1299999999999999E-2</v>
      </c>
      <c r="W1545" s="66">
        <v>3.3000000000000002E-2</v>
      </c>
      <c r="X1545" s="1">
        <v>10371000</v>
      </c>
      <c r="Y1545" s="1">
        <v>27731990</v>
      </c>
      <c r="Z1545" s="1">
        <v>481522</v>
      </c>
      <c r="AA1545" t="s">
        <v>584</v>
      </c>
      <c r="AB1545" t="s">
        <v>405</v>
      </c>
      <c r="AC1545">
        <v>46.93</v>
      </c>
      <c r="AD1545">
        <v>3.52</v>
      </c>
      <c r="AE1545">
        <v>1.87</v>
      </c>
      <c r="AF1545" t="s">
        <v>230</v>
      </c>
      <c r="AG1545" s="1">
        <v>243800</v>
      </c>
      <c r="AH1545" s="36">
        <v>2675.5</v>
      </c>
      <c r="AI1545">
        <v>300</v>
      </c>
      <c r="AJ1545" s="36">
        <v>2675</v>
      </c>
      <c r="AK1545">
        <v>700</v>
      </c>
      <c r="AL1545" s="2">
        <v>0.625</v>
      </c>
      <c r="AN1545" t="s">
        <v>298</v>
      </c>
      <c r="AO1545" t="s">
        <v>344</v>
      </c>
      <c r="AQ1545" t="str">
        <f t="shared" si="24"/>
        <v/>
      </c>
    </row>
    <row r="1546" spans="1:43">
      <c r="A1546" s="8">
        <v>46195</v>
      </c>
      <c r="B1546" s="67">
        <v>4092.86</v>
      </c>
      <c r="C1546">
        <v>1.18</v>
      </c>
      <c r="D1546">
        <v>72590</v>
      </c>
      <c r="E1546" s="67">
        <v>1.34</v>
      </c>
      <c r="F1546" s="7">
        <v>6586</v>
      </c>
      <c r="G1546" t="s">
        <v>68</v>
      </c>
      <c r="H1546">
        <v>0</v>
      </c>
      <c r="I1546" t="s">
        <v>288</v>
      </c>
      <c r="J1546" t="s">
        <v>289</v>
      </c>
      <c r="K1546" t="s">
        <v>295</v>
      </c>
      <c r="L1546" s="36">
        <v>5904</v>
      </c>
      <c r="M1546">
        <v>3</v>
      </c>
      <c r="N1546" s="66">
        <v>5.0000000000000001E-4</v>
      </c>
      <c r="O1546" s="36">
        <v>5901</v>
      </c>
      <c r="P1546" s="66">
        <v>5.0000000000000001E-4</v>
      </c>
      <c r="Q1546" s="36">
        <v>5844</v>
      </c>
      <c r="R1546" s="36">
        <v>5971</v>
      </c>
      <c r="S1546" s="36">
        <v>5838</v>
      </c>
      <c r="T1546" s="66">
        <v>1.0200000000000001E-2</v>
      </c>
      <c r="U1546" s="66">
        <v>-3.8E-3</v>
      </c>
      <c r="V1546" s="66">
        <v>-1.12E-2</v>
      </c>
      <c r="W1546" s="66">
        <v>1.1299999999999999E-2</v>
      </c>
      <c r="X1546" s="1">
        <v>253900</v>
      </c>
      <c r="Y1546" s="1">
        <v>1502326</v>
      </c>
      <c r="Z1546" s="1">
        <v>1653223</v>
      </c>
      <c r="AA1546" t="s">
        <v>406</v>
      </c>
      <c r="AB1546" t="s">
        <v>407</v>
      </c>
      <c r="AC1546">
        <v>18.77</v>
      </c>
      <c r="AD1546">
        <v>1.52</v>
      </c>
      <c r="AE1546">
        <v>2.68</v>
      </c>
      <c r="AF1546" t="s">
        <v>230</v>
      </c>
      <c r="AG1546" s="1">
        <v>6800</v>
      </c>
      <c r="AH1546" s="36">
        <v>5907</v>
      </c>
      <c r="AI1546">
        <v>300</v>
      </c>
      <c r="AJ1546" s="36">
        <v>5903</v>
      </c>
      <c r="AK1546">
        <v>100</v>
      </c>
      <c r="AL1546" s="2">
        <v>0.625</v>
      </c>
      <c r="AN1546" t="s">
        <v>298</v>
      </c>
      <c r="AO1546" t="s">
        <v>395</v>
      </c>
      <c r="AQ1546" t="str">
        <f t="shared" si="24"/>
        <v/>
      </c>
    </row>
    <row r="1547" spans="1:43">
      <c r="A1547" s="8">
        <v>46195</v>
      </c>
      <c r="B1547" s="67">
        <v>4092.86</v>
      </c>
      <c r="C1547">
        <v>1.18</v>
      </c>
      <c r="D1547">
        <v>72590</v>
      </c>
      <c r="E1547" s="67">
        <v>1.34</v>
      </c>
      <c r="F1547" s="7">
        <v>6594</v>
      </c>
      <c r="G1547" t="s">
        <v>69</v>
      </c>
      <c r="H1547">
        <v>0</v>
      </c>
      <c r="I1547" t="s">
        <v>288</v>
      </c>
      <c r="J1547" t="s">
        <v>289</v>
      </c>
      <c r="K1547" t="s">
        <v>290</v>
      </c>
      <c r="L1547" s="36">
        <v>2753</v>
      </c>
      <c r="M1547">
        <v>58</v>
      </c>
      <c r="N1547" s="66">
        <v>2.1499999999999998E-2</v>
      </c>
      <c r="O1547" s="36">
        <v>2695</v>
      </c>
      <c r="P1547" s="66">
        <v>2.1499999999999998E-2</v>
      </c>
      <c r="Q1547" s="36">
        <v>2700</v>
      </c>
      <c r="R1547" s="36">
        <v>2808</v>
      </c>
      <c r="S1547" s="36">
        <v>2685</v>
      </c>
      <c r="T1547" s="66">
        <v>1.9599999999999999E-2</v>
      </c>
      <c r="U1547" s="66">
        <v>-1E-3</v>
      </c>
      <c r="V1547" s="66">
        <v>-1.95E-2</v>
      </c>
      <c r="W1547" s="66">
        <v>2.53E-2</v>
      </c>
      <c r="X1547" s="1">
        <v>4421300</v>
      </c>
      <c r="Y1547" s="1">
        <v>12194404</v>
      </c>
      <c r="Z1547" s="1">
        <v>3283142</v>
      </c>
      <c r="AA1547" t="s">
        <v>560</v>
      </c>
      <c r="AB1547" t="s">
        <v>409</v>
      </c>
      <c r="AC1547">
        <v>39.44</v>
      </c>
      <c r="AD1547">
        <v>1.79</v>
      </c>
      <c r="AE1547">
        <v>0</v>
      </c>
      <c r="AF1547" t="s">
        <v>230</v>
      </c>
      <c r="AG1547" s="1">
        <v>91800</v>
      </c>
      <c r="AH1547" s="36">
        <v>2754</v>
      </c>
      <c r="AI1547" s="1">
        <v>4700</v>
      </c>
      <c r="AJ1547" s="36">
        <v>2753</v>
      </c>
      <c r="AK1547">
        <v>300</v>
      </c>
      <c r="AL1547" s="2">
        <v>0.625</v>
      </c>
      <c r="AN1547" t="s">
        <v>298</v>
      </c>
      <c r="AO1547" t="s">
        <v>344</v>
      </c>
      <c r="AQ1547" t="str">
        <f t="shared" si="24"/>
        <v/>
      </c>
    </row>
    <row r="1548" spans="1:43">
      <c r="A1548" s="8">
        <v>46195</v>
      </c>
      <c r="B1548" s="67">
        <v>4092.86</v>
      </c>
      <c r="C1548">
        <v>1.18</v>
      </c>
      <c r="D1548">
        <v>72590</v>
      </c>
      <c r="E1548" s="67">
        <v>1.34</v>
      </c>
      <c r="F1548" s="7">
        <v>6674</v>
      </c>
      <c r="G1548" t="s">
        <v>70</v>
      </c>
      <c r="H1548">
        <v>0</v>
      </c>
      <c r="I1548" t="s">
        <v>288</v>
      </c>
      <c r="J1548" t="s">
        <v>289</v>
      </c>
      <c r="K1548" t="s">
        <v>295</v>
      </c>
      <c r="L1548" s="36">
        <v>7465</v>
      </c>
      <c r="M1548">
        <v>449</v>
      </c>
      <c r="N1548" s="66">
        <v>6.4000000000000001E-2</v>
      </c>
      <c r="O1548" s="36">
        <v>7016</v>
      </c>
      <c r="P1548" s="66">
        <v>6.3899999999999998E-2</v>
      </c>
      <c r="Q1548" s="36">
        <v>7696</v>
      </c>
      <c r="R1548" s="36">
        <v>7899</v>
      </c>
      <c r="S1548" s="36">
        <v>7452</v>
      </c>
      <c r="T1548" s="66">
        <v>-0.03</v>
      </c>
      <c r="U1548" s="66">
        <v>-4.4900000000000002E-2</v>
      </c>
      <c r="V1548" s="66">
        <v>-5.4899999999999997E-2</v>
      </c>
      <c r="W1548" s="66">
        <v>1.6999999999999999E-3</v>
      </c>
      <c r="X1548" s="1">
        <v>1418000</v>
      </c>
      <c r="Y1548" s="1">
        <v>10941256</v>
      </c>
      <c r="Z1548" s="1">
        <v>749832</v>
      </c>
      <c r="AA1548" t="s">
        <v>604</v>
      </c>
      <c r="AB1548" t="s">
        <v>411</v>
      </c>
      <c r="AC1548">
        <v>20.07</v>
      </c>
      <c r="AD1548">
        <v>1.89</v>
      </c>
      <c r="AE1548">
        <v>1.31</v>
      </c>
      <c r="AF1548" t="s">
        <v>230</v>
      </c>
      <c r="AG1548" s="1">
        <v>20500</v>
      </c>
      <c r="AH1548" s="36">
        <v>7467</v>
      </c>
      <c r="AI1548">
        <v>300</v>
      </c>
      <c r="AJ1548" s="36">
        <v>7465</v>
      </c>
      <c r="AK1548">
        <v>100</v>
      </c>
      <c r="AL1548" s="2">
        <v>0.625</v>
      </c>
      <c r="AN1548" t="s">
        <v>298</v>
      </c>
      <c r="AO1548" t="s">
        <v>344</v>
      </c>
      <c r="AQ1548" t="str">
        <f t="shared" si="24"/>
        <v/>
      </c>
    </row>
    <row r="1549" spans="1:43">
      <c r="A1549" s="8">
        <v>46195</v>
      </c>
      <c r="B1549" s="67">
        <v>4092.86</v>
      </c>
      <c r="C1549">
        <v>1.18</v>
      </c>
      <c r="D1549">
        <v>72590</v>
      </c>
      <c r="E1549" s="67">
        <v>1.34</v>
      </c>
      <c r="F1549" s="7">
        <v>6758</v>
      </c>
      <c r="G1549" t="s">
        <v>71</v>
      </c>
      <c r="H1549">
        <v>0</v>
      </c>
      <c r="I1549" t="s">
        <v>288</v>
      </c>
      <c r="J1549" t="s">
        <v>289</v>
      </c>
      <c r="K1549" t="s">
        <v>295</v>
      </c>
      <c r="L1549" s="36">
        <v>3193</v>
      </c>
      <c r="M1549">
        <v>53</v>
      </c>
      <c r="N1549" s="66">
        <v>1.6899999999999998E-2</v>
      </c>
      <c r="O1549" s="36">
        <v>3140</v>
      </c>
      <c r="P1549" s="66">
        <v>1.6799999999999999E-2</v>
      </c>
      <c r="Q1549" s="36">
        <v>3120</v>
      </c>
      <c r="R1549" s="36">
        <v>3207</v>
      </c>
      <c r="S1549" s="36">
        <v>3116</v>
      </c>
      <c r="T1549" s="66">
        <v>2.3300000000000001E-2</v>
      </c>
      <c r="U1549" s="66">
        <v>4.7000000000000002E-3</v>
      </c>
      <c r="V1549" s="66">
        <v>-4.3E-3</v>
      </c>
      <c r="W1549" s="66">
        <v>2.47E-2</v>
      </c>
      <c r="X1549" s="1">
        <v>13142700</v>
      </c>
      <c r="Y1549" s="1">
        <v>41708853</v>
      </c>
      <c r="Z1549" s="1">
        <v>19047255</v>
      </c>
      <c r="AA1549" t="s">
        <v>412</v>
      </c>
      <c r="AB1549" t="s">
        <v>413</v>
      </c>
      <c r="AC1549">
        <v>16.21</v>
      </c>
      <c r="AD1549">
        <v>2.3199999999999998</v>
      </c>
      <c r="AE1549">
        <v>1.1000000000000001</v>
      </c>
      <c r="AF1549" t="s">
        <v>230</v>
      </c>
      <c r="AG1549" s="1">
        <v>514400</v>
      </c>
      <c r="AH1549" s="36">
        <v>3194</v>
      </c>
      <c r="AI1549" s="1">
        <v>11500</v>
      </c>
      <c r="AJ1549" s="36">
        <v>3193</v>
      </c>
      <c r="AK1549" s="1">
        <v>6400</v>
      </c>
      <c r="AL1549" s="2">
        <v>0.625</v>
      </c>
      <c r="AN1549" t="s">
        <v>298</v>
      </c>
      <c r="AO1549" t="s">
        <v>344</v>
      </c>
      <c r="AQ1549" t="str">
        <f t="shared" si="24"/>
        <v/>
      </c>
    </row>
    <row r="1550" spans="1:43">
      <c r="A1550" s="8">
        <v>46195</v>
      </c>
      <c r="B1550" s="67">
        <v>4092.86</v>
      </c>
      <c r="C1550">
        <v>1.18</v>
      </c>
      <c r="D1550">
        <v>72590</v>
      </c>
      <c r="E1550" s="67">
        <v>1.34</v>
      </c>
      <c r="F1550" s="7">
        <v>6810</v>
      </c>
      <c r="G1550" t="s">
        <v>72</v>
      </c>
      <c r="H1550">
        <v>0</v>
      </c>
      <c r="I1550" t="s">
        <v>288</v>
      </c>
      <c r="J1550" t="s">
        <v>289</v>
      </c>
      <c r="K1550" t="s">
        <v>295</v>
      </c>
      <c r="L1550" s="36">
        <v>2257</v>
      </c>
      <c r="M1550">
        <v>-2</v>
      </c>
      <c r="N1550" s="66">
        <v>-8.9999999999999998E-4</v>
      </c>
      <c r="O1550" s="36">
        <v>2259</v>
      </c>
      <c r="P1550" s="66">
        <v>-8.0000000000000004E-4</v>
      </c>
      <c r="Q1550" s="36">
        <v>2254</v>
      </c>
      <c r="R1550" s="36">
        <v>2325</v>
      </c>
      <c r="S1550" s="36">
        <v>2245</v>
      </c>
      <c r="T1550" s="66">
        <v>1.2999999999999999E-3</v>
      </c>
      <c r="U1550" s="66">
        <v>-8.3000000000000001E-3</v>
      </c>
      <c r="V1550" s="66">
        <v>-2.92E-2</v>
      </c>
      <c r="W1550" s="66">
        <v>5.3E-3</v>
      </c>
      <c r="X1550" s="1">
        <v>234400</v>
      </c>
      <c r="Y1550" s="1">
        <v>535266</v>
      </c>
      <c r="Z1550" s="1">
        <v>91778</v>
      </c>
      <c r="AA1550" t="s">
        <v>414</v>
      </c>
      <c r="AB1550" t="s">
        <v>415</v>
      </c>
      <c r="AC1550">
        <v>12.41</v>
      </c>
      <c r="AD1550">
        <v>0.95</v>
      </c>
      <c r="AE1550">
        <v>2.48</v>
      </c>
      <c r="AF1550" t="s">
        <v>230</v>
      </c>
      <c r="AG1550" s="1">
        <v>23500</v>
      </c>
      <c r="AH1550" s="36">
        <v>2258</v>
      </c>
      <c r="AI1550">
        <v>200</v>
      </c>
      <c r="AJ1550" s="36">
        <v>2257</v>
      </c>
      <c r="AK1550">
        <v>700</v>
      </c>
      <c r="AL1550" s="2">
        <v>0.62430555555555556</v>
      </c>
      <c r="AN1550" t="s">
        <v>298</v>
      </c>
      <c r="AO1550" t="s">
        <v>344</v>
      </c>
      <c r="AQ1550" t="str">
        <f t="shared" si="24"/>
        <v/>
      </c>
    </row>
    <row r="1551" spans="1:43">
      <c r="A1551" s="8">
        <v>46195</v>
      </c>
      <c r="B1551" s="67">
        <v>4092.86</v>
      </c>
      <c r="C1551">
        <v>1.18</v>
      </c>
      <c r="D1551">
        <v>72590</v>
      </c>
      <c r="E1551" s="67">
        <v>1.34</v>
      </c>
      <c r="F1551" s="7">
        <v>6841</v>
      </c>
      <c r="G1551" t="s">
        <v>73</v>
      </c>
      <c r="H1551">
        <v>0</v>
      </c>
      <c r="I1551" t="s">
        <v>288</v>
      </c>
      <c r="J1551" t="s">
        <v>289</v>
      </c>
      <c r="K1551" t="s">
        <v>290</v>
      </c>
      <c r="L1551" s="36">
        <v>5646</v>
      </c>
      <c r="M1551">
        <v>237</v>
      </c>
      <c r="N1551" s="66">
        <v>4.3799999999999999E-2</v>
      </c>
      <c r="O1551" s="36">
        <v>5409</v>
      </c>
      <c r="P1551" s="66">
        <v>4.3799999999999999E-2</v>
      </c>
      <c r="Q1551" s="36">
        <v>5432</v>
      </c>
      <c r="R1551" s="36">
        <v>5657</v>
      </c>
      <c r="S1551" s="36">
        <v>5412</v>
      </c>
      <c r="T1551" s="66">
        <v>3.9300000000000002E-2</v>
      </c>
      <c r="U1551" s="66">
        <v>1.72E-2</v>
      </c>
      <c r="V1551" s="66">
        <v>-1.9E-3</v>
      </c>
      <c r="W1551" s="66">
        <v>4.3200000000000002E-2</v>
      </c>
      <c r="X1551" s="1">
        <v>694300</v>
      </c>
      <c r="Y1551" s="1">
        <v>3853137</v>
      </c>
      <c r="Z1551" s="1">
        <v>1452158</v>
      </c>
      <c r="AA1551" t="s">
        <v>416</v>
      </c>
      <c r="AB1551" t="s">
        <v>635</v>
      </c>
      <c r="AC1551">
        <v>24.36</v>
      </c>
      <c r="AD1551">
        <v>2.76</v>
      </c>
      <c r="AE1551">
        <v>1.63</v>
      </c>
      <c r="AF1551" t="s">
        <v>230</v>
      </c>
      <c r="AG1551" s="1">
        <v>9200</v>
      </c>
      <c r="AH1551" s="36">
        <v>5647</v>
      </c>
      <c r="AI1551">
        <v>400</v>
      </c>
      <c r="AJ1551" s="36">
        <v>5645</v>
      </c>
      <c r="AK1551">
        <v>500</v>
      </c>
      <c r="AL1551" s="2">
        <v>0.625</v>
      </c>
      <c r="AN1551" t="s">
        <v>298</v>
      </c>
      <c r="AO1551" t="s">
        <v>344</v>
      </c>
      <c r="AQ1551" t="str">
        <f t="shared" si="24"/>
        <v/>
      </c>
    </row>
    <row r="1552" spans="1:43">
      <c r="A1552" s="8">
        <v>46195</v>
      </c>
      <c r="B1552" s="67">
        <v>4092.86</v>
      </c>
      <c r="C1552">
        <v>1.18</v>
      </c>
      <c r="D1552">
        <v>72590</v>
      </c>
      <c r="E1552" s="67">
        <v>1.34</v>
      </c>
      <c r="F1552" s="7">
        <v>6890</v>
      </c>
      <c r="G1552" t="s">
        <v>74</v>
      </c>
      <c r="H1552">
        <v>0</v>
      </c>
      <c r="I1552" t="s">
        <v>314</v>
      </c>
      <c r="J1552" t="s">
        <v>289</v>
      </c>
      <c r="K1552" t="s">
        <v>295</v>
      </c>
      <c r="L1552" s="36">
        <v>11600</v>
      </c>
      <c r="M1552" s="36">
        <v>1130</v>
      </c>
      <c r="N1552" s="66">
        <v>0.1079</v>
      </c>
      <c r="O1552" s="36">
        <v>10470</v>
      </c>
      <c r="P1552" s="66">
        <v>0.1079</v>
      </c>
      <c r="Q1552" s="36">
        <v>10590</v>
      </c>
      <c r="R1552" s="36">
        <v>11640</v>
      </c>
      <c r="S1552" s="36">
        <v>10470</v>
      </c>
      <c r="T1552" s="66">
        <v>9.5299999999999996E-2</v>
      </c>
      <c r="U1552" s="66">
        <v>4.6899999999999997E-2</v>
      </c>
      <c r="V1552" s="66">
        <v>-3.3999999999999998E-3</v>
      </c>
      <c r="W1552" s="66">
        <v>0.1079</v>
      </c>
      <c r="X1552" s="1">
        <v>1187100</v>
      </c>
      <c r="Y1552" s="1">
        <v>13280935</v>
      </c>
      <c r="Z1552" s="1">
        <v>611462</v>
      </c>
      <c r="AA1552" t="s">
        <v>673</v>
      </c>
      <c r="AB1552" t="s">
        <v>419</v>
      </c>
      <c r="AC1552">
        <v>26.44</v>
      </c>
      <c r="AD1552">
        <v>2.09</v>
      </c>
      <c r="AE1552">
        <v>1.72</v>
      </c>
      <c r="AF1552" t="s">
        <v>230</v>
      </c>
      <c r="AG1552" s="1">
        <v>12900</v>
      </c>
      <c r="AH1552" s="36">
        <v>11610</v>
      </c>
      <c r="AI1552">
        <v>900</v>
      </c>
      <c r="AJ1552" s="36">
        <v>11600</v>
      </c>
      <c r="AK1552">
        <v>800</v>
      </c>
      <c r="AL1552" s="2">
        <v>0.625</v>
      </c>
      <c r="AN1552" t="s">
        <v>293</v>
      </c>
      <c r="AO1552" t="s">
        <v>344</v>
      </c>
      <c r="AQ1552" t="str">
        <f t="shared" si="24"/>
        <v/>
      </c>
    </row>
    <row r="1553" spans="1:43">
      <c r="A1553" s="8">
        <v>46195</v>
      </c>
      <c r="B1553" s="67">
        <v>4092.86</v>
      </c>
      <c r="C1553">
        <v>1.18</v>
      </c>
      <c r="D1553">
        <v>72590</v>
      </c>
      <c r="E1553" s="67">
        <v>1.34</v>
      </c>
      <c r="F1553" s="7">
        <v>6925</v>
      </c>
      <c r="G1553" t="s">
        <v>75</v>
      </c>
      <c r="H1553">
        <v>0</v>
      </c>
      <c r="I1553" t="s">
        <v>288</v>
      </c>
      <c r="J1553" t="s">
        <v>289</v>
      </c>
      <c r="K1553" t="s">
        <v>290</v>
      </c>
      <c r="L1553" s="36">
        <v>4758</v>
      </c>
      <c r="M1553">
        <v>127</v>
      </c>
      <c r="N1553" s="66">
        <v>2.7400000000000001E-2</v>
      </c>
      <c r="O1553" s="36">
        <v>4631</v>
      </c>
      <c r="P1553" s="66">
        <v>2.7400000000000001E-2</v>
      </c>
      <c r="Q1553" s="36">
        <v>4693</v>
      </c>
      <c r="R1553" s="36">
        <v>4890</v>
      </c>
      <c r="S1553" s="36">
        <v>4652</v>
      </c>
      <c r="T1553" s="66">
        <v>1.38E-2</v>
      </c>
      <c r="U1553" s="66">
        <v>-1.0800000000000001E-2</v>
      </c>
      <c r="V1553" s="66">
        <v>-2.69E-2</v>
      </c>
      <c r="W1553" s="66">
        <v>2.2700000000000001E-2</v>
      </c>
      <c r="X1553" s="1">
        <v>306400</v>
      </c>
      <c r="Y1553" s="1">
        <v>1469706</v>
      </c>
      <c r="Z1553" s="1">
        <v>397293</v>
      </c>
      <c r="AA1553" t="s">
        <v>674</v>
      </c>
      <c r="AB1553" t="s">
        <v>421</v>
      </c>
      <c r="AC1553">
        <v>35.96</v>
      </c>
      <c r="AD1553">
        <v>1.91</v>
      </c>
      <c r="AE1553">
        <v>1.47</v>
      </c>
      <c r="AF1553" t="s">
        <v>230</v>
      </c>
      <c r="AG1553" s="1">
        <v>7300</v>
      </c>
      <c r="AH1553" s="36">
        <v>4760</v>
      </c>
      <c r="AI1553">
        <v>200</v>
      </c>
      <c r="AJ1553" s="36">
        <v>4757</v>
      </c>
      <c r="AK1553">
        <v>200</v>
      </c>
      <c r="AL1553" s="2">
        <v>0.62291666666666667</v>
      </c>
      <c r="AN1553" t="s">
        <v>298</v>
      </c>
      <c r="AO1553" t="s">
        <v>344</v>
      </c>
      <c r="AQ1553" t="str">
        <f t="shared" si="24"/>
        <v/>
      </c>
    </row>
    <row r="1554" spans="1:43">
      <c r="A1554" s="8">
        <v>46195</v>
      </c>
      <c r="B1554" s="67">
        <v>4092.86</v>
      </c>
      <c r="C1554">
        <v>1.18</v>
      </c>
      <c r="D1554">
        <v>72590</v>
      </c>
      <c r="E1554" s="67">
        <v>1.34</v>
      </c>
      <c r="F1554" s="7">
        <v>6963</v>
      </c>
      <c r="G1554" t="s">
        <v>76</v>
      </c>
      <c r="H1554">
        <v>0</v>
      </c>
      <c r="I1554" t="s">
        <v>288</v>
      </c>
      <c r="J1554" t="s">
        <v>289</v>
      </c>
      <c r="K1554" t="s">
        <v>295</v>
      </c>
      <c r="L1554" s="36">
        <v>5668</v>
      </c>
      <c r="M1554">
        <v>159</v>
      </c>
      <c r="N1554" s="66">
        <v>2.8899999999999999E-2</v>
      </c>
      <c r="O1554" s="36">
        <v>5509</v>
      </c>
      <c r="P1554" s="66">
        <v>2.8799999999999999E-2</v>
      </c>
      <c r="Q1554" s="36">
        <v>5561</v>
      </c>
      <c r="R1554" s="36">
        <v>5825</v>
      </c>
      <c r="S1554" s="36">
        <v>5537</v>
      </c>
      <c r="T1554" s="66">
        <v>1.9199999999999998E-2</v>
      </c>
      <c r="U1554" s="66">
        <v>-2.2200000000000001E-2</v>
      </c>
      <c r="V1554" s="66">
        <v>-2.69E-2</v>
      </c>
      <c r="W1554" s="66">
        <v>2.3599999999999999E-2</v>
      </c>
      <c r="X1554" s="1">
        <v>4932600</v>
      </c>
      <c r="Y1554" s="1">
        <v>28078211</v>
      </c>
      <c r="Z1554" s="1">
        <v>2288511</v>
      </c>
      <c r="AA1554" t="s">
        <v>586</v>
      </c>
      <c r="AB1554" t="s">
        <v>423</v>
      </c>
      <c r="AC1554">
        <v>75.47</v>
      </c>
      <c r="AD1554">
        <v>2.88</v>
      </c>
      <c r="AE1554">
        <v>0.88</v>
      </c>
      <c r="AF1554" t="s">
        <v>230</v>
      </c>
      <c r="AG1554" s="1">
        <v>73400</v>
      </c>
      <c r="AH1554" s="36">
        <v>5669</v>
      </c>
      <c r="AI1554">
        <v>300</v>
      </c>
      <c r="AJ1554" s="36">
        <v>5668</v>
      </c>
      <c r="AK1554">
        <v>200</v>
      </c>
      <c r="AL1554" s="2">
        <v>0.625</v>
      </c>
      <c r="AN1554" t="s">
        <v>298</v>
      </c>
      <c r="AO1554" t="s">
        <v>344</v>
      </c>
      <c r="AQ1554" t="str">
        <f t="shared" si="24"/>
        <v/>
      </c>
    </row>
    <row r="1555" spans="1:43">
      <c r="A1555" s="8">
        <v>46195</v>
      </c>
      <c r="B1555" s="67">
        <v>4092.86</v>
      </c>
      <c r="C1555">
        <v>1.18</v>
      </c>
      <c r="D1555">
        <v>72590</v>
      </c>
      <c r="E1555" s="67">
        <v>1.34</v>
      </c>
      <c r="F1555" s="7">
        <v>7011</v>
      </c>
      <c r="G1555" t="s">
        <v>77</v>
      </c>
      <c r="H1555">
        <v>0</v>
      </c>
      <c r="I1555" t="s">
        <v>288</v>
      </c>
      <c r="J1555" t="s">
        <v>289</v>
      </c>
      <c r="K1555" t="s">
        <v>290</v>
      </c>
      <c r="L1555" s="36">
        <v>3905</v>
      </c>
      <c r="M1555">
        <v>-12</v>
      </c>
      <c r="N1555" s="66">
        <v>-3.0999999999999999E-3</v>
      </c>
      <c r="O1555" s="36">
        <v>3917</v>
      </c>
      <c r="P1555" s="66">
        <v>-3.0000000000000001E-3</v>
      </c>
      <c r="Q1555" s="36">
        <v>3867</v>
      </c>
      <c r="R1555" s="36">
        <v>3914</v>
      </c>
      <c r="S1555" s="36">
        <v>3825</v>
      </c>
      <c r="T1555" s="66">
        <v>9.7999999999999997E-3</v>
      </c>
      <c r="U1555" s="66">
        <v>4.3E-3</v>
      </c>
      <c r="V1555" s="66">
        <v>-2.2000000000000001E-3</v>
      </c>
      <c r="W1555" s="66">
        <v>2.0899999999999998E-2</v>
      </c>
      <c r="X1555" s="1">
        <v>10981500</v>
      </c>
      <c r="Y1555" s="1">
        <v>42672590</v>
      </c>
      <c r="Z1555" s="1">
        <v>13174094</v>
      </c>
      <c r="AA1555" t="s">
        <v>424</v>
      </c>
      <c r="AB1555" t="s">
        <v>636</v>
      </c>
      <c r="AC1555">
        <v>34.520000000000003</v>
      </c>
      <c r="AD1555">
        <v>4.24</v>
      </c>
      <c r="AE1555">
        <v>0.74</v>
      </c>
      <c r="AF1555" t="s">
        <v>230</v>
      </c>
      <c r="AG1555" s="1">
        <v>720500</v>
      </c>
      <c r="AH1555" s="36">
        <v>3905</v>
      </c>
      <c r="AI1555" s="1">
        <v>1300</v>
      </c>
      <c r="AJ1555" s="36">
        <v>3904</v>
      </c>
      <c r="AK1555" s="1">
        <v>5700</v>
      </c>
      <c r="AL1555" s="2">
        <v>0.625</v>
      </c>
      <c r="AN1555" t="s">
        <v>298</v>
      </c>
      <c r="AO1555" t="s">
        <v>395</v>
      </c>
      <c r="AQ1555" t="str">
        <f t="shared" si="24"/>
        <v/>
      </c>
    </row>
    <row r="1556" spans="1:43">
      <c r="A1556" s="8">
        <v>46195</v>
      </c>
      <c r="B1556" s="67">
        <v>4092.86</v>
      </c>
      <c r="C1556">
        <v>1.18</v>
      </c>
      <c r="D1556">
        <v>72590</v>
      </c>
      <c r="E1556" s="67">
        <v>1.34</v>
      </c>
      <c r="F1556" s="7">
        <v>7013</v>
      </c>
      <c r="G1556" t="s">
        <v>78</v>
      </c>
      <c r="H1556">
        <v>0</v>
      </c>
      <c r="I1556" t="s">
        <v>288</v>
      </c>
      <c r="J1556" t="s">
        <v>289</v>
      </c>
      <c r="K1556" t="s">
        <v>295</v>
      </c>
      <c r="L1556" s="36">
        <v>2831</v>
      </c>
      <c r="M1556">
        <v>14</v>
      </c>
      <c r="N1556" s="66">
        <v>5.0000000000000001E-3</v>
      </c>
      <c r="O1556" s="36">
        <v>2817</v>
      </c>
      <c r="P1556" s="66">
        <v>4.8999999999999998E-3</v>
      </c>
      <c r="Q1556" s="36">
        <v>2835.5</v>
      </c>
      <c r="R1556" s="36">
        <v>2864.5</v>
      </c>
      <c r="S1556" s="36">
        <v>2794</v>
      </c>
      <c r="T1556" s="66">
        <v>-1.5E-3</v>
      </c>
      <c r="U1556" s="66">
        <v>3.0999999999999999E-3</v>
      </c>
      <c r="V1556" s="66">
        <v>-1.1599999999999999E-2</v>
      </c>
      <c r="W1556" s="66">
        <v>1.32E-2</v>
      </c>
      <c r="X1556" s="1">
        <v>8299800</v>
      </c>
      <c r="Y1556" s="1">
        <v>23527474</v>
      </c>
      <c r="Z1556" s="1">
        <v>3065292</v>
      </c>
      <c r="AA1556" t="s">
        <v>426</v>
      </c>
      <c r="AB1556" t="s">
        <v>637</v>
      </c>
      <c r="AC1556">
        <v>18.190000000000001</v>
      </c>
      <c r="AD1556">
        <v>4.5999999999999996</v>
      </c>
      <c r="AE1556">
        <v>0.81</v>
      </c>
      <c r="AF1556" t="s">
        <v>230</v>
      </c>
      <c r="AG1556" s="1">
        <v>589500</v>
      </c>
      <c r="AH1556" s="36">
        <v>2831.5</v>
      </c>
      <c r="AI1556">
        <v>900</v>
      </c>
      <c r="AJ1556" s="36">
        <v>2831</v>
      </c>
      <c r="AK1556">
        <v>400</v>
      </c>
      <c r="AL1556" s="2">
        <v>0.625</v>
      </c>
      <c r="AN1556" t="s">
        <v>298</v>
      </c>
      <c r="AO1556" t="s">
        <v>395</v>
      </c>
      <c r="AQ1556" t="str">
        <f t="shared" si="24"/>
        <v/>
      </c>
    </row>
    <row r="1557" spans="1:43">
      <c r="A1557" s="8">
        <v>46195</v>
      </c>
      <c r="B1557" s="67">
        <v>4092.86</v>
      </c>
      <c r="C1557">
        <v>1.18</v>
      </c>
      <c r="D1557">
        <v>72590</v>
      </c>
      <c r="E1557" s="67">
        <v>1.34</v>
      </c>
      <c r="F1557" s="7">
        <v>7047</v>
      </c>
      <c r="G1557" t="s">
        <v>79</v>
      </c>
      <c r="H1557">
        <v>0</v>
      </c>
      <c r="I1557" t="s">
        <v>347</v>
      </c>
      <c r="J1557" t="s">
        <v>289</v>
      </c>
      <c r="K1557" t="s">
        <v>295</v>
      </c>
      <c r="L1557" s="36">
        <v>2203</v>
      </c>
      <c r="M1557">
        <v>-51</v>
      </c>
      <c r="N1557" s="66">
        <v>-2.2599999999999999E-2</v>
      </c>
      <c r="O1557" s="36">
        <v>2254</v>
      </c>
      <c r="P1557" s="66">
        <v>-2.2599999999999999E-2</v>
      </c>
      <c r="Q1557" s="36">
        <v>2222</v>
      </c>
      <c r="R1557" s="36">
        <v>2250</v>
      </c>
      <c r="S1557" s="36">
        <v>2185</v>
      </c>
      <c r="T1557" s="66">
        <v>-8.5000000000000006E-3</v>
      </c>
      <c r="U1557" s="66">
        <v>8.9999999999999998E-4</v>
      </c>
      <c r="V1557" s="66">
        <v>-2.0799999999999999E-2</v>
      </c>
      <c r="W1557" s="66">
        <v>8.2000000000000007E-3</v>
      </c>
      <c r="X1557" s="1">
        <v>73700</v>
      </c>
      <c r="Y1557" s="1">
        <v>162991</v>
      </c>
      <c r="Z1557" s="1">
        <v>31273</v>
      </c>
      <c r="AA1557" t="s">
        <v>428</v>
      </c>
      <c r="AB1557" t="s">
        <v>638</v>
      </c>
      <c r="AC1557">
        <v>8.73</v>
      </c>
      <c r="AD1557">
        <v>2.73</v>
      </c>
      <c r="AE1557">
        <v>0.59</v>
      </c>
      <c r="AF1557" t="s">
        <v>230</v>
      </c>
      <c r="AG1557" s="1">
        <v>1200</v>
      </c>
      <c r="AH1557" s="36">
        <v>2205</v>
      </c>
      <c r="AI1557">
        <v>300</v>
      </c>
      <c r="AJ1557" s="36">
        <v>2202</v>
      </c>
      <c r="AK1557">
        <v>100</v>
      </c>
      <c r="AL1557" s="2">
        <v>0.62430555555555556</v>
      </c>
      <c r="AN1557" t="s">
        <v>298</v>
      </c>
      <c r="AO1557" t="s">
        <v>313</v>
      </c>
      <c r="AQ1557" t="str">
        <f t="shared" si="24"/>
        <v/>
      </c>
    </row>
    <row r="1558" spans="1:43">
      <c r="A1558" s="8">
        <v>46195</v>
      </c>
      <c r="B1558" s="67">
        <v>4092.86</v>
      </c>
      <c r="C1558">
        <v>1.18</v>
      </c>
      <c r="D1558">
        <v>72590</v>
      </c>
      <c r="E1558" s="67">
        <v>1.34</v>
      </c>
      <c r="F1558" s="7">
        <v>7084</v>
      </c>
      <c r="G1558" t="s">
        <v>80</v>
      </c>
      <c r="H1558">
        <v>0</v>
      </c>
      <c r="I1558" t="s">
        <v>347</v>
      </c>
      <c r="J1558" t="s">
        <v>323</v>
      </c>
      <c r="K1558" t="s">
        <v>290</v>
      </c>
      <c r="L1558" s="36">
        <v>2723</v>
      </c>
      <c r="M1558">
        <v>-32</v>
      </c>
      <c r="N1558" s="66">
        <v>-1.1599999999999999E-2</v>
      </c>
      <c r="O1558" s="36">
        <v>2755</v>
      </c>
      <c r="P1558" s="66">
        <v>-1.1599999999999999E-2</v>
      </c>
      <c r="Q1558" s="36">
        <v>2750</v>
      </c>
      <c r="R1558" s="36">
        <v>2750</v>
      </c>
      <c r="S1558" s="36">
        <v>2703</v>
      </c>
      <c r="T1558" s="66">
        <v>-9.7999999999999997E-3</v>
      </c>
      <c r="U1558" s="66">
        <v>0</v>
      </c>
      <c r="V1558" s="66">
        <v>-9.7999999999999997E-3</v>
      </c>
      <c r="W1558" s="66">
        <v>7.3000000000000001E-3</v>
      </c>
      <c r="X1558" s="1">
        <v>8800</v>
      </c>
      <c r="Y1558" s="1">
        <v>23974</v>
      </c>
      <c r="Z1558" s="1">
        <v>8875</v>
      </c>
      <c r="AA1558" t="s">
        <v>430</v>
      </c>
      <c r="AB1558" t="s">
        <v>642</v>
      </c>
      <c r="AC1558">
        <v>39.69</v>
      </c>
      <c r="AD1558">
        <v>1.41</v>
      </c>
      <c r="AE1558">
        <v>3.86</v>
      </c>
      <c r="AF1558">
        <v>0.4</v>
      </c>
      <c r="AG1558">
        <v>600</v>
      </c>
      <c r="AH1558" s="36">
        <v>2723</v>
      </c>
      <c r="AI1558">
        <v>100</v>
      </c>
      <c r="AJ1558" s="36">
        <v>2711</v>
      </c>
      <c r="AK1558">
        <v>300</v>
      </c>
      <c r="AL1558" s="2">
        <v>0.60833333333333328</v>
      </c>
      <c r="AN1558" t="s">
        <v>298</v>
      </c>
      <c r="AO1558" t="s">
        <v>313</v>
      </c>
      <c r="AQ1558" t="str">
        <f t="shared" si="24"/>
        <v/>
      </c>
    </row>
    <row r="1559" spans="1:43">
      <c r="A1559" s="8">
        <v>46195</v>
      </c>
      <c r="B1559" s="67">
        <v>4092.86</v>
      </c>
      <c r="C1559">
        <v>1.18</v>
      </c>
      <c r="D1559">
        <v>72590</v>
      </c>
      <c r="E1559" s="67">
        <v>1.34</v>
      </c>
      <c r="F1559" s="7">
        <v>7182</v>
      </c>
      <c r="G1559" t="s">
        <v>81</v>
      </c>
      <c r="H1559">
        <v>0</v>
      </c>
      <c r="I1559" t="s">
        <v>288</v>
      </c>
      <c r="J1559" t="s">
        <v>289</v>
      </c>
      <c r="K1559" t="s">
        <v>290</v>
      </c>
      <c r="L1559" s="36">
        <v>3272</v>
      </c>
      <c r="M1559">
        <v>82</v>
      </c>
      <c r="N1559" s="66">
        <v>2.5700000000000001E-2</v>
      </c>
      <c r="O1559" s="36">
        <v>3190</v>
      </c>
      <c r="P1559" s="66">
        <v>2.5700000000000001E-2</v>
      </c>
      <c r="Q1559" s="36">
        <v>3194</v>
      </c>
      <c r="R1559" s="36">
        <v>3286</v>
      </c>
      <c r="S1559" s="36">
        <v>3183</v>
      </c>
      <c r="T1559" s="66">
        <v>2.4400000000000002E-2</v>
      </c>
      <c r="U1559" s="66">
        <v>1.3599999999999999E-2</v>
      </c>
      <c r="V1559" s="66">
        <v>-4.1999999999999997E-3</v>
      </c>
      <c r="W1559" s="66">
        <v>2.7900000000000001E-2</v>
      </c>
      <c r="X1559" s="1">
        <v>2766700</v>
      </c>
      <c r="Y1559" s="1">
        <v>8965205</v>
      </c>
      <c r="Z1559" s="1">
        <v>11700275</v>
      </c>
      <c r="AA1559" t="s">
        <v>645</v>
      </c>
      <c r="AB1559" t="s">
        <v>433</v>
      </c>
      <c r="AC1559">
        <v>17.649999999999999</v>
      </c>
      <c r="AD1559">
        <v>1.26</v>
      </c>
      <c r="AE1559">
        <v>2.84</v>
      </c>
      <c r="AF1559" t="s">
        <v>230</v>
      </c>
      <c r="AG1559" s="1">
        <v>270500</v>
      </c>
      <c r="AH1559" s="36">
        <v>3273</v>
      </c>
      <c r="AI1559" s="1">
        <v>4700</v>
      </c>
      <c r="AJ1559" s="36">
        <v>3271</v>
      </c>
      <c r="AK1559" s="1">
        <v>7400</v>
      </c>
      <c r="AL1559" s="2">
        <v>0.625</v>
      </c>
      <c r="AN1559" t="s">
        <v>298</v>
      </c>
      <c r="AO1559" t="s">
        <v>434</v>
      </c>
      <c r="AQ1559" t="str">
        <f t="shared" si="24"/>
        <v/>
      </c>
    </row>
    <row r="1560" spans="1:43">
      <c r="A1560" s="8">
        <v>46195</v>
      </c>
      <c r="B1560" s="67">
        <v>4092.86</v>
      </c>
      <c r="C1560">
        <v>1.18</v>
      </c>
      <c r="D1560">
        <v>72590</v>
      </c>
      <c r="E1560" s="67">
        <v>1.34</v>
      </c>
      <c r="F1560" s="7">
        <v>7203</v>
      </c>
      <c r="G1560" t="s">
        <v>82</v>
      </c>
      <c r="H1560">
        <v>0</v>
      </c>
      <c r="I1560" t="s">
        <v>288</v>
      </c>
      <c r="J1560" t="s">
        <v>289</v>
      </c>
      <c r="K1560" t="s">
        <v>295</v>
      </c>
      <c r="L1560" s="36">
        <v>2749</v>
      </c>
      <c r="M1560">
        <v>-27.5</v>
      </c>
      <c r="N1560" s="66">
        <v>-9.9000000000000008E-3</v>
      </c>
      <c r="O1560" s="36">
        <v>2776.5</v>
      </c>
      <c r="P1560" s="66">
        <v>-9.9000000000000008E-3</v>
      </c>
      <c r="Q1560" s="36">
        <v>2770</v>
      </c>
      <c r="R1560" s="36">
        <v>2802</v>
      </c>
      <c r="S1560" s="36">
        <v>2743</v>
      </c>
      <c r="T1560" s="66">
        <v>-7.4999999999999997E-3</v>
      </c>
      <c r="U1560" s="66">
        <v>-2.9999999999999997E-4</v>
      </c>
      <c r="V1560" s="66">
        <v>-1.89E-2</v>
      </c>
      <c r="W1560" s="66">
        <v>2.0999999999999999E-3</v>
      </c>
      <c r="X1560" s="1">
        <v>16670200</v>
      </c>
      <c r="Y1560" s="1">
        <v>46083836</v>
      </c>
      <c r="Z1560" s="1">
        <v>43420420</v>
      </c>
      <c r="AA1560" t="s">
        <v>435</v>
      </c>
      <c r="AB1560" t="s">
        <v>639</v>
      </c>
      <c r="AC1560">
        <v>10.85</v>
      </c>
      <c r="AD1560">
        <v>0.89</v>
      </c>
      <c r="AE1560">
        <v>3.64</v>
      </c>
      <c r="AF1560" t="s">
        <v>230</v>
      </c>
      <c r="AG1560" s="1">
        <v>1108600</v>
      </c>
      <c r="AH1560" s="36">
        <v>2749</v>
      </c>
      <c r="AI1560" s="1">
        <v>11100</v>
      </c>
      <c r="AJ1560" s="36">
        <v>2748.5</v>
      </c>
      <c r="AK1560" s="1">
        <v>16200</v>
      </c>
      <c r="AL1560" s="2">
        <v>0.625</v>
      </c>
      <c r="AN1560" t="s">
        <v>298</v>
      </c>
      <c r="AO1560" t="s">
        <v>437</v>
      </c>
      <c r="AQ1560" t="str">
        <f t="shared" si="24"/>
        <v/>
      </c>
    </row>
    <row r="1561" spans="1:43">
      <c r="A1561" s="8">
        <v>46195</v>
      </c>
      <c r="B1561" s="67">
        <v>4092.86</v>
      </c>
      <c r="C1561">
        <v>1.18</v>
      </c>
      <c r="D1561">
        <v>72590</v>
      </c>
      <c r="E1561" s="67">
        <v>1.34</v>
      </c>
      <c r="F1561" s="7">
        <v>7213</v>
      </c>
      <c r="G1561" t="s">
        <v>83</v>
      </c>
      <c r="H1561">
        <v>0</v>
      </c>
      <c r="I1561" t="s">
        <v>314</v>
      </c>
      <c r="J1561" t="s">
        <v>289</v>
      </c>
      <c r="K1561" t="s">
        <v>290</v>
      </c>
      <c r="L1561">
        <v>586</v>
      </c>
      <c r="M1561">
        <v>0</v>
      </c>
      <c r="N1561" s="66">
        <v>0</v>
      </c>
      <c r="O1561">
        <v>586</v>
      </c>
      <c r="P1561" s="66">
        <v>0</v>
      </c>
      <c r="Q1561">
        <v>586</v>
      </c>
      <c r="R1561">
        <v>588</v>
      </c>
      <c r="S1561">
        <v>582</v>
      </c>
      <c r="T1561" s="66">
        <v>0</v>
      </c>
      <c r="U1561" s="66">
        <v>0</v>
      </c>
      <c r="V1561" s="66">
        <v>-3.3999999999999998E-3</v>
      </c>
      <c r="W1561" s="66">
        <v>6.7999999999999996E-3</v>
      </c>
      <c r="X1561" s="1">
        <v>9400</v>
      </c>
      <c r="Y1561" s="1">
        <v>5502</v>
      </c>
      <c r="Z1561" s="1">
        <v>9312</v>
      </c>
      <c r="AA1561" t="s">
        <v>524</v>
      </c>
      <c r="AB1561" t="s">
        <v>439</v>
      </c>
      <c r="AC1561">
        <v>6.9</v>
      </c>
      <c r="AD1561">
        <v>0.82</v>
      </c>
      <c r="AE1561">
        <v>4.4400000000000004</v>
      </c>
      <c r="AF1561" t="s">
        <v>230</v>
      </c>
      <c r="AG1561">
        <v>0</v>
      </c>
      <c r="AH1561">
        <v>587</v>
      </c>
      <c r="AI1561">
        <v>600</v>
      </c>
      <c r="AJ1561">
        <v>585</v>
      </c>
      <c r="AK1561">
        <v>500</v>
      </c>
      <c r="AL1561" s="2">
        <v>0.61388888888888893</v>
      </c>
      <c r="AN1561" t="s">
        <v>298</v>
      </c>
      <c r="AO1561" t="s">
        <v>437</v>
      </c>
      <c r="AQ1561" t="str">
        <f t="shared" si="24"/>
        <v/>
      </c>
    </row>
    <row r="1562" spans="1:43">
      <c r="A1562" s="8">
        <v>46195</v>
      </c>
      <c r="B1562" s="67">
        <v>4092.86</v>
      </c>
      <c r="C1562">
        <v>1.18</v>
      </c>
      <c r="D1562">
        <v>72590</v>
      </c>
      <c r="E1562" s="67">
        <v>1.34</v>
      </c>
      <c r="F1562" s="7">
        <v>7220</v>
      </c>
      <c r="G1562" t="s">
        <v>84</v>
      </c>
      <c r="H1562">
        <v>0</v>
      </c>
      <c r="I1562" t="s">
        <v>288</v>
      </c>
      <c r="J1562" t="s">
        <v>289</v>
      </c>
      <c r="K1562" t="s">
        <v>295</v>
      </c>
      <c r="L1562" s="36">
        <v>4835</v>
      </c>
      <c r="M1562">
        <v>235</v>
      </c>
      <c r="N1562" s="66">
        <v>5.11E-2</v>
      </c>
      <c r="O1562" s="36">
        <v>4600</v>
      </c>
      <c r="P1562" s="66">
        <v>5.0999999999999997E-2</v>
      </c>
      <c r="Q1562" s="36">
        <v>4880</v>
      </c>
      <c r="R1562" s="36">
        <v>5150</v>
      </c>
      <c r="S1562" s="36">
        <v>4705</v>
      </c>
      <c r="T1562" s="66">
        <v>-9.1999999999999998E-3</v>
      </c>
      <c r="U1562" s="66">
        <v>-2E-3</v>
      </c>
      <c r="V1562" s="66">
        <v>-6.1100000000000002E-2</v>
      </c>
      <c r="W1562" s="66">
        <v>2.76E-2</v>
      </c>
      <c r="X1562" s="1">
        <v>2295700</v>
      </c>
      <c r="Y1562" s="1">
        <v>11284167</v>
      </c>
      <c r="Z1562" s="1">
        <v>317088</v>
      </c>
      <c r="AA1562" t="s">
        <v>563</v>
      </c>
      <c r="AB1562" t="s">
        <v>441</v>
      </c>
      <c r="AC1562">
        <v>48.73</v>
      </c>
      <c r="AD1562">
        <v>2.59</v>
      </c>
      <c r="AE1562">
        <v>0.83</v>
      </c>
      <c r="AF1562" t="s">
        <v>230</v>
      </c>
      <c r="AG1562" s="1">
        <v>30000</v>
      </c>
      <c r="AH1562" s="36">
        <v>4840</v>
      </c>
      <c r="AI1562" s="1">
        <v>2600</v>
      </c>
      <c r="AJ1562" s="36">
        <v>4830</v>
      </c>
      <c r="AK1562" s="1">
        <v>1900</v>
      </c>
      <c r="AL1562" s="2">
        <v>0.625</v>
      </c>
      <c r="AN1562" t="s">
        <v>298</v>
      </c>
      <c r="AO1562" t="s">
        <v>437</v>
      </c>
      <c r="AQ1562" t="str">
        <f t="shared" si="24"/>
        <v/>
      </c>
    </row>
    <row r="1563" spans="1:43">
      <c r="A1563" s="8">
        <v>46195</v>
      </c>
      <c r="B1563" s="67">
        <v>4092.86</v>
      </c>
      <c r="C1563">
        <v>1.18</v>
      </c>
      <c r="D1563">
        <v>72590</v>
      </c>
      <c r="E1563" s="67">
        <v>1.34</v>
      </c>
      <c r="F1563" s="7">
        <v>7269</v>
      </c>
      <c r="G1563" t="s">
        <v>85</v>
      </c>
      <c r="H1563">
        <v>0</v>
      </c>
      <c r="I1563" t="s">
        <v>288</v>
      </c>
      <c r="J1563" t="s">
        <v>289</v>
      </c>
      <c r="K1563" t="s">
        <v>290</v>
      </c>
      <c r="L1563" s="36">
        <v>1915.5</v>
      </c>
      <c r="M1563">
        <v>-1</v>
      </c>
      <c r="N1563" s="66">
        <v>-5.0000000000000001E-4</v>
      </c>
      <c r="O1563" s="36">
        <v>1916.5</v>
      </c>
      <c r="P1563" s="66">
        <v>-5.0000000000000001E-4</v>
      </c>
      <c r="Q1563" s="36">
        <v>1921.5</v>
      </c>
      <c r="R1563" s="36">
        <v>1941.5</v>
      </c>
      <c r="S1563" s="36">
        <v>1912</v>
      </c>
      <c r="T1563" s="66">
        <v>-3.0999999999999999E-3</v>
      </c>
      <c r="U1563" s="66">
        <v>2.0000000000000001E-4</v>
      </c>
      <c r="V1563" s="66">
        <v>-1.3299999999999999E-2</v>
      </c>
      <c r="W1563" s="66">
        <v>1.8E-3</v>
      </c>
      <c r="X1563" s="1">
        <v>3254500</v>
      </c>
      <c r="Y1563" s="1">
        <v>6256681</v>
      </c>
      <c r="Z1563" s="1">
        <v>3763165</v>
      </c>
      <c r="AA1563" t="s">
        <v>442</v>
      </c>
      <c r="AB1563" t="s">
        <v>443</v>
      </c>
      <c r="AC1563">
        <v>9.7200000000000006</v>
      </c>
      <c r="AD1563">
        <v>1.0900000000000001</v>
      </c>
      <c r="AE1563">
        <v>2.66</v>
      </c>
      <c r="AF1563" t="s">
        <v>230</v>
      </c>
      <c r="AG1563" s="1">
        <v>4086700</v>
      </c>
      <c r="AH1563" s="36">
        <v>1916</v>
      </c>
      <c r="AI1563" s="1">
        <v>2300</v>
      </c>
      <c r="AJ1563" s="36">
        <v>1915.5</v>
      </c>
      <c r="AK1563" s="1">
        <v>1800</v>
      </c>
      <c r="AL1563" s="2">
        <v>0.625</v>
      </c>
      <c r="AN1563" t="s">
        <v>298</v>
      </c>
      <c r="AO1563" t="s">
        <v>437</v>
      </c>
      <c r="AQ1563" t="str">
        <f t="shared" si="24"/>
        <v/>
      </c>
    </row>
    <row r="1564" spans="1:43">
      <c r="A1564" s="8">
        <v>46195</v>
      </c>
      <c r="B1564" s="67">
        <v>4092.86</v>
      </c>
      <c r="C1564">
        <v>1.18</v>
      </c>
      <c r="D1564">
        <v>72590</v>
      </c>
      <c r="E1564" s="67">
        <v>1.34</v>
      </c>
      <c r="F1564" s="7">
        <v>7272</v>
      </c>
      <c r="G1564" t="s">
        <v>86</v>
      </c>
      <c r="H1564">
        <v>0</v>
      </c>
      <c r="I1564" t="s">
        <v>288</v>
      </c>
      <c r="J1564" t="s">
        <v>289</v>
      </c>
      <c r="K1564" t="s">
        <v>295</v>
      </c>
      <c r="L1564" s="36">
        <v>1237</v>
      </c>
      <c r="M1564">
        <v>0</v>
      </c>
      <c r="N1564" s="66">
        <v>0</v>
      </c>
      <c r="O1564" s="36">
        <v>1237</v>
      </c>
      <c r="P1564" s="66">
        <v>0</v>
      </c>
      <c r="Q1564" s="36">
        <v>1245</v>
      </c>
      <c r="R1564" s="36">
        <v>1245</v>
      </c>
      <c r="S1564" s="36">
        <v>1227.5</v>
      </c>
      <c r="T1564" s="66">
        <v>-6.4000000000000003E-3</v>
      </c>
      <c r="U1564" s="66">
        <v>-1.6000000000000001E-3</v>
      </c>
      <c r="V1564" s="66">
        <v>-6.4000000000000003E-3</v>
      </c>
      <c r="W1564" s="66">
        <v>7.7000000000000002E-3</v>
      </c>
      <c r="X1564" s="1">
        <v>3766700</v>
      </c>
      <c r="Y1564" s="1">
        <v>4657536</v>
      </c>
      <c r="Z1564" s="1">
        <v>1259420</v>
      </c>
      <c r="AA1564" t="s">
        <v>444</v>
      </c>
      <c r="AB1564" t="s">
        <v>445</v>
      </c>
      <c r="AC1564">
        <v>9.74</v>
      </c>
      <c r="AD1564">
        <v>1.06</v>
      </c>
      <c r="AE1564">
        <v>4.04</v>
      </c>
      <c r="AF1564" t="s">
        <v>230</v>
      </c>
      <c r="AG1564" s="1">
        <v>486400</v>
      </c>
      <c r="AH1564" s="36">
        <v>1237</v>
      </c>
      <c r="AI1564" s="1">
        <v>2300</v>
      </c>
      <c r="AJ1564" s="36">
        <v>1236.5</v>
      </c>
      <c r="AK1564" s="1">
        <v>6800</v>
      </c>
      <c r="AL1564" s="2">
        <v>0.625</v>
      </c>
      <c r="AN1564" t="s">
        <v>293</v>
      </c>
      <c r="AO1564" t="s">
        <v>437</v>
      </c>
      <c r="AQ1564" t="str">
        <f t="shared" si="24"/>
        <v/>
      </c>
    </row>
    <row r="1565" spans="1:43">
      <c r="A1565" s="8">
        <v>46195</v>
      </c>
      <c r="B1565" s="67">
        <v>4092.86</v>
      </c>
      <c r="C1565">
        <v>1.18</v>
      </c>
      <c r="D1565">
        <v>72590</v>
      </c>
      <c r="E1565" s="67">
        <v>1.34</v>
      </c>
      <c r="F1565" s="7">
        <v>7376</v>
      </c>
      <c r="G1565" t="s">
        <v>87</v>
      </c>
      <c r="H1565">
        <v>0</v>
      </c>
      <c r="I1565" t="s">
        <v>347</v>
      </c>
      <c r="J1565" t="s">
        <v>323</v>
      </c>
      <c r="K1565" t="s">
        <v>290</v>
      </c>
      <c r="L1565" s="36">
        <v>1104</v>
      </c>
      <c r="M1565">
        <v>5</v>
      </c>
      <c r="N1565" s="66">
        <v>4.4999999999999997E-3</v>
      </c>
      <c r="O1565" s="36">
        <v>1099</v>
      </c>
      <c r="P1565" s="66">
        <v>4.4999999999999997E-3</v>
      </c>
      <c r="Q1565" s="36">
        <v>1102</v>
      </c>
      <c r="R1565" s="36">
        <v>1120</v>
      </c>
      <c r="S1565" s="36">
        <v>1075</v>
      </c>
      <c r="T1565" s="66">
        <v>1.8E-3</v>
      </c>
      <c r="U1565" s="66">
        <v>9.1000000000000004E-3</v>
      </c>
      <c r="V1565" s="66">
        <v>-1.4200000000000001E-2</v>
      </c>
      <c r="W1565" s="66">
        <v>2.69E-2</v>
      </c>
      <c r="X1565" s="1">
        <v>6900</v>
      </c>
      <c r="Y1565" s="1">
        <v>7567</v>
      </c>
      <c r="Z1565" s="1">
        <v>4702</v>
      </c>
      <c r="AA1565" t="s">
        <v>446</v>
      </c>
      <c r="AB1565" t="s">
        <v>447</v>
      </c>
      <c r="AC1565">
        <v>0</v>
      </c>
      <c r="AD1565">
        <v>4.3899999999999997</v>
      </c>
      <c r="AE1565">
        <v>0</v>
      </c>
      <c r="AF1565">
        <v>0.6</v>
      </c>
      <c r="AG1565">
        <v>200</v>
      </c>
      <c r="AH1565" s="36">
        <v>1130</v>
      </c>
      <c r="AI1565">
        <v>600</v>
      </c>
      <c r="AJ1565" s="36">
        <v>1092</v>
      </c>
      <c r="AK1565">
        <v>700</v>
      </c>
      <c r="AL1565" s="2">
        <v>0.62361111111111112</v>
      </c>
      <c r="AN1565" t="s">
        <v>448</v>
      </c>
      <c r="AO1565" t="s">
        <v>313</v>
      </c>
      <c r="AQ1565" t="str">
        <f t="shared" si="24"/>
        <v/>
      </c>
    </row>
    <row r="1566" spans="1:43">
      <c r="A1566" s="8">
        <v>46195</v>
      </c>
      <c r="B1566" s="67">
        <v>4092.86</v>
      </c>
      <c r="C1566">
        <v>1.18</v>
      </c>
      <c r="D1566">
        <v>72590</v>
      </c>
      <c r="E1566" s="67">
        <v>1.34</v>
      </c>
      <c r="F1566" s="7">
        <v>7525</v>
      </c>
      <c r="G1566" t="s">
        <v>88</v>
      </c>
      <c r="H1566">
        <v>0</v>
      </c>
      <c r="I1566" t="s">
        <v>288</v>
      </c>
      <c r="J1566" t="s">
        <v>289</v>
      </c>
      <c r="K1566" t="s">
        <v>290</v>
      </c>
      <c r="L1566" s="36">
        <v>3530</v>
      </c>
      <c r="M1566">
        <v>-65</v>
      </c>
      <c r="N1566" s="66">
        <v>-1.8100000000000002E-2</v>
      </c>
      <c r="O1566" s="36">
        <v>3595</v>
      </c>
      <c r="P1566" s="66">
        <v>-1.7999999999999999E-2</v>
      </c>
      <c r="Q1566" s="36">
        <v>3555</v>
      </c>
      <c r="R1566" s="36">
        <v>3585</v>
      </c>
      <c r="S1566" s="36">
        <v>3510</v>
      </c>
      <c r="T1566" s="66">
        <v>-7.0000000000000001E-3</v>
      </c>
      <c r="U1566" s="66">
        <v>-4.1999999999999997E-3</v>
      </c>
      <c r="V1566" s="66">
        <v>-1.5299999999999999E-2</v>
      </c>
      <c r="W1566" s="66">
        <v>5.5999999999999999E-3</v>
      </c>
      <c r="X1566" s="1">
        <v>5900</v>
      </c>
      <c r="Y1566" s="1">
        <v>20896</v>
      </c>
      <c r="Z1566" s="1">
        <v>30499</v>
      </c>
      <c r="AA1566" t="s">
        <v>449</v>
      </c>
      <c r="AB1566" t="s">
        <v>450</v>
      </c>
      <c r="AC1566">
        <v>9.5299999999999994</v>
      </c>
      <c r="AD1566">
        <v>0.99</v>
      </c>
      <c r="AE1566">
        <v>4.59</v>
      </c>
      <c r="AF1566" t="s">
        <v>230</v>
      </c>
      <c r="AG1566" s="1">
        <v>7100</v>
      </c>
      <c r="AH1566" s="36">
        <v>3535</v>
      </c>
      <c r="AI1566">
        <v>100</v>
      </c>
      <c r="AJ1566" s="36">
        <v>3520</v>
      </c>
      <c r="AK1566">
        <v>500</v>
      </c>
      <c r="AL1566" s="2">
        <v>0.62152777777777779</v>
      </c>
      <c r="AN1566" t="s">
        <v>298</v>
      </c>
      <c r="AO1566" t="s">
        <v>322</v>
      </c>
      <c r="AQ1566" t="str">
        <f t="shared" si="24"/>
        <v/>
      </c>
    </row>
    <row r="1567" spans="1:43">
      <c r="A1567" s="8">
        <v>46195</v>
      </c>
      <c r="B1567" s="67">
        <v>4092.86</v>
      </c>
      <c r="C1567">
        <v>1.18</v>
      </c>
      <c r="D1567">
        <v>72590</v>
      </c>
      <c r="E1567" s="67">
        <v>1.34</v>
      </c>
      <c r="F1567" s="7">
        <v>7729</v>
      </c>
      <c r="G1567" t="s">
        <v>89</v>
      </c>
      <c r="H1567">
        <v>0</v>
      </c>
      <c r="I1567" t="s">
        <v>288</v>
      </c>
      <c r="J1567" t="s">
        <v>289</v>
      </c>
      <c r="K1567" t="s">
        <v>290</v>
      </c>
      <c r="L1567" s="36">
        <v>20075</v>
      </c>
      <c r="M1567">
        <v>0</v>
      </c>
      <c r="N1567" s="66">
        <v>0</v>
      </c>
      <c r="O1567" s="36">
        <v>20075</v>
      </c>
      <c r="P1567" s="66">
        <v>0</v>
      </c>
      <c r="Q1567" s="36">
        <v>20075</v>
      </c>
      <c r="R1567" s="36">
        <v>20415</v>
      </c>
      <c r="S1567" s="36">
        <v>19935</v>
      </c>
      <c r="T1567" s="66">
        <v>0</v>
      </c>
      <c r="U1567" s="66">
        <v>-9.2999999999999992E-3</v>
      </c>
      <c r="V1567" s="66">
        <v>-1.66E-2</v>
      </c>
      <c r="W1567" s="66">
        <v>7.0000000000000001E-3</v>
      </c>
      <c r="X1567" s="1">
        <v>199600</v>
      </c>
      <c r="Y1567" s="1">
        <v>4029273</v>
      </c>
      <c r="Z1567" s="1">
        <v>848828</v>
      </c>
      <c r="AA1567" t="s">
        <v>675</v>
      </c>
      <c r="AB1567" t="s">
        <v>452</v>
      </c>
      <c r="AC1567">
        <v>29.09</v>
      </c>
      <c r="AD1567">
        <v>4.26</v>
      </c>
      <c r="AE1567">
        <v>1.37</v>
      </c>
      <c r="AF1567" t="s">
        <v>230</v>
      </c>
      <c r="AG1567" s="1">
        <v>6800</v>
      </c>
      <c r="AH1567" s="36">
        <v>20085</v>
      </c>
      <c r="AI1567">
        <v>400</v>
      </c>
      <c r="AJ1567" s="36">
        <v>20065</v>
      </c>
      <c r="AK1567">
        <v>300</v>
      </c>
      <c r="AL1567" s="2">
        <v>0.625</v>
      </c>
      <c r="AN1567" t="s">
        <v>298</v>
      </c>
      <c r="AO1567" t="s">
        <v>453</v>
      </c>
      <c r="AQ1567" t="str">
        <f t="shared" si="24"/>
        <v/>
      </c>
    </row>
    <row r="1568" spans="1:43">
      <c r="A1568" s="8">
        <v>46195</v>
      </c>
      <c r="B1568" s="67">
        <v>4092.86</v>
      </c>
      <c r="C1568">
        <v>1.18</v>
      </c>
      <c r="D1568">
        <v>72590</v>
      </c>
      <c r="E1568" s="67">
        <v>1.34</v>
      </c>
      <c r="F1568" s="7">
        <v>7921</v>
      </c>
      <c r="G1568" t="s">
        <v>90</v>
      </c>
      <c r="H1568">
        <v>0</v>
      </c>
      <c r="I1568" t="s">
        <v>288</v>
      </c>
      <c r="J1568" t="s">
        <v>289</v>
      </c>
      <c r="K1568" t="s">
        <v>290</v>
      </c>
      <c r="L1568" s="36">
        <v>3110</v>
      </c>
      <c r="M1568">
        <v>-15</v>
      </c>
      <c r="N1568" s="66">
        <v>-4.7999999999999996E-3</v>
      </c>
      <c r="O1568" s="36">
        <v>3125</v>
      </c>
      <c r="P1568" s="66">
        <v>-4.7999999999999996E-3</v>
      </c>
      <c r="Q1568" s="36">
        <v>3125</v>
      </c>
      <c r="R1568" s="36">
        <v>3140</v>
      </c>
      <c r="S1568" s="36">
        <v>3095</v>
      </c>
      <c r="T1568" s="66">
        <v>-4.7999999999999996E-3</v>
      </c>
      <c r="U1568" s="66">
        <v>-4.7999999999999996E-3</v>
      </c>
      <c r="V1568" s="66">
        <v>-9.4999999999999998E-3</v>
      </c>
      <c r="W1568" s="66">
        <v>4.7999999999999996E-3</v>
      </c>
      <c r="X1568" s="1">
        <v>13000</v>
      </c>
      <c r="Y1568" s="1">
        <v>40489</v>
      </c>
      <c r="Z1568" s="1">
        <v>40906</v>
      </c>
      <c r="AA1568" t="s">
        <v>454</v>
      </c>
      <c r="AB1568" t="s">
        <v>591</v>
      </c>
      <c r="AC1568">
        <v>13.84</v>
      </c>
      <c r="AD1568">
        <v>1.3</v>
      </c>
      <c r="AE1568">
        <v>3.86</v>
      </c>
      <c r="AF1568" t="s">
        <v>230</v>
      </c>
      <c r="AG1568" s="1">
        <v>13100</v>
      </c>
      <c r="AH1568" s="36">
        <v>3115</v>
      </c>
      <c r="AI1568">
        <v>300</v>
      </c>
      <c r="AJ1568" s="36">
        <v>3105</v>
      </c>
      <c r="AK1568">
        <v>100</v>
      </c>
      <c r="AL1568" s="2">
        <v>0.625</v>
      </c>
      <c r="AM1568" s="3">
        <v>46211</v>
      </c>
      <c r="AN1568" t="s">
        <v>326</v>
      </c>
      <c r="AO1568" t="s">
        <v>456</v>
      </c>
      <c r="AQ1568" t="str">
        <f t="shared" si="24"/>
        <v/>
      </c>
    </row>
    <row r="1569" spans="1:43">
      <c r="A1569" s="8">
        <v>46195</v>
      </c>
      <c r="B1569" s="67">
        <v>4092.86</v>
      </c>
      <c r="C1569">
        <v>1.18</v>
      </c>
      <c r="D1569">
        <v>72590</v>
      </c>
      <c r="E1569" s="67">
        <v>1.34</v>
      </c>
      <c r="F1569" s="7">
        <v>8031</v>
      </c>
      <c r="G1569" t="s">
        <v>91</v>
      </c>
      <c r="H1569">
        <v>0</v>
      </c>
      <c r="I1569" t="s">
        <v>288</v>
      </c>
      <c r="J1569" t="s">
        <v>289</v>
      </c>
      <c r="K1569" t="s">
        <v>295</v>
      </c>
      <c r="L1569" s="36">
        <v>4739</v>
      </c>
      <c r="M1569">
        <v>23</v>
      </c>
      <c r="N1569" s="66">
        <v>4.8999999999999998E-3</v>
      </c>
      <c r="O1569" s="36">
        <v>4716</v>
      </c>
      <c r="P1569" s="66">
        <v>4.7999999999999996E-3</v>
      </c>
      <c r="Q1569" s="36">
        <v>4651</v>
      </c>
      <c r="R1569" s="36">
        <v>4755</v>
      </c>
      <c r="S1569" s="36">
        <v>4641</v>
      </c>
      <c r="T1569" s="66">
        <v>1.89E-2</v>
      </c>
      <c r="U1569" s="66">
        <v>4.4000000000000003E-3</v>
      </c>
      <c r="V1569" s="66">
        <v>-3.3E-3</v>
      </c>
      <c r="W1569" s="66">
        <v>2.1100000000000001E-2</v>
      </c>
      <c r="X1569" s="1">
        <v>2234400</v>
      </c>
      <c r="Y1569" s="1">
        <v>10531866</v>
      </c>
      <c r="Z1569" s="1">
        <v>13575654</v>
      </c>
      <c r="AA1569" t="s">
        <v>457</v>
      </c>
      <c r="AB1569" t="s">
        <v>676</v>
      </c>
      <c r="AC1569">
        <v>14.59</v>
      </c>
      <c r="AD1569">
        <v>1.53</v>
      </c>
      <c r="AE1569">
        <v>2.95</v>
      </c>
      <c r="AF1569" t="s">
        <v>230</v>
      </c>
      <c r="AG1569" s="1">
        <v>245000</v>
      </c>
      <c r="AH1569" s="36">
        <v>4740</v>
      </c>
      <c r="AI1569" s="1">
        <v>1500</v>
      </c>
      <c r="AJ1569" s="36">
        <v>4738</v>
      </c>
      <c r="AK1569" s="1">
        <v>6100</v>
      </c>
      <c r="AL1569" s="2">
        <v>0.625</v>
      </c>
      <c r="AN1569" t="s">
        <v>298</v>
      </c>
      <c r="AO1569" t="s">
        <v>322</v>
      </c>
      <c r="AQ1569" t="str">
        <f t="shared" si="24"/>
        <v/>
      </c>
    </row>
    <row r="1570" spans="1:43">
      <c r="A1570" s="8">
        <v>46195</v>
      </c>
      <c r="B1570" s="67">
        <v>4092.86</v>
      </c>
      <c r="C1570">
        <v>1.18</v>
      </c>
      <c r="D1570">
        <v>72590</v>
      </c>
      <c r="E1570" s="67">
        <v>1.34</v>
      </c>
      <c r="F1570" s="7">
        <v>8058</v>
      </c>
      <c r="G1570" t="s">
        <v>92</v>
      </c>
      <c r="H1570">
        <v>0</v>
      </c>
      <c r="I1570" t="s">
        <v>288</v>
      </c>
      <c r="J1570" t="s">
        <v>289</v>
      </c>
      <c r="K1570" t="s">
        <v>295</v>
      </c>
      <c r="L1570" s="36">
        <v>4589</v>
      </c>
      <c r="M1570">
        <v>49</v>
      </c>
      <c r="N1570" s="66">
        <v>1.0800000000000001E-2</v>
      </c>
      <c r="O1570" s="36">
        <v>4540</v>
      </c>
      <c r="P1570" s="66">
        <v>1.0699999999999999E-2</v>
      </c>
      <c r="Q1570" s="36">
        <v>4540</v>
      </c>
      <c r="R1570" s="36">
        <v>4614</v>
      </c>
      <c r="S1570" s="36">
        <v>4498</v>
      </c>
      <c r="T1570" s="66">
        <v>1.0699999999999999E-2</v>
      </c>
      <c r="U1570" s="66">
        <v>7.6E-3</v>
      </c>
      <c r="V1570" s="66">
        <v>-5.4000000000000003E-3</v>
      </c>
      <c r="W1570" s="66">
        <v>2.0199999999999999E-2</v>
      </c>
      <c r="X1570" s="1">
        <v>4632700</v>
      </c>
      <c r="Y1570" s="1">
        <v>21113555</v>
      </c>
      <c r="Z1570" s="1">
        <v>17027616</v>
      </c>
      <c r="AA1570" t="s">
        <v>459</v>
      </c>
      <c r="AB1570" t="s">
        <v>460</v>
      </c>
      <c r="AC1570">
        <v>15.27</v>
      </c>
      <c r="AD1570">
        <v>1.77</v>
      </c>
      <c r="AE1570">
        <v>2.72</v>
      </c>
      <c r="AF1570" t="s">
        <v>230</v>
      </c>
      <c r="AG1570" s="1">
        <v>532200</v>
      </c>
      <c r="AH1570" s="36">
        <v>4590</v>
      </c>
      <c r="AI1570" s="1">
        <v>1200</v>
      </c>
      <c r="AJ1570" s="36">
        <v>4589</v>
      </c>
      <c r="AK1570">
        <v>200</v>
      </c>
      <c r="AL1570" s="2">
        <v>0.625</v>
      </c>
      <c r="AN1570" t="s">
        <v>298</v>
      </c>
      <c r="AO1570" t="s">
        <v>322</v>
      </c>
      <c r="AQ1570" t="str">
        <f t="shared" si="24"/>
        <v/>
      </c>
    </row>
    <row r="1571" spans="1:43">
      <c r="A1571" s="8">
        <v>46195</v>
      </c>
      <c r="B1571" s="67">
        <v>4092.86</v>
      </c>
      <c r="C1571">
        <v>1.18</v>
      </c>
      <c r="D1571">
        <v>72590</v>
      </c>
      <c r="E1571" s="67">
        <v>1.34</v>
      </c>
      <c r="F1571" s="7">
        <v>8233</v>
      </c>
      <c r="G1571" t="s">
        <v>93</v>
      </c>
      <c r="H1571">
        <v>0</v>
      </c>
      <c r="I1571" t="s">
        <v>288</v>
      </c>
      <c r="J1571" t="s">
        <v>289</v>
      </c>
      <c r="K1571" t="s">
        <v>290</v>
      </c>
      <c r="L1571" s="36">
        <v>2345</v>
      </c>
      <c r="M1571">
        <v>84</v>
      </c>
      <c r="N1571" s="66">
        <v>3.7199999999999997E-2</v>
      </c>
      <c r="O1571" s="36">
        <v>2261</v>
      </c>
      <c r="P1571" s="66">
        <v>3.7100000000000001E-2</v>
      </c>
      <c r="Q1571" s="36">
        <v>2294.5</v>
      </c>
      <c r="R1571" s="36">
        <v>2359.5</v>
      </c>
      <c r="S1571" s="36">
        <v>2281.5</v>
      </c>
      <c r="T1571" s="66">
        <v>2.1999999999999999E-2</v>
      </c>
      <c r="U1571" s="66">
        <v>4.7000000000000002E-3</v>
      </c>
      <c r="V1571" s="66">
        <v>-6.1000000000000004E-3</v>
      </c>
      <c r="W1571" s="66">
        <v>2.7799999999999998E-2</v>
      </c>
      <c r="X1571" s="1">
        <v>1816900</v>
      </c>
      <c r="Y1571" s="1">
        <v>4230961</v>
      </c>
      <c r="Z1571" s="1">
        <v>715714</v>
      </c>
      <c r="AA1571" t="s">
        <v>461</v>
      </c>
      <c r="AB1571" t="s">
        <v>462</v>
      </c>
      <c r="AC1571">
        <v>18.079999999999998</v>
      </c>
      <c r="AD1571">
        <v>1.52</v>
      </c>
      <c r="AE1571">
        <v>1.71</v>
      </c>
      <c r="AF1571" t="s">
        <v>230</v>
      </c>
      <c r="AG1571">
        <v>0</v>
      </c>
      <c r="AH1571" s="36">
        <v>2345</v>
      </c>
      <c r="AI1571" s="1">
        <v>4400</v>
      </c>
      <c r="AJ1571" s="36">
        <v>2344.5</v>
      </c>
      <c r="AK1571" s="1">
        <v>1200</v>
      </c>
      <c r="AL1571" s="2">
        <v>0.625</v>
      </c>
      <c r="AM1571" s="3">
        <v>46203</v>
      </c>
      <c r="AN1571" t="s">
        <v>463</v>
      </c>
      <c r="AO1571" t="s">
        <v>327</v>
      </c>
      <c r="AQ1571" t="str">
        <f t="shared" si="24"/>
        <v/>
      </c>
    </row>
    <row r="1572" spans="1:43">
      <c r="A1572" s="8">
        <v>46195</v>
      </c>
      <c r="B1572" s="67">
        <v>4092.86</v>
      </c>
      <c r="C1572">
        <v>1.18</v>
      </c>
      <c r="D1572">
        <v>72590</v>
      </c>
      <c r="E1572" s="67">
        <v>1.34</v>
      </c>
      <c r="F1572" s="7">
        <v>8304</v>
      </c>
      <c r="G1572" t="s">
        <v>94</v>
      </c>
      <c r="H1572">
        <v>0</v>
      </c>
      <c r="I1572" t="s">
        <v>288</v>
      </c>
      <c r="J1572" t="s">
        <v>289</v>
      </c>
      <c r="K1572" t="s">
        <v>295</v>
      </c>
      <c r="L1572" s="36">
        <v>2794.5</v>
      </c>
      <c r="M1572">
        <v>3.5</v>
      </c>
      <c r="N1572" s="66">
        <v>1.2999999999999999E-3</v>
      </c>
      <c r="O1572" s="36">
        <v>2791</v>
      </c>
      <c r="P1572" s="66">
        <v>1.1999999999999999E-3</v>
      </c>
      <c r="Q1572" s="36">
        <v>2791</v>
      </c>
      <c r="R1572" s="36">
        <v>2809</v>
      </c>
      <c r="S1572" s="36">
        <v>2761</v>
      </c>
      <c r="T1572" s="66">
        <v>1.1999999999999999E-3</v>
      </c>
      <c r="U1572" s="66">
        <v>1.06E-2</v>
      </c>
      <c r="V1572" s="66">
        <v>-5.1000000000000004E-3</v>
      </c>
      <c r="W1572" s="66">
        <v>1.21E-2</v>
      </c>
      <c r="X1572" s="1">
        <v>667600</v>
      </c>
      <c r="Y1572" s="1">
        <v>1859277</v>
      </c>
      <c r="Z1572" s="1">
        <v>390641</v>
      </c>
      <c r="AA1572" t="s">
        <v>464</v>
      </c>
      <c r="AB1572" t="s">
        <v>465</v>
      </c>
      <c r="AC1572">
        <v>14.32</v>
      </c>
      <c r="AD1572">
        <v>0.8</v>
      </c>
      <c r="AE1572">
        <v>3.58</v>
      </c>
      <c r="AF1572" t="s">
        <v>230</v>
      </c>
      <c r="AG1572" s="1">
        <v>16100</v>
      </c>
      <c r="AH1572" s="36">
        <v>2794.5</v>
      </c>
      <c r="AI1572">
        <v>100</v>
      </c>
      <c r="AJ1572" s="36">
        <v>2794</v>
      </c>
      <c r="AK1572">
        <v>700</v>
      </c>
      <c r="AL1572" s="2">
        <v>0.62430555555555556</v>
      </c>
      <c r="AN1572" t="s">
        <v>298</v>
      </c>
      <c r="AO1572" t="s">
        <v>434</v>
      </c>
      <c r="AQ1572" t="str">
        <f t="shared" si="24"/>
        <v/>
      </c>
    </row>
    <row r="1573" spans="1:43">
      <c r="A1573" s="8">
        <v>46195</v>
      </c>
      <c r="B1573" s="67">
        <v>4092.86</v>
      </c>
      <c r="C1573">
        <v>1.18</v>
      </c>
      <c r="D1573">
        <v>72590</v>
      </c>
      <c r="E1573" s="67">
        <v>1.34</v>
      </c>
      <c r="F1573" s="7">
        <v>8316</v>
      </c>
      <c r="G1573" t="s">
        <v>95</v>
      </c>
      <c r="H1573">
        <v>0</v>
      </c>
      <c r="I1573" t="s">
        <v>288</v>
      </c>
      <c r="J1573" t="s">
        <v>289</v>
      </c>
      <c r="K1573" t="s">
        <v>290</v>
      </c>
      <c r="L1573" s="36">
        <v>6630</v>
      </c>
      <c r="M1573">
        <v>148</v>
      </c>
      <c r="N1573" s="66">
        <v>2.2800000000000001E-2</v>
      </c>
      <c r="O1573" s="36">
        <v>6482</v>
      </c>
      <c r="P1573" s="66">
        <v>2.2800000000000001E-2</v>
      </c>
      <c r="Q1573" s="36">
        <v>6471</v>
      </c>
      <c r="R1573" s="36">
        <v>6653</v>
      </c>
      <c r="S1573" s="36">
        <v>6456</v>
      </c>
      <c r="T1573" s="66">
        <v>2.4500000000000001E-2</v>
      </c>
      <c r="U1573" s="66">
        <v>8.2000000000000007E-3</v>
      </c>
      <c r="V1573" s="66">
        <v>-3.3999999999999998E-3</v>
      </c>
      <c r="W1573" s="66">
        <v>2.69E-2</v>
      </c>
      <c r="X1573" s="1">
        <v>10183900</v>
      </c>
      <c r="Y1573" s="1">
        <v>66942311</v>
      </c>
      <c r="Z1573" s="1">
        <v>25376312</v>
      </c>
      <c r="AA1573" t="s">
        <v>667</v>
      </c>
      <c r="AB1573" t="s">
        <v>467</v>
      </c>
      <c r="AC1573">
        <v>14.73</v>
      </c>
      <c r="AD1573">
        <v>1.6</v>
      </c>
      <c r="AE1573">
        <v>2.71</v>
      </c>
      <c r="AF1573" t="s">
        <v>230</v>
      </c>
      <c r="AG1573" s="1">
        <v>667100</v>
      </c>
      <c r="AH1573" s="36">
        <v>6630</v>
      </c>
      <c r="AI1573">
        <v>300</v>
      </c>
      <c r="AJ1573" s="36">
        <v>6629</v>
      </c>
      <c r="AK1573" s="1">
        <v>1600</v>
      </c>
      <c r="AL1573" s="2">
        <v>0.625</v>
      </c>
      <c r="AN1573" t="s">
        <v>298</v>
      </c>
      <c r="AO1573" t="s">
        <v>434</v>
      </c>
      <c r="AQ1573" t="str">
        <f t="shared" si="24"/>
        <v/>
      </c>
    </row>
    <row r="1574" spans="1:43">
      <c r="A1574" s="8">
        <v>46195</v>
      </c>
      <c r="B1574" s="67">
        <v>4092.86</v>
      </c>
      <c r="C1574">
        <v>1.18</v>
      </c>
      <c r="D1574">
        <v>72590</v>
      </c>
      <c r="E1574" s="67">
        <v>1.34</v>
      </c>
      <c r="F1574" s="7">
        <v>8331</v>
      </c>
      <c r="G1574" t="s">
        <v>96</v>
      </c>
      <c r="H1574">
        <v>0</v>
      </c>
      <c r="I1574" t="s">
        <v>288</v>
      </c>
      <c r="J1574" t="s">
        <v>289</v>
      </c>
      <c r="K1574" t="s">
        <v>290</v>
      </c>
      <c r="L1574" s="36">
        <v>2515</v>
      </c>
      <c r="M1574">
        <v>24</v>
      </c>
      <c r="N1574" s="66">
        <v>9.5999999999999992E-3</v>
      </c>
      <c r="O1574" s="36">
        <v>2491</v>
      </c>
      <c r="P1574" s="66">
        <v>9.5999999999999992E-3</v>
      </c>
      <c r="Q1574" s="36">
        <v>2470</v>
      </c>
      <c r="R1574" s="36">
        <v>2528</v>
      </c>
      <c r="S1574" s="36">
        <v>2381</v>
      </c>
      <c r="T1574" s="66">
        <v>1.8200000000000001E-2</v>
      </c>
      <c r="U1574" s="66">
        <v>6.0000000000000001E-3</v>
      </c>
      <c r="V1574" s="66">
        <v>-5.1000000000000004E-3</v>
      </c>
      <c r="W1574" s="66">
        <v>5.62E-2</v>
      </c>
      <c r="X1574" s="1">
        <v>1065600</v>
      </c>
      <c r="Y1574" s="1">
        <v>2657973</v>
      </c>
      <c r="Z1574" s="1">
        <v>1950435</v>
      </c>
      <c r="AA1574" t="s">
        <v>648</v>
      </c>
      <c r="AB1574" t="s">
        <v>469</v>
      </c>
      <c r="AC1574">
        <v>16.27</v>
      </c>
      <c r="AD1574">
        <v>1.39</v>
      </c>
      <c r="AE1574">
        <v>2.54</v>
      </c>
      <c r="AF1574" t="s">
        <v>230</v>
      </c>
      <c r="AG1574" s="1">
        <v>44400</v>
      </c>
      <c r="AH1574" s="36">
        <v>2515.5</v>
      </c>
      <c r="AI1574" s="1">
        <v>1100</v>
      </c>
      <c r="AJ1574" s="36">
        <v>2514.5</v>
      </c>
      <c r="AK1574">
        <v>300</v>
      </c>
      <c r="AL1574" s="2">
        <v>0.625</v>
      </c>
      <c r="AN1574" t="s">
        <v>298</v>
      </c>
      <c r="AO1574" t="s">
        <v>434</v>
      </c>
      <c r="AQ1574" t="str">
        <f t="shared" si="24"/>
        <v/>
      </c>
    </row>
    <row r="1575" spans="1:43">
      <c r="A1575" s="8">
        <v>46195</v>
      </c>
      <c r="B1575" s="67">
        <v>4092.86</v>
      </c>
      <c r="C1575">
        <v>1.18</v>
      </c>
      <c r="D1575">
        <v>72590</v>
      </c>
      <c r="E1575" s="67">
        <v>1.34</v>
      </c>
      <c r="F1575" s="7">
        <v>8424</v>
      </c>
      <c r="G1575" t="s">
        <v>97</v>
      </c>
      <c r="H1575">
        <v>0</v>
      </c>
      <c r="I1575" t="s">
        <v>288</v>
      </c>
      <c r="J1575" t="s">
        <v>289</v>
      </c>
      <c r="K1575" t="s">
        <v>290</v>
      </c>
      <c r="L1575" s="36">
        <v>4230</v>
      </c>
      <c r="M1575">
        <v>-26</v>
      </c>
      <c r="N1575" s="66">
        <v>-6.1000000000000004E-3</v>
      </c>
      <c r="O1575" s="36">
        <v>4256</v>
      </c>
      <c r="P1575" s="66">
        <v>-6.1000000000000004E-3</v>
      </c>
      <c r="Q1575" s="36">
        <v>4226</v>
      </c>
      <c r="R1575" s="36">
        <v>4249</v>
      </c>
      <c r="S1575" s="36">
        <v>4205</v>
      </c>
      <c r="T1575" s="66">
        <v>8.9999999999999998E-4</v>
      </c>
      <c r="U1575" s="66">
        <v>4.8999999999999998E-3</v>
      </c>
      <c r="V1575" s="66">
        <v>-4.4000000000000003E-3</v>
      </c>
      <c r="W1575" s="66">
        <v>5.8999999999999999E-3</v>
      </c>
      <c r="X1575" s="1">
        <v>104700</v>
      </c>
      <c r="Y1575" s="1">
        <v>442844</v>
      </c>
      <c r="Z1575" s="1">
        <v>384352</v>
      </c>
      <c r="AA1575" t="s">
        <v>470</v>
      </c>
      <c r="AB1575" t="s">
        <v>592</v>
      </c>
      <c r="AC1575">
        <v>7.94</v>
      </c>
      <c r="AD1575">
        <v>0.75</v>
      </c>
      <c r="AE1575">
        <v>4.07</v>
      </c>
      <c r="AF1575" t="s">
        <v>230</v>
      </c>
      <c r="AG1575" s="1">
        <v>26100</v>
      </c>
      <c r="AH1575" s="36">
        <v>4231</v>
      </c>
      <c r="AI1575">
        <v>600</v>
      </c>
      <c r="AJ1575" s="36">
        <v>4228</v>
      </c>
      <c r="AK1575">
        <v>500</v>
      </c>
      <c r="AL1575" s="2">
        <v>0.62430555555555556</v>
      </c>
      <c r="AN1575" t="s">
        <v>298</v>
      </c>
      <c r="AO1575" t="s">
        <v>472</v>
      </c>
      <c r="AQ1575" t="str">
        <f t="shared" si="24"/>
        <v/>
      </c>
    </row>
    <row r="1576" spans="1:43">
      <c r="A1576" s="8">
        <v>46195</v>
      </c>
      <c r="B1576" s="67">
        <v>4092.86</v>
      </c>
      <c r="C1576">
        <v>1.18</v>
      </c>
      <c r="D1576">
        <v>72590</v>
      </c>
      <c r="E1576" s="67">
        <v>1.34</v>
      </c>
      <c r="F1576" s="7">
        <v>8425</v>
      </c>
      <c r="G1576" t="s">
        <v>98</v>
      </c>
      <c r="H1576">
        <v>0</v>
      </c>
      <c r="I1576" t="s">
        <v>288</v>
      </c>
      <c r="J1576" t="s">
        <v>289</v>
      </c>
      <c r="K1576" t="s">
        <v>295</v>
      </c>
      <c r="L1576" s="36">
        <v>1267</v>
      </c>
      <c r="M1576">
        <v>-2</v>
      </c>
      <c r="N1576" s="66">
        <v>-1.6000000000000001E-3</v>
      </c>
      <c r="O1576" s="36">
        <v>1269</v>
      </c>
      <c r="P1576" s="66">
        <v>-1.5E-3</v>
      </c>
      <c r="Q1576" s="36">
        <v>1268</v>
      </c>
      <c r="R1576" s="36">
        <v>1271</v>
      </c>
      <c r="S1576" s="36">
        <v>1260</v>
      </c>
      <c r="T1576" s="66">
        <v>-6.9999999999999999E-4</v>
      </c>
      <c r="U1576" s="66">
        <v>3.0999999999999999E-3</v>
      </c>
      <c r="V1576" s="66">
        <v>-3.0999999999999999E-3</v>
      </c>
      <c r="W1576" s="66">
        <v>5.4999999999999997E-3</v>
      </c>
      <c r="X1576" s="1">
        <v>278900</v>
      </c>
      <c r="Y1576" s="1">
        <v>353282</v>
      </c>
      <c r="Z1576" s="1">
        <v>358138</v>
      </c>
      <c r="AA1576" t="s">
        <v>473</v>
      </c>
      <c r="AB1576" t="s">
        <v>607</v>
      </c>
      <c r="AC1576">
        <v>7.6</v>
      </c>
      <c r="AD1576">
        <v>0.82</v>
      </c>
      <c r="AE1576">
        <v>4.0999999999999996</v>
      </c>
      <c r="AF1576" t="s">
        <v>230</v>
      </c>
      <c r="AG1576" s="1">
        <v>159600</v>
      </c>
      <c r="AH1576" s="36">
        <v>1268</v>
      </c>
      <c r="AI1576" s="1">
        <v>3200</v>
      </c>
      <c r="AJ1576" s="36">
        <v>1266</v>
      </c>
      <c r="AK1576" s="1">
        <v>4000</v>
      </c>
      <c r="AL1576" s="2">
        <v>0.625</v>
      </c>
      <c r="AN1576" t="s">
        <v>298</v>
      </c>
      <c r="AO1576" t="s">
        <v>472</v>
      </c>
      <c r="AQ1576" t="str">
        <f t="shared" si="24"/>
        <v/>
      </c>
    </row>
    <row r="1577" spans="1:43">
      <c r="A1577" s="8">
        <v>46195</v>
      </c>
      <c r="B1577" s="67">
        <v>4092.86</v>
      </c>
      <c r="C1577">
        <v>1.18</v>
      </c>
      <c r="D1577">
        <v>72590</v>
      </c>
      <c r="E1577" s="67">
        <v>1.34</v>
      </c>
      <c r="F1577" s="7">
        <v>8591</v>
      </c>
      <c r="G1577" t="s">
        <v>99</v>
      </c>
      <c r="H1577">
        <v>0</v>
      </c>
      <c r="I1577" t="s">
        <v>288</v>
      </c>
      <c r="J1577" t="s">
        <v>289</v>
      </c>
      <c r="K1577" t="s">
        <v>290</v>
      </c>
      <c r="L1577" s="36">
        <v>6496</v>
      </c>
      <c r="M1577">
        <v>171</v>
      </c>
      <c r="N1577" s="66">
        <v>2.7E-2</v>
      </c>
      <c r="O1577" s="36">
        <v>6325</v>
      </c>
      <c r="P1577" s="66">
        <v>2.7E-2</v>
      </c>
      <c r="Q1577" s="36">
        <v>6341</v>
      </c>
      <c r="R1577" s="36">
        <v>6502</v>
      </c>
      <c r="S1577" s="36">
        <v>6280</v>
      </c>
      <c r="T1577" s="66">
        <v>2.4400000000000002E-2</v>
      </c>
      <c r="U1577" s="66">
        <v>1.0999999999999999E-2</v>
      </c>
      <c r="V1577" s="66">
        <v>-8.9999999999999998E-4</v>
      </c>
      <c r="W1577" s="66">
        <v>3.4299999999999997E-2</v>
      </c>
      <c r="X1577" s="1">
        <v>2371000</v>
      </c>
      <c r="Y1577" s="1">
        <v>15219060</v>
      </c>
      <c r="Z1577" s="1">
        <v>7302196</v>
      </c>
      <c r="AA1577" t="s">
        <v>668</v>
      </c>
      <c r="AB1577" t="s">
        <v>476</v>
      </c>
      <c r="AC1577">
        <v>13.47</v>
      </c>
      <c r="AD1577">
        <v>1.59</v>
      </c>
      <c r="AE1577">
        <v>2.88</v>
      </c>
      <c r="AF1577" t="s">
        <v>230</v>
      </c>
      <c r="AG1577" s="1">
        <v>243200</v>
      </c>
      <c r="AH1577" s="36">
        <v>6497</v>
      </c>
      <c r="AI1577">
        <v>300</v>
      </c>
      <c r="AJ1577" s="36">
        <v>6495</v>
      </c>
      <c r="AK1577">
        <v>800</v>
      </c>
      <c r="AL1577" s="2">
        <v>0.625</v>
      </c>
      <c r="AN1577" t="s">
        <v>298</v>
      </c>
      <c r="AO1577" t="s">
        <v>472</v>
      </c>
      <c r="AQ1577" t="str">
        <f t="shared" si="24"/>
        <v/>
      </c>
    </row>
    <row r="1578" spans="1:43">
      <c r="A1578" s="8">
        <v>46195</v>
      </c>
      <c r="B1578" s="67">
        <v>4092.86</v>
      </c>
      <c r="C1578">
        <v>1.18</v>
      </c>
      <c r="D1578">
        <v>72590</v>
      </c>
      <c r="E1578" s="67">
        <v>1.34</v>
      </c>
      <c r="F1578" s="7">
        <v>8593</v>
      </c>
      <c r="G1578" t="s">
        <v>100</v>
      </c>
      <c r="H1578">
        <v>0</v>
      </c>
      <c r="I1578" t="s">
        <v>288</v>
      </c>
      <c r="J1578" t="s">
        <v>289</v>
      </c>
      <c r="K1578" t="s">
        <v>295</v>
      </c>
      <c r="L1578" s="36">
        <v>1308</v>
      </c>
      <c r="M1578">
        <v>-4</v>
      </c>
      <c r="N1578" s="66">
        <v>-3.0000000000000001E-3</v>
      </c>
      <c r="O1578" s="36">
        <v>1312</v>
      </c>
      <c r="P1578" s="66">
        <v>-3.0000000000000001E-3</v>
      </c>
      <c r="Q1578" s="36">
        <v>1301</v>
      </c>
      <c r="R1578" s="36">
        <v>1312</v>
      </c>
      <c r="S1578" s="36">
        <v>1289</v>
      </c>
      <c r="T1578" s="66">
        <v>5.3E-3</v>
      </c>
      <c r="U1578" s="66">
        <v>3.0000000000000001E-3</v>
      </c>
      <c r="V1578" s="66">
        <v>-3.0000000000000001E-3</v>
      </c>
      <c r="W1578" s="66">
        <v>1.47E-2</v>
      </c>
      <c r="X1578" s="1">
        <v>3017600</v>
      </c>
      <c r="Y1578" s="1">
        <v>3935177</v>
      </c>
      <c r="Z1578" s="1">
        <v>1918721</v>
      </c>
      <c r="AA1578" t="s">
        <v>477</v>
      </c>
      <c r="AB1578" t="s">
        <v>594</v>
      </c>
      <c r="AC1578">
        <v>11.74</v>
      </c>
      <c r="AD1578">
        <v>0.94</v>
      </c>
      <c r="AE1578">
        <v>3.9</v>
      </c>
      <c r="AF1578" t="s">
        <v>230</v>
      </c>
      <c r="AG1578" s="1">
        <v>919100</v>
      </c>
      <c r="AH1578" s="36">
        <v>1308.5</v>
      </c>
      <c r="AI1578" s="1">
        <v>16200</v>
      </c>
      <c r="AJ1578" s="36">
        <v>1308</v>
      </c>
      <c r="AK1578" s="1">
        <v>1700</v>
      </c>
      <c r="AL1578" s="2">
        <v>0.625</v>
      </c>
      <c r="AN1578" t="s">
        <v>298</v>
      </c>
      <c r="AO1578" t="s">
        <v>472</v>
      </c>
      <c r="AQ1578" t="str">
        <f t="shared" si="24"/>
        <v/>
      </c>
    </row>
    <row r="1579" spans="1:43">
      <c r="A1579" s="8">
        <v>46195</v>
      </c>
      <c r="B1579" s="67">
        <v>4092.86</v>
      </c>
      <c r="C1579">
        <v>1.18</v>
      </c>
      <c r="D1579">
        <v>72590</v>
      </c>
      <c r="E1579" s="67">
        <v>1.34</v>
      </c>
      <c r="F1579" s="7">
        <v>8604</v>
      </c>
      <c r="G1579" t="s">
        <v>101</v>
      </c>
      <c r="H1579">
        <v>0</v>
      </c>
      <c r="I1579" t="s">
        <v>288</v>
      </c>
      <c r="J1579" t="s">
        <v>289</v>
      </c>
      <c r="K1579" t="s">
        <v>290</v>
      </c>
      <c r="L1579" s="36">
        <v>1427</v>
      </c>
      <c r="M1579">
        <v>18.5</v>
      </c>
      <c r="N1579" s="66">
        <v>1.3100000000000001E-2</v>
      </c>
      <c r="O1579" s="36">
        <v>1408.5</v>
      </c>
      <c r="P1579" s="66">
        <v>1.3100000000000001E-2</v>
      </c>
      <c r="Q1579" s="36">
        <v>1408</v>
      </c>
      <c r="R1579" s="36">
        <v>1433</v>
      </c>
      <c r="S1579" s="36">
        <v>1403</v>
      </c>
      <c r="T1579" s="66">
        <v>1.34E-2</v>
      </c>
      <c r="U1579" s="66">
        <v>4.1999999999999997E-3</v>
      </c>
      <c r="V1579" s="66">
        <v>-4.1000000000000003E-3</v>
      </c>
      <c r="W1579" s="66">
        <v>1.7100000000000001E-2</v>
      </c>
      <c r="X1579" s="1">
        <v>5909200</v>
      </c>
      <c r="Y1579" s="1">
        <v>8420269</v>
      </c>
      <c r="Z1579" s="1">
        <v>4407378</v>
      </c>
      <c r="AA1579" t="s">
        <v>479</v>
      </c>
      <c r="AB1579" t="s">
        <v>480</v>
      </c>
      <c r="AC1579">
        <v>11.09</v>
      </c>
      <c r="AD1579">
        <v>1.1100000000000001</v>
      </c>
      <c r="AE1579">
        <v>3.64</v>
      </c>
      <c r="AF1579" t="s">
        <v>230</v>
      </c>
      <c r="AG1579" s="1">
        <v>664500</v>
      </c>
      <c r="AH1579" s="36">
        <v>1427</v>
      </c>
      <c r="AI1579" s="1">
        <v>10600</v>
      </c>
      <c r="AJ1579" s="36">
        <v>1426.5</v>
      </c>
      <c r="AK1579" s="1">
        <v>4800</v>
      </c>
      <c r="AL1579" s="2">
        <v>0.625</v>
      </c>
      <c r="AN1579" t="s">
        <v>298</v>
      </c>
      <c r="AO1579" t="s">
        <v>481</v>
      </c>
      <c r="AQ1579" t="str">
        <f t="shared" si="24"/>
        <v/>
      </c>
    </row>
    <row r="1580" spans="1:43">
      <c r="A1580" s="8">
        <v>46195</v>
      </c>
      <c r="B1580" s="67">
        <v>4092.86</v>
      </c>
      <c r="C1580">
        <v>1.18</v>
      </c>
      <c r="D1580">
        <v>72590</v>
      </c>
      <c r="E1580" s="67">
        <v>1.34</v>
      </c>
      <c r="F1580" s="7">
        <v>8697</v>
      </c>
      <c r="G1580" t="s">
        <v>102</v>
      </c>
      <c r="H1580">
        <v>0</v>
      </c>
      <c r="I1580" t="s">
        <v>288</v>
      </c>
      <c r="J1580" t="s">
        <v>289</v>
      </c>
      <c r="K1580" t="s">
        <v>290</v>
      </c>
      <c r="L1580" s="36">
        <v>2157.5</v>
      </c>
      <c r="M1580">
        <v>32</v>
      </c>
      <c r="N1580" s="66">
        <v>1.5100000000000001E-2</v>
      </c>
      <c r="O1580" s="36">
        <v>2125.5</v>
      </c>
      <c r="P1580" s="66">
        <v>1.4999999999999999E-2</v>
      </c>
      <c r="Q1580" s="36">
        <v>2145.5</v>
      </c>
      <c r="R1580" s="36">
        <v>2168.5</v>
      </c>
      <c r="S1580" s="36">
        <v>2111.5</v>
      </c>
      <c r="T1580" s="66">
        <v>5.4999999999999997E-3</v>
      </c>
      <c r="U1580" s="66">
        <v>2.7000000000000001E-3</v>
      </c>
      <c r="V1580" s="66">
        <v>-5.0000000000000001E-3</v>
      </c>
      <c r="W1580" s="66">
        <v>2.1700000000000001E-2</v>
      </c>
      <c r="X1580" s="1">
        <v>1310000</v>
      </c>
      <c r="Y1580" s="1">
        <v>2805457</v>
      </c>
      <c r="Z1580" s="1">
        <v>2226076</v>
      </c>
      <c r="AA1580" t="s">
        <v>669</v>
      </c>
      <c r="AB1580" t="s">
        <v>483</v>
      </c>
      <c r="AC1580">
        <v>27.37</v>
      </c>
      <c r="AD1580">
        <v>6.42</v>
      </c>
      <c r="AE1580">
        <v>2.92</v>
      </c>
      <c r="AF1580" t="s">
        <v>230</v>
      </c>
      <c r="AG1580" s="1">
        <v>88600</v>
      </c>
      <c r="AH1580" s="36">
        <v>2158</v>
      </c>
      <c r="AI1580">
        <v>400</v>
      </c>
      <c r="AJ1580" s="36">
        <v>2157.5</v>
      </c>
      <c r="AK1580">
        <v>100</v>
      </c>
      <c r="AL1580" s="2">
        <v>0.625</v>
      </c>
      <c r="AN1580" t="s">
        <v>298</v>
      </c>
      <c r="AO1580" t="s">
        <v>472</v>
      </c>
      <c r="AQ1580" t="str">
        <f t="shared" si="24"/>
        <v/>
      </c>
    </row>
    <row r="1581" spans="1:43">
      <c r="A1581" s="8">
        <v>46195</v>
      </c>
      <c r="B1581" s="67">
        <v>4092.86</v>
      </c>
      <c r="C1581">
        <v>1.18</v>
      </c>
      <c r="D1581">
        <v>72590</v>
      </c>
      <c r="E1581" s="67">
        <v>1.34</v>
      </c>
      <c r="F1581" s="7">
        <v>8830</v>
      </c>
      <c r="G1581" t="s">
        <v>103</v>
      </c>
      <c r="H1581">
        <v>0</v>
      </c>
      <c r="I1581" t="s">
        <v>288</v>
      </c>
      <c r="J1581" t="s">
        <v>289</v>
      </c>
      <c r="K1581" t="s">
        <v>295</v>
      </c>
      <c r="L1581" s="36">
        <v>3542</v>
      </c>
      <c r="M1581">
        <v>-67</v>
      </c>
      <c r="N1581" s="66">
        <v>-1.8599999999999998E-2</v>
      </c>
      <c r="O1581" s="36">
        <v>3609</v>
      </c>
      <c r="P1581" s="66">
        <v>-1.8499999999999999E-2</v>
      </c>
      <c r="Q1581" s="36">
        <v>3539</v>
      </c>
      <c r="R1581" s="36">
        <v>3569</v>
      </c>
      <c r="S1581" s="36">
        <v>3506</v>
      </c>
      <c r="T1581" s="66">
        <v>8.0000000000000004E-4</v>
      </c>
      <c r="U1581" s="66">
        <v>-8.0000000000000004E-4</v>
      </c>
      <c r="V1581" s="66">
        <v>-7.4999999999999997E-3</v>
      </c>
      <c r="W1581" s="66">
        <v>1.0200000000000001E-2</v>
      </c>
      <c r="X1581" s="1">
        <v>1215400</v>
      </c>
      <c r="Y1581" s="1">
        <v>4312601</v>
      </c>
      <c r="Z1581" s="1">
        <v>3315312</v>
      </c>
      <c r="AA1581" t="s">
        <v>484</v>
      </c>
      <c r="AB1581" t="s">
        <v>620</v>
      </c>
      <c r="AC1581">
        <v>14.67</v>
      </c>
      <c r="AD1581">
        <v>1.32</v>
      </c>
      <c r="AE1581">
        <v>1.47</v>
      </c>
      <c r="AF1581" t="s">
        <v>230</v>
      </c>
      <c r="AG1581" s="1">
        <v>64200</v>
      </c>
      <c r="AH1581" s="36">
        <v>3542</v>
      </c>
      <c r="AI1581" s="1">
        <v>1000</v>
      </c>
      <c r="AJ1581" s="36">
        <v>3541</v>
      </c>
      <c r="AK1581" s="1">
        <v>1200</v>
      </c>
      <c r="AL1581" s="2">
        <v>0.625</v>
      </c>
      <c r="AN1581" t="s">
        <v>298</v>
      </c>
      <c r="AO1581" t="s">
        <v>332</v>
      </c>
      <c r="AQ1581" t="str">
        <f t="shared" si="24"/>
        <v/>
      </c>
    </row>
    <row r="1582" spans="1:43">
      <c r="A1582" s="8">
        <v>46195</v>
      </c>
      <c r="B1582" s="67">
        <v>4092.86</v>
      </c>
      <c r="C1582">
        <v>1.18</v>
      </c>
      <c r="D1582">
        <v>72590</v>
      </c>
      <c r="E1582" s="67">
        <v>1.34</v>
      </c>
      <c r="F1582" s="7">
        <v>9020</v>
      </c>
      <c r="G1582" t="s">
        <v>104</v>
      </c>
      <c r="H1582">
        <v>0</v>
      </c>
      <c r="I1582" t="s">
        <v>288</v>
      </c>
      <c r="J1582" t="s">
        <v>289</v>
      </c>
      <c r="K1582" t="s">
        <v>295</v>
      </c>
      <c r="L1582" s="36">
        <v>3317</v>
      </c>
      <c r="M1582">
        <v>-98</v>
      </c>
      <c r="N1582" s="66">
        <v>-2.87E-2</v>
      </c>
      <c r="O1582" s="36">
        <v>3415</v>
      </c>
      <c r="P1582" s="66">
        <v>-2.86E-2</v>
      </c>
      <c r="Q1582" s="36">
        <v>3347</v>
      </c>
      <c r="R1582" s="36">
        <v>3382</v>
      </c>
      <c r="S1582" s="36">
        <v>3314</v>
      </c>
      <c r="T1582" s="66">
        <v>-8.8999999999999999E-3</v>
      </c>
      <c r="U1582" s="66">
        <v>-5.0000000000000001E-3</v>
      </c>
      <c r="V1582" s="66">
        <v>-1.9199999999999998E-2</v>
      </c>
      <c r="W1582" s="66">
        <v>8.9999999999999998E-4</v>
      </c>
      <c r="X1582" s="1">
        <v>1365100</v>
      </c>
      <c r="Y1582" s="1">
        <v>4558890</v>
      </c>
      <c r="Z1582" s="1">
        <v>3762845</v>
      </c>
      <c r="AA1582" t="s">
        <v>486</v>
      </c>
      <c r="AB1582" t="s">
        <v>608</v>
      </c>
      <c r="AC1582">
        <v>14.68</v>
      </c>
      <c r="AD1582">
        <v>1.22</v>
      </c>
      <c r="AE1582">
        <v>2.5299999999999998</v>
      </c>
      <c r="AF1582" t="s">
        <v>230</v>
      </c>
      <c r="AG1582" s="1">
        <v>82300</v>
      </c>
      <c r="AH1582" s="36">
        <v>3318</v>
      </c>
      <c r="AI1582" s="1">
        <v>1000</v>
      </c>
      <c r="AJ1582" s="36">
        <v>3317</v>
      </c>
      <c r="AK1582" s="1">
        <v>1300</v>
      </c>
      <c r="AL1582" s="2">
        <v>0.625</v>
      </c>
      <c r="AN1582" t="s">
        <v>298</v>
      </c>
      <c r="AO1582" t="s">
        <v>488</v>
      </c>
      <c r="AQ1582" t="str">
        <f t="shared" si="24"/>
        <v/>
      </c>
    </row>
    <row r="1583" spans="1:43">
      <c r="A1583" s="8">
        <v>46195</v>
      </c>
      <c r="B1583" s="67">
        <v>4092.86</v>
      </c>
      <c r="C1583">
        <v>1.18</v>
      </c>
      <c r="D1583">
        <v>72590</v>
      </c>
      <c r="E1583" s="67">
        <v>1.34</v>
      </c>
      <c r="F1583" s="7">
        <v>9024</v>
      </c>
      <c r="G1583" t="s">
        <v>105</v>
      </c>
      <c r="H1583">
        <v>0</v>
      </c>
      <c r="I1583" t="s">
        <v>288</v>
      </c>
      <c r="J1583" t="s">
        <v>289</v>
      </c>
      <c r="K1583" t="s">
        <v>295</v>
      </c>
      <c r="L1583" s="36">
        <v>3032</v>
      </c>
      <c r="M1583">
        <v>45.5</v>
      </c>
      <c r="N1583" s="66">
        <v>1.52E-2</v>
      </c>
      <c r="O1583" s="36">
        <v>2986.5</v>
      </c>
      <c r="P1583" s="66">
        <v>1.52E-2</v>
      </c>
      <c r="Q1583" s="36">
        <v>2969.5</v>
      </c>
      <c r="R1583" s="36">
        <v>3065</v>
      </c>
      <c r="S1583" s="36">
        <v>2957</v>
      </c>
      <c r="T1583" s="66">
        <v>2.1000000000000001E-2</v>
      </c>
      <c r="U1583" s="66">
        <v>1.38E-2</v>
      </c>
      <c r="V1583" s="66">
        <v>-1.0699999999999999E-2</v>
      </c>
      <c r="W1583" s="66">
        <v>2.53E-2</v>
      </c>
      <c r="X1583" s="1">
        <v>936800</v>
      </c>
      <c r="Y1583" s="1">
        <v>2822858</v>
      </c>
      <c r="Z1583" s="1">
        <v>927111</v>
      </c>
      <c r="AA1583" t="s">
        <v>489</v>
      </c>
      <c r="AB1583" t="s">
        <v>609</v>
      </c>
      <c r="AC1583">
        <v>28.54</v>
      </c>
      <c r="AD1583">
        <v>1.35</v>
      </c>
      <c r="AE1583">
        <v>1.39</v>
      </c>
      <c r="AF1583" t="s">
        <v>230</v>
      </c>
      <c r="AG1583" s="1">
        <v>86000</v>
      </c>
      <c r="AH1583" s="36">
        <v>3035</v>
      </c>
      <c r="AI1583">
        <v>500</v>
      </c>
      <c r="AJ1583" s="36">
        <v>3033</v>
      </c>
      <c r="AK1583">
        <v>200</v>
      </c>
      <c r="AL1583" s="2">
        <v>0.625</v>
      </c>
      <c r="AN1583" t="s">
        <v>298</v>
      </c>
      <c r="AO1583" t="s">
        <v>488</v>
      </c>
      <c r="AQ1583" t="str">
        <f t="shared" si="24"/>
        <v/>
      </c>
    </row>
    <row r="1584" spans="1:43">
      <c r="A1584" s="8">
        <v>46195</v>
      </c>
      <c r="B1584" s="67">
        <v>4092.86</v>
      </c>
      <c r="C1584">
        <v>1.18</v>
      </c>
      <c r="D1584">
        <v>72590</v>
      </c>
      <c r="E1584" s="67">
        <v>1.34</v>
      </c>
      <c r="F1584" s="7">
        <v>9069</v>
      </c>
      <c r="G1584" t="s">
        <v>106</v>
      </c>
      <c r="H1584">
        <v>0</v>
      </c>
      <c r="I1584" t="s">
        <v>288</v>
      </c>
      <c r="J1584" t="s">
        <v>289</v>
      </c>
      <c r="K1584" t="s">
        <v>295</v>
      </c>
      <c r="L1584" s="36">
        <v>1900.5</v>
      </c>
      <c r="M1584">
        <v>17</v>
      </c>
      <c r="N1584" s="66">
        <v>8.9999999999999993E-3</v>
      </c>
      <c r="O1584" s="36">
        <v>1883.5</v>
      </c>
      <c r="P1584" s="66">
        <v>8.9999999999999993E-3</v>
      </c>
      <c r="Q1584" s="36">
        <v>1880</v>
      </c>
      <c r="R1584" s="36">
        <v>1911</v>
      </c>
      <c r="S1584" s="36">
        <v>1878.5</v>
      </c>
      <c r="T1584" s="66">
        <v>1.09E-2</v>
      </c>
      <c r="U1584" s="66">
        <v>-1.8E-3</v>
      </c>
      <c r="V1584" s="66">
        <v>-5.4000000000000003E-3</v>
      </c>
      <c r="W1584" s="66">
        <v>1.17E-2</v>
      </c>
      <c r="X1584" s="1">
        <v>139200</v>
      </c>
      <c r="Y1584" s="1">
        <v>264737</v>
      </c>
      <c r="Z1584" s="1">
        <v>333903</v>
      </c>
      <c r="AA1584" t="s">
        <v>491</v>
      </c>
      <c r="AB1584" t="s">
        <v>492</v>
      </c>
      <c r="AC1584">
        <v>13.59</v>
      </c>
      <c r="AD1584">
        <v>1.4</v>
      </c>
      <c r="AE1584">
        <v>2.95</v>
      </c>
      <c r="AF1584" t="s">
        <v>230</v>
      </c>
      <c r="AG1584" s="1">
        <v>28800</v>
      </c>
      <c r="AH1584" s="36">
        <v>1901</v>
      </c>
      <c r="AI1584">
        <v>500</v>
      </c>
      <c r="AJ1584" s="36">
        <v>1900</v>
      </c>
      <c r="AK1584" s="1">
        <v>1700</v>
      </c>
      <c r="AL1584" s="2">
        <v>0.62291666666666667</v>
      </c>
      <c r="AN1584" t="s">
        <v>298</v>
      </c>
      <c r="AO1584" t="s">
        <v>488</v>
      </c>
      <c r="AQ1584" t="str">
        <f t="shared" si="24"/>
        <v/>
      </c>
    </row>
    <row r="1585" spans="1:43">
      <c r="A1585" s="8">
        <v>46195</v>
      </c>
      <c r="B1585" s="67">
        <v>4092.86</v>
      </c>
      <c r="C1585">
        <v>1.18</v>
      </c>
      <c r="D1585">
        <v>72590</v>
      </c>
      <c r="E1585" s="67">
        <v>1.34</v>
      </c>
      <c r="F1585" s="7">
        <v>9227</v>
      </c>
      <c r="G1585" t="s">
        <v>107</v>
      </c>
      <c r="H1585">
        <v>0</v>
      </c>
      <c r="I1585" t="s">
        <v>347</v>
      </c>
      <c r="J1585" t="s">
        <v>289</v>
      </c>
      <c r="K1585" t="s">
        <v>290</v>
      </c>
      <c r="L1585">
        <v>932</v>
      </c>
      <c r="M1585">
        <v>45</v>
      </c>
      <c r="N1585" s="66">
        <v>5.0700000000000002E-2</v>
      </c>
      <c r="O1585">
        <v>887</v>
      </c>
      <c r="P1585" s="66">
        <v>5.0700000000000002E-2</v>
      </c>
      <c r="Q1585">
        <v>890</v>
      </c>
      <c r="R1585">
        <v>936</v>
      </c>
      <c r="S1585">
        <v>890</v>
      </c>
      <c r="T1585" s="66">
        <v>4.7100000000000003E-2</v>
      </c>
      <c r="U1585" s="66">
        <v>2.64E-2</v>
      </c>
      <c r="V1585" s="66">
        <v>-4.1999999999999997E-3</v>
      </c>
      <c r="W1585" s="66">
        <v>4.7100000000000003E-2</v>
      </c>
      <c r="X1585" s="1">
        <v>221200</v>
      </c>
      <c r="Y1585" s="1">
        <v>202628</v>
      </c>
      <c r="Z1585" s="1">
        <v>14822</v>
      </c>
      <c r="AA1585" t="s">
        <v>493</v>
      </c>
      <c r="AB1585" t="s">
        <v>494</v>
      </c>
      <c r="AC1585">
        <v>0</v>
      </c>
      <c r="AD1585">
        <v>30.66</v>
      </c>
      <c r="AE1585">
        <v>0</v>
      </c>
      <c r="AF1585">
        <v>2.7</v>
      </c>
      <c r="AG1585" s="1">
        <v>1100</v>
      </c>
      <c r="AH1585">
        <v>933</v>
      </c>
      <c r="AI1585">
        <v>200</v>
      </c>
      <c r="AJ1585">
        <v>930</v>
      </c>
      <c r="AK1585" s="1">
        <v>1000</v>
      </c>
      <c r="AL1585" s="2">
        <v>0.62361111111111112</v>
      </c>
      <c r="AN1585" t="s">
        <v>350</v>
      </c>
      <c r="AO1585" t="s">
        <v>313</v>
      </c>
      <c r="AQ1585" t="str">
        <f t="shared" si="24"/>
        <v/>
      </c>
    </row>
    <row r="1586" spans="1:43">
      <c r="A1586" s="8">
        <v>46195</v>
      </c>
      <c r="B1586" s="67">
        <v>4092.86</v>
      </c>
      <c r="C1586">
        <v>1.18</v>
      </c>
      <c r="D1586">
        <v>72590</v>
      </c>
      <c r="E1586" s="67">
        <v>1.34</v>
      </c>
      <c r="F1586" s="7">
        <v>9303</v>
      </c>
      <c r="G1586" t="s">
        <v>108</v>
      </c>
      <c r="H1586">
        <v>0</v>
      </c>
      <c r="I1586" t="s">
        <v>288</v>
      </c>
      <c r="J1586" t="s">
        <v>289</v>
      </c>
      <c r="K1586" t="s">
        <v>290</v>
      </c>
      <c r="L1586" s="36">
        <v>3730</v>
      </c>
      <c r="M1586">
        <v>-55</v>
      </c>
      <c r="N1586" s="66">
        <v>-1.4500000000000001E-2</v>
      </c>
      <c r="O1586" s="36">
        <v>3785</v>
      </c>
      <c r="P1586" s="66">
        <v>-1.4500000000000001E-2</v>
      </c>
      <c r="Q1586" s="36">
        <v>3785</v>
      </c>
      <c r="R1586" s="36">
        <v>3800</v>
      </c>
      <c r="S1586" s="36">
        <v>3725</v>
      </c>
      <c r="T1586" s="66">
        <v>-1.4500000000000001E-2</v>
      </c>
      <c r="U1586" s="66">
        <v>-5.3E-3</v>
      </c>
      <c r="V1586" s="66">
        <v>-1.84E-2</v>
      </c>
      <c r="W1586" s="66">
        <v>1.2999999999999999E-3</v>
      </c>
      <c r="X1586" s="1">
        <v>77400</v>
      </c>
      <c r="Y1586" s="1">
        <v>290287</v>
      </c>
      <c r="Z1586" s="1">
        <v>285771</v>
      </c>
      <c r="AA1586" t="s">
        <v>495</v>
      </c>
      <c r="AB1586" t="s">
        <v>496</v>
      </c>
      <c r="AC1586">
        <v>16.489999999999998</v>
      </c>
      <c r="AD1586">
        <v>0.9</v>
      </c>
      <c r="AE1586">
        <v>2.76</v>
      </c>
      <c r="AF1586" t="s">
        <v>230</v>
      </c>
      <c r="AG1586" s="1">
        <v>29700</v>
      </c>
      <c r="AH1586" s="36">
        <v>3730</v>
      </c>
      <c r="AI1586">
        <v>900</v>
      </c>
      <c r="AJ1586" s="36">
        <v>3725</v>
      </c>
      <c r="AK1586" s="1">
        <v>4200</v>
      </c>
      <c r="AL1586" s="2">
        <v>0.62430555555555556</v>
      </c>
      <c r="AN1586" t="s">
        <v>298</v>
      </c>
      <c r="AO1586" t="s">
        <v>497</v>
      </c>
      <c r="AQ1586" t="str">
        <f t="shared" si="24"/>
        <v/>
      </c>
    </row>
    <row r="1587" spans="1:43">
      <c r="A1587" s="8">
        <v>46195</v>
      </c>
      <c r="B1587" s="67">
        <v>4092.86</v>
      </c>
      <c r="C1587">
        <v>1.18</v>
      </c>
      <c r="D1587">
        <v>72590</v>
      </c>
      <c r="E1587" s="67">
        <v>1.34</v>
      </c>
      <c r="F1587" s="7">
        <v>9308</v>
      </c>
      <c r="G1587" t="s">
        <v>109</v>
      </c>
      <c r="H1587">
        <v>0</v>
      </c>
      <c r="I1587" t="s">
        <v>314</v>
      </c>
      <c r="J1587" t="s">
        <v>289</v>
      </c>
      <c r="K1587" t="s">
        <v>290</v>
      </c>
      <c r="L1587" s="36">
        <v>1483</v>
      </c>
      <c r="M1587">
        <v>-22</v>
      </c>
      <c r="N1587" s="66">
        <v>-1.46E-2</v>
      </c>
      <c r="O1587" s="36">
        <v>1505</v>
      </c>
      <c r="P1587" s="66">
        <v>-1.46E-2</v>
      </c>
      <c r="Q1587" s="36">
        <v>1493</v>
      </c>
      <c r="R1587" s="36">
        <v>1500</v>
      </c>
      <c r="S1587" s="36">
        <v>1455</v>
      </c>
      <c r="T1587" s="66">
        <v>-6.6E-3</v>
      </c>
      <c r="U1587" s="66">
        <v>1.5699999999999999E-2</v>
      </c>
      <c r="V1587" s="66">
        <v>-1.1299999999999999E-2</v>
      </c>
      <c r="W1587" s="66">
        <v>1.9199999999999998E-2</v>
      </c>
      <c r="X1587" s="1">
        <v>69200</v>
      </c>
      <c r="Y1587" s="1">
        <v>102043</v>
      </c>
      <c r="Z1587" s="1">
        <v>38666</v>
      </c>
      <c r="AA1587" t="s">
        <v>498</v>
      </c>
      <c r="AB1587" t="s">
        <v>499</v>
      </c>
      <c r="AC1587">
        <v>12.66</v>
      </c>
      <c r="AD1587">
        <v>0.99</v>
      </c>
      <c r="AE1587">
        <v>2.34</v>
      </c>
      <c r="AF1587" t="s">
        <v>230</v>
      </c>
      <c r="AG1587" s="1">
        <v>3300</v>
      </c>
      <c r="AH1587" s="36">
        <v>1483</v>
      </c>
      <c r="AI1587">
        <v>300</v>
      </c>
      <c r="AJ1587" s="36">
        <v>1481</v>
      </c>
      <c r="AK1587">
        <v>500</v>
      </c>
      <c r="AL1587" s="2">
        <v>0.62361111111111112</v>
      </c>
      <c r="AN1587" t="s">
        <v>298</v>
      </c>
      <c r="AO1587" t="s">
        <v>500</v>
      </c>
      <c r="AQ1587" t="str">
        <f t="shared" si="24"/>
        <v/>
      </c>
    </row>
    <row r="1588" spans="1:43">
      <c r="A1588" s="8">
        <v>46195</v>
      </c>
      <c r="B1588" s="67">
        <v>4092.86</v>
      </c>
      <c r="C1588">
        <v>1.18</v>
      </c>
      <c r="D1588">
        <v>72590</v>
      </c>
      <c r="E1588" s="67">
        <v>1.34</v>
      </c>
      <c r="F1588" s="7">
        <v>9348</v>
      </c>
      <c r="G1588" t="s">
        <v>110</v>
      </c>
      <c r="H1588">
        <v>0</v>
      </c>
      <c r="I1588" t="s">
        <v>347</v>
      </c>
      <c r="J1588" t="s">
        <v>323</v>
      </c>
      <c r="K1588" t="s">
        <v>290</v>
      </c>
      <c r="L1588">
        <v>457</v>
      </c>
      <c r="M1588">
        <v>23</v>
      </c>
      <c r="N1588" s="66">
        <v>5.2999999999999999E-2</v>
      </c>
      <c r="O1588">
        <v>434</v>
      </c>
      <c r="P1588" s="66">
        <v>5.2900000000000003E-2</v>
      </c>
      <c r="Q1588">
        <v>465</v>
      </c>
      <c r="R1588">
        <v>465</v>
      </c>
      <c r="S1588">
        <v>450</v>
      </c>
      <c r="T1588" s="66">
        <v>-1.72E-2</v>
      </c>
      <c r="U1588" s="66">
        <v>4.3E-3</v>
      </c>
      <c r="V1588" s="66">
        <v>-1.72E-2</v>
      </c>
      <c r="W1588" s="66">
        <v>1.55E-2</v>
      </c>
      <c r="X1588" s="1">
        <v>1820400</v>
      </c>
      <c r="Y1588" s="1">
        <v>832229</v>
      </c>
      <c r="Z1588" s="1">
        <v>66830</v>
      </c>
      <c r="AA1588" t="s">
        <v>552</v>
      </c>
      <c r="AB1588" t="s">
        <v>502</v>
      </c>
      <c r="AC1588">
        <v>0</v>
      </c>
      <c r="AD1588">
        <v>4.43</v>
      </c>
      <c r="AE1588">
        <v>0</v>
      </c>
      <c r="AF1588">
        <v>1.7</v>
      </c>
      <c r="AG1588" s="1">
        <v>135200</v>
      </c>
      <c r="AH1588">
        <v>457</v>
      </c>
      <c r="AI1588" s="1">
        <v>3400</v>
      </c>
      <c r="AJ1588">
        <v>456</v>
      </c>
      <c r="AK1588" s="1">
        <v>7000</v>
      </c>
      <c r="AL1588" s="2">
        <v>0.625</v>
      </c>
      <c r="AN1588" t="s">
        <v>298</v>
      </c>
      <c r="AO1588" t="s">
        <v>313</v>
      </c>
      <c r="AQ1588" t="str">
        <f t="shared" si="24"/>
        <v/>
      </c>
    </row>
    <row r="1589" spans="1:43">
      <c r="A1589" s="8">
        <v>46195</v>
      </c>
      <c r="B1589" s="67">
        <v>4092.86</v>
      </c>
      <c r="C1589">
        <v>1.18</v>
      </c>
      <c r="D1589">
        <v>72590</v>
      </c>
      <c r="E1589" s="67">
        <v>1.34</v>
      </c>
      <c r="F1589" s="7">
        <v>9432</v>
      </c>
      <c r="G1589" t="s">
        <v>111</v>
      </c>
      <c r="H1589">
        <v>0</v>
      </c>
      <c r="I1589" t="s">
        <v>288</v>
      </c>
      <c r="J1589" t="s">
        <v>289</v>
      </c>
      <c r="K1589" t="s">
        <v>290</v>
      </c>
      <c r="L1589">
        <v>143.80000000000001</v>
      </c>
      <c r="M1589">
        <v>-0.6</v>
      </c>
      <c r="N1589" s="66">
        <v>-4.1999999999999997E-3</v>
      </c>
      <c r="O1589">
        <v>144.4</v>
      </c>
      <c r="P1589" s="66">
        <v>-4.1000000000000003E-3</v>
      </c>
      <c r="Q1589">
        <v>144.30000000000001</v>
      </c>
      <c r="R1589">
        <v>144.80000000000001</v>
      </c>
      <c r="S1589">
        <v>143.1</v>
      </c>
      <c r="T1589" s="66">
        <v>-3.3999999999999998E-3</v>
      </c>
      <c r="U1589" s="66">
        <v>5.9999999999999995E-4</v>
      </c>
      <c r="V1589" s="66">
        <v>-6.8999999999999999E-3</v>
      </c>
      <c r="W1589" s="66">
        <v>4.7999999999999996E-3</v>
      </c>
      <c r="X1589" s="1">
        <v>194213900</v>
      </c>
      <c r="Y1589" s="1">
        <v>27960834</v>
      </c>
      <c r="Z1589" s="1">
        <v>13021135</v>
      </c>
      <c r="AA1589" t="s">
        <v>503</v>
      </c>
      <c r="AB1589" t="s">
        <v>621</v>
      </c>
      <c r="AC1589">
        <v>11.98</v>
      </c>
      <c r="AD1589">
        <v>1.2</v>
      </c>
      <c r="AE1589">
        <v>3.76</v>
      </c>
      <c r="AF1589" t="s">
        <v>230</v>
      </c>
      <c r="AG1589" s="1">
        <v>4001400</v>
      </c>
      <c r="AH1589">
        <v>143.80000000000001</v>
      </c>
      <c r="AI1589" s="1">
        <v>611100</v>
      </c>
      <c r="AJ1589">
        <v>143.69999999999999</v>
      </c>
      <c r="AK1589" s="1">
        <v>717400</v>
      </c>
      <c r="AL1589" s="2">
        <v>0.625</v>
      </c>
      <c r="AN1589" t="s">
        <v>298</v>
      </c>
      <c r="AO1589" t="s">
        <v>351</v>
      </c>
      <c r="AQ1589" t="str">
        <f t="shared" si="24"/>
        <v/>
      </c>
    </row>
    <row r="1590" spans="1:43">
      <c r="A1590" s="8">
        <v>46195</v>
      </c>
      <c r="B1590" s="67">
        <v>4092.86</v>
      </c>
      <c r="C1590">
        <v>1.18</v>
      </c>
      <c r="D1590">
        <v>72590</v>
      </c>
      <c r="E1590" s="67">
        <v>1.34</v>
      </c>
      <c r="F1590" s="7">
        <v>9449</v>
      </c>
      <c r="G1590" t="s">
        <v>112</v>
      </c>
      <c r="H1590">
        <v>0</v>
      </c>
      <c r="I1590" t="s">
        <v>288</v>
      </c>
      <c r="J1590" t="s">
        <v>289</v>
      </c>
      <c r="K1590" t="s">
        <v>295</v>
      </c>
      <c r="L1590" s="36">
        <v>3516</v>
      </c>
      <c r="M1590">
        <v>516</v>
      </c>
      <c r="N1590" s="66">
        <v>0.17199999999999999</v>
      </c>
      <c r="O1590" s="36">
        <v>3000</v>
      </c>
      <c r="P1590" s="66">
        <v>0.17199999999999999</v>
      </c>
      <c r="Q1590" s="36">
        <v>3416</v>
      </c>
      <c r="R1590" s="36">
        <v>3576</v>
      </c>
      <c r="S1590" s="36">
        <v>3407</v>
      </c>
      <c r="T1590" s="66">
        <v>2.92E-2</v>
      </c>
      <c r="U1590" s="66">
        <v>-4.4999999999999997E-3</v>
      </c>
      <c r="V1590" s="66">
        <v>-1.67E-2</v>
      </c>
      <c r="W1590" s="66">
        <v>3.1899999999999998E-2</v>
      </c>
      <c r="X1590" s="1">
        <v>1415100</v>
      </c>
      <c r="Y1590" s="1">
        <v>4966826</v>
      </c>
      <c r="Z1590" s="1">
        <v>377439</v>
      </c>
      <c r="AA1590" t="s">
        <v>505</v>
      </c>
      <c r="AB1590" t="s">
        <v>506</v>
      </c>
      <c r="AC1590">
        <v>14.99</v>
      </c>
      <c r="AD1590">
        <v>3.16</v>
      </c>
      <c r="AE1590">
        <v>2.2200000000000002</v>
      </c>
      <c r="AF1590" t="s">
        <v>230</v>
      </c>
      <c r="AG1590">
        <v>200</v>
      </c>
      <c r="AH1590" s="36">
        <v>3517</v>
      </c>
      <c r="AI1590">
        <v>400</v>
      </c>
      <c r="AJ1590" s="36">
        <v>3515</v>
      </c>
      <c r="AK1590" s="1">
        <v>1200</v>
      </c>
      <c r="AL1590" s="2">
        <v>0.625</v>
      </c>
      <c r="AN1590" t="s">
        <v>293</v>
      </c>
      <c r="AO1590" t="s">
        <v>351</v>
      </c>
      <c r="AQ1590" t="str">
        <f t="shared" si="24"/>
        <v/>
      </c>
    </row>
    <row r="1591" spans="1:43">
      <c r="A1591" s="8">
        <v>46195</v>
      </c>
      <c r="B1591" s="67">
        <v>4092.86</v>
      </c>
      <c r="C1591">
        <v>1.18</v>
      </c>
      <c r="D1591">
        <v>72590</v>
      </c>
      <c r="E1591" s="67">
        <v>1.34</v>
      </c>
      <c r="F1591" s="7">
        <v>9501</v>
      </c>
      <c r="G1591" t="s">
        <v>113</v>
      </c>
      <c r="H1591">
        <v>0</v>
      </c>
      <c r="I1591" t="s">
        <v>288</v>
      </c>
      <c r="J1591" t="s">
        <v>289</v>
      </c>
      <c r="K1591" t="s">
        <v>290</v>
      </c>
      <c r="L1591">
        <v>477.8</v>
      </c>
      <c r="M1591">
        <v>-36.200000000000003</v>
      </c>
      <c r="N1591" s="66">
        <v>-7.0400000000000004E-2</v>
      </c>
      <c r="O1591">
        <v>514</v>
      </c>
      <c r="P1591" s="66">
        <v>-7.0400000000000004E-2</v>
      </c>
      <c r="Q1591">
        <v>524</v>
      </c>
      <c r="R1591">
        <v>524</v>
      </c>
      <c r="S1591">
        <v>474.1</v>
      </c>
      <c r="T1591" s="66">
        <v>-8.8099999999999998E-2</v>
      </c>
      <c r="U1591" s="66">
        <v>-2.0899999999999998E-2</v>
      </c>
      <c r="V1591" s="66">
        <v>-8.8099999999999998E-2</v>
      </c>
      <c r="W1591" s="66">
        <v>7.7999999999999996E-3</v>
      </c>
      <c r="X1591" s="1">
        <v>63879500</v>
      </c>
      <c r="Y1591" s="1">
        <v>31570428</v>
      </c>
      <c r="Z1591" s="1">
        <v>767832</v>
      </c>
      <c r="AA1591" t="s">
        <v>507</v>
      </c>
      <c r="AB1591" t="s">
        <v>640</v>
      </c>
      <c r="AC1591">
        <v>3.06</v>
      </c>
      <c r="AD1591">
        <v>0.32</v>
      </c>
      <c r="AE1591">
        <v>0</v>
      </c>
      <c r="AF1591" t="s">
        <v>230</v>
      </c>
      <c r="AG1591" s="1">
        <v>779300</v>
      </c>
      <c r="AH1591">
        <v>477.8</v>
      </c>
      <c r="AI1591" s="1">
        <v>1700</v>
      </c>
      <c r="AJ1591">
        <v>477.6</v>
      </c>
      <c r="AK1591" s="1">
        <v>4800</v>
      </c>
      <c r="AL1591" s="2">
        <v>0.625</v>
      </c>
      <c r="AN1591" t="s">
        <v>298</v>
      </c>
      <c r="AO1591" t="s">
        <v>509</v>
      </c>
      <c r="AQ1591" t="str">
        <f t="shared" si="24"/>
        <v/>
      </c>
    </row>
    <row r="1592" spans="1:43">
      <c r="A1592" s="8">
        <v>46195</v>
      </c>
      <c r="B1592" s="67">
        <v>4092.86</v>
      </c>
      <c r="C1592">
        <v>1.18</v>
      </c>
      <c r="D1592">
        <v>72590</v>
      </c>
      <c r="E1592" s="67">
        <v>1.34</v>
      </c>
      <c r="F1592" s="7">
        <v>9531</v>
      </c>
      <c r="G1592" t="s">
        <v>114</v>
      </c>
      <c r="H1592">
        <v>0</v>
      </c>
      <c r="I1592" t="s">
        <v>288</v>
      </c>
      <c r="J1592" t="s">
        <v>289</v>
      </c>
      <c r="K1592" t="s">
        <v>295</v>
      </c>
      <c r="L1592" s="36">
        <v>6180</v>
      </c>
      <c r="M1592">
        <v>2</v>
      </c>
      <c r="N1592" s="66">
        <v>2.9999999999999997E-4</v>
      </c>
      <c r="O1592" s="36">
        <v>6178</v>
      </c>
      <c r="P1592" s="66">
        <v>2.9999999999999997E-4</v>
      </c>
      <c r="Q1592" s="36">
        <v>6180</v>
      </c>
      <c r="R1592" s="36">
        <v>6251</v>
      </c>
      <c r="S1592" s="36">
        <v>6157</v>
      </c>
      <c r="T1592" s="66">
        <v>0</v>
      </c>
      <c r="U1592" s="66">
        <v>-1E-4</v>
      </c>
      <c r="V1592" s="66">
        <v>-1.1299999999999999E-2</v>
      </c>
      <c r="W1592" s="66">
        <v>3.7000000000000002E-3</v>
      </c>
      <c r="X1592" s="1">
        <v>436600</v>
      </c>
      <c r="Y1592" s="1">
        <v>2703578</v>
      </c>
      <c r="Z1592" s="1">
        <v>2070048</v>
      </c>
      <c r="AA1592" t="s">
        <v>510</v>
      </c>
      <c r="AB1592" t="s">
        <v>600</v>
      </c>
      <c r="AC1592">
        <v>14.97</v>
      </c>
      <c r="AD1592">
        <v>1.19</v>
      </c>
      <c r="AE1592">
        <v>1.94</v>
      </c>
      <c r="AF1592" t="s">
        <v>230</v>
      </c>
      <c r="AG1592" s="1">
        <v>24100</v>
      </c>
      <c r="AH1592" s="36">
        <v>6181</v>
      </c>
      <c r="AI1592">
        <v>300</v>
      </c>
      <c r="AJ1592" s="36">
        <v>6179</v>
      </c>
      <c r="AK1592">
        <v>400</v>
      </c>
      <c r="AL1592" s="2">
        <v>0.62430555555555556</v>
      </c>
      <c r="AN1592" t="s">
        <v>298</v>
      </c>
      <c r="AO1592" t="s">
        <v>509</v>
      </c>
      <c r="AQ1592" t="str">
        <f t="shared" si="24"/>
        <v/>
      </c>
    </row>
    <row r="1593" spans="1:43">
      <c r="A1593" s="8">
        <v>46195</v>
      </c>
      <c r="B1593" s="67">
        <v>4092.86</v>
      </c>
      <c r="C1593">
        <v>1.18</v>
      </c>
      <c r="D1593">
        <v>72590</v>
      </c>
      <c r="E1593" s="67">
        <v>1.34</v>
      </c>
      <c r="F1593" s="7">
        <v>9882</v>
      </c>
      <c r="G1593" t="s">
        <v>115</v>
      </c>
      <c r="H1593">
        <v>0</v>
      </c>
      <c r="I1593" t="s">
        <v>288</v>
      </c>
      <c r="J1593" t="s">
        <v>289</v>
      </c>
      <c r="K1593" t="s">
        <v>290</v>
      </c>
      <c r="L1593" s="36">
        <v>1753</v>
      </c>
      <c r="M1593">
        <v>-20</v>
      </c>
      <c r="N1593" s="66">
        <v>-1.1299999999999999E-2</v>
      </c>
      <c r="O1593" s="36">
        <v>1773</v>
      </c>
      <c r="P1593" s="66">
        <v>-1.12E-2</v>
      </c>
      <c r="Q1593" s="36">
        <v>1770</v>
      </c>
      <c r="R1593" s="36">
        <v>1770</v>
      </c>
      <c r="S1593" s="36">
        <v>1737</v>
      </c>
      <c r="T1593" s="66">
        <v>-9.5999999999999992E-3</v>
      </c>
      <c r="U1593" s="66">
        <v>0</v>
      </c>
      <c r="V1593" s="66">
        <v>-9.5999999999999992E-3</v>
      </c>
      <c r="W1593" s="66">
        <v>9.1999999999999998E-3</v>
      </c>
      <c r="X1593" s="1">
        <v>340500</v>
      </c>
      <c r="Y1593" s="1">
        <v>598359</v>
      </c>
      <c r="Z1593" s="1">
        <v>150795</v>
      </c>
      <c r="AA1593" t="s">
        <v>670</v>
      </c>
      <c r="AB1593" t="s">
        <v>513</v>
      </c>
      <c r="AC1593">
        <v>11.43</v>
      </c>
      <c r="AD1593">
        <v>1.21</v>
      </c>
      <c r="AE1593">
        <v>3.88</v>
      </c>
      <c r="AF1593" t="s">
        <v>230</v>
      </c>
      <c r="AG1593" s="1">
        <v>38200</v>
      </c>
      <c r="AH1593" s="36">
        <v>1754</v>
      </c>
      <c r="AI1593" s="1">
        <v>1000</v>
      </c>
      <c r="AJ1593" s="36">
        <v>1753</v>
      </c>
      <c r="AK1593">
        <v>100</v>
      </c>
      <c r="AL1593" s="2">
        <v>0.625</v>
      </c>
      <c r="AN1593" t="s">
        <v>298</v>
      </c>
      <c r="AO1593" t="s">
        <v>322</v>
      </c>
      <c r="AQ1593" t="str">
        <f t="shared" si="24"/>
        <v/>
      </c>
    </row>
    <row r="1594" spans="1:43">
      <c r="F1594" s="7">
        <v>6502</v>
      </c>
      <c r="I1594" t="s">
        <v>514</v>
      </c>
      <c r="P1594" t="s">
        <v>230</v>
      </c>
      <c r="T1594" t="s">
        <v>230</v>
      </c>
      <c r="U1594" t="s">
        <v>230</v>
      </c>
      <c r="V1594" t="s">
        <v>230</v>
      </c>
      <c r="W1594" t="s">
        <v>230</v>
      </c>
      <c r="AF1594" t="s">
        <v>230</v>
      </c>
      <c r="AG1594" t="s">
        <v>230</v>
      </c>
      <c r="AO1594" t="s">
        <v>515</v>
      </c>
      <c r="AQ1594" t="str">
        <f t="shared" si="24"/>
        <v/>
      </c>
    </row>
    <row r="1595" spans="1:43">
      <c r="F1595" s="7">
        <v>5759</v>
      </c>
      <c r="I1595" t="s">
        <v>514</v>
      </c>
      <c r="P1595" t="s">
        <v>230</v>
      </c>
      <c r="T1595" t="s">
        <v>230</v>
      </c>
      <c r="U1595" t="s">
        <v>230</v>
      </c>
      <c r="V1595" t="s">
        <v>230</v>
      </c>
      <c r="W1595" t="s">
        <v>230</v>
      </c>
      <c r="AF1595" t="s">
        <v>230</v>
      </c>
      <c r="AG1595" t="s">
        <v>230</v>
      </c>
      <c r="AO1595" t="s">
        <v>515</v>
      </c>
      <c r="AQ1595" t="str">
        <f t="shared" si="24"/>
        <v/>
      </c>
    </row>
    <row r="1596" spans="1:43">
      <c r="AQ1596" t="str">
        <f t="shared" si="24"/>
        <v/>
      </c>
    </row>
    <row r="1597" spans="1:43">
      <c r="AQ1597" t="str">
        <f t="shared" si="24"/>
        <v/>
      </c>
    </row>
    <row r="1598" spans="1:43">
      <c r="AQ1598" t="str">
        <f t="shared" si="24"/>
        <v/>
      </c>
    </row>
    <row r="1599" spans="1:43">
      <c r="B1599" cm="1">
        <f t="array" ref="B1599">_xll.RssIndexMarket("TOPX", "現在値")</f>
        <v>3952.5</v>
      </c>
      <c r="C1599" cm="1">
        <f t="array" ref="C1599">_xll.RssIndexMarket("TOPX", "前日比率")</f>
        <v>-0.54</v>
      </c>
      <c r="D1599" s="71" cm="1">
        <f t="array" ref="D1599">_xll.RssIndexMarket("N225.FUT01.OS", "現在値")</f>
        <v>61710</v>
      </c>
      <c r="E1599" s="6" cm="1">
        <f t="array" ref="E1599">_xll.RssIndexMarket("N225.FUT01.OS", "前日比率")</f>
        <v>-1.18</v>
      </c>
      <c r="F1599" s="69"/>
      <c r="AQ1599" t="str">
        <f t="shared" si="24"/>
        <v/>
      </c>
    </row>
    <row r="1600" spans="1:43">
      <c r="A1600" s="8" t="s">
        <v>0</v>
      </c>
      <c r="B1600" t="s">
        <v>116</v>
      </c>
      <c r="C1600" t="s">
        <v>1</v>
      </c>
      <c r="D1600" t="s">
        <v>2</v>
      </c>
      <c r="E1600" t="s">
        <v>3</v>
      </c>
      <c r="F1600" s="7" t="s">
        <v>4</v>
      </c>
      <c r="G1600" t="s">
        <v>5</v>
      </c>
      <c r="H1600" t="s">
        <v>268</v>
      </c>
      <c r="I1600" t="s">
        <v>269</v>
      </c>
      <c r="J1600" t="s">
        <v>270</v>
      </c>
      <c r="K1600" t="s">
        <v>271</v>
      </c>
      <c r="L1600" t="s">
        <v>6</v>
      </c>
      <c r="M1600" t="s">
        <v>7</v>
      </c>
      <c r="N1600" t="s">
        <v>8</v>
      </c>
      <c r="O1600" t="s">
        <v>9</v>
      </c>
      <c r="P1600" t="s">
        <v>272</v>
      </c>
      <c r="Q1600" t="s">
        <v>10</v>
      </c>
      <c r="R1600" t="s">
        <v>11</v>
      </c>
      <c r="S1600" t="s">
        <v>12</v>
      </c>
      <c r="T1600" t="s">
        <v>273</v>
      </c>
      <c r="U1600" t="s">
        <v>274</v>
      </c>
      <c r="V1600" t="s">
        <v>275</v>
      </c>
      <c r="W1600" t="s">
        <v>276</v>
      </c>
      <c r="X1600" t="s">
        <v>13</v>
      </c>
      <c r="Y1600" t="s">
        <v>277</v>
      </c>
      <c r="Z1600" t="s">
        <v>278</v>
      </c>
      <c r="AA1600" t="s">
        <v>14</v>
      </c>
      <c r="AB1600" t="s">
        <v>15</v>
      </c>
      <c r="AC1600" t="s">
        <v>279</v>
      </c>
      <c r="AD1600" t="s">
        <v>280</v>
      </c>
      <c r="AE1600" t="s">
        <v>281</v>
      </c>
      <c r="AF1600" t="s">
        <v>282</v>
      </c>
      <c r="AG1600" t="s">
        <v>283</v>
      </c>
      <c r="AH1600" t="s">
        <v>284</v>
      </c>
      <c r="AI1600" t="s">
        <v>16</v>
      </c>
      <c r="AJ1600" t="s">
        <v>17</v>
      </c>
      <c r="AK1600" t="s">
        <v>18</v>
      </c>
      <c r="AL1600" t="s">
        <v>19</v>
      </c>
      <c r="AM1600" t="s">
        <v>20</v>
      </c>
      <c r="AN1600" t="s">
        <v>285</v>
      </c>
      <c r="AO1600" t="s">
        <v>286</v>
      </c>
      <c r="AQ1600" t="str">
        <f t="shared" si="24"/>
        <v/>
      </c>
    </row>
    <row r="1601" spans="1:43">
      <c r="A1601" s="8">
        <v>46196</v>
      </c>
      <c r="B1601" s="67">
        <v>4012.5</v>
      </c>
      <c r="C1601">
        <v>-2.02</v>
      </c>
      <c r="D1601">
        <v>70340</v>
      </c>
      <c r="E1601" s="67">
        <v>-3.46</v>
      </c>
      <c r="F1601" s="7">
        <v>1605</v>
      </c>
      <c r="G1601" t="s">
        <v>21</v>
      </c>
      <c r="H1601">
        <v>0</v>
      </c>
      <c r="I1601" t="s">
        <v>288</v>
      </c>
      <c r="J1601" t="s">
        <v>289</v>
      </c>
      <c r="K1601" t="s">
        <v>295</v>
      </c>
      <c r="L1601" s="36">
        <v>3456</v>
      </c>
      <c r="M1601">
        <v>8</v>
      </c>
      <c r="N1601" s="66">
        <v>2.3E-3</v>
      </c>
      <c r="O1601" s="36">
        <v>3448</v>
      </c>
      <c r="P1601" s="66">
        <v>2.3E-3</v>
      </c>
      <c r="Q1601" s="36">
        <v>3454</v>
      </c>
      <c r="R1601" s="36">
        <v>3470</v>
      </c>
      <c r="S1601" s="36">
        <v>3420</v>
      </c>
      <c r="T1601" s="66">
        <v>5.0000000000000001E-4</v>
      </c>
      <c r="U1601" s="66">
        <v>1.1000000000000001E-3</v>
      </c>
      <c r="V1601" s="66">
        <v>-4.0000000000000001E-3</v>
      </c>
      <c r="W1601" s="66">
        <v>1.0500000000000001E-2</v>
      </c>
      <c r="X1601" s="1">
        <v>2833500</v>
      </c>
      <c r="Y1601" s="1">
        <v>9768498</v>
      </c>
      <c r="Z1601" s="1">
        <v>4351574</v>
      </c>
      <c r="AA1601" t="s">
        <v>291</v>
      </c>
      <c r="AB1601" t="s">
        <v>292</v>
      </c>
      <c r="AC1601">
        <v>8.92</v>
      </c>
      <c r="AD1601">
        <v>0.84</v>
      </c>
      <c r="AE1601">
        <v>3.13</v>
      </c>
      <c r="AF1601" t="s">
        <v>230</v>
      </c>
      <c r="AG1601" s="1">
        <v>60800</v>
      </c>
      <c r="AH1601" s="36">
        <v>3458</v>
      </c>
      <c r="AI1601" s="1">
        <v>2500</v>
      </c>
      <c r="AJ1601" s="36">
        <v>3456</v>
      </c>
      <c r="AK1601" s="1">
        <v>6000</v>
      </c>
      <c r="AL1601" s="2">
        <v>0.625</v>
      </c>
      <c r="AN1601" t="s">
        <v>293</v>
      </c>
      <c r="AO1601" t="s">
        <v>294</v>
      </c>
      <c r="AQ1601" t="str">
        <f t="shared" si="24"/>
        <v/>
      </c>
    </row>
    <row r="1602" spans="1:43">
      <c r="A1602" s="8">
        <v>46196</v>
      </c>
      <c r="B1602" s="67">
        <v>4012.5</v>
      </c>
      <c r="C1602">
        <v>-2.02</v>
      </c>
      <c r="D1602">
        <v>70340</v>
      </c>
      <c r="E1602" s="67">
        <v>-3.46</v>
      </c>
      <c r="F1602" s="7">
        <v>1833</v>
      </c>
      <c r="G1602" t="s">
        <v>24</v>
      </c>
      <c r="H1602">
        <v>0</v>
      </c>
      <c r="I1602" t="s">
        <v>288</v>
      </c>
      <c r="J1602" t="s">
        <v>289</v>
      </c>
      <c r="K1602" t="s">
        <v>290</v>
      </c>
      <c r="L1602" s="36">
        <v>5640</v>
      </c>
      <c r="M1602">
        <v>-50</v>
      </c>
      <c r="N1602" s="66">
        <v>-8.8000000000000005E-3</v>
      </c>
      <c r="O1602" s="36">
        <v>5690</v>
      </c>
      <c r="P1602" s="66">
        <v>-8.6999999999999994E-3</v>
      </c>
      <c r="Q1602" s="36">
        <v>5700</v>
      </c>
      <c r="R1602" s="36">
        <v>5730</v>
      </c>
      <c r="S1602" s="36">
        <v>5610</v>
      </c>
      <c r="T1602" s="66">
        <v>-1.0500000000000001E-2</v>
      </c>
      <c r="U1602" s="66">
        <v>-1.6999999999999999E-3</v>
      </c>
      <c r="V1602" s="66">
        <v>-1.5699999999999999E-2</v>
      </c>
      <c r="W1602" s="66">
        <v>5.3E-3</v>
      </c>
      <c r="X1602" s="1">
        <v>52700</v>
      </c>
      <c r="Y1602" s="1">
        <v>297998</v>
      </c>
      <c r="Z1602" s="1">
        <v>218071</v>
      </c>
      <c r="AA1602" t="s">
        <v>296</v>
      </c>
      <c r="AB1602" t="s">
        <v>572</v>
      </c>
      <c r="AC1602">
        <v>13.13</v>
      </c>
      <c r="AD1602">
        <v>1.02</v>
      </c>
      <c r="AE1602">
        <v>5.32</v>
      </c>
      <c r="AF1602" t="s">
        <v>230</v>
      </c>
      <c r="AG1602" s="1">
        <v>13300</v>
      </c>
      <c r="AH1602" s="36">
        <v>5640</v>
      </c>
      <c r="AI1602" s="1">
        <v>1500</v>
      </c>
      <c r="AJ1602" s="36">
        <v>5620</v>
      </c>
      <c r="AK1602" s="1">
        <v>1600</v>
      </c>
      <c r="AL1602" s="2">
        <v>0.625</v>
      </c>
      <c r="AN1602" t="s">
        <v>298</v>
      </c>
      <c r="AO1602" t="s">
        <v>299</v>
      </c>
      <c r="AQ1602" t="str">
        <f t="shared" si="24"/>
        <v/>
      </c>
    </row>
    <row r="1603" spans="1:43">
      <c r="A1603" s="8">
        <v>46196</v>
      </c>
      <c r="B1603" s="67">
        <v>4012.5</v>
      </c>
      <c r="C1603">
        <v>-2.02</v>
      </c>
      <c r="D1603">
        <v>70340</v>
      </c>
      <c r="E1603" s="67">
        <v>-3.46</v>
      </c>
      <c r="F1603" s="7">
        <v>1911</v>
      </c>
      <c r="G1603" t="s">
        <v>25</v>
      </c>
      <c r="H1603">
        <v>0</v>
      </c>
      <c r="I1603" t="s">
        <v>288</v>
      </c>
      <c r="J1603" t="s">
        <v>289</v>
      </c>
      <c r="K1603" t="s">
        <v>295</v>
      </c>
      <c r="L1603" s="36">
        <v>1306</v>
      </c>
      <c r="M1603">
        <v>-7.5</v>
      </c>
      <c r="N1603" s="66">
        <v>-5.7000000000000002E-3</v>
      </c>
      <c r="O1603" s="36">
        <v>1313.5</v>
      </c>
      <c r="P1603" s="66">
        <v>-5.7000000000000002E-3</v>
      </c>
      <c r="Q1603" s="36">
        <v>1310</v>
      </c>
      <c r="R1603" s="36">
        <v>1314</v>
      </c>
      <c r="S1603" s="36">
        <v>1297.5</v>
      </c>
      <c r="T1603" s="66">
        <v>-3.0000000000000001E-3</v>
      </c>
      <c r="U1603" s="66">
        <v>4.5999999999999999E-3</v>
      </c>
      <c r="V1603" s="66">
        <v>-6.0000000000000001E-3</v>
      </c>
      <c r="W1603" s="66">
        <v>6.4999999999999997E-3</v>
      </c>
      <c r="X1603" s="1">
        <v>1705600</v>
      </c>
      <c r="Y1603" s="1">
        <v>2226705</v>
      </c>
      <c r="Z1603" s="1">
        <v>807847</v>
      </c>
      <c r="AA1603" t="s">
        <v>300</v>
      </c>
      <c r="AB1603" t="s">
        <v>301</v>
      </c>
      <c r="AC1603">
        <v>8.32</v>
      </c>
      <c r="AD1603">
        <v>0.79</v>
      </c>
      <c r="AE1603">
        <v>3.83</v>
      </c>
      <c r="AF1603" t="s">
        <v>230</v>
      </c>
      <c r="AG1603" s="1">
        <v>308000</v>
      </c>
      <c r="AH1603" s="36">
        <v>1306.5</v>
      </c>
      <c r="AI1603">
        <v>800</v>
      </c>
      <c r="AJ1603" s="36">
        <v>1306</v>
      </c>
      <c r="AK1603" s="1">
        <v>4200</v>
      </c>
      <c r="AL1603" s="2">
        <v>0.625</v>
      </c>
      <c r="AN1603" t="s">
        <v>293</v>
      </c>
      <c r="AO1603" t="s">
        <v>299</v>
      </c>
      <c r="AQ1603" t="str">
        <f t="shared" ref="AQ1603:AQ1666" si="25">IF(AP1603="","",ROUND((L1603-AP1603)/AP1603,4))</f>
        <v/>
      </c>
    </row>
    <row r="1604" spans="1:43">
      <c r="A1604" s="8">
        <v>46196</v>
      </c>
      <c r="B1604" s="67">
        <v>4012.5</v>
      </c>
      <c r="C1604">
        <v>-2.02</v>
      </c>
      <c r="D1604">
        <v>70340</v>
      </c>
      <c r="E1604" s="67">
        <v>-3.46</v>
      </c>
      <c r="F1604" s="7">
        <v>1925</v>
      </c>
      <c r="G1604" t="s">
        <v>26</v>
      </c>
      <c r="H1604">
        <v>0</v>
      </c>
      <c r="I1604" t="s">
        <v>288</v>
      </c>
      <c r="J1604" t="s">
        <v>289</v>
      </c>
      <c r="K1604" t="s">
        <v>290</v>
      </c>
      <c r="L1604" s="36">
        <v>4288</v>
      </c>
      <c r="M1604">
        <v>-4</v>
      </c>
      <c r="N1604" s="66">
        <v>-8.9999999999999998E-4</v>
      </c>
      <c r="O1604" s="36">
        <v>4292</v>
      </c>
      <c r="P1604" s="66">
        <v>-8.9999999999999998E-4</v>
      </c>
      <c r="Q1604" s="36">
        <v>4308</v>
      </c>
      <c r="R1604" s="36">
        <v>4330</v>
      </c>
      <c r="S1604" s="36">
        <v>4276</v>
      </c>
      <c r="T1604" s="66">
        <v>-4.5999999999999999E-3</v>
      </c>
      <c r="U1604" s="66">
        <v>-2.7000000000000001E-3</v>
      </c>
      <c r="V1604" s="66">
        <v>-9.5999999999999992E-3</v>
      </c>
      <c r="W1604" s="66">
        <v>2.8E-3</v>
      </c>
      <c r="X1604" s="1">
        <v>971800</v>
      </c>
      <c r="Y1604" s="1">
        <v>4180515</v>
      </c>
      <c r="Z1604" s="1">
        <v>2828519</v>
      </c>
      <c r="AA1604" t="s">
        <v>302</v>
      </c>
      <c r="AB1604" t="s">
        <v>573</v>
      </c>
      <c r="AC1604">
        <v>11.69</v>
      </c>
      <c r="AD1604">
        <v>0.91</v>
      </c>
      <c r="AE1604">
        <v>4.0999999999999996</v>
      </c>
      <c r="AF1604" t="s">
        <v>230</v>
      </c>
      <c r="AG1604" s="1">
        <v>68600</v>
      </c>
      <c r="AH1604" s="36">
        <v>4289</v>
      </c>
      <c r="AI1604">
        <v>900</v>
      </c>
      <c r="AJ1604" s="36">
        <v>4287</v>
      </c>
      <c r="AK1604" s="1">
        <v>1500</v>
      </c>
      <c r="AL1604" s="2">
        <v>0.625</v>
      </c>
      <c r="AN1604" t="s">
        <v>298</v>
      </c>
      <c r="AO1604" t="s">
        <v>299</v>
      </c>
      <c r="AQ1604" t="str">
        <f t="shared" si="25"/>
        <v/>
      </c>
    </row>
    <row r="1605" spans="1:43">
      <c r="A1605" s="8">
        <v>46196</v>
      </c>
      <c r="B1605" s="67">
        <v>4012.5</v>
      </c>
      <c r="C1605">
        <v>-2.02</v>
      </c>
      <c r="D1605">
        <v>70340</v>
      </c>
      <c r="E1605" s="67">
        <v>-3.46</v>
      </c>
      <c r="F1605" s="7">
        <v>1928</v>
      </c>
      <c r="G1605" t="s">
        <v>27</v>
      </c>
      <c r="H1605">
        <v>0</v>
      </c>
      <c r="I1605" t="s">
        <v>288</v>
      </c>
      <c r="J1605" t="s">
        <v>289</v>
      </c>
      <c r="K1605" t="s">
        <v>290</v>
      </c>
      <c r="L1605" s="36">
        <v>3228</v>
      </c>
      <c r="M1605">
        <v>-7</v>
      </c>
      <c r="N1605" s="66">
        <v>-2.2000000000000001E-3</v>
      </c>
      <c r="O1605" s="36">
        <v>3235</v>
      </c>
      <c r="P1605" s="66">
        <v>-2.0999999999999999E-3</v>
      </c>
      <c r="Q1605" s="36">
        <v>3221</v>
      </c>
      <c r="R1605" s="36">
        <v>3238</v>
      </c>
      <c r="S1605" s="36">
        <v>3202</v>
      </c>
      <c r="T1605" s="66">
        <v>2.0999999999999999E-3</v>
      </c>
      <c r="U1605" s="66">
        <v>1.5E-3</v>
      </c>
      <c r="V1605" s="66">
        <v>-3.0000000000000001E-3</v>
      </c>
      <c r="W1605" s="66">
        <v>8.0999999999999996E-3</v>
      </c>
      <c r="X1605" s="1">
        <v>1472900</v>
      </c>
      <c r="Y1605" s="1">
        <v>4743454</v>
      </c>
      <c r="Z1605" s="1">
        <v>2103318</v>
      </c>
      <c r="AA1605" t="s">
        <v>304</v>
      </c>
      <c r="AB1605" t="s">
        <v>574</v>
      </c>
      <c r="AC1605">
        <v>9.6</v>
      </c>
      <c r="AD1605">
        <v>0.97</v>
      </c>
      <c r="AE1605">
        <v>4.49</v>
      </c>
      <c r="AF1605" t="s">
        <v>230</v>
      </c>
      <c r="AG1605" s="1">
        <v>231400</v>
      </c>
      <c r="AH1605" s="36">
        <v>3228</v>
      </c>
      <c r="AI1605" s="1">
        <v>1800</v>
      </c>
      <c r="AJ1605" s="36">
        <v>3227</v>
      </c>
      <c r="AK1605">
        <v>900</v>
      </c>
      <c r="AL1605" s="2">
        <v>0.625</v>
      </c>
      <c r="AM1605" s="3">
        <v>46177</v>
      </c>
      <c r="AN1605" t="s">
        <v>306</v>
      </c>
      <c r="AO1605" t="s">
        <v>299</v>
      </c>
      <c r="AQ1605" t="str">
        <f t="shared" si="25"/>
        <v/>
      </c>
    </row>
    <row r="1606" spans="1:43">
      <c r="A1606" s="8">
        <v>46196</v>
      </c>
      <c r="B1606" s="67">
        <v>4012.5</v>
      </c>
      <c r="C1606">
        <v>-2.02</v>
      </c>
      <c r="D1606">
        <v>70340</v>
      </c>
      <c r="E1606" s="67">
        <v>-3.46</v>
      </c>
      <c r="F1606" s="7">
        <v>1929</v>
      </c>
      <c r="G1606" t="s">
        <v>28</v>
      </c>
      <c r="H1606">
        <v>0</v>
      </c>
      <c r="I1606" t="s">
        <v>288</v>
      </c>
      <c r="J1606" t="s">
        <v>289</v>
      </c>
      <c r="K1606" t="s">
        <v>290</v>
      </c>
      <c r="L1606" s="36">
        <v>1089</v>
      </c>
      <c r="M1606">
        <v>-12</v>
      </c>
      <c r="N1606" s="66">
        <v>-1.09E-2</v>
      </c>
      <c r="O1606" s="36">
        <v>1101</v>
      </c>
      <c r="P1606" s="66">
        <v>-1.0800000000000001E-2</v>
      </c>
      <c r="Q1606" s="36">
        <v>1101</v>
      </c>
      <c r="R1606" s="36">
        <v>1102</v>
      </c>
      <c r="S1606" s="36">
        <v>1085</v>
      </c>
      <c r="T1606" s="66">
        <v>-1.0800000000000001E-2</v>
      </c>
      <c r="U1606" s="66">
        <v>0</v>
      </c>
      <c r="V1606" s="66">
        <v>-1.17E-2</v>
      </c>
      <c r="W1606" s="66">
        <v>3.5999999999999999E-3</v>
      </c>
      <c r="X1606" s="1">
        <v>60200</v>
      </c>
      <c r="Y1606" s="1">
        <v>65740</v>
      </c>
      <c r="Z1606" s="1">
        <v>45492</v>
      </c>
      <c r="AA1606" t="s">
        <v>307</v>
      </c>
      <c r="AB1606" t="s">
        <v>575</v>
      </c>
      <c r="AC1606">
        <v>12.29</v>
      </c>
      <c r="AD1606">
        <v>1.2</v>
      </c>
      <c r="AE1606">
        <v>4.59</v>
      </c>
      <c r="AF1606" t="s">
        <v>230</v>
      </c>
      <c r="AG1606" s="1">
        <v>14400</v>
      </c>
      <c r="AH1606" s="36">
        <v>1090</v>
      </c>
      <c r="AI1606">
        <v>300</v>
      </c>
      <c r="AJ1606" s="36">
        <v>1088</v>
      </c>
      <c r="AK1606">
        <v>500</v>
      </c>
      <c r="AL1606" s="2">
        <v>0.625</v>
      </c>
      <c r="AN1606" t="s">
        <v>298</v>
      </c>
      <c r="AO1606" t="s">
        <v>299</v>
      </c>
      <c r="AQ1606" t="str">
        <f t="shared" si="25"/>
        <v/>
      </c>
    </row>
    <row r="1607" spans="1:43">
      <c r="A1607" s="8">
        <v>46196</v>
      </c>
      <c r="B1607" s="67">
        <v>4012.5</v>
      </c>
      <c r="C1607">
        <v>-2.02</v>
      </c>
      <c r="D1607">
        <v>70340</v>
      </c>
      <c r="E1607" s="67">
        <v>-3.46</v>
      </c>
      <c r="F1607" s="7">
        <v>1963</v>
      </c>
      <c r="G1607" t="s">
        <v>29</v>
      </c>
      <c r="H1607">
        <v>0</v>
      </c>
      <c r="I1607" t="s">
        <v>288</v>
      </c>
      <c r="J1607" t="s">
        <v>289</v>
      </c>
      <c r="K1607" t="s">
        <v>290</v>
      </c>
      <c r="L1607" s="36">
        <v>2624.5</v>
      </c>
      <c r="M1607">
        <v>6.5</v>
      </c>
      <c r="N1607" s="66">
        <v>2.5000000000000001E-3</v>
      </c>
      <c r="O1607" s="36">
        <v>2618</v>
      </c>
      <c r="P1607" s="66">
        <v>2.3999999999999998E-3</v>
      </c>
      <c r="Q1607" s="36">
        <v>2651</v>
      </c>
      <c r="R1607" s="36">
        <v>2673.5</v>
      </c>
      <c r="S1607" s="36">
        <v>2611</v>
      </c>
      <c r="T1607" s="66">
        <v>-9.9000000000000008E-3</v>
      </c>
      <c r="U1607" s="66">
        <v>-7.7000000000000002E-3</v>
      </c>
      <c r="V1607" s="66">
        <v>-1.83E-2</v>
      </c>
      <c r="W1607" s="66">
        <v>5.1000000000000004E-3</v>
      </c>
      <c r="X1607" s="1">
        <v>1095200</v>
      </c>
      <c r="Y1607" s="1">
        <v>2892997</v>
      </c>
      <c r="Z1607" s="1">
        <v>641146</v>
      </c>
      <c r="AA1607" t="s">
        <v>309</v>
      </c>
      <c r="AB1607" t="s">
        <v>310</v>
      </c>
      <c r="AC1607">
        <v>13.79</v>
      </c>
      <c r="AD1607">
        <v>1.47</v>
      </c>
      <c r="AE1607">
        <v>1.98</v>
      </c>
      <c r="AF1607" t="s">
        <v>230</v>
      </c>
      <c r="AG1607" s="1">
        <v>37000</v>
      </c>
      <c r="AH1607" s="36">
        <v>2624.5</v>
      </c>
      <c r="AI1607">
        <v>100</v>
      </c>
      <c r="AJ1607" s="36">
        <v>2623.5</v>
      </c>
      <c r="AK1607">
        <v>400</v>
      </c>
      <c r="AL1607" s="2">
        <v>0.625</v>
      </c>
      <c r="AN1607" t="s">
        <v>298</v>
      </c>
      <c r="AO1607" t="s">
        <v>299</v>
      </c>
      <c r="AQ1607" t="str">
        <f t="shared" si="25"/>
        <v/>
      </c>
    </row>
    <row r="1608" spans="1:43">
      <c r="A1608" s="8">
        <v>46196</v>
      </c>
      <c r="B1608" s="67">
        <v>4012.5</v>
      </c>
      <c r="C1608">
        <v>-2.02</v>
      </c>
      <c r="D1608">
        <v>70340</v>
      </c>
      <c r="E1608" s="67">
        <v>-3.46</v>
      </c>
      <c r="F1608" s="7">
        <v>2124</v>
      </c>
      <c r="G1608" t="s">
        <v>30</v>
      </c>
      <c r="H1608">
        <v>0</v>
      </c>
      <c r="I1608" t="s">
        <v>288</v>
      </c>
      <c r="J1608" t="s">
        <v>289</v>
      </c>
      <c r="K1608" t="s">
        <v>295</v>
      </c>
      <c r="L1608">
        <v>839</v>
      </c>
      <c r="M1608">
        <v>-15</v>
      </c>
      <c r="N1608" s="66">
        <v>-1.7600000000000001E-2</v>
      </c>
      <c r="O1608">
        <v>854</v>
      </c>
      <c r="P1608" s="66">
        <v>-1.7500000000000002E-2</v>
      </c>
      <c r="Q1608">
        <v>845</v>
      </c>
      <c r="R1608">
        <v>849</v>
      </c>
      <c r="S1608">
        <v>835</v>
      </c>
      <c r="T1608" s="66">
        <v>-7.1000000000000004E-3</v>
      </c>
      <c r="U1608" s="66">
        <v>1.1000000000000001E-3</v>
      </c>
      <c r="V1608" s="66">
        <v>-1.17E-2</v>
      </c>
      <c r="W1608" s="66">
        <v>4.7000000000000002E-3</v>
      </c>
      <c r="X1608" s="1">
        <v>297000</v>
      </c>
      <c r="Y1608" s="1">
        <v>249542</v>
      </c>
      <c r="Z1608" s="1">
        <v>138902</v>
      </c>
      <c r="AA1608" t="s">
        <v>311</v>
      </c>
      <c r="AB1608" t="s">
        <v>312</v>
      </c>
      <c r="AC1608">
        <v>15.5</v>
      </c>
      <c r="AD1608">
        <v>5.94</v>
      </c>
      <c r="AE1608">
        <v>4.53</v>
      </c>
      <c r="AF1608" t="s">
        <v>230</v>
      </c>
      <c r="AG1608" s="1">
        <v>89400</v>
      </c>
      <c r="AH1608">
        <v>840</v>
      </c>
      <c r="AI1608" s="1">
        <v>3900</v>
      </c>
      <c r="AJ1608">
        <v>839</v>
      </c>
      <c r="AK1608" s="1">
        <v>1600</v>
      </c>
      <c r="AL1608" s="2">
        <v>0.625</v>
      </c>
      <c r="AN1608" t="s">
        <v>293</v>
      </c>
      <c r="AO1608" t="s">
        <v>313</v>
      </c>
      <c r="AQ1608" t="str">
        <f t="shared" si="25"/>
        <v/>
      </c>
    </row>
    <row r="1609" spans="1:43">
      <c r="A1609" s="8">
        <v>46196</v>
      </c>
      <c r="B1609" s="67">
        <v>4012.5</v>
      </c>
      <c r="C1609">
        <v>-2.02</v>
      </c>
      <c r="D1609">
        <v>70340</v>
      </c>
      <c r="E1609" s="67">
        <v>-3.46</v>
      </c>
      <c r="F1609" s="7">
        <v>2162</v>
      </c>
      <c r="G1609" t="s">
        <v>31</v>
      </c>
      <c r="H1609">
        <v>0</v>
      </c>
      <c r="I1609" t="s">
        <v>314</v>
      </c>
      <c r="J1609" t="s">
        <v>289</v>
      </c>
      <c r="K1609" t="s">
        <v>290</v>
      </c>
      <c r="L1609">
        <v>539</v>
      </c>
      <c r="M1609">
        <v>0</v>
      </c>
      <c r="N1609" s="66">
        <v>0</v>
      </c>
      <c r="O1609">
        <v>539</v>
      </c>
      <c r="P1609" s="66">
        <v>0</v>
      </c>
      <c r="Q1609">
        <v>539</v>
      </c>
      <c r="R1609">
        <v>540</v>
      </c>
      <c r="S1609">
        <v>538</v>
      </c>
      <c r="T1609" s="66">
        <v>0</v>
      </c>
      <c r="U1609" s="66">
        <v>0</v>
      </c>
      <c r="V1609" s="66">
        <v>-1.8E-3</v>
      </c>
      <c r="W1609" s="66">
        <v>1.8E-3</v>
      </c>
      <c r="X1609" s="1">
        <v>77800</v>
      </c>
      <c r="Y1609" s="1">
        <v>41913</v>
      </c>
      <c r="Z1609" s="1">
        <v>11648</v>
      </c>
      <c r="AA1609" t="s">
        <v>576</v>
      </c>
      <c r="AB1609" t="s">
        <v>316</v>
      </c>
      <c r="AC1609">
        <v>31.33</v>
      </c>
      <c r="AD1609">
        <v>2.0499999999999998</v>
      </c>
      <c r="AE1609">
        <v>0</v>
      </c>
      <c r="AF1609" t="s">
        <v>230</v>
      </c>
      <c r="AG1609" s="1">
        <v>4600</v>
      </c>
      <c r="AH1609">
        <v>539</v>
      </c>
      <c r="AI1609" s="1">
        <v>18400</v>
      </c>
      <c r="AJ1609">
        <v>538</v>
      </c>
      <c r="AK1609" s="1">
        <v>3272500</v>
      </c>
      <c r="AL1609" s="2">
        <v>0.62430555555555556</v>
      </c>
      <c r="AN1609" t="s">
        <v>298</v>
      </c>
      <c r="AO1609" t="s">
        <v>313</v>
      </c>
      <c r="AQ1609" t="str">
        <f t="shared" si="25"/>
        <v/>
      </c>
    </row>
    <row r="1610" spans="1:43">
      <c r="A1610" s="8">
        <v>46196</v>
      </c>
      <c r="B1610" s="67">
        <v>4012.5</v>
      </c>
      <c r="C1610">
        <v>-2.02</v>
      </c>
      <c r="D1610">
        <v>70340</v>
      </c>
      <c r="E1610" s="67">
        <v>-3.46</v>
      </c>
      <c r="F1610" s="7">
        <v>2229</v>
      </c>
      <c r="G1610" t="s">
        <v>32</v>
      </c>
      <c r="H1610">
        <v>0</v>
      </c>
      <c r="I1610" t="s">
        <v>288</v>
      </c>
      <c r="J1610" t="s">
        <v>289</v>
      </c>
      <c r="K1610" t="s">
        <v>295</v>
      </c>
      <c r="L1610" s="36">
        <v>2822</v>
      </c>
      <c r="M1610">
        <v>51</v>
      </c>
      <c r="N1610" s="66">
        <v>1.84E-2</v>
      </c>
      <c r="O1610" s="36">
        <v>2771</v>
      </c>
      <c r="P1610" s="66">
        <v>1.84E-2</v>
      </c>
      <c r="Q1610" s="36">
        <v>2778.5</v>
      </c>
      <c r="R1610" s="36">
        <v>2825.5</v>
      </c>
      <c r="S1610" s="36">
        <v>2771.5</v>
      </c>
      <c r="T1610" s="66">
        <v>1.5599999999999999E-2</v>
      </c>
      <c r="U1610" s="66">
        <v>4.4000000000000003E-3</v>
      </c>
      <c r="V1610" s="66">
        <v>-1.1999999999999999E-3</v>
      </c>
      <c r="W1610" s="66">
        <v>1.8200000000000001E-2</v>
      </c>
      <c r="X1610" s="1">
        <v>291100</v>
      </c>
      <c r="Y1610" s="1">
        <v>816161</v>
      </c>
      <c r="Z1610" s="1">
        <v>377949</v>
      </c>
      <c r="AA1610" t="s">
        <v>317</v>
      </c>
      <c r="AB1610" t="s">
        <v>660</v>
      </c>
      <c r="AC1610">
        <v>19.72</v>
      </c>
      <c r="AD1610">
        <v>1.62</v>
      </c>
      <c r="AE1610">
        <v>2.4500000000000002</v>
      </c>
      <c r="AF1610" t="s">
        <v>230</v>
      </c>
      <c r="AG1610" s="1">
        <v>15600</v>
      </c>
      <c r="AH1610" s="36">
        <v>2822</v>
      </c>
      <c r="AI1610" s="1">
        <v>1800</v>
      </c>
      <c r="AJ1610" s="36">
        <v>2821</v>
      </c>
      <c r="AK1610">
        <v>100</v>
      </c>
      <c r="AL1610" s="2">
        <v>0.625</v>
      </c>
      <c r="AN1610" t="s">
        <v>298</v>
      </c>
      <c r="AO1610" t="s">
        <v>319</v>
      </c>
      <c r="AQ1610" t="str">
        <f t="shared" si="25"/>
        <v/>
      </c>
    </row>
    <row r="1611" spans="1:43">
      <c r="A1611" s="8">
        <v>46196</v>
      </c>
      <c r="B1611" s="67">
        <v>4012.5</v>
      </c>
      <c r="C1611">
        <v>-2.02</v>
      </c>
      <c r="D1611">
        <v>70340</v>
      </c>
      <c r="E1611" s="67">
        <v>-3.46</v>
      </c>
      <c r="F1611" s="7">
        <v>2768</v>
      </c>
      <c r="G1611" t="s">
        <v>33</v>
      </c>
      <c r="H1611">
        <v>0</v>
      </c>
      <c r="I1611" t="s">
        <v>288</v>
      </c>
      <c r="J1611" t="s">
        <v>289</v>
      </c>
      <c r="K1611" t="s">
        <v>295</v>
      </c>
      <c r="L1611" s="36">
        <v>5215</v>
      </c>
      <c r="M1611">
        <v>-81</v>
      </c>
      <c r="N1611" s="66">
        <v>-1.5299999999999999E-2</v>
      </c>
      <c r="O1611" s="36">
        <v>5296</v>
      </c>
      <c r="P1611" s="66">
        <v>-1.52E-2</v>
      </c>
      <c r="Q1611" s="36">
        <v>5350</v>
      </c>
      <c r="R1611" s="36">
        <v>5362</v>
      </c>
      <c r="S1611" s="36">
        <v>5195</v>
      </c>
      <c r="T1611" s="66">
        <v>-2.52E-2</v>
      </c>
      <c r="U1611" s="66">
        <v>-5.4999999999999997E-3</v>
      </c>
      <c r="V1611" s="66">
        <v>-2.7400000000000001E-2</v>
      </c>
      <c r="W1611" s="66">
        <v>3.8E-3</v>
      </c>
      <c r="X1611" s="1">
        <v>640400</v>
      </c>
      <c r="Y1611" s="1">
        <v>3370943</v>
      </c>
      <c r="Z1611" s="1">
        <v>1095150</v>
      </c>
      <c r="AA1611" t="s">
        <v>320</v>
      </c>
      <c r="AB1611" t="s">
        <v>321</v>
      </c>
      <c r="AC1611">
        <v>8.34</v>
      </c>
      <c r="AD1611">
        <v>0.99</v>
      </c>
      <c r="AE1611">
        <v>3.45</v>
      </c>
      <c r="AF1611" t="s">
        <v>230</v>
      </c>
      <c r="AG1611" s="1">
        <v>168700</v>
      </c>
      <c r="AH1611" s="36">
        <v>5218</v>
      </c>
      <c r="AI1611">
        <v>700</v>
      </c>
      <c r="AJ1611" s="36">
        <v>5216</v>
      </c>
      <c r="AK1611">
        <v>200</v>
      </c>
      <c r="AL1611" s="2">
        <v>0.625</v>
      </c>
      <c r="AN1611" t="s">
        <v>298</v>
      </c>
      <c r="AO1611" t="s">
        <v>322</v>
      </c>
      <c r="AQ1611" t="str">
        <f t="shared" si="25"/>
        <v/>
      </c>
    </row>
    <row r="1612" spans="1:43">
      <c r="A1612" s="8">
        <v>46196</v>
      </c>
      <c r="B1612" s="67">
        <v>4012.5</v>
      </c>
      <c r="C1612">
        <v>-2.02</v>
      </c>
      <c r="D1612">
        <v>70340</v>
      </c>
      <c r="E1612" s="67">
        <v>-3.46</v>
      </c>
      <c r="F1612" s="7">
        <v>2769</v>
      </c>
      <c r="G1612" t="s">
        <v>34</v>
      </c>
      <c r="H1612">
        <v>0</v>
      </c>
      <c r="I1612" t="s">
        <v>314</v>
      </c>
      <c r="J1612" t="s">
        <v>323</v>
      </c>
      <c r="K1612" t="s">
        <v>295</v>
      </c>
      <c r="L1612">
        <v>837</v>
      </c>
      <c r="M1612">
        <v>-3</v>
      </c>
      <c r="N1612" s="66">
        <v>-3.5999999999999999E-3</v>
      </c>
      <c r="O1612">
        <v>840</v>
      </c>
      <c r="P1612" s="66">
        <v>-3.5000000000000001E-3</v>
      </c>
      <c r="Q1612">
        <v>845</v>
      </c>
      <c r="R1612">
        <v>847</v>
      </c>
      <c r="S1612">
        <v>835</v>
      </c>
      <c r="T1612" s="66">
        <v>-9.4000000000000004E-3</v>
      </c>
      <c r="U1612" s="66">
        <v>-3.5000000000000001E-3</v>
      </c>
      <c r="V1612" s="66">
        <v>-1.18E-2</v>
      </c>
      <c r="W1612" s="66">
        <v>2.3E-3</v>
      </c>
      <c r="X1612" s="1">
        <v>3700</v>
      </c>
      <c r="Y1612" s="1">
        <v>3114</v>
      </c>
      <c r="Z1612" s="1">
        <v>6580</v>
      </c>
      <c r="AA1612" t="s">
        <v>324</v>
      </c>
      <c r="AB1612" t="s">
        <v>325</v>
      </c>
      <c r="AC1612">
        <v>9.94</v>
      </c>
      <c r="AD1612">
        <v>22.24</v>
      </c>
      <c r="AE1612">
        <v>0</v>
      </c>
      <c r="AF1612">
        <v>0.1</v>
      </c>
      <c r="AG1612">
        <v>0</v>
      </c>
      <c r="AH1612">
        <v>841</v>
      </c>
      <c r="AI1612">
        <v>200</v>
      </c>
      <c r="AJ1612">
        <v>837</v>
      </c>
      <c r="AK1612">
        <v>300</v>
      </c>
      <c r="AL1612" s="2">
        <v>0.61111111111111116</v>
      </c>
      <c r="AM1612" s="3">
        <v>46213</v>
      </c>
      <c r="AN1612" t="s">
        <v>326</v>
      </c>
      <c r="AO1612" t="s">
        <v>327</v>
      </c>
      <c r="AQ1612" t="str">
        <f t="shared" si="25"/>
        <v/>
      </c>
    </row>
    <row r="1613" spans="1:43">
      <c r="A1613" s="8">
        <v>46196</v>
      </c>
      <c r="B1613" s="67">
        <v>4012.5</v>
      </c>
      <c r="C1613">
        <v>-2.02</v>
      </c>
      <c r="D1613">
        <v>70340</v>
      </c>
      <c r="E1613" s="67">
        <v>-3.46</v>
      </c>
      <c r="F1613" s="7">
        <v>2914</v>
      </c>
      <c r="G1613" t="s">
        <v>35</v>
      </c>
      <c r="H1613">
        <v>0</v>
      </c>
      <c r="I1613" t="s">
        <v>288</v>
      </c>
      <c r="J1613" t="s">
        <v>289</v>
      </c>
      <c r="K1613" t="s">
        <v>295</v>
      </c>
      <c r="L1613" s="36">
        <v>5956</v>
      </c>
      <c r="M1613">
        <v>-12</v>
      </c>
      <c r="N1613" s="66">
        <v>-2E-3</v>
      </c>
      <c r="O1613" s="36">
        <v>5968</v>
      </c>
      <c r="P1613" s="66">
        <v>-2E-3</v>
      </c>
      <c r="Q1613" s="36">
        <v>5974</v>
      </c>
      <c r="R1613" s="36">
        <v>5976</v>
      </c>
      <c r="S1613" s="36">
        <v>5893</v>
      </c>
      <c r="T1613" s="66">
        <v>-3.0000000000000001E-3</v>
      </c>
      <c r="U1613" s="66">
        <v>5.0000000000000001E-4</v>
      </c>
      <c r="V1613" s="66">
        <v>-3.3E-3</v>
      </c>
      <c r="W1613" s="66">
        <v>1.06E-2</v>
      </c>
      <c r="X1613" s="1">
        <v>3435100</v>
      </c>
      <c r="Y1613" s="1">
        <v>20403958</v>
      </c>
      <c r="Z1613" s="1">
        <v>11912000</v>
      </c>
      <c r="AA1613" t="s">
        <v>328</v>
      </c>
      <c r="AB1613" t="s">
        <v>329</v>
      </c>
      <c r="AC1613">
        <v>18.54</v>
      </c>
      <c r="AD1613">
        <v>2.58</v>
      </c>
      <c r="AE1613">
        <v>4.0599999999999996</v>
      </c>
      <c r="AF1613" t="s">
        <v>230</v>
      </c>
      <c r="AG1613" s="1">
        <v>1185500</v>
      </c>
      <c r="AH1613" s="36">
        <v>5956</v>
      </c>
      <c r="AI1613" s="1">
        <v>1000</v>
      </c>
      <c r="AJ1613" s="36">
        <v>5955</v>
      </c>
      <c r="AK1613" s="1">
        <v>2400</v>
      </c>
      <c r="AL1613" s="2">
        <v>0.625</v>
      </c>
      <c r="AN1613" t="s">
        <v>293</v>
      </c>
      <c r="AO1613" t="s">
        <v>319</v>
      </c>
      <c r="AQ1613" t="str">
        <f t="shared" si="25"/>
        <v/>
      </c>
    </row>
    <row r="1614" spans="1:43">
      <c r="A1614" s="8">
        <v>46196</v>
      </c>
      <c r="B1614" s="67">
        <v>4012.5</v>
      </c>
      <c r="C1614">
        <v>-2.02</v>
      </c>
      <c r="D1614">
        <v>70340</v>
      </c>
      <c r="E1614" s="67">
        <v>-3.46</v>
      </c>
      <c r="F1614" s="7">
        <v>3003</v>
      </c>
      <c r="G1614" t="s">
        <v>36</v>
      </c>
      <c r="H1614">
        <v>0</v>
      </c>
      <c r="I1614" t="s">
        <v>288</v>
      </c>
      <c r="J1614" t="s">
        <v>289</v>
      </c>
      <c r="K1614" t="s">
        <v>290</v>
      </c>
      <c r="L1614" s="36">
        <v>1693.5</v>
      </c>
      <c r="M1614">
        <v>7.5</v>
      </c>
      <c r="N1614" s="66">
        <v>4.4000000000000003E-3</v>
      </c>
      <c r="O1614" s="36">
        <v>1686</v>
      </c>
      <c r="P1614" s="66">
        <v>4.4000000000000003E-3</v>
      </c>
      <c r="Q1614" s="36">
        <v>1675</v>
      </c>
      <c r="R1614" s="36">
        <v>1699</v>
      </c>
      <c r="S1614" s="36">
        <v>1670</v>
      </c>
      <c r="T1614" s="66">
        <v>1.0999999999999999E-2</v>
      </c>
      <c r="U1614" s="66">
        <v>2E-3</v>
      </c>
      <c r="V1614" s="66">
        <v>-3.2000000000000002E-3</v>
      </c>
      <c r="W1614" s="66">
        <v>1.4E-2</v>
      </c>
      <c r="X1614" s="1">
        <v>1504400</v>
      </c>
      <c r="Y1614" s="1">
        <v>2539631</v>
      </c>
      <c r="Z1614" s="1">
        <v>1300451</v>
      </c>
      <c r="AA1614" t="s">
        <v>330</v>
      </c>
      <c r="AB1614" t="s">
        <v>577</v>
      </c>
      <c r="AC1614">
        <v>10.62</v>
      </c>
      <c r="AD1614">
        <v>1.4</v>
      </c>
      <c r="AE1614">
        <v>3.96</v>
      </c>
      <c r="AF1614" t="s">
        <v>230</v>
      </c>
      <c r="AG1614" s="1">
        <v>25200</v>
      </c>
      <c r="AH1614" s="36">
        <v>1694</v>
      </c>
      <c r="AI1614" s="1">
        <v>1800</v>
      </c>
      <c r="AJ1614" s="36">
        <v>1693.5</v>
      </c>
      <c r="AK1614" s="1">
        <v>2900</v>
      </c>
      <c r="AL1614" s="2">
        <v>0.625</v>
      </c>
      <c r="AN1614" t="s">
        <v>293</v>
      </c>
      <c r="AO1614" t="s">
        <v>332</v>
      </c>
      <c r="AQ1614" t="str">
        <f t="shared" si="25"/>
        <v/>
      </c>
    </row>
    <row r="1615" spans="1:43">
      <c r="A1615" s="8">
        <v>46196</v>
      </c>
      <c r="B1615" s="67">
        <v>4012.5</v>
      </c>
      <c r="C1615">
        <v>-2.02</v>
      </c>
      <c r="D1615">
        <v>70340</v>
      </c>
      <c r="E1615" s="67">
        <v>-3.46</v>
      </c>
      <c r="F1615" s="7">
        <v>3407</v>
      </c>
      <c r="G1615" t="s">
        <v>37</v>
      </c>
      <c r="H1615">
        <v>0</v>
      </c>
      <c r="I1615" t="s">
        <v>288</v>
      </c>
      <c r="J1615" t="s">
        <v>289</v>
      </c>
      <c r="K1615" t="s">
        <v>290</v>
      </c>
      <c r="L1615" s="36">
        <v>1796</v>
      </c>
      <c r="M1615">
        <v>-27.5</v>
      </c>
      <c r="N1615" s="66">
        <v>-1.5100000000000001E-2</v>
      </c>
      <c r="O1615" s="36">
        <v>1823.5</v>
      </c>
      <c r="P1615" s="66">
        <v>-1.4999999999999999E-2</v>
      </c>
      <c r="Q1615" s="36">
        <v>1821</v>
      </c>
      <c r="R1615" s="36">
        <v>1822.5</v>
      </c>
      <c r="S1615" s="36">
        <v>1778.5</v>
      </c>
      <c r="T1615" s="66">
        <v>-1.37E-2</v>
      </c>
      <c r="U1615" s="66">
        <v>2.2000000000000001E-3</v>
      </c>
      <c r="V1615" s="66">
        <v>-1.4500000000000001E-2</v>
      </c>
      <c r="W1615" s="66">
        <v>9.7999999999999997E-3</v>
      </c>
      <c r="X1615" s="1">
        <v>3058100</v>
      </c>
      <c r="Y1615" s="1">
        <v>5511314</v>
      </c>
      <c r="Z1615" s="1">
        <v>2452890</v>
      </c>
      <c r="AA1615" t="s">
        <v>333</v>
      </c>
      <c r="AB1615" t="s">
        <v>334</v>
      </c>
      <c r="AC1615">
        <v>15.18</v>
      </c>
      <c r="AD1615">
        <v>1.1599999999999999</v>
      </c>
      <c r="AE1615">
        <v>2.4500000000000002</v>
      </c>
      <c r="AF1615" t="s">
        <v>230</v>
      </c>
      <c r="AG1615" s="1">
        <v>175000</v>
      </c>
      <c r="AH1615" s="36">
        <v>1796</v>
      </c>
      <c r="AI1615">
        <v>300</v>
      </c>
      <c r="AJ1615" s="36">
        <v>1795.5</v>
      </c>
      <c r="AK1615" s="1">
        <v>1600</v>
      </c>
      <c r="AL1615" s="2">
        <v>0.625</v>
      </c>
      <c r="AN1615" t="s">
        <v>298</v>
      </c>
      <c r="AO1615" t="s">
        <v>335</v>
      </c>
      <c r="AQ1615" t="str">
        <f t="shared" si="25"/>
        <v/>
      </c>
    </row>
    <row r="1616" spans="1:43">
      <c r="A1616" s="8">
        <v>46196</v>
      </c>
      <c r="B1616" s="67">
        <v>4012.5</v>
      </c>
      <c r="C1616">
        <v>-2.02</v>
      </c>
      <c r="D1616">
        <v>70340</v>
      </c>
      <c r="E1616" s="67">
        <v>-3.46</v>
      </c>
      <c r="F1616" s="7">
        <v>4008</v>
      </c>
      <c r="G1616" t="s">
        <v>38</v>
      </c>
      <c r="H1616">
        <v>0</v>
      </c>
      <c r="I1616" t="s">
        <v>288</v>
      </c>
      <c r="J1616" t="s">
        <v>289</v>
      </c>
      <c r="K1616" t="s">
        <v>290</v>
      </c>
      <c r="L1616" s="36">
        <v>1303</v>
      </c>
      <c r="M1616">
        <v>-27</v>
      </c>
      <c r="N1616" s="66">
        <v>-2.0299999999999999E-2</v>
      </c>
      <c r="O1616" s="36">
        <v>1330</v>
      </c>
      <c r="P1616" s="66">
        <v>-2.0299999999999999E-2</v>
      </c>
      <c r="Q1616" s="36">
        <v>1326</v>
      </c>
      <c r="R1616" s="36">
        <v>1326</v>
      </c>
      <c r="S1616" s="36">
        <v>1300</v>
      </c>
      <c r="T1616" s="66">
        <v>-1.7299999999999999E-2</v>
      </c>
      <c r="U1616" s="66">
        <v>-1.5E-3</v>
      </c>
      <c r="V1616" s="66">
        <v>-1.7299999999999999E-2</v>
      </c>
      <c r="W1616" s="66">
        <v>2.3E-3</v>
      </c>
      <c r="X1616" s="1">
        <v>124900</v>
      </c>
      <c r="Y1616" s="1">
        <v>163676</v>
      </c>
      <c r="Z1616" s="1">
        <v>84282</v>
      </c>
      <c r="AA1616" t="s">
        <v>541</v>
      </c>
      <c r="AB1616" t="s">
        <v>337</v>
      </c>
      <c r="AC1616">
        <v>10.66</v>
      </c>
      <c r="AD1616">
        <v>0.81</v>
      </c>
      <c r="AE1616">
        <v>3.68</v>
      </c>
      <c r="AF1616" t="s">
        <v>230</v>
      </c>
      <c r="AG1616" s="1">
        <v>43700</v>
      </c>
      <c r="AH1616" s="36">
        <v>1304</v>
      </c>
      <c r="AI1616">
        <v>700</v>
      </c>
      <c r="AJ1616" s="36">
        <v>1302</v>
      </c>
      <c r="AK1616">
        <v>300</v>
      </c>
      <c r="AL1616" s="2">
        <v>0.625</v>
      </c>
      <c r="AN1616" t="s">
        <v>298</v>
      </c>
      <c r="AO1616" t="s">
        <v>335</v>
      </c>
      <c r="AQ1616" t="str">
        <f t="shared" si="25"/>
        <v/>
      </c>
    </row>
    <row r="1617" spans="1:43">
      <c r="A1617" s="8">
        <v>46196</v>
      </c>
      <c r="B1617" s="67">
        <v>4012.5</v>
      </c>
      <c r="C1617">
        <v>-2.02</v>
      </c>
      <c r="D1617">
        <v>70340</v>
      </c>
      <c r="E1617" s="67">
        <v>-3.46</v>
      </c>
      <c r="F1617" s="7">
        <v>4026</v>
      </c>
      <c r="G1617" t="s">
        <v>39</v>
      </c>
      <c r="H1617">
        <v>0</v>
      </c>
      <c r="I1617" t="s">
        <v>314</v>
      </c>
      <c r="J1617" t="s">
        <v>289</v>
      </c>
      <c r="K1617" t="s">
        <v>295</v>
      </c>
      <c r="L1617" s="36">
        <v>1665</v>
      </c>
      <c r="M1617">
        <v>-49</v>
      </c>
      <c r="N1617" s="66">
        <v>-2.86E-2</v>
      </c>
      <c r="O1617" s="36">
        <v>1714</v>
      </c>
      <c r="P1617" s="66">
        <v>-2.8500000000000001E-2</v>
      </c>
      <c r="Q1617" s="36">
        <v>1715</v>
      </c>
      <c r="R1617" s="36">
        <v>1730</v>
      </c>
      <c r="S1617" s="36">
        <v>1654</v>
      </c>
      <c r="T1617" s="66">
        <v>-2.9100000000000001E-2</v>
      </c>
      <c r="U1617" s="66">
        <v>-1.6500000000000001E-2</v>
      </c>
      <c r="V1617" s="66">
        <v>-3.7499999999999999E-2</v>
      </c>
      <c r="W1617" s="66">
        <v>6.6E-3</v>
      </c>
      <c r="X1617" s="1">
        <v>68900</v>
      </c>
      <c r="Y1617" s="1">
        <v>116027</v>
      </c>
      <c r="Z1617" s="1">
        <v>15384</v>
      </c>
      <c r="AA1617" t="s">
        <v>338</v>
      </c>
      <c r="AB1617" t="s">
        <v>629</v>
      </c>
      <c r="AC1617">
        <v>7.87</v>
      </c>
      <c r="AD1617">
        <v>1.03</v>
      </c>
      <c r="AE1617">
        <v>3</v>
      </c>
      <c r="AF1617" t="s">
        <v>230</v>
      </c>
      <c r="AG1617">
        <v>900</v>
      </c>
      <c r="AH1617" s="36">
        <v>1667</v>
      </c>
      <c r="AI1617">
        <v>500</v>
      </c>
      <c r="AJ1617" s="36">
        <v>1665</v>
      </c>
      <c r="AK1617">
        <v>100</v>
      </c>
      <c r="AL1617" s="2">
        <v>0.62430555555555556</v>
      </c>
      <c r="AM1617" s="3">
        <v>46183</v>
      </c>
      <c r="AN1617" t="s">
        <v>340</v>
      </c>
      <c r="AO1617" t="s">
        <v>341</v>
      </c>
      <c r="AQ1617" t="str">
        <f t="shared" si="25"/>
        <v/>
      </c>
    </row>
    <row r="1618" spans="1:43">
      <c r="A1618" s="8">
        <v>46196</v>
      </c>
      <c r="B1618" s="67">
        <v>4012.5</v>
      </c>
      <c r="C1618">
        <v>-2.02</v>
      </c>
      <c r="D1618">
        <v>70340</v>
      </c>
      <c r="E1618" s="67">
        <v>-3.46</v>
      </c>
      <c r="F1618" s="7">
        <v>4062</v>
      </c>
      <c r="G1618" t="s">
        <v>40</v>
      </c>
      <c r="H1618">
        <v>0</v>
      </c>
      <c r="I1618" t="s">
        <v>288</v>
      </c>
      <c r="J1618" t="s">
        <v>289</v>
      </c>
      <c r="K1618" t="s">
        <v>295</v>
      </c>
      <c r="L1618" s="36">
        <v>24585</v>
      </c>
      <c r="M1618" s="36">
        <v>-1840</v>
      </c>
      <c r="N1618" s="66">
        <v>-6.9599999999999995E-2</v>
      </c>
      <c r="O1618" s="36">
        <v>26425</v>
      </c>
      <c r="P1618" s="66">
        <v>-6.9599999999999995E-2</v>
      </c>
      <c r="Q1618" s="36">
        <v>26500</v>
      </c>
      <c r="R1618" s="36">
        <v>26950</v>
      </c>
      <c r="S1618" s="36">
        <v>24520</v>
      </c>
      <c r="T1618" s="66">
        <v>-7.22E-2</v>
      </c>
      <c r="U1618" s="66">
        <v>-5.4199999999999998E-2</v>
      </c>
      <c r="V1618" s="66">
        <v>-8.77E-2</v>
      </c>
      <c r="W1618" s="66">
        <v>2.5999999999999999E-3</v>
      </c>
      <c r="X1618" s="1">
        <v>8959500</v>
      </c>
      <c r="Y1618" s="1">
        <v>231480571</v>
      </c>
      <c r="Z1618" s="1">
        <v>6926113</v>
      </c>
      <c r="AA1618" t="s">
        <v>677</v>
      </c>
      <c r="AB1618" t="s">
        <v>343</v>
      </c>
      <c r="AC1618">
        <v>118.36</v>
      </c>
      <c r="AD1618">
        <v>12.48</v>
      </c>
      <c r="AE1618">
        <v>0.14000000000000001</v>
      </c>
      <c r="AF1618" t="s">
        <v>230</v>
      </c>
      <c r="AG1618" s="1">
        <v>74000</v>
      </c>
      <c r="AH1618" s="36">
        <v>24595</v>
      </c>
      <c r="AI1618">
        <v>700</v>
      </c>
      <c r="AJ1618" s="36">
        <v>24585</v>
      </c>
      <c r="AK1618">
        <v>100</v>
      </c>
      <c r="AL1618" s="2">
        <v>0.625</v>
      </c>
      <c r="AN1618" t="s">
        <v>298</v>
      </c>
      <c r="AO1618" t="s">
        <v>344</v>
      </c>
      <c r="AQ1618" t="str">
        <f t="shared" si="25"/>
        <v/>
      </c>
    </row>
    <row r="1619" spans="1:43">
      <c r="A1619" s="8">
        <v>46196</v>
      </c>
      <c r="B1619" s="67">
        <v>4012.5</v>
      </c>
      <c r="C1619">
        <v>-2.02</v>
      </c>
      <c r="D1619">
        <v>70340</v>
      </c>
      <c r="E1619" s="67">
        <v>-3.46</v>
      </c>
      <c r="F1619" s="7">
        <v>4063</v>
      </c>
      <c r="G1619" t="s">
        <v>41</v>
      </c>
      <c r="H1619">
        <v>0</v>
      </c>
      <c r="I1619" t="s">
        <v>288</v>
      </c>
      <c r="J1619" t="s">
        <v>289</v>
      </c>
      <c r="K1619" t="s">
        <v>295</v>
      </c>
      <c r="L1619" s="36">
        <v>7347</v>
      </c>
      <c r="M1619">
        <v>40</v>
      </c>
      <c r="N1619" s="66">
        <v>5.4999999999999997E-3</v>
      </c>
      <c r="O1619" s="36">
        <v>7307</v>
      </c>
      <c r="P1619" s="66">
        <v>5.4000000000000003E-3</v>
      </c>
      <c r="Q1619" s="36">
        <v>7277</v>
      </c>
      <c r="R1619" s="36">
        <v>7419</v>
      </c>
      <c r="S1619" s="36">
        <v>7216</v>
      </c>
      <c r="T1619" s="66">
        <v>9.5999999999999992E-3</v>
      </c>
      <c r="U1619" s="66">
        <v>4.3E-3</v>
      </c>
      <c r="V1619" s="66">
        <v>-9.7000000000000003E-3</v>
      </c>
      <c r="W1619" s="66">
        <v>1.8100000000000002E-2</v>
      </c>
      <c r="X1619" s="1">
        <v>6046100</v>
      </c>
      <c r="Y1619" s="1">
        <v>44392627</v>
      </c>
      <c r="Z1619" s="1">
        <v>14583764</v>
      </c>
      <c r="AA1619" t="s">
        <v>556</v>
      </c>
      <c r="AB1619" t="s">
        <v>346</v>
      </c>
      <c r="AC1619">
        <v>27.32</v>
      </c>
      <c r="AD1619">
        <v>3.06</v>
      </c>
      <c r="AE1619">
        <v>1.44</v>
      </c>
      <c r="AF1619" t="s">
        <v>230</v>
      </c>
      <c r="AG1619" s="1">
        <v>132100</v>
      </c>
      <c r="AH1619" s="36">
        <v>7348</v>
      </c>
      <c r="AI1619">
        <v>300</v>
      </c>
      <c r="AJ1619" s="36">
        <v>7347</v>
      </c>
      <c r="AK1619">
        <v>200</v>
      </c>
      <c r="AL1619" s="2">
        <v>0.625</v>
      </c>
      <c r="AN1619" t="s">
        <v>298</v>
      </c>
      <c r="AO1619" t="s">
        <v>335</v>
      </c>
      <c r="AQ1619" t="str">
        <f t="shared" si="25"/>
        <v/>
      </c>
    </row>
    <row r="1620" spans="1:43">
      <c r="A1620" s="8">
        <v>46196</v>
      </c>
      <c r="B1620" s="67">
        <v>4012.5</v>
      </c>
      <c r="C1620">
        <v>-2.02</v>
      </c>
      <c r="D1620">
        <v>70340</v>
      </c>
      <c r="E1620" s="67">
        <v>-3.46</v>
      </c>
      <c r="F1620" s="7">
        <v>4068</v>
      </c>
      <c r="G1620" t="s">
        <v>42</v>
      </c>
      <c r="H1620">
        <v>0</v>
      </c>
      <c r="I1620" t="s">
        <v>347</v>
      </c>
      <c r="J1620" t="s">
        <v>323</v>
      </c>
      <c r="K1620" t="s">
        <v>295</v>
      </c>
      <c r="L1620" s="36">
        <v>1765</v>
      </c>
      <c r="M1620">
        <v>37</v>
      </c>
      <c r="N1620" s="66">
        <v>2.1399999999999999E-2</v>
      </c>
      <c r="O1620" s="36">
        <v>1728</v>
      </c>
      <c r="P1620" s="66">
        <v>2.1399999999999999E-2</v>
      </c>
      <c r="Q1620" s="36">
        <v>1745</v>
      </c>
      <c r="R1620" s="36">
        <v>1769</v>
      </c>
      <c r="S1620" s="36">
        <v>1733</v>
      </c>
      <c r="T1620" s="66">
        <v>1.14E-2</v>
      </c>
      <c r="U1620" s="66">
        <v>-1.1000000000000001E-3</v>
      </c>
      <c r="V1620" s="66">
        <v>-2.2000000000000001E-3</v>
      </c>
      <c r="W1620" s="66">
        <v>1.84E-2</v>
      </c>
      <c r="X1620" s="1">
        <v>2100</v>
      </c>
      <c r="Y1620" s="1">
        <v>3679</v>
      </c>
      <c r="Z1620" s="1">
        <v>3335</v>
      </c>
      <c r="AA1620" t="s">
        <v>348</v>
      </c>
      <c r="AB1620" t="s">
        <v>349</v>
      </c>
      <c r="AC1620">
        <v>23.19</v>
      </c>
      <c r="AD1620">
        <v>1.55</v>
      </c>
      <c r="AE1620">
        <v>0</v>
      </c>
      <c r="AF1620">
        <v>1.6</v>
      </c>
      <c r="AG1620">
        <v>100</v>
      </c>
      <c r="AH1620" s="36">
        <v>1765</v>
      </c>
      <c r="AI1620">
        <v>100</v>
      </c>
      <c r="AJ1620" s="36">
        <v>1755</v>
      </c>
      <c r="AK1620">
        <v>300</v>
      </c>
      <c r="AL1620" s="2">
        <v>0.58680555555555558</v>
      </c>
      <c r="AN1620" t="s">
        <v>350</v>
      </c>
      <c r="AO1620" t="s">
        <v>351</v>
      </c>
      <c r="AQ1620" t="str">
        <f t="shared" si="25"/>
        <v/>
      </c>
    </row>
    <row r="1621" spans="1:43">
      <c r="A1621" s="8">
        <v>46196</v>
      </c>
      <c r="B1621" s="67">
        <v>4012.5</v>
      </c>
      <c r="C1621">
        <v>-2.02</v>
      </c>
      <c r="D1621">
        <v>70340</v>
      </c>
      <c r="E1621" s="67">
        <v>-3.46</v>
      </c>
      <c r="F1621" s="7">
        <v>4100</v>
      </c>
      <c r="G1621" t="s">
        <v>43</v>
      </c>
      <c r="H1621">
        <v>0</v>
      </c>
      <c r="I1621" t="s">
        <v>314</v>
      </c>
      <c r="J1621" t="s">
        <v>289</v>
      </c>
      <c r="K1621" t="s">
        <v>295</v>
      </c>
      <c r="L1621" s="36">
        <v>1913</v>
      </c>
      <c r="M1621">
        <v>-27</v>
      </c>
      <c r="N1621" s="66">
        <v>-1.3899999999999999E-2</v>
      </c>
      <c r="O1621" s="36">
        <v>1940</v>
      </c>
      <c r="P1621" s="66">
        <v>-1.3899999999999999E-2</v>
      </c>
      <c r="Q1621" s="36">
        <v>1938</v>
      </c>
      <c r="R1621" s="36">
        <v>1998</v>
      </c>
      <c r="S1621" s="36">
        <v>1901</v>
      </c>
      <c r="T1621" s="66">
        <v>-1.2800000000000001E-2</v>
      </c>
      <c r="U1621" s="66">
        <v>-1.3899999999999999E-2</v>
      </c>
      <c r="V1621" s="66">
        <v>-4.2500000000000003E-2</v>
      </c>
      <c r="W1621" s="66">
        <v>6.3E-3</v>
      </c>
      <c r="X1621" s="1">
        <v>87500</v>
      </c>
      <c r="Y1621" s="1">
        <v>170552</v>
      </c>
      <c r="Z1621" s="1">
        <v>11667</v>
      </c>
      <c r="AA1621" t="s">
        <v>544</v>
      </c>
      <c r="AB1621" t="s">
        <v>353</v>
      </c>
      <c r="AC1621">
        <v>22.14</v>
      </c>
      <c r="AD1621">
        <v>1.22</v>
      </c>
      <c r="AE1621">
        <v>0</v>
      </c>
      <c r="AF1621" t="s">
        <v>230</v>
      </c>
      <c r="AG1621" s="1">
        <v>1900</v>
      </c>
      <c r="AH1621" s="36">
        <v>1921</v>
      </c>
      <c r="AI1621">
        <v>100</v>
      </c>
      <c r="AJ1621" s="36">
        <v>1916</v>
      </c>
      <c r="AK1621">
        <v>200</v>
      </c>
      <c r="AL1621" s="2">
        <v>0.625</v>
      </c>
      <c r="AN1621" t="s">
        <v>298</v>
      </c>
      <c r="AO1621" t="s">
        <v>335</v>
      </c>
      <c r="AQ1621" t="str">
        <f t="shared" si="25"/>
        <v/>
      </c>
    </row>
    <row r="1622" spans="1:43">
      <c r="A1622" s="8">
        <v>46196</v>
      </c>
      <c r="B1622" s="67">
        <v>4012.5</v>
      </c>
      <c r="C1622">
        <v>-2.02</v>
      </c>
      <c r="D1622">
        <v>70340</v>
      </c>
      <c r="E1622" s="67">
        <v>-3.46</v>
      </c>
      <c r="F1622" s="7">
        <v>4182</v>
      </c>
      <c r="G1622" t="s">
        <v>44</v>
      </c>
      <c r="H1622">
        <v>0</v>
      </c>
      <c r="I1622" t="s">
        <v>288</v>
      </c>
      <c r="J1622" t="s">
        <v>289</v>
      </c>
      <c r="K1622" t="s">
        <v>295</v>
      </c>
      <c r="L1622" s="36">
        <v>5418</v>
      </c>
      <c r="M1622">
        <v>-247</v>
      </c>
      <c r="N1622" s="66">
        <v>-4.36E-2</v>
      </c>
      <c r="O1622" s="36">
        <v>5665</v>
      </c>
      <c r="P1622" s="66">
        <v>-4.36E-2</v>
      </c>
      <c r="Q1622" s="36">
        <v>5699</v>
      </c>
      <c r="R1622" s="36">
        <v>5699</v>
      </c>
      <c r="S1622" s="36">
        <v>5366</v>
      </c>
      <c r="T1622" s="66">
        <v>-4.9299999999999997E-2</v>
      </c>
      <c r="U1622" s="66">
        <v>-1.7000000000000001E-2</v>
      </c>
      <c r="V1622" s="66">
        <v>-4.9299999999999997E-2</v>
      </c>
      <c r="W1622" s="66">
        <v>9.5999999999999992E-3</v>
      </c>
      <c r="X1622" s="1">
        <v>945800</v>
      </c>
      <c r="Y1622" s="1">
        <v>5224682</v>
      </c>
      <c r="Z1622" s="1">
        <v>1146917</v>
      </c>
      <c r="AA1622" t="s">
        <v>678</v>
      </c>
      <c r="AB1622" t="s">
        <v>355</v>
      </c>
      <c r="AC1622">
        <v>22.96</v>
      </c>
      <c r="AD1622">
        <v>1.63</v>
      </c>
      <c r="AE1622">
        <v>2.0299999999999998</v>
      </c>
      <c r="AF1622" t="s">
        <v>230</v>
      </c>
      <c r="AG1622" s="1">
        <v>17200</v>
      </c>
      <c r="AH1622" s="36">
        <v>5419</v>
      </c>
      <c r="AI1622">
        <v>200</v>
      </c>
      <c r="AJ1622" s="36">
        <v>5417</v>
      </c>
      <c r="AK1622">
        <v>100</v>
      </c>
      <c r="AL1622" s="2">
        <v>0.625</v>
      </c>
      <c r="AN1622" t="s">
        <v>298</v>
      </c>
      <c r="AO1622" t="s">
        <v>335</v>
      </c>
      <c r="AQ1622" t="str">
        <f t="shared" si="25"/>
        <v/>
      </c>
    </row>
    <row r="1623" spans="1:43">
      <c r="A1623" s="8">
        <v>46196</v>
      </c>
      <c r="B1623" s="67">
        <v>4012.5</v>
      </c>
      <c r="C1623">
        <v>-2.02</v>
      </c>
      <c r="D1623">
        <v>70340</v>
      </c>
      <c r="E1623" s="67">
        <v>-3.46</v>
      </c>
      <c r="F1623" s="7">
        <v>4188</v>
      </c>
      <c r="G1623" t="s">
        <v>45</v>
      </c>
      <c r="H1623">
        <v>0</v>
      </c>
      <c r="I1623" t="s">
        <v>288</v>
      </c>
      <c r="J1623" t="s">
        <v>289</v>
      </c>
      <c r="K1623" t="s">
        <v>290</v>
      </c>
      <c r="L1623" s="36">
        <v>1099</v>
      </c>
      <c r="M1623">
        <v>-0.5</v>
      </c>
      <c r="N1623" s="66">
        <v>-5.0000000000000001E-4</v>
      </c>
      <c r="O1623" s="36">
        <v>1099.5</v>
      </c>
      <c r="P1623" s="66">
        <v>-4.0000000000000002E-4</v>
      </c>
      <c r="Q1623" s="36">
        <v>1099</v>
      </c>
      <c r="R1623" s="36">
        <v>1104.5</v>
      </c>
      <c r="S1623" s="36">
        <v>1088</v>
      </c>
      <c r="T1623" s="66">
        <v>0</v>
      </c>
      <c r="U1623" s="66">
        <v>1.8E-3</v>
      </c>
      <c r="V1623" s="66">
        <v>-4.8999999999999998E-3</v>
      </c>
      <c r="W1623" s="66">
        <v>1.01E-2</v>
      </c>
      <c r="X1623" s="1">
        <v>3145700</v>
      </c>
      <c r="Y1623" s="1">
        <v>3454316</v>
      </c>
      <c r="Z1623" s="1">
        <v>1584172</v>
      </c>
      <c r="AA1623" t="s">
        <v>356</v>
      </c>
      <c r="AB1623" t="s">
        <v>357</v>
      </c>
      <c r="AC1623">
        <v>12.56</v>
      </c>
      <c r="AD1623">
        <v>0.84</v>
      </c>
      <c r="AE1623">
        <v>2.91</v>
      </c>
      <c r="AF1623" t="s">
        <v>230</v>
      </c>
      <c r="AG1623" s="1">
        <v>322800</v>
      </c>
      <c r="AH1623" s="36">
        <v>1099.5</v>
      </c>
      <c r="AI1623" s="1">
        <v>6300</v>
      </c>
      <c r="AJ1623" s="36">
        <v>1099</v>
      </c>
      <c r="AK1623">
        <v>100</v>
      </c>
      <c r="AL1623" s="2">
        <v>0.625</v>
      </c>
      <c r="AN1623" t="s">
        <v>298</v>
      </c>
      <c r="AO1623" t="s">
        <v>335</v>
      </c>
      <c r="AQ1623" t="str">
        <f t="shared" si="25"/>
        <v/>
      </c>
    </row>
    <row r="1624" spans="1:43">
      <c r="A1624" s="8">
        <v>46196</v>
      </c>
      <c r="B1624" s="67">
        <v>4012.5</v>
      </c>
      <c r="C1624">
        <v>-2.02</v>
      </c>
      <c r="D1624">
        <v>70340</v>
      </c>
      <c r="E1624" s="67">
        <v>-3.46</v>
      </c>
      <c r="F1624" s="7">
        <v>4220</v>
      </c>
      <c r="G1624" t="s">
        <v>46</v>
      </c>
      <c r="H1624">
        <v>0</v>
      </c>
      <c r="I1624" t="s">
        <v>288</v>
      </c>
      <c r="J1624" t="s">
        <v>289</v>
      </c>
      <c r="K1624" t="s">
        <v>290</v>
      </c>
      <c r="L1624" s="36">
        <v>1725</v>
      </c>
      <c r="M1624">
        <v>-12</v>
      </c>
      <c r="N1624" s="66">
        <v>-6.8999999999999999E-3</v>
      </c>
      <c r="O1624" s="36">
        <v>1737</v>
      </c>
      <c r="P1624" s="66">
        <v>-6.8999999999999999E-3</v>
      </c>
      <c r="Q1624" s="36">
        <v>1730</v>
      </c>
      <c r="R1624" s="36">
        <v>1764</v>
      </c>
      <c r="S1624" s="36">
        <v>1719</v>
      </c>
      <c r="T1624" s="66">
        <v>-2.8E-3</v>
      </c>
      <c r="U1624" s="66">
        <v>-1.14E-2</v>
      </c>
      <c r="V1624" s="66">
        <v>-2.2100000000000002E-2</v>
      </c>
      <c r="W1624" s="66">
        <v>3.3999999999999998E-3</v>
      </c>
      <c r="X1624" s="1">
        <v>120100</v>
      </c>
      <c r="Y1624" s="1">
        <v>208797</v>
      </c>
      <c r="Z1624" s="1">
        <v>88449</v>
      </c>
      <c r="AA1624" t="s">
        <v>358</v>
      </c>
      <c r="AB1624" t="s">
        <v>578</v>
      </c>
      <c r="AC1624">
        <v>12.07</v>
      </c>
      <c r="AD1624">
        <v>1.21</v>
      </c>
      <c r="AE1624">
        <v>3.13</v>
      </c>
      <c r="AF1624" t="s">
        <v>230</v>
      </c>
      <c r="AG1624" s="1">
        <v>3200</v>
      </c>
      <c r="AH1624" s="36">
        <v>1726</v>
      </c>
      <c r="AI1624">
        <v>200</v>
      </c>
      <c r="AJ1624" s="36">
        <v>1724</v>
      </c>
      <c r="AK1624">
        <v>200</v>
      </c>
      <c r="AL1624" s="2">
        <v>0.625</v>
      </c>
      <c r="AN1624" t="s">
        <v>298</v>
      </c>
      <c r="AO1624" t="s">
        <v>335</v>
      </c>
      <c r="AQ1624" t="str">
        <f t="shared" si="25"/>
        <v/>
      </c>
    </row>
    <row r="1625" spans="1:43">
      <c r="A1625" s="8">
        <v>46196</v>
      </c>
      <c r="B1625" s="67">
        <v>4012.5</v>
      </c>
      <c r="C1625">
        <v>-2.02</v>
      </c>
      <c r="D1625">
        <v>70340</v>
      </c>
      <c r="E1625" s="67">
        <v>-3.46</v>
      </c>
      <c r="F1625" s="7">
        <v>4334</v>
      </c>
      <c r="G1625" t="s">
        <v>47</v>
      </c>
      <c r="H1625">
        <v>0</v>
      </c>
      <c r="I1625" t="s">
        <v>314</v>
      </c>
      <c r="J1625" t="s">
        <v>323</v>
      </c>
      <c r="K1625" t="s">
        <v>290</v>
      </c>
      <c r="L1625">
        <v>370</v>
      </c>
      <c r="M1625">
        <v>-3</v>
      </c>
      <c r="N1625" s="66">
        <v>-8.0000000000000002E-3</v>
      </c>
      <c r="O1625">
        <v>373</v>
      </c>
      <c r="P1625" s="66">
        <v>-8.0000000000000002E-3</v>
      </c>
      <c r="Q1625">
        <v>373</v>
      </c>
      <c r="R1625">
        <v>373</v>
      </c>
      <c r="S1625">
        <v>368</v>
      </c>
      <c r="T1625" s="66">
        <v>-8.0000000000000002E-3</v>
      </c>
      <c r="U1625" s="66">
        <v>0</v>
      </c>
      <c r="V1625" s="66">
        <v>-8.0000000000000002E-3</v>
      </c>
      <c r="W1625" s="66">
        <v>5.4000000000000003E-3</v>
      </c>
      <c r="X1625" s="1">
        <v>17900</v>
      </c>
      <c r="Y1625" s="1">
        <v>6622</v>
      </c>
      <c r="Z1625" s="1">
        <v>4105</v>
      </c>
      <c r="AA1625" t="s">
        <v>360</v>
      </c>
      <c r="AB1625" t="s">
        <v>630</v>
      </c>
      <c r="AC1625">
        <v>11.11</v>
      </c>
      <c r="AD1625">
        <v>1.22</v>
      </c>
      <c r="AE1625">
        <v>2.7</v>
      </c>
      <c r="AF1625">
        <v>0.1</v>
      </c>
      <c r="AG1625">
        <v>200</v>
      </c>
      <c r="AH1625">
        <v>370</v>
      </c>
      <c r="AI1625" s="1">
        <v>1100</v>
      </c>
      <c r="AJ1625">
        <v>369</v>
      </c>
      <c r="AK1625">
        <v>100</v>
      </c>
      <c r="AL1625" s="2">
        <v>0.59930555555555554</v>
      </c>
      <c r="AM1625" s="3">
        <v>46183</v>
      </c>
      <c r="AN1625" t="s">
        <v>306</v>
      </c>
      <c r="AO1625" t="s">
        <v>351</v>
      </c>
      <c r="AQ1625" t="str">
        <f t="shared" si="25"/>
        <v/>
      </c>
    </row>
    <row r="1626" spans="1:43">
      <c r="A1626" s="8">
        <v>46196</v>
      </c>
      <c r="B1626" s="67">
        <v>4012.5</v>
      </c>
      <c r="C1626">
        <v>-2.02</v>
      </c>
      <c r="D1626">
        <v>70340</v>
      </c>
      <c r="E1626" s="67">
        <v>-3.46</v>
      </c>
      <c r="F1626" s="7">
        <v>4523</v>
      </c>
      <c r="G1626" t="s">
        <v>48</v>
      </c>
      <c r="H1626">
        <v>0</v>
      </c>
      <c r="I1626" t="s">
        <v>288</v>
      </c>
      <c r="J1626" t="s">
        <v>289</v>
      </c>
      <c r="K1626" t="s">
        <v>290</v>
      </c>
      <c r="L1626" s="36">
        <v>3926</v>
      </c>
      <c r="M1626">
        <v>25</v>
      </c>
      <c r="N1626" s="66">
        <v>6.4000000000000003E-3</v>
      </c>
      <c r="O1626" s="36">
        <v>3901</v>
      </c>
      <c r="P1626" s="66">
        <v>6.4000000000000003E-3</v>
      </c>
      <c r="Q1626" s="36">
        <v>3903</v>
      </c>
      <c r="R1626" s="36">
        <v>3947</v>
      </c>
      <c r="S1626" s="36">
        <v>3895</v>
      </c>
      <c r="T1626" s="66">
        <v>5.7999999999999996E-3</v>
      </c>
      <c r="U1626" s="66">
        <v>2.0000000000000001E-4</v>
      </c>
      <c r="V1626" s="66">
        <v>-5.3E-3</v>
      </c>
      <c r="W1626" s="66">
        <v>7.9000000000000008E-3</v>
      </c>
      <c r="X1626" s="1">
        <v>1073000</v>
      </c>
      <c r="Y1626" s="1">
        <v>4212210</v>
      </c>
      <c r="Z1626" s="1">
        <v>1145014</v>
      </c>
      <c r="AA1626" t="s">
        <v>362</v>
      </c>
      <c r="AB1626" t="s">
        <v>631</v>
      </c>
      <c r="AC1626">
        <v>21.19</v>
      </c>
      <c r="AD1626">
        <v>1.23</v>
      </c>
      <c r="AE1626">
        <v>4.08</v>
      </c>
      <c r="AF1626" t="s">
        <v>230</v>
      </c>
      <c r="AG1626" s="1">
        <v>141000</v>
      </c>
      <c r="AH1626" s="36">
        <v>3926</v>
      </c>
      <c r="AI1626">
        <v>700</v>
      </c>
      <c r="AJ1626" s="36">
        <v>3925</v>
      </c>
      <c r="AK1626">
        <v>400</v>
      </c>
      <c r="AL1626" s="2">
        <v>0.625</v>
      </c>
      <c r="AN1626" t="s">
        <v>298</v>
      </c>
      <c r="AO1626" t="s">
        <v>364</v>
      </c>
      <c r="AQ1626" t="str">
        <f t="shared" si="25"/>
        <v/>
      </c>
    </row>
    <row r="1627" spans="1:43">
      <c r="A1627" s="8">
        <v>46196</v>
      </c>
      <c r="B1627" s="67">
        <v>4012.5</v>
      </c>
      <c r="C1627">
        <v>-2.02</v>
      </c>
      <c r="D1627">
        <v>70340</v>
      </c>
      <c r="E1627" s="67">
        <v>-3.46</v>
      </c>
      <c r="F1627" s="7">
        <v>4528</v>
      </c>
      <c r="G1627" t="s">
        <v>49</v>
      </c>
      <c r="H1627">
        <v>0</v>
      </c>
      <c r="I1627" t="s">
        <v>288</v>
      </c>
      <c r="J1627" t="s">
        <v>289</v>
      </c>
      <c r="K1627" t="s">
        <v>290</v>
      </c>
      <c r="L1627" s="36">
        <v>2338</v>
      </c>
      <c r="M1627">
        <v>-7.5</v>
      </c>
      <c r="N1627" s="66">
        <v>-3.2000000000000002E-3</v>
      </c>
      <c r="O1627" s="36">
        <v>2345.5</v>
      </c>
      <c r="P1627" s="66">
        <v>-3.0999999999999999E-3</v>
      </c>
      <c r="Q1627" s="36">
        <v>2340</v>
      </c>
      <c r="R1627" s="36">
        <v>2352</v>
      </c>
      <c r="S1627" s="36">
        <v>2321</v>
      </c>
      <c r="T1627" s="66">
        <v>-8.0000000000000004E-4</v>
      </c>
      <c r="U1627" s="66">
        <v>8.0000000000000004E-4</v>
      </c>
      <c r="V1627" s="66">
        <v>-5.8999999999999999E-3</v>
      </c>
      <c r="W1627" s="66">
        <v>7.3000000000000001E-3</v>
      </c>
      <c r="X1627" s="1">
        <v>982200</v>
      </c>
      <c r="Y1627" s="1">
        <v>2295912</v>
      </c>
      <c r="Z1627" s="1">
        <v>1165943</v>
      </c>
      <c r="AA1627" t="s">
        <v>365</v>
      </c>
      <c r="AB1627" t="s">
        <v>580</v>
      </c>
      <c r="AC1627">
        <v>15.47</v>
      </c>
      <c r="AD1627">
        <v>1.29</v>
      </c>
      <c r="AE1627">
        <v>3.42</v>
      </c>
      <c r="AF1627" t="s">
        <v>230</v>
      </c>
      <c r="AG1627" s="1">
        <v>82100</v>
      </c>
      <c r="AH1627" s="36">
        <v>2338.5</v>
      </c>
      <c r="AI1627">
        <v>800</v>
      </c>
      <c r="AJ1627" s="36">
        <v>2337.5</v>
      </c>
      <c r="AK1627">
        <v>600</v>
      </c>
      <c r="AL1627" s="2">
        <v>0.625</v>
      </c>
      <c r="AN1627" t="s">
        <v>298</v>
      </c>
      <c r="AO1627" t="s">
        <v>364</v>
      </c>
      <c r="AQ1627" t="str">
        <f t="shared" si="25"/>
        <v/>
      </c>
    </row>
    <row r="1628" spans="1:43">
      <c r="A1628" s="8">
        <v>46196</v>
      </c>
      <c r="B1628" s="67">
        <v>4012.5</v>
      </c>
      <c r="C1628">
        <v>-2.02</v>
      </c>
      <c r="D1628">
        <v>70340</v>
      </c>
      <c r="E1628" s="67">
        <v>-3.46</v>
      </c>
      <c r="F1628" s="7">
        <v>4661</v>
      </c>
      <c r="G1628" t="s">
        <v>50</v>
      </c>
      <c r="H1628">
        <v>0</v>
      </c>
      <c r="I1628" t="s">
        <v>288</v>
      </c>
      <c r="J1628" t="s">
        <v>289</v>
      </c>
      <c r="K1628" t="s">
        <v>295</v>
      </c>
      <c r="L1628" s="36">
        <v>2368.5</v>
      </c>
      <c r="M1628">
        <v>46</v>
      </c>
      <c r="N1628" s="66">
        <v>1.9800000000000002E-2</v>
      </c>
      <c r="O1628" s="36">
        <v>2322.5</v>
      </c>
      <c r="P1628" s="66">
        <v>1.9800000000000002E-2</v>
      </c>
      <c r="Q1628" s="36">
        <v>2310.5</v>
      </c>
      <c r="R1628" s="36">
        <v>2377</v>
      </c>
      <c r="S1628" s="36">
        <v>2301</v>
      </c>
      <c r="T1628" s="66">
        <v>2.5100000000000001E-2</v>
      </c>
      <c r="U1628" s="66">
        <v>7.0000000000000001E-3</v>
      </c>
      <c r="V1628" s="66">
        <v>-3.5000000000000001E-3</v>
      </c>
      <c r="W1628" s="66">
        <v>2.93E-2</v>
      </c>
      <c r="X1628" s="1">
        <v>4052800</v>
      </c>
      <c r="Y1628" s="1">
        <v>9517137</v>
      </c>
      <c r="Z1628" s="1">
        <v>4264367</v>
      </c>
      <c r="AA1628" t="s">
        <v>367</v>
      </c>
      <c r="AB1628" t="s">
        <v>368</v>
      </c>
      <c r="AC1628">
        <v>33.17</v>
      </c>
      <c r="AD1628">
        <v>3.53</v>
      </c>
      <c r="AE1628">
        <v>0.68</v>
      </c>
      <c r="AF1628" t="s">
        <v>230</v>
      </c>
      <c r="AG1628" s="1">
        <v>527800</v>
      </c>
      <c r="AH1628" s="36">
        <v>2369</v>
      </c>
      <c r="AI1628" s="1">
        <v>1300</v>
      </c>
      <c r="AJ1628" s="36">
        <v>2368.5</v>
      </c>
      <c r="AK1628" s="1">
        <v>1700</v>
      </c>
      <c r="AL1628" s="2">
        <v>0.625</v>
      </c>
      <c r="AN1628" t="s">
        <v>298</v>
      </c>
      <c r="AO1628" t="s">
        <v>313</v>
      </c>
      <c r="AQ1628" t="str">
        <f t="shared" si="25"/>
        <v/>
      </c>
    </row>
    <row r="1629" spans="1:43">
      <c r="A1629" s="8">
        <v>46196</v>
      </c>
      <c r="B1629" s="67">
        <v>4012.5</v>
      </c>
      <c r="C1629">
        <v>-2.02</v>
      </c>
      <c r="D1629">
        <v>70340</v>
      </c>
      <c r="E1629" s="67">
        <v>-3.46</v>
      </c>
      <c r="F1629" s="7">
        <v>5020</v>
      </c>
      <c r="G1629" t="s">
        <v>51</v>
      </c>
      <c r="H1629">
        <v>0</v>
      </c>
      <c r="I1629" t="s">
        <v>288</v>
      </c>
      <c r="J1629" t="s">
        <v>289</v>
      </c>
      <c r="K1629" t="s">
        <v>290</v>
      </c>
      <c r="L1629" s="36">
        <v>1242.5</v>
      </c>
      <c r="M1629">
        <v>-9</v>
      </c>
      <c r="N1629" s="66">
        <v>-7.1999999999999998E-3</v>
      </c>
      <c r="O1629" s="36">
        <v>1251.5</v>
      </c>
      <c r="P1629" s="66">
        <v>-7.1000000000000004E-3</v>
      </c>
      <c r="Q1629" s="36">
        <v>1260</v>
      </c>
      <c r="R1629" s="36">
        <v>1266.5</v>
      </c>
      <c r="S1629" s="36">
        <v>1241.5</v>
      </c>
      <c r="T1629" s="66">
        <v>-1.38E-2</v>
      </c>
      <c r="U1629" s="66">
        <v>-2.3999999999999998E-3</v>
      </c>
      <c r="V1629" s="66">
        <v>-1.89E-2</v>
      </c>
      <c r="W1629" s="66">
        <v>8.0000000000000004E-4</v>
      </c>
      <c r="X1629" s="1">
        <v>4560700</v>
      </c>
      <c r="Y1629" s="1">
        <v>5692115</v>
      </c>
      <c r="Z1629" s="1">
        <v>3363157</v>
      </c>
      <c r="AA1629" t="s">
        <v>369</v>
      </c>
      <c r="AB1629" t="s">
        <v>370</v>
      </c>
      <c r="AC1629">
        <v>8.0299999999999994</v>
      </c>
      <c r="AD1629">
        <v>0.99</v>
      </c>
      <c r="AE1629">
        <v>2.74</v>
      </c>
      <c r="AF1629" t="s">
        <v>230</v>
      </c>
      <c r="AG1629" s="1">
        <v>359900</v>
      </c>
      <c r="AH1629" s="36">
        <v>1243</v>
      </c>
      <c r="AI1629" s="1">
        <v>5100</v>
      </c>
      <c r="AJ1629" s="36">
        <v>1242.5</v>
      </c>
      <c r="AK1629" s="1">
        <v>5100</v>
      </c>
      <c r="AL1629" s="2">
        <v>0.625</v>
      </c>
      <c r="AN1629" t="s">
        <v>298</v>
      </c>
      <c r="AO1629" t="s">
        <v>371</v>
      </c>
      <c r="AQ1629" t="str">
        <f t="shared" si="25"/>
        <v/>
      </c>
    </row>
    <row r="1630" spans="1:43">
      <c r="A1630" s="8">
        <v>46196</v>
      </c>
      <c r="B1630" s="67">
        <v>4012.5</v>
      </c>
      <c r="C1630">
        <v>-2.02</v>
      </c>
      <c r="D1630">
        <v>70340</v>
      </c>
      <c r="E1630" s="67">
        <v>-3.46</v>
      </c>
      <c r="F1630" s="7">
        <v>5201</v>
      </c>
      <c r="G1630" t="s">
        <v>52</v>
      </c>
      <c r="H1630">
        <v>0</v>
      </c>
      <c r="I1630" t="s">
        <v>288</v>
      </c>
      <c r="J1630" t="s">
        <v>289</v>
      </c>
      <c r="K1630" t="s">
        <v>295</v>
      </c>
      <c r="L1630" s="36">
        <v>7331</v>
      </c>
      <c r="M1630">
        <v>-220</v>
      </c>
      <c r="N1630" s="66">
        <v>-2.9100000000000001E-2</v>
      </c>
      <c r="O1630" s="36">
        <v>7551</v>
      </c>
      <c r="P1630" s="66">
        <v>-2.9100000000000001E-2</v>
      </c>
      <c r="Q1630" s="36">
        <v>7630</v>
      </c>
      <c r="R1630" s="36">
        <v>7650</v>
      </c>
      <c r="S1630" s="36">
        <v>7305</v>
      </c>
      <c r="T1630" s="66">
        <v>-3.9100000000000003E-2</v>
      </c>
      <c r="U1630" s="66">
        <v>-6.6E-3</v>
      </c>
      <c r="V1630" s="66">
        <v>-4.1599999999999998E-2</v>
      </c>
      <c r="W1630" s="66">
        <v>3.5000000000000001E-3</v>
      </c>
      <c r="X1630" s="1">
        <v>1121300</v>
      </c>
      <c r="Y1630" s="1">
        <v>8330245</v>
      </c>
      <c r="Z1630" s="1">
        <v>1594013</v>
      </c>
      <c r="AA1630" t="s">
        <v>581</v>
      </c>
      <c r="AB1630" t="s">
        <v>373</v>
      </c>
      <c r="AC1630">
        <v>20.22</v>
      </c>
      <c r="AD1630">
        <v>1.04</v>
      </c>
      <c r="AE1630">
        <v>2.86</v>
      </c>
      <c r="AF1630" t="s">
        <v>230</v>
      </c>
      <c r="AG1630" s="1">
        <v>71200</v>
      </c>
      <c r="AH1630" s="36">
        <v>7331</v>
      </c>
      <c r="AI1630">
        <v>200</v>
      </c>
      <c r="AJ1630" s="36">
        <v>7330</v>
      </c>
      <c r="AK1630">
        <v>200</v>
      </c>
      <c r="AL1630" s="2">
        <v>0.625</v>
      </c>
      <c r="AN1630" t="s">
        <v>293</v>
      </c>
      <c r="AO1630" t="s">
        <v>341</v>
      </c>
      <c r="AQ1630" t="str">
        <f t="shared" si="25"/>
        <v/>
      </c>
    </row>
    <row r="1631" spans="1:43">
      <c r="A1631" s="8">
        <v>46196</v>
      </c>
      <c r="B1631" s="67">
        <v>4012.5</v>
      </c>
      <c r="C1631">
        <v>-2.02</v>
      </c>
      <c r="D1631">
        <v>70340</v>
      </c>
      <c r="E1631" s="67">
        <v>-3.46</v>
      </c>
      <c r="F1631" s="7">
        <v>5302</v>
      </c>
      <c r="G1631" t="s">
        <v>53</v>
      </c>
      <c r="H1631">
        <v>0</v>
      </c>
      <c r="I1631" t="s">
        <v>288</v>
      </c>
      <c r="J1631" t="s">
        <v>289</v>
      </c>
      <c r="K1631" t="s">
        <v>295</v>
      </c>
      <c r="L1631" s="36">
        <v>4670</v>
      </c>
      <c r="M1631">
        <v>-45</v>
      </c>
      <c r="N1631" s="66">
        <v>-9.4999999999999998E-3</v>
      </c>
      <c r="O1631" s="36">
        <v>4715</v>
      </c>
      <c r="P1631" s="66">
        <v>-9.4999999999999998E-3</v>
      </c>
      <c r="Q1631" s="36">
        <v>4745</v>
      </c>
      <c r="R1631" s="36">
        <v>4760</v>
      </c>
      <c r="S1631" s="36">
        <v>4670</v>
      </c>
      <c r="T1631" s="66">
        <v>-1.5800000000000002E-2</v>
      </c>
      <c r="U1631" s="66">
        <v>-7.4000000000000003E-3</v>
      </c>
      <c r="V1631" s="66">
        <v>-1.89E-2</v>
      </c>
      <c r="W1631" s="66">
        <v>0</v>
      </c>
      <c r="X1631" s="1">
        <v>54800</v>
      </c>
      <c r="Y1631" s="1">
        <v>257715</v>
      </c>
      <c r="Z1631" s="1">
        <v>55257</v>
      </c>
      <c r="AA1631" t="s">
        <v>374</v>
      </c>
      <c r="AB1631" t="s">
        <v>375</v>
      </c>
      <c r="AC1631">
        <v>18.940000000000001</v>
      </c>
      <c r="AD1631">
        <v>0.94</v>
      </c>
      <c r="AE1631">
        <v>4.28</v>
      </c>
      <c r="AF1631" t="s">
        <v>230</v>
      </c>
      <c r="AG1631" s="1">
        <v>13600</v>
      </c>
      <c r="AH1631" s="36">
        <v>4675</v>
      </c>
      <c r="AI1631">
        <v>500</v>
      </c>
      <c r="AJ1631" s="36">
        <v>4670</v>
      </c>
      <c r="AK1631">
        <v>700</v>
      </c>
      <c r="AL1631" s="2">
        <v>0.625</v>
      </c>
      <c r="AN1631" t="s">
        <v>293</v>
      </c>
      <c r="AO1631" t="s">
        <v>341</v>
      </c>
      <c r="AQ1631" t="str">
        <f t="shared" si="25"/>
        <v/>
      </c>
    </row>
    <row r="1632" spans="1:43">
      <c r="A1632" s="8">
        <v>46196</v>
      </c>
      <c r="B1632" s="67">
        <v>4012.5</v>
      </c>
      <c r="C1632">
        <v>-2.02</v>
      </c>
      <c r="D1632">
        <v>70340</v>
      </c>
      <c r="E1632" s="67">
        <v>-3.46</v>
      </c>
      <c r="F1632" s="7">
        <v>5310</v>
      </c>
      <c r="G1632" t="s">
        <v>54</v>
      </c>
      <c r="H1632">
        <v>0</v>
      </c>
      <c r="I1632" t="s">
        <v>288</v>
      </c>
      <c r="J1632" t="s">
        <v>289</v>
      </c>
      <c r="K1632" t="s">
        <v>290</v>
      </c>
      <c r="L1632" s="36">
        <v>8060</v>
      </c>
      <c r="M1632">
        <v>-230</v>
      </c>
      <c r="N1632" s="66">
        <v>-2.7699999999999999E-2</v>
      </c>
      <c r="O1632" s="36">
        <v>8290</v>
      </c>
      <c r="P1632" s="66">
        <v>-2.7699999999999999E-2</v>
      </c>
      <c r="Q1632" s="36">
        <v>8370</v>
      </c>
      <c r="R1632" s="36">
        <v>8460</v>
      </c>
      <c r="S1632" s="36">
        <v>8000</v>
      </c>
      <c r="T1632" s="66">
        <v>-3.6999999999999998E-2</v>
      </c>
      <c r="U1632" s="66">
        <v>-2.18E-2</v>
      </c>
      <c r="V1632" s="66">
        <v>-4.7199999999999999E-2</v>
      </c>
      <c r="W1632" s="66">
        <v>7.4999999999999997E-3</v>
      </c>
      <c r="X1632" s="1">
        <v>80500</v>
      </c>
      <c r="Y1632" s="1">
        <v>663039</v>
      </c>
      <c r="Z1632" s="1">
        <v>169200</v>
      </c>
      <c r="AA1632" t="s">
        <v>662</v>
      </c>
      <c r="AB1632" t="s">
        <v>377</v>
      </c>
      <c r="AC1632">
        <v>34.5</v>
      </c>
      <c r="AD1632">
        <v>1.73</v>
      </c>
      <c r="AE1632">
        <v>1.8</v>
      </c>
      <c r="AF1632" t="s">
        <v>230</v>
      </c>
      <c r="AG1632">
        <v>0</v>
      </c>
      <c r="AH1632" s="36">
        <v>8060</v>
      </c>
      <c r="AI1632">
        <v>200</v>
      </c>
      <c r="AJ1632" s="36">
        <v>8050</v>
      </c>
      <c r="AK1632">
        <v>200</v>
      </c>
      <c r="AL1632" s="2">
        <v>0.625</v>
      </c>
      <c r="AN1632" t="s">
        <v>293</v>
      </c>
      <c r="AO1632" t="s">
        <v>341</v>
      </c>
      <c r="AQ1632" t="str">
        <f t="shared" si="25"/>
        <v/>
      </c>
    </row>
    <row r="1633" spans="1:43">
      <c r="A1633" s="8">
        <v>46196</v>
      </c>
      <c r="B1633" s="67">
        <v>4012.5</v>
      </c>
      <c r="C1633">
        <v>-2.02</v>
      </c>
      <c r="D1633">
        <v>70340</v>
      </c>
      <c r="E1633" s="67">
        <v>-3.46</v>
      </c>
      <c r="F1633" s="7">
        <v>5334</v>
      </c>
      <c r="G1633" t="s">
        <v>55</v>
      </c>
      <c r="H1633">
        <v>0</v>
      </c>
      <c r="I1633" t="s">
        <v>288</v>
      </c>
      <c r="J1633" t="s">
        <v>289</v>
      </c>
      <c r="K1633" t="s">
        <v>290</v>
      </c>
      <c r="L1633" s="36">
        <v>10740</v>
      </c>
      <c r="M1633">
        <v>-180</v>
      </c>
      <c r="N1633" s="66">
        <v>-1.6500000000000001E-2</v>
      </c>
      <c r="O1633" s="36">
        <v>10920</v>
      </c>
      <c r="P1633" s="66">
        <v>-1.6400000000000001E-2</v>
      </c>
      <c r="Q1633" s="36">
        <v>10930</v>
      </c>
      <c r="R1633" s="36">
        <v>10985</v>
      </c>
      <c r="S1633" s="36">
        <v>10695</v>
      </c>
      <c r="T1633" s="66">
        <v>-1.7299999999999999E-2</v>
      </c>
      <c r="U1633" s="66">
        <v>-3.7000000000000002E-3</v>
      </c>
      <c r="V1633" s="66">
        <v>-2.23E-2</v>
      </c>
      <c r="W1633" s="66">
        <v>4.1999999999999997E-3</v>
      </c>
      <c r="X1633" s="1">
        <v>442300</v>
      </c>
      <c r="Y1633" s="1">
        <v>4791516</v>
      </c>
      <c r="Z1633" s="1">
        <v>2139920</v>
      </c>
      <c r="AA1633" t="s">
        <v>672</v>
      </c>
      <c r="AB1633" t="s">
        <v>379</v>
      </c>
      <c r="AC1633">
        <v>19.97</v>
      </c>
      <c r="AD1633">
        <v>2.74</v>
      </c>
      <c r="AE1633">
        <v>1.96</v>
      </c>
      <c r="AF1633" t="s">
        <v>230</v>
      </c>
      <c r="AG1633" s="1">
        <v>27000</v>
      </c>
      <c r="AH1633" s="36">
        <v>10745</v>
      </c>
      <c r="AI1633">
        <v>700</v>
      </c>
      <c r="AJ1633" s="36">
        <v>10735</v>
      </c>
      <c r="AK1633">
        <v>400</v>
      </c>
      <c r="AL1633" s="2">
        <v>0.625</v>
      </c>
      <c r="AN1633" t="s">
        <v>298</v>
      </c>
      <c r="AO1633" t="s">
        <v>341</v>
      </c>
      <c r="AQ1633" t="str">
        <f t="shared" si="25"/>
        <v/>
      </c>
    </row>
    <row r="1634" spans="1:43">
      <c r="A1634" s="8">
        <v>46196</v>
      </c>
      <c r="B1634" s="67">
        <v>4012.5</v>
      </c>
      <c r="C1634">
        <v>-2.02</v>
      </c>
      <c r="D1634">
        <v>70340</v>
      </c>
      <c r="E1634" s="67">
        <v>-3.46</v>
      </c>
      <c r="F1634" s="7">
        <v>5706</v>
      </c>
      <c r="G1634" t="s">
        <v>56</v>
      </c>
      <c r="H1634">
        <v>0</v>
      </c>
      <c r="I1634" t="s">
        <v>288</v>
      </c>
      <c r="J1634" t="s">
        <v>289</v>
      </c>
      <c r="K1634" t="s">
        <v>295</v>
      </c>
      <c r="L1634" s="36">
        <v>46840</v>
      </c>
      <c r="M1634" s="36">
        <v>-6090</v>
      </c>
      <c r="N1634" s="66">
        <v>-0.11509999999999999</v>
      </c>
      <c r="O1634" s="36">
        <v>52930</v>
      </c>
      <c r="P1634" s="66">
        <v>-0.115</v>
      </c>
      <c r="Q1634" s="36">
        <v>54190</v>
      </c>
      <c r="R1634" s="36">
        <v>54440</v>
      </c>
      <c r="S1634" s="36">
        <v>45730</v>
      </c>
      <c r="T1634" s="66">
        <v>-0.1356</v>
      </c>
      <c r="U1634" s="66">
        <v>-3.6999999999999998E-2</v>
      </c>
      <c r="V1634" s="66">
        <v>-0.1396</v>
      </c>
      <c r="W1634" s="66">
        <v>2.4199999999999999E-2</v>
      </c>
      <c r="X1634" s="1">
        <v>1988100</v>
      </c>
      <c r="Y1634" s="1">
        <v>97948003</v>
      </c>
      <c r="Z1634" s="1">
        <v>2689338</v>
      </c>
      <c r="AA1634" t="s">
        <v>521</v>
      </c>
      <c r="AB1634" t="s">
        <v>381</v>
      </c>
      <c r="AC1634">
        <v>35.729999999999997</v>
      </c>
      <c r="AD1634">
        <v>6.5</v>
      </c>
      <c r="AE1634">
        <v>0.6</v>
      </c>
      <c r="AF1634" t="s">
        <v>230</v>
      </c>
      <c r="AG1634" s="1">
        <v>8700</v>
      </c>
      <c r="AH1634" s="36">
        <v>46850</v>
      </c>
      <c r="AI1634">
        <v>600</v>
      </c>
      <c r="AJ1634" s="36">
        <v>46820</v>
      </c>
      <c r="AK1634">
        <v>100</v>
      </c>
      <c r="AL1634" s="2">
        <v>0.625</v>
      </c>
      <c r="AN1634" t="s">
        <v>298</v>
      </c>
      <c r="AO1634" t="s">
        <v>382</v>
      </c>
      <c r="AQ1634" t="str">
        <f t="shared" si="25"/>
        <v/>
      </c>
    </row>
    <row r="1635" spans="1:43">
      <c r="A1635" s="8">
        <v>46196</v>
      </c>
      <c r="B1635" s="67">
        <v>4012.5</v>
      </c>
      <c r="C1635">
        <v>-2.02</v>
      </c>
      <c r="D1635">
        <v>70340</v>
      </c>
      <c r="E1635" s="67">
        <v>-3.46</v>
      </c>
      <c r="F1635" s="7">
        <v>5711</v>
      </c>
      <c r="G1635" t="s">
        <v>57</v>
      </c>
      <c r="H1635">
        <v>0</v>
      </c>
      <c r="I1635" t="s">
        <v>288</v>
      </c>
      <c r="J1635" t="s">
        <v>289</v>
      </c>
      <c r="K1635" t="s">
        <v>290</v>
      </c>
      <c r="L1635" s="36">
        <v>4633</v>
      </c>
      <c r="M1635">
        <v>-256</v>
      </c>
      <c r="N1635" s="66">
        <v>-5.2400000000000002E-2</v>
      </c>
      <c r="O1635" s="36">
        <v>4889</v>
      </c>
      <c r="P1635" s="66">
        <v>-5.2299999999999999E-2</v>
      </c>
      <c r="Q1635" s="36">
        <v>4950</v>
      </c>
      <c r="R1635" s="36">
        <v>4950</v>
      </c>
      <c r="S1635" s="36">
        <v>4605</v>
      </c>
      <c r="T1635" s="66">
        <v>-6.4000000000000001E-2</v>
      </c>
      <c r="U1635" s="66">
        <v>-2.52E-2</v>
      </c>
      <c r="V1635" s="66">
        <v>-6.4000000000000001E-2</v>
      </c>
      <c r="W1635" s="66">
        <v>6.0000000000000001E-3</v>
      </c>
      <c r="X1635" s="1">
        <v>736500</v>
      </c>
      <c r="Y1635" s="1">
        <v>3503962</v>
      </c>
      <c r="Z1635" s="1">
        <v>609191</v>
      </c>
      <c r="AA1635" t="s">
        <v>383</v>
      </c>
      <c r="AB1635" t="s">
        <v>384</v>
      </c>
      <c r="AC1635">
        <v>12.35</v>
      </c>
      <c r="AD1635">
        <v>0.82</v>
      </c>
      <c r="AE1635">
        <v>2.5</v>
      </c>
      <c r="AF1635" t="s">
        <v>230</v>
      </c>
      <c r="AG1635" s="1">
        <v>16000</v>
      </c>
      <c r="AH1635" s="36">
        <v>4634</v>
      </c>
      <c r="AI1635">
        <v>800</v>
      </c>
      <c r="AJ1635" s="36">
        <v>4630</v>
      </c>
      <c r="AK1635">
        <v>600</v>
      </c>
      <c r="AL1635" s="2">
        <v>0.625</v>
      </c>
      <c r="AN1635" t="s">
        <v>298</v>
      </c>
      <c r="AO1635" t="s">
        <v>382</v>
      </c>
      <c r="AQ1635" t="str">
        <f t="shared" si="25"/>
        <v/>
      </c>
    </row>
    <row r="1636" spans="1:43">
      <c r="A1636" s="8">
        <v>46196</v>
      </c>
      <c r="B1636" s="67">
        <v>4012.5</v>
      </c>
      <c r="C1636">
        <v>-2.02</v>
      </c>
      <c r="D1636">
        <v>70340</v>
      </c>
      <c r="E1636" s="67">
        <v>-3.46</v>
      </c>
      <c r="F1636" s="7">
        <v>5713</v>
      </c>
      <c r="G1636" t="s">
        <v>58</v>
      </c>
      <c r="H1636">
        <v>0</v>
      </c>
      <c r="I1636" t="s">
        <v>288</v>
      </c>
      <c r="J1636" t="s">
        <v>289</v>
      </c>
      <c r="K1636" t="s">
        <v>295</v>
      </c>
      <c r="L1636" s="36">
        <v>8322</v>
      </c>
      <c r="M1636">
        <v>-512</v>
      </c>
      <c r="N1636" s="66">
        <v>-5.8000000000000003E-2</v>
      </c>
      <c r="O1636" s="36">
        <v>8834</v>
      </c>
      <c r="P1636" s="66">
        <v>-5.79E-2</v>
      </c>
      <c r="Q1636" s="36">
        <v>8922</v>
      </c>
      <c r="R1636" s="36">
        <v>8939</v>
      </c>
      <c r="S1636" s="36">
        <v>8257</v>
      </c>
      <c r="T1636" s="66">
        <v>-6.7199999999999996E-2</v>
      </c>
      <c r="U1636" s="66">
        <v>-2.8000000000000001E-2</v>
      </c>
      <c r="V1636" s="66">
        <v>-6.9000000000000006E-2</v>
      </c>
      <c r="W1636" s="66">
        <v>7.7999999999999996E-3</v>
      </c>
      <c r="X1636" s="1">
        <v>2338200</v>
      </c>
      <c r="Y1636" s="1">
        <v>20067571</v>
      </c>
      <c r="Z1636" s="1">
        <v>2420154</v>
      </c>
      <c r="AA1636" t="s">
        <v>385</v>
      </c>
      <c r="AB1636" t="s">
        <v>386</v>
      </c>
      <c r="AC1636">
        <v>14.9</v>
      </c>
      <c r="AD1636">
        <v>1.08</v>
      </c>
      <c r="AE1636">
        <v>2.4900000000000002</v>
      </c>
      <c r="AF1636" t="s">
        <v>230</v>
      </c>
      <c r="AG1636" s="1">
        <v>48600</v>
      </c>
      <c r="AH1636" s="36">
        <v>8325</v>
      </c>
      <c r="AI1636">
        <v>100</v>
      </c>
      <c r="AJ1636" s="36">
        <v>8323</v>
      </c>
      <c r="AK1636">
        <v>100</v>
      </c>
      <c r="AL1636" s="2">
        <v>0.625</v>
      </c>
      <c r="AN1636" t="s">
        <v>298</v>
      </c>
      <c r="AO1636" t="s">
        <v>382</v>
      </c>
      <c r="AQ1636" t="str">
        <f t="shared" si="25"/>
        <v/>
      </c>
    </row>
    <row r="1637" spans="1:43">
      <c r="A1637" s="8">
        <v>46196</v>
      </c>
      <c r="B1637" s="67">
        <v>4012.5</v>
      </c>
      <c r="C1637">
        <v>-2.02</v>
      </c>
      <c r="D1637">
        <v>70340</v>
      </c>
      <c r="E1637" s="67">
        <v>-3.46</v>
      </c>
      <c r="F1637" s="7">
        <v>5802</v>
      </c>
      <c r="G1637" t="s">
        <v>59</v>
      </c>
      <c r="H1637">
        <v>0</v>
      </c>
      <c r="I1637" t="s">
        <v>288</v>
      </c>
      <c r="J1637" t="s">
        <v>289</v>
      </c>
      <c r="K1637" t="s">
        <v>295</v>
      </c>
      <c r="L1637" s="36">
        <v>12615</v>
      </c>
      <c r="M1637">
        <v>-885</v>
      </c>
      <c r="N1637" s="66">
        <v>-6.5600000000000006E-2</v>
      </c>
      <c r="O1637" s="36">
        <v>13500</v>
      </c>
      <c r="P1637" s="66">
        <v>-6.5500000000000003E-2</v>
      </c>
      <c r="Q1637" s="36">
        <v>14100</v>
      </c>
      <c r="R1637" s="36">
        <v>14345</v>
      </c>
      <c r="S1637" s="36">
        <v>12500</v>
      </c>
      <c r="T1637" s="66">
        <v>-0.1053</v>
      </c>
      <c r="U1637" s="66">
        <v>-2.92E-2</v>
      </c>
      <c r="V1637" s="66">
        <v>-0.1205</v>
      </c>
      <c r="W1637" s="66">
        <v>9.1999999999999998E-3</v>
      </c>
      <c r="X1637" s="1">
        <v>6356700</v>
      </c>
      <c r="Y1637" s="1">
        <v>84703924</v>
      </c>
      <c r="Z1637" s="1">
        <v>10015560</v>
      </c>
      <c r="AA1637" t="s">
        <v>582</v>
      </c>
      <c r="AB1637" t="s">
        <v>388</v>
      </c>
      <c r="AC1637">
        <v>30.26</v>
      </c>
      <c r="AD1637">
        <v>3.58</v>
      </c>
      <c r="AE1637">
        <v>1.24</v>
      </c>
      <c r="AF1637" t="s">
        <v>230</v>
      </c>
      <c r="AG1637" s="1">
        <v>103300</v>
      </c>
      <c r="AH1637" s="36">
        <v>12625</v>
      </c>
      <c r="AI1637" s="1">
        <v>1200</v>
      </c>
      <c r="AJ1637" s="36">
        <v>12615</v>
      </c>
      <c r="AK1637">
        <v>200</v>
      </c>
      <c r="AL1637" s="2">
        <v>0.625</v>
      </c>
      <c r="AN1637" t="s">
        <v>298</v>
      </c>
      <c r="AO1637" t="s">
        <v>382</v>
      </c>
      <c r="AQ1637" t="str">
        <f t="shared" si="25"/>
        <v/>
      </c>
    </row>
    <row r="1638" spans="1:43">
      <c r="A1638" s="8">
        <v>46196</v>
      </c>
      <c r="B1638" s="67">
        <v>4012.5</v>
      </c>
      <c r="C1638">
        <v>-2.02</v>
      </c>
      <c r="D1638">
        <v>70340</v>
      </c>
      <c r="E1638" s="67">
        <v>-3.46</v>
      </c>
      <c r="F1638" s="7">
        <v>5803</v>
      </c>
      <c r="G1638" t="s">
        <v>60</v>
      </c>
      <c r="H1638">
        <v>0</v>
      </c>
      <c r="I1638" t="s">
        <v>288</v>
      </c>
      <c r="J1638" t="s">
        <v>289</v>
      </c>
      <c r="K1638" t="s">
        <v>295</v>
      </c>
      <c r="L1638" s="36">
        <v>6477</v>
      </c>
      <c r="M1638">
        <v>316</v>
      </c>
      <c r="N1638" s="66">
        <v>5.1299999999999998E-2</v>
      </c>
      <c r="O1638" s="36">
        <v>6161</v>
      </c>
      <c r="P1638" s="66">
        <v>5.1200000000000002E-2</v>
      </c>
      <c r="Q1638" s="36">
        <v>7023</v>
      </c>
      <c r="R1638" s="36">
        <v>7068</v>
      </c>
      <c r="S1638" s="36">
        <v>6314</v>
      </c>
      <c r="T1638" s="66">
        <v>-7.7700000000000005E-2</v>
      </c>
      <c r="U1638" s="66">
        <v>-1.11E-2</v>
      </c>
      <c r="V1638" s="66">
        <v>-8.3599999999999994E-2</v>
      </c>
      <c r="W1638" s="66">
        <v>2.58E-2</v>
      </c>
      <c r="X1638" s="1">
        <v>144239100</v>
      </c>
      <c r="Y1638" s="1">
        <v>972111785</v>
      </c>
      <c r="Z1638" s="1">
        <v>11497844</v>
      </c>
      <c r="AA1638" t="s">
        <v>389</v>
      </c>
      <c r="AB1638" t="s">
        <v>632</v>
      </c>
      <c r="AC1638">
        <v>64.25</v>
      </c>
      <c r="AD1638">
        <v>19.13</v>
      </c>
      <c r="AE1638">
        <v>0.59</v>
      </c>
      <c r="AF1638" t="s">
        <v>230</v>
      </c>
      <c r="AG1638" s="1">
        <v>540700</v>
      </c>
      <c r="AH1638" s="36">
        <v>6478</v>
      </c>
      <c r="AI1638">
        <v>400</v>
      </c>
      <c r="AJ1638" s="36">
        <v>6476</v>
      </c>
      <c r="AK1638" s="1">
        <v>1200</v>
      </c>
      <c r="AL1638" s="2">
        <v>0.625</v>
      </c>
      <c r="AN1638" t="s">
        <v>298</v>
      </c>
      <c r="AO1638" t="s">
        <v>382</v>
      </c>
      <c r="AQ1638" t="str">
        <f t="shared" si="25"/>
        <v/>
      </c>
    </row>
    <row r="1639" spans="1:43">
      <c r="A1639" s="8">
        <v>46196</v>
      </c>
      <c r="B1639" s="67">
        <v>4012.5</v>
      </c>
      <c r="C1639">
        <v>-2.02</v>
      </c>
      <c r="D1639">
        <v>70340</v>
      </c>
      <c r="E1639" s="67">
        <v>-3.46</v>
      </c>
      <c r="F1639" s="7">
        <v>6038</v>
      </c>
      <c r="G1639" t="s">
        <v>61</v>
      </c>
      <c r="H1639">
        <v>0</v>
      </c>
      <c r="I1639" t="s">
        <v>347</v>
      </c>
      <c r="J1639" t="s">
        <v>289</v>
      </c>
      <c r="K1639" t="s">
        <v>290</v>
      </c>
      <c r="L1639">
        <v>913</v>
      </c>
      <c r="M1639">
        <v>7</v>
      </c>
      <c r="N1639" s="66">
        <v>7.7000000000000002E-3</v>
      </c>
      <c r="O1639">
        <v>906</v>
      </c>
      <c r="P1639" s="66">
        <v>7.7000000000000002E-3</v>
      </c>
      <c r="Q1639">
        <v>906</v>
      </c>
      <c r="R1639">
        <v>913</v>
      </c>
      <c r="S1639">
        <v>903</v>
      </c>
      <c r="T1639" s="66">
        <v>7.7000000000000002E-3</v>
      </c>
      <c r="U1639" s="66">
        <v>2.0999999999999999E-3</v>
      </c>
      <c r="V1639" s="66">
        <v>0</v>
      </c>
      <c r="W1639" s="66">
        <v>1.0999999999999999E-2</v>
      </c>
      <c r="X1639" s="1">
        <v>11900</v>
      </c>
      <c r="Y1639" s="1">
        <v>10790</v>
      </c>
      <c r="Z1639" s="1">
        <v>4622</v>
      </c>
      <c r="AA1639" t="s">
        <v>391</v>
      </c>
      <c r="AB1639" t="s">
        <v>392</v>
      </c>
      <c r="AC1639">
        <v>13.17</v>
      </c>
      <c r="AD1639">
        <v>0.92</v>
      </c>
      <c r="AE1639">
        <v>2.52</v>
      </c>
      <c r="AF1639" t="s">
        <v>230</v>
      </c>
      <c r="AG1639">
        <v>0</v>
      </c>
      <c r="AH1639">
        <v>913</v>
      </c>
      <c r="AI1639">
        <v>500</v>
      </c>
      <c r="AJ1639">
        <v>906</v>
      </c>
      <c r="AK1639">
        <v>900</v>
      </c>
      <c r="AL1639" s="2">
        <v>0.61527777777777781</v>
      </c>
      <c r="AN1639" t="s">
        <v>350</v>
      </c>
      <c r="AO1639" t="s">
        <v>313</v>
      </c>
      <c r="AQ1639" t="str">
        <f t="shared" si="25"/>
        <v/>
      </c>
    </row>
    <row r="1640" spans="1:43">
      <c r="A1640" s="8">
        <v>46196</v>
      </c>
      <c r="B1640" s="67">
        <v>4012.5</v>
      </c>
      <c r="C1640">
        <v>-2.02</v>
      </c>
      <c r="D1640">
        <v>70340</v>
      </c>
      <c r="E1640" s="67">
        <v>-3.46</v>
      </c>
      <c r="F1640" s="7">
        <v>6156</v>
      </c>
      <c r="G1640" t="s">
        <v>62</v>
      </c>
      <c r="H1640">
        <v>0</v>
      </c>
      <c r="I1640" t="s">
        <v>314</v>
      </c>
      <c r="J1640" t="s">
        <v>323</v>
      </c>
      <c r="K1640" t="s">
        <v>295</v>
      </c>
      <c r="L1640" s="36">
        <v>2011</v>
      </c>
      <c r="M1640">
        <v>11</v>
      </c>
      <c r="N1640" s="66">
        <v>5.4999999999999997E-3</v>
      </c>
      <c r="O1640" s="36">
        <v>2000</v>
      </c>
      <c r="P1640" s="66">
        <v>5.4999999999999997E-3</v>
      </c>
      <c r="Q1640" s="36">
        <v>2010</v>
      </c>
      <c r="R1640" s="36">
        <v>2016</v>
      </c>
      <c r="S1640" s="36">
        <v>2004</v>
      </c>
      <c r="T1640" s="66">
        <v>4.0000000000000002E-4</v>
      </c>
      <c r="U1640" s="66">
        <v>-1.9E-3</v>
      </c>
      <c r="V1640" s="66">
        <v>-2.3999999999999998E-3</v>
      </c>
      <c r="W1640" s="66">
        <v>3.3999999999999998E-3</v>
      </c>
      <c r="X1640" s="1">
        <v>20500</v>
      </c>
      <c r="Y1640" s="1">
        <v>41250</v>
      </c>
      <c r="Z1640" s="1">
        <v>10658</v>
      </c>
      <c r="AA1640" t="s">
        <v>393</v>
      </c>
      <c r="AB1640" t="s">
        <v>394</v>
      </c>
      <c r="AC1640">
        <v>59.67</v>
      </c>
      <c r="AD1640">
        <v>1.41</v>
      </c>
      <c r="AE1640">
        <v>4.97</v>
      </c>
      <c r="AF1640">
        <v>1.3</v>
      </c>
      <c r="AG1640">
        <v>0</v>
      </c>
      <c r="AH1640" s="36">
        <v>2015</v>
      </c>
      <c r="AI1640">
        <v>600</v>
      </c>
      <c r="AJ1640" s="36">
        <v>2011</v>
      </c>
      <c r="AK1640">
        <v>100</v>
      </c>
      <c r="AL1640" s="2">
        <v>0.60972222222222228</v>
      </c>
      <c r="AN1640" t="s">
        <v>350</v>
      </c>
      <c r="AO1640" t="s">
        <v>395</v>
      </c>
      <c r="AQ1640" t="str">
        <f t="shared" si="25"/>
        <v/>
      </c>
    </row>
    <row r="1641" spans="1:43">
      <c r="A1641" s="8">
        <v>46196</v>
      </c>
      <c r="B1641" s="67">
        <v>4012.5</v>
      </c>
      <c r="C1641">
        <v>-2.02</v>
      </c>
      <c r="D1641">
        <v>70340</v>
      </c>
      <c r="E1641" s="67">
        <v>-3.46</v>
      </c>
      <c r="F1641" s="7">
        <v>6178</v>
      </c>
      <c r="G1641" t="s">
        <v>63</v>
      </c>
      <c r="H1641">
        <v>0</v>
      </c>
      <c r="I1641" t="s">
        <v>288</v>
      </c>
      <c r="J1641" t="s">
        <v>289</v>
      </c>
      <c r="K1641" t="s">
        <v>290</v>
      </c>
      <c r="L1641" s="36">
        <v>2222.5</v>
      </c>
      <c r="M1641">
        <v>-5</v>
      </c>
      <c r="N1641" s="66">
        <v>-2.2000000000000001E-3</v>
      </c>
      <c r="O1641" s="36">
        <v>2227.5</v>
      </c>
      <c r="P1641" s="66">
        <v>-2.2000000000000001E-3</v>
      </c>
      <c r="Q1641" s="36">
        <v>2238</v>
      </c>
      <c r="R1641" s="36">
        <v>2244.5</v>
      </c>
      <c r="S1641" s="36">
        <v>2207</v>
      </c>
      <c r="T1641" s="66">
        <v>-6.8999999999999999E-3</v>
      </c>
      <c r="U1641" s="66">
        <v>2.7000000000000001E-3</v>
      </c>
      <c r="V1641" s="66">
        <v>-9.7999999999999997E-3</v>
      </c>
      <c r="W1641" s="66">
        <v>7.0000000000000001E-3</v>
      </c>
      <c r="X1641" s="1">
        <v>2704300</v>
      </c>
      <c r="Y1641" s="1">
        <v>6026611</v>
      </c>
      <c r="Z1641" s="1">
        <v>6241212</v>
      </c>
      <c r="AA1641" t="s">
        <v>641</v>
      </c>
      <c r="AB1641" t="s">
        <v>397</v>
      </c>
      <c r="AC1641">
        <v>15.98</v>
      </c>
      <c r="AD1641">
        <v>0.64</v>
      </c>
      <c r="AE1641">
        <v>2.7</v>
      </c>
      <c r="AF1641" t="s">
        <v>230</v>
      </c>
      <c r="AG1641" s="1">
        <v>75600</v>
      </c>
      <c r="AH1641" s="36">
        <v>2222.5</v>
      </c>
      <c r="AI1641">
        <v>700</v>
      </c>
      <c r="AJ1641" s="36">
        <v>2222</v>
      </c>
      <c r="AK1641">
        <v>500</v>
      </c>
      <c r="AL1641" s="2">
        <v>0.625</v>
      </c>
      <c r="AN1641" t="s">
        <v>298</v>
      </c>
      <c r="AO1641" t="s">
        <v>313</v>
      </c>
      <c r="AQ1641" t="str">
        <f t="shared" si="25"/>
        <v/>
      </c>
    </row>
    <row r="1642" spans="1:43">
      <c r="A1642" s="8">
        <v>46196</v>
      </c>
      <c r="B1642" s="67">
        <v>4012.5</v>
      </c>
      <c r="C1642">
        <v>-2.02</v>
      </c>
      <c r="D1642">
        <v>70340</v>
      </c>
      <c r="E1642" s="67">
        <v>-3.46</v>
      </c>
      <c r="F1642" s="7">
        <v>6208</v>
      </c>
      <c r="G1642" t="s">
        <v>64</v>
      </c>
      <c r="H1642">
        <v>0</v>
      </c>
      <c r="I1642" t="s">
        <v>314</v>
      </c>
      <c r="J1642" t="s">
        <v>289</v>
      </c>
      <c r="K1642" t="s">
        <v>295</v>
      </c>
      <c r="L1642" s="36">
        <v>1743</v>
      </c>
      <c r="M1642">
        <v>-77</v>
      </c>
      <c r="N1642" s="66">
        <v>-4.2299999999999997E-2</v>
      </c>
      <c r="O1642" s="36">
        <v>1820</v>
      </c>
      <c r="P1642" s="66">
        <v>-4.2299999999999997E-2</v>
      </c>
      <c r="Q1642" s="36">
        <v>1822</v>
      </c>
      <c r="R1642" s="36">
        <v>1822</v>
      </c>
      <c r="S1642" s="36">
        <v>1738</v>
      </c>
      <c r="T1642" s="66">
        <v>-4.3299999999999998E-2</v>
      </c>
      <c r="U1642" s="66">
        <v>-1.0699999999999999E-2</v>
      </c>
      <c r="V1642" s="66">
        <v>-4.3299999999999998E-2</v>
      </c>
      <c r="W1642" s="66">
        <v>2.8E-3</v>
      </c>
      <c r="X1642" s="1">
        <v>44500</v>
      </c>
      <c r="Y1642" s="1">
        <v>78838</v>
      </c>
      <c r="Z1642" s="1">
        <v>11130</v>
      </c>
      <c r="AA1642" t="s">
        <v>398</v>
      </c>
      <c r="AB1642" t="s">
        <v>399</v>
      </c>
      <c r="AC1642">
        <v>16.98</v>
      </c>
      <c r="AD1642">
        <v>1.77</v>
      </c>
      <c r="AE1642">
        <v>1.1499999999999999</v>
      </c>
      <c r="AF1642">
        <v>2.1</v>
      </c>
      <c r="AG1642">
        <v>700</v>
      </c>
      <c r="AH1642" s="36">
        <v>1746</v>
      </c>
      <c r="AI1642">
        <v>100</v>
      </c>
      <c r="AJ1642" s="36">
        <v>1741</v>
      </c>
      <c r="AK1642">
        <v>300</v>
      </c>
      <c r="AL1642" s="2">
        <v>0.62430555555555556</v>
      </c>
      <c r="AN1642" t="s">
        <v>298</v>
      </c>
      <c r="AO1642" t="s">
        <v>395</v>
      </c>
      <c r="AQ1642" t="str">
        <f t="shared" si="25"/>
        <v/>
      </c>
    </row>
    <row r="1643" spans="1:43">
      <c r="A1643" s="8">
        <v>46196</v>
      </c>
      <c r="B1643" s="67">
        <v>4012.5</v>
      </c>
      <c r="C1643">
        <v>-2.02</v>
      </c>
      <c r="D1643">
        <v>70340</v>
      </c>
      <c r="E1643" s="67">
        <v>-3.46</v>
      </c>
      <c r="F1643" s="7">
        <v>6356</v>
      </c>
      <c r="G1643" t="s">
        <v>65</v>
      </c>
      <c r="H1643">
        <v>0</v>
      </c>
      <c r="I1643" t="s">
        <v>314</v>
      </c>
      <c r="J1643" t="s">
        <v>289</v>
      </c>
      <c r="K1643" t="s">
        <v>295</v>
      </c>
      <c r="L1643" s="36">
        <v>1475</v>
      </c>
      <c r="M1643">
        <v>-110</v>
      </c>
      <c r="N1643" s="66">
        <v>-6.9400000000000003E-2</v>
      </c>
      <c r="O1643" s="36">
        <v>1585</v>
      </c>
      <c r="P1643" s="66">
        <v>-6.9400000000000003E-2</v>
      </c>
      <c r="Q1643" s="36">
        <v>1590</v>
      </c>
      <c r="R1643" s="36">
        <v>1593</v>
      </c>
      <c r="S1643" s="36">
        <v>1465</v>
      </c>
      <c r="T1643" s="66">
        <v>-7.2300000000000003E-2</v>
      </c>
      <c r="U1643" s="66">
        <v>-2.3099999999999999E-2</v>
      </c>
      <c r="V1643" s="66">
        <v>-7.3999999999999996E-2</v>
      </c>
      <c r="W1643" s="66">
        <v>6.7999999999999996E-3</v>
      </c>
      <c r="X1643" s="1">
        <v>257500</v>
      </c>
      <c r="Y1643" s="1">
        <v>389264</v>
      </c>
      <c r="Z1643" s="1">
        <v>21063</v>
      </c>
      <c r="AA1643" t="s">
        <v>400</v>
      </c>
      <c r="AB1643" t="s">
        <v>401</v>
      </c>
      <c r="AC1643">
        <v>11.93</v>
      </c>
      <c r="AD1643">
        <v>1.45</v>
      </c>
      <c r="AE1643">
        <v>0.68</v>
      </c>
      <c r="AF1643">
        <v>1.4</v>
      </c>
      <c r="AG1643" s="1">
        <v>4800</v>
      </c>
      <c r="AH1643" s="36">
        <v>1476</v>
      </c>
      <c r="AI1643">
        <v>400</v>
      </c>
      <c r="AJ1643" s="36">
        <v>1474</v>
      </c>
      <c r="AK1643">
        <v>200</v>
      </c>
      <c r="AL1643" s="2">
        <v>0.62430555555555556</v>
      </c>
      <c r="AN1643" t="s">
        <v>298</v>
      </c>
      <c r="AO1643" t="s">
        <v>395</v>
      </c>
      <c r="AQ1643" t="str">
        <f t="shared" si="25"/>
        <v/>
      </c>
    </row>
    <row r="1644" spans="1:43">
      <c r="A1644" s="8">
        <v>46196</v>
      </c>
      <c r="B1644" s="67">
        <v>4012.5</v>
      </c>
      <c r="C1644">
        <v>-2.02</v>
      </c>
      <c r="D1644">
        <v>70340</v>
      </c>
      <c r="E1644" s="67">
        <v>-3.46</v>
      </c>
      <c r="F1644" s="7">
        <v>6378</v>
      </c>
      <c r="G1644" t="s">
        <v>66</v>
      </c>
      <c r="H1644">
        <v>0</v>
      </c>
      <c r="I1644" t="s">
        <v>314</v>
      </c>
      <c r="J1644" t="s">
        <v>289</v>
      </c>
      <c r="K1644" t="s">
        <v>290</v>
      </c>
      <c r="L1644" s="36">
        <v>1232</v>
      </c>
      <c r="M1644">
        <v>-38</v>
      </c>
      <c r="N1644" s="66">
        <v>-2.9899999999999999E-2</v>
      </c>
      <c r="O1644" s="36">
        <v>1270</v>
      </c>
      <c r="P1644" s="66">
        <v>-2.9899999999999999E-2</v>
      </c>
      <c r="Q1644" s="36">
        <v>1271</v>
      </c>
      <c r="R1644" s="36">
        <v>1275</v>
      </c>
      <c r="S1644" s="36">
        <v>1220</v>
      </c>
      <c r="T1644" s="66">
        <v>-3.0599999999999999E-2</v>
      </c>
      <c r="U1644" s="66">
        <v>-6.4000000000000003E-3</v>
      </c>
      <c r="V1644" s="66">
        <v>-3.3700000000000001E-2</v>
      </c>
      <c r="W1644" s="66">
        <v>9.7999999999999997E-3</v>
      </c>
      <c r="X1644" s="1">
        <v>131800</v>
      </c>
      <c r="Y1644" s="1">
        <v>163887</v>
      </c>
      <c r="Z1644" s="1">
        <v>25379</v>
      </c>
      <c r="AA1644" t="s">
        <v>402</v>
      </c>
      <c r="AB1644" t="s">
        <v>634</v>
      </c>
      <c r="AC1644">
        <v>12.83</v>
      </c>
      <c r="AD1644">
        <v>1.1499999999999999</v>
      </c>
      <c r="AE1644">
        <v>3.33</v>
      </c>
      <c r="AF1644" t="s">
        <v>230</v>
      </c>
      <c r="AG1644">
        <v>0</v>
      </c>
      <c r="AH1644" s="36">
        <v>1235</v>
      </c>
      <c r="AI1644">
        <v>100</v>
      </c>
      <c r="AJ1644" s="36">
        <v>1232</v>
      </c>
      <c r="AK1644">
        <v>300</v>
      </c>
      <c r="AL1644" s="2">
        <v>0.625</v>
      </c>
      <c r="AN1644" t="s">
        <v>298</v>
      </c>
      <c r="AO1644" t="s">
        <v>395</v>
      </c>
      <c r="AQ1644" t="str">
        <f t="shared" si="25"/>
        <v/>
      </c>
    </row>
    <row r="1645" spans="1:43">
      <c r="A1645" s="8">
        <v>46196</v>
      </c>
      <c r="B1645" s="67">
        <v>4012.5</v>
      </c>
      <c r="C1645">
        <v>-2.02</v>
      </c>
      <c r="D1645">
        <v>70340</v>
      </c>
      <c r="E1645" s="67">
        <v>-3.46</v>
      </c>
      <c r="F1645" s="7">
        <v>6526</v>
      </c>
      <c r="G1645" t="s">
        <v>67</v>
      </c>
      <c r="H1645">
        <v>0</v>
      </c>
      <c r="I1645" t="s">
        <v>288</v>
      </c>
      <c r="J1645" t="s">
        <v>289</v>
      </c>
      <c r="K1645" t="s">
        <v>290</v>
      </c>
      <c r="L1645" s="36">
        <v>2620</v>
      </c>
      <c r="M1645">
        <v>-90.5</v>
      </c>
      <c r="N1645" s="66">
        <v>-3.3399999999999999E-2</v>
      </c>
      <c r="O1645" s="36">
        <v>2710.5</v>
      </c>
      <c r="P1645" s="66">
        <v>-3.3300000000000003E-2</v>
      </c>
      <c r="Q1645" s="36">
        <v>2721</v>
      </c>
      <c r="R1645" s="36">
        <v>2765</v>
      </c>
      <c r="S1645" s="36">
        <v>2601.5</v>
      </c>
      <c r="T1645" s="66">
        <v>-3.7100000000000001E-2</v>
      </c>
      <c r="U1645" s="66">
        <v>-2.4199999999999999E-2</v>
      </c>
      <c r="V1645" s="66">
        <v>-5.2400000000000002E-2</v>
      </c>
      <c r="W1645" s="66">
        <v>7.1000000000000004E-3</v>
      </c>
      <c r="X1645" s="1">
        <v>9392700</v>
      </c>
      <c r="Y1645" s="1">
        <v>25218618</v>
      </c>
      <c r="Z1645" s="1">
        <v>471534</v>
      </c>
      <c r="AA1645" t="s">
        <v>584</v>
      </c>
      <c r="AB1645" t="s">
        <v>405</v>
      </c>
      <c r="AC1645">
        <v>45.96</v>
      </c>
      <c r="AD1645">
        <v>3.45</v>
      </c>
      <c r="AE1645">
        <v>1.91</v>
      </c>
      <c r="AF1645" t="s">
        <v>230</v>
      </c>
      <c r="AG1645" s="1">
        <v>239700</v>
      </c>
      <c r="AH1645" s="36">
        <v>2620.5</v>
      </c>
      <c r="AI1645" s="1">
        <v>1000</v>
      </c>
      <c r="AJ1645" s="36">
        <v>2619</v>
      </c>
      <c r="AK1645" s="1">
        <v>1200</v>
      </c>
      <c r="AL1645" s="2">
        <v>0.625</v>
      </c>
      <c r="AN1645" t="s">
        <v>298</v>
      </c>
      <c r="AO1645" t="s">
        <v>344</v>
      </c>
      <c r="AQ1645" t="str">
        <f t="shared" si="25"/>
        <v/>
      </c>
    </row>
    <row r="1646" spans="1:43">
      <c r="A1646" s="8">
        <v>46196</v>
      </c>
      <c r="B1646" s="67">
        <v>4012.5</v>
      </c>
      <c r="C1646">
        <v>-2.02</v>
      </c>
      <c r="D1646">
        <v>70340</v>
      </c>
      <c r="E1646" s="67">
        <v>-3.46</v>
      </c>
      <c r="F1646" s="7">
        <v>6586</v>
      </c>
      <c r="G1646" t="s">
        <v>68</v>
      </c>
      <c r="H1646">
        <v>0</v>
      </c>
      <c r="I1646" t="s">
        <v>288</v>
      </c>
      <c r="J1646" t="s">
        <v>289</v>
      </c>
      <c r="K1646" t="s">
        <v>295</v>
      </c>
      <c r="L1646" s="36">
        <v>5741</v>
      </c>
      <c r="M1646">
        <v>-154</v>
      </c>
      <c r="N1646" s="66">
        <v>-2.6100000000000002E-2</v>
      </c>
      <c r="O1646" s="36">
        <v>5895</v>
      </c>
      <c r="P1646" s="66">
        <v>-2.6100000000000002E-2</v>
      </c>
      <c r="Q1646" s="36">
        <v>5988</v>
      </c>
      <c r="R1646" s="36">
        <v>5988</v>
      </c>
      <c r="S1646" s="36">
        <v>5720</v>
      </c>
      <c r="T1646" s="66">
        <v>-4.1200000000000001E-2</v>
      </c>
      <c r="U1646" s="66">
        <v>-1.5699999999999999E-2</v>
      </c>
      <c r="V1646" s="66">
        <v>-4.1200000000000001E-2</v>
      </c>
      <c r="W1646" s="66">
        <v>3.5999999999999999E-3</v>
      </c>
      <c r="X1646" s="1">
        <v>514300</v>
      </c>
      <c r="Y1646" s="1">
        <v>3001300</v>
      </c>
      <c r="Z1646" s="1">
        <v>1607580</v>
      </c>
      <c r="AA1646" t="s">
        <v>406</v>
      </c>
      <c r="AB1646" t="s">
        <v>407</v>
      </c>
      <c r="AC1646">
        <v>18.260000000000002</v>
      </c>
      <c r="AD1646">
        <v>1.48</v>
      </c>
      <c r="AE1646">
        <v>2.75</v>
      </c>
      <c r="AF1646" t="s">
        <v>230</v>
      </c>
      <c r="AG1646" s="1">
        <v>6200</v>
      </c>
      <c r="AH1646" s="36">
        <v>5741</v>
      </c>
      <c r="AI1646">
        <v>300</v>
      </c>
      <c r="AJ1646" s="36">
        <v>5739</v>
      </c>
      <c r="AK1646">
        <v>200</v>
      </c>
      <c r="AL1646" s="2">
        <v>0.625</v>
      </c>
      <c r="AN1646" t="s">
        <v>298</v>
      </c>
      <c r="AO1646" t="s">
        <v>395</v>
      </c>
      <c r="AQ1646" t="str">
        <f t="shared" si="25"/>
        <v/>
      </c>
    </row>
    <row r="1647" spans="1:43">
      <c r="A1647" s="8">
        <v>46196</v>
      </c>
      <c r="B1647" s="67">
        <v>4012.5</v>
      </c>
      <c r="C1647">
        <v>-2.02</v>
      </c>
      <c r="D1647">
        <v>70340</v>
      </c>
      <c r="E1647" s="67">
        <v>-3.46</v>
      </c>
      <c r="F1647" s="7">
        <v>6594</v>
      </c>
      <c r="G1647" t="s">
        <v>69</v>
      </c>
      <c r="H1647">
        <v>0</v>
      </c>
      <c r="I1647" t="s">
        <v>288</v>
      </c>
      <c r="J1647" t="s">
        <v>289</v>
      </c>
      <c r="K1647" t="s">
        <v>295</v>
      </c>
      <c r="L1647" s="36">
        <v>2774</v>
      </c>
      <c r="M1647">
        <v>15</v>
      </c>
      <c r="N1647" s="66">
        <v>5.4000000000000003E-3</v>
      </c>
      <c r="O1647" s="36">
        <v>2759</v>
      </c>
      <c r="P1647" s="66">
        <v>5.4000000000000003E-3</v>
      </c>
      <c r="Q1647" s="36">
        <v>2755</v>
      </c>
      <c r="R1647" s="36">
        <v>2837</v>
      </c>
      <c r="S1647" s="36">
        <v>2749</v>
      </c>
      <c r="T1647" s="66">
        <v>6.7999999999999996E-3</v>
      </c>
      <c r="U1647" s="66">
        <v>3.2000000000000002E-3</v>
      </c>
      <c r="V1647" s="66">
        <v>-2.2200000000000001E-2</v>
      </c>
      <c r="W1647" s="66">
        <v>8.9999999999999993E-3</v>
      </c>
      <c r="X1647" s="1">
        <v>5183800</v>
      </c>
      <c r="Y1647" s="1">
        <v>14461739</v>
      </c>
      <c r="Z1647" s="1">
        <v>3308186</v>
      </c>
      <c r="AA1647" t="s">
        <v>560</v>
      </c>
      <c r="AB1647" t="s">
        <v>409</v>
      </c>
      <c r="AC1647">
        <v>39.74</v>
      </c>
      <c r="AD1647">
        <v>1.8</v>
      </c>
      <c r="AE1647">
        <v>0</v>
      </c>
      <c r="AF1647" t="s">
        <v>230</v>
      </c>
      <c r="AG1647" s="1">
        <v>73000</v>
      </c>
      <c r="AH1647" s="36">
        <v>2776</v>
      </c>
      <c r="AI1647" s="1">
        <v>1200</v>
      </c>
      <c r="AJ1647" s="36">
        <v>2774</v>
      </c>
      <c r="AK1647" s="1">
        <v>1200</v>
      </c>
      <c r="AL1647" s="2">
        <v>0.625</v>
      </c>
      <c r="AN1647" t="s">
        <v>298</v>
      </c>
      <c r="AO1647" t="s">
        <v>344</v>
      </c>
      <c r="AQ1647" t="str">
        <f t="shared" si="25"/>
        <v/>
      </c>
    </row>
    <row r="1648" spans="1:43">
      <c r="A1648" s="8">
        <v>46196</v>
      </c>
      <c r="B1648" s="67">
        <v>4012.5</v>
      </c>
      <c r="C1648">
        <v>-2.02</v>
      </c>
      <c r="D1648">
        <v>70340</v>
      </c>
      <c r="E1648" s="67">
        <v>-3.46</v>
      </c>
      <c r="F1648" s="7">
        <v>6674</v>
      </c>
      <c r="G1648" t="s">
        <v>70</v>
      </c>
      <c r="H1648">
        <v>0</v>
      </c>
      <c r="I1648" t="s">
        <v>288</v>
      </c>
      <c r="J1648" t="s">
        <v>289</v>
      </c>
      <c r="K1648" t="s">
        <v>295</v>
      </c>
      <c r="L1648" s="36">
        <v>7105</v>
      </c>
      <c r="M1648">
        <v>-412</v>
      </c>
      <c r="N1648" s="66">
        <v>-5.4800000000000001E-2</v>
      </c>
      <c r="O1648" s="36">
        <v>7517</v>
      </c>
      <c r="P1648" s="66">
        <v>-5.4800000000000001E-2</v>
      </c>
      <c r="Q1648" s="36">
        <v>7550</v>
      </c>
      <c r="R1648" s="36">
        <v>7603</v>
      </c>
      <c r="S1648" s="36">
        <v>7087</v>
      </c>
      <c r="T1648" s="66">
        <v>-5.8900000000000001E-2</v>
      </c>
      <c r="U1648" s="66">
        <v>-0.02</v>
      </c>
      <c r="V1648" s="66">
        <v>-6.5500000000000003E-2</v>
      </c>
      <c r="W1648" s="66">
        <v>2.5000000000000001E-3</v>
      </c>
      <c r="X1648" s="1">
        <v>539300</v>
      </c>
      <c r="Y1648" s="1">
        <v>3935336</v>
      </c>
      <c r="Z1648" s="1">
        <v>713671</v>
      </c>
      <c r="AA1648" t="s">
        <v>679</v>
      </c>
      <c r="AB1648" t="s">
        <v>411</v>
      </c>
      <c r="AC1648">
        <v>19.100000000000001</v>
      </c>
      <c r="AD1648">
        <v>1.8</v>
      </c>
      <c r="AE1648">
        <v>1.38</v>
      </c>
      <c r="AF1648" t="s">
        <v>230</v>
      </c>
      <c r="AG1648" s="1">
        <v>18300</v>
      </c>
      <c r="AH1648" s="36">
        <v>7120</v>
      </c>
      <c r="AI1648">
        <v>400</v>
      </c>
      <c r="AJ1648" s="36">
        <v>7114</v>
      </c>
      <c r="AK1648">
        <v>200</v>
      </c>
      <c r="AL1648" s="2">
        <v>0.625</v>
      </c>
      <c r="AN1648" t="s">
        <v>298</v>
      </c>
      <c r="AO1648" t="s">
        <v>344</v>
      </c>
      <c r="AQ1648" t="str">
        <f t="shared" si="25"/>
        <v/>
      </c>
    </row>
    <row r="1649" spans="1:43">
      <c r="A1649" s="8">
        <v>46196</v>
      </c>
      <c r="B1649" s="67">
        <v>4012.5</v>
      </c>
      <c r="C1649">
        <v>-2.02</v>
      </c>
      <c r="D1649">
        <v>70340</v>
      </c>
      <c r="E1649" s="67">
        <v>-3.46</v>
      </c>
      <c r="F1649" s="7">
        <v>6758</v>
      </c>
      <c r="G1649" t="s">
        <v>71</v>
      </c>
      <c r="H1649">
        <v>0</v>
      </c>
      <c r="I1649" t="s">
        <v>288</v>
      </c>
      <c r="J1649" t="s">
        <v>289</v>
      </c>
      <c r="K1649" t="s">
        <v>290</v>
      </c>
      <c r="L1649" s="36">
        <v>3166</v>
      </c>
      <c r="M1649">
        <v>-17</v>
      </c>
      <c r="N1649" s="66">
        <v>-5.3E-3</v>
      </c>
      <c r="O1649" s="36">
        <v>3183</v>
      </c>
      <c r="P1649" s="66">
        <v>-5.3E-3</v>
      </c>
      <c r="Q1649" s="36">
        <v>3177</v>
      </c>
      <c r="R1649" s="36">
        <v>3184</v>
      </c>
      <c r="S1649" s="36">
        <v>3136</v>
      </c>
      <c r="T1649" s="66">
        <v>-3.3999999999999998E-3</v>
      </c>
      <c r="U1649" s="66">
        <v>5.9999999999999995E-4</v>
      </c>
      <c r="V1649" s="66">
        <v>-5.5999999999999999E-3</v>
      </c>
      <c r="W1649" s="66">
        <v>9.4999999999999998E-3</v>
      </c>
      <c r="X1649" s="1">
        <v>11472200</v>
      </c>
      <c r="Y1649" s="1">
        <v>36324248</v>
      </c>
      <c r="Z1649" s="1">
        <v>18886191</v>
      </c>
      <c r="AA1649" t="s">
        <v>412</v>
      </c>
      <c r="AB1649" t="s">
        <v>413</v>
      </c>
      <c r="AC1649">
        <v>16.07</v>
      </c>
      <c r="AD1649">
        <v>2.2999999999999998</v>
      </c>
      <c r="AE1649">
        <v>1.1100000000000001</v>
      </c>
      <c r="AF1649" t="s">
        <v>230</v>
      </c>
      <c r="AG1649" s="1">
        <v>501700</v>
      </c>
      <c r="AH1649" s="36">
        <v>3167</v>
      </c>
      <c r="AI1649" s="1">
        <v>1800</v>
      </c>
      <c r="AJ1649" s="36">
        <v>3166</v>
      </c>
      <c r="AK1649" s="1">
        <v>5200</v>
      </c>
      <c r="AL1649" s="2">
        <v>0.625</v>
      </c>
      <c r="AN1649" t="s">
        <v>298</v>
      </c>
      <c r="AO1649" t="s">
        <v>344</v>
      </c>
      <c r="AQ1649" t="str">
        <f t="shared" si="25"/>
        <v/>
      </c>
    </row>
    <row r="1650" spans="1:43">
      <c r="A1650" s="8">
        <v>46196</v>
      </c>
      <c r="B1650" s="67">
        <v>4012.5</v>
      </c>
      <c r="C1650">
        <v>-2.02</v>
      </c>
      <c r="D1650">
        <v>70340</v>
      </c>
      <c r="E1650" s="67">
        <v>-3.46</v>
      </c>
      <c r="F1650" s="7">
        <v>6810</v>
      </c>
      <c r="G1650" t="s">
        <v>72</v>
      </c>
      <c r="H1650">
        <v>0</v>
      </c>
      <c r="I1650" t="s">
        <v>288</v>
      </c>
      <c r="J1650" t="s">
        <v>289</v>
      </c>
      <c r="K1650" t="s">
        <v>295</v>
      </c>
      <c r="L1650" s="36">
        <v>2161</v>
      </c>
      <c r="M1650">
        <v>-100</v>
      </c>
      <c r="N1650" s="66">
        <v>-4.4200000000000003E-2</v>
      </c>
      <c r="O1650" s="36">
        <v>2261</v>
      </c>
      <c r="P1650" s="66">
        <v>-4.4200000000000003E-2</v>
      </c>
      <c r="Q1650" s="36">
        <v>2276</v>
      </c>
      <c r="R1650" s="36">
        <v>2280</v>
      </c>
      <c r="S1650" s="36">
        <v>2161</v>
      </c>
      <c r="T1650" s="66">
        <v>-5.0500000000000003E-2</v>
      </c>
      <c r="U1650" s="66">
        <v>-1.6799999999999999E-2</v>
      </c>
      <c r="V1650" s="66">
        <v>-5.21E-2</v>
      </c>
      <c r="W1650" s="66">
        <v>0</v>
      </c>
      <c r="X1650" s="1">
        <v>231300</v>
      </c>
      <c r="Y1650" s="1">
        <v>509539</v>
      </c>
      <c r="Z1650" s="1">
        <v>87874</v>
      </c>
      <c r="AA1650" t="s">
        <v>414</v>
      </c>
      <c r="AB1650" t="s">
        <v>415</v>
      </c>
      <c r="AC1650">
        <v>11.88</v>
      </c>
      <c r="AD1650">
        <v>0.91</v>
      </c>
      <c r="AE1650">
        <v>2.59</v>
      </c>
      <c r="AF1650" t="s">
        <v>230</v>
      </c>
      <c r="AG1650" s="1">
        <v>23400</v>
      </c>
      <c r="AH1650" s="36">
        <v>2162</v>
      </c>
      <c r="AI1650">
        <v>400</v>
      </c>
      <c r="AJ1650" s="36">
        <v>2161</v>
      </c>
      <c r="AK1650">
        <v>200</v>
      </c>
      <c r="AL1650" s="2">
        <v>0.625</v>
      </c>
      <c r="AN1650" t="s">
        <v>298</v>
      </c>
      <c r="AO1650" t="s">
        <v>344</v>
      </c>
      <c r="AQ1650" t="str">
        <f t="shared" si="25"/>
        <v/>
      </c>
    </row>
    <row r="1651" spans="1:43">
      <c r="A1651" s="8">
        <v>46196</v>
      </c>
      <c r="B1651" s="67">
        <v>4012.5</v>
      </c>
      <c r="C1651">
        <v>-2.02</v>
      </c>
      <c r="D1651">
        <v>70340</v>
      </c>
      <c r="E1651" s="67">
        <v>-3.46</v>
      </c>
      <c r="F1651" s="7">
        <v>6841</v>
      </c>
      <c r="G1651" t="s">
        <v>73</v>
      </c>
      <c r="H1651">
        <v>0</v>
      </c>
      <c r="I1651" t="s">
        <v>288</v>
      </c>
      <c r="J1651" t="s">
        <v>289</v>
      </c>
      <c r="K1651" t="s">
        <v>295</v>
      </c>
      <c r="L1651" s="36">
        <v>5590</v>
      </c>
      <c r="M1651">
        <v>-108</v>
      </c>
      <c r="N1651" s="66">
        <v>-1.9E-2</v>
      </c>
      <c r="O1651" s="36">
        <v>5698</v>
      </c>
      <c r="P1651" s="66">
        <v>-1.89E-2</v>
      </c>
      <c r="Q1651" s="36">
        <v>5835</v>
      </c>
      <c r="R1651" s="36">
        <v>5876</v>
      </c>
      <c r="S1651" s="36">
        <v>5558</v>
      </c>
      <c r="T1651" s="66">
        <v>-4.19E-2</v>
      </c>
      <c r="U1651" s="66">
        <v>-1.23E-2</v>
      </c>
      <c r="V1651" s="66">
        <v>-4.8599999999999997E-2</v>
      </c>
      <c r="W1651" s="66">
        <v>5.7000000000000002E-3</v>
      </c>
      <c r="X1651" s="1">
        <v>892800</v>
      </c>
      <c r="Y1651" s="1">
        <v>5090843</v>
      </c>
      <c r="Z1651" s="1">
        <v>1437754</v>
      </c>
      <c r="AA1651" t="s">
        <v>416</v>
      </c>
      <c r="AB1651" t="s">
        <v>635</v>
      </c>
      <c r="AC1651">
        <v>24.12</v>
      </c>
      <c r="AD1651">
        <v>2.73</v>
      </c>
      <c r="AE1651">
        <v>1.65</v>
      </c>
      <c r="AF1651" t="s">
        <v>230</v>
      </c>
      <c r="AG1651" s="1">
        <v>10000</v>
      </c>
      <c r="AH1651" s="36">
        <v>5593</v>
      </c>
      <c r="AI1651">
        <v>400</v>
      </c>
      <c r="AJ1651" s="36">
        <v>5590</v>
      </c>
      <c r="AK1651">
        <v>400</v>
      </c>
      <c r="AL1651" s="2">
        <v>0.625</v>
      </c>
      <c r="AN1651" t="s">
        <v>298</v>
      </c>
      <c r="AO1651" t="s">
        <v>344</v>
      </c>
      <c r="AQ1651" t="str">
        <f t="shared" si="25"/>
        <v/>
      </c>
    </row>
    <row r="1652" spans="1:43">
      <c r="A1652" s="8">
        <v>46196</v>
      </c>
      <c r="B1652" s="67">
        <v>4012.5</v>
      </c>
      <c r="C1652">
        <v>-2.02</v>
      </c>
      <c r="D1652">
        <v>70340</v>
      </c>
      <c r="E1652" s="67">
        <v>-3.46</v>
      </c>
      <c r="F1652" s="7">
        <v>6890</v>
      </c>
      <c r="G1652" t="s">
        <v>74</v>
      </c>
      <c r="H1652">
        <v>0</v>
      </c>
      <c r="I1652" t="s">
        <v>314</v>
      </c>
      <c r="J1652" t="s">
        <v>289</v>
      </c>
      <c r="K1652" t="s">
        <v>295</v>
      </c>
      <c r="L1652" s="36">
        <v>10730</v>
      </c>
      <c r="M1652">
        <v>-860</v>
      </c>
      <c r="N1652" s="66">
        <v>-7.4200000000000002E-2</v>
      </c>
      <c r="O1652" s="36">
        <v>11590</v>
      </c>
      <c r="P1652" s="66">
        <v>-7.4200000000000002E-2</v>
      </c>
      <c r="Q1652" s="36">
        <v>11610</v>
      </c>
      <c r="R1652" s="36">
        <v>11640</v>
      </c>
      <c r="S1652" s="36">
        <v>10680</v>
      </c>
      <c r="T1652" s="66">
        <v>-7.5700000000000003E-2</v>
      </c>
      <c r="U1652" s="66">
        <v>-2.8899999999999999E-2</v>
      </c>
      <c r="V1652" s="66">
        <v>-7.8100000000000003E-2</v>
      </c>
      <c r="W1652" s="66">
        <v>4.5999999999999999E-3</v>
      </c>
      <c r="X1652" s="1">
        <v>917600</v>
      </c>
      <c r="Y1652" s="1">
        <v>10160652</v>
      </c>
      <c r="Z1652" s="1">
        <v>565603</v>
      </c>
      <c r="AA1652" t="s">
        <v>680</v>
      </c>
      <c r="AB1652" t="s">
        <v>419</v>
      </c>
      <c r="AC1652">
        <v>24.46</v>
      </c>
      <c r="AD1652">
        <v>1.94</v>
      </c>
      <c r="AE1652">
        <v>1.86</v>
      </c>
      <c r="AF1652" t="s">
        <v>230</v>
      </c>
      <c r="AG1652" s="1">
        <v>14000</v>
      </c>
      <c r="AH1652" s="36">
        <v>10740</v>
      </c>
      <c r="AI1652" s="1">
        <v>1300</v>
      </c>
      <c r="AJ1652" s="36">
        <v>10720</v>
      </c>
      <c r="AK1652">
        <v>300</v>
      </c>
      <c r="AL1652" s="2">
        <v>0.625</v>
      </c>
      <c r="AN1652" t="s">
        <v>293</v>
      </c>
      <c r="AO1652" t="s">
        <v>344</v>
      </c>
      <c r="AQ1652" t="str">
        <f t="shared" si="25"/>
        <v/>
      </c>
    </row>
    <row r="1653" spans="1:43">
      <c r="A1653" s="8">
        <v>46196</v>
      </c>
      <c r="B1653" s="67">
        <v>4012.5</v>
      </c>
      <c r="C1653">
        <v>-2.02</v>
      </c>
      <c r="D1653">
        <v>70340</v>
      </c>
      <c r="E1653" s="67">
        <v>-3.46</v>
      </c>
      <c r="F1653" s="7">
        <v>6925</v>
      </c>
      <c r="G1653" t="s">
        <v>75</v>
      </c>
      <c r="H1653">
        <v>0</v>
      </c>
      <c r="I1653" t="s">
        <v>288</v>
      </c>
      <c r="J1653" t="s">
        <v>289</v>
      </c>
      <c r="K1653" t="s">
        <v>290</v>
      </c>
      <c r="L1653" s="36">
        <v>4569</v>
      </c>
      <c r="M1653">
        <v>-196</v>
      </c>
      <c r="N1653" s="66">
        <v>-4.1099999999999998E-2</v>
      </c>
      <c r="O1653" s="36">
        <v>4765</v>
      </c>
      <c r="P1653" s="66">
        <v>-4.1099999999999998E-2</v>
      </c>
      <c r="Q1653" s="36">
        <v>4810</v>
      </c>
      <c r="R1653" s="36">
        <v>4840</v>
      </c>
      <c r="S1653" s="36">
        <v>4548</v>
      </c>
      <c r="T1653" s="66">
        <v>-5.0099999999999999E-2</v>
      </c>
      <c r="U1653" s="66">
        <v>-2.47E-2</v>
      </c>
      <c r="V1653" s="66">
        <v>-5.5899999999999998E-2</v>
      </c>
      <c r="W1653" s="66">
        <v>4.5999999999999999E-3</v>
      </c>
      <c r="X1653" s="1">
        <v>234300</v>
      </c>
      <c r="Y1653" s="1">
        <v>1096270</v>
      </c>
      <c r="Z1653" s="1">
        <v>381511</v>
      </c>
      <c r="AA1653" t="s">
        <v>681</v>
      </c>
      <c r="AB1653" t="s">
        <v>421</v>
      </c>
      <c r="AC1653">
        <v>34.53</v>
      </c>
      <c r="AD1653">
        <v>1.83</v>
      </c>
      <c r="AE1653">
        <v>1.53</v>
      </c>
      <c r="AF1653" t="s">
        <v>230</v>
      </c>
      <c r="AG1653" s="1">
        <v>7700</v>
      </c>
      <c r="AH1653" s="36">
        <v>4568</v>
      </c>
      <c r="AI1653">
        <v>100</v>
      </c>
      <c r="AJ1653" s="36">
        <v>4563</v>
      </c>
      <c r="AK1653">
        <v>200</v>
      </c>
      <c r="AL1653" s="2">
        <v>0.625</v>
      </c>
      <c r="AN1653" t="s">
        <v>298</v>
      </c>
      <c r="AO1653" t="s">
        <v>344</v>
      </c>
      <c r="AQ1653" t="str">
        <f t="shared" si="25"/>
        <v/>
      </c>
    </row>
    <row r="1654" spans="1:43">
      <c r="A1654" s="8">
        <v>46196</v>
      </c>
      <c r="B1654" s="67">
        <v>4012.5</v>
      </c>
      <c r="C1654">
        <v>-2.02</v>
      </c>
      <c r="D1654">
        <v>70340</v>
      </c>
      <c r="E1654" s="67">
        <v>-3.46</v>
      </c>
      <c r="F1654" s="7">
        <v>6963</v>
      </c>
      <c r="G1654" t="s">
        <v>76</v>
      </c>
      <c r="H1654">
        <v>0</v>
      </c>
      <c r="I1654" t="s">
        <v>288</v>
      </c>
      <c r="J1654" t="s">
        <v>289</v>
      </c>
      <c r="K1654" t="s">
        <v>295</v>
      </c>
      <c r="L1654" s="36">
        <v>5485</v>
      </c>
      <c r="M1654">
        <v>-197</v>
      </c>
      <c r="N1654" s="66">
        <v>-3.4700000000000002E-2</v>
      </c>
      <c r="O1654" s="36">
        <v>5682</v>
      </c>
      <c r="P1654" s="66">
        <v>-3.4599999999999999E-2</v>
      </c>
      <c r="Q1654" s="36">
        <v>5675</v>
      </c>
      <c r="R1654" s="36">
        <v>5835</v>
      </c>
      <c r="S1654" s="36">
        <v>5423</v>
      </c>
      <c r="T1654" s="66">
        <v>-3.3399999999999999E-2</v>
      </c>
      <c r="U1654" s="66">
        <v>-2.4799999999999999E-2</v>
      </c>
      <c r="V1654" s="66">
        <v>-5.9900000000000002E-2</v>
      </c>
      <c r="W1654" s="66">
        <v>1.14E-2</v>
      </c>
      <c r="X1654" s="1">
        <v>4323600</v>
      </c>
      <c r="Y1654" s="1">
        <v>24412404</v>
      </c>
      <c r="Z1654" s="1">
        <v>2214623</v>
      </c>
      <c r="AA1654" t="s">
        <v>682</v>
      </c>
      <c r="AB1654" t="s">
        <v>423</v>
      </c>
      <c r="AC1654">
        <v>73.03</v>
      </c>
      <c r="AD1654">
        <v>2.79</v>
      </c>
      <c r="AE1654">
        <v>0.91</v>
      </c>
      <c r="AF1654" t="s">
        <v>230</v>
      </c>
      <c r="AG1654" s="1">
        <v>81200</v>
      </c>
      <c r="AH1654" s="36">
        <v>5488</v>
      </c>
      <c r="AI1654">
        <v>500</v>
      </c>
      <c r="AJ1654" s="36">
        <v>5484</v>
      </c>
      <c r="AK1654">
        <v>200</v>
      </c>
      <c r="AL1654" s="2">
        <v>0.625</v>
      </c>
      <c r="AN1654" t="s">
        <v>298</v>
      </c>
      <c r="AO1654" t="s">
        <v>344</v>
      </c>
      <c r="AQ1654" t="str">
        <f t="shared" si="25"/>
        <v/>
      </c>
    </row>
    <row r="1655" spans="1:43">
      <c r="A1655" s="8">
        <v>46196</v>
      </c>
      <c r="B1655" s="67">
        <v>4012.5</v>
      </c>
      <c r="C1655">
        <v>-2.02</v>
      </c>
      <c r="D1655">
        <v>70340</v>
      </c>
      <c r="E1655" s="67">
        <v>-3.46</v>
      </c>
      <c r="F1655" s="7">
        <v>7011</v>
      </c>
      <c r="G1655" t="s">
        <v>77</v>
      </c>
      <c r="H1655">
        <v>0</v>
      </c>
      <c r="I1655" t="s">
        <v>288</v>
      </c>
      <c r="J1655" t="s">
        <v>289</v>
      </c>
      <c r="K1655" t="s">
        <v>295</v>
      </c>
      <c r="L1655" s="36">
        <v>3726</v>
      </c>
      <c r="M1655">
        <v>-183</v>
      </c>
      <c r="N1655" s="66">
        <v>-4.6800000000000001E-2</v>
      </c>
      <c r="O1655" s="36">
        <v>3909</v>
      </c>
      <c r="P1655" s="66">
        <v>-4.6800000000000001E-2</v>
      </c>
      <c r="Q1655" s="36">
        <v>3909</v>
      </c>
      <c r="R1655" s="36">
        <v>3913</v>
      </c>
      <c r="S1655" s="36">
        <v>3723</v>
      </c>
      <c r="T1655" s="66">
        <v>-4.6800000000000001E-2</v>
      </c>
      <c r="U1655" s="66">
        <v>-1.0800000000000001E-2</v>
      </c>
      <c r="V1655" s="66">
        <v>-4.7699999999999999E-2</v>
      </c>
      <c r="W1655" s="66">
        <v>8.0000000000000004E-4</v>
      </c>
      <c r="X1655" s="1">
        <v>15386000</v>
      </c>
      <c r="Y1655" s="1">
        <v>58453156</v>
      </c>
      <c r="Z1655" s="1">
        <v>12570211</v>
      </c>
      <c r="AA1655" t="s">
        <v>424</v>
      </c>
      <c r="AB1655" t="s">
        <v>636</v>
      </c>
      <c r="AC1655">
        <v>32.94</v>
      </c>
      <c r="AD1655">
        <v>4.05</v>
      </c>
      <c r="AE1655">
        <v>0.78</v>
      </c>
      <c r="AF1655" t="s">
        <v>230</v>
      </c>
      <c r="AG1655" s="1">
        <v>714700</v>
      </c>
      <c r="AH1655" s="36">
        <v>3727</v>
      </c>
      <c r="AI1655" s="1">
        <v>1700</v>
      </c>
      <c r="AJ1655" s="36">
        <v>3726</v>
      </c>
      <c r="AK1655" s="1">
        <v>1200</v>
      </c>
      <c r="AL1655" s="2">
        <v>0.625</v>
      </c>
      <c r="AN1655" t="s">
        <v>298</v>
      </c>
      <c r="AO1655" t="s">
        <v>395</v>
      </c>
      <c r="AQ1655" t="str">
        <f t="shared" si="25"/>
        <v/>
      </c>
    </row>
    <row r="1656" spans="1:43">
      <c r="A1656" s="8">
        <v>46196</v>
      </c>
      <c r="B1656" s="67">
        <v>4012.5</v>
      </c>
      <c r="C1656">
        <v>-2.02</v>
      </c>
      <c r="D1656">
        <v>70340</v>
      </c>
      <c r="E1656" s="67">
        <v>-3.46</v>
      </c>
      <c r="F1656" s="7">
        <v>7013</v>
      </c>
      <c r="G1656" t="s">
        <v>78</v>
      </c>
      <c r="H1656">
        <v>0</v>
      </c>
      <c r="I1656" t="s">
        <v>288</v>
      </c>
      <c r="J1656" t="s">
        <v>289</v>
      </c>
      <c r="K1656" t="s">
        <v>290</v>
      </c>
      <c r="L1656" s="36">
        <v>2718.5</v>
      </c>
      <c r="M1656">
        <v>-98</v>
      </c>
      <c r="N1656" s="66">
        <v>-3.4799999999999998E-2</v>
      </c>
      <c r="O1656" s="36">
        <v>2816.5</v>
      </c>
      <c r="P1656" s="66">
        <v>-3.4700000000000002E-2</v>
      </c>
      <c r="Q1656" s="36">
        <v>2827</v>
      </c>
      <c r="R1656" s="36">
        <v>2855</v>
      </c>
      <c r="S1656" s="36">
        <v>2716</v>
      </c>
      <c r="T1656" s="66">
        <v>-3.8300000000000001E-2</v>
      </c>
      <c r="U1656" s="66">
        <v>-1.6899999999999998E-2</v>
      </c>
      <c r="V1656" s="66">
        <v>-4.7800000000000002E-2</v>
      </c>
      <c r="W1656" s="66">
        <v>8.9999999999999998E-4</v>
      </c>
      <c r="X1656" s="1">
        <v>12055900</v>
      </c>
      <c r="Y1656" s="1">
        <v>33451286</v>
      </c>
      <c r="Z1656" s="1">
        <v>2943482</v>
      </c>
      <c r="AA1656" t="s">
        <v>426</v>
      </c>
      <c r="AB1656" t="s">
        <v>637</v>
      </c>
      <c r="AC1656">
        <v>17.47</v>
      </c>
      <c r="AD1656">
        <v>4.41</v>
      </c>
      <c r="AE1656">
        <v>0.85</v>
      </c>
      <c r="AF1656" t="s">
        <v>230</v>
      </c>
      <c r="AG1656" s="1">
        <v>576100</v>
      </c>
      <c r="AH1656" s="36">
        <v>2719</v>
      </c>
      <c r="AI1656">
        <v>400</v>
      </c>
      <c r="AJ1656" s="36">
        <v>2718</v>
      </c>
      <c r="AK1656" s="1">
        <v>1900</v>
      </c>
      <c r="AL1656" s="2">
        <v>0.625</v>
      </c>
      <c r="AN1656" t="s">
        <v>298</v>
      </c>
      <c r="AO1656" t="s">
        <v>395</v>
      </c>
      <c r="AQ1656" t="str">
        <f t="shared" si="25"/>
        <v/>
      </c>
    </row>
    <row r="1657" spans="1:43">
      <c r="A1657" s="8">
        <v>46196</v>
      </c>
      <c r="B1657" s="67">
        <v>4012.5</v>
      </c>
      <c r="C1657">
        <v>-2.02</v>
      </c>
      <c r="D1657">
        <v>70340</v>
      </c>
      <c r="E1657" s="67">
        <v>-3.46</v>
      </c>
      <c r="F1657" s="7">
        <v>7047</v>
      </c>
      <c r="G1657" t="s">
        <v>79</v>
      </c>
      <c r="H1657">
        <v>0</v>
      </c>
      <c r="I1657" t="s">
        <v>347</v>
      </c>
      <c r="J1657" t="s">
        <v>289</v>
      </c>
      <c r="K1657" t="s">
        <v>290</v>
      </c>
      <c r="L1657" s="36">
        <v>2084</v>
      </c>
      <c r="M1657">
        <v>-117</v>
      </c>
      <c r="N1657" s="66">
        <v>-5.3199999999999997E-2</v>
      </c>
      <c r="O1657" s="36">
        <v>2201</v>
      </c>
      <c r="P1657" s="66">
        <v>-5.3100000000000001E-2</v>
      </c>
      <c r="Q1657" s="36">
        <v>2201</v>
      </c>
      <c r="R1657" s="36">
        <v>2201</v>
      </c>
      <c r="S1657" s="36">
        <v>2060</v>
      </c>
      <c r="T1657" s="66">
        <v>-5.3100000000000001E-2</v>
      </c>
      <c r="U1657" s="66">
        <v>-1.23E-2</v>
      </c>
      <c r="V1657" s="66">
        <v>-5.3100000000000001E-2</v>
      </c>
      <c r="W1657" s="66">
        <v>1.1599999999999999E-2</v>
      </c>
      <c r="X1657" s="1">
        <v>136900</v>
      </c>
      <c r="Y1657" s="1">
        <v>289169</v>
      </c>
      <c r="Z1657" s="1">
        <v>29584</v>
      </c>
      <c r="AA1657" t="s">
        <v>428</v>
      </c>
      <c r="AB1657" t="s">
        <v>638</v>
      </c>
      <c r="AC1657">
        <v>8.26</v>
      </c>
      <c r="AD1657">
        <v>2.59</v>
      </c>
      <c r="AE1657">
        <v>0.62</v>
      </c>
      <c r="AF1657" t="s">
        <v>230</v>
      </c>
      <c r="AG1657" s="1">
        <v>1200</v>
      </c>
      <c r="AH1657" s="36">
        <v>2085</v>
      </c>
      <c r="AI1657">
        <v>200</v>
      </c>
      <c r="AJ1657" s="36">
        <v>2083</v>
      </c>
      <c r="AK1657">
        <v>100</v>
      </c>
      <c r="AL1657" s="2">
        <v>0.625</v>
      </c>
      <c r="AN1657" t="s">
        <v>298</v>
      </c>
      <c r="AO1657" t="s">
        <v>313</v>
      </c>
      <c r="AQ1657" t="str">
        <f t="shared" si="25"/>
        <v/>
      </c>
    </row>
    <row r="1658" spans="1:43">
      <c r="A1658" s="8">
        <v>46196</v>
      </c>
      <c r="B1658" s="67">
        <v>4012.5</v>
      </c>
      <c r="C1658">
        <v>-2.02</v>
      </c>
      <c r="D1658">
        <v>70340</v>
      </c>
      <c r="E1658" s="67">
        <v>-3.46</v>
      </c>
      <c r="F1658" s="7">
        <v>7084</v>
      </c>
      <c r="G1658" t="s">
        <v>80</v>
      </c>
      <c r="H1658">
        <v>0</v>
      </c>
      <c r="I1658" t="s">
        <v>347</v>
      </c>
      <c r="J1658" t="s">
        <v>323</v>
      </c>
      <c r="K1658" t="s">
        <v>290</v>
      </c>
      <c r="L1658" s="36">
        <v>2762</v>
      </c>
      <c r="M1658">
        <v>53</v>
      </c>
      <c r="N1658" s="66">
        <v>1.9599999999999999E-2</v>
      </c>
      <c r="O1658" s="36">
        <v>2709</v>
      </c>
      <c r="P1658" s="66">
        <v>1.95E-2</v>
      </c>
      <c r="Q1658" s="36">
        <v>2727</v>
      </c>
      <c r="R1658" s="36">
        <v>2762</v>
      </c>
      <c r="S1658" s="36">
        <v>2703</v>
      </c>
      <c r="T1658" s="66">
        <v>1.2800000000000001E-2</v>
      </c>
      <c r="U1658" s="66">
        <v>0</v>
      </c>
      <c r="V1658" s="66">
        <v>0</v>
      </c>
      <c r="W1658" s="66">
        <v>2.18E-2</v>
      </c>
      <c r="X1658" s="1">
        <v>5000</v>
      </c>
      <c r="Y1658" s="1">
        <v>13672</v>
      </c>
      <c r="Z1658" s="1">
        <v>9002</v>
      </c>
      <c r="AA1658" t="s">
        <v>430</v>
      </c>
      <c r="AB1658" t="s">
        <v>642</v>
      </c>
      <c r="AC1658">
        <v>40.26</v>
      </c>
      <c r="AD1658">
        <v>1.43</v>
      </c>
      <c r="AE1658">
        <v>3.8</v>
      </c>
      <c r="AF1658">
        <v>0.4</v>
      </c>
      <c r="AG1658">
        <v>700</v>
      </c>
      <c r="AH1658" s="36">
        <v>2761</v>
      </c>
      <c r="AI1658">
        <v>200</v>
      </c>
      <c r="AJ1658" s="36">
        <v>2739</v>
      </c>
      <c r="AK1658">
        <v>200</v>
      </c>
      <c r="AL1658" s="2">
        <v>0.59861111111111109</v>
      </c>
      <c r="AN1658" t="s">
        <v>298</v>
      </c>
      <c r="AO1658" t="s">
        <v>313</v>
      </c>
      <c r="AQ1658" t="str">
        <f t="shared" si="25"/>
        <v/>
      </c>
    </row>
    <row r="1659" spans="1:43">
      <c r="A1659" s="8">
        <v>46196</v>
      </c>
      <c r="B1659" s="67">
        <v>4012.5</v>
      </c>
      <c r="C1659">
        <v>-2.02</v>
      </c>
      <c r="D1659">
        <v>70340</v>
      </c>
      <c r="E1659" s="67">
        <v>-3.46</v>
      </c>
      <c r="F1659" s="7">
        <v>7182</v>
      </c>
      <c r="G1659" t="s">
        <v>81</v>
      </c>
      <c r="H1659">
        <v>0</v>
      </c>
      <c r="I1659" t="s">
        <v>288</v>
      </c>
      <c r="J1659" t="s">
        <v>289</v>
      </c>
      <c r="K1659" t="s">
        <v>295</v>
      </c>
      <c r="L1659" s="36">
        <v>3243</v>
      </c>
      <c r="M1659">
        <v>-26</v>
      </c>
      <c r="N1659" s="66">
        <v>-8.0000000000000002E-3</v>
      </c>
      <c r="O1659" s="36">
        <v>3269</v>
      </c>
      <c r="P1659" s="66">
        <v>-7.9000000000000008E-3</v>
      </c>
      <c r="Q1659" s="36">
        <v>3291</v>
      </c>
      <c r="R1659" s="36">
        <v>3293</v>
      </c>
      <c r="S1659" s="36">
        <v>3228</v>
      </c>
      <c r="T1659" s="66">
        <v>-1.4500000000000001E-2</v>
      </c>
      <c r="U1659" s="66">
        <v>-6.7000000000000002E-3</v>
      </c>
      <c r="V1659" s="66">
        <v>-1.5100000000000001E-2</v>
      </c>
      <c r="W1659" s="66">
        <v>4.5999999999999999E-3</v>
      </c>
      <c r="X1659" s="1">
        <v>3504400</v>
      </c>
      <c r="Y1659" s="1">
        <v>11441631</v>
      </c>
      <c r="Z1659" s="1">
        <v>11596574</v>
      </c>
      <c r="AA1659" t="s">
        <v>645</v>
      </c>
      <c r="AB1659" t="s">
        <v>433</v>
      </c>
      <c r="AC1659">
        <v>17.5</v>
      </c>
      <c r="AD1659">
        <v>1.25</v>
      </c>
      <c r="AE1659">
        <v>2.87</v>
      </c>
      <c r="AF1659" t="s">
        <v>230</v>
      </c>
      <c r="AG1659" s="1">
        <v>267700</v>
      </c>
      <c r="AH1659" s="36">
        <v>3243</v>
      </c>
      <c r="AI1659" s="1">
        <v>1400</v>
      </c>
      <c r="AJ1659" s="36">
        <v>3242</v>
      </c>
      <c r="AK1659" s="1">
        <v>2000</v>
      </c>
      <c r="AL1659" s="2">
        <v>0.625</v>
      </c>
      <c r="AN1659" t="s">
        <v>298</v>
      </c>
      <c r="AO1659" t="s">
        <v>434</v>
      </c>
      <c r="AQ1659" t="str">
        <f t="shared" si="25"/>
        <v/>
      </c>
    </row>
    <row r="1660" spans="1:43">
      <c r="A1660" s="8">
        <v>46196</v>
      </c>
      <c r="B1660" s="67">
        <v>4012.5</v>
      </c>
      <c r="C1660">
        <v>-2.02</v>
      </c>
      <c r="D1660">
        <v>70340</v>
      </c>
      <c r="E1660" s="67">
        <v>-3.46</v>
      </c>
      <c r="F1660" s="7">
        <v>7203</v>
      </c>
      <c r="G1660" t="s">
        <v>82</v>
      </c>
      <c r="H1660">
        <v>0</v>
      </c>
      <c r="I1660" t="s">
        <v>288</v>
      </c>
      <c r="J1660" t="s">
        <v>289</v>
      </c>
      <c r="K1660" t="s">
        <v>290</v>
      </c>
      <c r="L1660" s="36">
        <v>2722.5</v>
      </c>
      <c r="M1660">
        <v>-19</v>
      </c>
      <c r="N1660" s="66">
        <v>-6.8999999999999999E-3</v>
      </c>
      <c r="O1660" s="36">
        <v>2741.5</v>
      </c>
      <c r="P1660" s="66">
        <v>-6.8999999999999999E-3</v>
      </c>
      <c r="Q1660" s="36">
        <v>2745</v>
      </c>
      <c r="R1660" s="36">
        <v>2748</v>
      </c>
      <c r="S1660" s="36">
        <v>2718.5</v>
      </c>
      <c r="T1660" s="66">
        <v>-8.0999999999999996E-3</v>
      </c>
      <c r="U1660" s="66">
        <v>-7.1000000000000004E-3</v>
      </c>
      <c r="V1660" s="66">
        <v>-9.1999999999999998E-3</v>
      </c>
      <c r="W1660" s="66">
        <v>1.4E-3</v>
      </c>
      <c r="X1660" s="1">
        <v>15464600</v>
      </c>
      <c r="Y1660" s="1">
        <v>42268759</v>
      </c>
      <c r="Z1660" s="1">
        <v>43001853</v>
      </c>
      <c r="AA1660" t="s">
        <v>435</v>
      </c>
      <c r="AB1660" t="s">
        <v>639</v>
      </c>
      <c r="AC1660">
        <v>10.74</v>
      </c>
      <c r="AD1660">
        <v>0.88</v>
      </c>
      <c r="AE1660">
        <v>3.67</v>
      </c>
      <c r="AF1660" t="s">
        <v>230</v>
      </c>
      <c r="AG1660" s="1">
        <v>1155300</v>
      </c>
      <c r="AH1660" s="36">
        <v>2722.5</v>
      </c>
      <c r="AI1660">
        <v>900</v>
      </c>
      <c r="AJ1660" s="36">
        <v>2722</v>
      </c>
      <c r="AK1660" s="1">
        <v>6900</v>
      </c>
      <c r="AL1660" s="2">
        <v>0.625</v>
      </c>
      <c r="AN1660" t="s">
        <v>298</v>
      </c>
      <c r="AO1660" t="s">
        <v>437</v>
      </c>
      <c r="AQ1660" t="str">
        <f t="shared" si="25"/>
        <v/>
      </c>
    </row>
    <row r="1661" spans="1:43">
      <c r="A1661" s="8">
        <v>46196</v>
      </c>
      <c r="B1661" s="67">
        <v>4012.5</v>
      </c>
      <c r="C1661">
        <v>-2.02</v>
      </c>
      <c r="D1661">
        <v>70340</v>
      </c>
      <c r="E1661" s="67">
        <v>-3.46</v>
      </c>
      <c r="F1661" s="7">
        <v>7213</v>
      </c>
      <c r="G1661" t="s">
        <v>83</v>
      </c>
      <c r="H1661">
        <v>0</v>
      </c>
      <c r="I1661" t="s">
        <v>314</v>
      </c>
      <c r="J1661" t="s">
        <v>289</v>
      </c>
      <c r="K1661" t="s">
        <v>295</v>
      </c>
      <c r="L1661">
        <v>585</v>
      </c>
      <c r="M1661">
        <v>-2</v>
      </c>
      <c r="N1661" s="66">
        <v>-3.3999999999999998E-3</v>
      </c>
      <c r="O1661">
        <v>587</v>
      </c>
      <c r="P1661" s="66">
        <v>-3.3999999999999998E-3</v>
      </c>
      <c r="Q1661">
        <v>585</v>
      </c>
      <c r="R1661">
        <v>590</v>
      </c>
      <c r="S1661">
        <v>581</v>
      </c>
      <c r="T1661" s="66">
        <v>0</v>
      </c>
      <c r="U1661" s="66">
        <v>-5.1000000000000004E-3</v>
      </c>
      <c r="V1661" s="66">
        <v>-8.3999999999999995E-3</v>
      </c>
      <c r="W1661" s="66">
        <v>6.7999999999999996E-3</v>
      </c>
      <c r="X1661" s="1">
        <v>16200</v>
      </c>
      <c r="Y1661" s="1">
        <v>9506</v>
      </c>
      <c r="Z1661" s="1">
        <v>9296</v>
      </c>
      <c r="AA1661" t="s">
        <v>524</v>
      </c>
      <c r="AB1661" t="s">
        <v>439</v>
      </c>
      <c r="AC1661">
        <v>6.89</v>
      </c>
      <c r="AD1661">
        <v>0.82</v>
      </c>
      <c r="AE1661">
        <v>4.4400000000000004</v>
      </c>
      <c r="AF1661" t="s">
        <v>230</v>
      </c>
      <c r="AG1661">
        <v>0</v>
      </c>
      <c r="AH1661">
        <v>590</v>
      </c>
      <c r="AI1661">
        <v>900</v>
      </c>
      <c r="AJ1661">
        <v>585</v>
      </c>
      <c r="AK1661">
        <v>200</v>
      </c>
      <c r="AL1661" s="2">
        <v>0.61458333333333337</v>
      </c>
      <c r="AN1661" t="s">
        <v>298</v>
      </c>
      <c r="AO1661" t="s">
        <v>437</v>
      </c>
      <c r="AQ1661" t="str">
        <f t="shared" si="25"/>
        <v/>
      </c>
    </row>
    <row r="1662" spans="1:43">
      <c r="A1662" s="8">
        <v>46196</v>
      </c>
      <c r="B1662" s="67">
        <v>4012.5</v>
      </c>
      <c r="C1662">
        <v>-2.02</v>
      </c>
      <c r="D1662">
        <v>70340</v>
      </c>
      <c r="E1662" s="67">
        <v>-3.46</v>
      </c>
      <c r="F1662" s="7">
        <v>7220</v>
      </c>
      <c r="G1662" t="s">
        <v>84</v>
      </c>
      <c r="H1662">
        <v>0</v>
      </c>
      <c r="I1662" t="s">
        <v>288</v>
      </c>
      <c r="J1662" t="s">
        <v>289</v>
      </c>
      <c r="K1662" t="s">
        <v>290</v>
      </c>
      <c r="L1662" s="36">
        <v>4450</v>
      </c>
      <c r="M1662">
        <v>-405</v>
      </c>
      <c r="N1662" s="66">
        <v>-8.3400000000000002E-2</v>
      </c>
      <c r="O1662" s="36">
        <v>4855</v>
      </c>
      <c r="P1662" s="66">
        <v>-8.3400000000000002E-2</v>
      </c>
      <c r="Q1662" s="36">
        <v>4860</v>
      </c>
      <c r="R1662" s="36">
        <v>4865</v>
      </c>
      <c r="S1662" s="36">
        <v>4385</v>
      </c>
      <c r="T1662" s="66">
        <v>-8.43E-2</v>
      </c>
      <c r="U1662" s="66">
        <v>-5.0099999999999999E-2</v>
      </c>
      <c r="V1662" s="66">
        <v>-8.5300000000000001E-2</v>
      </c>
      <c r="W1662" s="66">
        <v>1.4800000000000001E-2</v>
      </c>
      <c r="X1662" s="1">
        <v>1719700</v>
      </c>
      <c r="Y1662" s="1">
        <v>7927064</v>
      </c>
      <c r="Z1662" s="1">
        <v>291839</v>
      </c>
      <c r="AA1662" t="s">
        <v>563</v>
      </c>
      <c r="AB1662" t="s">
        <v>441</v>
      </c>
      <c r="AC1662">
        <v>44.85</v>
      </c>
      <c r="AD1662">
        <v>2.39</v>
      </c>
      <c r="AE1662">
        <v>0.9</v>
      </c>
      <c r="AF1662" t="s">
        <v>230</v>
      </c>
      <c r="AG1662" s="1">
        <v>4600</v>
      </c>
      <c r="AH1662" s="36">
        <v>4450</v>
      </c>
      <c r="AI1662">
        <v>300</v>
      </c>
      <c r="AJ1662" s="36">
        <v>4445</v>
      </c>
      <c r="AK1662" s="1">
        <v>1000</v>
      </c>
      <c r="AL1662" s="2">
        <v>0.625</v>
      </c>
      <c r="AN1662" t="s">
        <v>298</v>
      </c>
      <c r="AO1662" t="s">
        <v>437</v>
      </c>
      <c r="AQ1662" t="str">
        <f t="shared" si="25"/>
        <v/>
      </c>
    </row>
    <row r="1663" spans="1:43">
      <c r="A1663" s="8">
        <v>46196</v>
      </c>
      <c r="B1663" s="67">
        <v>4012.5</v>
      </c>
      <c r="C1663">
        <v>-2.02</v>
      </c>
      <c r="D1663">
        <v>70340</v>
      </c>
      <c r="E1663" s="67">
        <v>-3.46</v>
      </c>
      <c r="F1663" s="7">
        <v>7269</v>
      </c>
      <c r="G1663" t="s">
        <v>85</v>
      </c>
      <c r="H1663">
        <v>0</v>
      </c>
      <c r="I1663" t="s">
        <v>288</v>
      </c>
      <c r="J1663" t="s">
        <v>289</v>
      </c>
      <c r="K1663" t="s">
        <v>290</v>
      </c>
      <c r="L1663" s="36">
        <v>1899</v>
      </c>
      <c r="M1663">
        <v>-12</v>
      </c>
      <c r="N1663" s="66">
        <v>-6.3E-3</v>
      </c>
      <c r="O1663" s="36">
        <v>1911</v>
      </c>
      <c r="P1663" s="66">
        <v>-6.1999999999999998E-3</v>
      </c>
      <c r="Q1663" s="36">
        <v>1938</v>
      </c>
      <c r="R1663" s="36">
        <v>1938</v>
      </c>
      <c r="S1663" s="36">
        <v>1892.5</v>
      </c>
      <c r="T1663" s="66">
        <v>-2.01E-2</v>
      </c>
      <c r="U1663" s="66">
        <v>-4.7000000000000002E-3</v>
      </c>
      <c r="V1663" s="66">
        <v>-2.01E-2</v>
      </c>
      <c r="W1663" s="66">
        <v>3.3999999999999998E-3</v>
      </c>
      <c r="X1663" s="1">
        <v>3900700</v>
      </c>
      <c r="Y1663" s="1">
        <v>7440819</v>
      </c>
      <c r="Z1663" s="1">
        <v>3730749</v>
      </c>
      <c r="AA1663" t="s">
        <v>442</v>
      </c>
      <c r="AB1663" t="s">
        <v>443</v>
      </c>
      <c r="AC1663">
        <v>9.6300000000000008</v>
      </c>
      <c r="AD1663">
        <v>1.08</v>
      </c>
      <c r="AE1663">
        <v>2.69</v>
      </c>
      <c r="AF1663" t="s">
        <v>230</v>
      </c>
      <c r="AG1663" s="1">
        <v>4114000</v>
      </c>
      <c r="AH1663" s="36">
        <v>1898.5</v>
      </c>
      <c r="AI1663" s="1">
        <v>1900</v>
      </c>
      <c r="AJ1663" s="36">
        <v>1898</v>
      </c>
      <c r="AK1663" s="1">
        <v>1200</v>
      </c>
      <c r="AL1663" s="2">
        <v>0.625</v>
      </c>
      <c r="AN1663" t="s">
        <v>298</v>
      </c>
      <c r="AO1663" t="s">
        <v>437</v>
      </c>
      <c r="AQ1663" t="str">
        <f t="shared" si="25"/>
        <v/>
      </c>
    </row>
    <row r="1664" spans="1:43">
      <c r="A1664" s="8">
        <v>46196</v>
      </c>
      <c r="B1664" s="67">
        <v>4012.5</v>
      </c>
      <c r="C1664">
        <v>-2.02</v>
      </c>
      <c r="D1664">
        <v>70340</v>
      </c>
      <c r="E1664" s="67">
        <v>-3.46</v>
      </c>
      <c r="F1664" s="7">
        <v>7272</v>
      </c>
      <c r="G1664" t="s">
        <v>86</v>
      </c>
      <c r="H1664">
        <v>0</v>
      </c>
      <c r="I1664" t="s">
        <v>288</v>
      </c>
      <c r="J1664" t="s">
        <v>289</v>
      </c>
      <c r="K1664" t="s">
        <v>290</v>
      </c>
      <c r="L1664" s="36">
        <v>1233</v>
      </c>
      <c r="M1664">
        <v>-9</v>
      </c>
      <c r="N1664" s="66">
        <v>-7.1999999999999998E-3</v>
      </c>
      <c r="O1664" s="36">
        <v>1242</v>
      </c>
      <c r="P1664" s="66">
        <v>-7.1999999999999998E-3</v>
      </c>
      <c r="Q1664" s="36">
        <v>1245</v>
      </c>
      <c r="R1664" s="36">
        <v>1259</v>
      </c>
      <c r="S1664" s="36">
        <v>1231</v>
      </c>
      <c r="T1664" s="66">
        <v>-9.5999999999999992E-3</v>
      </c>
      <c r="U1664" s="66">
        <v>-6.4000000000000003E-3</v>
      </c>
      <c r="V1664" s="66">
        <v>-2.06E-2</v>
      </c>
      <c r="W1664" s="66">
        <v>1.6000000000000001E-3</v>
      </c>
      <c r="X1664" s="1">
        <v>4043800</v>
      </c>
      <c r="Y1664" s="1">
        <v>5031070</v>
      </c>
      <c r="Z1664" s="1">
        <v>1255348</v>
      </c>
      <c r="AA1664" t="s">
        <v>444</v>
      </c>
      <c r="AB1664" t="s">
        <v>445</v>
      </c>
      <c r="AC1664">
        <v>9.7100000000000009</v>
      </c>
      <c r="AD1664">
        <v>1.05</v>
      </c>
      <c r="AE1664">
        <v>4.0599999999999996</v>
      </c>
      <c r="AF1664" t="s">
        <v>230</v>
      </c>
      <c r="AG1664" s="1">
        <v>524400</v>
      </c>
      <c r="AH1664" s="36">
        <v>1233.5</v>
      </c>
      <c r="AI1664" s="1">
        <v>2400</v>
      </c>
      <c r="AJ1664" s="36">
        <v>1233</v>
      </c>
      <c r="AK1664" s="1">
        <v>3000</v>
      </c>
      <c r="AL1664" s="2">
        <v>0.625</v>
      </c>
      <c r="AN1664" t="s">
        <v>293</v>
      </c>
      <c r="AO1664" t="s">
        <v>437</v>
      </c>
      <c r="AQ1664" t="str">
        <f t="shared" si="25"/>
        <v/>
      </c>
    </row>
    <row r="1665" spans="1:43">
      <c r="A1665" s="8">
        <v>46196</v>
      </c>
      <c r="B1665" s="67">
        <v>4012.5</v>
      </c>
      <c r="C1665">
        <v>-2.02</v>
      </c>
      <c r="D1665">
        <v>70340</v>
      </c>
      <c r="E1665" s="67">
        <v>-3.46</v>
      </c>
      <c r="F1665" s="7">
        <v>7376</v>
      </c>
      <c r="G1665" t="s">
        <v>87</v>
      </c>
      <c r="H1665">
        <v>0</v>
      </c>
      <c r="I1665" t="s">
        <v>347</v>
      </c>
      <c r="J1665" t="s">
        <v>323</v>
      </c>
      <c r="K1665" t="s">
        <v>295</v>
      </c>
      <c r="L1665" s="36">
        <v>1070</v>
      </c>
      <c r="M1665">
        <v>-30</v>
      </c>
      <c r="N1665" s="66">
        <v>-2.7300000000000001E-2</v>
      </c>
      <c r="O1665" s="36">
        <v>1100</v>
      </c>
      <c r="P1665" s="66">
        <v>-2.7199999999999998E-2</v>
      </c>
      <c r="Q1665" s="36">
        <v>1130</v>
      </c>
      <c r="R1665" s="36">
        <v>1130</v>
      </c>
      <c r="S1665" s="36">
        <v>1070</v>
      </c>
      <c r="T1665" s="66">
        <v>-5.2999999999999999E-2</v>
      </c>
      <c r="U1665" s="66">
        <v>-2.7000000000000001E-3</v>
      </c>
      <c r="V1665" s="66">
        <v>-5.2999999999999999E-2</v>
      </c>
      <c r="W1665" s="66">
        <v>0</v>
      </c>
      <c r="X1665" s="1">
        <v>3400</v>
      </c>
      <c r="Y1665" s="1">
        <v>3746</v>
      </c>
      <c r="Z1665" s="1">
        <v>4557</v>
      </c>
      <c r="AA1665" t="s">
        <v>446</v>
      </c>
      <c r="AB1665" t="s">
        <v>447</v>
      </c>
      <c r="AC1665">
        <v>0</v>
      </c>
      <c r="AD1665">
        <v>4.25</v>
      </c>
      <c r="AE1665">
        <v>0</v>
      </c>
      <c r="AF1665">
        <v>0.6</v>
      </c>
      <c r="AG1665">
        <v>200</v>
      </c>
      <c r="AH1665" s="36">
        <v>1083</v>
      </c>
      <c r="AI1665">
        <v>100</v>
      </c>
      <c r="AJ1665" s="36">
        <v>1066</v>
      </c>
      <c r="AK1665">
        <v>100</v>
      </c>
      <c r="AL1665" s="2">
        <v>0.61527777777777781</v>
      </c>
      <c r="AN1665" t="s">
        <v>448</v>
      </c>
      <c r="AO1665" t="s">
        <v>313</v>
      </c>
      <c r="AQ1665" t="str">
        <f t="shared" si="25"/>
        <v/>
      </c>
    </row>
    <row r="1666" spans="1:43">
      <c r="A1666" s="8">
        <v>46196</v>
      </c>
      <c r="B1666" s="67">
        <v>4012.5</v>
      </c>
      <c r="C1666">
        <v>-2.02</v>
      </c>
      <c r="D1666">
        <v>70340</v>
      </c>
      <c r="E1666" s="67">
        <v>-3.46</v>
      </c>
      <c r="F1666" s="7">
        <v>7525</v>
      </c>
      <c r="G1666" t="s">
        <v>88</v>
      </c>
      <c r="H1666">
        <v>0</v>
      </c>
      <c r="I1666" t="s">
        <v>288</v>
      </c>
      <c r="J1666" t="s">
        <v>289</v>
      </c>
      <c r="K1666" t="s">
        <v>295</v>
      </c>
      <c r="L1666" s="36">
        <v>3455</v>
      </c>
      <c r="M1666">
        <v>-85</v>
      </c>
      <c r="N1666" s="66">
        <v>-2.4E-2</v>
      </c>
      <c r="O1666" s="36">
        <v>3540</v>
      </c>
      <c r="P1666" s="66">
        <v>-2.4E-2</v>
      </c>
      <c r="Q1666" s="36">
        <v>3525</v>
      </c>
      <c r="R1666" s="36">
        <v>3525</v>
      </c>
      <c r="S1666" s="36">
        <v>3455</v>
      </c>
      <c r="T1666" s="66">
        <v>-1.9800000000000002E-2</v>
      </c>
      <c r="U1666" s="66">
        <v>-2.8E-3</v>
      </c>
      <c r="V1666" s="66">
        <v>-1.9800000000000002E-2</v>
      </c>
      <c r="W1666" s="66">
        <v>0</v>
      </c>
      <c r="X1666" s="1">
        <v>6000</v>
      </c>
      <c r="Y1666" s="1">
        <v>20879</v>
      </c>
      <c r="Z1666" s="1">
        <v>29851</v>
      </c>
      <c r="AA1666" t="s">
        <v>449</v>
      </c>
      <c r="AB1666" t="s">
        <v>450</v>
      </c>
      <c r="AC1666">
        <v>9.33</v>
      </c>
      <c r="AD1666">
        <v>0.97</v>
      </c>
      <c r="AE1666">
        <v>4.6900000000000004</v>
      </c>
      <c r="AF1666" t="s">
        <v>230</v>
      </c>
      <c r="AG1666" s="1">
        <v>7100</v>
      </c>
      <c r="AH1666" s="36">
        <v>3465</v>
      </c>
      <c r="AI1666">
        <v>400</v>
      </c>
      <c r="AJ1666" s="36">
        <v>3450</v>
      </c>
      <c r="AK1666">
        <v>500</v>
      </c>
      <c r="AL1666" s="2">
        <v>0.60763888888888884</v>
      </c>
      <c r="AN1666" t="s">
        <v>298</v>
      </c>
      <c r="AO1666" t="s">
        <v>322</v>
      </c>
      <c r="AQ1666" t="str">
        <f t="shared" si="25"/>
        <v/>
      </c>
    </row>
    <row r="1667" spans="1:43">
      <c r="A1667" s="8">
        <v>46196</v>
      </c>
      <c r="B1667" s="67">
        <v>4012.5</v>
      </c>
      <c r="C1667">
        <v>-2.02</v>
      </c>
      <c r="D1667">
        <v>70340</v>
      </c>
      <c r="E1667" s="67">
        <v>-3.46</v>
      </c>
      <c r="F1667" s="7">
        <v>7729</v>
      </c>
      <c r="G1667" t="s">
        <v>89</v>
      </c>
      <c r="H1667">
        <v>0</v>
      </c>
      <c r="I1667" t="s">
        <v>288</v>
      </c>
      <c r="J1667" t="s">
        <v>289</v>
      </c>
      <c r="K1667" t="s">
        <v>290</v>
      </c>
      <c r="L1667" s="36">
        <v>19085</v>
      </c>
      <c r="M1667" s="36">
        <v>-1075</v>
      </c>
      <c r="N1667" s="66">
        <v>-5.33E-2</v>
      </c>
      <c r="O1667" s="36">
        <v>20160</v>
      </c>
      <c r="P1667" s="66">
        <v>-5.33E-2</v>
      </c>
      <c r="Q1667" s="36">
        <v>20495</v>
      </c>
      <c r="R1667" s="36">
        <v>20495</v>
      </c>
      <c r="S1667" s="36">
        <v>19035</v>
      </c>
      <c r="T1667" s="66">
        <v>-6.8699999999999997E-2</v>
      </c>
      <c r="U1667" s="66">
        <v>-3.1199999999999999E-2</v>
      </c>
      <c r="V1667" s="66">
        <v>-6.8699999999999997E-2</v>
      </c>
      <c r="W1667" s="66">
        <v>2.5999999999999999E-3</v>
      </c>
      <c r="X1667" s="1">
        <v>263300</v>
      </c>
      <c r="Y1667" s="1">
        <v>5188412</v>
      </c>
      <c r="Z1667" s="1">
        <v>806968</v>
      </c>
      <c r="AA1667" t="s">
        <v>675</v>
      </c>
      <c r="AB1667" t="s">
        <v>452</v>
      </c>
      <c r="AC1667">
        <v>27.66</v>
      </c>
      <c r="AD1667">
        <v>4.05</v>
      </c>
      <c r="AE1667">
        <v>1.45</v>
      </c>
      <c r="AF1667" t="s">
        <v>230</v>
      </c>
      <c r="AG1667" s="1">
        <v>6700</v>
      </c>
      <c r="AH1667" s="36">
        <v>19090</v>
      </c>
      <c r="AI1667">
        <v>100</v>
      </c>
      <c r="AJ1667" s="36">
        <v>19070</v>
      </c>
      <c r="AK1667">
        <v>100</v>
      </c>
      <c r="AL1667" s="2">
        <v>0.625</v>
      </c>
      <c r="AN1667" t="s">
        <v>298</v>
      </c>
      <c r="AO1667" t="s">
        <v>453</v>
      </c>
      <c r="AQ1667" t="str">
        <f t="shared" ref="AQ1667:AQ1730" si="26">IF(AP1667="","",ROUND((L1667-AP1667)/AP1667,4))</f>
        <v/>
      </c>
    </row>
    <row r="1668" spans="1:43">
      <c r="A1668" s="8">
        <v>46196</v>
      </c>
      <c r="B1668" s="67">
        <v>4012.5</v>
      </c>
      <c r="C1668">
        <v>-2.02</v>
      </c>
      <c r="D1668">
        <v>70340</v>
      </c>
      <c r="E1668" s="67">
        <v>-3.46</v>
      </c>
      <c r="F1668" s="7">
        <v>7921</v>
      </c>
      <c r="G1668" t="s">
        <v>90</v>
      </c>
      <c r="H1668">
        <v>0</v>
      </c>
      <c r="I1668" t="s">
        <v>288</v>
      </c>
      <c r="J1668" t="s">
        <v>289</v>
      </c>
      <c r="K1668" t="s">
        <v>295</v>
      </c>
      <c r="L1668" s="36">
        <v>3050</v>
      </c>
      <c r="M1668">
        <v>-60</v>
      </c>
      <c r="N1668" s="66">
        <v>-1.9300000000000001E-2</v>
      </c>
      <c r="O1668" s="36">
        <v>3110</v>
      </c>
      <c r="P1668" s="66">
        <v>-1.9199999999999998E-2</v>
      </c>
      <c r="Q1668" s="36">
        <v>3110</v>
      </c>
      <c r="R1668" s="36">
        <v>3140</v>
      </c>
      <c r="S1668" s="36">
        <v>3050</v>
      </c>
      <c r="T1668" s="66">
        <v>-1.9199999999999998E-2</v>
      </c>
      <c r="U1668" s="66">
        <v>-2.4E-2</v>
      </c>
      <c r="V1668" s="66">
        <v>-2.86E-2</v>
      </c>
      <c r="W1668" s="66">
        <v>0</v>
      </c>
      <c r="X1668" s="1">
        <v>16100</v>
      </c>
      <c r="Y1668" s="1">
        <v>49920</v>
      </c>
      <c r="Z1668" s="1">
        <v>40117</v>
      </c>
      <c r="AA1668" t="s">
        <v>454</v>
      </c>
      <c r="AB1668" t="s">
        <v>591</v>
      </c>
      <c r="AC1668">
        <v>13.57</v>
      </c>
      <c r="AD1668">
        <v>1.28</v>
      </c>
      <c r="AE1668">
        <v>3.93</v>
      </c>
      <c r="AF1668" t="s">
        <v>230</v>
      </c>
      <c r="AG1668" s="1">
        <v>13200</v>
      </c>
      <c r="AH1668" s="36">
        <v>3050</v>
      </c>
      <c r="AI1668">
        <v>900</v>
      </c>
      <c r="AJ1668" s="36">
        <v>3045</v>
      </c>
      <c r="AK1668">
        <v>100</v>
      </c>
      <c r="AL1668" s="2">
        <v>0.62430555555555556</v>
      </c>
      <c r="AM1668" s="3">
        <v>46211</v>
      </c>
      <c r="AN1668" t="s">
        <v>326</v>
      </c>
      <c r="AO1668" t="s">
        <v>456</v>
      </c>
      <c r="AQ1668" t="str">
        <f t="shared" si="26"/>
        <v/>
      </c>
    </row>
    <row r="1669" spans="1:43">
      <c r="A1669" s="8">
        <v>46196</v>
      </c>
      <c r="B1669" s="67">
        <v>4012.5</v>
      </c>
      <c r="C1669">
        <v>-2.02</v>
      </c>
      <c r="D1669">
        <v>70340</v>
      </c>
      <c r="E1669" s="67">
        <v>-3.46</v>
      </c>
      <c r="F1669" s="7">
        <v>8031</v>
      </c>
      <c r="G1669" t="s">
        <v>91</v>
      </c>
      <c r="H1669">
        <v>0</v>
      </c>
      <c r="I1669" t="s">
        <v>288</v>
      </c>
      <c r="J1669" t="s">
        <v>289</v>
      </c>
      <c r="K1669" t="s">
        <v>290</v>
      </c>
      <c r="L1669" s="36">
        <v>4709</v>
      </c>
      <c r="M1669">
        <v>-30</v>
      </c>
      <c r="N1669" s="66">
        <v>-6.3E-3</v>
      </c>
      <c r="O1669" s="36">
        <v>4739</v>
      </c>
      <c r="P1669" s="66">
        <v>-6.3E-3</v>
      </c>
      <c r="Q1669" s="36">
        <v>4760</v>
      </c>
      <c r="R1669" s="36">
        <v>4764</v>
      </c>
      <c r="S1669" s="36">
        <v>4667</v>
      </c>
      <c r="T1669" s="66">
        <v>-1.0699999999999999E-2</v>
      </c>
      <c r="U1669" s="66">
        <v>4.8999999999999998E-3</v>
      </c>
      <c r="V1669" s="66">
        <v>-1.15E-2</v>
      </c>
      <c r="W1669" s="66">
        <v>8.8999999999999999E-3</v>
      </c>
      <c r="X1669" s="1">
        <v>4342100</v>
      </c>
      <c r="Y1669" s="1">
        <v>20409163</v>
      </c>
      <c r="Z1669" s="1">
        <v>13489714</v>
      </c>
      <c r="AA1669" t="s">
        <v>457</v>
      </c>
      <c r="AB1669" t="s">
        <v>676</v>
      </c>
      <c r="AC1669">
        <v>14.5</v>
      </c>
      <c r="AD1669">
        <v>1.52</v>
      </c>
      <c r="AE1669">
        <v>2.97</v>
      </c>
      <c r="AF1669" t="s">
        <v>230</v>
      </c>
      <c r="AG1669" s="1">
        <v>242800</v>
      </c>
      <c r="AH1669" s="36">
        <v>4710</v>
      </c>
      <c r="AI1669">
        <v>600</v>
      </c>
      <c r="AJ1669" s="36">
        <v>4708</v>
      </c>
      <c r="AK1669">
        <v>500</v>
      </c>
      <c r="AL1669" s="2">
        <v>0.625</v>
      </c>
      <c r="AN1669" t="s">
        <v>298</v>
      </c>
      <c r="AO1669" t="s">
        <v>322</v>
      </c>
      <c r="AQ1669" t="str">
        <f t="shared" si="26"/>
        <v/>
      </c>
    </row>
    <row r="1670" spans="1:43">
      <c r="A1670" s="8">
        <v>46196</v>
      </c>
      <c r="B1670" s="67">
        <v>4012.5</v>
      </c>
      <c r="C1670">
        <v>-2.02</v>
      </c>
      <c r="D1670">
        <v>70340</v>
      </c>
      <c r="E1670" s="67">
        <v>-3.46</v>
      </c>
      <c r="F1670" s="7">
        <v>8058</v>
      </c>
      <c r="G1670" t="s">
        <v>92</v>
      </c>
      <c r="H1670">
        <v>0</v>
      </c>
      <c r="I1670" t="s">
        <v>288</v>
      </c>
      <c r="J1670" t="s">
        <v>289</v>
      </c>
      <c r="K1670" t="s">
        <v>295</v>
      </c>
      <c r="L1670" s="36">
        <v>4592</v>
      </c>
      <c r="M1670">
        <v>-17</v>
      </c>
      <c r="N1670" s="66">
        <v>-3.7000000000000002E-3</v>
      </c>
      <c r="O1670" s="36">
        <v>4609</v>
      </c>
      <c r="P1670" s="66">
        <v>-3.5999999999999999E-3</v>
      </c>
      <c r="Q1670" s="36">
        <v>4636</v>
      </c>
      <c r="R1670" s="36">
        <v>4657</v>
      </c>
      <c r="S1670" s="36">
        <v>4573</v>
      </c>
      <c r="T1670" s="66">
        <v>-9.4000000000000004E-3</v>
      </c>
      <c r="U1670" s="66">
        <v>2.3999999999999998E-3</v>
      </c>
      <c r="V1670" s="66">
        <v>-1.3899999999999999E-2</v>
      </c>
      <c r="W1670" s="66">
        <v>4.1000000000000003E-3</v>
      </c>
      <c r="X1670" s="1">
        <v>5801300</v>
      </c>
      <c r="Y1670" s="1">
        <v>26730402</v>
      </c>
      <c r="Z1670" s="1">
        <v>17038747</v>
      </c>
      <c r="AA1670" t="s">
        <v>459</v>
      </c>
      <c r="AB1670" t="s">
        <v>460</v>
      </c>
      <c r="AC1670">
        <v>15.28</v>
      </c>
      <c r="AD1670">
        <v>1.78</v>
      </c>
      <c r="AE1670">
        <v>2.72</v>
      </c>
      <c r="AF1670" t="s">
        <v>230</v>
      </c>
      <c r="AG1670" s="1">
        <v>530400</v>
      </c>
      <c r="AH1670" s="36">
        <v>4594</v>
      </c>
      <c r="AI1670" s="1">
        <v>2000</v>
      </c>
      <c r="AJ1670" s="36">
        <v>4592</v>
      </c>
      <c r="AK1670" s="1">
        <v>3100</v>
      </c>
      <c r="AL1670" s="2">
        <v>0.625</v>
      </c>
      <c r="AN1670" t="s">
        <v>298</v>
      </c>
      <c r="AO1670" t="s">
        <v>322</v>
      </c>
      <c r="AQ1670" t="str">
        <f t="shared" si="26"/>
        <v/>
      </c>
    </row>
    <row r="1671" spans="1:43">
      <c r="A1671" s="8">
        <v>46196</v>
      </c>
      <c r="B1671" s="67">
        <v>4012.5</v>
      </c>
      <c r="C1671">
        <v>-2.02</v>
      </c>
      <c r="D1671">
        <v>70340</v>
      </c>
      <c r="E1671" s="67">
        <v>-3.46</v>
      </c>
      <c r="F1671" s="7">
        <v>8233</v>
      </c>
      <c r="G1671" t="s">
        <v>93</v>
      </c>
      <c r="H1671">
        <v>0</v>
      </c>
      <c r="I1671" t="s">
        <v>288</v>
      </c>
      <c r="J1671" t="s">
        <v>289</v>
      </c>
      <c r="K1671" t="s">
        <v>295</v>
      </c>
      <c r="L1671" s="36">
        <v>2384</v>
      </c>
      <c r="M1671">
        <v>25</v>
      </c>
      <c r="N1671" s="66">
        <v>1.06E-2</v>
      </c>
      <c r="O1671" s="36">
        <v>2359</v>
      </c>
      <c r="P1671" s="66">
        <v>1.0500000000000001E-2</v>
      </c>
      <c r="Q1671" s="36">
        <v>2359.5</v>
      </c>
      <c r="R1671" s="36">
        <v>2410</v>
      </c>
      <c r="S1671" s="36">
        <v>2344.5</v>
      </c>
      <c r="T1671" s="66">
        <v>1.03E-2</v>
      </c>
      <c r="U1671" s="66">
        <v>-2.7000000000000001E-3</v>
      </c>
      <c r="V1671" s="66">
        <v>-1.0699999999999999E-2</v>
      </c>
      <c r="W1671" s="66">
        <v>1.6799999999999999E-2</v>
      </c>
      <c r="X1671" s="1">
        <v>2106700</v>
      </c>
      <c r="Y1671" s="1">
        <v>5009403</v>
      </c>
      <c r="Z1671" s="1">
        <v>727618</v>
      </c>
      <c r="AA1671" t="s">
        <v>461</v>
      </c>
      <c r="AB1671" t="s">
        <v>462</v>
      </c>
      <c r="AC1671">
        <v>18.38</v>
      </c>
      <c r="AD1671">
        <v>1.55</v>
      </c>
      <c r="AE1671">
        <v>1.68</v>
      </c>
      <c r="AF1671" t="s">
        <v>230</v>
      </c>
      <c r="AG1671">
        <v>0</v>
      </c>
      <c r="AH1671" s="36">
        <v>2384.5</v>
      </c>
      <c r="AI1671">
        <v>800</v>
      </c>
      <c r="AJ1671" s="36">
        <v>2383.5</v>
      </c>
      <c r="AK1671">
        <v>500</v>
      </c>
      <c r="AL1671" s="2">
        <v>0.625</v>
      </c>
      <c r="AM1671" s="3">
        <v>46203</v>
      </c>
      <c r="AN1671" t="s">
        <v>463</v>
      </c>
      <c r="AO1671" t="s">
        <v>327</v>
      </c>
      <c r="AQ1671" t="str">
        <f t="shared" si="26"/>
        <v/>
      </c>
    </row>
    <row r="1672" spans="1:43">
      <c r="A1672" s="8">
        <v>46196</v>
      </c>
      <c r="B1672" s="67">
        <v>4012.5</v>
      </c>
      <c r="C1672">
        <v>-2.02</v>
      </c>
      <c r="D1672">
        <v>70340</v>
      </c>
      <c r="E1672" s="67">
        <v>-3.46</v>
      </c>
      <c r="F1672" s="7">
        <v>8304</v>
      </c>
      <c r="G1672" t="s">
        <v>94</v>
      </c>
      <c r="H1672">
        <v>0</v>
      </c>
      <c r="I1672" t="s">
        <v>288</v>
      </c>
      <c r="J1672" t="s">
        <v>289</v>
      </c>
      <c r="K1672" t="s">
        <v>290</v>
      </c>
      <c r="L1672" s="36">
        <v>2768</v>
      </c>
      <c r="M1672">
        <v>-22.5</v>
      </c>
      <c r="N1672" s="66">
        <v>-8.0999999999999996E-3</v>
      </c>
      <c r="O1672" s="36">
        <v>2790.5</v>
      </c>
      <c r="P1672" s="66">
        <v>-8.0000000000000002E-3</v>
      </c>
      <c r="Q1672" s="36">
        <v>2809</v>
      </c>
      <c r="R1672" s="36">
        <v>2821</v>
      </c>
      <c r="S1672" s="36">
        <v>2761.5</v>
      </c>
      <c r="T1672" s="66">
        <v>-1.4500000000000001E-2</v>
      </c>
      <c r="U1672" s="66">
        <v>-1.38E-2</v>
      </c>
      <c r="V1672" s="66">
        <v>-1.8700000000000001E-2</v>
      </c>
      <c r="W1672" s="66">
        <v>2.3E-3</v>
      </c>
      <c r="X1672" s="1">
        <v>798400</v>
      </c>
      <c r="Y1672" s="1">
        <v>2234875</v>
      </c>
      <c r="Z1672" s="1">
        <v>386937</v>
      </c>
      <c r="AA1672" t="s">
        <v>464</v>
      </c>
      <c r="AB1672" t="s">
        <v>465</v>
      </c>
      <c r="AC1672">
        <v>14.18</v>
      </c>
      <c r="AD1672">
        <v>0.79</v>
      </c>
      <c r="AE1672">
        <v>3.61</v>
      </c>
      <c r="AF1672" t="s">
        <v>230</v>
      </c>
      <c r="AG1672" s="1">
        <v>13800</v>
      </c>
      <c r="AH1672" s="36">
        <v>2768</v>
      </c>
      <c r="AI1672">
        <v>100</v>
      </c>
      <c r="AJ1672" s="36">
        <v>2767</v>
      </c>
      <c r="AK1672">
        <v>300</v>
      </c>
      <c r="AL1672" s="2">
        <v>0.625</v>
      </c>
      <c r="AN1672" t="s">
        <v>298</v>
      </c>
      <c r="AO1672" t="s">
        <v>434</v>
      </c>
      <c r="AQ1672" t="str">
        <f t="shared" si="26"/>
        <v/>
      </c>
    </row>
    <row r="1673" spans="1:43">
      <c r="A1673" s="8">
        <v>46196</v>
      </c>
      <c r="B1673" s="67">
        <v>4012.5</v>
      </c>
      <c r="C1673">
        <v>-2.02</v>
      </c>
      <c r="D1673">
        <v>70340</v>
      </c>
      <c r="E1673" s="67">
        <v>-3.46</v>
      </c>
      <c r="F1673" s="7">
        <v>8316</v>
      </c>
      <c r="G1673" t="s">
        <v>95</v>
      </c>
      <c r="H1673">
        <v>0</v>
      </c>
      <c r="I1673" t="s">
        <v>288</v>
      </c>
      <c r="J1673" t="s">
        <v>289</v>
      </c>
      <c r="K1673" t="s">
        <v>290</v>
      </c>
      <c r="L1673" s="36">
        <v>6515</v>
      </c>
      <c r="M1673">
        <v>-130</v>
      </c>
      <c r="N1673" s="66">
        <v>-1.9599999999999999E-2</v>
      </c>
      <c r="O1673" s="36">
        <v>6645</v>
      </c>
      <c r="P1673" s="66">
        <v>-1.95E-2</v>
      </c>
      <c r="Q1673" s="36">
        <v>6581</v>
      </c>
      <c r="R1673" s="36">
        <v>6637</v>
      </c>
      <c r="S1673" s="36">
        <v>6489</v>
      </c>
      <c r="T1673" s="66">
        <v>-0.01</v>
      </c>
      <c r="U1673" s="66">
        <v>-3.5000000000000001E-3</v>
      </c>
      <c r="V1673" s="66">
        <v>-1.83E-2</v>
      </c>
      <c r="W1673" s="66">
        <v>4.0000000000000001E-3</v>
      </c>
      <c r="X1673" s="1">
        <v>8985400</v>
      </c>
      <c r="Y1673" s="1">
        <v>58913903</v>
      </c>
      <c r="Z1673" s="1">
        <v>24936150</v>
      </c>
      <c r="AA1673" t="s">
        <v>667</v>
      </c>
      <c r="AB1673" t="s">
        <v>467</v>
      </c>
      <c r="AC1673">
        <v>14.48</v>
      </c>
      <c r="AD1673">
        <v>1.57</v>
      </c>
      <c r="AE1673">
        <v>2.76</v>
      </c>
      <c r="AF1673" t="s">
        <v>230</v>
      </c>
      <c r="AG1673" s="1">
        <v>624900</v>
      </c>
      <c r="AH1673" s="36">
        <v>6516</v>
      </c>
      <c r="AI1673" s="1">
        <v>1900</v>
      </c>
      <c r="AJ1673" s="36">
        <v>6514</v>
      </c>
      <c r="AK1673" s="1">
        <v>3400</v>
      </c>
      <c r="AL1673" s="2">
        <v>0.625</v>
      </c>
      <c r="AN1673" t="s">
        <v>298</v>
      </c>
      <c r="AO1673" t="s">
        <v>434</v>
      </c>
      <c r="AQ1673" t="str">
        <f t="shared" si="26"/>
        <v/>
      </c>
    </row>
    <row r="1674" spans="1:43">
      <c r="A1674" s="8">
        <v>46196</v>
      </c>
      <c r="B1674" s="67">
        <v>4012.5</v>
      </c>
      <c r="C1674">
        <v>-2.02</v>
      </c>
      <c r="D1674">
        <v>70340</v>
      </c>
      <c r="E1674" s="67">
        <v>-3.46</v>
      </c>
      <c r="F1674" s="7">
        <v>8331</v>
      </c>
      <c r="G1674" t="s">
        <v>96</v>
      </c>
      <c r="H1674">
        <v>0</v>
      </c>
      <c r="I1674" t="s">
        <v>288</v>
      </c>
      <c r="J1674" t="s">
        <v>289</v>
      </c>
      <c r="K1674" t="s">
        <v>295</v>
      </c>
      <c r="L1674" s="36">
        <v>2486.5</v>
      </c>
      <c r="M1674">
        <v>-39</v>
      </c>
      <c r="N1674" s="66">
        <v>-1.54E-2</v>
      </c>
      <c r="O1674" s="36">
        <v>2525.5</v>
      </c>
      <c r="P1674" s="66">
        <v>-1.54E-2</v>
      </c>
      <c r="Q1674" s="36">
        <v>2561</v>
      </c>
      <c r="R1674" s="36">
        <v>2570</v>
      </c>
      <c r="S1674" s="36">
        <v>2477</v>
      </c>
      <c r="T1674" s="66">
        <v>-2.9000000000000001E-2</v>
      </c>
      <c r="U1674" s="66">
        <v>-8.5000000000000006E-3</v>
      </c>
      <c r="V1674" s="66">
        <v>-3.2399999999999998E-2</v>
      </c>
      <c r="W1674" s="66">
        <v>3.8E-3</v>
      </c>
      <c r="X1674" s="1">
        <v>1339500</v>
      </c>
      <c r="Y1674" s="1">
        <v>3385200</v>
      </c>
      <c r="Z1674" s="1">
        <v>1928333</v>
      </c>
      <c r="AA1674" t="s">
        <v>648</v>
      </c>
      <c r="AB1674" t="s">
        <v>469</v>
      </c>
      <c r="AC1674">
        <v>16.09</v>
      </c>
      <c r="AD1674">
        <v>1.38</v>
      </c>
      <c r="AE1674">
        <v>2.57</v>
      </c>
      <c r="AF1674" t="s">
        <v>230</v>
      </c>
      <c r="AG1674" s="1">
        <v>45900</v>
      </c>
      <c r="AH1674" s="36">
        <v>2487</v>
      </c>
      <c r="AI1674">
        <v>300</v>
      </c>
      <c r="AJ1674" s="36">
        <v>2486</v>
      </c>
      <c r="AK1674">
        <v>500</v>
      </c>
      <c r="AL1674" s="2">
        <v>0.625</v>
      </c>
      <c r="AN1674" t="s">
        <v>298</v>
      </c>
      <c r="AO1674" t="s">
        <v>434</v>
      </c>
      <c r="AQ1674" t="str">
        <f t="shared" si="26"/>
        <v/>
      </c>
    </row>
    <row r="1675" spans="1:43">
      <c r="A1675" s="8">
        <v>46196</v>
      </c>
      <c r="B1675" s="67">
        <v>4012.5</v>
      </c>
      <c r="C1675">
        <v>-2.02</v>
      </c>
      <c r="D1675">
        <v>70340</v>
      </c>
      <c r="E1675" s="67">
        <v>-3.46</v>
      </c>
      <c r="F1675" s="7">
        <v>8424</v>
      </c>
      <c r="G1675" t="s">
        <v>97</v>
      </c>
      <c r="H1675">
        <v>0</v>
      </c>
      <c r="I1675" t="s">
        <v>288</v>
      </c>
      <c r="J1675" t="s">
        <v>289</v>
      </c>
      <c r="K1675" t="s">
        <v>295</v>
      </c>
      <c r="L1675" s="36">
        <v>4205</v>
      </c>
      <c r="M1675">
        <v>-11</v>
      </c>
      <c r="N1675" s="66">
        <v>-2.5999999999999999E-3</v>
      </c>
      <c r="O1675" s="36">
        <v>4216</v>
      </c>
      <c r="P1675" s="66">
        <v>-2.5999999999999999E-3</v>
      </c>
      <c r="Q1675" s="36">
        <v>4210</v>
      </c>
      <c r="R1675" s="36">
        <v>4222</v>
      </c>
      <c r="S1675" s="36">
        <v>4167</v>
      </c>
      <c r="T1675" s="66">
        <v>-1.1000000000000001E-3</v>
      </c>
      <c r="U1675" s="66">
        <v>-2.5999999999999999E-3</v>
      </c>
      <c r="V1675" s="66">
        <v>-4.0000000000000001E-3</v>
      </c>
      <c r="W1675" s="66">
        <v>9.1000000000000004E-3</v>
      </c>
      <c r="X1675" s="1">
        <v>109900</v>
      </c>
      <c r="Y1675" s="1">
        <v>461932</v>
      </c>
      <c r="Z1675" s="1">
        <v>382080</v>
      </c>
      <c r="AA1675" t="s">
        <v>470</v>
      </c>
      <c r="AB1675" t="s">
        <v>592</v>
      </c>
      <c r="AC1675">
        <v>7.9</v>
      </c>
      <c r="AD1675">
        <v>0.75</v>
      </c>
      <c r="AE1675">
        <v>4.09</v>
      </c>
      <c r="AF1675" t="s">
        <v>230</v>
      </c>
      <c r="AG1675" s="1">
        <v>26300</v>
      </c>
      <c r="AH1675" s="36">
        <v>4208</v>
      </c>
      <c r="AI1675">
        <v>500</v>
      </c>
      <c r="AJ1675" s="36">
        <v>4204</v>
      </c>
      <c r="AK1675">
        <v>300</v>
      </c>
      <c r="AL1675" s="2">
        <v>0.625</v>
      </c>
      <c r="AN1675" t="s">
        <v>298</v>
      </c>
      <c r="AO1675" t="s">
        <v>472</v>
      </c>
      <c r="AQ1675" t="str">
        <f t="shared" si="26"/>
        <v/>
      </c>
    </row>
    <row r="1676" spans="1:43">
      <c r="A1676" s="8">
        <v>46196</v>
      </c>
      <c r="B1676" s="67">
        <v>4012.5</v>
      </c>
      <c r="C1676">
        <v>-2.02</v>
      </c>
      <c r="D1676">
        <v>70340</v>
      </c>
      <c r="E1676" s="67">
        <v>-3.46</v>
      </c>
      <c r="F1676" s="7">
        <v>8425</v>
      </c>
      <c r="G1676" t="s">
        <v>98</v>
      </c>
      <c r="H1676">
        <v>0</v>
      </c>
      <c r="I1676" t="s">
        <v>288</v>
      </c>
      <c r="J1676" t="s">
        <v>289</v>
      </c>
      <c r="K1676" t="s">
        <v>290</v>
      </c>
      <c r="L1676" s="36">
        <v>1256</v>
      </c>
      <c r="M1676">
        <v>-7</v>
      </c>
      <c r="N1676" s="66">
        <v>-5.4999999999999997E-3</v>
      </c>
      <c r="O1676" s="36">
        <v>1263</v>
      </c>
      <c r="P1676" s="66">
        <v>-5.4999999999999997E-3</v>
      </c>
      <c r="Q1676" s="36">
        <v>1263</v>
      </c>
      <c r="R1676" s="36">
        <v>1267</v>
      </c>
      <c r="S1676" s="36">
        <v>1254</v>
      </c>
      <c r="T1676" s="66">
        <v>-5.4999999999999997E-3</v>
      </c>
      <c r="U1676" s="66">
        <v>-3.0999999999999999E-3</v>
      </c>
      <c r="V1676" s="66">
        <v>-8.6E-3</v>
      </c>
      <c r="W1676" s="66">
        <v>1.5E-3</v>
      </c>
      <c r="X1676" s="1">
        <v>310800</v>
      </c>
      <c r="Y1676" s="1">
        <v>391346</v>
      </c>
      <c r="Z1676" s="1">
        <v>355028</v>
      </c>
      <c r="AA1676" t="s">
        <v>473</v>
      </c>
      <c r="AB1676" t="s">
        <v>607</v>
      </c>
      <c r="AC1676">
        <v>7.53</v>
      </c>
      <c r="AD1676">
        <v>0.82</v>
      </c>
      <c r="AE1676">
        <v>4.1399999999999997</v>
      </c>
      <c r="AF1676" t="s">
        <v>230</v>
      </c>
      <c r="AG1676" s="1">
        <v>159600</v>
      </c>
      <c r="AH1676" s="36">
        <v>1257</v>
      </c>
      <c r="AI1676" s="1">
        <v>3900</v>
      </c>
      <c r="AJ1676" s="36">
        <v>1255</v>
      </c>
      <c r="AK1676" s="1">
        <v>3200</v>
      </c>
      <c r="AL1676" s="2">
        <v>0.625</v>
      </c>
      <c r="AN1676" t="s">
        <v>298</v>
      </c>
      <c r="AO1676" t="s">
        <v>472</v>
      </c>
      <c r="AQ1676" t="str">
        <f t="shared" si="26"/>
        <v/>
      </c>
    </row>
    <row r="1677" spans="1:43">
      <c r="A1677" s="8">
        <v>46196</v>
      </c>
      <c r="B1677" s="67">
        <v>4012.5</v>
      </c>
      <c r="C1677">
        <v>-2.02</v>
      </c>
      <c r="D1677">
        <v>70340</v>
      </c>
      <c r="E1677" s="67">
        <v>-3.46</v>
      </c>
      <c r="F1677" s="7">
        <v>8591</v>
      </c>
      <c r="G1677" t="s">
        <v>99</v>
      </c>
      <c r="H1677">
        <v>0</v>
      </c>
      <c r="I1677" t="s">
        <v>288</v>
      </c>
      <c r="J1677" t="s">
        <v>289</v>
      </c>
      <c r="K1677" t="s">
        <v>295</v>
      </c>
      <c r="L1677" s="36">
        <v>6380</v>
      </c>
      <c r="M1677">
        <v>-105</v>
      </c>
      <c r="N1677" s="66">
        <v>-1.6199999999999999E-2</v>
      </c>
      <c r="O1677" s="36">
        <v>6485</v>
      </c>
      <c r="P1677" s="66">
        <v>-1.61E-2</v>
      </c>
      <c r="Q1677" s="36">
        <v>6485</v>
      </c>
      <c r="R1677" s="36">
        <v>6545</v>
      </c>
      <c r="S1677" s="36">
        <v>6363</v>
      </c>
      <c r="T1677" s="66">
        <v>-1.61E-2</v>
      </c>
      <c r="U1677" s="66">
        <v>-8.5000000000000006E-3</v>
      </c>
      <c r="V1677" s="66">
        <v>-2.52E-2</v>
      </c>
      <c r="W1677" s="66">
        <v>2.5999999999999999E-3</v>
      </c>
      <c r="X1677" s="1">
        <v>2336000</v>
      </c>
      <c r="Y1677" s="1">
        <v>15070619</v>
      </c>
      <c r="Z1677" s="1">
        <v>7171800</v>
      </c>
      <c r="AA1677" t="s">
        <v>668</v>
      </c>
      <c r="AB1677" t="s">
        <v>476</v>
      </c>
      <c r="AC1677">
        <v>13.23</v>
      </c>
      <c r="AD1677">
        <v>1.56</v>
      </c>
      <c r="AE1677">
        <v>2.94</v>
      </c>
      <c r="AF1677" t="s">
        <v>230</v>
      </c>
      <c r="AG1677" s="1">
        <v>234300</v>
      </c>
      <c r="AH1677" s="36">
        <v>6380</v>
      </c>
      <c r="AI1677">
        <v>200</v>
      </c>
      <c r="AJ1677" s="36">
        <v>6379</v>
      </c>
      <c r="AK1677">
        <v>300</v>
      </c>
      <c r="AL1677" s="2">
        <v>0.625</v>
      </c>
      <c r="AN1677" t="s">
        <v>298</v>
      </c>
      <c r="AO1677" t="s">
        <v>472</v>
      </c>
      <c r="AQ1677" t="str">
        <f t="shared" si="26"/>
        <v/>
      </c>
    </row>
    <row r="1678" spans="1:43">
      <c r="A1678" s="8">
        <v>46196</v>
      </c>
      <c r="B1678" s="67">
        <v>4012.5</v>
      </c>
      <c r="C1678">
        <v>-2.02</v>
      </c>
      <c r="D1678">
        <v>70340</v>
      </c>
      <c r="E1678" s="67">
        <v>-3.46</v>
      </c>
      <c r="F1678" s="7">
        <v>8593</v>
      </c>
      <c r="G1678" t="s">
        <v>100</v>
      </c>
      <c r="H1678">
        <v>0</v>
      </c>
      <c r="I1678" t="s">
        <v>288</v>
      </c>
      <c r="J1678" t="s">
        <v>289</v>
      </c>
      <c r="K1678" t="s">
        <v>295</v>
      </c>
      <c r="L1678" s="36">
        <v>1294</v>
      </c>
      <c r="M1678">
        <v>-13.5</v>
      </c>
      <c r="N1678" s="66">
        <v>-1.03E-2</v>
      </c>
      <c r="O1678" s="36">
        <v>1307.5</v>
      </c>
      <c r="P1678" s="66">
        <v>-1.03E-2</v>
      </c>
      <c r="Q1678" s="36">
        <v>1301.5</v>
      </c>
      <c r="R1678" s="36">
        <v>1305.5</v>
      </c>
      <c r="S1678" s="36">
        <v>1292</v>
      </c>
      <c r="T1678" s="66">
        <v>-5.7000000000000002E-3</v>
      </c>
      <c r="U1678" s="66">
        <v>-3.0000000000000001E-3</v>
      </c>
      <c r="V1678" s="66">
        <v>-8.8000000000000005E-3</v>
      </c>
      <c r="W1678" s="66">
        <v>1.5E-3</v>
      </c>
      <c r="X1678" s="1">
        <v>4411600</v>
      </c>
      <c r="Y1678" s="1">
        <v>5726782</v>
      </c>
      <c r="Z1678" s="1">
        <v>1898184</v>
      </c>
      <c r="AA1678" t="s">
        <v>477</v>
      </c>
      <c r="AB1678" t="s">
        <v>594</v>
      </c>
      <c r="AC1678">
        <v>11.61</v>
      </c>
      <c r="AD1678">
        <v>0.93</v>
      </c>
      <c r="AE1678">
        <v>3.94</v>
      </c>
      <c r="AF1678" t="s">
        <v>230</v>
      </c>
      <c r="AG1678" s="1">
        <v>924500</v>
      </c>
      <c r="AH1678" s="36">
        <v>1294.5</v>
      </c>
      <c r="AI1678">
        <v>300</v>
      </c>
      <c r="AJ1678" s="36">
        <v>1294</v>
      </c>
      <c r="AK1678" s="1">
        <v>11900</v>
      </c>
      <c r="AL1678" s="2">
        <v>0.625</v>
      </c>
      <c r="AN1678" t="s">
        <v>298</v>
      </c>
      <c r="AO1678" t="s">
        <v>472</v>
      </c>
      <c r="AQ1678" t="str">
        <f t="shared" si="26"/>
        <v/>
      </c>
    </row>
    <row r="1679" spans="1:43">
      <c r="A1679" s="8">
        <v>46196</v>
      </c>
      <c r="B1679" s="67">
        <v>4012.5</v>
      </c>
      <c r="C1679">
        <v>-2.02</v>
      </c>
      <c r="D1679">
        <v>70340</v>
      </c>
      <c r="E1679" s="67">
        <v>-3.46</v>
      </c>
      <c r="F1679" s="7">
        <v>8604</v>
      </c>
      <c r="G1679" t="s">
        <v>101</v>
      </c>
      <c r="H1679">
        <v>0</v>
      </c>
      <c r="I1679" t="s">
        <v>288</v>
      </c>
      <c r="J1679" t="s">
        <v>289</v>
      </c>
      <c r="K1679" t="s">
        <v>290</v>
      </c>
      <c r="L1679" s="36">
        <v>1411</v>
      </c>
      <c r="M1679">
        <v>-25.5</v>
      </c>
      <c r="N1679" s="66">
        <v>-1.78E-2</v>
      </c>
      <c r="O1679" s="36">
        <v>1436.5</v>
      </c>
      <c r="P1679" s="66">
        <v>-1.77E-2</v>
      </c>
      <c r="Q1679" s="36">
        <v>1430</v>
      </c>
      <c r="R1679" s="36">
        <v>1439</v>
      </c>
      <c r="S1679" s="36">
        <v>1406</v>
      </c>
      <c r="T1679" s="66">
        <v>-1.32E-2</v>
      </c>
      <c r="U1679" s="66">
        <v>-3.0999999999999999E-3</v>
      </c>
      <c r="V1679" s="66">
        <v>-1.9400000000000001E-2</v>
      </c>
      <c r="W1679" s="66">
        <v>3.5000000000000001E-3</v>
      </c>
      <c r="X1679" s="1">
        <v>6114500</v>
      </c>
      <c r="Y1679" s="1">
        <v>8696439</v>
      </c>
      <c r="Z1679" s="1">
        <v>4357961</v>
      </c>
      <c r="AA1679" t="s">
        <v>479</v>
      </c>
      <c r="AB1679" t="s">
        <v>480</v>
      </c>
      <c r="AC1679">
        <v>10.97</v>
      </c>
      <c r="AD1679">
        <v>1.1000000000000001</v>
      </c>
      <c r="AE1679">
        <v>3.69</v>
      </c>
      <c r="AF1679" t="s">
        <v>230</v>
      </c>
      <c r="AG1679" s="1">
        <v>666800</v>
      </c>
      <c r="AH1679" s="36">
        <v>1411.5</v>
      </c>
      <c r="AI1679" s="1">
        <v>2600</v>
      </c>
      <c r="AJ1679" s="36">
        <v>1411</v>
      </c>
      <c r="AK1679">
        <v>900</v>
      </c>
      <c r="AL1679" s="2">
        <v>0.625</v>
      </c>
      <c r="AN1679" t="s">
        <v>298</v>
      </c>
      <c r="AO1679" t="s">
        <v>481</v>
      </c>
      <c r="AQ1679" t="str">
        <f t="shared" si="26"/>
        <v/>
      </c>
    </row>
    <row r="1680" spans="1:43">
      <c r="A1680" s="8">
        <v>46196</v>
      </c>
      <c r="B1680" s="67">
        <v>4012.5</v>
      </c>
      <c r="C1680">
        <v>-2.02</v>
      </c>
      <c r="D1680">
        <v>70340</v>
      </c>
      <c r="E1680" s="67">
        <v>-3.46</v>
      </c>
      <c r="F1680" s="7">
        <v>8697</v>
      </c>
      <c r="G1680" t="s">
        <v>102</v>
      </c>
      <c r="H1680">
        <v>0</v>
      </c>
      <c r="I1680" t="s">
        <v>288</v>
      </c>
      <c r="J1680" t="s">
        <v>289</v>
      </c>
      <c r="K1680" t="s">
        <v>295</v>
      </c>
      <c r="L1680" s="36">
        <v>2080</v>
      </c>
      <c r="M1680">
        <v>-75</v>
      </c>
      <c r="N1680" s="66">
        <v>-3.4799999999999998E-2</v>
      </c>
      <c r="O1680" s="36">
        <v>2155</v>
      </c>
      <c r="P1680" s="66">
        <v>-3.4799999999999998E-2</v>
      </c>
      <c r="Q1680" s="36">
        <v>2139</v>
      </c>
      <c r="R1680" s="36">
        <v>2146</v>
      </c>
      <c r="S1680" s="36">
        <v>2076.5</v>
      </c>
      <c r="T1680" s="66">
        <v>-2.75E-2</v>
      </c>
      <c r="U1680" s="66">
        <v>-3.5000000000000001E-3</v>
      </c>
      <c r="V1680" s="66">
        <v>-3.0700000000000002E-2</v>
      </c>
      <c r="W1680" s="66">
        <v>1.6000000000000001E-3</v>
      </c>
      <c r="X1680" s="1">
        <v>2353500</v>
      </c>
      <c r="Y1680" s="1">
        <v>4960801</v>
      </c>
      <c r="Z1680" s="1">
        <v>2146113</v>
      </c>
      <c r="AA1680" t="s">
        <v>669</v>
      </c>
      <c r="AB1680" t="s">
        <v>483</v>
      </c>
      <c r="AC1680">
        <v>26.39</v>
      </c>
      <c r="AD1680">
        <v>6.19</v>
      </c>
      <c r="AE1680">
        <v>3.03</v>
      </c>
      <c r="AF1680" t="s">
        <v>230</v>
      </c>
      <c r="AG1680" s="1">
        <v>88500</v>
      </c>
      <c r="AH1680" s="36">
        <v>2081</v>
      </c>
      <c r="AI1680">
        <v>800</v>
      </c>
      <c r="AJ1680" s="36">
        <v>2080.5</v>
      </c>
      <c r="AK1680">
        <v>100</v>
      </c>
      <c r="AL1680" s="2">
        <v>0.625</v>
      </c>
      <c r="AN1680" t="s">
        <v>298</v>
      </c>
      <c r="AO1680" t="s">
        <v>472</v>
      </c>
      <c r="AQ1680" t="str">
        <f t="shared" si="26"/>
        <v/>
      </c>
    </row>
    <row r="1681" spans="1:43">
      <c r="A1681" s="8">
        <v>46196</v>
      </c>
      <c r="B1681" s="67">
        <v>4012.5</v>
      </c>
      <c r="C1681">
        <v>-2.02</v>
      </c>
      <c r="D1681">
        <v>70340</v>
      </c>
      <c r="E1681" s="67">
        <v>-3.46</v>
      </c>
      <c r="F1681" s="7">
        <v>8830</v>
      </c>
      <c r="G1681" t="s">
        <v>103</v>
      </c>
      <c r="H1681">
        <v>0</v>
      </c>
      <c r="I1681" t="s">
        <v>288</v>
      </c>
      <c r="J1681" t="s">
        <v>289</v>
      </c>
      <c r="K1681" t="s">
        <v>290</v>
      </c>
      <c r="L1681" s="36">
        <v>3517</v>
      </c>
      <c r="M1681">
        <v>-26</v>
      </c>
      <c r="N1681" s="66">
        <v>-7.3000000000000001E-3</v>
      </c>
      <c r="O1681" s="36">
        <v>3543</v>
      </c>
      <c r="P1681" s="66">
        <v>-7.3000000000000001E-3</v>
      </c>
      <c r="Q1681" s="36">
        <v>3518</v>
      </c>
      <c r="R1681" s="36">
        <v>3548</v>
      </c>
      <c r="S1681" s="36">
        <v>3508</v>
      </c>
      <c r="T1681" s="66">
        <v>-2.0000000000000001E-4</v>
      </c>
      <c r="U1681" s="66">
        <v>2.5000000000000001E-3</v>
      </c>
      <c r="V1681" s="66">
        <v>-8.6999999999999994E-3</v>
      </c>
      <c r="W1681" s="66">
        <v>2.5000000000000001E-3</v>
      </c>
      <c r="X1681" s="1">
        <v>1624300</v>
      </c>
      <c r="Y1681" s="1">
        <v>5724538</v>
      </c>
      <c r="Z1681" s="1">
        <v>3291912</v>
      </c>
      <c r="AA1681" t="s">
        <v>484</v>
      </c>
      <c r="AB1681" t="s">
        <v>620</v>
      </c>
      <c r="AC1681">
        <v>14.56</v>
      </c>
      <c r="AD1681">
        <v>1.31</v>
      </c>
      <c r="AE1681">
        <v>1.48</v>
      </c>
      <c r="AF1681" t="s">
        <v>230</v>
      </c>
      <c r="AG1681" s="1">
        <v>65000</v>
      </c>
      <c r="AH1681" s="36">
        <v>3518</v>
      </c>
      <c r="AI1681">
        <v>700</v>
      </c>
      <c r="AJ1681" s="36">
        <v>3516</v>
      </c>
      <c r="AK1681" s="1">
        <v>1200</v>
      </c>
      <c r="AL1681" s="2">
        <v>0.625</v>
      </c>
      <c r="AN1681" t="s">
        <v>298</v>
      </c>
      <c r="AO1681" t="s">
        <v>332</v>
      </c>
      <c r="AQ1681" t="str">
        <f t="shared" si="26"/>
        <v/>
      </c>
    </row>
    <row r="1682" spans="1:43">
      <c r="A1682" s="8">
        <v>46196</v>
      </c>
      <c r="B1682" s="67">
        <v>4012.5</v>
      </c>
      <c r="C1682">
        <v>-2.02</v>
      </c>
      <c r="D1682">
        <v>70340</v>
      </c>
      <c r="E1682" s="67">
        <v>-3.46</v>
      </c>
      <c r="F1682" s="7">
        <v>9020</v>
      </c>
      <c r="G1682" t="s">
        <v>104</v>
      </c>
      <c r="H1682">
        <v>0</v>
      </c>
      <c r="I1682" t="s">
        <v>288</v>
      </c>
      <c r="J1682" t="s">
        <v>289</v>
      </c>
      <c r="K1682" t="s">
        <v>290</v>
      </c>
      <c r="L1682" s="36">
        <v>3357</v>
      </c>
      <c r="M1682">
        <v>33</v>
      </c>
      <c r="N1682" s="66">
        <v>9.9000000000000008E-3</v>
      </c>
      <c r="O1682" s="36">
        <v>3324</v>
      </c>
      <c r="P1682" s="66">
        <v>9.9000000000000008E-3</v>
      </c>
      <c r="Q1682" s="36">
        <v>3322</v>
      </c>
      <c r="R1682" s="36">
        <v>3373</v>
      </c>
      <c r="S1682" s="36">
        <v>3306</v>
      </c>
      <c r="T1682" s="66">
        <v>1.0500000000000001E-2</v>
      </c>
      <c r="U1682" s="66">
        <v>0</v>
      </c>
      <c r="V1682" s="66">
        <v>-4.7000000000000002E-3</v>
      </c>
      <c r="W1682" s="66">
        <v>1.54E-2</v>
      </c>
      <c r="X1682" s="1">
        <v>1488100</v>
      </c>
      <c r="Y1682" s="1">
        <v>4973936</v>
      </c>
      <c r="Z1682" s="1">
        <v>3808221</v>
      </c>
      <c r="AA1682" t="s">
        <v>486</v>
      </c>
      <c r="AB1682" t="s">
        <v>608</v>
      </c>
      <c r="AC1682">
        <v>14.86</v>
      </c>
      <c r="AD1682">
        <v>1.24</v>
      </c>
      <c r="AE1682">
        <v>2.5</v>
      </c>
      <c r="AF1682" t="s">
        <v>230</v>
      </c>
      <c r="AG1682" s="1">
        <v>86200</v>
      </c>
      <c r="AH1682" s="36">
        <v>3357</v>
      </c>
      <c r="AI1682" s="1">
        <v>1000</v>
      </c>
      <c r="AJ1682" s="36">
        <v>3356</v>
      </c>
      <c r="AK1682" s="1">
        <v>1200</v>
      </c>
      <c r="AL1682" s="2">
        <v>0.625</v>
      </c>
      <c r="AN1682" t="s">
        <v>298</v>
      </c>
      <c r="AO1682" t="s">
        <v>488</v>
      </c>
      <c r="AQ1682" t="str">
        <f t="shared" si="26"/>
        <v/>
      </c>
    </row>
    <row r="1683" spans="1:43">
      <c r="A1683" s="8">
        <v>46196</v>
      </c>
      <c r="B1683" s="67">
        <v>4012.5</v>
      </c>
      <c r="C1683">
        <v>-2.02</v>
      </c>
      <c r="D1683">
        <v>70340</v>
      </c>
      <c r="E1683" s="67">
        <v>-3.46</v>
      </c>
      <c r="F1683" s="7">
        <v>9024</v>
      </c>
      <c r="G1683" t="s">
        <v>105</v>
      </c>
      <c r="H1683">
        <v>0</v>
      </c>
      <c r="I1683" t="s">
        <v>288</v>
      </c>
      <c r="J1683" t="s">
        <v>289</v>
      </c>
      <c r="K1683" t="s">
        <v>290</v>
      </c>
      <c r="L1683" s="36">
        <v>2999</v>
      </c>
      <c r="M1683">
        <v>-37</v>
      </c>
      <c r="N1683" s="66">
        <v>-1.2200000000000001E-2</v>
      </c>
      <c r="O1683" s="36">
        <v>3036</v>
      </c>
      <c r="P1683" s="66">
        <v>-1.21E-2</v>
      </c>
      <c r="Q1683" s="36">
        <v>2966</v>
      </c>
      <c r="R1683" s="36">
        <v>3050</v>
      </c>
      <c r="S1683" s="36">
        <v>2943</v>
      </c>
      <c r="T1683" s="66">
        <v>1.11E-2</v>
      </c>
      <c r="U1683" s="66">
        <v>-2.3E-3</v>
      </c>
      <c r="V1683" s="66">
        <v>-1.67E-2</v>
      </c>
      <c r="W1683" s="66">
        <v>1.9E-2</v>
      </c>
      <c r="X1683" s="1">
        <v>1030200</v>
      </c>
      <c r="Y1683" s="1">
        <v>3090202</v>
      </c>
      <c r="Z1683" s="1">
        <v>917020</v>
      </c>
      <c r="AA1683" t="s">
        <v>489</v>
      </c>
      <c r="AB1683" t="s">
        <v>609</v>
      </c>
      <c r="AC1683">
        <v>28.23</v>
      </c>
      <c r="AD1683">
        <v>1.34</v>
      </c>
      <c r="AE1683">
        <v>1.4</v>
      </c>
      <c r="AF1683" t="s">
        <v>230</v>
      </c>
      <c r="AG1683" s="1">
        <v>83500</v>
      </c>
      <c r="AH1683" s="36">
        <v>2999</v>
      </c>
      <c r="AI1683">
        <v>400</v>
      </c>
      <c r="AJ1683" s="36">
        <v>2997.5</v>
      </c>
      <c r="AK1683">
        <v>400</v>
      </c>
      <c r="AL1683" s="2">
        <v>0.625</v>
      </c>
      <c r="AN1683" t="s">
        <v>298</v>
      </c>
      <c r="AO1683" t="s">
        <v>488</v>
      </c>
      <c r="AQ1683" t="str">
        <f t="shared" si="26"/>
        <v/>
      </c>
    </row>
    <row r="1684" spans="1:43">
      <c r="A1684" s="8">
        <v>46196</v>
      </c>
      <c r="B1684" s="67">
        <v>4012.5</v>
      </c>
      <c r="C1684">
        <v>-2.02</v>
      </c>
      <c r="D1684">
        <v>70340</v>
      </c>
      <c r="E1684" s="67">
        <v>-3.46</v>
      </c>
      <c r="F1684" s="7">
        <v>9069</v>
      </c>
      <c r="G1684" t="s">
        <v>106</v>
      </c>
      <c r="H1684">
        <v>0</v>
      </c>
      <c r="I1684" t="s">
        <v>288</v>
      </c>
      <c r="J1684" t="s">
        <v>289</v>
      </c>
      <c r="K1684" t="s">
        <v>290</v>
      </c>
      <c r="L1684" s="36">
        <v>1898.5</v>
      </c>
      <c r="M1684">
        <v>-2.5</v>
      </c>
      <c r="N1684" s="66">
        <v>-1.2999999999999999E-3</v>
      </c>
      <c r="O1684" s="36">
        <v>1901</v>
      </c>
      <c r="P1684" s="66">
        <v>-1.2999999999999999E-3</v>
      </c>
      <c r="Q1684" s="36">
        <v>1900</v>
      </c>
      <c r="R1684" s="36">
        <v>1906.5</v>
      </c>
      <c r="S1684" s="36">
        <v>1889.5</v>
      </c>
      <c r="T1684" s="66">
        <v>-6.9999999999999999E-4</v>
      </c>
      <c r="U1684" s="66">
        <v>5.0000000000000001E-4</v>
      </c>
      <c r="V1684" s="66">
        <v>-4.1000000000000003E-3</v>
      </c>
      <c r="W1684" s="66">
        <v>4.7000000000000002E-3</v>
      </c>
      <c r="X1684" s="1">
        <v>253400</v>
      </c>
      <c r="Y1684" s="1">
        <v>481367</v>
      </c>
      <c r="Z1684" s="1">
        <v>333552</v>
      </c>
      <c r="AA1684" t="s">
        <v>491</v>
      </c>
      <c r="AB1684" t="s">
        <v>492</v>
      </c>
      <c r="AC1684">
        <v>13.58</v>
      </c>
      <c r="AD1684">
        <v>1.39</v>
      </c>
      <c r="AE1684">
        <v>2.95</v>
      </c>
      <c r="AF1684" t="s">
        <v>230</v>
      </c>
      <c r="AG1684" s="1">
        <v>28700</v>
      </c>
      <c r="AH1684" s="36">
        <v>1899</v>
      </c>
      <c r="AI1684">
        <v>300</v>
      </c>
      <c r="AJ1684" s="36">
        <v>1897.5</v>
      </c>
      <c r="AK1684">
        <v>500</v>
      </c>
      <c r="AL1684" s="2">
        <v>0.625</v>
      </c>
      <c r="AN1684" t="s">
        <v>298</v>
      </c>
      <c r="AO1684" t="s">
        <v>488</v>
      </c>
      <c r="AQ1684" t="str">
        <f t="shared" si="26"/>
        <v/>
      </c>
    </row>
    <row r="1685" spans="1:43">
      <c r="A1685" s="8">
        <v>46196</v>
      </c>
      <c r="B1685" s="67">
        <v>4012.5</v>
      </c>
      <c r="C1685">
        <v>-2.02</v>
      </c>
      <c r="D1685">
        <v>70340</v>
      </c>
      <c r="E1685" s="67">
        <v>-3.46</v>
      </c>
      <c r="F1685" s="7">
        <v>9227</v>
      </c>
      <c r="G1685" t="s">
        <v>107</v>
      </c>
      <c r="H1685">
        <v>0</v>
      </c>
      <c r="I1685" t="s">
        <v>347</v>
      </c>
      <c r="J1685" t="s">
        <v>289</v>
      </c>
      <c r="K1685" t="s">
        <v>295</v>
      </c>
      <c r="L1685">
        <v>898</v>
      </c>
      <c r="M1685">
        <v>-48</v>
      </c>
      <c r="N1685" s="66">
        <v>-5.0700000000000002E-2</v>
      </c>
      <c r="O1685">
        <v>946</v>
      </c>
      <c r="P1685" s="66">
        <v>-5.0700000000000002E-2</v>
      </c>
      <c r="Q1685">
        <v>957</v>
      </c>
      <c r="R1685">
        <v>957</v>
      </c>
      <c r="S1685">
        <v>895</v>
      </c>
      <c r="T1685" s="66">
        <v>-6.1600000000000002E-2</v>
      </c>
      <c r="U1685" s="66">
        <v>-2.1700000000000001E-2</v>
      </c>
      <c r="V1685" s="66">
        <v>-6.1600000000000002E-2</v>
      </c>
      <c r="W1685" s="66">
        <v>3.3E-3</v>
      </c>
      <c r="X1685" s="1">
        <v>186900</v>
      </c>
      <c r="Y1685" s="1">
        <v>171978</v>
      </c>
      <c r="Z1685" s="1">
        <v>14282</v>
      </c>
      <c r="AA1685" t="s">
        <v>493</v>
      </c>
      <c r="AB1685" t="s">
        <v>494</v>
      </c>
      <c r="AC1685">
        <v>0</v>
      </c>
      <c r="AD1685">
        <v>29.54</v>
      </c>
      <c r="AE1685">
        <v>0</v>
      </c>
      <c r="AF1685">
        <v>2.9</v>
      </c>
      <c r="AG1685" s="1">
        <v>2800</v>
      </c>
      <c r="AH1685">
        <v>898</v>
      </c>
      <c r="AI1685">
        <v>100</v>
      </c>
      <c r="AJ1685">
        <v>897</v>
      </c>
      <c r="AK1685">
        <v>700</v>
      </c>
      <c r="AL1685" s="2">
        <v>0.625</v>
      </c>
      <c r="AN1685" t="s">
        <v>350</v>
      </c>
      <c r="AO1685" t="s">
        <v>313</v>
      </c>
      <c r="AQ1685" t="str">
        <f t="shared" si="26"/>
        <v/>
      </c>
    </row>
    <row r="1686" spans="1:43">
      <c r="A1686" s="8">
        <v>46196</v>
      </c>
      <c r="B1686" s="67">
        <v>4012.5</v>
      </c>
      <c r="C1686">
        <v>-2.02</v>
      </c>
      <c r="D1686">
        <v>70340</v>
      </c>
      <c r="E1686" s="67">
        <v>-3.46</v>
      </c>
      <c r="F1686" s="7">
        <v>9303</v>
      </c>
      <c r="G1686" t="s">
        <v>108</v>
      </c>
      <c r="H1686">
        <v>0</v>
      </c>
      <c r="I1686" t="s">
        <v>288</v>
      </c>
      <c r="J1686" t="s">
        <v>289</v>
      </c>
      <c r="K1686" t="s">
        <v>295</v>
      </c>
      <c r="L1686" s="36">
        <v>3785</v>
      </c>
      <c r="M1686">
        <v>35</v>
      </c>
      <c r="N1686" s="66">
        <v>9.2999999999999992E-3</v>
      </c>
      <c r="O1686" s="36">
        <v>3750</v>
      </c>
      <c r="P1686" s="66">
        <v>9.2999999999999992E-3</v>
      </c>
      <c r="Q1686" s="36">
        <v>3750</v>
      </c>
      <c r="R1686" s="36">
        <v>3800</v>
      </c>
      <c r="S1686" s="36">
        <v>3730</v>
      </c>
      <c r="T1686" s="66">
        <v>9.2999999999999992E-3</v>
      </c>
      <c r="U1686" s="66">
        <v>3.8999999999999998E-3</v>
      </c>
      <c r="V1686" s="66">
        <v>-3.8999999999999998E-3</v>
      </c>
      <c r="W1686" s="66">
        <v>1.47E-2</v>
      </c>
      <c r="X1686" s="1">
        <v>85600</v>
      </c>
      <c r="Y1686" s="1">
        <v>322488</v>
      </c>
      <c r="Z1686" s="1">
        <v>289984</v>
      </c>
      <c r="AA1686" t="s">
        <v>495</v>
      </c>
      <c r="AB1686" t="s">
        <v>496</v>
      </c>
      <c r="AC1686">
        <v>16.739999999999998</v>
      </c>
      <c r="AD1686">
        <v>0.91</v>
      </c>
      <c r="AE1686">
        <v>2.72</v>
      </c>
      <c r="AF1686" t="s">
        <v>230</v>
      </c>
      <c r="AG1686" s="1">
        <v>29800</v>
      </c>
      <c r="AH1686" s="36">
        <v>3785</v>
      </c>
      <c r="AI1686">
        <v>900</v>
      </c>
      <c r="AJ1686" s="36">
        <v>3780</v>
      </c>
      <c r="AK1686" s="1">
        <v>1000</v>
      </c>
      <c r="AL1686" s="2">
        <v>0.625</v>
      </c>
      <c r="AN1686" t="s">
        <v>298</v>
      </c>
      <c r="AO1686" t="s">
        <v>497</v>
      </c>
      <c r="AQ1686" t="str">
        <f t="shared" si="26"/>
        <v/>
      </c>
    </row>
    <row r="1687" spans="1:43">
      <c r="A1687" s="8">
        <v>46196</v>
      </c>
      <c r="B1687" s="67">
        <v>4012.5</v>
      </c>
      <c r="C1687">
        <v>-2.02</v>
      </c>
      <c r="D1687">
        <v>70340</v>
      </c>
      <c r="E1687" s="67">
        <v>-3.46</v>
      </c>
      <c r="F1687" s="7">
        <v>9308</v>
      </c>
      <c r="G1687" t="s">
        <v>109</v>
      </c>
      <c r="H1687">
        <v>0</v>
      </c>
      <c r="I1687" t="s">
        <v>314</v>
      </c>
      <c r="J1687" t="s">
        <v>289</v>
      </c>
      <c r="K1687" t="s">
        <v>290</v>
      </c>
      <c r="L1687" s="36">
        <v>1462</v>
      </c>
      <c r="M1687">
        <v>-13</v>
      </c>
      <c r="N1687" s="66">
        <v>-8.8000000000000005E-3</v>
      </c>
      <c r="O1687" s="36">
        <v>1475</v>
      </c>
      <c r="P1687" s="66">
        <v>-8.8000000000000005E-3</v>
      </c>
      <c r="Q1687" s="36">
        <v>1470</v>
      </c>
      <c r="R1687" s="36">
        <v>1470</v>
      </c>
      <c r="S1687" s="36">
        <v>1450</v>
      </c>
      <c r="T1687" s="66">
        <v>-5.4000000000000003E-3</v>
      </c>
      <c r="U1687" s="66">
        <v>4.1000000000000003E-3</v>
      </c>
      <c r="V1687" s="66">
        <v>-5.4000000000000003E-3</v>
      </c>
      <c r="W1687" s="66">
        <v>8.2000000000000007E-3</v>
      </c>
      <c r="X1687" s="1">
        <v>40500</v>
      </c>
      <c r="Y1687" s="1">
        <v>59189</v>
      </c>
      <c r="Z1687" s="1">
        <v>38118</v>
      </c>
      <c r="AA1687" t="s">
        <v>498</v>
      </c>
      <c r="AB1687" t="s">
        <v>499</v>
      </c>
      <c r="AC1687">
        <v>12.48</v>
      </c>
      <c r="AD1687">
        <v>0.98</v>
      </c>
      <c r="AE1687">
        <v>2.37</v>
      </c>
      <c r="AF1687" t="s">
        <v>230</v>
      </c>
      <c r="AG1687" s="1">
        <v>3500</v>
      </c>
      <c r="AH1687" s="36">
        <v>1463</v>
      </c>
      <c r="AI1687">
        <v>300</v>
      </c>
      <c r="AJ1687" s="36">
        <v>1461</v>
      </c>
      <c r="AK1687">
        <v>100</v>
      </c>
      <c r="AL1687" s="2">
        <v>0.625</v>
      </c>
      <c r="AN1687" t="s">
        <v>298</v>
      </c>
      <c r="AO1687" t="s">
        <v>500</v>
      </c>
      <c r="AQ1687" t="str">
        <f t="shared" si="26"/>
        <v/>
      </c>
    </row>
    <row r="1688" spans="1:43">
      <c r="A1688" s="8">
        <v>46196</v>
      </c>
      <c r="B1688" s="67">
        <v>4012.5</v>
      </c>
      <c r="C1688">
        <v>-2.02</v>
      </c>
      <c r="D1688">
        <v>70340</v>
      </c>
      <c r="E1688" s="67">
        <v>-3.46</v>
      </c>
      <c r="F1688" s="7">
        <v>9348</v>
      </c>
      <c r="G1688" t="s">
        <v>110</v>
      </c>
      <c r="H1688">
        <v>0</v>
      </c>
      <c r="I1688" t="s">
        <v>347</v>
      </c>
      <c r="J1688" t="s">
        <v>323</v>
      </c>
      <c r="K1688" t="s">
        <v>295</v>
      </c>
      <c r="L1688">
        <v>436</v>
      </c>
      <c r="M1688">
        <v>-19</v>
      </c>
      <c r="N1688" s="66">
        <v>-4.1799999999999997E-2</v>
      </c>
      <c r="O1688">
        <v>455</v>
      </c>
      <c r="P1688" s="66">
        <v>-4.1700000000000001E-2</v>
      </c>
      <c r="Q1688">
        <v>455</v>
      </c>
      <c r="R1688">
        <v>456</v>
      </c>
      <c r="S1688">
        <v>433</v>
      </c>
      <c r="T1688" s="66">
        <v>-4.1700000000000001E-2</v>
      </c>
      <c r="U1688" s="66">
        <v>-1.5800000000000002E-2</v>
      </c>
      <c r="V1688" s="66">
        <v>-4.3799999999999999E-2</v>
      </c>
      <c r="W1688" s="66">
        <v>6.8999999999999999E-3</v>
      </c>
      <c r="X1688" s="1">
        <v>1799900</v>
      </c>
      <c r="Y1688" s="1">
        <v>794722</v>
      </c>
      <c r="Z1688" s="1">
        <v>63759</v>
      </c>
      <c r="AA1688" t="s">
        <v>552</v>
      </c>
      <c r="AB1688" t="s">
        <v>502</v>
      </c>
      <c r="AC1688">
        <v>0</v>
      </c>
      <c r="AD1688">
        <v>4.2300000000000004</v>
      </c>
      <c r="AE1688">
        <v>0</v>
      </c>
      <c r="AF1688">
        <v>1.8</v>
      </c>
      <c r="AG1688" s="1">
        <v>21500</v>
      </c>
      <c r="AH1688">
        <v>437</v>
      </c>
      <c r="AI1688" s="1">
        <v>7400</v>
      </c>
      <c r="AJ1688">
        <v>436</v>
      </c>
      <c r="AK1688" s="1">
        <v>12800</v>
      </c>
      <c r="AL1688" s="2">
        <v>0.625</v>
      </c>
      <c r="AN1688" t="s">
        <v>298</v>
      </c>
      <c r="AO1688" t="s">
        <v>313</v>
      </c>
      <c r="AQ1688" t="str">
        <f t="shared" si="26"/>
        <v/>
      </c>
    </row>
    <row r="1689" spans="1:43">
      <c r="A1689" s="8">
        <v>46196</v>
      </c>
      <c r="B1689" s="67">
        <v>4012.5</v>
      </c>
      <c r="C1689">
        <v>-2.02</v>
      </c>
      <c r="D1689">
        <v>70340</v>
      </c>
      <c r="E1689" s="67">
        <v>-3.46</v>
      </c>
      <c r="F1689" s="7">
        <v>9432</v>
      </c>
      <c r="G1689" t="s">
        <v>111</v>
      </c>
      <c r="H1689">
        <v>0</v>
      </c>
      <c r="I1689" t="s">
        <v>288</v>
      </c>
      <c r="J1689" t="s">
        <v>289</v>
      </c>
      <c r="K1689" t="s">
        <v>290</v>
      </c>
      <c r="L1689">
        <v>144</v>
      </c>
      <c r="M1689">
        <v>0</v>
      </c>
      <c r="N1689" s="66">
        <v>0</v>
      </c>
      <c r="O1689">
        <v>144</v>
      </c>
      <c r="P1689" s="66">
        <v>0</v>
      </c>
      <c r="Q1689">
        <v>144</v>
      </c>
      <c r="R1689">
        <v>144.80000000000001</v>
      </c>
      <c r="S1689">
        <v>142.6</v>
      </c>
      <c r="T1689" s="66">
        <v>0</v>
      </c>
      <c r="U1689" s="66">
        <v>2E-3</v>
      </c>
      <c r="V1689" s="66">
        <v>-5.4999999999999997E-3</v>
      </c>
      <c r="W1689" s="66">
        <v>9.7999999999999997E-3</v>
      </c>
      <c r="X1689" s="1">
        <v>173868700</v>
      </c>
      <c r="Y1689" s="1">
        <v>24958537</v>
      </c>
      <c r="Z1689" s="1">
        <v>13039245</v>
      </c>
      <c r="AA1689" t="s">
        <v>503</v>
      </c>
      <c r="AB1689" t="s">
        <v>683</v>
      </c>
      <c r="AC1689">
        <v>12</v>
      </c>
      <c r="AD1689">
        <v>1.2</v>
      </c>
      <c r="AE1689">
        <v>3.75</v>
      </c>
      <c r="AF1689" t="s">
        <v>230</v>
      </c>
      <c r="AG1689" s="1">
        <v>2651000</v>
      </c>
      <c r="AH1689">
        <v>144</v>
      </c>
      <c r="AI1689" s="1">
        <v>270000</v>
      </c>
      <c r="AJ1689">
        <v>143.9</v>
      </c>
      <c r="AK1689" s="1">
        <v>586200</v>
      </c>
      <c r="AL1689" s="2">
        <v>0.625</v>
      </c>
      <c r="AN1689" t="s">
        <v>298</v>
      </c>
      <c r="AO1689" t="s">
        <v>351</v>
      </c>
      <c r="AQ1689" t="str">
        <f t="shared" si="26"/>
        <v/>
      </c>
    </row>
    <row r="1690" spans="1:43">
      <c r="A1690" s="8">
        <v>46196</v>
      </c>
      <c r="B1690" s="67">
        <v>4012.5</v>
      </c>
      <c r="C1690">
        <v>-2.02</v>
      </c>
      <c r="D1690">
        <v>70340</v>
      </c>
      <c r="E1690" s="67">
        <v>-3.46</v>
      </c>
      <c r="F1690" s="7">
        <v>9449</v>
      </c>
      <c r="G1690" t="s">
        <v>112</v>
      </c>
      <c r="H1690">
        <v>0</v>
      </c>
      <c r="I1690" t="s">
        <v>288</v>
      </c>
      <c r="J1690" t="s">
        <v>289</v>
      </c>
      <c r="K1690" t="s">
        <v>295</v>
      </c>
      <c r="L1690" s="36">
        <v>3276</v>
      </c>
      <c r="M1690">
        <v>-266</v>
      </c>
      <c r="N1690" s="66">
        <v>-7.51E-2</v>
      </c>
      <c r="O1690" s="36">
        <v>3542</v>
      </c>
      <c r="P1690" s="66">
        <v>-7.4999999999999997E-2</v>
      </c>
      <c r="Q1690" s="36">
        <v>3519</v>
      </c>
      <c r="R1690" s="36">
        <v>3535</v>
      </c>
      <c r="S1690" s="36">
        <v>3273</v>
      </c>
      <c r="T1690" s="66">
        <v>-6.9000000000000006E-2</v>
      </c>
      <c r="U1690" s="66">
        <v>-3.5999999999999999E-3</v>
      </c>
      <c r="V1690" s="66">
        <v>-7.3200000000000001E-2</v>
      </c>
      <c r="W1690" s="66">
        <v>8.9999999999999998E-4</v>
      </c>
      <c r="X1690" s="1">
        <v>706300</v>
      </c>
      <c r="Y1690" s="1">
        <v>2369113</v>
      </c>
      <c r="Z1690" s="1">
        <v>351675</v>
      </c>
      <c r="AA1690" t="s">
        <v>505</v>
      </c>
      <c r="AB1690" t="s">
        <v>506</v>
      </c>
      <c r="AC1690">
        <v>13.97</v>
      </c>
      <c r="AD1690">
        <v>2.95</v>
      </c>
      <c r="AE1690">
        <v>2.38</v>
      </c>
      <c r="AF1690" t="s">
        <v>230</v>
      </c>
      <c r="AG1690">
        <v>200</v>
      </c>
      <c r="AH1690" s="36">
        <v>3277</v>
      </c>
      <c r="AI1690">
        <v>300</v>
      </c>
      <c r="AJ1690" s="36">
        <v>3275</v>
      </c>
      <c r="AK1690">
        <v>200</v>
      </c>
      <c r="AL1690" s="2">
        <v>0.625</v>
      </c>
      <c r="AN1690" t="s">
        <v>293</v>
      </c>
      <c r="AO1690" t="s">
        <v>351</v>
      </c>
      <c r="AQ1690" t="str">
        <f t="shared" si="26"/>
        <v/>
      </c>
    </row>
    <row r="1691" spans="1:43">
      <c r="A1691" s="8">
        <v>46196</v>
      </c>
      <c r="B1691" s="67">
        <v>4012.5</v>
      </c>
      <c r="C1691">
        <v>-2.02</v>
      </c>
      <c r="D1691">
        <v>70340</v>
      </c>
      <c r="E1691" s="67">
        <v>-3.46</v>
      </c>
      <c r="F1691" s="7">
        <v>9501</v>
      </c>
      <c r="G1691" t="s">
        <v>113</v>
      </c>
      <c r="H1691">
        <v>0</v>
      </c>
      <c r="I1691" t="s">
        <v>288</v>
      </c>
      <c r="J1691" t="s">
        <v>289</v>
      </c>
      <c r="K1691" t="s">
        <v>290</v>
      </c>
      <c r="L1691">
        <v>472.9</v>
      </c>
      <c r="M1691">
        <v>-4.5999999999999996</v>
      </c>
      <c r="N1691" s="66">
        <v>-9.5999999999999992E-3</v>
      </c>
      <c r="O1691">
        <v>477.5</v>
      </c>
      <c r="P1691" s="66">
        <v>-9.5999999999999992E-3</v>
      </c>
      <c r="Q1691">
        <v>470.2</v>
      </c>
      <c r="R1691">
        <v>480.9</v>
      </c>
      <c r="S1691">
        <v>462</v>
      </c>
      <c r="T1691" s="66">
        <v>5.7000000000000002E-3</v>
      </c>
      <c r="U1691" s="66">
        <v>5.9999999999999995E-4</v>
      </c>
      <c r="V1691" s="66">
        <v>-1.66E-2</v>
      </c>
      <c r="W1691" s="66">
        <v>2.35E-2</v>
      </c>
      <c r="X1691" s="1">
        <v>38973300</v>
      </c>
      <c r="Y1691" s="1">
        <v>18438945</v>
      </c>
      <c r="Z1691" s="1">
        <v>759958</v>
      </c>
      <c r="AA1691" t="s">
        <v>507</v>
      </c>
      <c r="AB1691" t="s">
        <v>684</v>
      </c>
      <c r="AC1691">
        <v>3.03</v>
      </c>
      <c r="AD1691">
        <v>0.31</v>
      </c>
      <c r="AE1691">
        <v>0</v>
      </c>
      <c r="AF1691" t="s">
        <v>230</v>
      </c>
      <c r="AG1691" s="1">
        <v>1091400</v>
      </c>
      <c r="AH1691">
        <v>472.9</v>
      </c>
      <c r="AI1691" s="1">
        <v>2200</v>
      </c>
      <c r="AJ1691">
        <v>472.7</v>
      </c>
      <c r="AK1691" s="1">
        <v>3700</v>
      </c>
      <c r="AL1691" s="2">
        <v>0.625</v>
      </c>
      <c r="AN1691" t="s">
        <v>298</v>
      </c>
      <c r="AO1691" t="s">
        <v>509</v>
      </c>
      <c r="AQ1691" t="str">
        <f t="shared" si="26"/>
        <v/>
      </c>
    </row>
    <row r="1692" spans="1:43">
      <c r="A1692" s="8">
        <v>46196</v>
      </c>
      <c r="B1692" s="67">
        <v>4012.5</v>
      </c>
      <c r="C1692">
        <v>-2.02</v>
      </c>
      <c r="D1692">
        <v>70340</v>
      </c>
      <c r="E1692" s="67">
        <v>-3.46</v>
      </c>
      <c r="F1692" s="7">
        <v>9531</v>
      </c>
      <c r="G1692" t="s">
        <v>114</v>
      </c>
      <c r="H1692">
        <v>0</v>
      </c>
      <c r="I1692" t="s">
        <v>288</v>
      </c>
      <c r="J1692" t="s">
        <v>289</v>
      </c>
      <c r="K1692" t="s">
        <v>290</v>
      </c>
      <c r="L1692" s="36">
        <v>6124</v>
      </c>
      <c r="M1692">
        <v>-86</v>
      </c>
      <c r="N1692" s="66">
        <v>-1.38E-2</v>
      </c>
      <c r="O1692" s="36">
        <v>6210</v>
      </c>
      <c r="P1692" s="66">
        <v>-1.38E-2</v>
      </c>
      <c r="Q1692" s="36">
        <v>6193</v>
      </c>
      <c r="R1692" s="36">
        <v>6205</v>
      </c>
      <c r="S1692" s="36">
        <v>6095</v>
      </c>
      <c r="T1692" s="66">
        <v>-1.11E-2</v>
      </c>
      <c r="U1692" s="66">
        <v>4.7000000000000002E-3</v>
      </c>
      <c r="V1692" s="66">
        <v>-1.2999999999999999E-2</v>
      </c>
      <c r="W1692" s="66">
        <v>4.7000000000000002E-3</v>
      </c>
      <c r="X1692" s="1">
        <v>544300</v>
      </c>
      <c r="Y1692" s="1">
        <v>3340242</v>
      </c>
      <c r="Z1692" s="1">
        <v>2051290</v>
      </c>
      <c r="AA1692" t="s">
        <v>510</v>
      </c>
      <c r="AB1692" t="s">
        <v>600</v>
      </c>
      <c r="AC1692">
        <v>14.83</v>
      </c>
      <c r="AD1692">
        <v>1.18</v>
      </c>
      <c r="AE1692">
        <v>1.96</v>
      </c>
      <c r="AF1692" t="s">
        <v>230</v>
      </c>
      <c r="AG1692" s="1">
        <v>23900</v>
      </c>
      <c r="AH1692" s="36">
        <v>6125</v>
      </c>
      <c r="AI1692">
        <v>400</v>
      </c>
      <c r="AJ1692" s="36">
        <v>6123</v>
      </c>
      <c r="AK1692">
        <v>200</v>
      </c>
      <c r="AL1692" s="2">
        <v>0.625</v>
      </c>
      <c r="AN1692" t="s">
        <v>298</v>
      </c>
      <c r="AO1692" t="s">
        <v>509</v>
      </c>
      <c r="AQ1692" t="str">
        <f t="shared" si="26"/>
        <v/>
      </c>
    </row>
    <row r="1693" spans="1:43">
      <c r="A1693" s="8">
        <v>46196</v>
      </c>
      <c r="B1693" s="67">
        <v>4012.5</v>
      </c>
      <c r="C1693">
        <v>-2.02</v>
      </c>
      <c r="D1693">
        <v>70340</v>
      </c>
      <c r="E1693" s="67">
        <v>-3.46</v>
      </c>
      <c r="F1693" s="7">
        <v>9882</v>
      </c>
      <c r="G1693" t="s">
        <v>115</v>
      </c>
      <c r="H1693">
        <v>0</v>
      </c>
      <c r="I1693" t="s">
        <v>288</v>
      </c>
      <c r="J1693" t="s">
        <v>289</v>
      </c>
      <c r="K1693" t="s">
        <v>295</v>
      </c>
      <c r="L1693" s="36">
        <v>1752</v>
      </c>
      <c r="M1693">
        <v>0</v>
      </c>
      <c r="N1693" s="66">
        <v>0</v>
      </c>
      <c r="O1693" s="36">
        <v>1752</v>
      </c>
      <c r="P1693" s="66">
        <v>0</v>
      </c>
      <c r="Q1693" s="36">
        <v>1752</v>
      </c>
      <c r="R1693" s="36">
        <v>1764</v>
      </c>
      <c r="S1693" s="36">
        <v>1735</v>
      </c>
      <c r="T1693" s="66">
        <v>0</v>
      </c>
      <c r="U1693" s="66">
        <v>-5.0000000000000001E-4</v>
      </c>
      <c r="V1693" s="66">
        <v>-6.7999999999999996E-3</v>
      </c>
      <c r="W1693" s="66">
        <v>9.7000000000000003E-3</v>
      </c>
      <c r="X1693" s="1">
        <v>151900</v>
      </c>
      <c r="Y1693" s="1">
        <v>266014</v>
      </c>
      <c r="Z1693" s="1">
        <v>150709</v>
      </c>
      <c r="AA1693" t="s">
        <v>670</v>
      </c>
      <c r="AB1693" t="s">
        <v>513</v>
      </c>
      <c r="AC1693">
        <v>11.42</v>
      </c>
      <c r="AD1693">
        <v>1.21</v>
      </c>
      <c r="AE1693">
        <v>3.88</v>
      </c>
      <c r="AF1693" t="s">
        <v>230</v>
      </c>
      <c r="AG1693" s="1">
        <v>40100</v>
      </c>
      <c r="AH1693" s="36">
        <v>1753</v>
      </c>
      <c r="AI1693">
        <v>800</v>
      </c>
      <c r="AJ1693" s="36">
        <v>1751</v>
      </c>
      <c r="AK1693">
        <v>600</v>
      </c>
      <c r="AL1693" s="2">
        <v>0.625</v>
      </c>
      <c r="AN1693" t="s">
        <v>298</v>
      </c>
      <c r="AO1693" t="s">
        <v>322</v>
      </c>
      <c r="AQ1693" t="str">
        <f t="shared" si="26"/>
        <v/>
      </c>
    </row>
    <row r="1694" spans="1:43">
      <c r="F1694" s="7">
        <v>6502</v>
      </c>
      <c r="I1694" t="s">
        <v>514</v>
      </c>
      <c r="P1694" t="s">
        <v>230</v>
      </c>
      <c r="T1694" t="s">
        <v>230</v>
      </c>
      <c r="U1694" t="s">
        <v>230</v>
      </c>
      <c r="V1694" t="s">
        <v>230</v>
      </c>
      <c r="W1694" t="s">
        <v>230</v>
      </c>
      <c r="AF1694" t="s">
        <v>230</v>
      </c>
      <c r="AG1694" t="s">
        <v>230</v>
      </c>
      <c r="AO1694" t="s">
        <v>515</v>
      </c>
      <c r="AQ1694" t="str">
        <f t="shared" si="26"/>
        <v/>
      </c>
    </row>
    <row r="1695" spans="1:43">
      <c r="F1695" s="7">
        <v>5759</v>
      </c>
      <c r="I1695" t="s">
        <v>514</v>
      </c>
      <c r="P1695" t="s">
        <v>230</v>
      </c>
      <c r="T1695" t="s">
        <v>230</v>
      </c>
      <c r="U1695" t="s">
        <v>230</v>
      </c>
      <c r="V1695" t="s">
        <v>230</v>
      </c>
      <c r="W1695" t="s">
        <v>230</v>
      </c>
      <c r="AF1695" t="s">
        <v>230</v>
      </c>
      <c r="AG1695" t="s">
        <v>230</v>
      </c>
      <c r="AO1695" t="s">
        <v>515</v>
      </c>
      <c r="AQ1695" t="str">
        <f t="shared" si="26"/>
        <v/>
      </c>
    </row>
    <row r="1696" spans="1:43">
      <c r="AQ1696" t="str">
        <f t="shared" si="26"/>
        <v/>
      </c>
    </row>
    <row r="1697" spans="1:43">
      <c r="AQ1697" t="str">
        <f t="shared" si="26"/>
        <v/>
      </c>
    </row>
    <row r="1698" spans="1:43">
      <c r="AQ1698" t="str">
        <f t="shared" si="26"/>
        <v/>
      </c>
    </row>
    <row r="1699" spans="1:43">
      <c r="B1699" cm="1">
        <f t="array" ref="B1699">_xll.RssIndexMarket("TOPX", "現在値")</f>
        <v>3952.5</v>
      </c>
      <c r="C1699" cm="1">
        <f t="array" ref="C1699">_xll.RssIndexMarket("TOPX", "前日比率")</f>
        <v>-0.54</v>
      </c>
      <c r="D1699" s="71" cm="1">
        <f t="array" ref="D1699">_xll.RssIndexMarket("N225.FUT01.OS", "現在値")</f>
        <v>61710</v>
      </c>
      <c r="E1699" s="6" cm="1">
        <f t="array" ref="E1699">_xll.RssIndexMarket("N225.FUT01.OS", "前日比率")</f>
        <v>-1.18</v>
      </c>
      <c r="AQ1699" t="str">
        <f t="shared" si="26"/>
        <v/>
      </c>
    </row>
    <row r="1700" spans="1:43">
      <c r="A1700" s="8" t="s">
        <v>0</v>
      </c>
      <c r="B1700" t="s">
        <v>116</v>
      </c>
      <c r="C1700" t="s">
        <v>1</v>
      </c>
      <c r="D1700" t="s">
        <v>2</v>
      </c>
      <c r="E1700" t="s">
        <v>3</v>
      </c>
      <c r="F1700" s="7" t="s">
        <v>4</v>
      </c>
      <c r="G1700" t="s">
        <v>5</v>
      </c>
      <c r="H1700" t="s">
        <v>268</v>
      </c>
      <c r="I1700" t="s">
        <v>269</v>
      </c>
      <c r="J1700" t="s">
        <v>270</v>
      </c>
      <c r="K1700" t="s">
        <v>271</v>
      </c>
      <c r="L1700" t="s">
        <v>6</v>
      </c>
      <c r="M1700" t="s">
        <v>7</v>
      </c>
      <c r="N1700" t="s">
        <v>8</v>
      </c>
      <c r="O1700" t="s">
        <v>9</v>
      </c>
      <c r="P1700" t="s">
        <v>272</v>
      </c>
      <c r="Q1700" t="s">
        <v>10</v>
      </c>
      <c r="R1700" t="s">
        <v>11</v>
      </c>
      <c r="S1700" t="s">
        <v>12</v>
      </c>
      <c r="T1700" t="s">
        <v>273</v>
      </c>
      <c r="U1700" t="s">
        <v>274</v>
      </c>
      <c r="V1700" t="s">
        <v>275</v>
      </c>
      <c r="W1700" t="s">
        <v>276</v>
      </c>
      <c r="X1700" t="s">
        <v>13</v>
      </c>
      <c r="Y1700" t="s">
        <v>277</v>
      </c>
      <c r="Z1700" t="s">
        <v>278</v>
      </c>
      <c r="AA1700" t="s">
        <v>14</v>
      </c>
      <c r="AB1700" t="s">
        <v>15</v>
      </c>
      <c r="AC1700" t="s">
        <v>279</v>
      </c>
      <c r="AD1700" t="s">
        <v>280</v>
      </c>
      <c r="AE1700" t="s">
        <v>281</v>
      </c>
      <c r="AF1700" t="s">
        <v>282</v>
      </c>
      <c r="AG1700" t="s">
        <v>283</v>
      </c>
      <c r="AH1700" t="s">
        <v>284</v>
      </c>
      <c r="AI1700" t="s">
        <v>16</v>
      </c>
      <c r="AJ1700" t="s">
        <v>17</v>
      </c>
      <c r="AK1700" t="s">
        <v>18</v>
      </c>
      <c r="AL1700" t="s">
        <v>19</v>
      </c>
      <c r="AM1700" t="s">
        <v>20</v>
      </c>
      <c r="AN1700" t="s">
        <v>285</v>
      </c>
      <c r="AO1700" t="s">
        <v>286</v>
      </c>
      <c r="AQ1700" t="str">
        <f t="shared" si="26"/>
        <v/>
      </c>
    </row>
    <row r="1701" spans="1:43">
      <c r="A1701" s="8">
        <v>46197</v>
      </c>
      <c r="B1701" s="67">
        <v>3967.54</v>
      </c>
      <c r="C1701">
        <v>-0.56999999999999995</v>
      </c>
      <c r="D1701">
        <v>69390</v>
      </c>
      <c r="E1701" s="67">
        <v>-0.54</v>
      </c>
      <c r="F1701" s="7">
        <v>1605</v>
      </c>
      <c r="G1701" t="s">
        <v>21</v>
      </c>
      <c r="H1701">
        <v>0</v>
      </c>
      <c r="I1701" t="s">
        <v>288</v>
      </c>
      <c r="J1701" t="s">
        <v>289</v>
      </c>
      <c r="K1701" t="s">
        <v>290</v>
      </c>
      <c r="L1701" s="36">
        <v>3418</v>
      </c>
      <c r="M1701">
        <v>-38</v>
      </c>
      <c r="N1701" s="66">
        <v>-1.0999999999999999E-2</v>
      </c>
      <c r="O1701" s="36">
        <v>3456</v>
      </c>
      <c r="P1701" s="66">
        <v>-1.09E-2</v>
      </c>
      <c r="Q1701" s="36">
        <v>3455</v>
      </c>
      <c r="R1701" s="36">
        <v>3458</v>
      </c>
      <c r="S1701" s="36">
        <v>3413</v>
      </c>
      <c r="T1701" s="66">
        <v>-1.0699999999999999E-2</v>
      </c>
      <c r="U1701" s="66">
        <v>-3.3999999999999998E-3</v>
      </c>
      <c r="V1701" s="66">
        <v>-1.15E-2</v>
      </c>
      <c r="W1701" s="66">
        <v>1.4E-3</v>
      </c>
      <c r="X1701" s="1">
        <v>2771100</v>
      </c>
      <c r="Y1701" s="1">
        <v>9521128</v>
      </c>
      <c r="Z1701" s="1">
        <v>4303727</v>
      </c>
      <c r="AA1701" t="s">
        <v>291</v>
      </c>
      <c r="AB1701" t="s">
        <v>292</v>
      </c>
      <c r="AC1701">
        <v>8.82</v>
      </c>
      <c r="AD1701">
        <v>0.83</v>
      </c>
      <c r="AE1701">
        <v>3.16</v>
      </c>
      <c r="AF1701" t="s">
        <v>230</v>
      </c>
      <c r="AG1701" s="1">
        <v>54900</v>
      </c>
      <c r="AH1701" s="36">
        <v>3419</v>
      </c>
      <c r="AI1701" s="1">
        <v>3500</v>
      </c>
      <c r="AJ1701" s="36">
        <v>3417</v>
      </c>
      <c r="AK1701" s="1">
        <v>1200</v>
      </c>
      <c r="AL1701" s="2">
        <v>0.625</v>
      </c>
      <c r="AN1701" t="s">
        <v>293</v>
      </c>
      <c r="AO1701" t="s">
        <v>294</v>
      </c>
      <c r="AQ1701" t="str">
        <f t="shared" si="26"/>
        <v/>
      </c>
    </row>
    <row r="1702" spans="1:43">
      <c r="A1702" s="8">
        <v>46197</v>
      </c>
      <c r="B1702" s="67">
        <v>3967.54</v>
      </c>
      <c r="C1702">
        <v>-0.56999999999999995</v>
      </c>
      <c r="D1702">
        <v>69390</v>
      </c>
      <c r="E1702" s="67">
        <v>-0.54</v>
      </c>
      <c r="F1702" s="7">
        <v>1833</v>
      </c>
      <c r="G1702" t="s">
        <v>24</v>
      </c>
      <c r="H1702">
        <v>0</v>
      </c>
      <c r="I1702" t="s">
        <v>288</v>
      </c>
      <c r="J1702" t="s">
        <v>289</v>
      </c>
      <c r="K1702" t="s">
        <v>295</v>
      </c>
      <c r="L1702" s="36">
        <v>5650</v>
      </c>
      <c r="M1702">
        <v>50</v>
      </c>
      <c r="N1702" s="66">
        <v>8.8999999999999999E-3</v>
      </c>
      <c r="O1702" s="36">
        <v>5600</v>
      </c>
      <c r="P1702" s="66">
        <v>8.8999999999999999E-3</v>
      </c>
      <c r="Q1702" s="36">
        <v>5650</v>
      </c>
      <c r="R1702" s="36">
        <v>5680</v>
      </c>
      <c r="S1702" s="36">
        <v>5620</v>
      </c>
      <c r="T1702" s="66">
        <v>0</v>
      </c>
      <c r="U1702" s="66">
        <v>3.5000000000000001E-3</v>
      </c>
      <c r="V1702" s="66">
        <v>-5.1999999999999998E-3</v>
      </c>
      <c r="W1702" s="66">
        <v>5.3E-3</v>
      </c>
      <c r="X1702" s="1">
        <v>50800</v>
      </c>
      <c r="Y1702" s="1">
        <v>286544</v>
      </c>
      <c r="Z1702" s="1">
        <v>218458</v>
      </c>
      <c r="AA1702" t="s">
        <v>296</v>
      </c>
      <c r="AB1702" t="s">
        <v>572</v>
      </c>
      <c r="AC1702">
        <v>13.16</v>
      </c>
      <c r="AD1702">
        <v>1.02</v>
      </c>
      <c r="AE1702">
        <v>5.31</v>
      </c>
      <c r="AF1702" t="s">
        <v>230</v>
      </c>
      <c r="AG1702" s="1">
        <v>13400</v>
      </c>
      <c r="AH1702" s="36">
        <v>5650</v>
      </c>
      <c r="AI1702" s="1">
        <v>1500</v>
      </c>
      <c r="AJ1702" s="36">
        <v>5640</v>
      </c>
      <c r="AK1702" s="1">
        <v>1100</v>
      </c>
      <c r="AL1702" s="2">
        <v>0.62152777777777779</v>
      </c>
      <c r="AN1702" t="s">
        <v>298</v>
      </c>
      <c r="AO1702" t="s">
        <v>299</v>
      </c>
      <c r="AQ1702" t="str">
        <f t="shared" si="26"/>
        <v/>
      </c>
    </row>
    <row r="1703" spans="1:43">
      <c r="A1703" s="8">
        <v>46197</v>
      </c>
      <c r="B1703" s="67">
        <v>3967.54</v>
      </c>
      <c r="C1703">
        <v>-0.56999999999999995</v>
      </c>
      <c r="D1703">
        <v>69390</v>
      </c>
      <c r="E1703" s="67">
        <v>-0.54</v>
      </c>
      <c r="F1703" s="7">
        <v>1911</v>
      </c>
      <c r="G1703" t="s">
        <v>25</v>
      </c>
      <c r="H1703">
        <v>0</v>
      </c>
      <c r="I1703" t="s">
        <v>288</v>
      </c>
      <c r="J1703" t="s">
        <v>289</v>
      </c>
      <c r="K1703" t="s">
        <v>295</v>
      </c>
      <c r="L1703" s="36">
        <v>1310.5</v>
      </c>
      <c r="M1703">
        <v>6.5</v>
      </c>
      <c r="N1703" s="66">
        <v>5.0000000000000001E-3</v>
      </c>
      <c r="O1703" s="36">
        <v>1304</v>
      </c>
      <c r="P1703" s="66">
        <v>4.8999999999999998E-3</v>
      </c>
      <c r="Q1703" s="36">
        <v>1317.5</v>
      </c>
      <c r="R1703" s="36">
        <v>1318.5</v>
      </c>
      <c r="S1703" s="36">
        <v>1305.5</v>
      </c>
      <c r="T1703" s="66">
        <v>-5.3E-3</v>
      </c>
      <c r="U1703" s="66">
        <v>3.8E-3</v>
      </c>
      <c r="V1703" s="66">
        <v>-6.0000000000000001E-3</v>
      </c>
      <c r="W1703" s="66">
        <v>3.8E-3</v>
      </c>
      <c r="X1703" s="1">
        <v>1666500</v>
      </c>
      <c r="Y1703" s="1">
        <v>2187376</v>
      </c>
      <c r="Z1703" s="1">
        <v>810631</v>
      </c>
      <c r="AA1703" t="s">
        <v>300</v>
      </c>
      <c r="AB1703" t="s">
        <v>301</v>
      </c>
      <c r="AC1703">
        <v>8.35</v>
      </c>
      <c r="AD1703">
        <v>0.79</v>
      </c>
      <c r="AE1703">
        <v>3.82</v>
      </c>
      <c r="AF1703" t="s">
        <v>230</v>
      </c>
      <c r="AG1703" s="1">
        <v>306900</v>
      </c>
      <c r="AH1703" s="36">
        <v>1311</v>
      </c>
      <c r="AI1703" s="1">
        <v>2700</v>
      </c>
      <c r="AJ1703" s="36">
        <v>1310.5</v>
      </c>
      <c r="AK1703" s="1">
        <v>3300</v>
      </c>
      <c r="AL1703" s="2">
        <v>0.625</v>
      </c>
      <c r="AN1703" t="s">
        <v>293</v>
      </c>
      <c r="AO1703" t="s">
        <v>299</v>
      </c>
      <c r="AQ1703" t="str">
        <f t="shared" si="26"/>
        <v/>
      </c>
    </row>
    <row r="1704" spans="1:43">
      <c r="A1704" s="8">
        <v>46197</v>
      </c>
      <c r="B1704" s="67">
        <v>3967.54</v>
      </c>
      <c r="C1704">
        <v>-0.56999999999999995</v>
      </c>
      <c r="D1704">
        <v>69390</v>
      </c>
      <c r="E1704" s="67">
        <v>-0.54</v>
      </c>
      <c r="F1704" s="7">
        <v>1925</v>
      </c>
      <c r="G1704" t="s">
        <v>26</v>
      </c>
      <c r="H1704">
        <v>0</v>
      </c>
      <c r="I1704" t="s">
        <v>288</v>
      </c>
      <c r="J1704" t="s">
        <v>289</v>
      </c>
      <c r="K1704" t="s">
        <v>295</v>
      </c>
      <c r="L1704" s="36">
        <v>4309</v>
      </c>
      <c r="M1704">
        <v>34</v>
      </c>
      <c r="N1704" s="66">
        <v>8.0000000000000002E-3</v>
      </c>
      <c r="O1704" s="36">
        <v>4275</v>
      </c>
      <c r="P1704" s="66">
        <v>7.9000000000000008E-3</v>
      </c>
      <c r="Q1704" s="36">
        <v>4318</v>
      </c>
      <c r="R1704" s="36">
        <v>4342</v>
      </c>
      <c r="S1704" s="36">
        <v>4287</v>
      </c>
      <c r="T1704" s="66">
        <v>-2E-3</v>
      </c>
      <c r="U1704" s="66">
        <v>-8.9999999999999998E-4</v>
      </c>
      <c r="V1704" s="66">
        <v>-7.6E-3</v>
      </c>
      <c r="W1704" s="66">
        <v>5.1000000000000004E-3</v>
      </c>
      <c r="X1704" s="1">
        <v>832000</v>
      </c>
      <c r="Y1704" s="1">
        <v>3591662</v>
      </c>
      <c r="Z1704" s="1">
        <v>2842372</v>
      </c>
      <c r="AA1704" t="s">
        <v>302</v>
      </c>
      <c r="AB1704" t="s">
        <v>573</v>
      </c>
      <c r="AC1704">
        <v>11.75</v>
      </c>
      <c r="AD1704">
        <v>0.92</v>
      </c>
      <c r="AE1704">
        <v>4.08</v>
      </c>
      <c r="AF1704" t="s">
        <v>230</v>
      </c>
      <c r="AG1704" s="1">
        <v>66900</v>
      </c>
      <c r="AH1704" s="36">
        <v>4309</v>
      </c>
      <c r="AI1704" s="1">
        <v>1000</v>
      </c>
      <c r="AJ1704" s="36">
        <v>4308</v>
      </c>
      <c r="AK1704" s="1">
        <v>1000</v>
      </c>
      <c r="AL1704" s="2">
        <v>0.625</v>
      </c>
      <c r="AN1704" t="s">
        <v>298</v>
      </c>
      <c r="AO1704" t="s">
        <v>299</v>
      </c>
      <c r="AQ1704" t="str">
        <f t="shared" si="26"/>
        <v/>
      </c>
    </row>
    <row r="1705" spans="1:43">
      <c r="A1705" s="8">
        <v>46197</v>
      </c>
      <c r="B1705" s="67">
        <v>3967.54</v>
      </c>
      <c r="C1705">
        <v>-0.56999999999999995</v>
      </c>
      <c r="D1705">
        <v>69390</v>
      </c>
      <c r="E1705" s="67">
        <v>-0.54</v>
      </c>
      <c r="F1705" s="7">
        <v>1928</v>
      </c>
      <c r="G1705" t="s">
        <v>27</v>
      </c>
      <c r="H1705">
        <v>0</v>
      </c>
      <c r="I1705" t="s">
        <v>288</v>
      </c>
      <c r="J1705" t="s">
        <v>289</v>
      </c>
      <c r="K1705" t="s">
        <v>290</v>
      </c>
      <c r="L1705" s="36">
        <v>3208</v>
      </c>
      <c r="M1705">
        <v>-25</v>
      </c>
      <c r="N1705" s="66">
        <v>-7.7000000000000002E-3</v>
      </c>
      <c r="O1705" s="36">
        <v>3233</v>
      </c>
      <c r="P1705" s="66">
        <v>-7.7000000000000002E-3</v>
      </c>
      <c r="Q1705" s="36">
        <v>3244</v>
      </c>
      <c r="R1705" s="36">
        <v>3247</v>
      </c>
      <c r="S1705" s="36">
        <v>3207</v>
      </c>
      <c r="T1705" s="66">
        <v>-1.0999999999999999E-2</v>
      </c>
      <c r="U1705" s="66">
        <v>-4.8999999999999998E-3</v>
      </c>
      <c r="V1705" s="66">
        <v>-1.2E-2</v>
      </c>
      <c r="W1705" s="66">
        <v>2.9999999999999997E-4</v>
      </c>
      <c r="X1705" s="1">
        <v>1395700</v>
      </c>
      <c r="Y1705" s="1">
        <v>4507068</v>
      </c>
      <c r="Z1705" s="1">
        <v>2090286</v>
      </c>
      <c r="AA1705" t="s">
        <v>304</v>
      </c>
      <c r="AB1705" t="s">
        <v>574</v>
      </c>
      <c r="AC1705">
        <v>9.5399999999999991</v>
      </c>
      <c r="AD1705">
        <v>0.97</v>
      </c>
      <c r="AE1705">
        <v>4.5199999999999996</v>
      </c>
      <c r="AF1705" t="s">
        <v>230</v>
      </c>
      <c r="AG1705" s="1">
        <v>239500</v>
      </c>
      <c r="AH1705" s="36">
        <v>3209</v>
      </c>
      <c r="AI1705" s="1">
        <v>6400</v>
      </c>
      <c r="AJ1705" s="36">
        <v>3208</v>
      </c>
      <c r="AK1705" s="1">
        <v>1100</v>
      </c>
      <c r="AL1705" s="2">
        <v>0.625</v>
      </c>
      <c r="AM1705" s="3">
        <v>46177</v>
      </c>
      <c r="AN1705" t="s">
        <v>306</v>
      </c>
      <c r="AO1705" t="s">
        <v>299</v>
      </c>
      <c r="AQ1705" t="str">
        <f t="shared" si="26"/>
        <v/>
      </c>
    </row>
    <row r="1706" spans="1:43">
      <c r="A1706" s="8">
        <v>46197</v>
      </c>
      <c r="B1706" s="67">
        <v>3967.54</v>
      </c>
      <c r="C1706">
        <v>-0.56999999999999995</v>
      </c>
      <c r="D1706">
        <v>69390</v>
      </c>
      <c r="E1706" s="67">
        <v>-0.54</v>
      </c>
      <c r="F1706" s="7">
        <v>1929</v>
      </c>
      <c r="G1706" t="s">
        <v>28</v>
      </c>
      <c r="H1706">
        <v>0</v>
      </c>
      <c r="I1706" t="s">
        <v>288</v>
      </c>
      <c r="J1706" t="s">
        <v>289</v>
      </c>
      <c r="K1706" t="s">
        <v>290</v>
      </c>
      <c r="L1706" s="36">
        <v>1089</v>
      </c>
      <c r="M1706">
        <v>4</v>
      </c>
      <c r="N1706" s="66">
        <v>3.7000000000000002E-3</v>
      </c>
      <c r="O1706" s="36">
        <v>1085</v>
      </c>
      <c r="P1706" s="66">
        <v>3.5999999999999999E-3</v>
      </c>
      <c r="Q1706" s="36">
        <v>1095</v>
      </c>
      <c r="R1706" s="36">
        <v>1100</v>
      </c>
      <c r="S1706" s="36">
        <v>1084</v>
      </c>
      <c r="T1706" s="66">
        <v>-5.4000000000000003E-3</v>
      </c>
      <c r="U1706" s="66">
        <v>1.8E-3</v>
      </c>
      <c r="V1706" s="66">
        <v>-0.01</v>
      </c>
      <c r="W1706" s="66">
        <v>4.5999999999999999E-3</v>
      </c>
      <c r="X1706" s="1">
        <v>50000</v>
      </c>
      <c r="Y1706" s="1">
        <v>54452</v>
      </c>
      <c r="Z1706" s="1">
        <v>45492</v>
      </c>
      <c r="AA1706" t="s">
        <v>307</v>
      </c>
      <c r="AB1706" t="s">
        <v>575</v>
      </c>
      <c r="AC1706">
        <v>12.29</v>
      </c>
      <c r="AD1706">
        <v>1.2</v>
      </c>
      <c r="AE1706">
        <v>4.59</v>
      </c>
      <c r="AF1706" t="s">
        <v>230</v>
      </c>
      <c r="AG1706" s="1">
        <v>14400</v>
      </c>
      <c r="AH1706" s="36">
        <v>1089</v>
      </c>
      <c r="AI1706">
        <v>400</v>
      </c>
      <c r="AJ1706" s="36">
        <v>1088</v>
      </c>
      <c r="AK1706">
        <v>400</v>
      </c>
      <c r="AL1706" s="2">
        <v>0.62361111111111112</v>
      </c>
      <c r="AN1706" t="s">
        <v>298</v>
      </c>
      <c r="AO1706" t="s">
        <v>299</v>
      </c>
      <c r="AQ1706" t="str">
        <f t="shared" si="26"/>
        <v/>
      </c>
    </row>
    <row r="1707" spans="1:43">
      <c r="A1707" s="8">
        <v>46197</v>
      </c>
      <c r="B1707" s="67">
        <v>3967.54</v>
      </c>
      <c r="C1707">
        <v>-0.56999999999999995</v>
      </c>
      <c r="D1707">
        <v>69390</v>
      </c>
      <c r="E1707" s="67">
        <v>-0.54</v>
      </c>
      <c r="F1707" s="7">
        <v>1963</v>
      </c>
      <c r="G1707" t="s">
        <v>29</v>
      </c>
      <c r="H1707">
        <v>0</v>
      </c>
      <c r="I1707" t="s">
        <v>288</v>
      </c>
      <c r="J1707" t="s">
        <v>289</v>
      </c>
      <c r="K1707" t="s">
        <v>290</v>
      </c>
      <c r="L1707" s="36">
        <v>2574.5</v>
      </c>
      <c r="M1707">
        <v>-34.5</v>
      </c>
      <c r="N1707" s="66">
        <v>-1.32E-2</v>
      </c>
      <c r="O1707" s="36">
        <v>2609</v>
      </c>
      <c r="P1707" s="66">
        <v>-1.32E-2</v>
      </c>
      <c r="Q1707" s="36">
        <v>2574</v>
      </c>
      <c r="R1707" s="36">
        <v>2605</v>
      </c>
      <c r="S1707" s="36">
        <v>2530</v>
      </c>
      <c r="T1707" s="66">
        <v>1E-4</v>
      </c>
      <c r="U1707" s="66">
        <v>-1.6999999999999999E-3</v>
      </c>
      <c r="V1707" s="66">
        <v>-1.17E-2</v>
      </c>
      <c r="W1707" s="66">
        <v>1.7500000000000002E-2</v>
      </c>
      <c r="X1707" s="1">
        <v>744500</v>
      </c>
      <c r="Y1707" s="1">
        <v>1914600</v>
      </c>
      <c r="Z1707" s="1">
        <v>628932</v>
      </c>
      <c r="AA1707" t="s">
        <v>309</v>
      </c>
      <c r="AB1707" t="s">
        <v>310</v>
      </c>
      <c r="AC1707">
        <v>13.53</v>
      </c>
      <c r="AD1707">
        <v>1.44</v>
      </c>
      <c r="AE1707">
        <v>2.02</v>
      </c>
      <c r="AF1707" t="s">
        <v>230</v>
      </c>
      <c r="AG1707" s="1">
        <v>34700</v>
      </c>
      <c r="AH1707" s="36">
        <v>2575</v>
      </c>
      <c r="AI1707">
        <v>300</v>
      </c>
      <c r="AJ1707" s="36">
        <v>2574.5</v>
      </c>
      <c r="AK1707">
        <v>500</v>
      </c>
      <c r="AL1707" s="2">
        <v>0.625</v>
      </c>
      <c r="AN1707" t="s">
        <v>298</v>
      </c>
      <c r="AO1707" t="s">
        <v>299</v>
      </c>
      <c r="AQ1707" t="str">
        <f t="shared" si="26"/>
        <v/>
      </c>
    </row>
    <row r="1708" spans="1:43">
      <c r="A1708" s="8">
        <v>46197</v>
      </c>
      <c r="B1708" s="67">
        <v>3967.54</v>
      </c>
      <c r="C1708">
        <v>-0.56999999999999995</v>
      </c>
      <c r="D1708">
        <v>69390</v>
      </c>
      <c r="E1708" s="67">
        <v>-0.54</v>
      </c>
      <c r="F1708" s="7">
        <v>2124</v>
      </c>
      <c r="G1708" t="s">
        <v>30</v>
      </c>
      <c r="H1708">
        <v>0</v>
      </c>
      <c r="I1708" t="s">
        <v>288</v>
      </c>
      <c r="J1708" t="s">
        <v>289</v>
      </c>
      <c r="K1708" t="s">
        <v>295</v>
      </c>
      <c r="L1708">
        <v>838</v>
      </c>
      <c r="M1708">
        <v>3</v>
      </c>
      <c r="N1708" s="66">
        <v>3.5999999999999999E-3</v>
      </c>
      <c r="O1708">
        <v>835</v>
      </c>
      <c r="P1708" s="66">
        <v>3.5000000000000001E-3</v>
      </c>
      <c r="Q1708">
        <v>835</v>
      </c>
      <c r="R1708">
        <v>842</v>
      </c>
      <c r="S1708">
        <v>832</v>
      </c>
      <c r="T1708" s="66">
        <v>3.5000000000000001E-3</v>
      </c>
      <c r="U1708" s="66">
        <v>-1.1000000000000001E-3</v>
      </c>
      <c r="V1708" s="66">
        <v>-4.7000000000000002E-3</v>
      </c>
      <c r="W1708" s="66">
        <v>7.1999999999999998E-3</v>
      </c>
      <c r="X1708" s="1">
        <v>269800</v>
      </c>
      <c r="Y1708" s="1">
        <v>226092</v>
      </c>
      <c r="Z1708" s="1">
        <v>138736</v>
      </c>
      <c r="AA1708" t="s">
        <v>311</v>
      </c>
      <c r="AB1708" t="s">
        <v>312</v>
      </c>
      <c r="AC1708">
        <v>15.48</v>
      </c>
      <c r="AD1708">
        <v>5.94</v>
      </c>
      <c r="AE1708">
        <v>4.53</v>
      </c>
      <c r="AF1708" t="s">
        <v>230</v>
      </c>
      <c r="AG1708" s="1">
        <v>90700</v>
      </c>
      <c r="AH1708">
        <v>839</v>
      </c>
      <c r="AI1708" s="1">
        <v>1000</v>
      </c>
      <c r="AJ1708">
        <v>838</v>
      </c>
      <c r="AK1708" s="1">
        <v>3700</v>
      </c>
      <c r="AL1708" s="2">
        <v>0.625</v>
      </c>
      <c r="AN1708" t="s">
        <v>293</v>
      </c>
      <c r="AO1708" t="s">
        <v>313</v>
      </c>
      <c r="AQ1708" t="str">
        <f t="shared" si="26"/>
        <v/>
      </c>
    </row>
    <row r="1709" spans="1:43">
      <c r="A1709" s="8">
        <v>46197</v>
      </c>
      <c r="B1709" s="67">
        <v>3967.54</v>
      </c>
      <c r="C1709">
        <v>-0.56999999999999995</v>
      </c>
      <c r="D1709">
        <v>69390</v>
      </c>
      <c r="E1709" s="67">
        <v>-0.54</v>
      </c>
      <c r="F1709" s="7">
        <v>2162</v>
      </c>
      <c r="G1709" t="s">
        <v>31</v>
      </c>
      <c r="H1709">
        <v>0</v>
      </c>
      <c r="I1709" t="s">
        <v>314</v>
      </c>
      <c r="J1709" t="s">
        <v>289</v>
      </c>
      <c r="K1709" t="s">
        <v>295</v>
      </c>
      <c r="L1709">
        <v>538</v>
      </c>
      <c r="M1709">
        <v>0</v>
      </c>
      <c r="N1709" s="66">
        <v>0</v>
      </c>
      <c r="O1709">
        <v>538</v>
      </c>
      <c r="P1709" s="66">
        <v>0</v>
      </c>
      <c r="Q1709">
        <v>538</v>
      </c>
      <c r="R1709">
        <v>539</v>
      </c>
      <c r="S1709">
        <v>538</v>
      </c>
      <c r="T1709" s="66">
        <v>0</v>
      </c>
      <c r="U1709" s="66">
        <v>0</v>
      </c>
      <c r="V1709" s="66">
        <v>-1.8E-3</v>
      </c>
      <c r="W1709" s="66">
        <v>0</v>
      </c>
      <c r="X1709" s="1">
        <v>22800</v>
      </c>
      <c r="Y1709" s="1">
        <v>12268</v>
      </c>
      <c r="Z1709" s="1">
        <v>11626</v>
      </c>
      <c r="AA1709" t="s">
        <v>685</v>
      </c>
      <c r="AB1709" t="s">
        <v>316</v>
      </c>
      <c r="AC1709">
        <v>31.27</v>
      </c>
      <c r="AD1709">
        <v>2.04</v>
      </c>
      <c r="AE1709">
        <v>0</v>
      </c>
      <c r="AF1709" t="s">
        <v>230</v>
      </c>
      <c r="AG1709" s="1">
        <v>3400</v>
      </c>
      <c r="AH1709">
        <v>539</v>
      </c>
      <c r="AI1709" s="1">
        <v>60200</v>
      </c>
      <c r="AJ1709">
        <v>538</v>
      </c>
      <c r="AK1709" s="1">
        <v>3181000</v>
      </c>
      <c r="AL1709" s="2">
        <v>0.59583333333333333</v>
      </c>
      <c r="AN1709" t="s">
        <v>298</v>
      </c>
      <c r="AO1709" t="s">
        <v>313</v>
      </c>
      <c r="AQ1709" t="str">
        <f t="shared" si="26"/>
        <v/>
      </c>
    </row>
    <row r="1710" spans="1:43">
      <c r="A1710" s="8">
        <v>46197</v>
      </c>
      <c r="B1710" s="67">
        <v>3967.54</v>
      </c>
      <c r="C1710">
        <v>-0.56999999999999995</v>
      </c>
      <c r="D1710">
        <v>69390</v>
      </c>
      <c r="E1710" s="67">
        <v>-0.54</v>
      </c>
      <c r="F1710" s="7">
        <v>2229</v>
      </c>
      <c r="G1710" t="s">
        <v>32</v>
      </c>
      <c r="H1710">
        <v>0</v>
      </c>
      <c r="I1710" t="s">
        <v>288</v>
      </c>
      <c r="J1710" t="s">
        <v>289</v>
      </c>
      <c r="K1710" t="s">
        <v>290</v>
      </c>
      <c r="L1710" s="36">
        <v>2848</v>
      </c>
      <c r="M1710">
        <v>24.5</v>
      </c>
      <c r="N1710" s="66">
        <v>8.6999999999999994E-3</v>
      </c>
      <c r="O1710" s="36">
        <v>2823.5</v>
      </c>
      <c r="P1710" s="66">
        <v>8.6E-3</v>
      </c>
      <c r="Q1710" s="36">
        <v>2820</v>
      </c>
      <c r="R1710" s="36">
        <v>2867.5</v>
      </c>
      <c r="S1710" s="36">
        <v>2796</v>
      </c>
      <c r="T1710" s="66">
        <v>9.9000000000000008E-3</v>
      </c>
      <c r="U1710" s="66">
        <v>3.5000000000000001E-3</v>
      </c>
      <c r="V1710" s="66">
        <v>-6.7999999999999996E-3</v>
      </c>
      <c r="W1710" s="66">
        <v>1.8499999999999999E-2</v>
      </c>
      <c r="X1710" s="1">
        <v>278500</v>
      </c>
      <c r="Y1710" s="1">
        <v>791173</v>
      </c>
      <c r="Z1710" s="1">
        <v>381432</v>
      </c>
      <c r="AA1710" t="s">
        <v>317</v>
      </c>
      <c r="AB1710" t="s">
        <v>660</v>
      </c>
      <c r="AC1710">
        <v>19.899999999999999</v>
      </c>
      <c r="AD1710">
        <v>1.64</v>
      </c>
      <c r="AE1710">
        <v>2.42</v>
      </c>
      <c r="AF1710" t="s">
        <v>230</v>
      </c>
      <c r="AG1710" s="1">
        <v>15300</v>
      </c>
      <c r="AH1710" s="36">
        <v>2848.5</v>
      </c>
      <c r="AI1710">
        <v>100</v>
      </c>
      <c r="AJ1710" s="36">
        <v>2847</v>
      </c>
      <c r="AK1710">
        <v>200</v>
      </c>
      <c r="AL1710" s="2">
        <v>0.625</v>
      </c>
      <c r="AN1710" t="s">
        <v>298</v>
      </c>
      <c r="AO1710" t="s">
        <v>319</v>
      </c>
      <c r="AQ1710" t="str">
        <f t="shared" si="26"/>
        <v/>
      </c>
    </row>
    <row r="1711" spans="1:43">
      <c r="A1711" s="8">
        <v>46197</v>
      </c>
      <c r="B1711" s="67">
        <v>3967.54</v>
      </c>
      <c r="C1711">
        <v>-0.56999999999999995</v>
      </c>
      <c r="D1711">
        <v>69390</v>
      </c>
      <c r="E1711" s="67">
        <v>-0.54</v>
      </c>
      <c r="F1711" s="7">
        <v>2768</v>
      </c>
      <c r="G1711" t="s">
        <v>33</v>
      </c>
      <c r="H1711">
        <v>0</v>
      </c>
      <c r="I1711" t="s">
        <v>288</v>
      </c>
      <c r="J1711" t="s">
        <v>289</v>
      </c>
      <c r="K1711" t="s">
        <v>290</v>
      </c>
      <c r="L1711" s="36">
        <v>5193</v>
      </c>
      <c r="M1711">
        <v>6</v>
      </c>
      <c r="N1711" s="66">
        <v>1.1999999999999999E-3</v>
      </c>
      <c r="O1711" s="36">
        <v>5187</v>
      </c>
      <c r="P1711" s="66">
        <v>1.1000000000000001E-3</v>
      </c>
      <c r="Q1711" s="36">
        <v>5200</v>
      </c>
      <c r="R1711" s="36">
        <v>5232</v>
      </c>
      <c r="S1711" s="36">
        <v>5149</v>
      </c>
      <c r="T1711" s="66">
        <v>-1.2999999999999999E-3</v>
      </c>
      <c r="U1711" s="66">
        <v>-1.9E-3</v>
      </c>
      <c r="V1711" s="66">
        <v>-7.4000000000000003E-3</v>
      </c>
      <c r="W1711" s="66">
        <v>8.5000000000000006E-3</v>
      </c>
      <c r="X1711" s="1">
        <v>626800</v>
      </c>
      <c r="Y1711" s="1">
        <v>3256065</v>
      </c>
      <c r="Z1711" s="1">
        <v>1090530</v>
      </c>
      <c r="AA1711" t="s">
        <v>320</v>
      </c>
      <c r="AB1711" t="s">
        <v>321</v>
      </c>
      <c r="AC1711">
        <v>8.31</v>
      </c>
      <c r="AD1711">
        <v>0.99</v>
      </c>
      <c r="AE1711">
        <v>3.47</v>
      </c>
      <c r="AF1711" t="s">
        <v>230</v>
      </c>
      <c r="AG1711" s="1">
        <v>169100</v>
      </c>
      <c r="AH1711" s="36">
        <v>5194</v>
      </c>
      <c r="AI1711">
        <v>500</v>
      </c>
      <c r="AJ1711" s="36">
        <v>5192</v>
      </c>
      <c r="AK1711">
        <v>200</v>
      </c>
      <c r="AL1711" s="2">
        <v>0.625</v>
      </c>
      <c r="AN1711" t="s">
        <v>298</v>
      </c>
      <c r="AO1711" t="s">
        <v>322</v>
      </c>
      <c r="AQ1711" t="str">
        <f t="shared" si="26"/>
        <v/>
      </c>
    </row>
    <row r="1712" spans="1:43">
      <c r="A1712" s="8">
        <v>46197</v>
      </c>
      <c r="B1712" s="67">
        <v>3967.54</v>
      </c>
      <c r="C1712">
        <v>-0.56999999999999995</v>
      </c>
      <c r="D1712">
        <v>69390</v>
      </c>
      <c r="E1712" s="67">
        <v>-0.54</v>
      </c>
      <c r="F1712" s="7">
        <v>2769</v>
      </c>
      <c r="G1712" t="s">
        <v>34</v>
      </c>
      <c r="H1712">
        <v>0</v>
      </c>
      <c r="I1712" t="s">
        <v>314</v>
      </c>
      <c r="J1712" t="s">
        <v>323</v>
      </c>
      <c r="K1712" t="s">
        <v>295</v>
      </c>
      <c r="L1712">
        <v>836</v>
      </c>
      <c r="M1712">
        <v>-1</v>
      </c>
      <c r="N1712" s="66">
        <v>-1.1999999999999999E-3</v>
      </c>
      <c r="O1712">
        <v>837</v>
      </c>
      <c r="P1712" s="66">
        <v>-1.1000000000000001E-3</v>
      </c>
      <c r="Q1712">
        <v>840</v>
      </c>
      <c r="R1712">
        <v>841</v>
      </c>
      <c r="S1712">
        <v>835</v>
      </c>
      <c r="T1712" s="66">
        <v>-4.7000000000000002E-3</v>
      </c>
      <c r="U1712" s="66">
        <v>0</v>
      </c>
      <c r="V1712" s="66">
        <v>-5.8999999999999999E-3</v>
      </c>
      <c r="W1712" s="66">
        <v>1.1000000000000001E-3</v>
      </c>
      <c r="X1712" s="1">
        <v>1600</v>
      </c>
      <c r="Y1712" s="1">
        <v>1341</v>
      </c>
      <c r="Z1712" s="1">
        <v>6572</v>
      </c>
      <c r="AA1712" t="s">
        <v>324</v>
      </c>
      <c r="AB1712" t="s">
        <v>325</v>
      </c>
      <c r="AC1712">
        <v>9.92</v>
      </c>
      <c r="AD1712">
        <v>22.22</v>
      </c>
      <c r="AE1712">
        <v>0</v>
      </c>
      <c r="AF1712">
        <v>0.2</v>
      </c>
      <c r="AG1712">
        <v>0</v>
      </c>
      <c r="AH1712">
        <v>840</v>
      </c>
      <c r="AI1712">
        <v>100</v>
      </c>
      <c r="AJ1712">
        <v>838</v>
      </c>
      <c r="AK1712">
        <v>100</v>
      </c>
      <c r="AL1712" s="2">
        <v>0.61250000000000004</v>
      </c>
      <c r="AM1712" s="3">
        <v>46213</v>
      </c>
      <c r="AN1712" t="s">
        <v>326</v>
      </c>
      <c r="AO1712" t="s">
        <v>327</v>
      </c>
      <c r="AQ1712" t="str">
        <f t="shared" si="26"/>
        <v/>
      </c>
    </row>
    <row r="1713" spans="1:43">
      <c r="A1713" s="8">
        <v>46197</v>
      </c>
      <c r="B1713" s="67">
        <v>3967.54</v>
      </c>
      <c r="C1713">
        <v>-0.56999999999999995</v>
      </c>
      <c r="D1713">
        <v>69390</v>
      </c>
      <c r="E1713" s="67">
        <v>-0.54</v>
      </c>
      <c r="F1713" s="7">
        <v>2914</v>
      </c>
      <c r="G1713" t="s">
        <v>35</v>
      </c>
      <c r="H1713">
        <v>0</v>
      </c>
      <c r="I1713" t="s">
        <v>288</v>
      </c>
      <c r="J1713" t="s">
        <v>289</v>
      </c>
      <c r="K1713" t="s">
        <v>295</v>
      </c>
      <c r="L1713" s="36">
        <v>5966</v>
      </c>
      <c r="M1713">
        <v>42</v>
      </c>
      <c r="N1713" s="66">
        <v>7.1000000000000004E-3</v>
      </c>
      <c r="O1713" s="36">
        <v>5924</v>
      </c>
      <c r="P1713" s="66">
        <v>7.0000000000000001E-3</v>
      </c>
      <c r="Q1713" s="36">
        <v>5967</v>
      </c>
      <c r="R1713" s="36">
        <v>6011</v>
      </c>
      <c r="S1713" s="36">
        <v>5918</v>
      </c>
      <c r="T1713" s="66">
        <v>-1E-4</v>
      </c>
      <c r="U1713" s="66">
        <v>2E-3</v>
      </c>
      <c r="V1713" s="66">
        <v>-7.4000000000000003E-3</v>
      </c>
      <c r="W1713" s="66">
        <v>8.0999999999999996E-3</v>
      </c>
      <c r="X1713" s="1">
        <v>3481400</v>
      </c>
      <c r="Y1713" s="1">
        <v>20768082</v>
      </c>
      <c r="Z1713" s="1">
        <v>11932000</v>
      </c>
      <c r="AA1713" t="s">
        <v>328</v>
      </c>
      <c r="AB1713" t="s">
        <v>329</v>
      </c>
      <c r="AC1713">
        <v>18.57</v>
      </c>
      <c r="AD1713">
        <v>2.59</v>
      </c>
      <c r="AE1713">
        <v>4.0599999999999996</v>
      </c>
      <c r="AF1713" t="s">
        <v>230</v>
      </c>
      <c r="AG1713" s="1">
        <v>1187700</v>
      </c>
      <c r="AH1713" s="36">
        <v>5967</v>
      </c>
      <c r="AI1713" s="1">
        <v>1600</v>
      </c>
      <c r="AJ1713" s="36">
        <v>5965</v>
      </c>
      <c r="AK1713" s="1">
        <v>4100</v>
      </c>
      <c r="AL1713" s="2">
        <v>0.62569444444444444</v>
      </c>
      <c r="AN1713" t="s">
        <v>293</v>
      </c>
      <c r="AO1713" t="s">
        <v>319</v>
      </c>
      <c r="AQ1713" t="str">
        <f t="shared" si="26"/>
        <v/>
      </c>
    </row>
    <row r="1714" spans="1:43">
      <c r="A1714" s="8">
        <v>46197</v>
      </c>
      <c r="B1714" s="67">
        <v>3967.54</v>
      </c>
      <c r="C1714">
        <v>-0.56999999999999995</v>
      </c>
      <c r="D1714">
        <v>69390</v>
      </c>
      <c r="E1714" s="67">
        <v>-0.54</v>
      </c>
      <c r="F1714" s="7">
        <v>3003</v>
      </c>
      <c r="G1714" t="s">
        <v>36</v>
      </c>
      <c r="H1714">
        <v>0</v>
      </c>
      <c r="I1714" t="s">
        <v>288</v>
      </c>
      <c r="J1714" t="s">
        <v>289</v>
      </c>
      <c r="K1714" t="s">
        <v>295</v>
      </c>
      <c r="L1714" s="36">
        <v>1690.5</v>
      </c>
      <c r="M1714">
        <v>3</v>
      </c>
      <c r="N1714" s="66">
        <v>1.8E-3</v>
      </c>
      <c r="O1714" s="36">
        <v>1687.5</v>
      </c>
      <c r="P1714" s="66">
        <v>1.6999999999999999E-3</v>
      </c>
      <c r="Q1714" s="36">
        <v>1695</v>
      </c>
      <c r="R1714" s="36">
        <v>1699</v>
      </c>
      <c r="S1714" s="36">
        <v>1687.5</v>
      </c>
      <c r="T1714" s="66">
        <v>-2.5999999999999999E-3</v>
      </c>
      <c r="U1714" s="66">
        <v>2.0000000000000001E-4</v>
      </c>
      <c r="V1714" s="66">
        <v>-5.0000000000000001E-3</v>
      </c>
      <c r="W1714" s="66">
        <v>1.6999999999999999E-3</v>
      </c>
      <c r="X1714" s="1">
        <v>1096700</v>
      </c>
      <c r="Y1714" s="1">
        <v>1857383</v>
      </c>
      <c r="Z1714" s="1">
        <v>1298148</v>
      </c>
      <c r="AA1714" t="s">
        <v>330</v>
      </c>
      <c r="AB1714" t="s">
        <v>577</v>
      </c>
      <c r="AC1714">
        <v>10.6</v>
      </c>
      <c r="AD1714">
        <v>1.4</v>
      </c>
      <c r="AE1714">
        <v>3.96</v>
      </c>
      <c r="AF1714" t="s">
        <v>230</v>
      </c>
      <c r="AG1714" s="1">
        <v>28000</v>
      </c>
      <c r="AH1714" s="36">
        <v>1690.5</v>
      </c>
      <c r="AI1714" s="1">
        <v>1300</v>
      </c>
      <c r="AJ1714" s="36">
        <v>1690</v>
      </c>
      <c r="AK1714" s="1">
        <v>6000</v>
      </c>
      <c r="AL1714" s="2">
        <v>0.625</v>
      </c>
      <c r="AN1714" t="s">
        <v>293</v>
      </c>
      <c r="AO1714" t="s">
        <v>332</v>
      </c>
      <c r="AQ1714" t="str">
        <f t="shared" si="26"/>
        <v/>
      </c>
    </row>
    <row r="1715" spans="1:43">
      <c r="A1715" s="8">
        <v>46197</v>
      </c>
      <c r="B1715" s="67">
        <v>3967.54</v>
      </c>
      <c r="C1715">
        <v>-0.56999999999999995</v>
      </c>
      <c r="D1715">
        <v>69390</v>
      </c>
      <c r="E1715" s="67">
        <v>-0.54</v>
      </c>
      <c r="F1715" s="7">
        <v>3407</v>
      </c>
      <c r="G1715" t="s">
        <v>37</v>
      </c>
      <c r="H1715">
        <v>0</v>
      </c>
      <c r="I1715" t="s">
        <v>288</v>
      </c>
      <c r="J1715" t="s">
        <v>289</v>
      </c>
      <c r="K1715" t="s">
        <v>295</v>
      </c>
      <c r="L1715" s="36">
        <v>1797.5</v>
      </c>
      <c r="M1715">
        <v>4.5</v>
      </c>
      <c r="N1715" s="66">
        <v>2.5000000000000001E-3</v>
      </c>
      <c r="O1715" s="36">
        <v>1793</v>
      </c>
      <c r="P1715" s="66">
        <v>2.5000000000000001E-3</v>
      </c>
      <c r="Q1715" s="36">
        <v>1768</v>
      </c>
      <c r="R1715" s="36">
        <v>1807</v>
      </c>
      <c r="S1715" s="36">
        <v>1750.5</v>
      </c>
      <c r="T1715" s="66">
        <v>1.66E-2</v>
      </c>
      <c r="U1715" s="66">
        <v>4.7000000000000002E-3</v>
      </c>
      <c r="V1715" s="66">
        <v>-5.1999999999999998E-3</v>
      </c>
      <c r="W1715" s="66">
        <v>2.6800000000000001E-2</v>
      </c>
      <c r="X1715" s="1">
        <v>3041400</v>
      </c>
      <c r="Y1715" s="1">
        <v>5443556</v>
      </c>
      <c r="Z1715" s="1">
        <v>2454939</v>
      </c>
      <c r="AA1715" t="s">
        <v>333</v>
      </c>
      <c r="AB1715" t="s">
        <v>334</v>
      </c>
      <c r="AC1715">
        <v>15.19</v>
      </c>
      <c r="AD1715">
        <v>1.1599999999999999</v>
      </c>
      <c r="AE1715">
        <v>2.4500000000000002</v>
      </c>
      <c r="AF1715" t="s">
        <v>230</v>
      </c>
      <c r="AG1715" s="1">
        <v>171800</v>
      </c>
      <c r="AH1715" s="36">
        <v>1798</v>
      </c>
      <c r="AI1715" s="1">
        <v>1900</v>
      </c>
      <c r="AJ1715" s="36">
        <v>1797</v>
      </c>
      <c r="AK1715">
        <v>400</v>
      </c>
      <c r="AL1715" s="2">
        <v>0.625</v>
      </c>
      <c r="AN1715" t="s">
        <v>298</v>
      </c>
      <c r="AO1715" t="s">
        <v>335</v>
      </c>
      <c r="AQ1715" t="str">
        <f t="shared" si="26"/>
        <v/>
      </c>
    </row>
    <row r="1716" spans="1:43">
      <c r="A1716" s="8">
        <v>46197</v>
      </c>
      <c r="B1716" s="67">
        <v>3967.54</v>
      </c>
      <c r="C1716">
        <v>-0.56999999999999995</v>
      </c>
      <c r="D1716">
        <v>69390</v>
      </c>
      <c r="E1716" s="67">
        <v>-0.54</v>
      </c>
      <c r="F1716" s="7">
        <v>4008</v>
      </c>
      <c r="G1716" t="s">
        <v>38</v>
      </c>
      <c r="H1716">
        <v>0</v>
      </c>
      <c r="I1716" t="s">
        <v>288</v>
      </c>
      <c r="J1716" t="s">
        <v>289</v>
      </c>
      <c r="K1716" t="s">
        <v>295</v>
      </c>
      <c r="L1716" s="36">
        <v>1267</v>
      </c>
      <c r="M1716">
        <v>-22</v>
      </c>
      <c r="N1716" s="66">
        <v>-1.7100000000000001E-2</v>
      </c>
      <c r="O1716" s="36">
        <v>1289</v>
      </c>
      <c r="P1716" s="66">
        <v>-1.7000000000000001E-2</v>
      </c>
      <c r="Q1716" s="36">
        <v>1280</v>
      </c>
      <c r="R1716" s="36">
        <v>1289</v>
      </c>
      <c r="S1716" s="36">
        <v>1256</v>
      </c>
      <c r="T1716" s="66">
        <v>-1.01E-2</v>
      </c>
      <c r="U1716" s="66">
        <v>-1.5E-3</v>
      </c>
      <c r="V1716" s="66">
        <v>-1.7000000000000001E-2</v>
      </c>
      <c r="W1716" s="66">
        <v>8.6999999999999994E-3</v>
      </c>
      <c r="X1716" s="1">
        <v>106100</v>
      </c>
      <c r="Y1716" s="1">
        <v>134752</v>
      </c>
      <c r="Z1716" s="1">
        <v>81954</v>
      </c>
      <c r="AA1716" t="s">
        <v>541</v>
      </c>
      <c r="AB1716" t="s">
        <v>337</v>
      </c>
      <c r="AC1716">
        <v>10.36</v>
      </c>
      <c r="AD1716">
        <v>0.79</v>
      </c>
      <c r="AE1716">
        <v>3.79</v>
      </c>
      <c r="AF1716" t="s">
        <v>230</v>
      </c>
      <c r="AG1716" s="1">
        <v>43800</v>
      </c>
      <c r="AH1716" s="36">
        <v>1269</v>
      </c>
      <c r="AI1716" s="1">
        <v>1000</v>
      </c>
      <c r="AJ1716" s="36">
        <v>1268</v>
      </c>
      <c r="AK1716" s="1">
        <v>1000</v>
      </c>
      <c r="AL1716" s="2">
        <v>0.625</v>
      </c>
      <c r="AN1716" t="s">
        <v>298</v>
      </c>
      <c r="AO1716" t="s">
        <v>335</v>
      </c>
      <c r="AQ1716" t="str">
        <f t="shared" si="26"/>
        <v/>
      </c>
    </row>
    <row r="1717" spans="1:43">
      <c r="A1717" s="8">
        <v>46197</v>
      </c>
      <c r="B1717" s="67">
        <v>3967.54</v>
      </c>
      <c r="C1717">
        <v>-0.56999999999999995</v>
      </c>
      <c r="D1717">
        <v>69390</v>
      </c>
      <c r="E1717" s="67">
        <v>-0.54</v>
      </c>
      <c r="F1717" s="7">
        <v>4026</v>
      </c>
      <c r="G1717" t="s">
        <v>39</v>
      </c>
      <c r="H1717">
        <v>0</v>
      </c>
      <c r="I1717" t="s">
        <v>314</v>
      </c>
      <c r="J1717" t="s">
        <v>289</v>
      </c>
      <c r="K1717" t="s">
        <v>290</v>
      </c>
      <c r="L1717" s="36">
        <v>1640</v>
      </c>
      <c r="M1717">
        <v>-12</v>
      </c>
      <c r="N1717" s="66">
        <v>-7.3000000000000001E-3</v>
      </c>
      <c r="O1717" s="36">
        <v>1652</v>
      </c>
      <c r="P1717" s="66">
        <v>-7.1999999999999998E-3</v>
      </c>
      <c r="Q1717" s="36">
        <v>1631</v>
      </c>
      <c r="R1717" s="36">
        <v>1674</v>
      </c>
      <c r="S1717" s="36">
        <v>1615</v>
      </c>
      <c r="T1717" s="66">
        <v>5.4999999999999997E-3</v>
      </c>
      <c r="U1717" s="66">
        <v>0</v>
      </c>
      <c r="V1717" s="66">
        <v>-2.0299999999999999E-2</v>
      </c>
      <c r="W1717" s="66">
        <v>1.54E-2</v>
      </c>
      <c r="X1717" s="1">
        <v>62900</v>
      </c>
      <c r="Y1717" s="1">
        <v>103079</v>
      </c>
      <c r="Z1717" s="1">
        <v>15153</v>
      </c>
      <c r="AA1717" t="s">
        <v>338</v>
      </c>
      <c r="AB1717" t="s">
        <v>629</v>
      </c>
      <c r="AC1717">
        <v>7.76</v>
      </c>
      <c r="AD1717">
        <v>1.01</v>
      </c>
      <c r="AE1717">
        <v>3.05</v>
      </c>
      <c r="AF1717" t="s">
        <v>230</v>
      </c>
      <c r="AG1717">
        <v>900</v>
      </c>
      <c r="AH1717" s="36">
        <v>1640</v>
      </c>
      <c r="AI1717">
        <v>200</v>
      </c>
      <c r="AJ1717" s="36">
        <v>1638</v>
      </c>
      <c r="AK1717">
        <v>700</v>
      </c>
      <c r="AL1717" s="2">
        <v>0.62291666666666667</v>
      </c>
      <c r="AM1717" s="3">
        <v>46183</v>
      </c>
      <c r="AN1717" t="s">
        <v>340</v>
      </c>
      <c r="AO1717" t="s">
        <v>341</v>
      </c>
      <c r="AQ1717" t="str">
        <f t="shared" si="26"/>
        <v/>
      </c>
    </row>
    <row r="1718" spans="1:43">
      <c r="A1718" s="8">
        <v>46197</v>
      </c>
      <c r="B1718" s="67">
        <v>3967.54</v>
      </c>
      <c r="C1718">
        <v>-0.56999999999999995</v>
      </c>
      <c r="D1718">
        <v>69390</v>
      </c>
      <c r="E1718" s="67">
        <v>-0.54</v>
      </c>
      <c r="F1718" s="7">
        <v>4062</v>
      </c>
      <c r="G1718" t="s">
        <v>40</v>
      </c>
      <c r="H1718">
        <v>0</v>
      </c>
      <c r="I1718" t="s">
        <v>288</v>
      </c>
      <c r="J1718" t="s">
        <v>289</v>
      </c>
      <c r="K1718" t="s">
        <v>295</v>
      </c>
      <c r="L1718" s="36">
        <v>24860</v>
      </c>
      <c r="M1718">
        <v>475</v>
      </c>
      <c r="N1718" s="66">
        <v>1.95E-2</v>
      </c>
      <c r="O1718" s="36">
        <v>24385</v>
      </c>
      <c r="P1718" s="66">
        <v>1.9400000000000001E-2</v>
      </c>
      <c r="Q1718" s="36">
        <v>24100</v>
      </c>
      <c r="R1718" s="36">
        <v>26010</v>
      </c>
      <c r="S1718" s="36">
        <v>23860</v>
      </c>
      <c r="T1718" s="66">
        <v>3.15E-2</v>
      </c>
      <c r="U1718" s="66">
        <v>-5.5999999999999999E-3</v>
      </c>
      <c r="V1718" s="66">
        <v>-4.4200000000000003E-2</v>
      </c>
      <c r="W1718" s="66">
        <v>4.19E-2</v>
      </c>
      <c r="X1718" s="1">
        <v>9987700</v>
      </c>
      <c r="Y1718" s="1">
        <v>248852364</v>
      </c>
      <c r="Z1718" s="1">
        <v>7003586</v>
      </c>
      <c r="AA1718" t="s">
        <v>677</v>
      </c>
      <c r="AB1718" t="s">
        <v>343</v>
      </c>
      <c r="AC1718">
        <v>119.69</v>
      </c>
      <c r="AD1718">
        <v>12.62</v>
      </c>
      <c r="AE1718">
        <v>0.14000000000000001</v>
      </c>
      <c r="AF1718" t="s">
        <v>230</v>
      </c>
      <c r="AG1718" s="1">
        <v>58200</v>
      </c>
      <c r="AH1718" s="36">
        <v>24865</v>
      </c>
      <c r="AI1718">
        <v>300</v>
      </c>
      <c r="AJ1718" s="36">
        <v>24855</v>
      </c>
      <c r="AK1718">
        <v>600</v>
      </c>
      <c r="AL1718" s="2">
        <v>0.62569444444444444</v>
      </c>
      <c r="AN1718" t="s">
        <v>298</v>
      </c>
      <c r="AO1718" t="s">
        <v>344</v>
      </c>
      <c r="AQ1718" t="str">
        <f t="shared" si="26"/>
        <v/>
      </c>
    </row>
    <row r="1719" spans="1:43">
      <c r="A1719" s="8">
        <v>46197</v>
      </c>
      <c r="B1719" s="67">
        <v>3967.54</v>
      </c>
      <c r="C1719">
        <v>-0.56999999999999995</v>
      </c>
      <c r="D1719">
        <v>69390</v>
      </c>
      <c r="E1719" s="67">
        <v>-0.54</v>
      </c>
      <c r="F1719" s="7">
        <v>4063</v>
      </c>
      <c r="G1719" t="s">
        <v>41</v>
      </c>
      <c r="H1719">
        <v>0</v>
      </c>
      <c r="I1719" t="s">
        <v>288</v>
      </c>
      <c r="J1719" t="s">
        <v>289</v>
      </c>
      <c r="K1719" t="s">
        <v>290</v>
      </c>
      <c r="L1719" s="36">
        <v>7087</v>
      </c>
      <c r="M1719">
        <v>-214</v>
      </c>
      <c r="N1719" s="66">
        <v>-2.93E-2</v>
      </c>
      <c r="O1719" s="36">
        <v>7301</v>
      </c>
      <c r="P1719" s="66">
        <v>-2.93E-2</v>
      </c>
      <c r="Q1719" s="36">
        <v>7001</v>
      </c>
      <c r="R1719" s="36">
        <v>7153</v>
      </c>
      <c r="S1719" s="36">
        <v>6955</v>
      </c>
      <c r="T1719" s="66">
        <v>1.2200000000000001E-2</v>
      </c>
      <c r="U1719" s="66">
        <v>3.2000000000000002E-3</v>
      </c>
      <c r="V1719" s="66">
        <v>-9.1999999999999998E-3</v>
      </c>
      <c r="W1719" s="66">
        <v>1.89E-2</v>
      </c>
      <c r="X1719" s="1">
        <v>5016000</v>
      </c>
      <c r="Y1719" s="1">
        <v>35398761</v>
      </c>
      <c r="Z1719" s="1">
        <v>14067665</v>
      </c>
      <c r="AA1719" t="s">
        <v>556</v>
      </c>
      <c r="AB1719" t="s">
        <v>346</v>
      </c>
      <c r="AC1719">
        <v>26.21</v>
      </c>
      <c r="AD1719">
        <v>2.95</v>
      </c>
      <c r="AE1719">
        <v>1.5</v>
      </c>
      <c r="AF1719" t="s">
        <v>230</v>
      </c>
      <c r="AG1719" s="1">
        <v>124300</v>
      </c>
      <c r="AH1719" s="36">
        <v>7087</v>
      </c>
      <c r="AI1719">
        <v>100</v>
      </c>
      <c r="AJ1719" s="36">
        <v>7086</v>
      </c>
      <c r="AK1719">
        <v>400</v>
      </c>
      <c r="AL1719" s="2">
        <v>0.625</v>
      </c>
      <c r="AN1719" t="s">
        <v>298</v>
      </c>
      <c r="AO1719" t="s">
        <v>335</v>
      </c>
      <c r="AQ1719" t="str">
        <f t="shared" si="26"/>
        <v/>
      </c>
    </row>
    <row r="1720" spans="1:43">
      <c r="A1720" s="8">
        <v>46197</v>
      </c>
      <c r="B1720" s="67">
        <v>3967.54</v>
      </c>
      <c r="C1720">
        <v>-0.56999999999999995</v>
      </c>
      <c r="D1720">
        <v>69390</v>
      </c>
      <c r="E1720" s="67">
        <v>-0.54</v>
      </c>
      <c r="F1720" s="7">
        <v>4068</v>
      </c>
      <c r="G1720" t="s">
        <v>42</v>
      </c>
      <c r="H1720">
        <v>0</v>
      </c>
      <c r="I1720" t="s">
        <v>347</v>
      </c>
      <c r="J1720" t="s">
        <v>323</v>
      </c>
      <c r="K1720" t="s">
        <v>295</v>
      </c>
      <c r="L1720" s="36">
        <v>1759</v>
      </c>
      <c r="M1720">
        <v>-6</v>
      </c>
      <c r="N1720" s="66">
        <v>-3.3999999999999998E-3</v>
      </c>
      <c r="O1720" s="36">
        <v>1765</v>
      </c>
      <c r="P1720" s="66">
        <v>-3.3E-3</v>
      </c>
      <c r="Q1720" s="36">
        <v>1742</v>
      </c>
      <c r="R1720" s="36">
        <v>1765</v>
      </c>
      <c r="S1720" s="36">
        <v>1742</v>
      </c>
      <c r="T1720" s="66">
        <v>9.7000000000000003E-3</v>
      </c>
      <c r="U1720" s="66">
        <v>-3.3E-3</v>
      </c>
      <c r="V1720" s="66">
        <v>-3.3E-3</v>
      </c>
      <c r="W1720" s="66">
        <v>9.7000000000000003E-3</v>
      </c>
      <c r="X1720">
        <v>800</v>
      </c>
      <c r="Y1720" s="1">
        <v>1403</v>
      </c>
      <c r="Z1720" s="1">
        <v>3323</v>
      </c>
      <c r="AA1720" t="s">
        <v>348</v>
      </c>
      <c r="AB1720" t="s">
        <v>349</v>
      </c>
      <c r="AC1720">
        <v>23.11</v>
      </c>
      <c r="AD1720">
        <v>1.55</v>
      </c>
      <c r="AE1720">
        <v>0</v>
      </c>
      <c r="AF1720">
        <v>1.7</v>
      </c>
      <c r="AG1720">
        <v>0</v>
      </c>
      <c r="AH1720" s="36">
        <v>1769</v>
      </c>
      <c r="AI1720">
        <v>100</v>
      </c>
      <c r="AJ1720" s="36">
        <v>1760</v>
      </c>
      <c r="AK1720">
        <v>300</v>
      </c>
      <c r="AL1720" s="2">
        <v>0.60486111111111107</v>
      </c>
      <c r="AN1720" t="s">
        <v>350</v>
      </c>
      <c r="AO1720" t="s">
        <v>351</v>
      </c>
      <c r="AQ1720" t="str">
        <f t="shared" si="26"/>
        <v/>
      </c>
    </row>
    <row r="1721" spans="1:43">
      <c r="A1721" s="8">
        <v>46197</v>
      </c>
      <c r="B1721" s="67">
        <v>3967.54</v>
      </c>
      <c r="C1721">
        <v>-0.56999999999999995</v>
      </c>
      <c r="D1721">
        <v>69390</v>
      </c>
      <c r="E1721" s="67">
        <v>-0.54</v>
      </c>
      <c r="F1721" s="7">
        <v>4100</v>
      </c>
      <c r="G1721" t="s">
        <v>43</v>
      </c>
      <c r="H1721">
        <v>0</v>
      </c>
      <c r="I1721" t="s">
        <v>314</v>
      </c>
      <c r="J1721" t="s">
        <v>289</v>
      </c>
      <c r="K1721" t="s">
        <v>290</v>
      </c>
      <c r="L1721" s="36">
        <v>1795</v>
      </c>
      <c r="M1721">
        <v>-115</v>
      </c>
      <c r="N1721" s="66">
        <v>-6.0199999999999997E-2</v>
      </c>
      <c r="O1721" s="36">
        <v>1910</v>
      </c>
      <c r="P1721" s="66">
        <v>-6.0199999999999997E-2</v>
      </c>
      <c r="Q1721" s="36">
        <v>1870</v>
      </c>
      <c r="R1721" s="36">
        <v>1905</v>
      </c>
      <c r="S1721" s="36">
        <v>1766</v>
      </c>
      <c r="T1721" s="66">
        <v>-4.0099999999999997E-2</v>
      </c>
      <c r="U1721" s="66">
        <v>-9.9000000000000008E-3</v>
      </c>
      <c r="V1721" s="66">
        <v>-5.7700000000000001E-2</v>
      </c>
      <c r="W1721" s="66">
        <v>1.6400000000000001E-2</v>
      </c>
      <c r="X1721" s="1">
        <v>117500</v>
      </c>
      <c r="Y1721" s="1">
        <v>214133</v>
      </c>
      <c r="Z1721" s="1">
        <v>10948</v>
      </c>
      <c r="AA1721" t="s">
        <v>544</v>
      </c>
      <c r="AB1721" t="s">
        <v>353</v>
      </c>
      <c r="AC1721">
        <v>20.77</v>
      </c>
      <c r="AD1721">
        <v>1.1399999999999999</v>
      </c>
      <c r="AE1721">
        <v>0</v>
      </c>
      <c r="AF1721" t="s">
        <v>230</v>
      </c>
      <c r="AG1721" s="1">
        <v>1700</v>
      </c>
      <c r="AH1721" s="36">
        <v>1795</v>
      </c>
      <c r="AI1721">
        <v>300</v>
      </c>
      <c r="AJ1721" s="36">
        <v>1792</v>
      </c>
      <c r="AK1721">
        <v>100</v>
      </c>
      <c r="AL1721" s="2">
        <v>0.62430555555555556</v>
      </c>
      <c r="AN1721" t="s">
        <v>298</v>
      </c>
      <c r="AO1721" t="s">
        <v>335</v>
      </c>
      <c r="AQ1721" t="str">
        <f t="shared" si="26"/>
        <v/>
      </c>
    </row>
    <row r="1722" spans="1:43">
      <c r="A1722" s="8">
        <v>46197</v>
      </c>
      <c r="B1722" s="67">
        <v>3967.54</v>
      </c>
      <c r="C1722">
        <v>-0.56999999999999995</v>
      </c>
      <c r="D1722">
        <v>69390</v>
      </c>
      <c r="E1722" s="67">
        <v>-0.54</v>
      </c>
      <c r="F1722" s="7">
        <v>4182</v>
      </c>
      <c r="G1722" t="s">
        <v>44</v>
      </c>
      <c r="H1722">
        <v>0</v>
      </c>
      <c r="I1722" t="s">
        <v>288</v>
      </c>
      <c r="J1722" t="s">
        <v>289</v>
      </c>
      <c r="K1722" t="s">
        <v>295</v>
      </c>
      <c r="L1722" s="36">
        <v>5246</v>
      </c>
      <c r="M1722">
        <v>-98</v>
      </c>
      <c r="N1722" s="66">
        <v>-1.83E-2</v>
      </c>
      <c r="O1722" s="36">
        <v>5344</v>
      </c>
      <c r="P1722" s="66">
        <v>-1.83E-2</v>
      </c>
      <c r="Q1722" s="36">
        <v>5244</v>
      </c>
      <c r="R1722" s="36">
        <v>5360</v>
      </c>
      <c r="S1722" s="36">
        <v>5159</v>
      </c>
      <c r="T1722" s="66">
        <v>2.9999999999999997E-4</v>
      </c>
      <c r="U1722" s="66">
        <v>-7.1000000000000004E-3</v>
      </c>
      <c r="V1722" s="66">
        <v>-2.12E-2</v>
      </c>
      <c r="W1722" s="66">
        <v>1.6799999999999999E-2</v>
      </c>
      <c r="X1722" s="1">
        <v>736400</v>
      </c>
      <c r="Y1722" s="1">
        <v>3879524</v>
      </c>
      <c r="Z1722" s="1">
        <v>1110507</v>
      </c>
      <c r="AA1722" t="s">
        <v>678</v>
      </c>
      <c r="AB1722" t="s">
        <v>355</v>
      </c>
      <c r="AC1722">
        <v>22.23</v>
      </c>
      <c r="AD1722">
        <v>1.58</v>
      </c>
      <c r="AE1722">
        <v>2.1</v>
      </c>
      <c r="AF1722" t="s">
        <v>230</v>
      </c>
      <c r="AG1722" s="1">
        <v>18100</v>
      </c>
      <c r="AH1722" s="36">
        <v>5246</v>
      </c>
      <c r="AI1722">
        <v>100</v>
      </c>
      <c r="AJ1722" s="36">
        <v>5245</v>
      </c>
      <c r="AK1722">
        <v>100</v>
      </c>
      <c r="AL1722" s="2">
        <v>0.625</v>
      </c>
      <c r="AN1722" t="s">
        <v>298</v>
      </c>
      <c r="AO1722" t="s">
        <v>335</v>
      </c>
      <c r="AQ1722" t="str">
        <f t="shared" si="26"/>
        <v/>
      </c>
    </row>
    <row r="1723" spans="1:43">
      <c r="A1723" s="8">
        <v>46197</v>
      </c>
      <c r="B1723" s="67">
        <v>3967.54</v>
      </c>
      <c r="C1723">
        <v>-0.56999999999999995</v>
      </c>
      <c r="D1723">
        <v>69390</v>
      </c>
      <c r="E1723" s="67">
        <v>-0.54</v>
      </c>
      <c r="F1723" s="7">
        <v>4188</v>
      </c>
      <c r="G1723" t="s">
        <v>45</v>
      </c>
      <c r="H1723">
        <v>0</v>
      </c>
      <c r="I1723" t="s">
        <v>288</v>
      </c>
      <c r="J1723" t="s">
        <v>289</v>
      </c>
      <c r="K1723" t="s">
        <v>290</v>
      </c>
      <c r="L1723" s="36">
        <v>1085</v>
      </c>
      <c r="M1723">
        <v>-2</v>
      </c>
      <c r="N1723" s="66">
        <v>-1.8E-3</v>
      </c>
      <c r="O1723" s="36">
        <v>1087</v>
      </c>
      <c r="P1723" s="66">
        <v>-1.8E-3</v>
      </c>
      <c r="Q1723" s="36">
        <v>1071.5</v>
      </c>
      <c r="R1723" s="36">
        <v>1090.5</v>
      </c>
      <c r="S1723" s="36">
        <v>1062.5</v>
      </c>
      <c r="T1723" s="66">
        <v>1.2500000000000001E-2</v>
      </c>
      <c r="U1723" s="66">
        <v>5.4999999999999997E-3</v>
      </c>
      <c r="V1723" s="66">
        <v>-5.0000000000000001E-3</v>
      </c>
      <c r="W1723" s="66">
        <v>2.1100000000000001E-2</v>
      </c>
      <c r="X1723" s="1">
        <v>2921600</v>
      </c>
      <c r="Y1723" s="1">
        <v>3149643</v>
      </c>
      <c r="Z1723" s="1">
        <v>1563991</v>
      </c>
      <c r="AA1723" t="s">
        <v>356</v>
      </c>
      <c r="AB1723" t="s">
        <v>357</v>
      </c>
      <c r="AC1723">
        <v>12.4</v>
      </c>
      <c r="AD1723">
        <v>0.83</v>
      </c>
      <c r="AE1723">
        <v>2.95</v>
      </c>
      <c r="AF1723" t="s">
        <v>230</v>
      </c>
      <c r="AG1723" s="1">
        <v>316400</v>
      </c>
      <c r="AH1723" s="36">
        <v>1085.5</v>
      </c>
      <c r="AI1723" s="1">
        <v>3100</v>
      </c>
      <c r="AJ1723" s="36">
        <v>1085</v>
      </c>
      <c r="AK1723">
        <v>800</v>
      </c>
      <c r="AL1723" s="2">
        <v>0.62569444444444444</v>
      </c>
      <c r="AN1723" t="s">
        <v>298</v>
      </c>
      <c r="AO1723" t="s">
        <v>335</v>
      </c>
      <c r="AQ1723" t="str">
        <f t="shared" si="26"/>
        <v/>
      </c>
    </row>
    <row r="1724" spans="1:43">
      <c r="A1724" s="8">
        <v>46197</v>
      </c>
      <c r="B1724" s="67">
        <v>3967.54</v>
      </c>
      <c r="C1724">
        <v>-0.56999999999999995</v>
      </c>
      <c r="D1724">
        <v>69390</v>
      </c>
      <c r="E1724" s="67">
        <v>-0.54</v>
      </c>
      <c r="F1724" s="7">
        <v>4220</v>
      </c>
      <c r="G1724" t="s">
        <v>46</v>
      </c>
      <c r="H1724">
        <v>0</v>
      </c>
      <c r="I1724" t="s">
        <v>288</v>
      </c>
      <c r="J1724" t="s">
        <v>289</v>
      </c>
      <c r="K1724" t="s">
        <v>295</v>
      </c>
      <c r="L1724" s="36">
        <v>1688</v>
      </c>
      <c r="M1724">
        <v>-18</v>
      </c>
      <c r="N1724" s="66">
        <v>-1.06E-2</v>
      </c>
      <c r="O1724" s="36">
        <v>1706</v>
      </c>
      <c r="P1724" s="66">
        <v>-1.0500000000000001E-2</v>
      </c>
      <c r="Q1724" s="36">
        <v>1705</v>
      </c>
      <c r="R1724" s="36">
        <v>1706</v>
      </c>
      <c r="S1724" s="36">
        <v>1655</v>
      </c>
      <c r="T1724" s="66">
        <v>-9.9000000000000008E-3</v>
      </c>
      <c r="U1724" s="66">
        <v>1.5599999999999999E-2</v>
      </c>
      <c r="V1724" s="66">
        <v>-1.0500000000000001E-2</v>
      </c>
      <c r="W1724" s="66">
        <v>1.9900000000000001E-2</v>
      </c>
      <c r="X1724" s="1">
        <v>84700</v>
      </c>
      <c r="Y1724" s="1">
        <v>141949</v>
      </c>
      <c r="Z1724" s="1">
        <v>86551</v>
      </c>
      <c r="AA1724" t="s">
        <v>358</v>
      </c>
      <c r="AB1724" t="s">
        <v>578</v>
      </c>
      <c r="AC1724">
        <v>11.81</v>
      </c>
      <c r="AD1724">
        <v>1.18</v>
      </c>
      <c r="AE1724">
        <v>3.2</v>
      </c>
      <c r="AF1724" t="s">
        <v>230</v>
      </c>
      <c r="AG1724" s="1">
        <v>3300</v>
      </c>
      <c r="AH1724" s="36">
        <v>1691</v>
      </c>
      <c r="AI1724">
        <v>200</v>
      </c>
      <c r="AJ1724" s="36">
        <v>1688</v>
      </c>
      <c r="AK1724" s="1">
        <v>1000</v>
      </c>
      <c r="AL1724" s="2">
        <v>0.625</v>
      </c>
      <c r="AN1724" t="s">
        <v>298</v>
      </c>
      <c r="AO1724" t="s">
        <v>335</v>
      </c>
      <c r="AQ1724" t="str">
        <f t="shared" si="26"/>
        <v/>
      </c>
    </row>
    <row r="1725" spans="1:43">
      <c r="A1725" s="8">
        <v>46197</v>
      </c>
      <c r="B1725" s="67">
        <v>3967.54</v>
      </c>
      <c r="C1725">
        <v>-0.56999999999999995</v>
      </c>
      <c r="D1725">
        <v>69390</v>
      </c>
      <c r="E1725" s="67">
        <v>-0.54</v>
      </c>
      <c r="F1725" s="7">
        <v>4334</v>
      </c>
      <c r="G1725" t="s">
        <v>47</v>
      </c>
      <c r="H1725">
        <v>0</v>
      </c>
      <c r="I1725" t="s">
        <v>314</v>
      </c>
      <c r="J1725" t="s">
        <v>323</v>
      </c>
      <c r="K1725" t="s">
        <v>295</v>
      </c>
      <c r="L1725">
        <v>369</v>
      </c>
      <c r="M1725">
        <v>-4</v>
      </c>
      <c r="N1725" s="66">
        <v>-1.0699999999999999E-2</v>
      </c>
      <c r="O1725">
        <v>373</v>
      </c>
      <c r="P1725" s="66">
        <v>-1.0699999999999999E-2</v>
      </c>
      <c r="Q1725">
        <v>367</v>
      </c>
      <c r="R1725">
        <v>372</v>
      </c>
      <c r="S1725">
        <v>367</v>
      </c>
      <c r="T1725" s="66">
        <v>5.4000000000000003E-3</v>
      </c>
      <c r="U1725" s="66">
        <v>-5.3E-3</v>
      </c>
      <c r="V1725" s="66">
        <v>-8.0000000000000002E-3</v>
      </c>
      <c r="W1725" s="66">
        <v>5.4000000000000003E-3</v>
      </c>
      <c r="X1725" s="1">
        <v>3900</v>
      </c>
      <c r="Y1725" s="1">
        <v>1443</v>
      </c>
      <c r="Z1725" s="1">
        <v>4094</v>
      </c>
      <c r="AA1725" t="s">
        <v>360</v>
      </c>
      <c r="AB1725" t="s">
        <v>686</v>
      </c>
      <c r="AC1725">
        <v>11.08</v>
      </c>
      <c r="AD1725">
        <v>1.21</v>
      </c>
      <c r="AE1725">
        <v>2.71</v>
      </c>
      <c r="AF1725">
        <v>0.1</v>
      </c>
      <c r="AG1725">
        <v>500</v>
      </c>
      <c r="AH1725">
        <v>370</v>
      </c>
      <c r="AI1725">
        <v>100</v>
      </c>
      <c r="AJ1725">
        <v>369</v>
      </c>
      <c r="AK1725" s="1">
        <v>1900</v>
      </c>
      <c r="AL1725" s="2">
        <v>0.61875000000000002</v>
      </c>
      <c r="AM1725" s="3">
        <v>46183</v>
      </c>
      <c r="AN1725" t="s">
        <v>306</v>
      </c>
      <c r="AO1725" t="s">
        <v>351</v>
      </c>
      <c r="AQ1725" t="str">
        <f t="shared" si="26"/>
        <v/>
      </c>
    </row>
    <row r="1726" spans="1:43">
      <c r="A1726" s="8">
        <v>46197</v>
      </c>
      <c r="B1726" s="67">
        <v>3967.54</v>
      </c>
      <c r="C1726">
        <v>-0.56999999999999995</v>
      </c>
      <c r="D1726">
        <v>69390</v>
      </c>
      <c r="E1726" s="67">
        <v>-0.54</v>
      </c>
      <c r="F1726" s="7">
        <v>4523</v>
      </c>
      <c r="G1726" t="s">
        <v>48</v>
      </c>
      <c r="H1726">
        <v>0</v>
      </c>
      <c r="I1726" t="s">
        <v>288</v>
      </c>
      <c r="J1726" t="s">
        <v>289</v>
      </c>
      <c r="K1726" t="s">
        <v>295</v>
      </c>
      <c r="L1726" s="36">
        <v>3889</v>
      </c>
      <c r="M1726">
        <v>-5</v>
      </c>
      <c r="N1726" s="66">
        <v>-1.2999999999999999E-3</v>
      </c>
      <c r="O1726" s="36">
        <v>3894</v>
      </c>
      <c r="P1726" s="66">
        <v>-1.1999999999999999E-3</v>
      </c>
      <c r="Q1726" s="36">
        <v>3905</v>
      </c>
      <c r="R1726" s="36">
        <v>3918</v>
      </c>
      <c r="S1726" s="36">
        <v>3878</v>
      </c>
      <c r="T1726" s="66">
        <v>-4.0000000000000001E-3</v>
      </c>
      <c r="U1726" s="66">
        <v>-3.5000000000000001E-3</v>
      </c>
      <c r="V1726" s="66">
        <v>-7.4000000000000003E-3</v>
      </c>
      <c r="W1726" s="66">
        <v>2.8E-3</v>
      </c>
      <c r="X1726" s="1">
        <v>793400</v>
      </c>
      <c r="Y1726" s="1">
        <v>3091812</v>
      </c>
      <c r="Z1726" s="1">
        <v>1134223</v>
      </c>
      <c r="AA1726" t="s">
        <v>362</v>
      </c>
      <c r="AB1726" t="s">
        <v>631</v>
      </c>
      <c r="AC1726">
        <v>20.99</v>
      </c>
      <c r="AD1726">
        <v>1.21</v>
      </c>
      <c r="AE1726">
        <v>4.1100000000000003</v>
      </c>
      <c r="AF1726" t="s">
        <v>230</v>
      </c>
      <c r="AG1726" s="1">
        <v>140200</v>
      </c>
      <c r="AH1726" s="36">
        <v>3891</v>
      </c>
      <c r="AI1726">
        <v>700</v>
      </c>
      <c r="AJ1726" s="36">
        <v>3889</v>
      </c>
      <c r="AK1726" s="1">
        <v>1200</v>
      </c>
      <c r="AL1726" s="2">
        <v>0.625</v>
      </c>
      <c r="AN1726" t="s">
        <v>298</v>
      </c>
      <c r="AO1726" t="s">
        <v>364</v>
      </c>
      <c r="AQ1726" t="str">
        <f t="shared" si="26"/>
        <v/>
      </c>
    </row>
    <row r="1727" spans="1:43">
      <c r="A1727" s="8">
        <v>46197</v>
      </c>
      <c r="B1727" s="67">
        <v>3967.54</v>
      </c>
      <c r="C1727">
        <v>-0.56999999999999995</v>
      </c>
      <c r="D1727">
        <v>69390</v>
      </c>
      <c r="E1727" s="67">
        <v>-0.54</v>
      </c>
      <c r="F1727" s="7">
        <v>4528</v>
      </c>
      <c r="G1727" t="s">
        <v>49</v>
      </c>
      <c r="H1727">
        <v>0</v>
      </c>
      <c r="I1727" t="s">
        <v>288</v>
      </c>
      <c r="J1727" t="s">
        <v>289</v>
      </c>
      <c r="K1727" t="s">
        <v>295</v>
      </c>
      <c r="L1727" s="36">
        <v>2341</v>
      </c>
      <c r="M1727">
        <v>12</v>
      </c>
      <c r="N1727" s="66">
        <v>5.1999999999999998E-3</v>
      </c>
      <c r="O1727" s="36">
        <v>2329</v>
      </c>
      <c r="P1727" s="66">
        <v>5.1000000000000004E-3</v>
      </c>
      <c r="Q1727" s="36">
        <v>2326</v>
      </c>
      <c r="R1727" s="36">
        <v>2364.5</v>
      </c>
      <c r="S1727" s="36">
        <v>2323</v>
      </c>
      <c r="T1727" s="66">
        <v>6.4000000000000003E-3</v>
      </c>
      <c r="U1727" s="66">
        <v>-6.1000000000000004E-3</v>
      </c>
      <c r="V1727" s="66">
        <v>-9.9000000000000008E-3</v>
      </c>
      <c r="W1727" s="66">
        <v>7.7000000000000002E-3</v>
      </c>
      <c r="X1727" s="1">
        <v>766900</v>
      </c>
      <c r="Y1727" s="1">
        <v>1801369</v>
      </c>
      <c r="Z1727" s="1">
        <v>1167439</v>
      </c>
      <c r="AA1727" t="s">
        <v>365</v>
      </c>
      <c r="AB1727" t="s">
        <v>580</v>
      </c>
      <c r="AC1727">
        <v>15.5</v>
      </c>
      <c r="AD1727">
        <v>1.29</v>
      </c>
      <c r="AE1727">
        <v>3.42</v>
      </c>
      <c r="AF1727" t="s">
        <v>230</v>
      </c>
      <c r="AG1727" s="1">
        <v>82500</v>
      </c>
      <c r="AH1727" s="36">
        <v>2341</v>
      </c>
      <c r="AI1727" s="1">
        <v>1500</v>
      </c>
      <c r="AJ1727" s="36">
        <v>2340.5</v>
      </c>
      <c r="AK1727" s="1">
        <v>1100</v>
      </c>
      <c r="AL1727" s="2">
        <v>0.625</v>
      </c>
      <c r="AN1727" t="s">
        <v>298</v>
      </c>
      <c r="AO1727" t="s">
        <v>364</v>
      </c>
      <c r="AQ1727" t="str">
        <f t="shared" si="26"/>
        <v/>
      </c>
    </row>
    <row r="1728" spans="1:43">
      <c r="A1728" s="8">
        <v>46197</v>
      </c>
      <c r="B1728" s="67">
        <v>3967.54</v>
      </c>
      <c r="C1728">
        <v>-0.56999999999999995</v>
      </c>
      <c r="D1728">
        <v>69390</v>
      </c>
      <c r="E1728" s="67">
        <v>-0.54</v>
      </c>
      <c r="F1728" s="7">
        <v>4661</v>
      </c>
      <c r="G1728" t="s">
        <v>50</v>
      </c>
      <c r="H1728">
        <v>0</v>
      </c>
      <c r="I1728" t="s">
        <v>288</v>
      </c>
      <c r="J1728" t="s">
        <v>289</v>
      </c>
      <c r="K1728" t="s">
        <v>290</v>
      </c>
      <c r="L1728" s="36">
        <v>2364.5</v>
      </c>
      <c r="M1728">
        <v>1.5</v>
      </c>
      <c r="N1728" s="66">
        <v>5.9999999999999995E-4</v>
      </c>
      <c r="O1728" s="36">
        <v>2363</v>
      </c>
      <c r="P1728" s="66">
        <v>5.9999999999999995E-4</v>
      </c>
      <c r="Q1728" s="36">
        <v>2380</v>
      </c>
      <c r="R1728" s="36">
        <v>2399.5</v>
      </c>
      <c r="S1728" s="36">
        <v>2358</v>
      </c>
      <c r="T1728" s="66">
        <v>-6.4999999999999997E-3</v>
      </c>
      <c r="U1728" s="66">
        <v>-4.4000000000000003E-3</v>
      </c>
      <c r="V1728" s="66">
        <v>-1.4500000000000001E-2</v>
      </c>
      <c r="W1728" s="66">
        <v>2.7000000000000001E-3</v>
      </c>
      <c r="X1728" s="1">
        <v>4752100</v>
      </c>
      <c r="Y1728" s="1">
        <v>11301334</v>
      </c>
      <c r="Z1728" s="1">
        <v>4257165</v>
      </c>
      <c r="AA1728" t="s">
        <v>367</v>
      </c>
      <c r="AB1728" t="s">
        <v>368</v>
      </c>
      <c r="AC1728">
        <v>33.11</v>
      </c>
      <c r="AD1728">
        <v>3.52</v>
      </c>
      <c r="AE1728">
        <v>0.68</v>
      </c>
      <c r="AF1728" t="s">
        <v>230</v>
      </c>
      <c r="AG1728" s="1">
        <v>524700</v>
      </c>
      <c r="AH1728" s="36">
        <v>2365</v>
      </c>
      <c r="AI1728">
        <v>700</v>
      </c>
      <c r="AJ1728" s="36">
        <v>2364.5</v>
      </c>
      <c r="AK1728" s="1">
        <v>3700</v>
      </c>
      <c r="AL1728" s="2">
        <v>0.62569444444444444</v>
      </c>
      <c r="AN1728" t="s">
        <v>298</v>
      </c>
      <c r="AO1728" t="s">
        <v>313</v>
      </c>
      <c r="AQ1728" t="str">
        <f t="shared" si="26"/>
        <v/>
      </c>
    </row>
    <row r="1729" spans="1:43">
      <c r="A1729" s="8">
        <v>46197</v>
      </c>
      <c r="B1729" s="67">
        <v>3967.54</v>
      </c>
      <c r="C1729">
        <v>-0.56999999999999995</v>
      </c>
      <c r="D1729">
        <v>69390</v>
      </c>
      <c r="E1729" s="67">
        <v>-0.54</v>
      </c>
      <c r="F1729" s="7">
        <v>5020</v>
      </c>
      <c r="G1729" t="s">
        <v>51</v>
      </c>
      <c r="H1729">
        <v>0</v>
      </c>
      <c r="I1729" t="s">
        <v>288</v>
      </c>
      <c r="J1729" t="s">
        <v>289</v>
      </c>
      <c r="K1729" t="s">
        <v>295</v>
      </c>
      <c r="L1729" s="36">
        <v>1206</v>
      </c>
      <c r="M1729">
        <v>-36.5</v>
      </c>
      <c r="N1729" s="66">
        <v>-2.9399999999999999E-2</v>
      </c>
      <c r="O1729" s="36">
        <v>1242.5</v>
      </c>
      <c r="P1729" s="66">
        <v>-2.93E-2</v>
      </c>
      <c r="Q1729" s="36">
        <v>1223</v>
      </c>
      <c r="R1729" s="36">
        <v>1237.5</v>
      </c>
      <c r="S1729" s="36">
        <v>1199.5</v>
      </c>
      <c r="T1729" s="66">
        <v>-1.3899999999999999E-2</v>
      </c>
      <c r="U1729" s="66">
        <v>-2.8E-3</v>
      </c>
      <c r="V1729" s="66">
        <v>-2.5399999999999999E-2</v>
      </c>
      <c r="W1729" s="66">
        <v>5.4000000000000003E-3</v>
      </c>
      <c r="X1729" s="1">
        <v>3892700</v>
      </c>
      <c r="Y1729" s="1">
        <v>4728095</v>
      </c>
      <c r="Z1729" s="1">
        <v>3264360</v>
      </c>
      <c r="AA1729" t="s">
        <v>369</v>
      </c>
      <c r="AB1729" t="s">
        <v>370</v>
      </c>
      <c r="AC1729">
        <v>7.79</v>
      </c>
      <c r="AD1729">
        <v>0.96</v>
      </c>
      <c r="AE1729">
        <v>2.82</v>
      </c>
      <c r="AF1729" t="s">
        <v>230</v>
      </c>
      <c r="AG1729" s="1">
        <v>360500</v>
      </c>
      <c r="AH1729" s="36">
        <v>1206.5</v>
      </c>
      <c r="AI1729" s="1">
        <v>2600</v>
      </c>
      <c r="AJ1729" s="36">
        <v>1206</v>
      </c>
      <c r="AK1729" s="1">
        <v>4700</v>
      </c>
      <c r="AL1729" s="2">
        <v>0.625</v>
      </c>
      <c r="AN1729" t="s">
        <v>298</v>
      </c>
      <c r="AO1729" t="s">
        <v>371</v>
      </c>
      <c r="AQ1729" t="str">
        <f t="shared" si="26"/>
        <v/>
      </c>
    </row>
    <row r="1730" spans="1:43">
      <c r="A1730" s="8">
        <v>46197</v>
      </c>
      <c r="B1730" s="67">
        <v>3967.54</v>
      </c>
      <c r="C1730">
        <v>-0.56999999999999995</v>
      </c>
      <c r="D1730">
        <v>69390</v>
      </c>
      <c r="E1730" s="67">
        <v>-0.54</v>
      </c>
      <c r="F1730" s="7">
        <v>5201</v>
      </c>
      <c r="G1730" t="s">
        <v>52</v>
      </c>
      <c r="H1730">
        <v>0</v>
      </c>
      <c r="I1730" t="s">
        <v>288</v>
      </c>
      <c r="J1730" t="s">
        <v>289</v>
      </c>
      <c r="K1730" t="s">
        <v>295</v>
      </c>
      <c r="L1730" s="36">
        <v>7211</v>
      </c>
      <c r="M1730">
        <v>-39</v>
      </c>
      <c r="N1730" s="66">
        <v>-5.4000000000000003E-3</v>
      </c>
      <c r="O1730" s="36">
        <v>7250</v>
      </c>
      <c r="P1730" s="66">
        <v>-5.3E-3</v>
      </c>
      <c r="Q1730" s="36">
        <v>7242</v>
      </c>
      <c r="R1730" s="36">
        <v>7292</v>
      </c>
      <c r="S1730" s="36">
        <v>7090</v>
      </c>
      <c r="T1730" s="66">
        <v>-4.1999999999999997E-3</v>
      </c>
      <c r="U1730" s="66">
        <v>-4.0000000000000001E-3</v>
      </c>
      <c r="V1730" s="66">
        <v>-1.11E-2</v>
      </c>
      <c r="W1730" s="66">
        <v>1.7000000000000001E-2</v>
      </c>
      <c r="X1730" s="1">
        <v>814900</v>
      </c>
      <c r="Y1730" s="1">
        <v>5875591</v>
      </c>
      <c r="Z1730" s="1">
        <v>1567921</v>
      </c>
      <c r="AA1730" t="s">
        <v>581</v>
      </c>
      <c r="AB1730" t="s">
        <v>373</v>
      </c>
      <c r="AC1730">
        <v>19.89</v>
      </c>
      <c r="AD1730">
        <v>1.02</v>
      </c>
      <c r="AE1730">
        <v>2.91</v>
      </c>
      <c r="AF1730" t="s">
        <v>230</v>
      </c>
      <c r="AG1730" s="1">
        <v>69100</v>
      </c>
      <c r="AH1730" s="36">
        <v>7213</v>
      </c>
      <c r="AI1730" s="1">
        <v>1000</v>
      </c>
      <c r="AJ1730" s="36">
        <v>7210</v>
      </c>
      <c r="AK1730">
        <v>500</v>
      </c>
      <c r="AL1730" s="2">
        <v>0.625</v>
      </c>
      <c r="AN1730" t="s">
        <v>293</v>
      </c>
      <c r="AO1730" t="s">
        <v>341</v>
      </c>
      <c r="AQ1730" t="str">
        <f t="shared" si="26"/>
        <v/>
      </c>
    </row>
    <row r="1731" spans="1:43">
      <c r="A1731" s="8">
        <v>46197</v>
      </c>
      <c r="B1731" s="67">
        <v>3967.54</v>
      </c>
      <c r="C1731">
        <v>-0.56999999999999995</v>
      </c>
      <c r="D1731">
        <v>69390</v>
      </c>
      <c r="E1731" s="67">
        <v>-0.54</v>
      </c>
      <c r="F1731" s="7">
        <v>5302</v>
      </c>
      <c r="G1731" t="s">
        <v>53</v>
      </c>
      <c r="H1731">
        <v>0</v>
      </c>
      <c r="I1731" t="s">
        <v>288</v>
      </c>
      <c r="J1731" t="s">
        <v>289</v>
      </c>
      <c r="K1731" t="s">
        <v>295</v>
      </c>
      <c r="L1731" s="36">
        <v>4660</v>
      </c>
      <c r="M1731">
        <v>10</v>
      </c>
      <c r="N1731" s="66">
        <v>2.2000000000000001E-3</v>
      </c>
      <c r="O1731" s="36">
        <v>4650</v>
      </c>
      <c r="P1731" s="66">
        <v>2.0999999999999999E-3</v>
      </c>
      <c r="Q1731" s="36">
        <v>4630</v>
      </c>
      <c r="R1731" s="36">
        <v>4675</v>
      </c>
      <c r="S1731" s="36">
        <v>4630</v>
      </c>
      <c r="T1731" s="66">
        <v>6.4000000000000003E-3</v>
      </c>
      <c r="U1731" s="66">
        <v>-2.0999999999999999E-3</v>
      </c>
      <c r="V1731" s="66">
        <v>-3.2000000000000002E-3</v>
      </c>
      <c r="W1731" s="66">
        <v>6.4000000000000003E-3</v>
      </c>
      <c r="X1731" s="1">
        <v>41200</v>
      </c>
      <c r="Y1731" s="1">
        <v>191767</v>
      </c>
      <c r="Z1731" s="1">
        <v>55139</v>
      </c>
      <c r="AA1731" t="s">
        <v>374</v>
      </c>
      <c r="AB1731" t="s">
        <v>375</v>
      </c>
      <c r="AC1731">
        <v>18.899999999999999</v>
      </c>
      <c r="AD1731">
        <v>0.94</v>
      </c>
      <c r="AE1731">
        <v>4.29</v>
      </c>
      <c r="AF1731" t="s">
        <v>230</v>
      </c>
      <c r="AG1731" s="1">
        <v>1400</v>
      </c>
      <c r="AH1731" s="36">
        <v>4660</v>
      </c>
      <c r="AI1731">
        <v>100</v>
      </c>
      <c r="AJ1731" s="36">
        <v>4655</v>
      </c>
      <c r="AK1731">
        <v>400</v>
      </c>
      <c r="AL1731" s="2">
        <v>0.625</v>
      </c>
      <c r="AN1731" t="s">
        <v>293</v>
      </c>
      <c r="AO1731" t="s">
        <v>341</v>
      </c>
      <c r="AQ1731" t="str">
        <f t="shared" ref="AQ1731:AQ1794" si="27">IF(AP1731="","",ROUND((L1731-AP1731)/AP1731,4))</f>
        <v/>
      </c>
    </row>
    <row r="1732" spans="1:43">
      <c r="A1732" s="8">
        <v>46197</v>
      </c>
      <c r="B1732" s="67">
        <v>3967.54</v>
      </c>
      <c r="C1732">
        <v>-0.56999999999999995</v>
      </c>
      <c r="D1732">
        <v>69390</v>
      </c>
      <c r="E1732" s="67">
        <v>-0.54</v>
      </c>
      <c r="F1732" s="7">
        <v>5310</v>
      </c>
      <c r="G1732" t="s">
        <v>54</v>
      </c>
      <c r="H1732">
        <v>0</v>
      </c>
      <c r="I1732" t="s">
        <v>288</v>
      </c>
      <c r="J1732" t="s">
        <v>289</v>
      </c>
      <c r="K1732" t="s">
        <v>295</v>
      </c>
      <c r="L1732" s="36">
        <v>7890</v>
      </c>
      <c r="M1732">
        <v>-50</v>
      </c>
      <c r="N1732" s="66">
        <v>-6.3E-3</v>
      </c>
      <c r="O1732" s="36">
        <v>7940</v>
      </c>
      <c r="P1732" s="66">
        <v>-6.1999999999999998E-3</v>
      </c>
      <c r="Q1732" s="36">
        <v>7920</v>
      </c>
      <c r="R1732" s="36">
        <v>8130</v>
      </c>
      <c r="S1732" s="36">
        <v>7790</v>
      </c>
      <c r="T1732" s="66">
        <v>-3.7000000000000002E-3</v>
      </c>
      <c r="U1732" s="66">
        <v>-5.0000000000000001E-3</v>
      </c>
      <c r="V1732" s="66">
        <v>-2.9499999999999998E-2</v>
      </c>
      <c r="W1732" s="66">
        <v>1.2800000000000001E-2</v>
      </c>
      <c r="X1732" s="1">
        <v>65700</v>
      </c>
      <c r="Y1732" s="1">
        <v>521521</v>
      </c>
      <c r="Z1732" s="1">
        <v>165631</v>
      </c>
      <c r="AA1732" t="s">
        <v>662</v>
      </c>
      <c r="AB1732" t="s">
        <v>377</v>
      </c>
      <c r="AC1732">
        <v>33.770000000000003</v>
      </c>
      <c r="AD1732">
        <v>1.69</v>
      </c>
      <c r="AE1732">
        <v>1.84</v>
      </c>
      <c r="AF1732" t="s">
        <v>230</v>
      </c>
      <c r="AG1732">
        <v>0</v>
      </c>
      <c r="AH1732" s="36">
        <v>7890</v>
      </c>
      <c r="AI1732">
        <v>200</v>
      </c>
      <c r="AJ1732" s="36">
        <v>7880</v>
      </c>
      <c r="AK1732">
        <v>700</v>
      </c>
      <c r="AL1732" s="2">
        <v>0.62361111111111112</v>
      </c>
      <c r="AN1732" t="s">
        <v>293</v>
      </c>
      <c r="AO1732" t="s">
        <v>341</v>
      </c>
      <c r="AQ1732" t="str">
        <f t="shared" si="27"/>
        <v/>
      </c>
    </row>
    <row r="1733" spans="1:43">
      <c r="A1733" s="8">
        <v>46197</v>
      </c>
      <c r="B1733" s="67">
        <v>3967.54</v>
      </c>
      <c r="C1733">
        <v>-0.56999999999999995</v>
      </c>
      <c r="D1733">
        <v>69390</v>
      </c>
      <c r="E1733" s="67">
        <v>-0.54</v>
      </c>
      <c r="F1733" s="7">
        <v>5334</v>
      </c>
      <c r="G1733" t="s">
        <v>55</v>
      </c>
      <c r="H1733">
        <v>0</v>
      </c>
      <c r="I1733" t="s">
        <v>288</v>
      </c>
      <c r="J1733" t="s">
        <v>289</v>
      </c>
      <c r="K1733" t="s">
        <v>290</v>
      </c>
      <c r="L1733" s="36">
        <v>10625</v>
      </c>
      <c r="M1733">
        <v>0</v>
      </c>
      <c r="N1733" s="66">
        <v>0</v>
      </c>
      <c r="O1733" s="36">
        <v>10625</v>
      </c>
      <c r="P1733" s="66">
        <v>0</v>
      </c>
      <c r="Q1733" s="36">
        <v>10585</v>
      </c>
      <c r="R1733" s="36">
        <v>10790</v>
      </c>
      <c r="S1733" s="36">
        <v>10525</v>
      </c>
      <c r="T1733" s="66">
        <v>3.7000000000000002E-3</v>
      </c>
      <c r="U1733" s="66">
        <v>-1.11E-2</v>
      </c>
      <c r="V1733" s="66">
        <v>-1.52E-2</v>
      </c>
      <c r="W1733" s="66">
        <v>9.4999999999999998E-3</v>
      </c>
      <c r="X1733" s="1">
        <v>395400</v>
      </c>
      <c r="Y1733" s="1">
        <v>4212513</v>
      </c>
      <c r="Z1733" s="1">
        <v>2117007</v>
      </c>
      <c r="AA1733" t="s">
        <v>672</v>
      </c>
      <c r="AB1733" t="s">
        <v>379</v>
      </c>
      <c r="AC1733">
        <v>19.760000000000002</v>
      </c>
      <c r="AD1733">
        <v>2.71</v>
      </c>
      <c r="AE1733">
        <v>1.98</v>
      </c>
      <c r="AF1733" t="s">
        <v>230</v>
      </c>
      <c r="AG1733" s="1">
        <v>26300</v>
      </c>
      <c r="AH1733" s="36">
        <v>10630</v>
      </c>
      <c r="AI1733">
        <v>400</v>
      </c>
      <c r="AJ1733" s="36">
        <v>10625</v>
      </c>
      <c r="AK1733">
        <v>200</v>
      </c>
      <c r="AL1733" s="2">
        <v>0.625</v>
      </c>
      <c r="AN1733" t="s">
        <v>298</v>
      </c>
      <c r="AO1733" t="s">
        <v>341</v>
      </c>
      <c r="AQ1733" t="str">
        <f t="shared" si="27"/>
        <v/>
      </c>
    </row>
    <row r="1734" spans="1:43">
      <c r="A1734" s="8">
        <v>46197</v>
      </c>
      <c r="B1734" s="67">
        <v>3967.54</v>
      </c>
      <c r="C1734">
        <v>-0.56999999999999995</v>
      </c>
      <c r="D1734">
        <v>69390</v>
      </c>
      <c r="E1734" s="67">
        <v>-0.54</v>
      </c>
      <c r="F1734" s="7">
        <v>5706</v>
      </c>
      <c r="G1734" t="s">
        <v>56</v>
      </c>
      <c r="H1734">
        <v>0</v>
      </c>
      <c r="I1734" t="s">
        <v>288</v>
      </c>
      <c r="J1734" t="s">
        <v>289</v>
      </c>
      <c r="K1734" t="s">
        <v>290</v>
      </c>
      <c r="L1734" s="36">
        <v>46150</v>
      </c>
      <c r="M1734">
        <v>-100</v>
      </c>
      <c r="N1734" s="66">
        <v>-2.2000000000000001E-3</v>
      </c>
      <c r="O1734" s="36">
        <v>46250</v>
      </c>
      <c r="P1734" s="66">
        <v>-2.0999999999999999E-3</v>
      </c>
      <c r="Q1734" s="36">
        <v>46290</v>
      </c>
      <c r="R1734" s="36">
        <v>48370</v>
      </c>
      <c r="S1734" s="36">
        <v>45110</v>
      </c>
      <c r="T1734" s="66">
        <v>-3.0000000000000001E-3</v>
      </c>
      <c r="U1734" s="66">
        <v>-1.7999999999999999E-2</v>
      </c>
      <c r="V1734" s="66">
        <v>-4.58E-2</v>
      </c>
      <c r="W1734" s="66">
        <v>2.3E-2</v>
      </c>
      <c r="X1734" s="1">
        <v>1501300</v>
      </c>
      <c r="Y1734" s="1">
        <v>70425115</v>
      </c>
      <c r="Z1734" s="1">
        <v>2649722</v>
      </c>
      <c r="AA1734" t="s">
        <v>521</v>
      </c>
      <c r="AB1734" t="s">
        <v>381</v>
      </c>
      <c r="AC1734">
        <v>35.200000000000003</v>
      </c>
      <c r="AD1734">
        <v>6.4</v>
      </c>
      <c r="AE1734">
        <v>0.61</v>
      </c>
      <c r="AF1734" t="s">
        <v>230</v>
      </c>
      <c r="AG1734" s="1">
        <v>8900</v>
      </c>
      <c r="AH1734" s="36">
        <v>46150</v>
      </c>
      <c r="AI1734" s="1">
        <v>2700</v>
      </c>
      <c r="AJ1734" s="36">
        <v>46110</v>
      </c>
      <c r="AK1734">
        <v>100</v>
      </c>
      <c r="AL1734" s="2">
        <v>0.62569444444444444</v>
      </c>
      <c r="AN1734" t="s">
        <v>298</v>
      </c>
      <c r="AO1734" t="s">
        <v>382</v>
      </c>
      <c r="AQ1734" t="str">
        <f t="shared" si="27"/>
        <v/>
      </c>
    </row>
    <row r="1735" spans="1:43">
      <c r="A1735" s="8">
        <v>46197</v>
      </c>
      <c r="B1735" s="67">
        <v>3967.54</v>
      </c>
      <c r="C1735">
        <v>-0.56999999999999995</v>
      </c>
      <c r="D1735">
        <v>69390</v>
      </c>
      <c r="E1735" s="67">
        <v>-0.54</v>
      </c>
      <c r="F1735" s="7">
        <v>5711</v>
      </c>
      <c r="G1735" t="s">
        <v>57</v>
      </c>
      <c r="H1735">
        <v>0</v>
      </c>
      <c r="I1735" t="s">
        <v>288</v>
      </c>
      <c r="J1735" t="s">
        <v>289</v>
      </c>
      <c r="K1735" t="s">
        <v>295</v>
      </c>
      <c r="L1735" s="36">
        <v>4562</v>
      </c>
      <c r="M1735">
        <v>-68</v>
      </c>
      <c r="N1735" s="66">
        <v>-1.47E-2</v>
      </c>
      <c r="O1735" s="36">
        <v>4630</v>
      </c>
      <c r="P1735" s="66">
        <v>-1.46E-2</v>
      </c>
      <c r="Q1735" s="36">
        <v>4606</v>
      </c>
      <c r="R1735" s="36">
        <v>4693</v>
      </c>
      <c r="S1735" s="36">
        <v>4505</v>
      </c>
      <c r="T1735" s="66">
        <v>-9.4999999999999998E-3</v>
      </c>
      <c r="U1735" s="66">
        <v>-5.5999999999999999E-3</v>
      </c>
      <c r="V1735" s="66">
        <v>-2.7900000000000001E-2</v>
      </c>
      <c r="W1735" s="66">
        <v>1.26E-2</v>
      </c>
      <c r="X1735" s="1">
        <v>572000</v>
      </c>
      <c r="Y1735" s="1">
        <v>2630894</v>
      </c>
      <c r="Z1735" s="1">
        <v>599855</v>
      </c>
      <c r="AA1735" t="s">
        <v>383</v>
      </c>
      <c r="AB1735" t="s">
        <v>384</v>
      </c>
      <c r="AC1735">
        <v>12.16</v>
      </c>
      <c r="AD1735">
        <v>0.8</v>
      </c>
      <c r="AE1735">
        <v>2.54</v>
      </c>
      <c r="AF1735" t="s">
        <v>230</v>
      </c>
      <c r="AG1735" s="1">
        <v>15700</v>
      </c>
      <c r="AH1735" s="36">
        <v>4563</v>
      </c>
      <c r="AI1735">
        <v>900</v>
      </c>
      <c r="AJ1735" s="36">
        <v>4561</v>
      </c>
      <c r="AK1735">
        <v>100</v>
      </c>
      <c r="AL1735" s="2">
        <v>0.625</v>
      </c>
      <c r="AN1735" t="s">
        <v>298</v>
      </c>
      <c r="AO1735" t="s">
        <v>382</v>
      </c>
      <c r="AQ1735" t="str">
        <f t="shared" si="27"/>
        <v/>
      </c>
    </row>
    <row r="1736" spans="1:43">
      <c r="A1736" s="8">
        <v>46197</v>
      </c>
      <c r="B1736" s="67">
        <v>3967.54</v>
      </c>
      <c r="C1736">
        <v>-0.56999999999999995</v>
      </c>
      <c r="D1736">
        <v>69390</v>
      </c>
      <c r="E1736" s="67">
        <v>-0.54</v>
      </c>
      <c r="F1736" s="7">
        <v>5713</v>
      </c>
      <c r="G1736" t="s">
        <v>58</v>
      </c>
      <c r="H1736">
        <v>0</v>
      </c>
      <c r="I1736" t="s">
        <v>288</v>
      </c>
      <c r="J1736" t="s">
        <v>289</v>
      </c>
      <c r="K1736" t="s">
        <v>295</v>
      </c>
      <c r="L1736" s="36">
        <v>7974</v>
      </c>
      <c r="M1736">
        <v>-277</v>
      </c>
      <c r="N1736" s="66">
        <v>-3.3599999999999998E-2</v>
      </c>
      <c r="O1736" s="36">
        <v>8251</v>
      </c>
      <c r="P1736" s="66">
        <v>-3.3500000000000002E-2</v>
      </c>
      <c r="Q1736" s="36">
        <v>8199</v>
      </c>
      <c r="R1736" s="36">
        <v>8282</v>
      </c>
      <c r="S1736" s="36">
        <v>7844</v>
      </c>
      <c r="T1736" s="66">
        <v>-2.7400000000000001E-2</v>
      </c>
      <c r="U1736" s="66">
        <v>-2.7000000000000001E-3</v>
      </c>
      <c r="V1736" s="66">
        <v>-3.7100000000000001E-2</v>
      </c>
      <c r="W1736" s="66">
        <v>1.6500000000000001E-2</v>
      </c>
      <c r="X1736" s="1">
        <v>2667800</v>
      </c>
      <c r="Y1736" s="1">
        <v>21486834</v>
      </c>
      <c r="Z1736" s="1">
        <v>2318950</v>
      </c>
      <c r="AA1736" t="s">
        <v>385</v>
      </c>
      <c r="AB1736" t="s">
        <v>386</v>
      </c>
      <c r="AC1736">
        <v>14.28</v>
      </c>
      <c r="AD1736">
        <v>1.03</v>
      </c>
      <c r="AE1736">
        <v>2.6</v>
      </c>
      <c r="AF1736" t="s">
        <v>230</v>
      </c>
      <c r="AG1736" s="1">
        <v>49900</v>
      </c>
      <c r="AH1736" s="36">
        <v>7974</v>
      </c>
      <c r="AI1736">
        <v>300</v>
      </c>
      <c r="AJ1736" s="36">
        <v>7971</v>
      </c>
      <c r="AK1736">
        <v>400</v>
      </c>
      <c r="AL1736" s="2">
        <v>0.625</v>
      </c>
      <c r="AN1736" t="s">
        <v>298</v>
      </c>
      <c r="AO1736" t="s">
        <v>382</v>
      </c>
      <c r="AQ1736" t="str">
        <f t="shared" si="27"/>
        <v/>
      </c>
    </row>
    <row r="1737" spans="1:43">
      <c r="A1737" s="8">
        <v>46197</v>
      </c>
      <c r="B1737" s="67">
        <v>3967.54</v>
      </c>
      <c r="C1737">
        <v>-0.56999999999999995</v>
      </c>
      <c r="D1737">
        <v>69390</v>
      </c>
      <c r="E1737" s="67">
        <v>-0.54</v>
      </c>
      <c r="F1737" s="7">
        <v>5802</v>
      </c>
      <c r="G1737" t="s">
        <v>59</v>
      </c>
      <c r="H1737">
        <v>0</v>
      </c>
      <c r="I1737" t="s">
        <v>288</v>
      </c>
      <c r="J1737" t="s">
        <v>289</v>
      </c>
      <c r="K1737" t="s">
        <v>290</v>
      </c>
      <c r="L1737" s="36">
        <v>12235</v>
      </c>
      <c r="M1737">
        <v>-360</v>
      </c>
      <c r="N1737" s="66">
        <v>-2.86E-2</v>
      </c>
      <c r="O1737" s="36">
        <v>12595</v>
      </c>
      <c r="P1737" s="66">
        <v>-2.8500000000000001E-2</v>
      </c>
      <c r="Q1737" s="36">
        <v>12310</v>
      </c>
      <c r="R1737" s="36">
        <v>12505</v>
      </c>
      <c r="S1737" s="36">
        <v>11885</v>
      </c>
      <c r="T1737" s="66">
        <v>-6.0000000000000001E-3</v>
      </c>
      <c r="U1737" s="66">
        <v>-1.1999999999999999E-3</v>
      </c>
      <c r="V1737" s="66">
        <v>-2.1499999999999998E-2</v>
      </c>
      <c r="W1737" s="66">
        <v>2.9399999999999999E-2</v>
      </c>
      <c r="X1737" s="1">
        <v>4721200</v>
      </c>
      <c r="Y1737" s="1">
        <v>57761631</v>
      </c>
      <c r="Z1737" s="1">
        <v>9713862</v>
      </c>
      <c r="AA1737" t="s">
        <v>582</v>
      </c>
      <c r="AB1737" t="s">
        <v>388</v>
      </c>
      <c r="AC1737">
        <v>29.35</v>
      </c>
      <c r="AD1737">
        <v>3.47</v>
      </c>
      <c r="AE1737">
        <v>1.28</v>
      </c>
      <c r="AF1737" t="s">
        <v>230</v>
      </c>
      <c r="AG1737" s="1">
        <v>98700</v>
      </c>
      <c r="AH1737" s="36">
        <v>12235</v>
      </c>
      <c r="AI1737" s="1">
        <v>1000</v>
      </c>
      <c r="AJ1737" s="36">
        <v>12230</v>
      </c>
      <c r="AK1737">
        <v>400</v>
      </c>
      <c r="AL1737" s="2">
        <v>0.625</v>
      </c>
      <c r="AN1737" t="s">
        <v>298</v>
      </c>
      <c r="AO1737" t="s">
        <v>382</v>
      </c>
      <c r="AQ1737" t="str">
        <f t="shared" si="27"/>
        <v/>
      </c>
    </row>
    <row r="1738" spans="1:43">
      <c r="A1738" s="8">
        <v>46197</v>
      </c>
      <c r="B1738" s="67">
        <v>3967.54</v>
      </c>
      <c r="C1738">
        <v>-0.56999999999999995</v>
      </c>
      <c r="D1738">
        <v>69390</v>
      </c>
      <c r="E1738" s="67">
        <v>-0.54</v>
      </c>
      <c r="F1738" s="7">
        <v>5803</v>
      </c>
      <c r="G1738" t="s">
        <v>60</v>
      </c>
      <c r="H1738">
        <v>0</v>
      </c>
      <c r="I1738" t="s">
        <v>288</v>
      </c>
      <c r="J1738" t="s">
        <v>289</v>
      </c>
      <c r="K1738" t="s">
        <v>290</v>
      </c>
      <c r="L1738" s="36">
        <v>6426</v>
      </c>
      <c r="M1738">
        <v>-61</v>
      </c>
      <c r="N1738" s="66">
        <v>-9.4000000000000004E-3</v>
      </c>
      <c r="O1738" s="36">
        <v>6487</v>
      </c>
      <c r="P1738" s="66">
        <v>-9.4000000000000004E-3</v>
      </c>
      <c r="Q1738" s="36">
        <v>6400</v>
      </c>
      <c r="R1738" s="36">
        <v>6568</v>
      </c>
      <c r="S1738" s="36">
        <v>6138</v>
      </c>
      <c r="T1738" s="66">
        <v>4.0000000000000001E-3</v>
      </c>
      <c r="U1738" s="66">
        <v>1.2699999999999999E-2</v>
      </c>
      <c r="V1738" s="66">
        <v>-2.1600000000000001E-2</v>
      </c>
      <c r="W1738" s="66">
        <v>4.6899999999999997E-2</v>
      </c>
      <c r="X1738" s="1">
        <v>75690300</v>
      </c>
      <c r="Y1738" s="1">
        <v>480485588</v>
      </c>
      <c r="Z1738" s="1">
        <v>11407310</v>
      </c>
      <c r="AA1738" t="s">
        <v>389</v>
      </c>
      <c r="AB1738" t="s">
        <v>632</v>
      </c>
      <c r="AC1738">
        <v>42.55</v>
      </c>
      <c r="AD1738">
        <v>18.98</v>
      </c>
      <c r="AE1738">
        <v>0.59</v>
      </c>
      <c r="AF1738" t="s">
        <v>230</v>
      </c>
      <c r="AG1738" s="1">
        <v>475700</v>
      </c>
      <c r="AH1738" s="36">
        <v>6426</v>
      </c>
      <c r="AI1738" s="1">
        <v>1000</v>
      </c>
      <c r="AJ1738" s="36">
        <v>6425</v>
      </c>
      <c r="AK1738">
        <v>600</v>
      </c>
      <c r="AL1738" s="2">
        <v>0.62569444444444444</v>
      </c>
      <c r="AN1738" t="s">
        <v>298</v>
      </c>
      <c r="AO1738" t="s">
        <v>382</v>
      </c>
      <c r="AQ1738" t="str">
        <f t="shared" si="27"/>
        <v/>
      </c>
    </row>
    <row r="1739" spans="1:43">
      <c r="A1739" s="8">
        <v>46197</v>
      </c>
      <c r="B1739" s="67">
        <v>3967.54</v>
      </c>
      <c r="C1739">
        <v>-0.56999999999999995</v>
      </c>
      <c r="D1739">
        <v>69390</v>
      </c>
      <c r="E1739" s="67">
        <v>-0.54</v>
      </c>
      <c r="F1739" s="7">
        <v>6038</v>
      </c>
      <c r="G1739" t="s">
        <v>61</v>
      </c>
      <c r="H1739">
        <v>0</v>
      </c>
      <c r="I1739" t="s">
        <v>347</v>
      </c>
      <c r="J1739" t="s">
        <v>289</v>
      </c>
      <c r="K1739" t="s">
        <v>295</v>
      </c>
      <c r="L1739">
        <v>906</v>
      </c>
      <c r="M1739">
        <v>-4</v>
      </c>
      <c r="N1739" s="66">
        <v>-4.4000000000000003E-3</v>
      </c>
      <c r="O1739">
        <v>910</v>
      </c>
      <c r="P1739" s="66">
        <v>-4.3E-3</v>
      </c>
      <c r="Q1739">
        <v>910</v>
      </c>
      <c r="R1739">
        <v>916</v>
      </c>
      <c r="S1739">
        <v>906</v>
      </c>
      <c r="T1739" s="66">
        <v>-4.3E-3</v>
      </c>
      <c r="U1739" s="66">
        <v>-7.6E-3</v>
      </c>
      <c r="V1739" s="66">
        <v>-1.09E-2</v>
      </c>
      <c r="W1739" s="66">
        <v>0</v>
      </c>
      <c r="X1739" s="1">
        <v>18400</v>
      </c>
      <c r="Y1739" s="1">
        <v>16757</v>
      </c>
      <c r="Z1739" s="1">
        <v>4586</v>
      </c>
      <c r="AA1739" t="s">
        <v>391</v>
      </c>
      <c r="AB1739" t="s">
        <v>392</v>
      </c>
      <c r="AC1739">
        <v>13.07</v>
      </c>
      <c r="AD1739">
        <v>0.91</v>
      </c>
      <c r="AE1739">
        <v>2.54</v>
      </c>
      <c r="AF1739" t="s">
        <v>230</v>
      </c>
      <c r="AG1739">
        <v>200</v>
      </c>
      <c r="AH1739">
        <v>910</v>
      </c>
      <c r="AI1739">
        <v>700</v>
      </c>
      <c r="AJ1739">
        <v>907</v>
      </c>
      <c r="AK1739">
        <v>100</v>
      </c>
      <c r="AL1739" s="2">
        <v>0.61944444444444446</v>
      </c>
      <c r="AN1739" t="s">
        <v>350</v>
      </c>
      <c r="AO1739" t="s">
        <v>313</v>
      </c>
      <c r="AQ1739" t="str">
        <f t="shared" si="27"/>
        <v/>
      </c>
    </row>
    <row r="1740" spans="1:43">
      <c r="A1740" s="8">
        <v>46197</v>
      </c>
      <c r="B1740" s="67">
        <v>3967.54</v>
      </c>
      <c r="C1740">
        <v>-0.56999999999999995</v>
      </c>
      <c r="D1740">
        <v>69390</v>
      </c>
      <c r="E1740" s="67">
        <v>-0.54</v>
      </c>
      <c r="F1740" s="7">
        <v>6156</v>
      </c>
      <c r="G1740" t="s">
        <v>62</v>
      </c>
      <c r="H1740">
        <v>0</v>
      </c>
      <c r="I1740" t="s">
        <v>314</v>
      </c>
      <c r="J1740" t="s">
        <v>323</v>
      </c>
      <c r="K1740" t="s">
        <v>290</v>
      </c>
      <c r="L1740" s="36">
        <v>2020</v>
      </c>
      <c r="M1740">
        <v>3</v>
      </c>
      <c r="N1740" s="66">
        <v>1.5E-3</v>
      </c>
      <c r="O1740" s="36">
        <v>2017</v>
      </c>
      <c r="P1740" s="66">
        <v>1.4E-3</v>
      </c>
      <c r="Q1740" s="36">
        <v>2018</v>
      </c>
      <c r="R1740" s="36">
        <v>2025</v>
      </c>
      <c r="S1740" s="36">
        <v>2006</v>
      </c>
      <c r="T1740" s="66">
        <v>8.9999999999999998E-4</v>
      </c>
      <c r="U1740" s="66">
        <v>2.3999999999999998E-3</v>
      </c>
      <c r="V1740" s="66">
        <v>-2.3999999999999998E-3</v>
      </c>
      <c r="W1740" s="66">
        <v>6.8999999999999999E-3</v>
      </c>
      <c r="X1740" s="1">
        <v>20100</v>
      </c>
      <c r="Y1740" s="1">
        <v>40528</v>
      </c>
      <c r="Z1740" s="1">
        <v>10706</v>
      </c>
      <c r="AA1740" t="s">
        <v>393</v>
      </c>
      <c r="AB1740" t="s">
        <v>394</v>
      </c>
      <c r="AC1740">
        <v>59.94</v>
      </c>
      <c r="AD1740">
        <v>1.41</v>
      </c>
      <c r="AE1740">
        <v>4.95</v>
      </c>
      <c r="AF1740">
        <v>1.3</v>
      </c>
      <c r="AG1740">
        <v>0</v>
      </c>
      <c r="AH1740" s="36">
        <v>2019</v>
      </c>
      <c r="AI1740">
        <v>100</v>
      </c>
      <c r="AJ1740" s="36">
        <v>2012</v>
      </c>
      <c r="AK1740">
        <v>200</v>
      </c>
      <c r="AL1740" s="2">
        <v>0.6118055555555556</v>
      </c>
      <c r="AN1740" t="s">
        <v>350</v>
      </c>
      <c r="AO1740" t="s">
        <v>395</v>
      </c>
      <c r="AQ1740" t="str">
        <f t="shared" si="27"/>
        <v/>
      </c>
    </row>
    <row r="1741" spans="1:43">
      <c r="A1741" s="8">
        <v>46197</v>
      </c>
      <c r="B1741" s="67">
        <v>3967.54</v>
      </c>
      <c r="C1741">
        <v>-0.56999999999999995</v>
      </c>
      <c r="D1741">
        <v>69390</v>
      </c>
      <c r="E1741" s="67">
        <v>-0.54</v>
      </c>
      <c r="F1741" s="7">
        <v>6178</v>
      </c>
      <c r="G1741" t="s">
        <v>63</v>
      </c>
      <c r="H1741">
        <v>0</v>
      </c>
      <c r="I1741" t="s">
        <v>288</v>
      </c>
      <c r="J1741" t="s">
        <v>289</v>
      </c>
      <c r="K1741" t="s">
        <v>290</v>
      </c>
      <c r="L1741" s="36">
        <v>2225</v>
      </c>
      <c r="M1741">
        <v>10</v>
      </c>
      <c r="N1741" s="66">
        <v>4.4999999999999997E-3</v>
      </c>
      <c r="O1741" s="36">
        <v>2215</v>
      </c>
      <c r="P1741" s="66">
        <v>4.4999999999999997E-3</v>
      </c>
      <c r="Q1741" s="36">
        <v>2225.5</v>
      </c>
      <c r="R1741" s="36">
        <v>2252.5</v>
      </c>
      <c r="S1741" s="36">
        <v>2212</v>
      </c>
      <c r="T1741" s="66">
        <v>-2.0000000000000001E-4</v>
      </c>
      <c r="U1741" s="66">
        <v>-4.4000000000000003E-3</v>
      </c>
      <c r="V1741" s="66">
        <v>-1.2200000000000001E-2</v>
      </c>
      <c r="W1741" s="66">
        <v>5.7999999999999996E-3</v>
      </c>
      <c r="X1741" s="1">
        <v>4185200</v>
      </c>
      <c r="Y1741" s="1">
        <v>9335513</v>
      </c>
      <c r="Z1741" s="1">
        <v>6248232</v>
      </c>
      <c r="AA1741" t="s">
        <v>641</v>
      </c>
      <c r="AB1741" t="s">
        <v>397</v>
      </c>
      <c r="AC1741">
        <v>16</v>
      </c>
      <c r="AD1741">
        <v>0.64</v>
      </c>
      <c r="AE1741">
        <v>2.7</v>
      </c>
      <c r="AF1741" t="s">
        <v>230</v>
      </c>
      <c r="AG1741" s="1">
        <v>77900</v>
      </c>
      <c r="AH1741" s="36">
        <v>2225</v>
      </c>
      <c r="AI1741" s="1">
        <v>2600</v>
      </c>
      <c r="AJ1741" s="36">
        <v>2224.5</v>
      </c>
      <c r="AK1741" s="1">
        <v>2500</v>
      </c>
      <c r="AL1741" s="2">
        <v>0.625</v>
      </c>
      <c r="AN1741" t="s">
        <v>298</v>
      </c>
      <c r="AO1741" t="s">
        <v>313</v>
      </c>
      <c r="AQ1741" t="str">
        <f t="shared" si="27"/>
        <v/>
      </c>
    </row>
    <row r="1742" spans="1:43">
      <c r="A1742" s="8">
        <v>46197</v>
      </c>
      <c r="B1742" s="67">
        <v>3967.54</v>
      </c>
      <c r="C1742">
        <v>-0.56999999999999995</v>
      </c>
      <c r="D1742">
        <v>69390</v>
      </c>
      <c r="E1742" s="67">
        <v>-0.54</v>
      </c>
      <c r="F1742" s="7">
        <v>6208</v>
      </c>
      <c r="G1742" t="s">
        <v>64</v>
      </c>
      <c r="H1742">
        <v>0</v>
      </c>
      <c r="I1742" t="s">
        <v>314</v>
      </c>
      <c r="J1742" t="s">
        <v>289</v>
      </c>
      <c r="K1742" t="s">
        <v>295</v>
      </c>
      <c r="L1742" s="36">
        <v>1731</v>
      </c>
      <c r="M1742">
        <v>-5</v>
      </c>
      <c r="N1742" s="66">
        <v>-2.8999999999999998E-3</v>
      </c>
      <c r="O1742" s="36">
        <v>1736</v>
      </c>
      <c r="P1742" s="66">
        <v>-2.8E-3</v>
      </c>
      <c r="Q1742" s="36">
        <v>1729</v>
      </c>
      <c r="R1742" s="36">
        <v>1790</v>
      </c>
      <c r="S1742" s="36">
        <v>1720</v>
      </c>
      <c r="T1742" s="66">
        <v>1.1000000000000001E-3</v>
      </c>
      <c r="U1742" s="66">
        <v>0</v>
      </c>
      <c r="V1742" s="66">
        <v>-3.2899999999999999E-2</v>
      </c>
      <c r="W1742" s="66">
        <v>6.3E-3</v>
      </c>
      <c r="X1742" s="1">
        <v>29600</v>
      </c>
      <c r="Y1742" s="1">
        <v>51542</v>
      </c>
      <c r="Z1742" s="1">
        <v>11054</v>
      </c>
      <c r="AA1742" t="s">
        <v>398</v>
      </c>
      <c r="AB1742" t="s">
        <v>399</v>
      </c>
      <c r="AC1742">
        <v>16.87</v>
      </c>
      <c r="AD1742">
        <v>1.76</v>
      </c>
      <c r="AE1742">
        <v>1.1599999999999999</v>
      </c>
      <c r="AF1742">
        <v>2</v>
      </c>
      <c r="AG1742">
        <v>700</v>
      </c>
      <c r="AH1742" s="36">
        <v>1735</v>
      </c>
      <c r="AI1742">
        <v>100</v>
      </c>
      <c r="AJ1742" s="36">
        <v>1730</v>
      </c>
      <c r="AK1742" s="1">
        <v>1300</v>
      </c>
      <c r="AL1742" s="2">
        <v>0.625</v>
      </c>
      <c r="AN1742" t="s">
        <v>298</v>
      </c>
      <c r="AO1742" t="s">
        <v>395</v>
      </c>
      <c r="AQ1742" t="str">
        <f t="shared" si="27"/>
        <v/>
      </c>
    </row>
    <row r="1743" spans="1:43">
      <c r="A1743" s="8">
        <v>46197</v>
      </c>
      <c r="B1743" s="67">
        <v>3967.54</v>
      </c>
      <c r="C1743">
        <v>-0.56999999999999995</v>
      </c>
      <c r="D1743">
        <v>69390</v>
      </c>
      <c r="E1743" s="67">
        <v>-0.54</v>
      </c>
      <c r="F1743" s="7">
        <v>6356</v>
      </c>
      <c r="G1743" t="s">
        <v>65</v>
      </c>
      <c r="H1743">
        <v>0</v>
      </c>
      <c r="I1743" t="s">
        <v>314</v>
      </c>
      <c r="J1743" t="s">
        <v>289</v>
      </c>
      <c r="K1743" t="s">
        <v>290</v>
      </c>
      <c r="L1743" s="36">
        <v>1497</v>
      </c>
      <c r="M1743">
        <v>45</v>
      </c>
      <c r="N1743" s="66">
        <v>3.1E-2</v>
      </c>
      <c r="O1743" s="36">
        <v>1452</v>
      </c>
      <c r="P1743" s="66">
        <v>3.09E-2</v>
      </c>
      <c r="Q1743" s="36">
        <v>1478</v>
      </c>
      <c r="R1743" s="36">
        <v>1544</v>
      </c>
      <c r="S1743" s="36">
        <v>1456</v>
      </c>
      <c r="T1743" s="66">
        <v>1.2800000000000001E-2</v>
      </c>
      <c r="U1743" s="66">
        <v>-2E-3</v>
      </c>
      <c r="V1743" s="66">
        <v>-3.04E-2</v>
      </c>
      <c r="W1743" s="66">
        <v>2.81E-2</v>
      </c>
      <c r="X1743" s="1">
        <v>274800</v>
      </c>
      <c r="Y1743" s="1">
        <v>412424</v>
      </c>
      <c r="Z1743" s="1">
        <v>21377</v>
      </c>
      <c r="AA1743" t="s">
        <v>400</v>
      </c>
      <c r="AB1743" t="s">
        <v>401</v>
      </c>
      <c r="AC1743">
        <v>12.11</v>
      </c>
      <c r="AD1743">
        <v>1.47</v>
      </c>
      <c r="AE1743">
        <v>0.67</v>
      </c>
      <c r="AF1743" t="s">
        <v>230</v>
      </c>
      <c r="AG1743" s="1">
        <v>5000</v>
      </c>
      <c r="AH1743" s="36">
        <v>1499</v>
      </c>
      <c r="AI1743">
        <v>200</v>
      </c>
      <c r="AJ1743" s="36">
        <v>1496</v>
      </c>
      <c r="AK1743">
        <v>300</v>
      </c>
      <c r="AL1743" s="2">
        <v>0.625</v>
      </c>
      <c r="AN1743" t="s">
        <v>298</v>
      </c>
      <c r="AO1743" t="s">
        <v>395</v>
      </c>
      <c r="AQ1743" t="str">
        <f t="shared" si="27"/>
        <v/>
      </c>
    </row>
    <row r="1744" spans="1:43">
      <c r="A1744" s="8">
        <v>46197</v>
      </c>
      <c r="B1744" s="67">
        <v>3967.54</v>
      </c>
      <c r="C1744">
        <v>-0.56999999999999995</v>
      </c>
      <c r="D1744">
        <v>69390</v>
      </c>
      <c r="E1744" s="67">
        <v>-0.54</v>
      </c>
      <c r="F1744" s="7">
        <v>6378</v>
      </c>
      <c r="G1744" t="s">
        <v>66</v>
      </c>
      <c r="H1744">
        <v>0</v>
      </c>
      <c r="I1744" t="s">
        <v>314</v>
      </c>
      <c r="J1744" t="s">
        <v>289</v>
      </c>
      <c r="K1744" t="s">
        <v>290</v>
      </c>
      <c r="L1744" s="36">
        <v>1234</v>
      </c>
      <c r="M1744">
        <v>12</v>
      </c>
      <c r="N1744" s="66">
        <v>9.7999999999999997E-3</v>
      </c>
      <c r="O1744" s="36">
        <v>1222</v>
      </c>
      <c r="P1744" s="66">
        <v>9.7999999999999997E-3</v>
      </c>
      <c r="Q1744" s="36">
        <v>1224</v>
      </c>
      <c r="R1744" s="36">
        <v>1262</v>
      </c>
      <c r="S1744" s="36">
        <v>1218</v>
      </c>
      <c r="T1744" s="66">
        <v>8.0999999999999996E-3</v>
      </c>
      <c r="U1744" s="66">
        <v>1.6000000000000001E-3</v>
      </c>
      <c r="V1744" s="66">
        <v>-2.2100000000000002E-2</v>
      </c>
      <c r="W1744" s="66">
        <v>1.3100000000000001E-2</v>
      </c>
      <c r="X1744" s="1">
        <v>118300</v>
      </c>
      <c r="Y1744" s="1">
        <v>146357</v>
      </c>
      <c r="Z1744" s="1">
        <v>25420</v>
      </c>
      <c r="AA1744" t="s">
        <v>402</v>
      </c>
      <c r="AB1744" t="s">
        <v>634</v>
      </c>
      <c r="AC1744">
        <v>12.85</v>
      </c>
      <c r="AD1744">
        <v>1.1499999999999999</v>
      </c>
      <c r="AE1744">
        <v>3.32</v>
      </c>
      <c r="AF1744" t="s">
        <v>230</v>
      </c>
      <c r="AG1744">
        <v>0</v>
      </c>
      <c r="AH1744" s="36">
        <v>1236</v>
      </c>
      <c r="AI1744">
        <v>800</v>
      </c>
      <c r="AJ1744" s="36">
        <v>1232</v>
      </c>
      <c r="AK1744">
        <v>400</v>
      </c>
      <c r="AL1744" s="2">
        <v>0.625</v>
      </c>
      <c r="AN1744" t="s">
        <v>298</v>
      </c>
      <c r="AO1744" t="s">
        <v>395</v>
      </c>
      <c r="AQ1744" t="str">
        <f t="shared" si="27"/>
        <v/>
      </c>
    </row>
    <row r="1745" spans="1:43">
      <c r="A1745" s="8">
        <v>46197</v>
      </c>
      <c r="B1745" s="67">
        <v>3967.54</v>
      </c>
      <c r="C1745">
        <v>-0.56999999999999995</v>
      </c>
      <c r="D1745">
        <v>69390</v>
      </c>
      <c r="E1745" s="67">
        <v>-0.54</v>
      </c>
      <c r="F1745" s="7">
        <v>6526</v>
      </c>
      <c r="G1745" t="s">
        <v>67</v>
      </c>
      <c r="H1745">
        <v>0</v>
      </c>
      <c r="I1745" t="s">
        <v>288</v>
      </c>
      <c r="J1745" t="s">
        <v>289</v>
      </c>
      <c r="K1745" t="s">
        <v>290</v>
      </c>
      <c r="L1745" s="36">
        <v>2647.5</v>
      </c>
      <c r="M1745">
        <v>32.5</v>
      </c>
      <c r="N1745" s="66">
        <v>1.24E-2</v>
      </c>
      <c r="O1745" s="36">
        <v>2615</v>
      </c>
      <c r="P1745" s="66">
        <v>1.24E-2</v>
      </c>
      <c r="Q1745" s="36">
        <v>2613.5</v>
      </c>
      <c r="R1745" s="36">
        <v>2789</v>
      </c>
      <c r="S1745" s="36">
        <v>2596</v>
      </c>
      <c r="T1745" s="66">
        <v>1.2999999999999999E-2</v>
      </c>
      <c r="U1745" s="66">
        <v>-4.5999999999999999E-3</v>
      </c>
      <c r="V1745" s="66">
        <v>-5.0700000000000002E-2</v>
      </c>
      <c r="W1745" s="66">
        <v>1.9800000000000002E-2</v>
      </c>
      <c r="X1745" s="1">
        <v>10110800</v>
      </c>
      <c r="Y1745" s="1">
        <v>27189519</v>
      </c>
      <c r="Z1745" s="1">
        <v>476483</v>
      </c>
      <c r="AA1745" t="s">
        <v>584</v>
      </c>
      <c r="AB1745" t="s">
        <v>405</v>
      </c>
      <c r="AC1745">
        <v>46.44</v>
      </c>
      <c r="AD1745">
        <v>3.48</v>
      </c>
      <c r="AE1745">
        <v>1.89</v>
      </c>
      <c r="AF1745" t="s">
        <v>230</v>
      </c>
      <c r="AG1745" s="1">
        <v>226000</v>
      </c>
      <c r="AH1745" s="36">
        <v>2648</v>
      </c>
      <c r="AI1745" s="1">
        <v>1000</v>
      </c>
      <c r="AJ1745" s="36">
        <v>2646.5</v>
      </c>
      <c r="AK1745">
        <v>900</v>
      </c>
      <c r="AL1745" s="2">
        <v>0.625</v>
      </c>
      <c r="AN1745" t="s">
        <v>298</v>
      </c>
      <c r="AO1745" t="s">
        <v>344</v>
      </c>
      <c r="AQ1745" t="str">
        <f t="shared" si="27"/>
        <v/>
      </c>
    </row>
    <row r="1746" spans="1:43">
      <c r="A1746" s="8">
        <v>46197</v>
      </c>
      <c r="B1746" s="67">
        <v>3967.54</v>
      </c>
      <c r="C1746">
        <v>-0.56999999999999995</v>
      </c>
      <c r="D1746">
        <v>69390</v>
      </c>
      <c r="E1746" s="67">
        <v>-0.54</v>
      </c>
      <c r="F1746" s="7">
        <v>6586</v>
      </c>
      <c r="G1746" t="s">
        <v>68</v>
      </c>
      <c r="H1746">
        <v>0</v>
      </c>
      <c r="I1746" t="s">
        <v>288</v>
      </c>
      <c r="J1746" t="s">
        <v>289</v>
      </c>
      <c r="K1746" t="s">
        <v>290</v>
      </c>
      <c r="L1746" s="36">
        <v>5719</v>
      </c>
      <c r="M1746">
        <v>41</v>
      </c>
      <c r="N1746" s="66">
        <v>7.1999999999999998E-3</v>
      </c>
      <c r="O1746" s="36">
        <v>5678</v>
      </c>
      <c r="P1746" s="66">
        <v>7.1999999999999998E-3</v>
      </c>
      <c r="Q1746" s="36">
        <v>5830</v>
      </c>
      <c r="R1746" s="36">
        <v>5861</v>
      </c>
      <c r="S1746" s="36">
        <v>5687</v>
      </c>
      <c r="T1746" s="66">
        <v>-1.9E-2</v>
      </c>
      <c r="U1746" s="66">
        <v>-1.3599999999999999E-2</v>
      </c>
      <c r="V1746" s="66">
        <v>-2.4199999999999999E-2</v>
      </c>
      <c r="W1746" s="66">
        <v>5.5999999999999999E-3</v>
      </c>
      <c r="X1746" s="1">
        <v>492900</v>
      </c>
      <c r="Y1746" s="1">
        <v>2841655</v>
      </c>
      <c r="Z1746" s="1">
        <v>1601420</v>
      </c>
      <c r="AA1746" t="s">
        <v>406</v>
      </c>
      <c r="AB1746" t="s">
        <v>407</v>
      </c>
      <c r="AC1746">
        <v>18.190000000000001</v>
      </c>
      <c r="AD1746">
        <v>1.48</v>
      </c>
      <c r="AE1746">
        <v>2.76</v>
      </c>
      <c r="AF1746" t="s">
        <v>230</v>
      </c>
      <c r="AG1746" s="1">
        <v>6100</v>
      </c>
      <c r="AH1746" s="36">
        <v>5720</v>
      </c>
      <c r="AI1746">
        <v>100</v>
      </c>
      <c r="AJ1746" s="36">
        <v>5718</v>
      </c>
      <c r="AK1746">
        <v>200</v>
      </c>
      <c r="AL1746" s="2">
        <v>0.625</v>
      </c>
      <c r="AN1746" t="s">
        <v>298</v>
      </c>
      <c r="AO1746" t="s">
        <v>395</v>
      </c>
      <c r="AQ1746" t="str">
        <f t="shared" si="27"/>
        <v/>
      </c>
    </row>
    <row r="1747" spans="1:43">
      <c r="A1747" s="8">
        <v>46197</v>
      </c>
      <c r="B1747" s="67">
        <v>3967.54</v>
      </c>
      <c r="C1747">
        <v>-0.56999999999999995</v>
      </c>
      <c r="D1747">
        <v>69390</v>
      </c>
      <c r="E1747" s="67">
        <v>-0.54</v>
      </c>
      <c r="F1747" s="7">
        <v>6594</v>
      </c>
      <c r="G1747" t="s">
        <v>69</v>
      </c>
      <c r="H1747">
        <v>0</v>
      </c>
      <c r="I1747" t="s">
        <v>288</v>
      </c>
      <c r="J1747" t="s">
        <v>289</v>
      </c>
      <c r="K1747" t="s">
        <v>295</v>
      </c>
      <c r="L1747" s="36">
        <v>2738</v>
      </c>
      <c r="M1747">
        <v>-51</v>
      </c>
      <c r="N1747" s="66">
        <v>-1.83E-2</v>
      </c>
      <c r="O1747" s="36">
        <v>2789</v>
      </c>
      <c r="P1747" s="66">
        <v>-1.8200000000000001E-2</v>
      </c>
      <c r="Q1747" s="36">
        <v>2751</v>
      </c>
      <c r="R1747" s="36">
        <v>2797</v>
      </c>
      <c r="S1747" s="36">
        <v>2718</v>
      </c>
      <c r="T1747" s="66">
        <v>-4.7000000000000002E-3</v>
      </c>
      <c r="U1747" s="66">
        <v>-4.3E-3</v>
      </c>
      <c r="V1747" s="66">
        <v>-2.1000000000000001E-2</v>
      </c>
      <c r="W1747" s="66">
        <v>7.3000000000000001E-3</v>
      </c>
      <c r="X1747" s="1">
        <v>3086700</v>
      </c>
      <c r="Y1747" s="1">
        <v>8494027</v>
      </c>
      <c r="Z1747" s="1">
        <v>3265253</v>
      </c>
      <c r="AA1747" t="s">
        <v>560</v>
      </c>
      <c r="AB1747" t="s">
        <v>409</v>
      </c>
      <c r="AC1747">
        <v>39.22</v>
      </c>
      <c r="AD1747">
        <v>1.78</v>
      </c>
      <c r="AE1747">
        <v>0</v>
      </c>
      <c r="AF1747" t="s">
        <v>230</v>
      </c>
      <c r="AG1747" s="1">
        <v>74400</v>
      </c>
      <c r="AH1747" s="36">
        <v>2739</v>
      </c>
      <c r="AI1747" s="1">
        <v>1400</v>
      </c>
      <c r="AJ1747" s="36">
        <v>2738</v>
      </c>
      <c r="AK1747">
        <v>700</v>
      </c>
      <c r="AL1747" s="2">
        <v>0.625</v>
      </c>
      <c r="AN1747" t="s">
        <v>298</v>
      </c>
      <c r="AO1747" t="s">
        <v>344</v>
      </c>
      <c r="AQ1747" t="str">
        <f t="shared" si="27"/>
        <v/>
      </c>
    </row>
    <row r="1748" spans="1:43">
      <c r="A1748" s="8">
        <v>46197</v>
      </c>
      <c r="B1748" s="67">
        <v>3967.54</v>
      </c>
      <c r="C1748">
        <v>-0.56999999999999995</v>
      </c>
      <c r="D1748">
        <v>69390</v>
      </c>
      <c r="E1748" s="67">
        <v>-0.54</v>
      </c>
      <c r="F1748" s="7">
        <v>6674</v>
      </c>
      <c r="G1748" t="s">
        <v>70</v>
      </c>
      <c r="H1748">
        <v>0</v>
      </c>
      <c r="I1748" t="s">
        <v>288</v>
      </c>
      <c r="J1748" t="s">
        <v>289</v>
      </c>
      <c r="K1748" t="s">
        <v>295</v>
      </c>
      <c r="L1748" s="36">
        <v>7234</v>
      </c>
      <c r="M1748">
        <v>146</v>
      </c>
      <c r="N1748" s="66">
        <v>2.06E-2</v>
      </c>
      <c r="O1748" s="36">
        <v>7088</v>
      </c>
      <c r="P1748" s="66">
        <v>2.0500000000000001E-2</v>
      </c>
      <c r="Q1748" s="36">
        <v>7088</v>
      </c>
      <c r="R1748" s="36">
        <v>7267</v>
      </c>
      <c r="S1748" s="36">
        <v>7021</v>
      </c>
      <c r="T1748" s="66">
        <v>2.0500000000000001E-2</v>
      </c>
      <c r="U1748" s="66">
        <v>1.23E-2</v>
      </c>
      <c r="V1748" s="66">
        <v>-4.4999999999999997E-3</v>
      </c>
      <c r="W1748" s="66">
        <v>3.0300000000000001E-2</v>
      </c>
      <c r="X1748" s="1">
        <v>540900</v>
      </c>
      <c r="Y1748" s="1">
        <v>3860698</v>
      </c>
      <c r="Z1748" s="1">
        <v>726629</v>
      </c>
      <c r="AA1748" t="s">
        <v>679</v>
      </c>
      <c r="AB1748" t="s">
        <v>411</v>
      </c>
      <c r="AC1748">
        <v>19.45</v>
      </c>
      <c r="AD1748">
        <v>1.83</v>
      </c>
      <c r="AE1748">
        <v>1.35</v>
      </c>
      <c r="AF1748" t="s">
        <v>230</v>
      </c>
      <c r="AG1748" s="1">
        <v>9900</v>
      </c>
      <c r="AH1748" s="36">
        <v>7238</v>
      </c>
      <c r="AI1748">
        <v>200</v>
      </c>
      <c r="AJ1748" s="36">
        <v>7234</v>
      </c>
      <c r="AK1748">
        <v>100</v>
      </c>
      <c r="AL1748" s="2">
        <v>0.625</v>
      </c>
      <c r="AN1748" t="s">
        <v>298</v>
      </c>
      <c r="AO1748" t="s">
        <v>344</v>
      </c>
      <c r="AQ1748" t="str">
        <f t="shared" si="27"/>
        <v/>
      </c>
    </row>
    <row r="1749" spans="1:43">
      <c r="A1749" s="8">
        <v>46197</v>
      </c>
      <c r="B1749" s="67">
        <v>3967.54</v>
      </c>
      <c r="C1749">
        <v>-0.56999999999999995</v>
      </c>
      <c r="D1749">
        <v>69390</v>
      </c>
      <c r="E1749" s="67">
        <v>-0.54</v>
      </c>
      <c r="F1749" s="7">
        <v>6758</v>
      </c>
      <c r="G1749" t="s">
        <v>71</v>
      </c>
      <c r="H1749">
        <v>0</v>
      </c>
      <c r="I1749" t="s">
        <v>288</v>
      </c>
      <c r="J1749" t="s">
        <v>289</v>
      </c>
      <c r="K1749" t="s">
        <v>290</v>
      </c>
      <c r="L1749" s="36">
        <v>3248</v>
      </c>
      <c r="M1749">
        <v>89</v>
      </c>
      <c r="N1749" s="66">
        <v>2.8199999999999999E-2</v>
      </c>
      <c r="O1749" s="36">
        <v>3159</v>
      </c>
      <c r="P1749" s="66">
        <v>2.81E-2</v>
      </c>
      <c r="Q1749" s="36">
        <v>3217</v>
      </c>
      <c r="R1749" s="36">
        <v>3267</v>
      </c>
      <c r="S1749" s="36">
        <v>3183</v>
      </c>
      <c r="T1749" s="66">
        <v>9.5999999999999992E-3</v>
      </c>
      <c r="U1749" s="66">
        <v>1.1999999999999999E-3</v>
      </c>
      <c r="V1749" s="66">
        <v>-5.7999999999999996E-3</v>
      </c>
      <c r="W1749" s="66">
        <v>2.0400000000000001E-2</v>
      </c>
      <c r="X1749" s="1">
        <v>12808700</v>
      </c>
      <c r="Y1749" s="1">
        <v>41306955</v>
      </c>
      <c r="Z1749" s="1">
        <v>19375347</v>
      </c>
      <c r="AA1749" t="s">
        <v>412</v>
      </c>
      <c r="AB1749" t="s">
        <v>413</v>
      </c>
      <c r="AC1749">
        <v>16.489999999999998</v>
      </c>
      <c r="AD1749">
        <v>2.36</v>
      </c>
      <c r="AE1749">
        <v>1.08</v>
      </c>
      <c r="AF1749" t="s">
        <v>230</v>
      </c>
      <c r="AG1749" s="1">
        <v>504900</v>
      </c>
      <c r="AH1749" s="36">
        <v>3248</v>
      </c>
      <c r="AI1749" s="1">
        <v>4300</v>
      </c>
      <c r="AJ1749" s="36">
        <v>3247</v>
      </c>
      <c r="AK1749" s="1">
        <v>3900</v>
      </c>
      <c r="AL1749" s="2">
        <v>0.62569444444444444</v>
      </c>
      <c r="AN1749" t="s">
        <v>298</v>
      </c>
      <c r="AO1749" t="s">
        <v>344</v>
      </c>
      <c r="AQ1749" t="str">
        <f t="shared" si="27"/>
        <v/>
      </c>
    </row>
    <row r="1750" spans="1:43">
      <c r="A1750" s="8">
        <v>46197</v>
      </c>
      <c r="B1750" s="67">
        <v>3967.54</v>
      </c>
      <c r="C1750">
        <v>-0.56999999999999995</v>
      </c>
      <c r="D1750">
        <v>69390</v>
      </c>
      <c r="E1750" s="67">
        <v>-0.54</v>
      </c>
      <c r="F1750" s="7">
        <v>6810</v>
      </c>
      <c r="G1750" t="s">
        <v>72</v>
      </c>
      <c r="H1750">
        <v>0</v>
      </c>
      <c r="I1750" t="s">
        <v>288</v>
      </c>
      <c r="J1750" t="s">
        <v>289</v>
      </c>
      <c r="K1750" t="s">
        <v>290</v>
      </c>
      <c r="L1750" s="36">
        <v>2150</v>
      </c>
      <c r="M1750">
        <v>4</v>
      </c>
      <c r="N1750" s="66">
        <v>1.9E-3</v>
      </c>
      <c r="O1750" s="36">
        <v>2146</v>
      </c>
      <c r="P1750" s="66">
        <v>1.8E-3</v>
      </c>
      <c r="Q1750" s="36">
        <v>2125</v>
      </c>
      <c r="R1750" s="36">
        <v>2183</v>
      </c>
      <c r="S1750" s="36">
        <v>2117</v>
      </c>
      <c r="T1750" s="66">
        <v>1.17E-2</v>
      </c>
      <c r="U1750" s="66">
        <v>1.2999999999999999E-3</v>
      </c>
      <c r="V1750" s="66">
        <v>-1.5100000000000001E-2</v>
      </c>
      <c r="W1750" s="66">
        <v>1.55E-2</v>
      </c>
      <c r="X1750" s="1">
        <v>157000</v>
      </c>
      <c r="Y1750" s="1">
        <v>336791</v>
      </c>
      <c r="Z1750" s="1">
        <v>87427</v>
      </c>
      <c r="AA1750" t="s">
        <v>414</v>
      </c>
      <c r="AB1750" t="s">
        <v>415</v>
      </c>
      <c r="AC1750">
        <v>11.82</v>
      </c>
      <c r="AD1750">
        <v>0.91</v>
      </c>
      <c r="AE1750">
        <v>2.6</v>
      </c>
      <c r="AF1750" t="s">
        <v>230</v>
      </c>
      <c r="AG1750" s="1">
        <v>21200</v>
      </c>
      <c r="AH1750" s="36">
        <v>2151</v>
      </c>
      <c r="AI1750">
        <v>200</v>
      </c>
      <c r="AJ1750" s="36">
        <v>2150</v>
      </c>
      <c r="AK1750">
        <v>200</v>
      </c>
      <c r="AL1750" s="2">
        <v>0.625</v>
      </c>
      <c r="AN1750" t="s">
        <v>298</v>
      </c>
      <c r="AO1750" t="s">
        <v>344</v>
      </c>
      <c r="AQ1750" t="str">
        <f t="shared" si="27"/>
        <v/>
      </c>
    </row>
    <row r="1751" spans="1:43">
      <c r="A1751" s="8">
        <v>46197</v>
      </c>
      <c r="B1751" s="67">
        <v>3967.54</v>
      </c>
      <c r="C1751">
        <v>-0.56999999999999995</v>
      </c>
      <c r="D1751">
        <v>69390</v>
      </c>
      <c r="E1751" s="67">
        <v>-0.54</v>
      </c>
      <c r="F1751" s="7">
        <v>6841</v>
      </c>
      <c r="G1751" t="s">
        <v>73</v>
      </c>
      <c r="H1751">
        <v>0</v>
      </c>
      <c r="I1751" t="s">
        <v>288</v>
      </c>
      <c r="J1751" t="s">
        <v>289</v>
      </c>
      <c r="K1751" t="s">
        <v>290</v>
      </c>
      <c r="L1751" s="36">
        <v>5508</v>
      </c>
      <c r="M1751">
        <v>-27</v>
      </c>
      <c r="N1751" s="66">
        <v>-4.8999999999999998E-3</v>
      </c>
      <c r="O1751" s="36">
        <v>5535</v>
      </c>
      <c r="P1751" s="66">
        <v>-4.7999999999999996E-3</v>
      </c>
      <c r="Q1751" s="36">
        <v>5620</v>
      </c>
      <c r="R1751" s="36">
        <v>5621</v>
      </c>
      <c r="S1751" s="36">
        <v>5445</v>
      </c>
      <c r="T1751" s="66">
        <v>-1.9900000000000001E-2</v>
      </c>
      <c r="U1751" s="66">
        <v>2.7000000000000001E-3</v>
      </c>
      <c r="V1751" s="66">
        <v>-2.01E-2</v>
      </c>
      <c r="W1751" s="66">
        <v>1.15E-2</v>
      </c>
      <c r="X1751" s="1">
        <v>543300</v>
      </c>
      <c r="Y1751" s="1">
        <v>3006078</v>
      </c>
      <c r="Z1751" s="1">
        <v>1416664</v>
      </c>
      <c r="AA1751" t="s">
        <v>416</v>
      </c>
      <c r="AB1751" t="s">
        <v>635</v>
      </c>
      <c r="AC1751">
        <v>23.77</v>
      </c>
      <c r="AD1751">
        <v>2.69</v>
      </c>
      <c r="AE1751">
        <v>1.67</v>
      </c>
      <c r="AF1751" t="s">
        <v>230</v>
      </c>
      <c r="AG1751" s="1">
        <v>9700</v>
      </c>
      <c r="AH1751" s="36">
        <v>5509</v>
      </c>
      <c r="AI1751">
        <v>500</v>
      </c>
      <c r="AJ1751" s="36">
        <v>5507</v>
      </c>
      <c r="AK1751">
        <v>200</v>
      </c>
      <c r="AL1751" s="2">
        <v>0.625</v>
      </c>
      <c r="AN1751" t="s">
        <v>298</v>
      </c>
      <c r="AO1751" t="s">
        <v>344</v>
      </c>
      <c r="AQ1751" t="str">
        <f t="shared" si="27"/>
        <v/>
      </c>
    </row>
    <row r="1752" spans="1:43">
      <c r="A1752" s="8">
        <v>46197</v>
      </c>
      <c r="B1752" s="67">
        <v>3967.54</v>
      </c>
      <c r="C1752">
        <v>-0.56999999999999995</v>
      </c>
      <c r="D1752">
        <v>69390</v>
      </c>
      <c r="E1752" s="67">
        <v>-0.54</v>
      </c>
      <c r="F1752" s="7">
        <v>6890</v>
      </c>
      <c r="G1752" t="s">
        <v>74</v>
      </c>
      <c r="H1752">
        <v>0</v>
      </c>
      <c r="I1752" t="s">
        <v>314</v>
      </c>
      <c r="J1752" t="s">
        <v>289</v>
      </c>
      <c r="K1752" t="s">
        <v>290</v>
      </c>
      <c r="L1752" s="36">
        <v>9800</v>
      </c>
      <c r="M1752">
        <v>-790</v>
      </c>
      <c r="N1752" s="66">
        <v>-7.46E-2</v>
      </c>
      <c r="O1752" s="36">
        <v>10590</v>
      </c>
      <c r="P1752" s="66">
        <v>-7.4499999999999997E-2</v>
      </c>
      <c r="Q1752" s="36">
        <v>10500</v>
      </c>
      <c r="R1752" s="36">
        <v>10910</v>
      </c>
      <c r="S1752" s="36">
        <v>9650</v>
      </c>
      <c r="T1752" s="66">
        <v>-6.6600000000000006E-2</v>
      </c>
      <c r="U1752" s="66">
        <v>-4.8500000000000001E-2</v>
      </c>
      <c r="V1752" s="66">
        <v>-0.1017</v>
      </c>
      <c r="W1752" s="66">
        <v>1.55E-2</v>
      </c>
      <c r="X1752" s="1">
        <v>1275000</v>
      </c>
      <c r="Y1752" s="1">
        <v>12925330</v>
      </c>
      <c r="Z1752" s="1">
        <v>516580</v>
      </c>
      <c r="AA1752" t="s">
        <v>680</v>
      </c>
      <c r="AB1752" t="s">
        <v>419</v>
      </c>
      <c r="AC1752">
        <v>22.34</v>
      </c>
      <c r="AD1752">
        <v>1.77</v>
      </c>
      <c r="AE1752">
        <v>2.04</v>
      </c>
      <c r="AF1752" t="s">
        <v>230</v>
      </c>
      <c r="AG1752" s="1">
        <v>11200</v>
      </c>
      <c r="AH1752" s="36">
        <v>9800</v>
      </c>
      <c r="AI1752" s="1">
        <v>1300</v>
      </c>
      <c r="AJ1752" s="36">
        <v>9790</v>
      </c>
      <c r="AK1752">
        <v>400</v>
      </c>
      <c r="AL1752" s="2">
        <v>0.625</v>
      </c>
      <c r="AN1752" t="s">
        <v>293</v>
      </c>
      <c r="AO1752" t="s">
        <v>344</v>
      </c>
      <c r="AQ1752" t="str">
        <f t="shared" si="27"/>
        <v/>
      </c>
    </row>
    <row r="1753" spans="1:43">
      <c r="A1753" s="8">
        <v>46197</v>
      </c>
      <c r="B1753" s="67">
        <v>3967.54</v>
      </c>
      <c r="C1753">
        <v>-0.56999999999999995</v>
      </c>
      <c r="D1753">
        <v>69390</v>
      </c>
      <c r="E1753" s="67">
        <v>-0.54</v>
      </c>
      <c r="F1753" s="7">
        <v>6925</v>
      </c>
      <c r="G1753" t="s">
        <v>75</v>
      </c>
      <c r="H1753">
        <v>0</v>
      </c>
      <c r="I1753" t="s">
        <v>288</v>
      </c>
      <c r="J1753" t="s">
        <v>289</v>
      </c>
      <c r="K1753" t="s">
        <v>290</v>
      </c>
      <c r="L1753" s="36">
        <v>4395</v>
      </c>
      <c r="M1753">
        <v>-145</v>
      </c>
      <c r="N1753" s="66">
        <v>-3.1899999999999998E-2</v>
      </c>
      <c r="O1753" s="36">
        <v>4540</v>
      </c>
      <c r="P1753" s="66">
        <v>-3.1899999999999998E-2</v>
      </c>
      <c r="Q1753" s="36">
        <v>4470</v>
      </c>
      <c r="R1753" s="36">
        <v>4522</v>
      </c>
      <c r="S1753" s="36">
        <v>4351</v>
      </c>
      <c r="T1753" s="66">
        <v>-1.67E-2</v>
      </c>
      <c r="U1753" s="66">
        <v>-1.1000000000000001E-3</v>
      </c>
      <c r="V1753" s="66">
        <v>-2.8000000000000001E-2</v>
      </c>
      <c r="W1753" s="66">
        <v>1.01E-2</v>
      </c>
      <c r="X1753" s="1">
        <v>297100</v>
      </c>
      <c r="Y1753" s="1">
        <v>1314338</v>
      </c>
      <c r="Z1753" s="1">
        <v>366982</v>
      </c>
      <c r="AA1753" t="s">
        <v>681</v>
      </c>
      <c r="AB1753" t="s">
        <v>421</v>
      </c>
      <c r="AC1753">
        <v>33.21</v>
      </c>
      <c r="AD1753">
        <v>1.76</v>
      </c>
      <c r="AE1753">
        <v>1.59</v>
      </c>
      <c r="AF1753" t="s">
        <v>230</v>
      </c>
      <c r="AG1753" s="1">
        <v>7600</v>
      </c>
      <c r="AH1753" s="36">
        <v>4395</v>
      </c>
      <c r="AI1753">
        <v>100</v>
      </c>
      <c r="AJ1753" s="36">
        <v>4392</v>
      </c>
      <c r="AK1753">
        <v>100</v>
      </c>
      <c r="AL1753" s="2">
        <v>0.625</v>
      </c>
      <c r="AN1753" t="s">
        <v>298</v>
      </c>
      <c r="AO1753" t="s">
        <v>344</v>
      </c>
      <c r="AQ1753" t="str">
        <f t="shared" si="27"/>
        <v/>
      </c>
    </row>
    <row r="1754" spans="1:43">
      <c r="A1754" s="8">
        <v>46197</v>
      </c>
      <c r="B1754" s="67">
        <v>3967.54</v>
      </c>
      <c r="C1754">
        <v>-0.56999999999999995</v>
      </c>
      <c r="D1754">
        <v>69390</v>
      </c>
      <c r="E1754" s="67">
        <v>-0.54</v>
      </c>
      <c r="F1754" s="7">
        <v>6963</v>
      </c>
      <c r="G1754" t="s">
        <v>76</v>
      </c>
      <c r="H1754">
        <v>0</v>
      </c>
      <c r="I1754" t="s">
        <v>288</v>
      </c>
      <c r="J1754" t="s">
        <v>289</v>
      </c>
      <c r="K1754" t="s">
        <v>295</v>
      </c>
      <c r="L1754" s="36">
        <v>5266</v>
      </c>
      <c r="M1754">
        <v>-178</v>
      </c>
      <c r="N1754" s="66">
        <v>-3.27E-2</v>
      </c>
      <c r="O1754" s="36">
        <v>5444</v>
      </c>
      <c r="P1754" s="66">
        <v>-3.2599999999999997E-2</v>
      </c>
      <c r="Q1754" s="36">
        <v>5400</v>
      </c>
      <c r="R1754" s="36">
        <v>5550</v>
      </c>
      <c r="S1754" s="36">
        <v>5117</v>
      </c>
      <c r="T1754" s="66">
        <v>-2.4799999999999999E-2</v>
      </c>
      <c r="U1754" s="66">
        <v>-6.8999999999999999E-3</v>
      </c>
      <c r="V1754" s="66">
        <v>-5.11E-2</v>
      </c>
      <c r="W1754" s="66">
        <v>2.9100000000000001E-2</v>
      </c>
      <c r="X1754" s="1">
        <v>4567800</v>
      </c>
      <c r="Y1754" s="1">
        <v>24308722</v>
      </c>
      <c r="Z1754" s="1">
        <v>2126200</v>
      </c>
      <c r="AA1754" t="s">
        <v>687</v>
      </c>
      <c r="AB1754" t="s">
        <v>423</v>
      </c>
      <c r="AC1754">
        <v>70.11</v>
      </c>
      <c r="AD1754">
        <v>2.68</v>
      </c>
      <c r="AE1754">
        <v>0.95</v>
      </c>
      <c r="AF1754" t="s">
        <v>230</v>
      </c>
      <c r="AG1754" s="1">
        <v>74900</v>
      </c>
      <c r="AH1754" s="36">
        <v>5267</v>
      </c>
      <c r="AI1754">
        <v>400</v>
      </c>
      <c r="AJ1754" s="36">
        <v>5265</v>
      </c>
      <c r="AK1754">
        <v>300</v>
      </c>
      <c r="AL1754" s="2">
        <v>0.625</v>
      </c>
      <c r="AN1754" t="s">
        <v>298</v>
      </c>
      <c r="AO1754" t="s">
        <v>344</v>
      </c>
      <c r="AQ1754" t="str">
        <f t="shared" si="27"/>
        <v/>
      </c>
    </row>
    <row r="1755" spans="1:43">
      <c r="A1755" s="8">
        <v>46197</v>
      </c>
      <c r="B1755" s="67">
        <v>3967.54</v>
      </c>
      <c r="C1755">
        <v>-0.56999999999999995</v>
      </c>
      <c r="D1755">
        <v>69390</v>
      </c>
      <c r="E1755" s="67">
        <v>-0.54</v>
      </c>
      <c r="F1755" s="7">
        <v>7011</v>
      </c>
      <c r="G1755" t="s">
        <v>77</v>
      </c>
      <c r="H1755">
        <v>0</v>
      </c>
      <c r="I1755" t="s">
        <v>288</v>
      </c>
      <c r="J1755" t="s">
        <v>289</v>
      </c>
      <c r="K1755" t="s">
        <v>295</v>
      </c>
      <c r="L1755" s="36">
        <v>3753</v>
      </c>
      <c r="M1755">
        <v>11</v>
      </c>
      <c r="N1755" s="66">
        <v>2.8999999999999998E-3</v>
      </c>
      <c r="O1755" s="36">
        <v>3742</v>
      </c>
      <c r="P1755" s="66">
        <v>2.8999999999999998E-3</v>
      </c>
      <c r="Q1755" s="36">
        <v>3725</v>
      </c>
      <c r="R1755" s="36">
        <v>3809</v>
      </c>
      <c r="S1755" s="36">
        <v>3716</v>
      </c>
      <c r="T1755" s="66">
        <v>7.4999999999999997E-3</v>
      </c>
      <c r="U1755" s="66">
        <v>-1.15E-2</v>
      </c>
      <c r="V1755" s="66">
        <v>-1.47E-2</v>
      </c>
      <c r="W1755" s="66">
        <v>9.9000000000000008E-3</v>
      </c>
      <c r="X1755" s="1">
        <v>11455100</v>
      </c>
      <c r="Y1755" s="1">
        <v>43216135</v>
      </c>
      <c r="Z1755" s="1">
        <v>12661300</v>
      </c>
      <c r="AA1755" t="s">
        <v>424</v>
      </c>
      <c r="AB1755" t="s">
        <v>636</v>
      </c>
      <c r="AC1755">
        <v>33.18</v>
      </c>
      <c r="AD1755">
        <v>4.08</v>
      </c>
      <c r="AE1755">
        <v>0.77</v>
      </c>
      <c r="AF1755" t="s">
        <v>230</v>
      </c>
      <c r="AG1755" s="1">
        <v>717500</v>
      </c>
      <c r="AH1755" s="36">
        <v>3754</v>
      </c>
      <c r="AI1755" s="1">
        <v>4000</v>
      </c>
      <c r="AJ1755" s="36">
        <v>3752</v>
      </c>
      <c r="AK1755" s="1">
        <v>3200</v>
      </c>
      <c r="AL1755" s="2">
        <v>0.62569444444444444</v>
      </c>
      <c r="AN1755" t="s">
        <v>298</v>
      </c>
      <c r="AO1755" t="s">
        <v>395</v>
      </c>
      <c r="AQ1755" t="str">
        <f t="shared" si="27"/>
        <v/>
      </c>
    </row>
    <row r="1756" spans="1:43">
      <c r="A1756" s="8">
        <v>46197</v>
      </c>
      <c r="B1756" s="67">
        <v>3967.54</v>
      </c>
      <c r="C1756">
        <v>-0.56999999999999995</v>
      </c>
      <c r="D1756">
        <v>69390</v>
      </c>
      <c r="E1756" s="67">
        <v>-0.54</v>
      </c>
      <c r="F1756" s="7">
        <v>7013</v>
      </c>
      <c r="G1756" t="s">
        <v>78</v>
      </c>
      <c r="H1756">
        <v>0</v>
      </c>
      <c r="I1756" t="s">
        <v>288</v>
      </c>
      <c r="J1756" t="s">
        <v>289</v>
      </c>
      <c r="K1756" t="s">
        <v>290</v>
      </c>
      <c r="L1756" s="36">
        <v>2797</v>
      </c>
      <c r="M1756">
        <v>79.5</v>
      </c>
      <c r="N1756" s="66">
        <v>2.93E-2</v>
      </c>
      <c r="O1756" s="36">
        <v>2717.5</v>
      </c>
      <c r="P1756" s="66">
        <v>2.92E-2</v>
      </c>
      <c r="Q1756" s="36">
        <v>2700.5</v>
      </c>
      <c r="R1756" s="36">
        <v>2848</v>
      </c>
      <c r="S1756" s="36">
        <v>2700.5</v>
      </c>
      <c r="T1756" s="66">
        <v>3.5700000000000003E-2</v>
      </c>
      <c r="U1756" s="66">
        <v>-2.3E-3</v>
      </c>
      <c r="V1756" s="66">
        <v>-1.7899999999999999E-2</v>
      </c>
      <c r="W1756" s="66">
        <v>3.5700000000000003E-2</v>
      </c>
      <c r="X1756" s="1">
        <v>12433700</v>
      </c>
      <c r="Y1756" s="1">
        <v>34818199</v>
      </c>
      <c r="Z1756" s="1">
        <v>3028478</v>
      </c>
      <c r="AA1756" t="s">
        <v>426</v>
      </c>
      <c r="AB1756" t="s">
        <v>637</v>
      </c>
      <c r="AC1756">
        <v>17.97</v>
      </c>
      <c r="AD1756">
        <v>4.54</v>
      </c>
      <c r="AE1756">
        <v>0.82</v>
      </c>
      <c r="AF1756" t="s">
        <v>230</v>
      </c>
      <c r="AG1756" s="1">
        <v>567400</v>
      </c>
      <c r="AH1756" s="36">
        <v>2797</v>
      </c>
      <c r="AI1756">
        <v>400</v>
      </c>
      <c r="AJ1756" s="36">
        <v>2796.5</v>
      </c>
      <c r="AK1756">
        <v>700</v>
      </c>
      <c r="AL1756" s="2">
        <v>0.625</v>
      </c>
      <c r="AN1756" t="s">
        <v>298</v>
      </c>
      <c r="AO1756" t="s">
        <v>395</v>
      </c>
      <c r="AQ1756" t="str">
        <f t="shared" si="27"/>
        <v/>
      </c>
    </row>
    <row r="1757" spans="1:43">
      <c r="A1757" s="8">
        <v>46197</v>
      </c>
      <c r="B1757" s="67">
        <v>3967.54</v>
      </c>
      <c r="C1757">
        <v>-0.56999999999999995</v>
      </c>
      <c r="D1757">
        <v>69390</v>
      </c>
      <c r="E1757" s="67">
        <v>-0.54</v>
      </c>
      <c r="F1757" s="7">
        <v>7047</v>
      </c>
      <c r="G1757" t="s">
        <v>79</v>
      </c>
      <c r="H1757">
        <v>0</v>
      </c>
      <c r="I1757" t="s">
        <v>347</v>
      </c>
      <c r="J1757" t="s">
        <v>289</v>
      </c>
      <c r="K1757" t="s">
        <v>295</v>
      </c>
      <c r="L1757" s="36">
        <v>2038</v>
      </c>
      <c r="M1757">
        <v>-31</v>
      </c>
      <c r="N1757" s="66">
        <v>-1.4999999999999999E-2</v>
      </c>
      <c r="O1757" s="36">
        <v>2069</v>
      </c>
      <c r="P1757" s="66">
        <v>-1.49E-2</v>
      </c>
      <c r="Q1757" s="36">
        <v>2090</v>
      </c>
      <c r="R1757" s="36">
        <v>2104</v>
      </c>
      <c r="S1757" s="36">
        <v>2004</v>
      </c>
      <c r="T1757" s="66">
        <v>-2.4799999999999999E-2</v>
      </c>
      <c r="U1757" s="66">
        <v>-5.3E-3</v>
      </c>
      <c r="V1757" s="66">
        <v>-3.1300000000000001E-2</v>
      </c>
      <c r="W1757" s="66">
        <v>1.6899999999999998E-2</v>
      </c>
      <c r="X1757" s="1">
        <v>98700</v>
      </c>
      <c r="Y1757" s="1">
        <v>201263</v>
      </c>
      <c r="Z1757" s="1">
        <v>28931</v>
      </c>
      <c r="AA1757" t="s">
        <v>428</v>
      </c>
      <c r="AB1757" t="s">
        <v>638</v>
      </c>
      <c r="AC1757">
        <v>8.07</v>
      </c>
      <c r="AD1757">
        <v>2.5299999999999998</v>
      </c>
      <c r="AE1757">
        <v>0.64</v>
      </c>
      <c r="AF1757" t="s">
        <v>230</v>
      </c>
      <c r="AG1757" s="1">
        <v>1800</v>
      </c>
      <c r="AH1757" s="36">
        <v>2040</v>
      </c>
      <c r="AI1757" s="1">
        <v>1000</v>
      </c>
      <c r="AJ1757" s="36">
        <v>2037</v>
      </c>
      <c r="AK1757">
        <v>400</v>
      </c>
      <c r="AL1757" s="2">
        <v>0.625</v>
      </c>
      <c r="AN1757" t="s">
        <v>298</v>
      </c>
      <c r="AO1757" t="s">
        <v>313</v>
      </c>
      <c r="AQ1757" t="str">
        <f t="shared" si="27"/>
        <v/>
      </c>
    </row>
    <row r="1758" spans="1:43">
      <c r="A1758" s="8">
        <v>46197</v>
      </c>
      <c r="B1758" s="67">
        <v>3967.54</v>
      </c>
      <c r="C1758">
        <v>-0.56999999999999995</v>
      </c>
      <c r="D1758">
        <v>69390</v>
      </c>
      <c r="E1758" s="67">
        <v>-0.54</v>
      </c>
      <c r="F1758" s="7">
        <v>7084</v>
      </c>
      <c r="G1758" t="s">
        <v>80</v>
      </c>
      <c r="H1758">
        <v>0</v>
      </c>
      <c r="I1758" t="s">
        <v>347</v>
      </c>
      <c r="J1758" t="s">
        <v>323</v>
      </c>
      <c r="K1758" t="s">
        <v>290</v>
      </c>
      <c r="L1758" s="36">
        <v>2752</v>
      </c>
      <c r="M1758">
        <v>-18</v>
      </c>
      <c r="N1758" s="66">
        <v>-6.4999999999999997E-3</v>
      </c>
      <c r="O1758" s="36">
        <v>2770</v>
      </c>
      <c r="P1758" s="66">
        <v>-6.4000000000000003E-3</v>
      </c>
      <c r="Q1758" s="36">
        <v>2769</v>
      </c>
      <c r="R1758" s="36">
        <v>2769</v>
      </c>
      <c r="S1758" s="36">
        <v>2699</v>
      </c>
      <c r="T1758" s="66">
        <v>-6.1000000000000004E-3</v>
      </c>
      <c r="U1758" s="66">
        <v>6.9999999999999999E-4</v>
      </c>
      <c r="V1758" s="66">
        <v>-6.1000000000000004E-3</v>
      </c>
      <c r="W1758" s="66">
        <v>1.9599999999999999E-2</v>
      </c>
      <c r="X1758" s="1">
        <v>6500</v>
      </c>
      <c r="Y1758" s="1">
        <v>17690</v>
      </c>
      <c r="Z1758" s="1">
        <v>8970</v>
      </c>
      <c r="AA1758" t="s">
        <v>430</v>
      </c>
      <c r="AB1758" t="s">
        <v>642</v>
      </c>
      <c r="AC1758">
        <v>40.11</v>
      </c>
      <c r="AD1758">
        <v>1.43</v>
      </c>
      <c r="AE1758">
        <v>3.82</v>
      </c>
      <c r="AF1758">
        <v>0.9</v>
      </c>
      <c r="AG1758">
        <v>300</v>
      </c>
      <c r="AH1758" s="36">
        <v>2751</v>
      </c>
      <c r="AI1758">
        <v>300</v>
      </c>
      <c r="AJ1758" s="36">
        <v>2721</v>
      </c>
      <c r="AK1758">
        <v>200</v>
      </c>
      <c r="AL1758" s="2">
        <v>0.61319444444444449</v>
      </c>
      <c r="AN1758" t="s">
        <v>298</v>
      </c>
      <c r="AO1758" t="s">
        <v>313</v>
      </c>
      <c r="AQ1758" t="str">
        <f t="shared" si="27"/>
        <v/>
      </c>
    </row>
    <row r="1759" spans="1:43">
      <c r="A1759" s="8">
        <v>46197</v>
      </c>
      <c r="B1759" s="67">
        <v>3967.54</v>
      </c>
      <c r="C1759">
        <v>-0.56999999999999995</v>
      </c>
      <c r="D1759">
        <v>69390</v>
      </c>
      <c r="E1759" s="67">
        <v>-0.54</v>
      </c>
      <c r="F1759" s="7">
        <v>7182</v>
      </c>
      <c r="G1759" t="s">
        <v>81</v>
      </c>
      <c r="H1759">
        <v>0</v>
      </c>
      <c r="I1759" t="s">
        <v>288</v>
      </c>
      <c r="J1759" t="s">
        <v>289</v>
      </c>
      <c r="K1759" t="s">
        <v>295</v>
      </c>
      <c r="L1759" s="36">
        <v>3123</v>
      </c>
      <c r="M1759">
        <v>-87</v>
      </c>
      <c r="N1759" s="66">
        <v>-2.7099999999999999E-2</v>
      </c>
      <c r="O1759" s="36">
        <v>3210</v>
      </c>
      <c r="P1759" s="66">
        <v>-2.7099999999999999E-2</v>
      </c>
      <c r="Q1759" s="36">
        <v>3239</v>
      </c>
      <c r="R1759" s="36">
        <v>3242</v>
      </c>
      <c r="S1759" s="36">
        <v>3072</v>
      </c>
      <c r="T1759" s="66">
        <v>-3.5799999999999998E-2</v>
      </c>
      <c r="U1759" s="66">
        <v>1.9E-3</v>
      </c>
      <c r="V1759" s="66">
        <v>-3.6700000000000003E-2</v>
      </c>
      <c r="W1759" s="66">
        <v>1.66E-2</v>
      </c>
      <c r="X1759" s="1">
        <v>4159700</v>
      </c>
      <c r="Y1759" s="1">
        <v>13070157</v>
      </c>
      <c r="Z1759" s="1">
        <v>11167469</v>
      </c>
      <c r="AA1759" t="s">
        <v>645</v>
      </c>
      <c r="AB1759" t="s">
        <v>433</v>
      </c>
      <c r="AC1759">
        <v>16.850000000000001</v>
      </c>
      <c r="AD1759">
        <v>1.2</v>
      </c>
      <c r="AE1759">
        <v>2.98</v>
      </c>
      <c r="AF1759" t="s">
        <v>230</v>
      </c>
      <c r="AG1759" s="1">
        <v>263600</v>
      </c>
      <c r="AH1759" s="36">
        <v>3124</v>
      </c>
      <c r="AI1759" s="1">
        <v>5300</v>
      </c>
      <c r="AJ1759" s="36">
        <v>3123</v>
      </c>
      <c r="AK1759">
        <v>600</v>
      </c>
      <c r="AL1759" s="2">
        <v>0.62569444444444444</v>
      </c>
      <c r="AN1759" t="s">
        <v>298</v>
      </c>
      <c r="AO1759" t="s">
        <v>434</v>
      </c>
      <c r="AQ1759" t="str">
        <f t="shared" si="27"/>
        <v/>
      </c>
    </row>
    <row r="1760" spans="1:43">
      <c r="A1760" s="8">
        <v>46197</v>
      </c>
      <c r="B1760" s="67">
        <v>3967.54</v>
      </c>
      <c r="C1760">
        <v>-0.56999999999999995</v>
      </c>
      <c r="D1760">
        <v>69390</v>
      </c>
      <c r="E1760" s="67">
        <v>-0.54</v>
      </c>
      <c r="F1760" s="7">
        <v>7203</v>
      </c>
      <c r="G1760" t="s">
        <v>82</v>
      </c>
      <c r="H1760">
        <v>0</v>
      </c>
      <c r="I1760" t="s">
        <v>288</v>
      </c>
      <c r="J1760" t="s">
        <v>289</v>
      </c>
      <c r="K1760" t="s">
        <v>290</v>
      </c>
      <c r="L1760" s="36">
        <v>2692.5</v>
      </c>
      <c r="M1760">
        <v>-13.5</v>
      </c>
      <c r="N1760" s="66">
        <v>-5.0000000000000001E-3</v>
      </c>
      <c r="O1760" s="36">
        <v>2706</v>
      </c>
      <c r="P1760" s="66">
        <v>-4.8999999999999998E-3</v>
      </c>
      <c r="Q1760" s="36">
        <v>2731</v>
      </c>
      <c r="R1760" s="36">
        <v>2731</v>
      </c>
      <c r="S1760" s="36">
        <v>2686.5</v>
      </c>
      <c r="T1760" s="66">
        <v>-1.4E-2</v>
      </c>
      <c r="U1760" s="66">
        <v>-3.5000000000000001E-3</v>
      </c>
      <c r="V1760" s="66">
        <v>-1.4E-2</v>
      </c>
      <c r="W1760" s="66">
        <v>2.2000000000000001E-3</v>
      </c>
      <c r="X1760" s="1">
        <v>18354800</v>
      </c>
      <c r="Y1760" s="1">
        <v>49607342</v>
      </c>
      <c r="Z1760" s="1">
        <v>42528003</v>
      </c>
      <c r="AA1760" t="s">
        <v>435</v>
      </c>
      <c r="AB1760" t="s">
        <v>688</v>
      </c>
      <c r="AC1760">
        <v>10.62</v>
      </c>
      <c r="AD1760">
        <v>0.87</v>
      </c>
      <c r="AE1760">
        <v>3.71</v>
      </c>
      <c r="AF1760" t="s">
        <v>230</v>
      </c>
      <c r="AG1760" s="1">
        <v>1175400</v>
      </c>
      <c r="AH1760" s="36">
        <v>2693</v>
      </c>
      <c r="AI1760" s="1">
        <v>6200</v>
      </c>
      <c r="AJ1760" s="36">
        <v>2692.5</v>
      </c>
      <c r="AK1760" s="1">
        <v>1100</v>
      </c>
      <c r="AL1760" s="2">
        <v>0.625</v>
      </c>
      <c r="AN1760" t="s">
        <v>298</v>
      </c>
      <c r="AO1760" t="s">
        <v>437</v>
      </c>
      <c r="AQ1760" t="str">
        <f t="shared" si="27"/>
        <v/>
      </c>
    </row>
    <row r="1761" spans="1:43">
      <c r="A1761" s="8">
        <v>46197</v>
      </c>
      <c r="B1761" s="67">
        <v>3967.54</v>
      </c>
      <c r="C1761">
        <v>-0.56999999999999995</v>
      </c>
      <c r="D1761">
        <v>69390</v>
      </c>
      <c r="E1761" s="67">
        <v>-0.54</v>
      </c>
      <c r="F1761" s="7">
        <v>7213</v>
      </c>
      <c r="G1761" t="s">
        <v>83</v>
      </c>
      <c r="H1761">
        <v>0</v>
      </c>
      <c r="I1761" t="s">
        <v>314</v>
      </c>
      <c r="J1761" t="s">
        <v>289</v>
      </c>
      <c r="K1761" t="s">
        <v>295</v>
      </c>
      <c r="L1761">
        <v>571</v>
      </c>
      <c r="M1761">
        <v>-10</v>
      </c>
      <c r="N1761" s="66">
        <v>-1.72E-2</v>
      </c>
      <c r="O1761">
        <v>581</v>
      </c>
      <c r="P1761" s="66">
        <v>-1.72E-2</v>
      </c>
      <c r="Q1761">
        <v>580</v>
      </c>
      <c r="R1761">
        <v>585</v>
      </c>
      <c r="S1761">
        <v>571</v>
      </c>
      <c r="T1761" s="66">
        <v>-1.55E-2</v>
      </c>
      <c r="U1761" s="66">
        <v>-2.2200000000000001E-2</v>
      </c>
      <c r="V1761" s="66">
        <v>-2.3900000000000001E-2</v>
      </c>
      <c r="W1761" s="66">
        <v>0</v>
      </c>
      <c r="X1761" s="1">
        <v>12700</v>
      </c>
      <c r="Y1761" s="1">
        <v>7361</v>
      </c>
      <c r="Z1761" s="1">
        <v>9074</v>
      </c>
      <c r="AA1761" t="s">
        <v>524</v>
      </c>
      <c r="AB1761" t="s">
        <v>439</v>
      </c>
      <c r="AC1761">
        <v>6.72</v>
      </c>
      <c r="AD1761">
        <v>0.8</v>
      </c>
      <c r="AE1761">
        <v>4.55</v>
      </c>
      <c r="AF1761">
        <v>0.3</v>
      </c>
      <c r="AG1761">
        <v>0</v>
      </c>
      <c r="AH1761">
        <v>575</v>
      </c>
      <c r="AI1761" s="1">
        <v>2100</v>
      </c>
      <c r="AJ1761">
        <v>570</v>
      </c>
      <c r="AK1761">
        <v>800</v>
      </c>
      <c r="AL1761" s="2">
        <v>0.62430555555555556</v>
      </c>
      <c r="AN1761" t="s">
        <v>298</v>
      </c>
      <c r="AO1761" t="s">
        <v>437</v>
      </c>
      <c r="AQ1761" t="str">
        <f t="shared" si="27"/>
        <v/>
      </c>
    </row>
    <row r="1762" spans="1:43">
      <c r="A1762" s="8">
        <v>46197</v>
      </c>
      <c r="B1762" s="67">
        <v>3967.54</v>
      </c>
      <c r="C1762">
        <v>-0.56999999999999995</v>
      </c>
      <c r="D1762">
        <v>69390</v>
      </c>
      <c r="E1762" s="67">
        <v>-0.54</v>
      </c>
      <c r="F1762" s="7">
        <v>7220</v>
      </c>
      <c r="G1762" t="s">
        <v>84</v>
      </c>
      <c r="H1762">
        <v>0</v>
      </c>
      <c r="I1762" t="s">
        <v>288</v>
      </c>
      <c r="J1762" t="s">
        <v>289</v>
      </c>
      <c r="K1762" t="s">
        <v>290</v>
      </c>
      <c r="L1762" s="36">
        <v>3975</v>
      </c>
      <c r="M1762">
        <v>-555</v>
      </c>
      <c r="N1762" s="66">
        <v>-0.1225</v>
      </c>
      <c r="O1762" s="36">
        <v>4530</v>
      </c>
      <c r="P1762" s="66">
        <v>-0.1225</v>
      </c>
      <c r="Q1762" s="36">
        <v>4390</v>
      </c>
      <c r="R1762" s="36">
        <v>4400</v>
      </c>
      <c r="S1762" s="36">
        <v>3900</v>
      </c>
      <c r="T1762" s="66">
        <v>-9.4500000000000001E-2</v>
      </c>
      <c r="U1762" s="66">
        <v>-2.5700000000000001E-2</v>
      </c>
      <c r="V1762" s="66">
        <v>-9.6500000000000002E-2</v>
      </c>
      <c r="W1762" s="66">
        <v>1.9199999999999998E-2</v>
      </c>
      <c r="X1762" s="1">
        <v>2863600</v>
      </c>
      <c r="Y1762" s="1">
        <v>11672967</v>
      </c>
      <c r="Z1762" s="1">
        <v>260687</v>
      </c>
      <c r="AA1762" t="s">
        <v>563</v>
      </c>
      <c r="AB1762" t="s">
        <v>441</v>
      </c>
      <c r="AC1762">
        <v>40.07</v>
      </c>
      <c r="AD1762">
        <v>2.13</v>
      </c>
      <c r="AE1762">
        <v>1.01</v>
      </c>
      <c r="AF1762" t="s">
        <v>230</v>
      </c>
      <c r="AG1762" s="1">
        <v>30900</v>
      </c>
      <c r="AH1762" s="36">
        <v>3975</v>
      </c>
      <c r="AI1762" s="1">
        <v>1300</v>
      </c>
      <c r="AJ1762" s="36">
        <v>3970</v>
      </c>
      <c r="AK1762" s="1">
        <v>3300</v>
      </c>
      <c r="AL1762" s="2">
        <v>0.625</v>
      </c>
      <c r="AN1762" t="s">
        <v>298</v>
      </c>
      <c r="AO1762" t="s">
        <v>437</v>
      </c>
      <c r="AQ1762" t="str">
        <f t="shared" si="27"/>
        <v/>
      </c>
    </row>
    <row r="1763" spans="1:43">
      <c r="A1763" s="8">
        <v>46197</v>
      </c>
      <c r="B1763" s="67">
        <v>3967.54</v>
      </c>
      <c r="C1763">
        <v>-0.56999999999999995</v>
      </c>
      <c r="D1763">
        <v>69390</v>
      </c>
      <c r="E1763" s="67">
        <v>-0.54</v>
      </c>
      <c r="F1763" s="7">
        <v>7269</v>
      </c>
      <c r="G1763" t="s">
        <v>85</v>
      </c>
      <c r="H1763">
        <v>0</v>
      </c>
      <c r="I1763" t="s">
        <v>288</v>
      </c>
      <c r="J1763" t="s">
        <v>289</v>
      </c>
      <c r="K1763" t="s">
        <v>295</v>
      </c>
      <c r="L1763" s="36">
        <v>1891</v>
      </c>
      <c r="M1763">
        <v>8</v>
      </c>
      <c r="N1763" s="66">
        <v>4.1999999999999997E-3</v>
      </c>
      <c r="O1763" s="36">
        <v>1883</v>
      </c>
      <c r="P1763" s="66">
        <v>4.1999999999999997E-3</v>
      </c>
      <c r="Q1763" s="36">
        <v>1886.5</v>
      </c>
      <c r="R1763" s="36">
        <v>1904</v>
      </c>
      <c r="S1763" s="36">
        <v>1876.5</v>
      </c>
      <c r="T1763" s="66">
        <v>2.3E-3</v>
      </c>
      <c r="U1763" s="66">
        <v>-2.3E-3</v>
      </c>
      <c r="V1763" s="66">
        <v>-6.7999999999999996E-3</v>
      </c>
      <c r="W1763" s="66">
        <v>7.7000000000000002E-3</v>
      </c>
      <c r="X1763" s="1">
        <v>5214100</v>
      </c>
      <c r="Y1763" s="1">
        <v>9863855</v>
      </c>
      <c r="Z1763" s="1">
        <v>3715032</v>
      </c>
      <c r="AA1763" t="s">
        <v>442</v>
      </c>
      <c r="AB1763" t="s">
        <v>443</v>
      </c>
      <c r="AC1763">
        <v>9.59</v>
      </c>
      <c r="AD1763">
        <v>1.07</v>
      </c>
      <c r="AE1763">
        <v>2.7</v>
      </c>
      <c r="AF1763" t="s">
        <v>230</v>
      </c>
      <c r="AG1763" s="1">
        <v>4100000</v>
      </c>
      <c r="AH1763" s="36">
        <v>1891.5</v>
      </c>
      <c r="AI1763">
        <v>700</v>
      </c>
      <c r="AJ1763" s="36">
        <v>1891</v>
      </c>
      <c r="AK1763" s="1">
        <v>3400</v>
      </c>
      <c r="AL1763" s="2">
        <v>0.625</v>
      </c>
      <c r="AN1763" t="s">
        <v>298</v>
      </c>
      <c r="AO1763" t="s">
        <v>437</v>
      </c>
      <c r="AQ1763" t="str">
        <f t="shared" si="27"/>
        <v/>
      </c>
    </row>
    <row r="1764" spans="1:43">
      <c r="A1764" s="8">
        <v>46197</v>
      </c>
      <c r="B1764" s="67">
        <v>3967.54</v>
      </c>
      <c r="C1764">
        <v>-0.56999999999999995</v>
      </c>
      <c r="D1764">
        <v>69390</v>
      </c>
      <c r="E1764" s="67">
        <v>-0.54</v>
      </c>
      <c r="F1764" s="7">
        <v>7272</v>
      </c>
      <c r="G1764" t="s">
        <v>86</v>
      </c>
      <c r="H1764">
        <v>0</v>
      </c>
      <c r="I1764" t="s">
        <v>288</v>
      </c>
      <c r="J1764" t="s">
        <v>289</v>
      </c>
      <c r="K1764" t="s">
        <v>290</v>
      </c>
      <c r="L1764" s="36">
        <v>1218.5</v>
      </c>
      <c r="M1764">
        <v>-5.5</v>
      </c>
      <c r="N1764" s="66">
        <v>-4.4999999999999997E-3</v>
      </c>
      <c r="O1764" s="36">
        <v>1224</v>
      </c>
      <c r="P1764" s="66">
        <v>-4.4000000000000003E-3</v>
      </c>
      <c r="Q1764" s="36">
        <v>1224</v>
      </c>
      <c r="R1764" s="36">
        <v>1234</v>
      </c>
      <c r="S1764" s="36">
        <v>1214</v>
      </c>
      <c r="T1764" s="66">
        <v>-4.4000000000000003E-3</v>
      </c>
      <c r="U1764" s="66">
        <v>-5.3E-3</v>
      </c>
      <c r="V1764" s="66">
        <v>-1.2500000000000001E-2</v>
      </c>
      <c r="W1764" s="66">
        <v>3.7000000000000002E-3</v>
      </c>
      <c r="X1764" s="1">
        <v>3108200</v>
      </c>
      <c r="Y1764" s="1">
        <v>3804037</v>
      </c>
      <c r="Z1764" s="1">
        <v>1240585</v>
      </c>
      <c r="AA1764" t="s">
        <v>444</v>
      </c>
      <c r="AB1764" t="s">
        <v>445</v>
      </c>
      <c r="AC1764">
        <v>9.6</v>
      </c>
      <c r="AD1764">
        <v>1.04</v>
      </c>
      <c r="AE1764">
        <v>4.0999999999999996</v>
      </c>
      <c r="AF1764" t="s">
        <v>230</v>
      </c>
      <c r="AG1764" s="1">
        <v>523700</v>
      </c>
      <c r="AH1764" s="36">
        <v>1218.5</v>
      </c>
      <c r="AI1764" s="1">
        <v>4300</v>
      </c>
      <c r="AJ1764" s="36">
        <v>1218</v>
      </c>
      <c r="AK1764" s="1">
        <v>13800</v>
      </c>
      <c r="AL1764" s="2">
        <v>0.625</v>
      </c>
      <c r="AN1764" t="s">
        <v>293</v>
      </c>
      <c r="AO1764" t="s">
        <v>437</v>
      </c>
      <c r="AQ1764" t="str">
        <f t="shared" si="27"/>
        <v/>
      </c>
    </row>
    <row r="1765" spans="1:43">
      <c r="A1765" s="8">
        <v>46197</v>
      </c>
      <c r="B1765" s="67">
        <v>3967.54</v>
      </c>
      <c r="C1765">
        <v>-0.56999999999999995</v>
      </c>
      <c r="D1765">
        <v>69390</v>
      </c>
      <c r="E1765" s="67">
        <v>-0.54</v>
      </c>
      <c r="F1765" s="7">
        <v>7376</v>
      </c>
      <c r="G1765" t="s">
        <v>87</v>
      </c>
      <c r="H1765">
        <v>0</v>
      </c>
      <c r="I1765" t="s">
        <v>347</v>
      </c>
      <c r="J1765" t="s">
        <v>323</v>
      </c>
      <c r="K1765" t="s">
        <v>295</v>
      </c>
      <c r="L1765" s="36">
        <v>1080</v>
      </c>
      <c r="M1765">
        <v>-39</v>
      </c>
      <c r="N1765" s="66">
        <v>-3.49E-2</v>
      </c>
      <c r="O1765" s="36">
        <v>1119</v>
      </c>
      <c r="P1765" s="66">
        <v>-3.4799999999999998E-2</v>
      </c>
      <c r="Q1765" s="36">
        <v>1120</v>
      </c>
      <c r="R1765" s="36">
        <v>1120</v>
      </c>
      <c r="S1765" s="36">
        <v>1080</v>
      </c>
      <c r="T1765" s="66">
        <v>-3.5700000000000003E-2</v>
      </c>
      <c r="U1765" s="66">
        <v>-9.1000000000000004E-3</v>
      </c>
      <c r="V1765" s="66">
        <v>-3.5700000000000003E-2</v>
      </c>
      <c r="W1765" s="66">
        <v>0</v>
      </c>
      <c r="X1765">
        <v>900</v>
      </c>
      <c r="Y1765">
        <v>983</v>
      </c>
      <c r="Z1765" s="1">
        <v>4599</v>
      </c>
      <c r="AA1765" t="s">
        <v>446</v>
      </c>
      <c r="AB1765" t="s">
        <v>447</v>
      </c>
      <c r="AC1765">
        <v>0</v>
      </c>
      <c r="AD1765">
        <v>4.29</v>
      </c>
      <c r="AE1765">
        <v>0</v>
      </c>
      <c r="AF1765">
        <v>0.6</v>
      </c>
      <c r="AG1765">
        <v>200</v>
      </c>
      <c r="AH1765" s="36">
        <v>1083</v>
      </c>
      <c r="AI1765">
        <v>100</v>
      </c>
      <c r="AJ1765" s="36">
        <v>1069</v>
      </c>
      <c r="AK1765">
        <v>100</v>
      </c>
      <c r="AL1765" s="2">
        <v>0.5625</v>
      </c>
      <c r="AN1765" t="s">
        <v>448</v>
      </c>
      <c r="AO1765" t="s">
        <v>313</v>
      </c>
      <c r="AQ1765" t="str">
        <f t="shared" si="27"/>
        <v/>
      </c>
    </row>
    <row r="1766" spans="1:43">
      <c r="A1766" s="8">
        <v>46197</v>
      </c>
      <c r="B1766" s="67">
        <v>3967.54</v>
      </c>
      <c r="C1766">
        <v>-0.56999999999999995</v>
      </c>
      <c r="D1766">
        <v>69390</v>
      </c>
      <c r="E1766" s="67">
        <v>-0.54</v>
      </c>
      <c r="F1766" s="7">
        <v>7525</v>
      </c>
      <c r="G1766" t="s">
        <v>88</v>
      </c>
      <c r="H1766">
        <v>0</v>
      </c>
      <c r="I1766" t="s">
        <v>288</v>
      </c>
      <c r="J1766" t="s">
        <v>289</v>
      </c>
      <c r="K1766" t="s">
        <v>295</v>
      </c>
      <c r="L1766" s="36">
        <v>3430</v>
      </c>
      <c r="M1766">
        <v>-10</v>
      </c>
      <c r="N1766" s="66">
        <v>-2.8999999999999998E-3</v>
      </c>
      <c r="O1766" s="36">
        <v>3440</v>
      </c>
      <c r="P1766" s="66">
        <v>-2.8999999999999998E-3</v>
      </c>
      <c r="Q1766" s="36">
        <v>3415</v>
      </c>
      <c r="R1766" s="36">
        <v>3475</v>
      </c>
      <c r="S1766" s="36">
        <v>3415</v>
      </c>
      <c r="T1766" s="66">
        <v>4.3E-3</v>
      </c>
      <c r="U1766" s="66">
        <v>-4.3E-3</v>
      </c>
      <c r="V1766" s="66">
        <v>-1.29E-2</v>
      </c>
      <c r="W1766" s="66">
        <v>4.3E-3</v>
      </c>
      <c r="X1766" s="1">
        <v>6000</v>
      </c>
      <c r="Y1766" s="1">
        <v>20653</v>
      </c>
      <c r="Z1766" s="1">
        <v>29635</v>
      </c>
      <c r="AA1766" t="s">
        <v>449</v>
      </c>
      <c r="AB1766" t="s">
        <v>450</v>
      </c>
      <c r="AC1766">
        <v>9.26</v>
      </c>
      <c r="AD1766">
        <v>0.96</v>
      </c>
      <c r="AE1766">
        <v>4.72</v>
      </c>
      <c r="AF1766" t="s">
        <v>230</v>
      </c>
      <c r="AG1766" s="1">
        <v>7000</v>
      </c>
      <c r="AH1766" s="36">
        <v>3450</v>
      </c>
      <c r="AI1766">
        <v>300</v>
      </c>
      <c r="AJ1766" s="36">
        <v>3430</v>
      </c>
      <c r="AK1766">
        <v>300</v>
      </c>
      <c r="AL1766" s="2">
        <v>0.56458333333333333</v>
      </c>
      <c r="AN1766" t="s">
        <v>298</v>
      </c>
      <c r="AO1766" t="s">
        <v>322</v>
      </c>
      <c r="AQ1766" t="str">
        <f t="shared" si="27"/>
        <v/>
      </c>
    </row>
    <row r="1767" spans="1:43">
      <c r="A1767" s="8">
        <v>46197</v>
      </c>
      <c r="B1767" s="67">
        <v>3967.54</v>
      </c>
      <c r="C1767">
        <v>-0.56999999999999995</v>
      </c>
      <c r="D1767">
        <v>69390</v>
      </c>
      <c r="E1767" s="67">
        <v>-0.54</v>
      </c>
      <c r="F1767" s="7">
        <v>7729</v>
      </c>
      <c r="G1767" t="s">
        <v>89</v>
      </c>
      <c r="H1767">
        <v>0</v>
      </c>
      <c r="I1767" t="s">
        <v>288</v>
      </c>
      <c r="J1767" t="s">
        <v>289</v>
      </c>
      <c r="K1767" t="s">
        <v>295</v>
      </c>
      <c r="L1767" s="36">
        <v>18720</v>
      </c>
      <c r="M1767">
        <v>-180</v>
      </c>
      <c r="N1767" s="66">
        <v>-9.4999999999999998E-3</v>
      </c>
      <c r="O1767" s="36">
        <v>18900</v>
      </c>
      <c r="P1767" s="66">
        <v>-9.4999999999999998E-3</v>
      </c>
      <c r="Q1767" s="36">
        <v>18865</v>
      </c>
      <c r="R1767" s="36">
        <v>19530</v>
      </c>
      <c r="S1767" s="36">
        <v>18355</v>
      </c>
      <c r="T1767" s="66">
        <v>-7.6E-3</v>
      </c>
      <c r="U1767" s="66">
        <v>2.0000000000000001E-4</v>
      </c>
      <c r="V1767" s="66">
        <v>-4.1399999999999999E-2</v>
      </c>
      <c r="W1767" s="66">
        <v>1.9800000000000002E-2</v>
      </c>
      <c r="X1767" s="1">
        <v>245100</v>
      </c>
      <c r="Y1767" s="1">
        <v>4625288</v>
      </c>
      <c r="Z1767" s="1">
        <v>791535</v>
      </c>
      <c r="AA1767" t="s">
        <v>675</v>
      </c>
      <c r="AB1767" t="s">
        <v>452</v>
      </c>
      <c r="AC1767">
        <v>27.13</v>
      </c>
      <c r="AD1767">
        <v>3.97</v>
      </c>
      <c r="AE1767">
        <v>1.47</v>
      </c>
      <c r="AF1767" t="s">
        <v>230</v>
      </c>
      <c r="AG1767" s="1">
        <v>6300</v>
      </c>
      <c r="AH1767" s="36">
        <v>18740</v>
      </c>
      <c r="AI1767">
        <v>300</v>
      </c>
      <c r="AJ1767" s="36">
        <v>18715</v>
      </c>
      <c r="AK1767">
        <v>300</v>
      </c>
      <c r="AL1767" s="2">
        <v>0.62569444444444444</v>
      </c>
      <c r="AN1767" t="s">
        <v>298</v>
      </c>
      <c r="AO1767" t="s">
        <v>453</v>
      </c>
      <c r="AQ1767" t="str">
        <f t="shared" si="27"/>
        <v/>
      </c>
    </row>
    <row r="1768" spans="1:43">
      <c r="A1768" s="8">
        <v>46197</v>
      </c>
      <c r="B1768" s="67">
        <v>3967.54</v>
      </c>
      <c r="C1768">
        <v>-0.56999999999999995</v>
      </c>
      <c r="D1768">
        <v>69390</v>
      </c>
      <c r="E1768" s="67">
        <v>-0.54</v>
      </c>
      <c r="F1768" s="7">
        <v>7921</v>
      </c>
      <c r="G1768" t="s">
        <v>90</v>
      </c>
      <c r="H1768">
        <v>0</v>
      </c>
      <c r="I1768" t="s">
        <v>288</v>
      </c>
      <c r="J1768" t="s">
        <v>289</v>
      </c>
      <c r="K1768" t="s">
        <v>295</v>
      </c>
      <c r="L1768" s="36">
        <v>3040</v>
      </c>
      <c r="M1768">
        <v>-25</v>
      </c>
      <c r="N1768" s="66">
        <v>-8.2000000000000007E-3</v>
      </c>
      <c r="O1768" s="36">
        <v>3065</v>
      </c>
      <c r="P1768" s="66">
        <v>-8.0999999999999996E-3</v>
      </c>
      <c r="Q1768" s="36">
        <v>3035</v>
      </c>
      <c r="R1768" s="36">
        <v>3070</v>
      </c>
      <c r="S1768" s="36">
        <v>2958</v>
      </c>
      <c r="T1768" s="66">
        <v>1.6000000000000001E-3</v>
      </c>
      <c r="U1768" s="66">
        <v>6.6E-3</v>
      </c>
      <c r="V1768" s="66">
        <v>-9.7000000000000003E-3</v>
      </c>
      <c r="W1768" s="66">
        <v>2.7699999999999999E-2</v>
      </c>
      <c r="X1768" s="1">
        <v>13500</v>
      </c>
      <c r="Y1768" s="1">
        <v>40664</v>
      </c>
      <c r="Z1768" s="1">
        <v>39986</v>
      </c>
      <c r="AA1768" t="s">
        <v>454</v>
      </c>
      <c r="AB1768" t="s">
        <v>591</v>
      </c>
      <c r="AC1768">
        <v>13.52</v>
      </c>
      <c r="AD1768">
        <v>1.27</v>
      </c>
      <c r="AE1768">
        <v>3.95</v>
      </c>
      <c r="AF1768" t="s">
        <v>230</v>
      </c>
      <c r="AG1768" s="1">
        <v>13200</v>
      </c>
      <c r="AH1768" s="36">
        <v>3045</v>
      </c>
      <c r="AI1768">
        <v>200</v>
      </c>
      <c r="AJ1768" s="36">
        <v>3035</v>
      </c>
      <c r="AK1768" s="1">
        <v>1100</v>
      </c>
      <c r="AL1768" s="2">
        <v>0.62430555555555556</v>
      </c>
      <c r="AM1768" s="3">
        <v>46211</v>
      </c>
      <c r="AN1768" t="s">
        <v>326</v>
      </c>
      <c r="AO1768" t="s">
        <v>456</v>
      </c>
      <c r="AQ1768" t="str">
        <f t="shared" si="27"/>
        <v/>
      </c>
    </row>
    <row r="1769" spans="1:43">
      <c r="A1769" s="8">
        <v>46197</v>
      </c>
      <c r="B1769" s="67">
        <v>3967.54</v>
      </c>
      <c r="C1769">
        <v>-0.56999999999999995</v>
      </c>
      <c r="D1769">
        <v>69390</v>
      </c>
      <c r="E1769" s="67">
        <v>-0.54</v>
      </c>
      <c r="F1769" s="7">
        <v>8031</v>
      </c>
      <c r="G1769" t="s">
        <v>91</v>
      </c>
      <c r="H1769">
        <v>0</v>
      </c>
      <c r="I1769" t="s">
        <v>288</v>
      </c>
      <c r="J1769" t="s">
        <v>289</v>
      </c>
      <c r="K1769" t="s">
        <v>295</v>
      </c>
      <c r="L1769" s="36">
        <v>4583</v>
      </c>
      <c r="M1769">
        <v>-89</v>
      </c>
      <c r="N1769" s="66">
        <v>-1.9E-2</v>
      </c>
      <c r="O1769" s="36">
        <v>4672</v>
      </c>
      <c r="P1769" s="66">
        <v>-1.9E-2</v>
      </c>
      <c r="Q1769" s="36">
        <v>4606</v>
      </c>
      <c r="R1769" s="36">
        <v>4641</v>
      </c>
      <c r="S1769" s="36">
        <v>4571</v>
      </c>
      <c r="T1769" s="66">
        <v>-4.8999999999999998E-3</v>
      </c>
      <c r="U1769" s="66">
        <v>-3.0000000000000001E-3</v>
      </c>
      <c r="V1769" s="66">
        <v>-1.24E-2</v>
      </c>
      <c r="W1769" s="66">
        <v>2.5999999999999999E-3</v>
      </c>
      <c r="X1769" s="1">
        <v>4441200</v>
      </c>
      <c r="Y1769" s="1">
        <v>20447717</v>
      </c>
      <c r="Z1769" s="1">
        <v>13128766</v>
      </c>
      <c r="AA1769" t="s">
        <v>457</v>
      </c>
      <c r="AB1769" t="s">
        <v>676</v>
      </c>
      <c r="AC1769">
        <v>14.11</v>
      </c>
      <c r="AD1769">
        <v>1.48</v>
      </c>
      <c r="AE1769">
        <v>3.05</v>
      </c>
      <c r="AF1769" t="s">
        <v>230</v>
      </c>
      <c r="AG1769" s="1">
        <v>242300</v>
      </c>
      <c r="AH1769" s="36">
        <v>4583</v>
      </c>
      <c r="AI1769" s="1">
        <v>2200</v>
      </c>
      <c r="AJ1769" s="36">
        <v>4582</v>
      </c>
      <c r="AK1769" s="1">
        <v>2500</v>
      </c>
      <c r="AL1769" s="2">
        <v>0.62569444444444444</v>
      </c>
      <c r="AN1769" t="s">
        <v>298</v>
      </c>
      <c r="AO1769" t="s">
        <v>322</v>
      </c>
      <c r="AQ1769" t="str">
        <f t="shared" si="27"/>
        <v/>
      </c>
    </row>
    <row r="1770" spans="1:43">
      <c r="A1770" s="8">
        <v>46197</v>
      </c>
      <c r="B1770" s="67">
        <v>3967.54</v>
      </c>
      <c r="C1770">
        <v>-0.56999999999999995</v>
      </c>
      <c r="D1770">
        <v>69390</v>
      </c>
      <c r="E1770" s="67">
        <v>-0.54</v>
      </c>
      <c r="F1770" s="7">
        <v>8058</v>
      </c>
      <c r="G1770" t="s">
        <v>92</v>
      </c>
      <c r="H1770">
        <v>0</v>
      </c>
      <c r="I1770" t="s">
        <v>288</v>
      </c>
      <c r="J1770" t="s">
        <v>289</v>
      </c>
      <c r="K1770" t="s">
        <v>295</v>
      </c>
      <c r="L1770" s="36">
        <v>4522</v>
      </c>
      <c r="M1770">
        <v>-69</v>
      </c>
      <c r="N1770" s="66">
        <v>-1.4999999999999999E-2</v>
      </c>
      <c r="O1770" s="36">
        <v>4591</v>
      </c>
      <c r="P1770" s="66">
        <v>-1.4999999999999999E-2</v>
      </c>
      <c r="Q1770" s="36">
        <v>4585</v>
      </c>
      <c r="R1770" s="36">
        <v>4608</v>
      </c>
      <c r="S1770" s="36">
        <v>4508</v>
      </c>
      <c r="T1770" s="66">
        <v>-1.37E-2</v>
      </c>
      <c r="U1770" s="66">
        <v>-3.0000000000000001E-3</v>
      </c>
      <c r="V1770" s="66">
        <v>-1.8599999999999998E-2</v>
      </c>
      <c r="W1770" s="66">
        <v>3.0999999999999999E-3</v>
      </c>
      <c r="X1770" s="1">
        <v>4813600</v>
      </c>
      <c r="Y1770" s="1">
        <v>21935047</v>
      </c>
      <c r="Z1770" s="1">
        <v>16779010</v>
      </c>
      <c r="AA1770" t="s">
        <v>459</v>
      </c>
      <c r="AB1770" t="s">
        <v>460</v>
      </c>
      <c r="AC1770">
        <v>15.05</v>
      </c>
      <c r="AD1770">
        <v>1.75</v>
      </c>
      <c r="AE1770">
        <v>2.76</v>
      </c>
      <c r="AF1770" t="s">
        <v>230</v>
      </c>
      <c r="AG1770" s="1">
        <v>522000</v>
      </c>
      <c r="AH1770" s="36">
        <v>4523</v>
      </c>
      <c r="AI1770" s="1">
        <v>2700</v>
      </c>
      <c r="AJ1770" s="36">
        <v>4521</v>
      </c>
      <c r="AK1770" s="1">
        <v>4700</v>
      </c>
      <c r="AL1770" s="2">
        <v>0.625</v>
      </c>
      <c r="AN1770" t="s">
        <v>298</v>
      </c>
      <c r="AO1770" t="s">
        <v>322</v>
      </c>
      <c r="AQ1770" t="str">
        <f t="shared" si="27"/>
        <v/>
      </c>
    </row>
    <row r="1771" spans="1:43">
      <c r="A1771" s="8">
        <v>46197</v>
      </c>
      <c r="B1771" s="67">
        <v>3967.54</v>
      </c>
      <c r="C1771">
        <v>-0.56999999999999995</v>
      </c>
      <c r="D1771">
        <v>69390</v>
      </c>
      <c r="E1771" s="67">
        <v>-0.54</v>
      </c>
      <c r="F1771" s="7">
        <v>8233</v>
      </c>
      <c r="G1771" t="s">
        <v>93</v>
      </c>
      <c r="H1771">
        <v>0</v>
      </c>
      <c r="I1771" t="s">
        <v>288</v>
      </c>
      <c r="J1771" t="s">
        <v>289</v>
      </c>
      <c r="K1771" t="s">
        <v>290</v>
      </c>
      <c r="L1771" s="36">
        <v>2415</v>
      </c>
      <c r="M1771">
        <v>47</v>
      </c>
      <c r="N1771" s="66">
        <v>1.9800000000000002E-2</v>
      </c>
      <c r="O1771" s="36">
        <v>2368</v>
      </c>
      <c r="P1771" s="66">
        <v>1.9800000000000002E-2</v>
      </c>
      <c r="Q1771" s="36">
        <v>2382</v>
      </c>
      <c r="R1771" s="36">
        <v>2464</v>
      </c>
      <c r="S1771" s="36">
        <v>2368</v>
      </c>
      <c r="T1771" s="66">
        <v>1.38E-2</v>
      </c>
      <c r="U1771" s="66">
        <v>-1.4800000000000001E-2</v>
      </c>
      <c r="V1771" s="66">
        <v>-1.9800000000000002E-2</v>
      </c>
      <c r="W1771" s="66">
        <v>1.9800000000000002E-2</v>
      </c>
      <c r="X1771" s="1">
        <v>2096200</v>
      </c>
      <c r="Y1771" s="1">
        <v>5078757</v>
      </c>
      <c r="Z1771" s="1">
        <v>737079</v>
      </c>
      <c r="AA1771" t="s">
        <v>461</v>
      </c>
      <c r="AB1771" t="s">
        <v>462</v>
      </c>
      <c r="AC1771">
        <v>18.61</v>
      </c>
      <c r="AD1771">
        <v>1.57</v>
      </c>
      <c r="AE1771">
        <v>1.66</v>
      </c>
      <c r="AF1771" t="s">
        <v>230</v>
      </c>
      <c r="AG1771">
        <v>0</v>
      </c>
      <c r="AH1771" s="36">
        <v>2415</v>
      </c>
      <c r="AI1771">
        <v>400</v>
      </c>
      <c r="AJ1771" s="36">
        <v>2414.5</v>
      </c>
      <c r="AK1771" s="1">
        <v>1100</v>
      </c>
      <c r="AL1771" s="2">
        <v>0.625</v>
      </c>
      <c r="AM1771" s="3">
        <v>46203</v>
      </c>
      <c r="AN1771" t="s">
        <v>463</v>
      </c>
      <c r="AO1771" t="s">
        <v>327</v>
      </c>
      <c r="AQ1771" t="str">
        <f t="shared" si="27"/>
        <v/>
      </c>
    </row>
    <row r="1772" spans="1:43">
      <c r="A1772" s="8">
        <v>46197</v>
      </c>
      <c r="B1772" s="67">
        <v>3967.54</v>
      </c>
      <c r="C1772">
        <v>-0.56999999999999995</v>
      </c>
      <c r="D1772">
        <v>69390</v>
      </c>
      <c r="E1772" s="67">
        <v>-0.54</v>
      </c>
      <c r="F1772" s="7">
        <v>8304</v>
      </c>
      <c r="G1772" t="s">
        <v>94</v>
      </c>
      <c r="H1772">
        <v>0</v>
      </c>
      <c r="I1772" t="s">
        <v>288</v>
      </c>
      <c r="J1772" t="s">
        <v>289</v>
      </c>
      <c r="K1772" t="s">
        <v>295</v>
      </c>
      <c r="L1772" s="36">
        <v>2741.5</v>
      </c>
      <c r="M1772">
        <v>-13.5</v>
      </c>
      <c r="N1772" s="66">
        <v>-4.8999999999999998E-3</v>
      </c>
      <c r="O1772" s="36">
        <v>2755</v>
      </c>
      <c r="P1772" s="66">
        <v>-4.8999999999999998E-3</v>
      </c>
      <c r="Q1772" s="36">
        <v>2757</v>
      </c>
      <c r="R1772" s="36">
        <v>2775.5</v>
      </c>
      <c r="S1772" s="36">
        <v>2718.5</v>
      </c>
      <c r="T1772" s="66">
        <v>-5.5999999999999999E-3</v>
      </c>
      <c r="U1772" s="66">
        <v>5.5999999999999999E-3</v>
      </c>
      <c r="V1772" s="66">
        <v>-1.2200000000000001E-2</v>
      </c>
      <c r="W1772" s="66">
        <v>8.3999999999999995E-3</v>
      </c>
      <c r="X1772" s="1">
        <v>561000</v>
      </c>
      <c r="Y1772" s="1">
        <v>1536591</v>
      </c>
      <c r="Z1772" s="1">
        <v>383232</v>
      </c>
      <c r="AA1772" t="s">
        <v>464</v>
      </c>
      <c r="AB1772" t="s">
        <v>465</v>
      </c>
      <c r="AC1772">
        <v>14.05</v>
      </c>
      <c r="AD1772">
        <v>0.79</v>
      </c>
      <c r="AE1772">
        <v>3.65</v>
      </c>
      <c r="AF1772" t="s">
        <v>230</v>
      </c>
      <c r="AG1772" s="1">
        <v>12700</v>
      </c>
      <c r="AH1772" s="36">
        <v>2742</v>
      </c>
      <c r="AI1772" s="1">
        <v>1200</v>
      </c>
      <c r="AJ1772" s="36">
        <v>2741</v>
      </c>
      <c r="AK1772">
        <v>300</v>
      </c>
      <c r="AL1772" s="2">
        <v>0.625</v>
      </c>
      <c r="AN1772" t="s">
        <v>298</v>
      </c>
      <c r="AO1772" t="s">
        <v>434</v>
      </c>
      <c r="AQ1772" t="str">
        <f t="shared" si="27"/>
        <v/>
      </c>
    </row>
    <row r="1773" spans="1:43">
      <c r="A1773" s="8">
        <v>46197</v>
      </c>
      <c r="B1773" s="67">
        <v>3967.54</v>
      </c>
      <c r="C1773">
        <v>-0.56999999999999995</v>
      </c>
      <c r="D1773">
        <v>69390</v>
      </c>
      <c r="E1773" s="67">
        <v>-0.54</v>
      </c>
      <c r="F1773" s="7">
        <v>8316</v>
      </c>
      <c r="G1773" t="s">
        <v>95</v>
      </c>
      <c r="H1773">
        <v>0</v>
      </c>
      <c r="I1773" t="s">
        <v>288</v>
      </c>
      <c r="J1773" t="s">
        <v>289</v>
      </c>
      <c r="K1773" t="s">
        <v>290</v>
      </c>
      <c r="L1773" s="36">
        <v>6373</v>
      </c>
      <c r="M1773">
        <v>-85</v>
      </c>
      <c r="N1773" s="66">
        <v>-1.32E-2</v>
      </c>
      <c r="O1773" s="36">
        <v>6458</v>
      </c>
      <c r="P1773" s="66">
        <v>-1.3100000000000001E-2</v>
      </c>
      <c r="Q1773" s="36">
        <v>6516</v>
      </c>
      <c r="R1773" s="36">
        <v>6517</v>
      </c>
      <c r="S1773" s="36">
        <v>6338</v>
      </c>
      <c r="T1773" s="66">
        <v>-2.1899999999999999E-2</v>
      </c>
      <c r="U1773" s="66">
        <v>-2E-3</v>
      </c>
      <c r="V1773" s="66">
        <v>-2.1999999999999999E-2</v>
      </c>
      <c r="W1773" s="66">
        <v>5.4999999999999997E-3</v>
      </c>
      <c r="X1773" s="1">
        <v>8649400</v>
      </c>
      <c r="Y1773" s="1">
        <v>55479297</v>
      </c>
      <c r="Z1773" s="1">
        <v>24392645</v>
      </c>
      <c r="AA1773" t="s">
        <v>667</v>
      </c>
      <c r="AB1773" t="s">
        <v>467</v>
      </c>
      <c r="AC1773">
        <v>14.16</v>
      </c>
      <c r="AD1773">
        <v>1.54</v>
      </c>
      <c r="AE1773">
        <v>2.82</v>
      </c>
      <c r="AF1773" t="s">
        <v>230</v>
      </c>
      <c r="AG1773" s="1">
        <v>682500</v>
      </c>
      <c r="AH1773" s="36">
        <v>6373</v>
      </c>
      <c r="AI1773" s="1">
        <v>2300</v>
      </c>
      <c r="AJ1773" s="36">
        <v>6372</v>
      </c>
      <c r="AK1773" s="1">
        <v>2100</v>
      </c>
      <c r="AL1773" s="2">
        <v>0.625</v>
      </c>
      <c r="AN1773" t="s">
        <v>298</v>
      </c>
      <c r="AO1773" t="s">
        <v>434</v>
      </c>
      <c r="AQ1773" t="str">
        <f t="shared" si="27"/>
        <v/>
      </c>
    </row>
    <row r="1774" spans="1:43">
      <c r="A1774" s="8">
        <v>46197</v>
      </c>
      <c r="B1774" s="67">
        <v>3967.54</v>
      </c>
      <c r="C1774">
        <v>-0.56999999999999995</v>
      </c>
      <c r="D1774">
        <v>69390</v>
      </c>
      <c r="E1774" s="67">
        <v>-0.54</v>
      </c>
      <c r="F1774" s="7">
        <v>8331</v>
      </c>
      <c r="G1774" t="s">
        <v>96</v>
      </c>
      <c r="H1774">
        <v>0</v>
      </c>
      <c r="I1774" t="s">
        <v>288</v>
      </c>
      <c r="J1774" t="s">
        <v>289</v>
      </c>
      <c r="K1774" t="s">
        <v>295</v>
      </c>
      <c r="L1774" s="36">
        <v>2425.5</v>
      </c>
      <c r="M1774">
        <v>-43.5</v>
      </c>
      <c r="N1774" s="66">
        <v>-1.7600000000000001E-2</v>
      </c>
      <c r="O1774" s="36">
        <v>2469</v>
      </c>
      <c r="P1774" s="66">
        <v>-1.7600000000000001E-2</v>
      </c>
      <c r="Q1774" s="36">
        <v>2493</v>
      </c>
      <c r="R1774" s="36">
        <v>2509</v>
      </c>
      <c r="S1774" s="36">
        <v>2409.5</v>
      </c>
      <c r="T1774" s="66">
        <v>-2.7E-2</v>
      </c>
      <c r="U1774" s="66">
        <v>-2.0000000000000001E-4</v>
      </c>
      <c r="V1774" s="66">
        <v>-3.32E-2</v>
      </c>
      <c r="W1774" s="66">
        <v>6.6E-3</v>
      </c>
      <c r="X1774" s="1">
        <v>1043000</v>
      </c>
      <c r="Y1774" s="1">
        <v>2555578</v>
      </c>
      <c r="Z1774" s="1">
        <v>1881026</v>
      </c>
      <c r="AA1774" t="s">
        <v>648</v>
      </c>
      <c r="AB1774" t="s">
        <v>469</v>
      </c>
      <c r="AC1774">
        <v>15.69</v>
      </c>
      <c r="AD1774">
        <v>1.34</v>
      </c>
      <c r="AE1774">
        <v>2.64</v>
      </c>
      <c r="AF1774" t="s">
        <v>230</v>
      </c>
      <c r="AG1774" s="1">
        <v>44100</v>
      </c>
      <c r="AH1774" s="36">
        <v>2426</v>
      </c>
      <c r="AI1774">
        <v>500</v>
      </c>
      <c r="AJ1774" s="36">
        <v>2425</v>
      </c>
      <c r="AK1774">
        <v>300</v>
      </c>
      <c r="AL1774" s="2">
        <v>0.625</v>
      </c>
      <c r="AN1774" t="s">
        <v>298</v>
      </c>
      <c r="AO1774" t="s">
        <v>434</v>
      </c>
      <c r="AQ1774" t="str">
        <f t="shared" si="27"/>
        <v/>
      </c>
    </row>
    <row r="1775" spans="1:43">
      <c r="A1775" s="8">
        <v>46197</v>
      </c>
      <c r="B1775" s="67">
        <v>3967.54</v>
      </c>
      <c r="C1775">
        <v>-0.56999999999999995</v>
      </c>
      <c r="D1775">
        <v>69390</v>
      </c>
      <c r="E1775" s="67">
        <v>-0.54</v>
      </c>
      <c r="F1775" s="7">
        <v>8424</v>
      </c>
      <c r="G1775" t="s">
        <v>97</v>
      </c>
      <c r="H1775">
        <v>0</v>
      </c>
      <c r="I1775" t="s">
        <v>288</v>
      </c>
      <c r="J1775" t="s">
        <v>289</v>
      </c>
      <c r="K1775" t="s">
        <v>290</v>
      </c>
      <c r="L1775" s="36">
        <v>4198</v>
      </c>
      <c r="M1775">
        <v>22</v>
      </c>
      <c r="N1775" s="66">
        <v>5.3E-3</v>
      </c>
      <c r="O1775" s="36">
        <v>4176</v>
      </c>
      <c r="P1775" s="66">
        <v>5.1999999999999998E-3</v>
      </c>
      <c r="Q1775" s="36">
        <v>4176</v>
      </c>
      <c r="R1775" s="36">
        <v>4216</v>
      </c>
      <c r="S1775" s="36">
        <v>4175</v>
      </c>
      <c r="T1775" s="66">
        <v>5.1999999999999998E-3</v>
      </c>
      <c r="U1775" s="66">
        <v>0</v>
      </c>
      <c r="V1775" s="66">
        <v>-4.1999999999999997E-3</v>
      </c>
      <c r="W1775" s="66">
        <v>5.4999999999999997E-3</v>
      </c>
      <c r="X1775" s="1">
        <v>75800</v>
      </c>
      <c r="Y1775" s="1">
        <v>317780</v>
      </c>
      <c r="Z1775" s="1">
        <v>381444</v>
      </c>
      <c r="AA1775" t="s">
        <v>470</v>
      </c>
      <c r="AB1775" t="s">
        <v>592</v>
      </c>
      <c r="AC1775">
        <v>7.88</v>
      </c>
      <c r="AD1775">
        <v>0.75</v>
      </c>
      <c r="AE1775">
        <v>4.0999999999999996</v>
      </c>
      <c r="AF1775" t="s">
        <v>230</v>
      </c>
      <c r="AG1775" s="1">
        <v>25900</v>
      </c>
      <c r="AH1775" s="36">
        <v>4198</v>
      </c>
      <c r="AI1775">
        <v>400</v>
      </c>
      <c r="AJ1775" s="36">
        <v>4196</v>
      </c>
      <c r="AK1775">
        <v>200</v>
      </c>
      <c r="AL1775" s="2">
        <v>0.62430555555555556</v>
      </c>
      <c r="AN1775" t="s">
        <v>298</v>
      </c>
      <c r="AO1775" t="s">
        <v>472</v>
      </c>
      <c r="AQ1775" t="str">
        <f t="shared" si="27"/>
        <v/>
      </c>
    </row>
    <row r="1776" spans="1:43">
      <c r="A1776" s="8">
        <v>46197</v>
      </c>
      <c r="B1776" s="67">
        <v>3967.54</v>
      </c>
      <c r="C1776">
        <v>-0.56999999999999995</v>
      </c>
      <c r="D1776">
        <v>69390</v>
      </c>
      <c r="E1776" s="67">
        <v>-0.54</v>
      </c>
      <c r="F1776" s="7">
        <v>8425</v>
      </c>
      <c r="G1776" t="s">
        <v>98</v>
      </c>
      <c r="H1776">
        <v>0</v>
      </c>
      <c r="I1776" t="s">
        <v>288</v>
      </c>
      <c r="J1776" t="s">
        <v>289</v>
      </c>
      <c r="K1776" t="s">
        <v>295</v>
      </c>
      <c r="L1776" s="36">
        <v>1251</v>
      </c>
      <c r="M1776">
        <v>-1</v>
      </c>
      <c r="N1776" s="66">
        <v>-8.0000000000000004E-4</v>
      </c>
      <c r="O1776" s="36">
        <v>1252</v>
      </c>
      <c r="P1776" s="66">
        <v>-6.9999999999999999E-4</v>
      </c>
      <c r="Q1776" s="36">
        <v>1253</v>
      </c>
      <c r="R1776" s="36">
        <v>1265</v>
      </c>
      <c r="S1776" s="36">
        <v>1247</v>
      </c>
      <c r="T1776" s="66">
        <v>-1.5E-3</v>
      </c>
      <c r="U1776" s="66">
        <v>-2.3E-3</v>
      </c>
      <c r="V1776" s="66">
        <v>-1.0999999999999999E-2</v>
      </c>
      <c r="W1776" s="66">
        <v>3.2000000000000002E-3</v>
      </c>
      <c r="X1776" s="1">
        <v>385300</v>
      </c>
      <c r="Y1776" s="1">
        <v>483158</v>
      </c>
      <c r="Z1776" s="1">
        <v>353615</v>
      </c>
      <c r="AA1776" t="s">
        <v>473</v>
      </c>
      <c r="AB1776" t="s">
        <v>607</v>
      </c>
      <c r="AC1776">
        <v>7.5</v>
      </c>
      <c r="AD1776">
        <v>0.81</v>
      </c>
      <c r="AE1776">
        <v>4.16</v>
      </c>
      <c r="AF1776" t="s">
        <v>230</v>
      </c>
      <c r="AG1776" s="1">
        <v>160600</v>
      </c>
      <c r="AH1776" s="36">
        <v>1252</v>
      </c>
      <c r="AI1776" s="1">
        <v>3600</v>
      </c>
      <c r="AJ1776" s="36">
        <v>1250</v>
      </c>
      <c r="AK1776" s="1">
        <v>4700</v>
      </c>
      <c r="AL1776" s="2">
        <v>0.625</v>
      </c>
      <c r="AN1776" t="s">
        <v>298</v>
      </c>
      <c r="AO1776" t="s">
        <v>472</v>
      </c>
      <c r="AQ1776" t="str">
        <f t="shared" si="27"/>
        <v/>
      </c>
    </row>
    <row r="1777" spans="1:43">
      <c r="A1777" s="8">
        <v>46197</v>
      </c>
      <c r="B1777" s="67">
        <v>3967.54</v>
      </c>
      <c r="C1777">
        <v>-0.56999999999999995</v>
      </c>
      <c r="D1777">
        <v>69390</v>
      </c>
      <c r="E1777" s="67">
        <v>-0.54</v>
      </c>
      <c r="F1777" s="7">
        <v>8591</v>
      </c>
      <c r="G1777" t="s">
        <v>99</v>
      </c>
      <c r="H1777">
        <v>0</v>
      </c>
      <c r="I1777" t="s">
        <v>288</v>
      </c>
      <c r="J1777" t="s">
        <v>289</v>
      </c>
      <c r="K1777" t="s">
        <v>295</v>
      </c>
      <c r="L1777" s="36">
        <v>6195</v>
      </c>
      <c r="M1777">
        <v>-139</v>
      </c>
      <c r="N1777" s="66">
        <v>-2.1899999999999999E-2</v>
      </c>
      <c r="O1777" s="36">
        <v>6334</v>
      </c>
      <c r="P1777" s="66">
        <v>-2.1899999999999999E-2</v>
      </c>
      <c r="Q1777" s="36">
        <v>6306</v>
      </c>
      <c r="R1777" s="36">
        <v>6344</v>
      </c>
      <c r="S1777" s="36">
        <v>6144</v>
      </c>
      <c r="T1777" s="66">
        <v>-1.7600000000000001E-2</v>
      </c>
      <c r="U1777" s="66">
        <v>-1.1999999999999999E-3</v>
      </c>
      <c r="V1777" s="66">
        <v>-2.3400000000000001E-2</v>
      </c>
      <c r="W1777" s="66">
        <v>8.3000000000000001E-3</v>
      </c>
      <c r="X1777" s="1">
        <v>2102300</v>
      </c>
      <c r="Y1777" s="1">
        <v>13103131</v>
      </c>
      <c r="Z1777" s="1">
        <v>6963840</v>
      </c>
      <c r="AA1777" t="s">
        <v>668</v>
      </c>
      <c r="AB1777" t="s">
        <v>476</v>
      </c>
      <c r="AC1777">
        <v>12.85</v>
      </c>
      <c r="AD1777">
        <v>1.51</v>
      </c>
      <c r="AE1777">
        <v>3.02</v>
      </c>
      <c r="AF1777" t="s">
        <v>230</v>
      </c>
      <c r="AG1777" s="1">
        <v>238600</v>
      </c>
      <c r="AH1777" s="36">
        <v>6196</v>
      </c>
      <c r="AI1777">
        <v>900</v>
      </c>
      <c r="AJ1777" s="36">
        <v>6194</v>
      </c>
      <c r="AK1777">
        <v>900</v>
      </c>
      <c r="AL1777" s="2">
        <v>0.625</v>
      </c>
      <c r="AN1777" t="s">
        <v>298</v>
      </c>
      <c r="AO1777" t="s">
        <v>472</v>
      </c>
      <c r="AQ1777" t="str">
        <f t="shared" si="27"/>
        <v/>
      </c>
    </row>
    <row r="1778" spans="1:43">
      <c r="A1778" s="8">
        <v>46197</v>
      </c>
      <c r="B1778" s="67">
        <v>3967.54</v>
      </c>
      <c r="C1778">
        <v>-0.56999999999999995</v>
      </c>
      <c r="D1778">
        <v>69390</v>
      </c>
      <c r="E1778" s="67">
        <v>-0.54</v>
      </c>
      <c r="F1778" s="7">
        <v>8593</v>
      </c>
      <c r="G1778" t="s">
        <v>100</v>
      </c>
      <c r="H1778">
        <v>0</v>
      </c>
      <c r="I1778" t="s">
        <v>288</v>
      </c>
      <c r="J1778" t="s">
        <v>289</v>
      </c>
      <c r="K1778" t="s">
        <v>295</v>
      </c>
      <c r="L1778" s="36">
        <v>1297</v>
      </c>
      <c r="M1778">
        <v>8</v>
      </c>
      <c r="N1778" s="66">
        <v>6.1999999999999998E-3</v>
      </c>
      <c r="O1778" s="36">
        <v>1289</v>
      </c>
      <c r="P1778" s="66">
        <v>6.1999999999999998E-3</v>
      </c>
      <c r="Q1778" s="36">
        <v>1292.5</v>
      </c>
      <c r="R1778" s="36">
        <v>1301.5</v>
      </c>
      <c r="S1778" s="36">
        <v>1290</v>
      </c>
      <c r="T1778" s="66">
        <v>3.3999999999999998E-3</v>
      </c>
      <c r="U1778" s="66">
        <v>6.9999999999999999E-4</v>
      </c>
      <c r="V1778" s="66">
        <v>-3.3999999999999998E-3</v>
      </c>
      <c r="W1778" s="66">
        <v>5.4000000000000003E-3</v>
      </c>
      <c r="X1778" s="1">
        <v>2628900</v>
      </c>
      <c r="Y1778" s="1">
        <v>3407206</v>
      </c>
      <c r="Z1778" s="1">
        <v>1902585</v>
      </c>
      <c r="AA1778" t="s">
        <v>477</v>
      </c>
      <c r="AB1778" t="s">
        <v>594</v>
      </c>
      <c r="AC1778">
        <v>11.64</v>
      </c>
      <c r="AD1778">
        <v>0.93</v>
      </c>
      <c r="AE1778">
        <v>3.93</v>
      </c>
      <c r="AF1778" t="s">
        <v>230</v>
      </c>
      <c r="AG1778" s="1">
        <v>924500</v>
      </c>
      <c r="AH1778" s="36">
        <v>1297.5</v>
      </c>
      <c r="AI1778" s="1">
        <v>8700</v>
      </c>
      <c r="AJ1778" s="36">
        <v>1297</v>
      </c>
      <c r="AK1778" s="1">
        <v>6100</v>
      </c>
      <c r="AL1778" s="2">
        <v>0.625</v>
      </c>
      <c r="AN1778" t="s">
        <v>298</v>
      </c>
      <c r="AO1778" t="s">
        <v>472</v>
      </c>
      <c r="AQ1778" t="str">
        <f t="shared" si="27"/>
        <v/>
      </c>
    </row>
    <row r="1779" spans="1:43">
      <c r="A1779" s="8">
        <v>46197</v>
      </c>
      <c r="B1779" s="67">
        <v>3967.54</v>
      </c>
      <c r="C1779">
        <v>-0.56999999999999995</v>
      </c>
      <c r="D1779">
        <v>69390</v>
      </c>
      <c r="E1779" s="67">
        <v>-0.54</v>
      </c>
      <c r="F1779" s="7">
        <v>8604</v>
      </c>
      <c r="G1779" t="s">
        <v>101</v>
      </c>
      <c r="H1779">
        <v>0</v>
      </c>
      <c r="I1779" t="s">
        <v>288</v>
      </c>
      <c r="J1779" t="s">
        <v>289</v>
      </c>
      <c r="K1779" t="s">
        <v>290</v>
      </c>
      <c r="L1779" s="36">
        <v>1417</v>
      </c>
      <c r="M1779">
        <v>16</v>
      </c>
      <c r="N1779" s="66">
        <v>1.14E-2</v>
      </c>
      <c r="O1779" s="36">
        <v>1401</v>
      </c>
      <c r="P1779" s="66">
        <v>1.14E-2</v>
      </c>
      <c r="Q1779" s="36">
        <v>1410</v>
      </c>
      <c r="R1779" s="36">
        <v>1429.5</v>
      </c>
      <c r="S1779" s="36">
        <v>1396</v>
      </c>
      <c r="T1779" s="66">
        <v>4.8999999999999998E-3</v>
      </c>
      <c r="U1779" s="66">
        <v>-6.9999999999999999E-4</v>
      </c>
      <c r="V1779" s="66">
        <v>-8.6999999999999994E-3</v>
      </c>
      <c r="W1779" s="66">
        <v>1.4999999999999999E-2</v>
      </c>
      <c r="X1779" s="1">
        <v>7337900</v>
      </c>
      <c r="Y1779" s="1">
        <v>10356134</v>
      </c>
      <c r="Z1779" s="1">
        <v>4376493</v>
      </c>
      <c r="AA1779" t="s">
        <v>479</v>
      </c>
      <c r="AB1779" t="s">
        <v>480</v>
      </c>
      <c r="AC1779">
        <v>11.01</v>
      </c>
      <c r="AD1779">
        <v>1.1000000000000001</v>
      </c>
      <c r="AE1779">
        <v>3.67</v>
      </c>
      <c r="AF1779" t="s">
        <v>230</v>
      </c>
      <c r="AG1779" s="1">
        <v>653300</v>
      </c>
      <c r="AH1779" s="36">
        <v>1417</v>
      </c>
      <c r="AI1779" s="1">
        <v>6600</v>
      </c>
      <c r="AJ1779" s="36">
        <v>1416.5</v>
      </c>
      <c r="AK1779" s="1">
        <v>13400</v>
      </c>
      <c r="AL1779" s="2">
        <v>0.625</v>
      </c>
      <c r="AN1779" t="s">
        <v>298</v>
      </c>
      <c r="AO1779" t="s">
        <v>481</v>
      </c>
      <c r="AQ1779" t="str">
        <f t="shared" si="27"/>
        <v/>
      </c>
    </row>
    <row r="1780" spans="1:43">
      <c r="A1780" s="8">
        <v>46197</v>
      </c>
      <c r="B1780" s="67">
        <v>3967.54</v>
      </c>
      <c r="C1780">
        <v>-0.56999999999999995</v>
      </c>
      <c r="D1780">
        <v>69390</v>
      </c>
      <c r="E1780" s="67">
        <v>-0.54</v>
      </c>
      <c r="F1780" s="7">
        <v>8697</v>
      </c>
      <c r="G1780" t="s">
        <v>102</v>
      </c>
      <c r="H1780">
        <v>0</v>
      </c>
      <c r="I1780" t="s">
        <v>288</v>
      </c>
      <c r="J1780" t="s">
        <v>289</v>
      </c>
      <c r="K1780" t="s">
        <v>295</v>
      </c>
      <c r="L1780" s="36">
        <v>2013</v>
      </c>
      <c r="M1780">
        <v>-50</v>
      </c>
      <c r="N1780" s="66">
        <v>-2.4199999999999999E-2</v>
      </c>
      <c r="O1780" s="36">
        <v>2063</v>
      </c>
      <c r="P1780" s="66">
        <v>-2.4199999999999999E-2</v>
      </c>
      <c r="Q1780" s="36">
        <v>2069.5</v>
      </c>
      <c r="R1780" s="36">
        <v>2084</v>
      </c>
      <c r="S1780" s="36">
        <v>2012</v>
      </c>
      <c r="T1780" s="66">
        <v>-2.7300000000000001E-2</v>
      </c>
      <c r="U1780" s="66">
        <v>-2.47E-2</v>
      </c>
      <c r="V1780" s="66">
        <v>-3.4000000000000002E-2</v>
      </c>
      <c r="W1780" s="66">
        <v>4.0000000000000002E-4</v>
      </c>
      <c r="X1780" s="1">
        <v>1967700</v>
      </c>
      <c r="Y1780" s="1">
        <v>4031200</v>
      </c>
      <c r="Z1780" s="1">
        <v>2076983</v>
      </c>
      <c r="AA1780" t="s">
        <v>669</v>
      </c>
      <c r="AB1780" t="s">
        <v>483</v>
      </c>
      <c r="AC1780">
        <v>25.54</v>
      </c>
      <c r="AD1780">
        <v>5.99</v>
      </c>
      <c r="AE1780">
        <v>3.13</v>
      </c>
      <c r="AF1780" t="s">
        <v>230</v>
      </c>
      <c r="AG1780" s="1">
        <v>87700</v>
      </c>
      <c r="AH1780" s="36">
        <v>2013.5</v>
      </c>
      <c r="AI1780" s="1">
        <v>1500</v>
      </c>
      <c r="AJ1780" s="36">
        <v>2013</v>
      </c>
      <c r="AK1780">
        <v>500</v>
      </c>
      <c r="AL1780" s="2">
        <v>0.625</v>
      </c>
      <c r="AN1780" t="s">
        <v>298</v>
      </c>
      <c r="AO1780" t="s">
        <v>472</v>
      </c>
      <c r="AQ1780" t="str">
        <f t="shared" si="27"/>
        <v/>
      </c>
    </row>
    <row r="1781" spans="1:43">
      <c r="A1781" s="8">
        <v>46197</v>
      </c>
      <c r="B1781" s="67">
        <v>3967.54</v>
      </c>
      <c r="C1781">
        <v>-0.56999999999999995</v>
      </c>
      <c r="D1781">
        <v>69390</v>
      </c>
      <c r="E1781" s="67">
        <v>-0.54</v>
      </c>
      <c r="F1781" s="7">
        <v>8830</v>
      </c>
      <c r="G1781" t="s">
        <v>103</v>
      </c>
      <c r="H1781">
        <v>0</v>
      </c>
      <c r="I1781" t="s">
        <v>288</v>
      </c>
      <c r="J1781" t="s">
        <v>289</v>
      </c>
      <c r="K1781" t="s">
        <v>290</v>
      </c>
      <c r="L1781" s="36">
        <v>3462</v>
      </c>
      <c r="M1781">
        <v>-32</v>
      </c>
      <c r="N1781" s="66">
        <v>-9.1999999999999998E-3</v>
      </c>
      <c r="O1781" s="36">
        <v>3494</v>
      </c>
      <c r="P1781" s="66">
        <v>-9.1000000000000004E-3</v>
      </c>
      <c r="Q1781" s="36">
        <v>3494</v>
      </c>
      <c r="R1781" s="36">
        <v>3511</v>
      </c>
      <c r="S1781" s="36">
        <v>3447</v>
      </c>
      <c r="T1781" s="66">
        <v>-9.1000000000000004E-3</v>
      </c>
      <c r="U1781" s="66">
        <v>-2.0000000000000001E-4</v>
      </c>
      <c r="V1781" s="66">
        <v>-1.3899999999999999E-2</v>
      </c>
      <c r="W1781" s="66">
        <v>4.3E-3</v>
      </c>
      <c r="X1781" s="1">
        <v>1623200</v>
      </c>
      <c r="Y1781" s="1">
        <v>5645888</v>
      </c>
      <c r="Z1781" s="1">
        <v>3240432</v>
      </c>
      <c r="AA1781" t="s">
        <v>484</v>
      </c>
      <c r="AB1781" t="s">
        <v>620</v>
      </c>
      <c r="AC1781">
        <v>14.34</v>
      </c>
      <c r="AD1781">
        <v>1.29</v>
      </c>
      <c r="AE1781">
        <v>1.5</v>
      </c>
      <c r="AF1781" t="s">
        <v>230</v>
      </c>
      <c r="AG1781" s="1">
        <v>63700</v>
      </c>
      <c r="AH1781" s="36">
        <v>3463</v>
      </c>
      <c r="AI1781" s="1">
        <v>1800</v>
      </c>
      <c r="AJ1781" s="36">
        <v>3461</v>
      </c>
      <c r="AK1781" s="1">
        <v>1100</v>
      </c>
      <c r="AL1781" s="2">
        <v>0.62569444444444444</v>
      </c>
      <c r="AN1781" t="s">
        <v>298</v>
      </c>
      <c r="AO1781" t="s">
        <v>332</v>
      </c>
      <c r="AQ1781" t="str">
        <f t="shared" si="27"/>
        <v/>
      </c>
    </row>
    <row r="1782" spans="1:43">
      <c r="A1782" s="8">
        <v>46197</v>
      </c>
      <c r="B1782" s="67">
        <v>3967.54</v>
      </c>
      <c r="C1782">
        <v>-0.56999999999999995</v>
      </c>
      <c r="D1782">
        <v>69390</v>
      </c>
      <c r="E1782" s="67">
        <v>-0.54</v>
      </c>
      <c r="F1782" s="7">
        <v>9020</v>
      </c>
      <c r="G1782" t="s">
        <v>104</v>
      </c>
      <c r="H1782">
        <v>0</v>
      </c>
      <c r="I1782" t="s">
        <v>288</v>
      </c>
      <c r="J1782" t="s">
        <v>289</v>
      </c>
      <c r="K1782" t="s">
        <v>290</v>
      </c>
      <c r="L1782" s="36">
        <v>3367</v>
      </c>
      <c r="M1782">
        <v>16</v>
      </c>
      <c r="N1782" s="66">
        <v>4.7999999999999996E-3</v>
      </c>
      <c r="O1782" s="36">
        <v>3351</v>
      </c>
      <c r="P1782" s="66">
        <v>4.7000000000000002E-3</v>
      </c>
      <c r="Q1782" s="36">
        <v>3395</v>
      </c>
      <c r="R1782" s="36">
        <v>3407</v>
      </c>
      <c r="S1782" s="36">
        <v>3352</v>
      </c>
      <c r="T1782" s="66">
        <v>-8.2000000000000007E-3</v>
      </c>
      <c r="U1782" s="66">
        <v>-3.8E-3</v>
      </c>
      <c r="V1782" s="66">
        <v>-1.17E-2</v>
      </c>
      <c r="W1782" s="66">
        <v>4.4000000000000003E-3</v>
      </c>
      <c r="X1782" s="1">
        <v>1273100</v>
      </c>
      <c r="Y1782" s="1">
        <v>4304613</v>
      </c>
      <c r="Z1782" s="1">
        <v>3819565</v>
      </c>
      <c r="AA1782" t="s">
        <v>486</v>
      </c>
      <c r="AB1782" t="s">
        <v>608</v>
      </c>
      <c r="AC1782">
        <v>14.91</v>
      </c>
      <c r="AD1782">
        <v>1.24</v>
      </c>
      <c r="AE1782">
        <v>2.4900000000000002</v>
      </c>
      <c r="AF1782" t="s">
        <v>230</v>
      </c>
      <c r="AG1782" s="1">
        <v>82900</v>
      </c>
      <c r="AH1782" s="36">
        <v>3367</v>
      </c>
      <c r="AI1782" s="1">
        <v>1700</v>
      </c>
      <c r="AJ1782" s="36">
        <v>3366</v>
      </c>
      <c r="AK1782" s="1">
        <v>1300</v>
      </c>
      <c r="AL1782" s="2">
        <v>0.625</v>
      </c>
      <c r="AN1782" t="s">
        <v>298</v>
      </c>
      <c r="AO1782" t="s">
        <v>488</v>
      </c>
      <c r="AQ1782" t="str">
        <f t="shared" si="27"/>
        <v/>
      </c>
    </row>
    <row r="1783" spans="1:43">
      <c r="A1783" s="8">
        <v>46197</v>
      </c>
      <c r="B1783" s="67">
        <v>3967.54</v>
      </c>
      <c r="C1783">
        <v>-0.56999999999999995</v>
      </c>
      <c r="D1783">
        <v>69390</v>
      </c>
      <c r="E1783" s="67">
        <v>-0.54</v>
      </c>
      <c r="F1783" s="7">
        <v>9024</v>
      </c>
      <c r="G1783" t="s">
        <v>105</v>
      </c>
      <c r="H1783">
        <v>0</v>
      </c>
      <c r="I1783" t="s">
        <v>288</v>
      </c>
      <c r="J1783" t="s">
        <v>289</v>
      </c>
      <c r="K1783" t="s">
        <v>295</v>
      </c>
      <c r="L1783" s="36">
        <v>2888.5</v>
      </c>
      <c r="M1783">
        <v>-83</v>
      </c>
      <c r="N1783" s="66">
        <v>-2.7900000000000001E-2</v>
      </c>
      <c r="O1783" s="36">
        <v>2971.5</v>
      </c>
      <c r="P1783" s="66">
        <v>-2.7900000000000001E-2</v>
      </c>
      <c r="Q1783" s="36">
        <v>2985</v>
      </c>
      <c r="R1783" s="36">
        <v>3020</v>
      </c>
      <c r="S1783" s="36">
        <v>2885</v>
      </c>
      <c r="T1783" s="66">
        <v>-3.2300000000000002E-2</v>
      </c>
      <c r="U1783" s="66">
        <v>-6.7999999999999996E-3</v>
      </c>
      <c r="V1783" s="66">
        <v>-4.3499999999999997E-2</v>
      </c>
      <c r="W1783" s="66">
        <v>1.1999999999999999E-3</v>
      </c>
      <c r="X1783" s="1">
        <v>1134100</v>
      </c>
      <c r="Y1783" s="1">
        <v>3313262</v>
      </c>
      <c r="Z1783" s="1">
        <v>883232</v>
      </c>
      <c r="AA1783" t="s">
        <v>489</v>
      </c>
      <c r="AB1783" t="s">
        <v>609</v>
      </c>
      <c r="AC1783">
        <v>27.19</v>
      </c>
      <c r="AD1783">
        <v>1.29</v>
      </c>
      <c r="AE1783">
        <v>1.45</v>
      </c>
      <c r="AF1783" t="s">
        <v>230</v>
      </c>
      <c r="AG1783" s="1">
        <v>87000</v>
      </c>
      <c r="AH1783" s="36">
        <v>2889</v>
      </c>
      <c r="AI1783">
        <v>900</v>
      </c>
      <c r="AJ1783" s="36">
        <v>2887.5</v>
      </c>
      <c r="AK1783">
        <v>400</v>
      </c>
      <c r="AL1783" s="2">
        <v>0.625</v>
      </c>
      <c r="AN1783" t="s">
        <v>298</v>
      </c>
      <c r="AO1783" t="s">
        <v>488</v>
      </c>
      <c r="AQ1783" t="str">
        <f t="shared" si="27"/>
        <v/>
      </c>
    </row>
    <row r="1784" spans="1:43">
      <c r="A1784" s="8">
        <v>46197</v>
      </c>
      <c r="B1784" s="67">
        <v>3967.54</v>
      </c>
      <c r="C1784">
        <v>-0.56999999999999995</v>
      </c>
      <c r="D1784">
        <v>69390</v>
      </c>
      <c r="E1784" s="67">
        <v>-0.54</v>
      </c>
      <c r="F1784" s="7">
        <v>9069</v>
      </c>
      <c r="G1784" t="s">
        <v>106</v>
      </c>
      <c r="H1784">
        <v>0</v>
      </c>
      <c r="I1784" t="s">
        <v>288</v>
      </c>
      <c r="J1784" t="s">
        <v>289</v>
      </c>
      <c r="K1784" t="s">
        <v>295</v>
      </c>
      <c r="L1784" s="36">
        <v>1893.5</v>
      </c>
      <c r="M1784">
        <v>-6</v>
      </c>
      <c r="N1784" s="66">
        <v>-3.2000000000000002E-3</v>
      </c>
      <c r="O1784" s="36">
        <v>1899.5</v>
      </c>
      <c r="P1784" s="66">
        <v>-3.0999999999999999E-3</v>
      </c>
      <c r="Q1784" s="36">
        <v>1895.5</v>
      </c>
      <c r="R1784" s="36">
        <v>1905.5</v>
      </c>
      <c r="S1784" s="36">
        <v>1865.5</v>
      </c>
      <c r="T1784" s="66">
        <v>-1E-3</v>
      </c>
      <c r="U1784" s="66">
        <v>2.0000000000000001E-4</v>
      </c>
      <c r="V1784" s="66">
        <v>-6.1999999999999998E-3</v>
      </c>
      <c r="W1784" s="66">
        <v>1.4999999999999999E-2</v>
      </c>
      <c r="X1784" s="1">
        <v>189900</v>
      </c>
      <c r="Y1784" s="1">
        <v>359509</v>
      </c>
      <c r="Z1784" s="1">
        <v>332673</v>
      </c>
      <c r="AA1784" t="s">
        <v>491</v>
      </c>
      <c r="AB1784" t="s">
        <v>492</v>
      </c>
      <c r="AC1784">
        <v>13.54</v>
      </c>
      <c r="AD1784">
        <v>1.39</v>
      </c>
      <c r="AE1784">
        <v>2.96</v>
      </c>
      <c r="AF1784" t="s">
        <v>230</v>
      </c>
      <c r="AG1784" s="1">
        <v>28800</v>
      </c>
      <c r="AH1784" s="36">
        <v>1894</v>
      </c>
      <c r="AI1784">
        <v>300</v>
      </c>
      <c r="AJ1784" s="36">
        <v>1893</v>
      </c>
      <c r="AK1784">
        <v>600</v>
      </c>
      <c r="AL1784" s="2">
        <v>0.625</v>
      </c>
      <c r="AN1784" t="s">
        <v>298</v>
      </c>
      <c r="AO1784" t="s">
        <v>488</v>
      </c>
      <c r="AQ1784" t="str">
        <f t="shared" si="27"/>
        <v/>
      </c>
    </row>
    <row r="1785" spans="1:43">
      <c r="A1785" s="8">
        <v>46197</v>
      </c>
      <c r="B1785" s="67">
        <v>3967.54</v>
      </c>
      <c r="C1785">
        <v>-0.56999999999999995</v>
      </c>
      <c r="D1785">
        <v>69390</v>
      </c>
      <c r="E1785" s="67">
        <v>-0.54</v>
      </c>
      <c r="F1785" s="7">
        <v>9227</v>
      </c>
      <c r="G1785" t="s">
        <v>107</v>
      </c>
      <c r="H1785">
        <v>0</v>
      </c>
      <c r="I1785" t="s">
        <v>347</v>
      </c>
      <c r="J1785" t="s">
        <v>289</v>
      </c>
      <c r="K1785" t="s">
        <v>295</v>
      </c>
      <c r="L1785">
        <v>891</v>
      </c>
      <c r="M1785">
        <v>-1</v>
      </c>
      <c r="N1785" s="66">
        <v>-1.1000000000000001E-3</v>
      </c>
      <c r="O1785">
        <v>892</v>
      </c>
      <c r="P1785" s="66">
        <v>-1.1000000000000001E-3</v>
      </c>
      <c r="Q1785">
        <v>885</v>
      </c>
      <c r="R1785">
        <v>902</v>
      </c>
      <c r="S1785">
        <v>883</v>
      </c>
      <c r="T1785" s="66">
        <v>6.7000000000000002E-3</v>
      </c>
      <c r="U1785" s="66">
        <v>-1.1000000000000001E-3</v>
      </c>
      <c r="V1785" s="66">
        <v>-1.21E-2</v>
      </c>
      <c r="W1785" s="66">
        <v>8.9999999999999993E-3</v>
      </c>
      <c r="X1785" s="1">
        <v>64100</v>
      </c>
      <c r="Y1785" s="1">
        <v>57095</v>
      </c>
      <c r="Z1785" s="1">
        <v>14170</v>
      </c>
      <c r="AA1785" t="s">
        <v>493</v>
      </c>
      <c r="AB1785" t="s">
        <v>494</v>
      </c>
      <c r="AC1785">
        <v>0</v>
      </c>
      <c r="AD1785">
        <v>29.31</v>
      </c>
      <c r="AE1785">
        <v>0</v>
      </c>
      <c r="AF1785">
        <v>2.8</v>
      </c>
      <c r="AG1785" s="1">
        <v>2000</v>
      </c>
      <c r="AH1785">
        <v>892</v>
      </c>
      <c r="AI1785">
        <v>400</v>
      </c>
      <c r="AJ1785">
        <v>890</v>
      </c>
      <c r="AK1785">
        <v>200</v>
      </c>
      <c r="AL1785" s="2">
        <v>0.625</v>
      </c>
      <c r="AN1785" t="s">
        <v>350</v>
      </c>
      <c r="AO1785" t="s">
        <v>313</v>
      </c>
      <c r="AQ1785" t="str">
        <f t="shared" si="27"/>
        <v/>
      </c>
    </row>
    <row r="1786" spans="1:43">
      <c r="A1786" s="8">
        <v>46197</v>
      </c>
      <c r="B1786" s="67">
        <v>3967.54</v>
      </c>
      <c r="C1786">
        <v>-0.56999999999999995</v>
      </c>
      <c r="D1786">
        <v>69390</v>
      </c>
      <c r="E1786" s="67">
        <v>-0.54</v>
      </c>
      <c r="F1786" s="7">
        <v>9303</v>
      </c>
      <c r="G1786" t="s">
        <v>108</v>
      </c>
      <c r="H1786">
        <v>0</v>
      </c>
      <c r="I1786" t="s">
        <v>288</v>
      </c>
      <c r="J1786" t="s">
        <v>289</v>
      </c>
      <c r="K1786" t="s">
        <v>295</v>
      </c>
      <c r="L1786" s="36">
        <v>3765</v>
      </c>
      <c r="M1786">
        <v>-15</v>
      </c>
      <c r="N1786" s="66">
        <v>-4.0000000000000001E-3</v>
      </c>
      <c r="O1786" s="36">
        <v>3780</v>
      </c>
      <c r="P1786" s="66">
        <v>-3.8999999999999998E-3</v>
      </c>
      <c r="Q1786" s="36">
        <v>3795</v>
      </c>
      <c r="R1786" s="36">
        <v>3815</v>
      </c>
      <c r="S1786" s="36">
        <v>3760</v>
      </c>
      <c r="T1786" s="66">
        <v>-7.9000000000000008E-3</v>
      </c>
      <c r="U1786" s="66">
        <v>-3.8999999999999998E-3</v>
      </c>
      <c r="V1786" s="66">
        <v>-1.3100000000000001E-2</v>
      </c>
      <c r="W1786" s="66">
        <v>1.2999999999999999E-3</v>
      </c>
      <c r="X1786" s="1">
        <v>68100</v>
      </c>
      <c r="Y1786" s="1">
        <v>257634</v>
      </c>
      <c r="Z1786" s="1">
        <v>288452</v>
      </c>
      <c r="AA1786" t="s">
        <v>495</v>
      </c>
      <c r="AB1786" t="s">
        <v>496</v>
      </c>
      <c r="AC1786">
        <v>16.649999999999999</v>
      </c>
      <c r="AD1786">
        <v>0.91</v>
      </c>
      <c r="AE1786">
        <v>2.74</v>
      </c>
      <c r="AF1786" t="s">
        <v>230</v>
      </c>
      <c r="AG1786" s="1">
        <v>29800</v>
      </c>
      <c r="AH1786" s="36">
        <v>3770</v>
      </c>
      <c r="AI1786">
        <v>600</v>
      </c>
      <c r="AJ1786" s="36">
        <v>3765</v>
      </c>
      <c r="AK1786" s="1">
        <v>1700</v>
      </c>
      <c r="AL1786" s="2">
        <v>0.625</v>
      </c>
      <c r="AN1786" t="s">
        <v>298</v>
      </c>
      <c r="AO1786" t="s">
        <v>497</v>
      </c>
      <c r="AQ1786" t="str">
        <f t="shared" si="27"/>
        <v/>
      </c>
    </row>
    <row r="1787" spans="1:43">
      <c r="A1787" s="8">
        <v>46197</v>
      </c>
      <c r="B1787" s="67">
        <v>3967.54</v>
      </c>
      <c r="C1787">
        <v>-0.56999999999999995</v>
      </c>
      <c r="D1787">
        <v>69390</v>
      </c>
      <c r="E1787" s="67">
        <v>-0.54</v>
      </c>
      <c r="F1787" s="7">
        <v>9308</v>
      </c>
      <c r="G1787" t="s">
        <v>109</v>
      </c>
      <c r="H1787">
        <v>0</v>
      </c>
      <c r="I1787" t="s">
        <v>314</v>
      </c>
      <c r="J1787" t="s">
        <v>289</v>
      </c>
      <c r="K1787" t="s">
        <v>290</v>
      </c>
      <c r="L1787" s="36">
        <v>1462</v>
      </c>
      <c r="M1787">
        <v>11</v>
      </c>
      <c r="N1787" s="66">
        <v>7.6E-3</v>
      </c>
      <c r="O1787" s="36">
        <v>1451</v>
      </c>
      <c r="P1787" s="66">
        <v>7.4999999999999997E-3</v>
      </c>
      <c r="Q1787" s="36">
        <v>1466</v>
      </c>
      <c r="R1787" s="36">
        <v>1485</v>
      </c>
      <c r="S1787" s="36">
        <v>1450</v>
      </c>
      <c r="T1787" s="66">
        <v>-2.7000000000000001E-3</v>
      </c>
      <c r="U1787" s="66">
        <v>-5.9999999999999995E-4</v>
      </c>
      <c r="V1787" s="66">
        <v>-1.54E-2</v>
      </c>
      <c r="W1787" s="66">
        <v>8.2000000000000007E-3</v>
      </c>
      <c r="X1787" s="1">
        <v>63000</v>
      </c>
      <c r="Y1787" s="1">
        <v>92315</v>
      </c>
      <c r="Z1787" s="1">
        <v>38118</v>
      </c>
      <c r="AA1787" t="s">
        <v>498</v>
      </c>
      <c r="AB1787" t="s">
        <v>499</v>
      </c>
      <c r="AC1787">
        <v>12.48</v>
      </c>
      <c r="AD1787">
        <v>0.98</v>
      </c>
      <c r="AE1787">
        <v>2.37</v>
      </c>
      <c r="AF1787" t="s">
        <v>230</v>
      </c>
      <c r="AG1787" s="1">
        <v>4400</v>
      </c>
      <c r="AH1787" s="36">
        <v>1462</v>
      </c>
      <c r="AI1787">
        <v>300</v>
      </c>
      <c r="AJ1787" s="36">
        <v>1460</v>
      </c>
      <c r="AK1787" s="1">
        <v>1300</v>
      </c>
      <c r="AL1787" s="2">
        <v>0.62430555555555556</v>
      </c>
      <c r="AN1787" t="s">
        <v>298</v>
      </c>
      <c r="AO1787" t="s">
        <v>500</v>
      </c>
      <c r="AQ1787" t="str">
        <f t="shared" si="27"/>
        <v/>
      </c>
    </row>
    <row r="1788" spans="1:43">
      <c r="A1788" s="8">
        <v>46197</v>
      </c>
      <c r="B1788" s="67">
        <v>3967.54</v>
      </c>
      <c r="C1788">
        <v>-0.56999999999999995</v>
      </c>
      <c r="D1788">
        <v>69390</v>
      </c>
      <c r="E1788" s="67">
        <v>-0.54</v>
      </c>
      <c r="F1788" s="7">
        <v>9348</v>
      </c>
      <c r="G1788" t="s">
        <v>110</v>
      </c>
      <c r="H1788">
        <v>0</v>
      </c>
      <c r="I1788" t="s">
        <v>347</v>
      </c>
      <c r="J1788" t="s">
        <v>323</v>
      </c>
      <c r="K1788" t="s">
        <v>295</v>
      </c>
      <c r="L1788">
        <v>442</v>
      </c>
      <c r="M1788">
        <v>7</v>
      </c>
      <c r="N1788" s="66">
        <v>1.61E-2</v>
      </c>
      <c r="O1788">
        <v>435</v>
      </c>
      <c r="P1788" s="66">
        <v>1.6E-2</v>
      </c>
      <c r="Q1788">
        <v>439</v>
      </c>
      <c r="R1788">
        <v>451</v>
      </c>
      <c r="S1788">
        <v>433</v>
      </c>
      <c r="T1788" s="66">
        <v>6.7999999999999996E-3</v>
      </c>
      <c r="U1788" s="66">
        <v>-1.3299999999999999E-2</v>
      </c>
      <c r="V1788" s="66">
        <v>-1.9900000000000001E-2</v>
      </c>
      <c r="W1788" s="66">
        <v>2.07E-2</v>
      </c>
      <c r="X1788" s="1">
        <v>863500</v>
      </c>
      <c r="Y1788" s="1">
        <v>383197</v>
      </c>
      <c r="Z1788" s="1">
        <v>64636</v>
      </c>
      <c r="AA1788" t="s">
        <v>552</v>
      </c>
      <c r="AB1788" t="s">
        <v>502</v>
      </c>
      <c r="AC1788">
        <v>0</v>
      </c>
      <c r="AD1788">
        <v>4.29</v>
      </c>
      <c r="AE1788">
        <v>0</v>
      </c>
      <c r="AF1788">
        <v>1.7</v>
      </c>
      <c r="AG1788" s="1">
        <v>61300</v>
      </c>
      <c r="AH1788">
        <v>443</v>
      </c>
      <c r="AI1788" s="1">
        <v>9400</v>
      </c>
      <c r="AJ1788">
        <v>442</v>
      </c>
      <c r="AK1788" s="1">
        <v>4700</v>
      </c>
      <c r="AL1788" s="2">
        <v>0.625</v>
      </c>
      <c r="AN1788" t="s">
        <v>298</v>
      </c>
      <c r="AO1788" t="s">
        <v>313</v>
      </c>
      <c r="AQ1788" t="str">
        <f t="shared" si="27"/>
        <v/>
      </c>
    </row>
    <row r="1789" spans="1:43">
      <c r="A1789" s="8">
        <v>46197</v>
      </c>
      <c r="B1789" s="67">
        <v>3967.54</v>
      </c>
      <c r="C1789">
        <v>-0.56999999999999995</v>
      </c>
      <c r="D1789">
        <v>69390</v>
      </c>
      <c r="E1789" s="67">
        <v>-0.54</v>
      </c>
      <c r="F1789" s="7">
        <v>9432</v>
      </c>
      <c r="G1789" t="s">
        <v>111</v>
      </c>
      <c r="H1789">
        <v>0</v>
      </c>
      <c r="I1789" t="s">
        <v>288</v>
      </c>
      <c r="J1789" t="s">
        <v>289</v>
      </c>
      <c r="K1789" t="s">
        <v>290</v>
      </c>
      <c r="L1789">
        <v>144.9</v>
      </c>
      <c r="M1789">
        <v>0.7</v>
      </c>
      <c r="N1789" s="66">
        <v>4.8999999999999998E-3</v>
      </c>
      <c r="O1789">
        <v>144.19999999999999</v>
      </c>
      <c r="P1789" s="66">
        <v>4.7999999999999996E-3</v>
      </c>
      <c r="Q1789">
        <v>143.5</v>
      </c>
      <c r="R1789">
        <v>145.69999999999999</v>
      </c>
      <c r="S1789">
        <v>143.4</v>
      </c>
      <c r="T1789" s="66">
        <v>9.7000000000000003E-3</v>
      </c>
      <c r="U1789" s="66">
        <v>2E-3</v>
      </c>
      <c r="V1789" s="66">
        <v>-5.4000000000000003E-3</v>
      </c>
      <c r="W1789" s="66">
        <v>1.04E-2</v>
      </c>
      <c r="X1789" s="1">
        <v>138716100</v>
      </c>
      <c r="Y1789" s="1">
        <v>20066721</v>
      </c>
      <c r="Z1789" s="1">
        <v>13120740</v>
      </c>
      <c r="AA1789" t="s">
        <v>503</v>
      </c>
      <c r="AB1789" t="s">
        <v>689</v>
      </c>
      <c r="AC1789">
        <v>12.07</v>
      </c>
      <c r="AD1789">
        <v>1.21</v>
      </c>
      <c r="AE1789">
        <v>3.73</v>
      </c>
      <c r="AF1789" t="s">
        <v>230</v>
      </c>
      <c r="AG1789" s="1">
        <v>1234600</v>
      </c>
      <c r="AH1789">
        <v>144.9</v>
      </c>
      <c r="AI1789" s="1">
        <v>1350700</v>
      </c>
      <c r="AJ1789">
        <v>144.80000000000001</v>
      </c>
      <c r="AK1789" s="1">
        <v>609700</v>
      </c>
      <c r="AL1789" s="2">
        <v>0.625</v>
      </c>
      <c r="AN1789" t="s">
        <v>298</v>
      </c>
      <c r="AO1789" t="s">
        <v>351</v>
      </c>
      <c r="AQ1789" t="str">
        <f t="shared" si="27"/>
        <v/>
      </c>
    </row>
    <row r="1790" spans="1:43">
      <c r="A1790" s="8">
        <v>46197</v>
      </c>
      <c r="B1790" s="67">
        <v>3967.54</v>
      </c>
      <c r="C1790">
        <v>-0.56999999999999995</v>
      </c>
      <c r="D1790">
        <v>69390</v>
      </c>
      <c r="E1790" s="67">
        <v>-0.54</v>
      </c>
      <c r="F1790" s="7">
        <v>9449</v>
      </c>
      <c r="G1790" t="s">
        <v>112</v>
      </c>
      <c r="H1790">
        <v>0</v>
      </c>
      <c r="I1790" t="s">
        <v>288</v>
      </c>
      <c r="J1790" t="s">
        <v>289</v>
      </c>
      <c r="K1790" t="s">
        <v>295</v>
      </c>
      <c r="L1790" s="36">
        <v>3220</v>
      </c>
      <c r="M1790">
        <v>-22</v>
      </c>
      <c r="N1790" s="66">
        <v>-6.7999999999999996E-3</v>
      </c>
      <c r="O1790" s="36">
        <v>3242</v>
      </c>
      <c r="P1790" s="66">
        <v>-6.7000000000000002E-3</v>
      </c>
      <c r="Q1790" s="36">
        <v>3244</v>
      </c>
      <c r="R1790" s="36">
        <v>3285</v>
      </c>
      <c r="S1790" s="36">
        <v>3183</v>
      </c>
      <c r="T1790" s="66">
        <v>-7.3000000000000001E-3</v>
      </c>
      <c r="U1790" s="66">
        <v>6.1999999999999998E-3</v>
      </c>
      <c r="V1790" s="66">
        <v>-1.9699999999999999E-2</v>
      </c>
      <c r="W1790" s="66">
        <v>1.1599999999999999E-2</v>
      </c>
      <c r="X1790" s="1">
        <v>314400</v>
      </c>
      <c r="Y1790" s="1">
        <v>1012064</v>
      </c>
      <c r="Z1790" s="1">
        <v>345664</v>
      </c>
      <c r="AA1790" t="s">
        <v>505</v>
      </c>
      <c r="AB1790" t="s">
        <v>506</v>
      </c>
      <c r="AC1790">
        <v>13.73</v>
      </c>
      <c r="AD1790">
        <v>2.89</v>
      </c>
      <c r="AE1790">
        <v>2.42</v>
      </c>
      <c r="AF1790" t="s">
        <v>230</v>
      </c>
      <c r="AG1790">
        <v>200</v>
      </c>
      <c r="AH1790" s="36">
        <v>3220</v>
      </c>
      <c r="AI1790">
        <v>400</v>
      </c>
      <c r="AJ1790" s="36">
        <v>3217</v>
      </c>
      <c r="AK1790">
        <v>500</v>
      </c>
      <c r="AL1790" s="2">
        <v>0.625</v>
      </c>
      <c r="AN1790" t="s">
        <v>293</v>
      </c>
      <c r="AO1790" t="s">
        <v>351</v>
      </c>
      <c r="AQ1790" t="str">
        <f t="shared" si="27"/>
        <v/>
      </c>
    </row>
    <row r="1791" spans="1:43">
      <c r="A1791" s="8">
        <v>46197</v>
      </c>
      <c r="B1791" s="67">
        <v>3967.54</v>
      </c>
      <c r="C1791">
        <v>-0.56999999999999995</v>
      </c>
      <c r="D1791">
        <v>69390</v>
      </c>
      <c r="E1791" s="67">
        <v>-0.54</v>
      </c>
      <c r="F1791" s="7">
        <v>9501</v>
      </c>
      <c r="G1791" t="s">
        <v>113</v>
      </c>
      <c r="H1791">
        <v>0</v>
      </c>
      <c r="I1791" t="s">
        <v>288</v>
      </c>
      <c r="J1791" t="s">
        <v>289</v>
      </c>
      <c r="K1791" t="s">
        <v>295</v>
      </c>
      <c r="L1791">
        <v>474.1</v>
      </c>
      <c r="M1791">
        <v>3.5</v>
      </c>
      <c r="N1791" s="66">
        <v>7.4000000000000003E-3</v>
      </c>
      <c r="O1791">
        <v>470.6</v>
      </c>
      <c r="P1791" s="66">
        <v>7.4000000000000003E-3</v>
      </c>
      <c r="Q1791">
        <v>465</v>
      </c>
      <c r="R1791">
        <v>477.7</v>
      </c>
      <c r="S1791">
        <v>450.4</v>
      </c>
      <c r="T1791" s="66">
        <v>1.95E-2</v>
      </c>
      <c r="U1791" s="66">
        <v>3.8699999999999998E-2</v>
      </c>
      <c r="V1791" s="66">
        <v>-7.4999999999999997E-3</v>
      </c>
      <c r="W1791" s="66">
        <v>5.2600000000000001E-2</v>
      </c>
      <c r="X1791" s="1">
        <v>53539800</v>
      </c>
      <c r="Y1791" s="1">
        <v>24879589</v>
      </c>
      <c r="Z1791" s="1">
        <v>761887</v>
      </c>
      <c r="AA1791" t="s">
        <v>507</v>
      </c>
      <c r="AB1791" t="s">
        <v>690</v>
      </c>
      <c r="AC1791">
        <v>3.03</v>
      </c>
      <c r="AD1791">
        <v>0.31</v>
      </c>
      <c r="AE1791">
        <v>0</v>
      </c>
      <c r="AF1791" t="s">
        <v>230</v>
      </c>
      <c r="AG1791" s="1">
        <v>987800</v>
      </c>
      <c r="AH1791">
        <v>474.2</v>
      </c>
      <c r="AI1791" s="1">
        <v>2400</v>
      </c>
      <c r="AJ1791">
        <v>474</v>
      </c>
      <c r="AK1791">
        <v>900</v>
      </c>
      <c r="AL1791" s="2">
        <v>0.625</v>
      </c>
      <c r="AN1791" t="s">
        <v>298</v>
      </c>
      <c r="AO1791" t="s">
        <v>509</v>
      </c>
      <c r="AQ1791" t="str">
        <f t="shared" si="27"/>
        <v/>
      </c>
    </row>
    <row r="1792" spans="1:43">
      <c r="A1792" s="8">
        <v>46197</v>
      </c>
      <c r="B1792" s="67">
        <v>3967.54</v>
      </c>
      <c r="C1792">
        <v>-0.56999999999999995</v>
      </c>
      <c r="D1792">
        <v>69390</v>
      </c>
      <c r="E1792" s="67">
        <v>-0.54</v>
      </c>
      <c r="F1792" s="7">
        <v>9531</v>
      </c>
      <c r="G1792" t="s">
        <v>114</v>
      </c>
      <c r="H1792">
        <v>0</v>
      </c>
      <c r="I1792" t="s">
        <v>288</v>
      </c>
      <c r="J1792" t="s">
        <v>289</v>
      </c>
      <c r="K1792" t="s">
        <v>290</v>
      </c>
      <c r="L1792" s="36">
        <v>6098</v>
      </c>
      <c r="M1792">
        <v>-40</v>
      </c>
      <c r="N1792" s="66">
        <v>-6.4999999999999997E-3</v>
      </c>
      <c r="O1792" s="36">
        <v>6138</v>
      </c>
      <c r="P1792" s="66">
        <v>-6.4999999999999997E-3</v>
      </c>
      <c r="Q1792" s="36">
        <v>6137</v>
      </c>
      <c r="R1792" s="36">
        <v>6196</v>
      </c>
      <c r="S1792" s="36">
        <v>6097</v>
      </c>
      <c r="T1792" s="66">
        <v>-6.3E-3</v>
      </c>
      <c r="U1792" s="66">
        <v>-3.2000000000000002E-3</v>
      </c>
      <c r="V1792" s="66">
        <v>-1.5800000000000002E-2</v>
      </c>
      <c r="W1792" s="66">
        <v>1E-4</v>
      </c>
      <c r="X1792" s="1">
        <v>460800</v>
      </c>
      <c r="Y1792" s="1">
        <v>2827934</v>
      </c>
      <c r="Z1792" s="1">
        <v>2042581</v>
      </c>
      <c r="AA1792" t="s">
        <v>510</v>
      </c>
      <c r="AB1792" t="s">
        <v>600</v>
      </c>
      <c r="AC1792">
        <v>14.77</v>
      </c>
      <c r="AD1792">
        <v>1.18</v>
      </c>
      <c r="AE1792">
        <v>1.97</v>
      </c>
      <c r="AF1792" t="s">
        <v>230</v>
      </c>
      <c r="AG1792" s="1">
        <v>24200</v>
      </c>
      <c r="AH1792" s="36">
        <v>6099</v>
      </c>
      <c r="AI1792">
        <v>800</v>
      </c>
      <c r="AJ1792" s="36">
        <v>6097</v>
      </c>
      <c r="AK1792">
        <v>700</v>
      </c>
      <c r="AL1792" s="2">
        <v>0.625</v>
      </c>
      <c r="AN1792" t="s">
        <v>298</v>
      </c>
      <c r="AO1792" t="s">
        <v>509</v>
      </c>
      <c r="AQ1792" t="str">
        <f t="shared" si="27"/>
        <v/>
      </c>
    </row>
    <row r="1793" spans="1:43">
      <c r="A1793" s="8">
        <v>46197</v>
      </c>
      <c r="B1793" s="67">
        <v>3967.54</v>
      </c>
      <c r="C1793">
        <v>-0.56999999999999995</v>
      </c>
      <c r="D1793">
        <v>69390</v>
      </c>
      <c r="E1793" s="67">
        <v>-0.54</v>
      </c>
      <c r="F1793" s="7">
        <v>9882</v>
      </c>
      <c r="G1793" t="s">
        <v>115</v>
      </c>
      <c r="H1793">
        <v>0</v>
      </c>
      <c r="I1793" t="s">
        <v>288</v>
      </c>
      <c r="J1793" t="s">
        <v>289</v>
      </c>
      <c r="K1793" t="s">
        <v>295</v>
      </c>
      <c r="L1793" s="36">
        <v>1740</v>
      </c>
      <c r="M1793">
        <v>-5</v>
      </c>
      <c r="N1793" s="66">
        <v>-2.8999999999999998E-3</v>
      </c>
      <c r="O1793" s="36">
        <v>1745</v>
      </c>
      <c r="P1793" s="66">
        <v>-2.8E-3</v>
      </c>
      <c r="Q1793" s="36">
        <v>1745</v>
      </c>
      <c r="R1793" s="36">
        <v>1757</v>
      </c>
      <c r="S1793" s="36">
        <v>1731</v>
      </c>
      <c r="T1793" s="66">
        <v>-2.8E-3</v>
      </c>
      <c r="U1793" s="66">
        <v>-4.0000000000000001E-3</v>
      </c>
      <c r="V1793" s="66">
        <v>-9.5999999999999992E-3</v>
      </c>
      <c r="W1793" s="66">
        <v>5.1000000000000004E-3</v>
      </c>
      <c r="X1793" s="1">
        <v>162100</v>
      </c>
      <c r="Y1793" s="1">
        <v>282895</v>
      </c>
      <c r="Z1793" s="1">
        <v>149677</v>
      </c>
      <c r="AA1793" t="s">
        <v>670</v>
      </c>
      <c r="AB1793" t="s">
        <v>513</v>
      </c>
      <c r="AC1793">
        <v>11.35</v>
      </c>
      <c r="AD1793">
        <v>1.2</v>
      </c>
      <c r="AE1793">
        <v>3.91</v>
      </c>
      <c r="AF1793" t="s">
        <v>230</v>
      </c>
      <c r="AG1793" s="1">
        <v>39300</v>
      </c>
      <c r="AH1793" s="36">
        <v>1740</v>
      </c>
      <c r="AI1793">
        <v>800</v>
      </c>
      <c r="AJ1793" s="36">
        <v>1739</v>
      </c>
      <c r="AK1793">
        <v>500</v>
      </c>
      <c r="AL1793" s="2">
        <v>0.625</v>
      </c>
      <c r="AN1793" t="s">
        <v>298</v>
      </c>
      <c r="AO1793" t="s">
        <v>322</v>
      </c>
      <c r="AQ1793" t="str">
        <f t="shared" si="27"/>
        <v/>
      </c>
    </row>
    <row r="1794" spans="1:43">
      <c r="F1794" s="7">
        <v>6502</v>
      </c>
      <c r="I1794" t="s">
        <v>514</v>
      </c>
      <c r="P1794" t="s">
        <v>230</v>
      </c>
      <c r="T1794" t="s">
        <v>230</v>
      </c>
      <c r="U1794" t="s">
        <v>230</v>
      </c>
      <c r="V1794" t="s">
        <v>230</v>
      </c>
      <c r="W1794" t="s">
        <v>230</v>
      </c>
      <c r="AF1794" t="s">
        <v>230</v>
      </c>
      <c r="AG1794" t="s">
        <v>230</v>
      </c>
      <c r="AO1794" t="s">
        <v>515</v>
      </c>
      <c r="AQ1794" t="str">
        <f t="shared" si="27"/>
        <v/>
      </c>
    </row>
    <row r="1795" spans="1:43">
      <c r="F1795" s="7">
        <v>5759</v>
      </c>
      <c r="I1795" t="s">
        <v>514</v>
      </c>
      <c r="P1795" t="s">
        <v>230</v>
      </c>
      <c r="T1795" t="s">
        <v>230</v>
      </c>
      <c r="U1795" t="s">
        <v>230</v>
      </c>
      <c r="V1795" t="s">
        <v>230</v>
      </c>
      <c r="W1795" t="s">
        <v>230</v>
      </c>
      <c r="AF1795" t="s">
        <v>230</v>
      </c>
      <c r="AG1795" t="s">
        <v>230</v>
      </c>
      <c r="AO1795" t="s">
        <v>515</v>
      </c>
      <c r="AQ1795" t="str">
        <f t="shared" ref="AQ1795:AQ1858" si="28">IF(AP1795="","",ROUND((L1795-AP1795)/AP1795,4))</f>
        <v/>
      </c>
    </row>
    <row r="1796" spans="1:43">
      <c r="AQ1796" t="str">
        <f t="shared" si="28"/>
        <v/>
      </c>
    </row>
    <row r="1797" spans="1:43">
      <c r="AQ1797" t="str">
        <f t="shared" si="28"/>
        <v/>
      </c>
    </row>
    <row r="1798" spans="1:43">
      <c r="AQ1798" t="str">
        <f t="shared" si="28"/>
        <v/>
      </c>
    </row>
    <row r="1799" spans="1:43">
      <c r="B1799" cm="1">
        <f t="array" ref="B1799">_xll.RssIndexMarket("TOPX", "現在値")</f>
        <v>3952.5</v>
      </c>
      <c r="C1799" cm="1">
        <f t="array" ref="C1799">_xll.RssIndexMarket("TOPX", "前日比率")</f>
        <v>-0.54</v>
      </c>
      <c r="D1799" s="71" cm="1">
        <f t="array" ref="D1799">_xll.RssIndexMarket("N225.FUT01.OS", "現在値")</f>
        <v>61710</v>
      </c>
      <c r="E1799" s="6" cm="1">
        <f t="array" ref="E1799">_xll.RssIndexMarket("N225.FUT01.OS", "前日比率")</f>
        <v>-1.18</v>
      </c>
      <c r="AQ1799" t="str">
        <f t="shared" si="28"/>
        <v/>
      </c>
    </row>
    <row r="1800" spans="1:43">
      <c r="A1800" s="8" t="s">
        <v>0</v>
      </c>
      <c r="B1800" t="s">
        <v>116</v>
      </c>
      <c r="C1800" t="s">
        <v>1</v>
      </c>
      <c r="D1800" t="s">
        <v>2</v>
      </c>
      <c r="E1800" t="s">
        <v>3</v>
      </c>
      <c r="F1800" s="7" t="s">
        <v>4</v>
      </c>
      <c r="G1800" t="s">
        <v>5</v>
      </c>
      <c r="H1800" t="s">
        <v>268</v>
      </c>
      <c r="I1800" t="s">
        <v>269</v>
      </c>
      <c r="J1800" t="s">
        <v>270</v>
      </c>
      <c r="K1800" t="s">
        <v>271</v>
      </c>
      <c r="L1800" t="s">
        <v>6</v>
      </c>
      <c r="M1800" t="s">
        <v>7</v>
      </c>
      <c r="N1800" t="s">
        <v>8</v>
      </c>
      <c r="O1800" t="s">
        <v>9</v>
      </c>
      <c r="P1800" t="s">
        <v>272</v>
      </c>
      <c r="Q1800" t="s">
        <v>10</v>
      </c>
      <c r="R1800" t="s">
        <v>11</v>
      </c>
      <c r="S1800" t="s">
        <v>12</v>
      </c>
      <c r="T1800" t="s">
        <v>273</v>
      </c>
      <c r="U1800" t="s">
        <v>274</v>
      </c>
      <c r="V1800" t="s">
        <v>275</v>
      </c>
      <c r="W1800" t="s">
        <v>276</v>
      </c>
      <c r="X1800" t="s">
        <v>13</v>
      </c>
      <c r="Y1800" t="s">
        <v>277</v>
      </c>
      <c r="Z1800" t="s">
        <v>278</v>
      </c>
      <c r="AA1800" t="s">
        <v>14</v>
      </c>
      <c r="AB1800" t="s">
        <v>15</v>
      </c>
      <c r="AC1800" t="s">
        <v>279</v>
      </c>
      <c r="AD1800" t="s">
        <v>280</v>
      </c>
      <c r="AE1800" t="s">
        <v>281</v>
      </c>
      <c r="AF1800" t="s">
        <v>282</v>
      </c>
      <c r="AG1800" t="s">
        <v>283</v>
      </c>
      <c r="AH1800" t="s">
        <v>284</v>
      </c>
      <c r="AI1800" t="s">
        <v>16</v>
      </c>
      <c r="AJ1800" t="s">
        <v>17</v>
      </c>
      <c r="AK1800" t="s">
        <v>18</v>
      </c>
      <c r="AL1800" t="s">
        <v>19</v>
      </c>
      <c r="AM1800" t="s">
        <v>20</v>
      </c>
      <c r="AN1800" t="s">
        <v>285</v>
      </c>
      <c r="AO1800" t="s">
        <v>286</v>
      </c>
      <c r="AQ1800" t="str">
        <f t="shared" si="28"/>
        <v/>
      </c>
    </row>
    <row r="1801" spans="1:43">
      <c r="A1801" s="8">
        <v>46205</v>
      </c>
      <c r="B1801" s="67">
        <v>4027.49</v>
      </c>
      <c r="C1801">
        <v>0.4</v>
      </c>
      <c r="D1801">
        <v>69290</v>
      </c>
      <c r="E1801" s="67">
        <v>-1.91</v>
      </c>
      <c r="F1801" s="7">
        <v>1605</v>
      </c>
      <c r="G1801" t="s">
        <v>21</v>
      </c>
      <c r="H1801">
        <v>0</v>
      </c>
      <c r="I1801" t="s">
        <v>288</v>
      </c>
      <c r="J1801" t="s">
        <v>289</v>
      </c>
      <c r="K1801" t="s">
        <v>290</v>
      </c>
      <c r="L1801" s="36">
        <v>3213</v>
      </c>
      <c r="M1801">
        <v>8</v>
      </c>
      <c r="N1801" s="66">
        <v>2.5000000000000001E-3</v>
      </c>
      <c r="O1801" s="36">
        <v>3205</v>
      </c>
      <c r="P1801" s="66">
        <v>2.3999999999999998E-3</v>
      </c>
      <c r="Q1801" s="36">
        <v>3206</v>
      </c>
      <c r="R1801" s="36">
        <v>3238</v>
      </c>
      <c r="S1801" s="36">
        <v>3203</v>
      </c>
      <c r="T1801" s="66">
        <v>2.0999999999999999E-3</v>
      </c>
      <c r="U1801" s="66">
        <v>-5.9999999999999995E-4</v>
      </c>
      <c r="V1801" s="66">
        <v>-7.7000000000000002E-3</v>
      </c>
      <c r="W1801" s="66">
        <v>3.0999999999999999E-3</v>
      </c>
      <c r="X1801" s="1">
        <v>2940100</v>
      </c>
      <c r="Y1801" s="1">
        <v>9463731</v>
      </c>
      <c r="Z1801" s="1">
        <v>4045604</v>
      </c>
      <c r="AA1801" t="s">
        <v>291</v>
      </c>
      <c r="AB1801" t="s">
        <v>292</v>
      </c>
      <c r="AC1801">
        <v>8.2899999999999991</v>
      </c>
      <c r="AD1801">
        <v>0.78</v>
      </c>
      <c r="AE1801">
        <v>3.36</v>
      </c>
      <c r="AF1801" t="s">
        <v>230</v>
      </c>
      <c r="AG1801" s="1">
        <v>843900</v>
      </c>
      <c r="AH1801" s="36">
        <v>3213</v>
      </c>
      <c r="AI1801" s="1">
        <v>3800</v>
      </c>
      <c r="AJ1801" s="36">
        <v>3212</v>
      </c>
      <c r="AK1801" s="1">
        <v>2000</v>
      </c>
      <c r="AL1801" s="2">
        <v>0.62430555555555556</v>
      </c>
      <c r="AN1801" t="s">
        <v>293</v>
      </c>
      <c r="AO1801" t="s">
        <v>294</v>
      </c>
      <c r="AQ1801" t="str">
        <f t="shared" si="28"/>
        <v/>
      </c>
    </row>
    <row r="1802" spans="1:43">
      <c r="A1802" s="8">
        <v>46205</v>
      </c>
      <c r="B1802" s="67">
        <v>4027.49</v>
      </c>
      <c r="C1802">
        <v>0.4</v>
      </c>
      <c r="D1802">
        <v>69290</v>
      </c>
      <c r="E1802" s="67">
        <v>-1.91</v>
      </c>
      <c r="F1802" s="7">
        <v>1833</v>
      </c>
      <c r="G1802" t="s">
        <v>24</v>
      </c>
      <c r="H1802">
        <v>0</v>
      </c>
      <c r="I1802" t="s">
        <v>288</v>
      </c>
      <c r="J1802" t="s">
        <v>289</v>
      </c>
      <c r="K1802" t="s">
        <v>295</v>
      </c>
      <c r="L1802" s="36">
        <v>5680</v>
      </c>
      <c r="M1802">
        <v>40</v>
      </c>
      <c r="N1802" s="66">
        <v>7.1000000000000004E-3</v>
      </c>
      <c r="O1802" s="36">
        <v>5640</v>
      </c>
      <c r="P1802" s="66">
        <v>7.0000000000000001E-3</v>
      </c>
      <c r="Q1802" s="36">
        <v>5680</v>
      </c>
      <c r="R1802" s="36">
        <v>5740</v>
      </c>
      <c r="S1802" s="36">
        <v>5650</v>
      </c>
      <c r="T1802" s="66">
        <v>0</v>
      </c>
      <c r="U1802" s="66">
        <v>-5.1999999999999998E-3</v>
      </c>
      <c r="V1802" s="66">
        <v>-1.04E-2</v>
      </c>
      <c r="W1802" s="66">
        <v>5.3E-3</v>
      </c>
      <c r="X1802" s="1">
        <v>62000</v>
      </c>
      <c r="Y1802" s="1">
        <v>353400</v>
      </c>
      <c r="Z1802" s="1">
        <v>219618</v>
      </c>
      <c r="AA1802" t="s">
        <v>296</v>
      </c>
      <c r="AB1802" t="s">
        <v>572</v>
      </c>
      <c r="AC1802">
        <v>13.23</v>
      </c>
      <c r="AD1802">
        <v>1.03</v>
      </c>
      <c r="AE1802">
        <v>5.28</v>
      </c>
      <c r="AF1802" t="s">
        <v>230</v>
      </c>
      <c r="AG1802" s="1">
        <v>13600</v>
      </c>
      <c r="AH1802" s="36">
        <v>5690</v>
      </c>
      <c r="AI1802" s="1">
        <v>2000</v>
      </c>
      <c r="AJ1802" s="36">
        <v>5670</v>
      </c>
      <c r="AK1802" s="1">
        <v>2800</v>
      </c>
      <c r="AL1802" s="2">
        <v>0.62361111111111112</v>
      </c>
      <c r="AN1802" t="s">
        <v>298</v>
      </c>
      <c r="AO1802" t="s">
        <v>299</v>
      </c>
      <c r="AQ1802" t="str">
        <f t="shared" si="28"/>
        <v/>
      </c>
    </row>
    <row r="1803" spans="1:43">
      <c r="A1803" s="8">
        <v>46205</v>
      </c>
      <c r="B1803" s="67">
        <v>4027.49</v>
      </c>
      <c r="C1803">
        <v>0.4</v>
      </c>
      <c r="D1803">
        <v>69290</v>
      </c>
      <c r="E1803" s="67">
        <v>-1.91</v>
      </c>
      <c r="F1803" s="7">
        <v>1911</v>
      </c>
      <c r="G1803" t="s">
        <v>25</v>
      </c>
      <c r="H1803">
        <v>0</v>
      </c>
      <c r="I1803" t="s">
        <v>288</v>
      </c>
      <c r="J1803" t="s">
        <v>289</v>
      </c>
      <c r="K1803" t="s">
        <v>295</v>
      </c>
      <c r="L1803" s="36">
        <v>1341.5</v>
      </c>
      <c r="M1803">
        <v>13.5</v>
      </c>
      <c r="N1803" s="66">
        <v>1.0200000000000001E-2</v>
      </c>
      <c r="O1803" s="36">
        <v>1328</v>
      </c>
      <c r="P1803" s="66">
        <v>1.01E-2</v>
      </c>
      <c r="Q1803" s="36">
        <v>1330.5</v>
      </c>
      <c r="R1803" s="36">
        <v>1350</v>
      </c>
      <c r="S1803" s="36">
        <v>1327</v>
      </c>
      <c r="T1803" s="66">
        <v>8.2000000000000007E-3</v>
      </c>
      <c r="U1803" s="66">
        <v>2.2000000000000001E-3</v>
      </c>
      <c r="V1803" s="66">
        <v>-6.1999999999999998E-3</v>
      </c>
      <c r="W1803" s="66">
        <v>1.09E-2</v>
      </c>
      <c r="X1803" s="1">
        <v>1333200</v>
      </c>
      <c r="Y1803" s="1">
        <v>1785682</v>
      </c>
      <c r="Z1803" s="1">
        <v>829806</v>
      </c>
      <c r="AA1803" t="s">
        <v>300</v>
      </c>
      <c r="AB1803" t="s">
        <v>301</v>
      </c>
      <c r="AC1803">
        <v>8.5500000000000007</v>
      </c>
      <c r="AD1803">
        <v>0.81</v>
      </c>
      <c r="AE1803">
        <v>3.73</v>
      </c>
      <c r="AF1803" t="s">
        <v>230</v>
      </c>
      <c r="AG1803" s="1">
        <v>193500</v>
      </c>
      <c r="AH1803" s="36">
        <v>1342</v>
      </c>
      <c r="AI1803">
        <v>500</v>
      </c>
      <c r="AJ1803" s="36">
        <v>1341.5</v>
      </c>
      <c r="AK1803" s="1">
        <v>3900</v>
      </c>
      <c r="AL1803" s="2">
        <v>0.62430555555555556</v>
      </c>
      <c r="AN1803" t="s">
        <v>293</v>
      </c>
      <c r="AO1803" t="s">
        <v>299</v>
      </c>
      <c r="AQ1803" t="str">
        <f t="shared" si="28"/>
        <v/>
      </c>
    </row>
    <row r="1804" spans="1:43">
      <c r="A1804" s="8">
        <v>46205</v>
      </c>
      <c r="B1804" s="67">
        <v>4027.49</v>
      </c>
      <c r="C1804">
        <v>0.4</v>
      </c>
      <c r="D1804">
        <v>69290</v>
      </c>
      <c r="E1804" s="67">
        <v>-1.91</v>
      </c>
      <c r="F1804" s="7">
        <v>1925</v>
      </c>
      <c r="G1804" t="s">
        <v>26</v>
      </c>
      <c r="H1804">
        <v>0</v>
      </c>
      <c r="I1804" t="s">
        <v>288</v>
      </c>
      <c r="J1804" t="s">
        <v>289</v>
      </c>
      <c r="K1804" t="s">
        <v>290</v>
      </c>
      <c r="L1804" s="36">
        <v>4436</v>
      </c>
      <c r="M1804">
        <v>45</v>
      </c>
      <c r="N1804" s="66">
        <v>1.0200000000000001E-2</v>
      </c>
      <c r="O1804" s="36">
        <v>4391</v>
      </c>
      <c r="P1804" s="66">
        <v>1.0200000000000001E-2</v>
      </c>
      <c r="Q1804" s="36">
        <v>4425</v>
      </c>
      <c r="R1804" s="36">
        <v>4463</v>
      </c>
      <c r="S1804" s="36">
        <v>4400</v>
      </c>
      <c r="T1804" s="66">
        <v>2.3999999999999998E-3</v>
      </c>
      <c r="U1804" s="66">
        <v>-5.3E-3</v>
      </c>
      <c r="V1804" s="66">
        <v>-6.0000000000000001E-3</v>
      </c>
      <c r="W1804" s="66">
        <v>8.0999999999999996E-3</v>
      </c>
      <c r="X1804" s="1">
        <v>893100</v>
      </c>
      <c r="Y1804" s="1">
        <v>3961418</v>
      </c>
      <c r="Z1804" s="1">
        <v>2926146</v>
      </c>
      <c r="AA1804" t="s">
        <v>302</v>
      </c>
      <c r="AB1804" t="s">
        <v>573</v>
      </c>
      <c r="AC1804">
        <v>12.1</v>
      </c>
      <c r="AD1804">
        <v>0.94</v>
      </c>
      <c r="AE1804">
        <v>3.97</v>
      </c>
      <c r="AF1804" t="s">
        <v>230</v>
      </c>
      <c r="AG1804" s="1">
        <v>28400</v>
      </c>
      <c r="AH1804" s="36">
        <v>4436</v>
      </c>
      <c r="AI1804">
        <v>700</v>
      </c>
      <c r="AJ1804" s="36">
        <v>4435</v>
      </c>
      <c r="AK1804" s="1">
        <v>1300</v>
      </c>
      <c r="AL1804" s="2">
        <v>0.62430555555555556</v>
      </c>
      <c r="AN1804" t="s">
        <v>298</v>
      </c>
      <c r="AO1804" t="s">
        <v>299</v>
      </c>
      <c r="AQ1804" t="str">
        <f t="shared" si="28"/>
        <v/>
      </c>
    </row>
    <row r="1805" spans="1:43">
      <c r="A1805" s="8">
        <v>46205</v>
      </c>
      <c r="B1805" s="67">
        <v>4027.49</v>
      </c>
      <c r="C1805">
        <v>0.4</v>
      </c>
      <c r="D1805">
        <v>69290</v>
      </c>
      <c r="E1805" s="67">
        <v>-1.91</v>
      </c>
      <c r="F1805" s="7">
        <v>1928</v>
      </c>
      <c r="G1805" t="s">
        <v>27</v>
      </c>
      <c r="H1805">
        <v>0</v>
      </c>
      <c r="I1805" t="s">
        <v>288</v>
      </c>
      <c r="J1805" t="s">
        <v>289</v>
      </c>
      <c r="K1805" t="s">
        <v>290</v>
      </c>
      <c r="L1805" s="36">
        <v>3412</v>
      </c>
      <c r="M1805">
        <v>49</v>
      </c>
      <c r="N1805" s="66">
        <v>1.46E-2</v>
      </c>
      <c r="O1805" s="36">
        <v>3363</v>
      </c>
      <c r="P1805" s="66">
        <v>1.4500000000000001E-2</v>
      </c>
      <c r="Q1805" s="36">
        <v>3390</v>
      </c>
      <c r="R1805" s="36">
        <v>3414</v>
      </c>
      <c r="S1805" s="36">
        <v>3374</v>
      </c>
      <c r="T1805" s="66">
        <v>6.4000000000000003E-3</v>
      </c>
      <c r="U1805" s="66">
        <v>4.7000000000000002E-3</v>
      </c>
      <c r="V1805" s="66">
        <v>-5.0000000000000001E-4</v>
      </c>
      <c r="W1805" s="66">
        <v>1.12E-2</v>
      </c>
      <c r="X1805" s="1">
        <v>1692800</v>
      </c>
      <c r="Y1805" s="1">
        <v>5753436</v>
      </c>
      <c r="Z1805" s="1">
        <v>2223209</v>
      </c>
      <c r="AA1805" t="s">
        <v>304</v>
      </c>
      <c r="AB1805" t="s">
        <v>574</v>
      </c>
      <c r="AC1805">
        <v>10.14</v>
      </c>
      <c r="AD1805">
        <v>1.03</v>
      </c>
      <c r="AE1805">
        <v>4.25</v>
      </c>
      <c r="AF1805" t="s">
        <v>230</v>
      </c>
      <c r="AG1805" s="1">
        <v>231400</v>
      </c>
      <c r="AH1805" s="36">
        <v>3412</v>
      </c>
      <c r="AI1805">
        <v>700</v>
      </c>
      <c r="AJ1805" s="36">
        <v>3411</v>
      </c>
      <c r="AK1805" s="1">
        <v>3700</v>
      </c>
      <c r="AL1805" s="2">
        <v>0.62430555555555556</v>
      </c>
      <c r="AM1805" s="3">
        <v>46177</v>
      </c>
      <c r="AN1805" t="s">
        <v>306</v>
      </c>
      <c r="AO1805" t="s">
        <v>299</v>
      </c>
      <c r="AQ1805" t="str">
        <f t="shared" si="28"/>
        <v/>
      </c>
    </row>
    <row r="1806" spans="1:43">
      <c r="A1806" s="8">
        <v>46205</v>
      </c>
      <c r="B1806" s="67">
        <v>4027.49</v>
      </c>
      <c r="C1806">
        <v>0.4</v>
      </c>
      <c r="D1806">
        <v>69290</v>
      </c>
      <c r="E1806" s="67">
        <v>-1.91</v>
      </c>
      <c r="F1806" s="7">
        <v>1929</v>
      </c>
      <c r="G1806" t="s">
        <v>28</v>
      </c>
      <c r="H1806">
        <v>0</v>
      </c>
      <c r="I1806" t="s">
        <v>288</v>
      </c>
      <c r="J1806" t="s">
        <v>289</v>
      </c>
      <c r="K1806" t="s">
        <v>290</v>
      </c>
      <c r="L1806" s="36">
        <v>1114</v>
      </c>
      <c r="M1806">
        <v>12</v>
      </c>
      <c r="N1806" s="66">
        <v>1.09E-2</v>
      </c>
      <c r="O1806" s="36">
        <v>1102</v>
      </c>
      <c r="P1806" s="66">
        <v>1.0800000000000001E-2</v>
      </c>
      <c r="Q1806" s="36">
        <v>1102</v>
      </c>
      <c r="R1806" s="36">
        <v>1120</v>
      </c>
      <c r="S1806" s="36">
        <v>1101</v>
      </c>
      <c r="T1806" s="66">
        <v>1.0800000000000001E-2</v>
      </c>
      <c r="U1806" s="66">
        <v>8.0000000000000004E-4</v>
      </c>
      <c r="V1806" s="66">
        <v>-5.3E-3</v>
      </c>
      <c r="W1806" s="66">
        <v>1.18E-2</v>
      </c>
      <c r="X1806" s="1">
        <v>48100</v>
      </c>
      <c r="Y1806" s="1">
        <v>53565</v>
      </c>
      <c r="Z1806" s="1">
        <v>46537</v>
      </c>
      <c r="AA1806" t="s">
        <v>307</v>
      </c>
      <c r="AB1806" t="s">
        <v>575</v>
      </c>
      <c r="AC1806">
        <v>12.58</v>
      </c>
      <c r="AD1806">
        <v>1.23</v>
      </c>
      <c r="AE1806">
        <v>4.49</v>
      </c>
      <c r="AF1806" t="s">
        <v>230</v>
      </c>
      <c r="AG1806" s="1">
        <v>14200</v>
      </c>
      <c r="AH1806" s="36">
        <v>1115</v>
      </c>
      <c r="AI1806" s="1">
        <v>1000</v>
      </c>
      <c r="AJ1806" s="36">
        <v>1113</v>
      </c>
      <c r="AK1806">
        <v>300</v>
      </c>
      <c r="AL1806" s="2">
        <v>0.62361111111111112</v>
      </c>
      <c r="AN1806" t="s">
        <v>298</v>
      </c>
      <c r="AO1806" t="s">
        <v>299</v>
      </c>
      <c r="AQ1806" t="str">
        <f t="shared" si="28"/>
        <v/>
      </c>
    </row>
    <row r="1807" spans="1:43">
      <c r="A1807" s="8">
        <v>46205</v>
      </c>
      <c r="B1807" s="67">
        <v>4027.49</v>
      </c>
      <c r="C1807">
        <v>0.4</v>
      </c>
      <c r="D1807">
        <v>69290</v>
      </c>
      <c r="E1807" s="67">
        <v>-1.91</v>
      </c>
      <c r="F1807" s="7">
        <v>1963</v>
      </c>
      <c r="G1807" t="s">
        <v>29</v>
      </c>
      <c r="H1807">
        <v>0</v>
      </c>
      <c r="I1807" t="s">
        <v>288</v>
      </c>
      <c r="J1807" t="s">
        <v>289</v>
      </c>
      <c r="K1807" t="s">
        <v>295</v>
      </c>
      <c r="L1807" s="36">
        <v>2517.5</v>
      </c>
      <c r="M1807">
        <v>35</v>
      </c>
      <c r="N1807" s="66">
        <v>1.41E-2</v>
      </c>
      <c r="O1807" s="36">
        <v>2482.5</v>
      </c>
      <c r="P1807" s="66">
        <v>1.4E-2</v>
      </c>
      <c r="Q1807" s="36">
        <v>2486.5</v>
      </c>
      <c r="R1807" s="36">
        <v>2521</v>
      </c>
      <c r="S1807" s="36">
        <v>2470.5</v>
      </c>
      <c r="T1807" s="66">
        <v>1.24E-2</v>
      </c>
      <c r="U1807" s="66">
        <v>3.7000000000000002E-3</v>
      </c>
      <c r="V1807" s="66">
        <v>-1.2999999999999999E-3</v>
      </c>
      <c r="W1807" s="66">
        <v>1.9E-2</v>
      </c>
      <c r="X1807" s="1">
        <v>780200</v>
      </c>
      <c r="Y1807" s="1">
        <v>1952084</v>
      </c>
      <c r="Z1807" s="1">
        <v>615007</v>
      </c>
      <c r="AA1807" t="s">
        <v>309</v>
      </c>
      <c r="AB1807" t="s">
        <v>310</v>
      </c>
      <c r="AC1807">
        <v>13.23</v>
      </c>
      <c r="AD1807">
        <v>1.41</v>
      </c>
      <c r="AE1807">
        <v>2.0699999999999998</v>
      </c>
      <c r="AF1807" t="s">
        <v>230</v>
      </c>
      <c r="AG1807" s="1">
        <v>38600</v>
      </c>
      <c r="AH1807" s="36">
        <v>2517.5</v>
      </c>
      <c r="AI1807">
        <v>100</v>
      </c>
      <c r="AJ1807" s="36">
        <v>2517</v>
      </c>
      <c r="AK1807">
        <v>200</v>
      </c>
      <c r="AL1807" s="2">
        <v>0.62430555555555556</v>
      </c>
      <c r="AN1807" t="s">
        <v>298</v>
      </c>
      <c r="AO1807" t="s">
        <v>299</v>
      </c>
      <c r="AQ1807" t="str">
        <f t="shared" si="28"/>
        <v/>
      </c>
    </row>
    <row r="1808" spans="1:43">
      <c r="A1808" s="8">
        <v>46205</v>
      </c>
      <c r="B1808" s="67">
        <v>4027.49</v>
      </c>
      <c r="C1808">
        <v>0.4</v>
      </c>
      <c r="D1808">
        <v>69290</v>
      </c>
      <c r="E1808" s="67">
        <v>-1.91</v>
      </c>
      <c r="F1808" s="7">
        <v>2124</v>
      </c>
      <c r="G1808" t="s">
        <v>30</v>
      </c>
      <c r="H1808">
        <v>0</v>
      </c>
      <c r="I1808" t="s">
        <v>288</v>
      </c>
      <c r="J1808" t="s">
        <v>289</v>
      </c>
      <c r="K1808" t="s">
        <v>290</v>
      </c>
      <c r="L1808">
        <v>857</v>
      </c>
      <c r="M1808">
        <v>16</v>
      </c>
      <c r="N1808" s="66">
        <v>1.9E-2</v>
      </c>
      <c r="O1808">
        <v>841</v>
      </c>
      <c r="P1808" s="66">
        <v>1.9E-2</v>
      </c>
      <c r="Q1808">
        <v>850</v>
      </c>
      <c r="R1808">
        <v>871</v>
      </c>
      <c r="S1808">
        <v>847</v>
      </c>
      <c r="T1808" s="66">
        <v>8.2000000000000007E-3</v>
      </c>
      <c r="U1808" s="66">
        <v>-9.1999999999999998E-3</v>
      </c>
      <c r="V1808" s="66">
        <v>-1.6E-2</v>
      </c>
      <c r="W1808" s="66">
        <v>1.18E-2</v>
      </c>
      <c r="X1808" s="1">
        <v>310200</v>
      </c>
      <c r="Y1808" s="1">
        <v>267486</v>
      </c>
      <c r="Z1808" s="1">
        <v>141882</v>
      </c>
      <c r="AA1808" t="s">
        <v>311</v>
      </c>
      <c r="AB1808" t="s">
        <v>312</v>
      </c>
      <c r="AC1808">
        <v>15.84</v>
      </c>
      <c r="AD1808">
        <v>6.07</v>
      </c>
      <c r="AE1808">
        <v>4.43</v>
      </c>
      <c r="AF1808" t="s">
        <v>230</v>
      </c>
      <c r="AG1808" s="1">
        <v>88500</v>
      </c>
      <c r="AH1808">
        <v>857</v>
      </c>
      <c r="AI1808" s="1">
        <v>4000</v>
      </c>
      <c r="AJ1808">
        <v>856</v>
      </c>
      <c r="AK1808">
        <v>800</v>
      </c>
      <c r="AL1808" s="2">
        <v>0.62430555555555556</v>
      </c>
      <c r="AN1808" t="s">
        <v>293</v>
      </c>
      <c r="AO1808" t="s">
        <v>313</v>
      </c>
      <c r="AQ1808" t="str">
        <f t="shared" si="28"/>
        <v/>
      </c>
    </row>
    <row r="1809" spans="1:43">
      <c r="A1809" s="8">
        <v>46205</v>
      </c>
      <c r="B1809" s="67">
        <v>4027.49</v>
      </c>
      <c r="C1809">
        <v>0.4</v>
      </c>
      <c r="D1809">
        <v>69290</v>
      </c>
      <c r="E1809" s="67">
        <v>-1.91</v>
      </c>
      <c r="F1809" s="7">
        <v>2162</v>
      </c>
      <c r="G1809" t="s">
        <v>31</v>
      </c>
      <c r="H1809">
        <v>0</v>
      </c>
      <c r="I1809" t="s">
        <v>314</v>
      </c>
      <c r="J1809" t="s">
        <v>289</v>
      </c>
      <c r="K1809" t="s">
        <v>295</v>
      </c>
      <c r="L1809">
        <v>539</v>
      </c>
      <c r="M1809">
        <v>0</v>
      </c>
      <c r="N1809" s="66">
        <v>0</v>
      </c>
      <c r="O1809">
        <v>539</v>
      </c>
      <c r="P1809" s="66">
        <v>0</v>
      </c>
      <c r="Q1809">
        <v>539</v>
      </c>
      <c r="R1809">
        <v>540</v>
      </c>
      <c r="S1809">
        <v>539</v>
      </c>
      <c r="T1809" s="66">
        <v>0</v>
      </c>
      <c r="U1809" s="66">
        <v>0</v>
      </c>
      <c r="V1809" s="66">
        <v>-1.8E-3</v>
      </c>
      <c r="W1809" s="66">
        <v>0</v>
      </c>
      <c r="X1809" s="1">
        <v>19500</v>
      </c>
      <c r="Y1809" s="1">
        <v>10512</v>
      </c>
      <c r="Z1809" s="1">
        <v>11648</v>
      </c>
      <c r="AA1809" t="s">
        <v>685</v>
      </c>
      <c r="AB1809" t="s">
        <v>316</v>
      </c>
      <c r="AC1809">
        <v>31.33</v>
      </c>
      <c r="AD1809">
        <v>2.0499999999999998</v>
      </c>
      <c r="AE1809">
        <v>0</v>
      </c>
      <c r="AF1809">
        <v>0.5</v>
      </c>
      <c r="AG1809">
        <v>0</v>
      </c>
      <c r="AH1809">
        <v>540</v>
      </c>
      <c r="AI1809" s="1">
        <v>197300</v>
      </c>
      <c r="AJ1809">
        <v>539</v>
      </c>
      <c r="AK1809" s="1">
        <v>1032800</v>
      </c>
      <c r="AL1809" s="2">
        <v>0.56736111111111109</v>
      </c>
      <c r="AN1809" t="s">
        <v>298</v>
      </c>
      <c r="AO1809" t="s">
        <v>313</v>
      </c>
      <c r="AQ1809" t="str">
        <f t="shared" si="28"/>
        <v/>
      </c>
    </row>
    <row r="1810" spans="1:43">
      <c r="A1810" s="8">
        <v>46205</v>
      </c>
      <c r="B1810" s="67">
        <v>4027.49</v>
      </c>
      <c r="C1810">
        <v>0.4</v>
      </c>
      <c r="D1810">
        <v>69290</v>
      </c>
      <c r="E1810" s="67">
        <v>-1.91</v>
      </c>
      <c r="F1810" s="7">
        <v>2229</v>
      </c>
      <c r="G1810" t="s">
        <v>32</v>
      </c>
      <c r="H1810">
        <v>0</v>
      </c>
      <c r="I1810" t="s">
        <v>288</v>
      </c>
      <c r="J1810" t="s">
        <v>289</v>
      </c>
      <c r="K1810" t="s">
        <v>290</v>
      </c>
      <c r="L1810" s="36">
        <v>2987.5</v>
      </c>
      <c r="M1810">
        <v>101.5</v>
      </c>
      <c r="N1810" s="66">
        <v>3.5200000000000002E-2</v>
      </c>
      <c r="O1810" s="36">
        <v>2886</v>
      </c>
      <c r="P1810" s="66">
        <v>3.5099999999999999E-2</v>
      </c>
      <c r="Q1810" s="36">
        <v>2923</v>
      </c>
      <c r="R1810" s="36">
        <v>2989</v>
      </c>
      <c r="S1810" s="36">
        <v>2890.5</v>
      </c>
      <c r="T1810" s="66">
        <v>2.1999999999999999E-2</v>
      </c>
      <c r="U1810" s="66">
        <v>5.7999999999999996E-3</v>
      </c>
      <c r="V1810" s="66">
        <v>-5.0000000000000001E-4</v>
      </c>
      <c r="W1810" s="66">
        <v>3.3500000000000002E-2</v>
      </c>
      <c r="X1810" s="1">
        <v>240300</v>
      </c>
      <c r="Y1810" s="1">
        <v>712838</v>
      </c>
      <c r="Z1810" s="1">
        <v>400115</v>
      </c>
      <c r="AA1810" t="s">
        <v>317</v>
      </c>
      <c r="AB1810" t="s">
        <v>660</v>
      </c>
      <c r="AC1810">
        <v>20.87</v>
      </c>
      <c r="AD1810">
        <v>1.72</v>
      </c>
      <c r="AE1810">
        <v>2.31</v>
      </c>
      <c r="AF1810" t="s">
        <v>230</v>
      </c>
      <c r="AG1810" s="1">
        <v>4100</v>
      </c>
      <c r="AH1810" s="36">
        <v>2988</v>
      </c>
      <c r="AI1810">
        <v>400</v>
      </c>
      <c r="AJ1810" s="36">
        <v>2987</v>
      </c>
      <c r="AK1810" s="1">
        <v>1000</v>
      </c>
      <c r="AL1810" s="2">
        <v>0.62430555555555556</v>
      </c>
      <c r="AN1810" t="s">
        <v>298</v>
      </c>
      <c r="AO1810" t="s">
        <v>319</v>
      </c>
      <c r="AQ1810" t="str">
        <f t="shared" si="28"/>
        <v/>
      </c>
    </row>
    <row r="1811" spans="1:43">
      <c r="A1811" s="8">
        <v>46205</v>
      </c>
      <c r="B1811" s="67">
        <v>4027.49</v>
      </c>
      <c r="C1811">
        <v>0.4</v>
      </c>
      <c r="D1811">
        <v>69290</v>
      </c>
      <c r="E1811" s="67">
        <v>-1.91</v>
      </c>
      <c r="F1811" s="7">
        <v>2768</v>
      </c>
      <c r="G1811" t="s">
        <v>33</v>
      </c>
      <c r="H1811">
        <v>0</v>
      </c>
      <c r="I1811" t="s">
        <v>288</v>
      </c>
      <c r="J1811" t="s">
        <v>289</v>
      </c>
      <c r="K1811" t="s">
        <v>290</v>
      </c>
      <c r="L1811" s="36">
        <v>5217</v>
      </c>
      <c r="M1811">
        <v>58</v>
      </c>
      <c r="N1811" s="66">
        <v>1.12E-2</v>
      </c>
      <c r="O1811" s="36">
        <v>5159</v>
      </c>
      <c r="P1811" s="66">
        <v>1.12E-2</v>
      </c>
      <c r="Q1811" s="36">
        <v>5220</v>
      </c>
      <c r="R1811" s="36">
        <v>5287</v>
      </c>
      <c r="S1811" s="36">
        <v>5203</v>
      </c>
      <c r="T1811" s="66">
        <v>-5.0000000000000001E-4</v>
      </c>
      <c r="U1811" s="66">
        <v>-6.1999999999999998E-3</v>
      </c>
      <c r="V1811" s="66">
        <v>-1.32E-2</v>
      </c>
      <c r="W1811" s="66">
        <v>2.5999999999999999E-3</v>
      </c>
      <c r="X1811" s="1">
        <v>792100</v>
      </c>
      <c r="Y1811" s="1">
        <v>4151970</v>
      </c>
      <c r="Z1811" s="1">
        <v>1095570</v>
      </c>
      <c r="AA1811" t="s">
        <v>320</v>
      </c>
      <c r="AB1811" t="s">
        <v>321</v>
      </c>
      <c r="AC1811">
        <v>8.34</v>
      </c>
      <c r="AD1811">
        <v>0.99</v>
      </c>
      <c r="AE1811">
        <v>3.45</v>
      </c>
      <c r="AF1811" t="s">
        <v>230</v>
      </c>
      <c r="AG1811" s="1">
        <v>168200</v>
      </c>
      <c r="AH1811" s="36">
        <v>5219</v>
      </c>
      <c r="AI1811">
        <v>900</v>
      </c>
      <c r="AJ1811" s="36">
        <v>5217</v>
      </c>
      <c r="AK1811">
        <v>200</v>
      </c>
      <c r="AL1811" s="2">
        <v>0.62430555555555556</v>
      </c>
      <c r="AN1811" t="s">
        <v>298</v>
      </c>
      <c r="AO1811" t="s">
        <v>322</v>
      </c>
      <c r="AQ1811" t="str">
        <f t="shared" si="28"/>
        <v/>
      </c>
    </row>
    <row r="1812" spans="1:43">
      <c r="A1812" s="8">
        <v>46205</v>
      </c>
      <c r="B1812" s="67">
        <v>4027.49</v>
      </c>
      <c r="C1812">
        <v>0.4</v>
      </c>
      <c r="D1812">
        <v>69290</v>
      </c>
      <c r="E1812" s="67">
        <v>-1.91</v>
      </c>
      <c r="F1812" s="7">
        <v>2769</v>
      </c>
      <c r="G1812" t="s">
        <v>34</v>
      </c>
      <c r="H1812">
        <v>0</v>
      </c>
      <c r="I1812" t="s">
        <v>314</v>
      </c>
      <c r="J1812" t="s">
        <v>323</v>
      </c>
      <c r="K1812" t="s">
        <v>290</v>
      </c>
      <c r="L1812">
        <v>865</v>
      </c>
      <c r="M1812">
        <v>1</v>
      </c>
      <c r="N1812" s="66">
        <v>1.1999999999999999E-3</v>
      </c>
      <c r="O1812">
        <v>864</v>
      </c>
      <c r="P1812" s="66">
        <v>1.1000000000000001E-3</v>
      </c>
      <c r="Q1812">
        <v>867</v>
      </c>
      <c r="R1812">
        <v>870</v>
      </c>
      <c r="S1812">
        <v>864</v>
      </c>
      <c r="T1812" s="66">
        <v>-2.3E-3</v>
      </c>
      <c r="U1812" s="66">
        <v>-1.1000000000000001E-3</v>
      </c>
      <c r="V1812" s="66">
        <v>-5.7000000000000002E-3</v>
      </c>
      <c r="W1812" s="66">
        <v>1.1000000000000001E-3</v>
      </c>
      <c r="X1812" s="1">
        <v>5100</v>
      </c>
      <c r="Y1812" s="1">
        <v>4420</v>
      </c>
      <c r="Z1812" s="1">
        <v>6800</v>
      </c>
      <c r="AA1812" t="s">
        <v>324</v>
      </c>
      <c r="AB1812" t="s">
        <v>325</v>
      </c>
      <c r="AC1812">
        <v>10.27</v>
      </c>
      <c r="AD1812">
        <v>22.99</v>
      </c>
      <c r="AE1812">
        <v>0</v>
      </c>
      <c r="AF1812">
        <v>0.2</v>
      </c>
      <c r="AG1812">
        <v>0</v>
      </c>
      <c r="AH1812">
        <v>866</v>
      </c>
      <c r="AI1812">
        <v>200</v>
      </c>
      <c r="AJ1812">
        <v>865</v>
      </c>
      <c r="AK1812">
        <v>100</v>
      </c>
      <c r="AL1812" s="2">
        <v>0.61597222222222225</v>
      </c>
      <c r="AM1812" s="3">
        <v>46213</v>
      </c>
      <c r="AN1812" t="s">
        <v>326</v>
      </c>
      <c r="AO1812" t="s">
        <v>327</v>
      </c>
      <c r="AQ1812" t="str">
        <f t="shared" si="28"/>
        <v/>
      </c>
    </row>
    <row r="1813" spans="1:43">
      <c r="A1813" s="8">
        <v>46205</v>
      </c>
      <c r="B1813" s="67">
        <v>4027.49</v>
      </c>
      <c r="C1813">
        <v>0.4</v>
      </c>
      <c r="D1813">
        <v>69290</v>
      </c>
      <c r="E1813" s="67">
        <v>-1.91</v>
      </c>
      <c r="F1813" s="7">
        <v>2914</v>
      </c>
      <c r="G1813" t="s">
        <v>35</v>
      </c>
      <c r="H1813">
        <v>0</v>
      </c>
      <c r="I1813" t="s">
        <v>288</v>
      </c>
      <c r="J1813" t="s">
        <v>289</v>
      </c>
      <c r="K1813" t="s">
        <v>290</v>
      </c>
      <c r="L1813" s="36">
        <v>6067</v>
      </c>
      <c r="M1813">
        <v>92</v>
      </c>
      <c r="N1813" s="66">
        <v>1.54E-2</v>
      </c>
      <c r="O1813" s="36">
        <v>5975</v>
      </c>
      <c r="P1813" s="66">
        <v>1.5299999999999999E-2</v>
      </c>
      <c r="Q1813" s="36">
        <v>6012</v>
      </c>
      <c r="R1813" s="36">
        <v>6097</v>
      </c>
      <c r="S1813" s="36">
        <v>5996</v>
      </c>
      <c r="T1813" s="66">
        <v>9.1000000000000004E-3</v>
      </c>
      <c r="U1813" s="66">
        <v>-8.0000000000000004E-4</v>
      </c>
      <c r="V1813" s="66">
        <v>-4.8999999999999998E-3</v>
      </c>
      <c r="W1813" s="66">
        <v>1.18E-2</v>
      </c>
      <c r="X1813" s="1">
        <v>3859700</v>
      </c>
      <c r="Y1813" s="1">
        <v>23403213</v>
      </c>
      <c r="Z1813" s="1">
        <v>12134000</v>
      </c>
      <c r="AA1813" t="s">
        <v>328</v>
      </c>
      <c r="AB1813" t="s">
        <v>329</v>
      </c>
      <c r="AC1813">
        <v>18.89</v>
      </c>
      <c r="AD1813">
        <v>2.63</v>
      </c>
      <c r="AE1813">
        <v>3.99</v>
      </c>
      <c r="AF1813" t="s">
        <v>230</v>
      </c>
      <c r="AG1813" s="1">
        <v>1035900</v>
      </c>
      <c r="AH1813" s="36">
        <v>6067</v>
      </c>
      <c r="AI1813" s="1">
        <v>1100</v>
      </c>
      <c r="AJ1813" s="36">
        <v>6066</v>
      </c>
      <c r="AK1813" s="1">
        <v>1500</v>
      </c>
      <c r="AL1813" s="2">
        <v>0.62430555555555556</v>
      </c>
      <c r="AN1813" t="s">
        <v>293</v>
      </c>
      <c r="AO1813" t="s">
        <v>319</v>
      </c>
      <c r="AQ1813" t="str">
        <f t="shared" si="28"/>
        <v/>
      </c>
    </row>
    <row r="1814" spans="1:43">
      <c r="A1814" s="8">
        <v>46205</v>
      </c>
      <c r="B1814" s="67">
        <v>4027.49</v>
      </c>
      <c r="C1814">
        <v>0.4</v>
      </c>
      <c r="D1814">
        <v>69290</v>
      </c>
      <c r="E1814" s="67">
        <v>-1.91</v>
      </c>
      <c r="F1814" s="7">
        <v>3003</v>
      </c>
      <c r="G1814" t="s">
        <v>36</v>
      </c>
      <c r="H1814">
        <v>0</v>
      </c>
      <c r="I1814" t="s">
        <v>288</v>
      </c>
      <c r="J1814" t="s">
        <v>289</v>
      </c>
      <c r="K1814" t="s">
        <v>290</v>
      </c>
      <c r="L1814" s="36">
        <v>1711</v>
      </c>
      <c r="M1814">
        <v>46.5</v>
      </c>
      <c r="N1814" s="66">
        <v>2.7900000000000001E-2</v>
      </c>
      <c r="O1814" s="36">
        <v>1664.5</v>
      </c>
      <c r="P1814" s="66">
        <v>2.7900000000000001E-2</v>
      </c>
      <c r="Q1814" s="36">
        <v>1704.5</v>
      </c>
      <c r="R1814" s="36">
        <v>1713.5</v>
      </c>
      <c r="S1814" s="36">
        <v>1688</v>
      </c>
      <c r="T1814" s="66">
        <v>3.8E-3</v>
      </c>
      <c r="U1814" s="66">
        <v>5.0000000000000001E-4</v>
      </c>
      <c r="V1814" s="66">
        <v>-1.4E-3</v>
      </c>
      <c r="W1814" s="66">
        <v>1.3599999999999999E-2</v>
      </c>
      <c r="X1814" s="1">
        <v>2472700</v>
      </c>
      <c r="Y1814" s="1">
        <v>4215887</v>
      </c>
      <c r="Z1814" s="1">
        <v>1313890</v>
      </c>
      <c r="AA1814" t="s">
        <v>330</v>
      </c>
      <c r="AB1814" t="s">
        <v>577</v>
      </c>
      <c r="AC1814">
        <v>10.73</v>
      </c>
      <c r="AD1814">
        <v>1.42</v>
      </c>
      <c r="AE1814">
        <v>3.92</v>
      </c>
      <c r="AF1814" t="s">
        <v>230</v>
      </c>
      <c r="AG1814" s="1">
        <v>325000</v>
      </c>
      <c r="AH1814" s="36">
        <v>1711</v>
      </c>
      <c r="AI1814">
        <v>500</v>
      </c>
      <c r="AJ1814" s="36">
        <v>1710.5</v>
      </c>
      <c r="AK1814" s="1">
        <v>4700</v>
      </c>
      <c r="AL1814" s="2">
        <v>0.62430555555555556</v>
      </c>
      <c r="AN1814" t="s">
        <v>293</v>
      </c>
      <c r="AO1814" t="s">
        <v>332</v>
      </c>
      <c r="AQ1814" t="str">
        <f t="shared" si="28"/>
        <v/>
      </c>
    </row>
    <row r="1815" spans="1:43">
      <c r="A1815" s="8">
        <v>46205</v>
      </c>
      <c r="B1815" s="67">
        <v>4027.49</v>
      </c>
      <c r="C1815">
        <v>0.4</v>
      </c>
      <c r="D1815">
        <v>69290</v>
      </c>
      <c r="E1815" s="67">
        <v>-1.91</v>
      </c>
      <c r="F1815" s="7">
        <v>3407</v>
      </c>
      <c r="G1815" t="s">
        <v>37</v>
      </c>
      <c r="H1815">
        <v>0</v>
      </c>
      <c r="I1815" t="s">
        <v>288</v>
      </c>
      <c r="J1815" t="s">
        <v>289</v>
      </c>
      <c r="K1815" t="s">
        <v>295</v>
      </c>
      <c r="L1815" s="36">
        <v>1786</v>
      </c>
      <c r="M1815">
        <v>3.5</v>
      </c>
      <c r="N1815" s="66">
        <v>2E-3</v>
      </c>
      <c r="O1815" s="36">
        <v>1782.5</v>
      </c>
      <c r="P1815" s="66">
        <v>1.9E-3</v>
      </c>
      <c r="Q1815" s="36">
        <v>1781.5</v>
      </c>
      <c r="R1815" s="36">
        <v>1803.5</v>
      </c>
      <c r="S1815" s="36">
        <v>1761.5</v>
      </c>
      <c r="T1815" s="66">
        <v>2.5000000000000001E-3</v>
      </c>
      <c r="U1815" s="66">
        <v>-7.7000000000000002E-3</v>
      </c>
      <c r="V1815" s="66">
        <v>-9.7000000000000003E-3</v>
      </c>
      <c r="W1815" s="66">
        <v>1.3899999999999999E-2</v>
      </c>
      <c r="X1815" s="1">
        <v>2637700</v>
      </c>
      <c r="Y1815" s="1">
        <v>4711480</v>
      </c>
      <c r="Z1815" s="1">
        <v>2439232</v>
      </c>
      <c r="AA1815" t="s">
        <v>333</v>
      </c>
      <c r="AB1815" t="s">
        <v>334</v>
      </c>
      <c r="AC1815">
        <v>15.09</v>
      </c>
      <c r="AD1815">
        <v>1.1499999999999999</v>
      </c>
      <c r="AE1815">
        <v>2.46</v>
      </c>
      <c r="AF1815" t="s">
        <v>230</v>
      </c>
      <c r="AG1815" s="1">
        <v>171200</v>
      </c>
      <c r="AH1815" s="36">
        <v>1787</v>
      </c>
      <c r="AI1815" s="1">
        <v>1300</v>
      </c>
      <c r="AJ1815" s="36">
        <v>1786</v>
      </c>
      <c r="AK1815" s="1">
        <v>1800</v>
      </c>
      <c r="AL1815" s="2">
        <v>0.62430555555555556</v>
      </c>
      <c r="AN1815" t="s">
        <v>298</v>
      </c>
      <c r="AO1815" t="s">
        <v>335</v>
      </c>
      <c r="AQ1815" t="str">
        <f t="shared" si="28"/>
        <v/>
      </c>
    </row>
    <row r="1816" spans="1:43">
      <c r="A1816" s="8">
        <v>46205</v>
      </c>
      <c r="B1816" s="67">
        <v>4027.49</v>
      </c>
      <c r="C1816">
        <v>0.4</v>
      </c>
      <c r="D1816">
        <v>69290</v>
      </c>
      <c r="E1816" s="67">
        <v>-1.91</v>
      </c>
      <c r="F1816" s="7">
        <v>4008</v>
      </c>
      <c r="G1816" t="s">
        <v>38</v>
      </c>
      <c r="H1816">
        <v>0</v>
      </c>
      <c r="I1816" t="s">
        <v>288</v>
      </c>
      <c r="J1816" t="s">
        <v>289</v>
      </c>
      <c r="K1816" t="s">
        <v>295</v>
      </c>
      <c r="L1816" s="36">
        <v>1309</v>
      </c>
      <c r="M1816">
        <v>23</v>
      </c>
      <c r="N1816" s="66">
        <v>1.7899999999999999E-2</v>
      </c>
      <c r="O1816" s="36">
        <v>1286</v>
      </c>
      <c r="P1816" s="66">
        <v>1.78E-2</v>
      </c>
      <c r="Q1816" s="36">
        <v>1295</v>
      </c>
      <c r="R1816" s="36">
        <v>1318</v>
      </c>
      <c r="S1816" s="36">
        <v>1295</v>
      </c>
      <c r="T1816" s="66">
        <v>1.0800000000000001E-2</v>
      </c>
      <c r="U1816" s="66">
        <v>6.9999999999999999E-4</v>
      </c>
      <c r="V1816" s="66">
        <v>-6.7999999999999996E-3</v>
      </c>
      <c r="W1816" s="66">
        <v>1.0800000000000001E-2</v>
      </c>
      <c r="X1816" s="1">
        <v>115800</v>
      </c>
      <c r="Y1816" s="1">
        <v>151566</v>
      </c>
      <c r="Z1816" s="1">
        <v>84671</v>
      </c>
      <c r="AA1816" t="s">
        <v>541</v>
      </c>
      <c r="AB1816" t="s">
        <v>337</v>
      </c>
      <c r="AC1816">
        <v>10.72</v>
      </c>
      <c r="AD1816">
        <v>0.81</v>
      </c>
      <c r="AE1816">
        <v>3.67</v>
      </c>
      <c r="AF1816" t="s">
        <v>230</v>
      </c>
      <c r="AG1816">
        <v>0</v>
      </c>
      <c r="AH1816" s="36">
        <v>1310</v>
      </c>
      <c r="AI1816">
        <v>600</v>
      </c>
      <c r="AJ1816" s="36">
        <v>1309</v>
      </c>
      <c r="AK1816">
        <v>100</v>
      </c>
      <c r="AL1816" s="2">
        <v>0.62222222222222223</v>
      </c>
      <c r="AN1816" t="s">
        <v>298</v>
      </c>
      <c r="AO1816" t="s">
        <v>335</v>
      </c>
      <c r="AQ1816" t="str">
        <f t="shared" si="28"/>
        <v/>
      </c>
    </row>
    <row r="1817" spans="1:43">
      <c r="A1817" s="8">
        <v>46205</v>
      </c>
      <c r="B1817" s="67">
        <v>4027.49</v>
      </c>
      <c r="C1817">
        <v>0.4</v>
      </c>
      <c r="D1817">
        <v>69290</v>
      </c>
      <c r="E1817" s="67">
        <v>-1.91</v>
      </c>
      <c r="F1817" s="7">
        <v>4026</v>
      </c>
      <c r="G1817" t="s">
        <v>39</v>
      </c>
      <c r="H1817">
        <v>0</v>
      </c>
      <c r="I1817" t="s">
        <v>314</v>
      </c>
      <c r="J1817" t="s">
        <v>289</v>
      </c>
      <c r="K1817" t="s">
        <v>290</v>
      </c>
      <c r="L1817" s="36">
        <v>1636</v>
      </c>
      <c r="M1817">
        <v>6</v>
      </c>
      <c r="N1817" s="66">
        <v>3.7000000000000002E-3</v>
      </c>
      <c r="O1817" s="36">
        <v>1630</v>
      </c>
      <c r="P1817" s="66">
        <v>3.5999999999999999E-3</v>
      </c>
      <c r="Q1817" s="36">
        <v>1631</v>
      </c>
      <c r="R1817" s="36">
        <v>1645</v>
      </c>
      <c r="S1817" s="36">
        <v>1617</v>
      </c>
      <c r="T1817" s="66">
        <v>3.0000000000000001E-3</v>
      </c>
      <c r="U1817" s="66">
        <v>-3.0000000000000001E-3</v>
      </c>
      <c r="V1817" s="66">
        <v>-5.4000000000000003E-3</v>
      </c>
      <c r="W1817" s="66">
        <v>1.17E-2</v>
      </c>
      <c r="X1817" s="1">
        <v>33900</v>
      </c>
      <c r="Y1817" s="1">
        <v>55363</v>
      </c>
      <c r="Z1817" s="1">
        <v>15116</v>
      </c>
      <c r="AA1817" t="s">
        <v>338</v>
      </c>
      <c r="AB1817" t="s">
        <v>629</v>
      </c>
      <c r="AC1817">
        <v>7.74</v>
      </c>
      <c r="AD1817">
        <v>1.01</v>
      </c>
      <c r="AE1817">
        <v>3.06</v>
      </c>
      <c r="AF1817" t="s">
        <v>230</v>
      </c>
      <c r="AG1817">
        <v>0</v>
      </c>
      <c r="AH1817" s="36">
        <v>1638</v>
      </c>
      <c r="AI1817">
        <v>100</v>
      </c>
      <c r="AJ1817" s="36">
        <v>1632</v>
      </c>
      <c r="AK1817">
        <v>200</v>
      </c>
      <c r="AL1817" s="2">
        <v>0.62291666666666667</v>
      </c>
      <c r="AM1817" s="3">
        <v>46183</v>
      </c>
      <c r="AN1817" t="s">
        <v>340</v>
      </c>
      <c r="AO1817" t="s">
        <v>341</v>
      </c>
      <c r="AQ1817" t="str">
        <f t="shared" si="28"/>
        <v/>
      </c>
    </row>
    <row r="1818" spans="1:43">
      <c r="A1818" s="8">
        <v>46205</v>
      </c>
      <c r="B1818" s="67">
        <v>4027.49</v>
      </c>
      <c r="C1818">
        <v>0.4</v>
      </c>
      <c r="D1818">
        <v>69290</v>
      </c>
      <c r="E1818" s="67">
        <v>-1.91</v>
      </c>
      <c r="F1818" s="7">
        <v>4062</v>
      </c>
      <c r="G1818" t="s">
        <v>40</v>
      </c>
      <c r="H1818">
        <v>0</v>
      </c>
      <c r="I1818" t="s">
        <v>288</v>
      </c>
      <c r="J1818" t="s">
        <v>289</v>
      </c>
      <c r="K1818" t="s">
        <v>295</v>
      </c>
      <c r="L1818" s="36">
        <v>23630</v>
      </c>
      <c r="M1818" s="36">
        <v>-2155</v>
      </c>
      <c r="N1818" s="66">
        <v>-8.3599999999999994E-2</v>
      </c>
      <c r="O1818" s="36">
        <v>25785</v>
      </c>
      <c r="P1818" s="66">
        <v>-8.3500000000000005E-2</v>
      </c>
      <c r="Q1818" s="36">
        <v>24055</v>
      </c>
      <c r="R1818" s="36">
        <v>24385</v>
      </c>
      <c r="S1818" s="36">
        <v>22955</v>
      </c>
      <c r="T1818" s="66">
        <v>-1.7600000000000001E-2</v>
      </c>
      <c r="U1818" s="66">
        <v>-5.0000000000000001E-3</v>
      </c>
      <c r="V1818" s="66">
        <v>-3.09E-2</v>
      </c>
      <c r="W1818" s="66">
        <v>2.9399999999999999E-2</v>
      </c>
      <c r="X1818" s="1">
        <v>6894900</v>
      </c>
      <c r="Y1818" s="1">
        <v>164089581</v>
      </c>
      <c r="Z1818" s="1">
        <v>6657069</v>
      </c>
      <c r="AA1818" t="s">
        <v>691</v>
      </c>
      <c r="AB1818" t="s">
        <v>343</v>
      </c>
      <c r="AC1818">
        <v>113.76</v>
      </c>
      <c r="AD1818">
        <v>11.99</v>
      </c>
      <c r="AE1818">
        <v>0.15</v>
      </c>
      <c r="AF1818" t="s">
        <v>230</v>
      </c>
      <c r="AG1818" s="1">
        <v>9900</v>
      </c>
      <c r="AH1818" s="36">
        <v>23635</v>
      </c>
      <c r="AI1818">
        <v>500</v>
      </c>
      <c r="AJ1818" s="36">
        <v>23630</v>
      </c>
      <c r="AK1818">
        <v>100</v>
      </c>
      <c r="AL1818" s="2">
        <v>0.62430555555555556</v>
      </c>
      <c r="AN1818" t="s">
        <v>298</v>
      </c>
      <c r="AO1818" t="s">
        <v>344</v>
      </c>
      <c r="AQ1818" t="str">
        <f t="shared" si="28"/>
        <v/>
      </c>
    </row>
    <row r="1819" spans="1:43">
      <c r="A1819" s="8">
        <v>46205</v>
      </c>
      <c r="B1819" s="67">
        <v>4027.49</v>
      </c>
      <c r="C1819">
        <v>0.4</v>
      </c>
      <c r="D1819">
        <v>69290</v>
      </c>
      <c r="E1819" s="67">
        <v>-1.91</v>
      </c>
      <c r="F1819" s="7">
        <v>4063</v>
      </c>
      <c r="G1819" t="s">
        <v>41</v>
      </c>
      <c r="H1819">
        <v>0</v>
      </c>
      <c r="I1819" t="s">
        <v>288</v>
      </c>
      <c r="J1819" t="s">
        <v>289</v>
      </c>
      <c r="K1819" t="s">
        <v>295</v>
      </c>
      <c r="L1819" s="36">
        <v>7019</v>
      </c>
      <c r="M1819">
        <v>-240</v>
      </c>
      <c r="N1819" s="66">
        <v>-3.3099999999999997E-2</v>
      </c>
      <c r="O1819" s="36">
        <v>7259</v>
      </c>
      <c r="P1819" s="66">
        <v>-3.3000000000000002E-2</v>
      </c>
      <c r="Q1819" s="36">
        <v>7180</v>
      </c>
      <c r="R1819" s="36">
        <v>7195</v>
      </c>
      <c r="S1819" s="36">
        <v>7011</v>
      </c>
      <c r="T1819" s="66">
        <v>-2.24E-2</v>
      </c>
      <c r="U1819" s="66">
        <v>-9.4999999999999998E-3</v>
      </c>
      <c r="V1819" s="66">
        <v>-2.4400000000000002E-2</v>
      </c>
      <c r="W1819" s="66">
        <v>1.1000000000000001E-3</v>
      </c>
      <c r="X1819" s="1">
        <v>5437700</v>
      </c>
      <c r="Y1819" s="1">
        <v>38584376</v>
      </c>
      <c r="Z1819" s="1">
        <v>13932685</v>
      </c>
      <c r="AA1819" t="s">
        <v>556</v>
      </c>
      <c r="AB1819" t="s">
        <v>346</v>
      </c>
      <c r="AC1819">
        <v>25.96</v>
      </c>
      <c r="AD1819">
        <v>2.92</v>
      </c>
      <c r="AE1819">
        <v>1.51</v>
      </c>
      <c r="AF1819" t="s">
        <v>230</v>
      </c>
      <c r="AG1819" s="1">
        <v>130400</v>
      </c>
      <c r="AH1819" s="36">
        <v>7021</v>
      </c>
      <c r="AI1819">
        <v>100</v>
      </c>
      <c r="AJ1819" s="36">
        <v>7019</v>
      </c>
      <c r="AK1819" s="1">
        <v>1000</v>
      </c>
      <c r="AL1819" s="2">
        <v>0.62430555555555556</v>
      </c>
      <c r="AN1819" t="s">
        <v>298</v>
      </c>
      <c r="AO1819" t="s">
        <v>335</v>
      </c>
      <c r="AQ1819" t="str">
        <f t="shared" si="28"/>
        <v/>
      </c>
    </row>
    <row r="1820" spans="1:43">
      <c r="A1820" s="8">
        <v>46205</v>
      </c>
      <c r="B1820" s="67">
        <v>4027.49</v>
      </c>
      <c r="C1820">
        <v>0.4</v>
      </c>
      <c r="D1820">
        <v>69290</v>
      </c>
      <c r="E1820" s="67">
        <v>-1.91</v>
      </c>
      <c r="F1820" s="7">
        <v>4068</v>
      </c>
      <c r="G1820" t="s">
        <v>42</v>
      </c>
      <c r="H1820">
        <v>0</v>
      </c>
      <c r="I1820" t="s">
        <v>347</v>
      </c>
      <c r="J1820" t="s">
        <v>323</v>
      </c>
      <c r="K1820" t="s">
        <v>290</v>
      </c>
      <c r="L1820" s="36">
        <v>1605</v>
      </c>
      <c r="M1820">
        <v>-6</v>
      </c>
      <c r="N1820" s="66">
        <v>-3.7000000000000002E-3</v>
      </c>
      <c r="O1820" s="36">
        <v>1611</v>
      </c>
      <c r="P1820" s="66">
        <v>-3.7000000000000002E-3</v>
      </c>
      <c r="Q1820" s="36">
        <v>1604</v>
      </c>
      <c r="R1820" s="36">
        <v>1622</v>
      </c>
      <c r="S1820" s="36">
        <v>1604</v>
      </c>
      <c r="T1820" s="66">
        <v>5.9999999999999995E-4</v>
      </c>
      <c r="U1820" s="66">
        <v>-5.9999999999999995E-4</v>
      </c>
      <c r="V1820" s="66">
        <v>-1.04E-2</v>
      </c>
      <c r="W1820" s="66">
        <v>5.9999999999999995E-4</v>
      </c>
      <c r="X1820" s="1">
        <v>4400</v>
      </c>
      <c r="Y1820" s="1">
        <v>7072</v>
      </c>
      <c r="Z1820" s="1">
        <v>3032</v>
      </c>
      <c r="AA1820" t="s">
        <v>348</v>
      </c>
      <c r="AB1820" t="s">
        <v>692</v>
      </c>
      <c r="AC1820">
        <v>21.09</v>
      </c>
      <c r="AD1820">
        <v>1.41</v>
      </c>
      <c r="AE1820">
        <v>0</v>
      </c>
      <c r="AF1820">
        <v>1.5</v>
      </c>
      <c r="AG1820">
        <v>200</v>
      </c>
      <c r="AH1820" s="36">
        <v>1606</v>
      </c>
      <c r="AI1820">
        <v>300</v>
      </c>
      <c r="AJ1820" s="36">
        <v>1604</v>
      </c>
      <c r="AK1820">
        <v>400</v>
      </c>
      <c r="AL1820" s="2">
        <v>0.60972222222222228</v>
      </c>
      <c r="AN1820" t="s">
        <v>350</v>
      </c>
      <c r="AO1820" t="s">
        <v>351</v>
      </c>
      <c r="AQ1820" t="str">
        <f t="shared" si="28"/>
        <v/>
      </c>
    </row>
    <row r="1821" spans="1:43">
      <c r="A1821" s="8">
        <v>46205</v>
      </c>
      <c r="B1821" s="67">
        <v>4027.49</v>
      </c>
      <c r="C1821">
        <v>0.4</v>
      </c>
      <c r="D1821">
        <v>69290</v>
      </c>
      <c r="E1821" s="67">
        <v>-1.91</v>
      </c>
      <c r="F1821" s="7">
        <v>4100</v>
      </c>
      <c r="G1821" t="s">
        <v>43</v>
      </c>
      <c r="H1821">
        <v>0</v>
      </c>
      <c r="I1821" t="s">
        <v>314</v>
      </c>
      <c r="J1821" t="s">
        <v>289</v>
      </c>
      <c r="K1821" t="s">
        <v>295</v>
      </c>
      <c r="L1821" s="36">
        <v>1609</v>
      </c>
      <c r="M1821">
        <v>-50</v>
      </c>
      <c r="N1821" s="66">
        <v>-3.0099999999999998E-2</v>
      </c>
      <c r="O1821" s="36">
        <v>1659</v>
      </c>
      <c r="P1821" s="66">
        <v>-3.0099999999999998E-2</v>
      </c>
      <c r="Q1821" s="36">
        <v>1641</v>
      </c>
      <c r="R1821" s="36">
        <v>1657</v>
      </c>
      <c r="S1821" s="36">
        <v>1600</v>
      </c>
      <c r="T1821" s="66">
        <v>-1.95E-2</v>
      </c>
      <c r="U1821" s="66">
        <v>-1.95E-2</v>
      </c>
      <c r="V1821" s="66">
        <v>-2.8899999999999999E-2</v>
      </c>
      <c r="W1821" s="66">
        <v>5.5999999999999999E-3</v>
      </c>
      <c r="X1821" s="1">
        <v>44500</v>
      </c>
      <c r="Y1821" s="1">
        <v>72241</v>
      </c>
      <c r="Z1821" s="1">
        <v>9813</v>
      </c>
      <c r="AA1821" t="s">
        <v>544</v>
      </c>
      <c r="AB1821" t="s">
        <v>353</v>
      </c>
      <c r="AC1821">
        <v>18.62</v>
      </c>
      <c r="AD1821">
        <v>1.03</v>
      </c>
      <c r="AE1821">
        <v>0</v>
      </c>
      <c r="AF1821" t="s">
        <v>230</v>
      </c>
      <c r="AG1821">
        <v>700</v>
      </c>
      <c r="AH1821" s="36">
        <v>1610</v>
      </c>
      <c r="AI1821">
        <v>900</v>
      </c>
      <c r="AJ1821" s="36">
        <v>1606</v>
      </c>
      <c r="AK1821">
        <v>500</v>
      </c>
      <c r="AL1821" s="2">
        <v>0.62430555555555556</v>
      </c>
      <c r="AN1821" t="s">
        <v>298</v>
      </c>
      <c r="AO1821" t="s">
        <v>335</v>
      </c>
      <c r="AQ1821" t="str">
        <f t="shared" si="28"/>
        <v/>
      </c>
    </row>
    <row r="1822" spans="1:43">
      <c r="A1822" s="8">
        <v>46205</v>
      </c>
      <c r="B1822" s="67">
        <v>4027.49</v>
      </c>
      <c r="C1822">
        <v>0.4</v>
      </c>
      <c r="D1822">
        <v>69290</v>
      </c>
      <c r="E1822" s="67">
        <v>-1.91</v>
      </c>
      <c r="F1822" s="7">
        <v>4182</v>
      </c>
      <c r="G1822" t="s">
        <v>44</v>
      </c>
      <c r="H1822">
        <v>0</v>
      </c>
      <c r="I1822" t="s">
        <v>288</v>
      </c>
      <c r="J1822" t="s">
        <v>289</v>
      </c>
      <c r="K1822" t="s">
        <v>290</v>
      </c>
      <c r="L1822" s="36">
        <v>4869</v>
      </c>
      <c r="M1822">
        <v>-289</v>
      </c>
      <c r="N1822" s="66">
        <v>-5.6000000000000001E-2</v>
      </c>
      <c r="O1822" s="36">
        <v>5158</v>
      </c>
      <c r="P1822" s="66">
        <v>-5.6000000000000001E-2</v>
      </c>
      <c r="Q1822" s="36">
        <v>4990</v>
      </c>
      <c r="R1822" s="36">
        <v>5029</v>
      </c>
      <c r="S1822" s="36">
        <v>4844</v>
      </c>
      <c r="T1822" s="66">
        <v>-2.4199999999999999E-2</v>
      </c>
      <c r="U1822" s="66">
        <v>-6.1000000000000004E-3</v>
      </c>
      <c r="V1822" s="66">
        <v>-3.1800000000000002E-2</v>
      </c>
      <c r="W1822" s="66">
        <v>5.1000000000000004E-3</v>
      </c>
      <c r="X1822" s="1">
        <v>1280400</v>
      </c>
      <c r="Y1822" s="1">
        <v>6281465</v>
      </c>
      <c r="Z1822" s="1">
        <v>1030702</v>
      </c>
      <c r="AA1822" t="s">
        <v>678</v>
      </c>
      <c r="AB1822" t="s">
        <v>355</v>
      </c>
      <c r="AC1822">
        <v>20.64</v>
      </c>
      <c r="AD1822">
        <v>1.46</v>
      </c>
      <c r="AE1822">
        <v>2.2599999999999998</v>
      </c>
      <c r="AF1822" t="s">
        <v>230</v>
      </c>
      <c r="AG1822" s="1">
        <v>18000</v>
      </c>
      <c r="AH1822" s="36">
        <v>4870</v>
      </c>
      <c r="AI1822">
        <v>600</v>
      </c>
      <c r="AJ1822" s="36">
        <v>4867</v>
      </c>
      <c r="AK1822">
        <v>100</v>
      </c>
      <c r="AL1822" s="2">
        <v>0.62430555555555556</v>
      </c>
      <c r="AN1822" t="s">
        <v>298</v>
      </c>
      <c r="AO1822" t="s">
        <v>335</v>
      </c>
      <c r="AQ1822" t="str">
        <f t="shared" si="28"/>
        <v/>
      </c>
    </row>
    <row r="1823" spans="1:43">
      <c r="A1823" s="8">
        <v>46205</v>
      </c>
      <c r="B1823" s="67">
        <v>4027.49</v>
      </c>
      <c r="C1823">
        <v>0.4</v>
      </c>
      <c r="D1823">
        <v>69290</v>
      </c>
      <c r="E1823" s="67">
        <v>-1.91</v>
      </c>
      <c r="F1823" s="7">
        <v>4188</v>
      </c>
      <c r="G1823" t="s">
        <v>45</v>
      </c>
      <c r="H1823">
        <v>0</v>
      </c>
      <c r="I1823" t="s">
        <v>288</v>
      </c>
      <c r="J1823" t="s">
        <v>289</v>
      </c>
      <c r="K1823" t="s">
        <v>295</v>
      </c>
      <c r="L1823" s="36">
        <v>1131.5</v>
      </c>
      <c r="M1823">
        <v>16.5</v>
      </c>
      <c r="N1823" s="66">
        <v>1.4800000000000001E-2</v>
      </c>
      <c r="O1823" s="36">
        <v>1115</v>
      </c>
      <c r="P1823" s="66">
        <v>1.47E-2</v>
      </c>
      <c r="Q1823" s="36">
        <v>1113.5</v>
      </c>
      <c r="R1823" s="36">
        <v>1140</v>
      </c>
      <c r="S1823" s="36">
        <v>1104</v>
      </c>
      <c r="T1823" s="66">
        <v>1.61E-2</v>
      </c>
      <c r="U1823" s="66">
        <v>-2.5999999999999999E-3</v>
      </c>
      <c r="V1823" s="66">
        <v>-7.4000000000000003E-3</v>
      </c>
      <c r="W1823" s="66">
        <v>2.4899999999999999E-2</v>
      </c>
      <c r="X1823" s="1">
        <v>2636800</v>
      </c>
      <c r="Y1823" s="1">
        <v>2968258</v>
      </c>
      <c r="Z1823" s="1">
        <v>1631020</v>
      </c>
      <c r="AA1823" t="s">
        <v>356</v>
      </c>
      <c r="AB1823" t="s">
        <v>357</v>
      </c>
      <c r="AC1823">
        <v>12.93</v>
      </c>
      <c r="AD1823">
        <v>0.87</v>
      </c>
      <c r="AE1823">
        <v>2.83</v>
      </c>
      <c r="AF1823" t="s">
        <v>230</v>
      </c>
      <c r="AG1823" s="1">
        <v>316500</v>
      </c>
      <c r="AH1823" s="36">
        <v>1132</v>
      </c>
      <c r="AI1823" s="1">
        <v>4300</v>
      </c>
      <c r="AJ1823" s="36">
        <v>1131</v>
      </c>
      <c r="AK1823" s="1">
        <v>2000</v>
      </c>
      <c r="AL1823" s="2">
        <v>0.62430555555555556</v>
      </c>
      <c r="AN1823" t="s">
        <v>298</v>
      </c>
      <c r="AO1823" t="s">
        <v>335</v>
      </c>
      <c r="AQ1823" t="str">
        <f t="shared" si="28"/>
        <v/>
      </c>
    </row>
    <row r="1824" spans="1:43">
      <c r="A1824" s="8">
        <v>46205</v>
      </c>
      <c r="B1824" s="67">
        <v>4027.49</v>
      </c>
      <c r="C1824">
        <v>0.4</v>
      </c>
      <c r="D1824">
        <v>69290</v>
      </c>
      <c r="E1824" s="67">
        <v>-1.91</v>
      </c>
      <c r="F1824" s="7">
        <v>4220</v>
      </c>
      <c r="G1824" t="s">
        <v>46</v>
      </c>
      <c r="H1824">
        <v>0</v>
      </c>
      <c r="I1824" t="s">
        <v>288</v>
      </c>
      <c r="J1824" t="s">
        <v>289</v>
      </c>
      <c r="K1824" t="s">
        <v>295</v>
      </c>
      <c r="L1824" s="36">
        <v>1713</v>
      </c>
      <c r="M1824">
        <v>17</v>
      </c>
      <c r="N1824" s="66">
        <v>0.01</v>
      </c>
      <c r="O1824" s="36">
        <v>1696</v>
      </c>
      <c r="P1824" s="66">
        <v>0.01</v>
      </c>
      <c r="Q1824" s="36">
        <v>1706</v>
      </c>
      <c r="R1824" s="36">
        <v>1734</v>
      </c>
      <c r="S1824" s="36">
        <v>1697</v>
      </c>
      <c r="T1824" s="66">
        <v>4.1000000000000003E-3</v>
      </c>
      <c r="U1824" s="66">
        <v>-6.8999999999999999E-3</v>
      </c>
      <c r="V1824" s="66">
        <v>-1.21E-2</v>
      </c>
      <c r="W1824" s="66">
        <v>9.4000000000000004E-3</v>
      </c>
      <c r="X1824" s="1">
        <v>75800</v>
      </c>
      <c r="Y1824" s="1">
        <v>130093</v>
      </c>
      <c r="Z1824" s="1">
        <v>87833</v>
      </c>
      <c r="AA1824" t="s">
        <v>358</v>
      </c>
      <c r="AB1824" t="s">
        <v>578</v>
      </c>
      <c r="AC1824">
        <v>11.98</v>
      </c>
      <c r="AD1824">
        <v>1.2</v>
      </c>
      <c r="AE1824">
        <v>3.15</v>
      </c>
      <c r="AF1824" t="s">
        <v>230</v>
      </c>
      <c r="AG1824">
        <v>0</v>
      </c>
      <c r="AH1824" s="36">
        <v>1714</v>
      </c>
      <c r="AI1824">
        <v>200</v>
      </c>
      <c r="AJ1824" s="36">
        <v>1712</v>
      </c>
      <c r="AK1824">
        <v>100</v>
      </c>
      <c r="AL1824" s="2">
        <v>0.62430555555555556</v>
      </c>
      <c r="AN1824" t="s">
        <v>298</v>
      </c>
      <c r="AO1824" t="s">
        <v>335</v>
      </c>
      <c r="AQ1824" t="str">
        <f t="shared" si="28"/>
        <v/>
      </c>
    </row>
    <row r="1825" spans="1:43">
      <c r="A1825" s="8">
        <v>46205</v>
      </c>
      <c r="B1825" s="67">
        <v>4027.49</v>
      </c>
      <c r="C1825">
        <v>0.4</v>
      </c>
      <c r="D1825">
        <v>69290</v>
      </c>
      <c r="E1825" s="67">
        <v>-1.91</v>
      </c>
      <c r="F1825" s="7">
        <v>4334</v>
      </c>
      <c r="G1825" t="s">
        <v>47</v>
      </c>
      <c r="H1825">
        <v>0</v>
      </c>
      <c r="I1825" t="s">
        <v>314</v>
      </c>
      <c r="J1825" t="s">
        <v>323</v>
      </c>
      <c r="K1825" t="s">
        <v>295</v>
      </c>
      <c r="L1825">
        <v>370</v>
      </c>
      <c r="M1825">
        <v>2</v>
      </c>
      <c r="N1825" s="66">
        <v>5.4000000000000003E-3</v>
      </c>
      <c r="O1825">
        <v>368</v>
      </c>
      <c r="P1825" s="66">
        <v>5.4000000000000003E-3</v>
      </c>
      <c r="Q1825">
        <v>369</v>
      </c>
      <c r="R1825">
        <v>373</v>
      </c>
      <c r="S1825">
        <v>369</v>
      </c>
      <c r="T1825" s="66">
        <v>2.7000000000000001E-3</v>
      </c>
      <c r="U1825" s="66">
        <v>0</v>
      </c>
      <c r="V1825" s="66">
        <v>-8.0000000000000002E-3</v>
      </c>
      <c r="W1825" s="66">
        <v>2.7000000000000001E-3</v>
      </c>
      <c r="X1825" s="1">
        <v>1200</v>
      </c>
      <c r="Y1825">
        <v>445</v>
      </c>
      <c r="Z1825" s="1">
        <v>4105</v>
      </c>
      <c r="AA1825" t="s">
        <v>360</v>
      </c>
      <c r="AB1825" t="s">
        <v>693</v>
      </c>
      <c r="AC1825">
        <v>11.11</v>
      </c>
      <c r="AD1825">
        <v>1.22</v>
      </c>
      <c r="AE1825">
        <v>2.7</v>
      </c>
      <c r="AF1825">
        <v>0.1</v>
      </c>
      <c r="AG1825">
        <v>0</v>
      </c>
      <c r="AH1825">
        <v>372</v>
      </c>
      <c r="AI1825">
        <v>100</v>
      </c>
      <c r="AJ1825">
        <v>370</v>
      </c>
      <c r="AK1825">
        <v>800</v>
      </c>
      <c r="AL1825" s="2">
        <v>0.59930555555555554</v>
      </c>
      <c r="AM1825" s="3">
        <v>46183</v>
      </c>
      <c r="AN1825" t="s">
        <v>306</v>
      </c>
      <c r="AO1825" t="s">
        <v>351</v>
      </c>
      <c r="AQ1825" t="str">
        <f t="shared" si="28"/>
        <v/>
      </c>
    </row>
    <row r="1826" spans="1:43">
      <c r="A1826" s="8">
        <v>46205</v>
      </c>
      <c r="B1826" s="67">
        <v>4027.49</v>
      </c>
      <c r="C1826">
        <v>0.4</v>
      </c>
      <c r="D1826">
        <v>69290</v>
      </c>
      <c r="E1826" s="67">
        <v>-1.91</v>
      </c>
      <c r="F1826" s="7">
        <v>4523</v>
      </c>
      <c r="G1826" t="s">
        <v>48</v>
      </c>
      <c r="H1826">
        <v>0</v>
      </c>
      <c r="I1826" t="s">
        <v>288</v>
      </c>
      <c r="J1826" t="s">
        <v>289</v>
      </c>
      <c r="K1826" t="s">
        <v>290</v>
      </c>
      <c r="L1826" s="36">
        <v>4182</v>
      </c>
      <c r="M1826">
        <v>73</v>
      </c>
      <c r="N1826" s="66">
        <v>1.78E-2</v>
      </c>
      <c r="O1826" s="36">
        <v>4109</v>
      </c>
      <c r="P1826" s="66">
        <v>1.77E-2</v>
      </c>
      <c r="Q1826" s="36">
        <v>4175</v>
      </c>
      <c r="R1826" s="36">
        <v>4185</v>
      </c>
      <c r="S1826" s="36">
        <v>4114</v>
      </c>
      <c r="T1826" s="66">
        <v>1.6000000000000001E-3</v>
      </c>
      <c r="U1826" s="66">
        <v>8.8999999999999999E-3</v>
      </c>
      <c r="V1826" s="66">
        <v>-6.9999999999999999E-4</v>
      </c>
      <c r="W1826" s="66">
        <v>1.6500000000000001E-2</v>
      </c>
      <c r="X1826" s="1">
        <v>1102800</v>
      </c>
      <c r="Y1826" s="1">
        <v>4589192</v>
      </c>
      <c r="Z1826" s="1">
        <v>1219676</v>
      </c>
      <c r="AA1826" t="s">
        <v>362</v>
      </c>
      <c r="AB1826" t="s">
        <v>631</v>
      </c>
      <c r="AC1826">
        <v>22.58</v>
      </c>
      <c r="AD1826">
        <v>1.31</v>
      </c>
      <c r="AE1826">
        <v>3.83</v>
      </c>
      <c r="AF1826" t="s">
        <v>230</v>
      </c>
      <c r="AG1826" s="1">
        <v>98400</v>
      </c>
      <c r="AH1826" s="36">
        <v>4183</v>
      </c>
      <c r="AI1826" s="1">
        <v>1000</v>
      </c>
      <c r="AJ1826" s="36">
        <v>4182</v>
      </c>
      <c r="AK1826" s="1">
        <v>1200</v>
      </c>
      <c r="AL1826" s="2">
        <v>0.62430555555555556</v>
      </c>
      <c r="AN1826" t="s">
        <v>298</v>
      </c>
      <c r="AO1826" t="s">
        <v>364</v>
      </c>
      <c r="AQ1826" t="str">
        <f t="shared" si="28"/>
        <v/>
      </c>
    </row>
    <row r="1827" spans="1:43">
      <c r="A1827" s="8">
        <v>46205</v>
      </c>
      <c r="B1827" s="67">
        <v>4027.49</v>
      </c>
      <c r="C1827">
        <v>0.4</v>
      </c>
      <c r="D1827">
        <v>69290</v>
      </c>
      <c r="E1827" s="67">
        <v>-1.91</v>
      </c>
      <c r="F1827" s="7">
        <v>4528</v>
      </c>
      <c r="G1827" t="s">
        <v>49</v>
      </c>
      <c r="H1827">
        <v>0</v>
      </c>
      <c r="I1827" t="s">
        <v>288</v>
      </c>
      <c r="J1827" t="s">
        <v>289</v>
      </c>
      <c r="K1827" t="s">
        <v>290</v>
      </c>
      <c r="L1827" s="36">
        <v>2407.5</v>
      </c>
      <c r="M1827">
        <v>39.5</v>
      </c>
      <c r="N1827" s="66">
        <v>1.67E-2</v>
      </c>
      <c r="O1827" s="36">
        <v>2368</v>
      </c>
      <c r="P1827" s="66">
        <v>1.66E-2</v>
      </c>
      <c r="Q1827" s="36">
        <v>2400</v>
      </c>
      <c r="R1827" s="36">
        <v>2422</v>
      </c>
      <c r="S1827" s="36">
        <v>2352</v>
      </c>
      <c r="T1827" s="66">
        <v>3.0999999999999999E-3</v>
      </c>
      <c r="U1827" s="66">
        <v>3.5000000000000001E-3</v>
      </c>
      <c r="V1827" s="66">
        <v>-5.8999999999999999E-3</v>
      </c>
      <c r="W1827" s="66">
        <v>2.35E-2</v>
      </c>
      <c r="X1827" s="1">
        <v>834900</v>
      </c>
      <c r="Y1827" s="1">
        <v>2007851</v>
      </c>
      <c r="Z1827" s="1">
        <v>1200602</v>
      </c>
      <c r="AA1827" t="s">
        <v>365</v>
      </c>
      <c r="AB1827" t="s">
        <v>580</v>
      </c>
      <c r="AC1827">
        <v>15.94</v>
      </c>
      <c r="AD1827">
        <v>1.32</v>
      </c>
      <c r="AE1827">
        <v>3.32</v>
      </c>
      <c r="AF1827" t="s">
        <v>230</v>
      </c>
      <c r="AG1827" s="1">
        <v>80400</v>
      </c>
      <c r="AH1827" s="36">
        <v>2407.5</v>
      </c>
      <c r="AI1827">
        <v>500</v>
      </c>
      <c r="AJ1827" s="36">
        <v>2406.5</v>
      </c>
      <c r="AK1827">
        <v>400</v>
      </c>
      <c r="AL1827" s="2">
        <v>0.62430555555555556</v>
      </c>
      <c r="AN1827" t="s">
        <v>298</v>
      </c>
      <c r="AO1827" t="s">
        <v>364</v>
      </c>
      <c r="AQ1827" t="str">
        <f t="shared" si="28"/>
        <v/>
      </c>
    </row>
    <row r="1828" spans="1:43">
      <c r="A1828" s="8">
        <v>46205</v>
      </c>
      <c r="B1828" s="67">
        <v>4027.49</v>
      </c>
      <c r="C1828">
        <v>0.4</v>
      </c>
      <c r="D1828">
        <v>69290</v>
      </c>
      <c r="E1828" s="67">
        <v>-1.91</v>
      </c>
      <c r="F1828" s="7">
        <v>4661</v>
      </c>
      <c r="G1828" t="s">
        <v>50</v>
      </c>
      <c r="H1828">
        <v>0</v>
      </c>
      <c r="I1828" t="s">
        <v>288</v>
      </c>
      <c r="J1828" t="s">
        <v>289</v>
      </c>
      <c r="K1828" t="s">
        <v>290</v>
      </c>
      <c r="L1828" s="36">
        <v>2498.5</v>
      </c>
      <c r="M1828">
        <v>86.5</v>
      </c>
      <c r="N1828" s="66">
        <v>3.5900000000000001E-2</v>
      </c>
      <c r="O1828" s="36">
        <v>2412</v>
      </c>
      <c r="P1828" s="66">
        <v>3.5799999999999998E-2</v>
      </c>
      <c r="Q1828" s="36">
        <v>2462</v>
      </c>
      <c r="R1828" s="36">
        <v>2518</v>
      </c>
      <c r="S1828" s="36">
        <v>2455.5</v>
      </c>
      <c r="T1828" s="66">
        <v>1.4800000000000001E-2</v>
      </c>
      <c r="U1828" s="66">
        <v>-6.4999999999999997E-3</v>
      </c>
      <c r="V1828" s="66">
        <v>-7.7000000000000002E-3</v>
      </c>
      <c r="W1828" s="66">
        <v>1.7500000000000002E-2</v>
      </c>
      <c r="X1828" s="1">
        <v>3327000</v>
      </c>
      <c r="Y1828" s="1">
        <v>8315565</v>
      </c>
      <c r="Z1828" s="1">
        <v>4498426</v>
      </c>
      <c r="AA1828" t="s">
        <v>367</v>
      </c>
      <c r="AB1828" t="s">
        <v>368</v>
      </c>
      <c r="AC1828">
        <v>34.99</v>
      </c>
      <c r="AD1828">
        <v>3.72</v>
      </c>
      <c r="AE1828">
        <v>0.64</v>
      </c>
      <c r="AF1828" t="s">
        <v>230</v>
      </c>
      <c r="AG1828">
        <v>0</v>
      </c>
      <c r="AH1828" s="36">
        <v>2499</v>
      </c>
      <c r="AI1828" s="1">
        <v>1200</v>
      </c>
      <c r="AJ1828" s="36">
        <v>2498.5</v>
      </c>
      <c r="AK1828" s="1">
        <v>1000</v>
      </c>
      <c r="AL1828" s="2">
        <v>0.62430555555555556</v>
      </c>
      <c r="AN1828" t="s">
        <v>298</v>
      </c>
      <c r="AO1828" t="s">
        <v>313</v>
      </c>
      <c r="AQ1828" t="str">
        <f t="shared" si="28"/>
        <v/>
      </c>
    </row>
    <row r="1829" spans="1:43">
      <c r="A1829" s="8">
        <v>46205</v>
      </c>
      <c r="B1829" s="67">
        <v>4027.49</v>
      </c>
      <c r="C1829">
        <v>0.4</v>
      </c>
      <c r="D1829">
        <v>69290</v>
      </c>
      <c r="E1829" s="67">
        <v>-1.91</v>
      </c>
      <c r="F1829" s="7">
        <v>5020</v>
      </c>
      <c r="G1829" t="s">
        <v>51</v>
      </c>
      <c r="H1829">
        <v>0</v>
      </c>
      <c r="I1829" t="s">
        <v>288</v>
      </c>
      <c r="J1829" t="s">
        <v>289</v>
      </c>
      <c r="K1829" t="s">
        <v>295</v>
      </c>
      <c r="L1829" s="36">
        <v>1219.5</v>
      </c>
      <c r="M1829">
        <v>14</v>
      </c>
      <c r="N1829" s="66">
        <v>1.1599999999999999E-2</v>
      </c>
      <c r="O1829" s="36">
        <v>1205.5</v>
      </c>
      <c r="P1829" s="66">
        <v>1.1599999999999999E-2</v>
      </c>
      <c r="Q1829" s="36">
        <v>1203</v>
      </c>
      <c r="R1829" s="36">
        <v>1228</v>
      </c>
      <c r="S1829" s="36">
        <v>1203</v>
      </c>
      <c r="T1829" s="66">
        <v>1.37E-2</v>
      </c>
      <c r="U1829" s="66">
        <v>-1.1999999999999999E-3</v>
      </c>
      <c r="V1829" s="66">
        <v>-6.8999999999999999E-3</v>
      </c>
      <c r="W1829" s="66">
        <v>1.37E-2</v>
      </c>
      <c r="X1829" s="1">
        <v>4148700</v>
      </c>
      <c r="Y1829" s="1">
        <v>5054907</v>
      </c>
      <c r="Z1829" s="1">
        <v>3300901</v>
      </c>
      <c r="AA1829" t="s">
        <v>369</v>
      </c>
      <c r="AB1829" t="s">
        <v>370</v>
      </c>
      <c r="AC1829">
        <v>7.88</v>
      </c>
      <c r="AD1829">
        <v>0.97</v>
      </c>
      <c r="AE1829">
        <v>2.79</v>
      </c>
      <c r="AF1829" t="s">
        <v>230</v>
      </c>
      <c r="AG1829" s="1">
        <v>352800</v>
      </c>
      <c r="AH1829" s="36">
        <v>1219.5</v>
      </c>
      <c r="AI1829" s="1">
        <v>2100</v>
      </c>
      <c r="AJ1829" s="36">
        <v>1219</v>
      </c>
      <c r="AK1829" s="1">
        <v>26600</v>
      </c>
      <c r="AL1829" s="2">
        <v>0.62430555555555556</v>
      </c>
      <c r="AN1829" t="s">
        <v>298</v>
      </c>
      <c r="AO1829" t="s">
        <v>371</v>
      </c>
      <c r="AQ1829" t="str">
        <f t="shared" si="28"/>
        <v/>
      </c>
    </row>
    <row r="1830" spans="1:43">
      <c r="A1830" s="8">
        <v>46205</v>
      </c>
      <c r="B1830" s="67">
        <v>4027.49</v>
      </c>
      <c r="C1830">
        <v>0.4</v>
      </c>
      <c r="D1830">
        <v>69290</v>
      </c>
      <c r="E1830" s="67">
        <v>-1.91</v>
      </c>
      <c r="F1830" s="7">
        <v>5201</v>
      </c>
      <c r="G1830" t="s">
        <v>52</v>
      </c>
      <c r="H1830">
        <v>0</v>
      </c>
      <c r="I1830" t="s">
        <v>288</v>
      </c>
      <c r="J1830" t="s">
        <v>289</v>
      </c>
      <c r="K1830" t="s">
        <v>295</v>
      </c>
      <c r="L1830" s="36">
        <v>6788</v>
      </c>
      <c r="M1830">
        <v>-169</v>
      </c>
      <c r="N1830" s="66">
        <v>-2.4299999999999999E-2</v>
      </c>
      <c r="O1830" s="36">
        <v>6957</v>
      </c>
      <c r="P1830" s="66">
        <v>-2.4199999999999999E-2</v>
      </c>
      <c r="Q1830" s="36">
        <v>6838</v>
      </c>
      <c r="R1830" s="36">
        <v>6920</v>
      </c>
      <c r="S1830" s="36">
        <v>6751</v>
      </c>
      <c r="T1830" s="66">
        <v>-7.3000000000000001E-3</v>
      </c>
      <c r="U1830" s="66">
        <v>-1.52E-2</v>
      </c>
      <c r="V1830" s="66">
        <v>-1.9E-2</v>
      </c>
      <c r="W1830" s="66">
        <v>5.4000000000000003E-3</v>
      </c>
      <c r="X1830" s="1">
        <v>624600</v>
      </c>
      <c r="Y1830" s="1">
        <v>4270065</v>
      </c>
      <c r="Z1830" s="1">
        <v>1475946</v>
      </c>
      <c r="AA1830" t="s">
        <v>581</v>
      </c>
      <c r="AB1830" t="s">
        <v>373</v>
      </c>
      <c r="AC1830">
        <v>18.72</v>
      </c>
      <c r="AD1830">
        <v>0.96</v>
      </c>
      <c r="AE1830">
        <v>3.09</v>
      </c>
      <c r="AF1830" t="s">
        <v>230</v>
      </c>
      <c r="AG1830" s="1">
        <v>72400</v>
      </c>
      <c r="AH1830" s="36">
        <v>6789</v>
      </c>
      <c r="AI1830">
        <v>100</v>
      </c>
      <c r="AJ1830" s="36">
        <v>6787</v>
      </c>
      <c r="AK1830">
        <v>500</v>
      </c>
      <c r="AL1830" s="2">
        <v>0.62430555555555556</v>
      </c>
      <c r="AN1830" t="s">
        <v>293</v>
      </c>
      <c r="AO1830" t="s">
        <v>341</v>
      </c>
      <c r="AQ1830" t="str">
        <f t="shared" si="28"/>
        <v/>
      </c>
    </row>
    <row r="1831" spans="1:43">
      <c r="A1831" s="8">
        <v>46205</v>
      </c>
      <c r="B1831" s="67">
        <v>4027.49</v>
      </c>
      <c r="C1831">
        <v>0.4</v>
      </c>
      <c r="D1831">
        <v>69290</v>
      </c>
      <c r="E1831" s="67">
        <v>-1.91</v>
      </c>
      <c r="F1831" s="7">
        <v>5302</v>
      </c>
      <c r="G1831" t="s">
        <v>53</v>
      </c>
      <c r="H1831">
        <v>0</v>
      </c>
      <c r="I1831" t="s">
        <v>288</v>
      </c>
      <c r="J1831" t="s">
        <v>289</v>
      </c>
      <c r="K1831" t="s">
        <v>290</v>
      </c>
      <c r="L1831" s="36">
        <v>4830</v>
      </c>
      <c r="M1831">
        <v>50</v>
      </c>
      <c r="N1831" s="66">
        <v>1.0500000000000001E-2</v>
      </c>
      <c r="O1831" s="36">
        <v>4780</v>
      </c>
      <c r="P1831" s="66">
        <v>1.04E-2</v>
      </c>
      <c r="Q1831" s="36">
        <v>4750</v>
      </c>
      <c r="R1831" s="36">
        <v>4865</v>
      </c>
      <c r="S1831" s="36">
        <v>4735</v>
      </c>
      <c r="T1831" s="66">
        <v>1.6799999999999999E-2</v>
      </c>
      <c r="U1831" s="66">
        <v>4.1000000000000003E-3</v>
      </c>
      <c r="V1831" s="66">
        <v>-7.1000000000000004E-3</v>
      </c>
      <c r="W1831" s="66">
        <v>0.02</v>
      </c>
      <c r="X1831" s="1">
        <v>138400</v>
      </c>
      <c r="Y1831" s="1">
        <v>667511</v>
      </c>
      <c r="Z1831" s="1">
        <v>57150</v>
      </c>
      <c r="AA1831" t="s">
        <v>374</v>
      </c>
      <c r="AB1831" t="s">
        <v>375</v>
      </c>
      <c r="AC1831">
        <v>19.59</v>
      </c>
      <c r="AD1831">
        <v>0.98</v>
      </c>
      <c r="AE1831">
        <v>4.1399999999999997</v>
      </c>
      <c r="AF1831" t="s">
        <v>230</v>
      </c>
      <c r="AG1831" s="1">
        <v>13000</v>
      </c>
      <c r="AH1831" s="36">
        <v>4835</v>
      </c>
      <c r="AI1831" s="1">
        <v>1000</v>
      </c>
      <c r="AJ1831" s="36">
        <v>4830</v>
      </c>
      <c r="AK1831">
        <v>200</v>
      </c>
      <c r="AL1831" s="2">
        <v>0.62430555555555556</v>
      </c>
      <c r="AN1831" t="s">
        <v>293</v>
      </c>
      <c r="AO1831" t="s">
        <v>341</v>
      </c>
      <c r="AQ1831" t="str">
        <f t="shared" si="28"/>
        <v/>
      </c>
    </row>
    <row r="1832" spans="1:43">
      <c r="A1832" s="8">
        <v>46205</v>
      </c>
      <c r="B1832" s="67">
        <v>4027.49</v>
      </c>
      <c r="C1832">
        <v>0.4</v>
      </c>
      <c r="D1832">
        <v>69290</v>
      </c>
      <c r="E1832" s="67">
        <v>-1.91</v>
      </c>
      <c r="F1832" s="7">
        <v>5310</v>
      </c>
      <c r="G1832" t="s">
        <v>54</v>
      </c>
      <c r="H1832">
        <v>0</v>
      </c>
      <c r="I1832" t="s">
        <v>288</v>
      </c>
      <c r="J1832" t="s">
        <v>289</v>
      </c>
      <c r="K1832" t="s">
        <v>295</v>
      </c>
      <c r="L1832" s="36">
        <v>7460</v>
      </c>
      <c r="M1832">
        <v>-40</v>
      </c>
      <c r="N1832" s="66">
        <v>-5.3E-3</v>
      </c>
      <c r="O1832" s="36">
        <v>7500</v>
      </c>
      <c r="P1832" s="66">
        <v>-5.3E-3</v>
      </c>
      <c r="Q1832" s="36">
        <v>7100</v>
      </c>
      <c r="R1832" s="36">
        <v>7540</v>
      </c>
      <c r="S1832" s="36">
        <v>7000</v>
      </c>
      <c r="T1832" s="66">
        <v>5.0700000000000002E-2</v>
      </c>
      <c r="U1832" s="66">
        <v>9.4000000000000004E-3</v>
      </c>
      <c r="V1832" s="66">
        <v>-1.06E-2</v>
      </c>
      <c r="W1832" s="66">
        <v>6.5699999999999995E-2</v>
      </c>
      <c r="X1832" s="1">
        <v>103400</v>
      </c>
      <c r="Y1832" s="1">
        <v>757027</v>
      </c>
      <c r="Z1832" s="1">
        <v>156604</v>
      </c>
      <c r="AA1832" t="s">
        <v>662</v>
      </c>
      <c r="AB1832" t="s">
        <v>377</v>
      </c>
      <c r="AC1832">
        <v>31.93</v>
      </c>
      <c r="AD1832">
        <v>1.6</v>
      </c>
      <c r="AE1832">
        <v>1.94</v>
      </c>
      <c r="AF1832" t="s">
        <v>230</v>
      </c>
      <c r="AG1832">
        <v>0</v>
      </c>
      <c r="AH1832" s="36">
        <v>7470</v>
      </c>
      <c r="AI1832">
        <v>800</v>
      </c>
      <c r="AJ1832" s="36">
        <v>7450</v>
      </c>
      <c r="AK1832" s="1">
        <v>1000</v>
      </c>
      <c r="AL1832" s="2">
        <v>0.62430555555555556</v>
      </c>
      <c r="AN1832" t="s">
        <v>293</v>
      </c>
      <c r="AO1832" t="s">
        <v>341</v>
      </c>
      <c r="AQ1832" t="str">
        <f t="shared" si="28"/>
        <v/>
      </c>
    </row>
    <row r="1833" spans="1:43">
      <c r="A1833" s="8">
        <v>46205</v>
      </c>
      <c r="B1833" s="67">
        <v>4027.49</v>
      </c>
      <c r="C1833">
        <v>0.4</v>
      </c>
      <c r="D1833">
        <v>69290</v>
      </c>
      <c r="E1833" s="67">
        <v>-1.91</v>
      </c>
      <c r="F1833" s="7">
        <v>5334</v>
      </c>
      <c r="G1833" t="s">
        <v>55</v>
      </c>
      <c r="H1833">
        <v>0</v>
      </c>
      <c r="I1833" t="s">
        <v>288</v>
      </c>
      <c r="J1833" t="s">
        <v>289</v>
      </c>
      <c r="K1833" t="s">
        <v>295</v>
      </c>
      <c r="L1833" s="36">
        <v>10810</v>
      </c>
      <c r="M1833">
        <v>25</v>
      </c>
      <c r="N1833" s="66">
        <v>2.3E-3</v>
      </c>
      <c r="O1833" s="36">
        <v>10785</v>
      </c>
      <c r="P1833" s="66">
        <v>2.3E-3</v>
      </c>
      <c r="Q1833" s="36">
        <v>10755</v>
      </c>
      <c r="R1833" s="36">
        <v>10905</v>
      </c>
      <c r="S1833" s="36">
        <v>10680</v>
      </c>
      <c r="T1833" s="66">
        <v>5.1000000000000004E-3</v>
      </c>
      <c r="U1833" s="66">
        <v>-1.2999999999999999E-3</v>
      </c>
      <c r="V1833" s="66">
        <v>-8.6999999999999994E-3</v>
      </c>
      <c r="W1833" s="66">
        <v>1.21E-2</v>
      </c>
      <c r="X1833" s="1">
        <v>449500</v>
      </c>
      <c r="Y1833" s="1">
        <v>4859908</v>
      </c>
      <c r="Z1833" s="1">
        <v>2153867</v>
      </c>
      <c r="AA1833" t="s">
        <v>672</v>
      </c>
      <c r="AB1833" t="s">
        <v>379</v>
      </c>
      <c r="AC1833">
        <v>20.100000000000001</v>
      </c>
      <c r="AD1833">
        <v>2.76</v>
      </c>
      <c r="AE1833">
        <v>1.94</v>
      </c>
      <c r="AF1833" t="s">
        <v>230</v>
      </c>
      <c r="AG1833" s="1">
        <v>25200</v>
      </c>
      <c r="AH1833" s="36">
        <v>10815</v>
      </c>
      <c r="AI1833">
        <v>600</v>
      </c>
      <c r="AJ1833" s="36">
        <v>10810</v>
      </c>
      <c r="AK1833" s="1">
        <v>1100</v>
      </c>
      <c r="AL1833" s="2">
        <v>0.62430555555555556</v>
      </c>
      <c r="AN1833" t="s">
        <v>298</v>
      </c>
      <c r="AO1833" t="s">
        <v>341</v>
      </c>
      <c r="AQ1833" t="str">
        <f t="shared" si="28"/>
        <v/>
      </c>
    </row>
    <row r="1834" spans="1:43">
      <c r="A1834" s="8">
        <v>46205</v>
      </c>
      <c r="B1834" s="67">
        <v>4027.49</v>
      </c>
      <c r="C1834">
        <v>0.4</v>
      </c>
      <c r="D1834">
        <v>69290</v>
      </c>
      <c r="E1834" s="67">
        <v>-1.91</v>
      </c>
      <c r="F1834" s="7">
        <v>5706</v>
      </c>
      <c r="G1834" t="s">
        <v>56</v>
      </c>
      <c r="H1834">
        <v>0</v>
      </c>
      <c r="I1834" t="s">
        <v>288</v>
      </c>
      <c r="J1834" t="s">
        <v>289</v>
      </c>
      <c r="K1834" t="s">
        <v>290</v>
      </c>
      <c r="L1834" s="36">
        <v>38760</v>
      </c>
      <c r="M1834" s="36">
        <v>-4400</v>
      </c>
      <c r="N1834" s="66">
        <v>-0.1019</v>
      </c>
      <c r="O1834" s="36">
        <v>43160</v>
      </c>
      <c r="P1834" s="66">
        <v>-0.1019</v>
      </c>
      <c r="Q1834" s="36">
        <v>41500</v>
      </c>
      <c r="R1834" s="36">
        <v>41540</v>
      </c>
      <c r="S1834" s="36">
        <v>38740</v>
      </c>
      <c r="T1834" s="66">
        <v>-6.6000000000000003E-2</v>
      </c>
      <c r="U1834" s="66">
        <v>-1.1900000000000001E-2</v>
      </c>
      <c r="V1834" s="66">
        <v>-6.6900000000000001E-2</v>
      </c>
      <c r="W1834" s="66">
        <v>5.0000000000000001E-4</v>
      </c>
      <c r="X1834" s="1">
        <v>1291900</v>
      </c>
      <c r="Y1834" s="1">
        <v>51031259</v>
      </c>
      <c r="Z1834" s="1">
        <v>2225422</v>
      </c>
      <c r="AA1834" t="s">
        <v>521</v>
      </c>
      <c r="AB1834" t="s">
        <v>381</v>
      </c>
      <c r="AC1834">
        <v>29.56</v>
      </c>
      <c r="AD1834">
        <v>5.38</v>
      </c>
      <c r="AE1834">
        <v>0.72</v>
      </c>
      <c r="AF1834" t="s">
        <v>230</v>
      </c>
      <c r="AG1834" s="1">
        <v>16800</v>
      </c>
      <c r="AH1834" s="36">
        <v>38770</v>
      </c>
      <c r="AI1834">
        <v>200</v>
      </c>
      <c r="AJ1834" s="36">
        <v>38750</v>
      </c>
      <c r="AK1834">
        <v>600</v>
      </c>
      <c r="AL1834" s="2">
        <v>0.62430555555555556</v>
      </c>
      <c r="AN1834" t="s">
        <v>298</v>
      </c>
      <c r="AO1834" t="s">
        <v>382</v>
      </c>
      <c r="AQ1834" t="str">
        <f t="shared" si="28"/>
        <v/>
      </c>
    </row>
    <row r="1835" spans="1:43">
      <c r="A1835" s="8">
        <v>46205</v>
      </c>
      <c r="B1835" s="67">
        <v>4027.49</v>
      </c>
      <c r="C1835">
        <v>0.4</v>
      </c>
      <c r="D1835">
        <v>69290</v>
      </c>
      <c r="E1835" s="67">
        <v>-1.91</v>
      </c>
      <c r="F1835" s="7">
        <v>5711</v>
      </c>
      <c r="G1835" t="s">
        <v>57</v>
      </c>
      <c r="H1835">
        <v>0</v>
      </c>
      <c r="I1835" t="s">
        <v>288</v>
      </c>
      <c r="J1835" t="s">
        <v>289</v>
      </c>
      <c r="K1835" t="s">
        <v>295</v>
      </c>
      <c r="L1835" s="36">
        <v>4466</v>
      </c>
      <c r="M1835">
        <v>79</v>
      </c>
      <c r="N1835" s="66">
        <v>1.7999999999999999E-2</v>
      </c>
      <c r="O1835" s="36">
        <v>4387</v>
      </c>
      <c r="P1835" s="66">
        <v>1.7999999999999999E-2</v>
      </c>
      <c r="Q1835" s="36">
        <v>4435</v>
      </c>
      <c r="R1835" s="36">
        <v>4499</v>
      </c>
      <c r="S1835" s="36">
        <v>4369</v>
      </c>
      <c r="T1835" s="66">
        <v>6.8999999999999999E-3</v>
      </c>
      <c r="U1835" s="66">
        <v>5.7999999999999996E-3</v>
      </c>
      <c r="V1835" s="66">
        <v>-7.3000000000000001E-3</v>
      </c>
      <c r="W1835" s="66">
        <v>2.2200000000000001E-2</v>
      </c>
      <c r="X1835" s="1">
        <v>631300</v>
      </c>
      <c r="Y1835" s="1">
        <v>2809222</v>
      </c>
      <c r="Z1835" s="1">
        <v>587232</v>
      </c>
      <c r="AA1835" t="s">
        <v>383</v>
      </c>
      <c r="AB1835" t="s">
        <v>384</v>
      </c>
      <c r="AC1835">
        <v>11.9</v>
      </c>
      <c r="AD1835">
        <v>0.79</v>
      </c>
      <c r="AE1835">
        <v>2.6</v>
      </c>
      <c r="AF1835" t="s">
        <v>230</v>
      </c>
      <c r="AG1835" s="1">
        <v>19600</v>
      </c>
      <c r="AH1835" s="36">
        <v>4467</v>
      </c>
      <c r="AI1835">
        <v>600</v>
      </c>
      <c r="AJ1835" s="36">
        <v>4465</v>
      </c>
      <c r="AK1835" s="1">
        <v>1000</v>
      </c>
      <c r="AL1835" s="2">
        <v>0.62430555555555556</v>
      </c>
      <c r="AN1835" t="s">
        <v>298</v>
      </c>
      <c r="AO1835" t="s">
        <v>382</v>
      </c>
      <c r="AQ1835" t="str">
        <f t="shared" si="28"/>
        <v/>
      </c>
    </row>
    <row r="1836" spans="1:43">
      <c r="A1836" s="8">
        <v>46205</v>
      </c>
      <c r="B1836" s="67">
        <v>4027.49</v>
      </c>
      <c r="C1836">
        <v>0.4</v>
      </c>
      <c r="D1836">
        <v>69290</v>
      </c>
      <c r="E1836" s="67">
        <v>-1.91</v>
      </c>
      <c r="F1836" s="7">
        <v>5713</v>
      </c>
      <c r="G1836" t="s">
        <v>58</v>
      </c>
      <c r="H1836">
        <v>0</v>
      </c>
      <c r="I1836" t="s">
        <v>288</v>
      </c>
      <c r="J1836" t="s">
        <v>289</v>
      </c>
      <c r="K1836" t="s">
        <v>295</v>
      </c>
      <c r="L1836" s="36">
        <v>7546</v>
      </c>
      <c r="M1836">
        <v>210</v>
      </c>
      <c r="N1836" s="66">
        <v>2.86E-2</v>
      </c>
      <c r="O1836" s="36">
        <v>7336</v>
      </c>
      <c r="P1836" s="66">
        <v>2.86E-2</v>
      </c>
      <c r="Q1836" s="36">
        <v>7486</v>
      </c>
      <c r="R1836" s="36">
        <v>7739</v>
      </c>
      <c r="S1836" s="36">
        <v>7401</v>
      </c>
      <c r="T1836" s="66">
        <v>8.0000000000000002E-3</v>
      </c>
      <c r="U1836" s="66">
        <v>-1.35E-2</v>
      </c>
      <c r="V1836" s="66">
        <v>-2.4899999999999999E-2</v>
      </c>
      <c r="W1836" s="66">
        <v>1.95E-2</v>
      </c>
      <c r="X1836" s="1">
        <v>2241400</v>
      </c>
      <c r="Y1836" s="1">
        <v>16974966</v>
      </c>
      <c r="Z1836" s="1">
        <v>2194482</v>
      </c>
      <c r="AA1836" t="s">
        <v>385</v>
      </c>
      <c r="AB1836" t="s">
        <v>386</v>
      </c>
      <c r="AC1836">
        <v>13.51</v>
      </c>
      <c r="AD1836">
        <v>0.98</v>
      </c>
      <c r="AE1836">
        <v>2.74</v>
      </c>
      <c r="AF1836" t="s">
        <v>230</v>
      </c>
      <c r="AG1836" s="1">
        <v>65200</v>
      </c>
      <c r="AH1836" s="36">
        <v>7547</v>
      </c>
      <c r="AI1836">
        <v>400</v>
      </c>
      <c r="AJ1836" s="36">
        <v>7545</v>
      </c>
      <c r="AK1836">
        <v>300</v>
      </c>
      <c r="AL1836" s="2">
        <v>0.62430555555555556</v>
      </c>
      <c r="AN1836" t="s">
        <v>298</v>
      </c>
      <c r="AO1836" t="s">
        <v>382</v>
      </c>
      <c r="AQ1836" t="str">
        <f t="shared" si="28"/>
        <v/>
      </c>
    </row>
    <row r="1837" spans="1:43">
      <c r="A1837" s="8">
        <v>46205</v>
      </c>
      <c r="B1837" s="67">
        <v>4027.49</v>
      </c>
      <c r="C1837">
        <v>0.4</v>
      </c>
      <c r="D1837">
        <v>69290</v>
      </c>
      <c r="E1837" s="67">
        <v>-1.91</v>
      </c>
      <c r="F1837" s="7">
        <v>5802</v>
      </c>
      <c r="G1837" t="s">
        <v>59</v>
      </c>
      <c r="H1837">
        <v>0</v>
      </c>
      <c r="I1837" t="s">
        <v>288</v>
      </c>
      <c r="J1837" t="s">
        <v>289</v>
      </c>
      <c r="K1837" t="s">
        <v>290</v>
      </c>
      <c r="L1837" s="36">
        <v>2703.5</v>
      </c>
      <c r="M1837">
        <v>-130.5</v>
      </c>
      <c r="N1837" s="66">
        <v>-4.5999999999999999E-2</v>
      </c>
      <c r="O1837" s="36">
        <v>2834</v>
      </c>
      <c r="P1837" s="66">
        <v>-4.5999999999999999E-2</v>
      </c>
      <c r="Q1837" s="36">
        <v>2780.5</v>
      </c>
      <c r="R1837" s="36">
        <v>2783.5</v>
      </c>
      <c r="S1837" s="36">
        <v>2640</v>
      </c>
      <c r="T1837" s="66">
        <v>-2.76E-2</v>
      </c>
      <c r="U1837" s="66">
        <v>-1.3299999999999999E-2</v>
      </c>
      <c r="V1837" s="66">
        <v>-2.87E-2</v>
      </c>
      <c r="W1837" s="66">
        <v>2.4E-2</v>
      </c>
      <c r="X1837" s="1">
        <v>16312600</v>
      </c>
      <c r="Y1837" s="1">
        <v>44412615</v>
      </c>
      <c r="Z1837" s="1">
        <v>8585673</v>
      </c>
      <c r="AA1837" t="s">
        <v>694</v>
      </c>
      <c r="AB1837" t="s">
        <v>695</v>
      </c>
      <c r="AC1837">
        <v>25.94</v>
      </c>
      <c r="AD1837">
        <v>3.07</v>
      </c>
      <c r="AE1837">
        <v>1.44</v>
      </c>
      <c r="AF1837" t="s">
        <v>230</v>
      </c>
      <c r="AG1837" s="1">
        <v>168200</v>
      </c>
      <c r="AH1837" s="36">
        <v>2703.5</v>
      </c>
      <c r="AI1837">
        <v>800</v>
      </c>
      <c r="AJ1837" s="36">
        <v>2703</v>
      </c>
      <c r="AK1837" s="1">
        <v>2300</v>
      </c>
      <c r="AL1837" s="2">
        <v>0.62430555555555556</v>
      </c>
      <c r="AN1837" t="s">
        <v>298</v>
      </c>
      <c r="AO1837" t="s">
        <v>382</v>
      </c>
      <c r="AQ1837" t="str">
        <f t="shared" si="28"/>
        <v/>
      </c>
    </row>
    <row r="1838" spans="1:43">
      <c r="A1838" s="8">
        <v>46205</v>
      </c>
      <c r="B1838" s="67">
        <v>4027.49</v>
      </c>
      <c r="C1838">
        <v>0.4</v>
      </c>
      <c r="D1838">
        <v>69290</v>
      </c>
      <c r="E1838" s="67">
        <v>-1.91</v>
      </c>
      <c r="F1838" s="7">
        <v>5803</v>
      </c>
      <c r="G1838" t="s">
        <v>60</v>
      </c>
      <c r="H1838">
        <v>0</v>
      </c>
      <c r="I1838" t="s">
        <v>288</v>
      </c>
      <c r="J1838" t="s">
        <v>289</v>
      </c>
      <c r="K1838" t="s">
        <v>295</v>
      </c>
      <c r="L1838" s="36">
        <v>5432</v>
      </c>
      <c r="M1838">
        <v>-394</v>
      </c>
      <c r="N1838" s="66">
        <v>-6.7599999999999993E-2</v>
      </c>
      <c r="O1838" s="36">
        <v>5826</v>
      </c>
      <c r="P1838" s="66">
        <v>-6.7599999999999993E-2</v>
      </c>
      <c r="Q1838" s="36">
        <v>5500</v>
      </c>
      <c r="R1838" s="36">
        <v>5555</v>
      </c>
      <c r="S1838" s="36">
        <v>5361</v>
      </c>
      <c r="T1838" s="66">
        <v>-1.23E-2</v>
      </c>
      <c r="U1838" s="66">
        <v>-1.23E-2</v>
      </c>
      <c r="V1838" s="66">
        <v>-2.2100000000000002E-2</v>
      </c>
      <c r="W1838" s="66">
        <v>1.32E-2</v>
      </c>
      <c r="X1838" s="1">
        <v>29879100</v>
      </c>
      <c r="Y1838" s="1">
        <v>163472601</v>
      </c>
      <c r="Z1838" s="1">
        <v>9642780</v>
      </c>
      <c r="AA1838" t="s">
        <v>389</v>
      </c>
      <c r="AB1838" t="s">
        <v>632</v>
      </c>
      <c r="AC1838">
        <v>35.97</v>
      </c>
      <c r="AD1838">
        <v>16.04</v>
      </c>
      <c r="AE1838">
        <v>0.7</v>
      </c>
      <c r="AF1838" t="s">
        <v>230</v>
      </c>
      <c r="AG1838" s="1">
        <v>427800</v>
      </c>
      <c r="AH1838" s="36">
        <v>5434</v>
      </c>
      <c r="AI1838" s="1">
        <v>2000</v>
      </c>
      <c r="AJ1838" s="36">
        <v>5433</v>
      </c>
      <c r="AK1838">
        <v>100</v>
      </c>
      <c r="AL1838" s="2">
        <v>0.62430555555555556</v>
      </c>
      <c r="AN1838" t="s">
        <v>298</v>
      </c>
      <c r="AO1838" t="s">
        <v>382</v>
      </c>
      <c r="AQ1838" t="str">
        <f t="shared" si="28"/>
        <v/>
      </c>
    </row>
    <row r="1839" spans="1:43">
      <c r="A1839" s="8">
        <v>46205</v>
      </c>
      <c r="B1839" s="67">
        <v>4027.49</v>
      </c>
      <c r="C1839">
        <v>0.4</v>
      </c>
      <c r="D1839">
        <v>69290</v>
      </c>
      <c r="E1839" s="67">
        <v>-1.91</v>
      </c>
      <c r="F1839" s="7">
        <v>6038</v>
      </c>
      <c r="G1839" t="s">
        <v>61</v>
      </c>
      <c r="H1839">
        <v>0</v>
      </c>
      <c r="I1839" t="s">
        <v>347</v>
      </c>
      <c r="J1839" t="s">
        <v>289</v>
      </c>
      <c r="K1839" t="s">
        <v>290</v>
      </c>
      <c r="L1839">
        <v>800</v>
      </c>
      <c r="M1839">
        <v>4</v>
      </c>
      <c r="N1839" s="66">
        <v>5.0000000000000001E-3</v>
      </c>
      <c r="O1839">
        <v>796</v>
      </c>
      <c r="P1839" s="66">
        <v>5.0000000000000001E-3</v>
      </c>
      <c r="Q1839">
        <v>799</v>
      </c>
      <c r="R1839">
        <v>804</v>
      </c>
      <c r="S1839">
        <v>797</v>
      </c>
      <c r="T1839" s="66">
        <v>1.1999999999999999E-3</v>
      </c>
      <c r="U1839" s="66">
        <v>1.1999999999999999E-3</v>
      </c>
      <c r="V1839" s="66">
        <v>-4.8999999999999998E-3</v>
      </c>
      <c r="W1839" s="66">
        <v>3.7000000000000002E-3</v>
      </c>
      <c r="X1839" s="1">
        <v>16000</v>
      </c>
      <c r="Y1839" s="1">
        <v>12795</v>
      </c>
      <c r="Z1839" s="1">
        <v>4050</v>
      </c>
      <c r="AA1839" t="s">
        <v>391</v>
      </c>
      <c r="AB1839" t="s">
        <v>696</v>
      </c>
      <c r="AC1839">
        <v>11.54</v>
      </c>
      <c r="AD1839">
        <v>0.8</v>
      </c>
      <c r="AE1839">
        <v>2.88</v>
      </c>
      <c r="AF1839" t="s">
        <v>230</v>
      </c>
      <c r="AG1839">
        <v>600</v>
      </c>
      <c r="AH1839">
        <v>801</v>
      </c>
      <c r="AI1839" s="1">
        <v>1000</v>
      </c>
      <c r="AJ1839">
        <v>799</v>
      </c>
      <c r="AK1839">
        <v>500</v>
      </c>
      <c r="AL1839" s="2">
        <v>0.61805555555555558</v>
      </c>
      <c r="AN1839" t="s">
        <v>350</v>
      </c>
      <c r="AO1839" t="s">
        <v>313</v>
      </c>
      <c r="AQ1839" t="str">
        <f t="shared" si="28"/>
        <v/>
      </c>
    </row>
    <row r="1840" spans="1:43">
      <c r="A1840" s="8">
        <v>46205</v>
      </c>
      <c r="B1840" s="67">
        <v>4027.49</v>
      </c>
      <c r="C1840">
        <v>0.4</v>
      </c>
      <c r="D1840">
        <v>69290</v>
      </c>
      <c r="E1840" s="67">
        <v>-1.91</v>
      </c>
      <c r="F1840" s="7">
        <v>6156</v>
      </c>
      <c r="G1840" t="s">
        <v>62</v>
      </c>
      <c r="H1840">
        <v>0</v>
      </c>
      <c r="I1840" t="s">
        <v>314</v>
      </c>
      <c r="J1840" t="s">
        <v>323</v>
      </c>
      <c r="K1840" t="s">
        <v>290</v>
      </c>
      <c r="L1840" s="36">
        <v>1706</v>
      </c>
      <c r="M1840">
        <v>-24</v>
      </c>
      <c r="N1840" s="66">
        <v>-1.3899999999999999E-2</v>
      </c>
      <c r="O1840" s="36">
        <v>1730</v>
      </c>
      <c r="P1840" s="66">
        <v>-1.38E-2</v>
      </c>
      <c r="Q1840" s="36">
        <v>1730</v>
      </c>
      <c r="R1840" s="36">
        <v>1735</v>
      </c>
      <c r="S1840" s="36">
        <v>1703</v>
      </c>
      <c r="T1840" s="66">
        <v>-1.38E-2</v>
      </c>
      <c r="U1840" s="66">
        <v>-8.0999999999999996E-3</v>
      </c>
      <c r="V1840" s="66">
        <v>-1.67E-2</v>
      </c>
      <c r="W1840" s="66">
        <v>1.6999999999999999E-3</v>
      </c>
      <c r="X1840" s="1">
        <v>60600</v>
      </c>
      <c r="Y1840" s="1">
        <v>104103</v>
      </c>
      <c r="Z1840" s="1">
        <v>9041</v>
      </c>
      <c r="AA1840" t="s">
        <v>393</v>
      </c>
      <c r="AB1840" t="s">
        <v>697</v>
      </c>
      <c r="AC1840">
        <v>50.62</v>
      </c>
      <c r="AD1840">
        <v>1.19</v>
      </c>
      <c r="AE1840">
        <v>5.86</v>
      </c>
      <c r="AF1840">
        <v>1.1000000000000001</v>
      </c>
      <c r="AG1840" s="1">
        <v>1100</v>
      </c>
      <c r="AH1840" s="36">
        <v>1707</v>
      </c>
      <c r="AI1840">
        <v>300</v>
      </c>
      <c r="AJ1840" s="36">
        <v>1703</v>
      </c>
      <c r="AK1840" s="1">
        <v>1500</v>
      </c>
      <c r="AL1840" s="2">
        <v>0.62361111111111112</v>
      </c>
      <c r="AN1840" t="s">
        <v>350</v>
      </c>
      <c r="AO1840" t="s">
        <v>395</v>
      </c>
      <c r="AQ1840" t="str">
        <f t="shared" si="28"/>
        <v/>
      </c>
    </row>
    <row r="1841" spans="1:43">
      <c r="A1841" s="8">
        <v>46205</v>
      </c>
      <c r="B1841" s="67">
        <v>4027.49</v>
      </c>
      <c r="C1841">
        <v>0.4</v>
      </c>
      <c r="D1841">
        <v>69290</v>
      </c>
      <c r="E1841" s="67">
        <v>-1.91</v>
      </c>
      <c r="F1841" s="7">
        <v>6178</v>
      </c>
      <c r="G1841" t="s">
        <v>63</v>
      </c>
      <c r="H1841">
        <v>0</v>
      </c>
      <c r="I1841" t="s">
        <v>288</v>
      </c>
      <c r="J1841" t="s">
        <v>289</v>
      </c>
      <c r="K1841" t="s">
        <v>295</v>
      </c>
      <c r="L1841" s="36">
        <v>2240</v>
      </c>
      <c r="M1841">
        <v>71.5</v>
      </c>
      <c r="N1841" s="66">
        <v>3.3000000000000002E-2</v>
      </c>
      <c r="O1841" s="36">
        <v>2168.5</v>
      </c>
      <c r="P1841" s="66">
        <v>3.2899999999999999E-2</v>
      </c>
      <c r="Q1841" s="36">
        <v>2200.5</v>
      </c>
      <c r="R1841" s="36">
        <v>2245</v>
      </c>
      <c r="S1841" s="36">
        <v>2196</v>
      </c>
      <c r="T1841" s="66">
        <v>1.7899999999999999E-2</v>
      </c>
      <c r="U1841" s="66">
        <v>9.1999999999999998E-3</v>
      </c>
      <c r="V1841" s="66">
        <v>-2.2000000000000001E-3</v>
      </c>
      <c r="W1841" s="66">
        <v>0.02</v>
      </c>
      <c r="X1841" s="1">
        <v>2819400</v>
      </c>
      <c r="Y1841" s="1">
        <v>6270479</v>
      </c>
      <c r="Z1841" s="1">
        <v>6290355</v>
      </c>
      <c r="AA1841" t="s">
        <v>641</v>
      </c>
      <c r="AB1841" t="s">
        <v>397</v>
      </c>
      <c r="AC1841">
        <v>16.11</v>
      </c>
      <c r="AD1841">
        <v>0.64</v>
      </c>
      <c r="AE1841">
        <v>2.68</v>
      </c>
      <c r="AF1841" t="s">
        <v>230</v>
      </c>
      <c r="AG1841" s="1">
        <v>73400</v>
      </c>
      <c r="AH1841" s="36">
        <v>2240.5</v>
      </c>
      <c r="AI1841" s="1">
        <v>1900</v>
      </c>
      <c r="AJ1841" s="36">
        <v>2239.5</v>
      </c>
      <c r="AK1841" s="1">
        <v>2700</v>
      </c>
      <c r="AL1841" s="2">
        <v>0.62430555555555556</v>
      </c>
      <c r="AN1841" t="s">
        <v>298</v>
      </c>
      <c r="AO1841" t="s">
        <v>313</v>
      </c>
      <c r="AQ1841" t="str">
        <f t="shared" si="28"/>
        <v/>
      </c>
    </row>
    <row r="1842" spans="1:43">
      <c r="A1842" s="8">
        <v>46205</v>
      </c>
      <c r="B1842" s="67">
        <v>4027.49</v>
      </c>
      <c r="C1842">
        <v>0.4</v>
      </c>
      <c r="D1842">
        <v>69290</v>
      </c>
      <c r="E1842" s="67">
        <v>-1.91</v>
      </c>
      <c r="F1842" s="7">
        <v>6208</v>
      </c>
      <c r="G1842" t="s">
        <v>64</v>
      </c>
      <c r="H1842">
        <v>0</v>
      </c>
      <c r="I1842" t="s">
        <v>314</v>
      </c>
      <c r="J1842" t="s">
        <v>289</v>
      </c>
      <c r="K1842" t="s">
        <v>295</v>
      </c>
      <c r="L1842" s="36">
        <v>1737</v>
      </c>
      <c r="M1842">
        <v>-4</v>
      </c>
      <c r="N1842" s="66">
        <v>-2.3E-3</v>
      </c>
      <c r="O1842" s="36">
        <v>1741</v>
      </c>
      <c r="P1842" s="66">
        <v>-2.2000000000000001E-3</v>
      </c>
      <c r="Q1842" s="36">
        <v>1740</v>
      </c>
      <c r="R1842" s="36">
        <v>1775</v>
      </c>
      <c r="S1842" s="36">
        <v>1724</v>
      </c>
      <c r="T1842" s="66">
        <v>-1.6999999999999999E-3</v>
      </c>
      <c r="U1842" s="66">
        <v>-1.1900000000000001E-2</v>
      </c>
      <c r="V1842" s="66">
        <v>-2.1399999999999999E-2</v>
      </c>
      <c r="W1842" s="66">
        <v>7.4999999999999997E-3</v>
      </c>
      <c r="X1842" s="1">
        <v>36600</v>
      </c>
      <c r="Y1842" s="1">
        <v>64220</v>
      </c>
      <c r="Z1842" s="1">
        <v>11092</v>
      </c>
      <c r="AA1842" t="s">
        <v>398</v>
      </c>
      <c r="AB1842" t="s">
        <v>399</v>
      </c>
      <c r="AC1842">
        <v>16.920000000000002</v>
      </c>
      <c r="AD1842">
        <v>1.76</v>
      </c>
      <c r="AE1842">
        <v>1.1499999999999999</v>
      </c>
      <c r="AF1842">
        <v>2</v>
      </c>
      <c r="AG1842">
        <v>300</v>
      </c>
      <c r="AH1842" s="36">
        <v>1737</v>
      </c>
      <c r="AI1842">
        <v>300</v>
      </c>
      <c r="AJ1842" s="36">
        <v>1735</v>
      </c>
      <c r="AK1842">
        <v>300</v>
      </c>
      <c r="AL1842" s="2">
        <v>0.62361111111111112</v>
      </c>
      <c r="AN1842" t="s">
        <v>298</v>
      </c>
      <c r="AO1842" t="s">
        <v>395</v>
      </c>
      <c r="AQ1842" t="str">
        <f t="shared" si="28"/>
        <v/>
      </c>
    </row>
    <row r="1843" spans="1:43">
      <c r="A1843" s="8">
        <v>46205</v>
      </c>
      <c r="B1843" s="67">
        <v>4027.49</v>
      </c>
      <c r="C1843">
        <v>0.4</v>
      </c>
      <c r="D1843">
        <v>69290</v>
      </c>
      <c r="E1843" s="67">
        <v>-1.91</v>
      </c>
      <c r="F1843" s="7">
        <v>6356</v>
      </c>
      <c r="G1843" t="s">
        <v>65</v>
      </c>
      <c r="H1843">
        <v>0</v>
      </c>
      <c r="I1843" t="s">
        <v>314</v>
      </c>
      <c r="J1843" t="s">
        <v>289</v>
      </c>
      <c r="K1843" t="s">
        <v>295</v>
      </c>
      <c r="L1843" s="36">
        <v>1527</v>
      </c>
      <c r="M1843">
        <v>47</v>
      </c>
      <c r="N1843" s="66">
        <v>3.1800000000000002E-2</v>
      </c>
      <c r="O1843" s="36">
        <v>1480</v>
      </c>
      <c r="P1843" s="66">
        <v>3.1699999999999999E-2</v>
      </c>
      <c r="Q1843" s="36">
        <v>1480</v>
      </c>
      <c r="R1843" s="36">
        <v>1567</v>
      </c>
      <c r="S1843" s="36">
        <v>1455</v>
      </c>
      <c r="T1843" s="66">
        <v>3.1699999999999999E-2</v>
      </c>
      <c r="U1843" s="66">
        <v>-1.4800000000000001E-2</v>
      </c>
      <c r="V1843" s="66">
        <v>-2.5499999999999998E-2</v>
      </c>
      <c r="W1843" s="66">
        <v>4.9399999999999999E-2</v>
      </c>
      <c r="X1843" s="1">
        <v>240300</v>
      </c>
      <c r="Y1843" s="1">
        <v>365078</v>
      </c>
      <c r="Z1843" s="1">
        <v>21805</v>
      </c>
      <c r="AA1843" t="s">
        <v>400</v>
      </c>
      <c r="AB1843" t="s">
        <v>401</v>
      </c>
      <c r="AC1843">
        <v>12.35</v>
      </c>
      <c r="AD1843">
        <v>1.5</v>
      </c>
      <c r="AE1843">
        <v>0.65</v>
      </c>
      <c r="AF1843" t="s">
        <v>230</v>
      </c>
      <c r="AG1843" s="1">
        <v>1700</v>
      </c>
      <c r="AH1843" s="36">
        <v>1532</v>
      </c>
      <c r="AI1843">
        <v>200</v>
      </c>
      <c r="AJ1843" s="36">
        <v>1529</v>
      </c>
      <c r="AK1843">
        <v>200</v>
      </c>
      <c r="AL1843" s="2">
        <v>0.62430555555555556</v>
      </c>
      <c r="AN1843" t="s">
        <v>298</v>
      </c>
      <c r="AO1843" t="s">
        <v>395</v>
      </c>
      <c r="AQ1843" t="str">
        <f t="shared" si="28"/>
        <v/>
      </c>
    </row>
    <row r="1844" spans="1:43">
      <c r="A1844" s="8">
        <v>46205</v>
      </c>
      <c r="B1844" s="67">
        <v>4027.49</v>
      </c>
      <c r="C1844">
        <v>0.4</v>
      </c>
      <c r="D1844">
        <v>69290</v>
      </c>
      <c r="E1844" s="67">
        <v>-1.91</v>
      </c>
      <c r="F1844" s="7">
        <v>6378</v>
      </c>
      <c r="G1844" t="s">
        <v>66</v>
      </c>
      <c r="H1844">
        <v>0</v>
      </c>
      <c r="I1844" t="s">
        <v>314</v>
      </c>
      <c r="J1844" t="s">
        <v>289</v>
      </c>
      <c r="K1844" t="s">
        <v>290</v>
      </c>
      <c r="L1844" s="36">
        <v>1213</v>
      </c>
      <c r="M1844">
        <v>17</v>
      </c>
      <c r="N1844" s="66">
        <v>1.4200000000000001E-2</v>
      </c>
      <c r="O1844" s="36">
        <v>1196</v>
      </c>
      <c r="P1844" s="66">
        <v>1.4200000000000001E-2</v>
      </c>
      <c r="Q1844" s="36">
        <v>1182</v>
      </c>
      <c r="R1844" s="36">
        <v>1224</v>
      </c>
      <c r="S1844" s="36">
        <v>1182</v>
      </c>
      <c r="T1844" s="66">
        <v>2.6200000000000001E-2</v>
      </c>
      <c r="U1844" s="66">
        <v>-8.0999999999999996E-3</v>
      </c>
      <c r="V1844" s="66">
        <v>-8.8999999999999999E-3</v>
      </c>
      <c r="W1844" s="66">
        <v>2.6200000000000001E-2</v>
      </c>
      <c r="X1844" s="1">
        <v>58300</v>
      </c>
      <c r="Y1844" s="1">
        <v>70500</v>
      </c>
      <c r="Z1844" s="1">
        <v>24987</v>
      </c>
      <c r="AA1844" t="s">
        <v>402</v>
      </c>
      <c r="AB1844" t="s">
        <v>634</v>
      </c>
      <c r="AC1844">
        <v>12.63</v>
      </c>
      <c r="AD1844">
        <v>1.1299999999999999</v>
      </c>
      <c r="AE1844">
        <v>3.38</v>
      </c>
      <c r="AF1844" t="s">
        <v>230</v>
      </c>
      <c r="AG1844">
        <v>0</v>
      </c>
      <c r="AH1844" s="36">
        <v>1213</v>
      </c>
      <c r="AI1844">
        <v>300</v>
      </c>
      <c r="AJ1844" s="36">
        <v>1211</v>
      </c>
      <c r="AK1844">
        <v>200</v>
      </c>
      <c r="AL1844" s="2">
        <v>0.62430555555555556</v>
      </c>
      <c r="AN1844" t="s">
        <v>298</v>
      </c>
      <c r="AO1844" t="s">
        <v>395</v>
      </c>
      <c r="AQ1844" t="str">
        <f t="shared" si="28"/>
        <v/>
      </c>
    </row>
    <row r="1845" spans="1:43">
      <c r="A1845" s="8">
        <v>46205</v>
      </c>
      <c r="B1845" s="67">
        <v>4027.49</v>
      </c>
      <c r="C1845">
        <v>0.4</v>
      </c>
      <c r="D1845">
        <v>69290</v>
      </c>
      <c r="E1845" s="67">
        <v>-1.91</v>
      </c>
      <c r="F1845" s="7">
        <v>6526</v>
      </c>
      <c r="G1845" t="s">
        <v>67</v>
      </c>
      <c r="H1845">
        <v>0</v>
      </c>
      <c r="I1845" t="s">
        <v>288</v>
      </c>
      <c r="J1845" t="s">
        <v>289</v>
      </c>
      <c r="K1845" t="s">
        <v>295</v>
      </c>
      <c r="L1845" s="36">
        <v>2779</v>
      </c>
      <c r="M1845">
        <v>59.5</v>
      </c>
      <c r="N1845" s="66">
        <v>2.1899999999999999E-2</v>
      </c>
      <c r="O1845" s="36">
        <v>2719.5</v>
      </c>
      <c r="P1845" s="66">
        <v>2.18E-2</v>
      </c>
      <c r="Q1845" s="36">
        <v>2677.5</v>
      </c>
      <c r="R1845" s="36">
        <v>2857.5</v>
      </c>
      <c r="S1845" s="36">
        <v>2636.5</v>
      </c>
      <c r="T1845" s="66">
        <v>3.7900000000000003E-2</v>
      </c>
      <c r="U1845" s="66">
        <v>-2.9999999999999997E-4</v>
      </c>
      <c r="V1845" s="66">
        <v>-2.7400000000000001E-2</v>
      </c>
      <c r="W1845" s="66">
        <v>5.3999999999999999E-2</v>
      </c>
      <c r="X1845" s="1">
        <v>16599400</v>
      </c>
      <c r="Y1845" s="1">
        <v>46089847</v>
      </c>
      <c r="Z1845" s="1">
        <v>500158</v>
      </c>
      <c r="AA1845" t="s">
        <v>584</v>
      </c>
      <c r="AB1845" t="s">
        <v>405</v>
      </c>
      <c r="AC1845">
        <v>48.75</v>
      </c>
      <c r="AD1845">
        <v>3.66</v>
      </c>
      <c r="AE1845">
        <v>1.8</v>
      </c>
      <c r="AF1845" t="s">
        <v>230</v>
      </c>
      <c r="AG1845" s="1">
        <v>204000</v>
      </c>
      <c r="AH1845" s="36">
        <v>2779</v>
      </c>
      <c r="AI1845">
        <v>300</v>
      </c>
      <c r="AJ1845" s="36">
        <v>2778.5</v>
      </c>
      <c r="AK1845">
        <v>200</v>
      </c>
      <c r="AL1845" s="2">
        <v>0.62430555555555556</v>
      </c>
      <c r="AN1845" t="s">
        <v>298</v>
      </c>
      <c r="AO1845" t="s">
        <v>344</v>
      </c>
      <c r="AQ1845" t="str">
        <f t="shared" si="28"/>
        <v/>
      </c>
    </row>
    <row r="1846" spans="1:43">
      <c r="A1846" s="8">
        <v>46205</v>
      </c>
      <c r="B1846" s="67">
        <v>4027.49</v>
      </c>
      <c r="C1846">
        <v>0.4</v>
      </c>
      <c r="D1846">
        <v>69290</v>
      </c>
      <c r="E1846" s="67">
        <v>-1.91</v>
      </c>
      <c r="F1846" s="7">
        <v>6586</v>
      </c>
      <c r="G1846" t="s">
        <v>68</v>
      </c>
      <c r="H1846">
        <v>0</v>
      </c>
      <c r="I1846" t="s">
        <v>288</v>
      </c>
      <c r="J1846" t="s">
        <v>289</v>
      </c>
      <c r="K1846" t="s">
        <v>290</v>
      </c>
      <c r="L1846" s="36">
        <v>5810</v>
      </c>
      <c r="M1846">
        <v>120</v>
      </c>
      <c r="N1846" s="66">
        <v>2.1100000000000001E-2</v>
      </c>
      <c r="O1846" s="36">
        <v>5690</v>
      </c>
      <c r="P1846" s="66">
        <v>2.1000000000000001E-2</v>
      </c>
      <c r="Q1846" s="36">
        <v>5684</v>
      </c>
      <c r="R1846" s="36">
        <v>5854</v>
      </c>
      <c r="S1846" s="36">
        <v>5658</v>
      </c>
      <c r="T1846" s="66">
        <v>2.2100000000000002E-2</v>
      </c>
      <c r="U1846" s="66">
        <v>-6.7999999999999996E-3</v>
      </c>
      <c r="V1846" s="66">
        <v>-7.4999999999999997E-3</v>
      </c>
      <c r="W1846" s="66">
        <v>2.6800000000000001E-2</v>
      </c>
      <c r="X1846" s="1">
        <v>348700</v>
      </c>
      <c r="Y1846" s="1">
        <v>2013104</v>
      </c>
      <c r="Z1846" s="1">
        <v>1626901</v>
      </c>
      <c r="AA1846" t="s">
        <v>406</v>
      </c>
      <c r="AB1846" t="s">
        <v>407</v>
      </c>
      <c r="AC1846">
        <v>18.47</v>
      </c>
      <c r="AD1846">
        <v>1.5</v>
      </c>
      <c r="AE1846">
        <v>2.72</v>
      </c>
      <c r="AF1846" t="s">
        <v>230</v>
      </c>
      <c r="AG1846" s="1">
        <v>6200</v>
      </c>
      <c r="AH1846" s="36">
        <v>5812</v>
      </c>
      <c r="AI1846">
        <v>100</v>
      </c>
      <c r="AJ1846" s="36">
        <v>5809</v>
      </c>
      <c r="AK1846">
        <v>500</v>
      </c>
      <c r="AL1846" s="2">
        <v>0.62430555555555556</v>
      </c>
      <c r="AN1846" t="s">
        <v>298</v>
      </c>
      <c r="AO1846" t="s">
        <v>395</v>
      </c>
      <c r="AQ1846" t="str">
        <f t="shared" si="28"/>
        <v/>
      </c>
    </row>
    <row r="1847" spans="1:43">
      <c r="A1847" s="8">
        <v>46205</v>
      </c>
      <c r="B1847" s="67">
        <v>4027.49</v>
      </c>
      <c r="C1847">
        <v>0.4</v>
      </c>
      <c r="D1847">
        <v>69290</v>
      </c>
      <c r="E1847" s="67">
        <v>-1.91</v>
      </c>
      <c r="F1847" s="7">
        <v>6594</v>
      </c>
      <c r="G1847" t="s">
        <v>69</v>
      </c>
      <c r="H1847">
        <v>0</v>
      </c>
      <c r="I1847" t="s">
        <v>288</v>
      </c>
      <c r="J1847" t="s">
        <v>289</v>
      </c>
      <c r="K1847" t="s">
        <v>295</v>
      </c>
      <c r="L1847" s="36">
        <v>2685</v>
      </c>
      <c r="M1847">
        <v>-62</v>
      </c>
      <c r="N1847" s="66">
        <v>-2.2599999999999999E-2</v>
      </c>
      <c r="O1847" s="36">
        <v>2747</v>
      </c>
      <c r="P1847" s="66">
        <v>-2.2499999999999999E-2</v>
      </c>
      <c r="Q1847" s="36">
        <v>2701</v>
      </c>
      <c r="R1847" s="36">
        <v>2778</v>
      </c>
      <c r="S1847" s="36">
        <v>2683</v>
      </c>
      <c r="T1847" s="66">
        <v>-5.8999999999999999E-3</v>
      </c>
      <c r="U1847" s="66">
        <v>-1.0999999999999999E-2</v>
      </c>
      <c r="V1847" s="66">
        <v>-3.3399999999999999E-2</v>
      </c>
      <c r="W1847" s="66">
        <v>6.9999999999999999E-4</v>
      </c>
      <c r="X1847" s="1">
        <v>2663000</v>
      </c>
      <c r="Y1847" s="1">
        <v>7253865</v>
      </c>
      <c r="Z1847" s="1">
        <v>3202047</v>
      </c>
      <c r="AA1847" t="s">
        <v>560</v>
      </c>
      <c r="AB1847" t="s">
        <v>409</v>
      </c>
      <c r="AC1847">
        <v>38.46</v>
      </c>
      <c r="AD1847">
        <v>1.74</v>
      </c>
      <c r="AE1847">
        <v>0</v>
      </c>
      <c r="AF1847" t="s">
        <v>230</v>
      </c>
      <c r="AG1847" s="1">
        <v>59300</v>
      </c>
      <c r="AH1847" s="36">
        <v>2686</v>
      </c>
      <c r="AI1847" s="1">
        <v>1900</v>
      </c>
      <c r="AJ1847" s="36">
        <v>2684</v>
      </c>
      <c r="AK1847" s="1">
        <v>2500</v>
      </c>
      <c r="AL1847" s="2">
        <v>0.62430555555555556</v>
      </c>
      <c r="AN1847" t="s">
        <v>298</v>
      </c>
      <c r="AO1847" t="s">
        <v>344</v>
      </c>
      <c r="AQ1847" t="str">
        <f t="shared" si="28"/>
        <v/>
      </c>
    </row>
    <row r="1848" spans="1:43">
      <c r="A1848" s="8">
        <v>46205</v>
      </c>
      <c r="B1848" s="67">
        <v>4027.49</v>
      </c>
      <c r="C1848">
        <v>0.4</v>
      </c>
      <c r="D1848">
        <v>69290</v>
      </c>
      <c r="E1848" s="67">
        <v>-1.91</v>
      </c>
      <c r="F1848" s="7">
        <v>6674</v>
      </c>
      <c r="G1848" t="s">
        <v>70</v>
      </c>
      <c r="H1848">
        <v>0</v>
      </c>
      <c r="I1848" t="s">
        <v>288</v>
      </c>
      <c r="J1848" t="s">
        <v>289</v>
      </c>
      <c r="K1848" t="s">
        <v>295</v>
      </c>
      <c r="L1848" s="36">
        <v>6697</v>
      </c>
      <c r="M1848">
        <v>30</v>
      </c>
      <c r="N1848" s="66">
        <v>4.4999999999999997E-3</v>
      </c>
      <c r="O1848" s="36">
        <v>6667</v>
      </c>
      <c r="P1848" s="66">
        <v>4.4000000000000003E-3</v>
      </c>
      <c r="Q1848" s="36">
        <v>6640</v>
      </c>
      <c r="R1848" s="36">
        <v>6794</v>
      </c>
      <c r="S1848" s="36">
        <v>6500</v>
      </c>
      <c r="T1848" s="66">
        <v>8.5000000000000006E-3</v>
      </c>
      <c r="U1848" s="66">
        <v>1E-3</v>
      </c>
      <c r="V1848" s="66">
        <v>-1.4200000000000001E-2</v>
      </c>
      <c r="W1848" s="66">
        <v>3.0300000000000001E-2</v>
      </c>
      <c r="X1848" s="1">
        <v>461300</v>
      </c>
      <c r="Y1848" s="1">
        <v>3066721</v>
      </c>
      <c r="Z1848" s="1">
        <v>672689</v>
      </c>
      <c r="AA1848" t="s">
        <v>679</v>
      </c>
      <c r="AB1848" t="s">
        <v>411</v>
      </c>
      <c r="AC1848">
        <v>18.010000000000002</v>
      </c>
      <c r="AD1848">
        <v>1.7</v>
      </c>
      <c r="AE1848">
        <v>1.46</v>
      </c>
      <c r="AF1848" t="s">
        <v>230</v>
      </c>
      <c r="AG1848" s="1">
        <v>19100</v>
      </c>
      <c r="AH1848" s="36">
        <v>6701</v>
      </c>
      <c r="AI1848">
        <v>100</v>
      </c>
      <c r="AJ1848" s="36">
        <v>6696</v>
      </c>
      <c r="AK1848">
        <v>200</v>
      </c>
      <c r="AL1848" s="2">
        <v>0.62430555555555556</v>
      </c>
      <c r="AN1848" t="s">
        <v>298</v>
      </c>
      <c r="AO1848" t="s">
        <v>344</v>
      </c>
      <c r="AQ1848" t="str">
        <f t="shared" si="28"/>
        <v/>
      </c>
    </row>
    <row r="1849" spans="1:43">
      <c r="A1849" s="8">
        <v>46205</v>
      </c>
      <c r="B1849" s="67">
        <v>4027.49</v>
      </c>
      <c r="C1849">
        <v>0.4</v>
      </c>
      <c r="D1849">
        <v>69290</v>
      </c>
      <c r="E1849" s="67">
        <v>-1.91</v>
      </c>
      <c r="F1849" s="7">
        <v>6758</v>
      </c>
      <c r="G1849" t="s">
        <v>71</v>
      </c>
      <c r="H1849">
        <v>0</v>
      </c>
      <c r="I1849" t="s">
        <v>288</v>
      </c>
      <c r="J1849" t="s">
        <v>289</v>
      </c>
      <c r="K1849" t="s">
        <v>295</v>
      </c>
      <c r="L1849" s="36">
        <v>3334</v>
      </c>
      <c r="M1849">
        <v>84</v>
      </c>
      <c r="N1849" s="66">
        <v>2.58E-2</v>
      </c>
      <c r="O1849" s="36">
        <v>3250</v>
      </c>
      <c r="P1849" s="66">
        <v>2.58E-2</v>
      </c>
      <c r="Q1849" s="36">
        <v>3315</v>
      </c>
      <c r="R1849" s="36">
        <v>3400</v>
      </c>
      <c r="S1849" s="36">
        <v>3296</v>
      </c>
      <c r="T1849" s="66">
        <v>5.7000000000000002E-3</v>
      </c>
      <c r="U1849" s="66">
        <v>-6.1999999999999998E-3</v>
      </c>
      <c r="V1849" s="66">
        <v>-1.9400000000000001E-2</v>
      </c>
      <c r="W1849" s="66">
        <v>1.15E-2</v>
      </c>
      <c r="X1849" s="1">
        <v>12993200</v>
      </c>
      <c r="Y1849" s="1">
        <v>43591227</v>
      </c>
      <c r="Z1849" s="1">
        <v>19888364</v>
      </c>
      <c r="AA1849" t="s">
        <v>412</v>
      </c>
      <c r="AB1849" t="s">
        <v>413</v>
      </c>
      <c r="AC1849">
        <v>16.93</v>
      </c>
      <c r="AD1849">
        <v>2.42</v>
      </c>
      <c r="AE1849">
        <v>1.05</v>
      </c>
      <c r="AF1849" t="s">
        <v>230</v>
      </c>
      <c r="AG1849" s="1">
        <v>499600</v>
      </c>
      <c r="AH1849" s="36">
        <v>3335</v>
      </c>
      <c r="AI1849" s="1">
        <v>7400</v>
      </c>
      <c r="AJ1849" s="36">
        <v>3334</v>
      </c>
      <c r="AK1849" s="1">
        <v>7100</v>
      </c>
      <c r="AL1849" s="2">
        <v>0.62430555555555556</v>
      </c>
      <c r="AN1849" t="s">
        <v>298</v>
      </c>
      <c r="AO1849" t="s">
        <v>344</v>
      </c>
      <c r="AQ1849" t="str">
        <f t="shared" si="28"/>
        <v/>
      </c>
    </row>
    <row r="1850" spans="1:43">
      <c r="A1850" s="8">
        <v>46205</v>
      </c>
      <c r="B1850" s="67">
        <v>4027.49</v>
      </c>
      <c r="C1850">
        <v>0.4</v>
      </c>
      <c r="D1850">
        <v>69290</v>
      </c>
      <c r="E1850" s="67">
        <v>-1.91</v>
      </c>
      <c r="F1850" s="7">
        <v>6810</v>
      </c>
      <c r="G1850" t="s">
        <v>72</v>
      </c>
      <c r="H1850">
        <v>0</v>
      </c>
      <c r="I1850" t="s">
        <v>288</v>
      </c>
      <c r="J1850" t="s">
        <v>289</v>
      </c>
      <c r="K1850" t="s">
        <v>290</v>
      </c>
      <c r="L1850" s="36">
        <v>2151</v>
      </c>
      <c r="M1850">
        <v>36</v>
      </c>
      <c r="N1850" s="66">
        <v>1.7000000000000001E-2</v>
      </c>
      <c r="O1850" s="36">
        <v>2115</v>
      </c>
      <c r="P1850" s="66">
        <v>1.7000000000000001E-2</v>
      </c>
      <c r="Q1850" s="36">
        <v>2113</v>
      </c>
      <c r="R1850" s="36">
        <v>2162</v>
      </c>
      <c r="S1850" s="36">
        <v>2099</v>
      </c>
      <c r="T1850" s="66">
        <v>1.7899999999999999E-2</v>
      </c>
      <c r="U1850" s="66">
        <v>4.1999999999999997E-3</v>
      </c>
      <c r="V1850" s="66">
        <v>-5.0000000000000001E-3</v>
      </c>
      <c r="W1850" s="66">
        <v>2.47E-2</v>
      </c>
      <c r="X1850" s="1">
        <v>91900</v>
      </c>
      <c r="Y1850" s="1">
        <v>196335</v>
      </c>
      <c r="Z1850" s="1">
        <v>87468</v>
      </c>
      <c r="AA1850" t="s">
        <v>414</v>
      </c>
      <c r="AB1850" t="s">
        <v>415</v>
      </c>
      <c r="AC1850">
        <v>11.83</v>
      </c>
      <c r="AD1850">
        <v>0.91</v>
      </c>
      <c r="AE1850">
        <v>2.6</v>
      </c>
      <c r="AF1850" t="s">
        <v>230</v>
      </c>
      <c r="AG1850" s="1">
        <v>21400</v>
      </c>
      <c r="AH1850" s="36">
        <v>2152</v>
      </c>
      <c r="AI1850">
        <v>400</v>
      </c>
      <c r="AJ1850" s="36">
        <v>2150</v>
      </c>
      <c r="AK1850">
        <v>400</v>
      </c>
      <c r="AL1850" s="2">
        <v>0.62430555555555556</v>
      </c>
      <c r="AN1850" t="s">
        <v>298</v>
      </c>
      <c r="AO1850" t="s">
        <v>344</v>
      </c>
      <c r="AQ1850" t="str">
        <f t="shared" si="28"/>
        <v/>
      </c>
    </row>
    <row r="1851" spans="1:43">
      <c r="A1851" s="8">
        <v>46205</v>
      </c>
      <c r="B1851" s="67">
        <v>4027.49</v>
      </c>
      <c r="C1851">
        <v>0.4</v>
      </c>
      <c r="D1851">
        <v>69290</v>
      </c>
      <c r="E1851" s="67">
        <v>-1.91</v>
      </c>
      <c r="F1851" s="7">
        <v>6841</v>
      </c>
      <c r="G1851" t="s">
        <v>73</v>
      </c>
      <c r="H1851">
        <v>0</v>
      </c>
      <c r="I1851" t="s">
        <v>288</v>
      </c>
      <c r="J1851" t="s">
        <v>289</v>
      </c>
      <c r="K1851" t="s">
        <v>295</v>
      </c>
      <c r="L1851" s="36">
        <v>5631</v>
      </c>
      <c r="M1851">
        <v>-83</v>
      </c>
      <c r="N1851" s="66">
        <v>-1.4500000000000001E-2</v>
      </c>
      <c r="O1851" s="36">
        <v>5714</v>
      </c>
      <c r="P1851" s="66">
        <v>-1.4500000000000001E-2</v>
      </c>
      <c r="Q1851" s="36">
        <v>5514</v>
      </c>
      <c r="R1851" s="36">
        <v>5722</v>
      </c>
      <c r="S1851" s="36">
        <v>5449</v>
      </c>
      <c r="T1851" s="66">
        <v>2.12E-2</v>
      </c>
      <c r="U1851" s="66">
        <v>-1.0500000000000001E-2</v>
      </c>
      <c r="V1851" s="66">
        <v>-1.5900000000000001E-2</v>
      </c>
      <c r="W1851" s="66">
        <v>3.3399999999999999E-2</v>
      </c>
      <c r="X1851" s="1">
        <v>746200</v>
      </c>
      <c r="Y1851" s="1">
        <v>4168326</v>
      </c>
      <c r="Z1851" s="1">
        <v>1448300</v>
      </c>
      <c r="AA1851" t="s">
        <v>416</v>
      </c>
      <c r="AB1851" t="s">
        <v>635</v>
      </c>
      <c r="AC1851">
        <v>24.3</v>
      </c>
      <c r="AD1851">
        <v>2.75</v>
      </c>
      <c r="AE1851">
        <v>1.63</v>
      </c>
      <c r="AF1851" t="s">
        <v>230</v>
      </c>
      <c r="AG1851" s="1">
        <v>9100</v>
      </c>
      <c r="AH1851" s="36">
        <v>5632</v>
      </c>
      <c r="AI1851">
        <v>200</v>
      </c>
      <c r="AJ1851" s="36">
        <v>5630</v>
      </c>
      <c r="AK1851">
        <v>300</v>
      </c>
      <c r="AL1851" s="2">
        <v>0.62430555555555556</v>
      </c>
      <c r="AN1851" t="s">
        <v>298</v>
      </c>
      <c r="AO1851" t="s">
        <v>344</v>
      </c>
      <c r="AQ1851" t="str">
        <f t="shared" si="28"/>
        <v/>
      </c>
    </row>
    <row r="1852" spans="1:43">
      <c r="A1852" s="8">
        <v>46205</v>
      </c>
      <c r="B1852" s="67">
        <v>4027.49</v>
      </c>
      <c r="C1852">
        <v>0.4</v>
      </c>
      <c r="D1852">
        <v>69290</v>
      </c>
      <c r="E1852" s="67">
        <v>-1.91</v>
      </c>
      <c r="F1852" s="7">
        <v>6890</v>
      </c>
      <c r="G1852" t="s">
        <v>74</v>
      </c>
      <c r="H1852">
        <v>0</v>
      </c>
      <c r="I1852" t="s">
        <v>314</v>
      </c>
      <c r="J1852" t="s">
        <v>289</v>
      </c>
      <c r="K1852" t="s">
        <v>295</v>
      </c>
      <c r="L1852" s="36">
        <v>9010</v>
      </c>
      <c r="M1852">
        <v>-710</v>
      </c>
      <c r="N1852" s="66">
        <v>-7.2999999999999995E-2</v>
      </c>
      <c r="O1852" s="36">
        <v>9720</v>
      </c>
      <c r="P1852" s="66">
        <v>-7.2999999999999995E-2</v>
      </c>
      <c r="Q1852" s="36">
        <v>9250</v>
      </c>
      <c r="R1852" s="36">
        <v>9400</v>
      </c>
      <c r="S1852" s="36">
        <v>8870</v>
      </c>
      <c r="T1852" s="66">
        <v>-2.5899999999999999E-2</v>
      </c>
      <c r="U1852" s="66">
        <v>-1.6299999999999999E-2</v>
      </c>
      <c r="V1852" s="66">
        <v>-4.1399999999999999E-2</v>
      </c>
      <c r="W1852" s="66">
        <v>1.5699999999999999E-2</v>
      </c>
      <c r="X1852" s="1">
        <v>807800</v>
      </c>
      <c r="Y1852" s="1">
        <v>7341383</v>
      </c>
      <c r="Z1852" s="1">
        <v>474937</v>
      </c>
      <c r="AA1852" t="s">
        <v>680</v>
      </c>
      <c r="AB1852" t="s">
        <v>419</v>
      </c>
      <c r="AC1852">
        <v>20.54</v>
      </c>
      <c r="AD1852">
        <v>1.63</v>
      </c>
      <c r="AE1852">
        <v>2.2200000000000002</v>
      </c>
      <c r="AF1852" t="s">
        <v>230</v>
      </c>
      <c r="AG1852" s="1">
        <v>11800</v>
      </c>
      <c r="AH1852" s="36">
        <v>9010</v>
      </c>
      <c r="AI1852">
        <v>700</v>
      </c>
      <c r="AJ1852" s="36">
        <v>9000</v>
      </c>
      <c r="AK1852">
        <v>700</v>
      </c>
      <c r="AL1852" s="2">
        <v>0.62361111111111112</v>
      </c>
      <c r="AN1852" t="s">
        <v>293</v>
      </c>
      <c r="AO1852" t="s">
        <v>344</v>
      </c>
      <c r="AQ1852" t="str">
        <f t="shared" si="28"/>
        <v/>
      </c>
    </row>
    <row r="1853" spans="1:43">
      <c r="A1853" s="8">
        <v>46205</v>
      </c>
      <c r="B1853" s="67">
        <v>4027.49</v>
      </c>
      <c r="C1853">
        <v>0.4</v>
      </c>
      <c r="D1853">
        <v>69290</v>
      </c>
      <c r="E1853" s="67">
        <v>-1.91</v>
      </c>
      <c r="F1853" s="7">
        <v>6925</v>
      </c>
      <c r="G1853" t="s">
        <v>75</v>
      </c>
      <c r="H1853">
        <v>0</v>
      </c>
      <c r="I1853" t="s">
        <v>288</v>
      </c>
      <c r="J1853" t="s">
        <v>289</v>
      </c>
      <c r="K1853" t="s">
        <v>295</v>
      </c>
      <c r="L1853" s="36">
        <v>4730</v>
      </c>
      <c r="M1853">
        <v>-98</v>
      </c>
      <c r="N1853" s="66">
        <v>-2.0299999999999999E-2</v>
      </c>
      <c r="O1853" s="36">
        <v>4828</v>
      </c>
      <c r="P1853" s="66">
        <v>-2.0199999999999999E-2</v>
      </c>
      <c r="Q1853" s="36">
        <v>4688</v>
      </c>
      <c r="R1853" s="36">
        <v>4820</v>
      </c>
      <c r="S1853" s="36">
        <v>4610</v>
      </c>
      <c r="T1853" s="66">
        <v>8.8999999999999999E-3</v>
      </c>
      <c r="U1853" s="66">
        <v>-4.1999999999999997E-3</v>
      </c>
      <c r="V1853" s="66">
        <v>-1.8599999999999998E-2</v>
      </c>
      <c r="W1853" s="66">
        <v>2.5999999999999999E-2</v>
      </c>
      <c r="X1853" s="1">
        <v>499500</v>
      </c>
      <c r="Y1853" s="1">
        <v>2364570</v>
      </c>
      <c r="Z1853" s="1">
        <v>394955</v>
      </c>
      <c r="AA1853" t="s">
        <v>698</v>
      </c>
      <c r="AB1853" t="s">
        <v>421</v>
      </c>
      <c r="AC1853">
        <v>35.75</v>
      </c>
      <c r="AD1853">
        <v>1.9</v>
      </c>
      <c r="AE1853">
        <v>1.48</v>
      </c>
      <c r="AF1853" t="s">
        <v>230</v>
      </c>
      <c r="AG1853" s="1">
        <v>9500</v>
      </c>
      <c r="AH1853" s="36">
        <v>4737</v>
      </c>
      <c r="AI1853">
        <v>400</v>
      </c>
      <c r="AJ1853" s="36">
        <v>4731</v>
      </c>
      <c r="AK1853">
        <v>100</v>
      </c>
      <c r="AL1853" s="2">
        <v>0.62430555555555556</v>
      </c>
      <c r="AN1853" t="s">
        <v>298</v>
      </c>
      <c r="AO1853" t="s">
        <v>344</v>
      </c>
      <c r="AQ1853" t="str">
        <f t="shared" si="28"/>
        <v/>
      </c>
    </row>
    <row r="1854" spans="1:43">
      <c r="A1854" s="8">
        <v>46205</v>
      </c>
      <c r="B1854" s="67">
        <v>4027.49</v>
      </c>
      <c r="C1854">
        <v>0.4</v>
      </c>
      <c r="D1854">
        <v>69290</v>
      </c>
      <c r="E1854" s="67">
        <v>-1.91</v>
      </c>
      <c r="F1854" s="7">
        <v>6963</v>
      </c>
      <c r="G1854" t="s">
        <v>76</v>
      </c>
      <c r="H1854">
        <v>0</v>
      </c>
      <c r="I1854" t="s">
        <v>288</v>
      </c>
      <c r="J1854" t="s">
        <v>289</v>
      </c>
      <c r="K1854" t="s">
        <v>295</v>
      </c>
      <c r="L1854" s="36">
        <v>5248</v>
      </c>
      <c r="M1854">
        <v>-255</v>
      </c>
      <c r="N1854" s="66">
        <v>-4.6300000000000001E-2</v>
      </c>
      <c r="O1854" s="36">
        <v>5503</v>
      </c>
      <c r="P1854" s="66">
        <v>-4.6300000000000001E-2</v>
      </c>
      <c r="Q1854" s="36">
        <v>5240</v>
      </c>
      <c r="R1854" s="36">
        <v>5355</v>
      </c>
      <c r="S1854" s="36">
        <v>5107</v>
      </c>
      <c r="T1854" s="66">
        <v>1.5E-3</v>
      </c>
      <c r="U1854" s="66">
        <v>-1.44E-2</v>
      </c>
      <c r="V1854" s="66">
        <v>-1.9900000000000001E-2</v>
      </c>
      <c r="W1854" s="66">
        <v>2.76E-2</v>
      </c>
      <c r="X1854" s="1">
        <v>3160800</v>
      </c>
      <c r="Y1854" s="1">
        <v>16633890</v>
      </c>
      <c r="Z1854" s="1">
        <v>2118932</v>
      </c>
      <c r="AA1854" t="s">
        <v>687</v>
      </c>
      <c r="AB1854" t="s">
        <v>423</v>
      </c>
      <c r="AC1854">
        <v>69.88</v>
      </c>
      <c r="AD1854">
        <v>2.67</v>
      </c>
      <c r="AE1854">
        <v>0.95</v>
      </c>
      <c r="AF1854" t="s">
        <v>230</v>
      </c>
      <c r="AG1854" s="1">
        <v>60900</v>
      </c>
      <c r="AH1854" s="36">
        <v>5251</v>
      </c>
      <c r="AI1854">
        <v>700</v>
      </c>
      <c r="AJ1854" s="36">
        <v>5248</v>
      </c>
      <c r="AK1854">
        <v>500</v>
      </c>
      <c r="AL1854" s="2">
        <v>0.62430555555555556</v>
      </c>
      <c r="AN1854" t="s">
        <v>298</v>
      </c>
      <c r="AO1854" t="s">
        <v>344</v>
      </c>
      <c r="AQ1854" t="str">
        <f t="shared" si="28"/>
        <v/>
      </c>
    </row>
    <row r="1855" spans="1:43">
      <c r="A1855" s="8">
        <v>46205</v>
      </c>
      <c r="B1855" s="67">
        <v>4027.49</v>
      </c>
      <c r="C1855">
        <v>0.4</v>
      </c>
      <c r="D1855">
        <v>69290</v>
      </c>
      <c r="E1855" s="67">
        <v>-1.91</v>
      </c>
      <c r="F1855" s="7">
        <v>7011</v>
      </c>
      <c r="G1855" t="s">
        <v>77</v>
      </c>
      <c r="H1855">
        <v>0</v>
      </c>
      <c r="I1855" t="s">
        <v>288</v>
      </c>
      <c r="J1855" t="s">
        <v>289</v>
      </c>
      <c r="K1855" t="s">
        <v>290</v>
      </c>
      <c r="L1855" s="36">
        <v>3801</v>
      </c>
      <c r="M1855">
        <v>65</v>
      </c>
      <c r="N1855" s="66">
        <v>1.7399999999999999E-2</v>
      </c>
      <c r="O1855" s="36">
        <v>3736</v>
      </c>
      <c r="P1855" s="66">
        <v>1.7299999999999999E-2</v>
      </c>
      <c r="Q1855" s="36">
        <v>3783</v>
      </c>
      <c r="R1855" s="36">
        <v>3867</v>
      </c>
      <c r="S1855" s="36">
        <v>3752</v>
      </c>
      <c r="T1855" s="66">
        <v>4.7000000000000002E-3</v>
      </c>
      <c r="U1855" s="66">
        <v>-1.2699999999999999E-2</v>
      </c>
      <c r="V1855" s="66">
        <v>-1.7000000000000001E-2</v>
      </c>
      <c r="W1855" s="66">
        <v>1.2999999999999999E-2</v>
      </c>
      <c r="X1855" s="1">
        <v>13842300</v>
      </c>
      <c r="Y1855" s="1">
        <v>52898746</v>
      </c>
      <c r="Z1855" s="1">
        <v>12823235</v>
      </c>
      <c r="AA1855" t="s">
        <v>424</v>
      </c>
      <c r="AB1855" t="s">
        <v>636</v>
      </c>
      <c r="AC1855">
        <v>33.6</v>
      </c>
      <c r="AD1855">
        <v>4.13</v>
      </c>
      <c r="AE1855">
        <v>0.76</v>
      </c>
      <c r="AF1855" t="s">
        <v>230</v>
      </c>
      <c r="AG1855" s="1">
        <v>707500</v>
      </c>
      <c r="AH1855" s="36">
        <v>3801</v>
      </c>
      <c r="AI1855" s="1">
        <v>5000</v>
      </c>
      <c r="AJ1855" s="36">
        <v>3800</v>
      </c>
      <c r="AK1855" s="1">
        <v>2100</v>
      </c>
      <c r="AL1855" s="2">
        <v>0.62430555555555556</v>
      </c>
      <c r="AN1855" t="s">
        <v>298</v>
      </c>
      <c r="AO1855" t="s">
        <v>395</v>
      </c>
      <c r="AQ1855" t="str">
        <f t="shared" si="28"/>
        <v/>
      </c>
    </row>
    <row r="1856" spans="1:43">
      <c r="A1856" s="8">
        <v>46205</v>
      </c>
      <c r="B1856" s="67">
        <v>4027.49</v>
      </c>
      <c r="C1856">
        <v>0.4</v>
      </c>
      <c r="D1856">
        <v>69290</v>
      </c>
      <c r="E1856" s="67">
        <v>-1.91</v>
      </c>
      <c r="F1856" s="7">
        <v>7013</v>
      </c>
      <c r="G1856" t="s">
        <v>78</v>
      </c>
      <c r="H1856">
        <v>0</v>
      </c>
      <c r="I1856" t="s">
        <v>288</v>
      </c>
      <c r="J1856" t="s">
        <v>289</v>
      </c>
      <c r="K1856" t="s">
        <v>295</v>
      </c>
      <c r="L1856" s="36">
        <v>2794.5</v>
      </c>
      <c r="M1856">
        <v>121</v>
      </c>
      <c r="N1856" s="66">
        <v>4.53E-2</v>
      </c>
      <c r="O1856" s="36">
        <v>2673.5</v>
      </c>
      <c r="P1856" s="66">
        <v>4.5199999999999997E-2</v>
      </c>
      <c r="Q1856" s="36">
        <v>2740</v>
      </c>
      <c r="R1856" s="36">
        <v>2824</v>
      </c>
      <c r="S1856" s="36">
        <v>2712</v>
      </c>
      <c r="T1856" s="66">
        <v>1.9800000000000002E-2</v>
      </c>
      <c r="U1856" s="66">
        <v>8.0000000000000004E-4</v>
      </c>
      <c r="V1856" s="66">
        <v>-1.04E-2</v>
      </c>
      <c r="W1856" s="66">
        <v>3.04E-2</v>
      </c>
      <c r="X1856" s="1">
        <v>11569100</v>
      </c>
      <c r="Y1856" s="1">
        <v>32332440</v>
      </c>
      <c r="Z1856" s="1">
        <v>3025771</v>
      </c>
      <c r="AA1856" t="s">
        <v>426</v>
      </c>
      <c r="AB1856" t="s">
        <v>637</v>
      </c>
      <c r="AC1856">
        <v>17.95</v>
      </c>
      <c r="AD1856">
        <v>4.54</v>
      </c>
      <c r="AE1856">
        <v>0.82</v>
      </c>
      <c r="AF1856" t="s">
        <v>230</v>
      </c>
      <c r="AG1856" s="1">
        <v>527600</v>
      </c>
      <c r="AH1856" s="36">
        <v>2794.5</v>
      </c>
      <c r="AI1856" s="1">
        <v>1300</v>
      </c>
      <c r="AJ1856" s="36">
        <v>2794</v>
      </c>
      <c r="AK1856" s="1">
        <v>1600</v>
      </c>
      <c r="AL1856" s="2">
        <v>0.62430555555555556</v>
      </c>
      <c r="AN1856" t="s">
        <v>298</v>
      </c>
      <c r="AO1856" t="s">
        <v>395</v>
      </c>
      <c r="AQ1856" t="str">
        <f t="shared" si="28"/>
        <v/>
      </c>
    </row>
    <row r="1857" spans="1:43">
      <c r="A1857" s="8">
        <v>46205</v>
      </c>
      <c r="B1857" s="67">
        <v>4027.49</v>
      </c>
      <c r="C1857">
        <v>0.4</v>
      </c>
      <c r="D1857">
        <v>69290</v>
      </c>
      <c r="E1857" s="67">
        <v>-1.91</v>
      </c>
      <c r="F1857" s="7">
        <v>7047</v>
      </c>
      <c r="G1857" t="s">
        <v>79</v>
      </c>
      <c r="H1857">
        <v>0</v>
      </c>
      <c r="I1857" t="s">
        <v>347</v>
      </c>
      <c r="J1857" t="s">
        <v>289</v>
      </c>
      <c r="K1857" t="s">
        <v>290</v>
      </c>
      <c r="L1857" s="36">
        <v>2366</v>
      </c>
      <c r="M1857">
        <v>135</v>
      </c>
      <c r="N1857" s="66">
        <v>6.0499999999999998E-2</v>
      </c>
      <c r="O1857" s="36">
        <v>2231</v>
      </c>
      <c r="P1857" s="66">
        <v>6.0499999999999998E-2</v>
      </c>
      <c r="Q1857" s="36">
        <v>2247</v>
      </c>
      <c r="R1857" s="36">
        <v>2379</v>
      </c>
      <c r="S1857" s="36">
        <v>2247</v>
      </c>
      <c r="T1857" s="66">
        <v>5.2900000000000003E-2</v>
      </c>
      <c r="U1857" s="66">
        <v>-2.0999999999999999E-3</v>
      </c>
      <c r="V1857" s="66">
        <v>-5.4000000000000003E-3</v>
      </c>
      <c r="W1857" s="66">
        <v>5.2900000000000003E-2</v>
      </c>
      <c r="X1857" s="1">
        <v>120900</v>
      </c>
      <c r="Y1857" s="1">
        <v>281737</v>
      </c>
      <c r="Z1857" s="1">
        <v>33587</v>
      </c>
      <c r="AA1857" t="s">
        <v>428</v>
      </c>
      <c r="AB1857" t="s">
        <v>638</v>
      </c>
      <c r="AC1857">
        <v>9.3699999999999992</v>
      </c>
      <c r="AD1857">
        <v>2.94</v>
      </c>
      <c r="AE1857">
        <v>0.55000000000000004</v>
      </c>
      <c r="AF1857" t="s">
        <v>230</v>
      </c>
      <c r="AG1857">
        <v>0</v>
      </c>
      <c r="AH1857" s="36">
        <v>2367</v>
      </c>
      <c r="AI1857">
        <v>600</v>
      </c>
      <c r="AJ1857" s="36">
        <v>2364</v>
      </c>
      <c r="AK1857">
        <v>200</v>
      </c>
      <c r="AL1857" s="2">
        <v>0.62361111111111112</v>
      </c>
      <c r="AN1857" t="s">
        <v>298</v>
      </c>
      <c r="AO1857" t="s">
        <v>313</v>
      </c>
      <c r="AQ1857" t="str">
        <f t="shared" si="28"/>
        <v/>
      </c>
    </row>
    <row r="1858" spans="1:43">
      <c r="A1858" s="8">
        <v>46205</v>
      </c>
      <c r="B1858" s="67">
        <v>4027.49</v>
      </c>
      <c r="C1858">
        <v>0.4</v>
      </c>
      <c r="D1858">
        <v>69290</v>
      </c>
      <c r="E1858" s="67">
        <v>-1.91</v>
      </c>
      <c r="F1858" s="7">
        <v>7084</v>
      </c>
      <c r="G1858" t="s">
        <v>80</v>
      </c>
      <c r="H1858">
        <v>0</v>
      </c>
      <c r="I1858" t="s">
        <v>347</v>
      </c>
      <c r="J1858" t="s">
        <v>323</v>
      </c>
      <c r="K1858" t="s">
        <v>290</v>
      </c>
      <c r="L1858" s="36">
        <v>2767</v>
      </c>
      <c r="M1858">
        <v>-4</v>
      </c>
      <c r="N1858" s="66">
        <v>-1.4E-3</v>
      </c>
      <c r="O1858" s="36">
        <v>2771</v>
      </c>
      <c r="P1858" s="66">
        <v>-1.4E-3</v>
      </c>
      <c r="Q1858" s="36">
        <v>2764</v>
      </c>
      <c r="R1858" s="36">
        <v>2791</v>
      </c>
      <c r="S1858" s="36">
        <v>2740</v>
      </c>
      <c r="T1858" s="66">
        <v>1E-3</v>
      </c>
      <c r="U1858" s="66">
        <v>6.1000000000000004E-3</v>
      </c>
      <c r="V1858" s="66">
        <v>-8.5000000000000006E-3</v>
      </c>
      <c r="W1858" s="66">
        <v>9.7999999999999997E-3</v>
      </c>
      <c r="X1858" s="1">
        <v>3000</v>
      </c>
      <c r="Y1858" s="1">
        <v>8284</v>
      </c>
      <c r="Z1858" s="1">
        <v>9019</v>
      </c>
      <c r="AA1858" t="s">
        <v>430</v>
      </c>
      <c r="AB1858" t="s">
        <v>642</v>
      </c>
      <c r="AC1858">
        <v>40.33</v>
      </c>
      <c r="AD1858">
        <v>1.44</v>
      </c>
      <c r="AE1858">
        <v>3.79</v>
      </c>
      <c r="AF1858">
        <v>0.9</v>
      </c>
      <c r="AG1858">
        <v>0</v>
      </c>
      <c r="AH1858" s="36">
        <v>2767</v>
      </c>
      <c r="AI1858">
        <v>200</v>
      </c>
      <c r="AJ1858" s="36">
        <v>2750</v>
      </c>
      <c r="AK1858">
        <v>100</v>
      </c>
      <c r="AL1858" s="2">
        <v>0.54861111111111116</v>
      </c>
      <c r="AN1858" t="s">
        <v>298</v>
      </c>
      <c r="AO1858" t="s">
        <v>313</v>
      </c>
      <c r="AQ1858" t="str">
        <f t="shared" si="28"/>
        <v/>
      </c>
    </row>
    <row r="1859" spans="1:43">
      <c r="A1859" s="8">
        <v>46205</v>
      </c>
      <c r="B1859" s="67">
        <v>4027.49</v>
      </c>
      <c r="C1859">
        <v>0.4</v>
      </c>
      <c r="D1859">
        <v>69290</v>
      </c>
      <c r="E1859" s="67">
        <v>-1.91</v>
      </c>
      <c r="F1859" s="7">
        <v>7182</v>
      </c>
      <c r="G1859" t="s">
        <v>81</v>
      </c>
      <c r="H1859">
        <v>0</v>
      </c>
      <c r="I1859" t="s">
        <v>288</v>
      </c>
      <c r="J1859" t="s">
        <v>289</v>
      </c>
      <c r="K1859" t="s">
        <v>290</v>
      </c>
      <c r="L1859" s="36">
        <v>3154</v>
      </c>
      <c r="M1859">
        <v>67</v>
      </c>
      <c r="N1859" s="66">
        <v>2.1700000000000001E-2</v>
      </c>
      <c r="O1859" s="36">
        <v>3087</v>
      </c>
      <c r="P1859" s="66">
        <v>2.1700000000000001E-2</v>
      </c>
      <c r="Q1859" s="36">
        <v>3116</v>
      </c>
      <c r="R1859" s="36">
        <v>3169</v>
      </c>
      <c r="S1859" s="36">
        <v>3114</v>
      </c>
      <c r="T1859" s="66">
        <v>1.21E-2</v>
      </c>
      <c r="U1859" s="66">
        <v>-2.9999999999999997E-4</v>
      </c>
      <c r="V1859" s="66">
        <v>-4.7000000000000002E-3</v>
      </c>
      <c r="W1859" s="66">
        <v>1.2800000000000001E-2</v>
      </c>
      <c r="X1859" s="1">
        <v>2993600</v>
      </c>
      <c r="Y1859" s="1">
        <v>9425665</v>
      </c>
      <c r="Z1859" s="1">
        <v>11278321</v>
      </c>
      <c r="AA1859" t="s">
        <v>645</v>
      </c>
      <c r="AB1859" t="s">
        <v>433</v>
      </c>
      <c r="AC1859">
        <v>17.02</v>
      </c>
      <c r="AD1859">
        <v>1.21</v>
      </c>
      <c r="AE1859">
        <v>2.95</v>
      </c>
      <c r="AF1859" t="s">
        <v>230</v>
      </c>
      <c r="AG1859" s="1">
        <v>56500</v>
      </c>
      <c r="AH1859" s="36">
        <v>3155</v>
      </c>
      <c r="AI1859" s="1">
        <v>4500</v>
      </c>
      <c r="AJ1859" s="36">
        <v>3153</v>
      </c>
      <c r="AK1859" s="1">
        <v>2900</v>
      </c>
      <c r="AL1859" s="2">
        <v>0.62430555555555556</v>
      </c>
      <c r="AN1859" t="s">
        <v>298</v>
      </c>
      <c r="AO1859" t="s">
        <v>434</v>
      </c>
      <c r="AQ1859" t="str">
        <f t="shared" ref="AQ1859:AQ1895" si="29">IF(AP1859="","",ROUND((L1859-AP1859)/AP1859,4))</f>
        <v/>
      </c>
    </row>
    <row r="1860" spans="1:43">
      <c r="A1860" s="8">
        <v>46205</v>
      </c>
      <c r="B1860" s="67">
        <v>4027.49</v>
      </c>
      <c r="C1860">
        <v>0.4</v>
      </c>
      <c r="D1860">
        <v>69290</v>
      </c>
      <c r="E1860" s="67">
        <v>-1.91</v>
      </c>
      <c r="F1860" s="7">
        <v>7203</v>
      </c>
      <c r="G1860" t="s">
        <v>82</v>
      </c>
      <c r="H1860">
        <v>0</v>
      </c>
      <c r="I1860" t="s">
        <v>288</v>
      </c>
      <c r="J1860" t="s">
        <v>289</v>
      </c>
      <c r="K1860" t="s">
        <v>290</v>
      </c>
      <c r="L1860" s="36">
        <v>2798.5</v>
      </c>
      <c r="M1860">
        <v>74</v>
      </c>
      <c r="N1860" s="66">
        <v>2.7199999999999998E-2</v>
      </c>
      <c r="O1860" s="36">
        <v>2724.5</v>
      </c>
      <c r="P1860" s="66">
        <v>2.7099999999999999E-2</v>
      </c>
      <c r="Q1860" s="36">
        <v>2759</v>
      </c>
      <c r="R1860" s="36">
        <v>2839</v>
      </c>
      <c r="S1860" s="36">
        <v>2750</v>
      </c>
      <c r="T1860" s="66">
        <v>1.43E-2</v>
      </c>
      <c r="U1860" s="66">
        <v>-5.7999999999999996E-3</v>
      </c>
      <c r="V1860" s="66">
        <v>-1.4200000000000001E-2</v>
      </c>
      <c r="W1860" s="66">
        <v>1.7600000000000001E-2</v>
      </c>
      <c r="X1860" s="1">
        <v>22987500</v>
      </c>
      <c r="Y1860" s="1">
        <v>64474871</v>
      </c>
      <c r="Z1860" s="1">
        <v>40844072</v>
      </c>
      <c r="AA1860" t="s">
        <v>435</v>
      </c>
      <c r="AB1860" t="s">
        <v>699</v>
      </c>
      <c r="AC1860">
        <v>11.04</v>
      </c>
      <c r="AD1860">
        <v>0.91</v>
      </c>
      <c r="AE1860">
        <v>3.57</v>
      </c>
      <c r="AF1860" t="s">
        <v>230</v>
      </c>
      <c r="AG1860" s="1">
        <v>279800</v>
      </c>
      <c r="AH1860" s="36">
        <v>2799</v>
      </c>
      <c r="AI1860" s="1">
        <v>10400</v>
      </c>
      <c r="AJ1860" s="36">
        <v>2798.5</v>
      </c>
      <c r="AK1860">
        <v>100</v>
      </c>
      <c r="AL1860" s="2">
        <v>0.62430555555555556</v>
      </c>
      <c r="AN1860" t="s">
        <v>298</v>
      </c>
      <c r="AO1860" t="s">
        <v>437</v>
      </c>
      <c r="AQ1860" t="str">
        <f t="shared" si="29"/>
        <v/>
      </c>
    </row>
    <row r="1861" spans="1:43">
      <c r="A1861" s="8">
        <v>46205</v>
      </c>
      <c r="B1861" s="67">
        <v>4027.49</v>
      </c>
      <c r="C1861">
        <v>0.4</v>
      </c>
      <c r="D1861">
        <v>69290</v>
      </c>
      <c r="E1861" s="67">
        <v>-1.91</v>
      </c>
      <c r="F1861" s="7">
        <v>7213</v>
      </c>
      <c r="G1861" t="s">
        <v>83</v>
      </c>
      <c r="H1861">
        <v>0</v>
      </c>
      <c r="I1861" t="s">
        <v>314</v>
      </c>
      <c r="J1861" t="s">
        <v>289</v>
      </c>
      <c r="K1861" t="s">
        <v>290</v>
      </c>
      <c r="L1861">
        <v>593</v>
      </c>
      <c r="M1861">
        <v>3</v>
      </c>
      <c r="N1861" s="66">
        <v>5.1000000000000004E-3</v>
      </c>
      <c r="O1861">
        <v>590</v>
      </c>
      <c r="P1861" s="66">
        <v>5.0000000000000001E-3</v>
      </c>
      <c r="Q1861">
        <v>590</v>
      </c>
      <c r="R1861">
        <v>600</v>
      </c>
      <c r="S1861">
        <v>589</v>
      </c>
      <c r="T1861" s="66">
        <v>5.0000000000000001E-3</v>
      </c>
      <c r="U1861" s="66">
        <v>-5.0000000000000001E-3</v>
      </c>
      <c r="V1861" s="66">
        <v>-1.1599999999999999E-2</v>
      </c>
      <c r="W1861" s="66">
        <v>6.7000000000000002E-3</v>
      </c>
      <c r="X1861" s="1">
        <v>17900</v>
      </c>
      <c r="Y1861" s="1">
        <v>10651</v>
      </c>
      <c r="Z1861" s="1">
        <v>9423</v>
      </c>
      <c r="AA1861" t="s">
        <v>524</v>
      </c>
      <c r="AB1861" t="s">
        <v>439</v>
      </c>
      <c r="AC1861">
        <v>6.98</v>
      </c>
      <c r="AD1861">
        <v>0.83</v>
      </c>
      <c r="AE1861">
        <v>4.38</v>
      </c>
      <c r="AF1861" t="s">
        <v>230</v>
      </c>
      <c r="AG1861">
        <v>0</v>
      </c>
      <c r="AH1861">
        <v>594</v>
      </c>
      <c r="AI1861">
        <v>500</v>
      </c>
      <c r="AJ1861">
        <v>591</v>
      </c>
      <c r="AK1861">
        <v>200</v>
      </c>
      <c r="AL1861" s="2">
        <v>0.62430555555555556</v>
      </c>
      <c r="AN1861" t="s">
        <v>298</v>
      </c>
      <c r="AO1861" t="s">
        <v>437</v>
      </c>
      <c r="AQ1861" t="str">
        <f t="shared" si="29"/>
        <v/>
      </c>
    </row>
    <row r="1862" spans="1:43">
      <c r="A1862" s="8">
        <v>46205</v>
      </c>
      <c r="B1862" s="67">
        <v>4027.49</v>
      </c>
      <c r="C1862">
        <v>0.4</v>
      </c>
      <c r="D1862">
        <v>69290</v>
      </c>
      <c r="E1862" s="67">
        <v>-1.91</v>
      </c>
      <c r="F1862" s="7">
        <v>7220</v>
      </c>
      <c r="G1862" t="s">
        <v>84</v>
      </c>
      <c r="H1862">
        <v>0</v>
      </c>
      <c r="I1862" t="s">
        <v>288</v>
      </c>
      <c r="J1862" t="s">
        <v>289</v>
      </c>
      <c r="K1862" t="s">
        <v>290</v>
      </c>
      <c r="L1862" s="36">
        <v>4005</v>
      </c>
      <c r="M1862">
        <v>75</v>
      </c>
      <c r="N1862" s="66">
        <v>1.9099999999999999E-2</v>
      </c>
      <c r="O1862" s="36">
        <v>3930</v>
      </c>
      <c r="P1862" s="66">
        <v>1.9E-2</v>
      </c>
      <c r="Q1862" s="36">
        <v>3840</v>
      </c>
      <c r="R1862" s="36">
        <v>4030</v>
      </c>
      <c r="S1862" s="36">
        <v>3705</v>
      </c>
      <c r="T1862" s="66">
        <v>4.2900000000000001E-2</v>
      </c>
      <c r="U1862" s="66">
        <v>1.52E-2</v>
      </c>
      <c r="V1862" s="66">
        <v>-6.1999999999999998E-3</v>
      </c>
      <c r="W1862" s="66">
        <v>8.09E-2</v>
      </c>
      <c r="X1862" s="1">
        <v>959800</v>
      </c>
      <c r="Y1862" s="1">
        <v>3712385</v>
      </c>
      <c r="Z1862" s="1">
        <v>262655</v>
      </c>
      <c r="AA1862" t="s">
        <v>563</v>
      </c>
      <c r="AB1862" t="s">
        <v>441</v>
      </c>
      <c r="AC1862">
        <v>40.369999999999997</v>
      </c>
      <c r="AD1862">
        <v>2.15</v>
      </c>
      <c r="AE1862">
        <v>1</v>
      </c>
      <c r="AF1862" t="s">
        <v>230</v>
      </c>
      <c r="AG1862" s="1">
        <v>14400</v>
      </c>
      <c r="AH1862" s="36">
        <v>4005</v>
      </c>
      <c r="AI1862">
        <v>800</v>
      </c>
      <c r="AJ1862" s="36">
        <v>4000</v>
      </c>
      <c r="AK1862" s="1">
        <v>2100</v>
      </c>
      <c r="AL1862" s="2">
        <v>0.62430555555555556</v>
      </c>
      <c r="AN1862" t="s">
        <v>298</v>
      </c>
      <c r="AO1862" t="s">
        <v>437</v>
      </c>
      <c r="AQ1862" t="str">
        <f t="shared" si="29"/>
        <v/>
      </c>
    </row>
    <row r="1863" spans="1:43">
      <c r="A1863" s="8">
        <v>46205</v>
      </c>
      <c r="B1863" s="67">
        <v>4027.49</v>
      </c>
      <c r="C1863">
        <v>0.4</v>
      </c>
      <c r="D1863">
        <v>69290</v>
      </c>
      <c r="E1863" s="67">
        <v>-1.91</v>
      </c>
      <c r="F1863" s="7">
        <v>7269</v>
      </c>
      <c r="G1863" t="s">
        <v>85</v>
      </c>
      <c r="H1863">
        <v>0</v>
      </c>
      <c r="I1863" t="s">
        <v>288</v>
      </c>
      <c r="J1863" t="s">
        <v>289</v>
      </c>
      <c r="K1863" t="s">
        <v>295</v>
      </c>
      <c r="L1863" s="36">
        <v>2065.5</v>
      </c>
      <c r="M1863">
        <v>75</v>
      </c>
      <c r="N1863" s="66">
        <v>3.7699999999999997E-2</v>
      </c>
      <c r="O1863" s="36">
        <v>1990.5</v>
      </c>
      <c r="P1863" s="66">
        <v>3.7600000000000001E-2</v>
      </c>
      <c r="Q1863" s="36">
        <v>1981</v>
      </c>
      <c r="R1863" s="36">
        <v>2078</v>
      </c>
      <c r="S1863" s="36">
        <v>1973.5</v>
      </c>
      <c r="T1863" s="66">
        <v>4.2599999999999999E-2</v>
      </c>
      <c r="U1863" s="66">
        <v>1.9E-3</v>
      </c>
      <c r="V1863" s="66">
        <v>-6.0000000000000001E-3</v>
      </c>
      <c r="W1863" s="66">
        <v>4.6600000000000003E-2</v>
      </c>
      <c r="X1863" s="1">
        <v>8381300</v>
      </c>
      <c r="Y1863" s="1">
        <v>17141232</v>
      </c>
      <c r="Z1863" s="1">
        <v>4057853</v>
      </c>
      <c r="AA1863" t="s">
        <v>442</v>
      </c>
      <c r="AB1863" t="s">
        <v>443</v>
      </c>
      <c r="AC1863">
        <v>10.48</v>
      </c>
      <c r="AD1863">
        <v>1.17</v>
      </c>
      <c r="AE1863">
        <v>2.4700000000000002</v>
      </c>
      <c r="AF1863" t="s">
        <v>230</v>
      </c>
      <c r="AG1863" s="1">
        <v>4093000</v>
      </c>
      <c r="AH1863" s="36">
        <v>2066</v>
      </c>
      <c r="AI1863" s="1">
        <v>4200</v>
      </c>
      <c r="AJ1863" s="36">
        <v>2065.5</v>
      </c>
      <c r="AK1863">
        <v>500</v>
      </c>
      <c r="AL1863" s="2">
        <v>0.62430555555555556</v>
      </c>
      <c r="AN1863" t="s">
        <v>298</v>
      </c>
      <c r="AO1863" t="s">
        <v>437</v>
      </c>
      <c r="AQ1863" t="str">
        <f t="shared" si="29"/>
        <v/>
      </c>
    </row>
    <row r="1864" spans="1:43">
      <c r="A1864" s="8">
        <v>46205</v>
      </c>
      <c r="B1864" s="67">
        <v>4027.49</v>
      </c>
      <c r="C1864">
        <v>0.4</v>
      </c>
      <c r="D1864">
        <v>69290</v>
      </c>
      <c r="E1864" s="67">
        <v>-1.91</v>
      </c>
      <c r="F1864" s="7">
        <v>7272</v>
      </c>
      <c r="G1864" t="s">
        <v>86</v>
      </c>
      <c r="H1864">
        <v>0</v>
      </c>
      <c r="I1864" t="s">
        <v>288</v>
      </c>
      <c r="J1864" t="s">
        <v>289</v>
      </c>
      <c r="K1864" t="s">
        <v>290</v>
      </c>
      <c r="L1864" s="36">
        <v>1236</v>
      </c>
      <c r="M1864">
        <v>19.5</v>
      </c>
      <c r="N1864" s="66">
        <v>1.6E-2</v>
      </c>
      <c r="O1864" s="36">
        <v>1216.5</v>
      </c>
      <c r="P1864" s="66">
        <v>1.6E-2</v>
      </c>
      <c r="Q1864" s="36">
        <v>1216.5</v>
      </c>
      <c r="R1864" s="36">
        <v>1241.5</v>
      </c>
      <c r="S1864" s="36">
        <v>1207.5</v>
      </c>
      <c r="T1864" s="66">
        <v>1.6E-2</v>
      </c>
      <c r="U1864" s="66">
        <v>0</v>
      </c>
      <c r="V1864" s="66">
        <v>-4.4000000000000003E-3</v>
      </c>
      <c r="W1864" s="66">
        <v>2.3599999999999999E-2</v>
      </c>
      <c r="X1864" s="1">
        <v>4726200</v>
      </c>
      <c r="Y1864" s="1">
        <v>5827644</v>
      </c>
      <c r="Z1864" s="1">
        <v>1258402</v>
      </c>
      <c r="AA1864" t="s">
        <v>444</v>
      </c>
      <c r="AB1864" t="s">
        <v>445</v>
      </c>
      <c r="AC1864">
        <v>9.73</v>
      </c>
      <c r="AD1864">
        <v>1.05</v>
      </c>
      <c r="AE1864">
        <v>4.05</v>
      </c>
      <c r="AF1864" t="s">
        <v>230</v>
      </c>
      <c r="AG1864" s="1">
        <v>505700</v>
      </c>
      <c r="AH1864" s="36">
        <v>1236</v>
      </c>
      <c r="AI1864" s="1">
        <v>3000</v>
      </c>
      <c r="AJ1864" s="36">
        <v>1235.5</v>
      </c>
      <c r="AK1864" s="1">
        <v>5600</v>
      </c>
      <c r="AL1864" s="2">
        <v>0.62430555555555556</v>
      </c>
      <c r="AN1864" t="s">
        <v>293</v>
      </c>
      <c r="AO1864" t="s">
        <v>437</v>
      </c>
      <c r="AQ1864" t="str">
        <f t="shared" si="29"/>
        <v/>
      </c>
    </row>
    <row r="1865" spans="1:43">
      <c r="A1865" s="8">
        <v>46205</v>
      </c>
      <c r="B1865" s="67">
        <v>4027.49</v>
      </c>
      <c r="C1865">
        <v>0.4</v>
      </c>
      <c r="D1865">
        <v>69290</v>
      </c>
      <c r="E1865" s="67">
        <v>-1.91</v>
      </c>
      <c r="F1865" s="7">
        <v>7376</v>
      </c>
      <c r="G1865" t="s">
        <v>87</v>
      </c>
      <c r="H1865">
        <v>0</v>
      </c>
      <c r="I1865" t="s">
        <v>347</v>
      </c>
      <c r="J1865" t="s">
        <v>323</v>
      </c>
      <c r="K1865" t="s">
        <v>290</v>
      </c>
      <c r="L1865" s="36">
        <v>1096</v>
      </c>
      <c r="M1865">
        <v>150</v>
      </c>
      <c r="N1865" s="66">
        <v>0.15859999999999999</v>
      </c>
      <c r="O1865">
        <v>946</v>
      </c>
      <c r="P1865" s="66">
        <v>0.1585</v>
      </c>
      <c r="Q1865">
        <v>950</v>
      </c>
      <c r="R1865" s="36">
        <v>1096</v>
      </c>
      <c r="S1865">
        <v>950</v>
      </c>
      <c r="T1865" s="66">
        <v>0.15359999999999999</v>
      </c>
      <c r="U1865" t="s">
        <v>230</v>
      </c>
      <c r="V1865" s="66">
        <v>0</v>
      </c>
      <c r="W1865" s="66">
        <v>0.15359999999999999</v>
      </c>
      <c r="X1865" s="1">
        <v>19800</v>
      </c>
      <c r="Y1865" s="1">
        <v>20374</v>
      </c>
      <c r="Z1865" s="1">
        <v>4668</v>
      </c>
      <c r="AA1865" t="s">
        <v>446</v>
      </c>
      <c r="AB1865" t="s">
        <v>447</v>
      </c>
      <c r="AC1865">
        <v>0</v>
      </c>
      <c r="AD1865">
        <v>4.3600000000000003</v>
      </c>
      <c r="AE1865">
        <v>0</v>
      </c>
      <c r="AF1865">
        <v>0.5</v>
      </c>
      <c r="AG1865">
        <v>0</v>
      </c>
      <c r="AH1865" s="36">
        <v>1096</v>
      </c>
      <c r="AI1865" s="1">
        <v>1000</v>
      </c>
      <c r="AJ1865" s="36">
        <v>1096</v>
      </c>
      <c r="AK1865" s="1">
        <v>17900</v>
      </c>
      <c r="AL1865" s="2">
        <v>0.47152777777777777</v>
      </c>
      <c r="AN1865" t="s">
        <v>448</v>
      </c>
      <c r="AO1865" t="s">
        <v>313</v>
      </c>
      <c r="AQ1865" t="str">
        <f t="shared" si="29"/>
        <v/>
      </c>
    </row>
    <row r="1866" spans="1:43">
      <c r="A1866" s="8">
        <v>46205</v>
      </c>
      <c r="B1866" s="67">
        <v>4027.49</v>
      </c>
      <c r="C1866">
        <v>0.4</v>
      </c>
      <c r="D1866">
        <v>69290</v>
      </c>
      <c r="E1866" s="67">
        <v>-1.91</v>
      </c>
      <c r="F1866" s="7">
        <v>7525</v>
      </c>
      <c r="G1866" t="s">
        <v>88</v>
      </c>
      <c r="H1866">
        <v>0</v>
      </c>
      <c r="I1866" t="s">
        <v>288</v>
      </c>
      <c r="J1866" t="s">
        <v>289</v>
      </c>
      <c r="K1866" t="s">
        <v>290</v>
      </c>
      <c r="L1866" s="36">
        <v>3515</v>
      </c>
      <c r="M1866">
        <v>-10</v>
      </c>
      <c r="N1866" s="66">
        <v>-2.8E-3</v>
      </c>
      <c r="O1866" s="36">
        <v>3525</v>
      </c>
      <c r="P1866" s="66">
        <v>-2.8E-3</v>
      </c>
      <c r="Q1866" s="36">
        <v>3510</v>
      </c>
      <c r="R1866" s="36">
        <v>3550</v>
      </c>
      <c r="S1866" s="36">
        <v>3500</v>
      </c>
      <c r="T1866" s="66">
        <v>1.4E-3</v>
      </c>
      <c r="U1866" s="66">
        <v>-2.8E-3</v>
      </c>
      <c r="V1866" s="66">
        <v>-9.7999999999999997E-3</v>
      </c>
      <c r="W1866" s="66">
        <v>4.1999999999999997E-3</v>
      </c>
      <c r="X1866" s="1">
        <v>12700</v>
      </c>
      <c r="Y1866" s="1">
        <v>44699</v>
      </c>
      <c r="Z1866" s="1">
        <v>30369</v>
      </c>
      <c r="AA1866" t="s">
        <v>449</v>
      </c>
      <c r="AB1866" t="s">
        <v>450</v>
      </c>
      <c r="AC1866">
        <v>9.49</v>
      </c>
      <c r="AD1866">
        <v>0.99</v>
      </c>
      <c r="AE1866">
        <v>4.6100000000000003</v>
      </c>
      <c r="AF1866" t="s">
        <v>230</v>
      </c>
      <c r="AG1866" s="1">
        <v>6200</v>
      </c>
      <c r="AH1866" s="36">
        <v>3520</v>
      </c>
      <c r="AI1866">
        <v>700</v>
      </c>
      <c r="AJ1866" s="36">
        <v>3510</v>
      </c>
      <c r="AK1866">
        <v>200</v>
      </c>
      <c r="AL1866" s="2">
        <v>0.62083333333333335</v>
      </c>
      <c r="AN1866" t="s">
        <v>298</v>
      </c>
      <c r="AO1866" t="s">
        <v>322</v>
      </c>
      <c r="AQ1866" t="str">
        <f t="shared" si="29"/>
        <v/>
      </c>
    </row>
    <row r="1867" spans="1:43">
      <c r="A1867" s="8">
        <v>46205</v>
      </c>
      <c r="B1867" s="67">
        <v>4027.49</v>
      </c>
      <c r="C1867">
        <v>0.4</v>
      </c>
      <c r="D1867">
        <v>69290</v>
      </c>
      <c r="E1867" s="67">
        <v>-1.91</v>
      </c>
      <c r="F1867" s="7">
        <v>7729</v>
      </c>
      <c r="G1867" t="s">
        <v>89</v>
      </c>
      <c r="H1867">
        <v>0</v>
      </c>
      <c r="I1867" t="s">
        <v>288</v>
      </c>
      <c r="J1867" t="s">
        <v>289</v>
      </c>
      <c r="K1867" t="s">
        <v>295</v>
      </c>
      <c r="L1867" s="36">
        <v>19275</v>
      </c>
      <c r="M1867" s="36">
        <v>-1645</v>
      </c>
      <c r="N1867" s="66">
        <v>-7.8600000000000003E-2</v>
      </c>
      <c r="O1867" s="36">
        <v>20920</v>
      </c>
      <c r="P1867" s="66">
        <v>-7.8600000000000003E-2</v>
      </c>
      <c r="Q1867" s="36">
        <v>20015</v>
      </c>
      <c r="R1867" s="36">
        <v>20185</v>
      </c>
      <c r="S1867" s="36">
        <v>19135</v>
      </c>
      <c r="T1867" s="66">
        <v>-3.6900000000000002E-2</v>
      </c>
      <c r="U1867" s="66">
        <v>-2.0799999999999999E-2</v>
      </c>
      <c r="V1867" s="66">
        <v>-4.4999999999999998E-2</v>
      </c>
      <c r="W1867" s="66">
        <v>7.3000000000000001E-3</v>
      </c>
      <c r="X1867" s="1">
        <v>486400</v>
      </c>
      <c r="Y1867" s="1">
        <v>9517379</v>
      </c>
      <c r="Z1867" s="1">
        <v>815043</v>
      </c>
      <c r="AA1867" t="s">
        <v>700</v>
      </c>
      <c r="AB1867" t="s">
        <v>452</v>
      </c>
      <c r="AC1867">
        <v>27.94</v>
      </c>
      <c r="AD1867">
        <v>4.09</v>
      </c>
      <c r="AE1867">
        <v>1.43</v>
      </c>
      <c r="AF1867" t="s">
        <v>230</v>
      </c>
      <c r="AG1867" s="1">
        <v>5300</v>
      </c>
      <c r="AH1867" s="36">
        <v>19275</v>
      </c>
      <c r="AI1867">
        <v>200</v>
      </c>
      <c r="AJ1867" s="36">
        <v>19260</v>
      </c>
      <c r="AK1867">
        <v>300</v>
      </c>
      <c r="AL1867" s="2">
        <v>0.62430555555555556</v>
      </c>
      <c r="AN1867" t="s">
        <v>298</v>
      </c>
      <c r="AO1867" t="s">
        <v>453</v>
      </c>
      <c r="AQ1867" t="str">
        <f t="shared" si="29"/>
        <v/>
      </c>
    </row>
    <row r="1868" spans="1:43">
      <c r="A1868" s="8">
        <v>46205</v>
      </c>
      <c r="B1868" s="67">
        <v>4027.49</v>
      </c>
      <c r="C1868">
        <v>0.4</v>
      </c>
      <c r="D1868">
        <v>69290</v>
      </c>
      <c r="E1868" s="67">
        <v>-1.91</v>
      </c>
      <c r="F1868" s="7">
        <v>7921</v>
      </c>
      <c r="G1868" t="s">
        <v>90</v>
      </c>
      <c r="H1868">
        <v>0</v>
      </c>
      <c r="I1868" t="s">
        <v>288</v>
      </c>
      <c r="J1868" t="s">
        <v>289</v>
      </c>
      <c r="K1868" t="s">
        <v>295</v>
      </c>
      <c r="L1868" s="36">
        <v>3335</v>
      </c>
      <c r="M1868">
        <v>85</v>
      </c>
      <c r="N1868" s="66">
        <v>2.6200000000000001E-2</v>
      </c>
      <c r="O1868" s="36">
        <v>3250</v>
      </c>
      <c r="P1868" s="66">
        <v>2.6100000000000002E-2</v>
      </c>
      <c r="Q1868" s="36">
        <v>3275</v>
      </c>
      <c r="R1868" s="36">
        <v>3375</v>
      </c>
      <c r="S1868" s="36">
        <v>3270</v>
      </c>
      <c r="T1868" s="66">
        <v>1.83E-2</v>
      </c>
      <c r="U1868" s="66">
        <v>0</v>
      </c>
      <c r="V1868" s="66">
        <v>-1.18E-2</v>
      </c>
      <c r="W1868" s="66">
        <v>1.9800000000000002E-2</v>
      </c>
      <c r="X1868" s="1">
        <v>21400</v>
      </c>
      <c r="Y1868" s="1">
        <v>71492</v>
      </c>
      <c r="Z1868" s="1">
        <v>43866</v>
      </c>
      <c r="AA1868" t="s">
        <v>454</v>
      </c>
      <c r="AB1868" t="s">
        <v>591</v>
      </c>
      <c r="AC1868">
        <v>14.84</v>
      </c>
      <c r="AD1868">
        <v>1.39</v>
      </c>
      <c r="AE1868">
        <v>3.6</v>
      </c>
      <c r="AF1868" t="s">
        <v>230</v>
      </c>
      <c r="AG1868" s="1">
        <v>13100</v>
      </c>
      <c r="AH1868" s="36">
        <v>3340</v>
      </c>
      <c r="AI1868">
        <v>400</v>
      </c>
      <c r="AJ1868" s="36">
        <v>3330</v>
      </c>
      <c r="AK1868">
        <v>200</v>
      </c>
      <c r="AL1868" s="2">
        <v>0.6118055555555556</v>
      </c>
      <c r="AM1868" s="3">
        <v>46211</v>
      </c>
      <c r="AN1868" t="s">
        <v>326</v>
      </c>
      <c r="AO1868" t="s">
        <v>456</v>
      </c>
      <c r="AQ1868" t="str">
        <f t="shared" si="29"/>
        <v/>
      </c>
    </row>
    <row r="1869" spans="1:43">
      <c r="A1869" s="8">
        <v>46205</v>
      </c>
      <c r="B1869" s="67">
        <v>4027.49</v>
      </c>
      <c r="C1869">
        <v>0.4</v>
      </c>
      <c r="D1869">
        <v>69290</v>
      </c>
      <c r="E1869" s="67">
        <v>-1.91</v>
      </c>
      <c r="F1869" s="7">
        <v>8031</v>
      </c>
      <c r="G1869" t="s">
        <v>91</v>
      </c>
      <c r="H1869">
        <v>0</v>
      </c>
      <c r="I1869" t="s">
        <v>288</v>
      </c>
      <c r="J1869" t="s">
        <v>289</v>
      </c>
      <c r="K1869" t="s">
        <v>295</v>
      </c>
      <c r="L1869" s="36">
        <v>4556</v>
      </c>
      <c r="M1869">
        <v>116</v>
      </c>
      <c r="N1869" s="66">
        <v>2.6100000000000002E-2</v>
      </c>
      <c r="O1869" s="36">
        <v>4440</v>
      </c>
      <c r="P1869" s="66">
        <v>2.6100000000000002E-2</v>
      </c>
      <c r="Q1869" s="36">
        <v>4549</v>
      </c>
      <c r="R1869" s="36">
        <v>4660</v>
      </c>
      <c r="S1869" s="36">
        <v>4544</v>
      </c>
      <c r="T1869" s="66">
        <v>1.5E-3</v>
      </c>
      <c r="U1869" s="66">
        <v>-1.5299999999999999E-2</v>
      </c>
      <c r="V1869" s="66">
        <v>-2.23E-2</v>
      </c>
      <c r="W1869" s="66">
        <v>2.5999999999999999E-3</v>
      </c>
      <c r="X1869" s="1">
        <v>7278800</v>
      </c>
      <c r="Y1869" s="1">
        <v>33486105</v>
      </c>
      <c r="Z1869" s="1">
        <v>13051420</v>
      </c>
      <c r="AA1869" t="s">
        <v>457</v>
      </c>
      <c r="AB1869" t="s">
        <v>701</v>
      </c>
      <c r="AC1869">
        <v>14.03</v>
      </c>
      <c r="AD1869">
        <v>1.47</v>
      </c>
      <c r="AE1869">
        <v>3.07</v>
      </c>
      <c r="AF1869" t="s">
        <v>230</v>
      </c>
      <c r="AG1869" s="1">
        <v>256600</v>
      </c>
      <c r="AH1869" s="36">
        <v>4557</v>
      </c>
      <c r="AI1869">
        <v>500</v>
      </c>
      <c r="AJ1869" s="36">
        <v>4556</v>
      </c>
      <c r="AK1869">
        <v>300</v>
      </c>
      <c r="AL1869" s="2">
        <v>0.62430555555555556</v>
      </c>
      <c r="AN1869" t="s">
        <v>298</v>
      </c>
      <c r="AO1869" t="s">
        <v>322</v>
      </c>
      <c r="AQ1869" t="str">
        <f t="shared" si="29"/>
        <v/>
      </c>
    </row>
    <row r="1870" spans="1:43">
      <c r="A1870" s="8">
        <v>46205</v>
      </c>
      <c r="B1870" s="67">
        <v>4027.49</v>
      </c>
      <c r="C1870">
        <v>0.4</v>
      </c>
      <c r="D1870">
        <v>69290</v>
      </c>
      <c r="E1870" s="67">
        <v>-1.91</v>
      </c>
      <c r="F1870" s="7">
        <v>8058</v>
      </c>
      <c r="G1870" t="s">
        <v>92</v>
      </c>
      <c r="H1870">
        <v>0</v>
      </c>
      <c r="I1870" t="s">
        <v>288</v>
      </c>
      <c r="J1870" t="s">
        <v>289</v>
      </c>
      <c r="K1870" t="s">
        <v>295</v>
      </c>
      <c r="L1870" s="36">
        <v>4391</v>
      </c>
      <c r="M1870">
        <v>47</v>
      </c>
      <c r="N1870" s="66">
        <v>1.0800000000000001E-2</v>
      </c>
      <c r="O1870" s="36">
        <v>4344</v>
      </c>
      <c r="P1870" s="66">
        <v>1.0800000000000001E-2</v>
      </c>
      <c r="Q1870" s="36">
        <v>4454</v>
      </c>
      <c r="R1870" s="36">
        <v>4463</v>
      </c>
      <c r="S1870" s="36">
        <v>4388</v>
      </c>
      <c r="T1870" s="66">
        <v>-1.41E-2</v>
      </c>
      <c r="U1870" s="66">
        <v>-1.0800000000000001E-2</v>
      </c>
      <c r="V1870" s="66">
        <v>-1.61E-2</v>
      </c>
      <c r="W1870" s="66">
        <v>5.9999999999999995E-4</v>
      </c>
      <c r="X1870" s="1">
        <v>5808800</v>
      </c>
      <c r="Y1870" s="1">
        <v>25753582</v>
      </c>
      <c r="Z1870" s="1">
        <v>16292931</v>
      </c>
      <c r="AA1870" t="s">
        <v>459</v>
      </c>
      <c r="AB1870" t="s">
        <v>460</v>
      </c>
      <c r="AC1870">
        <v>14.61</v>
      </c>
      <c r="AD1870">
        <v>1.7</v>
      </c>
      <c r="AE1870">
        <v>2.85</v>
      </c>
      <c r="AF1870" t="s">
        <v>230</v>
      </c>
      <c r="AG1870" s="1">
        <v>530500</v>
      </c>
      <c r="AH1870" s="36">
        <v>4392</v>
      </c>
      <c r="AI1870" s="1">
        <v>1000</v>
      </c>
      <c r="AJ1870" s="36">
        <v>4391</v>
      </c>
      <c r="AK1870" s="1">
        <v>1300</v>
      </c>
      <c r="AL1870" s="2">
        <v>0.62430555555555556</v>
      </c>
      <c r="AN1870" t="s">
        <v>298</v>
      </c>
      <c r="AO1870" t="s">
        <v>322</v>
      </c>
      <c r="AQ1870" t="str">
        <f t="shared" si="29"/>
        <v/>
      </c>
    </row>
    <row r="1871" spans="1:43">
      <c r="A1871" s="8">
        <v>46205</v>
      </c>
      <c r="B1871" s="67">
        <v>4027.49</v>
      </c>
      <c r="C1871">
        <v>0.4</v>
      </c>
      <c r="D1871">
        <v>69290</v>
      </c>
      <c r="E1871" s="67">
        <v>-1.91</v>
      </c>
      <c r="F1871" s="7">
        <v>8233</v>
      </c>
      <c r="G1871" t="s">
        <v>93</v>
      </c>
      <c r="H1871">
        <v>0</v>
      </c>
      <c r="I1871" t="s">
        <v>288</v>
      </c>
      <c r="J1871" t="s">
        <v>289</v>
      </c>
      <c r="K1871" t="s">
        <v>295</v>
      </c>
      <c r="L1871" s="36">
        <v>2387.5</v>
      </c>
      <c r="M1871">
        <v>-57.5</v>
      </c>
      <c r="N1871" s="66">
        <v>-2.35E-2</v>
      </c>
      <c r="O1871" s="36">
        <v>2445</v>
      </c>
      <c r="P1871" s="66">
        <v>-2.35E-2</v>
      </c>
      <c r="Q1871" s="36">
        <v>2480</v>
      </c>
      <c r="R1871" s="36">
        <v>2495</v>
      </c>
      <c r="S1871" s="36">
        <v>2367</v>
      </c>
      <c r="T1871" s="66">
        <v>-3.7199999999999997E-2</v>
      </c>
      <c r="U1871" s="66">
        <v>-4.3E-3</v>
      </c>
      <c r="V1871" s="66">
        <v>-4.2999999999999997E-2</v>
      </c>
      <c r="W1871" s="66">
        <v>8.6E-3</v>
      </c>
      <c r="X1871" s="1">
        <v>1533400</v>
      </c>
      <c r="Y1871" s="1">
        <v>3691256</v>
      </c>
      <c r="Z1871" s="1">
        <v>728686</v>
      </c>
      <c r="AA1871" t="s">
        <v>702</v>
      </c>
      <c r="AB1871" t="s">
        <v>462</v>
      </c>
      <c r="AC1871">
        <v>18.399999999999999</v>
      </c>
      <c r="AD1871">
        <v>1.55</v>
      </c>
      <c r="AE1871">
        <v>1.68</v>
      </c>
      <c r="AF1871" t="s">
        <v>230</v>
      </c>
      <c r="AG1871" s="1">
        <v>58000</v>
      </c>
      <c r="AH1871" s="36">
        <v>2388</v>
      </c>
      <c r="AI1871">
        <v>200</v>
      </c>
      <c r="AJ1871" s="36">
        <v>2387</v>
      </c>
      <c r="AK1871" s="1">
        <v>3500</v>
      </c>
      <c r="AL1871" s="2">
        <v>0.62430555555555556</v>
      </c>
      <c r="AM1871" s="3">
        <v>46203</v>
      </c>
      <c r="AN1871" t="s">
        <v>463</v>
      </c>
      <c r="AO1871" t="s">
        <v>327</v>
      </c>
      <c r="AQ1871" t="str">
        <f t="shared" si="29"/>
        <v/>
      </c>
    </row>
    <row r="1872" spans="1:43">
      <c r="A1872" s="8">
        <v>46205</v>
      </c>
      <c r="B1872" s="67">
        <v>4027.49</v>
      </c>
      <c r="C1872">
        <v>0.4</v>
      </c>
      <c r="D1872">
        <v>69290</v>
      </c>
      <c r="E1872" s="67">
        <v>-1.91</v>
      </c>
      <c r="F1872" s="7">
        <v>8304</v>
      </c>
      <c r="G1872" t="s">
        <v>94</v>
      </c>
      <c r="H1872">
        <v>0</v>
      </c>
      <c r="I1872" t="s">
        <v>288</v>
      </c>
      <c r="J1872" t="s">
        <v>289</v>
      </c>
      <c r="K1872" t="s">
        <v>290</v>
      </c>
      <c r="L1872" s="36">
        <v>2806.5</v>
      </c>
      <c r="M1872">
        <v>66</v>
      </c>
      <c r="N1872" s="66">
        <v>2.41E-2</v>
      </c>
      <c r="O1872" s="36">
        <v>2740.5</v>
      </c>
      <c r="P1872" s="66">
        <v>2.4E-2</v>
      </c>
      <c r="Q1872" s="36">
        <v>2782</v>
      </c>
      <c r="R1872" s="36">
        <v>2812</v>
      </c>
      <c r="S1872" s="36">
        <v>2768</v>
      </c>
      <c r="T1872" s="66">
        <v>8.8000000000000005E-3</v>
      </c>
      <c r="U1872" s="66">
        <v>8.0000000000000002E-3</v>
      </c>
      <c r="V1872" s="66">
        <v>-1.9E-3</v>
      </c>
      <c r="W1872" s="66">
        <v>1.3899999999999999E-2</v>
      </c>
      <c r="X1872" s="1">
        <v>783400</v>
      </c>
      <c r="Y1872" s="1">
        <v>2188676</v>
      </c>
      <c r="Z1872" s="1">
        <v>392319</v>
      </c>
      <c r="AA1872" t="s">
        <v>464</v>
      </c>
      <c r="AB1872" t="s">
        <v>465</v>
      </c>
      <c r="AC1872">
        <v>14.38</v>
      </c>
      <c r="AD1872">
        <v>0.81</v>
      </c>
      <c r="AE1872">
        <v>3.56</v>
      </c>
      <c r="AF1872" t="s">
        <v>230</v>
      </c>
      <c r="AG1872" s="1">
        <v>81000</v>
      </c>
      <c r="AH1872" s="36">
        <v>2807</v>
      </c>
      <c r="AI1872">
        <v>500</v>
      </c>
      <c r="AJ1872" s="36">
        <v>2806</v>
      </c>
      <c r="AK1872">
        <v>700</v>
      </c>
      <c r="AL1872" s="2">
        <v>0.62430555555555556</v>
      </c>
      <c r="AN1872" t="s">
        <v>298</v>
      </c>
      <c r="AO1872" t="s">
        <v>434</v>
      </c>
      <c r="AQ1872" t="str">
        <f t="shared" si="29"/>
        <v/>
      </c>
    </row>
    <row r="1873" spans="1:43">
      <c r="A1873" s="8">
        <v>46205</v>
      </c>
      <c r="B1873" s="67">
        <v>4027.49</v>
      </c>
      <c r="C1873">
        <v>0.4</v>
      </c>
      <c r="D1873">
        <v>69290</v>
      </c>
      <c r="E1873" s="67">
        <v>-1.91</v>
      </c>
      <c r="F1873" s="7">
        <v>8316</v>
      </c>
      <c r="G1873" t="s">
        <v>95</v>
      </c>
      <c r="H1873">
        <v>0</v>
      </c>
      <c r="I1873" t="s">
        <v>288</v>
      </c>
      <c r="J1873" t="s">
        <v>289</v>
      </c>
      <c r="K1873" t="s">
        <v>290</v>
      </c>
      <c r="L1873" s="36">
        <v>6601</v>
      </c>
      <c r="M1873">
        <v>168</v>
      </c>
      <c r="N1873" s="66">
        <v>2.6100000000000002E-2</v>
      </c>
      <c r="O1873" s="36">
        <v>6433</v>
      </c>
      <c r="P1873" s="66">
        <v>2.6100000000000002E-2</v>
      </c>
      <c r="Q1873" s="36">
        <v>6500</v>
      </c>
      <c r="R1873" s="36">
        <v>6636</v>
      </c>
      <c r="S1873" s="36">
        <v>6469</v>
      </c>
      <c r="T1873" s="66">
        <v>1.55E-2</v>
      </c>
      <c r="U1873" s="66">
        <v>-3.5999999999999999E-3</v>
      </c>
      <c r="V1873" s="66">
        <v>-5.1999999999999998E-3</v>
      </c>
      <c r="W1873" s="66">
        <v>2.0400000000000001E-2</v>
      </c>
      <c r="X1873" s="1">
        <v>9107200</v>
      </c>
      <c r="Y1873" s="1">
        <v>59911395</v>
      </c>
      <c r="Z1873" s="1">
        <v>25265315</v>
      </c>
      <c r="AA1873" t="s">
        <v>667</v>
      </c>
      <c r="AB1873" t="s">
        <v>467</v>
      </c>
      <c r="AC1873">
        <v>14.67</v>
      </c>
      <c r="AD1873">
        <v>1.59</v>
      </c>
      <c r="AE1873">
        <v>2.73</v>
      </c>
      <c r="AF1873" t="s">
        <v>230</v>
      </c>
      <c r="AG1873">
        <v>0</v>
      </c>
      <c r="AH1873" s="36">
        <v>6602</v>
      </c>
      <c r="AI1873">
        <v>900</v>
      </c>
      <c r="AJ1873" s="36">
        <v>6601</v>
      </c>
      <c r="AK1873" s="1">
        <v>1500</v>
      </c>
      <c r="AL1873" s="2">
        <v>0.62430555555555556</v>
      </c>
      <c r="AN1873" t="s">
        <v>298</v>
      </c>
      <c r="AO1873" t="s">
        <v>434</v>
      </c>
      <c r="AQ1873" t="str">
        <f t="shared" si="29"/>
        <v/>
      </c>
    </row>
    <row r="1874" spans="1:43">
      <c r="A1874" s="8">
        <v>46205</v>
      </c>
      <c r="B1874" s="67">
        <v>4027.49</v>
      </c>
      <c r="C1874">
        <v>0.4</v>
      </c>
      <c r="D1874">
        <v>69290</v>
      </c>
      <c r="E1874" s="67">
        <v>-1.91</v>
      </c>
      <c r="F1874" s="7">
        <v>8331</v>
      </c>
      <c r="G1874" t="s">
        <v>96</v>
      </c>
      <c r="H1874">
        <v>0</v>
      </c>
      <c r="I1874" t="s">
        <v>288</v>
      </c>
      <c r="J1874" t="s">
        <v>289</v>
      </c>
      <c r="K1874" t="s">
        <v>290</v>
      </c>
      <c r="L1874" s="36">
        <v>2561.5</v>
      </c>
      <c r="M1874">
        <v>62</v>
      </c>
      <c r="N1874" s="66">
        <v>2.4799999999999999E-2</v>
      </c>
      <c r="O1874" s="36">
        <v>2499.5</v>
      </c>
      <c r="P1874" s="66">
        <v>2.4799999999999999E-2</v>
      </c>
      <c r="Q1874" s="36">
        <v>2540</v>
      </c>
      <c r="R1874" s="36">
        <v>2569.5</v>
      </c>
      <c r="S1874" s="36">
        <v>2507.5</v>
      </c>
      <c r="T1874" s="66">
        <v>8.3999999999999995E-3</v>
      </c>
      <c r="U1874" s="66">
        <v>1.9E-3</v>
      </c>
      <c r="V1874" s="66">
        <v>-3.0999999999999999E-3</v>
      </c>
      <c r="W1874" s="66">
        <v>2.1499999999999998E-2</v>
      </c>
      <c r="X1874" s="1">
        <v>1128500</v>
      </c>
      <c r="Y1874" s="1">
        <v>2877459</v>
      </c>
      <c r="Z1874" s="1">
        <v>1986497</v>
      </c>
      <c r="AA1874" t="s">
        <v>648</v>
      </c>
      <c r="AB1874" t="s">
        <v>469</v>
      </c>
      <c r="AC1874">
        <v>16.55</v>
      </c>
      <c r="AD1874">
        <v>1.42</v>
      </c>
      <c r="AE1874">
        <v>2.5</v>
      </c>
      <c r="AF1874" t="s">
        <v>230</v>
      </c>
      <c r="AG1874" s="1">
        <v>18000</v>
      </c>
      <c r="AH1874" s="36">
        <v>2561.5</v>
      </c>
      <c r="AI1874">
        <v>600</v>
      </c>
      <c r="AJ1874" s="36">
        <v>2560.5</v>
      </c>
      <c r="AK1874">
        <v>600</v>
      </c>
      <c r="AL1874" s="2">
        <v>0.62430555555555556</v>
      </c>
      <c r="AN1874" t="s">
        <v>298</v>
      </c>
      <c r="AO1874" t="s">
        <v>434</v>
      </c>
      <c r="AQ1874" t="str">
        <f t="shared" si="29"/>
        <v/>
      </c>
    </row>
    <row r="1875" spans="1:43">
      <c r="A1875" s="8">
        <v>46205</v>
      </c>
      <c r="B1875" s="67">
        <v>4027.49</v>
      </c>
      <c r="C1875">
        <v>0.4</v>
      </c>
      <c r="D1875">
        <v>69290</v>
      </c>
      <c r="E1875" s="67">
        <v>-1.91</v>
      </c>
      <c r="F1875" s="7">
        <v>8424</v>
      </c>
      <c r="G1875" t="s">
        <v>97</v>
      </c>
      <c r="H1875">
        <v>0</v>
      </c>
      <c r="I1875" t="s">
        <v>288</v>
      </c>
      <c r="J1875" t="s">
        <v>289</v>
      </c>
      <c r="K1875" t="s">
        <v>295</v>
      </c>
      <c r="L1875" s="36">
        <v>4185</v>
      </c>
      <c r="M1875">
        <v>22</v>
      </c>
      <c r="N1875" s="66">
        <v>5.3E-3</v>
      </c>
      <c r="O1875" s="36">
        <v>4163</v>
      </c>
      <c r="P1875" s="66">
        <v>5.1999999999999998E-3</v>
      </c>
      <c r="Q1875" s="36">
        <v>4230</v>
      </c>
      <c r="R1875" s="36">
        <v>4236</v>
      </c>
      <c r="S1875" s="36">
        <v>4180</v>
      </c>
      <c r="T1875" s="66">
        <v>-1.06E-2</v>
      </c>
      <c r="U1875" s="66">
        <v>-7.1000000000000004E-3</v>
      </c>
      <c r="V1875" s="66">
        <v>-1.2E-2</v>
      </c>
      <c r="W1875" s="66">
        <v>1.1000000000000001E-3</v>
      </c>
      <c r="X1875" s="1">
        <v>127300</v>
      </c>
      <c r="Y1875" s="1">
        <v>535829</v>
      </c>
      <c r="Z1875" s="1">
        <v>380263</v>
      </c>
      <c r="AA1875" t="s">
        <v>470</v>
      </c>
      <c r="AB1875" t="s">
        <v>592</v>
      </c>
      <c r="AC1875">
        <v>7.86</v>
      </c>
      <c r="AD1875">
        <v>0.75</v>
      </c>
      <c r="AE1875">
        <v>4.1100000000000003</v>
      </c>
      <c r="AF1875" t="s">
        <v>230</v>
      </c>
      <c r="AG1875" s="1">
        <v>1500</v>
      </c>
      <c r="AH1875" s="36">
        <v>4186</v>
      </c>
      <c r="AI1875">
        <v>400</v>
      </c>
      <c r="AJ1875" s="36">
        <v>4184</v>
      </c>
      <c r="AK1875">
        <v>300</v>
      </c>
      <c r="AL1875" s="2">
        <v>0.62430555555555556</v>
      </c>
      <c r="AN1875" t="s">
        <v>298</v>
      </c>
      <c r="AO1875" t="s">
        <v>472</v>
      </c>
      <c r="AQ1875" t="str">
        <f t="shared" si="29"/>
        <v/>
      </c>
    </row>
    <row r="1876" spans="1:43">
      <c r="A1876" s="8">
        <v>46205</v>
      </c>
      <c r="B1876" s="67">
        <v>4027.49</v>
      </c>
      <c r="C1876">
        <v>0.4</v>
      </c>
      <c r="D1876">
        <v>69290</v>
      </c>
      <c r="E1876" s="67">
        <v>-1.91</v>
      </c>
      <c r="F1876" s="7">
        <v>8425</v>
      </c>
      <c r="G1876" t="s">
        <v>98</v>
      </c>
      <c r="H1876">
        <v>0</v>
      </c>
      <c r="I1876" t="s">
        <v>288</v>
      </c>
      <c r="J1876" t="s">
        <v>289</v>
      </c>
      <c r="K1876" t="s">
        <v>290</v>
      </c>
      <c r="L1876" s="36">
        <v>1247</v>
      </c>
      <c r="M1876">
        <v>7</v>
      </c>
      <c r="N1876" s="66">
        <v>5.5999999999999999E-3</v>
      </c>
      <c r="O1876" s="36">
        <v>1240</v>
      </c>
      <c r="P1876" s="66">
        <v>5.5999999999999999E-3</v>
      </c>
      <c r="Q1876" s="36">
        <v>1250</v>
      </c>
      <c r="R1876" s="36">
        <v>1255</v>
      </c>
      <c r="S1876" s="36">
        <v>1243</v>
      </c>
      <c r="T1876" s="66">
        <v>-2.3999999999999998E-3</v>
      </c>
      <c r="U1876" s="66">
        <v>-3.0999999999999999E-3</v>
      </c>
      <c r="V1876" s="66">
        <v>-6.3E-3</v>
      </c>
      <c r="W1876" s="66">
        <v>3.2000000000000002E-3</v>
      </c>
      <c r="X1876" s="1">
        <v>760400</v>
      </c>
      <c r="Y1876" s="1">
        <v>949848</v>
      </c>
      <c r="Z1876" s="1">
        <v>392388</v>
      </c>
      <c r="AA1876" t="s">
        <v>473</v>
      </c>
      <c r="AB1876" t="s">
        <v>607</v>
      </c>
      <c r="AC1876">
        <v>7.48</v>
      </c>
      <c r="AD1876">
        <v>0.81</v>
      </c>
      <c r="AE1876">
        <v>4.17</v>
      </c>
      <c r="AF1876" t="s">
        <v>230</v>
      </c>
      <c r="AG1876" s="1">
        <v>168000</v>
      </c>
      <c r="AH1876" s="36">
        <v>1248</v>
      </c>
      <c r="AI1876" s="1">
        <v>3100</v>
      </c>
      <c r="AJ1876" s="36">
        <v>1247</v>
      </c>
      <c r="AK1876">
        <v>500</v>
      </c>
      <c r="AL1876" s="2">
        <v>0.62430555555555556</v>
      </c>
      <c r="AN1876" t="s">
        <v>298</v>
      </c>
      <c r="AO1876" t="s">
        <v>472</v>
      </c>
      <c r="AQ1876" t="str">
        <f t="shared" si="29"/>
        <v/>
      </c>
    </row>
    <row r="1877" spans="1:43">
      <c r="A1877" s="8">
        <v>46205</v>
      </c>
      <c r="B1877" s="67">
        <v>4027.49</v>
      </c>
      <c r="C1877">
        <v>0.4</v>
      </c>
      <c r="D1877">
        <v>69290</v>
      </c>
      <c r="E1877" s="67">
        <v>-1.91</v>
      </c>
      <c r="F1877" s="7">
        <v>8591</v>
      </c>
      <c r="G1877" t="s">
        <v>99</v>
      </c>
      <c r="H1877">
        <v>0</v>
      </c>
      <c r="I1877" t="s">
        <v>288</v>
      </c>
      <c r="J1877" t="s">
        <v>289</v>
      </c>
      <c r="K1877" t="s">
        <v>295</v>
      </c>
      <c r="L1877" s="36">
        <v>6258</v>
      </c>
      <c r="M1877">
        <v>59</v>
      </c>
      <c r="N1877" s="66">
        <v>9.4999999999999998E-3</v>
      </c>
      <c r="O1877" s="36">
        <v>6199</v>
      </c>
      <c r="P1877" s="66">
        <v>9.4999999999999998E-3</v>
      </c>
      <c r="Q1877" s="36">
        <v>6229</v>
      </c>
      <c r="R1877" s="36">
        <v>6321</v>
      </c>
      <c r="S1877" s="36">
        <v>6187</v>
      </c>
      <c r="T1877" s="66">
        <v>4.5999999999999999E-3</v>
      </c>
      <c r="U1877" s="66">
        <v>-6.4999999999999997E-3</v>
      </c>
      <c r="V1877" s="66">
        <v>-9.9000000000000008E-3</v>
      </c>
      <c r="W1877" s="66">
        <v>1.14E-2</v>
      </c>
      <c r="X1877" s="1">
        <v>2114100</v>
      </c>
      <c r="Y1877" s="1">
        <v>13274231</v>
      </c>
      <c r="Z1877" s="1">
        <v>7034659</v>
      </c>
      <c r="AA1877" t="s">
        <v>668</v>
      </c>
      <c r="AB1877" t="s">
        <v>476</v>
      </c>
      <c r="AC1877">
        <v>12.98</v>
      </c>
      <c r="AD1877">
        <v>1.53</v>
      </c>
      <c r="AE1877">
        <v>2.99</v>
      </c>
      <c r="AF1877" t="s">
        <v>230</v>
      </c>
      <c r="AG1877" s="1">
        <v>243100</v>
      </c>
      <c r="AH1877" s="36">
        <v>6259</v>
      </c>
      <c r="AI1877">
        <v>500</v>
      </c>
      <c r="AJ1877" s="36">
        <v>6257</v>
      </c>
      <c r="AK1877" s="1">
        <v>2200</v>
      </c>
      <c r="AL1877" s="2">
        <v>0.62430555555555556</v>
      </c>
      <c r="AN1877" t="s">
        <v>298</v>
      </c>
      <c r="AO1877" t="s">
        <v>472</v>
      </c>
      <c r="AQ1877" t="str">
        <f t="shared" si="29"/>
        <v/>
      </c>
    </row>
    <row r="1878" spans="1:43">
      <c r="A1878" s="8">
        <v>46205</v>
      </c>
      <c r="B1878" s="67">
        <v>4027.49</v>
      </c>
      <c r="C1878">
        <v>0.4</v>
      </c>
      <c r="D1878">
        <v>69290</v>
      </c>
      <c r="E1878" s="67">
        <v>-1.91</v>
      </c>
      <c r="F1878" s="7">
        <v>8593</v>
      </c>
      <c r="G1878" t="s">
        <v>100</v>
      </c>
      <c r="H1878">
        <v>0</v>
      </c>
      <c r="I1878" t="s">
        <v>288</v>
      </c>
      <c r="J1878" t="s">
        <v>289</v>
      </c>
      <c r="K1878" t="s">
        <v>295</v>
      </c>
      <c r="L1878" s="36">
        <v>1331</v>
      </c>
      <c r="M1878">
        <v>23</v>
      </c>
      <c r="N1878" s="66">
        <v>1.7600000000000001E-2</v>
      </c>
      <c r="O1878" s="36">
        <v>1308</v>
      </c>
      <c r="P1878" s="66">
        <v>1.7500000000000002E-2</v>
      </c>
      <c r="Q1878" s="36">
        <v>1320</v>
      </c>
      <c r="R1878" s="36">
        <v>1332.5</v>
      </c>
      <c r="S1878" s="36">
        <v>1318.5</v>
      </c>
      <c r="T1878" s="66">
        <v>8.3000000000000001E-3</v>
      </c>
      <c r="U1878" s="66">
        <v>1.5E-3</v>
      </c>
      <c r="V1878" s="66">
        <v>-1.1000000000000001E-3</v>
      </c>
      <c r="W1878" s="66">
        <v>9.4000000000000004E-3</v>
      </c>
      <c r="X1878" s="1">
        <v>2801800</v>
      </c>
      <c r="Y1878" s="1">
        <v>3716555</v>
      </c>
      <c r="Z1878" s="1">
        <v>1952460</v>
      </c>
      <c r="AA1878" t="s">
        <v>477</v>
      </c>
      <c r="AB1878" t="s">
        <v>594</v>
      </c>
      <c r="AC1878">
        <v>11.94</v>
      </c>
      <c r="AD1878">
        <v>0.96</v>
      </c>
      <c r="AE1878">
        <v>3.83</v>
      </c>
      <c r="AF1878" t="s">
        <v>230</v>
      </c>
      <c r="AG1878" s="1">
        <v>910400</v>
      </c>
      <c r="AH1878" s="36">
        <v>1331.5</v>
      </c>
      <c r="AI1878" s="1">
        <v>2900</v>
      </c>
      <c r="AJ1878" s="36">
        <v>1331</v>
      </c>
      <c r="AK1878" s="1">
        <v>6500</v>
      </c>
      <c r="AL1878" s="2">
        <v>0.62430555555555556</v>
      </c>
      <c r="AN1878" t="s">
        <v>298</v>
      </c>
      <c r="AO1878" t="s">
        <v>472</v>
      </c>
      <c r="AQ1878" t="str">
        <f t="shared" si="29"/>
        <v/>
      </c>
    </row>
    <row r="1879" spans="1:43">
      <c r="A1879" s="8">
        <v>46205</v>
      </c>
      <c r="B1879" s="67">
        <v>4027.49</v>
      </c>
      <c r="C1879">
        <v>0.4</v>
      </c>
      <c r="D1879">
        <v>69290</v>
      </c>
      <c r="E1879" s="67">
        <v>-1.91</v>
      </c>
      <c r="F1879" s="7">
        <v>8604</v>
      </c>
      <c r="G1879" t="s">
        <v>101</v>
      </c>
      <c r="H1879">
        <v>0</v>
      </c>
      <c r="I1879" t="s">
        <v>288</v>
      </c>
      <c r="J1879" t="s">
        <v>289</v>
      </c>
      <c r="K1879" t="s">
        <v>290</v>
      </c>
      <c r="L1879" s="36">
        <v>1455.5</v>
      </c>
      <c r="M1879">
        <v>16</v>
      </c>
      <c r="N1879" s="66">
        <v>1.11E-2</v>
      </c>
      <c r="O1879" s="36">
        <v>1439.5</v>
      </c>
      <c r="P1879" s="66">
        <v>1.11E-2</v>
      </c>
      <c r="Q1879" s="36">
        <v>1457</v>
      </c>
      <c r="R1879" s="36">
        <v>1457.5</v>
      </c>
      <c r="S1879" s="36">
        <v>1436</v>
      </c>
      <c r="T1879" s="66">
        <v>-1E-3</v>
      </c>
      <c r="U1879" s="66">
        <v>1.2999999999999999E-3</v>
      </c>
      <c r="V1879" s="66">
        <v>-1.2999999999999999E-3</v>
      </c>
      <c r="W1879" s="66">
        <v>1.35E-2</v>
      </c>
      <c r="X1879" s="1">
        <v>5314900</v>
      </c>
      <c r="Y1879" s="1">
        <v>7715959</v>
      </c>
      <c r="Z1879" s="1">
        <v>4495402</v>
      </c>
      <c r="AA1879" t="s">
        <v>479</v>
      </c>
      <c r="AB1879" t="s">
        <v>480</v>
      </c>
      <c r="AC1879">
        <v>11.31</v>
      </c>
      <c r="AD1879">
        <v>1.1299999999999999</v>
      </c>
      <c r="AE1879">
        <v>3.57</v>
      </c>
      <c r="AF1879" t="s">
        <v>230</v>
      </c>
      <c r="AG1879" s="1">
        <v>649800</v>
      </c>
      <c r="AH1879" s="36">
        <v>1456</v>
      </c>
      <c r="AI1879" s="1">
        <v>2900</v>
      </c>
      <c r="AJ1879" s="36">
        <v>1455.5</v>
      </c>
      <c r="AK1879" s="1">
        <v>1500</v>
      </c>
      <c r="AL1879" s="2">
        <v>0.62430555555555556</v>
      </c>
      <c r="AN1879" t="s">
        <v>298</v>
      </c>
      <c r="AO1879" t="s">
        <v>481</v>
      </c>
      <c r="AQ1879" t="str">
        <f t="shared" si="29"/>
        <v/>
      </c>
    </row>
    <row r="1880" spans="1:43">
      <c r="A1880" s="8">
        <v>46205</v>
      </c>
      <c r="B1880" s="67">
        <v>4027.49</v>
      </c>
      <c r="C1880">
        <v>0.4</v>
      </c>
      <c r="D1880">
        <v>69290</v>
      </c>
      <c r="E1880" s="67">
        <v>-1.91</v>
      </c>
      <c r="F1880" s="7">
        <v>8697</v>
      </c>
      <c r="G1880" t="s">
        <v>102</v>
      </c>
      <c r="H1880">
        <v>0</v>
      </c>
      <c r="I1880" t="s">
        <v>288</v>
      </c>
      <c r="J1880" t="s">
        <v>289</v>
      </c>
      <c r="K1880" t="s">
        <v>290</v>
      </c>
      <c r="L1880" s="36">
        <v>2136</v>
      </c>
      <c r="M1880">
        <v>67.5</v>
      </c>
      <c r="N1880" s="66">
        <v>3.2599999999999997E-2</v>
      </c>
      <c r="O1880" s="36">
        <v>2068.5</v>
      </c>
      <c r="P1880" s="66">
        <v>3.2599999999999997E-2</v>
      </c>
      <c r="Q1880" s="36">
        <v>2083.5</v>
      </c>
      <c r="R1880" s="36">
        <v>2152</v>
      </c>
      <c r="S1880" s="36">
        <v>2083.5</v>
      </c>
      <c r="T1880" s="66">
        <v>2.5100000000000001E-2</v>
      </c>
      <c r="U1880" s="66">
        <v>1.6000000000000001E-3</v>
      </c>
      <c r="V1880" s="66">
        <v>-7.4000000000000003E-3</v>
      </c>
      <c r="W1880" s="66">
        <v>2.5100000000000001E-2</v>
      </c>
      <c r="X1880" s="1">
        <v>2878300</v>
      </c>
      <c r="Y1880" s="1">
        <v>6124676</v>
      </c>
      <c r="Z1880" s="1">
        <v>2203893</v>
      </c>
      <c r="AA1880" t="s">
        <v>669</v>
      </c>
      <c r="AB1880" t="s">
        <v>483</v>
      </c>
      <c r="AC1880">
        <v>27.1</v>
      </c>
      <c r="AD1880">
        <v>6.36</v>
      </c>
      <c r="AE1880">
        <v>2.95</v>
      </c>
      <c r="AF1880" t="s">
        <v>230</v>
      </c>
      <c r="AG1880" s="1">
        <v>88800</v>
      </c>
      <c r="AH1880" s="36">
        <v>2136</v>
      </c>
      <c r="AI1880" s="1">
        <v>1600</v>
      </c>
      <c r="AJ1880" s="36">
        <v>2135.5</v>
      </c>
      <c r="AK1880" s="1">
        <v>1100</v>
      </c>
      <c r="AL1880" s="2">
        <v>0.62430555555555556</v>
      </c>
      <c r="AN1880" t="s">
        <v>298</v>
      </c>
      <c r="AO1880" t="s">
        <v>472</v>
      </c>
      <c r="AQ1880" t="str">
        <f t="shared" si="29"/>
        <v/>
      </c>
    </row>
    <row r="1881" spans="1:43">
      <c r="A1881" s="8">
        <v>46205</v>
      </c>
      <c r="B1881" s="67">
        <v>4027.49</v>
      </c>
      <c r="C1881">
        <v>0.4</v>
      </c>
      <c r="D1881">
        <v>69290</v>
      </c>
      <c r="E1881" s="67">
        <v>-1.91</v>
      </c>
      <c r="F1881" s="7">
        <v>8830</v>
      </c>
      <c r="G1881" t="s">
        <v>103</v>
      </c>
      <c r="H1881">
        <v>0</v>
      </c>
      <c r="I1881" t="s">
        <v>288</v>
      </c>
      <c r="J1881" t="s">
        <v>289</v>
      </c>
      <c r="K1881" t="s">
        <v>290</v>
      </c>
      <c r="L1881" s="36">
        <v>3711</v>
      </c>
      <c r="M1881">
        <v>43</v>
      </c>
      <c r="N1881" s="66">
        <v>1.17E-2</v>
      </c>
      <c r="O1881" s="36">
        <v>3668</v>
      </c>
      <c r="P1881" s="66">
        <v>1.17E-2</v>
      </c>
      <c r="Q1881" s="36">
        <v>3726</v>
      </c>
      <c r="R1881" s="36">
        <v>3757</v>
      </c>
      <c r="S1881" s="36">
        <v>3660</v>
      </c>
      <c r="T1881" s="66">
        <v>-4.0000000000000001E-3</v>
      </c>
      <c r="U1881" s="66">
        <v>-3.2000000000000002E-3</v>
      </c>
      <c r="V1881" s="66">
        <v>-1.2200000000000001E-2</v>
      </c>
      <c r="W1881" s="66">
        <v>1.3899999999999999E-2</v>
      </c>
      <c r="X1881" s="1">
        <v>1805200</v>
      </c>
      <c r="Y1881" s="1">
        <v>6726437</v>
      </c>
      <c r="Z1881" s="1">
        <v>3473496</v>
      </c>
      <c r="AA1881" t="s">
        <v>484</v>
      </c>
      <c r="AB1881" t="s">
        <v>620</v>
      </c>
      <c r="AC1881">
        <v>15.37</v>
      </c>
      <c r="AD1881">
        <v>1.38</v>
      </c>
      <c r="AE1881">
        <v>1.4</v>
      </c>
      <c r="AF1881" t="s">
        <v>230</v>
      </c>
      <c r="AG1881" s="1">
        <v>30700</v>
      </c>
      <c r="AH1881" s="36">
        <v>3712</v>
      </c>
      <c r="AI1881" s="1">
        <v>1500</v>
      </c>
      <c r="AJ1881" s="36">
        <v>3710</v>
      </c>
      <c r="AK1881" s="1">
        <v>1200</v>
      </c>
      <c r="AL1881" s="2">
        <v>0.62430555555555556</v>
      </c>
      <c r="AN1881" t="s">
        <v>298</v>
      </c>
      <c r="AO1881" t="s">
        <v>332</v>
      </c>
      <c r="AQ1881" t="str">
        <f t="shared" si="29"/>
        <v/>
      </c>
    </row>
    <row r="1882" spans="1:43">
      <c r="A1882" s="8">
        <v>46205</v>
      </c>
      <c r="B1882" s="67">
        <v>4027.49</v>
      </c>
      <c r="C1882">
        <v>0.4</v>
      </c>
      <c r="D1882">
        <v>69290</v>
      </c>
      <c r="E1882" s="67">
        <v>-1.91</v>
      </c>
      <c r="F1882" s="7">
        <v>9020</v>
      </c>
      <c r="G1882" t="s">
        <v>104</v>
      </c>
      <c r="H1882">
        <v>0</v>
      </c>
      <c r="I1882" t="s">
        <v>288</v>
      </c>
      <c r="J1882" t="s">
        <v>289</v>
      </c>
      <c r="K1882" t="s">
        <v>295</v>
      </c>
      <c r="L1882" s="36">
        <v>3418</v>
      </c>
      <c r="M1882">
        <v>123</v>
      </c>
      <c r="N1882" s="66">
        <v>3.73E-2</v>
      </c>
      <c r="O1882" s="36">
        <v>3295</v>
      </c>
      <c r="P1882" s="66">
        <v>3.73E-2</v>
      </c>
      <c r="Q1882" s="36">
        <v>3360</v>
      </c>
      <c r="R1882" s="36">
        <v>3443</v>
      </c>
      <c r="S1882" s="36">
        <v>3338</v>
      </c>
      <c r="T1882" s="66">
        <v>1.72E-2</v>
      </c>
      <c r="U1882" s="66">
        <v>-5.7999999999999996E-3</v>
      </c>
      <c r="V1882" s="66">
        <v>-7.1999999999999998E-3</v>
      </c>
      <c r="W1882" s="66">
        <v>2.3900000000000001E-2</v>
      </c>
      <c r="X1882" s="1">
        <v>2062100</v>
      </c>
      <c r="Y1882" s="1">
        <v>7027017</v>
      </c>
      <c r="Z1882" s="1">
        <v>3877420</v>
      </c>
      <c r="AA1882" t="s">
        <v>486</v>
      </c>
      <c r="AB1882" t="s">
        <v>608</v>
      </c>
      <c r="AC1882">
        <v>15.13</v>
      </c>
      <c r="AD1882">
        <v>1.26</v>
      </c>
      <c r="AE1882">
        <v>2.46</v>
      </c>
      <c r="AF1882" t="s">
        <v>230</v>
      </c>
      <c r="AG1882" s="1">
        <v>26200</v>
      </c>
      <c r="AH1882" s="36">
        <v>3419</v>
      </c>
      <c r="AI1882" s="1">
        <v>1200</v>
      </c>
      <c r="AJ1882" s="36">
        <v>3418</v>
      </c>
      <c r="AK1882">
        <v>600</v>
      </c>
      <c r="AL1882" s="2">
        <v>0.62430555555555556</v>
      </c>
      <c r="AN1882" t="s">
        <v>298</v>
      </c>
      <c r="AO1882" t="s">
        <v>488</v>
      </c>
      <c r="AQ1882" t="str">
        <f t="shared" si="29"/>
        <v/>
      </c>
    </row>
    <row r="1883" spans="1:43">
      <c r="A1883" s="8">
        <v>46205</v>
      </c>
      <c r="B1883" s="67">
        <v>4027.49</v>
      </c>
      <c r="C1883">
        <v>0.4</v>
      </c>
      <c r="D1883">
        <v>69290</v>
      </c>
      <c r="E1883" s="67">
        <v>-1.91</v>
      </c>
      <c r="F1883" s="7">
        <v>9024</v>
      </c>
      <c r="G1883" t="s">
        <v>105</v>
      </c>
      <c r="H1883">
        <v>0</v>
      </c>
      <c r="I1883" t="s">
        <v>288</v>
      </c>
      <c r="J1883" t="s">
        <v>289</v>
      </c>
      <c r="K1883" t="s">
        <v>290</v>
      </c>
      <c r="L1883" s="36">
        <v>3280</v>
      </c>
      <c r="M1883">
        <v>111</v>
      </c>
      <c r="N1883" s="66">
        <v>3.5000000000000003E-2</v>
      </c>
      <c r="O1883" s="36">
        <v>3169</v>
      </c>
      <c r="P1883" s="66">
        <v>3.5000000000000003E-2</v>
      </c>
      <c r="Q1883" s="36">
        <v>3201</v>
      </c>
      <c r="R1883" s="36">
        <v>3333</v>
      </c>
      <c r="S1883" s="36">
        <v>3187</v>
      </c>
      <c r="T1883" s="66">
        <v>2.46E-2</v>
      </c>
      <c r="U1883" s="66">
        <v>-5.1000000000000004E-3</v>
      </c>
      <c r="V1883" s="66">
        <v>-1.5900000000000001E-2</v>
      </c>
      <c r="W1883" s="66">
        <v>2.9100000000000001E-2</v>
      </c>
      <c r="X1883" s="1">
        <v>802000</v>
      </c>
      <c r="Y1883" s="1">
        <v>2635065</v>
      </c>
      <c r="Z1883" s="1">
        <v>1002943</v>
      </c>
      <c r="AA1883" t="s">
        <v>489</v>
      </c>
      <c r="AB1883" t="s">
        <v>609</v>
      </c>
      <c r="AC1883">
        <v>30.88</v>
      </c>
      <c r="AD1883">
        <v>1.46</v>
      </c>
      <c r="AE1883">
        <v>1.28</v>
      </c>
      <c r="AF1883" t="s">
        <v>230</v>
      </c>
      <c r="AG1883">
        <v>0</v>
      </c>
      <c r="AH1883" s="36">
        <v>3281</v>
      </c>
      <c r="AI1883">
        <v>800</v>
      </c>
      <c r="AJ1883" s="36">
        <v>3279</v>
      </c>
      <c r="AK1883">
        <v>500</v>
      </c>
      <c r="AL1883" s="2">
        <v>0.62430555555555556</v>
      </c>
      <c r="AN1883" t="s">
        <v>298</v>
      </c>
      <c r="AO1883" t="s">
        <v>488</v>
      </c>
      <c r="AQ1883" t="str">
        <f t="shared" si="29"/>
        <v/>
      </c>
    </row>
    <row r="1884" spans="1:43">
      <c r="A1884" s="8">
        <v>46205</v>
      </c>
      <c r="B1884" s="67">
        <v>4027.49</v>
      </c>
      <c r="C1884">
        <v>0.4</v>
      </c>
      <c r="D1884">
        <v>69290</v>
      </c>
      <c r="E1884" s="67">
        <v>-1.91</v>
      </c>
      <c r="F1884" s="7">
        <v>9069</v>
      </c>
      <c r="G1884" t="s">
        <v>106</v>
      </c>
      <c r="H1884">
        <v>0</v>
      </c>
      <c r="I1884" t="s">
        <v>288</v>
      </c>
      <c r="J1884" t="s">
        <v>289</v>
      </c>
      <c r="K1884" t="s">
        <v>290</v>
      </c>
      <c r="L1884" s="36">
        <v>1907</v>
      </c>
      <c r="M1884">
        <v>7</v>
      </c>
      <c r="N1884" s="66">
        <v>3.7000000000000002E-3</v>
      </c>
      <c r="O1884" s="36">
        <v>1900</v>
      </c>
      <c r="P1884" s="66">
        <v>3.5999999999999999E-3</v>
      </c>
      <c r="Q1884" s="36">
        <v>1918</v>
      </c>
      <c r="R1884" s="36">
        <v>1937.5</v>
      </c>
      <c r="S1884" s="36">
        <v>1906</v>
      </c>
      <c r="T1884" s="66">
        <v>-5.7000000000000002E-3</v>
      </c>
      <c r="U1884" s="66">
        <v>-3.0999999999999999E-3</v>
      </c>
      <c r="V1884" s="66">
        <v>-1.5699999999999999E-2</v>
      </c>
      <c r="W1884" s="66">
        <v>5.0000000000000001E-4</v>
      </c>
      <c r="X1884" s="1">
        <v>320500</v>
      </c>
      <c r="Y1884" s="1">
        <v>615357</v>
      </c>
      <c r="Z1884" s="1">
        <v>335045</v>
      </c>
      <c r="AA1884" t="s">
        <v>491</v>
      </c>
      <c r="AB1884" t="s">
        <v>492</v>
      </c>
      <c r="AC1884">
        <v>13.65</v>
      </c>
      <c r="AD1884">
        <v>1.4</v>
      </c>
      <c r="AE1884">
        <v>2.94</v>
      </c>
      <c r="AF1884" t="s">
        <v>230</v>
      </c>
      <c r="AG1884" s="1">
        <v>28900</v>
      </c>
      <c r="AH1884" s="36">
        <v>1907</v>
      </c>
      <c r="AI1884">
        <v>800</v>
      </c>
      <c r="AJ1884" s="36">
        <v>1906.5</v>
      </c>
      <c r="AK1884">
        <v>500</v>
      </c>
      <c r="AL1884" s="2">
        <v>0.62430555555555556</v>
      </c>
      <c r="AN1884" t="s">
        <v>298</v>
      </c>
      <c r="AO1884" t="s">
        <v>488</v>
      </c>
      <c r="AQ1884" t="str">
        <f t="shared" si="29"/>
        <v/>
      </c>
    </row>
    <row r="1885" spans="1:43">
      <c r="A1885" s="8">
        <v>46205</v>
      </c>
      <c r="B1885" s="67">
        <v>4027.49</v>
      </c>
      <c r="C1885">
        <v>0.4</v>
      </c>
      <c r="D1885">
        <v>69290</v>
      </c>
      <c r="E1885" s="67">
        <v>-1.91</v>
      </c>
      <c r="F1885" s="7">
        <v>9227</v>
      </c>
      <c r="G1885" t="s">
        <v>107</v>
      </c>
      <c r="H1885">
        <v>0</v>
      </c>
      <c r="I1885" t="s">
        <v>347</v>
      </c>
      <c r="J1885" t="s">
        <v>289</v>
      </c>
      <c r="K1885" t="s">
        <v>295</v>
      </c>
      <c r="L1885">
        <v>930</v>
      </c>
      <c r="M1885">
        <v>-10</v>
      </c>
      <c r="N1885" s="66">
        <v>-1.06E-2</v>
      </c>
      <c r="O1885">
        <v>940</v>
      </c>
      <c r="P1885" s="66">
        <v>-1.06E-2</v>
      </c>
      <c r="Q1885">
        <v>955</v>
      </c>
      <c r="R1885">
        <v>957</v>
      </c>
      <c r="S1885">
        <v>922</v>
      </c>
      <c r="T1885" s="66">
        <v>-2.6100000000000002E-2</v>
      </c>
      <c r="U1885" s="66">
        <v>-6.4000000000000003E-3</v>
      </c>
      <c r="V1885" s="66">
        <v>-2.8199999999999999E-2</v>
      </c>
      <c r="W1885" s="66">
        <v>8.6E-3</v>
      </c>
      <c r="X1885" s="1">
        <v>121100</v>
      </c>
      <c r="Y1885" s="1">
        <v>113582</v>
      </c>
      <c r="Z1885" s="1">
        <v>14791</v>
      </c>
      <c r="AA1885" t="s">
        <v>493</v>
      </c>
      <c r="AB1885" t="s">
        <v>494</v>
      </c>
      <c r="AC1885">
        <v>0</v>
      </c>
      <c r="AD1885">
        <v>30.6</v>
      </c>
      <c r="AE1885">
        <v>0</v>
      </c>
      <c r="AF1885">
        <v>2.6</v>
      </c>
      <c r="AG1885" s="1">
        <v>3400</v>
      </c>
      <c r="AH1885">
        <v>930</v>
      </c>
      <c r="AI1885" s="1">
        <v>4800</v>
      </c>
      <c r="AJ1885">
        <v>929</v>
      </c>
      <c r="AK1885">
        <v>700</v>
      </c>
      <c r="AL1885" s="2">
        <v>0.62361111111111112</v>
      </c>
      <c r="AN1885" t="s">
        <v>350</v>
      </c>
      <c r="AO1885" t="s">
        <v>313</v>
      </c>
      <c r="AQ1885" t="str">
        <f t="shared" si="29"/>
        <v/>
      </c>
    </row>
    <row r="1886" spans="1:43">
      <c r="A1886" s="8">
        <v>46205</v>
      </c>
      <c r="B1886" s="67">
        <v>4027.49</v>
      </c>
      <c r="C1886">
        <v>0.4</v>
      </c>
      <c r="D1886">
        <v>69290</v>
      </c>
      <c r="E1886" s="67">
        <v>-1.91</v>
      </c>
      <c r="F1886" s="7">
        <v>9303</v>
      </c>
      <c r="G1886" t="s">
        <v>108</v>
      </c>
      <c r="H1886">
        <v>0</v>
      </c>
      <c r="I1886" t="s">
        <v>288</v>
      </c>
      <c r="J1886" t="s">
        <v>289</v>
      </c>
      <c r="K1886" t="s">
        <v>290</v>
      </c>
      <c r="L1886" s="36">
        <v>3795</v>
      </c>
      <c r="M1886">
        <v>40</v>
      </c>
      <c r="N1886" s="66">
        <v>1.0699999999999999E-2</v>
      </c>
      <c r="O1886" s="36">
        <v>3755</v>
      </c>
      <c r="P1886" s="66">
        <v>1.06E-2</v>
      </c>
      <c r="Q1886" s="36">
        <v>3795</v>
      </c>
      <c r="R1886" s="36">
        <v>3840</v>
      </c>
      <c r="S1886" s="36">
        <v>3760</v>
      </c>
      <c r="T1886" s="66">
        <v>0</v>
      </c>
      <c r="U1886" s="66">
        <v>-1.04E-2</v>
      </c>
      <c r="V1886" s="66">
        <v>-1.17E-2</v>
      </c>
      <c r="W1886" s="66">
        <v>9.2999999999999992E-3</v>
      </c>
      <c r="X1886" s="1">
        <v>89500</v>
      </c>
      <c r="Y1886" s="1">
        <v>341205</v>
      </c>
      <c r="Z1886" s="1">
        <v>290750</v>
      </c>
      <c r="AA1886" t="s">
        <v>495</v>
      </c>
      <c r="AB1886" t="s">
        <v>496</v>
      </c>
      <c r="AC1886">
        <v>16.78</v>
      </c>
      <c r="AD1886">
        <v>0.92</v>
      </c>
      <c r="AE1886">
        <v>2.71</v>
      </c>
      <c r="AF1886" t="s">
        <v>230</v>
      </c>
      <c r="AG1886" s="1">
        <v>29600</v>
      </c>
      <c r="AH1886" s="36">
        <v>3800</v>
      </c>
      <c r="AI1886" s="1">
        <v>2400</v>
      </c>
      <c r="AJ1886" s="36">
        <v>3795</v>
      </c>
      <c r="AK1886">
        <v>400</v>
      </c>
      <c r="AL1886" s="2">
        <v>0.62430555555555556</v>
      </c>
      <c r="AN1886" t="s">
        <v>298</v>
      </c>
      <c r="AO1886" t="s">
        <v>497</v>
      </c>
      <c r="AQ1886" t="str">
        <f t="shared" si="29"/>
        <v/>
      </c>
    </row>
    <row r="1887" spans="1:43">
      <c r="A1887" s="8">
        <v>46205</v>
      </c>
      <c r="B1887" s="67">
        <v>4027.49</v>
      </c>
      <c r="C1887">
        <v>0.4</v>
      </c>
      <c r="D1887">
        <v>69290</v>
      </c>
      <c r="E1887" s="67">
        <v>-1.91</v>
      </c>
      <c r="F1887" s="7">
        <v>9308</v>
      </c>
      <c r="G1887" t="s">
        <v>109</v>
      </c>
      <c r="H1887">
        <v>0</v>
      </c>
      <c r="I1887" t="s">
        <v>314</v>
      </c>
      <c r="J1887" t="s">
        <v>289</v>
      </c>
      <c r="K1887" t="s">
        <v>295</v>
      </c>
      <c r="L1887" s="36">
        <v>1455</v>
      </c>
      <c r="M1887">
        <v>-17</v>
      </c>
      <c r="N1887" s="66">
        <v>-1.15E-2</v>
      </c>
      <c r="O1887" s="36">
        <v>1472</v>
      </c>
      <c r="P1887" s="66">
        <v>-1.15E-2</v>
      </c>
      <c r="Q1887" s="36">
        <v>1481</v>
      </c>
      <c r="R1887" s="36">
        <v>1488</v>
      </c>
      <c r="S1887" s="36">
        <v>1450</v>
      </c>
      <c r="T1887" s="66">
        <v>-1.7500000000000002E-2</v>
      </c>
      <c r="U1887" s="66">
        <v>-8.8000000000000005E-3</v>
      </c>
      <c r="V1887" s="66">
        <v>-2.2100000000000002E-2</v>
      </c>
      <c r="W1887" s="66">
        <v>3.3999999999999998E-3</v>
      </c>
      <c r="X1887" s="1">
        <v>46700</v>
      </c>
      <c r="Y1887" s="1">
        <v>68467</v>
      </c>
      <c r="Z1887" s="1">
        <v>37936</v>
      </c>
      <c r="AA1887" t="s">
        <v>498</v>
      </c>
      <c r="AB1887" t="s">
        <v>499</v>
      </c>
      <c r="AC1887">
        <v>12.43</v>
      </c>
      <c r="AD1887">
        <v>0.97</v>
      </c>
      <c r="AE1887">
        <v>2.39</v>
      </c>
      <c r="AF1887" t="s">
        <v>230</v>
      </c>
      <c r="AG1887" s="1">
        <v>3400</v>
      </c>
      <c r="AH1887" s="36">
        <v>1457</v>
      </c>
      <c r="AI1887">
        <v>200</v>
      </c>
      <c r="AJ1887" s="36">
        <v>1455</v>
      </c>
      <c r="AK1887">
        <v>500</v>
      </c>
      <c r="AL1887" s="2">
        <v>0.62430555555555556</v>
      </c>
      <c r="AN1887" t="s">
        <v>298</v>
      </c>
      <c r="AO1887" t="s">
        <v>500</v>
      </c>
      <c r="AQ1887" t="str">
        <f t="shared" si="29"/>
        <v/>
      </c>
    </row>
    <row r="1888" spans="1:43">
      <c r="A1888" s="8">
        <v>46205</v>
      </c>
      <c r="B1888" s="67">
        <v>4027.49</v>
      </c>
      <c r="C1888">
        <v>0.4</v>
      </c>
      <c r="D1888">
        <v>69290</v>
      </c>
      <c r="E1888" s="67">
        <v>-1.91</v>
      </c>
      <c r="F1888" s="7">
        <v>9348</v>
      </c>
      <c r="G1888" t="s">
        <v>110</v>
      </c>
      <c r="H1888">
        <v>0</v>
      </c>
      <c r="I1888" t="s">
        <v>347</v>
      </c>
      <c r="J1888" t="s">
        <v>323</v>
      </c>
      <c r="K1888" t="s">
        <v>290</v>
      </c>
      <c r="L1888">
        <v>445</v>
      </c>
      <c r="M1888">
        <v>5</v>
      </c>
      <c r="N1888" s="66">
        <v>1.14E-2</v>
      </c>
      <c r="O1888">
        <v>440</v>
      </c>
      <c r="P1888" s="66">
        <v>1.1299999999999999E-2</v>
      </c>
      <c r="Q1888">
        <v>443</v>
      </c>
      <c r="R1888">
        <v>448</v>
      </c>
      <c r="S1888">
        <v>433</v>
      </c>
      <c r="T1888" s="66">
        <v>4.4999999999999997E-3</v>
      </c>
      <c r="U1888" s="66">
        <v>6.7000000000000002E-3</v>
      </c>
      <c r="V1888" s="66">
        <v>-6.6E-3</v>
      </c>
      <c r="W1888" s="66">
        <v>2.7699999999999999E-2</v>
      </c>
      <c r="X1888" s="1">
        <v>792700</v>
      </c>
      <c r="Y1888" s="1">
        <v>348946</v>
      </c>
      <c r="Z1888" s="1">
        <v>65105</v>
      </c>
      <c r="AA1888" t="s">
        <v>552</v>
      </c>
      <c r="AB1888" t="s">
        <v>502</v>
      </c>
      <c r="AC1888">
        <v>0</v>
      </c>
      <c r="AD1888">
        <v>4.3099999999999996</v>
      </c>
      <c r="AE1888">
        <v>0</v>
      </c>
      <c r="AF1888">
        <v>1.7</v>
      </c>
      <c r="AG1888" s="1">
        <v>22800</v>
      </c>
      <c r="AH1888">
        <v>445</v>
      </c>
      <c r="AI1888" s="1">
        <v>7800</v>
      </c>
      <c r="AJ1888">
        <v>444</v>
      </c>
      <c r="AK1888" s="1">
        <v>2200</v>
      </c>
      <c r="AL1888" s="2">
        <v>0.62361111111111112</v>
      </c>
      <c r="AN1888" t="s">
        <v>298</v>
      </c>
      <c r="AO1888" t="s">
        <v>313</v>
      </c>
      <c r="AQ1888" t="str">
        <f t="shared" si="29"/>
        <v/>
      </c>
    </row>
    <row r="1889" spans="1:43">
      <c r="A1889" s="8">
        <v>46205</v>
      </c>
      <c r="B1889" s="67">
        <v>4027.49</v>
      </c>
      <c r="C1889">
        <v>0.4</v>
      </c>
      <c r="D1889">
        <v>69290</v>
      </c>
      <c r="E1889" s="67">
        <v>-1.91</v>
      </c>
      <c r="F1889" s="7">
        <v>9432</v>
      </c>
      <c r="G1889" t="s">
        <v>111</v>
      </c>
      <c r="H1889">
        <v>0</v>
      </c>
      <c r="I1889" t="s">
        <v>288</v>
      </c>
      <c r="J1889" t="s">
        <v>289</v>
      </c>
      <c r="K1889" t="s">
        <v>290</v>
      </c>
      <c r="L1889">
        <v>145.80000000000001</v>
      </c>
      <c r="M1889">
        <v>3</v>
      </c>
      <c r="N1889" s="66">
        <v>2.1000000000000001E-2</v>
      </c>
      <c r="O1889">
        <v>142.80000000000001</v>
      </c>
      <c r="P1889" s="66">
        <v>2.1000000000000001E-2</v>
      </c>
      <c r="Q1889">
        <v>143.80000000000001</v>
      </c>
      <c r="R1889">
        <v>146.1</v>
      </c>
      <c r="S1889">
        <v>143.5</v>
      </c>
      <c r="T1889" s="66">
        <v>1.3899999999999999E-2</v>
      </c>
      <c r="U1889" s="66">
        <v>2E-3</v>
      </c>
      <c r="V1889" s="66">
        <v>-2E-3</v>
      </c>
      <c r="W1889" s="66">
        <v>1.6E-2</v>
      </c>
      <c r="X1889" s="1">
        <v>212680100</v>
      </c>
      <c r="Y1889" s="1">
        <v>30827772</v>
      </c>
      <c r="Z1889" s="1">
        <v>13202236</v>
      </c>
      <c r="AA1889" t="s">
        <v>503</v>
      </c>
      <c r="AB1889" t="s">
        <v>689</v>
      </c>
      <c r="AC1889">
        <v>12.15</v>
      </c>
      <c r="AD1889">
        <v>1.22</v>
      </c>
      <c r="AE1889">
        <v>3.7</v>
      </c>
      <c r="AF1889" t="s">
        <v>230</v>
      </c>
      <c r="AG1889" s="1">
        <v>3110100</v>
      </c>
      <c r="AH1889">
        <v>145.80000000000001</v>
      </c>
      <c r="AI1889" s="1">
        <v>476000</v>
      </c>
      <c r="AJ1889">
        <v>145.69999999999999</v>
      </c>
      <c r="AK1889" s="1">
        <v>898300</v>
      </c>
      <c r="AL1889" s="2">
        <v>0.62430555555555556</v>
      </c>
      <c r="AN1889" t="s">
        <v>298</v>
      </c>
      <c r="AO1889" t="s">
        <v>351</v>
      </c>
      <c r="AQ1889" t="str">
        <f t="shared" si="29"/>
        <v/>
      </c>
    </row>
    <row r="1890" spans="1:43">
      <c r="A1890" s="8">
        <v>46205</v>
      </c>
      <c r="B1890" s="67">
        <v>4027.49</v>
      </c>
      <c r="C1890">
        <v>0.4</v>
      </c>
      <c r="D1890">
        <v>69290</v>
      </c>
      <c r="E1890" s="67">
        <v>-1.91</v>
      </c>
      <c r="F1890" s="7">
        <v>9449</v>
      </c>
      <c r="G1890" t="s">
        <v>112</v>
      </c>
      <c r="H1890">
        <v>0</v>
      </c>
      <c r="I1890" t="s">
        <v>288</v>
      </c>
      <c r="J1890" t="s">
        <v>289</v>
      </c>
      <c r="K1890" t="s">
        <v>295</v>
      </c>
      <c r="L1890" s="36">
        <v>3571</v>
      </c>
      <c r="M1890">
        <v>201</v>
      </c>
      <c r="N1890" s="66">
        <v>5.96E-2</v>
      </c>
      <c r="O1890" s="36">
        <v>3370</v>
      </c>
      <c r="P1890" s="66">
        <v>5.96E-2</v>
      </c>
      <c r="Q1890" s="36">
        <v>3461</v>
      </c>
      <c r="R1890" s="36">
        <v>3623</v>
      </c>
      <c r="S1890" s="36">
        <v>3443</v>
      </c>
      <c r="T1890" s="66">
        <v>3.1699999999999999E-2</v>
      </c>
      <c r="U1890" s="66">
        <v>-3.8999999999999998E-3</v>
      </c>
      <c r="V1890" s="66">
        <v>-1.43E-2</v>
      </c>
      <c r="W1890" s="66">
        <v>3.7100000000000001E-2</v>
      </c>
      <c r="X1890" s="1">
        <v>461500</v>
      </c>
      <c r="Y1890" s="1">
        <v>1648518</v>
      </c>
      <c r="Z1890" s="1">
        <v>383343</v>
      </c>
      <c r="AA1890" t="s">
        <v>505</v>
      </c>
      <c r="AB1890" t="s">
        <v>506</v>
      </c>
      <c r="AC1890">
        <v>15.22</v>
      </c>
      <c r="AD1890">
        <v>3.21</v>
      </c>
      <c r="AE1890">
        <v>2.1800000000000002</v>
      </c>
      <c r="AF1890" t="s">
        <v>230</v>
      </c>
      <c r="AG1890" s="1">
        <v>3800</v>
      </c>
      <c r="AH1890" s="36">
        <v>3572</v>
      </c>
      <c r="AI1890" s="1">
        <v>1900</v>
      </c>
      <c r="AJ1890" s="36">
        <v>3570</v>
      </c>
      <c r="AK1890" s="1">
        <v>1400</v>
      </c>
      <c r="AL1890" s="2">
        <v>0.62430555555555556</v>
      </c>
      <c r="AN1890" t="s">
        <v>293</v>
      </c>
      <c r="AO1890" t="s">
        <v>351</v>
      </c>
      <c r="AQ1890" t="str">
        <f t="shared" si="29"/>
        <v/>
      </c>
    </row>
    <row r="1891" spans="1:43">
      <c r="A1891" s="8">
        <v>46205</v>
      </c>
      <c r="B1891" s="67">
        <v>4027.49</v>
      </c>
      <c r="C1891">
        <v>0.4</v>
      </c>
      <c r="D1891">
        <v>69290</v>
      </c>
      <c r="E1891" s="67">
        <v>-1.91</v>
      </c>
      <c r="F1891" s="7">
        <v>9501</v>
      </c>
      <c r="G1891" t="s">
        <v>113</v>
      </c>
      <c r="H1891">
        <v>0</v>
      </c>
      <c r="I1891" t="s">
        <v>288</v>
      </c>
      <c r="J1891" t="s">
        <v>289</v>
      </c>
      <c r="K1891" t="s">
        <v>290</v>
      </c>
      <c r="L1891">
        <v>460.9</v>
      </c>
      <c r="M1891">
        <v>5.8</v>
      </c>
      <c r="N1891" s="66">
        <v>1.2699999999999999E-2</v>
      </c>
      <c r="O1891">
        <v>455.1</v>
      </c>
      <c r="P1891" s="66">
        <v>1.2699999999999999E-2</v>
      </c>
      <c r="Q1891">
        <v>455.1</v>
      </c>
      <c r="R1891">
        <v>464.1</v>
      </c>
      <c r="S1891">
        <v>450.5</v>
      </c>
      <c r="T1891" s="66">
        <v>1.2699999999999999E-2</v>
      </c>
      <c r="U1891" s="66">
        <v>8.0000000000000004E-4</v>
      </c>
      <c r="V1891" s="66">
        <v>-6.7999999999999996E-3</v>
      </c>
      <c r="W1891" s="66">
        <v>2.3E-2</v>
      </c>
      <c r="X1891" s="1">
        <v>20955600</v>
      </c>
      <c r="Y1891" s="1">
        <v>9605935</v>
      </c>
      <c r="Z1891" s="1">
        <v>740674</v>
      </c>
      <c r="AA1891" t="s">
        <v>507</v>
      </c>
      <c r="AB1891" t="s">
        <v>703</v>
      </c>
      <c r="AC1891">
        <v>2.95</v>
      </c>
      <c r="AD1891">
        <v>0.3</v>
      </c>
      <c r="AE1891">
        <v>0</v>
      </c>
      <c r="AF1891" t="s">
        <v>230</v>
      </c>
      <c r="AG1891" s="1">
        <v>979200</v>
      </c>
      <c r="AH1891">
        <v>460.9</v>
      </c>
      <c r="AI1891" s="1">
        <v>5100</v>
      </c>
      <c r="AJ1891">
        <v>460.7</v>
      </c>
      <c r="AK1891" s="1">
        <v>5000</v>
      </c>
      <c r="AL1891" s="2">
        <v>0.62430555555555556</v>
      </c>
      <c r="AN1891" t="s">
        <v>298</v>
      </c>
      <c r="AO1891" t="s">
        <v>509</v>
      </c>
      <c r="AQ1891" t="str">
        <f t="shared" si="29"/>
        <v/>
      </c>
    </row>
    <row r="1892" spans="1:43">
      <c r="A1892" s="8">
        <v>46205</v>
      </c>
      <c r="B1892" s="67">
        <v>4027.49</v>
      </c>
      <c r="C1892">
        <v>0.4</v>
      </c>
      <c r="D1892">
        <v>69290</v>
      </c>
      <c r="E1892" s="67">
        <v>-1.91</v>
      </c>
      <c r="F1892" s="7">
        <v>9531</v>
      </c>
      <c r="G1892" t="s">
        <v>114</v>
      </c>
      <c r="H1892">
        <v>0</v>
      </c>
      <c r="I1892" t="s">
        <v>288</v>
      </c>
      <c r="J1892" t="s">
        <v>289</v>
      </c>
      <c r="K1892" t="s">
        <v>290</v>
      </c>
      <c r="L1892" s="36">
        <v>5993</v>
      </c>
      <c r="M1892">
        <v>6</v>
      </c>
      <c r="N1892" s="66">
        <v>1E-3</v>
      </c>
      <c r="O1892" s="36">
        <v>5987</v>
      </c>
      <c r="P1892" s="66">
        <v>1E-3</v>
      </c>
      <c r="Q1892" s="36">
        <v>6041</v>
      </c>
      <c r="R1892" s="36">
        <v>6098</v>
      </c>
      <c r="S1892" s="36">
        <v>5985</v>
      </c>
      <c r="T1892" s="66">
        <v>-7.9000000000000008E-3</v>
      </c>
      <c r="U1892" s="66">
        <v>-5.5999999999999999E-3</v>
      </c>
      <c r="V1892" s="66">
        <v>-1.72E-2</v>
      </c>
      <c r="W1892" s="66">
        <v>1.2999999999999999E-3</v>
      </c>
      <c r="X1892" s="1">
        <v>486300</v>
      </c>
      <c r="Y1892" s="1">
        <v>2935459</v>
      </c>
      <c r="Z1892" s="1">
        <v>2007410</v>
      </c>
      <c r="AA1892" t="s">
        <v>510</v>
      </c>
      <c r="AB1892" t="s">
        <v>704</v>
      </c>
      <c r="AC1892">
        <v>14.52</v>
      </c>
      <c r="AD1892">
        <v>1.1599999999999999</v>
      </c>
      <c r="AE1892">
        <v>2</v>
      </c>
      <c r="AF1892" t="s">
        <v>230</v>
      </c>
      <c r="AG1892" s="1">
        <v>24600</v>
      </c>
      <c r="AH1892" s="36">
        <v>5994</v>
      </c>
      <c r="AI1892">
        <v>200</v>
      </c>
      <c r="AJ1892" s="36">
        <v>5992</v>
      </c>
      <c r="AK1892">
        <v>100</v>
      </c>
      <c r="AL1892" s="2">
        <v>0.62430555555555556</v>
      </c>
      <c r="AN1892" t="s">
        <v>298</v>
      </c>
      <c r="AO1892" t="s">
        <v>509</v>
      </c>
      <c r="AQ1892" t="str">
        <f t="shared" si="29"/>
        <v/>
      </c>
    </row>
    <row r="1893" spans="1:43">
      <c r="A1893" s="8">
        <v>46205</v>
      </c>
      <c r="B1893" s="67">
        <v>4027.49</v>
      </c>
      <c r="C1893">
        <v>0.4</v>
      </c>
      <c r="D1893">
        <v>69290</v>
      </c>
      <c r="E1893" s="67">
        <v>-1.91</v>
      </c>
      <c r="F1893" s="7">
        <v>9882</v>
      </c>
      <c r="G1893" t="s">
        <v>115</v>
      </c>
      <c r="H1893">
        <v>0</v>
      </c>
      <c r="I1893" t="s">
        <v>288</v>
      </c>
      <c r="J1893" t="s">
        <v>289</v>
      </c>
      <c r="K1893" t="s">
        <v>295</v>
      </c>
      <c r="L1893" s="36">
        <v>1763</v>
      </c>
      <c r="M1893">
        <v>22</v>
      </c>
      <c r="N1893" s="66">
        <v>1.26E-2</v>
      </c>
      <c r="O1893" s="36">
        <v>1741</v>
      </c>
      <c r="P1893" s="66">
        <v>1.26E-2</v>
      </c>
      <c r="Q1893" s="36">
        <v>1758</v>
      </c>
      <c r="R1893" s="36">
        <v>1778</v>
      </c>
      <c r="S1893" s="36">
        <v>1741</v>
      </c>
      <c r="T1893" s="66">
        <v>2.8E-3</v>
      </c>
      <c r="U1893" s="66">
        <v>-3.8999999999999998E-3</v>
      </c>
      <c r="V1893" s="66">
        <v>-8.3999999999999995E-3</v>
      </c>
      <c r="W1893" s="66">
        <v>1.26E-2</v>
      </c>
      <c r="X1893" s="1">
        <v>128900</v>
      </c>
      <c r="Y1893" s="1">
        <v>227780</v>
      </c>
      <c r="Z1893" s="1">
        <v>151655</v>
      </c>
      <c r="AA1893" t="s">
        <v>705</v>
      </c>
      <c r="AB1893" t="s">
        <v>513</v>
      </c>
      <c r="AC1893">
        <v>11.5</v>
      </c>
      <c r="AD1893">
        <v>1.21</v>
      </c>
      <c r="AE1893">
        <v>3.86</v>
      </c>
      <c r="AF1893" t="s">
        <v>230</v>
      </c>
      <c r="AG1893">
        <v>0</v>
      </c>
      <c r="AH1893" s="36">
        <v>1764</v>
      </c>
      <c r="AI1893">
        <v>600</v>
      </c>
      <c r="AJ1893" s="36">
        <v>1763</v>
      </c>
      <c r="AK1893">
        <v>400</v>
      </c>
      <c r="AL1893" s="2">
        <v>0.62430555555555556</v>
      </c>
      <c r="AN1893" t="s">
        <v>298</v>
      </c>
      <c r="AO1893" t="s">
        <v>322</v>
      </c>
      <c r="AQ1893" t="str">
        <f t="shared" si="29"/>
        <v/>
      </c>
    </row>
    <row r="1894" spans="1:43">
      <c r="F1894" s="7">
        <v>6502</v>
      </c>
      <c r="I1894" t="s">
        <v>514</v>
      </c>
      <c r="P1894" t="s">
        <v>230</v>
      </c>
      <c r="T1894" t="s">
        <v>230</v>
      </c>
      <c r="U1894" t="s">
        <v>230</v>
      </c>
      <c r="V1894" t="s">
        <v>230</v>
      </c>
      <c r="W1894" t="s">
        <v>230</v>
      </c>
      <c r="AF1894" t="s">
        <v>230</v>
      </c>
      <c r="AG1894" t="s">
        <v>230</v>
      </c>
      <c r="AO1894" t="s">
        <v>515</v>
      </c>
      <c r="AQ1894" t="str">
        <f t="shared" si="29"/>
        <v/>
      </c>
    </row>
    <row r="1895" spans="1:43">
      <c r="F1895" s="7">
        <v>5759</v>
      </c>
      <c r="I1895" t="s">
        <v>514</v>
      </c>
      <c r="P1895" t="s">
        <v>230</v>
      </c>
      <c r="T1895" t="s">
        <v>230</v>
      </c>
      <c r="U1895" t="s">
        <v>230</v>
      </c>
      <c r="V1895" t="s">
        <v>230</v>
      </c>
      <c r="W1895" t="s">
        <v>230</v>
      </c>
      <c r="AF1895" t="s">
        <v>230</v>
      </c>
      <c r="AG1895" t="s">
        <v>230</v>
      </c>
      <c r="AO1895" t="s">
        <v>515</v>
      </c>
      <c r="AQ1895" t="str">
        <f t="shared" si="29"/>
        <v/>
      </c>
    </row>
    <row r="1899" spans="1:43">
      <c r="B1899" cm="1">
        <f t="array" ref="B1899">_xll.RssIndexMarket("TOPX", "現在値")</f>
        <v>3952.5</v>
      </c>
      <c r="C1899" cm="1">
        <f t="array" ref="C1899">_xll.RssIndexMarket("TOPX", "前日比率")</f>
        <v>-0.54</v>
      </c>
      <c r="D1899" s="71" cm="1">
        <f t="array" ref="D1899">_xll.RssIndexMarket("N225.FUT01.OS", "現在値")</f>
        <v>61710</v>
      </c>
      <c r="E1899" s="6" cm="1">
        <f t="array" ref="E1899">_xll.RssIndexMarket("N225.FUT01.OS", "前日比率")</f>
        <v>-1.18</v>
      </c>
    </row>
    <row r="1900" spans="1:43">
      <c r="A1900" s="8" t="s">
        <v>0</v>
      </c>
      <c r="B1900" t="s">
        <v>116</v>
      </c>
      <c r="C1900" t="s">
        <v>1</v>
      </c>
      <c r="D1900" t="s">
        <v>2</v>
      </c>
      <c r="E1900" t="s">
        <v>3</v>
      </c>
      <c r="F1900" s="7" t="s">
        <v>4</v>
      </c>
      <c r="G1900" t="s">
        <v>5</v>
      </c>
      <c r="H1900" t="s">
        <v>268</v>
      </c>
      <c r="I1900" t="s">
        <v>269</v>
      </c>
      <c r="J1900" t="s">
        <v>270</v>
      </c>
      <c r="K1900" t="s">
        <v>271</v>
      </c>
      <c r="L1900" t="s">
        <v>6</v>
      </c>
      <c r="M1900" t="s">
        <v>7</v>
      </c>
      <c r="N1900" t="s">
        <v>8</v>
      </c>
      <c r="O1900" t="s">
        <v>9</v>
      </c>
      <c r="P1900" t="s">
        <v>272</v>
      </c>
      <c r="Q1900" t="s">
        <v>10</v>
      </c>
      <c r="R1900" t="s">
        <v>11</v>
      </c>
      <c r="S1900" t="s">
        <v>12</v>
      </c>
      <c r="T1900" t="s">
        <v>273</v>
      </c>
      <c r="U1900" t="s">
        <v>274</v>
      </c>
      <c r="V1900" t="s">
        <v>275</v>
      </c>
      <c r="W1900" t="s">
        <v>276</v>
      </c>
      <c r="X1900" t="s">
        <v>13</v>
      </c>
      <c r="Y1900" t="s">
        <v>277</v>
      </c>
      <c r="Z1900" t="s">
        <v>278</v>
      </c>
      <c r="AA1900" t="s">
        <v>14</v>
      </c>
      <c r="AB1900" t="s">
        <v>15</v>
      </c>
      <c r="AC1900" t="s">
        <v>279</v>
      </c>
      <c r="AD1900" t="s">
        <v>280</v>
      </c>
      <c r="AE1900" t="s">
        <v>281</v>
      </c>
      <c r="AF1900" t="s">
        <v>282</v>
      </c>
      <c r="AG1900" t="s">
        <v>283</v>
      </c>
      <c r="AH1900" t="s">
        <v>284</v>
      </c>
      <c r="AI1900" t="s">
        <v>16</v>
      </c>
      <c r="AJ1900" t="s">
        <v>17</v>
      </c>
      <c r="AK1900" t="s">
        <v>18</v>
      </c>
      <c r="AL1900" t="s">
        <v>19</v>
      </c>
      <c r="AM1900" t="s">
        <v>20</v>
      </c>
      <c r="AN1900" t="s">
        <v>285</v>
      </c>
      <c r="AO1900" t="s">
        <v>286</v>
      </c>
    </row>
    <row r="1901" spans="1:43">
      <c r="A1901" s="8">
        <v>46216</v>
      </c>
      <c r="B1901" s="67">
        <v>4005.93</v>
      </c>
      <c r="C1901">
        <v>-0.75</v>
      </c>
      <c r="D1901">
        <v>67290</v>
      </c>
      <c r="E1901" s="67">
        <v>-2.21</v>
      </c>
      <c r="G1901" t="s">
        <v>21</v>
      </c>
      <c r="H1901">
        <v>0</v>
      </c>
      <c r="I1901" t="s">
        <v>288</v>
      </c>
      <c r="J1901" t="s">
        <v>289</v>
      </c>
      <c r="K1901" t="s">
        <v>295</v>
      </c>
      <c r="L1901" s="36">
        <v>3382</v>
      </c>
      <c r="M1901">
        <v>21</v>
      </c>
      <c r="N1901" s="66">
        <v>6.1999999999999998E-3</v>
      </c>
      <c r="O1901" s="36">
        <v>3361</v>
      </c>
      <c r="P1901" s="66">
        <v>6.1999999999999998E-3</v>
      </c>
      <c r="Q1901" s="36">
        <v>3384</v>
      </c>
      <c r="R1901" s="36">
        <v>3419</v>
      </c>
      <c r="S1901" s="36">
        <v>3359</v>
      </c>
      <c r="T1901" s="66">
        <v>-5.0000000000000001E-4</v>
      </c>
      <c r="U1901" s="66">
        <v>-5.1999999999999998E-3</v>
      </c>
      <c r="V1901" s="66">
        <v>-1.0800000000000001E-2</v>
      </c>
      <c r="W1901" s="66">
        <v>6.7999999999999996E-3</v>
      </c>
      <c r="X1901" s="1">
        <v>2203200</v>
      </c>
      <c r="Y1901" s="1">
        <v>7459665</v>
      </c>
      <c r="Z1901" s="1">
        <v>4258398</v>
      </c>
      <c r="AA1901" t="s">
        <v>291</v>
      </c>
      <c r="AB1901" t="s">
        <v>292</v>
      </c>
      <c r="AC1901">
        <v>8.73</v>
      </c>
      <c r="AD1901">
        <v>0.83</v>
      </c>
      <c r="AE1901">
        <v>3.19</v>
      </c>
      <c r="AF1901" t="s">
        <v>230</v>
      </c>
      <c r="AG1901" s="1">
        <v>692800</v>
      </c>
      <c r="AH1901" s="36">
        <v>3383</v>
      </c>
      <c r="AI1901">
        <v>800</v>
      </c>
      <c r="AJ1901" s="36">
        <v>3382</v>
      </c>
      <c r="AK1901" s="1">
        <v>2200</v>
      </c>
      <c r="AL1901" s="2">
        <v>0.62638888888888888</v>
      </c>
      <c r="AM1901" s="3">
        <v>46241</v>
      </c>
      <c r="AN1901" t="s">
        <v>293</v>
      </c>
      <c r="AO1901" t="s">
        <v>294</v>
      </c>
    </row>
    <row r="1902" spans="1:43">
      <c r="A1902" s="8">
        <v>46216</v>
      </c>
      <c r="B1902" s="67">
        <v>4005.93</v>
      </c>
      <c r="C1902">
        <v>-0.75</v>
      </c>
      <c r="D1902">
        <v>67290</v>
      </c>
      <c r="E1902" s="67">
        <v>-2.21</v>
      </c>
      <c r="F1902" s="7">
        <v>1833</v>
      </c>
      <c r="G1902" t="s">
        <v>24</v>
      </c>
      <c r="H1902">
        <v>0</v>
      </c>
      <c r="I1902" t="s">
        <v>288</v>
      </c>
      <c r="J1902" t="s">
        <v>289</v>
      </c>
      <c r="K1902" t="s">
        <v>290</v>
      </c>
      <c r="L1902" s="36">
        <v>5580</v>
      </c>
      <c r="M1902">
        <v>-70</v>
      </c>
      <c r="N1902" s="66">
        <v>-1.24E-2</v>
      </c>
      <c r="O1902" s="36">
        <v>5650</v>
      </c>
      <c r="P1902" s="66">
        <v>-1.23E-2</v>
      </c>
      <c r="Q1902" s="36">
        <v>5640</v>
      </c>
      <c r="R1902" s="36">
        <v>5680</v>
      </c>
      <c r="S1902" s="36">
        <v>5570</v>
      </c>
      <c r="T1902" s="66">
        <v>-1.06E-2</v>
      </c>
      <c r="U1902" s="66">
        <v>-3.5000000000000001E-3</v>
      </c>
      <c r="V1902" s="66">
        <v>-1.7600000000000001E-2</v>
      </c>
      <c r="W1902" s="66">
        <v>1.6999999999999999E-3</v>
      </c>
      <c r="X1902" s="1">
        <v>85600</v>
      </c>
      <c r="Y1902" s="1">
        <v>480346</v>
      </c>
      <c r="Z1902" s="1">
        <v>215751</v>
      </c>
      <c r="AA1902" t="s">
        <v>296</v>
      </c>
      <c r="AB1902" t="s">
        <v>572</v>
      </c>
      <c r="AC1902">
        <v>12.99</v>
      </c>
      <c r="AD1902">
        <v>1.01</v>
      </c>
      <c r="AE1902">
        <v>5.38</v>
      </c>
      <c r="AF1902">
        <v>3.3</v>
      </c>
      <c r="AG1902" s="1">
        <v>1000</v>
      </c>
      <c r="AH1902" s="36">
        <v>5590</v>
      </c>
      <c r="AI1902" s="1">
        <v>4200</v>
      </c>
      <c r="AJ1902" s="36">
        <v>5570</v>
      </c>
      <c r="AK1902" s="1">
        <v>4100</v>
      </c>
      <c r="AL1902" s="2">
        <v>0.625</v>
      </c>
      <c r="AM1902" s="3">
        <v>46241</v>
      </c>
      <c r="AN1902" t="s">
        <v>298</v>
      </c>
      <c r="AO1902" t="s">
        <v>299</v>
      </c>
    </row>
    <row r="1903" spans="1:43">
      <c r="A1903" s="8">
        <v>46216</v>
      </c>
      <c r="B1903" s="67">
        <v>4005.93</v>
      </c>
      <c r="C1903">
        <v>-0.75</v>
      </c>
      <c r="D1903">
        <v>67290</v>
      </c>
      <c r="E1903" s="67">
        <v>-2.21</v>
      </c>
      <c r="F1903" s="7">
        <v>1911</v>
      </c>
      <c r="G1903" t="s">
        <v>25</v>
      </c>
      <c r="H1903">
        <v>0</v>
      </c>
      <c r="I1903" t="s">
        <v>288</v>
      </c>
      <c r="J1903" t="s">
        <v>289</v>
      </c>
      <c r="K1903" t="s">
        <v>290</v>
      </c>
      <c r="L1903" s="36">
        <v>1323.5</v>
      </c>
      <c r="M1903">
        <v>2.5</v>
      </c>
      <c r="N1903" s="66">
        <v>1.9E-3</v>
      </c>
      <c r="O1903" s="36">
        <v>1321</v>
      </c>
      <c r="P1903" s="66">
        <v>1.8E-3</v>
      </c>
      <c r="Q1903" s="36">
        <v>1330</v>
      </c>
      <c r="R1903" s="36">
        <v>1334.5</v>
      </c>
      <c r="S1903" s="36">
        <v>1312</v>
      </c>
      <c r="T1903" s="66">
        <v>-4.7999999999999996E-3</v>
      </c>
      <c r="U1903" s="66">
        <v>3.3999999999999998E-3</v>
      </c>
      <c r="V1903" s="66">
        <v>-8.2000000000000007E-3</v>
      </c>
      <c r="W1903" s="66">
        <v>8.6999999999999994E-3</v>
      </c>
      <c r="X1903" s="1">
        <v>1315500</v>
      </c>
      <c r="Y1903" s="1">
        <v>1738510</v>
      </c>
      <c r="Z1903" s="1">
        <v>818672</v>
      </c>
      <c r="AA1903" t="s">
        <v>300</v>
      </c>
      <c r="AB1903" t="s">
        <v>301</v>
      </c>
      <c r="AC1903">
        <v>8.43</v>
      </c>
      <c r="AD1903">
        <v>0.8</v>
      </c>
      <c r="AE1903">
        <v>3.78</v>
      </c>
      <c r="AF1903" t="s">
        <v>230</v>
      </c>
      <c r="AG1903" s="1">
        <v>363800</v>
      </c>
      <c r="AH1903" s="36">
        <v>1323.5</v>
      </c>
      <c r="AI1903" s="1">
        <v>5100</v>
      </c>
      <c r="AJ1903" s="36">
        <v>1323</v>
      </c>
      <c r="AK1903" s="1">
        <v>4900</v>
      </c>
      <c r="AL1903" s="2">
        <v>0.62638888888888888</v>
      </c>
      <c r="AM1903" s="3">
        <v>46241</v>
      </c>
      <c r="AN1903" t="s">
        <v>293</v>
      </c>
      <c r="AO1903" t="s">
        <v>299</v>
      </c>
    </row>
    <row r="1904" spans="1:43">
      <c r="A1904" s="8">
        <v>46216</v>
      </c>
      <c r="B1904" s="67">
        <v>4005.93</v>
      </c>
      <c r="C1904">
        <v>-0.75</v>
      </c>
      <c r="D1904">
        <v>67290</v>
      </c>
      <c r="E1904" s="67">
        <v>-2.21</v>
      </c>
      <c r="F1904" s="7">
        <v>1925</v>
      </c>
      <c r="G1904" t="s">
        <v>26</v>
      </c>
      <c r="H1904">
        <v>0</v>
      </c>
      <c r="I1904" t="s">
        <v>288</v>
      </c>
      <c r="J1904" t="s">
        <v>289</v>
      </c>
      <c r="K1904" t="s">
        <v>290</v>
      </c>
      <c r="L1904" s="36">
        <v>4543</v>
      </c>
      <c r="M1904">
        <v>37</v>
      </c>
      <c r="N1904" s="66">
        <v>8.2000000000000007E-3</v>
      </c>
      <c r="O1904" s="36">
        <v>4506</v>
      </c>
      <c r="P1904" s="66">
        <v>8.2000000000000007E-3</v>
      </c>
      <c r="Q1904" s="36">
        <v>4523</v>
      </c>
      <c r="R1904" s="36">
        <v>4553</v>
      </c>
      <c r="S1904" s="36">
        <v>4481</v>
      </c>
      <c r="T1904" s="66">
        <v>4.4000000000000003E-3</v>
      </c>
      <c r="U1904" s="66">
        <v>4.5999999999999999E-3</v>
      </c>
      <c r="V1904" s="66">
        <v>-2.0999999999999999E-3</v>
      </c>
      <c r="W1904" s="66">
        <v>1.38E-2</v>
      </c>
      <c r="X1904" s="1">
        <v>1026900</v>
      </c>
      <c r="Y1904" s="1">
        <v>4641506</v>
      </c>
      <c r="Z1904" s="1">
        <v>2996727</v>
      </c>
      <c r="AA1904" t="s">
        <v>302</v>
      </c>
      <c r="AB1904" t="s">
        <v>573</v>
      </c>
      <c r="AC1904">
        <v>12.39</v>
      </c>
      <c r="AD1904">
        <v>0.97</v>
      </c>
      <c r="AE1904">
        <v>3.87</v>
      </c>
      <c r="AF1904" t="s">
        <v>230</v>
      </c>
      <c r="AG1904" s="1">
        <v>19000</v>
      </c>
      <c r="AH1904" s="36">
        <v>4543</v>
      </c>
      <c r="AI1904">
        <v>900</v>
      </c>
      <c r="AJ1904" s="36">
        <v>4542</v>
      </c>
      <c r="AK1904">
        <v>900</v>
      </c>
      <c r="AL1904" s="2">
        <v>0.62638888888888888</v>
      </c>
      <c r="AM1904" s="3">
        <v>46240</v>
      </c>
      <c r="AN1904" t="s">
        <v>298</v>
      </c>
      <c r="AO1904" t="s">
        <v>299</v>
      </c>
    </row>
    <row r="1905" spans="1:41">
      <c r="A1905" s="8">
        <v>46216</v>
      </c>
      <c r="B1905" s="67">
        <v>4005.93</v>
      </c>
      <c r="C1905">
        <v>-0.75</v>
      </c>
      <c r="D1905">
        <v>67290</v>
      </c>
      <c r="E1905" s="67">
        <v>-2.21</v>
      </c>
      <c r="F1905" s="7">
        <v>1928</v>
      </c>
      <c r="G1905" t="s">
        <v>27</v>
      </c>
      <c r="H1905">
        <v>0</v>
      </c>
      <c r="I1905" t="s">
        <v>288</v>
      </c>
      <c r="J1905" t="s">
        <v>289</v>
      </c>
      <c r="K1905" t="s">
        <v>295</v>
      </c>
      <c r="L1905" s="36">
        <v>3475</v>
      </c>
      <c r="M1905">
        <v>20</v>
      </c>
      <c r="N1905" s="66">
        <v>5.7999999999999996E-3</v>
      </c>
      <c r="O1905" s="36">
        <v>3455</v>
      </c>
      <c r="P1905" s="66">
        <v>5.7000000000000002E-3</v>
      </c>
      <c r="Q1905" s="36">
        <v>3480</v>
      </c>
      <c r="R1905" s="36">
        <v>3489</v>
      </c>
      <c r="S1905" s="36">
        <v>3452</v>
      </c>
      <c r="T1905" s="66">
        <v>-1.4E-3</v>
      </c>
      <c r="U1905" s="66">
        <v>-2.0000000000000001E-4</v>
      </c>
      <c r="V1905" s="66">
        <v>-4.0000000000000001E-3</v>
      </c>
      <c r="W1905" s="66">
        <v>6.6E-3</v>
      </c>
      <c r="X1905" s="1">
        <v>1333600</v>
      </c>
      <c r="Y1905" s="1">
        <v>4631220</v>
      </c>
      <c r="Z1905" s="1">
        <v>2264259</v>
      </c>
      <c r="AA1905" t="s">
        <v>304</v>
      </c>
      <c r="AB1905" t="s">
        <v>574</v>
      </c>
      <c r="AC1905">
        <v>10.33</v>
      </c>
      <c r="AD1905">
        <v>1.05</v>
      </c>
      <c r="AE1905">
        <v>4.17</v>
      </c>
      <c r="AF1905" t="s">
        <v>230</v>
      </c>
      <c r="AG1905" s="1">
        <v>237600</v>
      </c>
      <c r="AH1905" s="36">
        <v>3477</v>
      </c>
      <c r="AI1905" s="1">
        <v>1300</v>
      </c>
      <c r="AJ1905" s="36">
        <v>3476</v>
      </c>
      <c r="AK1905" s="1">
        <v>1400</v>
      </c>
      <c r="AL1905" s="2">
        <v>0.62569444444444444</v>
      </c>
      <c r="AN1905" t="s">
        <v>306</v>
      </c>
      <c r="AO1905" t="s">
        <v>299</v>
      </c>
    </row>
    <row r="1906" spans="1:41">
      <c r="A1906" s="8">
        <v>46216</v>
      </c>
      <c r="B1906" s="67">
        <v>4005.93</v>
      </c>
      <c r="C1906">
        <v>-0.75</v>
      </c>
      <c r="D1906">
        <v>67290</v>
      </c>
      <c r="E1906" s="67">
        <v>-2.21</v>
      </c>
      <c r="F1906" s="7">
        <v>1929</v>
      </c>
      <c r="G1906" t="s">
        <v>28</v>
      </c>
      <c r="H1906">
        <v>0</v>
      </c>
      <c r="I1906" t="s">
        <v>288</v>
      </c>
      <c r="J1906" t="s">
        <v>289</v>
      </c>
      <c r="K1906" t="s">
        <v>295</v>
      </c>
      <c r="L1906" s="36">
        <v>1118</v>
      </c>
      <c r="M1906">
        <v>-9</v>
      </c>
      <c r="N1906" s="66">
        <v>-8.0000000000000002E-3</v>
      </c>
      <c r="O1906" s="36">
        <v>1127</v>
      </c>
      <c r="P1906" s="66">
        <v>-7.9000000000000008E-3</v>
      </c>
      <c r="Q1906" s="36">
        <v>1127</v>
      </c>
      <c r="R1906" s="36">
        <v>1133</v>
      </c>
      <c r="S1906" s="36">
        <v>1117</v>
      </c>
      <c r="T1906" s="66">
        <v>-7.9000000000000008E-3</v>
      </c>
      <c r="U1906" s="66">
        <v>0</v>
      </c>
      <c r="V1906" s="66">
        <v>-1.32E-2</v>
      </c>
      <c r="W1906" s="66">
        <v>8.0000000000000004E-4</v>
      </c>
      <c r="X1906" s="1">
        <v>59600</v>
      </c>
      <c r="Y1906" s="1">
        <v>66914</v>
      </c>
      <c r="Z1906" s="1">
        <v>46704</v>
      </c>
      <c r="AA1906" t="s">
        <v>307</v>
      </c>
      <c r="AB1906" t="s">
        <v>575</v>
      </c>
      <c r="AC1906">
        <v>12.63</v>
      </c>
      <c r="AD1906">
        <v>1.23</v>
      </c>
      <c r="AE1906">
        <v>4.47</v>
      </c>
      <c r="AF1906" t="s">
        <v>230</v>
      </c>
      <c r="AG1906" s="1">
        <v>13600</v>
      </c>
      <c r="AH1906" s="36">
        <v>1120</v>
      </c>
      <c r="AI1906" s="1">
        <v>1500</v>
      </c>
      <c r="AJ1906" s="36">
        <v>1118</v>
      </c>
      <c r="AK1906">
        <v>800</v>
      </c>
      <c r="AL1906" s="2">
        <v>0.625</v>
      </c>
      <c r="AM1906" s="3">
        <v>46241</v>
      </c>
      <c r="AN1906" t="s">
        <v>298</v>
      </c>
      <c r="AO1906" t="s">
        <v>299</v>
      </c>
    </row>
    <row r="1907" spans="1:41">
      <c r="A1907" s="8">
        <v>46216</v>
      </c>
      <c r="B1907" s="67">
        <v>4005.93</v>
      </c>
      <c r="C1907">
        <v>-0.75</v>
      </c>
      <c r="D1907">
        <v>67290</v>
      </c>
      <c r="E1907" s="67">
        <v>-2.21</v>
      </c>
      <c r="F1907" s="7">
        <v>1963</v>
      </c>
      <c r="G1907" t="s">
        <v>29</v>
      </c>
      <c r="H1907">
        <v>0</v>
      </c>
      <c r="I1907" t="s">
        <v>288</v>
      </c>
      <c r="J1907" t="s">
        <v>289</v>
      </c>
      <c r="K1907" t="s">
        <v>290</v>
      </c>
      <c r="L1907" s="36">
        <v>2315.5</v>
      </c>
      <c r="M1907">
        <v>-20</v>
      </c>
      <c r="N1907" s="66">
        <v>-8.6E-3</v>
      </c>
      <c r="O1907" s="36">
        <v>2335.5</v>
      </c>
      <c r="P1907" s="66">
        <v>-8.5000000000000006E-3</v>
      </c>
      <c r="Q1907" s="36">
        <v>2368</v>
      </c>
      <c r="R1907" s="36">
        <v>2432</v>
      </c>
      <c r="S1907" s="36">
        <v>2308.5</v>
      </c>
      <c r="T1907" s="66">
        <v>-2.2100000000000002E-2</v>
      </c>
      <c r="U1907" s="66">
        <v>-3.8E-3</v>
      </c>
      <c r="V1907" s="66">
        <v>-4.7899999999999998E-2</v>
      </c>
      <c r="W1907" s="66">
        <v>3.0000000000000001E-3</v>
      </c>
      <c r="X1907" s="1">
        <v>1261400</v>
      </c>
      <c r="Y1907" s="1">
        <v>2971280</v>
      </c>
      <c r="Z1907" s="1">
        <v>565660</v>
      </c>
      <c r="AA1907" t="s">
        <v>309</v>
      </c>
      <c r="AB1907" t="s">
        <v>310</v>
      </c>
      <c r="AC1907">
        <v>12.17</v>
      </c>
      <c r="AD1907">
        <v>1.3</v>
      </c>
      <c r="AE1907">
        <v>2.25</v>
      </c>
      <c r="AF1907" t="s">
        <v>230</v>
      </c>
      <c r="AG1907" s="1">
        <v>41600</v>
      </c>
      <c r="AH1907" s="36">
        <v>2316</v>
      </c>
      <c r="AI1907">
        <v>600</v>
      </c>
      <c r="AJ1907" s="36">
        <v>2315</v>
      </c>
      <c r="AK1907">
        <v>900</v>
      </c>
      <c r="AL1907" s="2">
        <v>0.62638888888888888</v>
      </c>
      <c r="AM1907" s="3">
        <v>46241</v>
      </c>
      <c r="AN1907" t="s">
        <v>298</v>
      </c>
      <c r="AO1907" t="s">
        <v>299</v>
      </c>
    </row>
    <row r="1908" spans="1:41">
      <c r="A1908" s="8">
        <v>46216</v>
      </c>
      <c r="B1908" s="67">
        <v>4005.93</v>
      </c>
      <c r="C1908">
        <v>-0.75</v>
      </c>
      <c r="D1908">
        <v>67290</v>
      </c>
      <c r="E1908" s="67">
        <v>-2.21</v>
      </c>
      <c r="F1908" s="7">
        <v>2124</v>
      </c>
      <c r="G1908" t="s">
        <v>30</v>
      </c>
      <c r="H1908">
        <v>0</v>
      </c>
      <c r="I1908" t="s">
        <v>288</v>
      </c>
      <c r="J1908" t="s">
        <v>289</v>
      </c>
      <c r="K1908" t="s">
        <v>295</v>
      </c>
      <c r="L1908">
        <v>879</v>
      </c>
      <c r="M1908">
        <v>5</v>
      </c>
      <c r="N1908" s="66">
        <v>5.7000000000000002E-3</v>
      </c>
      <c r="O1908">
        <v>874</v>
      </c>
      <c r="P1908" s="66">
        <v>5.7000000000000002E-3</v>
      </c>
      <c r="Q1908">
        <v>877</v>
      </c>
      <c r="R1908">
        <v>883</v>
      </c>
      <c r="S1908">
        <v>874</v>
      </c>
      <c r="T1908" s="66">
        <v>2.2000000000000001E-3</v>
      </c>
      <c r="U1908" s="66">
        <v>2.2000000000000001E-3</v>
      </c>
      <c r="V1908" s="66">
        <v>-4.4999999999999997E-3</v>
      </c>
      <c r="W1908" s="66">
        <v>5.7000000000000002E-3</v>
      </c>
      <c r="X1908" s="1">
        <v>251300</v>
      </c>
      <c r="Y1908" s="1">
        <v>220843</v>
      </c>
      <c r="Z1908" s="1">
        <v>145524</v>
      </c>
      <c r="AA1908" t="s">
        <v>311</v>
      </c>
      <c r="AB1908" t="s">
        <v>312</v>
      </c>
      <c r="AC1908">
        <v>16.239999999999998</v>
      </c>
      <c r="AD1908">
        <v>6.23</v>
      </c>
      <c r="AE1908">
        <v>4.32</v>
      </c>
      <c r="AF1908" t="s">
        <v>230</v>
      </c>
      <c r="AG1908" s="1">
        <v>87100</v>
      </c>
      <c r="AH1908">
        <v>880</v>
      </c>
      <c r="AI1908" s="1">
        <v>4100</v>
      </c>
      <c r="AJ1908">
        <v>879</v>
      </c>
      <c r="AK1908" s="1">
        <v>2100</v>
      </c>
      <c r="AL1908" s="2">
        <v>0.62569444444444444</v>
      </c>
      <c r="AM1908" s="3">
        <v>46246</v>
      </c>
      <c r="AN1908" t="s">
        <v>293</v>
      </c>
      <c r="AO1908" t="s">
        <v>313</v>
      </c>
    </row>
    <row r="1909" spans="1:41">
      <c r="A1909" s="8">
        <v>46216</v>
      </c>
      <c r="B1909" s="67">
        <v>4005.93</v>
      </c>
      <c r="C1909">
        <v>-0.75</v>
      </c>
      <c r="D1909">
        <v>67290</v>
      </c>
      <c r="E1909" s="67">
        <v>-2.21</v>
      </c>
      <c r="F1909" s="7">
        <v>2162</v>
      </c>
      <c r="G1909" t="s">
        <v>31</v>
      </c>
      <c r="H1909">
        <v>0</v>
      </c>
      <c r="I1909" t="s">
        <v>314</v>
      </c>
      <c r="J1909" t="s">
        <v>289</v>
      </c>
      <c r="K1909" t="s">
        <v>290</v>
      </c>
      <c r="L1909">
        <v>534</v>
      </c>
      <c r="M1909">
        <v>1</v>
      </c>
      <c r="N1909" s="66">
        <v>1.9E-3</v>
      </c>
      <c r="O1909">
        <v>533</v>
      </c>
      <c r="P1909" s="66">
        <v>1.8E-3</v>
      </c>
      <c r="Q1909">
        <v>534</v>
      </c>
      <c r="R1909">
        <v>534</v>
      </c>
      <c r="S1909">
        <v>534</v>
      </c>
      <c r="T1909" s="66">
        <v>0</v>
      </c>
      <c r="U1909" s="66">
        <v>0</v>
      </c>
      <c r="V1909" s="66">
        <v>0</v>
      </c>
      <c r="W1909" s="66">
        <v>0</v>
      </c>
      <c r="X1909" s="1">
        <v>16600</v>
      </c>
      <c r="Y1909" s="1">
        <v>8864</v>
      </c>
      <c r="Z1909" s="1">
        <v>11540</v>
      </c>
      <c r="AA1909" t="s">
        <v>685</v>
      </c>
      <c r="AB1909" t="s">
        <v>316</v>
      </c>
      <c r="AC1909">
        <v>31.04</v>
      </c>
      <c r="AD1909">
        <v>2.0299999999999998</v>
      </c>
      <c r="AE1909">
        <v>0</v>
      </c>
      <c r="AF1909">
        <v>0.5</v>
      </c>
      <c r="AG1909">
        <v>0</v>
      </c>
      <c r="AH1909">
        <v>535</v>
      </c>
      <c r="AI1909" s="1">
        <v>16800</v>
      </c>
      <c r="AJ1909">
        <v>534</v>
      </c>
      <c r="AK1909" s="1">
        <v>6600</v>
      </c>
      <c r="AL1909" s="2">
        <v>0.60347222222222219</v>
      </c>
      <c r="AM1909" s="3">
        <v>46241</v>
      </c>
      <c r="AN1909" t="s">
        <v>298</v>
      </c>
      <c r="AO1909" t="s">
        <v>313</v>
      </c>
    </row>
    <row r="1910" spans="1:41">
      <c r="A1910" s="8">
        <v>46216</v>
      </c>
      <c r="B1910" s="67">
        <v>4005.93</v>
      </c>
      <c r="C1910">
        <v>-0.75</v>
      </c>
      <c r="D1910">
        <v>67290</v>
      </c>
      <c r="E1910" s="67">
        <v>-2.21</v>
      </c>
      <c r="F1910" s="7">
        <v>2229</v>
      </c>
      <c r="G1910" t="s">
        <v>32</v>
      </c>
      <c r="H1910">
        <v>0</v>
      </c>
      <c r="I1910" t="s">
        <v>288</v>
      </c>
      <c r="J1910" t="s">
        <v>289</v>
      </c>
      <c r="K1910" t="s">
        <v>295</v>
      </c>
      <c r="L1910" s="36">
        <v>2985.5</v>
      </c>
      <c r="M1910">
        <v>26.5</v>
      </c>
      <c r="N1910" s="66">
        <v>8.9999999999999993E-3</v>
      </c>
      <c r="O1910" s="36">
        <v>2959</v>
      </c>
      <c r="P1910" s="66">
        <v>8.8999999999999999E-3</v>
      </c>
      <c r="Q1910" s="36">
        <v>2970</v>
      </c>
      <c r="R1910" s="36">
        <v>2998</v>
      </c>
      <c r="S1910" s="36">
        <v>2959</v>
      </c>
      <c r="T1910" s="66">
        <v>5.1999999999999998E-3</v>
      </c>
      <c r="U1910" s="66">
        <v>2.5999999999999999E-3</v>
      </c>
      <c r="V1910" s="66">
        <v>-4.1000000000000003E-3</v>
      </c>
      <c r="W1910" s="66">
        <v>8.8999999999999999E-3</v>
      </c>
      <c r="X1910" s="1">
        <v>114600</v>
      </c>
      <c r="Y1910" s="1">
        <v>342074</v>
      </c>
      <c r="Z1910" s="1">
        <v>399847</v>
      </c>
      <c r="AA1910" t="s">
        <v>317</v>
      </c>
      <c r="AB1910" t="s">
        <v>660</v>
      </c>
      <c r="AC1910">
        <v>20.86</v>
      </c>
      <c r="AD1910">
        <v>1.72</v>
      </c>
      <c r="AE1910">
        <v>2.31</v>
      </c>
      <c r="AF1910" t="s">
        <v>230</v>
      </c>
      <c r="AG1910" s="1">
        <v>3400</v>
      </c>
      <c r="AH1910" s="36">
        <v>2986</v>
      </c>
      <c r="AI1910">
        <v>300</v>
      </c>
      <c r="AJ1910" s="36">
        <v>2985</v>
      </c>
      <c r="AK1910">
        <v>600</v>
      </c>
      <c r="AL1910" s="2">
        <v>0.62569444444444444</v>
      </c>
      <c r="AM1910" s="3">
        <v>46233</v>
      </c>
      <c r="AN1910" t="s">
        <v>298</v>
      </c>
      <c r="AO1910" t="s">
        <v>319</v>
      </c>
    </row>
    <row r="1911" spans="1:41">
      <c r="A1911" s="8">
        <v>46216</v>
      </c>
      <c r="B1911" s="67">
        <v>4005.93</v>
      </c>
      <c r="C1911">
        <v>-0.75</v>
      </c>
      <c r="D1911">
        <v>67290</v>
      </c>
      <c r="E1911" s="67">
        <v>-2.21</v>
      </c>
      <c r="F1911" s="7">
        <v>2768</v>
      </c>
      <c r="G1911" t="s">
        <v>33</v>
      </c>
      <c r="H1911">
        <v>0</v>
      </c>
      <c r="I1911" t="s">
        <v>288</v>
      </c>
      <c r="J1911" t="s">
        <v>289</v>
      </c>
      <c r="K1911" t="s">
        <v>290</v>
      </c>
      <c r="L1911" s="36">
        <v>5048</v>
      </c>
      <c r="M1911">
        <v>-52</v>
      </c>
      <c r="N1911" s="66">
        <v>-1.0200000000000001E-2</v>
      </c>
      <c r="O1911" s="36">
        <v>5100</v>
      </c>
      <c r="P1911" s="66">
        <v>-1.01E-2</v>
      </c>
      <c r="Q1911" s="36">
        <v>5194</v>
      </c>
      <c r="R1911" s="36">
        <v>5204</v>
      </c>
      <c r="S1911" s="36">
        <v>5039</v>
      </c>
      <c r="T1911" s="66">
        <v>-2.81E-2</v>
      </c>
      <c r="U1911" s="66">
        <v>-5.7000000000000002E-3</v>
      </c>
      <c r="V1911" s="66">
        <v>-2.9899999999999999E-2</v>
      </c>
      <c r="W1911" s="66">
        <v>1.6999999999999999E-3</v>
      </c>
      <c r="X1911" s="1">
        <v>1329900</v>
      </c>
      <c r="Y1911" s="1">
        <v>6763108</v>
      </c>
      <c r="Z1911" s="1">
        <v>1060080</v>
      </c>
      <c r="AA1911" t="s">
        <v>320</v>
      </c>
      <c r="AB1911" t="s">
        <v>321</v>
      </c>
      <c r="AC1911">
        <v>8.07</v>
      </c>
      <c r="AD1911">
        <v>0.96</v>
      </c>
      <c r="AE1911">
        <v>3.57</v>
      </c>
      <c r="AF1911" t="s">
        <v>230</v>
      </c>
      <c r="AG1911" s="1">
        <v>174900</v>
      </c>
      <c r="AH1911" s="36">
        <v>5049</v>
      </c>
      <c r="AI1911">
        <v>700</v>
      </c>
      <c r="AJ1911" s="36">
        <v>5047</v>
      </c>
      <c r="AK1911">
        <v>400</v>
      </c>
      <c r="AL1911" s="2">
        <v>0.62638888888888888</v>
      </c>
      <c r="AM1911" s="3">
        <v>46234</v>
      </c>
      <c r="AN1911" t="s">
        <v>298</v>
      </c>
      <c r="AO1911" t="s">
        <v>322</v>
      </c>
    </row>
    <row r="1912" spans="1:41">
      <c r="A1912" s="8">
        <v>46216</v>
      </c>
      <c r="B1912" s="67">
        <v>4005.93</v>
      </c>
      <c r="C1912">
        <v>-0.75</v>
      </c>
      <c r="D1912">
        <v>67290</v>
      </c>
      <c r="E1912" s="67">
        <v>-2.21</v>
      </c>
      <c r="F1912" s="7">
        <v>2769</v>
      </c>
      <c r="G1912" t="s">
        <v>34</v>
      </c>
      <c r="H1912">
        <v>0</v>
      </c>
      <c r="I1912" t="s">
        <v>314</v>
      </c>
      <c r="J1912" t="s">
        <v>323</v>
      </c>
      <c r="K1912" t="s">
        <v>295</v>
      </c>
      <c r="L1912">
        <v>882</v>
      </c>
      <c r="M1912">
        <v>-17</v>
      </c>
      <c r="N1912" s="66">
        <v>-1.89E-2</v>
      </c>
      <c r="O1912">
        <v>899</v>
      </c>
      <c r="P1912" s="66">
        <v>-1.89E-2</v>
      </c>
      <c r="Q1912">
        <v>884</v>
      </c>
      <c r="R1912">
        <v>895</v>
      </c>
      <c r="S1912">
        <v>876</v>
      </c>
      <c r="T1912" s="66">
        <v>-2.2000000000000001E-3</v>
      </c>
      <c r="U1912" s="66">
        <v>0</v>
      </c>
      <c r="V1912" s="66">
        <v>-1.4500000000000001E-2</v>
      </c>
      <c r="W1912" s="66">
        <v>6.7999999999999996E-3</v>
      </c>
      <c r="X1912" s="1">
        <v>8200</v>
      </c>
      <c r="Y1912" s="1">
        <v>7249</v>
      </c>
      <c r="Z1912" s="1">
        <v>6934</v>
      </c>
      <c r="AA1912" t="s">
        <v>324</v>
      </c>
      <c r="AB1912" t="s">
        <v>325</v>
      </c>
      <c r="AC1912">
        <v>10.47</v>
      </c>
      <c r="AD1912">
        <v>23.44</v>
      </c>
      <c r="AE1912">
        <v>0</v>
      </c>
      <c r="AF1912">
        <v>0.2</v>
      </c>
      <c r="AG1912">
        <v>0</v>
      </c>
      <c r="AH1912">
        <v>882</v>
      </c>
      <c r="AI1912">
        <v>100</v>
      </c>
      <c r="AJ1912">
        <v>881</v>
      </c>
      <c r="AK1912">
        <v>700</v>
      </c>
      <c r="AL1912" s="2">
        <v>0.61319444444444449</v>
      </c>
      <c r="AM1912" s="3">
        <v>46213</v>
      </c>
      <c r="AN1912" t="s">
        <v>326</v>
      </c>
      <c r="AO1912" t="s">
        <v>327</v>
      </c>
    </row>
    <row r="1913" spans="1:41">
      <c r="A1913" s="8">
        <v>46216</v>
      </c>
      <c r="B1913" s="67">
        <v>4005.93</v>
      </c>
      <c r="C1913">
        <v>-0.75</v>
      </c>
      <c r="D1913">
        <v>67290</v>
      </c>
      <c r="E1913" s="67">
        <v>-2.21</v>
      </c>
      <c r="F1913" s="7">
        <v>2914</v>
      </c>
      <c r="G1913" t="s">
        <v>35</v>
      </c>
      <c r="H1913">
        <v>0</v>
      </c>
      <c r="I1913" t="s">
        <v>288</v>
      </c>
      <c r="J1913" t="s">
        <v>289</v>
      </c>
      <c r="K1913" t="s">
        <v>295</v>
      </c>
      <c r="L1913" s="36">
        <v>6110</v>
      </c>
      <c r="M1913">
        <v>-7</v>
      </c>
      <c r="N1913" s="66">
        <v>-1.1000000000000001E-3</v>
      </c>
      <c r="O1913" s="36">
        <v>6117</v>
      </c>
      <c r="P1913" s="66">
        <v>-1.1000000000000001E-3</v>
      </c>
      <c r="Q1913" s="36">
        <v>6120</v>
      </c>
      <c r="R1913" s="36">
        <v>6152</v>
      </c>
      <c r="S1913" s="36">
        <v>6049</v>
      </c>
      <c r="T1913" s="66">
        <v>-1.6000000000000001E-3</v>
      </c>
      <c r="U1913" s="66">
        <v>4.1000000000000003E-3</v>
      </c>
      <c r="V1913" s="66">
        <v>-6.7999999999999996E-3</v>
      </c>
      <c r="W1913" s="66">
        <v>0.01</v>
      </c>
      <c r="X1913" s="1">
        <v>2428000</v>
      </c>
      <c r="Y1913" s="1">
        <v>14807768</v>
      </c>
      <c r="Z1913" s="1">
        <v>12220000</v>
      </c>
      <c r="AA1913" t="s">
        <v>328</v>
      </c>
      <c r="AB1913" t="s">
        <v>329</v>
      </c>
      <c r="AC1913">
        <v>19.02</v>
      </c>
      <c r="AD1913">
        <v>2.65</v>
      </c>
      <c r="AE1913">
        <v>3.96</v>
      </c>
      <c r="AF1913" t="s">
        <v>230</v>
      </c>
      <c r="AG1913" s="1">
        <v>906500</v>
      </c>
      <c r="AH1913" s="36">
        <v>6111</v>
      </c>
      <c r="AI1913" s="1">
        <v>1000</v>
      </c>
      <c r="AJ1913" s="36">
        <v>6110</v>
      </c>
      <c r="AK1913">
        <v>700</v>
      </c>
      <c r="AL1913" s="2">
        <v>0.62638888888888888</v>
      </c>
      <c r="AM1913" s="3">
        <v>46233</v>
      </c>
      <c r="AN1913" t="s">
        <v>293</v>
      </c>
      <c r="AO1913" t="s">
        <v>319</v>
      </c>
    </row>
    <row r="1914" spans="1:41">
      <c r="A1914" s="8">
        <v>46216</v>
      </c>
      <c r="B1914" s="67">
        <v>4005.93</v>
      </c>
      <c r="C1914">
        <v>-0.75</v>
      </c>
      <c r="D1914">
        <v>67290</v>
      </c>
      <c r="E1914" s="67">
        <v>-2.21</v>
      </c>
      <c r="F1914" s="7">
        <v>3003</v>
      </c>
      <c r="G1914" t="s">
        <v>36</v>
      </c>
      <c r="H1914">
        <v>0</v>
      </c>
      <c r="I1914" t="s">
        <v>288</v>
      </c>
      <c r="J1914" t="s">
        <v>289</v>
      </c>
      <c r="K1914" t="s">
        <v>290</v>
      </c>
      <c r="L1914" s="36">
        <v>1769</v>
      </c>
      <c r="M1914">
        <v>14</v>
      </c>
      <c r="N1914" s="66">
        <v>8.0000000000000002E-3</v>
      </c>
      <c r="O1914" s="36">
        <v>1755</v>
      </c>
      <c r="P1914" s="66">
        <v>7.9000000000000008E-3</v>
      </c>
      <c r="Q1914" s="36">
        <v>1774.5</v>
      </c>
      <c r="R1914" s="36">
        <v>1774.5</v>
      </c>
      <c r="S1914" s="36">
        <v>1755.5</v>
      </c>
      <c r="T1914" s="66">
        <v>-3.0000000000000001E-3</v>
      </c>
      <c r="U1914" s="66">
        <v>3.5999999999999999E-3</v>
      </c>
      <c r="V1914" s="66">
        <v>-3.0000000000000001E-3</v>
      </c>
      <c r="W1914" s="66">
        <v>7.6E-3</v>
      </c>
      <c r="X1914" s="1">
        <v>954000</v>
      </c>
      <c r="Y1914" s="1">
        <v>1682894</v>
      </c>
      <c r="Z1914" s="1">
        <v>1358428</v>
      </c>
      <c r="AA1914" t="s">
        <v>330</v>
      </c>
      <c r="AB1914" t="s">
        <v>577</v>
      </c>
      <c r="AC1914">
        <v>11.09</v>
      </c>
      <c r="AD1914">
        <v>1.47</v>
      </c>
      <c r="AE1914">
        <v>3.79</v>
      </c>
      <c r="AF1914" t="s">
        <v>230</v>
      </c>
      <c r="AG1914" s="1">
        <v>314100</v>
      </c>
      <c r="AH1914" s="36">
        <v>1769.5</v>
      </c>
      <c r="AI1914" s="1">
        <v>1700</v>
      </c>
      <c r="AJ1914" s="36">
        <v>1769</v>
      </c>
      <c r="AK1914">
        <v>500</v>
      </c>
      <c r="AL1914" s="2">
        <v>0.62638888888888888</v>
      </c>
      <c r="AM1914" s="3">
        <v>46231</v>
      </c>
      <c r="AN1914" t="s">
        <v>293</v>
      </c>
      <c r="AO1914" t="s">
        <v>332</v>
      </c>
    </row>
    <row r="1915" spans="1:41">
      <c r="A1915" s="8">
        <v>46216</v>
      </c>
      <c r="B1915" s="67">
        <v>4005.93</v>
      </c>
      <c r="C1915">
        <v>-0.75</v>
      </c>
      <c r="D1915">
        <v>67290</v>
      </c>
      <c r="E1915" s="67">
        <v>-2.21</v>
      </c>
      <c r="F1915" s="7">
        <v>3407</v>
      </c>
      <c r="G1915" t="s">
        <v>37</v>
      </c>
      <c r="H1915">
        <v>0</v>
      </c>
      <c r="I1915" t="s">
        <v>288</v>
      </c>
      <c r="J1915" t="s">
        <v>289</v>
      </c>
      <c r="K1915" t="s">
        <v>290</v>
      </c>
      <c r="L1915" s="36">
        <v>1824</v>
      </c>
      <c r="M1915">
        <v>-18</v>
      </c>
      <c r="N1915" s="66">
        <v>-9.7999999999999997E-3</v>
      </c>
      <c r="O1915" s="36">
        <v>1842</v>
      </c>
      <c r="P1915" s="66">
        <v>-9.7000000000000003E-3</v>
      </c>
      <c r="Q1915" s="36">
        <v>1859</v>
      </c>
      <c r="R1915" s="36">
        <v>1868.5</v>
      </c>
      <c r="S1915" s="36">
        <v>1815.5</v>
      </c>
      <c r="T1915" s="66">
        <v>-1.8800000000000001E-2</v>
      </c>
      <c r="U1915" s="66">
        <v>-3.2000000000000002E-3</v>
      </c>
      <c r="V1915" s="66">
        <v>-2.3800000000000002E-2</v>
      </c>
      <c r="W1915" s="66">
        <v>4.5999999999999999E-3</v>
      </c>
      <c r="X1915" s="1">
        <v>2102300</v>
      </c>
      <c r="Y1915" s="1">
        <v>3855636</v>
      </c>
      <c r="Z1915" s="1">
        <v>2491131</v>
      </c>
      <c r="AA1915" t="s">
        <v>706</v>
      </c>
      <c r="AB1915" t="s">
        <v>334</v>
      </c>
      <c r="AC1915">
        <v>15.35</v>
      </c>
      <c r="AD1915">
        <v>1.18</v>
      </c>
      <c r="AE1915">
        <v>2.41</v>
      </c>
      <c r="AF1915" t="s">
        <v>230</v>
      </c>
      <c r="AG1915" s="1">
        <v>171100</v>
      </c>
      <c r="AH1915" s="36">
        <v>1824.5</v>
      </c>
      <c r="AI1915" s="1">
        <v>1400</v>
      </c>
      <c r="AJ1915" s="36">
        <v>1823.5</v>
      </c>
      <c r="AK1915" s="1">
        <v>1400</v>
      </c>
      <c r="AL1915" s="2">
        <v>0.62638888888888888</v>
      </c>
      <c r="AM1915" s="3">
        <v>46234</v>
      </c>
      <c r="AN1915" t="s">
        <v>298</v>
      </c>
      <c r="AO1915" t="s">
        <v>335</v>
      </c>
    </row>
    <row r="1916" spans="1:41">
      <c r="A1916" s="8">
        <v>46216</v>
      </c>
      <c r="B1916" s="67">
        <v>4005.93</v>
      </c>
      <c r="C1916">
        <v>-0.75</v>
      </c>
      <c r="D1916">
        <v>67290</v>
      </c>
      <c r="E1916" s="67">
        <v>-2.21</v>
      </c>
      <c r="F1916" s="7">
        <v>4008</v>
      </c>
      <c r="G1916" t="s">
        <v>38</v>
      </c>
      <c r="H1916">
        <v>0</v>
      </c>
      <c r="I1916" t="s">
        <v>288</v>
      </c>
      <c r="J1916" t="s">
        <v>289</v>
      </c>
      <c r="K1916" t="s">
        <v>290</v>
      </c>
      <c r="L1916" s="36">
        <v>1265</v>
      </c>
      <c r="M1916">
        <v>-1</v>
      </c>
      <c r="N1916" s="66">
        <v>-8.0000000000000004E-4</v>
      </c>
      <c r="O1916" s="36">
        <v>1266</v>
      </c>
      <c r="P1916" s="66">
        <v>-6.9999999999999999E-4</v>
      </c>
      <c r="Q1916" s="36">
        <v>1281</v>
      </c>
      <c r="R1916" s="36">
        <v>1288</v>
      </c>
      <c r="S1916" s="36">
        <v>1259</v>
      </c>
      <c r="T1916" s="66">
        <v>-1.24E-2</v>
      </c>
      <c r="U1916" s="66">
        <v>-6.9999999999999999E-4</v>
      </c>
      <c r="V1916" s="66">
        <v>-1.78E-2</v>
      </c>
      <c r="W1916" s="66">
        <v>4.7000000000000002E-3</v>
      </c>
      <c r="X1916" s="1">
        <v>138900</v>
      </c>
      <c r="Y1916" s="1">
        <v>176055</v>
      </c>
      <c r="Z1916" s="1">
        <v>81824</v>
      </c>
      <c r="AA1916" t="s">
        <v>707</v>
      </c>
      <c r="AB1916" t="s">
        <v>337</v>
      </c>
      <c r="AC1916">
        <v>10.36</v>
      </c>
      <c r="AD1916">
        <v>0.78</v>
      </c>
      <c r="AE1916">
        <v>3.79</v>
      </c>
      <c r="AF1916" t="s">
        <v>230</v>
      </c>
      <c r="AG1916">
        <v>0</v>
      </c>
      <c r="AH1916" s="36">
        <v>1265</v>
      </c>
      <c r="AI1916">
        <v>100</v>
      </c>
      <c r="AJ1916" s="36">
        <v>1264</v>
      </c>
      <c r="AK1916" s="1">
        <v>1000</v>
      </c>
      <c r="AL1916" s="2">
        <v>0.62638888888888888</v>
      </c>
      <c r="AM1916" s="3">
        <v>46240</v>
      </c>
      <c r="AN1916" t="s">
        <v>298</v>
      </c>
      <c r="AO1916" t="s">
        <v>335</v>
      </c>
    </row>
    <row r="1917" spans="1:41">
      <c r="A1917" s="8">
        <v>46216</v>
      </c>
      <c r="B1917" s="67">
        <v>4005.93</v>
      </c>
      <c r="C1917">
        <v>-0.75</v>
      </c>
      <c r="D1917">
        <v>67290</v>
      </c>
      <c r="E1917" s="67">
        <v>-2.21</v>
      </c>
      <c r="F1917" s="7">
        <v>4026</v>
      </c>
      <c r="G1917" t="s">
        <v>39</v>
      </c>
      <c r="H1917">
        <v>0</v>
      </c>
      <c r="I1917" t="s">
        <v>314</v>
      </c>
      <c r="J1917" t="s">
        <v>289</v>
      </c>
      <c r="K1917" t="s">
        <v>290</v>
      </c>
      <c r="L1917" s="36">
        <v>1558</v>
      </c>
      <c r="M1917">
        <v>-15</v>
      </c>
      <c r="N1917" s="66">
        <v>-9.4999999999999998E-3</v>
      </c>
      <c r="O1917" s="36">
        <v>1573</v>
      </c>
      <c r="P1917" s="66">
        <v>-9.4999999999999998E-3</v>
      </c>
      <c r="Q1917" s="36">
        <v>1603</v>
      </c>
      <c r="R1917" s="36">
        <v>1640</v>
      </c>
      <c r="S1917" s="36">
        <v>1543</v>
      </c>
      <c r="T1917" s="66">
        <v>-2.8000000000000001E-2</v>
      </c>
      <c r="U1917" s="66">
        <v>-6.3E-3</v>
      </c>
      <c r="V1917" s="66">
        <v>-0.05</v>
      </c>
      <c r="W1917" s="66">
        <v>9.7000000000000003E-3</v>
      </c>
      <c r="X1917" s="1">
        <v>100100</v>
      </c>
      <c r="Y1917" s="1">
        <v>158331</v>
      </c>
      <c r="Z1917" s="1">
        <v>14395</v>
      </c>
      <c r="AA1917" t="s">
        <v>338</v>
      </c>
      <c r="AB1917" t="s">
        <v>629</v>
      </c>
      <c r="AC1917">
        <v>7.37</v>
      </c>
      <c r="AD1917">
        <v>0.96</v>
      </c>
      <c r="AE1917">
        <v>3.21</v>
      </c>
      <c r="AF1917" t="s">
        <v>230</v>
      </c>
      <c r="AG1917">
        <v>600</v>
      </c>
      <c r="AH1917" s="36">
        <v>1558</v>
      </c>
      <c r="AI1917">
        <v>100</v>
      </c>
      <c r="AJ1917" s="36">
        <v>1554</v>
      </c>
      <c r="AK1917" s="1">
        <v>1000</v>
      </c>
      <c r="AL1917" s="2">
        <v>0.62569444444444444</v>
      </c>
      <c r="AN1917" t="s">
        <v>340</v>
      </c>
      <c r="AO1917" t="s">
        <v>341</v>
      </c>
    </row>
    <row r="1918" spans="1:41">
      <c r="A1918" s="8">
        <v>46216</v>
      </c>
      <c r="B1918" s="67">
        <v>4005.93</v>
      </c>
      <c r="C1918">
        <v>-0.75</v>
      </c>
      <c r="D1918">
        <v>67290</v>
      </c>
      <c r="E1918" s="67">
        <v>-2.21</v>
      </c>
      <c r="F1918" s="7">
        <v>4062</v>
      </c>
      <c r="G1918" t="s">
        <v>40</v>
      </c>
      <c r="H1918">
        <v>0</v>
      </c>
      <c r="I1918" t="s">
        <v>288</v>
      </c>
      <c r="J1918" t="s">
        <v>289</v>
      </c>
      <c r="K1918" t="s">
        <v>295</v>
      </c>
      <c r="L1918" s="36">
        <v>18795</v>
      </c>
      <c r="M1918" s="36">
        <v>-1505</v>
      </c>
      <c r="N1918" s="66">
        <v>-7.4099999999999999E-2</v>
      </c>
      <c r="O1918" s="36">
        <v>20300</v>
      </c>
      <c r="P1918" s="66">
        <v>-7.4099999999999999E-2</v>
      </c>
      <c r="Q1918" s="36">
        <v>19885</v>
      </c>
      <c r="R1918" s="36">
        <v>20465</v>
      </c>
      <c r="S1918" s="36">
        <v>18145</v>
      </c>
      <c r="T1918" s="66">
        <v>-5.4800000000000001E-2</v>
      </c>
      <c r="U1918" s="66">
        <v>2.3999999999999998E-3</v>
      </c>
      <c r="V1918" s="66">
        <v>-8.1600000000000006E-2</v>
      </c>
      <c r="W1918" s="66">
        <v>3.5799999999999998E-2</v>
      </c>
      <c r="X1918" s="1">
        <v>6718800</v>
      </c>
      <c r="Y1918" s="1">
        <v>128068630</v>
      </c>
      <c r="Z1918" s="1">
        <v>5294948</v>
      </c>
      <c r="AA1918" t="s">
        <v>691</v>
      </c>
      <c r="AB1918" t="s">
        <v>343</v>
      </c>
      <c r="AC1918">
        <v>90.49</v>
      </c>
      <c r="AD1918">
        <v>9.5399999999999991</v>
      </c>
      <c r="AE1918">
        <v>0.19</v>
      </c>
      <c r="AF1918" t="s">
        <v>230</v>
      </c>
      <c r="AG1918" s="1">
        <v>8300</v>
      </c>
      <c r="AH1918" s="36">
        <v>18795</v>
      </c>
      <c r="AI1918">
        <v>100</v>
      </c>
      <c r="AJ1918" s="36">
        <v>18790</v>
      </c>
      <c r="AK1918">
        <v>700</v>
      </c>
      <c r="AL1918" s="2">
        <v>0.62638888888888888</v>
      </c>
      <c r="AM1918" s="3">
        <v>46238</v>
      </c>
      <c r="AN1918" t="s">
        <v>298</v>
      </c>
      <c r="AO1918" t="s">
        <v>344</v>
      </c>
    </row>
    <row r="1919" spans="1:41">
      <c r="A1919" s="8">
        <v>46216</v>
      </c>
      <c r="B1919" s="67">
        <v>4005.93</v>
      </c>
      <c r="C1919">
        <v>-0.75</v>
      </c>
      <c r="D1919">
        <v>67290</v>
      </c>
      <c r="E1919" s="67">
        <v>-2.21</v>
      </c>
      <c r="F1919" s="7">
        <v>4063</v>
      </c>
      <c r="G1919" t="s">
        <v>41</v>
      </c>
      <c r="H1919">
        <v>0</v>
      </c>
      <c r="I1919" t="s">
        <v>288</v>
      </c>
      <c r="J1919" t="s">
        <v>289</v>
      </c>
      <c r="K1919" t="s">
        <v>295</v>
      </c>
      <c r="L1919" s="36">
        <v>7353</v>
      </c>
      <c r="M1919">
        <v>33</v>
      </c>
      <c r="N1919" s="66">
        <v>4.4999999999999997E-3</v>
      </c>
      <c r="O1919" s="36">
        <v>7320</v>
      </c>
      <c r="P1919" s="66">
        <v>4.4999999999999997E-3</v>
      </c>
      <c r="Q1919" s="36">
        <v>7390</v>
      </c>
      <c r="R1919" s="36">
        <v>7655</v>
      </c>
      <c r="S1919" s="36">
        <v>7309</v>
      </c>
      <c r="T1919" s="66">
        <v>-5.0000000000000001E-3</v>
      </c>
      <c r="U1919" s="66">
        <v>-1.1900000000000001E-2</v>
      </c>
      <c r="V1919" s="66">
        <v>-3.9399999999999998E-2</v>
      </c>
      <c r="W1919" s="66">
        <v>6.0000000000000001E-3</v>
      </c>
      <c r="X1919" s="1">
        <v>6219400</v>
      </c>
      <c r="Y1919" s="1">
        <v>46389023</v>
      </c>
      <c r="Z1919" s="1">
        <v>14595674</v>
      </c>
      <c r="AA1919" t="s">
        <v>556</v>
      </c>
      <c r="AB1919" t="s">
        <v>346</v>
      </c>
      <c r="AC1919">
        <v>27.2</v>
      </c>
      <c r="AD1919">
        <v>3.06</v>
      </c>
      <c r="AE1919">
        <v>1.44</v>
      </c>
      <c r="AF1919" t="s">
        <v>230</v>
      </c>
      <c r="AG1919" s="1">
        <v>115400</v>
      </c>
      <c r="AH1919" s="36">
        <v>7355</v>
      </c>
      <c r="AI1919">
        <v>700</v>
      </c>
      <c r="AJ1919" s="36">
        <v>7353</v>
      </c>
      <c r="AK1919">
        <v>700</v>
      </c>
      <c r="AL1919" s="2">
        <v>0.62638888888888888</v>
      </c>
      <c r="AM1919" s="3">
        <v>46227</v>
      </c>
      <c r="AN1919" t="s">
        <v>298</v>
      </c>
      <c r="AO1919" t="s">
        <v>335</v>
      </c>
    </row>
    <row r="1920" spans="1:41">
      <c r="A1920" s="8">
        <v>46216</v>
      </c>
      <c r="B1920" s="67">
        <v>4005.93</v>
      </c>
      <c r="C1920">
        <v>-0.75</v>
      </c>
      <c r="D1920">
        <v>67290</v>
      </c>
      <c r="E1920" s="67">
        <v>-2.21</v>
      </c>
      <c r="F1920" s="7">
        <v>4068</v>
      </c>
      <c r="G1920" t="s">
        <v>42</v>
      </c>
      <c r="H1920">
        <v>0</v>
      </c>
      <c r="I1920" t="s">
        <v>347</v>
      </c>
      <c r="J1920" t="s">
        <v>323</v>
      </c>
      <c r="K1920" t="s">
        <v>295</v>
      </c>
      <c r="L1920" s="36">
        <v>1621</v>
      </c>
      <c r="M1920">
        <v>4</v>
      </c>
      <c r="N1920" s="66">
        <v>2.5000000000000001E-3</v>
      </c>
      <c r="O1920" s="36">
        <v>1617</v>
      </c>
      <c r="P1920" s="66">
        <v>2.3999999999999998E-3</v>
      </c>
      <c r="Q1920" s="36">
        <v>1641</v>
      </c>
      <c r="R1920" s="36">
        <v>1642</v>
      </c>
      <c r="S1920" s="36">
        <v>1620</v>
      </c>
      <c r="T1920" s="66">
        <v>-1.21E-2</v>
      </c>
      <c r="U1920" s="66">
        <v>-5.4999999999999997E-3</v>
      </c>
      <c r="V1920" s="66">
        <v>-1.2699999999999999E-2</v>
      </c>
      <c r="W1920" s="66">
        <v>5.9999999999999995E-4</v>
      </c>
      <c r="X1920" s="1">
        <v>1200</v>
      </c>
      <c r="Y1920" s="1">
        <v>1956</v>
      </c>
      <c r="Z1920" s="1">
        <v>3063</v>
      </c>
      <c r="AA1920" t="s">
        <v>348</v>
      </c>
      <c r="AB1920" t="s">
        <v>692</v>
      </c>
      <c r="AC1920">
        <v>21.3</v>
      </c>
      <c r="AD1920">
        <v>1.43</v>
      </c>
      <c r="AE1920">
        <v>0</v>
      </c>
      <c r="AF1920">
        <v>1.6</v>
      </c>
      <c r="AG1920">
        <v>0</v>
      </c>
      <c r="AH1920" s="36">
        <v>1630</v>
      </c>
      <c r="AI1920">
        <v>200</v>
      </c>
      <c r="AJ1920" s="36">
        <v>1620</v>
      </c>
      <c r="AK1920">
        <v>600</v>
      </c>
      <c r="AL1920" s="2">
        <v>0.60486111111111107</v>
      </c>
      <c r="AM1920" s="3">
        <v>46248</v>
      </c>
      <c r="AN1920" t="s">
        <v>350</v>
      </c>
      <c r="AO1920" t="s">
        <v>351</v>
      </c>
    </row>
    <row r="1921" spans="1:41">
      <c r="A1921" s="8">
        <v>46216</v>
      </c>
      <c r="B1921" s="67">
        <v>4005.93</v>
      </c>
      <c r="C1921">
        <v>-0.75</v>
      </c>
      <c r="D1921">
        <v>67290</v>
      </c>
      <c r="E1921" s="67">
        <v>-2.21</v>
      </c>
      <c r="F1921" s="7">
        <v>4100</v>
      </c>
      <c r="G1921" t="s">
        <v>43</v>
      </c>
      <c r="H1921">
        <v>0</v>
      </c>
      <c r="I1921" t="s">
        <v>314</v>
      </c>
      <c r="J1921" t="s">
        <v>289</v>
      </c>
      <c r="K1921" t="s">
        <v>290</v>
      </c>
      <c r="L1921" s="36">
        <v>1457</v>
      </c>
      <c r="M1921">
        <v>-46</v>
      </c>
      <c r="N1921" s="66">
        <v>-3.0599999999999999E-2</v>
      </c>
      <c r="O1921" s="36">
        <v>1503</v>
      </c>
      <c r="P1921" s="66">
        <v>-3.0599999999999999E-2</v>
      </c>
      <c r="Q1921" s="36">
        <v>1511</v>
      </c>
      <c r="R1921" s="36">
        <v>1523</v>
      </c>
      <c r="S1921" s="36">
        <v>1442</v>
      </c>
      <c r="T1921" s="66">
        <v>-3.5700000000000003E-2</v>
      </c>
      <c r="U1921" s="66">
        <v>-7.4000000000000003E-3</v>
      </c>
      <c r="V1921" s="66">
        <v>-4.3299999999999998E-2</v>
      </c>
      <c r="W1921" s="66">
        <v>1.04E-2</v>
      </c>
      <c r="X1921" s="1">
        <v>40300</v>
      </c>
      <c r="Y1921" s="1">
        <v>59145</v>
      </c>
      <c r="Z1921" s="1">
        <v>8886</v>
      </c>
      <c r="AA1921" t="s">
        <v>544</v>
      </c>
      <c r="AB1921" t="s">
        <v>353</v>
      </c>
      <c r="AC1921">
        <v>16.86</v>
      </c>
      <c r="AD1921">
        <v>0.93</v>
      </c>
      <c r="AE1921">
        <v>0</v>
      </c>
      <c r="AF1921" t="s">
        <v>230</v>
      </c>
      <c r="AG1921">
        <v>0</v>
      </c>
      <c r="AH1921" s="36">
        <v>1458</v>
      </c>
      <c r="AI1921">
        <v>300</v>
      </c>
      <c r="AJ1921" s="36">
        <v>1455</v>
      </c>
      <c r="AK1921">
        <v>300</v>
      </c>
      <c r="AL1921" s="2">
        <v>0.625</v>
      </c>
      <c r="AM1921" s="3">
        <v>46241</v>
      </c>
      <c r="AN1921" t="s">
        <v>298</v>
      </c>
      <c r="AO1921" t="s">
        <v>335</v>
      </c>
    </row>
    <row r="1922" spans="1:41">
      <c r="A1922" s="8">
        <v>46216</v>
      </c>
      <c r="B1922" s="67">
        <v>4005.93</v>
      </c>
      <c r="C1922">
        <v>-0.75</v>
      </c>
      <c r="D1922">
        <v>67290</v>
      </c>
      <c r="E1922" s="67">
        <v>-2.21</v>
      </c>
      <c r="F1922" s="7">
        <v>4182</v>
      </c>
      <c r="G1922" t="s">
        <v>44</v>
      </c>
      <c r="H1922">
        <v>0</v>
      </c>
      <c r="I1922" t="s">
        <v>288</v>
      </c>
      <c r="J1922" t="s">
        <v>289</v>
      </c>
      <c r="K1922" t="s">
        <v>295</v>
      </c>
      <c r="L1922" s="36">
        <v>4574</v>
      </c>
      <c r="M1922">
        <v>-111</v>
      </c>
      <c r="N1922" s="66">
        <v>-2.3699999999999999E-2</v>
      </c>
      <c r="O1922" s="36">
        <v>4685</v>
      </c>
      <c r="P1922" s="66">
        <v>-2.3599999999999999E-2</v>
      </c>
      <c r="Q1922" s="36">
        <v>4745</v>
      </c>
      <c r="R1922" s="36">
        <v>4787</v>
      </c>
      <c r="S1922" s="36">
        <v>4496</v>
      </c>
      <c r="T1922" s="66">
        <v>-3.5999999999999997E-2</v>
      </c>
      <c r="U1922" s="66">
        <v>-1.2999999999999999E-3</v>
      </c>
      <c r="V1922" s="66">
        <v>-4.4400000000000002E-2</v>
      </c>
      <c r="W1922" s="66">
        <v>1.7299999999999999E-2</v>
      </c>
      <c r="X1922" s="1">
        <v>728000</v>
      </c>
      <c r="Y1922" s="1">
        <v>3361526</v>
      </c>
      <c r="Z1922" s="1">
        <v>968254</v>
      </c>
      <c r="AA1922" t="s">
        <v>678</v>
      </c>
      <c r="AB1922" t="s">
        <v>355</v>
      </c>
      <c r="AC1922">
        <v>19.38</v>
      </c>
      <c r="AD1922">
        <v>1.37</v>
      </c>
      <c r="AE1922">
        <v>2.4</v>
      </c>
      <c r="AF1922" t="s">
        <v>230</v>
      </c>
      <c r="AG1922" s="1">
        <v>17000</v>
      </c>
      <c r="AH1922" s="36">
        <v>4575</v>
      </c>
      <c r="AI1922" s="1">
        <v>1600</v>
      </c>
      <c r="AJ1922" s="36">
        <v>4574</v>
      </c>
      <c r="AK1922">
        <v>300</v>
      </c>
      <c r="AL1922" s="2">
        <v>0.62638888888888888</v>
      </c>
      <c r="AM1922" s="3">
        <v>46241</v>
      </c>
      <c r="AN1922" t="s">
        <v>298</v>
      </c>
      <c r="AO1922" t="s">
        <v>335</v>
      </c>
    </row>
    <row r="1923" spans="1:41">
      <c r="A1923" s="8">
        <v>46216</v>
      </c>
      <c r="B1923" s="67">
        <v>4005.93</v>
      </c>
      <c r="C1923">
        <v>-0.75</v>
      </c>
      <c r="D1923">
        <v>67290</v>
      </c>
      <c r="E1923" s="67">
        <v>-2.21</v>
      </c>
      <c r="F1923" s="7">
        <v>4188</v>
      </c>
      <c r="G1923" t="s">
        <v>45</v>
      </c>
      <c r="H1923">
        <v>0</v>
      </c>
      <c r="I1923" t="s">
        <v>288</v>
      </c>
      <c r="J1923" t="s">
        <v>289</v>
      </c>
      <c r="K1923" t="s">
        <v>295</v>
      </c>
      <c r="L1923" s="36">
        <v>1165</v>
      </c>
      <c r="M1923">
        <v>3.5</v>
      </c>
      <c r="N1923" s="66">
        <v>3.0000000000000001E-3</v>
      </c>
      <c r="O1923" s="36">
        <v>1161.5</v>
      </c>
      <c r="P1923" s="66">
        <v>3.0000000000000001E-3</v>
      </c>
      <c r="Q1923" s="36">
        <v>1175</v>
      </c>
      <c r="R1923" s="36">
        <v>1182.5</v>
      </c>
      <c r="S1923" s="36">
        <v>1156</v>
      </c>
      <c r="T1923" s="66">
        <v>-8.5000000000000006E-3</v>
      </c>
      <c r="U1923" s="66">
        <v>6.4000000000000003E-3</v>
      </c>
      <c r="V1923" s="66">
        <v>-1.47E-2</v>
      </c>
      <c r="W1923" s="66">
        <v>7.7000000000000002E-3</v>
      </c>
      <c r="X1923" s="1">
        <v>2038400</v>
      </c>
      <c r="Y1923" s="1">
        <v>2377865</v>
      </c>
      <c r="Z1923" s="1">
        <v>1679309</v>
      </c>
      <c r="AA1923" t="s">
        <v>708</v>
      </c>
      <c r="AB1923" t="s">
        <v>357</v>
      </c>
      <c r="AC1923">
        <v>13.31</v>
      </c>
      <c r="AD1923">
        <v>0.89</v>
      </c>
      <c r="AE1923">
        <v>2.75</v>
      </c>
      <c r="AF1923" t="s">
        <v>230</v>
      </c>
      <c r="AG1923" s="1">
        <v>316600</v>
      </c>
      <c r="AH1923" s="36">
        <v>1165.5</v>
      </c>
      <c r="AI1923" s="1">
        <v>2900</v>
      </c>
      <c r="AJ1923" s="36">
        <v>1165</v>
      </c>
      <c r="AK1923" s="1">
        <v>1300</v>
      </c>
      <c r="AL1923" s="2">
        <v>0.62638888888888888</v>
      </c>
      <c r="AM1923" s="3">
        <v>46234</v>
      </c>
      <c r="AN1923" t="s">
        <v>298</v>
      </c>
      <c r="AO1923" t="s">
        <v>335</v>
      </c>
    </row>
    <row r="1924" spans="1:41">
      <c r="A1924" s="8">
        <v>46216</v>
      </c>
      <c r="B1924" s="67">
        <v>4005.93</v>
      </c>
      <c r="C1924">
        <v>-0.75</v>
      </c>
      <c r="D1924">
        <v>67290</v>
      </c>
      <c r="E1924" s="67">
        <v>-2.21</v>
      </c>
      <c r="F1924" s="7">
        <v>4220</v>
      </c>
      <c r="G1924" t="s">
        <v>46</v>
      </c>
      <c r="H1924">
        <v>0</v>
      </c>
      <c r="I1924" t="s">
        <v>288</v>
      </c>
      <c r="J1924" t="s">
        <v>289</v>
      </c>
      <c r="K1924" t="s">
        <v>295</v>
      </c>
      <c r="L1924" s="36">
        <v>1816</v>
      </c>
      <c r="M1924">
        <v>21</v>
      </c>
      <c r="N1924" s="66">
        <v>1.17E-2</v>
      </c>
      <c r="O1924" s="36">
        <v>1795</v>
      </c>
      <c r="P1924" s="66">
        <v>1.1599999999999999E-2</v>
      </c>
      <c r="Q1924" s="36">
        <v>1818</v>
      </c>
      <c r="R1924" s="36">
        <v>1843</v>
      </c>
      <c r="S1924" s="36">
        <v>1793</v>
      </c>
      <c r="T1924" s="66">
        <v>-1.1000000000000001E-3</v>
      </c>
      <c r="U1924" s="66">
        <v>2.2000000000000001E-3</v>
      </c>
      <c r="V1924" s="66">
        <v>-1.46E-2</v>
      </c>
      <c r="W1924" s="66">
        <v>1.2800000000000001E-2</v>
      </c>
      <c r="X1924" s="1">
        <v>98000</v>
      </c>
      <c r="Y1924" s="1">
        <v>177788</v>
      </c>
      <c r="Z1924" s="1">
        <v>93115</v>
      </c>
      <c r="AA1924" t="s">
        <v>358</v>
      </c>
      <c r="AB1924" t="s">
        <v>578</v>
      </c>
      <c r="AC1924">
        <v>12.7</v>
      </c>
      <c r="AD1924">
        <v>1.27</v>
      </c>
      <c r="AE1924">
        <v>2.97</v>
      </c>
      <c r="AF1924" t="s">
        <v>230</v>
      </c>
      <c r="AG1924">
        <v>0</v>
      </c>
      <c r="AH1924" s="36">
        <v>1818</v>
      </c>
      <c r="AI1924">
        <v>200</v>
      </c>
      <c r="AJ1924" s="36">
        <v>1815</v>
      </c>
      <c r="AK1924">
        <v>500</v>
      </c>
      <c r="AL1924" s="2">
        <v>0.62569444444444444</v>
      </c>
      <c r="AM1924" s="3">
        <v>46234</v>
      </c>
      <c r="AN1924" t="s">
        <v>298</v>
      </c>
      <c r="AO1924" t="s">
        <v>335</v>
      </c>
    </row>
    <row r="1925" spans="1:41">
      <c r="A1925" s="8">
        <v>46216</v>
      </c>
      <c r="B1925" s="67">
        <v>4005.93</v>
      </c>
      <c r="C1925">
        <v>-0.75</v>
      </c>
      <c r="D1925">
        <v>67290</v>
      </c>
      <c r="E1925" s="67">
        <v>-2.21</v>
      </c>
      <c r="F1925" s="7">
        <v>4334</v>
      </c>
      <c r="G1925" t="s">
        <v>47</v>
      </c>
      <c r="H1925">
        <v>0</v>
      </c>
      <c r="I1925" t="s">
        <v>314</v>
      </c>
      <c r="J1925" t="s">
        <v>323</v>
      </c>
      <c r="K1925" t="s">
        <v>290</v>
      </c>
      <c r="L1925">
        <v>381</v>
      </c>
      <c r="M1925">
        <v>1</v>
      </c>
      <c r="N1925" s="66">
        <v>2.5999999999999999E-3</v>
      </c>
      <c r="O1925">
        <v>380</v>
      </c>
      <c r="P1925" s="66">
        <v>2.5999999999999999E-3</v>
      </c>
      <c r="Q1925">
        <v>380</v>
      </c>
      <c r="R1925">
        <v>385</v>
      </c>
      <c r="S1925">
        <v>378</v>
      </c>
      <c r="T1925" s="66">
        <v>2.5999999999999999E-3</v>
      </c>
      <c r="U1925" s="66">
        <v>2.5999999999999999E-3</v>
      </c>
      <c r="V1925" s="66">
        <v>-1.03E-2</v>
      </c>
      <c r="W1925" s="66">
        <v>7.9000000000000008E-3</v>
      </c>
      <c r="X1925" s="1">
        <v>5900</v>
      </c>
      <c r="Y1925" s="1">
        <v>2248</v>
      </c>
      <c r="Z1925" s="1">
        <v>4227</v>
      </c>
      <c r="AA1925" t="s">
        <v>360</v>
      </c>
      <c r="AB1925" t="s">
        <v>693</v>
      </c>
      <c r="AC1925">
        <v>11.44</v>
      </c>
      <c r="AD1925">
        <v>1.25</v>
      </c>
      <c r="AE1925">
        <v>2.62</v>
      </c>
      <c r="AF1925">
        <v>0.1</v>
      </c>
      <c r="AG1925">
        <v>200</v>
      </c>
      <c r="AH1925">
        <v>381</v>
      </c>
      <c r="AI1925">
        <v>500</v>
      </c>
      <c r="AJ1925">
        <v>379</v>
      </c>
      <c r="AK1925">
        <v>200</v>
      </c>
      <c r="AL1925" s="2">
        <v>0.61458333333333337</v>
      </c>
      <c r="AN1925" t="s">
        <v>306</v>
      </c>
      <c r="AO1925" t="s">
        <v>351</v>
      </c>
    </row>
    <row r="1926" spans="1:41">
      <c r="A1926" s="8">
        <v>46216</v>
      </c>
      <c r="B1926" s="67">
        <v>4005.93</v>
      </c>
      <c r="C1926">
        <v>-0.75</v>
      </c>
      <c r="D1926">
        <v>67290</v>
      </c>
      <c r="E1926" s="67">
        <v>-2.21</v>
      </c>
      <c r="F1926" s="7">
        <v>4523</v>
      </c>
      <c r="G1926" t="s">
        <v>48</v>
      </c>
      <c r="H1926">
        <v>0</v>
      </c>
      <c r="I1926" t="s">
        <v>288</v>
      </c>
      <c r="J1926" t="s">
        <v>289</v>
      </c>
      <c r="K1926" t="s">
        <v>295</v>
      </c>
      <c r="L1926" s="36">
        <v>4251</v>
      </c>
      <c r="M1926">
        <v>-45</v>
      </c>
      <c r="N1926" s="66">
        <v>-1.0500000000000001E-2</v>
      </c>
      <c r="O1926" s="36">
        <v>4296</v>
      </c>
      <c r="P1926" s="66">
        <v>-1.04E-2</v>
      </c>
      <c r="Q1926" s="36">
        <v>4300</v>
      </c>
      <c r="R1926" s="36">
        <v>4316</v>
      </c>
      <c r="S1926" s="36">
        <v>4222</v>
      </c>
      <c r="T1926" s="66">
        <v>-1.1299999999999999E-2</v>
      </c>
      <c r="U1926" s="66">
        <v>-2.8E-3</v>
      </c>
      <c r="V1926" s="66">
        <v>-1.4999999999999999E-2</v>
      </c>
      <c r="W1926" s="66">
        <v>6.7999999999999996E-3</v>
      </c>
      <c r="X1926" s="1">
        <v>694600</v>
      </c>
      <c r="Y1926" s="1">
        <v>2961653</v>
      </c>
      <c r="Z1926" s="1">
        <v>1239800</v>
      </c>
      <c r="AA1926" t="s">
        <v>362</v>
      </c>
      <c r="AB1926" t="s">
        <v>631</v>
      </c>
      <c r="AC1926">
        <v>22.95</v>
      </c>
      <c r="AD1926">
        <v>1.33</v>
      </c>
      <c r="AE1926">
        <v>3.76</v>
      </c>
      <c r="AF1926" t="s">
        <v>230</v>
      </c>
      <c r="AG1926" s="1">
        <v>94200</v>
      </c>
      <c r="AH1926" s="36">
        <v>4251</v>
      </c>
      <c r="AI1926">
        <v>300</v>
      </c>
      <c r="AJ1926" s="36">
        <v>4250</v>
      </c>
      <c r="AK1926">
        <v>900</v>
      </c>
      <c r="AL1926" s="2">
        <v>0.62638888888888888</v>
      </c>
      <c r="AM1926" s="3">
        <v>46237</v>
      </c>
      <c r="AN1926" t="s">
        <v>298</v>
      </c>
      <c r="AO1926" t="s">
        <v>364</v>
      </c>
    </row>
    <row r="1927" spans="1:41">
      <c r="A1927" s="8">
        <v>46216</v>
      </c>
      <c r="B1927" s="67">
        <v>4005.93</v>
      </c>
      <c r="C1927">
        <v>-0.75</v>
      </c>
      <c r="D1927">
        <v>67290</v>
      </c>
      <c r="E1927" s="67">
        <v>-2.21</v>
      </c>
      <c r="F1927" s="7">
        <v>4528</v>
      </c>
      <c r="G1927" t="s">
        <v>49</v>
      </c>
      <c r="H1927">
        <v>0</v>
      </c>
      <c r="I1927" t="s">
        <v>288</v>
      </c>
      <c r="J1927" t="s">
        <v>289</v>
      </c>
      <c r="K1927" t="s">
        <v>295</v>
      </c>
      <c r="L1927" s="36">
        <v>2395</v>
      </c>
      <c r="M1927">
        <v>-33</v>
      </c>
      <c r="N1927" s="66">
        <v>-1.3599999999999999E-2</v>
      </c>
      <c r="O1927" s="36">
        <v>2428</v>
      </c>
      <c r="P1927" s="66">
        <v>-1.35E-2</v>
      </c>
      <c r="Q1927" s="36">
        <v>2449</v>
      </c>
      <c r="R1927" s="36">
        <v>2449.5</v>
      </c>
      <c r="S1927" s="36">
        <v>2393.5</v>
      </c>
      <c r="T1927" s="66">
        <v>-2.1999999999999999E-2</v>
      </c>
      <c r="U1927" s="66">
        <v>-8.6E-3</v>
      </c>
      <c r="V1927" s="66">
        <v>-2.2200000000000001E-2</v>
      </c>
      <c r="W1927" s="66">
        <v>5.9999999999999995E-4</v>
      </c>
      <c r="X1927" s="1">
        <v>574000</v>
      </c>
      <c r="Y1927" s="1">
        <v>1382313</v>
      </c>
      <c r="Z1927" s="1">
        <v>1194369</v>
      </c>
      <c r="AA1927" t="s">
        <v>365</v>
      </c>
      <c r="AB1927" t="s">
        <v>580</v>
      </c>
      <c r="AC1927">
        <v>15.86</v>
      </c>
      <c r="AD1927">
        <v>1.32</v>
      </c>
      <c r="AE1927">
        <v>3.34</v>
      </c>
      <c r="AF1927" t="s">
        <v>230</v>
      </c>
      <c r="AG1927" s="1">
        <v>78700</v>
      </c>
      <c r="AH1927" s="36">
        <v>2395</v>
      </c>
      <c r="AI1927">
        <v>100</v>
      </c>
      <c r="AJ1927" s="36">
        <v>2394.5</v>
      </c>
      <c r="AK1927">
        <v>300</v>
      </c>
      <c r="AL1927" s="2">
        <v>0.62638888888888888</v>
      </c>
      <c r="AM1927" s="3">
        <v>46234</v>
      </c>
      <c r="AN1927" t="s">
        <v>298</v>
      </c>
      <c r="AO1927" t="s">
        <v>364</v>
      </c>
    </row>
    <row r="1928" spans="1:41">
      <c r="A1928" s="8">
        <v>46216</v>
      </c>
      <c r="B1928" s="67">
        <v>4005.93</v>
      </c>
      <c r="C1928">
        <v>-0.75</v>
      </c>
      <c r="D1928">
        <v>67290</v>
      </c>
      <c r="E1928" s="67">
        <v>-2.21</v>
      </c>
      <c r="F1928" s="7">
        <v>4661</v>
      </c>
      <c r="G1928" t="s">
        <v>50</v>
      </c>
      <c r="H1928">
        <v>0</v>
      </c>
      <c r="I1928" t="s">
        <v>288</v>
      </c>
      <c r="J1928" t="s">
        <v>289</v>
      </c>
      <c r="K1928" t="s">
        <v>290</v>
      </c>
      <c r="L1928" s="36">
        <v>2643.5</v>
      </c>
      <c r="M1928">
        <v>28.5</v>
      </c>
      <c r="N1928" s="66">
        <v>1.09E-2</v>
      </c>
      <c r="O1928" s="36">
        <v>2615</v>
      </c>
      <c r="P1928" s="66">
        <v>1.0800000000000001E-2</v>
      </c>
      <c r="Q1928" s="36">
        <v>2624</v>
      </c>
      <c r="R1928" s="36">
        <v>2647.5</v>
      </c>
      <c r="S1928" s="36">
        <v>2597</v>
      </c>
      <c r="T1928" s="66">
        <v>7.4000000000000003E-3</v>
      </c>
      <c r="U1928" s="66">
        <v>7.7999999999999996E-3</v>
      </c>
      <c r="V1928" s="66">
        <v>-1.5E-3</v>
      </c>
      <c r="W1928" s="66">
        <v>1.7899999999999999E-2</v>
      </c>
      <c r="X1928" s="1">
        <v>2753200</v>
      </c>
      <c r="Y1928" s="1">
        <v>7233532</v>
      </c>
      <c r="Z1928" s="1">
        <v>4759491</v>
      </c>
      <c r="AA1928" t="s">
        <v>367</v>
      </c>
      <c r="AB1928" t="s">
        <v>368</v>
      </c>
      <c r="AC1928">
        <v>37.020000000000003</v>
      </c>
      <c r="AD1928">
        <v>3.94</v>
      </c>
      <c r="AE1928">
        <v>0.61</v>
      </c>
      <c r="AF1928" t="s">
        <v>230</v>
      </c>
      <c r="AG1928">
        <v>0</v>
      </c>
      <c r="AH1928" s="36">
        <v>2644</v>
      </c>
      <c r="AI1928" s="1">
        <v>1300</v>
      </c>
      <c r="AJ1928" s="36">
        <v>2643.5</v>
      </c>
      <c r="AK1928" s="1">
        <v>1000</v>
      </c>
      <c r="AL1928" s="2">
        <v>0.62638888888888888</v>
      </c>
      <c r="AM1928" s="3">
        <v>46233</v>
      </c>
      <c r="AN1928" t="s">
        <v>298</v>
      </c>
      <c r="AO1928" t="s">
        <v>313</v>
      </c>
    </row>
    <row r="1929" spans="1:41">
      <c r="A1929" s="8">
        <v>46216</v>
      </c>
      <c r="B1929" s="67">
        <v>4005.93</v>
      </c>
      <c r="C1929">
        <v>-0.75</v>
      </c>
      <c r="D1929">
        <v>67290</v>
      </c>
      <c r="E1929" s="67">
        <v>-2.21</v>
      </c>
      <c r="F1929" s="7">
        <v>5020</v>
      </c>
      <c r="G1929" t="s">
        <v>51</v>
      </c>
      <c r="H1929">
        <v>0</v>
      </c>
      <c r="I1929" t="s">
        <v>288</v>
      </c>
      <c r="J1929" t="s">
        <v>289</v>
      </c>
      <c r="K1929" t="s">
        <v>295</v>
      </c>
      <c r="L1929" s="36">
        <v>1249.5</v>
      </c>
      <c r="M1929">
        <v>-2.5</v>
      </c>
      <c r="N1929" s="66">
        <v>-2E-3</v>
      </c>
      <c r="O1929" s="36">
        <v>1252</v>
      </c>
      <c r="P1929" s="66">
        <v>-1.9E-3</v>
      </c>
      <c r="Q1929" s="36">
        <v>1260</v>
      </c>
      <c r="R1929" s="36">
        <v>1269.5</v>
      </c>
      <c r="S1929" s="36">
        <v>1244</v>
      </c>
      <c r="T1929" s="66">
        <v>-8.3000000000000001E-3</v>
      </c>
      <c r="U1929" s="66">
        <v>-3.5000000000000001E-3</v>
      </c>
      <c r="V1929" s="66">
        <v>-1.5699999999999999E-2</v>
      </c>
      <c r="W1929" s="66">
        <v>4.4000000000000003E-3</v>
      </c>
      <c r="X1929" s="1">
        <v>2412200</v>
      </c>
      <c r="Y1929" s="1">
        <v>3024504</v>
      </c>
      <c r="Z1929" s="1">
        <v>3382104</v>
      </c>
      <c r="AA1929" t="s">
        <v>369</v>
      </c>
      <c r="AB1929" t="s">
        <v>370</v>
      </c>
      <c r="AC1929">
        <v>8.02</v>
      </c>
      <c r="AD1929">
        <v>0.99</v>
      </c>
      <c r="AE1929">
        <v>2.72</v>
      </c>
      <c r="AF1929" t="s">
        <v>230</v>
      </c>
      <c r="AG1929" s="1">
        <v>356600</v>
      </c>
      <c r="AH1929" s="36">
        <v>1250</v>
      </c>
      <c r="AI1929" s="1">
        <v>1900</v>
      </c>
      <c r="AJ1929" s="36">
        <v>1249.5</v>
      </c>
      <c r="AK1929" s="1">
        <v>1900</v>
      </c>
      <c r="AL1929" s="2">
        <v>0.62638888888888888</v>
      </c>
      <c r="AM1929" s="3">
        <v>46241</v>
      </c>
      <c r="AN1929" t="s">
        <v>298</v>
      </c>
      <c r="AO1929" t="s">
        <v>371</v>
      </c>
    </row>
    <row r="1930" spans="1:41">
      <c r="A1930" s="8">
        <v>46216</v>
      </c>
      <c r="B1930" s="67">
        <v>4005.93</v>
      </c>
      <c r="C1930">
        <v>-0.75</v>
      </c>
      <c r="D1930">
        <v>67290</v>
      </c>
      <c r="E1930" s="67">
        <v>-2.21</v>
      </c>
      <c r="F1930" s="7">
        <v>5201</v>
      </c>
      <c r="G1930" t="s">
        <v>52</v>
      </c>
      <c r="H1930">
        <v>0</v>
      </c>
      <c r="I1930" t="s">
        <v>288</v>
      </c>
      <c r="J1930" t="s">
        <v>289</v>
      </c>
      <c r="K1930" t="s">
        <v>290</v>
      </c>
      <c r="L1930" s="36">
        <v>6333</v>
      </c>
      <c r="M1930">
        <v>-93</v>
      </c>
      <c r="N1930" s="66">
        <v>-1.4500000000000001E-2</v>
      </c>
      <c r="O1930" s="36">
        <v>6426</v>
      </c>
      <c r="P1930" s="66">
        <v>-1.44E-2</v>
      </c>
      <c r="Q1930" s="36">
        <v>6476</v>
      </c>
      <c r="R1930" s="36">
        <v>6499</v>
      </c>
      <c r="S1930" s="36">
        <v>6293</v>
      </c>
      <c r="T1930" s="66">
        <v>-2.1999999999999999E-2</v>
      </c>
      <c r="U1930" s="66">
        <v>-5.7999999999999996E-3</v>
      </c>
      <c r="V1930" s="66">
        <v>-2.5499999999999998E-2</v>
      </c>
      <c r="W1930" s="66">
        <v>6.3E-3</v>
      </c>
      <c r="X1930" s="1">
        <v>754500</v>
      </c>
      <c r="Y1930" s="1">
        <v>4798005</v>
      </c>
      <c r="Z1930" s="1">
        <v>1377013</v>
      </c>
      <c r="AA1930" t="s">
        <v>581</v>
      </c>
      <c r="AB1930" t="s">
        <v>373</v>
      </c>
      <c r="AC1930">
        <v>17.47</v>
      </c>
      <c r="AD1930">
        <v>0.9</v>
      </c>
      <c r="AE1930">
        <v>3.32</v>
      </c>
      <c r="AF1930" t="s">
        <v>230</v>
      </c>
      <c r="AG1930" s="1">
        <v>78100</v>
      </c>
      <c r="AH1930" s="36">
        <v>6334</v>
      </c>
      <c r="AI1930">
        <v>200</v>
      </c>
      <c r="AJ1930" s="36">
        <v>6332</v>
      </c>
      <c r="AK1930">
        <v>100</v>
      </c>
      <c r="AL1930" s="2">
        <v>0.62638888888888888</v>
      </c>
      <c r="AM1930" s="3">
        <v>46238</v>
      </c>
      <c r="AN1930" t="s">
        <v>293</v>
      </c>
      <c r="AO1930" t="s">
        <v>341</v>
      </c>
    </row>
    <row r="1931" spans="1:41">
      <c r="A1931" s="8">
        <v>46216</v>
      </c>
      <c r="B1931" s="67">
        <v>4005.93</v>
      </c>
      <c r="C1931">
        <v>-0.75</v>
      </c>
      <c r="D1931">
        <v>67290</v>
      </c>
      <c r="E1931" s="67">
        <v>-2.21</v>
      </c>
      <c r="F1931" s="7">
        <v>5302</v>
      </c>
      <c r="G1931" t="s">
        <v>53</v>
      </c>
      <c r="H1931">
        <v>0</v>
      </c>
      <c r="I1931" t="s">
        <v>288</v>
      </c>
      <c r="J1931" t="s">
        <v>289</v>
      </c>
      <c r="K1931" t="s">
        <v>290</v>
      </c>
      <c r="L1931" s="36">
        <v>4630</v>
      </c>
      <c r="M1931">
        <v>-100</v>
      </c>
      <c r="N1931" s="66">
        <v>-2.1100000000000001E-2</v>
      </c>
      <c r="O1931" s="36">
        <v>4730</v>
      </c>
      <c r="P1931" s="66">
        <v>-2.1100000000000001E-2</v>
      </c>
      <c r="Q1931" s="36">
        <v>4745</v>
      </c>
      <c r="R1931" s="36">
        <v>4755</v>
      </c>
      <c r="S1931" s="36">
        <v>4600</v>
      </c>
      <c r="T1931" s="66">
        <v>-2.4199999999999999E-2</v>
      </c>
      <c r="U1931" s="66">
        <v>0</v>
      </c>
      <c r="V1931" s="66">
        <v>-2.6200000000000001E-2</v>
      </c>
      <c r="W1931" s="66">
        <v>6.4999999999999997E-3</v>
      </c>
      <c r="X1931" s="1">
        <v>46900</v>
      </c>
      <c r="Y1931" s="1">
        <v>218226</v>
      </c>
      <c r="Z1931" s="1">
        <v>54784</v>
      </c>
      <c r="AA1931" t="s">
        <v>374</v>
      </c>
      <c r="AB1931" t="s">
        <v>375</v>
      </c>
      <c r="AC1931">
        <v>18.57</v>
      </c>
      <c r="AD1931">
        <v>0.94</v>
      </c>
      <c r="AE1931">
        <v>4.32</v>
      </c>
      <c r="AF1931" t="s">
        <v>230</v>
      </c>
      <c r="AG1931" s="1">
        <v>12900</v>
      </c>
      <c r="AH1931" s="36">
        <v>4630</v>
      </c>
      <c r="AI1931">
        <v>400</v>
      </c>
      <c r="AJ1931" s="36">
        <v>4625</v>
      </c>
      <c r="AK1931">
        <v>700</v>
      </c>
      <c r="AL1931" s="2">
        <v>0.625</v>
      </c>
      <c r="AM1931" s="3">
        <v>46244</v>
      </c>
      <c r="AN1931" t="s">
        <v>293</v>
      </c>
      <c r="AO1931" t="s">
        <v>341</v>
      </c>
    </row>
    <row r="1932" spans="1:41">
      <c r="A1932" s="8">
        <v>46216</v>
      </c>
      <c r="B1932" s="67">
        <v>4005.93</v>
      </c>
      <c r="C1932">
        <v>-0.75</v>
      </c>
      <c r="D1932">
        <v>67290</v>
      </c>
      <c r="E1932" s="67">
        <v>-2.21</v>
      </c>
      <c r="F1932" s="7">
        <v>5310</v>
      </c>
      <c r="G1932" t="s">
        <v>54</v>
      </c>
      <c r="H1932">
        <v>0</v>
      </c>
      <c r="I1932" t="s">
        <v>288</v>
      </c>
      <c r="J1932" t="s">
        <v>289</v>
      </c>
      <c r="K1932" t="s">
        <v>295</v>
      </c>
      <c r="L1932" s="36">
        <v>7080</v>
      </c>
      <c r="M1932">
        <v>0</v>
      </c>
      <c r="N1932" s="66">
        <v>0</v>
      </c>
      <c r="O1932" s="36">
        <v>7080</v>
      </c>
      <c r="P1932" s="66">
        <v>0</v>
      </c>
      <c r="Q1932" s="36">
        <v>7080</v>
      </c>
      <c r="R1932" s="36">
        <v>7180</v>
      </c>
      <c r="S1932" s="36">
        <v>6860</v>
      </c>
      <c r="T1932" s="66">
        <v>0</v>
      </c>
      <c r="U1932" s="66">
        <v>1.72E-2</v>
      </c>
      <c r="V1932" s="66">
        <v>-1.3899999999999999E-2</v>
      </c>
      <c r="W1932" s="66">
        <v>3.2000000000000001E-2</v>
      </c>
      <c r="X1932" s="1">
        <v>72900</v>
      </c>
      <c r="Y1932" s="1">
        <v>509762</v>
      </c>
      <c r="Z1932" s="1">
        <v>148627</v>
      </c>
      <c r="AA1932" t="s">
        <v>662</v>
      </c>
      <c r="AB1932" t="s">
        <v>377</v>
      </c>
      <c r="AC1932">
        <v>30.3</v>
      </c>
      <c r="AD1932">
        <v>1.52</v>
      </c>
      <c r="AE1932">
        <v>2.0499999999999998</v>
      </c>
      <c r="AF1932" t="s">
        <v>230</v>
      </c>
      <c r="AG1932" s="1">
        <v>2000</v>
      </c>
      <c r="AH1932" s="36">
        <v>7090</v>
      </c>
      <c r="AI1932">
        <v>300</v>
      </c>
      <c r="AJ1932" s="36">
        <v>7070</v>
      </c>
      <c r="AK1932">
        <v>600</v>
      </c>
      <c r="AL1932" s="2">
        <v>0.62569444444444444</v>
      </c>
      <c r="AM1932" s="3">
        <v>46241</v>
      </c>
      <c r="AN1932" t="s">
        <v>293</v>
      </c>
      <c r="AO1932" t="s">
        <v>341</v>
      </c>
    </row>
    <row r="1933" spans="1:41">
      <c r="A1933" s="8">
        <v>46216</v>
      </c>
      <c r="B1933" s="67">
        <v>4005.93</v>
      </c>
      <c r="C1933">
        <v>-0.75</v>
      </c>
      <c r="D1933">
        <v>67290</v>
      </c>
      <c r="E1933" s="67">
        <v>-2.21</v>
      </c>
      <c r="F1933" s="7">
        <v>5334</v>
      </c>
      <c r="G1933" t="s">
        <v>55</v>
      </c>
      <c r="H1933">
        <v>0</v>
      </c>
      <c r="I1933" t="s">
        <v>288</v>
      </c>
      <c r="J1933" t="s">
        <v>289</v>
      </c>
      <c r="K1933" t="s">
        <v>295</v>
      </c>
      <c r="L1933" s="36">
        <v>10285</v>
      </c>
      <c r="M1933">
        <v>-140</v>
      </c>
      <c r="N1933" s="66">
        <v>-1.34E-2</v>
      </c>
      <c r="O1933" s="36">
        <v>10425</v>
      </c>
      <c r="P1933" s="66">
        <v>-1.34E-2</v>
      </c>
      <c r="Q1933" s="36">
        <v>10505</v>
      </c>
      <c r="R1933" s="36">
        <v>10565</v>
      </c>
      <c r="S1933" s="36">
        <v>10155</v>
      </c>
      <c r="T1933" s="66">
        <v>-2.0899999999999998E-2</v>
      </c>
      <c r="U1933" s="66">
        <v>8.9999999999999998E-4</v>
      </c>
      <c r="V1933" s="66">
        <v>-2.6499999999999999E-2</v>
      </c>
      <c r="W1933" s="66">
        <v>1.2800000000000001E-2</v>
      </c>
      <c r="X1933" s="1">
        <v>494500</v>
      </c>
      <c r="Y1933" s="1">
        <v>5099956</v>
      </c>
      <c r="Z1933" s="1">
        <v>2049262</v>
      </c>
      <c r="AA1933" t="s">
        <v>709</v>
      </c>
      <c r="AB1933" t="s">
        <v>379</v>
      </c>
      <c r="AC1933">
        <v>19.09</v>
      </c>
      <c r="AD1933">
        <v>2.63</v>
      </c>
      <c r="AE1933">
        <v>2.04</v>
      </c>
      <c r="AF1933" t="s">
        <v>230</v>
      </c>
      <c r="AG1933" s="1">
        <v>25400</v>
      </c>
      <c r="AH1933" s="36">
        <v>10290</v>
      </c>
      <c r="AI1933">
        <v>600</v>
      </c>
      <c r="AJ1933" s="36">
        <v>10285</v>
      </c>
      <c r="AK1933">
        <v>800</v>
      </c>
      <c r="AL1933" s="2">
        <v>0.62638888888888888</v>
      </c>
      <c r="AM1933" s="3">
        <v>46234</v>
      </c>
      <c r="AN1933" t="s">
        <v>298</v>
      </c>
      <c r="AO1933" t="s">
        <v>341</v>
      </c>
    </row>
    <row r="1934" spans="1:41">
      <c r="A1934" s="8">
        <v>46216</v>
      </c>
      <c r="B1934" s="67">
        <v>4005.93</v>
      </c>
      <c r="C1934">
        <v>-0.75</v>
      </c>
      <c r="D1934">
        <v>67290</v>
      </c>
      <c r="E1934" s="67">
        <v>-2.21</v>
      </c>
      <c r="F1934" s="7">
        <v>5706</v>
      </c>
      <c r="G1934" t="s">
        <v>56</v>
      </c>
      <c r="H1934">
        <v>0</v>
      </c>
      <c r="I1934" t="s">
        <v>288</v>
      </c>
      <c r="J1934" t="s">
        <v>289</v>
      </c>
      <c r="K1934" t="s">
        <v>295</v>
      </c>
      <c r="L1934" s="36">
        <v>35460</v>
      </c>
      <c r="M1934" s="36">
        <v>-1000</v>
      </c>
      <c r="N1934" s="66">
        <v>-2.7400000000000001E-2</v>
      </c>
      <c r="O1934" s="36">
        <v>36460</v>
      </c>
      <c r="P1934" s="66">
        <v>-2.7400000000000001E-2</v>
      </c>
      <c r="Q1934" s="36">
        <v>35880</v>
      </c>
      <c r="R1934" s="36">
        <v>37100</v>
      </c>
      <c r="S1934" s="36">
        <v>34460</v>
      </c>
      <c r="T1934" s="66">
        <v>-1.17E-2</v>
      </c>
      <c r="U1934" s="66">
        <v>1.6000000000000001E-3</v>
      </c>
      <c r="V1934" s="66">
        <v>-4.4200000000000003E-2</v>
      </c>
      <c r="W1934" s="66">
        <v>2.9000000000000001E-2</v>
      </c>
      <c r="X1934" s="1">
        <v>646200</v>
      </c>
      <c r="Y1934" s="1">
        <v>22914387</v>
      </c>
      <c r="Z1934" s="1">
        <v>2035951</v>
      </c>
      <c r="AA1934" t="s">
        <v>521</v>
      </c>
      <c r="AB1934" t="s">
        <v>381</v>
      </c>
      <c r="AC1934">
        <v>27.05</v>
      </c>
      <c r="AD1934">
        <v>4.92</v>
      </c>
      <c r="AE1934">
        <v>0.79</v>
      </c>
      <c r="AF1934" t="s">
        <v>230</v>
      </c>
      <c r="AG1934" s="1">
        <v>13300</v>
      </c>
      <c r="AH1934" s="36">
        <v>35470</v>
      </c>
      <c r="AI1934">
        <v>200</v>
      </c>
      <c r="AJ1934" s="36">
        <v>35440</v>
      </c>
      <c r="AK1934">
        <v>300</v>
      </c>
      <c r="AL1934" s="2">
        <v>0.62638888888888888</v>
      </c>
      <c r="AM1934" s="3">
        <v>46241</v>
      </c>
      <c r="AN1934" t="s">
        <v>298</v>
      </c>
      <c r="AO1934" t="s">
        <v>382</v>
      </c>
    </row>
    <row r="1935" spans="1:41">
      <c r="A1935" s="8">
        <v>46216</v>
      </c>
      <c r="B1935" s="67">
        <v>4005.93</v>
      </c>
      <c r="C1935">
        <v>-0.75</v>
      </c>
      <c r="D1935">
        <v>67290</v>
      </c>
      <c r="E1935" s="67">
        <v>-2.21</v>
      </c>
      <c r="F1935" s="7">
        <v>5711</v>
      </c>
      <c r="G1935" t="s">
        <v>57</v>
      </c>
      <c r="H1935">
        <v>0</v>
      </c>
      <c r="I1935" t="s">
        <v>288</v>
      </c>
      <c r="J1935" t="s">
        <v>289</v>
      </c>
      <c r="K1935" t="s">
        <v>290</v>
      </c>
      <c r="L1935" s="36">
        <v>4038</v>
      </c>
      <c r="M1935">
        <v>-49</v>
      </c>
      <c r="N1935" s="66">
        <v>-1.2E-2</v>
      </c>
      <c r="O1935" s="36">
        <v>4087</v>
      </c>
      <c r="P1935" s="66">
        <v>-1.1900000000000001E-2</v>
      </c>
      <c r="Q1935" s="36">
        <v>4137</v>
      </c>
      <c r="R1935" s="36">
        <v>4140</v>
      </c>
      <c r="S1935" s="36">
        <v>3987</v>
      </c>
      <c r="T1935" s="66">
        <v>-2.3900000000000001E-2</v>
      </c>
      <c r="U1935" s="66">
        <v>-2.8999999999999998E-3</v>
      </c>
      <c r="V1935" s="66">
        <v>-2.46E-2</v>
      </c>
      <c r="W1935" s="66">
        <v>1.2699999999999999E-2</v>
      </c>
      <c r="X1935" s="1">
        <v>985500</v>
      </c>
      <c r="Y1935" s="1">
        <v>4002072</v>
      </c>
      <c r="Z1935" s="1">
        <v>530954</v>
      </c>
      <c r="AA1935" t="s">
        <v>383</v>
      </c>
      <c r="AB1935" t="s">
        <v>384</v>
      </c>
      <c r="AC1935">
        <v>10.76</v>
      </c>
      <c r="AD1935">
        <v>0.71</v>
      </c>
      <c r="AE1935">
        <v>2.87</v>
      </c>
      <c r="AF1935" t="s">
        <v>230</v>
      </c>
      <c r="AG1935" s="1">
        <v>26200</v>
      </c>
      <c r="AH1935" s="36">
        <v>4039</v>
      </c>
      <c r="AI1935">
        <v>300</v>
      </c>
      <c r="AJ1935" s="36">
        <v>4037</v>
      </c>
      <c r="AK1935">
        <v>300</v>
      </c>
      <c r="AL1935" s="2">
        <v>0.62638888888888888</v>
      </c>
      <c r="AM1935" s="3">
        <v>46240</v>
      </c>
      <c r="AN1935" t="s">
        <v>298</v>
      </c>
      <c r="AO1935" t="s">
        <v>382</v>
      </c>
    </row>
    <row r="1936" spans="1:41">
      <c r="A1936" s="8">
        <v>46216</v>
      </c>
      <c r="B1936" s="67">
        <v>4005.93</v>
      </c>
      <c r="C1936">
        <v>-0.75</v>
      </c>
      <c r="D1936">
        <v>67290</v>
      </c>
      <c r="E1936" s="67">
        <v>-2.21</v>
      </c>
      <c r="F1936" s="7">
        <v>5713</v>
      </c>
      <c r="G1936" t="s">
        <v>58</v>
      </c>
      <c r="H1936">
        <v>0</v>
      </c>
      <c r="I1936" t="s">
        <v>288</v>
      </c>
      <c r="J1936" t="s">
        <v>289</v>
      </c>
      <c r="K1936" t="s">
        <v>290</v>
      </c>
      <c r="L1936" s="36">
        <v>7173</v>
      </c>
      <c r="M1936">
        <v>-102</v>
      </c>
      <c r="N1936" s="66">
        <v>-1.4E-2</v>
      </c>
      <c r="O1936" s="36">
        <v>7275</v>
      </c>
      <c r="P1936" s="66">
        <v>-1.4E-2</v>
      </c>
      <c r="Q1936" s="36">
        <v>7242</v>
      </c>
      <c r="R1936" s="36">
        <v>7382</v>
      </c>
      <c r="S1936" s="36">
        <v>7023</v>
      </c>
      <c r="T1936" s="66">
        <v>-9.4999999999999998E-3</v>
      </c>
      <c r="U1936" s="66">
        <v>8.0000000000000004E-4</v>
      </c>
      <c r="V1936" s="66">
        <v>-2.8299999999999999E-2</v>
      </c>
      <c r="W1936" s="66">
        <v>2.1299999999999999E-2</v>
      </c>
      <c r="X1936" s="1">
        <v>1257400</v>
      </c>
      <c r="Y1936" s="1">
        <v>9036072</v>
      </c>
      <c r="Z1936" s="1">
        <v>2086008</v>
      </c>
      <c r="AA1936" t="s">
        <v>385</v>
      </c>
      <c r="AB1936" t="s">
        <v>386</v>
      </c>
      <c r="AC1936">
        <v>12.84</v>
      </c>
      <c r="AD1936">
        <v>0.93</v>
      </c>
      <c r="AE1936">
        <v>2.89</v>
      </c>
      <c r="AF1936" t="s">
        <v>230</v>
      </c>
      <c r="AG1936" s="1">
        <v>68200</v>
      </c>
      <c r="AH1936" s="36">
        <v>7173</v>
      </c>
      <c r="AI1936">
        <v>300</v>
      </c>
      <c r="AJ1936" s="36">
        <v>7170</v>
      </c>
      <c r="AK1936">
        <v>400</v>
      </c>
      <c r="AL1936" s="2">
        <v>0.62638888888888888</v>
      </c>
      <c r="AM1936" s="3">
        <v>46244</v>
      </c>
      <c r="AN1936" t="s">
        <v>298</v>
      </c>
      <c r="AO1936" t="s">
        <v>382</v>
      </c>
    </row>
    <row r="1937" spans="1:41">
      <c r="A1937" s="8">
        <v>46216</v>
      </c>
      <c r="B1937" s="67">
        <v>4005.93</v>
      </c>
      <c r="C1937">
        <v>-0.75</v>
      </c>
      <c r="D1937">
        <v>67290</v>
      </c>
      <c r="E1937" s="67">
        <v>-2.21</v>
      </c>
      <c r="F1937" s="7">
        <v>5802</v>
      </c>
      <c r="G1937" t="s">
        <v>59</v>
      </c>
      <c r="H1937">
        <v>0</v>
      </c>
      <c r="I1937" t="s">
        <v>288</v>
      </c>
      <c r="J1937" t="s">
        <v>289</v>
      </c>
      <c r="K1937" t="s">
        <v>290</v>
      </c>
      <c r="L1937" s="36">
        <v>2485</v>
      </c>
      <c r="M1937">
        <v>-97</v>
      </c>
      <c r="N1937" s="66">
        <v>-3.7600000000000001E-2</v>
      </c>
      <c r="O1937" s="36">
        <v>2582</v>
      </c>
      <c r="P1937" s="66">
        <v>-3.7499999999999999E-2</v>
      </c>
      <c r="Q1937" s="36">
        <v>2571</v>
      </c>
      <c r="R1937" s="36">
        <v>2620.5</v>
      </c>
      <c r="S1937" s="36">
        <v>2446.5</v>
      </c>
      <c r="T1937" s="66">
        <v>-3.3399999999999999E-2</v>
      </c>
      <c r="U1937" s="66">
        <v>-1.3100000000000001E-2</v>
      </c>
      <c r="V1937" s="66">
        <v>-5.1700000000000003E-2</v>
      </c>
      <c r="W1937" s="66">
        <v>1.5699999999999999E-2</v>
      </c>
      <c r="X1937" s="1">
        <v>13141100</v>
      </c>
      <c r="Y1937" s="1">
        <v>33102813</v>
      </c>
      <c r="Z1937" s="1">
        <v>7891769</v>
      </c>
      <c r="AA1937" t="s">
        <v>694</v>
      </c>
      <c r="AB1937" t="s">
        <v>710</v>
      </c>
      <c r="AC1937">
        <v>23.84</v>
      </c>
      <c r="AD1937">
        <v>2.82</v>
      </c>
      <c r="AE1937">
        <v>1.57</v>
      </c>
      <c r="AF1937" t="s">
        <v>230</v>
      </c>
      <c r="AG1937" s="1">
        <v>493800</v>
      </c>
      <c r="AH1937" s="36">
        <v>2485.5</v>
      </c>
      <c r="AI1937" s="1">
        <v>1200</v>
      </c>
      <c r="AJ1937" s="36">
        <v>2485</v>
      </c>
      <c r="AK1937">
        <v>500</v>
      </c>
      <c r="AL1937" s="2">
        <v>0.62638888888888888</v>
      </c>
      <c r="AM1937" s="3">
        <v>46234</v>
      </c>
      <c r="AN1937" t="s">
        <v>298</v>
      </c>
      <c r="AO1937" t="s">
        <v>382</v>
      </c>
    </row>
    <row r="1938" spans="1:41">
      <c r="A1938" s="8">
        <v>46216</v>
      </c>
      <c r="B1938" s="67">
        <v>4005.93</v>
      </c>
      <c r="C1938">
        <v>-0.75</v>
      </c>
      <c r="D1938">
        <v>67290</v>
      </c>
      <c r="E1938" s="67">
        <v>-2.21</v>
      </c>
      <c r="F1938" s="7">
        <v>5803</v>
      </c>
      <c r="G1938" t="s">
        <v>60</v>
      </c>
      <c r="H1938">
        <v>0</v>
      </c>
      <c r="I1938" t="s">
        <v>288</v>
      </c>
      <c r="J1938" t="s">
        <v>289</v>
      </c>
      <c r="K1938" t="s">
        <v>290</v>
      </c>
      <c r="L1938" s="36">
        <v>5009</v>
      </c>
      <c r="M1938">
        <v>-141</v>
      </c>
      <c r="N1938" s="66">
        <v>-2.7400000000000001E-2</v>
      </c>
      <c r="O1938" s="36">
        <v>5150</v>
      </c>
      <c r="P1938" s="66">
        <v>-2.7300000000000001E-2</v>
      </c>
      <c r="Q1938" s="36">
        <v>5134</v>
      </c>
      <c r="R1938" s="36">
        <v>5380</v>
      </c>
      <c r="S1938" s="36">
        <v>4915</v>
      </c>
      <c r="T1938" s="66">
        <v>-2.4299999999999999E-2</v>
      </c>
      <c r="U1938" s="66">
        <v>-1.95E-2</v>
      </c>
      <c r="V1938" s="66">
        <v>-6.8900000000000003E-2</v>
      </c>
      <c r="W1938" s="66">
        <v>1.9099999999999999E-2</v>
      </c>
      <c r="X1938" s="1">
        <v>37695700</v>
      </c>
      <c r="Y1938" s="1">
        <v>192597902</v>
      </c>
      <c r="Z1938" s="1">
        <v>8891879</v>
      </c>
      <c r="AA1938" t="s">
        <v>389</v>
      </c>
      <c r="AB1938" t="s">
        <v>632</v>
      </c>
      <c r="AC1938">
        <v>33.17</v>
      </c>
      <c r="AD1938">
        <v>14.79</v>
      </c>
      <c r="AE1938">
        <v>0.76</v>
      </c>
      <c r="AF1938" t="s">
        <v>230</v>
      </c>
      <c r="AG1938" s="1">
        <v>379500</v>
      </c>
      <c r="AH1938" s="36">
        <v>5010</v>
      </c>
      <c r="AI1938" s="1">
        <v>1300</v>
      </c>
      <c r="AJ1938" s="36">
        <v>5009</v>
      </c>
      <c r="AK1938">
        <v>300</v>
      </c>
      <c r="AL1938" s="2">
        <v>0.62638888888888888</v>
      </c>
      <c r="AM1938" s="3">
        <v>46241</v>
      </c>
      <c r="AN1938" t="s">
        <v>298</v>
      </c>
      <c r="AO1938" t="s">
        <v>382</v>
      </c>
    </row>
    <row r="1939" spans="1:41">
      <c r="A1939" s="8">
        <v>46216</v>
      </c>
      <c r="B1939" s="67">
        <v>4005.93</v>
      </c>
      <c r="C1939">
        <v>-0.75</v>
      </c>
      <c r="D1939">
        <v>67290</v>
      </c>
      <c r="E1939" s="67">
        <v>-2.21</v>
      </c>
      <c r="F1939" s="7">
        <v>6038</v>
      </c>
      <c r="G1939" t="s">
        <v>61</v>
      </c>
      <c r="H1939">
        <v>0</v>
      </c>
      <c r="I1939" t="s">
        <v>347</v>
      </c>
      <c r="J1939" t="s">
        <v>289</v>
      </c>
      <c r="K1939" t="s">
        <v>295</v>
      </c>
      <c r="L1939">
        <v>831</v>
      </c>
      <c r="M1939">
        <v>5</v>
      </c>
      <c r="N1939" s="66">
        <v>6.1000000000000004E-3</v>
      </c>
      <c r="O1939">
        <v>826</v>
      </c>
      <c r="P1939" s="66">
        <v>6.0000000000000001E-3</v>
      </c>
      <c r="Q1939">
        <v>826</v>
      </c>
      <c r="R1939">
        <v>834</v>
      </c>
      <c r="S1939">
        <v>826</v>
      </c>
      <c r="T1939" s="66">
        <v>6.0000000000000001E-3</v>
      </c>
      <c r="U1939" s="66">
        <v>0</v>
      </c>
      <c r="V1939" s="66">
        <v>-3.5000000000000001E-3</v>
      </c>
      <c r="W1939" s="66">
        <v>6.0000000000000001E-3</v>
      </c>
      <c r="X1939" s="1">
        <v>5500</v>
      </c>
      <c r="Y1939" s="1">
        <v>4567</v>
      </c>
      <c r="Z1939" s="1">
        <v>4207</v>
      </c>
      <c r="AA1939" t="s">
        <v>391</v>
      </c>
      <c r="AB1939" t="s">
        <v>711</v>
      </c>
      <c r="AC1939">
        <v>11.99</v>
      </c>
      <c r="AD1939">
        <v>0.83</v>
      </c>
      <c r="AE1939">
        <v>2.77</v>
      </c>
      <c r="AF1939" t="s">
        <v>230</v>
      </c>
      <c r="AG1939">
        <v>100</v>
      </c>
      <c r="AH1939">
        <v>833</v>
      </c>
      <c r="AI1939">
        <v>100</v>
      </c>
      <c r="AJ1939">
        <v>831</v>
      </c>
      <c r="AK1939">
        <v>100</v>
      </c>
      <c r="AL1939" s="2">
        <v>0.61388888888888893</v>
      </c>
      <c r="AM1939" s="3">
        <v>46248</v>
      </c>
      <c r="AN1939" t="s">
        <v>350</v>
      </c>
      <c r="AO1939" t="s">
        <v>313</v>
      </c>
    </row>
    <row r="1940" spans="1:41">
      <c r="A1940" s="8">
        <v>46216</v>
      </c>
      <c r="B1940" s="67">
        <v>4005.93</v>
      </c>
      <c r="C1940">
        <v>-0.75</v>
      </c>
      <c r="D1940">
        <v>67290</v>
      </c>
      <c r="E1940" s="67">
        <v>-2.21</v>
      </c>
      <c r="F1940" s="7">
        <v>6156</v>
      </c>
      <c r="G1940" t="s">
        <v>62</v>
      </c>
      <c r="H1940">
        <v>0</v>
      </c>
      <c r="I1940" t="s">
        <v>314</v>
      </c>
      <c r="J1940" t="s">
        <v>323</v>
      </c>
      <c r="K1940" t="s">
        <v>290</v>
      </c>
      <c r="L1940" s="36">
        <v>1756</v>
      </c>
      <c r="M1940">
        <v>-34</v>
      </c>
      <c r="N1940" s="66">
        <v>-1.9E-2</v>
      </c>
      <c r="O1940" s="36">
        <v>1790</v>
      </c>
      <c r="P1940" s="66">
        <v>-1.89E-2</v>
      </c>
      <c r="Q1940" s="36">
        <v>1790</v>
      </c>
      <c r="R1940" s="36">
        <v>1799</v>
      </c>
      <c r="S1940" s="36">
        <v>1753</v>
      </c>
      <c r="T1940" s="66">
        <v>-1.89E-2</v>
      </c>
      <c r="U1940" s="66">
        <v>-3.3999999999999998E-3</v>
      </c>
      <c r="V1940" s="66">
        <v>-2.3900000000000001E-2</v>
      </c>
      <c r="W1940" s="66">
        <v>1.6999999999999999E-3</v>
      </c>
      <c r="X1940" s="1">
        <v>15100</v>
      </c>
      <c r="Y1940" s="1">
        <v>26798</v>
      </c>
      <c r="Z1940" s="1">
        <v>9306</v>
      </c>
      <c r="AA1940" t="s">
        <v>393</v>
      </c>
      <c r="AB1940" t="s">
        <v>697</v>
      </c>
      <c r="AC1940">
        <v>52.1</v>
      </c>
      <c r="AD1940">
        <v>1.23</v>
      </c>
      <c r="AE1940">
        <v>5.69</v>
      </c>
      <c r="AF1940">
        <v>1.3</v>
      </c>
      <c r="AG1940">
        <v>700</v>
      </c>
      <c r="AH1940" s="36">
        <v>1760</v>
      </c>
      <c r="AI1940">
        <v>200</v>
      </c>
      <c r="AJ1940" s="36">
        <v>1755</v>
      </c>
      <c r="AK1940">
        <v>100</v>
      </c>
      <c r="AL1940" s="2">
        <v>0.61805555555555558</v>
      </c>
      <c r="AM1940" s="3">
        <v>46244</v>
      </c>
      <c r="AN1940" t="s">
        <v>350</v>
      </c>
      <c r="AO1940" t="s">
        <v>395</v>
      </c>
    </row>
    <row r="1941" spans="1:41">
      <c r="A1941" s="8">
        <v>46216</v>
      </c>
      <c r="B1941" s="67">
        <v>4005.93</v>
      </c>
      <c r="C1941">
        <v>-0.75</v>
      </c>
      <c r="D1941">
        <v>67290</v>
      </c>
      <c r="E1941" s="67">
        <v>-2.21</v>
      </c>
      <c r="F1941" s="7">
        <v>6178</v>
      </c>
      <c r="G1941" t="s">
        <v>63</v>
      </c>
      <c r="H1941">
        <v>0</v>
      </c>
      <c r="I1941" t="s">
        <v>288</v>
      </c>
      <c r="J1941" t="s">
        <v>289</v>
      </c>
      <c r="K1941" t="s">
        <v>290</v>
      </c>
      <c r="L1941" s="36">
        <v>2334.5</v>
      </c>
      <c r="M1941">
        <v>15</v>
      </c>
      <c r="N1941" s="66">
        <v>6.4999999999999997E-3</v>
      </c>
      <c r="O1941" s="36">
        <v>2319.5</v>
      </c>
      <c r="P1941" s="66">
        <v>6.4000000000000003E-3</v>
      </c>
      <c r="Q1941" s="36">
        <v>2340</v>
      </c>
      <c r="R1941" s="36">
        <v>2353.5</v>
      </c>
      <c r="S1941" s="36">
        <v>2324</v>
      </c>
      <c r="T1941" s="66">
        <v>-2.3E-3</v>
      </c>
      <c r="U1941" s="66">
        <v>-3.2000000000000002E-3</v>
      </c>
      <c r="V1941" s="66">
        <v>-8.0000000000000002E-3</v>
      </c>
      <c r="W1941" s="66">
        <v>4.4999999999999997E-3</v>
      </c>
      <c r="X1941" s="1">
        <v>2794800</v>
      </c>
      <c r="Y1941" s="1">
        <v>6528155</v>
      </c>
      <c r="Z1941" s="1">
        <v>6555730</v>
      </c>
      <c r="AA1941" t="s">
        <v>712</v>
      </c>
      <c r="AB1941" t="s">
        <v>397</v>
      </c>
      <c r="AC1941">
        <v>16.79</v>
      </c>
      <c r="AD1941">
        <v>0.67</v>
      </c>
      <c r="AE1941">
        <v>2.57</v>
      </c>
      <c r="AF1941" t="s">
        <v>230</v>
      </c>
      <c r="AG1941" s="1">
        <v>71800</v>
      </c>
      <c r="AH1941" s="36">
        <v>2334.5</v>
      </c>
      <c r="AI1941">
        <v>500</v>
      </c>
      <c r="AJ1941" s="36">
        <v>2334</v>
      </c>
      <c r="AK1941" s="1">
        <v>1600</v>
      </c>
      <c r="AL1941" s="2">
        <v>0.62638888888888888</v>
      </c>
      <c r="AM1941" s="3">
        <v>46241</v>
      </c>
      <c r="AN1941" t="s">
        <v>298</v>
      </c>
      <c r="AO1941" t="s">
        <v>313</v>
      </c>
    </row>
    <row r="1942" spans="1:41">
      <c r="A1942" s="8">
        <v>46216</v>
      </c>
      <c r="B1942" s="67">
        <v>4005.93</v>
      </c>
      <c r="C1942">
        <v>-0.75</v>
      </c>
      <c r="D1942">
        <v>67290</v>
      </c>
      <c r="E1942" s="67">
        <v>-2.21</v>
      </c>
      <c r="F1942" s="7">
        <v>6208</v>
      </c>
      <c r="G1942" t="s">
        <v>64</v>
      </c>
      <c r="H1942">
        <v>0</v>
      </c>
      <c r="I1942" t="s">
        <v>314</v>
      </c>
      <c r="J1942" t="s">
        <v>289</v>
      </c>
      <c r="K1942" t="s">
        <v>295</v>
      </c>
      <c r="L1942" s="36">
        <v>1747</v>
      </c>
      <c r="M1942">
        <v>5</v>
      </c>
      <c r="N1942" s="66">
        <v>2.8999999999999998E-3</v>
      </c>
      <c r="O1942" s="36">
        <v>1742</v>
      </c>
      <c r="P1942" s="66">
        <v>2.8E-3</v>
      </c>
      <c r="Q1942" s="36">
        <v>1742</v>
      </c>
      <c r="R1942" s="36">
        <v>1793</v>
      </c>
      <c r="S1942" s="36">
        <v>1722</v>
      </c>
      <c r="T1942" s="66">
        <v>2.8E-3</v>
      </c>
      <c r="U1942" s="66">
        <v>-5.0000000000000001E-4</v>
      </c>
      <c r="V1942" s="66">
        <v>-2.5600000000000001E-2</v>
      </c>
      <c r="W1942" s="66">
        <v>1.4500000000000001E-2</v>
      </c>
      <c r="X1942" s="1">
        <v>38200</v>
      </c>
      <c r="Y1942" s="1">
        <v>67102</v>
      </c>
      <c r="Z1942" s="1">
        <v>11156</v>
      </c>
      <c r="AA1942" t="s">
        <v>398</v>
      </c>
      <c r="AB1942" t="s">
        <v>399</v>
      </c>
      <c r="AC1942">
        <v>17.02</v>
      </c>
      <c r="AD1942">
        <v>1.77</v>
      </c>
      <c r="AE1942">
        <v>1.1399999999999999</v>
      </c>
      <c r="AF1942">
        <v>2</v>
      </c>
      <c r="AG1942">
        <v>0</v>
      </c>
      <c r="AH1942" s="36">
        <v>1752</v>
      </c>
      <c r="AI1942">
        <v>300</v>
      </c>
      <c r="AJ1942" s="36">
        <v>1747</v>
      </c>
      <c r="AK1942">
        <v>100</v>
      </c>
      <c r="AL1942" s="2">
        <v>0.625</v>
      </c>
      <c r="AN1942" t="s">
        <v>298</v>
      </c>
      <c r="AO1942" t="s">
        <v>395</v>
      </c>
    </row>
    <row r="1943" spans="1:41">
      <c r="A1943" s="8">
        <v>46216</v>
      </c>
      <c r="B1943" s="67">
        <v>4005.93</v>
      </c>
      <c r="C1943">
        <v>-0.75</v>
      </c>
      <c r="D1943">
        <v>67290</v>
      </c>
      <c r="E1943" s="67">
        <v>-2.21</v>
      </c>
      <c r="F1943" s="7">
        <v>6356</v>
      </c>
      <c r="G1943" t="s">
        <v>65</v>
      </c>
      <c r="H1943">
        <v>0</v>
      </c>
      <c r="I1943" t="s">
        <v>314</v>
      </c>
      <c r="J1943" t="s">
        <v>289</v>
      </c>
      <c r="K1943" t="s">
        <v>295</v>
      </c>
      <c r="L1943" s="36">
        <v>1490</v>
      </c>
      <c r="M1943">
        <v>-10</v>
      </c>
      <c r="N1943" s="66">
        <v>-6.7000000000000002E-3</v>
      </c>
      <c r="O1943" s="36">
        <v>1500</v>
      </c>
      <c r="P1943" s="66">
        <v>-6.6E-3</v>
      </c>
      <c r="Q1943" s="36">
        <v>1480</v>
      </c>
      <c r="R1943" s="36">
        <v>1545</v>
      </c>
      <c r="S1943" s="36">
        <v>1455</v>
      </c>
      <c r="T1943" s="66">
        <v>6.7000000000000002E-3</v>
      </c>
      <c r="U1943" s="66">
        <v>2.5999999999999999E-3</v>
      </c>
      <c r="V1943" s="66">
        <v>-3.5499999999999997E-2</v>
      </c>
      <c r="W1943" s="66">
        <v>2.4E-2</v>
      </c>
      <c r="X1943" s="1">
        <v>213600</v>
      </c>
      <c r="Y1943" s="1">
        <v>319231</v>
      </c>
      <c r="Z1943" s="1">
        <v>21277</v>
      </c>
      <c r="AA1943" t="s">
        <v>400</v>
      </c>
      <c r="AB1943" t="s">
        <v>401</v>
      </c>
      <c r="AC1943">
        <v>12.05</v>
      </c>
      <c r="AD1943">
        <v>1.46</v>
      </c>
      <c r="AE1943">
        <v>0.67</v>
      </c>
      <c r="AF1943" t="s">
        <v>230</v>
      </c>
      <c r="AG1943" s="1">
        <v>5200</v>
      </c>
      <c r="AH1943" s="36">
        <v>1492</v>
      </c>
      <c r="AI1943">
        <v>200</v>
      </c>
      <c r="AJ1943" s="36">
        <v>1489</v>
      </c>
      <c r="AK1943">
        <v>400</v>
      </c>
      <c r="AL1943" s="2">
        <v>0.62638888888888888</v>
      </c>
      <c r="AN1943" t="s">
        <v>298</v>
      </c>
      <c r="AO1943" t="s">
        <v>395</v>
      </c>
    </row>
    <row r="1944" spans="1:41">
      <c r="A1944" s="8">
        <v>46216</v>
      </c>
      <c r="B1944" s="67">
        <v>4005.93</v>
      </c>
      <c r="C1944">
        <v>-0.75</v>
      </c>
      <c r="D1944">
        <v>67290</v>
      </c>
      <c r="E1944" s="67">
        <v>-2.21</v>
      </c>
      <c r="F1944" s="7">
        <v>6378</v>
      </c>
      <c r="G1944" t="s">
        <v>66</v>
      </c>
      <c r="H1944">
        <v>0</v>
      </c>
      <c r="I1944" t="s">
        <v>314</v>
      </c>
      <c r="J1944" t="s">
        <v>289</v>
      </c>
      <c r="K1944" t="s">
        <v>290</v>
      </c>
      <c r="L1944" s="36">
        <v>1176</v>
      </c>
      <c r="M1944">
        <v>-13</v>
      </c>
      <c r="N1944" s="66">
        <v>-1.09E-2</v>
      </c>
      <c r="O1944" s="36">
        <v>1189</v>
      </c>
      <c r="P1944" s="66">
        <v>-1.09E-2</v>
      </c>
      <c r="Q1944" s="36">
        <v>1207</v>
      </c>
      <c r="R1944" s="36">
        <v>1208</v>
      </c>
      <c r="S1944" s="36">
        <v>1153</v>
      </c>
      <c r="T1944" s="66">
        <v>-2.5600000000000001E-2</v>
      </c>
      <c r="U1944" s="66">
        <v>1.11E-2</v>
      </c>
      <c r="V1944" s="66">
        <v>-2.64E-2</v>
      </c>
      <c r="W1944" s="66">
        <v>1.9900000000000001E-2</v>
      </c>
      <c r="X1944" s="1">
        <v>136800</v>
      </c>
      <c r="Y1944" s="1">
        <v>160891</v>
      </c>
      <c r="Z1944" s="1">
        <v>24225</v>
      </c>
      <c r="AA1944" t="s">
        <v>402</v>
      </c>
      <c r="AB1944" t="s">
        <v>634</v>
      </c>
      <c r="AC1944">
        <v>12.25</v>
      </c>
      <c r="AD1944">
        <v>1.0900000000000001</v>
      </c>
      <c r="AE1944">
        <v>3.49</v>
      </c>
      <c r="AF1944" t="s">
        <v>230</v>
      </c>
      <c r="AG1944">
        <v>0</v>
      </c>
      <c r="AH1944" s="36">
        <v>1177</v>
      </c>
      <c r="AI1944">
        <v>400</v>
      </c>
      <c r="AJ1944" s="36">
        <v>1175</v>
      </c>
      <c r="AK1944">
        <v>500</v>
      </c>
      <c r="AL1944" s="2">
        <v>0.62430555555555556</v>
      </c>
      <c r="AM1944" s="3">
        <v>46241</v>
      </c>
      <c r="AN1944" t="s">
        <v>298</v>
      </c>
      <c r="AO1944" t="s">
        <v>395</v>
      </c>
    </row>
    <row r="1945" spans="1:41">
      <c r="A1945" s="8">
        <v>46216</v>
      </c>
      <c r="B1945" s="67">
        <v>4005.93</v>
      </c>
      <c r="C1945">
        <v>-0.75</v>
      </c>
      <c r="D1945">
        <v>67290</v>
      </c>
      <c r="E1945" s="67">
        <v>-2.21</v>
      </c>
      <c r="F1945" s="7">
        <v>6526</v>
      </c>
      <c r="G1945" t="s">
        <v>67</v>
      </c>
      <c r="H1945">
        <v>0</v>
      </c>
      <c r="I1945" t="s">
        <v>288</v>
      </c>
      <c r="J1945" t="s">
        <v>289</v>
      </c>
      <c r="K1945" t="s">
        <v>290</v>
      </c>
      <c r="L1945" s="36">
        <v>2719</v>
      </c>
      <c r="M1945">
        <v>-131</v>
      </c>
      <c r="N1945" s="66">
        <v>-4.5999999999999999E-2</v>
      </c>
      <c r="O1945" s="36">
        <v>2850</v>
      </c>
      <c r="P1945" s="66">
        <v>-4.5900000000000003E-2</v>
      </c>
      <c r="Q1945" s="36">
        <v>2792</v>
      </c>
      <c r="R1945" s="36">
        <v>2912.5</v>
      </c>
      <c r="S1945" s="36">
        <v>2681.5</v>
      </c>
      <c r="T1945" s="66">
        <v>-2.6100000000000002E-2</v>
      </c>
      <c r="U1945" s="66">
        <v>-2.8899999999999999E-2</v>
      </c>
      <c r="V1945" s="66">
        <v>-6.6400000000000001E-2</v>
      </c>
      <c r="W1945" s="66">
        <v>1.3899999999999999E-2</v>
      </c>
      <c r="X1945" s="1">
        <v>8998000</v>
      </c>
      <c r="Y1945" s="1">
        <v>25137335</v>
      </c>
      <c r="Z1945" s="1">
        <v>489360</v>
      </c>
      <c r="AA1945" t="s">
        <v>584</v>
      </c>
      <c r="AB1945" t="s">
        <v>405</v>
      </c>
      <c r="AC1945">
        <v>47.7</v>
      </c>
      <c r="AD1945">
        <v>3.58</v>
      </c>
      <c r="AE1945">
        <v>1.84</v>
      </c>
      <c r="AF1945" t="s">
        <v>230</v>
      </c>
      <c r="AG1945" s="1">
        <v>164500</v>
      </c>
      <c r="AH1945" s="36">
        <v>2720</v>
      </c>
      <c r="AI1945">
        <v>500</v>
      </c>
      <c r="AJ1945" s="36">
        <v>2718.5</v>
      </c>
      <c r="AK1945" s="1">
        <v>1200</v>
      </c>
      <c r="AL1945" s="2">
        <v>0.62638888888888888</v>
      </c>
      <c r="AM1945" s="3">
        <v>46232</v>
      </c>
      <c r="AN1945" t="s">
        <v>298</v>
      </c>
      <c r="AO1945" t="s">
        <v>344</v>
      </c>
    </row>
    <row r="1946" spans="1:41">
      <c r="A1946" s="8">
        <v>46216</v>
      </c>
      <c r="B1946" s="67">
        <v>4005.93</v>
      </c>
      <c r="C1946">
        <v>-0.75</v>
      </c>
      <c r="D1946">
        <v>67290</v>
      </c>
      <c r="E1946" s="67">
        <v>-2.21</v>
      </c>
      <c r="F1946" s="7">
        <v>6586</v>
      </c>
      <c r="G1946" t="s">
        <v>68</v>
      </c>
      <c r="H1946">
        <v>0</v>
      </c>
      <c r="I1946" t="s">
        <v>288</v>
      </c>
      <c r="J1946" t="s">
        <v>289</v>
      </c>
      <c r="K1946" t="s">
        <v>290</v>
      </c>
      <c r="L1946" s="36">
        <v>5569</v>
      </c>
      <c r="M1946">
        <v>-34</v>
      </c>
      <c r="N1946" s="66">
        <v>-6.1000000000000004E-3</v>
      </c>
      <c r="O1946" s="36">
        <v>5603</v>
      </c>
      <c r="P1946" s="66">
        <v>-6.0000000000000001E-3</v>
      </c>
      <c r="Q1946" s="36">
        <v>5627</v>
      </c>
      <c r="R1946" s="36">
        <v>5650</v>
      </c>
      <c r="S1946" s="36">
        <v>5511</v>
      </c>
      <c r="T1946" s="66">
        <v>-1.03E-2</v>
      </c>
      <c r="U1946" s="66">
        <v>2.7000000000000001E-3</v>
      </c>
      <c r="V1946" s="66">
        <v>-1.43E-2</v>
      </c>
      <c r="W1946" s="66">
        <v>1.0500000000000001E-2</v>
      </c>
      <c r="X1946" s="1">
        <v>344700</v>
      </c>
      <c r="Y1946" s="1">
        <v>1924766</v>
      </c>
      <c r="Z1946" s="1">
        <v>1559417</v>
      </c>
      <c r="AA1946" t="s">
        <v>406</v>
      </c>
      <c r="AB1946" t="s">
        <v>407</v>
      </c>
      <c r="AC1946">
        <v>17.71</v>
      </c>
      <c r="AD1946">
        <v>1.44</v>
      </c>
      <c r="AE1946">
        <v>2.84</v>
      </c>
      <c r="AF1946" t="s">
        <v>230</v>
      </c>
      <c r="AG1946" s="1">
        <v>6400</v>
      </c>
      <c r="AH1946" s="36">
        <v>5570</v>
      </c>
      <c r="AI1946">
        <v>600</v>
      </c>
      <c r="AJ1946" s="36">
        <v>5566</v>
      </c>
      <c r="AK1946">
        <v>200</v>
      </c>
      <c r="AL1946" s="2">
        <v>0.62638888888888888</v>
      </c>
      <c r="AM1946" s="3">
        <v>46232</v>
      </c>
      <c r="AN1946" t="s">
        <v>298</v>
      </c>
      <c r="AO1946" t="s">
        <v>395</v>
      </c>
    </row>
    <row r="1947" spans="1:41">
      <c r="A1947" s="8">
        <v>46216</v>
      </c>
      <c r="B1947" s="67">
        <v>4005.93</v>
      </c>
      <c r="C1947">
        <v>-0.75</v>
      </c>
      <c r="D1947">
        <v>67290</v>
      </c>
      <c r="E1947" s="67">
        <v>-2.21</v>
      </c>
      <c r="F1947" s="7">
        <v>6594</v>
      </c>
      <c r="G1947" t="s">
        <v>69</v>
      </c>
      <c r="H1947">
        <v>0</v>
      </c>
      <c r="I1947" t="s">
        <v>288</v>
      </c>
      <c r="J1947" t="s">
        <v>289</v>
      </c>
      <c r="K1947" t="s">
        <v>290</v>
      </c>
      <c r="L1947" s="36">
        <v>2651</v>
      </c>
      <c r="M1947">
        <v>-9</v>
      </c>
      <c r="N1947" s="66">
        <v>-3.3999999999999998E-3</v>
      </c>
      <c r="O1947" s="36">
        <v>2660</v>
      </c>
      <c r="P1947" s="66">
        <v>-3.3E-3</v>
      </c>
      <c r="Q1947" s="36">
        <v>2682</v>
      </c>
      <c r="R1947" s="36">
        <v>2696</v>
      </c>
      <c r="S1947" s="36">
        <v>2621</v>
      </c>
      <c r="T1947" s="66">
        <v>-1.15E-2</v>
      </c>
      <c r="U1947" s="66">
        <v>-2.2000000000000001E-3</v>
      </c>
      <c r="V1947" s="66">
        <v>-1.66E-2</v>
      </c>
      <c r="W1947" s="66">
        <v>1.14E-2</v>
      </c>
      <c r="X1947" s="1">
        <v>2728600</v>
      </c>
      <c r="Y1947" s="1">
        <v>7223262</v>
      </c>
      <c r="Z1947" s="1">
        <v>3161500</v>
      </c>
      <c r="AA1947" t="s">
        <v>560</v>
      </c>
      <c r="AB1947" t="s">
        <v>409</v>
      </c>
      <c r="AC1947">
        <v>37.97</v>
      </c>
      <c r="AD1947">
        <v>1.72</v>
      </c>
      <c r="AE1947">
        <v>0</v>
      </c>
      <c r="AF1947" t="s">
        <v>230</v>
      </c>
      <c r="AG1947">
        <v>0</v>
      </c>
      <c r="AH1947" s="36">
        <v>2651</v>
      </c>
      <c r="AI1947">
        <v>700</v>
      </c>
      <c r="AJ1947" s="36">
        <v>2650</v>
      </c>
      <c r="AK1947" s="1">
        <v>1100</v>
      </c>
      <c r="AL1947" s="2">
        <v>0.62638888888888888</v>
      </c>
      <c r="AN1947" t="s">
        <v>298</v>
      </c>
      <c r="AO1947" t="s">
        <v>344</v>
      </c>
    </row>
    <row r="1948" spans="1:41">
      <c r="A1948" s="8">
        <v>46216</v>
      </c>
      <c r="B1948" s="67">
        <v>4005.93</v>
      </c>
      <c r="C1948">
        <v>-0.75</v>
      </c>
      <c r="D1948">
        <v>67290</v>
      </c>
      <c r="E1948" s="67">
        <v>-2.21</v>
      </c>
      <c r="F1948" s="7">
        <v>6674</v>
      </c>
      <c r="G1948" t="s">
        <v>70</v>
      </c>
      <c r="H1948">
        <v>0</v>
      </c>
      <c r="I1948" t="s">
        <v>288</v>
      </c>
      <c r="J1948" t="s">
        <v>289</v>
      </c>
      <c r="K1948" t="s">
        <v>295</v>
      </c>
      <c r="L1948" s="36">
        <v>6034</v>
      </c>
      <c r="M1948">
        <v>-144</v>
      </c>
      <c r="N1948" s="66">
        <v>-2.3300000000000001E-2</v>
      </c>
      <c r="O1948" s="36">
        <v>6178</v>
      </c>
      <c r="P1948" s="66">
        <v>-2.3300000000000001E-2</v>
      </c>
      <c r="Q1948" s="36">
        <v>6258</v>
      </c>
      <c r="R1948" s="36">
        <v>6324</v>
      </c>
      <c r="S1948" s="36">
        <v>5944</v>
      </c>
      <c r="T1948" s="66">
        <v>-3.5700000000000003E-2</v>
      </c>
      <c r="U1948" s="66">
        <v>-6.7000000000000002E-3</v>
      </c>
      <c r="V1948" s="66">
        <v>-4.58E-2</v>
      </c>
      <c r="W1948" s="66">
        <v>1.5100000000000001E-2</v>
      </c>
      <c r="X1948" s="1">
        <v>620900</v>
      </c>
      <c r="Y1948" s="1">
        <v>3782699</v>
      </c>
      <c r="Z1948" s="1">
        <v>606093</v>
      </c>
      <c r="AA1948" t="s">
        <v>679</v>
      </c>
      <c r="AB1948" t="s">
        <v>411</v>
      </c>
      <c r="AC1948">
        <v>16.22</v>
      </c>
      <c r="AD1948">
        <v>1.53</v>
      </c>
      <c r="AE1948">
        <v>1.62</v>
      </c>
      <c r="AF1948" t="s">
        <v>230</v>
      </c>
      <c r="AG1948" s="1">
        <v>20100</v>
      </c>
      <c r="AH1948" s="36">
        <v>6037</v>
      </c>
      <c r="AI1948">
        <v>300</v>
      </c>
      <c r="AJ1948" s="36">
        <v>6034</v>
      </c>
      <c r="AK1948">
        <v>200</v>
      </c>
      <c r="AL1948" s="2">
        <v>0.62638888888888888</v>
      </c>
      <c r="AM1948" s="3">
        <v>46239</v>
      </c>
      <c r="AN1948" t="s">
        <v>298</v>
      </c>
      <c r="AO1948" t="s">
        <v>344</v>
      </c>
    </row>
    <row r="1949" spans="1:41">
      <c r="A1949" s="8">
        <v>46216</v>
      </c>
      <c r="B1949" s="67">
        <v>4005.93</v>
      </c>
      <c r="C1949">
        <v>-0.75</v>
      </c>
      <c r="D1949">
        <v>67290</v>
      </c>
      <c r="E1949" s="67">
        <v>-2.21</v>
      </c>
      <c r="F1949" s="7">
        <v>6758</v>
      </c>
      <c r="G1949" t="s">
        <v>71</v>
      </c>
      <c r="H1949">
        <v>0</v>
      </c>
      <c r="I1949" t="s">
        <v>288</v>
      </c>
      <c r="J1949" t="s">
        <v>289</v>
      </c>
      <c r="K1949" t="s">
        <v>290</v>
      </c>
      <c r="L1949" s="36">
        <v>3332</v>
      </c>
      <c r="M1949">
        <v>-27</v>
      </c>
      <c r="N1949" s="66">
        <v>-8.0000000000000002E-3</v>
      </c>
      <c r="O1949" s="36">
        <v>3359</v>
      </c>
      <c r="P1949" s="66">
        <v>-8.0000000000000002E-3</v>
      </c>
      <c r="Q1949" s="36">
        <v>3374</v>
      </c>
      <c r="R1949" s="36">
        <v>3384</v>
      </c>
      <c r="S1949" s="36">
        <v>3306</v>
      </c>
      <c r="T1949" s="66">
        <v>-1.24E-2</v>
      </c>
      <c r="U1949" s="66">
        <v>-3.2000000000000002E-3</v>
      </c>
      <c r="V1949" s="66">
        <v>-1.5299999999999999E-2</v>
      </c>
      <c r="W1949" s="66">
        <v>7.7999999999999996E-3</v>
      </c>
      <c r="X1949" s="1">
        <v>6943600</v>
      </c>
      <c r="Y1949" s="1">
        <v>23163975</v>
      </c>
      <c r="Z1949" s="1">
        <v>19876433</v>
      </c>
      <c r="AA1949" t="s">
        <v>412</v>
      </c>
      <c r="AB1949" t="s">
        <v>413</v>
      </c>
      <c r="AC1949">
        <v>16.86</v>
      </c>
      <c r="AD1949">
        <v>2.42</v>
      </c>
      <c r="AE1949">
        <v>1.05</v>
      </c>
      <c r="AF1949" t="s">
        <v>230</v>
      </c>
      <c r="AG1949" s="1">
        <v>451500</v>
      </c>
      <c r="AH1949" s="36">
        <v>3332</v>
      </c>
      <c r="AI1949" s="1">
        <v>2500</v>
      </c>
      <c r="AJ1949" s="36">
        <v>3331</v>
      </c>
      <c r="AK1949" s="1">
        <v>4700</v>
      </c>
      <c r="AL1949" s="2">
        <v>0.62638888888888888</v>
      </c>
      <c r="AN1949" t="s">
        <v>298</v>
      </c>
      <c r="AO1949" t="s">
        <v>344</v>
      </c>
    </row>
    <row r="1950" spans="1:41">
      <c r="A1950" s="8">
        <v>46216</v>
      </c>
      <c r="B1950" s="67">
        <v>4005.93</v>
      </c>
      <c r="C1950">
        <v>-0.75</v>
      </c>
      <c r="D1950">
        <v>67290</v>
      </c>
      <c r="E1950" s="67">
        <v>-2.21</v>
      </c>
      <c r="F1950" s="7">
        <v>6810</v>
      </c>
      <c r="G1950" t="s">
        <v>72</v>
      </c>
      <c r="H1950">
        <v>0</v>
      </c>
      <c r="I1950" t="s">
        <v>288</v>
      </c>
      <c r="J1950" t="s">
        <v>289</v>
      </c>
      <c r="K1950" t="s">
        <v>295</v>
      </c>
      <c r="L1950" s="36">
        <v>2054</v>
      </c>
      <c r="M1950">
        <v>-33</v>
      </c>
      <c r="N1950" s="66">
        <v>-1.5800000000000002E-2</v>
      </c>
      <c r="O1950" s="36">
        <v>2087</v>
      </c>
      <c r="P1950" s="66">
        <v>-1.5800000000000002E-2</v>
      </c>
      <c r="Q1950" s="36">
        <v>2109</v>
      </c>
      <c r="R1950" s="36">
        <v>2116</v>
      </c>
      <c r="S1950" s="36">
        <v>2042</v>
      </c>
      <c r="T1950" s="66">
        <v>-2.5999999999999999E-2</v>
      </c>
      <c r="U1950" s="66">
        <v>-2.3999999999999998E-3</v>
      </c>
      <c r="V1950" s="66">
        <v>-2.93E-2</v>
      </c>
      <c r="W1950" s="66">
        <v>5.7999999999999996E-3</v>
      </c>
      <c r="X1950" s="1">
        <v>171000</v>
      </c>
      <c r="Y1950" s="1">
        <v>353116</v>
      </c>
      <c r="Z1950" s="1">
        <v>83523</v>
      </c>
      <c r="AA1950" t="s">
        <v>414</v>
      </c>
      <c r="AB1950" t="s">
        <v>415</v>
      </c>
      <c r="AC1950">
        <v>11.29</v>
      </c>
      <c r="AD1950">
        <v>0.86</v>
      </c>
      <c r="AE1950">
        <v>2.73</v>
      </c>
      <c r="AF1950" t="s">
        <v>230</v>
      </c>
      <c r="AG1950" s="1">
        <v>20800</v>
      </c>
      <c r="AH1950" s="36">
        <v>2056</v>
      </c>
      <c r="AI1950">
        <v>300</v>
      </c>
      <c r="AJ1950" s="36">
        <v>2053</v>
      </c>
      <c r="AK1950">
        <v>900</v>
      </c>
      <c r="AL1950" s="2">
        <v>0.62638888888888888</v>
      </c>
      <c r="AM1950" s="3">
        <v>46234</v>
      </c>
      <c r="AN1950" t="s">
        <v>298</v>
      </c>
      <c r="AO1950" t="s">
        <v>344</v>
      </c>
    </row>
    <row r="1951" spans="1:41">
      <c r="A1951" s="8">
        <v>46216</v>
      </c>
      <c r="B1951" s="67">
        <v>4005.93</v>
      </c>
      <c r="C1951">
        <v>-0.75</v>
      </c>
      <c r="D1951">
        <v>67290</v>
      </c>
      <c r="E1951" s="67">
        <v>-2.21</v>
      </c>
      <c r="F1951" s="7">
        <v>6841</v>
      </c>
      <c r="G1951" t="s">
        <v>73</v>
      </c>
      <c r="H1951">
        <v>0</v>
      </c>
      <c r="I1951" t="s">
        <v>288</v>
      </c>
      <c r="J1951" t="s">
        <v>289</v>
      </c>
      <c r="K1951" t="s">
        <v>290</v>
      </c>
      <c r="L1951" s="36">
        <v>5596</v>
      </c>
      <c r="M1951">
        <v>37</v>
      </c>
      <c r="N1951" s="66">
        <v>6.7000000000000002E-3</v>
      </c>
      <c r="O1951" s="36">
        <v>5559</v>
      </c>
      <c r="P1951" s="66">
        <v>6.6E-3</v>
      </c>
      <c r="Q1951" s="36">
        <v>5586</v>
      </c>
      <c r="R1951" s="36">
        <v>5659</v>
      </c>
      <c r="S1951" s="36">
        <v>5535</v>
      </c>
      <c r="T1951" s="66">
        <v>1.6999999999999999E-3</v>
      </c>
      <c r="U1951" s="66">
        <v>6.9999999999999999E-4</v>
      </c>
      <c r="V1951" s="66">
        <v>-1.11E-2</v>
      </c>
      <c r="W1951" s="66">
        <v>1.0999999999999999E-2</v>
      </c>
      <c r="X1951" s="1">
        <v>613600</v>
      </c>
      <c r="Y1951" s="1">
        <v>3434358</v>
      </c>
      <c r="Z1951" s="1">
        <v>1439297</v>
      </c>
      <c r="AA1951" t="s">
        <v>416</v>
      </c>
      <c r="AB1951" t="s">
        <v>635</v>
      </c>
      <c r="AC1951">
        <v>23.96</v>
      </c>
      <c r="AD1951">
        <v>2.74</v>
      </c>
      <c r="AE1951">
        <v>1.64</v>
      </c>
      <c r="AF1951" t="s">
        <v>230</v>
      </c>
      <c r="AG1951" s="1">
        <v>8900</v>
      </c>
      <c r="AH1951" s="36">
        <v>5596</v>
      </c>
      <c r="AI1951">
        <v>100</v>
      </c>
      <c r="AJ1951" s="36">
        <v>5593</v>
      </c>
      <c r="AK1951">
        <v>200</v>
      </c>
      <c r="AL1951" s="2">
        <v>0.62638888888888888</v>
      </c>
      <c r="AM1951" s="3">
        <v>46238</v>
      </c>
      <c r="AN1951" t="s">
        <v>298</v>
      </c>
      <c r="AO1951" t="s">
        <v>344</v>
      </c>
    </row>
    <row r="1952" spans="1:41">
      <c r="A1952" s="8">
        <v>46216</v>
      </c>
      <c r="B1952" s="67">
        <v>4005.93</v>
      </c>
      <c r="C1952">
        <v>-0.75</v>
      </c>
      <c r="D1952">
        <v>67290</v>
      </c>
      <c r="E1952" s="67">
        <v>-2.21</v>
      </c>
      <c r="F1952" s="7">
        <v>6890</v>
      </c>
      <c r="G1952" t="s">
        <v>74</v>
      </c>
      <c r="H1952">
        <v>0</v>
      </c>
      <c r="I1952" t="s">
        <v>314</v>
      </c>
      <c r="J1952" t="s">
        <v>289</v>
      </c>
      <c r="K1952" t="s">
        <v>290</v>
      </c>
      <c r="L1952" s="36">
        <v>8530</v>
      </c>
      <c r="M1952">
        <v>-560</v>
      </c>
      <c r="N1952" s="66">
        <v>-6.1600000000000002E-2</v>
      </c>
      <c r="O1952" s="36">
        <v>9090</v>
      </c>
      <c r="P1952" s="66">
        <v>-6.1600000000000002E-2</v>
      </c>
      <c r="Q1952" s="36">
        <v>9000</v>
      </c>
      <c r="R1952" s="36">
        <v>9280</v>
      </c>
      <c r="S1952" s="36">
        <v>8420</v>
      </c>
      <c r="T1952" s="66">
        <v>-5.2200000000000003E-2</v>
      </c>
      <c r="U1952" s="66">
        <v>-2.5100000000000001E-2</v>
      </c>
      <c r="V1952" s="66">
        <v>-8.0799999999999997E-2</v>
      </c>
      <c r="W1952" s="66">
        <v>1.2999999999999999E-2</v>
      </c>
      <c r="X1952" s="1">
        <v>759500</v>
      </c>
      <c r="Y1952" s="1">
        <v>6672640</v>
      </c>
      <c r="Z1952" s="1">
        <v>449635</v>
      </c>
      <c r="AA1952" t="s">
        <v>680</v>
      </c>
      <c r="AB1952" t="s">
        <v>419</v>
      </c>
      <c r="AC1952">
        <v>19.47</v>
      </c>
      <c r="AD1952">
        <v>1.54</v>
      </c>
      <c r="AE1952">
        <v>2.34</v>
      </c>
      <c r="AF1952" t="s">
        <v>230</v>
      </c>
      <c r="AG1952" s="1">
        <v>14300</v>
      </c>
      <c r="AH1952" s="36">
        <v>8540</v>
      </c>
      <c r="AI1952" s="1">
        <v>1900</v>
      </c>
      <c r="AJ1952" s="36">
        <v>8520</v>
      </c>
      <c r="AK1952">
        <v>900</v>
      </c>
      <c r="AL1952" s="2">
        <v>0.62638888888888888</v>
      </c>
      <c r="AM1952" s="3">
        <v>46248</v>
      </c>
      <c r="AN1952" t="s">
        <v>293</v>
      </c>
      <c r="AO1952" t="s">
        <v>344</v>
      </c>
    </row>
    <row r="1953" spans="1:41">
      <c r="A1953" s="8">
        <v>46216</v>
      </c>
      <c r="B1953" s="67">
        <v>4005.93</v>
      </c>
      <c r="C1953">
        <v>-0.75</v>
      </c>
      <c r="D1953">
        <v>67290</v>
      </c>
      <c r="E1953" s="67">
        <v>-2.21</v>
      </c>
      <c r="F1953" s="7">
        <v>6925</v>
      </c>
      <c r="G1953" t="s">
        <v>75</v>
      </c>
      <c r="H1953">
        <v>0</v>
      </c>
      <c r="I1953" t="s">
        <v>288</v>
      </c>
      <c r="J1953" t="s">
        <v>289</v>
      </c>
      <c r="K1953" t="s">
        <v>290</v>
      </c>
      <c r="L1953" s="36">
        <v>4219</v>
      </c>
      <c r="M1953">
        <v>-144</v>
      </c>
      <c r="N1953" s="66">
        <v>-3.3000000000000002E-2</v>
      </c>
      <c r="O1953" s="36">
        <v>4363</v>
      </c>
      <c r="P1953" s="66">
        <v>-3.3000000000000002E-2</v>
      </c>
      <c r="Q1953" s="36">
        <v>4302</v>
      </c>
      <c r="R1953" s="36">
        <v>4364</v>
      </c>
      <c r="S1953" s="36">
        <v>4151</v>
      </c>
      <c r="T1953" s="66">
        <v>-1.9199999999999998E-2</v>
      </c>
      <c r="U1953" s="66">
        <v>-1.1000000000000001E-3</v>
      </c>
      <c r="V1953" s="66">
        <v>-3.32E-2</v>
      </c>
      <c r="W1953" s="66">
        <v>1.6299999999999999E-2</v>
      </c>
      <c r="X1953" s="1">
        <v>155800</v>
      </c>
      <c r="Y1953" s="1">
        <v>659651</v>
      </c>
      <c r="Z1953" s="1">
        <v>352286</v>
      </c>
      <c r="AA1953" t="s">
        <v>698</v>
      </c>
      <c r="AB1953" t="s">
        <v>421</v>
      </c>
      <c r="AC1953">
        <v>31.88</v>
      </c>
      <c r="AD1953">
        <v>1.69</v>
      </c>
      <c r="AE1953">
        <v>1.66</v>
      </c>
      <c r="AF1953" t="s">
        <v>230</v>
      </c>
      <c r="AG1953" s="1">
        <v>8000</v>
      </c>
      <c r="AH1953" s="36">
        <v>4222</v>
      </c>
      <c r="AI1953">
        <v>300</v>
      </c>
      <c r="AJ1953" s="36">
        <v>4219</v>
      </c>
      <c r="AK1953">
        <v>100</v>
      </c>
      <c r="AL1953" s="2">
        <v>0.62638888888888888</v>
      </c>
      <c r="AM1953" s="3">
        <v>46238</v>
      </c>
      <c r="AN1953" t="s">
        <v>298</v>
      </c>
      <c r="AO1953" t="s">
        <v>344</v>
      </c>
    </row>
    <row r="1954" spans="1:41">
      <c r="A1954" s="8">
        <v>46216</v>
      </c>
      <c r="B1954" s="67">
        <v>4005.93</v>
      </c>
      <c r="C1954">
        <v>-0.75</v>
      </c>
      <c r="D1954">
        <v>67290</v>
      </c>
      <c r="E1954" s="67">
        <v>-2.21</v>
      </c>
      <c r="F1954" s="7">
        <v>6963</v>
      </c>
      <c r="G1954" t="s">
        <v>76</v>
      </c>
      <c r="H1954">
        <v>0</v>
      </c>
      <c r="I1954" t="s">
        <v>288</v>
      </c>
      <c r="J1954" t="s">
        <v>289</v>
      </c>
      <c r="K1954" t="s">
        <v>290</v>
      </c>
      <c r="L1954" s="36">
        <v>5309</v>
      </c>
      <c r="M1954">
        <v>-291</v>
      </c>
      <c r="N1954" s="66">
        <v>-5.1999999999999998E-2</v>
      </c>
      <c r="O1954" s="36">
        <v>5600</v>
      </c>
      <c r="P1954" s="66">
        <v>-5.1900000000000002E-2</v>
      </c>
      <c r="Q1954" s="36">
        <v>5600</v>
      </c>
      <c r="R1954" s="36">
        <v>5768</v>
      </c>
      <c r="S1954" s="36">
        <v>5204</v>
      </c>
      <c r="T1954" s="66">
        <v>-5.1900000000000002E-2</v>
      </c>
      <c r="U1954" s="66">
        <v>-1.4200000000000001E-2</v>
      </c>
      <c r="V1954" s="66">
        <v>-7.9500000000000001E-2</v>
      </c>
      <c r="W1954" s="66">
        <v>2.01E-2</v>
      </c>
      <c r="X1954" s="1">
        <v>3779200</v>
      </c>
      <c r="Y1954" s="1">
        <v>20465807</v>
      </c>
      <c r="Z1954" s="1">
        <v>2143561</v>
      </c>
      <c r="AA1954" t="s">
        <v>713</v>
      </c>
      <c r="AB1954" t="s">
        <v>423</v>
      </c>
      <c r="AC1954">
        <v>70.69</v>
      </c>
      <c r="AD1954">
        <v>2.7</v>
      </c>
      <c r="AE1954">
        <v>0.94</v>
      </c>
      <c r="AF1954" t="s">
        <v>230</v>
      </c>
      <c r="AG1954" s="1">
        <v>62600</v>
      </c>
      <c r="AH1954" s="36">
        <v>5310</v>
      </c>
      <c r="AI1954">
        <v>100</v>
      </c>
      <c r="AJ1954" s="36">
        <v>5308</v>
      </c>
      <c r="AK1954">
        <v>100</v>
      </c>
      <c r="AL1954" s="2">
        <v>0.62638888888888888</v>
      </c>
      <c r="AM1954" s="3">
        <v>46239</v>
      </c>
      <c r="AN1954" t="s">
        <v>298</v>
      </c>
      <c r="AO1954" t="s">
        <v>344</v>
      </c>
    </row>
    <row r="1955" spans="1:41">
      <c r="A1955" s="8">
        <v>46216</v>
      </c>
      <c r="B1955" s="67">
        <v>4005.93</v>
      </c>
      <c r="C1955">
        <v>-0.75</v>
      </c>
      <c r="D1955">
        <v>67290</v>
      </c>
      <c r="E1955" s="67">
        <v>-2.21</v>
      </c>
      <c r="F1955" s="7">
        <v>7011</v>
      </c>
      <c r="G1955" t="s">
        <v>77</v>
      </c>
      <c r="H1955">
        <v>0</v>
      </c>
      <c r="I1955" t="s">
        <v>288</v>
      </c>
      <c r="J1955" t="s">
        <v>289</v>
      </c>
      <c r="K1955" t="s">
        <v>295</v>
      </c>
      <c r="L1955" s="36">
        <v>3753</v>
      </c>
      <c r="M1955">
        <v>-65</v>
      </c>
      <c r="N1955" s="66">
        <v>-1.7000000000000001E-2</v>
      </c>
      <c r="O1955" s="36">
        <v>3818</v>
      </c>
      <c r="P1955" s="66">
        <v>-1.7000000000000001E-2</v>
      </c>
      <c r="Q1955" s="36">
        <v>3810</v>
      </c>
      <c r="R1955" s="36">
        <v>3818</v>
      </c>
      <c r="S1955" s="36">
        <v>3693</v>
      </c>
      <c r="T1955" s="66">
        <v>-1.49E-2</v>
      </c>
      <c r="U1955" s="66">
        <v>-2.8999999999999998E-3</v>
      </c>
      <c r="V1955" s="66">
        <v>-1.7000000000000001E-2</v>
      </c>
      <c r="W1955" s="66">
        <v>1.6199999999999999E-2</v>
      </c>
      <c r="X1955" s="1">
        <v>11239200</v>
      </c>
      <c r="Y1955" s="1">
        <v>42178824</v>
      </c>
      <c r="Z1955" s="1">
        <v>12661300</v>
      </c>
      <c r="AA1955" t="s">
        <v>424</v>
      </c>
      <c r="AB1955" t="s">
        <v>636</v>
      </c>
      <c r="AC1955">
        <v>33.18</v>
      </c>
      <c r="AD1955">
        <v>4.08</v>
      </c>
      <c r="AE1955">
        <v>0.77</v>
      </c>
      <c r="AF1955" t="s">
        <v>230</v>
      </c>
      <c r="AG1955" s="1">
        <v>662200</v>
      </c>
      <c r="AH1955" s="36">
        <v>3753</v>
      </c>
      <c r="AI1955" s="1">
        <v>1300</v>
      </c>
      <c r="AJ1955" s="36">
        <v>3752</v>
      </c>
      <c r="AK1955" s="1">
        <v>4500</v>
      </c>
      <c r="AL1955" s="2">
        <v>0.62638888888888888</v>
      </c>
      <c r="AM1955" s="3">
        <v>46238</v>
      </c>
      <c r="AN1955" t="s">
        <v>298</v>
      </c>
      <c r="AO1955" t="s">
        <v>395</v>
      </c>
    </row>
    <row r="1956" spans="1:41">
      <c r="A1956" s="8">
        <v>46216</v>
      </c>
      <c r="B1956" s="67">
        <v>4005.93</v>
      </c>
      <c r="C1956">
        <v>-0.75</v>
      </c>
      <c r="D1956">
        <v>67290</v>
      </c>
      <c r="E1956" s="67">
        <v>-2.21</v>
      </c>
      <c r="F1956" s="7">
        <v>7013</v>
      </c>
      <c r="G1956" t="s">
        <v>78</v>
      </c>
      <c r="H1956">
        <v>0</v>
      </c>
      <c r="I1956" t="s">
        <v>288</v>
      </c>
      <c r="J1956" t="s">
        <v>289</v>
      </c>
      <c r="K1956" t="s">
        <v>290</v>
      </c>
      <c r="L1956" s="36">
        <v>2826.5</v>
      </c>
      <c r="M1956">
        <v>16</v>
      </c>
      <c r="N1956" s="66">
        <v>5.7000000000000002E-3</v>
      </c>
      <c r="O1956" s="36">
        <v>2810.5</v>
      </c>
      <c r="P1956" s="66">
        <v>5.5999999999999999E-3</v>
      </c>
      <c r="Q1956" s="36">
        <v>2784</v>
      </c>
      <c r="R1956" s="36">
        <v>2873</v>
      </c>
      <c r="S1956" s="36">
        <v>2725.5</v>
      </c>
      <c r="T1956" s="66">
        <v>1.52E-2</v>
      </c>
      <c r="U1956" s="66">
        <v>7.6E-3</v>
      </c>
      <c r="V1956" s="66">
        <v>-1.61E-2</v>
      </c>
      <c r="W1956" s="66">
        <v>3.6999999999999998E-2</v>
      </c>
      <c r="X1956" s="1">
        <v>11241500</v>
      </c>
      <c r="Y1956" s="1">
        <v>31489399</v>
      </c>
      <c r="Z1956" s="1">
        <v>3060420</v>
      </c>
      <c r="AA1956" t="s">
        <v>426</v>
      </c>
      <c r="AB1956" t="s">
        <v>637</v>
      </c>
      <c r="AC1956">
        <v>18.16</v>
      </c>
      <c r="AD1956">
        <v>4.59</v>
      </c>
      <c r="AE1956">
        <v>0.81</v>
      </c>
      <c r="AF1956" t="s">
        <v>230</v>
      </c>
      <c r="AG1956" s="1">
        <v>461700</v>
      </c>
      <c r="AH1956" s="36">
        <v>2827</v>
      </c>
      <c r="AI1956">
        <v>600</v>
      </c>
      <c r="AJ1956" s="36">
        <v>2826</v>
      </c>
      <c r="AK1956">
        <v>600</v>
      </c>
      <c r="AL1956" s="2">
        <v>0.62638888888888888</v>
      </c>
      <c r="AM1956" s="3">
        <v>46239</v>
      </c>
      <c r="AN1956" t="s">
        <v>298</v>
      </c>
      <c r="AO1956" t="s">
        <v>395</v>
      </c>
    </row>
    <row r="1957" spans="1:41">
      <c r="A1957" s="8">
        <v>46216</v>
      </c>
      <c r="B1957" s="67">
        <v>4005.93</v>
      </c>
      <c r="C1957">
        <v>-0.75</v>
      </c>
      <c r="D1957">
        <v>67290</v>
      </c>
      <c r="E1957" s="67">
        <v>-2.21</v>
      </c>
      <c r="F1957" s="7">
        <v>7047</v>
      </c>
      <c r="G1957" t="s">
        <v>79</v>
      </c>
      <c r="H1957">
        <v>0</v>
      </c>
      <c r="I1957" t="s">
        <v>347</v>
      </c>
      <c r="J1957" t="s">
        <v>289</v>
      </c>
      <c r="K1957" t="s">
        <v>295</v>
      </c>
      <c r="L1957" s="36">
        <v>2559</v>
      </c>
      <c r="M1957">
        <v>13</v>
      </c>
      <c r="N1957" s="66">
        <v>5.1000000000000004E-3</v>
      </c>
      <c r="O1957" s="36">
        <v>2546</v>
      </c>
      <c r="P1957" s="66">
        <v>5.1000000000000004E-3</v>
      </c>
      <c r="Q1957" s="36">
        <v>2545</v>
      </c>
      <c r="R1957" s="36">
        <v>2606</v>
      </c>
      <c r="S1957" s="36">
        <v>2537</v>
      </c>
      <c r="T1957" s="66">
        <v>5.4999999999999997E-3</v>
      </c>
      <c r="U1957" s="66">
        <v>-3.0999999999999999E-3</v>
      </c>
      <c r="V1957" s="66">
        <v>-1.7999999999999999E-2</v>
      </c>
      <c r="W1957" s="66">
        <v>8.6E-3</v>
      </c>
      <c r="X1957" s="1">
        <v>96200</v>
      </c>
      <c r="Y1957" s="1">
        <v>246811</v>
      </c>
      <c r="Z1957" s="1">
        <v>36327</v>
      </c>
      <c r="AA1957" t="s">
        <v>714</v>
      </c>
      <c r="AB1957" t="s">
        <v>638</v>
      </c>
      <c r="AC1957">
        <v>10.14</v>
      </c>
      <c r="AD1957">
        <v>3.18</v>
      </c>
      <c r="AE1957">
        <v>0.51</v>
      </c>
      <c r="AF1957" t="s">
        <v>230</v>
      </c>
      <c r="AG1957">
        <v>0</v>
      </c>
      <c r="AH1957" s="36">
        <v>2563</v>
      </c>
      <c r="AI1957">
        <v>100</v>
      </c>
      <c r="AJ1957" s="36">
        <v>2559</v>
      </c>
      <c r="AK1957">
        <v>100</v>
      </c>
      <c r="AL1957" s="2">
        <v>0.62569444444444444</v>
      </c>
      <c r="AM1957" s="3">
        <v>46246</v>
      </c>
      <c r="AN1957" t="s">
        <v>298</v>
      </c>
      <c r="AO1957" t="s">
        <v>313</v>
      </c>
    </row>
    <row r="1958" spans="1:41">
      <c r="A1958" s="8">
        <v>46216</v>
      </c>
      <c r="B1958" s="67">
        <v>4005.93</v>
      </c>
      <c r="C1958">
        <v>-0.75</v>
      </c>
      <c r="D1958">
        <v>67290</v>
      </c>
      <c r="E1958" s="67">
        <v>-2.21</v>
      </c>
      <c r="F1958" s="7">
        <v>7084</v>
      </c>
      <c r="G1958" t="s">
        <v>80</v>
      </c>
      <c r="H1958">
        <v>0</v>
      </c>
      <c r="I1958" t="s">
        <v>347</v>
      </c>
      <c r="J1958" t="s">
        <v>323</v>
      </c>
      <c r="K1958" t="s">
        <v>290</v>
      </c>
      <c r="L1958" s="36">
        <v>2760</v>
      </c>
      <c r="M1958">
        <v>-16</v>
      </c>
      <c r="N1958" s="66">
        <v>-5.7999999999999996E-3</v>
      </c>
      <c r="O1958" s="36">
        <v>2776</v>
      </c>
      <c r="P1958" s="66">
        <v>-5.7000000000000002E-3</v>
      </c>
      <c r="Q1958" s="36">
        <v>2776</v>
      </c>
      <c r="R1958" s="36">
        <v>2776</v>
      </c>
      <c r="S1958" s="36">
        <v>2750</v>
      </c>
      <c r="T1958" s="66">
        <v>-5.7000000000000002E-3</v>
      </c>
      <c r="U1958" s="66">
        <v>-4.5999999999999999E-3</v>
      </c>
      <c r="V1958" s="66">
        <v>-5.7000000000000002E-3</v>
      </c>
      <c r="W1958" s="66">
        <v>3.5999999999999999E-3</v>
      </c>
      <c r="X1958" s="1">
        <v>2600</v>
      </c>
      <c r="Y1958" s="1">
        <v>7178</v>
      </c>
      <c r="Z1958" s="1">
        <v>8996</v>
      </c>
      <c r="AA1958" t="s">
        <v>430</v>
      </c>
      <c r="AB1958" t="s">
        <v>642</v>
      </c>
      <c r="AC1958">
        <v>40.229999999999997</v>
      </c>
      <c r="AD1958">
        <v>1.43</v>
      </c>
      <c r="AE1958">
        <v>3.8</v>
      </c>
      <c r="AF1958">
        <v>0.6</v>
      </c>
      <c r="AG1958">
        <v>100</v>
      </c>
      <c r="AH1958" s="36">
        <v>2760</v>
      </c>
      <c r="AI1958">
        <v>200</v>
      </c>
      <c r="AJ1958" s="36">
        <v>2748</v>
      </c>
      <c r="AK1958">
        <v>200</v>
      </c>
      <c r="AL1958" s="2">
        <v>0.54236111111111107</v>
      </c>
      <c r="AM1958" s="3">
        <v>46248</v>
      </c>
      <c r="AN1958" t="s">
        <v>298</v>
      </c>
      <c r="AO1958" t="s">
        <v>313</v>
      </c>
    </row>
    <row r="1959" spans="1:41">
      <c r="A1959" s="8">
        <v>46216</v>
      </c>
      <c r="B1959" s="67">
        <v>4005.93</v>
      </c>
      <c r="C1959">
        <v>-0.75</v>
      </c>
      <c r="D1959">
        <v>67290</v>
      </c>
      <c r="E1959" s="67">
        <v>-2.21</v>
      </c>
      <c r="F1959" s="7">
        <v>7182</v>
      </c>
      <c r="G1959" t="s">
        <v>81</v>
      </c>
      <c r="H1959">
        <v>0</v>
      </c>
      <c r="I1959" t="s">
        <v>288</v>
      </c>
      <c r="J1959" t="s">
        <v>289</v>
      </c>
      <c r="K1959" t="s">
        <v>290</v>
      </c>
      <c r="L1959" s="36">
        <v>3301</v>
      </c>
      <c r="M1959">
        <v>40</v>
      </c>
      <c r="N1959" s="66">
        <v>1.23E-2</v>
      </c>
      <c r="O1959" s="36">
        <v>3261</v>
      </c>
      <c r="P1959" s="66">
        <v>1.2200000000000001E-2</v>
      </c>
      <c r="Q1959" s="36">
        <v>3290</v>
      </c>
      <c r="R1959" s="36">
        <v>3363</v>
      </c>
      <c r="S1959" s="36">
        <v>3281</v>
      </c>
      <c r="T1959" s="66">
        <v>3.3E-3</v>
      </c>
      <c r="U1959" s="66">
        <v>-8.6999999999999994E-3</v>
      </c>
      <c r="V1959" s="66">
        <v>-1.84E-2</v>
      </c>
      <c r="W1959" s="66">
        <v>6.0000000000000001E-3</v>
      </c>
      <c r="X1959" s="1">
        <v>3439100</v>
      </c>
      <c r="Y1959" s="1">
        <v>11412254</v>
      </c>
      <c r="Z1959" s="1">
        <v>11803975</v>
      </c>
      <c r="AA1959" t="s">
        <v>715</v>
      </c>
      <c r="AB1959" t="s">
        <v>433</v>
      </c>
      <c r="AC1959">
        <v>17.809999999999999</v>
      </c>
      <c r="AD1959">
        <v>1.27</v>
      </c>
      <c r="AE1959">
        <v>2.82</v>
      </c>
      <c r="AF1959" t="s">
        <v>230</v>
      </c>
      <c r="AG1959" s="1">
        <v>54800</v>
      </c>
      <c r="AH1959" s="36">
        <v>3302</v>
      </c>
      <c r="AI1959">
        <v>600</v>
      </c>
      <c r="AJ1959" s="36">
        <v>3301</v>
      </c>
      <c r="AK1959" s="1">
        <v>2500</v>
      </c>
      <c r="AL1959" s="2">
        <v>0.62638888888888888</v>
      </c>
      <c r="AM1959" s="3">
        <v>46241</v>
      </c>
      <c r="AN1959" t="s">
        <v>298</v>
      </c>
      <c r="AO1959" t="s">
        <v>434</v>
      </c>
    </row>
    <row r="1960" spans="1:41">
      <c r="A1960" s="8">
        <v>46216</v>
      </c>
      <c r="B1960" s="67">
        <v>4005.93</v>
      </c>
      <c r="C1960">
        <v>-0.75</v>
      </c>
      <c r="D1960">
        <v>67290</v>
      </c>
      <c r="E1960" s="67">
        <v>-2.21</v>
      </c>
      <c r="F1960" s="7">
        <v>7203</v>
      </c>
      <c r="G1960" t="s">
        <v>82</v>
      </c>
      <c r="H1960">
        <v>0</v>
      </c>
      <c r="I1960" t="s">
        <v>288</v>
      </c>
      <c r="J1960" t="s">
        <v>289</v>
      </c>
      <c r="K1960" t="s">
        <v>295</v>
      </c>
      <c r="L1960" s="36">
        <v>2800</v>
      </c>
      <c r="M1960">
        <v>-23</v>
      </c>
      <c r="N1960" s="66">
        <v>-8.0999999999999996E-3</v>
      </c>
      <c r="O1960" s="36">
        <v>2823</v>
      </c>
      <c r="P1960" s="66">
        <v>-8.0999999999999996E-3</v>
      </c>
      <c r="Q1960" s="36">
        <v>2844</v>
      </c>
      <c r="R1960" s="36">
        <v>2847</v>
      </c>
      <c r="S1960" s="36">
        <v>2794</v>
      </c>
      <c r="T1960" s="66">
        <v>-1.54E-2</v>
      </c>
      <c r="U1960" s="66">
        <v>-3.5000000000000001E-3</v>
      </c>
      <c r="V1960" s="66">
        <v>-1.6500000000000001E-2</v>
      </c>
      <c r="W1960" s="66">
        <v>2.0999999999999999E-3</v>
      </c>
      <c r="X1960" s="1">
        <v>14355200</v>
      </c>
      <c r="Y1960" s="1">
        <v>40366642</v>
      </c>
      <c r="Z1960" s="1">
        <v>40865964</v>
      </c>
      <c r="AA1960" t="s">
        <v>435</v>
      </c>
      <c r="AB1960" t="s">
        <v>699</v>
      </c>
      <c r="AC1960">
        <v>11.05</v>
      </c>
      <c r="AD1960">
        <v>0.91</v>
      </c>
      <c r="AE1960">
        <v>3.57</v>
      </c>
      <c r="AF1960" t="s">
        <v>230</v>
      </c>
      <c r="AG1960" s="1">
        <v>286500</v>
      </c>
      <c r="AH1960" s="36">
        <v>2800</v>
      </c>
      <c r="AI1960" s="1">
        <v>2100</v>
      </c>
      <c r="AJ1960" s="36">
        <v>2799.5</v>
      </c>
      <c r="AK1960" s="1">
        <v>7800</v>
      </c>
      <c r="AL1960" s="2">
        <v>0.62638888888888888</v>
      </c>
      <c r="AM1960" s="3">
        <v>46238</v>
      </c>
      <c r="AN1960" t="s">
        <v>298</v>
      </c>
      <c r="AO1960" t="s">
        <v>437</v>
      </c>
    </row>
    <row r="1961" spans="1:41">
      <c r="A1961" s="8">
        <v>46216</v>
      </c>
      <c r="B1961" s="67">
        <v>4005.93</v>
      </c>
      <c r="C1961">
        <v>-0.75</v>
      </c>
      <c r="D1961">
        <v>67290</v>
      </c>
      <c r="E1961" s="67">
        <v>-2.21</v>
      </c>
      <c r="F1961" s="7">
        <v>7213</v>
      </c>
      <c r="G1961" t="s">
        <v>83</v>
      </c>
      <c r="H1961">
        <v>0</v>
      </c>
      <c r="I1961" t="s">
        <v>314</v>
      </c>
      <c r="J1961" t="s">
        <v>289</v>
      </c>
      <c r="K1961" t="s">
        <v>290</v>
      </c>
      <c r="L1961">
        <v>614</v>
      </c>
      <c r="M1961">
        <v>-10</v>
      </c>
      <c r="N1961" s="66">
        <v>-1.6E-2</v>
      </c>
      <c r="O1961">
        <v>624</v>
      </c>
      <c r="P1961" s="66">
        <v>-1.6E-2</v>
      </c>
      <c r="Q1961">
        <v>623</v>
      </c>
      <c r="R1961">
        <v>624</v>
      </c>
      <c r="S1961">
        <v>606</v>
      </c>
      <c r="T1961" s="66">
        <v>-1.44E-2</v>
      </c>
      <c r="U1961" s="66">
        <v>3.2000000000000002E-3</v>
      </c>
      <c r="V1961" s="66">
        <v>-1.6E-2</v>
      </c>
      <c r="W1961" s="66">
        <v>1.32E-2</v>
      </c>
      <c r="X1961" s="1">
        <v>25500</v>
      </c>
      <c r="Y1961" s="1">
        <v>15625</v>
      </c>
      <c r="Z1961" s="1">
        <v>9757</v>
      </c>
      <c r="AA1961" t="s">
        <v>524</v>
      </c>
      <c r="AB1961" t="s">
        <v>439</v>
      </c>
      <c r="AC1961">
        <v>7.19</v>
      </c>
      <c r="AD1961">
        <v>0.86</v>
      </c>
      <c r="AE1961">
        <v>4.2300000000000004</v>
      </c>
      <c r="AF1961" t="s">
        <v>230</v>
      </c>
      <c r="AG1961">
        <v>300</v>
      </c>
      <c r="AH1961">
        <v>615</v>
      </c>
      <c r="AI1961">
        <v>400</v>
      </c>
      <c r="AJ1961">
        <v>614</v>
      </c>
      <c r="AK1961">
        <v>300</v>
      </c>
      <c r="AL1961" s="2">
        <v>0.62569444444444444</v>
      </c>
      <c r="AM1961" s="3">
        <v>46241</v>
      </c>
      <c r="AN1961" t="s">
        <v>298</v>
      </c>
      <c r="AO1961" t="s">
        <v>437</v>
      </c>
    </row>
    <row r="1962" spans="1:41">
      <c r="A1962" s="8">
        <v>46216</v>
      </c>
      <c r="B1962" s="67">
        <v>4005.93</v>
      </c>
      <c r="C1962">
        <v>-0.75</v>
      </c>
      <c r="D1962">
        <v>67290</v>
      </c>
      <c r="E1962" s="67">
        <v>-2.21</v>
      </c>
      <c r="F1962" s="7">
        <v>7220</v>
      </c>
      <c r="G1962" t="s">
        <v>84</v>
      </c>
      <c r="H1962">
        <v>0</v>
      </c>
      <c r="I1962" t="s">
        <v>288</v>
      </c>
      <c r="J1962" t="s">
        <v>289</v>
      </c>
      <c r="K1962" t="s">
        <v>295</v>
      </c>
      <c r="L1962" s="36">
        <v>3595</v>
      </c>
      <c r="M1962">
        <v>-45</v>
      </c>
      <c r="N1962" s="66">
        <v>-1.24E-2</v>
      </c>
      <c r="O1962" s="36">
        <v>3640</v>
      </c>
      <c r="P1962" s="66">
        <v>-1.23E-2</v>
      </c>
      <c r="Q1962" s="36">
        <v>3690</v>
      </c>
      <c r="R1962" s="36">
        <v>3835</v>
      </c>
      <c r="S1962" s="36">
        <v>3565</v>
      </c>
      <c r="T1962" s="66">
        <v>-2.5700000000000001E-2</v>
      </c>
      <c r="U1962" s="66">
        <v>-3.4799999999999998E-2</v>
      </c>
      <c r="V1962" s="66">
        <v>-6.25E-2</v>
      </c>
      <c r="W1962" s="66">
        <v>8.3999999999999995E-3</v>
      </c>
      <c r="X1962" s="1">
        <v>1129300</v>
      </c>
      <c r="Y1962" s="1">
        <v>4176788</v>
      </c>
      <c r="Z1962" s="1">
        <v>235766</v>
      </c>
      <c r="AA1962" t="s">
        <v>563</v>
      </c>
      <c r="AB1962" t="s">
        <v>441</v>
      </c>
      <c r="AC1962">
        <v>36.229999999999997</v>
      </c>
      <c r="AD1962">
        <v>1.93</v>
      </c>
      <c r="AE1962">
        <v>1.1100000000000001</v>
      </c>
      <c r="AF1962" t="s">
        <v>230</v>
      </c>
      <c r="AG1962" s="1">
        <v>11300</v>
      </c>
      <c r="AH1962" s="36">
        <v>3600</v>
      </c>
      <c r="AI1962">
        <v>700</v>
      </c>
      <c r="AJ1962" s="36">
        <v>3595</v>
      </c>
      <c r="AK1962" s="1">
        <v>1100</v>
      </c>
      <c r="AL1962" s="2">
        <v>0.62638888888888888</v>
      </c>
      <c r="AM1962" s="3">
        <v>46239</v>
      </c>
      <c r="AN1962" t="s">
        <v>298</v>
      </c>
      <c r="AO1962" t="s">
        <v>437</v>
      </c>
    </row>
    <row r="1963" spans="1:41">
      <c r="A1963" s="8">
        <v>46216</v>
      </c>
      <c r="B1963" s="67">
        <v>4005.93</v>
      </c>
      <c r="C1963">
        <v>-0.75</v>
      </c>
      <c r="D1963">
        <v>67290</v>
      </c>
      <c r="E1963" s="67">
        <v>-2.21</v>
      </c>
      <c r="F1963" s="7">
        <v>7269</v>
      </c>
      <c r="G1963" t="s">
        <v>85</v>
      </c>
      <c r="H1963">
        <v>0</v>
      </c>
      <c r="I1963" t="s">
        <v>288</v>
      </c>
      <c r="J1963" t="s">
        <v>289</v>
      </c>
      <c r="K1963" t="s">
        <v>295</v>
      </c>
      <c r="L1963" s="36">
        <v>2033</v>
      </c>
      <c r="M1963">
        <v>-3</v>
      </c>
      <c r="N1963" s="66">
        <v>-1.5E-3</v>
      </c>
      <c r="O1963" s="36">
        <v>2036</v>
      </c>
      <c r="P1963" s="66">
        <v>-1.4E-3</v>
      </c>
      <c r="Q1963" s="36">
        <v>2051</v>
      </c>
      <c r="R1963" s="36">
        <v>2053</v>
      </c>
      <c r="S1963" s="36">
        <v>2013</v>
      </c>
      <c r="T1963" s="66">
        <v>-8.6999999999999994E-3</v>
      </c>
      <c r="U1963" s="66">
        <v>9.9000000000000008E-3</v>
      </c>
      <c r="V1963" s="66">
        <v>-9.7000000000000003E-3</v>
      </c>
      <c r="W1963" s="66">
        <v>9.9000000000000008E-3</v>
      </c>
      <c r="X1963" s="1">
        <v>4441300</v>
      </c>
      <c r="Y1963" s="1">
        <v>9003894</v>
      </c>
      <c r="Z1963" s="1">
        <v>3994004</v>
      </c>
      <c r="AA1963" t="s">
        <v>442</v>
      </c>
      <c r="AB1963" t="s">
        <v>443</v>
      </c>
      <c r="AC1963">
        <v>10.31</v>
      </c>
      <c r="AD1963">
        <v>1.1499999999999999</v>
      </c>
      <c r="AE1963">
        <v>2.5099999999999998</v>
      </c>
      <c r="AF1963" t="s">
        <v>230</v>
      </c>
      <c r="AG1963" s="1">
        <v>4089900</v>
      </c>
      <c r="AH1963" s="36">
        <v>2033.5</v>
      </c>
      <c r="AI1963" s="1">
        <v>3100</v>
      </c>
      <c r="AJ1963" s="36">
        <v>2032.5</v>
      </c>
      <c r="AK1963" s="1">
        <v>2500</v>
      </c>
      <c r="AL1963" s="2">
        <v>0.62638888888888888</v>
      </c>
      <c r="AM1963" s="3">
        <v>46239</v>
      </c>
      <c r="AN1963" t="s">
        <v>298</v>
      </c>
      <c r="AO1963" t="s">
        <v>437</v>
      </c>
    </row>
    <row r="1964" spans="1:41">
      <c r="A1964" s="8">
        <v>46216</v>
      </c>
      <c r="B1964" s="67">
        <v>4005.93</v>
      </c>
      <c r="C1964">
        <v>-0.75</v>
      </c>
      <c r="D1964">
        <v>67290</v>
      </c>
      <c r="E1964" s="67">
        <v>-2.21</v>
      </c>
      <c r="F1964" s="7">
        <v>7272</v>
      </c>
      <c r="G1964" t="s">
        <v>86</v>
      </c>
      <c r="H1964">
        <v>0</v>
      </c>
      <c r="I1964" t="s">
        <v>288</v>
      </c>
      <c r="J1964" t="s">
        <v>289</v>
      </c>
      <c r="K1964" t="s">
        <v>290</v>
      </c>
      <c r="L1964" s="36">
        <v>1238.5</v>
      </c>
      <c r="M1964">
        <v>-5</v>
      </c>
      <c r="N1964" s="66">
        <v>-4.0000000000000001E-3</v>
      </c>
      <c r="O1964" s="36">
        <v>1243.5</v>
      </c>
      <c r="P1964" s="66">
        <v>-4.0000000000000001E-3</v>
      </c>
      <c r="Q1964" s="36">
        <v>1252.5</v>
      </c>
      <c r="R1964" s="36">
        <v>1254</v>
      </c>
      <c r="S1964" s="36">
        <v>1231.5</v>
      </c>
      <c r="T1964" s="66">
        <v>-1.11E-2</v>
      </c>
      <c r="U1964" s="66">
        <v>2.8E-3</v>
      </c>
      <c r="V1964" s="66">
        <v>-1.23E-2</v>
      </c>
      <c r="W1964" s="66">
        <v>5.5999999999999999E-3</v>
      </c>
      <c r="X1964" s="1">
        <v>2761900</v>
      </c>
      <c r="Y1964" s="1">
        <v>3426018</v>
      </c>
      <c r="Z1964" s="1">
        <v>1260947</v>
      </c>
      <c r="AA1964" t="s">
        <v>444</v>
      </c>
      <c r="AB1964" t="s">
        <v>445</v>
      </c>
      <c r="AC1964">
        <v>9.75</v>
      </c>
      <c r="AD1964">
        <v>1.06</v>
      </c>
      <c r="AE1964">
        <v>4.04</v>
      </c>
      <c r="AF1964" t="s">
        <v>230</v>
      </c>
      <c r="AG1964" s="1">
        <v>456900</v>
      </c>
      <c r="AH1964" s="36">
        <v>1238.5</v>
      </c>
      <c r="AI1964" s="1">
        <v>1000</v>
      </c>
      <c r="AJ1964" s="36">
        <v>1238</v>
      </c>
      <c r="AK1964" s="1">
        <v>4100</v>
      </c>
      <c r="AL1964" s="2">
        <v>0.62638888888888888</v>
      </c>
      <c r="AM1964" s="3">
        <v>46238</v>
      </c>
      <c r="AN1964" t="s">
        <v>293</v>
      </c>
      <c r="AO1964" t="s">
        <v>437</v>
      </c>
    </row>
    <row r="1965" spans="1:41">
      <c r="A1965" s="8">
        <v>46216</v>
      </c>
      <c r="B1965" s="67">
        <v>4005.93</v>
      </c>
      <c r="C1965">
        <v>-0.75</v>
      </c>
      <c r="D1965">
        <v>67290</v>
      </c>
      <c r="E1965" s="67">
        <v>-2.21</v>
      </c>
      <c r="F1965" s="7">
        <v>7376</v>
      </c>
      <c r="G1965" t="s">
        <v>87</v>
      </c>
      <c r="H1965">
        <v>0</v>
      </c>
      <c r="I1965" t="s">
        <v>347</v>
      </c>
      <c r="J1965" t="s">
        <v>323</v>
      </c>
      <c r="K1965" t="s">
        <v>290</v>
      </c>
      <c r="L1965">
        <v>980</v>
      </c>
      <c r="M1965">
        <v>6</v>
      </c>
      <c r="N1965" s="66">
        <v>6.1999999999999998E-3</v>
      </c>
      <c r="O1965">
        <v>974</v>
      </c>
      <c r="P1965" s="66">
        <v>6.1000000000000004E-3</v>
      </c>
      <c r="Q1965">
        <v>974</v>
      </c>
      <c r="R1965">
        <v>985</v>
      </c>
      <c r="S1965">
        <v>951</v>
      </c>
      <c r="T1965" s="66">
        <v>6.1000000000000004E-3</v>
      </c>
      <c r="U1965" s="66">
        <v>1.03E-2</v>
      </c>
      <c r="V1965" s="66">
        <v>-5.0000000000000001E-3</v>
      </c>
      <c r="W1965" s="66">
        <v>3.04E-2</v>
      </c>
      <c r="X1965" s="1">
        <v>4600</v>
      </c>
      <c r="Y1965" s="1">
        <v>4442</v>
      </c>
      <c r="Z1965" s="1">
        <v>4174</v>
      </c>
      <c r="AA1965" t="s">
        <v>446</v>
      </c>
      <c r="AB1965" t="s">
        <v>447</v>
      </c>
      <c r="AC1965">
        <v>0</v>
      </c>
      <c r="AD1965">
        <v>3.9</v>
      </c>
      <c r="AE1965">
        <v>0</v>
      </c>
      <c r="AF1965">
        <v>0.5</v>
      </c>
      <c r="AG1965">
        <v>0</v>
      </c>
      <c r="AH1965">
        <v>980</v>
      </c>
      <c r="AI1965">
        <v>100</v>
      </c>
      <c r="AJ1965">
        <v>972</v>
      </c>
      <c r="AK1965">
        <v>300</v>
      </c>
      <c r="AL1965" s="2">
        <v>0.60902777777777772</v>
      </c>
      <c r="AM1965" s="3">
        <v>46246</v>
      </c>
      <c r="AN1965" t="s">
        <v>448</v>
      </c>
      <c r="AO1965" t="s">
        <v>313</v>
      </c>
    </row>
    <row r="1966" spans="1:41">
      <c r="A1966" s="8">
        <v>46216</v>
      </c>
      <c r="B1966" s="67">
        <v>4005.93</v>
      </c>
      <c r="C1966">
        <v>-0.75</v>
      </c>
      <c r="D1966">
        <v>67290</v>
      </c>
      <c r="E1966" s="67">
        <v>-2.21</v>
      </c>
      <c r="F1966" s="7">
        <v>7525</v>
      </c>
      <c r="G1966" t="s">
        <v>88</v>
      </c>
      <c r="H1966">
        <v>0</v>
      </c>
      <c r="I1966" t="s">
        <v>288</v>
      </c>
      <c r="J1966" t="s">
        <v>289</v>
      </c>
      <c r="K1966" t="s">
        <v>295</v>
      </c>
      <c r="L1966" s="36">
        <v>3555</v>
      </c>
      <c r="M1966">
        <v>-30</v>
      </c>
      <c r="N1966" s="66">
        <v>-8.3999999999999995E-3</v>
      </c>
      <c r="O1966" s="36">
        <v>3585</v>
      </c>
      <c r="P1966" s="66">
        <v>-8.3000000000000001E-3</v>
      </c>
      <c r="Q1966" s="36">
        <v>3585</v>
      </c>
      <c r="R1966" s="36">
        <v>3630</v>
      </c>
      <c r="S1966" s="36">
        <v>3550</v>
      </c>
      <c r="T1966" s="66">
        <v>-8.3000000000000001E-3</v>
      </c>
      <c r="U1966" s="66">
        <v>-1.4E-3</v>
      </c>
      <c r="V1966" s="66">
        <v>-2.06E-2</v>
      </c>
      <c r="W1966" s="66">
        <v>1.4E-3</v>
      </c>
      <c r="X1966" s="1">
        <v>6500</v>
      </c>
      <c r="Y1966" s="1">
        <v>23299</v>
      </c>
      <c r="Z1966" s="1">
        <v>30715</v>
      </c>
      <c r="AA1966" t="s">
        <v>449</v>
      </c>
      <c r="AB1966" t="s">
        <v>450</v>
      </c>
      <c r="AC1966">
        <v>9.6</v>
      </c>
      <c r="AD1966">
        <v>1</v>
      </c>
      <c r="AE1966">
        <v>4.5599999999999996</v>
      </c>
      <c r="AF1966" t="s">
        <v>230</v>
      </c>
      <c r="AG1966" s="1">
        <v>7600</v>
      </c>
      <c r="AH1966" s="36">
        <v>3565</v>
      </c>
      <c r="AI1966">
        <v>400</v>
      </c>
      <c r="AJ1966" s="36">
        <v>3550</v>
      </c>
      <c r="AK1966">
        <v>300</v>
      </c>
      <c r="AL1966" s="2">
        <v>0.62638888888888888</v>
      </c>
      <c r="AM1966" s="3">
        <v>46241</v>
      </c>
      <c r="AN1966" t="s">
        <v>298</v>
      </c>
      <c r="AO1966" t="s">
        <v>322</v>
      </c>
    </row>
    <row r="1967" spans="1:41">
      <c r="A1967" s="8">
        <v>46216</v>
      </c>
      <c r="B1967" s="67">
        <v>4005.93</v>
      </c>
      <c r="C1967">
        <v>-0.75</v>
      </c>
      <c r="D1967">
        <v>67290</v>
      </c>
      <c r="E1967" s="67">
        <v>-2.21</v>
      </c>
      <c r="F1967" s="7">
        <v>7729</v>
      </c>
      <c r="G1967" t="s">
        <v>89</v>
      </c>
      <c r="H1967">
        <v>0</v>
      </c>
      <c r="I1967" t="s">
        <v>288</v>
      </c>
      <c r="J1967" t="s">
        <v>289</v>
      </c>
      <c r="K1967" t="s">
        <v>290</v>
      </c>
      <c r="L1967" s="36">
        <v>18810</v>
      </c>
      <c r="M1967">
        <v>-95</v>
      </c>
      <c r="N1967" s="66">
        <v>-5.0000000000000001E-3</v>
      </c>
      <c r="O1967" s="36">
        <v>18905</v>
      </c>
      <c r="P1967" s="66">
        <v>-5.0000000000000001E-3</v>
      </c>
      <c r="Q1967" s="36">
        <v>18910</v>
      </c>
      <c r="R1967" s="36">
        <v>19420</v>
      </c>
      <c r="S1967" s="36">
        <v>18625</v>
      </c>
      <c r="T1967" s="66">
        <v>-5.1999999999999998E-3</v>
      </c>
      <c r="U1967" s="66">
        <v>-1.1299999999999999E-2</v>
      </c>
      <c r="V1967" s="66">
        <v>-3.1399999999999997E-2</v>
      </c>
      <c r="W1967" s="66">
        <v>9.9000000000000008E-3</v>
      </c>
      <c r="X1967" s="1">
        <v>298600</v>
      </c>
      <c r="Y1967" s="1">
        <v>5654966</v>
      </c>
      <c r="Z1967" s="1">
        <v>795380</v>
      </c>
      <c r="AA1967" t="s">
        <v>700</v>
      </c>
      <c r="AB1967" t="s">
        <v>452</v>
      </c>
      <c r="AC1967">
        <v>27.26</v>
      </c>
      <c r="AD1967">
        <v>3.99</v>
      </c>
      <c r="AE1967">
        <v>1.47</v>
      </c>
      <c r="AF1967" t="s">
        <v>230</v>
      </c>
      <c r="AG1967" s="1">
        <v>5800</v>
      </c>
      <c r="AH1967" s="36">
        <v>18815</v>
      </c>
      <c r="AI1967">
        <v>100</v>
      </c>
      <c r="AJ1967" s="36">
        <v>18795</v>
      </c>
      <c r="AK1967">
        <v>300</v>
      </c>
      <c r="AL1967" s="2">
        <v>0.62638888888888888</v>
      </c>
      <c r="AM1967" s="3">
        <v>46238</v>
      </c>
      <c r="AN1967" t="s">
        <v>298</v>
      </c>
      <c r="AO1967" t="s">
        <v>453</v>
      </c>
    </row>
    <row r="1968" spans="1:41">
      <c r="A1968" s="8">
        <v>46216</v>
      </c>
      <c r="B1968" s="67">
        <v>4005.93</v>
      </c>
      <c r="C1968">
        <v>-0.75</v>
      </c>
      <c r="D1968">
        <v>67290</v>
      </c>
      <c r="E1968" s="67">
        <v>-2.21</v>
      </c>
      <c r="F1968" s="7">
        <v>7921</v>
      </c>
      <c r="G1968" t="s">
        <v>90</v>
      </c>
      <c r="H1968">
        <v>0</v>
      </c>
      <c r="I1968" t="s">
        <v>288</v>
      </c>
      <c r="J1968" t="s">
        <v>289</v>
      </c>
      <c r="K1968" t="s">
        <v>290</v>
      </c>
      <c r="L1968" s="36">
        <v>4320</v>
      </c>
      <c r="M1968">
        <v>155</v>
      </c>
      <c r="N1968" s="66">
        <v>3.7199999999999997E-2</v>
      </c>
      <c r="O1968" s="36">
        <v>4165</v>
      </c>
      <c r="P1968" s="66">
        <v>3.7199999999999997E-2</v>
      </c>
      <c r="Q1968" s="36">
        <v>4175</v>
      </c>
      <c r="R1968" s="36">
        <v>4325</v>
      </c>
      <c r="S1968" s="36">
        <v>4175</v>
      </c>
      <c r="T1968" s="66">
        <v>3.4700000000000002E-2</v>
      </c>
      <c r="U1968" s="66">
        <v>1.0500000000000001E-2</v>
      </c>
      <c r="V1968" s="66">
        <v>-1.1000000000000001E-3</v>
      </c>
      <c r="W1968" s="66">
        <v>3.4700000000000002E-2</v>
      </c>
      <c r="X1968" s="1">
        <v>65800</v>
      </c>
      <c r="Y1968" s="1">
        <v>281155</v>
      </c>
      <c r="Z1968" s="1">
        <v>56822</v>
      </c>
      <c r="AA1968" t="s">
        <v>454</v>
      </c>
      <c r="AB1968" t="s">
        <v>591</v>
      </c>
      <c r="AC1968">
        <v>19.22</v>
      </c>
      <c r="AD1968">
        <v>1.81</v>
      </c>
      <c r="AE1968">
        <v>2.78</v>
      </c>
      <c r="AF1968" t="s">
        <v>230</v>
      </c>
      <c r="AG1968" s="1">
        <v>1300</v>
      </c>
      <c r="AH1968" s="36">
        <v>4320</v>
      </c>
      <c r="AI1968" s="1">
        <v>1100</v>
      </c>
      <c r="AJ1968" s="36">
        <v>4315</v>
      </c>
      <c r="AK1968">
        <v>600</v>
      </c>
      <c r="AL1968" s="2">
        <v>0.625</v>
      </c>
      <c r="AM1968" s="3">
        <v>46211</v>
      </c>
      <c r="AN1968" t="s">
        <v>326</v>
      </c>
      <c r="AO1968" t="s">
        <v>456</v>
      </c>
    </row>
    <row r="1969" spans="1:41">
      <c r="A1969" s="8">
        <v>46216</v>
      </c>
      <c r="B1969" s="67">
        <v>4005.93</v>
      </c>
      <c r="C1969">
        <v>-0.75</v>
      </c>
      <c r="D1969">
        <v>67290</v>
      </c>
      <c r="E1969" s="67">
        <v>-2.21</v>
      </c>
      <c r="F1969" s="7">
        <v>8031</v>
      </c>
      <c r="G1969" t="s">
        <v>91</v>
      </c>
      <c r="H1969">
        <v>0</v>
      </c>
      <c r="I1969" t="s">
        <v>288</v>
      </c>
      <c r="J1969" t="s">
        <v>289</v>
      </c>
      <c r="K1969" t="s">
        <v>295</v>
      </c>
      <c r="L1969" s="36">
        <v>4572</v>
      </c>
      <c r="M1969">
        <v>16</v>
      </c>
      <c r="N1969" s="66">
        <v>3.5000000000000001E-3</v>
      </c>
      <c r="O1969" s="36">
        <v>4556</v>
      </c>
      <c r="P1969" s="66">
        <v>3.5000000000000001E-3</v>
      </c>
      <c r="Q1969" s="36">
        <v>4618</v>
      </c>
      <c r="R1969" s="36">
        <v>4635</v>
      </c>
      <c r="S1969" s="36">
        <v>4560</v>
      </c>
      <c r="T1969" s="66">
        <v>-9.9000000000000008E-3</v>
      </c>
      <c r="U1969" s="66">
        <v>-3.8999999999999998E-3</v>
      </c>
      <c r="V1969" s="66">
        <v>-1.35E-2</v>
      </c>
      <c r="W1969" s="66">
        <v>2.5999999999999999E-3</v>
      </c>
      <c r="X1969" s="1">
        <v>2556400</v>
      </c>
      <c r="Y1969" s="1">
        <v>11746663</v>
      </c>
      <c r="Z1969" s="1">
        <v>13097255</v>
      </c>
      <c r="AA1969" t="s">
        <v>457</v>
      </c>
      <c r="AB1969" t="s">
        <v>701</v>
      </c>
      <c r="AC1969">
        <v>14.08</v>
      </c>
      <c r="AD1969">
        <v>1.47</v>
      </c>
      <c r="AE1969">
        <v>3.06</v>
      </c>
      <c r="AF1969" t="s">
        <v>230</v>
      </c>
      <c r="AG1969" s="1">
        <v>288300</v>
      </c>
      <c r="AH1969" s="36">
        <v>4573</v>
      </c>
      <c r="AI1969" s="1">
        <v>1100</v>
      </c>
      <c r="AJ1969" s="36">
        <v>4572</v>
      </c>
      <c r="AK1969" s="1">
        <v>1400</v>
      </c>
      <c r="AL1969" s="2">
        <v>0.62638888888888888</v>
      </c>
      <c r="AM1969" s="3">
        <v>46238</v>
      </c>
      <c r="AN1969" t="s">
        <v>298</v>
      </c>
      <c r="AO1969" t="s">
        <v>322</v>
      </c>
    </row>
    <row r="1970" spans="1:41">
      <c r="A1970" s="8">
        <v>46216</v>
      </c>
      <c r="B1970" s="67">
        <v>4005.93</v>
      </c>
      <c r="C1970">
        <v>-0.75</v>
      </c>
      <c r="D1970">
        <v>67290</v>
      </c>
      <c r="E1970" s="67">
        <v>-2.21</v>
      </c>
      <c r="F1970" s="7">
        <v>8058</v>
      </c>
      <c r="G1970" t="s">
        <v>92</v>
      </c>
      <c r="H1970">
        <v>0</v>
      </c>
      <c r="I1970" t="s">
        <v>288</v>
      </c>
      <c r="J1970" t="s">
        <v>289</v>
      </c>
      <c r="K1970" t="s">
        <v>290</v>
      </c>
      <c r="L1970" s="36">
        <v>4436</v>
      </c>
      <c r="M1970">
        <v>27</v>
      </c>
      <c r="N1970" s="66">
        <v>6.1000000000000004E-3</v>
      </c>
      <c r="O1970" s="36">
        <v>4409</v>
      </c>
      <c r="P1970" s="66">
        <v>6.1000000000000004E-3</v>
      </c>
      <c r="Q1970" s="36">
        <v>4479</v>
      </c>
      <c r="R1970" s="36">
        <v>4518</v>
      </c>
      <c r="S1970" s="36">
        <v>4404</v>
      </c>
      <c r="T1970" s="66">
        <v>-9.5999999999999992E-3</v>
      </c>
      <c r="U1970" s="66">
        <v>-7.6E-3</v>
      </c>
      <c r="V1970" s="66">
        <v>-1.8100000000000002E-2</v>
      </c>
      <c r="W1970" s="66">
        <v>7.1999999999999998E-3</v>
      </c>
      <c r="X1970" s="1">
        <v>4406100</v>
      </c>
      <c r="Y1970" s="1">
        <v>19647951</v>
      </c>
      <c r="Z1970" s="1">
        <v>16459905</v>
      </c>
      <c r="AA1970" t="s">
        <v>459</v>
      </c>
      <c r="AB1970" t="s">
        <v>460</v>
      </c>
      <c r="AC1970">
        <v>14.76</v>
      </c>
      <c r="AD1970">
        <v>1.72</v>
      </c>
      <c r="AE1970">
        <v>2.82</v>
      </c>
      <c r="AF1970" t="s">
        <v>230</v>
      </c>
      <c r="AG1970" s="1">
        <v>583600</v>
      </c>
      <c r="AH1970" s="36">
        <v>4436</v>
      </c>
      <c r="AI1970">
        <v>400</v>
      </c>
      <c r="AJ1970" s="36">
        <v>4435</v>
      </c>
      <c r="AK1970" s="1">
        <v>2900</v>
      </c>
      <c r="AL1970" s="2">
        <v>0.62638888888888888</v>
      </c>
      <c r="AM1970" s="3">
        <v>46237</v>
      </c>
      <c r="AN1970" t="s">
        <v>298</v>
      </c>
      <c r="AO1970" t="s">
        <v>322</v>
      </c>
    </row>
    <row r="1971" spans="1:41">
      <c r="A1971" s="8">
        <v>46216</v>
      </c>
      <c r="B1971" s="67">
        <v>4005.93</v>
      </c>
      <c r="C1971">
        <v>-0.75</v>
      </c>
      <c r="D1971">
        <v>67290</v>
      </c>
      <c r="E1971" s="67">
        <v>-2.21</v>
      </c>
      <c r="F1971" s="7">
        <v>8233</v>
      </c>
      <c r="G1971" t="s">
        <v>93</v>
      </c>
      <c r="H1971">
        <v>0</v>
      </c>
      <c r="I1971" t="s">
        <v>288</v>
      </c>
      <c r="J1971" t="s">
        <v>289</v>
      </c>
      <c r="K1971" t="s">
        <v>295</v>
      </c>
      <c r="L1971" s="36">
        <v>2314</v>
      </c>
      <c r="M1971">
        <v>23</v>
      </c>
      <c r="N1971" s="66">
        <v>0.01</v>
      </c>
      <c r="O1971" s="36">
        <v>2291</v>
      </c>
      <c r="P1971" s="66">
        <v>0.01</v>
      </c>
      <c r="Q1971" s="36">
        <v>2308</v>
      </c>
      <c r="R1971" s="36">
        <v>2332.5</v>
      </c>
      <c r="S1971" s="36">
        <v>2251.5</v>
      </c>
      <c r="T1971" s="66">
        <v>2.5000000000000001E-3</v>
      </c>
      <c r="U1971" s="66">
        <v>1.4E-2</v>
      </c>
      <c r="V1971" s="66">
        <v>-7.9000000000000008E-3</v>
      </c>
      <c r="W1971" s="66">
        <v>2.7699999999999999E-2</v>
      </c>
      <c r="X1971" s="1">
        <v>1015200</v>
      </c>
      <c r="Y1971" s="1">
        <v>2331405</v>
      </c>
      <c r="Z1971" s="1">
        <v>706253</v>
      </c>
      <c r="AA1971" t="s">
        <v>702</v>
      </c>
      <c r="AB1971" t="s">
        <v>462</v>
      </c>
      <c r="AC1971">
        <v>17.84</v>
      </c>
      <c r="AD1971">
        <v>1.5</v>
      </c>
      <c r="AE1971">
        <v>1.73</v>
      </c>
      <c r="AF1971" t="s">
        <v>230</v>
      </c>
      <c r="AG1971" s="1">
        <v>65600</v>
      </c>
      <c r="AH1971" s="36">
        <v>2314.5</v>
      </c>
      <c r="AI1971">
        <v>300</v>
      </c>
      <c r="AJ1971" s="36">
        <v>2313.5</v>
      </c>
      <c r="AK1971">
        <v>700</v>
      </c>
      <c r="AL1971" s="2">
        <v>0.62638888888888888</v>
      </c>
      <c r="AM1971" s="3">
        <v>46203</v>
      </c>
      <c r="AN1971" t="s">
        <v>463</v>
      </c>
      <c r="AO1971" t="s">
        <v>327</v>
      </c>
    </row>
    <row r="1972" spans="1:41">
      <c r="A1972" s="8">
        <v>46216</v>
      </c>
      <c r="B1972" s="67">
        <v>4005.93</v>
      </c>
      <c r="C1972">
        <v>-0.75</v>
      </c>
      <c r="D1972">
        <v>67290</v>
      </c>
      <c r="E1972" s="67">
        <v>-2.21</v>
      </c>
      <c r="F1972" s="7">
        <v>8304</v>
      </c>
      <c r="G1972" t="s">
        <v>94</v>
      </c>
      <c r="H1972">
        <v>0</v>
      </c>
      <c r="I1972" t="s">
        <v>288</v>
      </c>
      <c r="J1972" t="s">
        <v>289</v>
      </c>
      <c r="K1972" t="s">
        <v>295</v>
      </c>
      <c r="L1972" s="36">
        <v>2907.5</v>
      </c>
      <c r="M1972">
        <v>0</v>
      </c>
      <c r="N1972" s="66">
        <v>0</v>
      </c>
      <c r="O1972" s="36">
        <v>2907.5</v>
      </c>
      <c r="P1972" s="66">
        <v>0</v>
      </c>
      <c r="Q1972" s="36">
        <v>2935</v>
      </c>
      <c r="R1972" s="36">
        <v>2964.5</v>
      </c>
      <c r="S1972" s="36">
        <v>2883</v>
      </c>
      <c r="T1972" s="66">
        <v>-9.2999999999999992E-3</v>
      </c>
      <c r="U1972" s="66">
        <v>0</v>
      </c>
      <c r="V1972" s="66">
        <v>-1.9199999999999998E-2</v>
      </c>
      <c r="W1972" s="66">
        <v>8.3999999999999995E-3</v>
      </c>
      <c r="X1972" s="1">
        <v>930300</v>
      </c>
      <c r="Y1972" s="1">
        <v>2709893</v>
      </c>
      <c r="Z1972" s="1">
        <v>406437</v>
      </c>
      <c r="AA1972" t="s">
        <v>716</v>
      </c>
      <c r="AB1972" t="s">
        <v>465</v>
      </c>
      <c r="AC1972">
        <v>14.9</v>
      </c>
      <c r="AD1972">
        <v>0.83</v>
      </c>
      <c r="AE1972">
        <v>3.44</v>
      </c>
      <c r="AF1972" t="s">
        <v>230</v>
      </c>
      <c r="AG1972" s="1">
        <v>15200</v>
      </c>
      <c r="AH1972" s="36">
        <v>2908</v>
      </c>
      <c r="AI1972" s="1">
        <v>2500</v>
      </c>
      <c r="AJ1972" s="36">
        <v>2907</v>
      </c>
      <c r="AK1972">
        <v>700</v>
      </c>
      <c r="AL1972" s="2">
        <v>0.62638888888888888</v>
      </c>
      <c r="AM1972" s="3">
        <v>46234</v>
      </c>
      <c r="AN1972" t="s">
        <v>298</v>
      </c>
      <c r="AO1972" t="s">
        <v>434</v>
      </c>
    </row>
    <row r="1973" spans="1:41">
      <c r="A1973" s="8">
        <v>46216</v>
      </c>
      <c r="B1973" s="67">
        <v>4005.93</v>
      </c>
      <c r="C1973">
        <v>-0.75</v>
      </c>
      <c r="D1973">
        <v>67290</v>
      </c>
      <c r="E1973" s="67">
        <v>-2.21</v>
      </c>
      <c r="F1973" s="7">
        <v>8316</v>
      </c>
      <c r="G1973" t="s">
        <v>95</v>
      </c>
      <c r="H1973">
        <v>0</v>
      </c>
      <c r="I1973" t="s">
        <v>288</v>
      </c>
      <c r="J1973" t="s">
        <v>289</v>
      </c>
      <c r="K1973" t="s">
        <v>290</v>
      </c>
      <c r="L1973" s="36">
        <v>6935</v>
      </c>
      <c r="M1973">
        <v>121</v>
      </c>
      <c r="N1973" s="66">
        <v>1.78E-2</v>
      </c>
      <c r="O1973" s="36">
        <v>6814</v>
      </c>
      <c r="P1973" s="66">
        <v>1.77E-2</v>
      </c>
      <c r="Q1973" s="36">
        <v>6890</v>
      </c>
      <c r="R1973" s="36">
        <v>7029</v>
      </c>
      <c r="S1973" s="36">
        <v>6883</v>
      </c>
      <c r="T1973" s="66">
        <v>6.4999999999999997E-3</v>
      </c>
      <c r="U1973" s="66">
        <v>-9.4999999999999998E-3</v>
      </c>
      <c r="V1973" s="66">
        <v>-1.3299999999999999E-2</v>
      </c>
      <c r="W1973" s="66">
        <v>7.4999999999999997E-3</v>
      </c>
      <c r="X1973" s="1">
        <v>10829400</v>
      </c>
      <c r="Y1973" s="1">
        <v>75378788</v>
      </c>
      <c r="Z1973" s="1">
        <v>26543699</v>
      </c>
      <c r="AA1973" t="s">
        <v>717</v>
      </c>
      <c r="AB1973" t="s">
        <v>467</v>
      </c>
      <c r="AC1973">
        <v>15.42</v>
      </c>
      <c r="AD1973">
        <v>1.67</v>
      </c>
      <c r="AE1973">
        <v>2.6</v>
      </c>
      <c r="AF1973" t="s">
        <v>230</v>
      </c>
      <c r="AG1973">
        <v>0</v>
      </c>
      <c r="AH1973" s="36">
        <v>6935</v>
      </c>
      <c r="AI1973" s="1">
        <v>1300</v>
      </c>
      <c r="AJ1973" s="36">
        <v>6934</v>
      </c>
      <c r="AK1973" s="1">
        <v>1400</v>
      </c>
      <c r="AL1973" s="2">
        <v>0.62638888888888888</v>
      </c>
      <c r="AM1973" s="3">
        <v>46234</v>
      </c>
      <c r="AN1973" t="s">
        <v>298</v>
      </c>
      <c r="AO1973" t="s">
        <v>434</v>
      </c>
    </row>
    <row r="1974" spans="1:41">
      <c r="A1974" s="8">
        <v>46216</v>
      </c>
      <c r="B1974" s="67">
        <v>4005.93</v>
      </c>
      <c r="C1974">
        <v>-0.75</v>
      </c>
      <c r="D1974">
        <v>67290</v>
      </c>
      <c r="E1974" s="67">
        <v>-2.21</v>
      </c>
      <c r="F1974" s="7">
        <v>8331</v>
      </c>
      <c r="G1974" t="s">
        <v>96</v>
      </c>
      <c r="H1974">
        <v>0</v>
      </c>
      <c r="I1974" t="s">
        <v>288</v>
      </c>
      <c r="J1974" t="s">
        <v>289</v>
      </c>
      <c r="K1974" t="s">
        <v>290</v>
      </c>
      <c r="L1974" s="36">
        <v>2756</v>
      </c>
      <c r="M1974">
        <v>2.5</v>
      </c>
      <c r="N1974" s="66">
        <v>8.9999999999999998E-4</v>
      </c>
      <c r="O1974" s="36">
        <v>2753.5</v>
      </c>
      <c r="P1974" s="66">
        <v>8.9999999999999998E-4</v>
      </c>
      <c r="Q1974" s="36">
        <v>2740</v>
      </c>
      <c r="R1974" s="36">
        <v>2797.5</v>
      </c>
      <c r="S1974" s="36">
        <v>2737.5</v>
      </c>
      <c r="T1974" s="66">
        <v>5.7999999999999996E-3</v>
      </c>
      <c r="U1974" s="66">
        <v>6.9999999999999999E-4</v>
      </c>
      <c r="V1974" s="66">
        <v>-1.4800000000000001E-2</v>
      </c>
      <c r="W1974" s="66">
        <v>6.7000000000000002E-3</v>
      </c>
      <c r="X1974" s="1">
        <v>2458800</v>
      </c>
      <c r="Y1974" s="1">
        <v>6779820</v>
      </c>
      <c r="Z1974" s="1">
        <v>2137336</v>
      </c>
      <c r="AA1974" t="s">
        <v>718</v>
      </c>
      <c r="AB1974" t="s">
        <v>469</v>
      </c>
      <c r="AC1974">
        <v>17.809999999999999</v>
      </c>
      <c r="AD1974">
        <v>1.52</v>
      </c>
      <c r="AE1974">
        <v>2.3199999999999998</v>
      </c>
      <c r="AF1974" t="s">
        <v>230</v>
      </c>
      <c r="AG1974" s="1">
        <v>30800</v>
      </c>
      <c r="AH1974" s="36">
        <v>2756.5</v>
      </c>
      <c r="AI1974">
        <v>400</v>
      </c>
      <c r="AJ1974" s="36">
        <v>2755.5</v>
      </c>
      <c r="AK1974">
        <v>700</v>
      </c>
      <c r="AL1974" s="2">
        <v>0.62638888888888888</v>
      </c>
      <c r="AM1974" s="3">
        <v>46238</v>
      </c>
      <c r="AN1974" t="s">
        <v>298</v>
      </c>
      <c r="AO1974" t="s">
        <v>434</v>
      </c>
    </row>
    <row r="1975" spans="1:41">
      <c r="A1975" s="8">
        <v>46216</v>
      </c>
      <c r="B1975" s="67">
        <v>4005.93</v>
      </c>
      <c r="C1975">
        <v>-0.75</v>
      </c>
      <c r="D1975">
        <v>67290</v>
      </c>
      <c r="E1975" s="67">
        <v>-2.21</v>
      </c>
      <c r="F1975" s="7">
        <v>8424</v>
      </c>
      <c r="G1975" t="s">
        <v>97</v>
      </c>
      <c r="H1975">
        <v>0</v>
      </c>
      <c r="I1975" t="s">
        <v>288</v>
      </c>
      <c r="J1975" t="s">
        <v>289</v>
      </c>
      <c r="K1975" t="s">
        <v>290</v>
      </c>
      <c r="L1975" s="36">
        <v>4273</v>
      </c>
      <c r="M1975">
        <v>6</v>
      </c>
      <c r="N1975" s="66">
        <v>1.4E-3</v>
      </c>
      <c r="O1975" s="36">
        <v>4267</v>
      </c>
      <c r="P1975" s="66">
        <v>1.4E-3</v>
      </c>
      <c r="Q1975" s="36">
        <v>4310</v>
      </c>
      <c r="R1975" s="36">
        <v>4318</v>
      </c>
      <c r="S1975" s="36">
        <v>4262</v>
      </c>
      <c r="T1975" s="66">
        <v>-8.5000000000000006E-3</v>
      </c>
      <c r="U1975" s="66">
        <v>-2.0999999999999999E-3</v>
      </c>
      <c r="V1975" s="66">
        <v>-1.04E-2</v>
      </c>
      <c r="W1975" s="66">
        <v>2.5000000000000001E-3</v>
      </c>
      <c r="X1975" s="1">
        <v>70900</v>
      </c>
      <c r="Y1975" s="1">
        <v>303635</v>
      </c>
      <c r="Z1975" s="1">
        <v>388259</v>
      </c>
      <c r="AA1975" t="s">
        <v>470</v>
      </c>
      <c r="AB1975" t="s">
        <v>592</v>
      </c>
      <c r="AC1975">
        <v>8.0299999999999994</v>
      </c>
      <c r="AD1975">
        <v>0.76</v>
      </c>
      <c r="AE1975">
        <v>4.03</v>
      </c>
      <c r="AF1975" t="s">
        <v>230</v>
      </c>
      <c r="AG1975" s="1">
        <v>2000</v>
      </c>
      <c r="AH1975" s="36">
        <v>4273</v>
      </c>
      <c r="AI1975">
        <v>100</v>
      </c>
      <c r="AJ1975" s="36">
        <v>4272</v>
      </c>
      <c r="AK1975">
        <v>300</v>
      </c>
      <c r="AL1975" s="2">
        <v>0.62638888888888888</v>
      </c>
      <c r="AM1975" s="3">
        <v>46233</v>
      </c>
      <c r="AN1975" t="s">
        <v>298</v>
      </c>
      <c r="AO1975" t="s">
        <v>472</v>
      </c>
    </row>
    <row r="1976" spans="1:41">
      <c r="A1976" s="8">
        <v>46216</v>
      </c>
      <c r="B1976" s="67">
        <v>4005.93</v>
      </c>
      <c r="C1976">
        <v>-0.75</v>
      </c>
      <c r="D1976">
        <v>67290</v>
      </c>
      <c r="E1976" s="67">
        <v>-2.21</v>
      </c>
      <c r="F1976" s="7">
        <v>8425</v>
      </c>
      <c r="G1976" t="s">
        <v>98</v>
      </c>
      <c r="H1976">
        <v>0</v>
      </c>
      <c r="I1976" t="s">
        <v>288</v>
      </c>
      <c r="J1976" t="s">
        <v>289</v>
      </c>
      <c r="K1976" t="s">
        <v>290</v>
      </c>
      <c r="L1976" s="36">
        <v>1294</v>
      </c>
      <c r="M1976">
        <v>-2</v>
      </c>
      <c r="N1976" s="66">
        <v>-1.5E-3</v>
      </c>
      <c r="O1976" s="36">
        <v>1296</v>
      </c>
      <c r="P1976" s="66">
        <v>-1.5E-3</v>
      </c>
      <c r="Q1976" s="36">
        <v>1309</v>
      </c>
      <c r="R1976" s="36">
        <v>1310</v>
      </c>
      <c r="S1976" s="36">
        <v>1291</v>
      </c>
      <c r="T1976" s="66">
        <v>-1.14E-2</v>
      </c>
      <c r="U1976" s="66">
        <v>0</v>
      </c>
      <c r="V1976" s="66">
        <v>-1.2200000000000001E-2</v>
      </c>
      <c r="W1976" s="66">
        <v>2.3E-3</v>
      </c>
      <c r="X1976" s="1">
        <v>367800</v>
      </c>
      <c r="Y1976" s="1">
        <v>477499</v>
      </c>
      <c r="Z1976" s="1">
        <v>407178</v>
      </c>
      <c r="AA1976" t="s">
        <v>473</v>
      </c>
      <c r="AB1976" t="s">
        <v>607</v>
      </c>
      <c r="AC1976">
        <v>7.76</v>
      </c>
      <c r="AD1976">
        <v>0.84</v>
      </c>
      <c r="AE1976">
        <v>4.0199999999999996</v>
      </c>
      <c r="AF1976" t="s">
        <v>230</v>
      </c>
      <c r="AG1976" s="1">
        <v>180700</v>
      </c>
      <c r="AH1976" s="36">
        <v>1294</v>
      </c>
      <c r="AI1976" s="1">
        <v>4800</v>
      </c>
      <c r="AJ1976" s="36">
        <v>1293</v>
      </c>
      <c r="AK1976" s="1">
        <v>8300</v>
      </c>
      <c r="AL1976" s="2">
        <v>0.625</v>
      </c>
      <c r="AM1976" s="3">
        <v>46233</v>
      </c>
      <c r="AN1976" t="s">
        <v>298</v>
      </c>
      <c r="AO1976" t="s">
        <v>472</v>
      </c>
    </row>
    <row r="1977" spans="1:41">
      <c r="A1977" s="8">
        <v>46216</v>
      </c>
      <c r="B1977" s="67">
        <v>4005.93</v>
      </c>
      <c r="C1977">
        <v>-0.75</v>
      </c>
      <c r="D1977">
        <v>67290</v>
      </c>
      <c r="E1977" s="67">
        <v>-2.21</v>
      </c>
      <c r="F1977" s="7">
        <v>8591</v>
      </c>
      <c r="G1977" t="s">
        <v>99</v>
      </c>
      <c r="H1977">
        <v>0</v>
      </c>
      <c r="I1977" t="s">
        <v>288</v>
      </c>
      <c r="J1977" t="s">
        <v>289</v>
      </c>
      <c r="K1977" t="s">
        <v>295</v>
      </c>
      <c r="L1977" s="36">
        <v>6391</v>
      </c>
      <c r="M1977">
        <v>-78</v>
      </c>
      <c r="N1977" s="66">
        <v>-1.21E-2</v>
      </c>
      <c r="O1977" s="36">
        <v>6469</v>
      </c>
      <c r="P1977" s="66">
        <v>-1.2E-2</v>
      </c>
      <c r="Q1977" s="36">
        <v>6509</v>
      </c>
      <c r="R1977" s="36">
        <v>6580</v>
      </c>
      <c r="S1977" s="36">
        <v>6386</v>
      </c>
      <c r="T1977" s="66">
        <v>-1.8100000000000002E-2</v>
      </c>
      <c r="U1977" s="66">
        <v>-7.6E-3</v>
      </c>
      <c r="V1977" s="66">
        <v>-2.87E-2</v>
      </c>
      <c r="W1977" s="66">
        <v>6.9999999999999999E-4</v>
      </c>
      <c r="X1977" s="1">
        <v>1567500</v>
      </c>
      <c r="Y1977" s="1">
        <v>10136983</v>
      </c>
      <c r="Z1977" s="1">
        <v>7184165</v>
      </c>
      <c r="AA1977" t="s">
        <v>668</v>
      </c>
      <c r="AB1977" t="s">
        <v>476</v>
      </c>
      <c r="AC1977">
        <v>13.2</v>
      </c>
      <c r="AD1977">
        <v>1.56</v>
      </c>
      <c r="AE1977">
        <v>2.93</v>
      </c>
      <c r="AF1977" t="s">
        <v>230</v>
      </c>
      <c r="AG1977" s="1">
        <v>238400</v>
      </c>
      <c r="AH1977" s="36">
        <v>6393</v>
      </c>
      <c r="AI1977" s="1">
        <v>1000</v>
      </c>
      <c r="AJ1977" s="36">
        <v>6391</v>
      </c>
      <c r="AK1977">
        <v>200</v>
      </c>
      <c r="AL1977" s="2">
        <v>0.62638888888888888</v>
      </c>
      <c r="AM1977" s="3">
        <v>46240</v>
      </c>
      <c r="AN1977" t="s">
        <v>298</v>
      </c>
      <c r="AO1977" t="s">
        <v>472</v>
      </c>
    </row>
    <row r="1978" spans="1:41">
      <c r="A1978" s="8">
        <v>46216</v>
      </c>
      <c r="B1978" s="67">
        <v>4005.93</v>
      </c>
      <c r="C1978">
        <v>-0.75</v>
      </c>
      <c r="D1978">
        <v>67290</v>
      </c>
      <c r="E1978" s="67">
        <v>-2.21</v>
      </c>
      <c r="F1978" s="7">
        <v>8593</v>
      </c>
      <c r="G1978" t="s">
        <v>100</v>
      </c>
      <c r="H1978">
        <v>0</v>
      </c>
      <c r="I1978" t="s">
        <v>288</v>
      </c>
      <c r="J1978" t="s">
        <v>289</v>
      </c>
      <c r="K1978" t="s">
        <v>290</v>
      </c>
      <c r="L1978" s="36">
        <v>1376.5</v>
      </c>
      <c r="M1978">
        <v>12</v>
      </c>
      <c r="N1978" s="66">
        <v>8.8000000000000005E-3</v>
      </c>
      <c r="O1978" s="36">
        <v>1364.5</v>
      </c>
      <c r="P1978" s="66">
        <v>8.6999999999999994E-3</v>
      </c>
      <c r="Q1978" s="36">
        <v>1374.5</v>
      </c>
      <c r="R1978" s="36">
        <v>1381.5</v>
      </c>
      <c r="S1978" s="36">
        <v>1369.5</v>
      </c>
      <c r="T1978" s="66">
        <v>1.4E-3</v>
      </c>
      <c r="U1978" s="66">
        <v>-2.5000000000000001E-3</v>
      </c>
      <c r="V1978" s="66">
        <v>-3.5999999999999999E-3</v>
      </c>
      <c r="W1978" s="66">
        <v>5.1000000000000004E-3</v>
      </c>
      <c r="X1978" s="1">
        <v>1966900</v>
      </c>
      <c r="Y1978" s="1">
        <v>2707394</v>
      </c>
      <c r="Z1978" s="1">
        <v>2019204</v>
      </c>
      <c r="AA1978" t="s">
        <v>477</v>
      </c>
      <c r="AB1978" t="s">
        <v>594</v>
      </c>
      <c r="AC1978">
        <v>12.35</v>
      </c>
      <c r="AD1978">
        <v>0.99</v>
      </c>
      <c r="AE1978">
        <v>3.71</v>
      </c>
      <c r="AF1978" t="s">
        <v>230</v>
      </c>
      <c r="AG1978" s="1">
        <v>876300</v>
      </c>
      <c r="AH1978" s="36">
        <v>1376.5</v>
      </c>
      <c r="AI1978" s="1">
        <v>3500</v>
      </c>
      <c r="AJ1978" s="36">
        <v>1376</v>
      </c>
      <c r="AK1978" s="1">
        <v>10600</v>
      </c>
      <c r="AL1978" s="2">
        <v>0.62638888888888888</v>
      </c>
      <c r="AM1978" s="3">
        <v>46241</v>
      </c>
      <c r="AN1978" t="s">
        <v>298</v>
      </c>
      <c r="AO1978" t="s">
        <v>472</v>
      </c>
    </row>
    <row r="1979" spans="1:41">
      <c r="A1979" s="8">
        <v>46216</v>
      </c>
      <c r="B1979" s="67">
        <v>4005.93</v>
      </c>
      <c r="C1979">
        <v>-0.75</v>
      </c>
      <c r="D1979">
        <v>67290</v>
      </c>
      <c r="E1979" s="67">
        <v>-2.21</v>
      </c>
      <c r="F1979" s="7">
        <v>8604</v>
      </c>
      <c r="G1979" t="s">
        <v>101</v>
      </c>
      <c r="H1979">
        <v>0</v>
      </c>
      <c r="I1979" t="s">
        <v>288</v>
      </c>
      <c r="J1979" t="s">
        <v>289</v>
      </c>
      <c r="K1979" t="s">
        <v>290</v>
      </c>
      <c r="L1979" s="36">
        <v>1549.5</v>
      </c>
      <c r="M1979">
        <v>6.5</v>
      </c>
      <c r="N1979" s="66">
        <v>4.1999999999999997E-3</v>
      </c>
      <c r="O1979" s="36">
        <v>1543</v>
      </c>
      <c r="P1979" s="66">
        <v>4.1999999999999997E-3</v>
      </c>
      <c r="Q1979" s="36">
        <v>1551</v>
      </c>
      <c r="R1979" s="36">
        <v>1577</v>
      </c>
      <c r="S1979" s="36">
        <v>1543.5</v>
      </c>
      <c r="T1979" s="66">
        <v>-8.9999999999999998E-4</v>
      </c>
      <c r="U1979" s="66">
        <v>-7.3000000000000001E-3</v>
      </c>
      <c r="V1979" s="66">
        <v>-1.7399999999999999E-2</v>
      </c>
      <c r="W1979" s="66">
        <v>3.8E-3</v>
      </c>
      <c r="X1979" s="1">
        <v>5996000</v>
      </c>
      <c r="Y1979" s="1">
        <v>9346183</v>
      </c>
      <c r="Z1979" s="1">
        <v>4785727</v>
      </c>
      <c r="AA1979" t="s">
        <v>719</v>
      </c>
      <c r="AB1979" t="s">
        <v>480</v>
      </c>
      <c r="AC1979">
        <v>12.04</v>
      </c>
      <c r="AD1979">
        <v>1.21</v>
      </c>
      <c r="AE1979">
        <v>3.36</v>
      </c>
      <c r="AF1979" t="s">
        <v>230</v>
      </c>
      <c r="AG1979" s="1">
        <v>622100</v>
      </c>
      <c r="AH1979" s="36">
        <v>1550</v>
      </c>
      <c r="AI1979" s="1">
        <v>9600</v>
      </c>
      <c r="AJ1979" s="36">
        <v>1549.5</v>
      </c>
      <c r="AK1979" s="1">
        <v>2100</v>
      </c>
      <c r="AL1979" s="2">
        <v>0.62638888888888888</v>
      </c>
      <c r="AM1979" s="3">
        <v>46232</v>
      </c>
      <c r="AN1979" t="s">
        <v>298</v>
      </c>
      <c r="AO1979" t="s">
        <v>481</v>
      </c>
    </row>
    <row r="1980" spans="1:41">
      <c r="A1980" s="8">
        <v>46216</v>
      </c>
      <c r="B1980" s="67">
        <v>4005.93</v>
      </c>
      <c r="C1980">
        <v>-0.75</v>
      </c>
      <c r="D1980">
        <v>67290</v>
      </c>
      <c r="E1980" s="67">
        <v>-2.21</v>
      </c>
      <c r="F1980" s="7">
        <v>8697</v>
      </c>
      <c r="G1980" t="s">
        <v>102</v>
      </c>
      <c r="H1980">
        <v>0</v>
      </c>
      <c r="I1980" t="s">
        <v>288</v>
      </c>
      <c r="J1980" t="s">
        <v>289</v>
      </c>
      <c r="K1980" t="s">
        <v>295</v>
      </c>
      <c r="L1980" s="36">
        <v>2203.5</v>
      </c>
      <c r="M1980">
        <v>27</v>
      </c>
      <c r="N1980" s="66">
        <v>1.24E-2</v>
      </c>
      <c r="O1980" s="36">
        <v>2176.5</v>
      </c>
      <c r="P1980" s="66">
        <v>1.24E-2</v>
      </c>
      <c r="Q1980" s="36">
        <v>2221</v>
      </c>
      <c r="R1980" s="36">
        <v>2236.5</v>
      </c>
      <c r="S1980" s="36">
        <v>2189</v>
      </c>
      <c r="T1980" s="66">
        <v>-7.7999999999999996E-3</v>
      </c>
      <c r="U1980" s="66">
        <v>-4.0000000000000002E-4</v>
      </c>
      <c r="V1980" s="66">
        <v>-1.47E-2</v>
      </c>
      <c r="W1980" s="66">
        <v>6.6E-3</v>
      </c>
      <c r="X1980" s="1">
        <v>1675300</v>
      </c>
      <c r="Y1980" s="1">
        <v>3698818</v>
      </c>
      <c r="Z1980" s="1">
        <v>2273538</v>
      </c>
      <c r="AA1980" t="s">
        <v>669</v>
      </c>
      <c r="AB1980" t="s">
        <v>483</v>
      </c>
      <c r="AC1980">
        <v>27.75</v>
      </c>
      <c r="AD1980">
        <v>6.56</v>
      </c>
      <c r="AE1980">
        <v>2.86</v>
      </c>
      <c r="AF1980" t="s">
        <v>230</v>
      </c>
      <c r="AG1980" s="1">
        <v>87600</v>
      </c>
      <c r="AH1980" s="36">
        <v>2204</v>
      </c>
      <c r="AI1980">
        <v>900</v>
      </c>
      <c r="AJ1980" s="36">
        <v>2203</v>
      </c>
      <c r="AK1980" s="1">
        <v>1800</v>
      </c>
      <c r="AL1980" s="2">
        <v>0.62638888888888888</v>
      </c>
      <c r="AM1980" s="3">
        <v>46231</v>
      </c>
      <c r="AN1980" t="s">
        <v>298</v>
      </c>
      <c r="AO1980" t="s">
        <v>472</v>
      </c>
    </row>
    <row r="1981" spans="1:41">
      <c r="A1981" s="8">
        <v>46216</v>
      </c>
      <c r="B1981" s="67">
        <v>4005.93</v>
      </c>
      <c r="C1981">
        <v>-0.75</v>
      </c>
      <c r="D1981">
        <v>67290</v>
      </c>
      <c r="E1981" s="67">
        <v>-2.21</v>
      </c>
      <c r="F1981" s="7">
        <v>8830</v>
      </c>
      <c r="G1981" t="s">
        <v>103</v>
      </c>
      <c r="H1981">
        <v>0</v>
      </c>
      <c r="I1981" t="s">
        <v>288</v>
      </c>
      <c r="J1981" t="s">
        <v>289</v>
      </c>
      <c r="K1981" t="s">
        <v>295</v>
      </c>
      <c r="L1981" s="36">
        <v>3750</v>
      </c>
      <c r="M1981">
        <v>-12</v>
      </c>
      <c r="N1981" s="66">
        <v>-3.2000000000000002E-3</v>
      </c>
      <c r="O1981" s="36">
        <v>3762</v>
      </c>
      <c r="P1981" s="66">
        <v>-3.0999999999999999E-3</v>
      </c>
      <c r="Q1981" s="36">
        <v>3832</v>
      </c>
      <c r="R1981" s="36">
        <v>3864</v>
      </c>
      <c r="S1981" s="36">
        <v>3738</v>
      </c>
      <c r="T1981" s="66">
        <v>-2.1299999999999999E-2</v>
      </c>
      <c r="U1981" s="66">
        <v>0</v>
      </c>
      <c r="V1981" s="66">
        <v>-2.9499999999999998E-2</v>
      </c>
      <c r="W1981" s="66">
        <v>3.2000000000000002E-3</v>
      </c>
      <c r="X1981" s="1">
        <v>1126300</v>
      </c>
      <c r="Y1981" s="1">
        <v>4249523</v>
      </c>
      <c r="Z1981" s="1">
        <v>3510000</v>
      </c>
      <c r="AA1981" t="s">
        <v>484</v>
      </c>
      <c r="AB1981" t="s">
        <v>620</v>
      </c>
      <c r="AC1981">
        <v>15.53</v>
      </c>
      <c r="AD1981">
        <v>1.4</v>
      </c>
      <c r="AE1981">
        <v>1.39</v>
      </c>
      <c r="AF1981" t="s">
        <v>230</v>
      </c>
      <c r="AG1981" s="1">
        <v>24200</v>
      </c>
      <c r="AH1981" s="36">
        <v>3752</v>
      </c>
      <c r="AI1981">
        <v>600</v>
      </c>
      <c r="AJ1981" s="36">
        <v>3750</v>
      </c>
      <c r="AK1981">
        <v>400</v>
      </c>
      <c r="AL1981" s="2">
        <v>0.62638888888888888</v>
      </c>
      <c r="AM1981" s="3">
        <v>46240</v>
      </c>
      <c r="AN1981" t="s">
        <v>298</v>
      </c>
      <c r="AO1981" t="s">
        <v>332</v>
      </c>
    </row>
    <row r="1982" spans="1:41">
      <c r="A1982" s="8">
        <v>46216</v>
      </c>
      <c r="B1982" s="67">
        <v>4005.93</v>
      </c>
      <c r="C1982">
        <v>-0.75</v>
      </c>
      <c r="D1982">
        <v>67290</v>
      </c>
      <c r="E1982" s="67">
        <v>-2.21</v>
      </c>
      <c r="F1982" s="7">
        <v>9020</v>
      </c>
      <c r="G1982" t="s">
        <v>104</v>
      </c>
      <c r="H1982">
        <v>0</v>
      </c>
      <c r="I1982" t="s">
        <v>288</v>
      </c>
      <c r="J1982" t="s">
        <v>289</v>
      </c>
      <c r="K1982" t="s">
        <v>290</v>
      </c>
      <c r="L1982" s="36">
        <v>3522</v>
      </c>
      <c r="M1982">
        <v>44</v>
      </c>
      <c r="N1982" s="66">
        <v>1.2699999999999999E-2</v>
      </c>
      <c r="O1982" s="36">
        <v>3478</v>
      </c>
      <c r="P1982" s="66">
        <v>1.26E-2</v>
      </c>
      <c r="Q1982" s="36">
        <v>3502</v>
      </c>
      <c r="R1982" s="36">
        <v>3539</v>
      </c>
      <c r="S1982" s="36">
        <v>3469</v>
      </c>
      <c r="T1982" s="66">
        <v>5.7000000000000002E-3</v>
      </c>
      <c r="U1982" s="66">
        <v>-4.1999999999999997E-3</v>
      </c>
      <c r="V1982" s="66">
        <v>-4.7999999999999996E-3</v>
      </c>
      <c r="W1982" s="66">
        <v>1.52E-2</v>
      </c>
      <c r="X1982" s="1">
        <v>1726500</v>
      </c>
      <c r="Y1982" s="1">
        <v>6064598</v>
      </c>
      <c r="Z1982" s="1">
        <v>3995399</v>
      </c>
      <c r="AA1982" t="s">
        <v>486</v>
      </c>
      <c r="AB1982" t="s">
        <v>608</v>
      </c>
      <c r="AC1982">
        <v>15.59</v>
      </c>
      <c r="AD1982">
        <v>1.3</v>
      </c>
      <c r="AE1982">
        <v>2.39</v>
      </c>
      <c r="AF1982" t="s">
        <v>230</v>
      </c>
      <c r="AG1982" s="1">
        <v>31100</v>
      </c>
      <c r="AH1982" s="36">
        <v>3523</v>
      </c>
      <c r="AI1982" s="1">
        <v>2000</v>
      </c>
      <c r="AJ1982" s="36">
        <v>3521</v>
      </c>
      <c r="AK1982" s="1">
        <v>2000</v>
      </c>
      <c r="AL1982" s="2">
        <v>0.62638888888888888</v>
      </c>
      <c r="AM1982" s="3">
        <v>46234</v>
      </c>
      <c r="AN1982" t="s">
        <v>298</v>
      </c>
      <c r="AO1982" t="s">
        <v>488</v>
      </c>
    </row>
    <row r="1983" spans="1:41">
      <c r="A1983" s="8">
        <v>46216</v>
      </c>
      <c r="B1983" s="67">
        <v>4005.93</v>
      </c>
      <c r="C1983">
        <v>-0.75</v>
      </c>
      <c r="D1983">
        <v>67290</v>
      </c>
      <c r="E1983" s="67">
        <v>-2.21</v>
      </c>
      <c r="F1983" s="7">
        <v>9024</v>
      </c>
      <c r="G1983" t="s">
        <v>105</v>
      </c>
      <c r="H1983">
        <v>0</v>
      </c>
      <c r="I1983" t="s">
        <v>288</v>
      </c>
      <c r="J1983" t="s">
        <v>289</v>
      </c>
      <c r="K1983" t="s">
        <v>295</v>
      </c>
      <c r="L1983" s="36">
        <v>3555</v>
      </c>
      <c r="M1983">
        <v>30</v>
      </c>
      <c r="N1983" s="66">
        <v>8.5000000000000006E-3</v>
      </c>
      <c r="O1983" s="36">
        <v>3525</v>
      </c>
      <c r="P1983" s="66">
        <v>8.5000000000000006E-3</v>
      </c>
      <c r="Q1983" s="36">
        <v>3540</v>
      </c>
      <c r="R1983" s="36">
        <v>3577</v>
      </c>
      <c r="S1983" s="36">
        <v>3494</v>
      </c>
      <c r="T1983" s="66">
        <v>4.1999999999999997E-3</v>
      </c>
      <c r="U1983" s="66">
        <v>3.8999999999999998E-3</v>
      </c>
      <c r="V1983" s="66">
        <v>-6.1000000000000004E-3</v>
      </c>
      <c r="W1983" s="66">
        <v>1.7399999999999999E-2</v>
      </c>
      <c r="X1983" s="1">
        <v>702000</v>
      </c>
      <c r="Y1983" s="1">
        <v>2484048</v>
      </c>
      <c r="Z1983" s="1">
        <v>1087031</v>
      </c>
      <c r="AA1983" t="s">
        <v>489</v>
      </c>
      <c r="AB1983" t="s">
        <v>609</v>
      </c>
      <c r="AC1983">
        <v>33.47</v>
      </c>
      <c r="AD1983">
        <v>1.58</v>
      </c>
      <c r="AE1983">
        <v>1.18</v>
      </c>
      <c r="AF1983" t="s">
        <v>230</v>
      </c>
      <c r="AG1983">
        <v>0</v>
      </c>
      <c r="AH1983" s="36">
        <v>3556</v>
      </c>
      <c r="AI1983">
        <v>200</v>
      </c>
      <c r="AJ1983" s="36">
        <v>3554</v>
      </c>
      <c r="AK1983">
        <v>800</v>
      </c>
      <c r="AL1983" s="2">
        <v>0.62638888888888888</v>
      </c>
      <c r="AM1983" s="3">
        <v>46234</v>
      </c>
      <c r="AN1983" t="s">
        <v>298</v>
      </c>
      <c r="AO1983" t="s">
        <v>488</v>
      </c>
    </row>
    <row r="1984" spans="1:41">
      <c r="A1984" s="8">
        <v>46216</v>
      </c>
      <c r="B1984" s="67">
        <v>4005.93</v>
      </c>
      <c r="C1984">
        <v>-0.75</v>
      </c>
      <c r="D1984">
        <v>67290</v>
      </c>
      <c r="E1984" s="67">
        <v>-2.21</v>
      </c>
      <c r="F1984" s="7">
        <v>9069</v>
      </c>
      <c r="G1984" t="s">
        <v>106</v>
      </c>
      <c r="H1984">
        <v>0</v>
      </c>
      <c r="I1984" t="s">
        <v>288</v>
      </c>
      <c r="J1984" t="s">
        <v>289</v>
      </c>
      <c r="K1984" t="s">
        <v>295</v>
      </c>
      <c r="L1984" s="36">
        <v>2103</v>
      </c>
      <c r="M1984">
        <v>51</v>
      </c>
      <c r="N1984" s="66">
        <v>2.4899999999999999E-2</v>
      </c>
      <c r="O1984" s="36">
        <v>2052</v>
      </c>
      <c r="P1984" s="66">
        <v>2.4799999999999999E-2</v>
      </c>
      <c r="Q1984" s="36">
        <v>2073</v>
      </c>
      <c r="R1984" s="36">
        <v>2104.5</v>
      </c>
      <c r="S1984" s="36">
        <v>2064</v>
      </c>
      <c r="T1984" s="66">
        <v>1.44E-2</v>
      </c>
      <c r="U1984" s="66">
        <v>8.0999999999999996E-3</v>
      </c>
      <c r="V1984" s="66">
        <v>-6.9999999999999999E-4</v>
      </c>
      <c r="W1984" s="66">
        <v>1.8800000000000001E-2</v>
      </c>
      <c r="X1984" s="1">
        <v>269000</v>
      </c>
      <c r="Y1984" s="1">
        <v>561884</v>
      </c>
      <c r="Z1984" s="1">
        <v>369481</v>
      </c>
      <c r="AA1984" t="s">
        <v>491</v>
      </c>
      <c r="AB1984" t="s">
        <v>492</v>
      </c>
      <c r="AC1984">
        <v>15.05</v>
      </c>
      <c r="AD1984">
        <v>1.54</v>
      </c>
      <c r="AE1984">
        <v>2.66</v>
      </c>
      <c r="AF1984" t="s">
        <v>230</v>
      </c>
      <c r="AG1984" s="1">
        <v>23800</v>
      </c>
      <c r="AH1984" s="36">
        <v>2103.5</v>
      </c>
      <c r="AI1984">
        <v>400</v>
      </c>
      <c r="AJ1984" s="36">
        <v>2102.5</v>
      </c>
      <c r="AK1984">
        <v>200</v>
      </c>
      <c r="AL1984" s="2">
        <v>0.62569444444444444</v>
      </c>
      <c r="AM1984" s="3">
        <v>46246</v>
      </c>
      <c r="AN1984" t="s">
        <v>298</v>
      </c>
      <c r="AO1984" t="s">
        <v>488</v>
      </c>
    </row>
    <row r="1985" spans="1:41">
      <c r="A1985" s="8">
        <v>46216</v>
      </c>
      <c r="B1985" s="67">
        <v>4005.93</v>
      </c>
      <c r="C1985">
        <v>-0.75</v>
      </c>
      <c r="D1985">
        <v>67290</v>
      </c>
      <c r="E1985" s="67">
        <v>-2.21</v>
      </c>
      <c r="F1985" s="7">
        <v>9227</v>
      </c>
      <c r="G1985" t="s">
        <v>107</v>
      </c>
      <c r="H1985">
        <v>0</v>
      </c>
      <c r="I1985" t="s">
        <v>347</v>
      </c>
      <c r="J1985" t="s">
        <v>289</v>
      </c>
      <c r="K1985" t="s">
        <v>290</v>
      </c>
      <c r="L1985">
        <v>840</v>
      </c>
      <c r="M1985">
        <v>-35</v>
      </c>
      <c r="N1985" s="66">
        <v>-0.04</v>
      </c>
      <c r="O1985">
        <v>875</v>
      </c>
      <c r="P1985" s="66">
        <v>-0.04</v>
      </c>
      <c r="Q1985">
        <v>888</v>
      </c>
      <c r="R1985">
        <v>888</v>
      </c>
      <c r="S1985">
        <v>827</v>
      </c>
      <c r="T1985" s="66">
        <v>-5.3999999999999999E-2</v>
      </c>
      <c r="U1985" s="66">
        <v>-3.5000000000000001E-3</v>
      </c>
      <c r="V1985" s="66">
        <v>-5.3999999999999999E-2</v>
      </c>
      <c r="W1985" s="66">
        <v>1.5699999999999999E-2</v>
      </c>
      <c r="X1985" s="1">
        <v>177700</v>
      </c>
      <c r="Y1985" s="1">
        <v>150175</v>
      </c>
      <c r="Z1985" s="1">
        <v>13359</v>
      </c>
      <c r="AA1985" t="s">
        <v>493</v>
      </c>
      <c r="AB1985" t="s">
        <v>494</v>
      </c>
      <c r="AC1985">
        <v>0</v>
      </c>
      <c r="AD1985">
        <v>27.64</v>
      </c>
      <c r="AE1985">
        <v>0</v>
      </c>
      <c r="AF1985">
        <v>2.5</v>
      </c>
      <c r="AG1985" s="1">
        <v>1400</v>
      </c>
      <c r="AH1985">
        <v>841</v>
      </c>
      <c r="AI1985">
        <v>300</v>
      </c>
      <c r="AJ1985">
        <v>840</v>
      </c>
      <c r="AK1985">
        <v>100</v>
      </c>
      <c r="AL1985" s="2">
        <v>0.625</v>
      </c>
      <c r="AM1985" s="3">
        <v>46246</v>
      </c>
      <c r="AN1985" t="s">
        <v>350</v>
      </c>
      <c r="AO1985" t="s">
        <v>313</v>
      </c>
    </row>
    <row r="1986" spans="1:41">
      <c r="A1986" s="8">
        <v>46216</v>
      </c>
      <c r="B1986" s="67">
        <v>4005.93</v>
      </c>
      <c r="C1986">
        <v>-0.75</v>
      </c>
      <c r="D1986">
        <v>67290</v>
      </c>
      <c r="E1986" s="67">
        <v>-2.21</v>
      </c>
      <c r="F1986" s="7">
        <v>9303</v>
      </c>
      <c r="G1986" t="s">
        <v>108</v>
      </c>
      <c r="H1986">
        <v>0</v>
      </c>
      <c r="I1986" t="s">
        <v>288</v>
      </c>
      <c r="J1986" t="s">
        <v>289</v>
      </c>
      <c r="K1986" t="s">
        <v>295</v>
      </c>
      <c r="L1986" s="36">
        <v>3870</v>
      </c>
      <c r="M1986">
        <v>5</v>
      </c>
      <c r="N1986" s="66">
        <v>1.2999999999999999E-3</v>
      </c>
      <c r="O1986" s="36">
        <v>3865</v>
      </c>
      <c r="P1986" s="66">
        <v>1.1999999999999999E-3</v>
      </c>
      <c r="Q1986" s="36">
        <v>3880</v>
      </c>
      <c r="R1986" s="36">
        <v>3910</v>
      </c>
      <c r="S1986" s="36">
        <v>3870</v>
      </c>
      <c r="T1986" s="66">
        <v>-2.5000000000000001E-3</v>
      </c>
      <c r="U1986" s="66">
        <v>-7.6E-3</v>
      </c>
      <c r="V1986" s="66">
        <v>-1.0200000000000001E-2</v>
      </c>
      <c r="W1986" s="66">
        <v>0</v>
      </c>
      <c r="X1986" s="1">
        <v>52300</v>
      </c>
      <c r="Y1986" s="1">
        <v>203304</v>
      </c>
      <c r="Z1986" s="1">
        <v>296497</v>
      </c>
      <c r="AA1986" t="s">
        <v>495</v>
      </c>
      <c r="AB1986" t="s">
        <v>496</v>
      </c>
      <c r="AC1986">
        <v>17.07</v>
      </c>
      <c r="AD1986">
        <v>0.93</v>
      </c>
      <c r="AE1986">
        <v>2.66</v>
      </c>
      <c r="AF1986" t="s">
        <v>230</v>
      </c>
      <c r="AG1986" s="1">
        <v>1300</v>
      </c>
      <c r="AH1986" s="36">
        <v>3880</v>
      </c>
      <c r="AI1986">
        <v>700</v>
      </c>
      <c r="AJ1986" s="36">
        <v>3875</v>
      </c>
      <c r="AK1986">
        <v>700</v>
      </c>
      <c r="AL1986" s="2">
        <v>0.62430555555555556</v>
      </c>
      <c r="AM1986" s="3">
        <v>46241</v>
      </c>
      <c r="AN1986" t="s">
        <v>298</v>
      </c>
      <c r="AO1986" t="s">
        <v>497</v>
      </c>
    </row>
    <row r="1987" spans="1:41">
      <c r="A1987" s="8">
        <v>46216</v>
      </c>
      <c r="B1987" s="67">
        <v>4005.93</v>
      </c>
      <c r="C1987">
        <v>-0.75</v>
      </c>
      <c r="D1987">
        <v>67290</v>
      </c>
      <c r="E1987" s="67">
        <v>-2.21</v>
      </c>
      <c r="F1987" s="7">
        <v>9308</v>
      </c>
      <c r="G1987" t="s">
        <v>109</v>
      </c>
      <c r="H1987">
        <v>0</v>
      </c>
      <c r="I1987" t="s">
        <v>314</v>
      </c>
      <c r="J1987" t="s">
        <v>289</v>
      </c>
      <c r="K1987" t="s">
        <v>295</v>
      </c>
      <c r="L1987" s="36">
        <v>1581</v>
      </c>
      <c r="M1987">
        <v>-7</v>
      </c>
      <c r="N1987" s="66">
        <v>-4.4000000000000003E-3</v>
      </c>
      <c r="O1987" s="36">
        <v>1588</v>
      </c>
      <c r="P1987" s="66">
        <v>-4.4000000000000003E-3</v>
      </c>
      <c r="Q1987" s="36">
        <v>1600</v>
      </c>
      <c r="R1987" s="36">
        <v>1617</v>
      </c>
      <c r="S1987" s="36">
        <v>1570</v>
      </c>
      <c r="T1987" s="66">
        <v>-1.18E-2</v>
      </c>
      <c r="U1987" s="66">
        <v>-5.9999999999999995E-4</v>
      </c>
      <c r="V1987" s="66">
        <v>-2.2200000000000001E-2</v>
      </c>
      <c r="W1987" s="66">
        <v>7.0000000000000001E-3</v>
      </c>
      <c r="X1987" s="1">
        <v>26200</v>
      </c>
      <c r="Y1987" s="1">
        <v>41602</v>
      </c>
      <c r="Z1987" s="1">
        <v>41221</v>
      </c>
      <c r="AA1987" t="s">
        <v>498</v>
      </c>
      <c r="AB1987" t="s">
        <v>499</v>
      </c>
      <c r="AC1987">
        <v>13.51</v>
      </c>
      <c r="AD1987">
        <v>1.06</v>
      </c>
      <c r="AE1987">
        <v>2.2000000000000002</v>
      </c>
      <c r="AF1987" t="s">
        <v>230</v>
      </c>
      <c r="AG1987" s="1">
        <v>2300</v>
      </c>
      <c r="AH1987" s="36">
        <v>1583</v>
      </c>
      <c r="AI1987">
        <v>100</v>
      </c>
      <c r="AJ1987" s="36">
        <v>1581</v>
      </c>
      <c r="AK1987">
        <v>300</v>
      </c>
      <c r="AL1987" s="2">
        <v>0.62569444444444444</v>
      </c>
      <c r="AM1987" s="3">
        <v>46241</v>
      </c>
      <c r="AN1987" t="s">
        <v>298</v>
      </c>
      <c r="AO1987" t="s">
        <v>500</v>
      </c>
    </row>
    <row r="1988" spans="1:41">
      <c r="A1988" s="8">
        <v>46216</v>
      </c>
      <c r="B1988" s="67">
        <v>4005.93</v>
      </c>
      <c r="C1988">
        <v>-0.75</v>
      </c>
      <c r="D1988">
        <v>67290</v>
      </c>
      <c r="E1988" s="67">
        <v>-2.21</v>
      </c>
      <c r="F1988" s="7">
        <v>9348</v>
      </c>
      <c r="G1988" t="s">
        <v>110</v>
      </c>
      <c r="H1988">
        <v>0</v>
      </c>
      <c r="I1988" t="s">
        <v>347</v>
      </c>
      <c r="J1988" t="s">
        <v>323</v>
      </c>
      <c r="K1988" t="s">
        <v>290</v>
      </c>
      <c r="L1988">
        <v>442</v>
      </c>
      <c r="M1988">
        <v>-3</v>
      </c>
      <c r="N1988" s="66">
        <v>-6.7000000000000002E-3</v>
      </c>
      <c r="O1988">
        <v>445</v>
      </c>
      <c r="P1988" s="66">
        <v>-6.7000000000000002E-3</v>
      </c>
      <c r="Q1988">
        <v>447</v>
      </c>
      <c r="R1988">
        <v>464</v>
      </c>
      <c r="S1988">
        <v>440</v>
      </c>
      <c r="T1988" s="66">
        <v>-1.11E-2</v>
      </c>
      <c r="U1988" s="66">
        <v>-1.3299999999999999E-2</v>
      </c>
      <c r="V1988" s="66">
        <v>-4.7399999999999998E-2</v>
      </c>
      <c r="W1988" s="66">
        <v>4.4999999999999997E-3</v>
      </c>
      <c r="X1988" s="1">
        <v>3094200</v>
      </c>
      <c r="Y1988" s="1">
        <v>1390367</v>
      </c>
      <c r="Z1988" s="1">
        <v>64666</v>
      </c>
      <c r="AA1988" t="s">
        <v>552</v>
      </c>
      <c r="AB1988" t="s">
        <v>502</v>
      </c>
      <c r="AC1988">
        <v>0</v>
      </c>
      <c r="AD1988">
        <v>4.29</v>
      </c>
      <c r="AE1988">
        <v>0</v>
      </c>
      <c r="AF1988">
        <v>1.8</v>
      </c>
      <c r="AG1988" s="1">
        <v>195800</v>
      </c>
      <c r="AH1988">
        <v>442</v>
      </c>
      <c r="AI1988" s="1">
        <v>9700</v>
      </c>
      <c r="AJ1988">
        <v>441</v>
      </c>
      <c r="AK1988" s="1">
        <v>14700</v>
      </c>
      <c r="AL1988" s="2">
        <v>0.62569444444444444</v>
      </c>
      <c r="AM1988" s="3">
        <v>46241</v>
      </c>
      <c r="AN1988" t="s">
        <v>298</v>
      </c>
      <c r="AO1988" t="s">
        <v>313</v>
      </c>
    </row>
    <row r="1989" spans="1:41">
      <c r="A1989" s="8">
        <v>46216</v>
      </c>
      <c r="B1989" s="67">
        <v>4005.93</v>
      </c>
      <c r="C1989">
        <v>-0.75</v>
      </c>
      <c r="D1989">
        <v>67290</v>
      </c>
      <c r="E1989" s="67">
        <v>-2.21</v>
      </c>
      <c r="F1989" s="7">
        <v>9432</v>
      </c>
      <c r="G1989" t="s">
        <v>111</v>
      </c>
      <c r="H1989">
        <v>0</v>
      </c>
      <c r="I1989" t="s">
        <v>288</v>
      </c>
      <c r="J1989" t="s">
        <v>289</v>
      </c>
      <c r="K1989" t="s">
        <v>290</v>
      </c>
      <c r="L1989">
        <v>148.80000000000001</v>
      </c>
      <c r="M1989">
        <v>1.2</v>
      </c>
      <c r="N1989" s="66">
        <v>8.0999999999999996E-3</v>
      </c>
      <c r="O1989">
        <v>147.6</v>
      </c>
      <c r="P1989" s="66">
        <v>8.0999999999999996E-3</v>
      </c>
      <c r="Q1989">
        <v>148.1</v>
      </c>
      <c r="R1989">
        <v>149.30000000000001</v>
      </c>
      <c r="S1989">
        <v>147.80000000000001</v>
      </c>
      <c r="T1989" s="66">
        <v>4.7000000000000002E-3</v>
      </c>
      <c r="U1989" s="66">
        <v>2E-3</v>
      </c>
      <c r="V1989" s="66">
        <v>-3.3E-3</v>
      </c>
      <c r="W1989" s="66">
        <v>6.7000000000000002E-3</v>
      </c>
      <c r="X1989" s="1">
        <v>122040800</v>
      </c>
      <c r="Y1989" s="1">
        <v>18127378</v>
      </c>
      <c r="Z1989" s="1">
        <v>13473887</v>
      </c>
      <c r="AA1989" t="s">
        <v>503</v>
      </c>
      <c r="AB1989" t="s">
        <v>689</v>
      </c>
      <c r="AC1989">
        <v>12.4</v>
      </c>
      <c r="AD1989">
        <v>1.24</v>
      </c>
      <c r="AE1989">
        <v>3.63</v>
      </c>
      <c r="AF1989" t="s">
        <v>230</v>
      </c>
      <c r="AG1989" s="1">
        <v>2145300</v>
      </c>
      <c r="AH1989">
        <v>148.80000000000001</v>
      </c>
      <c r="AI1989" s="1">
        <v>329300</v>
      </c>
      <c r="AJ1989">
        <v>148.69999999999999</v>
      </c>
      <c r="AK1989" s="1">
        <v>753500</v>
      </c>
      <c r="AL1989" s="2">
        <v>0.62638888888888888</v>
      </c>
      <c r="AM1989" s="3">
        <v>46240</v>
      </c>
      <c r="AN1989" t="s">
        <v>298</v>
      </c>
      <c r="AO1989" t="s">
        <v>351</v>
      </c>
    </row>
    <row r="1990" spans="1:41">
      <c r="A1990" s="8">
        <v>46216</v>
      </c>
      <c r="B1990" s="67">
        <v>4005.93</v>
      </c>
      <c r="C1990">
        <v>-0.75</v>
      </c>
      <c r="D1990">
        <v>67290</v>
      </c>
      <c r="E1990" s="67">
        <v>-2.21</v>
      </c>
      <c r="F1990" s="7">
        <v>9449</v>
      </c>
      <c r="G1990" t="s">
        <v>112</v>
      </c>
      <c r="H1990">
        <v>0</v>
      </c>
      <c r="I1990" t="s">
        <v>288</v>
      </c>
      <c r="J1990" t="s">
        <v>289</v>
      </c>
      <c r="K1990" t="s">
        <v>290</v>
      </c>
      <c r="L1990" s="36">
        <v>3911</v>
      </c>
      <c r="M1990">
        <v>3</v>
      </c>
      <c r="N1990" s="66">
        <v>8.0000000000000004E-4</v>
      </c>
      <c r="O1990" s="36">
        <v>3908</v>
      </c>
      <c r="P1990" s="66">
        <v>6.9999999999999999E-4</v>
      </c>
      <c r="Q1990" s="36">
        <v>3897</v>
      </c>
      <c r="R1990" s="36">
        <v>3935</v>
      </c>
      <c r="S1990" s="36">
        <v>3870</v>
      </c>
      <c r="T1990" s="66">
        <v>3.5000000000000001E-3</v>
      </c>
      <c r="U1990" s="66">
        <v>6.9999999999999999E-4</v>
      </c>
      <c r="V1990" s="66">
        <v>-6.0000000000000001E-3</v>
      </c>
      <c r="W1990" s="66">
        <v>1.0500000000000001E-2</v>
      </c>
      <c r="X1990" s="1">
        <v>317100</v>
      </c>
      <c r="Y1990" s="1">
        <v>1237845</v>
      </c>
      <c r="Z1990" s="1">
        <v>419842</v>
      </c>
      <c r="AA1990" t="s">
        <v>505</v>
      </c>
      <c r="AB1990" t="s">
        <v>506</v>
      </c>
      <c r="AC1990">
        <v>16.579999999999998</v>
      </c>
      <c r="AD1990">
        <v>3.52</v>
      </c>
      <c r="AE1990">
        <v>1.99</v>
      </c>
      <c r="AF1990" t="s">
        <v>230</v>
      </c>
      <c r="AG1990" s="1">
        <v>3600</v>
      </c>
      <c r="AH1990" s="36">
        <v>3912</v>
      </c>
      <c r="AI1990">
        <v>100</v>
      </c>
      <c r="AJ1990" s="36">
        <v>3910</v>
      </c>
      <c r="AK1990">
        <v>300</v>
      </c>
      <c r="AL1990" s="2">
        <v>0.62569444444444444</v>
      </c>
      <c r="AM1990" s="3">
        <v>46248</v>
      </c>
      <c r="AN1990" t="s">
        <v>293</v>
      </c>
      <c r="AO1990" t="s">
        <v>351</v>
      </c>
    </row>
    <row r="1991" spans="1:41">
      <c r="A1991" s="8">
        <v>46216</v>
      </c>
      <c r="B1991" s="67">
        <v>4005.93</v>
      </c>
      <c r="C1991">
        <v>-0.75</v>
      </c>
      <c r="D1991">
        <v>67290</v>
      </c>
      <c r="E1991" s="67">
        <v>-2.21</v>
      </c>
      <c r="F1991" s="7">
        <v>9501</v>
      </c>
      <c r="G1991" t="s">
        <v>113</v>
      </c>
      <c r="H1991">
        <v>0</v>
      </c>
      <c r="I1991" t="s">
        <v>288</v>
      </c>
      <c r="J1991" t="s">
        <v>289</v>
      </c>
      <c r="K1991" t="s">
        <v>290</v>
      </c>
      <c r="L1991">
        <v>484.8</v>
      </c>
      <c r="M1991">
        <v>4.4000000000000004</v>
      </c>
      <c r="N1991" s="66">
        <v>9.1999999999999998E-3</v>
      </c>
      <c r="O1991">
        <v>480.4</v>
      </c>
      <c r="P1991" s="66">
        <v>9.1000000000000004E-3</v>
      </c>
      <c r="Q1991">
        <v>479.1</v>
      </c>
      <c r="R1991">
        <v>494.8</v>
      </c>
      <c r="S1991">
        <v>477.5</v>
      </c>
      <c r="T1991" s="66">
        <v>1.18E-2</v>
      </c>
      <c r="U1991" s="66">
        <v>7.1999999999999998E-3</v>
      </c>
      <c r="V1991" s="66">
        <v>-2.0199999999999999E-2</v>
      </c>
      <c r="W1991" s="66">
        <v>1.52E-2</v>
      </c>
      <c r="X1991" s="1">
        <v>23942700</v>
      </c>
      <c r="Y1991" s="1">
        <v>11595085</v>
      </c>
      <c r="Z1991" s="1">
        <v>779082</v>
      </c>
      <c r="AA1991" t="s">
        <v>507</v>
      </c>
      <c r="AB1991" t="s">
        <v>703</v>
      </c>
      <c r="AC1991">
        <v>3.1</v>
      </c>
      <c r="AD1991">
        <v>0.32</v>
      </c>
      <c r="AE1991">
        <v>0</v>
      </c>
      <c r="AF1991" t="s">
        <v>230</v>
      </c>
      <c r="AG1991" s="1">
        <v>735000</v>
      </c>
      <c r="AH1991">
        <v>484.9</v>
      </c>
      <c r="AI1991" s="1">
        <v>3400</v>
      </c>
      <c r="AJ1991">
        <v>484.7</v>
      </c>
      <c r="AK1991" s="1">
        <v>2800</v>
      </c>
      <c r="AL1991" s="2">
        <v>0.62638888888888888</v>
      </c>
      <c r="AM1991" s="3">
        <v>46232</v>
      </c>
      <c r="AN1991" t="s">
        <v>298</v>
      </c>
      <c r="AO1991" t="s">
        <v>509</v>
      </c>
    </row>
    <row r="1992" spans="1:41">
      <c r="A1992" s="8">
        <v>46216</v>
      </c>
      <c r="B1992" s="67">
        <v>4005.93</v>
      </c>
      <c r="C1992">
        <v>-0.75</v>
      </c>
      <c r="D1992">
        <v>67290</v>
      </c>
      <c r="E1992" s="67">
        <v>-2.21</v>
      </c>
      <c r="F1992" s="7">
        <v>9531</v>
      </c>
      <c r="G1992" t="s">
        <v>114</v>
      </c>
      <c r="H1992">
        <v>0</v>
      </c>
      <c r="I1992" t="s">
        <v>288</v>
      </c>
      <c r="J1992" t="s">
        <v>289</v>
      </c>
      <c r="K1992" t="s">
        <v>290</v>
      </c>
      <c r="L1992" s="36">
        <v>5935</v>
      </c>
      <c r="M1992">
        <v>-31</v>
      </c>
      <c r="N1992" s="66">
        <v>-5.1999999999999998E-3</v>
      </c>
      <c r="O1992" s="36">
        <v>5966</v>
      </c>
      <c r="P1992" s="66">
        <v>-5.1000000000000004E-3</v>
      </c>
      <c r="Q1992" s="36">
        <v>6003</v>
      </c>
      <c r="R1992" s="36">
        <v>6030</v>
      </c>
      <c r="S1992" s="36">
        <v>5919</v>
      </c>
      <c r="T1992" s="66">
        <v>-1.1299999999999999E-2</v>
      </c>
      <c r="U1992" s="66">
        <v>-3.5999999999999999E-3</v>
      </c>
      <c r="V1992" s="66">
        <v>-1.5699999999999999E-2</v>
      </c>
      <c r="W1992" s="66">
        <v>2.7000000000000001E-3</v>
      </c>
      <c r="X1992" s="1">
        <v>570300</v>
      </c>
      <c r="Y1992" s="1">
        <v>3401798</v>
      </c>
      <c r="Z1992" s="1">
        <v>1987983</v>
      </c>
      <c r="AA1992" t="s">
        <v>510</v>
      </c>
      <c r="AB1992" t="s">
        <v>704</v>
      </c>
      <c r="AC1992">
        <v>14.31</v>
      </c>
      <c r="AD1992">
        <v>1.1499999999999999</v>
      </c>
      <c r="AE1992">
        <v>2.02</v>
      </c>
      <c r="AF1992" t="s">
        <v>230</v>
      </c>
      <c r="AG1992" s="1">
        <v>28500</v>
      </c>
      <c r="AH1992" s="36">
        <v>5936</v>
      </c>
      <c r="AI1992">
        <v>400</v>
      </c>
      <c r="AJ1992" s="36">
        <v>5934</v>
      </c>
      <c r="AK1992">
        <v>500</v>
      </c>
      <c r="AL1992" s="2">
        <v>0.62638888888888888</v>
      </c>
      <c r="AM1992" s="3">
        <v>46233</v>
      </c>
      <c r="AN1992" t="s">
        <v>298</v>
      </c>
      <c r="AO1992" t="s">
        <v>509</v>
      </c>
    </row>
    <row r="1993" spans="1:41">
      <c r="A1993" s="8">
        <v>46216</v>
      </c>
      <c r="B1993" s="67">
        <v>4005.93</v>
      </c>
      <c r="C1993">
        <v>-0.75</v>
      </c>
      <c r="D1993">
        <v>67290</v>
      </c>
      <c r="E1993" s="67">
        <v>-2.21</v>
      </c>
      <c r="F1993" s="7">
        <v>9882</v>
      </c>
      <c r="G1993" t="s">
        <v>115</v>
      </c>
      <c r="H1993">
        <v>0</v>
      </c>
      <c r="I1993" t="s">
        <v>288</v>
      </c>
      <c r="J1993" t="s">
        <v>289</v>
      </c>
      <c r="K1993" t="s">
        <v>290</v>
      </c>
      <c r="L1993" s="36">
        <v>1815</v>
      </c>
      <c r="M1993">
        <v>-5</v>
      </c>
      <c r="N1993" s="66">
        <v>-2.7000000000000001E-3</v>
      </c>
      <c r="O1993" s="36">
        <v>1820</v>
      </c>
      <c r="P1993" s="66">
        <v>-2.7000000000000001E-3</v>
      </c>
      <c r="Q1993" s="36">
        <v>1830</v>
      </c>
      <c r="R1993" s="36">
        <v>1848</v>
      </c>
      <c r="S1993" s="36">
        <v>1813</v>
      </c>
      <c r="T1993" s="66">
        <v>-8.0999999999999996E-3</v>
      </c>
      <c r="U1993" s="66">
        <v>-2.0999999999999999E-3</v>
      </c>
      <c r="V1993" s="66">
        <v>-1.78E-2</v>
      </c>
      <c r="W1993" s="66">
        <v>1.1000000000000001E-3</v>
      </c>
      <c r="X1993" s="1">
        <v>132300</v>
      </c>
      <c r="Y1993" s="1">
        <v>241873</v>
      </c>
      <c r="Z1993" s="1">
        <v>156128</v>
      </c>
      <c r="AA1993" t="s">
        <v>720</v>
      </c>
      <c r="AB1993" t="s">
        <v>513</v>
      </c>
      <c r="AC1993">
        <v>11.83</v>
      </c>
      <c r="AD1993">
        <v>1.25</v>
      </c>
      <c r="AE1993">
        <v>3.75</v>
      </c>
      <c r="AF1993" t="s">
        <v>230</v>
      </c>
      <c r="AG1993">
        <v>0</v>
      </c>
      <c r="AH1993" s="36">
        <v>1815</v>
      </c>
      <c r="AI1993">
        <v>300</v>
      </c>
      <c r="AJ1993" s="36">
        <v>1814</v>
      </c>
      <c r="AK1993">
        <v>800</v>
      </c>
      <c r="AL1993" s="2">
        <v>0.62638888888888888</v>
      </c>
      <c r="AM1993" s="3">
        <v>46234</v>
      </c>
      <c r="AN1993" t="s">
        <v>298</v>
      </c>
      <c r="AO1993" t="s">
        <v>322</v>
      </c>
    </row>
    <row r="1994" spans="1:41">
      <c r="A1994" s="8">
        <v>46216</v>
      </c>
      <c r="B1994" s="67">
        <v>4005.93</v>
      </c>
      <c r="C1994">
        <v>-0.75</v>
      </c>
      <c r="D1994">
        <v>67290</v>
      </c>
      <c r="E1994" s="67">
        <v>-2.21</v>
      </c>
      <c r="F1994" s="7">
        <v>6502</v>
      </c>
      <c r="I1994" t="s">
        <v>514</v>
      </c>
      <c r="P1994" t="s">
        <v>230</v>
      </c>
      <c r="T1994" t="s">
        <v>230</v>
      </c>
      <c r="U1994" t="s">
        <v>230</v>
      </c>
      <c r="V1994" t="s">
        <v>230</v>
      </c>
      <c r="W1994" t="s">
        <v>230</v>
      </c>
      <c r="AF1994" t="s">
        <v>230</v>
      </c>
      <c r="AG1994" t="s">
        <v>230</v>
      </c>
      <c r="AO1994" t="s">
        <v>515</v>
      </c>
    </row>
    <row r="1995" spans="1:41">
      <c r="A1995" s="8">
        <v>46216</v>
      </c>
      <c r="B1995" s="67">
        <v>4005.93</v>
      </c>
      <c r="C1995">
        <v>-0.75</v>
      </c>
      <c r="D1995">
        <v>67290</v>
      </c>
      <c r="E1995" s="67">
        <v>-2.21</v>
      </c>
      <c r="F1995" s="7">
        <v>5759</v>
      </c>
      <c r="I1995" t="s">
        <v>514</v>
      </c>
      <c r="P1995" t="s">
        <v>230</v>
      </c>
      <c r="T1995" t="s">
        <v>230</v>
      </c>
      <c r="U1995" t="s">
        <v>230</v>
      </c>
      <c r="V1995" t="s">
        <v>230</v>
      </c>
      <c r="W1995" t="s">
        <v>230</v>
      </c>
      <c r="AF1995" t="s">
        <v>230</v>
      </c>
      <c r="AG1995" t="s">
        <v>230</v>
      </c>
      <c r="AO1995" t="s">
        <v>515</v>
      </c>
    </row>
    <row r="1999" spans="1:41">
      <c r="B1999" cm="1">
        <f t="array" ref="B1999">_xll.RssIndexMarket("TOPX", "現在値")</f>
        <v>3952.5</v>
      </c>
      <c r="C1999" cm="1">
        <f t="array" ref="C1999">_xll.RssIndexMarket("TOPX", "前日比率")</f>
        <v>-0.54</v>
      </c>
      <c r="D1999" s="71" cm="1">
        <f t="array" ref="D1999">_xll.RssIndexMarket("N225.FUT01.OS", "現在値")</f>
        <v>61710</v>
      </c>
      <c r="E1999" s="6" cm="1">
        <f t="array" ref="E1999">_xll.RssIndexMarket("N225.FUT01.OS", "前日比率")</f>
        <v>-1.18</v>
      </c>
    </row>
    <row r="2000" spans="1:41">
      <c r="A2000" s="8" t="s">
        <v>0</v>
      </c>
      <c r="B2000" t="s">
        <v>116</v>
      </c>
      <c r="C2000" t="s">
        <v>1</v>
      </c>
      <c r="D2000" t="s">
        <v>2</v>
      </c>
      <c r="E2000" t="s">
        <v>3</v>
      </c>
      <c r="F2000" s="7" t="s">
        <v>4</v>
      </c>
      <c r="G2000" t="s">
        <v>5</v>
      </c>
      <c r="H2000" t="s">
        <v>268</v>
      </c>
      <c r="I2000" t="s">
        <v>269</v>
      </c>
      <c r="J2000" t="s">
        <v>270</v>
      </c>
      <c r="K2000" t="s">
        <v>271</v>
      </c>
      <c r="L2000" t="s">
        <v>6</v>
      </c>
      <c r="M2000" t="s">
        <v>7</v>
      </c>
      <c r="N2000" t="s">
        <v>8</v>
      </c>
      <c r="O2000" t="s">
        <v>9</v>
      </c>
      <c r="P2000" t="s">
        <v>272</v>
      </c>
      <c r="Q2000" t="s">
        <v>10</v>
      </c>
      <c r="R2000" t="s">
        <v>11</v>
      </c>
      <c r="S2000" t="s">
        <v>12</v>
      </c>
      <c r="T2000" t="s">
        <v>273</v>
      </c>
      <c r="U2000" t="s">
        <v>274</v>
      </c>
      <c r="V2000" t="s">
        <v>275</v>
      </c>
      <c r="W2000" t="s">
        <v>276</v>
      </c>
      <c r="X2000" t="s">
        <v>13</v>
      </c>
      <c r="Y2000" t="s">
        <v>277</v>
      </c>
      <c r="Z2000" t="s">
        <v>278</v>
      </c>
      <c r="AA2000" t="s">
        <v>14</v>
      </c>
      <c r="AB2000" t="s">
        <v>15</v>
      </c>
      <c r="AC2000" t="s">
        <v>279</v>
      </c>
      <c r="AD2000" t="s">
        <v>280</v>
      </c>
      <c r="AE2000" t="s">
        <v>281</v>
      </c>
      <c r="AF2000" t="s">
        <v>282</v>
      </c>
      <c r="AG2000" t="s">
        <v>283</v>
      </c>
      <c r="AH2000" t="s">
        <v>284</v>
      </c>
      <c r="AI2000" t="s">
        <v>16</v>
      </c>
      <c r="AJ2000" t="s">
        <v>17</v>
      </c>
      <c r="AK2000" t="s">
        <v>18</v>
      </c>
      <c r="AL2000" t="s">
        <v>19</v>
      </c>
      <c r="AM2000" t="s">
        <v>20</v>
      </c>
      <c r="AN2000" t="s">
        <v>285</v>
      </c>
      <c r="AO2000" t="s">
        <v>286</v>
      </c>
    </row>
    <row r="2001" spans="1:41">
      <c r="A2001" s="8">
        <v>46218</v>
      </c>
      <c r="B2001" s="67">
        <v>4082.6</v>
      </c>
      <c r="C2001">
        <v>1.08</v>
      </c>
      <c r="D2001">
        <v>68820</v>
      </c>
      <c r="E2001" s="67">
        <v>1.5</v>
      </c>
      <c r="F2001" s="7">
        <v>1605</v>
      </c>
      <c r="G2001" t="s">
        <v>21</v>
      </c>
      <c r="H2001">
        <v>0</v>
      </c>
      <c r="I2001" t="s">
        <v>288</v>
      </c>
      <c r="J2001" t="s">
        <v>289</v>
      </c>
      <c r="K2001" t="s">
        <v>290</v>
      </c>
      <c r="L2001" s="36">
        <v>3441</v>
      </c>
      <c r="M2001">
        <v>-83</v>
      </c>
      <c r="N2001" s="66">
        <v>-2.3599999999999999E-2</v>
      </c>
      <c r="O2001" s="36">
        <v>3524</v>
      </c>
      <c r="P2001" s="66">
        <v>-2.35E-2</v>
      </c>
      <c r="Q2001" s="36">
        <v>3491</v>
      </c>
      <c r="R2001" s="36">
        <v>3528</v>
      </c>
      <c r="S2001" s="36">
        <v>3424</v>
      </c>
      <c r="T2001" s="66">
        <v>-1.43E-2</v>
      </c>
      <c r="U2001" s="66">
        <v>-1.4E-3</v>
      </c>
      <c r="V2001" s="66">
        <v>-2.46E-2</v>
      </c>
      <c r="W2001" s="66">
        <v>4.8999999999999998E-3</v>
      </c>
      <c r="X2001" s="1">
        <v>3703800</v>
      </c>
      <c r="Y2001" s="1">
        <v>12853184</v>
      </c>
      <c r="Z2001" s="1">
        <v>4332687</v>
      </c>
      <c r="AA2001" t="s">
        <v>291</v>
      </c>
      <c r="AB2001" t="s">
        <v>292</v>
      </c>
      <c r="AC2001">
        <v>8.8800000000000008</v>
      </c>
      <c r="AD2001">
        <v>0.84</v>
      </c>
      <c r="AE2001">
        <v>3.14</v>
      </c>
      <c r="AF2001" t="s">
        <v>230</v>
      </c>
      <c r="AG2001" s="1">
        <v>685700</v>
      </c>
      <c r="AH2001" s="36">
        <v>3442</v>
      </c>
      <c r="AI2001" s="1">
        <v>4800</v>
      </c>
      <c r="AJ2001" s="36">
        <v>3440</v>
      </c>
      <c r="AK2001" s="1">
        <v>4900</v>
      </c>
      <c r="AL2001" s="2">
        <v>0.62569444444444444</v>
      </c>
      <c r="AM2001" s="3">
        <v>46241</v>
      </c>
      <c r="AN2001" t="s">
        <v>293</v>
      </c>
      <c r="AO2001" t="s">
        <v>294</v>
      </c>
    </row>
    <row r="2002" spans="1:41">
      <c r="A2002" s="8">
        <v>46218</v>
      </c>
      <c r="B2002" s="67">
        <v>4082.6</v>
      </c>
      <c r="C2002">
        <v>1.08</v>
      </c>
      <c r="D2002">
        <v>68820</v>
      </c>
      <c r="E2002" s="67">
        <v>1.5</v>
      </c>
      <c r="F2002" s="7">
        <v>1833</v>
      </c>
      <c r="G2002" t="s">
        <v>24</v>
      </c>
      <c r="H2002">
        <v>0</v>
      </c>
      <c r="I2002" t="s">
        <v>288</v>
      </c>
      <c r="J2002" t="s">
        <v>289</v>
      </c>
      <c r="K2002" t="s">
        <v>295</v>
      </c>
      <c r="L2002" s="36">
        <v>5670</v>
      </c>
      <c r="M2002">
        <v>60</v>
      </c>
      <c r="N2002" s="66">
        <v>1.0699999999999999E-2</v>
      </c>
      <c r="O2002" s="36">
        <v>5610</v>
      </c>
      <c r="P2002" s="66">
        <v>1.06E-2</v>
      </c>
      <c r="Q2002" s="36">
        <v>5670</v>
      </c>
      <c r="R2002" s="36">
        <v>5710</v>
      </c>
      <c r="S2002" s="36">
        <v>5610</v>
      </c>
      <c r="T2002" s="66">
        <v>0</v>
      </c>
      <c r="U2002" s="66">
        <v>3.5000000000000001E-3</v>
      </c>
      <c r="V2002" s="66">
        <v>-7.0000000000000001E-3</v>
      </c>
      <c r="W2002" s="66">
        <v>1.06E-2</v>
      </c>
      <c r="X2002" s="1">
        <v>75800</v>
      </c>
      <c r="Y2002" s="1">
        <v>429726</v>
      </c>
      <c r="Z2002" s="1">
        <v>219231</v>
      </c>
      <c r="AA2002" t="s">
        <v>296</v>
      </c>
      <c r="AB2002" t="s">
        <v>572</v>
      </c>
      <c r="AC2002">
        <v>13.2</v>
      </c>
      <c r="AD2002">
        <v>1.03</v>
      </c>
      <c r="AE2002">
        <v>5.29</v>
      </c>
      <c r="AF2002">
        <v>3.3</v>
      </c>
      <c r="AG2002">
        <v>0</v>
      </c>
      <c r="AH2002" s="36">
        <v>5680</v>
      </c>
      <c r="AI2002" s="1">
        <v>2800</v>
      </c>
      <c r="AJ2002" s="36">
        <v>5670</v>
      </c>
      <c r="AK2002" s="1">
        <v>1100</v>
      </c>
      <c r="AL2002" s="2">
        <v>0.62569444444444444</v>
      </c>
      <c r="AM2002" s="3">
        <v>46241</v>
      </c>
      <c r="AN2002" t="s">
        <v>298</v>
      </c>
      <c r="AO2002" t="s">
        <v>299</v>
      </c>
    </row>
    <row r="2003" spans="1:41">
      <c r="A2003" s="8">
        <v>46218</v>
      </c>
      <c r="B2003" s="67">
        <v>4082.6</v>
      </c>
      <c r="C2003">
        <v>1.08</v>
      </c>
      <c r="D2003">
        <v>68820</v>
      </c>
      <c r="E2003" s="67">
        <v>1.5</v>
      </c>
      <c r="F2003" s="7">
        <v>1911</v>
      </c>
      <c r="G2003" t="s">
        <v>25</v>
      </c>
      <c r="H2003">
        <v>0</v>
      </c>
      <c r="I2003" t="s">
        <v>288</v>
      </c>
      <c r="J2003" t="s">
        <v>289</v>
      </c>
      <c r="K2003" t="s">
        <v>290</v>
      </c>
      <c r="L2003" s="36">
        <v>1356</v>
      </c>
      <c r="M2003">
        <v>12</v>
      </c>
      <c r="N2003" s="66">
        <v>8.8999999999999999E-3</v>
      </c>
      <c r="O2003" s="36">
        <v>1344</v>
      </c>
      <c r="P2003" s="66">
        <v>8.8999999999999999E-3</v>
      </c>
      <c r="Q2003" s="36">
        <v>1360</v>
      </c>
      <c r="R2003" s="36">
        <v>1363.5</v>
      </c>
      <c r="S2003" s="36">
        <v>1347.5</v>
      </c>
      <c r="T2003" s="66">
        <v>-2.8999999999999998E-3</v>
      </c>
      <c r="U2003" s="66">
        <v>-6.9999999999999999E-4</v>
      </c>
      <c r="V2003" s="66">
        <v>-5.4999999999999997E-3</v>
      </c>
      <c r="W2003" s="66">
        <v>6.3E-3</v>
      </c>
      <c r="X2003" s="1">
        <v>1512600</v>
      </c>
      <c r="Y2003" s="1">
        <v>2053777</v>
      </c>
      <c r="Z2003" s="1">
        <v>838775</v>
      </c>
      <c r="AA2003" t="s">
        <v>300</v>
      </c>
      <c r="AB2003" t="s">
        <v>301</v>
      </c>
      <c r="AC2003">
        <v>8.64</v>
      </c>
      <c r="AD2003">
        <v>0.82</v>
      </c>
      <c r="AE2003">
        <v>3.69</v>
      </c>
      <c r="AF2003" t="s">
        <v>230</v>
      </c>
      <c r="AG2003" s="1">
        <v>358000</v>
      </c>
      <c r="AH2003" s="36">
        <v>1356</v>
      </c>
      <c r="AI2003" s="1">
        <v>1800</v>
      </c>
      <c r="AJ2003" s="36">
        <v>1355.5</v>
      </c>
      <c r="AK2003" s="1">
        <v>2700</v>
      </c>
      <c r="AL2003" s="2">
        <v>0.62569444444444444</v>
      </c>
      <c r="AM2003" s="3">
        <v>46241</v>
      </c>
      <c r="AN2003" t="s">
        <v>293</v>
      </c>
      <c r="AO2003" t="s">
        <v>299</v>
      </c>
    </row>
    <row r="2004" spans="1:41">
      <c r="A2004" s="8">
        <v>46218</v>
      </c>
      <c r="B2004" s="67">
        <v>4082.6</v>
      </c>
      <c r="C2004">
        <v>1.08</v>
      </c>
      <c r="D2004">
        <v>68820</v>
      </c>
      <c r="E2004" s="67">
        <v>1.5</v>
      </c>
      <c r="F2004" s="7">
        <v>1925</v>
      </c>
      <c r="G2004" t="s">
        <v>26</v>
      </c>
      <c r="H2004">
        <v>0</v>
      </c>
      <c r="I2004" t="s">
        <v>288</v>
      </c>
      <c r="J2004" t="s">
        <v>289</v>
      </c>
      <c r="K2004" t="s">
        <v>290</v>
      </c>
      <c r="L2004" s="36">
        <v>4588</v>
      </c>
      <c r="M2004">
        <v>-6</v>
      </c>
      <c r="N2004" s="66">
        <v>-1.2999999999999999E-3</v>
      </c>
      <c r="O2004" s="36">
        <v>4594</v>
      </c>
      <c r="P2004" s="66">
        <v>-1.2999999999999999E-3</v>
      </c>
      <c r="Q2004" s="36">
        <v>4610</v>
      </c>
      <c r="R2004" s="36">
        <v>4628</v>
      </c>
      <c r="S2004" s="36">
        <v>4580</v>
      </c>
      <c r="T2004" s="66">
        <v>-4.7000000000000002E-3</v>
      </c>
      <c r="U2004" s="66">
        <v>-1.5E-3</v>
      </c>
      <c r="V2004" s="66">
        <v>-8.6E-3</v>
      </c>
      <c r="W2004" s="66">
        <v>1.6999999999999999E-3</v>
      </c>
      <c r="X2004" s="1">
        <v>1048700</v>
      </c>
      <c r="Y2004" s="1">
        <v>4824034</v>
      </c>
      <c r="Z2004" s="1">
        <v>3026410</v>
      </c>
      <c r="AA2004" t="s">
        <v>302</v>
      </c>
      <c r="AB2004" t="s">
        <v>573</v>
      </c>
      <c r="AC2004">
        <v>12.52</v>
      </c>
      <c r="AD2004">
        <v>0.98</v>
      </c>
      <c r="AE2004">
        <v>3.84</v>
      </c>
      <c r="AF2004" t="s">
        <v>230</v>
      </c>
      <c r="AG2004" s="1">
        <v>19000</v>
      </c>
      <c r="AH2004" s="36">
        <v>4589</v>
      </c>
      <c r="AI2004">
        <v>500</v>
      </c>
      <c r="AJ2004" s="36">
        <v>4588</v>
      </c>
      <c r="AK2004" s="1">
        <v>1300</v>
      </c>
      <c r="AL2004" s="2">
        <v>0.62569444444444444</v>
      </c>
      <c r="AM2004" s="3">
        <v>46240</v>
      </c>
      <c r="AN2004" t="s">
        <v>298</v>
      </c>
      <c r="AO2004" t="s">
        <v>299</v>
      </c>
    </row>
    <row r="2005" spans="1:41">
      <c r="A2005" s="8">
        <v>46218</v>
      </c>
      <c r="B2005" s="67">
        <v>4082.6</v>
      </c>
      <c r="C2005">
        <v>1.08</v>
      </c>
      <c r="D2005">
        <v>68820</v>
      </c>
      <c r="E2005" s="67">
        <v>1.5</v>
      </c>
      <c r="F2005" s="7">
        <v>1928</v>
      </c>
      <c r="G2005" t="s">
        <v>27</v>
      </c>
      <c r="H2005">
        <v>0</v>
      </c>
      <c r="I2005" t="s">
        <v>288</v>
      </c>
      <c r="J2005" t="s">
        <v>289</v>
      </c>
      <c r="K2005" t="s">
        <v>290</v>
      </c>
      <c r="L2005" s="36">
        <v>3526</v>
      </c>
      <c r="M2005">
        <v>18</v>
      </c>
      <c r="N2005" s="66">
        <v>5.1000000000000004E-3</v>
      </c>
      <c r="O2005" s="36">
        <v>3508</v>
      </c>
      <c r="P2005" s="66">
        <v>5.1000000000000004E-3</v>
      </c>
      <c r="Q2005" s="36">
        <v>3541</v>
      </c>
      <c r="R2005" s="36">
        <v>3551</v>
      </c>
      <c r="S2005" s="36">
        <v>3524</v>
      </c>
      <c r="T2005" s="66">
        <v>-4.1999999999999997E-3</v>
      </c>
      <c r="U2005" s="66">
        <v>-4.4999999999999997E-3</v>
      </c>
      <c r="V2005" s="66">
        <v>-7.0000000000000001E-3</v>
      </c>
      <c r="W2005" s="66">
        <v>5.0000000000000001E-4</v>
      </c>
      <c r="X2005" s="1">
        <v>1396200</v>
      </c>
      <c r="Y2005" s="1">
        <v>4940212</v>
      </c>
      <c r="Z2005" s="1">
        <v>2297490</v>
      </c>
      <c r="AA2005" t="s">
        <v>304</v>
      </c>
      <c r="AB2005" t="s">
        <v>574</v>
      </c>
      <c r="AC2005">
        <v>10.48</v>
      </c>
      <c r="AD2005">
        <v>1.06</v>
      </c>
      <c r="AE2005">
        <v>4.1100000000000003</v>
      </c>
      <c r="AF2005" t="s">
        <v>230</v>
      </c>
      <c r="AG2005" s="1">
        <v>236400</v>
      </c>
      <c r="AH2005" s="36">
        <v>3526</v>
      </c>
      <c r="AI2005">
        <v>800</v>
      </c>
      <c r="AJ2005" s="36">
        <v>3525</v>
      </c>
      <c r="AK2005" s="1">
        <v>1700</v>
      </c>
      <c r="AL2005" s="2">
        <v>0.625</v>
      </c>
      <c r="AN2005" t="s">
        <v>306</v>
      </c>
      <c r="AO2005" t="s">
        <v>299</v>
      </c>
    </row>
    <row r="2006" spans="1:41">
      <c r="A2006" s="8">
        <v>46218</v>
      </c>
      <c r="B2006" s="67">
        <v>4082.6</v>
      </c>
      <c r="C2006">
        <v>1.08</v>
      </c>
      <c r="D2006">
        <v>68820</v>
      </c>
      <c r="E2006" s="67">
        <v>1.5</v>
      </c>
      <c r="F2006" s="7">
        <v>1929</v>
      </c>
      <c r="G2006" t="s">
        <v>28</v>
      </c>
      <c r="H2006">
        <v>0</v>
      </c>
      <c r="I2006" t="s">
        <v>288</v>
      </c>
      <c r="J2006" t="s">
        <v>289</v>
      </c>
      <c r="K2006" t="s">
        <v>290</v>
      </c>
      <c r="L2006" s="36">
        <v>1122</v>
      </c>
      <c r="M2006">
        <v>6</v>
      </c>
      <c r="N2006" s="66">
        <v>5.4000000000000003E-3</v>
      </c>
      <c r="O2006" s="36">
        <v>1116</v>
      </c>
      <c r="P2006" s="66">
        <v>5.3E-3</v>
      </c>
      <c r="Q2006" s="36">
        <v>1125</v>
      </c>
      <c r="R2006" s="36">
        <v>1134</v>
      </c>
      <c r="S2006" s="36">
        <v>1119</v>
      </c>
      <c r="T2006" s="66">
        <v>-2.5999999999999999E-3</v>
      </c>
      <c r="U2006" s="66">
        <v>8.0000000000000004E-4</v>
      </c>
      <c r="V2006" s="66">
        <v>-1.0500000000000001E-2</v>
      </c>
      <c r="W2006" s="66">
        <v>2.5999999999999999E-3</v>
      </c>
      <c r="X2006" s="1">
        <v>92100</v>
      </c>
      <c r="Y2006" s="1">
        <v>103458</v>
      </c>
      <c r="Z2006" s="1">
        <v>46871</v>
      </c>
      <c r="AA2006" t="s">
        <v>307</v>
      </c>
      <c r="AB2006" t="s">
        <v>575</v>
      </c>
      <c r="AC2006">
        <v>12.67</v>
      </c>
      <c r="AD2006">
        <v>1.24</v>
      </c>
      <c r="AE2006">
        <v>4.46</v>
      </c>
      <c r="AF2006" t="s">
        <v>230</v>
      </c>
      <c r="AG2006" s="1">
        <v>13900</v>
      </c>
      <c r="AH2006" s="36">
        <v>1123</v>
      </c>
      <c r="AI2006">
        <v>900</v>
      </c>
      <c r="AJ2006" s="36">
        <v>1121</v>
      </c>
      <c r="AK2006" s="1">
        <v>1400</v>
      </c>
      <c r="AL2006" s="2">
        <v>0.625</v>
      </c>
      <c r="AM2006" s="3">
        <v>46241</v>
      </c>
      <c r="AN2006" t="s">
        <v>298</v>
      </c>
      <c r="AO2006" t="s">
        <v>299</v>
      </c>
    </row>
    <row r="2007" spans="1:41">
      <c r="A2007" s="8">
        <v>46218</v>
      </c>
      <c r="B2007" s="67">
        <v>4082.6</v>
      </c>
      <c r="C2007">
        <v>1.08</v>
      </c>
      <c r="D2007">
        <v>68820</v>
      </c>
      <c r="E2007" s="67">
        <v>1.5</v>
      </c>
      <c r="F2007" s="7">
        <v>1963</v>
      </c>
      <c r="G2007" t="s">
        <v>29</v>
      </c>
      <c r="H2007">
        <v>0</v>
      </c>
      <c r="I2007" t="s">
        <v>288</v>
      </c>
      <c r="J2007" t="s">
        <v>289</v>
      </c>
      <c r="K2007" t="s">
        <v>295</v>
      </c>
      <c r="L2007" s="36">
        <v>2325.5</v>
      </c>
      <c r="M2007">
        <v>44.5</v>
      </c>
      <c r="N2007" s="66">
        <v>1.95E-2</v>
      </c>
      <c r="O2007" s="36">
        <v>2281</v>
      </c>
      <c r="P2007" s="66">
        <v>1.95E-2</v>
      </c>
      <c r="Q2007" s="36">
        <v>2310</v>
      </c>
      <c r="R2007" s="36">
        <v>2337.5</v>
      </c>
      <c r="S2007" s="36">
        <v>2295</v>
      </c>
      <c r="T2007" s="66">
        <v>6.7000000000000002E-3</v>
      </c>
      <c r="U2007" s="66">
        <v>-1.5E-3</v>
      </c>
      <c r="V2007" s="66">
        <v>-5.1000000000000004E-3</v>
      </c>
      <c r="W2007" s="66">
        <v>1.32E-2</v>
      </c>
      <c r="X2007" s="1">
        <v>1046900</v>
      </c>
      <c r="Y2007" s="1">
        <v>2425796</v>
      </c>
      <c r="Z2007" s="1">
        <v>568103</v>
      </c>
      <c r="AA2007" t="s">
        <v>309</v>
      </c>
      <c r="AB2007" t="s">
        <v>310</v>
      </c>
      <c r="AC2007">
        <v>12.23</v>
      </c>
      <c r="AD2007">
        <v>1.3</v>
      </c>
      <c r="AE2007">
        <v>2.2400000000000002</v>
      </c>
      <c r="AF2007" t="s">
        <v>230</v>
      </c>
      <c r="AG2007" s="1">
        <v>40900</v>
      </c>
      <c r="AH2007" s="36">
        <v>2325.5</v>
      </c>
      <c r="AI2007">
        <v>500</v>
      </c>
      <c r="AJ2007" s="36">
        <v>2325</v>
      </c>
      <c r="AK2007">
        <v>100</v>
      </c>
      <c r="AL2007" s="2">
        <v>0.62569444444444444</v>
      </c>
      <c r="AM2007" s="3">
        <v>46241</v>
      </c>
      <c r="AN2007" t="s">
        <v>298</v>
      </c>
      <c r="AO2007" t="s">
        <v>299</v>
      </c>
    </row>
    <row r="2008" spans="1:41">
      <c r="A2008" s="8">
        <v>46218</v>
      </c>
      <c r="B2008" s="67">
        <v>4082.6</v>
      </c>
      <c r="C2008">
        <v>1.08</v>
      </c>
      <c r="D2008">
        <v>68820</v>
      </c>
      <c r="E2008" s="67">
        <v>1.5</v>
      </c>
      <c r="F2008" s="7">
        <v>2124</v>
      </c>
      <c r="G2008" t="s">
        <v>30</v>
      </c>
      <c r="H2008">
        <v>0</v>
      </c>
      <c r="I2008" t="s">
        <v>288</v>
      </c>
      <c r="J2008" t="s">
        <v>289</v>
      </c>
      <c r="K2008" t="s">
        <v>290</v>
      </c>
      <c r="L2008">
        <v>902</v>
      </c>
      <c r="M2008">
        <v>8</v>
      </c>
      <c r="N2008" s="66">
        <v>8.8999999999999999E-3</v>
      </c>
      <c r="O2008">
        <v>894</v>
      </c>
      <c r="P2008" s="66">
        <v>8.8999999999999999E-3</v>
      </c>
      <c r="Q2008">
        <v>890</v>
      </c>
      <c r="R2008">
        <v>902</v>
      </c>
      <c r="S2008">
        <v>890</v>
      </c>
      <c r="T2008" s="66">
        <v>1.34E-2</v>
      </c>
      <c r="U2008" s="66">
        <v>3.3E-3</v>
      </c>
      <c r="V2008" s="66">
        <v>0</v>
      </c>
      <c r="W2008" s="66">
        <v>1.34E-2</v>
      </c>
      <c r="X2008" s="1">
        <v>369500</v>
      </c>
      <c r="Y2008" s="1">
        <v>331077</v>
      </c>
      <c r="Z2008" s="1">
        <v>149332</v>
      </c>
      <c r="AA2008" t="s">
        <v>311</v>
      </c>
      <c r="AB2008" t="s">
        <v>312</v>
      </c>
      <c r="AC2008">
        <v>16.670000000000002</v>
      </c>
      <c r="AD2008">
        <v>6.39</v>
      </c>
      <c r="AE2008">
        <v>4.21</v>
      </c>
      <c r="AF2008" t="s">
        <v>230</v>
      </c>
      <c r="AG2008" s="1">
        <v>88900</v>
      </c>
      <c r="AH2008">
        <v>902</v>
      </c>
      <c r="AI2008" s="1">
        <v>2300</v>
      </c>
      <c r="AJ2008">
        <v>901</v>
      </c>
      <c r="AK2008" s="1">
        <v>4500</v>
      </c>
      <c r="AL2008" s="2">
        <v>0.625</v>
      </c>
      <c r="AM2008" s="3">
        <v>46246</v>
      </c>
      <c r="AN2008" t="s">
        <v>293</v>
      </c>
      <c r="AO2008" t="s">
        <v>313</v>
      </c>
    </row>
    <row r="2009" spans="1:41">
      <c r="A2009" s="8">
        <v>46218</v>
      </c>
      <c r="B2009" s="67">
        <v>4082.6</v>
      </c>
      <c r="C2009">
        <v>1.08</v>
      </c>
      <c r="D2009">
        <v>68820</v>
      </c>
      <c r="E2009" s="67">
        <v>1.5</v>
      </c>
      <c r="F2009" s="7">
        <v>2162</v>
      </c>
      <c r="G2009" t="s">
        <v>31</v>
      </c>
      <c r="H2009">
        <v>0</v>
      </c>
      <c r="I2009" t="s">
        <v>314</v>
      </c>
      <c r="J2009" t="s">
        <v>289</v>
      </c>
      <c r="K2009" t="s">
        <v>290</v>
      </c>
      <c r="L2009">
        <v>536</v>
      </c>
      <c r="M2009">
        <v>2</v>
      </c>
      <c r="N2009" s="66">
        <v>3.7000000000000002E-3</v>
      </c>
      <c r="O2009">
        <v>534</v>
      </c>
      <c r="P2009" s="66">
        <v>3.7000000000000002E-3</v>
      </c>
      <c r="Q2009">
        <v>534</v>
      </c>
      <c r="R2009">
        <v>536</v>
      </c>
      <c r="S2009">
        <v>534</v>
      </c>
      <c r="T2009" s="66">
        <v>3.7000000000000002E-3</v>
      </c>
      <c r="U2009" s="66">
        <v>1.8E-3</v>
      </c>
      <c r="V2009" s="66">
        <v>0</v>
      </c>
      <c r="W2009" s="66">
        <v>3.7000000000000002E-3</v>
      </c>
      <c r="X2009" s="1">
        <v>9100</v>
      </c>
      <c r="Y2009" s="1">
        <v>4872</v>
      </c>
      <c r="Z2009" s="1">
        <v>11583</v>
      </c>
      <c r="AA2009" t="s">
        <v>685</v>
      </c>
      <c r="AB2009" t="s">
        <v>316</v>
      </c>
      <c r="AC2009">
        <v>31.16</v>
      </c>
      <c r="AD2009">
        <v>2.04</v>
      </c>
      <c r="AE2009">
        <v>0</v>
      </c>
      <c r="AF2009">
        <v>0.5</v>
      </c>
      <c r="AG2009">
        <v>0</v>
      </c>
      <c r="AH2009">
        <v>537</v>
      </c>
      <c r="AI2009" s="1">
        <v>24300</v>
      </c>
      <c r="AJ2009">
        <v>535</v>
      </c>
      <c r="AK2009" s="1">
        <v>23600</v>
      </c>
      <c r="AL2009" s="2">
        <v>0.6118055555555556</v>
      </c>
      <c r="AM2009" s="3">
        <v>46241</v>
      </c>
      <c r="AN2009" t="s">
        <v>298</v>
      </c>
      <c r="AO2009" t="s">
        <v>313</v>
      </c>
    </row>
    <row r="2010" spans="1:41">
      <c r="A2010" s="8">
        <v>46218</v>
      </c>
      <c r="B2010" s="67">
        <v>4082.6</v>
      </c>
      <c r="C2010">
        <v>1.08</v>
      </c>
      <c r="D2010">
        <v>68820</v>
      </c>
      <c r="E2010" s="67">
        <v>1.5</v>
      </c>
      <c r="F2010" s="7">
        <v>2229</v>
      </c>
      <c r="G2010" t="s">
        <v>32</v>
      </c>
      <c r="H2010">
        <v>0</v>
      </c>
      <c r="I2010" t="s">
        <v>288</v>
      </c>
      <c r="J2010" t="s">
        <v>289</v>
      </c>
      <c r="K2010" t="s">
        <v>295</v>
      </c>
      <c r="L2010" s="36">
        <v>2976</v>
      </c>
      <c r="M2010">
        <v>-22</v>
      </c>
      <c r="N2010" s="66">
        <v>-7.3000000000000001E-3</v>
      </c>
      <c r="O2010" s="36">
        <v>2998</v>
      </c>
      <c r="P2010" s="66">
        <v>-7.3000000000000001E-3</v>
      </c>
      <c r="Q2010" s="36">
        <v>3015</v>
      </c>
      <c r="R2010" s="36">
        <v>3015</v>
      </c>
      <c r="S2010" s="36">
        <v>2975.5</v>
      </c>
      <c r="T2010" s="66">
        <v>-1.29E-2</v>
      </c>
      <c r="U2010" s="66">
        <v>-4.4999999999999997E-3</v>
      </c>
      <c r="V2010" s="66">
        <v>-1.29E-2</v>
      </c>
      <c r="W2010" s="66">
        <v>1E-4</v>
      </c>
      <c r="X2010" s="1">
        <v>152000</v>
      </c>
      <c r="Y2010" s="1">
        <v>454353</v>
      </c>
      <c r="Z2010" s="1">
        <v>398575</v>
      </c>
      <c r="AA2010" t="s">
        <v>317</v>
      </c>
      <c r="AB2010" t="s">
        <v>660</v>
      </c>
      <c r="AC2010">
        <v>20.79</v>
      </c>
      <c r="AD2010">
        <v>1.71</v>
      </c>
      <c r="AE2010">
        <v>2.3199999999999998</v>
      </c>
      <c r="AF2010" t="s">
        <v>230</v>
      </c>
      <c r="AG2010" s="1">
        <v>2700</v>
      </c>
      <c r="AH2010" s="36">
        <v>2977</v>
      </c>
      <c r="AI2010" s="1">
        <v>1000</v>
      </c>
      <c r="AJ2010" s="36">
        <v>2976</v>
      </c>
      <c r="AK2010">
        <v>300</v>
      </c>
      <c r="AL2010" s="2">
        <v>0.625</v>
      </c>
      <c r="AM2010" s="3">
        <v>46233</v>
      </c>
      <c r="AN2010" t="s">
        <v>298</v>
      </c>
      <c r="AO2010" t="s">
        <v>319</v>
      </c>
    </row>
    <row r="2011" spans="1:41">
      <c r="A2011" s="8">
        <v>46218</v>
      </c>
      <c r="B2011" s="67">
        <v>4082.6</v>
      </c>
      <c r="C2011">
        <v>1.08</v>
      </c>
      <c r="D2011">
        <v>68820</v>
      </c>
      <c r="E2011" s="67">
        <v>1.5</v>
      </c>
      <c r="F2011" s="7">
        <v>2768</v>
      </c>
      <c r="G2011" t="s">
        <v>33</v>
      </c>
      <c r="H2011">
        <v>0</v>
      </c>
      <c r="I2011" t="s">
        <v>288</v>
      </c>
      <c r="J2011" t="s">
        <v>289</v>
      </c>
      <c r="K2011" t="s">
        <v>290</v>
      </c>
      <c r="L2011" s="36">
        <v>5214</v>
      </c>
      <c r="M2011">
        <v>94</v>
      </c>
      <c r="N2011" s="66">
        <v>1.84E-2</v>
      </c>
      <c r="O2011" s="36">
        <v>5120</v>
      </c>
      <c r="P2011" s="66">
        <v>1.83E-2</v>
      </c>
      <c r="Q2011" s="36">
        <v>5154</v>
      </c>
      <c r="R2011" s="36">
        <v>5217</v>
      </c>
      <c r="S2011" s="36">
        <v>5140</v>
      </c>
      <c r="T2011" s="66">
        <v>1.1599999999999999E-2</v>
      </c>
      <c r="U2011" s="66">
        <v>3.5999999999999999E-3</v>
      </c>
      <c r="V2011" s="66">
        <v>-5.0000000000000001E-4</v>
      </c>
      <c r="W2011" s="66">
        <v>1.43E-2</v>
      </c>
      <c r="X2011" s="1">
        <v>797200</v>
      </c>
      <c r="Y2011" s="1">
        <v>4132140</v>
      </c>
      <c r="Z2011" s="1">
        <v>1094940</v>
      </c>
      <c r="AA2011" t="s">
        <v>320</v>
      </c>
      <c r="AB2011" t="s">
        <v>321</v>
      </c>
      <c r="AC2011">
        <v>8.34</v>
      </c>
      <c r="AD2011">
        <v>0.99</v>
      </c>
      <c r="AE2011">
        <v>3.45</v>
      </c>
      <c r="AF2011" t="s">
        <v>230</v>
      </c>
      <c r="AG2011" s="1">
        <v>176300</v>
      </c>
      <c r="AH2011" s="36">
        <v>5215</v>
      </c>
      <c r="AI2011">
        <v>800</v>
      </c>
      <c r="AJ2011" s="36">
        <v>5213</v>
      </c>
      <c r="AK2011">
        <v>600</v>
      </c>
      <c r="AL2011" s="2">
        <v>0.62569444444444444</v>
      </c>
      <c r="AM2011" s="3">
        <v>46234</v>
      </c>
      <c r="AN2011" t="s">
        <v>298</v>
      </c>
      <c r="AO2011" t="s">
        <v>322</v>
      </c>
    </row>
    <row r="2012" spans="1:41">
      <c r="A2012" s="8">
        <v>46218</v>
      </c>
      <c r="B2012" s="67">
        <v>4082.6</v>
      </c>
      <c r="C2012">
        <v>1.08</v>
      </c>
      <c r="D2012">
        <v>68820</v>
      </c>
      <c r="E2012" s="67">
        <v>1.5</v>
      </c>
      <c r="F2012" s="7">
        <v>2769</v>
      </c>
      <c r="G2012" t="s">
        <v>34</v>
      </c>
      <c r="H2012">
        <v>0</v>
      </c>
      <c r="I2012" t="s">
        <v>314</v>
      </c>
      <c r="J2012" t="s">
        <v>323</v>
      </c>
      <c r="K2012" t="s">
        <v>295</v>
      </c>
      <c r="L2012">
        <v>890</v>
      </c>
      <c r="M2012">
        <v>-7</v>
      </c>
      <c r="N2012" s="66">
        <v>-7.7999999999999996E-3</v>
      </c>
      <c r="O2012">
        <v>897</v>
      </c>
      <c r="P2012" s="66">
        <v>-7.7999999999999996E-3</v>
      </c>
      <c r="Q2012">
        <v>898</v>
      </c>
      <c r="R2012">
        <v>898</v>
      </c>
      <c r="S2012">
        <v>890</v>
      </c>
      <c r="T2012" s="66">
        <v>-8.8999999999999999E-3</v>
      </c>
      <c r="U2012" s="66">
        <v>-5.4999999999999997E-3</v>
      </c>
      <c r="V2012" s="66">
        <v>-8.8999999999999999E-3</v>
      </c>
      <c r="W2012" s="66">
        <v>0</v>
      </c>
      <c r="X2012" s="1">
        <v>4200</v>
      </c>
      <c r="Y2012" s="1">
        <v>3762</v>
      </c>
      <c r="Z2012" s="1">
        <v>6996</v>
      </c>
      <c r="AA2012" t="s">
        <v>324</v>
      </c>
      <c r="AB2012" t="s">
        <v>325</v>
      </c>
      <c r="AC2012">
        <v>53.61</v>
      </c>
      <c r="AD2012">
        <v>8.33</v>
      </c>
      <c r="AE2012">
        <v>0</v>
      </c>
      <c r="AF2012">
        <v>0.2</v>
      </c>
      <c r="AG2012">
        <v>0</v>
      </c>
      <c r="AH2012">
        <v>896</v>
      </c>
      <c r="AI2012">
        <v>400</v>
      </c>
      <c r="AJ2012">
        <v>890</v>
      </c>
      <c r="AK2012" s="1">
        <v>1600</v>
      </c>
      <c r="AL2012" s="2">
        <v>0.61736111111111114</v>
      </c>
      <c r="AM2012" s="3">
        <v>46213</v>
      </c>
      <c r="AN2012" t="s">
        <v>326</v>
      </c>
      <c r="AO2012" t="s">
        <v>327</v>
      </c>
    </row>
    <row r="2013" spans="1:41">
      <c r="A2013" s="8">
        <v>46218</v>
      </c>
      <c r="B2013" s="67">
        <v>4082.6</v>
      </c>
      <c r="C2013">
        <v>1.08</v>
      </c>
      <c r="D2013">
        <v>68820</v>
      </c>
      <c r="E2013" s="67">
        <v>1.5</v>
      </c>
      <c r="F2013" s="7">
        <v>2914</v>
      </c>
      <c r="G2013" t="s">
        <v>35</v>
      </c>
      <c r="H2013">
        <v>0</v>
      </c>
      <c r="I2013" t="s">
        <v>288</v>
      </c>
      <c r="J2013" t="s">
        <v>289</v>
      </c>
      <c r="K2013" t="s">
        <v>290</v>
      </c>
      <c r="L2013" s="36">
        <v>6092</v>
      </c>
      <c r="M2013">
        <v>-24</v>
      </c>
      <c r="N2013" s="66">
        <v>-3.8999999999999998E-3</v>
      </c>
      <c r="O2013" s="36">
        <v>6116</v>
      </c>
      <c r="P2013" s="66">
        <v>-3.8999999999999998E-3</v>
      </c>
      <c r="Q2013" s="36">
        <v>6140</v>
      </c>
      <c r="R2013" s="36">
        <v>6150</v>
      </c>
      <c r="S2013" s="36">
        <v>6085</v>
      </c>
      <c r="T2013" s="66">
        <v>-7.7999999999999996E-3</v>
      </c>
      <c r="U2013" s="66">
        <v>-5.0000000000000001E-3</v>
      </c>
      <c r="V2013" s="66">
        <v>-9.4000000000000004E-3</v>
      </c>
      <c r="W2013" s="66">
        <v>1.1000000000000001E-3</v>
      </c>
      <c r="X2013" s="1">
        <v>2013300</v>
      </c>
      <c r="Y2013" s="1">
        <v>12313146</v>
      </c>
      <c r="Z2013" s="1">
        <v>12184000</v>
      </c>
      <c r="AA2013" t="s">
        <v>328</v>
      </c>
      <c r="AB2013" t="s">
        <v>329</v>
      </c>
      <c r="AC2013">
        <v>18.97</v>
      </c>
      <c r="AD2013">
        <v>2.64</v>
      </c>
      <c r="AE2013">
        <v>3.97</v>
      </c>
      <c r="AF2013" t="s">
        <v>230</v>
      </c>
      <c r="AG2013" s="1">
        <v>900600</v>
      </c>
      <c r="AH2013" s="36">
        <v>6093</v>
      </c>
      <c r="AI2013" s="1">
        <v>1200</v>
      </c>
      <c r="AJ2013" s="36">
        <v>6091</v>
      </c>
      <c r="AK2013" s="1">
        <v>3200</v>
      </c>
      <c r="AL2013" s="2">
        <v>0.62569444444444444</v>
      </c>
      <c r="AM2013" s="3">
        <v>46233</v>
      </c>
      <c r="AN2013" t="s">
        <v>293</v>
      </c>
      <c r="AO2013" t="s">
        <v>319</v>
      </c>
    </row>
    <row r="2014" spans="1:41">
      <c r="A2014" s="8">
        <v>46218</v>
      </c>
      <c r="B2014" s="67">
        <v>4082.6</v>
      </c>
      <c r="C2014">
        <v>1.08</v>
      </c>
      <c r="D2014">
        <v>68820</v>
      </c>
      <c r="E2014" s="67">
        <v>1.5</v>
      </c>
      <c r="F2014" s="7">
        <v>3003</v>
      </c>
      <c r="G2014" t="s">
        <v>36</v>
      </c>
      <c r="H2014">
        <v>0</v>
      </c>
      <c r="I2014" t="s">
        <v>288</v>
      </c>
      <c r="J2014" t="s">
        <v>289</v>
      </c>
      <c r="K2014" t="s">
        <v>295</v>
      </c>
      <c r="L2014" s="36">
        <v>1785.5</v>
      </c>
      <c r="M2014">
        <v>-2.5</v>
      </c>
      <c r="N2014" s="66">
        <v>-1.4E-3</v>
      </c>
      <c r="O2014" s="36">
        <v>1788</v>
      </c>
      <c r="P2014" s="66">
        <v>-1.2999999999999999E-3</v>
      </c>
      <c r="Q2014" s="36">
        <v>1795</v>
      </c>
      <c r="R2014" s="36">
        <v>1798.5</v>
      </c>
      <c r="S2014" s="36">
        <v>1782</v>
      </c>
      <c r="T2014" s="66">
        <v>-5.1999999999999998E-3</v>
      </c>
      <c r="U2014" s="66">
        <v>1.4E-3</v>
      </c>
      <c r="V2014" s="66">
        <v>-7.1999999999999998E-3</v>
      </c>
      <c r="W2014" s="66">
        <v>1.9E-3</v>
      </c>
      <c r="X2014" s="1">
        <v>1330200</v>
      </c>
      <c r="Y2014" s="1">
        <v>2380573</v>
      </c>
      <c r="Z2014" s="1">
        <v>1371099</v>
      </c>
      <c r="AA2014" t="s">
        <v>330</v>
      </c>
      <c r="AB2014" t="s">
        <v>577</v>
      </c>
      <c r="AC2014">
        <v>11.2</v>
      </c>
      <c r="AD2014">
        <v>1.48</v>
      </c>
      <c r="AE2014">
        <v>3.75</v>
      </c>
      <c r="AF2014" t="s">
        <v>230</v>
      </c>
      <c r="AG2014" s="1">
        <v>310600</v>
      </c>
      <c r="AH2014" s="36">
        <v>1786.5</v>
      </c>
      <c r="AI2014" s="1">
        <v>1500</v>
      </c>
      <c r="AJ2014" s="36">
        <v>1786</v>
      </c>
      <c r="AK2014" s="1">
        <v>1100</v>
      </c>
      <c r="AL2014" s="2">
        <v>0.625</v>
      </c>
      <c r="AM2014" s="3">
        <v>46231</v>
      </c>
      <c r="AN2014" t="s">
        <v>293</v>
      </c>
      <c r="AO2014" t="s">
        <v>332</v>
      </c>
    </row>
    <row r="2015" spans="1:41">
      <c r="A2015" s="8">
        <v>46218</v>
      </c>
      <c r="B2015" s="67">
        <v>4082.6</v>
      </c>
      <c r="C2015">
        <v>1.08</v>
      </c>
      <c r="D2015">
        <v>68820</v>
      </c>
      <c r="E2015" s="67">
        <v>1.5</v>
      </c>
      <c r="F2015" s="7">
        <v>3407</v>
      </c>
      <c r="G2015" t="s">
        <v>37</v>
      </c>
      <c r="H2015">
        <v>0</v>
      </c>
      <c r="I2015" t="s">
        <v>288</v>
      </c>
      <c r="J2015" t="s">
        <v>289</v>
      </c>
      <c r="K2015" t="s">
        <v>290</v>
      </c>
      <c r="L2015" s="36">
        <v>1884</v>
      </c>
      <c r="M2015">
        <v>17</v>
      </c>
      <c r="N2015" s="66">
        <v>9.1000000000000004E-3</v>
      </c>
      <c r="O2015" s="36">
        <v>1867</v>
      </c>
      <c r="P2015" s="66">
        <v>9.1000000000000004E-3</v>
      </c>
      <c r="Q2015" s="36">
        <v>1900</v>
      </c>
      <c r="R2015" s="36">
        <v>1905</v>
      </c>
      <c r="S2015" s="36">
        <v>1868</v>
      </c>
      <c r="T2015" s="66">
        <v>-8.3999999999999995E-3</v>
      </c>
      <c r="U2015" s="66">
        <v>3.8999999999999998E-3</v>
      </c>
      <c r="V2015" s="66">
        <v>-1.0999999999999999E-2</v>
      </c>
      <c r="W2015" s="66">
        <v>8.5000000000000006E-3</v>
      </c>
      <c r="X2015" s="1">
        <v>2895500</v>
      </c>
      <c r="Y2015" s="1">
        <v>5449115</v>
      </c>
      <c r="Z2015" s="1">
        <v>2573076</v>
      </c>
      <c r="AA2015" t="s">
        <v>706</v>
      </c>
      <c r="AB2015" t="s">
        <v>334</v>
      </c>
      <c r="AC2015">
        <v>15.85</v>
      </c>
      <c r="AD2015">
        <v>1.22</v>
      </c>
      <c r="AE2015">
        <v>2.34</v>
      </c>
      <c r="AF2015" t="s">
        <v>230</v>
      </c>
      <c r="AG2015" s="1">
        <v>176200</v>
      </c>
      <c r="AH2015" s="36">
        <v>1884</v>
      </c>
      <c r="AI2015" s="1">
        <v>2800</v>
      </c>
      <c r="AJ2015" s="36">
        <v>1883</v>
      </c>
      <c r="AK2015" s="1">
        <v>3600</v>
      </c>
      <c r="AL2015" s="2">
        <v>0.62569444444444444</v>
      </c>
      <c r="AM2015" s="3">
        <v>46234</v>
      </c>
      <c r="AN2015" t="s">
        <v>298</v>
      </c>
      <c r="AO2015" t="s">
        <v>335</v>
      </c>
    </row>
    <row r="2016" spans="1:41">
      <c r="A2016" s="8">
        <v>46218</v>
      </c>
      <c r="B2016" s="67">
        <v>4082.6</v>
      </c>
      <c r="C2016">
        <v>1.08</v>
      </c>
      <c r="D2016">
        <v>68820</v>
      </c>
      <c r="E2016" s="67">
        <v>1.5</v>
      </c>
      <c r="F2016" s="7">
        <v>4008</v>
      </c>
      <c r="G2016" t="s">
        <v>38</v>
      </c>
      <c r="H2016">
        <v>0</v>
      </c>
      <c r="I2016" t="s">
        <v>288</v>
      </c>
      <c r="J2016" t="s">
        <v>289</v>
      </c>
      <c r="K2016" t="s">
        <v>290</v>
      </c>
      <c r="L2016" s="36">
        <v>1315</v>
      </c>
      <c r="M2016">
        <v>32</v>
      </c>
      <c r="N2016" s="66">
        <v>2.4899999999999999E-2</v>
      </c>
      <c r="O2016" s="36">
        <v>1283</v>
      </c>
      <c r="P2016" s="66">
        <v>2.4899999999999999E-2</v>
      </c>
      <c r="Q2016" s="36">
        <v>1293</v>
      </c>
      <c r="R2016" s="36">
        <v>1317</v>
      </c>
      <c r="S2016" s="36">
        <v>1293</v>
      </c>
      <c r="T2016" s="66">
        <v>1.7000000000000001E-2</v>
      </c>
      <c r="U2016" s="66">
        <v>1.15E-2</v>
      </c>
      <c r="V2016" s="66">
        <v>-1.5E-3</v>
      </c>
      <c r="W2016" s="66">
        <v>1.7000000000000001E-2</v>
      </c>
      <c r="X2016" s="1">
        <v>97500</v>
      </c>
      <c r="Y2016" s="1">
        <v>127283</v>
      </c>
      <c r="Z2016" s="1">
        <v>85059</v>
      </c>
      <c r="AA2016" t="s">
        <v>707</v>
      </c>
      <c r="AB2016" t="s">
        <v>337</v>
      </c>
      <c r="AC2016">
        <v>10.76</v>
      </c>
      <c r="AD2016">
        <v>0.82</v>
      </c>
      <c r="AE2016">
        <v>3.65</v>
      </c>
      <c r="AF2016" t="s">
        <v>230</v>
      </c>
      <c r="AG2016">
        <v>0</v>
      </c>
      <c r="AH2016" s="36">
        <v>1316</v>
      </c>
      <c r="AI2016">
        <v>800</v>
      </c>
      <c r="AJ2016" s="36">
        <v>1315</v>
      </c>
      <c r="AK2016">
        <v>600</v>
      </c>
      <c r="AL2016" s="2">
        <v>0.62361111111111112</v>
      </c>
      <c r="AM2016" s="3">
        <v>46240</v>
      </c>
      <c r="AN2016" t="s">
        <v>298</v>
      </c>
      <c r="AO2016" t="s">
        <v>335</v>
      </c>
    </row>
    <row r="2017" spans="1:41">
      <c r="A2017" s="8">
        <v>46218</v>
      </c>
      <c r="B2017" s="67">
        <v>4082.6</v>
      </c>
      <c r="C2017">
        <v>1.08</v>
      </c>
      <c r="D2017">
        <v>68820</v>
      </c>
      <c r="E2017" s="67">
        <v>1.5</v>
      </c>
      <c r="F2017" s="7">
        <v>4026</v>
      </c>
      <c r="G2017" t="s">
        <v>39</v>
      </c>
      <c r="H2017">
        <v>0</v>
      </c>
      <c r="I2017" t="s">
        <v>314</v>
      </c>
      <c r="J2017" t="s">
        <v>289</v>
      </c>
      <c r="K2017" t="s">
        <v>290</v>
      </c>
      <c r="L2017" s="36">
        <v>1572</v>
      </c>
      <c r="M2017">
        <v>12</v>
      </c>
      <c r="N2017" s="66">
        <v>7.7000000000000002E-3</v>
      </c>
      <c r="O2017" s="36">
        <v>1560</v>
      </c>
      <c r="P2017" s="66">
        <v>7.6E-3</v>
      </c>
      <c r="Q2017" s="36">
        <v>1560</v>
      </c>
      <c r="R2017" s="36">
        <v>1579</v>
      </c>
      <c r="S2017" s="36">
        <v>1550</v>
      </c>
      <c r="T2017" s="66">
        <v>7.6E-3</v>
      </c>
      <c r="U2017" s="66">
        <v>4.4000000000000003E-3</v>
      </c>
      <c r="V2017" s="66">
        <v>-4.4000000000000003E-3</v>
      </c>
      <c r="W2017" s="66">
        <v>1.41E-2</v>
      </c>
      <c r="X2017" s="1">
        <v>39000</v>
      </c>
      <c r="Y2017" s="1">
        <v>60983</v>
      </c>
      <c r="Z2017" s="1">
        <v>14525</v>
      </c>
      <c r="AA2017" t="s">
        <v>338</v>
      </c>
      <c r="AB2017" t="s">
        <v>629</v>
      </c>
      <c r="AC2017">
        <v>7.43</v>
      </c>
      <c r="AD2017">
        <v>0.97</v>
      </c>
      <c r="AE2017">
        <v>3.18</v>
      </c>
      <c r="AF2017" t="s">
        <v>230</v>
      </c>
      <c r="AG2017">
        <v>800</v>
      </c>
      <c r="AH2017" s="36">
        <v>1573</v>
      </c>
      <c r="AI2017">
        <v>100</v>
      </c>
      <c r="AJ2017" s="36">
        <v>1571</v>
      </c>
      <c r="AK2017">
        <v>200</v>
      </c>
      <c r="AL2017" s="2">
        <v>0.62222222222222223</v>
      </c>
      <c r="AN2017" t="s">
        <v>340</v>
      </c>
      <c r="AO2017" t="s">
        <v>341</v>
      </c>
    </row>
    <row r="2018" spans="1:41">
      <c r="A2018" s="8">
        <v>46218</v>
      </c>
      <c r="B2018" s="67">
        <v>4082.6</v>
      </c>
      <c r="C2018">
        <v>1.08</v>
      </c>
      <c r="D2018">
        <v>68820</v>
      </c>
      <c r="E2018" s="67">
        <v>1.5</v>
      </c>
      <c r="F2018" s="7">
        <v>4062</v>
      </c>
      <c r="G2018" t="s">
        <v>40</v>
      </c>
      <c r="H2018">
        <v>0</v>
      </c>
      <c r="I2018" t="s">
        <v>288</v>
      </c>
      <c r="J2018" t="s">
        <v>289</v>
      </c>
      <c r="K2018" t="s">
        <v>295</v>
      </c>
      <c r="L2018" s="36">
        <v>19375</v>
      </c>
      <c r="M2018" s="36">
        <v>1395</v>
      </c>
      <c r="N2018" s="66">
        <v>7.7600000000000002E-2</v>
      </c>
      <c r="O2018" s="36">
        <v>17980</v>
      </c>
      <c r="P2018" s="66">
        <v>7.7499999999999999E-2</v>
      </c>
      <c r="Q2018" s="36">
        <v>18070</v>
      </c>
      <c r="R2018" s="36">
        <v>19455</v>
      </c>
      <c r="S2018" s="36">
        <v>17805</v>
      </c>
      <c r="T2018" s="66">
        <v>7.22E-2</v>
      </c>
      <c r="U2018" s="66">
        <v>3.8E-3</v>
      </c>
      <c r="V2018" s="66">
        <v>-4.1000000000000003E-3</v>
      </c>
      <c r="W2018" s="66">
        <v>8.8099999999999998E-2</v>
      </c>
      <c r="X2018" s="1">
        <v>7731900</v>
      </c>
      <c r="Y2018" s="1">
        <v>146391142</v>
      </c>
      <c r="Z2018" s="1">
        <v>5458346</v>
      </c>
      <c r="AA2018" t="s">
        <v>691</v>
      </c>
      <c r="AB2018" t="s">
        <v>343</v>
      </c>
      <c r="AC2018">
        <v>93.28</v>
      </c>
      <c r="AD2018">
        <v>9.83</v>
      </c>
      <c r="AE2018">
        <v>0.18</v>
      </c>
      <c r="AF2018" t="s">
        <v>230</v>
      </c>
      <c r="AG2018" s="1">
        <v>28000</v>
      </c>
      <c r="AH2018" s="36">
        <v>19380</v>
      </c>
      <c r="AI2018">
        <v>700</v>
      </c>
      <c r="AJ2018" s="36">
        <v>19370</v>
      </c>
      <c r="AK2018" s="1">
        <v>3000</v>
      </c>
      <c r="AL2018" s="2">
        <v>0.62569444444444444</v>
      </c>
      <c r="AM2018" s="3">
        <v>46238</v>
      </c>
      <c r="AN2018" t="s">
        <v>298</v>
      </c>
      <c r="AO2018" t="s">
        <v>344</v>
      </c>
    </row>
    <row r="2019" spans="1:41">
      <c r="A2019" s="8">
        <v>46218</v>
      </c>
      <c r="B2019" s="67">
        <v>4082.6</v>
      </c>
      <c r="C2019">
        <v>1.08</v>
      </c>
      <c r="D2019">
        <v>68820</v>
      </c>
      <c r="E2019" s="67">
        <v>1.5</v>
      </c>
      <c r="F2019" s="7">
        <v>4063</v>
      </c>
      <c r="G2019" t="s">
        <v>41</v>
      </c>
      <c r="H2019">
        <v>0</v>
      </c>
      <c r="I2019" t="s">
        <v>288</v>
      </c>
      <c r="J2019" t="s">
        <v>289</v>
      </c>
      <c r="K2019" t="s">
        <v>295</v>
      </c>
      <c r="L2019" s="36">
        <v>7673</v>
      </c>
      <c r="M2019">
        <v>202</v>
      </c>
      <c r="N2019" s="66">
        <v>2.7E-2</v>
      </c>
      <c r="O2019" s="36">
        <v>7471</v>
      </c>
      <c r="P2019" s="66">
        <v>2.7E-2</v>
      </c>
      <c r="Q2019" s="36">
        <v>7582</v>
      </c>
      <c r="R2019" s="36">
        <v>7682</v>
      </c>
      <c r="S2019" s="36">
        <v>7482</v>
      </c>
      <c r="T2019" s="66">
        <v>1.2E-2</v>
      </c>
      <c r="U2019" s="66">
        <v>9.5999999999999992E-3</v>
      </c>
      <c r="V2019" s="66">
        <v>-1.1000000000000001E-3</v>
      </c>
      <c r="W2019" s="66">
        <v>2.5499999999999998E-2</v>
      </c>
      <c r="X2019" s="1">
        <v>4007600</v>
      </c>
      <c r="Y2019" s="1">
        <v>30472667</v>
      </c>
      <c r="Z2019" s="1">
        <v>15230873</v>
      </c>
      <c r="AA2019" t="s">
        <v>556</v>
      </c>
      <c r="AB2019" t="s">
        <v>346</v>
      </c>
      <c r="AC2019">
        <v>28.38</v>
      </c>
      <c r="AD2019">
        <v>3.19</v>
      </c>
      <c r="AE2019">
        <v>1.38</v>
      </c>
      <c r="AF2019" t="s">
        <v>230</v>
      </c>
      <c r="AG2019" s="1">
        <v>92000</v>
      </c>
      <c r="AH2019" s="36">
        <v>7674</v>
      </c>
      <c r="AI2019">
        <v>400</v>
      </c>
      <c r="AJ2019" s="36">
        <v>7673</v>
      </c>
      <c r="AK2019">
        <v>200</v>
      </c>
      <c r="AL2019" s="2">
        <v>0.62569444444444444</v>
      </c>
      <c r="AM2019" s="3">
        <v>46227</v>
      </c>
      <c r="AN2019" t="s">
        <v>298</v>
      </c>
      <c r="AO2019" t="s">
        <v>335</v>
      </c>
    </row>
    <row r="2020" spans="1:41">
      <c r="A2020" s="8">
        <v>46218</v>
      </c>
      <c r="B2020" s="67">
        <v>4082.6</v>
      </c>
      <c r="C2020">
        <v>1.08</v>
      </c>
      <c r="D2020">
        <v>68820</v>
      </c>
      <c r="E2020" s="67">
        <v>1.5</v>
      </c>
      <c r="F2020" s="7">
        <v>4068</v>
      </c>
      <c r="G2020" t="s">
        <v>42</v>
      </c>
      <c r="H2020">
        <v>0</v>
      </c>
      <c r="I2020" t="s">
        <v>347</v>
      </c>
      <c r="J2020" t="s">
        <v>323</v>
      </c>
      <c r="K2020" t="s">
        <v>290</v>
      </c>
      <c r="L2020" s="36">
        <v>1626</v>
      </c>
      <c r="M2020">
        <v>5</v>
      </c>
      <c r="N2020" s="66">
        <v>3.0999999999999999E-3</v>
      </c>
      <c r="O2020" s="36">
        <v>1621</v>
      </c>
      <c r="P2020" s="66">
        <v>3.0000000000000001E-3</v>
      </c>
      <c r="Q2020" s="36">
        <v>1621</v>
      </c>
      <c r="R2020" s="36">
        <v>1639</v>
      </c>
      <c r="S2020" s="36">
        <v>1620</v>
      </c>
      <c r="T2020" s="66">
        <v>3.0000000000000001E-3</v>
      </c>
      <c r="U2020" s="66">
        <v>1.1999999999999999E-3</v>
      </c>
      <c r="V2020" s="66">
        <v>-7.9000000000000008E-3</v>
      </c>
      <c r="W2020" s="66">
        <v>3.7000000000000002E-3</v>
      </c>
      <c r="X2020" s="1">
        <v>2100</v>
      </c>
      <c r="Y2020" s="1">
        <v>3414</v>
      </c>
      <c r="Z2020" s="1">
        <v>3072</v>
      </c>
      <c r="AA2020" t="s">
        <v>348</v>
      </c>
      <c r="AB2020" t="s">
        <v>692</v>
      </c>
      <c r="AC2020">
        <v>21.36</v>
      </c>
      <c r="AD2020">
        <v>1.43</v>
      </c>
      <c r="AE2020">
        <v>0</v>
      </c>
      <c r="AF2020">
        <v>1.6</v>
      </c>
      <c r="AG2020">
        <v>0</v>
      </c>
      <c r="AH2020" s="36">
        <v>1635</v>
      </c>
      <c r="AI2020">
        <v>100</v>
      </c>
      <c r="AJ2020" s="36">
        <v>1625</v>
      </c>
      <c r="AK2020">
        <v>300</v>
      </c>
      <c r="AL2020" s="2">
        <v>0.58472222222222225</v>
      </c>
      <c r="AM2020" s="3">
        <v>46248</v>
      </c>
      <c r="AN2020" t="s">
        <v>350</v>
      </c>
      <c r="AO2020" t="s">
        <v>351</v>
      </c>
    </row>
    <row r="2021" spans="1:41">
      <c r="A2021" s="8">
        <v>46218</v>
      </c>
      <c r="B2021" s="67">
        <v>4082.6</v>
      </c>
      <c r="C2021">
        <v>1.08</v>
      </c>
      <c r="D2021">
        <v>68820</v>
      </c>
      <c r="E2021" s="67">
        <v>1.5</v>
      </c>
      <c r="F2021" s="7">
        <v>4100</v>
      </c>
      <c r="G2021" t="s">
        <v>43</v>
      </c>
      <c r="H2021">
        <v>0</v>
      </c>
      <c r="I2021" t="s">
        <v>314</v>
      </c>
      <c r="J2021" t="s">
        <v>289</v>
      </c>
      <c r="K2021" t="s">
        <v>295</v>
      </c>
      <c r="L2021" s="36">
        <v>1511</v>
      </c>
      <c r="M2021">
        <v>43</v>
      </c>
      <c r="N2021" s="66">
        <v>2.93E-2</v>
      </c>
      <c r="O2021" s="36">
        <v>1468</v>
      </c>
      <c r="P2021" s="66">
        <v>2.92E-2</v>
      </c>
      <c r="Q2021" s="36">
        <v>1441</v>
      </c>
      <c r="R2021" s="36">
        <v>1519</v>
      </c>
      <c r="S2021" s="36">
        <v>1441</v>
      </c>
      <c r="T2021" s="66">
        <v>4.8500000000000001E-2</v>
      </c>
      <c r="U2021" s="66">
        <v>1.0699999999999999E-2</v>
      </c>
      <c r="V2021" s="66">
        <v>-5.1999999999999998E-3</v>
      </c>
      <c r="W2021" s="66">
        <v>4.8500000000000001E-2</v>
      </c>
      <c r="X2021" s="1">
        <v>36700</v>
      </c>
      <c r="Y2021" s="1">
        <v>54532</v>
      </c>
      <c r="Z2021" s="1">
        <v>9215</v>
      </c>
      <c r="AA2021" t="s">
        <v>544</v>
      </c>
      <c r="AB2021" t="s">
        <v>353</v>
      </c>
      <c r="AC2021">
        <v>17.48</v>
      </c>
      <c r="AD2021">
        <v>0.96</v>
      </c>
      <c r="AE2021">
        <v>0</v>
      </c>
      <c r="AF2021" t="s">
        <v>230</v>
      </c>
      <c r="AG2021">
        <v>0</v>
      </c>
      <c r="AH2021" s="36">
        <v>1514</v>
      </c>
      <c r="AI2021">
        <v>100</v>
      </c>
      <c r="AJ2021" s="36">
        <v>1509</v>
      </c>
      <c r="AK2021">
        <v>200</v>
      </c>
      <c r="AL2021" s="2">
        <v>0.625</v>
      </c>
      <c r="AM2021" s="3">
        <v>46241</v>
      </c>
      <c r="AN2021" t="s">
        <v>298</v>
      </c>
      <c r="AO2021" t="s">
        <v>335</v>
      </c>
    </row>
    <row r="2022" spans="1:41">
      <c r="A2022" s="8">
        <v>46218</v>
      </c>
      <c r="B2022" s="67">
        <v>4082.6</v>
      </c>
      <c r="C2022">
        <v>1.08</v>
      </c>
      <c r="D2022">
        <v>68820</v>
      </c>
      <c r="E2022" s="67">
        <v>1.5</v>
      </c>
      <c r="F2022" s="7">
        <v>4182</v>
      </c>
      <c r="G2022" t="s">
        <v>44</v>
      </c>
      <c r="H2022">
        <v>0</v>
      </c>
      <c r="I2022" t="s">
        <v>288</v>
      </c>
      <c r="J2022" t="s">
        <v>289</v>
      </c>
      <c r="K2022" t="s">
        <v>295</v>
      </c>
      <c r="L2022" s="36">
        <v>4773</v>
      </c>
      <c r="M2022">
        <v>140</v>
      </c>
      <c r="N2022" s="66">
        <v>3.0200000000000001E-2</v>
      </c>
      <c r="O2022" s="36">
        <v>4633</v>
      </c>
      <c r="P2022" s="66">
        <v>3.0200000000000001E-2</v>
      </c>
      <c r="Q2022" s="36">
        <v>4703</v>
      </c>
      <c r="R2022" s="36">
        <v>4783</v>
      </c>
      <c r="S2022" s="36">
        <v>4640</v>
      </c>
      <c r="T2022" s="66">
        <v>1.4800000000000001E-2</v>
      </c>
      <c r="U2022" s="66">
        <v>1.38E-2</v>
      </c>
      <c r="V2022" s="66">
        <v>-2E-3</v>
      </c>
      <c r="W2022" s="66">
        <v>2.86E-2</v>
      </c>
      <c r="X2022" s="1">
        <v>569100</v>
      </c>
      <c r="Y2022" s="1">
        <v>2684937</v>
      </c>
      <c r="Z2022" s="1">
        <v>1010380</v>
      </c>
      <c r="AA2022" t="s">
        <v>678</v>
      </c>
      <c r="AB2022" t="s">
        <v>355</v>
      </c>
      <c r="AC2022">
        <v>20.23</v>
      </c>
      <c r="AD2022">
        <v>1.43</v>
      </c>
      <c r="AE2022">
        <v>2.2999999999999998</v>
      </c>
      <c r="AF2022" t="s">
        <v>230</v>
      </c>
      <c r="AG2022" s="1">
        <v>17300</v>
      </c>
      <c r="AH2022" s="36">
        <v>4774</v>
      </c>
      <c r="AI2022">
        <v>100</v>
      </c>
      <c r="AJ2022" s="36">
        <v>4772</v>
      </c>
      <c r="AK2022">
        <v>400</v>
      </c>
      <c r="AL2022" s="2">
        <v>0.62569444444444444</v>
      </c>
      <c r="AM2022" s="3">
        <v>46241</v>
      </c>
      <c r="AN2022" t="s">
        <v>298</v>
      </c>
      <c r="AO2022" t="s">
        <v>335</v>
      </c>
    </row>
    <row r="2023" spans="1:41">
      <c r="A2023" s="8">
        <v>46218</v>
      </c>
      <c r="B2023" s="67">
        <v>4082.6</v>
      </c>
      <c r="C2023">
        <v>1.08</v>
      </c>
      <c r="D2023">
        <v>68820</v>
      </c>
      <c r="E2023" s="67">
        <v>1.5</v>
      </c>
      <c r="F2023" s="7">
        <v>4188</v>
      </c>
      <c r="G2023" t="s">
        <v>45</v>
      </c>
      <c r="H2023">
        <v>0</v>
      </c>
      <c r="I2023" t="s">
        <v>288</v>
      </c>
      <c r="J2023" t="s">
        <v>289</v>
      </c>
      <c r="K2023" t="s">
        <v>295</v>
      </c>
      <c r="L2023" s="36">
        <v>1226</v>
      </c>
      <c r="M2023">
        <v>23</v>
      </c>
      <c r="N2023" s="66">
        <v>1.9099999999999999E-2</v>
      </c>
      <c r="O2023" s="36">
        <v>1203</v>
      </c>
      <c r="P2023" s="66">
        <v>1.9099999999999999E-2</v>
      </c>
      <c r="Q2023" s="36">
        <v>1209.5</v>
      </c>
      <c r="R2023" s="36">
        <v>1227.5</v>
      </c>
      <c r="S2023" s="36">
        <v>1203</v>
      </c>
      <c r="T2023" s="66">
        <v>1.3599999999999999E-2</v>
      </c>
      <c r="U2023" s="66">
        <v>8.2000000000000007E-3</v>
      </c>
      <c r="V2023" s="66">
        <v>-1.1999999999999999E-3</v>
      </c>
      <c r="W2023" s="66">
        <v>1.9099999999999999E-2</v>
      </c>
      <c r="X2023" s="1">
        <v>2676800</v>
      </c>
      <c r="Y2023" s="1">
        <v>3251592</v>
      </c>
      <c r="Z2023" s="1">
        <v>1767238</v>
      </c>
      <c r="AA2023" t="s">
        <v>708</v>
      </c>
      <c r="AB2023" t="s">
        <v>357</v>
      </c>
      <c r="AC2023">
        <v>14.01</v>
      </c>
      <c r="AD2023">
        <v>0.94</v>
      </c>
      <c r="AE2023">
        <v>2.61</v>
      </c>
      <c r="AF2023" t="s">
        <v>230</v>
      </c>
      <c r="AG2023" s="1">
        <v>313500</v>
      </c>
      <c r="AH2023" s="36">
        <v>1227</v>
      </c>
      <c r="AI2023" s="1">
        <v>3400</v>
      </c>
      <c r="AJ2023" s="36">
        <v>1226</v>
      </c>
      <c r="AK2023" s="1">
        <v>4000</v>
      </c>
      <c r="AL2023" s="2">
        <v>0.62569444444444444</v>
      </c>
      <c r="AM2023" s="3">
        <v>46234</v>
      </c>
      <c r="AN2023" t="s">
        <v>298</v>
      </c>
      <c r="AO2023" t="s">
        <v>335</v>
      </c>
    </row>
    <row r="2024" spans="1:41">
      <c r="A2024" s="8">
        <v>46218</v>
      </c>
      <c r="B2024" s="67">
        <v>4082.6</v>
      </c>
      <c r="C2024">
        <v>1.08</v>
      </c>
      <c r="D2024">
        <v>68820</v>
      </c>
      <c r="E2024" s="67">
        <v>1.5</v>
      </c>
      <c r="F2024" s="7">
        <v>4220</v>
      </c>
      <c r="G2024" t="s">
        <v>46</v>
      </c>
      <c r="H2024">
        <v>0</v>
      </c>
      <c r="I2024" t="s">
        <v>288</v>
      </c>
      <c r="J2024" t="s">
        <v>289</v>
      </c>
      <c r="K2024" t="s">
        <v>295</v>
      </c>
      <c r="L2024" s="36">
        <v>1873</v>
      </c>
      <c r="M2024">
        <v>16</v>
      </c>
      <c r="N2024" s="66">
        <v>8.6E-3</v>
      </c>
      <c r="O2024" s="36">
        <v>1857</v>
      </c>
      <c r="P2024" s="66">
        <v>8.6E-3</v>
      </c>
      <c r="Q2024" s="36">
        <v>1871</v>
      </c>
      <c r="R2024" s="36">
        <v>1880</v>
      </c>
      <c r="S2024" s="36">
        <v>1846</v>
      </c>
      <c r="T2024" s="66">
        <v>1E-3</v>
      </c>
      <c r="U2024" s="66">
        <v>9.1000000000000004E-3</v>
      </c>
      <c r="V2024" s="66">
        <v>-3.7000000000000002E-3</v>
      </c>
      <c r="W2024" s="66">
        <v>1.46E-2</v>
      </c>
      <c r="X2024" s="1">
        <v>84900</v>
      </c>
      <c r="Y2024" s="1">
        <v>158099</v>
      </c>
      <c r="Z2024" s="1">
        <v>96037</v>
      </c>
      <c r="AA2024" t="s">
        <v>790</v>
      </c>
      <c r="AB2024" t="s">
        <v>578</v>
      </c>
      <c r="AC2024">
        <v>13.1</v>
      </c>
      <c r="AD2024">
        <v>1.31</v>
      </c>
      <c r="AE2024">
        <v>2.88</v>
      </c>
      <c r="AF2024" t="s">
        <v>230</v>
      </c>
      <c r="AG2024">
        <v>0</v>
      </c>
      <c r="AH2024" s="36">
        <v>1874</v>
      </c>
      <c r="AI2024">
        <v>900</v>
      </c>
      <c r="AJ2024" s="36">
        <v>1873</v>
      </c>
      <c r="AK2024">
        <v>600</v>
      </c>
      <c r="AL2024" s="2">
        <v>0.62361111111111112</v>
      </c>
      <c r="AM2024" s="3">
        <v>46234</v>
      </c>
      <c r="AN2024" t="s">
        <v>298</v>
      </c>
      <c r="AO2024" t="s">
        <v>335</v>
      </c>
    </row>
    <row r="2025" spans="1:41">
      <c r="A2025" s="8">
        <v>46218</v>
      </c>
      <c r="B2025" s="67">
        <v>4082.6</v>
      </c>
      <c r="C2025">
        <v>1.08</v>
      </c>
      <c r="D2025">
        <v>68820</v>
      </c>
      <c r="E2025" s="67">
        <v>1.5</v>
      </c>
      <c r="F2025" s="7">
        <v>4334</v>
      </c>
      <c r="G2025" t="s">
        <v>47</v>
      </c>
      <c r="H2025">
        <v>0</v>
      </c>
      <c r="I2025" t="s">
        <v>314</v>
      </c>
      <c r="J2025" t="s">
        <v>323</v>
      </c>
      <c r="K2025" t="s">
        <v>295</v>
      </c>
      <c r="L2025">
        <v>382</v>
      </c>
      <c r="M2025">
        <v>2</v>
      </c>
      <c r="N2025" s="66">
        <v>5.3E-3</v>
      </c>
      <c r="O2025">
        <v>380</v>
      </c>
      <c r="P2025" s="66">
        <v>5.1999999999999998E-3</v>
      </c>
      <c r="Q2025">
        <v>380</v>
      </c>
      <c r="R2025">
        <v>386</v>
      </c>
      <c r="S2025">
        <v>380</v>
      </c>
      <c r="T2025" s="66">
        <v>5.1999999999999998E-3</v>
      </c>
      <c r="U2025" s="66">
        <v>-2.5999999999999999E-3</v>
      </c>
      <c r="V2025" s="66">
        <v>-1.03E-2</v>
      </c>
      <c r="W2025" s="66">
        <v>5.1999999999999998E-3</v>
      </c>
      <c r="X2025" s="1">
        <v>7300</v>
      </c>
      <c r="Y2025" s="1">
        <v>2804</v>
      </c>
      <c r="Z2025" s="1">
        <v>4238</v>
      </c>
      <c r="AA2025" t="s">
        <v>360</v>
      </c>
      <c r="AB2025" t="s">
        <v>693</v>
      </c>
      <c r="AC2025">
        <v>11.47</v>
      </c>
      <c r="AD2025">
        <v>1.26</v>
      </c>
      <c r="AE2025">
        <v>2.62</v>
      </c>
      <c r="AF2025">
        <v>0.1</v>
      </c>
      <c r="AG2025">
        <v>0</v>
      </c>
      <c r="AH2025">
        <v>385</v>
      </c>
      <c r="AI2025">
        <v>100</v>
      </c>
      <c r="AJ2025">
        <v>382</v>
      </c>
      <c r="AK2025" s="1">
        <v>1000</v>
      </c>
      <c r="AL2025" s="2">
        <v>0.60138888888888886</v>
      </c>
      <c r="AN2025" t="s">
        <v>306</v>
      </c>
      <c r="AO2025" t="s">
        <v>351</v>
      </c>
    </row>
    <row r="2026" spans="1:41">
      <c r="A2026" s="8">
        <v>46218</v>
      </c>
      <c r="B2026" s="67">
        <v>4082.6</v>
      </c>
      <c r="C2026">
        <v>1.08</v>
      </c>
      <c r="D2026">
        <v>68820</v>
      </c>
      <c r="E2026" s="67">
        <v>1.5</v>
      </c>
      <c r="F2026" s="7">
        <v>4523</v>
      </c>
      <c r="G2026" t="s">
        <v>48</v>
      </c>
      <c r="H2026">
        <v>0</v>
      </c>
      <c r="I2026" t="s">
        <v>288</v>
      </c>
      <c r="J2026" t="s">
        <v>289</v>
      </c>
      <c r="K2026" t="s">
        <v>290</v>
      </c>
      <c r="L2026" s="36">
        <v>4252</v>
      </c>
      <c r="M2026">
        <v>-124</v>
      </c>
      <c r="N2026" s="66">
        <v>-2.8299999999999999E-2</v>
      </c>
      <c r="O2026" s="36">
        <v>4376</v>
      </c>
      <c r="P2026" s="66">
        <v>-2.8299999999999999E-2</v>
      </c>
      <c r="Q2026" s="36">
        <v>4270</v>
      </c>
      <c r="R2026" s="36">
        <v>4331</v>
      </c>
      <c r="S2026" s="36">
        <v>4238</v>
      </c>
      <c r="T2026" s="66">
        <v>-4.1999999999999997E-3</v>
      </c>
      <c r="U2026" s="66">
        <v>-4.4000000000000003E-3</v>
      </c>
      <c r="V2026" s="66">
        <v>-1.8200000000000001E-2</v>
      </c>
      <c r="W2026" s="66">
        <v>3.3E-3</v>
      </c>
      <c r="X2026" s="1">
        <v>1243700</v>
      </c>
      <c r="Y2026" s="1">
        <v>5311422</v>
      </c>
      <c r="Z2026" s="1">
        <v>1240092</v>
      </c>
      <c r="AA2026" t="s">
        <v>362</v>
      </c>
      <c r="AB2026" t="s">
        <v>631</v>
      </c>
      <c r="AC2026">
        <v>22.95</v>
      </c>
      <c r="AD2026">
        <v>1.33</v>
      </c>
      <c r="AE2026">
        <v>3.76</v>
      </c>
      <c r="AF2026" t="s">
        <v>230</v>
      </c>
      <c r="AG2026" s="1">
        <v>93000</v>
      </c>
      <c r="AH2026" s="36">
        <v>4253</v>
      </c>
      <c r="AI2026" s="1">
        <v>1900</v>
      </c>
      <c r="AJ2026" s="36">
        <v>4250</v>
      </c>
      <c r="AK2026">
        <v>700</v>
      </c>
      <c r="AL2026" s="2">
        <v>0.62569444444444444</v>
      </c>
      <c r="AM2026" s="3">
        <v>46237</v>
      </c>
      <c r="AN2026" t="s">
        <v>298</v>
      </c>
      <c r="AO2026" t="s">
        <v>364</v>
      </c>
    </row>
    <row r="2027" spans="1:41">
      <c r="A2027" s="8">
        <v>46218</v>
      </c>
      <c r="B2027" s="67">
        <v>4082.6</v>
      </c>
      <c r="C2027">
        <v>1.08</v>
      </c>
      <c r="D2027">
        <v>68820</v>
      </c>
      <c r="E2027" s="67">
        <v>1.5</v>
      </c>
      <c r="F2027" s="7">
        <v>4528</v>
      </c>
      <c r="G2027" t="s">
        <v>49</v>
      </c>
      <c r="H2027">
        <v>0</v>
      </c>
      <c r="I2027" t="s">
        <v>288</v>
      </c>
      <c r="J2027" t="s">
        <v>289</v>
      </c>
      <c r="K2027" t="s">
        <v>290</v>
      </c>
      <c r="L2027" s="36">
        <v>2382.5</v>
      </c>
      <c r="M2027">
        <v>-50</v>
      </c>
      <c r="N2027" s="66">
        <v>-2.06E-2</v>
      </c>
      <c r="O2027" s="36">
        <v>2432.5</v>
      </c>
      <c r="P2027" s="66">
        <v>-2.0500000000000001E-2</v>
      </c>
      <c r="Q2027" s="36">
        <v>2382.5</v>
      </c>
      <c r="R2027" s="36">
        <v>2418</v>
      </c>
      <c r="S2027" s="36">
        <v>2364.5</v>
      </c>
      <c r="T2027" s="66">
        <v>0</v>
      </c>
      <c r="U2027" s="66">
        <v>-2E-3</v>
      </c>
      <c r="V2027" s="66">
        <v>-1.46E-2</v>
      </c>
      <c r="W2027" s="66">
        <v>7.6E-3</v>
      </c>
      <c r="X2027" s="1">
        <v>957800</v>
      </c>
      <c r="Y2027" s="1">
        <v>2286280</v>
      </c>
      <c r="Z2027" s="1">
        <v>1188135</v>
      </c>
      <c r="AA2027" t="s">
        <v>365</v>
      </c>
      <c r="AB2027" t="s">
        <v>580</v>
      </c>
      <c r="AC2027">
        <v>15.77</v>
      </c>
      <c r="AD2027">
        <v>1.31</v>
      </c>
      <c r="AE2027">
        <v>3.36</v>
      </c>
      <c r="AF2027" t="s">
        <v>230</v>
      </c>
      <c r="AG2027" s="1">
        <v>76900</v>
      </c>
      <c r="AH2027" s="36">
        <v>2383</v>
      </c>
      <c r="AI2027" s="1">
        <v>1500</v>
      </c>
      <c r="AJ2027" s="36">
        <v>2382</v>
      </c>
      <c r="AK2027">
        <v>300</v>
      </c>
      <c r="AL2027" s="2">
        <v>0.62569444444444444</v>
      </c>
      <c r="AM2027" s="3">
        <v>46234</v>
      </c>
      <c r="AN2027" t="s">
        <v>298</v>
      </c>
      <c r="AO2027" t="s">
        <v>364</v>
      </c>
    </row>
    <row r="2028" spans="1:41">
      <c r="A2028" s="8">
        <v>46218</v>
      </c>
      <c r="B2028" s="67">
        <v>4082.6</v>
      </c>
      <c r="C2028">
        <v>1.08</v>
      </c>
      <c r="D2028">
        <v>68820</v>
      </c>
      <c r="E2028" s="67">
        <v>1.5</v>
      </c>
      <c r="F2028" s="7">
        <v>4661</v>
      </c>
      <c r="G2028" t="s">
        <v>50</v>
      </c>
      <c r="H2028">
        <v>0</v>
      </c>
      <c r="I2028" t="s">
        <v>288</v>
      </c>
      <c r="J2028" t="s">
        <v>289</v>
      </c>
      <c r="K2028" t="s">
        <v>290</v>
      </c>
      <c r="L2028" s="36">
        <v>2617</v>
      </c>
      <c r="M2028">
        <v>-128</v>
      </c>
      <c r="N2028" s="66">
        <v>-4.6600000000000003E-2</v>
      </c>
      <c r="O2028" s="36">
        <v>2745</v>
      </c>
      <c r="P2028" s="66">
        <v>-4.6600000000000003E-2</v>
      </c>
      <c r="Q2028" s="36">
        <v>2710</v>
      </c>
      <c r="R2028" s="36">
        <v>2726</v>
      </c>
      <c r="S2028" s="36">
        <v>2612.5</v>
      </c>
      <c r="T2028" s="66">
        <v>-3.4299999999999997E-2</v>
      </c>
      <c r="U2028" s="66">
        <v>-1.3899999999999999E-2</v>
      </c>
      <c r="V2028" s="66">
        <v>-3.9899999999999998E-2</v>
      </c>
      <c r="W2028" s="66">
        <v>1.6999999999999999E-3</v>
      </c>
      <c r="X2028" s="1">
        <v>6281200</v>
      </c>
      <c r="Y2028" s="1">
        <v>16721064</v>
      </c>
      <c r="Z2028" s="1">
        <v>4711779</v>
      </c>
      <c r="AA2028" t="s">
        <v>367</v>
      </c>
      <c r="AB2028" t="s">
        <v>368</v>
      </c>
      <c r="AC2028">
        <v>36.65</v>
      </c>
      <c r="AD2028">
        <v>3.9</v>
      </c>
      <c r="AE2028">
        <v>0.61</v>
      </c>
      <c r="AF2028" t="s">
        <v>230</v>
      </c>
      <c r="AG2028">
        <v>0</v>
      </c>
      <c r="AH2028" s="36">
        <v>2617.5</v>
      </c>
      <c r="AI2028" s="1">
        <v>3800</v>
      </c>
      <c r="AJ2028" s="36">
        <v>2616.5</v>
      </c>
      <c r="AK2028">
        <v>900</v>
      </c>
      <c r="AL2028" s="2">
        <v>0.62569444444444444</v>
      </c>
      <c r="AM2028" s="3">
        <v>46233</v>
      </c>
      <c r="AN2028" t="s">
        <v>298</v>
      </c>
      <c r="AO2028" t="s">
        <v>313</v>
      </c>
    </row>
    <row r="2029" spans="1:41">
      <c r="A2029" s="8">
        <v>46218</v>
      </c>
      <c r="B2029" s="67">
        <v>4082.6</v>
      </c>
      <c r="C2029">
        <v>1.08</v>
      </c>
      <c r="D2029">
        <v>68820</v>
      </c>
      <c r="E2029" s="67">
        <v>1.5</v>
      </c>
      <c r="F2029" s="7">
        <v>5020</v>
      </c>
      <c r="G2029" t="s">
        <v>51</v>
      </c>
      <c r="H2029">
        <v>0</v>
      </c>
      <c r="I2029" t="s">
        <v>288</v>
      </c>
      <c r="J2029" t="s">
        <v>289</v>
      </c>
      <c r="K2029" t="s">
        <v>290</v>
      </c>
      <c r="L2029" s="36">
        <v>1284.5</v>
      </c>
      <c r="M2029">
        <v>20</v>
      </c>
      <c r="N2029" s="66">
        <v>1.5800000000000002E-2</v>
      </c>
      <c r="O2029" s="36">
        <v>1264.5</v>
      </c>
      <c r="P2029" s="66">
        <v>1.5800000000000002E-2</v>
      </c>
      <c r="Q2029" s="36">
        <v>1294.5</v>
      </c>
      <c r="R2029" s="36">
        <v>1298.5</v>
      </c>
      <c r="S2029" s="36">
        <v>1271</v>
      </c>
      <c r="T2029" s="66">
        <v>-7.7000000000000002E-3</v>
      </c>
      <c r="U2029" s="66">
        <v>6.1999999999999998E-3</v>
      </c>
      <c r="V2029" s="66">
        <v>-1.0699999999999999E-2</v>
      </c>
      <c r="W2029" s="66">
        <v>1.06E-2</v>
      </c>
      <c r="X2029" s="1">
        <v>3926100</v>
      </c>
      <c r="Y2029" s="1">
        <v>5050949</v>
      </c>
      <c r="Z2029" s="1">
        <v>3476841</v>
      </c>
      <c r="AA2029" t="s">
        <v>369</v>
      </c>
      <c r="AB2029" t="s">
        <v>370</v>
      </c>
      <c r="AC2029">
        <v>8.24</v>
      </c>
      <c r="AD2029">
        <v>1.02</v>
      </c>
      <c r="AE2029">
        <v>2.65</v>
      </c>
      <c r="AF2029" t="s">
        <v>230</v>
      </c>
      <c r="AG2029" s="1">
        <v>350800</v>
      </c>
      <c r="AH2029" s="36">
        <v>1285</v>
      </c>
      <c r="AI2029" s="1">
        <v>7600</v>
      </c>
      <c r="AJ2029" s="36">
        <v>1284.5</v>
      </c>
      <c r="AK2029" s="1">
        <v>1800</v>
      </c>
      <c r="AL2029" s="2">
        <v>0.62569444444444444</v>
      </c>
      <c r="AM2029" s="3">
        <v>46241</v>
      </c>
      <c r="AN2029" t="s">
        <v>298</v>
      </c>
      <c r="AO2029" t="s">
        <v>371</v>
      </c>
    </row>
    <row r="2030" spans="1:41">
      <c r="A2030" s="8">
        <v>46218</v>
      </c>
      <c r="B2030" s="67">
        <v>4082.6</v>
      </c>
      <c r="C2030">
        <v>1.08</v>
      </c>
      <c r="D2030">
        <v>68820</v>
      </c>
      <c r="E2030" s="67">
        <v>1.5</v>
      </c>
      <c r="F2030" s="7">
        <v>5201</v>
      </c>
      <c r="G2030" t="s">
        <v>52</v>
      </c>
      <c r="H2030">
        <v>0</v>
      </c>
      <c r="I2030" t="s">
        <v>288</v>
      </c>
      <c r="J2030" t="s">
        <v>289</v>
      </c>
      <c r="K2030" t="s">
        <v>295</v>
      </c>
      <c r="L2030" s="36">
        <v>6507</v>
      </c>
      <c r="M2030">
        <v>85</v>
      </c>
      <c r="N2030" s="66">
        <v>1.32E-2</v>
      </c>
      <c r="O2030" s="36">
        <v>6422</v>
      </c>
      <c r="P2030" s="66">
        <v>1.32E-2</v>
      </c>
      <c r="Q2030" s="36">
        <v>6434</v>
      </c>
      <c r="R2030" s="36">
        <v>6518</v>
      </c>
      <c r="S2030" s="36">
        <v>6417</v>
      </c>
      <c r="T2030" s="66">
        <v>1.1299999999999999E-2</v>
      </c>
      <c r="U2030" s="66">
        <v>5.7000000000000002E-3</v>
      </c>
      <c r="V2030" s="66">
        <v>-1.6000000000000001E-3</v>
      </c>
      <c r="W2030" s="66">
        <v>1.4E-2</v>
      </c>
      <c r="X2030" s="1">
        <v>583300</v>
      </c>
      <c r="Y2030" s="1">
        <v>3776014</v>
      </c>
      <c r="Z2030" s="1">
        <v>1414847</v>
      </c>
      <c r="AA2030" t="s">
        <v>581</v>
      </c>
      <c r="AB2030" t="s">
        <v>373</v>
      </c>
      <c r="AC2030">
        <v>17.95</v>
      </c>
      <c r="AD2030">
        <v>0.92</v>
      </c>
      <c r="AE2030">
        <v>3.23</v>
      </c>
      <c r="AF2030" t="s">
        <v>230</v>
      </c>
      <c r="AG2030" s="1">
        <v>74200</v>
      </c>
      <c r="AH2030" s="36">
        <v>6509</v>
      </c>
      <c r="AI2030">
        <v>400</v>
      </c>
      <c r="AJ2030" s="36">
        <v>6506</v>
      </c>
      <c r="AK2030">
        <v>200</v>
      </c>
      <c r="AL2030" s="2">
        <v>0.62569444444444444</v>
      </c>
      <c r="AM2030" s="3">
        <v>46238</v>
      </c>
      <c r="AN2030" t="s">
        <v>293</v>
      </c>
      <c r="AO2030" t="s">
        <v>341</v>
      </c>
    </row>
    <row r="2031" spans="1:41">
      <c r="A2031" s="8">
        <v>46218</v>
      </c>
      <c r="B2031" s="67">
        <v>4082.6</v>
      </c>
      <c r="C2031">
        <v>1.08</v>
      </c>
      <c r="D2031">
        <v>68820</v>
      </c>
      <c r="E2031" s="67">
        <v>1.5</v>
      </c>
      <c r="F2031" s="7">
        <v>5302</v>
      </c>
      <c r="G2031" t="s">
        <v>53</v>
      </c>
      <c r="H2031">
        <v>0</v>
      </c>
      <c r="I2031" t="s">
        <v>288</v>
      </c>
      <c r="J2031" t="s">
        <v>289</v>
      </c>
      <c r="K2031" t="s">
        <v>295</v>
      </c>
      <c r="L2031" s="36">
        <v>4735</v>
      </c>
      <c r="M2031">
        <v>85</v>
      </c>
      <c r="N2031" s="66">
        <v>1.83E-2</v>
      </c>
      <c r="O2031" s="36">
        <v>4650</v>
      </c>
      <c r="P2031" s="66">
        <v>1.8200000000000001E-2</v>
      </c>
      <c r="Q2031" s="36">
        <v>4720</v>
      </c>
      <c r="R2031" s="36">
        <v>4740</v>
      </c>
      <c r="S2031" s="36">
        <v>4705</v>
      </c>
      <c r="T2031" s="66">
        <v>3.0999999999999999E-3</v>
      </c>
      <c r="U2031" s="66">
        <v>4.1999999999999997E-3</v>
      </c>
      <c r="V2031" s="66">
        <v>-1E-3</v>
      </c>
      <c r="W2031" s="66">
        <v>6.3E-3</v>
      </c>
      <c r="X2031" s="1">
        <v>49400</v>
      </c>
      <c r="Y2031" s="1">
        <v>233386</v>
      </c>
      <c r="Z2031" s="1">
        <v>56026</v>
      </c>
      <c r="AA2031" t="s">
        <v>374</v>
      </c>
      <c r="AB2031" t="s">
        <v>375</v>
      </c>
      <c r="AC2031">
        <v>18.989999999999998</v>
      </c>
      <c r="AD2031">
        <v>0.96</v>
      </c>
      <c r="AE2031">
        <v>4.22</v>
      </c>
      <c r="AF2031" t="s">
        <v>230</v>
      </c>
      <c r="AG2031" s="1">
        <v>12900</v>
      </c>
      <c r="AH2031" s="36">
        <v>4740</v>
      </c>
      <c r="AI2031">
        <v>500</v>
      </c>
      <c r="AJ2031" s="36">
        <v>4730</v>
      </c>
      <c r="AK2031">
        <v>900</v>
      </c>
      <c r="AL2031" s="2">
        <v>0.625</v>
      </c>
      <c r="AM2031" s="3">
        <v>46244</v>
      </c>
      <c r="AN2031" t="s">
        <v>293</v>
      </c>
      <c r="AO2031" t="s">
        <v>341</v>
      </c>
    </row>
    <row r="2032" spans="1:41">
      <c r="A2032" s="8">
        <v>46218</v>
      </c>
      <c r="B2032" s="67">
        <v>4082.6</v>
      </c>
      <c r="C2032">
        <v>1.08</v>
      </c>
      <c r="D2032">
        <v>68820</v>
      </c>
      <c r="E2032" s="67">
        <v>1.5</v>
      </c>
      <c r="F2032" s="7">
        <v>5310</v>
      </c>
      <c r="G2032" t="s">
        <v>54</v>
      </c>
      <c r="H2032">
        <v>0</v>
      </c>
      <c r="I2032" t="s">
        <v>288</v>
      </c>
      <c r="J2032" t="s">
        <v>289</v>
      </c>
      <c r="K2032" t="s">
        <v>290</v>
      </c>
      <c r="L2032" s="36">
        <v>7140</v>
      </c>
      <c r="M2032">
        <v>170</v>
      </c>
      <c r="N2032" s="66">
        <v>2.4400000000000002E-2</v>
      </c>
      <c r="O2032" s="36">
        <v>6970</v>
      </c>
      <c r="P2032" s="66">
        <v>2.4299999999999999E-2</v>
      </c>
      <c r="Q2032" s="36">
        <v>6900</v>
      </c>
      <c r="R2032" s="36">
        <v>7160</v>
      </c>
      <c r="S2032" s="36">
        <v>6860</v>
      </c>
      <c r="T2032" s="66">
        <v>3.4700000000000002E-2</v>
      </c>
      <c r="U2032" s="66">
        <v>1.4200000000000001E-2</v>
      </c>
      <c r="V2032" s="66">
        <v>-2.7000000000000001E-3</v>
      </c>
      <c r="W2032" s="66">
        <v>4.0800000000000003E-2</v>
      </c>
      <c r="X2032" s="1">
        <v>76100</v>
      </c>
      <c r="Y2032" s="1">
        <v>534917</v>
      </c>
      <c r="Z2032" s="1">
        <v>149887</v>
      </c>
      <c r="AA2032" t="s">
        <v>662</v>
      </c>
      <c r="AB2032" t="s">
        <v>377</v>
      </c>
      <c r="AC2032">
        <v>30.56</v>
      </c>
      <c r="AD2032">
        <v>1.53</v>
      </c>
      <c r="AE2032">
        <v>2.0299999999999998</v>
      </c>
      <c r="AF2032" t="s">
        <v>230</v>
      </c>
      <c r="AG2032" s="1">
        <v>1400</v>
      </c>
      <c r="AH2032" s="36">
        <v>7140</v>
      </c>
      <c r="AI2032">
        <v>200</v>
      </c>
      <c r="AJ2032" s="36">
        <v>7130</v>
      </c>
      <c r="AK2032">
        <v>900</v>
      </c>
      <c r="AL2032" s="2">
        <v>0.62361111111111112</v>
      </c>
      <c r="AM2032" s="3">
        <v>46241</v>
      </c>
      <c r="AN2032" t="s">
        <v>293</v>
      </c>
      <c r="AO2032" t="s">
        <v>341</v>
      </c>
    </row>
    <row r="2033" spans="1:41">
      <c r="A2033" s="8">
        <v>46218</v>
      </c>
      <c r="B2033" s="67">
        <v>4082.6</v>
      </c>
      <c r="C2033">
        <v>1.08</v>
      </c>
      <c r="D2033">
        <v>68820</v>
      </c>
      <c r="E2033" s="67">
        <v>1.5</v>
      </c>
      <c r="F2033" s="7">
        <v>5334</v>
      </c>
      <c r="G2033" t="s">
        <v>55</v>
      </c>
      <c r="H2033">
        <v>0</v>
      </c>
      <c r="I2033" t="s">
        <v>288</v>
      </c>
      <c r="J2033" t="s">
        <v>289</v>
      </c>
      <c r="K2033" t="s">
        <v>295</v>
      </c>
      <c r="L2033" s="36">
        <v>10405</v>
      </c>
      <c r="M2033">
        <v>405</v>
      </c>
      <c r="N2033" s="66">
        <v>4.0500000000000001E-2</v>
      </c>
      <c r="O2033" s="36">
        <v>10000</v>
      </c>
      <c r="P2033" s="66">
        <v>4.0500000000000001E-2</v>
      </c>
      <c r="Q2033" s="36">
        <v>10200</v>
      </c>
      <c r="R2033" s="36">
        <v>10440</v>
      </c>
      <c r="S2033" s="36">
        <v>10135</v>
      </c>
      <c r="T2033" s="66">
        <v>0.02</v>
      </c>
      <c r="U2033" s="66">
        <v>4.0000000000000002E-4</v>
      </c>
      <c r="V2033" s="66">
        <v>-3.3E-3</v>
      </c>
      <c r="W2033" s="66">
        <v>2.6599999999999999E-2</v>
      </c>
      <c r="X2033" s="1">
        <v>653700</v>
      </c>
      <c r="Y2033" s="1">
        <v>6740407</v>
      </c>
      <c r="Z2033" s="1">
        <v>2073172</v>
      </c>
      <c r="AA2033" t="s">
        <v>709</v>
      </c>
      <c r="AB2033" t="s">
        <v>379</v>
      </c>
      <c r="AC2033">
        <v>19.32</v>
      </c>
      <c r="AD2033">
        <v>2.66</v>
      </c>
      <c r="AE2033">
        <v>2.02</v>
      </c>
      <c r="AF2033" t="s">
        <v>230</v>
      </c>
      <c r="AG2033" s="1">
        <v>25700</v>
      </c>
      <c r="AH2033" s="36">
        <v>10405</v>
      </c>
      <c r="AI2033">
        <v>900</v>
      </c>
      <c r="AJ2033" s="36">
        <v>10400</v>
      </c>
      <c r="AK2033" s="1">
        <v>1400</v>
      </c>
      <c r="AL2033" s="2">
        <v>0.625</v>
      </c>
      <c r="AM2033" s="3">
        <v>46234</v>
      </c>
      <c r="AN2033" t="s">
        <v>298</v>
      </c>
      <c r="AO2033" t="s">
        <v>341</v>
      </c>
    </row>
    <row r="2034" spans="1:41">
      <c r="A2034" s="8">
        <v>46218</v>
      </c>
      <c r="B2034" s="67">
        <v>4082.6</v>
      </c>
      <c r="C2034">
        <v>1.08</v>
      </c>
      <c r="D2034">
        <v>68820</v>
      </c>
      <c r="E2034" s="67">
        <v>1.5</v>
      </c>
      <c r="F2034" s="7">
        <v>5706</v>
      </c>
      <c r="G2034" t="s">
        <v>56</v>
      </c>
      <c r="H2034">
        <v>0</v>
      </c>
      <c r="I2034" t="s">
        <v>288</v>
      </c>
      <c r="J2034" t="s">
        <v>289</v>
      </c>
      <c r="K2034" t="s">
        <v>295</v>
      </c>
      <c r="L2034" s="36">
        <v>35020</v>
      </c>
      <c r="M2034">
        <v>630</v>
      </c>
      <c r="N2034" s="66">
        <v>1.83E-2</v>
      </c>
      <c r="O2034" s="36">
        <v>34390</v>
      </c>
      <c r="P2034" s="66">
        <v>1.83E-2</v>
      </c>
      <c r="Q2034" s="36">
        <v>35490</v>
      </c>
      <c r="R2034" s="36">
        <v>35830</v>
      </c>
      <c r="S2034" s="36">
        <v>33750</v>
      </c>
      <c r="T2034" s="66">
        <v>-1.32E-2</v>
      </c>
      <c r="U2034" s="66">
        <v>1.15E-2</v>
      </c>
      <c r="V2034" s="66">
        <v>-2.2599999999999999E-2</v>
      </c>
      <c r="W2034" s="66">
        <v>3.7600000000000001E-2</v>
      </c>
      <c r="X2034" s="1">
        <v>797100</v>
      </c>
      <c r="Y2034" s="1">
        <v>27650286</v>
      </c>
      <c r="Z2034" s="1">
        <v>2010688</v>
      </c>
      <c r="AA2034" t="s">
        <v>521</v>
      </c>
      <c r="AB2034" t="s">
        <v>381</v>
      </c>
      <c r="AC2034">
        <v>26.71</v>
      </c>
      <c r="AD2034">
        <v>4.8600000000000003</v>
      </c>
      <c r="AE2034">
        <v>0.8</v>
      </c>
      <c r="AF2034" t="s">
        <v>230</v>
      </c>
      <c r="AG2034" s="1">
        <v>8300</v>
      </c>
      <c r="AH2034" s="36">
        <v>35040</v>
      </c>
      <c r="AI2034">
        <v>400</v>
      </c>
      <c r="AJ2034" s="36">
        <v>35010</v>
      </c>
      <c r="AK2034">
        <v>500</v>
      </c>
      <c r="AL2034" s="2">
        <v>0.62569444444444444</v>
      </c>
      <c r="AM2034" s="3">
        <v>46241</v>
      </c>
      <c r="AN2034" t="s">
        <v>298</v>
      </c>
      <c r="AO2034" t="s">
        <v>382</v>
      </c>
    </row>
    <row r="2035" spans="1:41">
      <c r="A2035" s="8">
        <v>46218</v>
      </c>
      <c r="B2035" s="67">
        <v>4082.6</v>
      </c>
      <c r="C2035">
        <v>1.08</v>
      </c>
      <c r="D2035">
        <v>68820</v>
      </c>
      <c r="E2035" s="67">
        <v>1.5</v>
      </c>
      <c r="F2035" s="7">
        <v>5711</v>
      </c>
      <c r="G2035" t="s">
        <v>57</v>
      </c>
      <c r="H2035">
        <v>0</v>
      </c>
      <c r="I2035" t="s">
        <v>288</v>
      </c>
      <c r="J2035" t="s">
        <v>289</v>
      </c>
      <c r="K2035" t="s">
        <v>290</v>
      </c>
      <c r="L2035" s="36">
        <v>4254</v>
      </c>
      <c r="M2035">
        <v>94</v>
      </c>
      <c r="N2035" s="66">
        <v>2.2599999999999999E-2</v>
      </c>
      <c r="O2035" s="36">
        <v>4160</v>
      </c>
      <c r="P2035" s="66">
        <v>2.2499999999999999E-2</v>
      </c>
      <c r="Q2035" s="36">
        <v>4300</v>
      </c>
      <c r="R2035" s="36">
        <v>4313</v>
      </c>
      <c r="S2035" s="36">
        <v>4186</v>
      </c>
      <c r="T2035" s="66">
        <v>-1.06E-2</v>
      </c>
      <c r="U2035" s="66">
        <v>3.5000000000000001E-3</v>
      </c>
      <c r="V2035" s="66">
        <v>-1.3599999999999999E-2</v>
      </c>
      <c r="W2035" s="66">
        <v>1.6199999999999999E-2</v>
      </c>
      <c r="X2035" s="1">
        <v>1232600</v>
      </c>
      <c r="Y2035" s="1">
        <v>5238403</v>
      </c>
      <c r="Z2035" s="1">
        <v>559356</v>
      </c>
      <c r="AA2035" t="s">
        <v>383</v>
      </c>
      <c r="AB2035" t="s">
        <v>384</v>
      </c>
      <c r="AC2035">
        <v>11.34</v>
      </c>
      <c r="AD2035">
        <v>0.75</v>
      </c>
      <c r="AE2035">
        <v>2.73</v>
      </c>
      <c r="AF2035" t="s">
        <v>230</v>
      </c>
      <c r="AG2035" s="1">
        <v>15300</v>
      </c>
      <c r="AH2035" s="36">
        <v>4255</v>
      </c>
      <c r="AI2035" s="1">
        <v>1400</v>
      </c>
      <c r="AJ2035" s="36">
        <v>4253</v>
      </c>
      <c r="AK2035">
        <v>700</v>
      </c>
      <c r="AL2035" s="2">
        <v>0.62569444444444444</v>
      </c>
      <c r="AM2035" s="3">
        <v>46240</v>
      </c>
      <c r="AN2035" t="s">
        <v>298</v>
      </c>
      <c r="AO2035" t="s">
        <v>382</v>
      </c>
    </row>
    <row r="2036" spans="1:41">
      <c r="A2036" s="8">
        <v>46218</v>
      </c>
      <c r="B2036" s="67">
        <v>4082.6</v>
      </c>
      <c r="C2036">
        <v>1.08</v>
      </c>
      <c r="D2036">
        <v>68820</v>
      </c>
      <c r="E2036" s="67">
        <v>1.5</v>
      </c>
      <c r="F2036" s="7">
        <v>5713</v>
      </c>
      <c r="G2036" t="s">
        <v>58</v>
      </c>
      <c r="H2036">
        <v>0</v>
      </c>
      <c r="I2036" t="s">
        <v>288</v>
      </c>
      <c r="J2036" t="s">
        <v>289</v>
      </c>
      <c r="K2036" t="s">
        <v>295</v>
      </c>
      <c r="L2036" s="36">
        <v>7393</v>
      </c>
      <c r="M2036">
        <v>64</v>
      </c>
      <c r="N2036" s="66">
        <v>8.6999999999999994E-3</v>
      </c>
      <c r="O2036" s="36">
        <v>7329</v>
      </c>
      <c r="P2036" s="66">
        <v>8.6999999999999994E-3</v>
      </c>
      <c r="Q2036" s="36">
        <v>7433</v>
      </c>
      <c r="R2036" s="36">
        <v>7509</v>
      </c>
      <c r="S2036" s="36">
        <v>7261</v>
      </c>
      <c r="T2036" s="66">
        <v>-5.3E-3</v>
      </c>
      <c r="U2036" s="66">
        <v>4.4000000000000003E-3</v>
      </c>
      <c r="V2036" s="66">
        <v>-1.54E-2</v>
      </c>
      <c r="W2036" s="66">
        <v>1.8100000000000002E-2</v>
      </c>
      <c r="X2036" s="1">
        <v>1622200</v>
      </c>
      <c r="Y2036" s="1">
        <v>11978016</v>
      </c>
      <c r="Z2036" s="1">
        <v>2149988</v>
      </c>
      <c r="AA2036" t="s">
        <v>385</v>
      </c>
      <c r="AB2036" t="s">
        <v>386</v>
      </c>
      <c r="AC2036">
        <v>13.24</v>
      </c>
      <c r="AD2036">
        <v>0.96</v>
      </c>
      <c r="AE2036">
        <v>2.8</v>
      </c>
      <c r="AF2036" t="s">
        <v>230</v>
      </c>
      <c r="AG2036" s="1">
        <v>65200</v>
      </c>
      <c r="AH2036" s="36">
        <v>7393</v>
      </c>
      <c r="AI2036">
        <v>200</v>
      </c>
      <c r="AJ2036" s="36">
        <v>7391</v>
      </c>
      <c r="AK2036">
        <v>300</v>
      </c>
      <c r="AL2036" s="2">
        <v>0.62569444444444444</v>
      </c>
      <c r="AM2036" s="3">
        <v>46244</v>
      </c>
      <c r="AN2036" t="s">
        <v>298</v>
      </c>
      <c r="AO2036" t="s">
        <v>382</v>
      </c>
    </row>
    <row r="2037" spans="1:41">
      <c r="A2037" s="8">
        <v>46218</v>
      </c>
      <c r="B2037" s="67">
        <v>4082.6</v>
      </c>
      <c r="C2037">
        <v>1.08</v>
      </c>
      <c r="D2037">
        <v>68820</v>
      </c>
      <c r="E2037" s="67">
        <v>1.5</v>
      </c>
      <c r="F2037" s="7">
        <v>5802</v>
      </c>
      <c r="G2037" t="s">
        <v>59</v>
      </c>
      <c r="H2037">
        <v>0</v>
      </c>
      <c r="I2037" t="s">
        <v>288</v>
      </c>
      <c r="J2037" t="s">
        <v>289</v>
      </c>
      <c r="K2037" t="s">
        <v>295</v>
      </c>
      <c r="L2037" s="36">
        <v>2534</v>
      </c>
      <c r="M2037">
        <v>75.5</v>
      </c>
      <c r="N2037" s="66">
        <v>3.0700000000000002E-2</v>
      </c>
      <c r="O2037" s="36">
        <v>2458.5</v>
      </c>
      <c r="P2037" s="66">
        <v>3.0700000000000002E-2</v>
      </c>
      <c r="Q2037" s="36">
        <v>2495</v>
      </c>
      <c r="R2037" s="36">
        <v>2534.5</v>
      </c>
      <c r="S2037" s="36">
        <v>2456.5</v>
      </c>
      <c r="T2037" s="66">
        <v>1.5599999999999999E-2</v>
      </c>
      <c r="U2037" s="66">
        <v>2.9999999999999997E-4</v>
      </c>
      <c r="V2037" s="66">
        <v>-1E-4</v>
      </c>
      <c r="W2037" s="66">
        <v>3.15E-2</v>
      </c>
      <c r="X2037" s="1">
        <v>11533000</v>
      </c>
      <c r="Y2037" s="1">
        <v>28875941</v>
      </c>
      <c r="Z2037" s="1">
        <v>8047381</v>
      </c>
      <c r="AA2037" t="s">
        <v>694</v>
      </c>
      <c r="AB2037" t="s">
        <v>710</v>
      </c>
      <c r="AC2037">
        <v>24.31</v>
      </c>
      <c r="AD2037">
        <v>2.88</v>
      </c>
      <c r="AE2037">
        <v>1.54</v>
      </c>
      <c r="AF2037" t="s">
        <v>230</v>
      </c>
      <c r="AG2037" s="1">
        <v>506400</v>
      </c>
      <c r="AH2037" s="36">
        <v>2534.5</v>
      </c>
      <c r="AI2037">
        <v>600</v>
      </c>
      <c r="AJ2037" s="36">
        <v>2533.5</v>
      </c>
      <c r="AK2037">
        <v>900</v>
      </c>
      <c r="AL2037" s="2">
        <v>0.62569444444444444</v>
      </c>
      <c r="AM2037" s="3">
        <v>46234</v>
      </c>
      <c r="AN2037" t="s">
        <v>298</v>
      </c>
      <c r="AO2037" t="s">
        <v>382</v>
      </c>
    </row>
    <row r="2038" spans="1:41">
      <c r="A2038" s="8">
        <v>46218</v>
      </c>
      <c r="B2038" s="67">
        <v>4082.6</v>
      </c>
      <c r="C2038">
        <v>1.08</v>
      </c>
      <c r="D2038">
        <v>68820</v>
      </c>
      <c r="E2038" s="67">
        <v>1.5</v>
      </c>
      <c r="F2038" s="7">
        <v>5803</v>
      </c>
      <c r="G2038" t="s">
        <v>60</v>
      </c>
      <c r="H2038">
        <v>0</v>
      </c>
      <c r="I2038" t="s">
        <v>288</v>
      </c>
      <c r="J2038" t="s">
        <v>289</v>
      </c>
      <c r="K2038" t="s">
        <v>290</v>
      </c>
      <c r="L2038" s="36">
        <v>5144</v>
      </c>
      <c r="M2038">
        <v>344</v>
      </c>
      <c r="N2038" s="66">
        <v>7.17E-2</v>
      </c>
      <c r="O2038" s="36">
        <v>4800</v>
      </c>
      <c r="P2038" s="66">
        <v>7.1599999999999997E-2</v>
      </c>
      <c r="Q2038" s="36">
        <v>4948</v>
      </c>
      <c r="R2038" s="36">
        <v>5149</v>
      </c>
      <c r="S2038" s="36">
        <v>4834</v>
      </c>
      <c r="T2038" s="66">
        <v>3.9600000000000003E-2</v>
      </c>
      <c r="U2038" s="66">
        <v>1.49E-2</v>
      </c>
      <c r="V2038" s="66">
        <v>-8.9999999999999998E-4</v>
      </c>
      <c r="W2038" s="66">
        <v>6.4100000000000004E-2</v>
      </c>
      <c r="X2038" s="1">
        <v>29132600</v>
      </c>
      <c r="Y2038" s="1">
        <v>145661352</v>
      </c>
      <c r="Z2038" s="1">
        <v>9131528</v>
      </c>
      <c r="AA2038" t="s">
        <v>389</v>
      </c>
      <c r="AB2038" t="s">
        <v>632</v>
      </c>
      <c r="AC2038">
        <v>34.06</v>
      </c>
      <c r="AD2038">
        <v>15.19</v>
      </c>
      <c r="AE2038">
        <v>0.74</v>
      </c>
      <c r="AF2038" t="s">
        <v>230</v>
      </c>
      <c r="AG2038" s="1">
        <v>489100</v>
      </c>
      <c r="AH2038" s="36">
        <v>5144</v>
      </c>
      <c r="AI2038">
        <v>600</v>
      </c>
      <c r="AJ2038" s="36">
        <v>5143</v>
      </c>
      <c r="AK2038">
        <v>900</v>
      </c>
      <c r="AL2038" s="2">
        <v>0.62569444444444444</v>
      </c>
      <c r="AM2038" s="3">
        <v>46241</v>
      </c>
      <c r="AN2038" t="s">
        <v>298</v>
      </c>
      <c r="AO2038" t="s">
        <v>382</v>
      </c>
    </row>
    <row r="2039" spans="1:41">
      <c r="A2039" s="8">
        <v>46218</v>
      </c>
      <c r="B2039" s="67">
        <v>4082.6</v>
      </c>
      <c r="C2039">
        <v>1.08</v>
      </c>
      <c r="D2039">
        <v>68820</v>
      </c>
      <c r="E2039" s="67">
        <v>1.5</v>
      </c>
      <c r="F2039" s="7">
        <v>6038</v>
      </c>
      <c r="G2039" t="s">
        <v>61</v>
      </c>
      <c r="H2039">
        <v>0</v>
      </c>
      <c r="I2039" t="s">
        <v>347</v>
      </c>
      <c r="J2039" t="s">
        <v>289</v>
      </c>
      <c r="K2039" t="s">
        <v>290</v>
      </c>
      <c r="L2039">
        <v>832</v>
      </c>
      <c r="M2039">
        <v>-6</v>
      </c>
      <c r="N2039" s="66">
        <v>-7.1999999999999998E-3</v>
      </c>
      <c r="O2039">
        <v>838</v>
      </c>
      <c r="P2039" s="66">
        <v>-7.1000000000000004E-3</v>
      </c>
      <c r="Q2039">
        <v>838</v>
      </c>
      <c r="R2039">
        <v>838</v>
      </c>
      <c r="S2039">
        <v>830</v>
      </c>
      <c r="T2039" s="66">
        <v>-7.1000000000000004E-3</v>
      </c>
      <c r="U2039" s="66">
        <v>2.3999999999999998E-3</v>
      </c>
      <c r="V2039" s="66">
        <v>-7.1000000000000004E-3</v>
      </c>
      <c r="W2039" s="66">
        <v>2.3999999999999998E-3</v>
      </c>
      <c r="X2039" s="1">
        <v>1800</v>
      </c>
      <c r="Y2039" s="1">
        <v>1498</v>
      </c>
      <c r="Z2039" s="1">
        <v>4212</v>
      </c>
      <c r="AA2039" t="s">
        <v>391</v>
      </c>
      <c r="AB2039" t="s">
        <v>711</v>
      </c>
      <c r="AC2039">
        <v>12</v>
      </c>
      <c r="AD2039">
        <v>0.83</v>
      </c>
      <c r="AE2039">
        <v>2.76</v>
      </c>
      <c r="AF2039" t="s">
        <v>230</v>
      </c>
      <c r="AG2039">
        <v>0</v>
      </c>
      <c r="AH2039">
        <v>834</v>
      </c>
      <c r="AI2039">
        <v>100</v>
      </c>
      <c r="AJ2039">
        <v>832</v>
      </c>
      <c r="AK2039">
        <v>100</v>
      </c>
      <c r="AL2039" s="2">
        <v>0.61736111111111114</v>
      </c>
      <c r="AM2039" s="3">
        <v>46248</v>
      </c>
      <c r="AN2039" t="s">
        <v>350</v>
      </c>
      <c r="AO2039" t="s">
        <v>313</v>
      </c>
    </row>
    <row r="2040" spans="1:41">
      <c r="A2040" s="8">
        <v>46218</v>
      </c>
      <c r="B2040" s="67">
        <v>4082.6</v>
      </c>
      <c r="C2040">
        <v>1.08</v>
      </c>
      <c r="D2040">
        <v>68820</v>
      </c>
      <c r="E2040" s="67">
        <v>1.5</v>
      </c>
      <c r="F2040" s="7">
        <v>6156</v>
      </c>
      <c r="G2040" t="s">
        <v>62</v>
      </c>
      <c r="H2040">
        <v>0</v>
      </c>
      <c r="I2040" t="s">
        <v>314</v>
      </c>
      <c r="J2040" t="s">
        <v>323</v>
      </c>
      <c r="K2040" t="s">
        <v>290</v>
      </c>
      <c r="L2040" s="36">
        <v>1774</v>
      </c>
      <c r="M2040">
        <v>13</v>
      </c>
      <c r="N2040" s="66">
        <v>7.4000000000000003E-3</v>
      </c>
      <c r="O2040" s="36">
        <v>1761</v>
      </c>
      <c r="P2040" s="66">
        <v>7.3000000000000001E-3</v>
      </c>
      <c r="Q2040" s="36">
        <v>1761</v>
      </c>
      <c r="R2040" s="36">
        <v>1774</v>
      </c>
      <c r="S2040" s="36">
        <v>1755</v>
      </c>
      <c r="T2040" s="66">
        <v>7.3000000000000001E-3</v>
      </c>
      <c r="U2040" s="66">
        <v>1.6000000000000001E-3</v>
      </c>
      <c r="V2040" s="66">
        <v>0</v>
      </c>
      <c r="W2040" s="66">
        <v>1.0800000000000001E-2</v>
      </c>
      <c r="X2040" s="1">
        <v>12900</v>
      </c>
      <c r="Y2040" s="1">
        <v>22784</v>
      </c>
      <c r="Z2040" s="1">
        <v>9402</v>
      </c>
      <c r="AA2040" t="s">
        <v>393</v>
      </c>
      <c r="AB2040" t="s">
        <v>697</v>
      </c>
      <c r="AC2040">
        <v>52.64</v>
      </c>
      <c r="AD2040">
        <v>1.24</v>
      </c>
      <c r="AE2040">
        <v>5.64</v>
      </c>
      <c r="AF2040">
        <v>1.3</v>
      </c>
      <c r="AG2040">
        <v>400</v>
      </c>
      <c r="AH2040" s="36">
        <v>1774</v>
      </c>
      <c r="AI2040">
        <v>100</v>
      </c>
      <c r="AJ2040" s="36">
        <v>1771</v>
      </c>
      <c r="AK2040">
        <v>400</v>
      </c>
      <c r="AL2040" s="2">
        <v>0.625</v>
      </c>
      <c r="AM2040" s="3">
        <v>46244</v>
      </c>
      <c r="AN2040" t="s">
        <v>350</v>
      </c>
      <c r="AO2040" t="s">
        <v>395</v>
      </c>
    </row>
    <row r="2041" spans="1:41">
      <c r="A2041" s="8">
        <v>46218</v>
      </c>
      <c r="B2041" s="67">
        <v>4082.6</v>
      </c>
      <c r="C2041">
        <v>1.08</v>
      </c>
      <c r="D2041">
        <v>68820</v>
      </c>
      <c r="E2041" s="67">
        <v>1.5</v>
      </c>
      <c r="F2041" s="7">
        <v>6178</v>
      </c>
      <c r="G2041" t="s">
        <v>63</v>
      </c>
      <c r="H2041">
        <v>0</v>
      </c>
      <c r="I2041" t="s">
        <v>288</v>
      </c>
      <c r="J2041" t="s">
        <v>289</v>
      </c>
      <c r="K2041" t="s">
        <v>290</v>
      </c>
      <c r="L2041" s="36">
        <v>2410.5</v>
      </c>
      <c r="M2041">
        <v>57.5</v>
      </c>
      <c r="N2041" s="66">
        <v>2.4400000000000002E-2</v>
      </c>
      <c r="O2041" s="36">
        <v>2353</v>
      </c>
      <c r="P2041" s="66">
        <v>2.4400000000000002E-2</v>
      </c>
      <c r="Q2041" s="36">
        <v>2389</v>
      </c>
      <c r="R2041" s="36">
        <v>2417</v>
      </c>
      <c r="S2041" s="36">
        <v>2367.5</v>
      </c>
      <c r="T2041" s="66">
        <v>8.8999999999999999E-3</v>
      </c>
      <c r="U2041" s="66">
        <v>3.0999999999999999E-3</v>
      </c>
      <c r="V2041" s="66">
        <v>-2.5999999999999999E-3</v>
      </c>
      <c r="W2041" s="66">
        <v>1.8100000000000002E-2</v>
      </c>
      <c r="X2041" s="1">
        <v>4056000</v>
      </c>
      <c r="Y2041" s="1">
        <v>9742403</v>
      </c>
      <c r="Z2041" s="1">
        <v>6769153</v>
      </c>
      <c r="AA2041" t="s">
        <v>712</v>
      </c>
      <c r="AB2041" t="s">
        <v>397</v>
      </c>
      <c r="AC2041">
        <v>17.34</v>
      </c>
      <c r="AD2041">
        <v>0.69</v>
      </c>
      <c r="AE2041">
        <v>2.4900000000000002</v>
      </c>
      <c r="AF2041" t="s">
        <v>230</v>
      </c>
      <c r="AG2041" s="1">
        <v>80700</v>
      </c>
      <c r="AH2041" s="36">
        <v>2411</v>
      </c>
      <c r="AI2041" s="1">
        <v>3000</v>
      </c>
      <c r="AJ2041" s="36">
        <v>2410.5</v>
      </c>
      <c r="AK2041" s="1">
        <v>1100</v>
      </c>
      <c r="AL2041" s="2">
        <v>0.62569444444444444</v>
      </c>
      <c r="AM2041" s="3">
        <v>46241</v>
      </c>
      <c r="AN2041" t="s">
        <v>298</v>
      </c>
      <c r="AO2041" t="s">
        <v>313</v>
      </c>
    </row>
    <row r="2042" spans="1:41">
      <c r="A2042" s="8">
        <v>46218</v>
      </c>
      <c r="B2042" s="67">
        <v>4082.6</v>
      </c>
      <c r="C2042">
        <v>1.08</v>
      </c>
      <c r="D2042">
        <v>68820</v>
      </c>
      <c r="E2042" s="67">
        <v>1.5</v>
      </c>
      <c r="F2042" s="7">
        <v>6208</v>
      </c>
      <c r="G2042" t="s">
        <v>64</v>
      </c>
      <c r="H2042">
        <v>0</v>
      </c>
      <c r="I2042" t="s">
        <v>314</v>
      </c>
      <c r="J2042" t="s">
        <v>289</v>
      </c>
      <c r="K2042" t="s">
        <v>290</v>
      </c>
      <c r="L2042" s="36">
        <v>1772</v>
      </c>
      <c r="M2042">
        <v>21</v>
      </c>
      <c r="N2042" s="66">
        <v>1.2E-2</v>
      </c>
      <c r="O2042" s="36">
        <v>1751</v>
      </c>
      <c r="P2042" s="66">
        <v>1.1900000000000001E-2</v>
      </c>
      <c r="Q2042" s="36">
        <v>1765</v>
      </c>
      <c r="R2042" s="36">
        <v>1784</v>
      </c>
      <c r="S2042" s="36">
        <v>1731</v>
      </c>
      <c r="T2042" s="66">
        <v>3.8999999999999998E-3</v>
      </c>
      <c r="U2042" s="66">
        <v>1.0800000000000001E-2</v>
      </c>
      <c r="V2042" s="66">
        <v>-6.7000000000000002E-3</v>
      </c>
      <c r="W2042" s="66">
        <v>2.3599999999999999E-2</v>
      </c>
      <c r="X2042" s="1">
        <v>32400</v>
      </c>
      <c r="Y2042" s="1">
        <v>57029</v>
      </c>
      <c r="Z2042" s="1">
        <v>11315</v>
      </c>
      <c r="AA2042" t="s">
        <v>398</v>
      </c>
      <c r="AB2042" t="s">
        <v>399</v>
      </c>
      <c r="AC2042">
        <v>17.27</v>
      </c>
      <c r="AD2042">
        <v>1.8</v>
      </c>
      <c r="AE2042">
        <v>1.1299999999999999</v>
      </c>
      <c r="AF2042">
        <v>2.1</v>
      </c>
      <c r="AG2042">
        <v>400</v>
      </c>
      <c r="AH2042" s="36">
        <v>1773</v>
      </c>
      <c r="AI2042">
        <v>300</v>
      </c>
      <c r="AJ2042" s="36">
        <v>1770</v>
      </c>
      <c r="AK2042">
        <v>600</v>
      </c>
      <c r="AL2042" s="2">
        <v>0.625</v>
      </c>
      <c r="AN2042" t="s">
        <v>298</v>
      </c>
      <c r="AO2042" t="s">
        <v>395</v>
      </c>
    </row>
    <row r="2043" spans="1:41">
      <c r="A2043" s="8">
        <v>46218</v>
      </c>
      <c r="B2043" s="67">
        <v>4082.6</v>
      </c>
      <c r="C2043">
        <v>1.08</v>
      </c>
      <c r="D2043">
        <v>68820</v>
      </c>
      <c r="E2043" s="67">
        <v>1.5</v>
      </c>
      <c r="F2043" s="7">
        <v>6356</v>
      </c>
      <c r="G2043" t="s">
        <v>65</v>
      </c>
      <c r="H2043">
        <v>0</v>
      </c>
      <c r="I2043" t="s">
        <v>314</v>
      </c>
      <c r="J2043" t="s">
        <v>289</v>
      </c>
      <c r="K2043" t="s">
        <v>295</v>
      </c>
      <c r="L2043" s="36">
        <v>1576</v>
      </c>
      <c r="M2043">
        <v>5</v>
      </c>
      <c r="N2043" s="66">
        <v>3.2000000000000002E-3</v>
      </c>
      <c r="O2043" s="36">
        <v>1571</v>
      </c>
      <c r="P2043" s="66">
        <v>3.0999999999999999E-3</v>
      </c>
      <c r="Q2043" s="36">
        <v>1575</v>
      </c>
      <c r="R2043" s="36">
        <v>1579</v>
      </c>
      <c r="S2043" s="36">
        <v>1523</v>
      </c>
      <c r="T2043" s="66">
        <v>5.9999999999999995E-4</v>
      </c>
      <c r="U2043" s="66">
        <v>1.2200000000000001E-2</v>
      </c>
      <c r="V2043" s="66">
        <v>-1.8E-3</v>
      </c>
      <c r="W2043" s="66">
        <v>3.4700000000000002E-2</v>
      </c>
      <c r="X2043" s="1">
        <v>123400</v>
      </c>
      <c r="Y2043" s="1">
        <v>191676</v>
      </c>
      <c r="Z2043" s="1">
        <v>22505</v>
      </c>
      <c r="AA2043" t="s">
        <v>400</v>
      </c>
      <c r="AB2043" t="s">
        <v>401</v>
      </c>
      <c r="AC2043">
        <v>12.75</v>
      </c>
      <c r="AD2043">
        <v>1.54</v>
      </c>
      <c r="AE2043">
        <v>0.63</v>
      </c>
      <c r="AF2043" t="s">
        <v>230</v>
      </c>
      <c r="AG2043">
        <v>0</v>
      </c>
      <c r="AH2043" s="36">
        <v>1577</v>
      </c>
      <c r="AI2043">
        <v>600</v>
      </c>
      <c r="AJ2043" s="36">
        <v>1574</v>
      </c>
      <c r="AK2043">
        <v>200</v>
      </c>
      <c r="AL2043" s="2">
        <v>0.625</v>
      </c>
      <c r="AN2043" t="s">
        <v>298</v>
      </c>
      <c r="AO2043" t="s">
        <v>395</v>
      </c>
    </row>
    <row r="2044" spans="1:41">
      <c r="A2044" s="8">
        <v>46218</v>
      </c>
      <c r="B2044" s="67">
        <v>4082.6</v>
      </c>
      <c r="C2044">
        <v>1.08</v>
      </c>
      <c r="D2044">
        <v>68820</v>
      </c>
      <c r="E2044" s="67">
        <v>1.5</v>
      </c>
      <c r="F2044" s="7">
        <v>6378</v>
      </c>
      <c r="G2044" t="s">
        <v>66</v>
      </c>
      <c r="H2044">
        <v>0</v>
      </c>
      <c r="I2044" t="s">
        <v>314</v>
      </c>
      <c r="J2044" t="s">
        <v>289</v>
      </c>
      <c r="K2044" t="s">
        <v>295</v>
      </c>
      <c r="L2044" s="36">
        <v>1269</v>
      </c>
      <c r="M2044">
        <v>13</v>
      </c>
      <c r="N2044" s="66">
        <v>1.04E-2</v>
      </c>
      <c r="O2044" s="36">
        <v>1256</v>
      </c>
      <c r="P2044" s="66">
        <v>1.03E-2</v>
      </c>
      <c r="Q2044" s="36">
        <v>1263</v>
      </c>
      <c r="R2044" s="36">
        <v>1275</v>
      </c>
      <c r="S2044" s="36">
        <v>1233</v>
      </c>
      <c r="T2044" s="66">
        <v>4.7000000000000002E-3</v>
      </c>
      <c r="U2044" s="66">
        <v>1.11E-2</v>
      </c>
      <c r="V2044" s="66">
        <v>-4.7000000000000002E-3</v>
      </c>
      <c r="W2044" s="66">
        <v>2.9100000000000001E-2</v>
      </c>
      <c r="X2044" s="1">
        <v>291400</v>
      </c>
      <c r="Y2044" s="1">
        <v>366843</v>
      </c>
      <c r="Z2044" s="1">
        <v>26141</v>
      </c>
      <c r="AA2044" t="s">
        <v>402</v>
      </c>
      <c r="AB2044" t="s">
        <v>634</v>
      </c>
      <c r="AC2044">
        <v>13.21</v>
      </c>
      <c r="AD2044">
        <v>1.18</v>
      </c>
      <c r="AE2044">
        <v>3.23</v>
      </c>
      <c r="AF2044" t="s">
        <v>230</v>
      </c>
      <c r="AG2044">
        <v>0</v>
      </c>
      <c r="AH2044" s="36">
        <v>1271</v>
      </c>
      <c r="AI2044">
        <v>400</v>
      </c>
      <c r="AJ2044" s="36">
        <v>1270</v>
      </c>
      <c r="AK2044" s="1">
        <v>1100</v>
      </c>
      <c r="AL2044" s="2">
        <v>0.62430555555555556</v>
      </c>
      <c r="AM2044" s="3">
        <v>46241</v>
      </c>
      <c r="AN2044" t="s">
        <v>298</v>
      </c>
      <c r="AO2044" t="s">
        <v>395</v>
      </c>
    </row>
    <row r="2045" spans="1:41">
      <c r="A2045" s="8">
        <v>46218</v>
      </c>
      <c r="B2045" s="67">
        <v>4082.6</v>
      </c>
      <c r="C2045">
        <v>1.08</v>
      </c>
      <c r="D2045">
        <v>68820</v>
      </c>
      <c r="E2045" s="67">
        <v>1.5</v>
      </c>
      <c r="F2045" s="7">
        <v>6526</v>
      </c>
      <c r="G2045" t="s">
        <v>67</v>
      </c>
      <c r="H2045">
        <v>0</v>
      </c>
      <c r="I2045" t="s">
        <v>288</v>
      </c>
      <c r="J2045" t="s">
        <v>289</v>
      </c>
      <c r="K2045" t="s">
        <v>295</v>
      </c>
      <c r="L2045" s="36">
        <v>2586</v>
      </c>
      <c r="M2045">
        <v>-1</v>
      </c>
      <c r="N2045" s="66">
        <v>-4.0000000000000002E-4</v>
      </c>
      <c r="O2045" s="36">
        <v>2587</v>
      </c>
      <c r="P2045" s="66">
        <v>-2.9999999999999997E-4</v>
      </c>
      <c r="Q2045" s="36">
        <v>2600</v>
      </c>
      <c r="R2045" s="36">
        <v>2632</v>
      </c>
      <c r="S2045" s="36">
        <v>2484</v>
      </c>
      <c r="T2045" s="66">
        <v>-5.3E-3</v>
      </c>
      <c r="U2045" s="66">
        <v>8.3000000000000001E-3</v>
      </c>
      <c r="V2045" s="66">
        <v>-1.7399999999999999E-2</v>
      </c>
      <c r="W2045" s="66">
        <v>4.1000000000000002E-2</v>
      </c>
      <c r="X2045" s="1">
        <v>8692200</v>
      </c>
      <c r="Y2045" s="1">
        <v>22342820</v>
      </c>
      <c r="Z2045" s="1">
        <v>465423</v>
      </c>
      <c r="AA2045" t="s">
        <v>584</v>
      </c>
      <c r="AB2045" t="s">
        <v>405</v>
      </c>
      <c r="AC2045">
        <v>45.36</v>
      </c>
      <c r="AD2045">
        <v>3.4</v>
      </c>
      <c r="AE2045">
        <v>1.93</v>
      </c>
      <c r="AF2045" t="s">
        <v>230</v>
      </c>
      <c r="AG2045" s="1">
        <v>177200</v>
      </c>
      <c r="AH2045" s="36">
        <v>2586</v>
      </c>
      <c r="AI2045">
        <v>200</v>
      </c>
      <c r="AJ2045" s="36">
        <v>2585.5</v>
      </c>
      <c r="AK2045">
        <v>100</v>
      </c>
      <c r="AL2045" s="2">
        <v>0.62569444444444444</v>
      </c>
      <c r="AM2045" s="3">
        <v>46232</v>
      </c>
      <c r="AN2045" t="s">
        <v>298</v>
      </c>
      <c r="AO2045" t="s">
        <v>344</v>
      </c>
    </row>
    <row r="2046" spans="1:41">
      <c r="A2046" s="8">
        <v>46218</v>
      </c>
      <c r="B2046" s="67">
        <v>4082.6</v>
      </c>
      <c r="C2046">
        <v>1.08</v>
      </c>
      <c r="D2046">
        <v>68820</v>
      </c>
      <c r="E2046" s="67">
        <v>1.5</v>
      </c>
      <c r="F2046" s="7">
        <v>6586</v>
      </c>
      <c r="G2046" t="s">
        <v>68</v>
      </c>
      <c r="H2046">
        <v>0</v>
      </c>
      <c r="I2046" t="s">
        <v>288</v>
      </c>
      <c r="J2046" t="s">
        <v>289</v>
      </c>
      <c r="K2046" t="s">
        <v>295</v>
      </c>
      <c r="L2046" s="36">
        <v>5719</v>
      </c>
      <c r="M2046">
        <v>121</v>
      </c>
      <c r="N2046" s="66">
        <v>2.1600000000000001E-2</v>
      </c>
      <c r="O2046" s="36">
        <v>5598</v>
      </c>
      <c r="P2046" s="66">
        <v>2.1600000000000001E-2</v>
      </c>
      <c r="Q2046" s="36">
        <v>5683</v>
      </c>
      <c r="R2046" s="36">
        <v>5794</v>
      </c>
      <c r="S2046" s="36">
        <v>5664</v>
      </c>
      <c r="T2046" s="66">
        <v>6.3E-3</v>
      </c>
      <c r="U2046" s="66">
        <v>-5.3E-3</v>
      </c>
      <c r="V2046" s="66">
        <v>-1.29E-2</v>
      </c>
      <c r="W2046" s="66">
        <v>9.7000000000000003E-3</v>
      </c>
      <c r="X2046" s="1">
        <v>767800</v>
      </c>
      <c r="Y2046" s="1">
        <v>4390901</v>
      </c>
      <c r="Z2046" s="1">
        <v>1601420</v>
      </c>
      <c r="AA2046" t="s">
        <v>406</v>
      </c>
      <c r="AB2046" t="s">
        <v>407</v>
      </c>
      <c r="AC2046">
        <v>18.190000000000001</v>
      </c>
      <c r="AD2046">
        <v>1.48</v>
      </c>
      <c r="AE2046">
        <v>2.76</v>
      </c>
      <c r="AF2046" t="s">
        <v>230</v>
      </c>
      <c r="AG2046" s="1">
        <v>6900</v>
      </c>
      <c r="AH2046" s="36">
        <v>5721</v>
      </c>
      <c r="AI2046">
        <v>500</v>
      </c>
      <c r="AJ2046" s="36">
        <v>5718</v>
      </c>
      <c r="AK2046">
        <v>200</v>
      </c>
      <c r="AL2046" s="2">
        <v>0.625</v>
      </c>
      <c r="AM2046" s="3">
        <v>46232</v>
      </c>
      <c r="AN2046" t="s">
        <v>298</v>
      </c>
      <c r="AO2046" t="s">
        <v>395</v>
      </c>
    </row>
    <row r="2047" spans="1:41">
      <c r="A2047" s="8">
        <v>46218</v>
      </c>
      <c r="B2047" s="67">
        <v>4082.6</v>
      </c>
      <c r="C2047">
        <v>1.08</v>
      </c>
      <c r="D2047">
        <v>68820</v>
      </c>
      <c r="E2047" s="67">
        <v>1.5</v>
      </c>
      <c r="F2047" s="7">
        <v>6594</v>
      </c>
      <c r="G2047" t="s">
        <v>69</v>
      </c>
      <c r="H2047">
        <v>0</v>
      </c>
      <c r="I2047" t="s">
        <v>288</v>
      </c>
      <c r="J2047" t="s">
        <v>289</v>
      </c>
      <c r="K2047" t="s">
        <v>290</v>
      </c>
      <c r="L2047" s="36">
        <v>2634</v>
      </c>
      <c r="M2047">
        <v>26</v>
      </c>
      <c r="N2047" s="66">
        <v>0.01</v>
      </c>
      <c r="O2047" s="36">
        <v>2608</v>
      </c>
      <c r="P2047" s="66">
        <v>9.9000000000000008E-3</v>
      </c>
      <c r="Q2047" s="36">
        <v>2650</v>
      </c>
      <c r="R2047" s="36">
        <v>2665</v>
      </c>
      <c r="S2047" s="36">
        <v>2594</v>
      </c>
      <c r="T2047" s="66">
        <v>-6.0000000000000001E-3</v>
      </c>
      <c r="U2047" s="66">
        <v>1.2200000000000001E-2</v>
      </c>
      <c r="V2047" s="66">
        <v>-1.1599999999999999E-2</v>
      </c>
      <c r="W2047" s="66">
        <v>1.54E-2</v>
      </c>
      <c r="X2047" s="1">
        <v>3447900</v>
      </c>
      <c r="Y2047" s="1">
        <v>9036088</v>
      </c>
      <c r="Z2047" s="1">
        <v>3141226</v>
      </c>
      <c r="AA2047" t="s">
        <v>560</v>
      </c>
      <c r="AB2047" t="s">
        <v>409</v>
      </c>
      <c r="AC2047">
        <v>37.729999999999997</v>
      </c>
      <c r="AD2047">
        <v>1.71</v>
      </c>
      <c r="AE2047">
        <v>0</v>
      </c>
      <c r="AF2047" t="s">
        <v>230</v>
      </c>
      <c r="AG2047">
        <v>0</v>
      </c>
      <c r="AH2047" s="36">
        <v>2635</v>
      </c>
      <c r="AI2047" s="1">
        <v>2700</v>
      </c>
      <c r="AJ2047" s="36">
        <v>2633</v>
      </c>
      <c r="AK2047" s="1">
        <v>4400</v>
      </c>
      <c r="AL2047" s="2">
        <v>0.62569444444444444</v>
      </c>
      <c r="AN2047" t="s">
        <v>298</v>
      </c>
      <c r="AO2047" t="s">
        <v>344</v>
      </c>
    </row>
    <row r="2048" spans="1:41">
      <c r="A2048" s="8">
        <v>46218</v>
      </c>
      <c r="B2048" s="67">
        <v>4082.6</v>
      </c>
      <c r="C2048">
        <v>1.08</v>
      </c>
      <c r="D2048">
        <v>68820</v>
      </c>
      <c r="E2048" s="67">
        <v>1.5</v>
      </c>
      <c r="F2048" s="7">
        <v>6674</v>
      </c>
      <c r="G2048" t="s">
        <v>70</v>
      </c>
      <c r="H2048">
        <v>0</v>
      </c>
      <c r="I2048" t="s">
        <v>288</v>
      </c>
      <c r="J2048" t="s">
        <v>289</v>
      </c>
      <c r="K2048" t="s">
        <v>295</v>
      </c>
      <c r="L2048" s="36">
        <v>6114</v>
      </c>
      <c r="M2048">
        <v>148</v>
      </c>
      <c r="N2048" s="66">
        <v>2.4799999999999999E-2</v>
      </c>
      <c r="O2048" s="36">
        <v>5966</v>
      </c>
      <c r="P2048" s="66">
        <v>2.4799999999999999E-2</v>
      </c>
      <c r="Q2048" s="36">
        <v>5995</v>
      </c>
      <c r="R2048" s="36">
        <v>6126</v>
      </c>
      <c r="S2048" s="36">
        <v>5877</v>
      </c>
      <c r="T2048" s="66">
        <v>1.9800000000000002E-2</v>
      </c>
      <c r="U2048" s="66">
        <v>2.4400000000000002E-2</v>
      </c>
      <c r="V2048" s="66">
        <v>-1.9E-3</v>
      </c>
      <c r="W2048" s="66">
        <v>4.0300000000000002E-2</v>
      </c>
      <c r="X2048" s="1">
        <v>617600</v>
      </c>
      <c r="Y2048" s="1">
        <v>3697237</v>
      </c>
      <c r="Z2048" s="1">
        <v>614129</v>
      </c>
      <c r="AA2048" t="s">
        <v>679</v>
      </c>
      <c r="AB2048" t="s">
        <v>411</v>
      </c>
      <c r="AC2048">
        <v>16.440000000000001</v>
      </c>
      <c r="AD2048">
        <v>1.55</v>
      </c>
      <c r="AE2048">
        <v>1.6</v>
      </c>
      <c r="AF2048" t="s">
        <v>230</v>
      </c>
      <c r="AG2048" s="1">
        <v>18800</v>
      </c>
      <c r="AH2048" s="36">
        <v>6116</v>
      </c>
      <c r="AI2048">
        <v>500</v>
      </c>
      <c r="AJ2048" s="36">
        <v>6113</v>
      </c>
      <c r="AK2048">
        <v>100</v>
      </c>
      <c r="AL2048" s="2">
        <v>0.62569444444444444</v>
      </c>
      <c r="AM2048" s="3">
        <v>46239</v>
      </c>
      <c r="AN2048" t="s">
        <v>298</v>
      </c>
      <c r="AO2048" t="s">
        <v>344</v>
      </c>
    </row>
    <row r="2049" spans="1:41">
      <c r="A2049" s="8">
        <v>46218</v>
      </c>
      <c r="B2049" s="67">
        <v>4082.6</v>
      </c>
      <c r="C2049">
        <v>1.08</v>
      </c>
      <c r="D2049">
        <v>68820</v>
      </c>
      <c r="E2049" s="67">
        <v>1.5</v>
      </c>
      <c r="F2049" s="7">
        <v>6758</v>
      </c>
      <c r="G2049" t="s">
        <v>71</v>
      </c>
      <c r="H2049">
        <v>0</v>
      </c>
      <c r="I2049" t="s">
        <v>288</v>
      </c>
      <c r="J2049" t="s">
        <v>289</v>
      </c>
      <c r="K2049" t="s">
        <v>290</v>
      </c>
      <c r="L2049" s="36">
        <v>3371</v>
      </c>
      <c r="M2049">
        <v>-12</v>
      </c>
      <c r="N2049" s="66">
        <v>-3.5000000000000001E-3</v>
      </c>
      <c r="O2049" s="36">
        <v>3383</v>
      </c>
      <c r="P2049" s="66">
        <v>-3.5000000000000001E-3</v>
      </c>
      <c r="Q2049" s="36">
        <v>3380</v>
      </c>
      <c r="R2049" s="36">
        <v>3390</v>
      </c>
      <c r="S2049" s="36">
        <v>3335</v>
      </c>
      <c r="T2049" s="66">
        <v>-2.5999999999999999E-3</v>
      </c>
      <c r="U2049" s="66">
        <v>4.7000000000000002E-3</v>
      </c>
      <c r="V2049" s="66">
        <v>-5.5999999999999999E-3</v>
      </c>
      <c r="W2049" s="66">
        <v>1.0699999999999999E-2</v>
      </c>
      <c r="X2049" s="1">
        <v>6456400</v>
      </c>
      <c r="Y2049" s="1">
        <v>21712256</v>
      </c>
      <c r="Z2049" s="1">
        <v>20109081</v>
      </c>
      <c r="AA2049" t="s">
        <v>412</v>
      </c>
      <c r="AB2049" t="s">
        <v>413</v>
      </c>
      <c r="AC2049">
        <v>17.05</v>
      </c>
      <c r="AD2049">
        <v>2.4500000000000002</v>
      </c>
      <c r="AE2049">
        <v>1.04</v>
      </c>
      <c r="AF2049" t="s">
        <v>230</v>
      </c>
      <c r="AG2049" s="1">
        <v>438800</v>
      </c>
      <c r="AH2049" s="36">
        <v>3371</v>
      </c>
      <c r="AI2049" s="1">
        <v>4000</v>
      </c>
      <c r="AJ2049" s="36">
        <v>3370</v>
      </c>
      <c r="AK2049" s="1">
        <v>6600</v>
      </c>
      <c r="AL2049" s="2">
        <v>0.62569444444444444</v>
      </c>
      <c r="AN2049" t="s">
        <v>298</v>
      </c>
      <c r="AO2049" t="s">
        <v>344</v>
      </c>
    </row>
    <row r="2050" spans="1:41">
      <c r="A2050" s="8">
        <v>46218</v>
      </c>
      <c r="B2050" s="67">
        <v>4082.6</v>
      </c>
      <c r="C2050">
        <v>1.08</v>
      </c>
      <c r="D2050">
        <v>68820</v>
      </c>
      <c r="E2050" s="67">
        <v>1.5</v>
      </c>
      <c r="F2050" s="7">
        <v>6810</v>
      </c>
      <c r="G2050" t="s">
        <v>72</v>
      </c>
      <c r="H2050">
        <v>0</v>
      </c>
      <c r="I2050" t="s">
        <v>288</v>
      </c>
      <c r="J2050" t="s">
        <v>289</v>
      </c>
      <c r="K2050" t="s">
        <v>295</v>
      </c>
      <c r="L2050" s="36">
        <v>2083</v>
      </c>
      <c r="M2050">
        <v>18</v>
      </c>
      <c r="N2050" s="66">
        <v>8.6999999999999994E-3</v>
      </c>
      <c r="O2050" s="36">
        <v>2065</v>
      </c>
      <c r="P2050" s="66">
        <v>8.6999999999999994E-3</v>
      </c>
      <c r="Q2050" s="36">
        <v>2079</v>
      </c>
      <c r="R2050" s="36">
        <v>2096</v>
      </c>
      <c r="S2050" s="36">
        <v>2067</v>
      </c>
      <c r="T2050" s="66">
        <v>1.9E-3</v>
      </c>
      <c r="U2050" s="66">
        <v>-4.0000000000000002E-4</v>
      </c>
      <c r="V2050" s="66">
        <v>-6.1999999999999998E-3</v>
      </c>
      <c r="W2050" s="66">
        <v>7.7000000000000002E-3</v>
      </c>
      <c r="X2050" s="1">
        <v>68500</v>
      </c>
      <c r="Y2050" s="1">
        <v>142529</v>
      </c>
      <c r="Z2050" s="1">
        <v>84703</v>
      </c>
      <c r="AA2050" t="s">
        <v>414</v>
      </c>
      <c r="AB2050" t="s">
        <v>415</v>
      </c>
      <c r="AC2050">
        <v>11.45</v>
      </c>
      <c r="AD2050">
        <v>0.88</v>
      </c>
      <c r="AE2050">
        <v>2.69</v>
      </c>
      <c r="AF2050" t="s">
        <v>230</v>
      </c>
      <c r="AG2050" s="1">
        <v>20700</v>
      </c>
      <c r="AH2050" s="36">
        <v>2083</v>
      </c>
      <c r="AI2050">
        <v>100</v>
      </c>
      <c r="AJ2050" s="36">
        <v>2082</v>
      </c>
      <c r="AK2050">
        <v>600</v>
      </c>
      <c r="AL2050" s="2">
        <v>0.62430555555555556</v>
      </c>
      <c r="AM2050" s="3">
        <v>46234</v>
      </c>
      <c r="AN2050" t="s">
        <v>298</v>
      </c>
      <c r="AO2050" t="s">
        <v>344</v>
      </c>
    </row>
    <row r="2051" spans="1:41">
      <c r="A2051" s="8">
        <v>46218</v>
      </c>
      <c r="B2051" s="67">
        <v>4082.6</v>
      </c>
      <c r="C2051">
        <v>1.08</v>
      </c>
      <c r="D2051">
        <v>68820</v>
      </c>
      <c r="E2051" s="67">
        <v>1.5</v>
      </c>
      <c r="F2051" s="7">
        <v>6841</v>
      </c>
      <c r="G2051" t="s">
        <v>73</v>
      </c>
      <c r="H2051">
        <v>0</v>
      </c>
      <c r="I2051" t="s">
        <v>288</v>
      </c>
      <c r="J2051" t="s">
        <v>289</v>
      </c>
      <c r="K2051" t="s">
        <v>290</v>
      </c>
      <c r="L2051" s="36">
        <v>5647</v>
      </c>
      <c r="M2051">
        <v>177</v>
      </c>
      <c r="N2051" s="66">
        <v>3.2399999999999998E-2</v>
      </c>
      <c r="O2051" s="36">
        <v>5470</v>
      </c>
      <c r="P2051" s="66">
        <v>3.2300000000000002E-2</v>
      </c>
      <c r="Q2051" s="36">
        <v>5528</v>
      </c>
      <c r="R2051" s="36">
        <v>5647</v>
      </c>
      <c r="S2051" s="36">
        <v>5519</v>
      </c>
      <c r="T2051" s="66">
        <v>2.1499999999999998E-2</v>
      </c>
      <c r="U2051" s="66">
        <v>1.29E-2</v>
      </c>
      <c r="V2051" s="66">
        <v>0</v>
      </c>
      <c r="W2051" s="66">
        <v>2.3099999999999999E-2</v>
      </c>
      <c r="X2051" s="1">
        <v>728100</v>
      </c>
      <c r="Y2051" s="1">
        <v>4075663</v>
      </c>
      <c r="Z2051" s="1">
        <v>1452415</v>
      </c>
      <c r="AA2051" t="s">
        <v>416</v>
      </c>
      <c r="AB2051" t="s">
        <v>635</v>
      </c>
      <c r="AC2051">
        <v>24.18</v>
      </c>
      <c r="AD2051">
        <v>2.76</v>
      </c>
      <c r="AE2051">
        <v>1.63</v>
      </c>
      <c r="AF2051" t="s">
        <v>230</v>
      </c>
      <c r="AG2051" s="1">
        <v>8600</v>
      </c>
      <c r="AH2051" s="36">
        <v>5647</v>
      </c>
      <c r="AI2051">
        <v>300</v>
      </c>
      <c r="AJ2051" s="36">
        <v>5644</v>
      </c>
      <c r="AK2051">
        <v>700</v>
      </c>
      <c r="AL2051" s="2">
        <v>0.62569444444444444</v>
      </c>
      <c r="AM2051" s="3">
        <v>46238</v>
      </c>
      <c r="AN2051" t="s">
        <v>298</v>
      </c>
      <c r="AO2051" t="s">
        <v>344</v>
      </c>
    </row>
    <row r="2052" spans="1:41">
      <c r="A2052" s="8">
        <v>46218</v>
      </c>
      <c r="B2052" s="67">
        <v>4082.6</v>
      </c>
      <c r="C2052">
        <v>1.08</v>
      </c>
      <c r="D2052">
        <v>68820</v>
      </c>
      <c r="E2052" s="67">
        <v>1.5</v>
      </c>
      <c r="F2052" s="7">
        <v>6890</v>
      </c>
      <c r="G2052" t="s">
        <v>74</v>
      </c>
      <c r="H2052">
        <v>0</v>
      </c>
      <c r="I2052" t="s">
        <v>314</v>
      </c>
      <c r="J2052" t="s">
        <v>289</v>
      </c>
      <c r="K2052" t="s">
        <v>290</v>
      </c>
      <c r="L2052" s="36">
        <v>8210</v>
      </c>
      <c r="M2052">
        <v>110</v>
      </c>
      <c r="N2052" s="66">
        <v>1.3599999999999999E-2</v>
      </c>
      <c r="O2052" s="36">
        <v>8100</v>
      </c>
      <c r="P2052" s="66">
        <v>1.35E-2</v>
      </c>
      <c r="Q2052" s="36">
        <v>8160</v>
      </c>
      <c r="R2052" s="36">
        <v>8260</v>
      </c>
      <c r="S2052" s="36">
        <v>7930</v>
      </c>
      <c r="T2052" s="66">
        <v>6.1000000000000004E-3</v>
      </c>
      <c r="U2052" s="66">
        <v>1.1999999999999999E-3</v>
      </c>
      <c r="V2052" s="66">
        <v>-6.0000000000000001E-3</v>
      </c>
      <c r="W2052" s="66">
        <v>3.5299999999999998E-2</v>
      </c>
      <c r="X2052" s="1">
        <v>758200</v>
      </c>
      <c r="Y2052" s="1">
        <v>6141308</v>
      </c>
      <c r="Z2052" s="1">
        <v>432768</v>
      </c>
      <c r="AA2052" t="s">
        <v>680</v>
      </c>
      <c r="AB2052" t="s">
        <v>419</v>
      </c>
      <c r="AC2052">
        <v>18.739999999999998</v>
      </c>
      <c r="AD2052">
        <v>1.48</v>
      </c>
      <c r="AE2052">
        <v>2.44</v>
      </c>
      <c r="AF2052" t="s">
        <v>230</v>
      </c>
      <c r="AG2052" s="1">
        <v>18100</v>
      </c>
      <c r="AH2052" s="36">
        <v>8220</v>
      </c>
      <c r="AI2052" s="1">
        <v>2200</v>
      </c>
      <c r="AJ2052" s="36">
        <v>8200</v>
      </c>
      <c r="AK2052" s="1">
        <v>1600</v>
      </c>
      <c r="AL2052" s="2">
        <v>0.62569444444444444</v>
      </c>
      <c r="AM2052" s="3">
        <v>46248</v>
      </c>
      <c r="AN2052" t="s">
        <v>293</v>
      </c>
      <c r="AO2052" t="s">
        <v>344</v>
      </c>
    </row>
    <row r="2053" spans="1:41">
      <c r="A2053" s="8">
        <v>46218</v>
      </c>
      <c r="B2053" s="67">
        <v>4082.6</v>
      </c>
      <c r="C2053">
        <v>1.08</v>
      </c>
      <c r="D2053">
        <v>68820</v>
      </c>
      <c r="E2053" s="67">
        <v>1.5</v>
      </c>
      <c r="F2053" s="7">
        <v>6925</v>
      </c>
      <c r="G2053" t="s">
        <v>75</v>
      </c>
      <c r="H2053">
        <v>0</v>
      </c>
      <c r="I2053" t="s">
        <v>288</v>
      </c>
      <c r="J2053" t="s">
        <v>289</v>
      </c>
      <c r="K2053" t="s">
        <v>290</v>
      </c>
      <c r="L2053" s="36">
        <v>4259</v>
      </c>
      <c r="M2053">
        <v>173</v>
      </c>
      <c r="N2053" s="66">
        <v>4.2299999999999997E-2</v>
      </c>
      <c r="O2053" s="36">
        <v>4086</v>
      </c>
      <c r="P2053" s="66">
        <v>4.2299999999999997E-2</v>
      </c>
      <c r="Q2053" s="36">
        <v>4156</v>
      </c>
      <c r="R2053" s="36">
        <v>4264</v>
      </c>
      <c r="S2053" s="36">
        <v>4126</v>
      </c>
      <c r="T2053" s="66">
        <v>2.47E-2</v>
      </c>
      <c r="U2053" s="66">
        <v>1.3299999999999999E-2</v>
      </c>
      <c r="V2053" s="66">
        <v>-1.1000000000000001E-3</v>
      </c>
      <c r="W2053" s="66">
        <v>3.2199999999999999E-2</v>
      </c>
      <c r="X2053" s="1">
        <v>209500</v>
      </c>
      <c r="Y2053" s="1">
        <v>878925</v>
      </c>
      <c r="Z2053" s="1">
        <v>355626</v>
      </c>
      <c r="AA2053" t="s">
        <v>698</v>
      </c>
      <c r="AB2053" t="s">
        <v>421</v>
      </c>
      <c r="AC2053">
        <v>32.19</v>
      </c>
      <c r="AD2053">
        <v>1.71</v>
      </c>
      <c r="AE2053">
        <v>1.64</v>
      </c>
      <c r="AF2053" t="s">
        <v>230</v>
      </c>
      <c r="AG2053" s="1">
        <v>8000</v>
      </c>
      <c r="AH2053" s="36">
        <v>4259</v>
      </c>
      <c r="AI2053">
        <v>200</v>
      </c>
      <c r="AJ2053" s="36">
        <v>4256</v>
      </c>
      <c r="AK2053">
        <v>300</v>
      </c>
      <c r="AL2053" s="2">
        <v>0.62569444444444444</v>
      </c>
      <c r="AM2053" s="3">
        <v>46238</v>
      </c>
      <c r="AN2053" t="s">
        <v>298</v>
      </c>
      <c r="AO2053" t="s">
        <v>344</v>
      </c>
    </row>
    <row r="2054" spans="1:41">
      <c r="A2054" s="8">
        <v>46218</v>
      </c>
      <c r="B2054" s="67">
        <v>4082.6</v>
      </c>
      <c r="C2054">
        <v>1.08</v>
      </c>
      <c r="D2054">
        <v>68820</v>
      </c>
      <c r="E2054" s="67">
        <v>1.5</v>
      </c>
      <c r="F2054" s="7">
        <v>6963</v>
      </c>
      <c r="G2054" t="s">
        <v>76</v>
      </c>
      <c r="H2054">
        <v>0</v>
      </c>
      <c r="I2054" t="s">
        <v>288</v>
      </c>
      <c r="J2054" t="s">
        <v>289</v>
      </c>
      <c r="K2054" t="s">
        <v>295</v>
      </c>
      <c r="L2054" s="36">
        <v>5264</v>
      </c>
      <c r="M2054">
        <v>56</v>
      </c>
      <c r="N2054" s="66">
        <v>1.0800000000000001E-2</v>
      </c>
      <c r="O2054" s="36">
        <v>5208</v>
      </c>
      <c r="P2054" s="66">
        <v>1.0699999999999999E-2</v>
      </c>
      <c r="Q2054" s="36">
        <v>5261</v>
      </c>
      <c r="R2054" s="36">
        <v>5335</v>
      </c>
      <c r="S2054" s="36">
        <v>5121</v>
      </c>
      <c r="T2054" s="66">
        <v>5.0000000000000001E-4</v>
      </c>
      <c r="U2054" s="66">
        <v>1.2999999999999999E-3</v>
      </c>
      <c r="V2054" s="66">
        <v>-1.3299999999999999E-2</v>
      </c>
      <c r="W2054" s="66">
        <v>2.7900000000000001E-2</v>
      </c>
      <c r="X2054" s="1">
        <v>2594200</v>
      </c>
      <c r="Y2054" s="1">
        <v>13586930</v>
      </c>
      <c r="Z2054" s="1">
        <v>2125392</v>
      </c>
      <c r="AA2054" t="s">
        <v>713</v>
      </c>
      <c r="AB2054" t="s">
        <v>423</v>
      </c>
      <c r="AC2054">
        <v>70.09</v>
      </c>
      <c r="AD2054">
        <v>2.68</v>
      </c>
      <c r="AE2054">
        <v>0.95</v>
      </c>
      <c r="AF2054" t="s">
        <v>230</v>
      </c>
      <c r="AG2054" s="1">
        <v>65400</v>
      </c>
      <c r="AH2054" s="36">
        <v>5265</v>
      </c>
      <c r="AI2054">
        <v>100</v>
      </c>
      <c r="AJ2054" s="36">
        <v>5263</v>
      </c>
      <c r="AK2054">
        <v>900</v>
      </c>
      <c r="AL2054" s="2">
        <v>0.62569444444444444</v>
      </c>
      <c r="AM2054" s="3">
        <v>46239</v>
      </c>
      <c r="AN2054" t="s">
        <v>298</v>
      </c>
      <c r="AO2054" t="s">
        <v>344</v>
      </c>
    </row>
    <row r="2055" spans="1:41">
      <c r="A2055" s="8">
        <v>46218</v>
      </c>
      <c r="B2055" s="67">
        <v>4082.6</v>
      </c>
      <c r="C2055">
        <v>1.08</v>
      </c>
      <c r="D2055">
        <v>68820</v>
      </c>
      <c r="E2055" s="67">
        <v>1.5</v>
      </c>
      <c r="F2055" s="7">
        <v>7011</v>
      </c>
      <c r="G2055" t="s">
        <v>77</v>
      </c>
      <c r="H2055">
        <v>0</v>
      </c>
      <c r="I2055" t="s">
        <v>288</v>
      </c>
      <c r="J2055" t="s">
        <v>289</v>
      </c>
      <c r="K2055" t="s">
        <v>290</v>
      </c>
      <c r="L2055" s="36">
        <v>3820</v>
      </c>
      <c r="M2055">
        <v>74</v>
      </c>
      <c r="N2055" s="66">
        <v>1.9800000000000002E-2</v>
      </c>
      <c r="O2055" s="36">
        <v>3746</v>
      </c>
      <c r="P2055" s="66">
        <v>1.9699999999999999E-2</v>
      </c>
      <c r="Q2055" s="36">
        <v>3855</v>
      </c>
      <c r="R2055" s="36">
        <v>3855</v>
      </c>
      <c r="S2055" s="36">
        <v>3716</v>
      </c>
      <c r="T2055" s="66">
        <v>-8.9999999999999993E-3</v>
      </c>
      <c r="U2055" s="66">
        <v>1.43E-2</v>
      </c>
      <c r="V2055" s="66">
        <v>-8.9999999999999993E-3</v>
      </c>
      <c r="W2055" s="66">
        <v>2.7900000000000001E-2</v>
      </c>
      <c r="X2055" s="1">
        <v>15896100</v>
      </c>
      <c r="Y2055" s="1">
        <v>60157010</v>
      </c>
      <c r="Z2055" s="1">
        <v>12887334</v>
      </c>
      <c r="AA2055" t="s">
        <v>424</v>
      </c>
      <c r="AB2055" t="s">
        <v>636</v>
      </c>
      <c r="AC2055">
        <v>33.770000000000003</v>
      </c>
      <c r="AD2055">
        <v>4.1500000000000004</v>
      </c>
      <c r="AE2055">
        <v>0.76</v>
      </c>
      <c r="AF2055" t="s">
        <v>230</v>
      </c>
      <c r="AG2055" s="1">
        <v>699500</v>
      </c>
      <c r="AH2055" s="36">
        <v>3821</v>
      </c>
      <c r="AI2055" s="1">
        <v>6200</v>
      </c>
      <c r="AJ2055" s="36">
        <v>3820</v>
      </c>
      <c r="AK2055" s="1">
        <v>3300</v>
      </c>
      <c r="AL2055" s="2">
        <v>0.62569444444444444</v>
      </c>
      <c r="AM2055" s="3">
        <v>46238</v>
      </c>
      <c r="AN2055" t="s">
        <v>298</v>
      </c>
      <c r="AO2055" t="s">
        <v>395</v>
      </c>
    </row>
    <row r="2056" spans="1:41">
      <c r="A2056" s="8">
        <v>46218</v>
      </c>
      <c r="B2056" s="67">
        <v>4082.6</v>
      </c>
      <c r="C2056">
        <v>1.08</v>
      </c>
      <c r="D2056">
        <v>68820</v>
      </c>
      <c r="E2056" s="67">
        <v>1.5</v>
      </c>
      <c r="F2056" s="7">
        <v>7013</v>
      </c>
      <c r="G2056" t="s">
        <v>78</v>
      </c>
      <c r="H2056">
        <v>0</v>
      </c>
      <c r="I2056" t="s">
        <v>288</v>
      </c>
      <c r="J2056" t="s">
        <v>289</v>
      </c>
      <c r="K2056" t="s">
        <v>295</v>
      </c>
      <c r="L2056" s="36">
        <v>2815</v>
      </c>
      <c r="M2056">
        <v>0</v>
      </c>
      <c r="N2056" s="66">
        <v>0</v>
      </c>
      <c r="O2056" s="36">
        <v>2815</v>
      </c>
      <c r="P2056" s="66">
        <v>0</v>
      </c>
      <c r="Q2056" s="36">
        <v>2817.5</v>
      </c>
      <c r="R2056" s="36">
        <v>2839.5</v>
      </c>
      <c r="S2056" s="36">
        <v>2733</v>
      </c>
      <c r="T2056" s="66">
        <v>-8.0000000000000004E-4</v>
      </c>
      <c r="U2056" s="66">
        <v>4.1000000000000003E-3</v>
      </c>
      <c r="V2056" s="66">
        <v>-8.6E-3</v>
      </c>
      <c r="W2056" s="66">
        <v>0.03</v>
      </c>
      <c r="X2056" s="1">
        <v>9439900</v>
      </c>
      <c r="Y2056" s="1">
        <v>26223409</v>
      </c>
      <c r="Z2056" s="1">
        <v>3047968</v>
      </c>
      <c r="AA2056" t="s">
        <v>426</v>
      </c>
      <c r="AB2056" t="s">
        <v>637</v>
      </c>
      <c r="AC2056">
        <v>18.09</v>
      </c>
      <c r="AD2056">
        <v>4.57</v>
      </c>
      <c r="AE2056">
        <v>0.82</v>
      </c>
      <c r="AF2056" t="s">
        <v>230</v>
      </c>
      <c r="AG2056" s="1">
        <v>374800</v>
      </c>
      <c r="AH2056" s="36">
        <v>2815</v>
      </c>
      <c r="AI2056" s="1">
        <v>1100</v>
      </c>
      <c r="AJ2056" s="36">
        <v>2814.5</v>
      </c>
      <c r="AK2056">
        <v>600</v>
      </c>
      <c r="AL2056" s="2">
        <v>0.62569444444444444</v>
      </c>
      <c r="AM2056" s="3">
        <v>46239</v>
      </c>
      <c r="AN2056" t="s">
        <v>298</v>
      </c>
      <c r="AO2056" t="s">
        <v>395</v>
      </c>
    </row>
    <row r="2057" spans="1:41">
      <c r="A2057" s="8">
        <v>46218</v>
      </c>
      <c r="B2057" s="67">
        <v>4082.6</v>
      </c>
      <c r="C2057">
        <v>1.08</v>
      </c>
      <c r="D2057">
        <v>68820</v>
      </c>
      <c r="E2057" s="67">
        <v>1.5</v>
      </c>
      <c r="F2057" s="7">
        <v>7047</v>
      </c>
      <c r="G2057" t="s">
        <v>79</v>
      </c>
      <c r="H2057">
        <v>0</v>
      </c>
      <c r="I2057" t="s">
        <v>347</v>
      </c>
      <c r="J2057" t="s">
        <v>289</v>
      </c>
      <c r="K2057" t="s">
        <v>295</v>
      </c>
      <c r="L2057" s="36">
        <v>2699</v>
      </c>
      <c r="M2057">
        <v>96</v>
      </c>
      <c r="N2057" s="66">
        <v>3.6900000000000002E-2</v>
      </c>
      <c r="O2057" s="36">
        <v>2603</v>
      </c>
      <c r="P2057" s="66">
        <v>3.6799999999999999E-2</v>
      </c>
      <c r="Q2057" s="36">
        <v>2600</v>
      </c>
      <c r="R2057" s="36">
        <v>2725</v>
      </c>
      <c r="S2057" s="36">
        <v>2591</v>
      </c>
      <c r="T2057" s="66">
        <v>3.7999999999999999E-2</v>
      </c>
      <c r="U2057" s="66">
        <v>1.46E-2</v>
      </c>
      <c r="V2057" s="66">
        <v>-9.4999999999999998E-3</v>
      </c>
      <c r="W2057" s="66">
        <v>4.1599999999999998E-2</v>
      </c>
      <c r="X2057" s="1">
        <v>105700</v>
      </c>
      <c r="Y2057" s="1">
        <v>281596</v>
      </c>
      <c r="Z2057" s="1">
        <v>38314</v>
      </c>
      <c r="AA2057" t="s">
        <v>791</v>
      </c>
      <c r="AB2057" t="s">
        <v>638</v>
      </c>
      <c r="AC2057">
        <v>10.69</v>
      </c>
      <c r="AD2057">
        <v>3.35</v>
      </c>
      <c r="AE2057">
        <v>0.48</v>
      </c>
      <c r="AF2057" t="s">
        <v>230</v>
      </c>
      <c r="AG2057">
        <v>0</v>
      </c>
      <c r="AH2057" s="36">
        <v>2700</v>
      </c>
      <c r="AI2057">
        <v>200</v>
      </c>
      <c r="AJ2057" s="36">
        <v>2697</v>
      </c>
      <c r="AK2057">
        <v>100</v>
      </c>
      <c r="AL2057" s="2">
        <v>0.62569444444444444</v>
      </c>
      <c r="AM2057" s="3">
        <v>46246</v>
      </c>
      <c r="AN2057" t="s">
        <v>298</v>
      </c>
      <c r="AO2057" t="s">
        <v>313</v>
      </c>
    </row>
    <row r="2058" spans="1:41">
      <c r="A2058" s="8">
        <v>46218</v>
      </c>
      <c r="B2058" s="67">
        <v>4082.6</v>
      </c>
      <c r="C2058">
        <v>1.08</v>
      </c>
      <c r="D2058">
        <v>68820</v>
      </c>
      <c r="E2058" s="67">
        <v>1.5</v>
      </c>
      <c r="F2058" s="7">
        <v>7084</v>
      </c>
      <c r="G2058" t="s">
        <v>80</v>
      </c>
      <c r="H2058">
        <v>0</v>
      </c>
      <c r="I2058" t="s">
        <v>347</v>
      </c>
      <c r="J2058" t="s">
        <v>323</v>
      </c>
      <c r="K2058" t="s">
        <v>290</v>
      </c>
      <c r="L2058" s="36">
        <v>2780</v>
      </c>
      <c r="M2058">
        <v>24</v>
      </c>
      <c r="N2058" s="66">
        <v>8.6999999999999994E-3</v>
      </c>
      <c r="O2058" s="36">
        <v>2756</v>
      </c>
      <c r="P2058" s="66">
        <v>8.6999999999999994E-3</v>
      </c>
      <c r="Q2058" s="36">
        <v>2750</v>
      </c>
      <c r="R2058" s="36">
        <v>2780</v>
      </c>
      <c r="S2058" s="36">
        <v>2745</v>
      </c>
      <c r="T2058" s="66">
        <v>1.09E-2</v>
      </c>
      <c r="U2058" s="66">
        <v>6.7999999999999996E-3</v>
      </c>
      <c r="V2058" s="66">
        <v>0</v>
      </c>
      <c r="W2058" s="66">
        <v>1.2699999999999999E-2</v>
      </c>
      <c r="X2058" s="1">
        <v>3400</v>
      </c>
      <c r="Y2058" s="1">
        <v>9391</v>
      </c>
      <c r="Z2058" s="1">
        <v>9061</v>
      </c>
      <c r="AA2058" t="s">
        <v>430</v>
      </c>
      <c r="AB2058" t="s">
        <v>642</v>
      </c>
      <c r="AC2058">
        <v>40.520000000000003</v>
      </c>
      <c r="AD2058">
        <v>1.44</v>
      </c>
      <c r="AE2058">
        <v>3.78</v>
      </c>
      <c r="AF2058">
        <v>0.7</v>
      </c>
      <c r="AG2058">
        <v>0</v>
      </c>
      <c r="AH2058" s="36">
        <v>2779</v>
      </c>
      <c r="AI2058">
        <v>100</v>
      </c>
      <c r="AJ2058" s="36">
        <v>2769</v>
      </c>
      <c r="AK2058">
        <v>100</v>
      </c>
      <c r="AL2058" s="2">
        <v>0.5493055555555556</v>
      </c>
      <c r="AM2058" s="3">
        <v>46248</v>
      </c>
      <c r="AN2058" t="s">
        <v>298</v>
      </c>
      <c r="AO2058" t="s">
        <v>313</v>
      </c>
    </row>
    <row r="2059" spans="1:41">
      <c r="A2059" s="8">
        <v>46218</v>
      </c>
      <c r="B2059" s="67">
        <v>4082.6</v>
      </c>
      <c r="C2059">
        <v>1.08</v>
      </c>
      <c r="D2059">
        <v>68820</v>
      </c>
      <c r="E2059" s="67">
        <v>1.5</v>
      </c>
      <c r="F2059" s="7">
        <v>7182</v>
      </c>
      <c r="G2059" t="s">
        <v>81</v>
      </c>
      <c r="H2059">
        <v>0</v>
      </c>
      <c r="I2059" t="s">
        <v>288</v>
      </c>
      <c r="J2059" t="s">
        <v>289</v>
      </c>
      <c r="K2059" t="s">
        <v>290</v>
      </c>
      <c r="L2059" s="36">
        <v>3341</v>
      </c>
      <c r="M2059">
        <v>37</v>
      </c>
      <c r="N2059" s="66">
        <v>1.12E-2</v>
      </c>
      <c r="O2059" s="36">
        <v>3304</v>
      </c>
      <c r="P2059" s="66">
        <v>1.11E-2</v>
      </c>
      <c r="Q2059" s="36">
        <v>3335</v>
      </c>
      <c r="R2059" s="36">
        <v>3352</v>
      </c>
      <c r="S2059" s="36">
        <v>3288</v>
      </c>
      <c r="T2059" s="66">
        <v>1.6999999999999999E-3</v>
      </c>
      <c r="U2059" s="66">
        <v>4.1999999999999997E-3</v>
      </c>
      <c r="V2059" s="66">
        <v>-3.2000000000000002E-3</v>
      </c>
      <c r="W2059" s="66">
        <v>1.61E-2</v>
      </c>
      <c r="X2059" s="1">
        <v>5097900</v>
      </c>
      <c r="Y2059" s="1">
        <v>16965773</v>
      </c>
      <c r="Z2059" s="1">
        <v>11947010</v>
      </c>
      <c r="AA2059" t="s">
        <v>715</v>
      </c>
      <c r="AB2059" t="s">
        <v>433</v>
      </c>
      <c r="AC2059">
        <v>18.03</v>
      </c>
      <c r="AD2059">
        <v>1.29</v>
      </c>
      <c r="AE2059">
        <v>2.78</v>
      </c>
      <c r="AF2059" t="s">
        <v>230</v>
      </c>
      <c r="AG2059" s="1">
        <v>59200</v>
      </c>
      <c r="AH2059" s="36">
        <v>3342</v>
      </c>
      <c r="AI2059" s="1">
        <v>2500</v>
      </c>
      <c r="AJ2059" s="36">
        <v>3341</v>
      </c>
      <c r="AK2059" s="1">
        <v>1600</v>
      </c>
      <c r="AL2059" s="2">
        <v>0.62569444444444444</v>
      </c>
      <c r="AM2059" s="3">
        <v>46241</v>
      </c>
      <c r="AN2059" t="s">
        <v>298</v>
      </c>
      <c r="AO2059" t="s">
        <v>434</v>
      </c>
    </row>
    <row r="2060" spans="1:41">
      <c r="A2060" s="8">
        <v>46218</v>
      </c>
      <c r="B2060" s="67">
        <v>4082.6</v>
      </c>
      <c r="C2060">
        <v>1.08</v>
      </c>
      <c r="D2060">
        <v>68820</v>
      </c>
      <c r="E2060" s="67">
        <v>1.5</v>
      </c>
      <c r="F2060" s="7">
        <v>7203</v>
      </c>
      <c r="G2060" t="s">
        <v>82</v>
      </c>
      <c r="H2060">
        <v>0</v>
      </c>
      <c r="I2060" t="s">
        <v>288</v>
      </c>
      <c r="J2060" t="s">
        <v>289</v>
      </c>
      <c r="K2060" t="s">
        <v>290</v>
      </c>
      <c r="L2060" s="36">
        <v>2870</v>
      </c>
      <c r="M2060">
        <v>31</v>
      </c>
      <c r="N2060" s="66">
        <v>1.09E-2</v>
      </c>
      <c r="O2060" s="36">
        <v>2839</v>
      </c>
      <c r="P2060" s="66">
        <v>1.09E-2</v>
      </c>
      <c r="Q2060" s="36">
        <v>2857</v>
      </c>
      <c r="R2060" s="36">
        <v>2874.5</v>
      </c>
      <c r="S2060" s="36">
        <v>2837</v>
      </c>
      <c r="T2060" s="66">
        <v>4.4999999999999997E-3</v>
      </c>
      <c r="U2060" s="66">
        <v>5.5999999999999999E-3</v>
      </c>
      <c r="V2060" s="66">
        <v>-1.5E-3</v>
      </c>
      <c r="W2060" s="66">
        <v>1.1599999999999999E-2</v>
      </c>
      <c r="X2060" s="1">
        <v>13336800</v>
      </c>
      <c r="Y2060" s="1">
        <v>38164238</v>
      </c>
      <c r="Z2060" s="1">
        <v>41887614</v>
      </c>
      <c r="AA2060" t="s">
        <v>435</v>
      </c>
      <c r="AB2060" t="s">
        <v>699</v>
      </c>
      <c r="AC2060">
        <v>11.33</v>
      </c>
      <c r="AD2060">
        <v>0.93</v>
      </c>
      <c r="AE2060">
        <v>3.48</v>
      </c>
      <c r="AF2060" t="s">
        <v>230</v>
      </c>
      <c r="AG2060" s="1">
        <v>241000</v>
      </c>
      <c r="AH2060" s="36">
        <v>2870</v>
      </c>
      <c r="AI2060" s="1">
        <v>6200</v>
      </c>
      <c r="AJ2060" s="36">
        <v>2869.5</v>
      </c>
      <c r="AK2060" s="1">
        <v>4700</v>
      </c>
      <c r="AL2060" s="2">
        <v>0.62569444444444444</v>
      </c>
      <c r="AM2060" s="3">
        <v>46238</v>
      </c>
      <c r="AN2060" t="s">
        <v>298</v>
      </c>
      <c r="AO2060" t="s">
        <v>437</v>
      </c>
    </row>
    <row r="2061" spans="1:41">
      <c r="A2061" s="8">
        <v>46218</v>
      </c>
      <c r="B2061" s="67">
        <v>4082.6</v>
      </c>
      <c r="C2061">
        <v>1.08</v>
      </c>
      <c r="D2061">
        <v>68820</v>
      </c>
      <c r="E2061" s="67">
        <v>1.5</v>
      </c>
      <c r="F2061" s="7">
        <v>7213</v>
      </c>
      <c r="G2061" t="s">
        <v>83</v>
      </c>
      <c r="H2061">
        <v>0</v>
      </c>
      <c r="I2061" t="s">
        <v>314</v>
      </c>
      <c r="J2061" t="s">
        <v>289</v>
      </c>
      <c r="K2061" t="s">
        <v>295</v>
      </c>
      <c r="L2061">
        <v>637</v>
      </c>
      <c r="M2061">
        <v>13</v>
      </c>
      <c r="N2061" s="66">
        <v>2.0799999999999999E-2</v>
      </c>
      <c r="O2061">
        <v>624</v>
      </c>
      <c r="P2061" s="66">
        <v>2.0799999999999999E-2</v>
      </c>
      <c r="Q2061">
        <v>626</v>
      </c>
      <c r="R2061">
        <v>642</v>
      </c>
      <c r="S2061">
        <v>619</v>
      </c>
      <c r="T2061" s="66">
        <v>1.7500000000000002E-2</v>
      </c>
      <c r="U2061" s="66">
        <v>2.9000000000000001E-2</v>
      </c>
      <c r="V2061" s="66">
        <v>-7.7000000000000002E-3</v>
      </c>
      <c r="W2061" s="66">
        <v>2.9000000000000001E-2</v>
      </c>
      <c r="X2061" s="1">
        <v>38200</v>
      </c>
      <c r="Y2061" s="1">
        <v>24098</v>
      </c>
      <c r="Z2061" s="1">
        <v>10122</v>
      </c>
      <c r="AA2061" t="s">
        <v>524</v>
      </c>
      <c r="AB2061" t="s">
        <v>439</v>
      </c>
      <c r="AC2061">
        <v>7.46</v>
      </c>
      <c r="AD2061">
        <v>0.89</v>
      </c>
      <c r="AE2061">
        <v>4.08</v>
      </c>
      <c r="AF2061" t="s">
        <v>230</v>
      </c>
      <c r="AG2061">
        <v>0</v>
      </c>
      <c r="AH2061">
        <v>638</v>
      </c>
      <c r="AI2061">
        <v>200</v>
      </c>
      <c r="AJ2061">
        <v>636</v>
      </c>
      <c r="AK2061">
        <v>300</v>
      </c>
      <c r="AL2061" s="2">
        <v>0.62569444444444444</v>
      </c>
      <c r="AM2061" s="3">
        <v>46241</v>
      </c>
      <c r="AN2061" t="s">
        <v>298</v>
      </c>
      <c r="AO2061" t="s">
        <v>437</v>
      </c>
    </row>
    <row r="2062" spans="1:41">
      <c r="A2062" s="8">
        <v>46218</v>
      </c>
      <c r="B2062" s="67">
        <v>4082.6</v>
      </c>
      <c r="C2062">
        <v>1.08</v>
      </c>
      <c r="D2062">
        <v>68820</v>
      </c>
      <c r="E2062" s="67">
        <v>1.5</v>
      </c>
      <c r="F2062" s="7">
        <v>7220</v>
      </c>
      <c r="G2062" t="s">
        <v>84</v>
      </c>
      <c r="H2062">
        <v>0</v>
      </c>
      <c r="I2062" t="s">
        <v>288</v>
      </c>
      <c r="J2062" t="s">
        <v>289</v>
      </c>
      <c r="K2062" t="s">
        <v>295</v>
      </c>
      <c r="L2062" s="36">
        <v>3485</v>
      </c>
      <c r="M2062">
        <v>120</v>
      </c>
      <c r="N2062" s="66">
        <v>3.5700000000000003E-2</v>
      </c>
      <c r="O2062" s="36">
        <v>3365</v>
      </c>
      <c r="P2062" s="66">
        <v>3.56E-2</v>
      </c>
      <c r="Q2062" s="36">
        <v>3295</v>
      </c>
      <c r="R2062" s="36">
        <v>3495</v>
      </c>
      <c r="S2062" s="36">
        <v>3255</v>
      </c>
      <c r="T2062" s="66">
        <v>5.7599999999999998E-2</v>
      </c>
      <c r="U2062" s="66">
        <v>1.2999999999999999E-2</v>
      </c>
      <c r="V2062" s="66">
        <v>-2.8E-3</v>
      </c>
      <c r="W2062" s="66">
        <v>7.0599999999999996E-2</v>
      </c>
      <c r="X2062" s="1">
        <v>873000</v>
      </c>
      <c r="Y2062" s="1">
        <v>2973353</v>
      </c>
      <c r="Z2062" s="1">
        <v>228552</v>
      </c>
      <c r="AA2062" t="s">
        <v>563</v>
      </c>
      <c r="AB2062" t="s">
        <v>441</v>
      </c>
      <c r="AC2062">
        <v>35.130000000000003</v>
      </c>
      <c r="AD2062">
        <v>1.87</v>
      </c>
      <c r="AE2062">
        <v>1.1499999999999999</v>
      </c>
      <c r="AF2062" t="s">
        <v>230</v>
      </c>
      <c r="AG2062" s="1">
        <v>14600</v>
      </c>
      <c r="AH2062" s="36">
        <v>3485</v>
      </c>
      <c r="AI2062" s="1">
        <v>1300</v>
      </c>
      <c r="AJ2062" s="36">
        <v>3480</v>
      </c>
      <c r="AK2062" s="1">
        <v>1300</v>
      </c>
      <c r="AL2062" s="2">
        <v>0.625</v>
      </c>
      <c r="AM2062" s="3">
        <v>46239</v>
      </c>
      <c r="AN2062" t="s">
        <v>298</v>
      </c>
      <c r="AO2062" t="s">
        <v>437</v>
      </c>
    </row>
    <row r="2063" spans="1:41">
      <c r="A2063" s="8">
        <v>46218</v>
      </c>
      <c r="B2063" s="67">
        <v>4082.6</v>
      </c>
      <c r="C2063">
        <v>1.08</v>
      </c>
      <c r="D2063">
        <v>68820</v>
      </c>
      <c r="E2063" s="67">
        <v>1.5</v>
      </c>
      <c r="F2063" s="7">
        <v>7269</v>
      </c>
      <c r="G2063" t="s">
        <v>85</v>
      </c>
      <c r="H2063">
        <v>0</v>
      </c>
      <c r="I2063" t="s">
        <v>288</v>
      </c>
      <c r="J2063" t="s">
        <v>289</v>
      </c>
      <c r="K2063" t="s">
        <v>295</v>
      </c>
      <c r="L2063" s="36">
        <v>2025</v>
      </c>
      <c r="M2063">
        <v>8</v>
      </c>
      <c r="N2063" s="66">
        <v>4.0000000000000001E-3</v>
      </c>
      <c r="O2063" s="36">
        <v>2017</v>
      </c>
      <c r="P2063" s="66">
        <v>3.8999999999999998E-3</v>
      </c>
      <c r="Q2063" s="36">
        <v>2023</v>
      </c>
      <c r="R2063" s="36">
        <v>2038</v>
      </c>
      <c r="S2063" s="36">
        <v>2020.5</v>
      </c>
      <c r="T2063" s="66">
        <v>8.9999999999999998E-4</v>
      </c>
      <c r="U2063" s="66">
        <v>-3.3999999999999998E-3</v>
      </c>
      <c r="V2063" s="66">
        <v>-6.3E-3</v>
      </c>
      <c r="W2063" s="66">
        <v>2.2000000000000001E-3</v>
      </c>
      <c r="X2063" s="1">
        <v>3029100</v>
      </c>
      <c r="Y2063" s="1">
        <v>6145366</v>
      </c>
      <c r="Z2063" s="1">
        <v>3978287</v>
      </c>
      <c r="AA2063" t="s">
        <v>442</v>
      </c>
      <c r="AB2063" t="s">
        <v>443</v>
      </c>
      <c r="AC2063">
        <v>10.27</v>
      </c>
      <c r="AD2063">
        <v>1.1499999999999999</v>
      </c>
      <c r="AE2063">
        <v>2.52</v>
      </c>
      <c r="AF2063" t="s">
        <v>230</v>
      </c>
      <c r="AG2063" s="1">
        <v>4090400</v>
      </c>
      <c r="AH2063" s="36">
        <v>2025.5</v>
      </c>
      <c r="AI2063" s="1">
        <v>5400</v>
      </c>
      <c r="AJ2063" s="36">
        <v>2025</v>
      </c>
      <c r="AK2063" s="1">
        <v>2100</v>
      </c>
      <c r="AL2063" s="2">
        <v>0.62569444444444444</v>
      </c>
      <c r="AM2063" s="3">
        <v>46239</v>
      </c>
      <c r="AN2063" t="s">
        <v>298</v>
      </c>
      <c r="AO2063" t="s">
        <v>437</v>
      </c>
    </row>
    <row r="2064" spans="1:41">
      <c r="A2064" s="8">
        <v>46218</v>
      </c>
      <c r="B2064" s="67">
        <v>4082.6</v>
      </c>
      <c r="C2064">
        <v>1.08</v>
      </c>
      <c r="D2064">
        <v>68820</v>
      </c>
      <c r="E2064" s="67">
        <v>1.5</v>
      </c>
      <c r="F2064" s="7">
        <v>7272</v>
      </c>
      <c r="G2064" t="s">
        <v>86</v>
      </c>
      <c r="H2064">
        <v>0</v>
      </c>
      <c r="I2064" t="s">
        <v>288</v>
      </c>
      <c r="J2064" t="s">
        <v>289</v>
      </c>
      <c r="K2064" t="s">
        <v>290</v>
      </c>
      <c r="L2064" s="36">
        <v>1257.5</v>
      </c>
      <c r="M2064">
        <v>13</v>
      </c>
      <c r="N2064" s="66">
        <v>1.04E-2</v>
      </c>
      <c r="O2064" s="36">
        <v>1244.5</v>
      </c>
      <c r="P2064" s="66">
        <v>1.04E-2</v>
      </c>
      <c r="Q2064" s="36">
        <v>1249</v>
      </c>
      <c r="R2064" s="36">
        <v>1259</v>
      </c>
      <c r="S2064" s="36">
        <v>1247</v>
      </c>
      <c r="T2064" s="66">
        <v>6.7999999999999996E-3</v>
      </c>
      <c r="U2064" s="66">
        <v>-6.9999999999999999E-4</v>
      </c>
      <c r="V2064" s="66">
        <v>-1.1000000000000001E-3</v>
      </c>
      <c r="W2064" s="66">
        <v>8.3999999999999995E-3</v>
      </c>
      <c r="X2064" s="1">
        <v>2741800</v>
      </c>
      <c r="Y2064" s="1">
        <v>3437621</v>
      </c>
      <c r="Z2064" s="1">
        <v>1280292</v>
      </c>
      <c r="AA2064" t="s">
        <v>444</v>
      </c>
      <c r="AB2064" t="s">
        <v>445</v>
      </c>
      <c r="AC2064">
        <v>9.9</v>
      </c>
      <c r="AD2064">
        <v>1.07</v>
      </c>
      <c r="AE2064">
        <v>3.98</v>
      </c>
      <c r="AF2064" t="s">
        <v>230</v>
      </c>
      <c r="AG2064" s="1">
        <v>455600</v>
      </c>
      <c r="AH2064" s="36">
        <v>1257.5</v>
      </c>
      <c r="AI2064" s="1">
        <v>10200</v>
      </c>
      <c r="AJ2064" s="36">
        <v>1256.5</v>
      </c>
      <c r="AK2064" s="1">
        <v>8800</v>
      </c>
      <c r="AL2064" s="2">
        <v>0.62569444444444444</v>
      </c>
      <c r="AM2064" s="3">
        <v>46238</v>
      </c>
      <c r="AN2064" t="s">
        <v>293</v>
      </c>
      <c r="AO2064" t="s">
        <v>437</v>
      </c>
    </row>
    <row r="2065" spans="1:41">
      <c r="A2065" s="8">
        <v>46218</v>
      </c>
      <c r="B2065" s="67">
        <v>4082.6</v>
      </c>
      <c r="C2065">
        <v>1.08</v>
      </c>
      <c r="D2065">
        <v>68820</v>
      </c>
      <c r="E2065" s="67">
        <v>1.5</v>
      </c>
      <c r="F2065" s="7">
        <v>7376</v>
      </c>
      <c r="G2065" t="s">
        <v>87</v>
      </c>
      <c r="H2065">
        <v>0</v>
      </c>
      <c r="I2065" t="s">
        <v>347</v>
      </c>
      <c r="J2065" t="s">
        <v>323</v>
      </c>
      <c r="K2065" t="s">
        <v>290</v>
      </c>
      <c r="L2065" s="36">
        <v>1033</v>
      </c>
      <c r="M2065">
        <v>71</v>
      </c>
      <c r="N2065" s="66">
        <v>7.3800000000000004E-2</v>
      </c>
      <c r="O2065">
        <v>962</v>
      </c>
      <c r="P2065" s="66">
        <v>7.3800000000000004E-2</v>
      </c>
      <c r="Q2065">
        <v>954</v>
      </c>
      <c r="R2065" s="36">
        <v>1033</v>
      </c>
      <c r="S2065">
        <v>952</v>
      </c>
      <c r="T2065" s="66">
        <v>8.2799999999999999E-2</v>
      </c>
      <c r="U2065" s="66">
        <v>4.3400000000000001E-2</v>
      </c>
      <c r="V2065" s="66">
        <v>0</v>
      </c>
      <c r="W2065" s="66">
        <v>8.5000000000000006E-2</v>
      </c>
      <c r="X2065" s="1">
        <v>18600</v>
      </c>
      <c r="Y2065" s="1">
        <v>18540</v>
      </c>
      <c r="Z2065" s="1">
        <v>4399</v>
      </c>
      <c r="AA2065" t="s">
        <v>446</v>
      </c>
      <c r="AB2065" t="s">
        <v>447</v>
      </c>
      <c r="AC2065">
        <v>0</v>
      </c>
      <c r="AD2065">
        <v>4.1100000000000003</v>
      </c>
      <c r="AE2065">
        <v>0</v>
      </c>
      <c r="AF2065">
        <v>0.5</v>
      </c>
      <c r="AG2065">
        <v>0</v>
      </c>
      <c r="AH2065" s="36">
        <v>1034</v>
      </c>
      <c r="AI2065">
        <v>200</v>
      </c>
      <c r="AJ2065" s="36">
        <v>1022</v>
      </c>
      <c r="AK2065">
        <v>500</v>
      </c>
      <c r="AL2065" s="2">
        <v>0.62222222222222223</v>
      </c>
      <c r="AM2065" s="3">
        <v>46246</v>
      </c>
      <c r="AN2065" t="s">
        <v>448</v>
      </c>
      <c r="AO2065" t="s">
        <v>313</v>
      </c>
    </row>
    <row r="2066" spans="1:41">
      <c r="A2066" s="8">
        <v>46218</v>
      </c>
      <c r="B2066" s="67">
        <v>4082.6</v>
      </c>
      <c r="C2066">
        <v>1.08</v>
      </c>
      <c r="D2066">
        <v>68820</v>
      </c>
      <c r="E2066" s="67">
        <v>1.5</v>
      </c>
      <c r="F2066" s="7">
        <v>7525</v>
      </c>
      <c r="G2066" t="s">
        <v>88</v>
      </c>
      <c r="H2066">
        <v>0</v>
      </c>
      <c r="I2066" t="s">
        <v>288</v>
      </c>
      <c r="J2066" t="s">
        <v>289</v>
      </c>
      <c r="K2066" t="s">
        <v>295</v>
      </c>
      <c r="L2066" s="36">
        <v>3575</v>
      </c>
      <c r="M2066">
        <v>25</v>
      </c>
      <c r="N2066" s="66">
        <v>7.0000000000000001E-3</v>
      </c>
      <c r="O2066" s="36">
        <v>3550</v>
      </c>
      <c r="P2066" s="66">
        <v>7.0000000000000001E-3</v>
      </c>
      <c r="Q2066" s="36">
        <v>3580</v>
      </c>
      <c r="R2066" s="36">
        <v>3585</v>
      </c>
      <c r="S2066" s="36">
        <v>3560</v>
      </c>
      <c r="T2066" s="66">
        <v>-1.2999999999999999E-3</v>
      </c>
      <c r="U2066" s="66">
        <v>4.1999999999999997E-3</v>
      </c>
      <c r="V2066" s="66">
        <v>-2.7000000000000001E-3</v>
      </c>
      <c r="W2066" s="66">
        <v>4.1999999999999997E-3</v>
      </c>
      <c r="X2066" s="1">
        <v>3200</v>
      </c>
      <c r="Y2066" s="1">
        <v>11433</v>
      </c>
      <c r="Z2066" s="1">
        <v>30888</v>
      </c>
      <c r="AA2066" t="s">
        <v>449</v>
      </c>
      <c r="AB2066" t="s">
        <v>450</v>
      </c>
      <c r="AC2066">
        <v>9.66</v>
      </c>
      <c r="AD2066">
        <v>1</v>
      </c>
      <c r="AE2066">
        <v>4.53</v>
      </c>
      <c r="AF2066" t="s">
        <v>230</v>
      </c>
      <c r="AG2066" s="1">
        <v>7800</v>
      </c>
      <c r="AH2066" s="36">
        <v>3585</v>
      </c>
      <c r="AI2066">
        <v>200</v>
      </c>
      <c r="AJ2066" s="36">
        <v>3575</v>
      </c>
      <c r="AK2066">
        <v>200</v>
      </c>
      <c r="AL2066" s="2">
        <v>0.62430555555555556</v>
      </c>
      <c r="AM2066" s="3">
        <v>46241</v>
      </c>
      <c r="AN2066" t="s">
        <v>298</v>
      </c>
      <c r="AO2066" t="s">
        <v>322</v>
      </c>
    </row>
    <row r="2067" spans="1:41">
      <c r="A2067" s="8">
        <v>46218</v>
      </c>
      <c r="B2067" s="67">
        <v>4082.6</v>
      </c>
      <c r="C2067">
        <v>1.08</v>
      </c>
      <c r="D2067">
        <v>68820</v>
      </c>
      <c r="E2067" s="67">
        <v>1.5</v>
      </c>
      <c r="F2067" s="7">
        <v>7729</v>
      </c>
      <c r="G2067" t="s">
        <v>89</v>
      </c>
      <c r="H2067">
        <v>0</v>
      </c>
      <c r="I2067" t="s">
        <v>288</v>
      </c>
      <c r="J2067" t="s">
        <v>289</v>
      </c>
      <c r="K2067" t="s">
        <v>290</v>
      </c>
      <c r="L2067" s="36">
        <v>19120</v>
      </c>
      <c r="M2067">
        <v>795</v>
      </c>
      <c r="N2067" s="66">
        <v>4.3400000000000001E-2</v>
      </c>
      <c r="O2067" s="36">
        <v>18325</v>
      </c>
      <c r="P2067" s="66">
        <v>4.3299999999999998E-2</v>
      </c>
      <c r="Q2067" s="36">
        <v>18470</v>
      </c>
      <c r="R2067" s="36">
        <v>19120</v>
      </c>
      <c r="S2067" s="36">
        <v>18325</v>
      </c>
      <c r="T2067" s="66">
        <v>3.5099999999999999E-2</v>
      </c>
      <c r="U2067" s="66">
        <v>2.7400000000000001E-2</v>
      </c>
      <c r="V2067" s="66">
        <v>0</v>
      </c>
      <c r="W2067" s="66">
        <v>4.3299999999999998E-2</v>
      </c>
      <c r="X2067" s="1">
        <v>254900</v>
      </c>
      <c r="Y2067" s="1">
        <v>4776974</v>
      </c>
      <c r="Z2067" s="1">
        <v>808488</v>
      </c>
      <c r="AA2067" t="s">
        <v>700</v>
      </c>
      <c r="AB2067" t="s">
        <v>452</v>
      </c>
      <c r="AC2067">
        <v>27.71</v>
      </c>
      <c r="AD2067">
        <v>4.0599999999999996</v>
      </c>
      <c r="AE2067">
        <v>1.44</v>
      </c>
      <c r="AF2067" t="s">
        <v>230</v>
      </c>
      <c r="AG2067" s="1">
        <v>6100</v>
      </c>
      <c r="AH2067" s="36">
        <v>19125</v>
      </c>
      <c r="AI2067">
        <v>100</v>
      </c>
      <c r="AJ2067" s="36">
        <v>19110</v>
      </c>
      <c r="AK2067">
        <v>400</v>
      </c>
      <c r="AL2067" s="2">
        <v>0.62569444444444444</v>
      </c>
      <c r="AM2067" s="3">
        <v>46238</v>
      </c>
      <c r="AN2067" t="s">
        <v>298</v>
      </c>
      <c r="AO2067" t="s">
        <v>453</v>
      </c>
    </row>
    <row r="2068" spans="1:41">
      <c r="A2068" s="8">
        <v>46218</v>
      </c>
      <c r="B2068" s="67">
        <v>4082.6</v>
      </c>
      <c r="C2068">
        <v>1.08</v>
      </c>
      <c r="D2068">
        <v>68820</v>
      </c>
      <c r="E2068" s="67">
        <v>1.5</v>
      </c>
      <c r="F2068" s="7">
        <v>7921</v>
      </c>
      <c r="G2068" t="s">
        <v>90</v>
      </c>
      <c r="H2068">
        <v>0</v>
      </c>
      <c r="I2068" t="s">
        <v>288</v>
      </c>
      <c r="J2068" t="s">
        <v>289</v>
      </c>
      <c r="K2068" t="s">
        <v>290</v>
      </c>
      <c r="L2068" s="36">
        <v>4390</v>
      </c>
      <c r="M2068">
        <v>30</v>
      </c>
      <c r="N2068" s="66">
        <v>6.8999999999999999E-3</v>
      </c>
      <c r="O2068" s="36">
        <v>4360</v>
      </c>
      <c r="P2068" s="66">
        <v>6.7999999999999996E-3</v>
      </c>
      <c r="Q2068" s="36">
        <v>4390</v>
      </c>
      <c r="R2068" s="36">
        <v>4410</v>
      </c>
      <c r="S2068" s="36">
        <v>4335</v>
      </c>
      <c r="T2068" s="66">
        <v>0</v>
      </c>
      <c r="U2068" s="66">
        <v>3.3999999999999998E-3</v>
      </c>
      <c r="V2068" s="66">
        <v>-4.4999999999999997E-3</v>
      </c>
      <c r="W2068" s="66">
        <v>1.26E-2</v>
      </c>
      <c r="X2068" s="1">
        <v>34200</v>
      </c>
      <c r="Y2068" s="1">
        <v>149683</v>
      </c>
      <c r="Z2068" s="1">
        <v>57742</v>
      </c>
      <c r="AA2068" t="s">
        <v>454</v>
      </c>
      <c r="AB2068" t="s">
        <v>591</v>
      </c>
      <c r="AC2068">
        <v>16.18</v>
      </c>
      <c r="AD2068">
        <v>1.74</v>
      </c>
      <c r="AE2068">
        <v>4.0999999999999996</v>
      </c>
      <c r="AF2068" t="s">
        <v>230</v>
      </c>
      <c r="AG2068" s="1">
        <v>11400</v>
      </c>
      <c r="AH2068" s="36">
        <v>4395</v>
      </c>
      <c r="AI2068">
        <v>800</v>
      </c>
      <c r="AJ2068" s="36">
        <v>4385</v>
      </c>
      <c r="AK2068">
        <v>200</v>
      </c>
      <c r="AL2068" s="2">
        <v>0.62291666666666667</v>
      </c>
      <c r="AM2068" s="3">
        <v>46211</v>
      </c>
      <c r="AN2068" t="s">
        <v>326</v>
      </c>
      <c r="AO2068" t="s">
        <v>456</v>
      </c>
    </row>
    <row r="2069" spans="1:41">
      <c r="A2069" s="8">
        <v>46218</v>
      </c>
      <c r="B2069" s="67">
        <v>4082.6</v>
      </c>
      <c r="C2069">
        <v>1.08</v>
      </c>
      <c r="D2069">
        <v>68820</v>
      </c>
      <c r="E2069" s="67">
        <v>1.5</v>
      </c>
      <c r="F2069" s="7">
        <v>8031</v>
      </c>
      <c r="G2069" t="s">
        <v>91</v>
      </c>
      <c r="H2069">
        <v>0</v>
      </c>
      <c r="I2069" t="s">
        <v>288</v>
      </c>
      <c r="J2069" t="s">
        <v>289</v>
      </c>
      <c r="K2069" t="s">
        <v>290</v>
      </c>
      <c r="L2069" s="36">
        <v>4804</v>
      </c>
      <c r="M2069">
        <v>106</v>
      </c>
      <c r="N2069" s="66">
        <v>2.2599999999999999E-2</v>
      </c>
      <c r="O2069" s="36">
        <v>4698</v>
      </c>
      <c r="P2069" s="66">
        <v>2.2499999999999999E-2</v>
      </c>
      <c r="Q2069" s="36">
        <v>4731</v>
      </c>
      <c r="R2069" s="36">
        <v>4818</v>
      </c>
      <c r="S2069" s="36">
        <v>4707</v>
      </c>
      <c r="T2069" s="66">
        <v>1.54E-2</v>
      </c>
      <c r="U2069" s="66">
        <v>4.0000000000000002E-4</v>
      </c>
      <c r="V2069" s="66">
        <v>-2.8999999999999998E-3</v>
      </c>
      <c r="W2069" s="66">
        <v>2.06E-2</v>
      </c>
      <c r="X2069" s="1">
        <v>4598600</v>
      </c>
      <c r="Y2069" s="1">
        <v>21992255</v>
      </c>
      <c r="Z2069" s="1">
        <v>13761858</v>
      </c>
      <c r="AA2069" t="s">
        <v>457</v>
      </c>
      <c r="AB2069" t="s">
        <v>701</v>
      </c>
      <c r="AC2069">
        <v>14.79</v>
      </c>
      <c r="AD2069">
        <v>1.55</v>
      </c>
      <c r="AE2069">
        <v>2.91</v>
      </c>
      <c r="AF2069" t="s">
        <v>230</v>
      </c>
      <c r="AG2069" s="1">
        <v>285100</v>
      </c>
      <c r="AH2069" s="36">
        <v>4804</v>
      </c>
      <c r="AI2069">
        <v>200</v>
      </c>
      <c r="AJ2069" s="36">
        <v>4803</v>
      </c>
      <c r="AK2069">
        <v>400</v>
      </c>
      <c r="AL2069" s="2">
        <v>0.62569444444444444</v>
      </c>
      <c r="AM2069" s="3">
        <v>46238</v>
      </c>
      <c r="AN2069" t="s">
        <v>298</v>
      </c>
      <c r="AO2069" t="s">
        <v>322</v>
      </c>
    </row>
    <row r="2070" spans="1:41">
      <c r="A2070" s="8">
        <v>46218</v>
      </c>
      <c r="B2070" s="67">
        <v>4082.6</v>
      </c>
      <c r="C2070">
        <v>1.08</v>
      </c>
      <c r="D2070">
        <v>68820</v>
      </c>
      <c r="E2070" s="67">
        <v>1.5</v>
      </c>
      <c r="F2070" s="7">
        <v>8058</v>
      </c>
      <c r="G2070" t="s">
        <v>92</v>
      </c>
      <c r="H2070">
        <v>0</v>
      </c>
      <c r="I2070" t="s">
        <v>288</v>
      </c>
      <c r="J2070" t="s">
        <v>289</v>
      </c>
      <c r="K2070" t="s">
        <v>290</v>
      </c>
      <c r="L2070" s="36">
        <v>4577</v>
      </c>
      <c r="M2070">
        <v>81</v>
      </c>
      <c r="N2070" s="66">
        <v>1.7999999999999999E-2</v>
      </c>
      <c r="O2070" s="36">
        <v>4496</v>
      </c>
      <c r="P2070" s="66">
        <v>1.7999999999999999E-2</v>
      </c>
      <c r="Q2070" s="36">
        <v>4548</v>
      </c>
      <c r="R2070" s="36">
        <v>4606</v>
      </c>
      <c r="S2070" s="36">
        <v>4530</v>
      </c>
      <c r="T2070" s="66">
        <v>6.3E-3</v>
      </c>
      <c r="U2070" s="66">
        <v>3.2000000000000002E-3</v>
      </c>
      <c r="V2070" s="66">
        <v>-6.1999999999999998E-3</v>
      </c>
      <c r="W2070" s="66">
        <v>1.03E-2</v>
      </c>
      <c r="X2070" s="1">
        <v>4963700</v>
      </c>
      <c r="Y2070" s="1">
        <v>22667433</v>
      </c>
      <c r="Z2070" s="1">
        <v>16983090</v>
      </c>
      <c r="AA2070" t="s">
        <v>459</v>
      </c>
      <c r="AB2070" t="s">
        <v>460</v>
      </c>
      <c r="AC2070">
        <v>15.23</v>
      </c>
      <c r="AD2070">
        <v>1.77</v>
      </c>
      <c r="AE2070">
        <v>2.73</v>
      </c>
      <c r="AF2070" t="s">
        <v>230</v>
      </c>
      <c r="AG2070" s="1">
        <v>568300</v>
      </c>
      <c r="AH2070" s="36">
        <v>4578</v>
      </c>
      <c r="AI2070" s="1">
        <v>5600</v>
      </c>
      <c r="AJ2070" s="36">
        <v>4576</v>
      </c>
      <c r="AK2070" s="1">
        <v>3500</v>
      </c>
      <c r="AL2070" s="2">
        <v>0.62569444444444444</v>
      </c>
      <c r="AM2070" s="3">
        <v>46237</v>
      </c>
      <c r="AN2070" t="s">
        <v>298</v>
      </c>
      <c r="AO2070" t="s">
        <v>322</v>
      </c>
    </row>
    <row r="2071" spans="1:41">
      <c r="A2071" s="8">
        <v>46218</v>
      </c>
      <c r="B2071" s="67">
        <v>4082.6</v>
      </c>
      <c r="C2071">
        <v>1.08</v>
      </c>
      <c r="D2071">
        <v>68820</v>
      </c>
      <c r="E2071" s="67">
        <v>1.5</v>
      </c>
      <c r="F2071" s="7">
        <v>8233</v>
      </c>
      <c r="G2071" t="s">
        <v>93</v>
      </c>
      <c r="H2071">
        <v>0</v>
      </c>
      <c r="I2071" t="s">
        <v>288</v>
      </c>
      <c r="J2071" t="s">
        <v>289</v>
      </c>
      <c r="K2071" t="s">
        <v>290</v>
      </c>
      <c r="L2071" s="36">
        <v>2392.5</v>
      </c>
      <c r="M2071">
        <v>29</v>
      </c>
      <c r="N2071" s="66">
        <v>1.23E-2</v>
      </c>
      <c r="O2071" s="36">
        <v>2363.5</v>
      </c>
      <c r="P2071" s="66">
        <v>1.2200000000000001E-2</v>
      </c>
      <c r="Q2071" s="36">
        <v>2377</v>
      </c>
      <c r="R2071" s="36">
        <v>2402.5</v>
      </c>
      <c r="S2071" s="36">
        <v>2350.5</v>
      </c>
      <c r="T2071" s="66">
        <v>6.4999999999999997E-3</v>
      </c>
      <c r="U2071" s="66">
        <v>-1.1999999999999999E-3</v>
      </c>
      <c r="V2071" s="66">
        <v>-4.1000000000000003E-3</v>
      </c>
      <c r="W2071" s="66">
        <v>1.78E-2</v>
      </c>
      <c r="X2071" s="1">
        <v>1233300</v>
      </c>
      <c r="Y2071" s="1">
        <v>2941712</v>
      </c>
      <c r="Z2071" s="1">
        <v>730212</v>
      </c>
      <c r="AA2071" t="s">
        <v>702</v>
      </c>
      <c r="AB2071" t="s">
        <v>462</v>
      </c>
      <c r="AC2071">
        <v>18.440000000000001</v>
      </c>
      <c r="AD2071">
        <v>1.55</v>
      </c>
      <c r="AE2071">
        <v>1.67</v>
      </c>
      <c r="AF2071" t="s">
        <v>230</v>
      </c>
      <c r="AG2071" s="1">
        <v>66100</v>
      </c>
      <c r="AH2071" s="36">
        <v>2392.5</v>
      </c>
      <c r="AI2071" s="1">
        <v>2100</v>
      </c>
      <c r="AJ2071" s="36">
        <v>2391.5</v>
      </c>
      <c r="AK2071">
        <v>700</v>
      </c>
      <c r="AL2071" s="2">
        <v>0.62569444444444444</v>
      </c>
      <c r="AM2071" s="3">
        <v>46203</v>
      </c>
      <c r="AN2071" t="s">
        <v>463</v>
      </c>
      <c r="AO2071" t="s">
        <v>327</v>
      </c>
    </row>
    <row r="2072" spans="1:41">
      <c r="A2072" s="8">
        <v>46218</v>
      </c>
      <c r="B2072" s="67">
        <v>4082.6</v>
      </c>
      <c r="C2072">
        <v>1.08</v>
      </c>
      <c r="D2072">
        <v>68820</v>
      </c>
      <c r="E2072" s="67">
        <v>1.5</v>
      </c>
      <c r="F2072" s="7">
        <v>8304</v>
      </c>
      <c r="G2072" t="s">
        <v>94</v>
      </c>
      <c r="H2072">
        <v>0</v>
      </c>
      <c r="I2072" t="s">
        <v>288</v>
      </c>
      <c r="J2072" t="s">
        <v>289</v>
      </c>
      <c r="K2072" t="s">
        <v>290</v>
      </c>
      <c r="L2072" s="36">
        <v>2957</v>
      </c>
      <c r="M2072">
        <v>13.5</v>
      </c>
      <c r="N2072" s="66">
        <v>4.5999999999999999E-3</v>
      </c>
      <c r="O2072" s="36">
        <v>2943.5</v>
      </c>
      <c r="P2072" s="66">
        <v>4.4999999999999997E-3</v>
      </c>
      <c r="Q2072" s="36">
        <v>2957</v>
      </c>
      <c r="R2072" s="36">
        <v>2975</v>
      </c>
      <c r="S2072" s="36">
        <v>2928</v>
      </c>
      <c r="T2072" s="66">
        <v>0</v>
      </c>
      <c r="U2072" s="66">
        <v>-1.6000000000000001E-3</v>
      </c>
      <c r="V2072" s="66">
        <v>-6.0000000000000001E-3</v>
      </c>
      <c r="W2072" s="66">
        <v>9.9000000000000008E-3</v>
      </c>
      <c r="X2072" s="1">
        <v>788000</v>
      </c>
      <c r="Y2072" s="1">
        <v>2328812</v>
      </c>
      <c r="Z2072" s="1">
        <v>413357</v>
      </c>
      <c r="AA2072" t="s">
        <v>716</v>
      </c>
      <c r="AB2072" t="s">
        <v>465</v>
      </c>
      <c r="AC2072">
        <v>15.15</v>
      </c>
      <c r="AD2072">
        <v>0.85</v>
      </c>
      <c r="AE2072">
        <v>3.38</v>
      </c>
      <c r="AF2072" t="s">
        <v>230</v>
      </c>
      <c r="AG2072" s="1">
        <v>12300</v>
      </c>
      <c r="AH2072" s="36">
        <v>2957.5</v>
      </c>
      <c r="AI2072">
        <v>600</v>
      </c>
      <c r="AJ2072" s="36">
        <v>2956.5</v>
      </c>
      <c r="AK2072">
        <v>400</v>
      </c>
      <c r="AL2072" s="2">
        <v>0.62569444444444444</v>
      </c>
      <c r="AM2072" s="3">
        <v>46234</v>
      </c>
      <c r="AN2072" t="s">
        <v>298</v>
      </c>
      <c r="AO2072" t="s">
        <v>434</v>
      </c>
    </row>
    <row r="2073" spans="1:41">
      <c r="A2073" s="8">
        <v>46218</v>
      </c>
      <c r="B2073" s="67">
        <v>4082.6</v>
      </c>
      <c r="C2073">
        <v>1.08</v>
      </c>
      <c r="D2073">
        <v>68820</v>
      </c>
      <c r="E2073" s="67">
        <v>1.5</v>
      </c>
      <c r="F2073" s="7">
        <v>8316</v>
      </c>
      <c r="G2073" t="s">
        <v>95</v>
      </c>
      <c r="H2073">
        <v>0</v>
      </c>
      <c r="I2073" t="s">
        <v>288</v>
      </c>
      <c r="J2073" t="s">
        <v>289</v>
      </c>
      <c r="K2073" t="s">
        <v>295</v>
      </c>
      <c r="L2073" s="36">
        <v>7091</v>
      </c>
      <c r="M2073">
        <v>124</v>
      </c>
      <c r="N2073" s="66">
        <v>1.78E-2</v>
      </c>
      <c r="O2073" s="36">
        <v>6967</v>
      </c>
      <c r="P2073" s="66">
        <v>1.77E-2</v>
      </c>
      <c r="Q2073" s="36">
        <v>7100</v>
      </c>
      <c r="R2073" s="36">
        <v>7137</v>
      </c>
      <c r="S2073" s="36">
        <v>6976</v>
      </c>
      <c r="T2073" s="66">
        <v>-1.1999999999999999E-3</v>
      </c>
      <c r="U2073" s="66">
        <v>8.2000000000000007E-3</v>
      </c>
      <c r="V2073" s="66">
        <v>-6.4000000000000003E-3</v>
      </c>
      <c r="W2073" s="66">
        <v>1.6400000000000001E-2</v>
      </c>
      <c r="X2073" s="1">
        <v>10670200</v>
      </c>
      <c r="Y2073" s="1">
        <v>75398674</v>
      </c>
      <c r="Z2073" s="1">
        <v>27140789</v>
      </c>
      <c r="AA2073" t="s">
        <v>792</v>
      </c>
      <c r="AB2073" t="s">
        <v>467</v>
      </c>
      <c r="AC2073">
        <v>15.77</v>
      </c>
      <c r="AD2073">
        <v>1.71</v>
      </c>
      <c r="AE2073">
        <v>2.54</v>
      </c>
      <c r="AF2073" t="s">
        <v>230</v>
      </c>
      <c r="AG2073">
        <v>0</v>
      </c>
      <c r="AH2073" s="36">
        <v>7092</v>
      </c>
      <c r="AI2073" s="1">
        <v>2500</v>
      </c>
      <c r="AJ2073" s="36">
        <v>7091</v>
      </c>
      <c r="AK2073" s="1">
        <v>1200</v>
      </c>
      <c r="AL2073" s="2">
        <v>0.625</v>
      </c>
      <c r="AM2073" s="3">
        <v>46234</v>
      </c>
      <c r="AN2073" t="s">
        <v>298</v>
      </c>
      <c r="AO2073" t="s">
        <v>434</v>
      </c>
    </row>
    <row r="2074" spans="1:41">
      <c r="A2074" s="8">
        <v>46218</v>
      </c>
      <c r="B2074" s="67">
        <v>4082.6</v>
      </c>
      <c r="C2074">
        <v>1.08</v>
      </c>
      <c r="D2074">
        <v>68820</v>
      </c>
      <c r="E2074" s="67">
        <v>1.5</v>
      </c>
      <c r="F2074" s="7">
        <v>8331</v>
      </c>
      <c r="G2074" t="s">
        <v>96</v>
      </c>
      <c r="H2074">
        <v>0</v>
      </c>
      <c r="I2074" t="s">
        <v>288</v>
      </c>
      <c r="J2074" t="s">
        <v>289</v>
      </c>
      <c r="K2074" t="s">
        <v>295</v>
      </c>
      <c r="L2074" s="36">
        <v>2781.5</v>
      </c>
      <c r="M2074">
        <v>0.5</v>
      </c>
      <c r="N2074" s="66">
        <v>2.0000000000000001E-4</v>
      </c>
      <c r="O2074" s="36">
        <v>2781</v>
      </c>
      <c r="P2074" s="66">
        <v>1E-4</v>
      </c>
      <c r="Q2074" s="36">
        <v>2797</v>
      </c>
      <c r="R2074" s="36">
        <v>2805</v>
      </c>
      <c r="S2074" s="36">
        <v>2742</v>
      </c>
      <c r="T2074" s="66">
        <v>-5.4999999999999997E-3</v>
      </c>
      <c r="U2074" s="66">
        <v>2.9999999999999997E-4</v>
      </c>
      <c r="V2074" s="66">
        <v>-8.3000000000000001E-3</v>
      </c>
      <c r="W2074" s="66">
        <v>1.44E-2</v>
      </c>
      <c r="X2074" s="1">
        <v>2037200</v>
      </c>
      <c r="Y2074" s="1">
        <v>5658839</v>
      </c>
      <c r="Z2074" s="1">
        <v>2157111</v>
      </c>
      <c r="AA2074" t="s">
        <v>718</v>
      </c>
      <c r="AB2074" t="s">
        <v>469</v>
      </c>
      <c r="AC2074">
        <v>17.97</v>
      </c>
      <c r="AD2074">
        <v>1.54</v>
      </c>
      <c r="AE2074">
        <v>2.2999999999999998</v>
      </c>
      <c r="AF2074" t="s">
        <v>230</v>
      </c>
      <c r="AG2074" s="1">
        <v>27700</v>
      </c>
      <c r="AH2074" s="36">
        <v>2782.5</v>
      </c>
      <c r="AI2074" s="1">
        <v>1000</v>
      </c>
      <c r="AJ2074" s="36">
        <v>2782</v>
      </c>
      <c r="AK2074">
        <v>300</v>
      </c>
      <c r="AL2074" s="2">
        <v>0.62569444444444444</v>
      </c>
      <c r="AM2074" s="3">
        <v>46238</v>
      </c>
      <c r="AN2074" t="s">
        <v>298</v>
      </c>
      <c r="AO2074" t="s">
        <v>434</v>
      </c>
    </row>
    <row r="2075" spans="1:41">
      <c r="A2075" s="8">
        <v>46218</v>
      </c>
      <c r="B2075" s="67">
        <v>4082.6</v>
      </c>
      <c r="C2075">
        <v>1.08</v>
      </c>
      <c r="D2075">
        <v>68820</v>
      </c>
      <c r="E2075" s="67">
        <v>1.5</v>
      </c>
      <c r="F2075" s="7">
        <v>8424</v>
      </c>
      <c r="G2075" t="s">
        <v>97</v>
      </c>
      <c r="H2075">
        <v>0</v>
      </c>
      <c r="I2075" t="s">
        <v>288</v>
      </c>
      <c r="J2075" t="s">
        <v>289</v>
      </c>
      <c r="K2075" t="s">
        <v>290</v>
      </c>
      <c r="L2075" s="36">
        <v>4360</v>
      </c>
      <c r="M2075">
        <v>27</v>
      </c>
      <c r="N2075" s="66">
        <v>6.1999999999999998E-3</v>
      </c>
      <c r="O2075" s="36">
        <v>4333</v>
      </c>
      <c r="P2075" s="66">
        <v>6.1999999999999998E-3</v>
      </c>
      <c r="Q2075" s="36">
        <v>4368</v>
      </c>
      <c r="R2075" s="36">
        <v>4390</v>
      </c>
      <c r="S2075" s="36">
        <v>4346</v>
      </c>
      <c r="T2075" s="66">
        <v>-1.8E-3</v>
      </c>
      <c r="U2075" s="66">
        <v>-1.2999999999999999E-3</v>
      </c>
      <c r="V2075" s="66">
        <v>-6.7999999999999996E-3</v>
      </c>
      <c r="W2075" s="66">
        <v>3.2000000000000002E-3</v>
      </c>
      <c r="X2075" s="1">
        <v>64900</v>
      </c>
      <c r="Y2075" s="1">
        <v>283374</v>
      </c>
      <c r="Z2075" s="1">
        <v>396164</v>
      </c>
      <c r="AA2075" t="s">
        <v>470</v>
      </c>
      <c r="AB2075" t="s">
        <v>592</v>
      </c>
      <c r="AC2075">
        <v>8.19</v>
      </c>
      <c r="AD2075">
        <v>0.78</v>
      </c>
      <c r="AE2075">
        <v>3.94</v>
      </c>
      <c r="AF2075" t="s">
        <v>230</v>
      </c>
      <c r="AG2075" s="1">
        <v>1400</v>
      </c>
      <c r="AH2075" s="36">
        <v>4361</v>
      </c>
      <c r="AI2075">
        <v>200</v>
      </c>
      <c r="AJ2075" s="36">
        <v>4360</v>
      </c>
      <c r="AK2075">
        <v>300</v>
      </c>
      <c r="AL2075" s="2">
        <v>0.62222222222222223</v>
      </c>
      <c r="AM2075" s="3">
        <v>46233</v>
      </c>
      <c r="AN2075" t="s">
        <v>298</v>
      </c>
      <c r="AO2075" t="s">
        <v>472</v>
      </c>
    </row>
    <row r="2076" spans="1:41">
      <c r="A2076" s="8">
        <v>46218</v>
      </c>
      <c r="B2076" s="67">
        <v>4082.6</v>
      </c>
      <c r="C2076">
        <v>1.08</v>
      </c>
      <c r="D2076">
        <v>68820</v>
      </c>
      <c r="E2076" s="67">
        <v>1.5</v>
      </c>
      <c r="F2076" s="7">
        <v>8425</v>
      </c>
      <c r="G2076" t="s">
        <v>98</v>
      </c>
      <c r="H2076">
        <v>0</v>
      </c>
      <c r="I2076" t="s">
        <v>288</v>
      </c>
      <c r="J2076" t="s">
        <v>289</v>
      </c>
      <c r="K2076" t="s">
        <v>290</v>
      </c>
      <c r="L2076" s="36">
        <v>1309</v>
      </c>
      <c r="M2076">
        <v>2</v>
      </c>
      <c r="N2076" s="66">
        <v>1.5E-3</v>
      </c>
      <c r="O2076" s="36">
        <v>1307</v>
      </c>
      <c r="P2076" s="66">
        <v>1.5E-3</v>
      </c>
      <c r="Q2076" s="36">
        <v>1320</v>
      </c>
      <c r="R2076" s="36">
        <v>1322</v>
      </c>
      <c r="S2076" s="36">
        <v>1307</v>
      </c>
      <c r="T2076" s="66">
        <v>-8.3000000000000001E-3</v>
      </c>
      <c r="U2076" s="66">
        <v>0</v>
      </c>
      <c r="V2076" s="66">
        <v>-9.7999999999999997E-3</v>
      </c>
      <c r="W2076" s="66">
        <v>1.5E-3</v>
      </c>
      <c r="X2076" s="1">
        <v>283200</v>
      </c>
      <c r="Y2076" s="1">
        <v>371826</v>
      </c>
      <c r="Z2076" s="1">
        <v>411898</v>
      </c>
      <c r="AA2076" t="s">
        <v>473</v>
      </c>
      <c r="AB2076" t="s">
        <v>607</v>
      </c>
      <c r="AC2076">
        <v>7.85</v>
      </c>
      <c r="AD2076">
        <v>0.85</v>
      </c>
      <c r="AE2076">
        <v>3.97</v>
      </c>
      <c r="AF2076" t="s">
        <v>230</v>
      </c>
      <c r="AG2076" s="1">
        <v>180000</v>
      </c>
      <c r="AH2076" s="36">
        <v>1309</v>
      </c>
      <c r="AI2076" s="1">
        <v>1500</v>
      </c>
      <c r="AJ2076" s="36">
        <v>1308</v>
      </c>
      <c r="AK2076" s="1">
        <v>8100</v>
      </c>
      <c r="AL2076" s="2">
        <v>0.625</v>
      </c>
      <c r="AM2076" s="3">
        <v>46233</v>
      </c>
      <c r="AN2076" t="s">
        <v>298</v>
      </c>
      <c r="AO2076" t="s">
        <v>472</v>
      </c>
    </row>
    <row r="2077" spans="1:41">
      <c r="A2077" s="8">
        <v>46218</v>
      </c>
      <c r="B2077" s="67">
        <v>4082.6</v>
      </c>
      <c r="C2077">
        <v>1.08</v>
      </c>
      <c r="D2077">
        <v>68820</v>
      </c>
      <c r="E2077" s="67">
        <v>1.5</v>
      </c>
      <c r="F2077" s="7">
        <v>8591</v>
      </c>
      <c r="G2077" t="s">
        <v>99</v>
      </c>
      <c r="H2077">
        <v>0</v>
      </c>
      <c r="I2077" t="s">
        <v>288</v>
      </c>
      <c r="J2077" t="s">
        <v>289</v>
      </c>
      <c r="K2077" t="s">
        <v>295</v>
      </c>
      <c r="L2077" s="36">
        <v>6551</v>
      </c>
      <c r="M2077">
        <v>121</v>
      </c>
      <c r="N2077" s="66">
        <v>1.8800000000000001E-2</v>
      </c>
      <c r="O2077" s="36">
        <v>6430</v>
      </c>
      <c r="P2077" s="66">
        <v>1.8800000000000001E-2</v>
      </c>
      <c r="Q2077" s="36">
        <v>6555</v>
      </c>
      <c r="R2077" s="36">
        <v>6590</v>
      </c>
      <c r="S2077" s="36">
        <v>6509</v>
      </c>
      <c r="T2077" s="66">
        <v>-5.9999999999999995E-4</v>
      </c>
      <c r="U2077" s="66">
        <v>1E-4</v>
      </c>
      <c r="V2077" s="66">
        <v>-5.8999999999999999E-3</v>
      </c>
      <c r="W2077" s="66">
        <v>6.4000000000000003E-3</v>
      </c>
      <c r="X2077" s="1">
        <v>1468400</v>
      </c>
      <c r="Y2077" s="1">
        <v>9608340</v>
      </c>
      <c r="Z2077" s="1">
        <v>7364022</v>
      </c>
      <c r="AA2077" t="s">
        <v>793</v>
      </c>
      <c r="AB2077" t="s">
        <v>476</v>
      </c>
      <c r="AC2077">
        <v>13.53</v>
      </c>
      <c r="AD2077">
        <v>1.6</v>
      </c>
      <c r="AE2077">
        <v>2.86</v>
      </c>
      <c r="AF2077" t="s">
        <v>230</v>
      </c>
      <c r="AG2077" s="1">
        <v>234400</v>
      </c>
      <c r="AH2077" s="36">
        <v>6553</v>
      </c>
      <c r="AI2077">
        <v>900</v>
      </c>
      <c r="AJ2077" s="36">
        <v>6551</v>
      </c>
      <c r="AK2077">
        <v>500</v>
      </c>
      <c r="AL2077" s="2">
        <v>0.62569444444444444</v>
      </c>
      <c r="AM2077" s="3">
        <v>46240</v>
      </c>
      <c r="AN2077" t="s">
        <v>298</v>
      </c>
      <c r="AO2077" t="s">
        <v>472</v>
      </c>
    </row>
    <row r="2078" spans="1:41">
      <c r="A2078" s="8">
        <v>46218</v>
      </c>
      <c r="B2078" s="67">
        <v>4082.6</v>
      </c>
      <c r="C2078">
        <v>1.08</v>
      </c>
      <c r="D2078">
        <v>68820</v>
      </c>
      <c r="E2078" s="67">
        <v>1.5</v>
      </c>
      <c r="F2078" s="7">
        <v>8593</v>
      </c>
      <c r="G2078" t="s">
        <v>100</v>
      </c>
      <c r="H2078">
        <v>0</v>
      </c>
      <c r="I2078" t="s">
        <v>288</v>
      </c>
      <c r="J2078" t="s">
        <v>289</v>
      </c>
      <c r="K2078" t="s">
        <v>290</v>
      </c>
      <c r="L2078" s="36">
        <v>1410</v>
      </c>
      <c r="M2078">
        <v>11</v>
      </c>
      <c r="N2078" s="66">
        <v>7.9000000000000008E-3</v>
      </c>
      <c r="O2078" s="36">
        <v>1399</v>
      </c>
      <c r="P2078" s="66">
        <v>7.7999999999999996E-3</v>
      </c>
      <c r="Q2078" s="36">
        <v>1415</v>
      </c>
      <c r="R2078" s="36">
        <v>1418.5</v>
      </c>
      <c r="S2078" s="36">
        <v>1406.5</v>
      </c>
      <c r="T2078" s="66">
        <v>-3.5000000000000001E-3</v>
      </c>
      <c r="U2078" s="66">
        <v>0</v>
      </c>
      <c r="V2078" s="66">
        <v>-5.8999999999999999E-3</v>
      </c>
      <c r="W2078" s="66">
        <v>2.3999999999999998E-3</v>
      </c>
      <c r="X2078" s="1">
        <v>2226700</v>
      </c>
      <c r="Y2078" s="1">
        <v>3142791</v>
      </c>
      <c r="Z2078" s="1">
        <v>2068346</v>
      </c>
      <c r="AA2078" t="s">
        <v>477</v>
      </c>
      <c r="AB2078" t="s">
        <v>594</v>
      </c>
      <c r="AC2078">
        <v>12.65</v>
      </c>
      <c r="AD2078">
        <v>1.01</v>
      </c>
      <c r="AE2078">
        <v>3.62</v>
      </c>
      <c r="AF2078" t="s">
        <v>230</v>
      </c>
      <c r="AG2078" s="1">
        <v>863500</v>
      </c>
      <c r="AH2078" s="36">
        <v>1410</v>
      </c>
      <c r="AI2078" s="1">
        <v>3800</v>
      </c>
      <c r="AJ2078" s="36">
        <v>1409.5</v>
      </c>
      <c r="AK2078" s="1">
        <v>9300</v>
      </c>
      <c r="AL2078" s="2">
        <v>0.62569444444444444</v>
      </c>
      <c r="AM2078" s="3">
        <v>46241</v>
      </c>
      <c r="AN2078" t="s">
        <v>298</v>
      </c>
      <c r="AO2078" t="s">
        <v>472</v>
      </c>
    </row>
    <row r="2079" spans="1:41">
      <c r="A2079" s="8">
        <v>46218</v>
      </c>
      <c r="B2079" s="67">
        <v>4082.6</v>
      </c>
      <c r="C2079">
        <v>1.08</v>
      </c>
      <c r="D2079">
        <v>68820</v>
      </c>
      <c r="E2079" s="67">
        <v>1.5</v>
      </c>
      <c r="F2079" s="7">
        <v>8604</v>
      </c>
      <c r="G2079" t="s">
        <v>101</v>
      </c>
      <c r="H2079">
        <v>0</v>
      </c>
      <c r="I2079" t="s">
        <v>288</v>
      </c>
      <c r="J2079" t="s">
        <v>289</v>
      </c>
      <c r="K2079" t="s">
        <v>295</v>
      </c>
      <c r="L2079" s="36">
        <v>1624</v>
      </c>
      <c r="M2079">
        <v>71</v>
      </c>
      <c r="N2079" s="66">
        <v>4.5699999999999998E-2</v>
      </c>
      <c r="O2079" s="36">
        <v>1553</v>
      </c>
      <c r="P2079" s="66">
        <v>4.5699999999999998E-2</v>
      </c>
      <c r="Q2079" s="36">
        <v>1582</v>
      </c>
      <c r="R2079" s="36">
        <v>1631.5</v>
      </c>
      <c r="S2079" s="36">
        <v>1581.5</v>
      </c>
      <c r="T2079" s="66">
        <v>2.6499999999999999E-2</v>
      </c>
      <c r="U2079" s="66">
        <v>2.9999999999999997E-4</v>
      </c>
      <c r="V2079" s="66">
        <v>-4.4999999999999997E-3</v>
      </c>
      <c r="W2079" s="66">
        <v>2.6800000000000001E-2</v>
      </c>
      <c r="X2079" s="1">
        <v>11124000</v>
      </c>
      <c r="Y2079" s="1">
        <v>17914315</v>
      </c>
      <c r="Z2079" s="1">
        <v>5015825</v>
      </c>
      <c r="AA2079" t="s">
        <v>794</v>
      </c>
      <c r="AB2079" t="s">
        <v>480</v>
      </c>
      <c r="AC2079">
        <v>12.62</v>
      </c>
      <c r="AD2079">
        <v>1.27</v>
      </c>
      <c r="AE2079">
        <v>3.2</v>
      </c>
      <c r="AF2079" t="s">
        <v>230</v>
      </c>
      <c r="AG2079" s="1">
        <v>602900</v>
      </c>
      <c r="AH2079" s="36">
        <v>1624.5</v>
      </c>
      <c r="AI2079" s="1">
        <v>8200</v>
      </c>
      <c r="AJ2079" s="36">
        <v>1624</v>
      </c>
      <c r="AK2079" s="1">
        <v>3200</v>
      </c>
      <c r="AL2079" s="2">
        <v>0.62569444444444444</v>
      </c>
      <c r="AM2079" s="3">
        <v>46232</v>
      </c>
      <c r="AN2079" t="s">
        <v>298</v>
      </c>
      <c r="AO2079" t="s">
        <v>481</v>
      </c>
    </row>
    <row r="2080" spans="1:41">
      <c r="A2080" s="8">
        <v>46218</v>
      </c>
      <c r="B2080" s="67">
        <v>4082.6</v>
      </c>
      <c r="C2080">
        <v>1.08</v>
      </c>
      <c r="D2080">
        <v>68820</v>
      </c>
      <c r="E2080" s="67">
        <v>1.5</v>
      </c>
      <c r="F2080" s="7">
        <v>8697</v>
      </c>
      <c r="G2080" t="s">
        <v>102</v>
      </c>
      <c r="H2080">
        <v>0</v>
      </c>
      <c r="I2080" t="s">
        <v>288</v>
      </c>
      <c r="J2080" t="s">
        <v>289</v>
      </c>
      <c r="K2080" t="s">
        <v>290</v>
      </c>
      <c r="L2080" s="36">
        <v>2254</v>
      </c>
      <c r="M2080">
        <v>42.5</v>
      </c>
      <c r="N2080" s="66">
        <v>1.9199999999999998E-2</v>
      </c>
      <c r="O2080" s="36">
        <v>2211.5</v>
      </c>
      <c r="P2080" s="66">
        <v>1.9199999999999998E-2</v>
      </c>
      <c r="Q2080" s="36">
        <v>2247</v>
      </c>
      <c r="R2080" s="36">
        <v>2260.5</v>
      </c>
      <c r="S2080" s="36">
        <v>2221.5</v>
      </c>
      <c r="T2080" s="66">
        <v>3.0999999999999999E-3</v>
      </c>
      <c r="U2080" s="66">
        <v>2.2000000000000001E-3</v>
      </c>
      <c r="V2080" s="66">
        <v>-2.8E-3</v>
      </c>
      <c r="W2080" s="66">
        <v>1.46E-2</v>
      </c>
      <c r="X2080" s="1">
        <v>2015400</v>
      </c>
      <c r="Y2080" s="1">
        <v>4519852</v>
      </c>
      <c r="Z2080" s="1">
        <v>2325644</v>
      </c>
      <c r="AA2080" t="s">
        <v>669</v>
      </c>
      <c r="AB2080" t="s">
        <v>483</v>
      </c>
      <c r="AC2080">
        <v>28.35</v>
      </c>
      <c r="AD2080">
        <v>6.71</v>
      </c>
      <c r="AE2080">
        <v>2.8</v>
      </c>
      <c r="AF2080" t="s">
        <v>230</v>
      </c>
      <c r="AG2080" s="1">
        <v>87400</v>
      </c>
      <c r="AH2080" s="36">
        <v>2254.5</v>
      </c>
      <c r="AI2080" s="1">
        <v>1300</v>
      </c>
      <c r="AJ2080" s="36">
        <v>2253.5</v>
      </c>
      <c r="AK2080" s="1">
        <v>3700</v>
      </c>
      <c r="AL2080" s="2">
        <v>0.62569444444444444</v>
      </c>
      <c r="AM2080" s="3">
        <v>46231</v>
      </c>
      <c r="AN2080" t="s">
        <v>298</v>
      </c>
      <c r="AO2080" t="s">
        <v>472</v>
      </c>
    </row>
    <row r="2081" spans="1:41">
      <c r="A2081" s="8">
        <v>46218</v>
      </c>
      <c r="B2081" s="67">
        <v>4082.6</v>
      </c>
      <c r="C2081">
        <v>1.08</v>
      </c>
      <c r="D2081">
        <v>68820</v>
      </c>
      <c r="E2081" s="67">
        <v>1.5</v>
      </c>
      <c r="F2081" s="7">
        <v>8830</v>
      </c>
      <c r="G2081" t="s">
        <v>103</v>
      </c>
      <c r="H2081">
        <v>0</v>
      </c>
      <c r="I2081" t="s">
        <v>288</v>
      </c>
      <c r="J2081" t="s">
        <v>289</v>
      </c>
      <c r="K2081" t="s">
        <v>295</v>
      </c>
      <c r="L2081" s="36">
        <v>3859</v>
      </c>
      <c r="M2081">
        <v>46</v>
      </c>
      <c r="N2081" s="66">
        <v>1.21E-2</v>
      </c>
      <c r="O2081" s="36">
        <v>3813</v>
      </c>
      <c r="P2081" s="66">
        <v>1.2E-2</v>
      </c>
      <c r="Q2081" s="36">
        <v>3827</v>
      </c>
      <c r="R2081" s="36">
        <v>3867</v>
      </c>
      <c r="S2081" s="36">
        <v>3823</v>
      </c>
      <c r="T2081" s="66">
        <v>8.3000000000000001E-3</v>
      </c>
      <c r="U2081" s="66">
        <v>6.1999999999999998E-3</v>
      </c>
      <c r="V2081" s="66">
        <v>-2E-3</v>
      </c>
      <c r="W2081" s="66">
        <v>9.4000000000000004E-3</v>
      </c>
      <c r="X2081" s="1">
        <v>780700</v>
      </c>
      <c r="Y2081" s="1">
        <v>3003236</v>
      </c>
      <c r="Z2081" s="1">
        <v>3612024</v>
      </c>
      <c r="AA2081" t="s">
        <v>484</v>
      </c>
      <c r="AB2081" t="s">
        <v>620</v>
      </c>
      <c r="AC2081">
        <v>15.98</v>
      </c>
      <c r="AD2081">
        <v>1.44</v>
      </c>
      <c r="AE2081">
        <v>1.35</v>
      </c>
      <c r="AF2081" t="s">
        <v>230</v>
      </c>
      <c r="AG2081" s="1">
        <v>23700</v>
      </c>
      <c r="AH2081" s="36">
        <v>3861</v>
      </c>
      <c r="AI2081">
        <v>700</v>
      </c>
      <c r="AJ2081" s="36">
        <v>3859</v>
      </c>
      <c r="AK2081">
        <v>200</v>
      </c>
      <c r="AL2081" s="2">
        <v>0.62569444444444444</v>
      </c>
      <c r="AM2081" s="3">
        <v>46240</v>
      </c>
      <c r="AN2081" t="s">
        <v>298</v>
      </c>
      <c r="AO2081" t="s">
        <v>332</v>
      </c>
    </row>
    <row r="2082" spans="1:41">
      <c r="A2082" s="8">
        <v>46218</v>
      </c>
      <c r="B2082" s="67">
        <v>4082.6</v>
      </c>
      <c r="C2082">
        <v>1.08</v>
      </c>
      <c r="D2082">
        <v>68820</v>
      </c>
      <c r="E2082" s="67">
        <v>1.5</v>
      </c>
      <c r="F2082" s="7">
        <v>9020</v>
      </c>
      <c r="G2082" t="s">
        <v>104</v>
      </c>
      <c r="H2082">
        <v>0</v>
      </c>
      <c r="I2082" t="s">
        <v>288</v>
      </c>
      <c r="J2082" t="s">
        <v>289</v>
      </c>
      <c r="K2082" t="s">
        <v>295</v>
      </c>
      <c r="L2082" s="36">
        <v>3558</v>
      </c>
      <c r="M2082">
        <v>-6</v>
      </c>
      <c r="N2082" s="66">
        <v>-1.6999999999999999E-3</v>
      </c>
      <c r="O2082" s="36">
        <v>3564</v>
      </c>
      <c r="P2082" s="66">
        <v>-1.6000000000000001E-3</v>
      </c>
      <c r="Q2082" s="36">
        <v>3602</v>
      </c>
      <c r="R2082" s="36">
        <v>3605</v>
      </c>
      <c r="S2082" s="36">
        <v>3531</v>
      </c>
      <c r="T2082" s="66">
        <v>-1.2200000000000001E-2</v>
      </c>
      <c r="U2082" s="66">
        <v>-1.4E-3</v>
      </c>
      <c r="V2082" s="66">
        <v>-1.2999999999999999E-2</v>
      </c>
      <c r="W2082" s="66">
        <v>7.6E-3</v>
      </c>
      <c r="X2082" s="1">
        <v>1431800</v>
      </c>
      <c r="Y2082" s="1">
        <v>5102694</v>
      </c>
      <c r="Z2082" s="1">
        <v>4036238</v>
      </c>
      <c r="AA2082" t="s">
        <v>486</v>
      </c>
      <c r="AB2082" t="s">
        <v>608</v>
      </c>
      <c r="AC2082">
        <v>15.75</v>
      </c>
      <c r="AD2082">
        <v>1.31</v>
      </c>
      <c r="AE2082">
        <v>2.36</v>
      </c>
      <c r="AF2082" t="s">
        <v>230</v>
      </c>
      <c r="AG2082" s="1">
        <v>27500</v>
      </c>
      <c r="AH2082" s="36">
        <v>3558</v>
      </c>
      <c r="AI2082" s="1">
        <v>1600</v>
      </c>
      <c r="AJ2082" s="36">
        <v>3557</v>
      </c>
      <c r="AK2082" s="1">
        <v>1300</v>
      </c>
      <c r="AL2082" s="2">
        <v>0.62569444444444444</v>
      </c>
      <c r="AM2082" s="3">
        <v>46234</v>
      </c>
      <c r="AN2082" t="s">
        <v>298</v>
      </c>
      <c r="AO2082" t="s">
        <v>488</v>
      </c>
    </row>
    <row r="2083" spans="1:41">
      <c r="A2083" s="8">
        <v>46218</v>
      </c>
      <c r="B2083" s="67">
        <v>4082.6</v>
      </c>
      <c r="C2083">
        <v>1.08</v>
      </c>
      <c r="D2083">
        <v>68820</v>
      </c>
      <c r="E2083" s="67">
        <v>1.5</v>
      </c>
      <c r="F2083" s="7">
        <v>9024</v>
      </c>
      <c r="G2083" t="s">
        <v>105</v>
      </c>
      <c r="H2083">
        <v>0</v>
      </c>
      <c r="I2083" t="s">
        <v>288</v>
      </c>
      <c r="J2083" t="s">
        <v>289</v>
      </c>
      <c r="K2083" t="s">
        <v>290</v>
      </c>
      <c r="L2083" s="36">
        <v>3528</v>
      </c>
      <c r="M2083">
        <v>-71</v>
      </c>
      <c r="N2083" s="66">
        <v>-1.9699999999999999E-2</v>
      </c>
      <c r="O2083" s="36">
        <v>3599</v>
      </c>
      <c r="P2083" s="66">
        <v>-1.9699999999999999E-2</v>
      </c>
      <c r="Q2083" s="36">
        <v>3620</v>
      </c>
      <c r="R2083" s="36">
        <v>3639</v>
      </c>
      <c r="S2083" s="36">
        <v>3523</v>
      </c>
      <c r="T2083" s="66">
        <v>-2.5399999999999999E-2</v>
      </c>
      <c r="U2083" s="66">
        <v>-8.8999999999999999E-3</v>
      </c>
      <c r="V2083" s="66">
        <v>-3.0499999999999999E-2</v>
      </c>
      <c r="W2083" s="66">
        <v>1.4E-3</v>
      </c>
      <c r="X2083" s="1">
        <v>1102500</v>
      </c>
      <c r="Y2083" s="1">
        <v>3926881</v>
      </c>
      <c r="Z2083" s="1">
        <v>1078776</v>
      </c>
      <c r="AA2083" t="s">
        <v>489</v>
      </c>
      <c r="AB2083" t="s">
        <v>609</v>
      </c>
      <c r="AC2083">
        <v>33.22</v>
      </c>
      <c r="AD2083">
        <v>1.57</v>
      </c>
      <c r="AE2083">
        <v>1.19</v>
      </c>
      <c r="AF2083" t="s">
        <v>230</v>
      </c>
      <c r="AG2083">
        <v>0</v>
      </c>
      <c r="AH2083" s="36">
        <v>3529</v>
      </c>
      <c r="AI2083">
        <v>800</v>
      </c>
      <c r="AJ2083" s="36">
        <v>3527</v>
      </c>
      <c r="AK2083">
        <v>400</v>
      </c>
      <c r="AL2083" s="2">
        <v>0.62569444444444444</v>
      </c>
      <c r="AM2083" s="3">
        <v>46234</v>
      </c>
      <c r="AN2083" t="s">
        <v>298</v>
      </c>
      <c r="AO2083" t="s">
        <v>488</v>
      </c>
    </row>
    <row r="2084" spans="1:41">
      <c r="A2084" s="8">
        <v>46218</v>
      </c>
      <c r="B2084" s="67">
        <v>4082.6</v>
      </c>
      <c r="C2084">
        <v>1.08</v>
      </c>
      <c r="D2084">
        <v>68820</v>
      </c>
      <c r="E2084" s="67">
        <v>1.5</v>
      </c>
      <c r="F2084" s="7">
        <v>9069</v>
      </c>
      <c r="G2084" t="s">
        <v>106</v>
      </c>
      <c r="H2084">
        <v>0</v>
      </c>
      <c r="I2084" t="s">
        <v>288</v>
      </c>
      <c r="J2084" t="s">
        <v>289</v>
      </c>
      <c r="K2084" t="s">
        <v>295</v>
      </c>
      <c r="L2084" s="36">
        <v>2122</v>
      </c>
      <c r="M2084">
        <v>8</v>
      </c>
      <c r="N2084" s="66">
        <v>3.8E-3</v>
      </c>
      <c r="O2084" s="36">
        <v>2114</v>
      </c>
      <c r="P2084" s="66">
        <v>3.7000000000000002E-3</v>
      </c>
      <c r="Q2084" s="36">
        <v>2141.5</v>
      </c>
      <c r="R2084" s="36">
        <v>2145</v>
      </c>
      <c r="S2084" s="36">
        <v>2114</v>
      </c>
      <c r="T2084" s="66">
        <v>-9.1000000000000004E-3</v>
      </c>
      <c r="U2084" s="66">
        <v>-2.5000000000000001E-3</v>
      </c>
      <c r="V2084" s="66">
        <v>-1.0699999999999999E-2</v>
      </c>
      <c r="W2084" s="66">
        <v>3.7000000000000002E-3</v>
      </c>
      <c r="X2084" s="1">
        <v>141100</v>
      </c>
      <c r="Y2084" s="1">
        <v>299848</v>
      </c>
      <c r="Z2084" s="1">
        <v>372819</v>
      </c>
      <c r="AA2084" t="s">
        <v>491</v>
      </c>
      <c r="AB2084" t="s">
        <v>492</v>
      </c>
      <c r="AC2084">
        <v>15.18</v>
      </c>
      <c r="AD2084">
        <v>1.56</v>
      </c>
      <c r="AE2084">
        <v>2.64</v>
      </c>
      <c r="AF2084" t="s">
        <v>230</v>
      </c>
      <c r="AG2084" s="1">
        <v>23600</v>
      </c>
      <c r="AH2084" s="36">
        <v>2122.5</v>
      </c>
      <c r="AI2084">
        <v>100</v>
      </c>
      <c r="AJ2084" s="36">
        <v>2122</v>
      </c>
      <c r="AK2084">
        <v>300</v>
      </c>
      <c r="AL2084" s="2">
        <v>0.62361111111111112</v>
      </c>
      <c r="AM2084" s="3">
        <v>46246</v>
      </c>
      <c r="AN2084" t="s">
        <v>298</v>
      </c>
      <c r="AO2084" t="s">
        <v>488</v>
      </c>
    </row>
    <row r="2085" spans="1:41">
      <c r="A2085" s="8">
        <v>46218</v>
      </c>
      <c r="B2085" s="67">
        <v>4082.6</v>
      </c>
      <c r="C2085">
        <v>1.08</v>
      </c>
      <c r="D2085">
        <v>68820</v>
      </c>
      <c r="E2085" s="67">
        <v>1.5</v>
      </c>
      <c r="F2085" s="7">
        <v>9227</v>
      </c>
      <c r="G2085" t="s">
        <v>107</v>
      </c>
      <c r="H2085">
        <v>0</v>
      </c>
      <c r="I2085" t="s">
        <v>347</v>
      </c>
      <c r="J2085" t="s">
        <v>289</v>
      </c>
      <c r="K2085" t="s">
        <v>290</v>
      </c>
      <c r="L2085">
        <v>843</v>
      </c>
      <c r="M2085">
        <v>5</v>
      </c>
      <c r="N2085" s="66">
        <v>6.0000000000000001E-3</v>
      </c>
      <c r="O2085">
        <v>838</v>
      </c>
      <c r="P2085" s="66">
        <v>5.8999999999999999E-3</v>
      </c>
      <c r="Q2085">
        <v>830</v>
      </c>
      <c r="R2085">
        <v>846</v>
      </c>
      <c r="S2085">
        <v>827</v>
      </c>
      <c r="T2085" s="66">
        <v>1.5599999999999999E-2</v>
      </c>
      <c r="U2085" s="66">
        <v>9.4999999999999998E-3</v>
      </c>
      <c r="V2085" s="66">
        <v>-3.5000000000000001E-3</v>
      </c>
      <c r="W2085" s="66">
        <v>1.9300000000000001E-2</v>
      </c>
      <c r="X2085" s="1">
        <v>89100</v>
      </c>
      <c r="Y2085" s="1">
        <v>74473</v>
      </c>
      <c r="Z2085" s="1">
        <v>13407</v>
      </c>
      <c r="AA2085" t="s">
        <v>493</v>
      </c>
      <c r="AB2085" t="s">
        <v>494</v>
      </c>
      <c r="AC2085">
        <v>0</v>
      </c>
      <c r="AD2085">
        <v>27.73</v>
      </c>
      <c r="AE2085">
        <v>0</v>
      </c>
      <c r="AF2085">
        <v>2.4</v>
      </c>
      <c r="AG2085" s="1">
        <v>1400</v>
      </c>
      <c r="AH2085">
        <v>843</v>
      </c>
      <c r="AI2085">
        <v>700</v>
      </c>
      <c r="AJ2085">
        <v>841</v>
      </c>
      <c r="AK2085">
        <v>500</v>
      </c>
      <c r="AL2085" s="2">
        <v>0.62430555555555556</v>
      </c>
      <c r="AM2085" s="3">
        <v>46246</v>
      </c>
      <c r="AN2085" t="s">
        <v>350</v>
      </c>
      <c r="AO2085" t="s">
        <v>313</v>
      </c>
    </row>
    <row r="2086" spans="1:41">
      <c r="A2086" s="8">
        <v>46218</v>
      </c>
      <c r="B2086" s="67">
        <v>4082.6</v>
      </c>
      <c r="C2086">
        <v>1.08</v>
      </c>
      <c r="D2086">
        <v>68820</v>
      </c>
      <c r="E2086" s="67">
        <v>1.5</v>
      </c>
      <c r="F2086" s="7">
        <v>9303</v>
      </c>
      <c r="G2086" t="s">
        <v>108</v>
      </c>
      <c r="H2086">
        <v>0</v>
      </c>
      <c r="I2086" t="s">
        <v>288</v>
      </c>
      <c r="J2086" t="s">
        <v>289</v>
      </c>
      <c r="K2086" t="s">
        <v>295</v>
      </c>
      <c r="L2086" s="36">
        <v>3925</v>
      </c>
      <c r="M2086">
        <v>30</v>
      </c>
      <c r="N2086" s="66">
        <v>7.7000000000000002E-3</v>
      </c>
      <c r="O2086" s="36">
        <v>3895</v>
      </c>
      <c r="P2086" s="66">
        <v>7.7000000000000002E-3</v>
      </c>
      <c r="Q2086" s="36">
        <v>3925</v>
      </c>
      <c r="R2086" s="36">
        <v>3950</v>
      </c>
      <c r="S2086" s="36">
        <v>3905</v>
      </c>
      <c r="T2086" s="66">
        <v>0</v>
      </c>
      <c r="U2086" s="66">
        <v>-6.3E-3</v>
      </c>
      <c r="V2086" s="66">
        <v>-6.3E-3</v>
      </c>
      <c r="W2086" s="66">
        <v>5.1000000000000004E-3</v>
      </c>
      <c r="X2086" s="1">
        <v>50400</v>
      </c>
      <c r="Y2086" s="1">
        <v>197905</v>
      </c>
      <c r="Z2086" s="1">
        <v>300710</v>
      </c>
      <c r="AA2086" t="s">
        <v>495</v>
      </c>
      <c r="AB2086" t="s">
        <v>496</v>
      </c>
      <c r="AC2086">
        <v>17.32</v>
      </c>
      <c r="AD2086">
        <v>0.95</v>
      </c>
      <c r="AE2086">
        <v>2.62</v>
      </c>
      <c r="AF2086" t="s">
        <v>230</v>
      </c>
      <c r="AG2086" s="1">
        <v>29400</v>
      </c>
      <c r="AH2086" s="36">
        <v>3930</v>
      </c>
      <c r="AI2086" s="1">
        <v>1000</v>
      </c>
      <c r="AJ2086" s="36">
        <v>3925</v>
      </c>
      <c r="AK2086" s="1">
        <v>4600</v>
      </c>
      <c r="AL2086" s="2">
        <v>0.62152777777777779</v>
      </c>
      <c r="AM2086" s="3">
        <v>46241</v>
      </c>
      <c r="AN2086" t="s">
        <v>298</v>
      </c>
      <c r="AO2086" t="s">
        <v>497</v>
      </c>
    </row>
    <row r="2087" spans="1:41">
      <c r="A2087" s="8">
        <v>46218</v>
      </c>
      <c r="B2087" s="67">
        <v>4082.6</v>
      </c>
      <c r="C2087">
        <v>1.08</v>
      </c>
      <c r="D2087">
        <v>68820</v>
      </c>
      <c r="E2087" s="67">
        <v>1.5</v>
      </c>
      <c r="F2087" s="7">
        <v>9308</v>
      </c>
      <c r="G2087" t="s">
        <v>109</v>
      </c>
      <c r="H2087">
        <v>0</v>
      </c>
      <c r="I2087" t="s">
        <v>314</v>
      </c>
      <c r="J2087" t="s">
        <v>289</v>
      </c>
      <c r="K2087" t="s">
        <v>295</v>
      </c>
      <c r="L2087" s="36">
        <v>1691</v>
      </c>
      <c r="M2087">
        <v>44</v>
      </c>
      <c r="N2087" s="66">
        <v>2.6700000000000002E-2</v>
      </c>
      <c r="O2087" s="36">
        <v>1647</v>
      </c>
      <c r="P2087" s="66">
        <v>2.6700000000000002E-2</v>
      </c>
      <c r="Q2087" s="36">
        <v>1648</v>
      </c>
      <c r="R2087" s="36">
        <v>1692</v>
      </c>
      <c r="S2087" s="36">
        <v>1633</v>
      </c>
      <c r="T2087" s="66">
        <v>2.5999999999999999E-2</v>
      </c>
      <c r="U2087" s="66">
        <v>1.6799999999999999E-2</v>
      </c>
      <c r="V2087" s="66">
        <v>-5.0000000000000001E-4</v>
      </c>
      <c r="W2087" s="66">
        <v>3.5499999999999997E-2</v>
      </c>
      <c r="X2087" s="1">
        <v>67300</v>
      </c>
      <c r="Y2087" s="1">
        <v>112266</v>
      </c>
      <c r="Z2087" s="1">
        <v>44089</v>
      </c>
      <c r="AA2087" t="s">
        <v>498</v>
      </c>
      <c r="AB2087" t="s">
        <v>499</v>
      </c>
      <c r="AC2087">
        <v>14.45</v>
      </c>
      <c r="AD2087">
        <v>1.1299999999999999</v>
      </c>
      <c r="AE2087">
        <v>2.0499999999999998</v>
      </c>
      <c r="AF2087" t="s">
        <v>230</v>
      </c>
      <c r="AG2087" s="1">
        <v>2500</v>
      </c>
      <c r="AH2087" s="36">
        <v>1692</v>
      </c>
      <c r="AI2087">
        <v>200</v>
      </c>
      <c r="AJ2087" s="36">
        <v>1690</v>
      </c>
      <c r="AK2087">
        <v>100</v>
      </c>
      <c r="AL2087" s="2">
        <v>0.625</v>
      </c>
      <c r="AM2087" s="3">
        <v>46241</v>
      </c>
      <c r="AN2087" t="s">
        <v>298</v>
      </c>
      <c r="AO2087" t="s">
        <v>500</v>
      </c>
    </row>
    <row r="2088" spans="1:41">
      <c r="A2088" s="8">
        <v>46218</v>
      </c>
      <c r="B2088" s="67">
        <v>4082.6</v>
      </c>
      <c r="C2088">
        <v>1.08</v>
      </c>
      <c r="D2088">
        <v>68820</v>
      </c>
      <c r="E2088" s="67">
        <v>1.5</v>
      </c>
      <c r="F2088" s="7">
        <v>9348</v>
      </c>
      <c r="G2088" t="s">
        <v>110</v>
      </c>
      <c r="H2088">
        <v>0</v>
      </c>
      <c r="I2088" t="s">
        <v>347</v>
      </c>
      <c r="J2088" t="s">
        <v>323</v>
      </c>
      <c r="K2088" t="s">
        <v>295</v>
      </c>
      <c r="L2088">
        <v>449</v>
      </c>
      <c r="M2088">
        <v>9</v>
      </c>
      <c r="N2088" s="66">
        <v>2.0500000000000001E-2</v>
      </c>
      <c r="O2088">
        <v>440</v>
      </c>
      <c r="P2088" s="66">
        <v>2.0400000000000001E-2</v>
      </c>
      <c r="Q2088">
        <v>440</v>
      </c>
      <c r="R2088">
        <v>450</v>
      </c>
      <c r="S2088">
        <v>438</v>
      </c>
      <c r="T2088" s="66">
        <v>2.0400000000000001E-2</v>
      </c>
      <c r="U2088" s="66">
        <v>1.35E-2</v>
      </c>
      <c r="V2088" s="66">
        <v>-2.2000000000000001E-3</v>
      </c>
      <c r="W2088" s="66">
        <v>2.5100000000000001E-2</v>
      </c>
      <c r="X2088" s="1">
        <v>1330600</v>
      </c>
      <c r="Y2088" s="1">
        <v>589890</v>
      </c>
      <c r="Z2088" s="1">
        <v>65690</v>
      </c>
      <c r="AA2088" t="s">
        <v>552</v>
      </c>
      <c r="AB2088" t="s">
        <v>502</v>
      </c>
      <c r="AC2088">
        <v>0</v>
      </c>
      <c r="AD2088">
        <v>4.3499999999999996</v>
      </c>
      <c r="AE2088">
        <v>0</v>
      </c>
      <c r="AF2088">
        <v>1.8</v>
      </c>
      <c r="AG2088" s="1">
        <v>65700</v>
      </c>
      <c r="AH2088">
        <v>449</v>
      </c>
      <c r="AI2088" s="1">
        <v>3400</v>
      </c>
      <c r="AJ2088">
        <v>448</v>
      </c>
      <c r="AK2088" s="1">
        <v>9000</v>
      </c>
      <c r="AL2088" s="2">
        <v>0.625</v>
      </c>
      <c r="AM2088" s="3">
        <v>46241</v>
      </c>
      <c r="AN2088" t="s">
        <v>298</v>
      </c>
      <c r="AO2088" t="s">
        <v>313</v>
      </c>
    </row>
    <row r="2089" spans="1:41">
      <c r="A2089" s="8">
        <v>46218</v>
      </c>
      <c r="B2089" s="67">
        <v>4082.6</v>
      </c>
      <c r="C2089">
        <v>1.08</v>
      </c>
      <c r="D2089">
        <v>68820</v>
      </c>
      <c r="E2089" s="67">
        <v>1.5</v>
      </c>
      <c r="F2089" s="7">
        <v>9432</v>
      </c>
      <c r="G2089" t="s">
        <v>111</v>
      </c>
      <c r="H2089">
        <v>0</v>
      </c>
      <c r="I2089" t="s">
        <v>288</v>
      </c>
      <c r="J2089" t="s">
        <v>289</v>
      </c>
      <c r="K2089" t="s">
        <v>295</v>
      </c>
      <c r="L2089">
        <v>149.80000000000001</v>
      </c>
      <c r="M2089">
        <v>-0.4</v>
      </c>
      <c r="N2089" s="66">
        <v>-2.7000000000000001E-3</v>
      </c>
      <c r="O2089">
        <v>150.19999999999999</v>
      </c>
      <c r="P2089" s="66">
        <v>-2.5999999999999999E-3</v>
      </c>
      <c r="Q2089">
        <v>150.4</v>
      </c>
      <c r="R2089">
        <v>151.30000000000001</v>
      </c>
      <c r="S2089">
        <v>149.69999999999999</v>
      </c>
      <c r="T2089" s="66">
        <v>-3.8999999999999998E-3</v>
      </c>
      <c r="U2089" s="66">
        <v>-1.2999999999999999E-3</v>
      </c>
      <c r="V2089" s="66">
        <v>-9.9000000000000008E-3</v>
      </c>
      <c r="W2089" s="66">
        <v>5.9999999999999995E-4</v>
      </c>
      <c r="X2089" s="1">
        <v>157224600</v>
      </c>
      <c r="Y2089" s="1">
        <v>23628746</v>
      </c>
      <c r="Z2089" s="1">
        <v>13564437</v>
      </c>
      <c r="AA2089" t="s">
        <v>503</v>
      </c>
      <c r="AB2089" t="s">
        <v>689</v>
      </c>
      <c r="AC2089">
        <v>12.48</v>
      </c>
      <c r="AD2089">
        <v>1.25</v>
      </c>
      <c r="AE2089">
        <v>3.6</v>
      </c>
      <c r="AF2089" t="s">
        <v>230</v>
      </c>
      <c r="AG2089" s="1">
        <v>2740500</v>
      </c>
      <c r="AH2089">
        <v>149.9</v>
      </c>
      <c r="AI2089" s="1">
        <v>351700</v>
      </c>
      <c r="AJ2089">
        <v>149.80000000000001</v>
      </c>
      <c r="AK2089" s="1">
        <v>1328000</v>
      </c>
      <c r="AL2089" s="2">
        <v>0.62569444444444444</v>
      </c>
      <c r="AM2089" s="3">
        <v>46240</v>
      </c>
      <c r="AN2089" t="s">
        <v>298</v>
      </c>
      <c r="AO2089" t="s">
        <v>351</v>
      </c>
    </row>
    <row r="2090" spans="1:41">
      <c r="A2090" s="8">
        <v>46218</v>
      </c>
      <c r="B2090" s="67">
        <v>4082.6</v>
      </c>
      <c r="C2090">
        <v>1.08</v>
      </c>
      <c r="D2090">
        <v>68820</v>
      </c>
      <c r="E2090" s="67">
        <v>1.5</v>
      </c>
      <c r="F2090" s="7">
        <v>9449</v>
      </c>
      <c r="G2090" t="s">
        <v>112</v>
      </c>
      <c r="H2090">
        <v>0</v>
      </c>
      <c r="I2090" t="s">
        <v>288</v>
      </c>
      <c r="J2090" t="s">
        <v>289</v>
      </c>
      <c r="K2090" t="s">
        <v>290</v>
      </c>
      <c r="L2090" s="36">
        <v>4040</v>
      </c>
      <c r="M2090">
        <v>48</v>
      </c>
      <c r="N2090" s="66">
        <v>1.2E-2</v>
      </c>
      <c r="O2090" s="36">
        <v>3992</v>
      </c>
      <c r="P2090" s="66">
        <v>1.2E-2</v>
      </c>
      <c r="Q2090" s="36">
        <v>4000</v>
      </c>
      <c r="R2090" s="36">
        <v>4040</v>
      </c>
      <c r="S2090" s="36">
        <v>3951</v>
      </c>
      <c r="T2090" s="66">
        <v>0.01</v>
      </c>
      <c r="U2090" s="66">
        <v>1.5299999999999999E-2</v>
      </c>
      <c r="V2090" s="66">
        <v>0</v>
      </c>
      <c r="W2090" s="66">
        <v>2.2499999999999999E-2</v>
      </c>
      <c r="X2090" s="1">
        <v>332700</v>
      </c>
      <c r="Y2090" s="1">
        <v>1330453</v>
      </c>
      <c r="Z2090" s="1">
        <v>433690</v>
      </c>
      <c r="AA2090" t="s">
        <v>505</v>
      </c>
      <c r="AB2090" t="s">
        <v>506</v>
      </c>
      <c r="AC2090">
        <v>17.13</v>
      </c>
      <c r="AD2090">
        <v>3.63</v>
      </c>
      <c r="AE2090">
        <v>1.93</v>
      </c>
      <c r="AF2090" t="s">
        <v>230</v>
      </c>
      <c r="AG2090" s="1">
        <v>3800</v>
      </c>
      <c r="AH2090" s="36">
        <v>4041</v>
      </c>
      <c r="AI2090">
        <v>200</v>
      </c>
      <c r="AJ2090" s="36">
        <v>4038</v>
      </c>
      <c r="AK2090">
        <v>200</v>
      </c>
      <c r="AL2090" s="2">
        <v>0.625</v>
      </c>
      <c r="AM2090" s="3">
        <v>46248</v>
      </c>
      <c r="AN2090" t="s">
        <v>293</v>
      </c>
      <c r="AO2090" t="s">
        <v>351</v>
      </c>
    </row>
    <row r="2091" spans="1:41">
      <c r="A2091" s="8">
        <v>46218</v>
      </c>
      <c r="B2091" s="67">
        <v>4082.6</v>
      </c>
      <c r="C2091">
        <v>1.08</v>
      </c>
      <c r="D2091">
        <v>68820</v>
      </c>
      <c r="E2091" s="67">
        <v>1.5</v>
      </c>
      <c r="F2091" s="7">
        <v>9501</v>
      </c>
      <c r="G2091" t="s">
        <v>113</v>
      </c>
      <c r="H2091">
        <v>0</v>
      </c>
      <c r="I2091" t="s">
        <v>288</v>
      </c>
      <c r="J2091" t="s">
        <v>289</v>
      </c>
      <c r="K2091" t="s">
        <v>295</v>
      </c>
      <c r="L2091">
        <v>508.6</v>
      </c>
      <c r="M2091">
        <v>5.5</v>
      </c>
      <c r="N2091" s="66">
        <v>1.09E-2</v>
      </c>
      <c r="O2091">
        <v>503.1</v>
      </c>
      <c r="P2091" s="66">
        <v>1.09E-2</v>
      </c>
      <c r="Q2091">
        <v>505.2</v>
      </c>
      <c r="R2091">
        <v>516.79999999999995</v>
      </c>
      <c r="S2091">
        <v>499.7</v>
      </c>
      <c r="T2091" s="66">
        <v>6.7000000000000002E-3</v>
      </c>
      <c r="U2091" s="66">
        <v>-5.7999999999999996E-3</v>
      </c>
      <c r="V2091" s="66">
        <v>-1.5800000000000002E-2</v>
      </c>
      <c r="W2091" s="66">
        <v>1.78E-2</v>
      </c>
      <c r="X2091" s="1">
        <v>26453500</v>
      </c>
      <c r="Y2091" s="1">
        <v>13485260</v>
      </c>
      <c r="Z2091" s="1">
        <v>817329</v>
      </c>
      <c r="AA2091" t="s">
        <v>507</v>
      </c>
      <c r="AB2091" t="s">
        <v>703</v>
      </c>
      <c r="AC2091">
        <v>3.26</v>
      </c>
      <c r="AD2091">
        <v>0.34</v>
      </c>
      <c r="AE2091">
        <v>0</v>
      </c>
      <c r="AF2091" t="s">
        <v>230</v>
      </c>
      <c r="AG2091" s="1">
        <v>633700</v>
      </c>
      <c r="AH2091">
        <v>508.7</v>
      </c>
      <c r="AI2091" s="1">
        <v>3500</v>
      </c>
      <c r="AJ2091">
        <v>508.6</v>
      </c>
      <c r="AK2091" s="1">
        <v>1100</v>
      </c>
      <c r="AL2091" s="2">
        <v>0.62569444444444444</v>
      </c>
      <c r="AM2091" s="3">
        <v>46232</v>
      </c>
      <c r="AN2091" t="s">
        <v>298</v>
      </c>
      <c r="AO2091" t="s">
        <v>509</v>
      </c>
    </row>
    <row r="2092" spans="1:41">
      <c r="A2092" s="8">
        <v>46218</v>
      </c>
      <c r="B2092" s="67">
        <v>4082.6</v>
      </c>
      <c r="C2092">
        <v>1.08</v>
      </c>
      <c r="D2092">
        <v>68820</v>
      </c>
      <c r="E2092" s="67">
        <v>1.5</v>
      </c>
      <c r="F2092" s="7">
        <v>9531</v>
      </c>
      <c r="G2092" t="s">
        <v>114</v>
      </c>
      <c r="H2092">
        <v>0</v>
      </c>
      <c r="I2092" t="s">
        <v>288</v>
      </c>
      <c r="J2092" t="s">
        <v>289</v>
      </c>
      <c r="K2092" t="s">
        <v>295</v>
      </c>
      <c r="L2092" s="36">
        <v>6052</v>
      </c>
      <c r="M2092">
        <v>22</v>
      </c>
      <c r="N2092" s="66">
        <v>3.5999999999999999E-3</v>
      </c>
      <c r="O2092" s="36">
        <v>6030</v>
      </c>
      <c r="P2092" s="66">
        <v>3.5999999999999999E-3</v>
      </c>
      <c r="Q2092" s="36">
        <v>6063</v>
      </c>
      <c r="R2092" s="36">
        <v>6150</v>
      </c>
      <c r="S2092" s="36">
        <v>6025</v>
      </c>
      <c r="T2092" s="66">
        <v>-1.8E-3</v>
      </c>
      <c r="U2092" s="66">
        <v>2.8999999999999998E-3</v>
      </c>
      <c r="V2092" s="66">
        <v>-1.5900000000000001E-2</v>
      </c>
      <c r="W2092" s="66">
        <v>4.4000000000000003E-3</v>
      </c>
      <c r="X2092" s="1">
        <v>508300</v>
      </c>
      <c r="Y2092" s="1">
        <v>3083722</v>
      </c>
      <c r="Z2092" s="1">
        <v>2027173</v>
      </c>
      <c r="AA2092" t="s">
        <v>510</v>
      </c>
      <c r="AB2092" t="s">
        <v>704</v>
      </c>
      <c r="AC2092">
        <v>14.59</v>
      </c>
      <c r="AD2092">
        <v>1.17</v>
      </c>
      <c r="AE2092">
        <v>1.98</v>
      </c>
      <c r="AF2092" t="s">
        <v>230</v>
      </c>
      <c r="AG2092" s="1">
        <v>26800</v>
      </c>
      <c r="AH2092" s="36">
        <v>6054</v>
      </c>
      <c r="AI2092">
        <v>500</v>
      </c>
      <c r="AJ2092" s="36">
        <v>6052</v>
      </c>
      <c r="AK2092">
        <v>100</v>
      </c>
      <c r="AL2092" s="2">
        <v>0.62569444444444444</v>
      </c>
      <c r="AM2092" s="3">
        <v>46233</v>
      </c>
      <c r="AN2092" t="s">
        <v>298</v>
      </c>
      <c r="AO2092" t="s">
        <v>509</v>
      </c>
    </row>
    <row r="2093" spans="1:41">
      <c r="A2093" s="8">
        <v>46218</v>
      </c>
      <c r="B2093" s="67">
        <v>4082.6</v>
      </c>
      <c r="C2093">
        <v>1.08</v>
      </c>
      <c r="D2093">
        <v>68820</v>
      </c>
      <c r="E2093" s="67">
        <v>1.5</v>
      </c>
      <c r="F2093" s="7">
        <v>9882</v>
      </c>
      <c r="G2093" t="s">
        <v>115</v>
      </c>
      <c r="H2093">
        <v>0</v>
      </c>
      <c r="I2093" t="s">
        <v>288</v>
      </c>
      <c r="J2093" t="s">
        <v>289</v>
      </c>
      <c r="K2093" t="s">
        <v>290</v>
      </c>
      <c r="L2093" s="36">
        <v>1813</v>
      </c>
      <c r="M2093">
        <v>-4</v>
      </c>
      <c r="N2093" s="66">
        <v>-2.2000000000000001E-3</v>
      </c>
      <c r="O2093" s="36">
        <v>1817</v>
      </c>
      <c r="P2093" s="66">
        <v>-2.2000000000000001E-3</v>
      </c>
      <c r="Q2093" s="36">
        <v>1820</v>
      </c>
      <c r="R2093" s="36">
        <v>1827</v>
      </c>
      <c r="S2093" s="36">
        <v>1809</v>
      </c>
      <c r="T2093" s="66">
        <v>-3.8E-3</v>
      </c>
      <c r="U2093" s="66">
        <v>1.6000000000000001E-3</v>
      </c>
      <c r="V2093" s="66">
        <v>-7.6E-3</v>
      </c>
      <c r="W2093" s="66">
        <v>2.2000000000000001E-3</v>
      </c>
      <c r="X2093" s="1">
        <v>143600</v>
      </c>
      <c r="Y2093" s="1">
        <v>260790</v>
      </c>
      <c r="Z2093" s="1">
        <v>155956</v>
      </c>
      <c r="AA2093" t="s">
        <v>720</v>
      </c>
      <c r="AB2093" t="s">
        <v>513</v>
      </c>
      <c r="AC2093">
        <v>11.82</v>
      </c>
      <c r="AD2093">
        <v>1.25</v>
      </c>
      <c r="AE2093">
        <v>3.75</v>
      </c>
      <c r="AF2093" t="s">
        <v>230</v>
      </c>
      <c r="AG2093">
        <v>0</v>
      </c>
      <c r="AH2093" s="36">
        <v>1813</v>
      </c>
      <c r="AI2093" s="1">
        <v>1400</v>
      </c>
      <c r="AJ2093" s="36">
        <v>1812</v>
      </c>
      <c r="AK2093" s="1">
        <v>1300</v>
      </c>
      <c r="AL2093" s="2">
        <v>0.625</v>
      </c>
      <c r="AM2093" s="3">
        <v>46234</v>
      </c>
      <c r="AN2093" t="s">
        <v>298</v>
      </c>
      <c r="AO2093" t="s">
        <v>322</v>
      </c>
    </row>
    <row r="2094" spans="1:41">
      <c r="F2094" s="7">
        <v>6502</v>
      </c>
      <c r="I2094" t="s">
        <v>514</v>
      </c>
      <c r="P2094" t="s">
        <v>230</v>
      </c>
      <c r="T2094" t="s">
        <v>230</v>
      </c>
      <c r="U2094" t="s">
        <v>230</v>
      </c>
      <c r="V2094" t="s">
        <v>230</v>
      </c>
      <c r="W2094" t="s">
        <v>230</v>
      </c>
      <c r="AF2094" t="s">
        <v>230</v>
      </c>
      <c r="AG2094" t="s">
        <v>230</v>
      </c>
      <c r="AO2094" t="s">
        <v>515</v>
      </c>
    </row>
    <row r="2095" spans="1:41">
      <c r="F2095" s="7">
        <v>5759</v>
      </c>
      <c r="I2095" t="s">
        <v>514</v>
      </c>
      <c r="P2095" t="s">
        <v>230</v>
      </c>
      <c r="T2095" t="s">
        <v>230</v>
      </c>
      <c r="U2095" t="s">
        <v>230</v>
      </c>
      <c r="V2095" t="s">
        <v>230</v>
      </c>
      <c r="W2095" t="s">
        <v>230</v>
      </c>
      <c r="AF2095" t="s">
        <v>230</v>
      </c>
      <c r="AG2095" t="s">
        <v>230</v>
      </c>
      <c r="AO2095" t="s">
        <v>515</v>
      </c>
    </row>
    <row r="2099" spans="1:41">
      <c r="B2099" cm="1">
        <f t="array" ref="B2099">_xll.RssIndexMarket("TOPX", "現在値")</f>
        <v>3952.5</v>
      </c>
      <c r="C2099" cm="1">
        <f t="array" ref="C2099">_xll.RssIndexMarket("TOPX", "前日比率")</f>
        <v>-0.54</v>
      </c>
      <c r="D2099" s="71" cm="1">
        <f t="array" ref="D2099">_xll.RssIndexMarket("N225.FUT01.OS", "現在値")</f>
        <v>61710</v>
      </c>
      <c r="E2099" s="6" cm="1">
        <f t="array" ref="E2099">_xll.RssIndexMarket("N225.FUT01.OS", "前日比率")</f>
        <v>-1.18</v>
      </c>
    </row>
    <row r="2100" spans="1:41">
      <c r="A2100" s="8" t="s">
        <v>0</v>
      </c>
      <c r="B2100" t="s">
        <v>116</v>
      </c>
      <c r="C2100" t="s">
        <v>1</v>
      </c>
      <c r="D2100" t="s">
        <v>2</v>
      </c>
      <c r="E2100" t="s">
        <v>3</v>
      </c>
      <c r="F2100" s="7" t="s">
        <v>4</v>
      </c>
      <c r="G2100" t="s">
        <v>5</v>
      </c>
      <c r="H2100" t="s">
        <v>268</v>
      </c>
      <c r="I2100" t="s">
        <v>269</v>
      </c>
      <c r="J2100" t="s">
        <v>270</v>
      </c>
      <c r="K2100" t="s">
        <v>271</v>
      </c>
      <c r="L2100" t="s">
        <v>6</v>
      </c>
      <c r="M2100" t="s">
        <v>7</v>
      </c>
      <c r="N2100" t="s">
        <v>8</v>
      </c>
      <c r="O2100" t="s">
        <v>9</v>
      </c>
      <c r="P2100" t="s">
        <v>272</v>
      </c>
      <c r="Q2100" t="s">
        <v>10</v>
      </c>
      <c r="R2100" t="s">
        <v>11</v>
      </c>
      <c r="S2100" t="s">
        <v>12</v>
      </c>
      <c r="T2100" t="s">
        <v>273</v>
      </c>
      <c r="U2100" t="s">
        <v>274</v>
      </c>
      <c r="V2100" t="s">
        <v>275</v>
      </c>
      <c r="W2100" t="s">
        <v>276</v>
      </c>
      <c r="X2100" t="s">
        <v>13</v>
      </c>
      <c r="Y2100" t="s">
        <v>277</v>
      </c>
      <c r="Z2100" t="s">
        <v>278</v>
      </c>
      <c r="AA2100" t="s">
        <v>14</v>
      </c>
      <c r="AB2100" t="s">
        <v>15</v>
      </c>
      <c r="AC2100" t="s">
        <v>279</v>
      </c>
      <c r="AD2100" t="s">
        <v>280</v>
      </c>
      <c r="AE2100" t="s">
        <v>281</v>
      </c>
      <c r="AF2100" t="s">
        <v>282</v>
      </c>
      <c r="AG2100" t="s">
        <v>283</v>
      </c>
      <c r="AH2100" t="s">
        <v>284</v>
      </c>
      <c r="AI2100" t="s">
        <v>16</v>
      </c>
      <c r="AJ2100" t="s">
        <v>17</v>
      </c>
      <c r="AK2100" t="s">
        <v>18</v>
      </c>
      <c r="AL2100" t="s">
        <v>19</v>
      </c>
      <c r="AM2100" t="s">
        <v>20</v>
      </c>
      <c r="AN2100" t="s">
        <v>285</v>
      </c>
      <c r="AO2100" t="s">
        <v>286</v>
      </c>
    </row>
    <row r="2101" spans="1:41">
      <c r="A2101" s="8">
        <v>46220</v>
      </c>
      <c r="B2101" s="67">
        <v>3901.09</v>
      </c>
      <c r="C2101">
        <v>-3.17</v>
      </c>
      <c r="D2101">
        <v>63910</v>
      </c>
      <c r="E2101" s="67">
        <v>-4.38</v>
      </c>
      <c r="F2101" s="7">
        <v>1605</v>
      </c>
      <c r="G2101" t="s">
        <v>21</v>
      </c>
      <c r="H2101">
        <v>0</v>
      </c>
      <c r="I2101" t="s">
        <v>288</v>
      </c>
      <c r="J2101" t="s">
        <v>289</v>
      </c>
      <c r="K2101" t="s">
        <v>295</v>
      </c>
      <c r="L2101" s="36">
        <v>3386</v>
      </c>
      <c r="M2101">
        <v>-43</v>
      </c>
      <c r="N2101" s="66">
        <v>-1.2500000000000001E-2</v>
      </c>
      <c r="O2101" s="36">
        <v>3429</v>
      </c>
      <c r="P2101" s="66">
        <v>-1.2500000000000001E-2</v>
      </c>
      <c r="Q2101" s="36">
        <v>3440</v>
      </c>
      <c r="R2101" s="36">
        <v>3457</v>
      </c>
      <c r="S2101" s="36">
        <v>3375</v>
      </c>
      <c r="T2101" s="66">
        <v>-1.5599999999999999E-2</v>
      </c>
      <c r="U2101" s="66">
        <v>-1.5900000000000001E-2</v>
      </c>
      <c r="V2101" s="66">
        <v>-2.0500000000000001E-2</v>
      </c>
      <c r="W2101" s="66">
        <v>3.2000000000000002E-3</v>
      </c>
      <c r="X2101" s="1">
        <v>2757300</v>
      </c>
      <c r="Y2101" s="1">
        <v>9442056</v>
      </c>
      <c r="Z2101" s="1">
        <v>4263434</v>
      </c>
      <c r="AA2101" t="s">
        <v>291</v>
      </c>
      <c r="AB2101" t="s">
        <v>292</v>
      </c>
      <c r="AC2101">
        <v>8.74</v>
      </c>
      <c r="AD2101">
        <v>0.83</v>
      </c>
      <c r="AE2101">
        <v>3.19</v>
      </c>
      <c r="AF2101" t="s">
        <v>230</v>
      </c>
      <c r="AG2101" s="1">
        <v>699400</v>
      </c>
      <c r="AH2101" s="36">
        <v>3387</v>
      </c>
      <c r="AI2101" s="1">
        <v>1500</v>
      </c>
      <c r="AJ2101" s="36">
        <v>3386</v>
      </c>
      <c r="AK2101" s="1">
        <v>2800</v>
      </c>
      <c r="AL2101" s="2">
        <v>0.62708333333333333</v>
      </c>
      <c r="AM2101" s="3">
        <v>46241</v>
      </c>
      <c r="AN2101" t="s">
        <v>293</v>
      </c>
      <c r="AO2101" t="s">
        <v>294</v>
      </c>
    </row>
    <row r="2102" spans="1:41">
      <c r="A2102" s="8">
        <v>46220</v>
      </c>
      <c r="B2102" s="67">
        <v>3901.09</v>
      </c>
      <c r="C2102">
        <v>-3.17</v>
      </c>
      <c r="D2102">
        <v>63910</v>
      </c>
      <c r="E2102" s="67">
        <v>-4.38</v>
      </c>
      <c r="F2102" s="7">
        <v>1833</v>
      </c>
      <c r="G2102" t="s">
        <v>24</v>
      </c>
      <c r="H2102">
        <v>0</v>
      </c>
      <c r="I2102" t="s">
        <v>288</v>
      </c>
      <c r="J2102" t="s">
        <v>289</v>
      </c>
      <c r="K2102" t="s">
        <v>295</v>
      </c>
      <c r="L2102" s="36">
        <v>5570</v>
      </c>
      <c r="M2102">
        <v>-110</v>
      </c>
      <c r="N2102" s="66">
        <v>-1.9400000000000001E-2</v>
      </c>
      <c r="O2102" s="36">
        <v>5680</v>
      </c>
      <c r="P2102" s="66">
        <v>-1.9300000000000001E-2</v>
      </c>
      <c r="Q2102" s="36">
        <v>5630</v>
      </c>
      <c r="R2102" s="36">
        <v>5690</v>
      </c>
      <c r="S2102" s="36">
        <v>5530</v>
      </c>
      <c r="T2102" s="66">
        <v>-1.06E-2</v>
      </c>
      <c r="U2102" s="66">
        <v>-1.24E-2</v>
      </c>
      <c r="V2102" s="66">
        <v>-2.1000000000000001E-2</v>
      </c>
      <c r="W2102" s="66">
        <v>7.1999999999999998E-3</v>
      </c>
      <c r="X2102" s="1">
        <v>113900</v>
      </c>
      <c r="Y2102" s="1">
        <v>638096</v>
      </c>
      <c r="Z2102" s="1">
        <v>215365</v>
      </c>
      <c r="AA2102" t="s">
        <v>296</v>
      </c>
      <c r="AB2102" t="s">
        <v>572</v>
      </c>
      <c r="AC2102">
        <v>12.97</v>
      </c>
      <c r="AD2102">
        <v>1.01</v>
      </c>
      <c r="AE2102">
        <v>5.39</v>
      </c>
      <c r="AF2102">
        <v>3.3</v>
      </c>
      <c r="AG2102">
        <v>900</v>
      </c>
      <c r="AH2102" s="36">
        <v>5580</v>
      </c>
      <c r="AI2102" s="1">
        <v>1800</v>
      </c>
      <c r="AJ2102" s="36">
        <v>5570</v>
      </c>
      <c r="AK2102" s="1">
        <v>1000</v>
      </c>
      <c r="AL2102" s="2">
        <v>0.62638888888888888</v>
      </c>
      <c r="AM2102" s="3">
        <v>46241</v>
      </c>
      <c r="AN2102" t="s">
        <v>298</v>
      </c>
      <c r="AO2102" t="s">
        <v>299</v>
      </c>
    </row>
    <row r="2103" spans="1:41">
      <c r="A2103" s="8">
        <v>46220</v>
      </c>
      <c r="B2103" s="67">
        <v>3901.09</v>
      </c>
      <c r="C2103">
        <v>-3.17</v>
      </c>
      <c r="D2103">
        <v>63910</v>
      </c>
      <c r="E2103" s="67">
        <v>-4.38</v>
      </c>
      <c r="F2103" s="7">
        <v>1911</v>
      </c>
      <c r="G2103" t="s">
        <v>25</v>
      </c>
      <c r="H2103">
        <v>0</v>
      </c>
      <c r="I2103" t="s">
        <v>288</v>
      </c>
      <c r="J2103" t="s">
        <v>289</v>
      </c>
      <c r="K2103" t="s">
        <v>290</v>
      </c>
      <c r="L2103" s="36">
        <v>1364</v>
      </c>
      <c r="M2103">
        <v>-1.5</v>
      </c>
      <c r="N2103" s="66">
        <v>-1.1000000000000001E-3</v>
      </c>
      <c r="O2103" s="36">
        <v>1365.5</v>
      </c>
      <c r="P2103" s="66">
        <v>-1E-3</v>
      </c>
      <c r="Q2103" s="36">
        <v>1370.5</v>
      </c>
      <c r="R2103" s="36">
        <v>1395</v>
      </c>
      <c r="S2103" s="36">
        <v>1360.5</v>
      </c>
      <c r="T2103" s="66">
        <v>-4.7000000000000002E-3</v>
      </c>
      <c r="U2103" s="66">
        <v>-1.23E-2</v>
      </c>
      <c r="V2103" s="66">
        <v>-2.2200000000000001E-2</v>
      </c>
      <c r="W2103" s="66">
        <v>2.5000000000000001E-3</v>
      </c>
      <c r="X2103" s="1">
        <v>2976900</v>
      </c>
      <c r="Y2103" s="1">
        <v>4098429</v>
      </c>
      <c r="Z2103" s="1">
        <v>843724</v>
      </c>
      <c r="AA2103" t="s">
        <v>300</v>
      </c>
      <c r="AB2103" t="s">
        <v>301</v>
      </c>
      <c r="AC2103">
        <v>8.69</v>
      </c>
      <c r="AD2103">
        <v>0.83</v>
      </c>
      <c r="AE2103">
        <v>3.67</v>
      </c>
      <c r="AF2103" t="s">
        <v>230</v>
      </c>
      <c r="AG2103" s="1">
        <v>302600</v>
      </c>
      <c r="AH2103" s="36">
        <v>1364</v>
      </c>
      <c r="AI2103" s="1">
        <v>1900</v>
      </c>
      <c r="AJ2103" s="36">
        <v>1363.5</v>
      </c>
      <c r="AK2103" s="1">
        <v>4000</v>
      </c>
      <c r="AL2103" s="2">
        <v>0.62708333333333333</v>
      </c>
      <c r="AM2103" s="3">
        <v>46241</v>
      </c>
      <c r="AN2103" t="s">
        <v>293</v>
      </c>
      <c r="AO2103" t="s">
        <v>299</v>
      </c>
    </row>
    <row r="2104" spans="1:41">
      <c r="A2104" s="8">
        <v>46220</v>
      </c>
      <c r="B2104" s="67">
        <v>3901.09</v>
      </c>
      <c r="C2104">
        <v>-3.17</v>
      </c>
      <c r="D2104">
        <v>63910</v>
      </c>
      <c r="E2104" s="67">
        <v>-4.38</v>
      </c>
      <c r="F2104" s="7">
        <v>1925</v>
      </c>
      <c r="G2104" t="s">
        <v>26</v>
      </c>
      <c r="H2104">
        <v>0</v>
      </c>
      <c r="I2104" t="s">
        <v>288</v>
      </c>
      <c r="J2104" t="s">
        <v>289</v>
      </c>
      <c r="K2104" t="s">
        <v>290</v>
      </c>
      <c r="L2104" s="36">
        <v>4607</v>
      </c>
      <c r="M2104">
        <v>8</v>
      </c>
      <c r="N2104" s="66">
        <v>1.6999999999999999E-3</v>
      </c>
      <c r="O2104" s="36">
        <v>4599</v>
      </c>
      <c r="P2104" s="66">
        <v>1.6999999999999999E-3</v>
      </c>
      <c r="Q2104" s="36">
        <v>4637</v>
      </c>
      <c r="R2104" s="36">
        <v>4684</v>
      </c>
      <c r="S2104" s="36">
        <v>4593</v>
      </c>
      <c r="T2104" s="66">
        <v>-6.4000000000000003E-3</v>
      </c>
      <c r="U2104" s="66">
        <v>-8.9999999999999993E-3</v>
      </c>
      <c r="V2104" s="66">
        <v>-1.6400000000000001E-2</v>
      </c>
      <c r="W2104" s="66">
        <v>3.0000000000000001E-3</v>
      </c>
      <c r="X2104" s="1">
        <v>1261000</v>
      </c>
      <c r="Y2104" s="1">
        <v>5848104</v>
      </c>
      <c r="Z2104" s="1">
        <v>3038943</v>
      </c>
      <c r="AA2104" t="s">
        <v>302</v>
      </c>
      <c r="AB2104" t="s">
        <v>573</v>
      </c>
      <c r="AC2104">
        <v>12.57</v>
      </c>
      <c r="AD2104">
        <v>0.98</v>
      </c>
      <c r="AE2104">
        <v>3.82</v>
      </c>
      <c r="AF2104" t="s">
        <v>230</v>
      </c>
      <c r="AG2104" s="1">
        <v>17700</v>
      </c>
      <c r="AH2104" s="36">
        <v>4607</v>
      </c>
      <c r="AI2104">
        <v>300</v>
      </c>
      <c r="AJ2104" s="36">
        <v>4606</v>
      </c>
      <c r="AK2104" s="1">
        <v>1600</v>
      </c>
      <c r="AL2104" s="2">
        <v>0.62708333333333333</v>
      </c>
      <c r="AM2104" s="3">
        <v>46240</v>
      </c>
      <c r="AN2104" t="s">
        <v>298</v>
      </c>
      <c r="AO2104" t="s">
        <v>299</v>
      </c>
    </row>
    <row r="2105" spans="1:41">
      <c r="A2105" s="8">
        <v>46220</v>
      </c>
      <c r="B2105" s="67">
        <v>3901.09</v>
      </c>
      <c r="C2105">
        <v>-3.17</v>
      </c>
      <c r="D2105">
        <v>63910</v>
      </c>
      <c r="E2105" s="67">
        <v>-4.38</v>
      </c>
      <c r="F2105" s="7">
        <v>1928</v>
      </c>
      <c r="G2105" t="s">
        <v>27</v>
      </c>
      <c r="H2105">
        <v>0</v>
      </c>
      <c r="I2105" t="s">
        <v>288</v>
      </c>
      <c r="J2105" t="s">
        <v>289</v>
      </c>
      <c r="K2105" t="s">
        <v>290</v>
      </c>
      <c r="L2105" s="36">
        <v>3545</v>
      </c>
      <c r="M2105">
        <v>-10</v>
      </c>
      <c r="N2105" s="66">
        <v>-2.8E-3</v>
      </c>
      <c r="O2105" s="36">
        <v>3555</v>
      </c>
      <c r="P2105" s="66">
        <v>-2.8E-3</v>
      </c>
      <c r="Q2105" s="36">
        <v>3576</v>
      </c>
      <c r="R2105" s="36">
        <v>3599</v>
      </c>
      <c r="S2105" s="36">
        <v>3534</v>
      </c>
      <c r="T2105" s="66">
        <v>-8.6E-3</v>
      </c>
      <c r="U2105" s="66">
        <v>-9.1999999999999998E-3</v>
      </c>
      <c r="V2105" s="66">
        <v>-1.4999999999999999E-2</v>
      </c>
      <c r="W2105" s="66">
        <v>3.0999999999999999E-3</v>
      </c>
      <c r="X2105" s="1">
        <v>2064200</v>
      </c>
      <c r="Y2105" s="1">
        <v>7370115</v>
      </c>
      <c r="Z2105" s="1">
        <v>2309870</v>
      </c>
      <c r="AA2105" t="s">
        <v>304</v>
      </c>
      <c r="AB2105" t="s">
        <v>574</v>
      </c>
      <c r="AC2105">
        <v>10.54</v>
      </c>
      <c r="AD2105">
        <v>1.07</v>
      </c>
      <c r="AE2105">
        <v>4.09</v>
      </c>
      <c r="AF2105" t="s">
        <v>230</v>
      </c>
      <c r="AG2105" s="1">
        <v>232100</v>
      </c>
      <c r="AH2105" s="36">
        <v>3545</v>
      </c>
      <c r="AI2105" s="1">
        <v>3100</v>
      </c>
      <c r="AJ2105" s="36">
        <v>3543</v>
      </c>
      <c r="AK2105" s="1">
        <v>3100</v>
      </c>
      <c r="AL2105" s="2">
        <v>0.62708333333333333</v>
      </c>
      <c r="AN2105" t="s">
        <v>306</v>
      </c>
      <c r="AO2105" t="s">
        <v>299</v>
      </c>
    </row>
    <row r="2106" spans="1:41">
      <c r="A2106" s="8">
        <v>46220</v>
      </c>
      <c r="B2106" s="67">
        <v>3901.09</v>
      </c>
      <c r="C2106">
        <v>-3.17</v>
      </c>
      <c r="D2106">
        <v>63910</v>
      </c>
      <c r="E2106" s="67">
        <v>-4.38</v>
      </c>
      <c r="F2106" s="7">
        <v>1929</v>
      </c>
      <c r="G2106" t="s">
        <v>28</v>
      </c>
      <c r="H2106">
        <v>0</v>
      </c>
      <c r="I2106" t="s">
        <v>288</v>
      </c>
      <c r="J2106" t="s">
        <v>289</v>
      </c>
      <c r="K2106" t="s">
        <v>290</v>
      </c>
      <c r="L2106" s="36">
        <v>1112</v>
      </c>
      <c r="M2106">
        <v>-4</v>
      </c>
      <c r="N2106" s="66">
        <v>-3.5999999999999999E-3</v>
      </c>
      <c r="O2106" s="36">
        <v>1116</v>
      </c>
      <c r="P2106" s="66">
        <v>-3.5000000000000001E-3</v>
      </c>
      <c r="Q2106" s="36">
        <v>1121</v>
      </c>
      <c r="R2106" s="36">
        <v>1130</v>
      </c>
      <c r="S2106" s="36">
        <v>1110</v>
      </c>
      <c r="T2106" s="66">
        <v>-8.0000000000000002E-3</v>
      </c>
      <c r="U2106" s="66">
        <v>-5.3E-3</v>
      </c>
      <c r="V2106" s="66">
        <v>-1.5900000000000001E-2</v>
      </c>
      <c r="W2106" s="66">
        <v>1.8E-3</v>
      </c>
      <c r="X2106" s="1">
        <v>92500</v>
      </c>
      <c r="Y2106" s="1">
        <v>103464</v>
      </c>
      <c r="Z2106" s="1">
        <v>46453</v>
      </c>
      <c r="AA2106" t="s">
        <v>307</v>
      </c>
      <c r="AB2106" t="s">
        <v>575</v>
      </c>
      <c r="AC2106">
        <v>12.56</v>
      </c>
      <c r="AD2106">
        <v>1.23</v>
      </c>
      <c r="AE2106">
        <v>4.5</v>
      </c>
      <c r="AF2106" t="s">
        <v>230</v>
      </c>
      <c r="AG2106" s="1">
        <v>14200</v>
      </c>
      <c r="AH2106" s="36">
        <v>1113</v>
      </c>
      <c r="AI2106">
        <v>600</v>
      </c>
      <c r="AJ2106" s="36">
        <v>1112</v>
      </c>
      <c r="AK2106" s="1">
        <v>1500</v>
      </c>
      <c r="AL2106" s="2">
        <v>0.62361111111111112</v>
      </c>
      <c r="AM2106" s="3">
        <v>46241</v>
      </c>
      <c r="AN2106" t="s">
        <v>298</v>
      </c>
      <c r="AO2106" t="s">
        <v>299</v>
      </c>
    </row>
    <row r="2107" spans="1:41">
      <c r="A2107" s="8">
        <v>46220</v>
      </c>
      <c r="B2107" s="67">
        <v>3901.09</v>
      </c>
      <c r="C2107">
        <v>-3.17</v>
      </c>
      <c r="D2107">
        <v>63910</v>
      </c>
      <c r="E2107" s="67">
        <v>-4.38</v>
      </c>
      <c r="F2107" s="7">
        <v>1963</v>
      </c>
      <c r="G2107" t="s">
        <v>29</v>
      </c>
      <c r="H2107">
        <v>0</v>
      </c>
      <c r="I2107" t="s">
        <v>288</v>
      </c>
      <c r="J2107" t="s">
        <v>289</v>
      </c>
      <c r="K2107" t="s">
        <v>290</v>
      </c>
      <c r="L2107" s="36">
        <v>2187.5</v>
      </c>
      <c r="M2107">
        <v>-82.5</v>
      </c>
      <c r="N2107" s="66">
        <v>-3.6299999999999999E-2</v>
      </c>
      <c r="O2107" s="36">
        <v>2270</v>
      </c>
      <c r="P2107" s="66">
        <v>-3.6299999999999999E-2</v>
      </c>
      <c r="Q2107" s="36">
        <v>2220</v>
      </c>
      <c r="R2107" s="36">
        <v>2255</v>
      </c>
      <c r="S2107" s="36">
        <v>2149</v>
      </c>
      <c r="T2107" s="66">
        <v>-1.46E-2</v>
      </c>
      <c r="U2107" s="66">
        <v>-2.7000000000000001E-3</v>
      </c>
      <c r="V2107" s="66">
        <v>-2.9899999999999999E-2</v>
      </c>
      <c r="W2107" s="66">
        <v>1.7899999999999999E-2</v>
      </c>
      <c r="X2107" s="1">
        <v>1622400</v>
      </c>
      <c r="Y2107" s="1">
        <v>3560677</v>
      </c>
      <c r="Z2107" s="1">
        <v>534390</v>
      </c>
      <c r="AA2107" t="s">
        <v>309</v>
      </c>
      <c r="AB2107" t="s">
        <v>310</v>
      </c>
      <c r="AC2107">
        <v>11.51</v>
      </c>
      <c r="AD2107">
        <v>1.23</v>
      </c>
      <c r="AE2107">
        <v>2.38</v>
      </c>
      <c r="AF2107" t="s">
        <v>230</v>
      </c>
      <c r="AG2107" s="1">
        <v>39600</v>
      </c>
      <c r="AH2107" s="36">
        <v>2188</v>
      </c>
      <c r="AI2107">
        <v>200</v>
      </c>
      <c r="AJ2107" s="36">
        <v>2187.5</v>
      </c>
      <c r="AK2107">
        <v>200</v>
      </c>
      <c r="AL2107" s="2">
        <v>0.62708333333333333</v>
      </c>
      <c r="AM2107" s="3">
        <v>46241</v>
      </c>
      <c r="AN2107" t="s">
        <v>298</v>
      </c>
      <c r="AO2107" t="s">
        <v>299</v>
      </c>
    </row>
    <row r="2108" spans="1:41">
      <c r="A2108" s="8">
        <v>46220</v>
      </c>
      <c r="B2108" s="67">
        <v>3901.09</v>
      </c>
      <c r="C2108">
        <v>-3.17</v>
      </c>
      <c r="D2108">
        <v>63910</v>
      </c>
      <c r="E2108" s="67">
        <v>-4.38</v>
      </c>
      <c r="F2108" s="7">
        <v>2124</v>
      </c>
      <c r="G2108" t="s">
        <v>30</v>
      </c>
      <c r="H2108">
        <v>0</v>
      </c>
      <c r="I2108" t="s">
        <v>288</v>
      </c>
      <c r="J2108" t="s">
        <v>289</v>
      </c>
      <c r="K2108" t="s">
        <v>290</v>
      </c>
      <c r="L2108">
        <v>921</v>
      </c>
      <c r="M2108">
        <v>-2</v>
      </c>
      <c r="N2108" s="66">
        <v>-2.2000000000000001E-3</v>
      </c>
      <c r="O2108">
        <v>923</v>
      </c>
      <c r="P2108" s="66">
        <v>-2.0999999999999999E-3</v>
      </c>
      <c r="Q2108">
        <v>930</v>
      </c>
      <c r="R2108">
        <v>944</v>
      </c>
      <c r="S2108">
        <v>920</v>
      </c>
      <c r="T2108" s="66">
        <v>-9.5999999999999992E-3</v>
      </c>
      <c r="U2108" s="66">
        <v>-1.0699999999999999E-2</v>
      </c>
      <c r="V2108" s="66">
        <v>-2.4299999999999999E-2</v>
      </c>
      <c r="W2108" s="66">
        <v>1E-3</v>
      </c>
      <c r="X2108" s="1">
        <v>422500</v>
      </c>
      <c r="Y2108" s="1">
        <v>394090</v>
      </c>
      <c r="Z2108" s="1">
        <v>152478</v>
      </c>
      <c r="AA2108" t="s">
        <v>311</v>
      </c>
      <c r="AB2108" t="s">
        <v>312</v>
      </c>
      <c r="AC2108">
        <v>17.02</v>
      </c>
      <c r="AD2108">
        <v>6.52</v>
      </c>
      <c r="AE2108">
        <v>4.13</v>
      </c>
      <c r="AF2108" t="s">
        <v>230</v>
      </c>
      <c r="AG2108" s="1">
        <v>90400</v>
      </c>
      <c r="AH2108">
        <v>921</v>
      </c>
      <c r="AI2108" s="1">
        <v>2800</v>
      </c>
      <c r="AJ2108">
        <v>920</v>
      </c>
      <c r="AK2108" s="1">
        <v>11300</v>
      </c>
      <c r="AL2108" s="2">
        <v>0.62708333333333333</v>
      </c>
      <c r="AM2108" s="3">
        <v>46246</v>
      </c>
      <c r="AN2108" t="s">
        <v>293</v>
      </c>
      <c r="AO2108" t="s">
        <v>313</v>
      </c>
    </row>
    <row r="2109" spans="1:41">
      <c r="A2109" s="8">
        <v>46220</v>
      </c>
      <c r="B2109" s="67">
        <v>3901.09</v>
      </c>
      <c r="C2109">
        <v>-3.17</v>
      </c>
      <c r="D2109">
        <v>63910</v>
      </c>
      <c r="E2109" s="67">
        <v>-4.38</v>
      </c>
      <c r="F2109" s="7">
        <v>2162</v>
      </c>
      <c r="G2109" t="s">
        <v>31</v>
      </c>
      <c r="H2109">
        <v>0</v>
      </c>
      <c r="I2109" t="s">
        <v>314</v>
      </c>
      <c r="J2109" t="s">
        <v>289</v>
      </c>
      <c r="K2109" t="s">
        <v>295</v>
      </c>
      <c r="L2109">
        <v>535</v>
      </c>
      <c r="M2109">
        <v>0</v>
      </c>
      <c r="N2109" s="66">
        <v>0</v>
      </c>
      <c r="O2109">
        <v>535</v>
      </c>
      <c r="P2109" s="66">
        <v>0</v>
      </c>
      <c r="Q2109">
        <v>535</v>
      </c>
      <c r="R2109">
        <v>536</v>
      </c>
      <c r="S2109">
        <v>535</v>
      </c>
      <c r="T2109" s="66">
        <v>0</v>
      </c>
      <c r="U2109" s="66">
        <v>0</v>
      </c>
      <c r="V2109" s="66">
        <v>-1.8E-3</v>
      </c>
      <c r="W2109" s="66">
        <v>0</v>
      </c>
      <c r="X2109" s="1">
        <v>5900</v>
      </c>
      <c r="Y2109" s="1">
        <v>3157</v>
      </c>
      <c r="Z2109" s="1">
        <v>11561</v>
      </c>
      <c r="AA2109" t="s">
        <v>685</v>
      </c>
      <c r="AB2109" t="s">
        <v>316</v>
      </c>
      <c r="AC2109">
        <v>31.1</v>
      </c>
      <c r="AD2109">
        <v>2.0299999999999998</v>
      </c>
      <c r="AE2109">
        <v>0</v>
      </c>
      <c r="AF2109">
        <v>0.5</v>
      </c>
      <c r="AG2109">
        <v>0</v>
      </c>
      <c r="AH2109">
        <v>536</v>
      </c>
      <c r="AI2109" s="1">
        <v>14400</v>
      </c>
      <c r="AJ2109">
        <v>535</v>
      </c>
      <c r="AK2109" s="1">
        <v>118700</v>
      </c>
      <c r="AL2109" s="2">
        <v>0.53680555555555554</v>
      </c>
      <c r="AM2109" s="3">
        <v>46241</v>
      </c>
      <c r="AN2109" t="s">
        <v>298</v>
      </c>
      <c r="AO2109" t="s">
        <v>313</v>
      </c>
    </row>
    <row r="2110" spans="1:41">
      <c r="A2110" s="8">
        <v>46220</v>
      </c>
      <c r="B2110" s="67">
        <v>3901.09</v>
      </c>
      <c r="C2110">
        <v>-3.17</v>
      </c>
      <c r="D2110">
        <v>63910</v>
      </c>
      <c r="E2110" s="67">
        <v>-4.38</v>
      </c>
      <c r="F2110" s="7">
        <v>2229</v>
      </c>
      <c r="G2110" t="s">
        <v>32</v>
      </c>
      <c r="H2110">
        <v>0</v>
      </c>
      <c r="I2110" t="s">
        <v>288</v>
      </c>
      <c r="J2110" t="s">
        <v>289</v>
      </c>
      <c r="K2110" t="s">
        <v>295</v>
      </c>
      <c r="L2110" s="36">
        <v>2993</v>
      </c>
      <c r="M2110">
        <v>33</v>
      </c>
      <c r="N2110" s="66">
        <v>1.11E-2</v>
      </c>
      <c r="O2110" s="36">
        <v>2960</v>
      </c>
      <c r="P2110" s="66">
        <v>1.11E-2</v>
      </c>
      <c r="Q2110" s="36">
        <v>2991</v>
      </c>
      <c r="R2110" s="36">
        <v>3026</v>
      </c>
      <c r="S2110" s="36">
        <v>2990</v>
      </c>
      <c r="T2110" s="66">
        <v>5.9999999999999995E-4</v>
      </c>
      <c r="U2110" s="66">
        <v>-7.9000000000000008E-3</v>
      </c>
      <c r="V2110" s="66">
        <v>-1.09E-2</v>
      </c>
      <c r="W2110" s="66">
        <v>1E-3</v>
      </c>
      <c r="X2110" s="1">
        <v>206700</v>
      </c>
      <c r="Y2110" s="1">
        <v>622394</v>
      </c>
      <c r="Z2110" s="1">
        <v>400851</v>
      </c>
      <c r="AA2110" t="s">
        <v>317</v>
      </c>
      <c r="AB2110" t="s">
        <v>660</v>
      </c>
      <c r="AC2110">
        <v>20.91</v>
      </c>
      <c r="AD2110">
        <v>1.72</v>
      </c>
      <c r="AE2110">
        <v>2.31</v>
      </c>
      <c r="AF2110" t="s">
        <v>230</v>
      </c>
      <c r="AG2110" s="1">
        <v>2500</v>
      </c>
      <c r="AH2110" s="36">
        <v>2994.5</v>
      </c>
      <c r="AI2110">
        <v>600</v>
      </c>
      <c r="AJ2110" s="36">
        <v>2993</v>
      </c>
      <c r="AK2110">
        <v>600</v>
      </c>
      <c r="AL2110" s="2">
        <v>0.62638888888888888</v>
      </c>
      <c r="AM2110" s="3">
        <v>46233</v>
      </c>
      <c r="AN2110" t="s">
        <v>298</v>
      </c>
      <c r="AO2110" t="s">
        <v>319</v>
      </c>
    </row>
    <row r="2111" spans="1:41">
      <c r="A2111" s="8">
        <v>46220</v>
      </c>
      <c r="B2111" s="67">
        <v>3901.09</v>
      </c>
      <c r="C2111">
        <v>-3.17</v>
      </c>
      <c r="D2111">
        <v>63910</v>
      </c>
      <c r="E2111" s="67">
        <v>-4.38</v>
      </c>
      <c r="F2111" s="7">
        <v>2768</v>
      </c>
      <c r="G2111" t="s">
        <v>33</v>
      </c>
      <c r="H2111">
        <v>0</v>
      </c>
      <c r="I2111" t="s">
        <v>288</v>
      </c>
      <c r="J2111" t="s">
        <v>289</v>
      </c>
      <c r="K2111" t="s">
        <v>290</v>
      </c>
      <c r="L2111" s="36">
        <v>5032</v>
      </c>
      <c r="M2111">
        <v>-183</v>
      </c>
      <c r="N2111" s="66">
        <v>-3.5099999999999999E-2</v>
      </c>
      <c r="O2111" s="36">
        <v>5215</v>
      </c>
      <c r="P2111" s="66">
        <v>-3.5000000000000003E-2</v>
      </c>
      <c r="Q2111" s="36">
        <v>5194</v>
      </c>
      <c r="R2111" s="36">
        <v>5213</v>
      </c>
      <c r="S2111" s="36">
        <v>4996</v>
      </c>
      <c r="T2111" s="66">
        <v>-3.1099999999999999E-2</v>
      </c>
      <c r="U2111" s="66">
        <v>-1.35E-2</v>
      </c>
      <c r="V2111" s="66">
        <v>-3.4700000000000002E-2</v>
      </c>
      <c r="W2111" s="66">
        <v>7.1999999999999998E-3</v>
      </c>
      <c r="X2111" s="1">
        <v>1050100</v>
      </c>
      <c r="Y2111" s="1">
        <v>5349108</v>
      </c>
      <c r="Z2111" s="1">
        <v>1056720</v>
      </c>
      <c r="AA2111" t="s">
        <v>320</v>
      </c>
      <c r="AB2111" t="s">
        <v>321</v>
      </c>
      <c r="AC2111">
        <v>8.0500000000000007</v>
      </c>
      <c r="AD2111">
        <v>0.96</v>
      </c>
      <c r="AE2111">
        <v>3.58</v>
      </c>
      <c r="AF2111" t="s">
        <v>230</v>
      </c>
      <c r="AG2111" s="1">
        <v>175300</v>
      </c>
      <c r="AH2111" s="36">
        <v>5034</v>
      </c>
      <c r="AI2111">
        <v>300</v>
      </c>
      <c r="AJ2111" s="36">
        <v>5032</v>
      </c>
      <c r="AK2111">
        <v>300</v>
      </c>
      <c r="AL2111" s="2">
        <v>0.62708333333333333</v>
      </c>
      <c r="AM2111" s="3">
        <v>46234</v>
      </c>
      <c r="AN2111" t="s">
        <v>298</v>
      </c>
      <c r="AO2111" t="s">
        <v>322</v>
      </c>
    </row>
    <row r="2112" spans="1:41">
      <c r="A2112" s="8">
        <v>46220</v>
      </c>
      <c r="B2112" s="67">
        <v>3901.09</v>
      </c>
      <c r="C2112">
        <v>-3.17</v>
      </c>
      <c r="D2112">
        <v>63910</v>
      </c>
      <c r="E2112" s="67">
        <v>-4.38</v>
      </c>
      <c r="F2112" s="7">
        <v>2769</v>
      </c>
      <c r="G2112" t="s">
        <v>34</v>
      </c>
      <c r="H2112">
        <v>0</v>
      </c>
      <c r="I2112" t="s">
        <v>314</v>
      </c>
      <c r="J2112" t="s">
        <v>323</v>
      </c>
      <c r="K2112" t="s">
        <v>295</v>
      </c>
      <c r="L2112">
        <v>886</v>
      </c>
      <c r="M2112">
        <v>0</v>
      </c>
      <c r="N2112" s="66">
        <v>0</v>
      </c>
      <c r="O2112">
        <v>886</v>
      </c>
      <c r="P2112" s="66">
        <v>0</v>
      </c>
      <c r="Q2112">
        <v>896</v>
      </c>
      <c r="R2112">
        <v>899</v>
      </c>
      <c r="S2112">
        <v>885</v>
      </c>
      <c r="T2112" s="66">
        <v>-1.11E-2</v>
      </c>
      <c r="U2112" s="66">
        <v>-1.1000000000000001E-3</v>
      </c>
      <c r="V2112" s="66">
        <v>-1.44E-2</v>
      </c>
      <c r="W2112" s="66">
        <v>1.1000000000000001E-3</v>
      </c>
      <c r="X2112" s="1">
        <v>4200</v>
      </c>
      <c r="Y2112" s="1">
        <v>3741</v>
      </c>
      <c r="Z2112" s="1">
        <v>6965</v>
      </c>
      <c r="AA2112" t="s">
        <v>324</v>
      </c>
      <c r="AB2112" t="s">
        <v>325</v>
      </c>
      <c r="AC2112">
        <v>53.37</v>
      </c>
      <c r="AD2112">
        <v>8.2899999999999991</v>
      </c>
      <c r="AE2112">
        <v>0</v>
      </c>
      <c r="AF2112">
        <v>0.2</v>
      </c>
      <c r="AG2112">
        <v>0</v>
      </c>
      <c r="AH2112">
        <v>895</v>
      </c>
      <c r="AI2112">
        <v>300</v>
      </c>
      <c r="AJ2112">
        <v>886</v>
      </c>
      <c r="AK2112">
        <v>100</v>
      </c>
      <c r="AL2112" s="2">
        <v>0.61875000000000002</v>
      </c>
      <c r="AM2112" s="3">
        <v>46213</v>
      </c>
      <c r="AN2112" t="s">
        <v>326</v>
      </c>
      <c r="AO2112" t="s">
        <v>327</v>
      </c>
    </row>
    <row r="2113" spans="1:41">
      <c r="A2113" s="8">
        <v>46220</v>
      </c>
      <c r="B2113" s="67">
        <v>3901.09</v>
      </c>
      <c r="C2113">
        <v>-3.17</v>
      </c>
      <c r="D2113">
        <v>63910</v>
      </c>
      <c r="E2113" s="67">
        <v>-4.38</v>
      </c>
      <c r="F2113" s="7">
        <v>2914</v>
      </c>
      <c r="G2113" t="s">
        <v>35</v>
      </c>
      <c r="H2113">
        <v>0</v>
      </c>
      <c r="I2113" t="s">
        <v>288</v>
      </c>
      <c r="J2113" t="s">
        <v>289</v>
      </c>
      <c r="K2113" t="s">
        <v>290</v>
      </c>
      <c r="L2113" s="36">
        <v>6306</v>
      </c>
      <c r="M2113">
        <v>111</v>
      </c>
      <c r="N2113" s="66">
        <v>1.7899999999999999E-2</v>
      </c>
      <c r="O2113" s="36">
        <v>6195</v>
      </c>
      <c r="P2113" s="66">
        <v>1.7899999999999999E-2</v>
      </c>
      <c r="Q2113" s="36">
        <v>6249</v>
      </c>
      <c r="R2113" s="36">
        <v>6376</v>
      </c>
      <c r="S2113" s="36">
        <v>6240</v>
      </c>
      <c r="T2113" s="66">
        <v>9.1000000000000004E-3</v>
      </c>
      <c r="U2113" s="66">
        <v>-5.7999999999999996E-3</v>
      </c>
      <c r="V2113" s="66">
        <v>-1.09E-2</v>
      </c>
      <c r="W2113" s="66">
        <v>1.0500000000000001E-2</v>
      </c>
      <c r="X2113" s="1">
        <v>5542900</v>
      </c>
      <c r="Y2113" s="1">
        <v>35062539</v>
      </c>
      <c r="Z2113" s="1">
        <v>12612000</v>
      </c>
      <c r="AA2113" t="s">
        <v>328</v>
      </c>
      <c r="AB2113" t="s">
        <v>329</v>
      </c>
      <c r="AC2113">
        <v>19.63</v>
      </c>
      <c r="AD2113">
        <v>2.73</v>
      </c>
      <c r="AE2113">
        <v>3.84</v>
      </c>
      <c r="AF2113" t="s">
        <v>230</v>
      </c>
      <c r="AG2113" s="1">
        <v>412200</v>
      </c>
      <c r="AH2113" s="36">
        <v>6307</v>
      </c>
      <c r="AI2113">
        <v>900</v>
      </c>
      <c r="AJ2113" s="36">
        <v>6305</v>
      </c>
      <c r="AK2113" s="1">
        <v>3900</v>
      </c>
      <c r="AL2113" s="2">
        <v>0.62708333333333333</v>
      </c>
      <c r="AM2113" s="3">
        <v>46233</v>
      </c>
      <c r="AN2113" t="s">
        <v>293</v>
      </c>
      <c r="AO2113" t="s">
        <v>319</v>
      </c>
    </row>
    <row r="2114" spans="1:41">
      <c r="A2114" s="8">
        <v>46220</v>
      </c>
      <c r="B2114" s="67">
        <v>3901.09</v>
      </c>
      <c r="C2114">
        <v>-3.17</v>
      </c>
      <c r="D2114">
        <v>63910</v>
      </c>
      <c r="E2114" s="67">
        <v>-4.38</v>
      </c>
      <c r="F2114" s="7">
        <v>3003</v>
      </c>
      <c r="G2114" t="s">
        <v>36</v>
      </c>
      <c r="H2114">
        <v>0</v>
      </c>
      <c r="I2114" t="s">
        <v>288</v>
      </c>
      <c r="J2114" t="s">
        <v>289</v>
      </c>
      <c r="K2114" t="s">
        <v>290</v>
      </c>
      <c r="L2114" s="36">
        <v>1790</v>
      </c>
      <c r="M2114">
        <v>0</v>
      </c>
      <c r="N2114" s="66">
        <v>0</v>
      </c>
      <c r="O2114" s="36">
        <v>1790</v>
      </c>
      <c r="P2114" s="66">
        <v>0</v>
      </c>
      <c r="Q2114" s="36">
        <v>1808</v>
      </c>
      <c r="R2114" s="36">
        <v>1821.5</v>
      </c>
      <c r="S2114" s="36">
        <v>1783</v>
      </c>
      <c r="T2114" s="66">
        <v>-9.9000000000000008E-3</v>
      </c>
      <c r="U2114" s="66">
        <v>-1.0999999999999999E-2</v>
      </c>
      <c r="V2114" s="66">
        <v>-1.72E-2</v>
      </c>
      <c r="W2114" s="66">
        <v>3.8999999999999998E-3</v>
      </c>
      <c r="X2114" s="1">
        <v>1676600</v>
      </c>
      <c r="Y2114" s="1">
        <v>3028917</v>
      </c>
      <c r="Z2114" s="1">
        <v>1374554</v>
      </c>
      <c r="AA2114" t="s">
        <v>330</v>
      </c>
      <c r="AB2114" t="s">
        <v>577</v>
      </c>
      <c r="AC2114">
        <v>11.22</v>
      </c>
      <c r="AD2114">
        <v>1.48</v>
      </c>
      <c r="AE2114">
        <v>3.74</v>
      </c>
      <c r="AF2114" t="s">
        <v>230</v>
      </c>
      <c r="AG2114" s="1">
        <v>253000</v>
      </c>
      <c r="AH2114" s="36">
        <v>1790</v>
      </c>
      <c r="AI2114" s="1">
        <v>1300</v>
      </c>
      <c r="AJ2114" s="36">
        <v>1789.5</v>
      </c>
      <c r="AK2114" s="1">
        <v>1600</v>
      </c>
      <c r="AL2114" s="2">
        <v>0.62708333333333333</v>
      </c>
      <c r="AM2114" s="3">
        <v>46231</v>
      </c>
      <c r="AN2114" t="s">
        <v>293</v>
      </c>
      <c r="AO2114" t="s">
        <v>332</v>
      </c>
    </row>
    <row r="2115" spans="1:41">
      <c r="A2115" s="8">
        <v>46220</v>
      </c>
      <c r="B2115" s="67">
        <v>3901.09</v>
      </c>
      <c r="C2115">
        <v>-3.17</v>
      </c>
      <c r="D2115">
        <v>63910</v>
      </c>
      <c r="E2115" s="67">
        <v>-4.38</v>
      </c>
      <c r="F2115" s="7">
        <v>3407</v>
      </c>
      <c r="G2115" t="s">
        <v>37</v>
      </c>
      <c r="H2115">
        <v>0</v>
      </c>
      <c r="I2115" t="s">
        <v>288</v>
      </c>
      <c r="J2115" t="s">
        <v>289</v>
      </c>
      <c r="K2115" t="s">
        <v>290</v>
      </c>
      <c r="L2115" s="36">
        <v>1831.5</v>
      </c>
      <c r="M2115">
        <v>-44.5</v>
      </c>
      <c r="N2115" s="66">
        <v>-2.3699999999999999E-2</v>
      </c>
      <c r="O2115" s="36">
        <v>1876</v>
      </c>
      <c r="P2115" s="66">
        <v>-2.3699999999999999E-2</v>
      </c>
      <c r="Q2115" s="36">
        <v>1855.5</v>
      </c>
      <c r="R2115" s="36">
        <v>1866.5</v>
      </c>
      <c r="S2115" s="36">
        <v>1804</v>
      </c>
      <c r="T2115" s="66">
        <v>-1.29E-2</v>
      </c>
      <c r="U2115" s="66">
        <v>-8.6E-3</v>
      </c>
      <c r="V2115" s="66">
        <v>-1.8700000000000001E-2</v>
      </c>
      <c r="W2115" s="66">
        <v>1.52E-2</v>
      </c>
      <c r="X2115" s="1">
        <v>2837000</v>
      </c>
      <c r="Y2115" s="1">
        <v>5206746</v>
      </c>
      <c r="Z2115" s="1">
        <v>2501374</v>
      </c>
      <c r="AA2115" t="s">
        <v>706</v>
      </c>
      <c r="AB2115" t="s">
        <v>334</v>
      </c>
      <c r="AC2115">
        <v>15.41</v>
      </c>
      <c r="AD2115">
        <v>1.18</v>
      </c>
      <c r="AE2115">
        <v>2.4</v>
      </c>
      <c r="AF2115" t="s">
        <v>230</v>
      </c>
      <c r="AG2115" s="1">
        <v>174200</v>
      </c>
      <c r="AH2115" s="36">
        <v>1831.5</v>
      </c>
      <c r="AI2115">
        <v>900</v>
      </c>
      <c r="AJ2115" s="36">
        <v>1831</v>
      </c>
      <c r="AK2115" s="1">
        <v>1600</v>
      </c>
      <c r="AL2115" s="2">
        <v>0.62708333333333333</v>
      </c>
      <c r="AM2115" s="3">
        <v>46234</v>
      </c>
      <c r="AN2115" t="s">
        <v>298</v>
      </c>
      <c r="AO2115" t="s">
        <v>335</v>
      </c>
    </row>
    <row r="2116" spans="1:41">
      <c r="A2116" s="8">
        <v>46220</v>
      </c>
      <c r="B2116" s="67">
        <v>3901.09</v>
      </c>
      <c r="C2116">
        <v>-3.17</v>
      </c>
      <c r="D2116">
        <v>63910</v>
      </c>
      <c r="E2116" s="67">
        <v>-4.38</v>
      </c>
      <c r="F2116" s="7">
        <v>4008</v>
      </c>
      <c r="G2116" t="s">
        <v>38</v>
      </c>
      <c r="H2116">
        <v>0</v>
      </c>
      <c r="I2116" t="s">
        <v>288</v>
      </c>
      <c r="J2116" t="s">
        <v>289</v>
      </c>
      <c r="K2116" t="s">
        <v>290</v>
      </c>
      <c r="L2116" s="36">
        <v>1255</v>
      </c>
      <c r="M2116">
        <v>-33</v>
      </c>
      <c r="N2116" s="66">
        <v>-2.5600000000000001E-2</v>
      </c>
      <c r="O2116" s="36">
        <v>1288</v>
      </c>
      <c r="P2116" s="66">
        <v>-2.5600000000000001E-2</v>
      </c>
      <c r="Q2116" s="36">
        <v>1265</v>
      </c>
      <c r="R2116" s="36">
        <v>1274</v>
      </c>
      <c r="S2116" s="36">
        <v>1242</v>
      </c>
      <c r="T2116" s="66">
        <v>-7.9000000000000008E-3</v>
      </c>
      <c r="U2116" s="66">
        <v>-3.0999999999999999E-3</v>
      </c>
      <c r="V2116" s="66">
        <v>-1.49E-2</v>
      </c>
      <c r="W2116" s="66">
        <v>1.04E-2</v>
      </c>
      <c r="X2116" s="1">
        <v>185400</v>
      </c>
      <c r="Y2116" s="1">
        <v>233462</v>
      </c>
      <c r="Z2116" s="1">
        <v>81178</v>
      </c>
      <c r="AA2116" t="s">
        <v>707</v>
      </c>
      <c r="AB2116" t="s">
        <v>337</v>
      </c>
      <c r="AC2116">
        <v>10.27</v>
      </c>
      <c r="AD2116">
        <v>0.78</v>
      </c>
      <c r="AE2116">
        <v>3.82</v>
      </c>
      <c r="AF2116" t="s">
        <v>230</v>
      </c>
      <c r="AG2116">
        <v>0</v>
      </c>
      <c r="AH2116" s="36">
        <v>1256</v>
      </c>
      <c r="AI2116">
        <v>700</v>
      </c>
      <c r="AJ2116" s="36">
        <v>1254</v>
      </c>
      <c r="AK2116">
        <v>300</v>
      </c>
      <c r="AL2116" s="2">
        <v>0.62708333333333333</v>
      </c>
      <c r="AM2116" s="3">
        <v>46240</v>
      </c>
      <c r="AN2116" t="s">
        <v>298</v>
      </c>
      <c r="AO2116" t="s">
        <v>335</v>
      </c>
    </row>
    <row r="2117" spans="1:41">
      <c r="A2117" s="8">
        <v>46220</v>
      </c>
      <c r="B2117" s="67">
        <v>3901.09</v>
      </c>
      <c r="C2117">
        <v>-3.17</v>
      </c>
      <c r="D2117">
        <v>63910</v>
      </c>
      <c r="E2117" s="67">
        <v>-4.38</v>
      </c>
      <c r="F2117" s="7">
        <v>4026</v>
      </c>
      <c r="G2117" t="s">
        <v>39</v>
      </c>
      <c r="H2117">
        <v>0</v>
      </c>
      <c r="I2117" t="s">
        <v>314</v>
      </c>
      <c r="J2117" t="s">
        <v>289</v>
      </c>
      <c r="K2117" t="s">
        <v>290</v>
      </c>
      <c r="L2117" s="36">
        <v>1496</v>
      </c>
      <c r="M2117">
        <v>-55</v>
      </c>
      <c r="N2117" s="66">
        <v>-3.5499999999999997E-2</v>
      </c>
      <c r="O2117" s="36">
        <v>1551</v>
      </c>
      <c r="P2117" s="66">
        <v>-3.5400000000000001E-2</v>
      </c>
      <c r="Q2117" s="36">
        <v>1547</v>
      </c>
      <c r="R2117" s="36">
        <v>1547</v>
      </c>
      <c r="S2117" s="36">
        <v>1480</v>
      </c>
      <c r="T2117" s="66">
        <v>-3.2899999999999999E-2</v>
      </c>
      <c r="U2117" s="66">
        <v>-1.12E-2</v>
      </c>
      <c r="V2117" s="66">
        <v>-3.2899999999999999E-2</v>
      </c>
      <c r="W2117" s="66">
        <v>1.0800000000000001E-2</v>
      </c>
      <c r="X2117" s="1">
        <v>127300</v>
      </c>
      <c r="Y2117" s="1">
        <v>192078</v>
      </c>
      <c r="Z2117" s="1">
        <v>13823</v>
      </c>
      <c r="AA2117" t="s">
        <v>338</v>
      </c>
      <c r="AB2117" t="s">
        <v>629</v>
      </c>
      <c r="AC2117">
        <v>7.07</v>
      </c>
      <c r="AD2117">
        <v>0.92</v>
      </c>
      <c r="AE2117">
        <v>3.34</v>
      </c>
      <c r="AF2117" t="s">
        <v>230</v>
      </c>
      <c r="AG2117">
        <v>0</v>
      </c>
      <c r="AH2117" s="36">
        <v>1499</v>
      </c>
      <c r="AI2117">
        <v>300</v>
      </c>
      <c r="AJ2117" s="36">
        <v>1494</v>
      </c>
      <c r="AK2117">
        <v>300</v>
      </c>
      <c r="AL2117" s="2">
        <v>0.62638888888888888</v>
      </c>
      <c r="AN2117" t="s">
        <v>340</v>
      </c>
      <c r="AO2117" t="s">
        <v>341</v>
      </c>
    </row>
    <row r="2118" spans="1:41">
      <c r="A2118" s="8">
        <v>46220</v>
      </c>
      <c r="B2118" s="67">
        <v>3901.09</v>
      </c>
      <c r="C2118">
        <v>-3.17</v>
      </c>
      <c r="D2118">
        <v>63910</v>
      </c>
      <c r="E2118" s="67">
        <v>-4.38</v>
      </c>
      <c r="F2118" s="7">
        <v>4062</v>
      </c>
      <c r="G2118" t="s">
        <v>40</v>
      </c>
      <c r="H2118">
        <v>0</v>
      </c>
      <c r="I2118" t="s">
        <v>288</v>
      </c>
      <c r="J2118" t="s">
        <v>289</v>
      </c>
      <c r="K2118" t="s">
        <v>295</v>
      </c>
      <c r="L2118" s="36">
        <v>15410</v>
      </c>
      <c r="M2118" s="36">
        <v>-1995</v>
      </c>
      <c r="N2118" s="66">
        <v>-0.11459999999999999</v>
      </c>
      <c r="O2118" s="36">
        <v>17405</v>
      </c>
      <c r="P2118" s="66">
        <v>-0.11459999999999999</v>
      </c>
      <c r="Q2118" s="36">
        <v>16605</v>
      </c>
      <c r="R2118" s="36">
        <v>16790</v>
      </c>
      <c r="S2118" s="36">
        <v>14860</v>
      </c>
      <c r="T2118" s="66">
        <v>-7.1900000000000006E-2</v>
      </c>
      <c r="U2118" s="66">
        <v>-5.9999999999999995E-4</v>
      </c>
      <c r="V2118" s="66">
        <v>-8.2100000000000006E-2</v>
      </c>
      <c r="W2118" s="66">
        <v>3.6999999999999998E-2</v>
      </c>
      <c r="X2118" s="1">
        <v>10653700</v>
      </c>
      <c r="Y2118" s="1">
        <v>166070111</v>
      </c>
      <c r="Z2118" s="1">
        <v>4341322</v>
      </c>
      <c r="AA2118" t="s">
        <v>691</v>
      </c>
      <c r="AB2118" t="s">
        <v>343</v>
      </c>
      <c r="AC2118">
        <v>74.19</v>
      </c>
      <c r="AD2118">
        <v>7.82</v>
      </c>
      <c r="AE2118">
        <v>0.23</v>
      </c>
      <c r="AF2118" t="s">
        <v>230</v>
      </c>
      <c r="AG2118" s="1">
        <v>37400</v>
      </c>
      <c r="AH2118" s="36">
        <v>15415</v>
      </c>
      <c r="AI2118" s="1">
        <v>1100</v>
      </c>
      <c r="AJ2118" s="36">
        <v>15410</v>
      </c>
      <c r="AK2118">
        <v>100</v>
      </c>
      <c r="AL2118" s="2">
        <v>0.62708333333333333</v>
      </c>
      <c r="AM2118" s="3">
        <v>46238</v>
      </c>
      <c r="AN2118" t="s">
        <v>298</v>
      </c>
      <c r="AO2118" t="s">
        <v>344</v>
      </c>
    </row>
    <row r="2119" spans="1:41">
      <c r="A2119" s="8">
        <v>46220</v>
      </c>
      <c r="B2119" s="67">
        <v>3901.09</v>
      </c>
      <c r="C2119">
        <v>-3.17</v>
      </c>
      <c r="D2119">
        <v>63910</v>
      </c>
      <c r="E2119" s="67">
        <v>-4.38</v>
      </c>
      <c r="F2119" s="7">
        <v>4063</v>
      </c>
      <c r="G2119" t="s">
        <v>41</v>
      </c>
      <c r="H2119">
        <v>0</v>
      </c>
      <c r="I2119" t="s">
        <v>288</v>
      </c>
      <c r="J2119" t="s">
        <v>289</v>
      </c>
      <c r="K2119" t="s">
        <v>295</v>
      </c>
      <c r="L2119" s="36">
        <v>7105</v>
      </c>
      <c r="M2119">
        <v>-256</v>
      </c>
      <c r="N2119" s="66">
        <v>-3.4799999999999998E-2</v>
      </c>
      <c r="O2119" s="36">
        <v>7361</v>
      </c>
      <c r="P2119" s="66">
        <v>-3.4700000000000002E-2</v>
      </c>
      <c r="Q2119" s="36">
        <v>7210</v>
      </c>
      <c r="R2119" s="36">
        <v>7247</v>
      </c>
      <c r="S2119" s="36">
        <v>6984</v>
      </c>
      <c r="T2119" s="66">
        <v>-1.4500000000000001E-2</v>
      </c>
      <c r="U2119" s="66">
        <v>-5.7999999999999996E-3</v>
      </c>
      <c r="V2119" s="66">
        <v>-1.95E-2</v>
      </c>
      <c r="W2119" s="66">
        <v>1.7299999999999999E-2</v>
      </c>
      <c r="X2119" s="1">
        <v>5196200</v>
      </c>
      <c r="Y2119" s="1">
        <v>37016002</v>
      </c>
      <c r="Z2119" s="1">
        <v>14103395</v>
      </c>
      <c r="AA2119" t="s">
        <v>556</v>
      </c>
      <c r="AB2119" t="s">
        <v>346</v>
      </c>
      <c r="AC2119">
        <v>26.28</v>
      </c>
      <c r="AD2119">
        <v>2.95</v>
      </c>
      <c r="AE2119">
        <v>1.49</v>
      </c>
      <c r="AF2119" t="s">
        <v>230</v>
      </c>
      <c r="AG2119" s="1">
        <v>111800</v>
      </c>
      <c r="AH2119" s="36">
        <v>7106</v>
      </c>
      <c r="AI2119">
        <v>300</v>
      </c>
      <c r="AJ2119" s="36">
        <v>7104</v>
      </c>
      <c r="AK2119">
        <v>200</v>
      </c>
      <c r="AL2119" s="2">
        <v>0.62708333333333333</v>
      </c>
      <c r="AM2119" s="3">
        <v>46227</v>
      </c>
      <c r="AN2119" t="s">
        <v>298</v>
      </c>
      <c r="AO2119" t="s">
        <v>335</v>
      </c>
    </row>
    <row r="2120" spans="1:41">
      <c r="A2120" s="8">
        <v>46220</v>
      </c>
      <c r="B2120" s="67">
        <v>3901.09</v>
      </c>
      <c r="C2120">
        <v>-3.17</v>
      </c>
      <c r="D2120">
        <v>63910</v>
      </c>
      <c r="E2120" s="67">
        <v>-4.38</v>
      </c>
      <c r="F2120" s="7">
        <v>4068</v>
      </c>
      <c r="G2120" t="s">
        <v>42</v>
      </c>
      <c r="H2120">
        <v>0</v>
      </c>
      <c r="I2120" t="s">
        <v>347</v>
      </c>
      <c r="J2120" t="s">
        <v>323</v>
      </c>
      <c r="K2120" t="s">
        <v>295</v>
      </c>
      <c r="L2120" s="36">
        <v>1630</v>
      </c>
      <c r="M2120">
        <v>-5</v>
      </c>
      <c r="N2120" s="66">
        <v>-3.0999999999999999E-3</v>
      </c>
      <c r="O2120" s="36">
        <v>1635</v>
      </c>
      <c r="P2120" s="66">
        <v>-3.0000000000000001E-3</v>
      </c>
      <c r="Q2120" s="36">
        <v>1635</v>
      </c>
      <c r="R2120" s="36">
        <v>1635</v>
      </c>
      <c r="S2120" s="36">
        <v>1630</v>
      </c>
      <c r="T2120" s="66">
        <v>-3.0000000000000001E-3</v>
      </c>
      <c r="U2120" s="66">
        <v>-3.0000000000000001E-3</v>
      </c>
      <c r="V2120" s="66">
        <v>-3.0000000000000001E-3</v>
      </c>
      <c r="W2120" s="66">
        <v>0</v>
      </c>
      <c r="X2120" s="1">
        <v>1100</v>
      </c>
      <c r="Y2120" s="1">
        <v>1796</v>
      </c>
      <c r="Z2120" s="1">
        <v>3080</v>
      </c>
      <c r="AA2120" t="s">
        <v>348</v>
      </c>
      <c r="AB2120" t="s">
        <v>692</v>
      </c>
      <c r="AC2120">
        <v>21.41</v>
      </c>
      <c r="AD2120">
        <v>1.43</v>
      </c>
      <c r="AE2120">
        <v>0</v>
      </c>
      <c r="AF2120">
        <v>1.6</v>
      </c>
      <c r="AG2120">
        <v>0</v>
      </c>
      <c r="AH2120" s="36">
        <v>1640</v>
      </c>
      <c r="AI2120" s="1">
        <v>1000</v>
      </c>
      <c r="AJ2120" s="36">
        <v>1630</v>
      </c>
      <c r="AK2120">
        <v>200</v>
      </c>
      <c r="AL2120" s="2">
        <v>0.58958333333333335</v>
      </c>
      <c r="AM2120" s="3">
        <v>46248</v>
      </c>
      <c r="AN2120" t="s">
        <v>350</v>
      </c>
      <c r="AO2120" t="s">
        <v>351</v>
      </c>
    </row>
    <row r="2121" spans="1:41">
      <c r="A2121" s="8">
        <v>46220</v>
      </c>
      <c r="B2121" s="67">
        <v>3901.09</v>
      </c>
      <c r="C2121">
        <v>-3.17</v>
      </c>
      <c r="D2121">
        <v>63910</v>
      </c>
      <c r="E2121" s="67">
        <v>-4.38</v>
      </c>
      <c r="F2121" s="7">
        <v>4100</v>
      </c>
      <c r="G2121" t="s">
        <v>43</v>
      </c>
      <c r="H2121">
        <v>0</v>
      </c>
      <c r="I2121" t="s">
        <v>314</v>
      </c>
      <c r="J2121" t="s">
        <v>289</v>
      </c>
      <c r="K2121" t="s">
        <v>295</v>
      </c>
      <c r="L2121" s="36">
        <v>1349</v>
      </c>
      <c r="M2121">
        <v>-109</v>
      </c>
      <c r="N2121" s="66">
        <v>-7.4800000000000005E-2</v>
      </c>
      <c r="O2121" s="36">
        <v>1458</v>
      </c>
      <c r="P2121" s="66">
        <v>-7.4700000000000003E-2</v>
      </c>
      <c r="Q2121" s="36">
        <v>1448</v>
      </c>
      <c r="R2121" s="36">
        <v>1448</v>
      </c>
      <c r="S2121" s="36">
        <v>1315</v>
      </c>
      <c r="T2121" s="66">
        <v>-6.83E-2</v>
      </c>
      <c r="U2121" s="66">
        <v>-6.9999999999999999E-4</v>
      </c>
      <c r="V2121" s="66">
        <v>-6.83E-2</v>
      </c>
      <c r="W2121" s="66">
        <v>2.58E-2</v>
      </c>
      <c r="X2121" s="1">
        <v>112900</v>
      </c>
      <c r="Y2121" s="1">
        <v>153748</v>
      </c>
      <c r="Z2121" s="1">
        <v>8227</v>
      </c>
      <c r="AA2121" t="s">
        <v>544</v>
      </c>
      <c r="AB2121" t="s">
        <v>353</v>
      </c>
      <c r="AC2121">
        <v>15.61</v>
      </c>
      <c r="AD2121">
        <v>0.86</v>
      </c>
      <c r="AE2121">
        <v>0</v>
      </c>
      <c r="AF2121" t="s">
        <v>230</v>
      </c>
      <c r="AG2121">
        <v>0</v>
      </c>
      <c r="AH2121" s="36">
        <v>1351</v>
      </c>
      <c r="AI2121">
        <v>400</v>
      </c>
      <c r="AJ2121" s="36">
        <v>1348</v>
      </c>
      <c r="AK2121">
        <v>100</v>
      </c>
      <c r="AL2121" s="2">
        <v>0.62569444444444444</v>
      </c>
      <c r="AM2121" s="3">
        <v>46241</v>
      </c>
      <c r="AN2121" t="s">
        <v>298</v>
      </c>
      <c r="AO2121" t="s">
        <v>335</v>
      </c>
    </row>
    <row r="2122" spans="1:41">
      <c r="A2122" s="8">
        <v>46220</v>
      </c>
      <c r="B2122" s="67">
        <v>3901.09</v>
      </c>
      <c r="C2122">
        <v>-3.17</v>
      </c>
      <c r="D2122">
        <v>63910</v>
      </c>
      <c r="E2122" s="67">
        <v>-4.38</v>
      </c>
      <c r="F2122" s="7">
        <v>4182</v>
      </c>
      <c r="G2122" t="s">
        <v>44</v>
      </c>
      <c r="H2122">
        <v>0</v>
      </c>
      <c r="I2122" t="s">
        <v>288</v>
      </c>
      <c r="J2122" t="s">
        <v>289</v>
      </c>
      <c r="K2122" t="s">
        <v>290</v>
      </c>
      <c r="L2122" s="36">
        <v>4277</v>
      </c>
      <c r="M2122">
        <v>-320</v>
      </c>
      <c r="N2122" s="66">
        <v>-6.9599999999999995E-2</v>
      </c>
      <c r="O2122" s="36">
        <v>4597</v>
      </c>
      <c r="P2122" s="66">
        <v>-6.9599999999999995E-2</v>
      </c>
      <c r="Q2122" s="36">
        <v>4460</v>
      </c>
      <c r="R2122" s="36">
        <v>4480</v>
      </c>
      <c r="S2122" s="36">
        <v>4168</v>
      </c>
      <c r="T2122" s="66">
        <v>-4.1000000000000002E-2</v>
      </c>
      <c r="U2122" s="66">
        <v>-7.4000000000000003E-3</v>
      </c>
      <c r="V2122" s="66">
        <v>-4.53E-2</v>
      </c>
      <c r="W2122" s="66">
        <v>2.6100000000000002E-2</v>
      </c>
      <c r="X2122" s="1">
        <v>835600</v>
      </c>
      <c r="Y2122" s="1">
        <v>3593290</v>
      </c>
      <c r="Z2122" s="1">
        <v>905383</v>
      </c>
      <c r="AA2122" t="s">
        <v>678</v>
      </c>
      <c r="AB2122" t="s">
        <v>355</v>
      </c>
      <c r="AC2122">
        <v>18.13</v>
      </c>
      <c r="AD2122">
        <v>1.28</v>
      </c>
      <c r="AE2122">
        <v>2.57</v>
      </c>
      <c r="AF2122" t="s">
        <v>230</v>
      </c>
      <c r="AG2122" s="1">
        <v>18200</v>
      </c>
      <c r="AH2122" s="36">
        <v>4278</v>
      </c>
      <c r="AI2122">
        <v>300</v>
      </c>
      <c r="AJ2122" s="36">
        <v>4277</v>
      </c>
      <c r="AK2122">
        <v>100</v>
      </c>
      <c r="AL2122" s="2">
        <v>0.62708333333333333</v>
      </c>
      <c r="AM2122" s="3">
        <v>46241</v>
      </c>
      <c r="AN2122" t="s">
        <v>298</v>
      </c>
      <c r="AO2122" t="s">
        <v>335</v>
      </c>
    </row>
    <row r="2123" spans="1:41">
      <c r="A2123" s="8">
        <v>46220</v>
      </c>
      <c r="B2123" s="67">
        <v>3901.09</v>
      </c>
      <c r="C2123">
        <v>-3.17</v>
      </c>
      <c r="D2123">
        <v>63910</v>
      </c>
      <c r="E2123" s="67">
        <v>-4.38</v>
      </c>
      <c r="F2123" s="7">
        <v>4188</v>
      </c>
      <c r="G2123" t="s">
        <v>45</v>
      </c>
      <c r="H2123">
        <v>0</v>
      </c>
      <c r="I2123" t="s">
        <v>288</v>
      </c>
      <c r="J2123" t="s">
        <v>289</v>
      </c>
      <c r="K2123" t="s">
        <v>290</v>
      </c>
      <c r="L2123" s="36">
        <v>1165.5</v>
      </c>
      <c r="M2123">
        <v>-37</v>
      </c>
      <c r="N2123" s="66">
        <v>-3.0800000000000001E-2</v>
      </c>
      <c r="O2123" s="36">
        <v>1202.5</v>
      </c>
      <c r="P2123" s="66">
        <v>-3.0700000000000002E-2</v>
      </c>
      <c r="Q2123" s="36">
        <v>1189.5</v>
      </c>
      <c r="R2123" s="36">
        <v>1196.5</v>
      </c>
      <c r="S2123" s="36">
        <v>1144.5</v>
      </c>
      <c r="T2123" s="66">
        <v>-2.01E-2</v>
      </c>
      <c r="U2123" s="66">
        <v>-8.5000000000000006E-3</v>
      </c>
      <c r="V2123" s="66">
        <v>-2.5899999999999999E-2</v>
      </c>
      <c r="W2123" s="66">
        <v>1.83E-2</v>
      </c>
      <c r="X2123" s="1">
        <v>3840200</v>
      </c>
      <c r="Y2123" s="1">
        <v>4498406</v>
      </c>
      <c r="Z2123" s="1">
        <v>1680030</v>
      </c>
      <c r="AA2123" t="s">
        <v>838</v>
      </c>
      <c r="AB2123" t="s">
        <v>357</v>
      </c>
      <c r="AC2123">
        <v>13.32</v>
      </c>
      <c r="AD2123">
        <v>0.89</v>
      </c>
      <c r="AE2123">
        <v>2.75</v>
      </c>
      <c r="AF2123" t="s">
        <v>230</v>
      </c>
      <c r="AG2123" s="1">
        <v>249100</v>
      </c>
      <c r="AH2123" s="36">
        <v>1166</v>
      </c>
      <c r="AI2123" s="1">
        <v>1400</v>
      </c>
      <c r="AJ2123" s="36">
        <v>1165.5</v>
      </c>
      <c r="AK2123">
        <v>500</v>
      </c>
      <c r="AL2123" s="2">
        <v>0.62708333333333333</v>
      </c>
      <c r="AM2123" s="3">
        <v>46234</v>
      </c>
      <c r="AN2123" t="s">
        <v>298</v>
      </c>
      <c r="AO2123" t="s">
        <v>335</v>
      </c>
    </row>
    <row r="2124" spans="1:41">
      <c r="A2124" s="8">
        <v>46220</v>
      </c>
      <c r="B2124" s="67">
        <v>3901.09</v>
      </c>
      <c r="C2124">
        <v>-3.17</v>
      </c>
      <c r="D2124">
        <v>63910</v>
      </c>
      <c r="E2124" s="67">
        <v>-4.38</v>
      </c>
      <c r="F2124" s="7">
        <v>4220</v>
      </c>
      <c r="G2124" t="s">
        <v>46</v>
      </c>
      <c r="H2124">
        <v>0</v>
      </c>
      <c r="I2124" t="s">
        <v>288</v>
      </c>
      <c r="J2124" t="s">
        <v>289</v>
      </c>
      <c r="K2124" t="s">
        <v>290</v>
      </c>
      <c r="L2124" s="36">
        <v>1763</v>
      </c>
      <c r="M2124">
        <v>-75</v>
      </c>
      <c r="N2124" s="66">
        <v>-4.0800000000000003E-2</v>
      </c>
      <c r="O2124" s="36">
        <v>1838</v>
      </c>
      <c r="P2124" s="66">
        <v>-4.0800000000000003E-2</v>
      </c>
      <c r="Q2124" s="36">
        <v>1825</v>
      </c>
      <c r="R2124" s="36">
        <v>1829</v>
      </c>
      <c r="S2124" s="36">
        <v>1746</v>
      </c>
      <c r="T2124" s="66">
        <v>-3.39E-2</v>
      </c>
      <c r="U2124" s="66">
        <v>-1.67E-2</v>
      </c>
      <c r="V2124" s="66">
        <v>-3.5999999999999997E-2</v>
      </c>
      <c r="W2124" s="66">
        <v>9.7000000000000003E-3</v>
      </c>
      <c r="X2124" s="1">
        <v>51700</v>
      </c>
      <c r="Y2124" s="1">
        <v>92180</v>
      </c>
      <c r="Z2124" s="1">
        <v>90397</v>
      </c>
      <c r="AA2124" t="s">
        <v>790</v>
      </c>
      <c r="AB2124" t="s">
        <v>578</v>
      </c>
      <c r="AC2124">
        <v>12.33</v>
      </c>
      <c r="AD2124">
        <v>1.24</v>
      </c>
      <c r="AE2124">
        <v>3.06</v>
      </c>
      <c r="AF2124" t="s">
        <v>230</v>
      </c>
      <c r="AG2124">
        <v>0</v>
      </c>
      <c r="AH2124" s="36">
        <v>1764</v>
      </c>
      <c r="AI2124">
        <v>100</v>
      </c>
      <c r="AJ2124" s="36">
        <v>1761</v>
      </c>
      <c r="AK2124">
        <v>200</v>
      </c>
      <c r="AL2124" s="2">
        <v>0.62638888888888888</v>
      </c>
      <c r="AM2124" s="3">
        <v>46234</v>
      </c>
      <c r="AN2124" t="s">
        <v>298</v>
      </c>
      <c r="AO2124" t="s">
        <v>335</v>
      </c>
    </row>
    <row r="2125" spans="1:41">
      <c r="A2125" s="8">
        <v>46220</v>
      </c>
      <c r="B2125" s="67">
        <v>3901.09</v>
      </c>
      <c r="C2125">
        <v>-3.17</v>
      </c>
      <c r="D2125">
        <v>63910</v>
      </c>
      <c r="E2125" s="67">
        <v>-4.38</v>
      </c>
      <c r="F2125" s="7">
        <v>4334</v>
      </c>
      <c r="G2125" t="s">
        <v>47</v>
      </c>
      <c r="H2125">
        <v>0</v>
      </c>
      <c r="I2125" t="s">
        <v>314</v>
      </c>
      <c r="J2125" t="s">
        <v>323</v>
      </c>
      <c r="K2125" t="s">
        <v>295</v>
      </c>
      <c r="L2125">
        <v>382</v>
      </c>
      <c r="M2125">
        <v>-4</v>
      </c>
      <c r="N2125" s="66">
        <v>-1.04E-2</v>
      </c>
      <c r="O2125">
        <v>386</v>
      </c>
      <c r="P2125" s="66">
        <v>-1.03E-2</v>
      </c>
      <c r="Q2125">
        <v>383</v>
      </c>
      <c r="R2125">
        <v>388</v>
      </c>
      <c r="S2125">
        <v>380</v>
      </c>
      <c r="T2125" s="66">
        <v>-2.5999999999999999E-3</v>
      </c>
      <c r="U2125" s="66">
        <v>-2.5999999999999999E-3</v>
      </c>
      <c r="V2125" s="66">
        <v>-1.54E-2</v>
      </c>
      <c r="W2125" s="66">
        <v>5.1999999999999998E-3</v>
      </c>
      <c r="X2125" s="1">
        <v>12300</v>
      </c>
      <c r="Y2125" s="1">
        <v>4718</v>
      </c>
      <c r="Z2125" s="1">
        <v>4238</v>
      </c>
      <c r="AA2125" t="s">
        <v>360</v>
      </c>
      <c r="AB2125" t="s">
        <v>693</v>
      </c>
      <c r="AC2125">
        <v>11.47</v>
      </c>
      <c r="AD2125">
        <v>1.26</v>
      </c>
      <c r="AE2125">
        <v>2.62</v>
      </c>
      <c r="AF2125">
        <v>0.1</v>
      </c>
      <c r="AG2125">
        <v>400</v>
      </c>
      <c r="AH2125">
        <v>385</v>
      </c>
      <c r="AI2125">
        <v>900</v>
      </c>
      <c r="AJ2125">
        <v>381</v>
      </c>
      <c r="AK2125" s="1">
        <v>1200</v>
      </c>
      <c r="AL2125" s="2">
        <v>0.62152777777777779</v>
      </c>
      <c r="AN2125" t="s">
        <v>306</v>
      </c>
      <c r="AO2125" t="s">
        <v>351</v>
      </c>
    </row>
    <row r="2126" spans="1:41">
      <c r="A2126" s="8">
        <v>46220</v>
      </c>
      <c r="B2126" s="67">
        <v>3901.09</v>
      </c>
      <c r="C2126">
        <v>-3.17</v>
      </c>
      <c r="D2126">
        <v>63910</v>
      </c>
      <c r="E2126" s="67">
        <v>-4.38</v>
      </c>
      <c r="F2126" s="7">
        <v>4523</v>
      </c>
      <c r="G2126" t="s">
        <v>48</v>
      </c>
      <c r="H2126">
        <v>0</v>
      </c>
      <c r="I2126" t="s">
        <v>288</v>
      </c>
      <c r="J2126" t="s">
        <v>289</v>
      </c>
      <c r="K2126" t="s">
        <v>290</v>
      </c>
      <c r="L2126" s="36">
        <v>4415</v>
      </c>
      <c r="M2126">
        <v>77</v>
      </c>
      <c r="N2126" s="66">
        <v>1.78E-2</v>
      </c>
      <c r="O2126" s="36">
        <v>4338</v>
      </c>
      <c r="P2126" s="66">
        <v>1.77E-2</v>
      </c>
      <c r="Q2126" s="36">
        <v>4400</v>
      </c>
      <c r="R2126" s="36">
        <v>4457</v>
      </c>
      <c r="S2126" s="36">
        <v>4379</v>
      </c>
      <c r="T2126" s="66">
        <v>3.3999999999999998E-3</v>
      </c>
      <c r="U2126" s="66">
        <v>-2.8999999999999998E-3</v>
      </c>
      <c r="V2126" s="66">
        <v>-9.4000000000000004E-3</v>
      </c>
      <c r="W2126" s="66">
        <v>8.2000000000000007E-3</v>
      </c>
      <c r="X2126" s="1">
        <v>1133000</v>
      </c>
      <c r="Y2126" s="1">
        <v>4999080</v>
      </c>
      <c r="Z2126" s="1">
        <v>1287630</v>
      </c>
      <c r="AA2126" t="s">
        <v>362</v>
      </c>
      <c r="AB2126" t="s">
        <v>631</v>
      </c>
      <c r="AC2126">
        <v>23.83</v>
      </c>
      <c r="AD2126">
        <v>1.38</v>
      </c>
      <c r="AE2126">
        <v>3.62</v>
      </c>
      <c r="AF2126" t="s">
        <v>230</v>
      </c>
      <c r="AG2126" s="1">
        <v>77300</v>
      </c>
      <c r="AH2126" s="36">
        <v>4415</v>
      </c>
      <c r="AI2126">
        <v>500</v>
      </c>
      <c r="AJ2126" s="36">
        <v>4413</v>
      </c>
      <c r="AK2126" s="1">
        <v>1200</v>
      </c>
      <c r="AL2126" s="2">
        <v>0.62708333333333333</v>
      </c>
      <c r="AM2126" s="3">
        <v>46237</v>
      </c>
      <c r="AN2126" t="s">
        <v>298</v>
      </c>
      <c r="AO2126" t="s">
        <v>364</v>
      </c>
    </row>
    <row r="2127" spans="1:41">
      <c r="A2127" s="8">
        <v>46220</v>
      </c>
      <c r="B2127" s="67">
        <v>3901.09</v>
      </c>
      <c r="C2127">
        <v>-3.17</v>
      </c>
      <c r="D2127">
        <v>63910</v>
      </c>
      <c r="E2127" s="67">
        <v>-4.38</v>
      </c>
      <c r="F2127" s="7">
        <v>4528</v>
      </c>
      <c r="G2127" t="s">
        <v>49</v>
      </c>
      <c r="H2127">
        <v>0</v>
      </c>
      <c r="I2127" t="s">
        <v>288</v>
      </c>
      <c r="J2127" t="s">
        <v>289</v>
      </c>
      <c r="K2127" t="s">
        <v>295</v>
      </c>
      <c r="L2127" s="36">
        <v>2410.5</v>
      </c>
      <c r="M2127">
        <v>64</v>
      </c>
      <c r="N2127" s="66">
        <v>2.7300000000000001E-2</v>
      </c>
      <c r="O2127" s="36">
        <v>2346.5</v>
      </c>
      <c r="P2127" s="66">
        <v>2.7199999999999998E-2</v>
      </c>
      <c r="Q2127" s="36">
        <v>2375.5</v>
      </c>
      <c r="R2127" s="36">
        <v>2440</v>
      </c>
      <c r="S2127" s="36">
        <v>2354</v>
      </c>
      <c r="T2127" s="66">
        <v>1.47E-2</v>
      </c>
      <c r="U2127" s="66">
        <v>-1.18E-2</v>
      </c>
      <c r="V2127" s="66">
        <v>-1.2E-2</v>
      </c>
      <c r="W2127" s="66">
        <v>2.4E-2</v>
      </c>
      <c r="X2127" s="1">
        <v>1096500</v>
      </c>
      <c r="Y2127" s="1">
        <v>2646608</v>
      </c>
      <c r="Z2127" s="1">
        <v>1202098</v>
      </c>
      <c r="AA2127" t="s">
        <v>365</v>
      </c>
      <c r="AB2127" t="s">
        <v>580</v>
      </c>
      <c r="AC2127">
        <v>15.96</v>
      </c>
      <c r="AD2127">
        <v>1.33</v>
      </c>
      <c r="AE2127">
        <v>3.32</v>
      </c>
      <c r="AF2127" t="s">
        <v>230</v>
      </c>
      <c r="AG2127" s="1">
        <v>76700</v>
      </c>
      <c r="AH2127" s="36">
        <v>2411.5</v>
      </c>
      <c r="AI2127">
        <v>500</v>
      </c>
      <c r="AJ2127" s="36">
        <v>2410.5</v>
      </c>
      <c r="AK2127">
        <v>900</v>
      </c>
      <c r="AL2127" s="2">
        <v>0.62708333333333333</v>
      </c>
      <c r="AM2127" s="3">
        <v>46234</v>
      </c>
      <c r="AN2127" t="s">
        <v>298</v>
      </c>
      <c r="AO2127" t="s">
        <v>364</v>
      </c>
    </row>
    <row r="2128" spans="1:41">
      <c r="A2128" s="8">
        <v>46220</v>
      </c>
      <c r="B2128" s="67">
        <v>3901.09</v>
      </c>
      <c r="C2128">
        <v>-3.17</v>
      </c>
      <c r="D2128">
        <v>63910</v>
      </c>
      <c r="E2128" s="67">
        <v>-4.38</v>
      </c>
      <c r="F2128" s="7">
        <v>4661</v>
      </c>
      <c r="G2128" t="s">
        <v>50</v>
      </c>
      <c r="H2128">
        <v>0</v>
      </c>
      <c r="I2128" t="s">
        <v>288</v>
      </c>
      <c r="J2128" t="s">
        <v>289</v>
      </c>
      <c r="K2128" t="s">
        <v>295</v>
      </c>
      <c r="L2128" s="36">
        <v>2725.5</v>
      </c>
      <c r="M2128">
        <v>30.5</v>
      </c>
      <c r="N2128" s="66">
        <v>1.1299999999999999E-2</v>
      </c>
      <c r="O2128" s="36">
        <v>2695</v>
      </c>
      <c r="P2128" s="66">
        <v>1.1299999999999999E-2</v>
      </c>
      <c r="Q2128" s="36">
        <v>2730</v>
      </c>
      <c r="R2128" s="36">
        <v>2768</v>
      </c>
      <c r="S2128" s="36">
        <v>2709.5</v>
      </c>
      <c r="T2128" s="66">
        <v>-1.6000000000000001E-3</v>
      </c>
      <c r="U2128" s="66">
        <v>-6.0000000000000001E-3</v>
      </c>
      <c r="V2128" s="66">
        <v>-1.5299999999999999E-2</v>
      </c>
      <c r="W2128" s="66">
        <v>5.8999999999999999E-3</v>
      </c>
      <c r="X2128" s="1">
        <v>5248300</v>
      </c>
      <c r="Y2128" s="1">
        <v>14373997</v>
      </c>
      <c r="Z2128" s="1">
        <v>4907128</v>
      </c>
      <c r="AA2128" t="s">
        <v>367</v>
      </c>
      <c r="AB2128" t="s">
        <v>368</v>
      </c>
      <c r="AC2128">
        <v>38.17</v>
      </c>
      <c r="AD2128">
        <v>4.0599999999999996</v>
      </c>
      <c r="AE2128">
        <v>0.59</v>
      </c>
      <c r="AF2128" t="s">
        <v>230</v>
      </c>
      <c r="AG2128">
        <v>0</v>
      </c>
      <c r="AH2128" s="36">
        <v>2726</v>
      </c>
      <c r="AI2128">
        <v>400</v>
      </c>
      <c r="AJ2128" s="36">
        <v>2725</v>
      </c>
      <c r="AK2128" s="1">
        <v>3600</v>
      </c>
      <c r="AL2128" s="2">
        <v>0.62708333333333333</v>
      </c>
      <c r="AM2128" s="3">
        <v>46233</v>
      </c>
      <c r="AN2128" t="s">
        <v>298</v>
      </c>
      <c r="AO2128" t="s">
        <v>313</v>
      </c>
    </row>
    <row r="2129" spans="1:41">
      <c r="A2129" s="8">
        <v>46220</v>
      </c>
      <c r="B2129" s="67">
        <v>3901.09</v>
      </c>
      <c r="C2129">
        <v>-3.17</v>
      </c>
      <c r="D2129">
        <v>63910</v>
      </c>
      <c r="E2129" s="67">
        <v>-4.38</v>
      </c>
      <c r="F2129" s="7">
        <v>5020</v>
      </c>
      <c r="G2129" t="s">
        <v>51</v>
      </c>
      <c r="H2129">
        <v>0</v>
      </c>
      <c r="I2129" t="s">
        <v>288</v>
      </c>
      <c r="J2129" t="s">
        <v>289</v>
      </c>
      <c r="K2129" t="s">
        <v>290</v>
      </c>
      <c r="L2129" s="36">
        <v>1236.5</v>
      </c>
      <c r="M2129">
        <v>-37.5</v>
      </c>
      <c r="N2129" s="66">
        <v>-2.9399999999999999E-2</v>
      </c>
      <c r="O2129" s="36">
        <v>1274</v>
      </c>
      <c r="P2129" s="66">
        <v>-2.9399999999999999E-2</v>
      </c>
      <c r="Q2129" s="36">
        <v>1264</v>
      </c>
      <c r="R2129" s="36">
        <v>1269</v>
      </c>
      <c r="S2129" s="36">
        <v>1229</v>
      </c>
      <c r="T2129" s="66">
        <v>-2.1700000000000001E-2</v>
      </c>
      <c r="U2129" s="66">
        <v>-1.15E-2</v>
      </c>
      <c r="V2129" s="66">
        <v>-2.5600000000000001E-2</v>
      </c>
      <c r="W2129" s="66">
        <v>6.1000000000000004E-3</v>
      </c>
      <c r="X2129" s="1">
        <v>5117000</v>
      </c>
      <c r="Y2129" s="1">
        <v>6381846</v>
      </c>
      <c r="Z2129" s="1">
        <v>3346916</v>
      </c>
      <c r="AA2129" t="s">
        <v>369</v>
      </c>
      <c r="AB2129" t="s">
        <v>370</v>
      </c>
      <c r="AC2129">
        <v>7.94</v>
      </c>
      <c r="AD2129">
        <v>0.98</v>
      </c>
      <c r="AE2129">
        <v>2.75</v>
      </c>
      <c r="AF2129" t="s">
        <v>230</v>
      </c>
      <c r="AG2129" s="1">
        <v>276600</v>
      </c>
      <c r="AH2129" s="36">
        <v>1236.5</v>
      </c>
      <c r="AI2129" s="1">
        <v>2700</v>
      </c>
      <c r="AJ2129" s="36">
        <v>1236</v>
      </c>
      <c r="AK2129" s="1">
        <v>8300</v>
      </c>
      <c r="AL2129" s="2">
        <v>0.62708333333333333</v>
      </c>
      <c r="AM2129" s="3">
        <v>46241</v>
      </c>
      <c r="AN2129" t="s">
        <v>298</v>
      </c>
      <c r="AO2129" t="s">
        <v>371</v>
      </c>
    </row>
    <row r="2130" spans="1:41">
      <c r="A2130" s="8">
        <v>46220</v>
      </c>
      <c r="B2130" s="67">
        <v>3901.09</v>
      </c>
      <c r="C2130">
        <v>-3.17</v>
      </c>
      <c r="D2130">
        <v>63910</v>
      </c>
      <c r="E2130" s="67">
        <v>-4.38</v>
      </c>
      <c r="F2130" s="7">
        <v>5201</v>
      </c>
      <c r="G2130" t="s">
        <v>52</v>
      </c>
      <c r="H2130">
        <v>0</v>
      </c>
      <c r="I2130" t="s">
        <v>288</v>
      </c>
      <c r="J2130" t="s">
        <v>289</v>
      </c>
      <c r="K2130" t="s">
        <v>290</v>
      </c>
      <c r="L2130" s="36">
        <v>6070</v>
      </c>
      <c r="M2130">
        <v>-352</v>
      </c>
      <c r="N2130" s="66">
        <v>-5.4800000000000001E-2</v>
      </c>
      <c r="O2130" s="36">
        <v>6422</v>
      </c>
      <c r="P2130" s="66">
        <v>-5.4800000000000001E-2</v>
      </c>
      <c r="Q2130" s="36">
        <v>6388</v>
      </c>
      <c r="R2130" s="36">
        <v>6407</v>
      </c>
      <c r="S2130" s="36">
        <v>5997</v>
      </c>
      <c r="T2130" s="66">
        <v>-4.9700000000000001E-2</v>
      </c>
      <c r="U2130" s="66">
        <v>-1.8700000000000001E-2</v>
      </c>
      <c r="V2130" s="66">
        <v>-5.2499999999999998E-2</v>
      </c>
      <c r="W2130" s="66">
        <v>1.21E-2</v>
      </c>
      <c r="X2130" s="1">
        <v>1004400</v>
      </c>
      <c r="Y2130" s="1">
        <v>6179276</v>
      </c>
      <c r="Z2130" s="1">
        <v>1319828</v>
      </c>
      <c r="AA2130" t="s">
        <v>581</v>
      </c>
      <c r="AB2130" t="s">
        <v>373</v>
      </c>
      <c r="AC2130">
        <v>16.739999999999998</v>
      </c>
      <c r="AD2130">
        <v>0.86</v>
      </c>
      <c r="AE2130">
        <v>3.46</v>
      </c>
      <c r="AF2130" t="s">
        <v>230</v>
      </c>
      <c r="AG2130" s="1">
        <v>58800</v>
      </c>
      <c r="AH2130" s="36">
        <v>6070</v>
      </c>
      <c r="AI2130">
        <v>300</v>
      </c>
      <c r="AJ2130" s="36">
        <v>6069</v>
      </c>
      <c r="AK2130">
        <v>300</v>
      </c>
      <c r="AL2130" s="2">
        <v>0.62708333333333333</v>
      </c>
      <c r="AM2130" s="3">
        <v>46238</v>
      </c>
      <c r="AN2130" t="s">
        <v>293</v>
      </c>
      <c r="AO2130" t="s">
        <v>341</v>
      </c>
    </row>
    <row r="2131" spans="1:41">
      <c r="A2131" s="8">
        <v>46220</v>
      </c>
      <c r="B2131" s="67">
        <v>3901.09</v>
      </c>
      <c r="C2131">
        <v>-3.17</v>
      </c>
      <c r="D2131">
        <v>63910</v>
      </c>
      <c r="E2131" s="67">
        <v>-4.38</v>
      </c>
      <c r="F2131" s="7">
        <v>5302</v>
      </c>
      <c r="G2131" t="s">
        <v>53</v>
      </c>
      <c r="H2131">
        <v>0</v>
      </c>
      <c r="I2131" t="s">
        <v>288</v>
      </c>
      <c r="J2131" t="s">
        <v>289</v>
      </c>
      <c r="K2131" t="s">
        <v>290</v>
      </c>
      <c r="L2131" s="36">
        <v>4610</v>
      </c>
      <c r="M2131">
        <v>-65</v>
      </c>
      <c r="N2131" s="66">
        <v>-1.3899999999999999E-2</v>
      </c>
      <c r="O2131" s="36">
        <v>4675</v>
      </c>
      <c r="P2131" s="66">
        <v>-1.3899999999999999E-2</v>
      </c>
      <c r="Q2131" s="36">
        <v>4700</v>
      </c>
      <c r="R2131" s="36">
        <v>4710</v>
      </c>
      <c r="S2131" s="36">
        <v>4585</v>
      </c>
      <c r="T2131" s="66">
        <v>-1.9099999999999999E-2</v>
      </c>
      <c r="U2131" s="66">
        <v>-1.0699999999999999E-2</v>
      </c>
      <c r="V2131" s="66">
        <v>-2.12E-2</v>
      </c>
      <c r="W2131" s="66">
        <v>5.4000000000000003E-3</v>
      </c>
      <c r="X2131" s="1">
        <v>49100</v>
      </c>
      <c r="Y2131" s="1">
        <v>227297</v>
      </c>
      <c r="Z2131" s="1">
        <v>54547</v>
      </c>
      <c r="AA2131" t="s">
        <v>374</v>
      </c>
      <c r="AB2131" t="s">
        <v>375</v>
      </c>
      <c r="AC2131">
        <v>18.489999999999998</v>
      </c>
      <c r="AD2131">
        <v>0.93</v>
      </c>
      <c r="AE2131">
        <v>4.34</v>
      </c>
      <c r="AF2131" t="s">
        <v>230</v>
      </c>
      <c r="AG2131" s="1">
        <v>12900</v>
      </c>
      <c r="AH2131" s="36">
        <v>4620</v>
      </c>
      <c r="AI2131">
        <v>800</v>
      </c>
      <c r="AJ2131" s="36">
        <v>4610</v>
      </c>
      <c r="AK2131">
        <v>800</v>
      </c>
      <c r="AL2131" s="2">
        <v>0.625</v>
      </c>
      <c r="AM2131" s="3">
        <v>46244</v>
      </c>
      <c r="AN2131" t="s">
        <v>293</v>
      </c>
      <c r="AO2131" t="s">
        <v>341</v>
      </c>
    </row>
    <row r="2132" spans="1:41">
      <c r="A2132" s="8">
        <v>46220</v>
      </c>
      <c r="B2132" s="67">
        <v>3901.09</v>
      </c>
      <c r="C2132">
        <v>-3.17</v>
      </c>
      <c r="D2132">
        <v>63910</v>
      </c>
      <c r="E2132" s="67">
        <v>-4.38</v>
      </c>
      <c r="F2132" s="7">
        <v>5310</v>
      </c>
      <c r="G2132" t="s">
        <v>54</v>
      </c>
      <c r="H2132">
        <v>0</v>
      </c>
      <c r="I2132" t="s">
        <v>288</v>
      </c>
      <c r="J2132" t="s">
        <v>289</v>
      </c>
      <c r="K2132" t="s">
        <v>290</v>
      </c>
      <c r="L2132" s="36">
        <v>6410</v>
      </c>
      <c r="M2132">
        <v>-510</v>
      </c>
      <c r="N2132" s="66">
        <v>-7.3700000000000002E-2</v>
      </c>
      <c r="O2132" s="36">
        <v>6920</v>
      </c>
      <c r="P2132" s="66">
        <v>-7.3599999999999999E-2</v>
      </c>
      <c r="Q2132" s="36">
        <v>6720</v>
      </c>
      <c r="R2132" s="36">
        <v>6720</v>
      </c>
      <c r="S2132" s="36">
        <v>6250</v>
      </c>
      <c r="T2132" s="66">
        <v>-4.6100000000000002E-2</v>
      </c>
      <c r="U2132" s="66">
        <v>-1.83E-2</v>
      </c>
      <c r="V2132" s="66">
        <v>-4.6100000000000002E-2</v>
      </c>
      <c r="W2132" s="66">
        <v>2.5600000000000001E-2</v>
      </c>
      <c r="X2132" s="1">
        <v>113500</v>
      </c>
      <c r="Y2132" s="1">
        <v>735962</v>
      </c>
      <c r="Z2132" s="1">
        <v>134562</v>
      </c>
      <c r="AA2132" t="s">
        <v>662</v>
      </c>
      <c r="AB2132" t="s">
        <v>377</v>
      </c>
      <c r="AC2132">
        <v>27.44</v>
      </c>
      <c r="AD2132">
        <v>1.37</v>
      </c>
      <c r="AE2132">
        <v>2.2599999999999998</v>
      </c>
      <c r="AF2132" t="s">
        <v>230</v>
      </c>
      <c r="AG2132" s="1">
        <v>3200</v>
      </c>
      <c r="AH2132" s="36">
        <v>6420</v>
      </c>
      <c r="AI2132">
        <v>600</v>
      </c>
      <c r="AJ2132" s="36">
        <v>6400</v>
      </c>
      <c r="AK2132">
        <v>700</v>
      </c>
      <c r="AL2132" s="2">
        <v>0.62638888888888888</v>
      </c>
      <c r="AM2132" s="3">
        <v>46241</v>
      </c>
      <c r="AN2132" t="s">
        <v>293</v>
      </c>
      <c r="AO2132" t="s">
        <v>341</v>
      </c>
    </row>
    <row r="2133" spans="1:41">
      <c r="A2133" s="8">
        <v>46220</v>
      </c>
      <c r="B2133" s="67">
        <v>3901.09</v>
      </c>
      <c r="C2133">
        <v>-3.17</v>
      </c>
      <c r="D2133">
        <v>63910</v>
      </c>
      <c r="E2133" s="67">
        <v>-4.38</v>
      </c>
      <c r="F2133" s="7">
        <v>5334</v>
      </c>
      <c r="G2133" t="s">
        <v>55</v>
      </c>
      <c r="H2133">
        <v>0</v>
      </c>
      <c r="I2133" t="s">
        <v>288</v>
      </c>
      <c r="J2133" t="s">
        <v>289</v>
      </c>
      <c r="K2133" t="s">
        <v>295</v>
      </c>
      <c r="L2133" s="36">
        <v>9339</v>
      </c>
      <c r="M2133">
        <v>-651</v>
      </c>
      <c r="N2133" s="66">
        <v>-6.5199999999999994E-2</v>
      </c>
      <c r="O2133" s="36">
        <v>9990</v>
      </c>
      <c r="P2133" s="66">
        <v>-6.5100000000000005E-2</v>
      </c>
      <c r="Q2133" s="36">
        <v>9772</v>
      </c>
      <c r="R2133" s="36">
        <v>9846</v>
      </c>
      <c r="S2133" s="36">
        <v>9098</v>
      </c>
      <c r="T2133" s="66">
        <v>-4.4299999999999999E-2</v>
      </c>
      <c r="U2133" s="66">
        <v>3.0000000000000001E-3</v>
      </c>
      <c r="V2133" s="66">
        <v>-5.1400000000000001E-2</v>
      </c>
      <c r="W2133" s="66">
        <v>2.64E-2</v>
      </c>
      <c r="X2133" s="1">
        <v>1914000</v>
      </c>
      <c r="Y2133" s="1">
        <v>18062903</v>
      </c>
      <c r="Z2133" s="1">
        <v>1860774</v>
      </c>
      <c r="AA2133" t="s">
        <v>709</v>
      </c>
      <c r="AB2133" t="s">
        <v>379</v>
      </c>
      <c r="AC2133">
        <v>17.34</v>
      </c>
      <c r="AD2133">
        <v>2.38</v>
      </c>
      <c r="AE2133">
        <v>2.25</v>
      </c>
      <c r="AF2133" t="s">
        <v>230</v>
      </c>
      <c r="AG2133" s="1">
        <v>25500</v>
      </c>
      <c r="AH2133" s="36">
        <v>9343</v>
      </c>
      <c r="AI2133">
        <v>100</v>
      </c>
      <c r="AJ2133" s="36">
        <v>9340</v>
      </c>
      <c r="AK2133">
        <v>300</v>
      </c>
      <c r="AL2133" s="2">
        <v>0.62708333333333333</v>
      </c>
      <c r="AM2133" s="3">
        <v>46234</v>
      </c>
      <c r="AN2133" t="s">
        <v>298</v>
      </c>
      <c r="AO2133" t="s">
        <v>341</v>
      </c>
    </row>
    <row r="2134" spans="1:41">
      <c r="A2134" s="8">
        <v>46220</v>
      </c>
      <c r="B2134" s="67">
        <v>3901.09</v>
      </c>
      <c r="C2134">
        <v>-3.17</v>
      </c>
      <c r="D2134">
        <v>63910</v>
      </c>
      <c r="E2134" s="67">
        <v>-4.38</v>
      </c>
      <c r="F2134" s="7">
        <v>5706</v>
      </c>
      <c r="G2134" t="s">
        <v>56</v>
      </c>
      <c r="H2134">
        <v>0</v>
      </c>
      <c r="I2134" t="s">
        <v>288</v>
      </c>
      <c r="J2134" t="s">
        <v>289</v>
      </c>
      <c r="K2134" t="s">
        <v>290</v>
      </c>
      <c r="L2134" s="36">
        <v>29570</v>
      </c>
      <c r="M2134" s="36">
        <v>-2710</v>
      </c>
      <c r="N2134" s="66">
        <v>-8.4000000000000005E-2</v>
      </c>
      <c r="O2134" s="36">
        <v>32280</v>
      </c>
      <c r="P2134" s="66">
        <v>-8.3900000000000002E-2</v>
      </c>
      <c r="Q2134" s="36">
        <v>30590</v>
      </c>
      <c r="R2134" s="36">
        <v>30760</v>
      </c>
      <c r="S2134" s="36">
        <v>28595</v>
      </c>
      <c r="T2134" s="66">
        <v>-3.3300000000000003E-2</v>
      </c>
      <c r="U2134" s="66">
        <v>7.7999999999999996E-3</v>
      </c>
      <c r="V2134" s="66">
        <v>-3.8600000000000002E-2</v>
      </c>
      <c r="W2134" s="66">
        <v>3.4000000000000002E-2</v>
      </c>
      <c r="X2134" s="1">
        <v>1352000</v>
      </c>
      <c r="Y2134" s="1">
        <v>40052580</v>
      </c>
      <c r="Z2134" s="1">
        <v>1697774</v>
      </c>
      <c r="AA2134" t="s">
        <v>521</v>
      </c>
      <c r="AB2134" t="s">
        <v>381</v>
      </c>
      <c r="AC2134">
        <v>22.55</v>
      </c>
      <c r="AD2134">
        <v>4.0999999999999996</v>
      </c>
      <c r="AE2134">
        <v>0.95</v>
      </c>
      <c r="AF2134" t="s">
        <v>230</v>
      </c>
      <c r="AG2134" s="1">
        <v>7700</v>
      </c>
      <c r="AH2134" s="36">
        <v>29575</v>
      </c>
      <c r="AI2134">
        <v>200</v>
      </c>
      <c r="AJ2134" s="36">
        <v>29560</v>
      </c>
      <c r="AK2134">
        <v>600</v>
      </c>
      <c r="AL2134" s="2">
        <v>0.62708333333333333</v>
      </c>
      <c r="AM2134" s="3">
        <v>46241</v>
      </c>
      <c r="AN2134" t="s">
        <v>298</v>
      </c>
      <c r="AO2134" t="s">
        <v>382</v>
      </c>
    </row>
    <row r="2135" spans="1:41">
      <c r="A2135" s="8">
        <v>46220</v>
      </c>
      <c r="B2135" s="67">
        <v>3901.09</v>
      </c>
      <c r="C2135">
        <v>-3.17</v>
      </c>
      <c r="D2135">
        <v>63910</v>
      </c>
      <c r="E2135" s="67">
        <v>-4.38</v>
      </c>
      <c r="F2135" s="7">
        <v>5711</v>
      </c>
      <c r="G2135" t="s">
        <v>57</v>
      </c>
      <c r="H2135">
        <v>0</v>
      </c>
      <c r="I2135" t="s">
        <v>288</v>
      </c>
      <c r="J2135" t="s">
        <v>289</v>
      </c>
      <c r="K2135" t="s">
        <v>290</v>
      </c>
      <c r="L2135" s="36">
        <v>3936</v>
      </c>
      <c r="M2135">
        <v>-257</v>
      </c>
      <c r="N2135" s="66">
        <v>-6.13E-2</v>
      </c>
      <c r="O2135" s="36">
        <v>4193</v>
      </c>
      <c r="P2135" s="66">
        <v>-6.1199999999999997E-2</v>
      </c>
      <c r="Q2135" s="36">
        <v>4088</v>
      </c>
      <c r="R2135" s="36">
        <v>4110</v>
      </c>
      <c r="S2135" s="36">
        <v>3854</v>
      </c>
      <c r="T2135" s="66">
        <v>-3.7100000000000001E-2</v>
      </c>
      <c r="U2135" s="66">
        <v>-8.3000000000000001E-3</v>
      </c>
      <c r="V2135" s="66">
        <v>-4.2299999999999997E-2</v>
      </c>
      <c r="W2135" s="66">
        <v>2.12E-2</v>
      </c>
      <c r="X2135" s="1">
        <v>1321200</v>
      </c>
      <c r="Y2135" s="1">
        <v>5240540</v>
      </c>
      <c r="Z2135" s="1">
        <v>517542</v>
      </c>
      <c r="AA2135" t="s">
        <v>383</v>
      </c>
      <c r="AB2135" t="s">
        <v>384</v>
      </c>
      <c r="AC2135">
        <v>10.49</v>
      </c>
      <c r="AD2135">
        <v>0.69</v>
      </c>
      <c r="AE2135">
        <v>2.95</v>
      </c>
      <c r="AF2135" t="s">
        <v>230</v>
      </c>
      <c r="AG2135" s="1">
        <v>19700</v>
      </c>
      <c r="AH2135" s="36">
        <v>3938</v>
      </c>
      <c r="AI2135" s="1">
        <v>1600</v>
      </c>
      <c r="AJ2135" s="36">
        <v>3936</v>
      </c>
      <c r="AK2135">
        <v>300</v>
      </c>
      <c r="AL2135" s="2">
        <v>0.62708333333333333</v>
      </c>
      <c r="AM2135" s="3">
        <v>46240</v>
      </c>
      <c r="AN2135" t="s">
        <v>298</v>
      </c>
      <c r="AO2135" t="s">
        <v>382</v>
      </c>
    </row>
    <row r="2136" spans="1:41">
      <c r="A2136" s="8">
        <v>46220</v>
      </c>
      <c r="B2136" s="67">
        <v>3901.09</v>
      </c>
      <c r="C2136">
        <v>-3.17</v>
      </c>
      <c r="D2136">
        <v>63910</v>
      </c>
      <c r="E2136" s="67">
        <v>-4.38</v>
      </c>
      <c r="F2136" s="7">
        <v>5713</v>
      </c>
      <c r="G2136" t="s">
        <v>58</v>
      </c>
      <c r="H2136">
        <v>0</v>
      </c>
      <c r="I2136" t="s">
        <v>288</v>
      </c>
      <c r="J2136" t="s">
        <v>289</v>
      </c>
      <c r="K2136" t="s">
        <v>290</v>
      </c>
      <c r="L2136" s="36">
        <v>6748</v>
      </c>
      <c r="M2136">
        <v>-528</v>
      </c>
      <c r="N2136" s="66">
        <v>-7.2599999999999998E-2</v>
      </c>
      <c r="O2136" s="36">
        <v>7276</v>
      </c>
      <c r="P2136" s="66">
        <v>-7.2499999999999995E-2</v>
      </c>
      <c r="Q2136" s="36">
        <v>6984</v>
      </c>
      <c r="R2136" s="36">
        <v>7100</v>
      </c>
      <c r="S2136" s="36">
        <v>6578</v>
      </c>
      <c r="T2136" s="66">
        <v>-3.3700000000000001E-2</v>
      </c>
      <c r="U2136" s="66">
        <v>-1.2500000000000001E-2</v>
      </c>
      <c r="V2136" s="66">
        <v>-4.9500000000000002E-2</v>
      </c>
      <c r="W2136" s="66">
        <v>2.58E-2</v>
      </c>
      <c r="X2136" s="1">
        <v>3894200</v>
      </c>
      <c r="Y2136" s="1">
        <v>26422392</v>
      </c>
      <c r="Z2136" s="1">
        <v>1962412</v>
      </c>
      <c r="AA2136" t="s">
        <v>385</v>
      </c>
      <c r="AB2136" t="s">
        <v>386</v>
      </c>
      <c r="AC2136">
        <v>12.08</v>
      </c>
      <c r="AD2136">
        <v>0.87</v>
      </c>
      <c r="AE2136">
        <v>3.07</v>
      </c>
      <c r="AF2136" t="s">
        <v>230</v>
      </c>
      <c r="AG2136" s="1">
        <v>63300</v>
      </c>
      <c r="AH2136" s="36">
        <v>6749</v>
      </c>
      <c r="AI2136" s="1">
        <v>1000</v>
      </c>
      <c r="AJ2136" s="36">
        <v>6747</v>
      </c>
      <c r="AK2136">
        <v>300</v>
      </c>
      <c r="AL2136" s="2">
        <v>0.62708333333333333</v>
      </c>
      <c r="AM2136" s="3">
        <v>46244</v>
      </c>
      <c r="AN2136" t="s">
        <v>298</v>
      </c>
      <c r="AO2136" t="s">
        <v>382</v>
      </c>
    </row>
    <row r="2137" spans="1:41">
      <c r="A2137" s="8">
        <v>46220</v>
      </c>
      <c r="B2137" s="67">
        <v>3901.09</v>
      </c>
      <c r="C2137">
        <v>-3.17</v>
      </c>
      <c r="D2137">
        <v>63910</v>
      </c>
      <c r="E2137" s="67">
        <v>-4.38</v>
      </c>
      <c r="F2137" s="7">
        <v>5802</v>
      </c>
      <c r="G2137" t="s">
        <v>59</v>
      </c>
      <c r="H2137">
        <v>0</v>
      </c>
      <c r="I2137" t="s">
        <v>288</v>
      </c>
      <c r="J2137" t="s">
        <v>289</v>
      </c>
      <c r="K2137" t="s">
        <v>290</v>
      </c>
      <c r="L2137" s="36">
        <v>2213.5</v>
      </c>
      <c r="M2137">
        <v>-184</v>
      </c>
      <c r="N2137" s="66">
        <v>-7.6700000000000004E-2</v>
      </c>
      <c r="O2137" s="36">
        <v>2397.5</v>
      </c>
      <c r="P2137" s="66">
        <v>-7.6700000000000004E-2</v>
      </c>
      <c r="Q2137" s="36">
        <v>2300</v>
      </c>
      <c r="R2137" s="36">
        <v>2315</v>
      </c>
      <c r="S2137" s="36">
        <v>2151.5</v>
      </c>
      <c r="T2137" s="66">
        <v>-3.7600000000000001E-2</v>
      </c>
      <c r="U2137" s="66">
        <v>-2.0000000000000001E-4</v>
      </c>
      <c r="V2137" s="66">
        <v>-4.3799999999999999E-2</v>
      </c>
      <c r="W2137" s="66">
        <v>2.8799999999999999E-2</v>
      </c>
      <c r="X2137" s="1">
        <v>18196300</v>
      </c>
      <c r="Y2137" s="1">
        <v>40451064</v>
      </c>
      <c r="Z2137" s="1">
        <v>7029549</v>
      </c>
      <c r="AA2137" t="s">
        <v>694</v>
      </c>
      <c r="AB2137" t="s">
        <v>710</v>
      </c>
      <c r="AC2137">
        <v>21.24</v>
      </c>
      <c r="AD2137">
        <v>2.5099999999999998</v>
      </c>
      <c r="AE2137">
        <v>1.76</v>
      </c>
      <c r="AF2137" t="s">
        <v>230</v>
      </c>
      <c r="AG2137" s="1">
        <v>485300</v>
      </c>
      <c r="AH2137" s="36">
        <v>2213.5</v>
      </c>
      <c r="AI2137">
        <v>900</v>
      </c>
      <c r="AJ2137" s="36">
        <v>2213</v>
      </c>
      <c r="AK2137" s="1">
        <v>1600</v>
      </c>
      <c r="AL2137" s="2">
        <v>0.62708333333333333</v>
      </c>
      <c r="AM2137" s="3">
        <v>46234</v>
      </c>
      <c r="AN2137" t="s">
        <v>298</v>
      </c>
      <c r="AO2137" t="s">
        <v>382</v>
      </c>
    </row>
    <row r="2138" spans="1:41">
      <c r="A2138" s="8">
        <v>46220</v>
      </c>
      <c r="B2138" s="67">
        <v>3901.09</v>
      </c>
      <c r="C2138">
        <v>-3.17</v>
      </c>
      <c r="D2138">
        <v>63910</v>
      </c>
      <c r="E2138" s="67">
        <v>-4.38</v>
      </c>
      <c r="F2138" s="7">
        <v>5803</v>
      </c>
      <c r="G2138" t="s">
        <v>60</v>
      </c>
      <c r="H2138">
        <v>0</v>
      </c>
      <c r="I2138" t="s">
        <v>288</v>
      </c>
      <c r="J2138" t="s">
        <v>289</v>
      </c>
      <c r="K2138" t="s">
        <v>295</v>
      </c>
      <c r="L2138" s="36">
        <v>4430</v>
      </c>
      <c r="M2138">
        <v>-331</v>
      </c>
      <c r="N2138" s="66">
        <v>-6.9500000000000006E-2</v>
      </c>
      <c r="O2138" s="36">
        <v>4761</v>
      </c>
      <c r="P2138" s="66">
        <v>-6.9500000000000006E-2</v>
      </c>
      <c r="Q2138" s="36">
        <v>4561</v>
      </c>
      <c r="R2138" s="36">
        <v>4611</v>
      </c>
      <c r="S2138" s="36">
        <v>4280</v>
      </c>
      <c r="T2138" s="66">
        <v>-2.87E-2</v>
      </c>
      <c r="U2138" s="66">
        <v>-1.1000000000000001E-3</v>
      </c>
      <c r="V2138" s="66">
        <v>-3.9199999999999999E-2</v>
      </c>
      <c r="W2138" s="66">
        <v>3.5000000000000003E-2</v>
      </c>
      <c r="X2138" s="1">
        <v>43325500</v>
      </c>
      <c r="Y2138" s="1">
        <v>192877040</v>
      </c>
      <c r="Z2138" s="1">
        <v>7864049</v>
      </c>
      <c r="AA2138" t="s">
        <v>389</v>
      </c>
      <c r="AB2138" t="s">
        <v>632</v>
      </c>
      <c r="AC2138">
        <v>29.33</v>
      </c>
      <c r="AD2138">
        <v>13.08</v>
      </c>
      <c r="AE2138">
        <v>0.86</v>
      </c>
      <c r="AF2138" t="s">
        <v>230</v>
      </c>
      <c r="AG2138" s="1">
        <v>393300</v>
      </c>
      <c r="AH2138" s="36">
        <v>4431</v>
      </c>
      <c r="AI2138" s="1">
        <v>1800</v>
      </c>
      <c r="AJ2138" s="36">
        <v>4430</v>
      </c>
      <c r="AK2138" s="1">
        <v>2700</v>
      </c>
      <c r="AL2138" s="2">
        <v>0.62708333333333333</v>
      </c>
      <c r="AM2138" s="3">
        <v>46241</v>
      </c>
      <c r="AN2138" t="s">
        <v>298</v>
      </c>
      <c r="AO2138" t="s">
        <v>382</v>
      </c>
    </row>
    <row r="2139" spans="1:41">
      <c r="A2139" s="8">
        <v>46220</v>
      </c>
      <c r="B2139" s="67">
        <v>3901.09</v>
      </c>
      <c r="C2139">
        <v>-3.17</v>
      </c>
      <c r="D2139">
        <v>63910</v>
      </c>
      <c r="E2139" s="67">
        <v>-4.38</v>
      </c>
      <c r="F2139" s="7">
        <v>6038</v>
      </c>
      <c r="G2139" t="s">
        <v>61</v>
      </c>
      <c r="H2139">
        <v>0</v>
      </c>
      <c r="I2139" t="s">
        <v>347</v>
      </c>
      <c r="J2139" t="s">
        <v>289</v>
      </c>
      <c r="K2139" t="s">
        <v>290</v>
      </c>
      <c r="L2139">
        <v>821</v>
      </c>
      <c r="M2139">
        <v>-5</v>
      </c>
      <c r="N2139" s="66">
        <v>-6.1000000000000004E-3</v>
      </c>
      <c r="O2139">
        <v>826</v>
      </c>
      <c r="P2139" s="66">
        <v>-6.0000000000000001E-3</v>
      </c>
      <c r="Q2139">
        <v>825</v>
      </c>
      <c r="R2139">
        <v>826</v>
      </c>
      <c r="S2139">
        <v>820</v>
      </c>
      <c r="T2139" s="66">
        <v>-4.7999999999999996E-3</v>
      </c>
      <c r="U2139" s="66">
        <v>-4.7999999999999996E-3</v>
      </c>
      <c r="V2139" s="66">
        <v>-6.0000000000000001E-3</v>
      </c>
      <c r="W2139" s="66">
        <v>1.1999999999999999E-3</v>
      </c>
      <c r="X2139" s="1">
        <v>3400</v>
      </c>
      <c r="Y2139" s="1">
        <v>2799</v>
      </c>
      <c r="Z2139" s="1">
        <v>4156</v>
      </c>
      <c r="AA2139" t="s">
        <v>391</v>
      </c>
      <c r="AB2139" t="s">
        <v>711</v>
      </c>
      <c r="AC2139">
        <v>11.84</v>
      </c>
      <c r="AD2139">
        <v>0.82</v>
      </c>
      <c r="AE2139">
        <v>2.8</v>
      </c>
      <c r="AF2139" t="s">
        <v>230</v>
      </c>
      <c r="AG2139">
        <v>100</v>
      </c>
      <c r="AH2139">
        <v>824</v>
      </c>
      <c r="AI2139">
        <v>100</v>
      </c>
      <c r="AJ2139">
        <v>821</v>
      </c>
      <c r="AK2139">
        <v>200</v>
      </c>
      <c r="AL2139" s="2">
        <v>0.60833333333333328</v>
      </c>
      <c r="AM2139" s="3">
        <v>46248</v>
      </c>
      <c r="AN2139" t="s">
        <v>350</v>
      </c>
      <c r="AO2139" t="s">
        <v>313</v>
      </c>
    </row>
    <row r="2140" spans="1:41">
      <c r="A2140" s="8">
        <v>46220</v>
      </c>
      <c r="B2140" s="67">
        <v>3901.09</v>
      </c>
      <c r="C2140">
        <v>-3.17</v>
      </c>
      <c r="D2140">
        <v>63910</v>
      </c>
      <c r="E2140" s="67">
        <v>-4.38</v>
      </c>
      <c r="F2140" s="7">
        <v>6156</v>
      </c>
      <c r="G2140" t="s">
        <v>62</v>
      </c>
      <c r="H2140">
        <v>0</v>
      </c>
      <c r="I2140" t="s">
        <v>314</v>
      </c>
      <c r="J2140" t="s">
        <v>323</v>
      </c>
      <c r="K2140" t="s">
        <v>295</v>
      </c>
      <c r="L2140" s="36">
        <v>1750</v>
      </c>
      <c r="M2140">
        <v>-13</v>
      </c>
      <c r="N2140" s="66">
        <v>-7.4000000000000003E-3</v>
      </c>
      <c r="O2140" s="36">
        <v>1763</v>
      </c>
      <c r="P2140" s="66">
        <v>-7.3000000000000001E-3</v>
      </c>
      <c r="Q2140" s="36">
        <v>1750</v>
      </c>
      <c r="R2140" s="36">
        <v>1763</v>
      </c>
      <c r="S2140" s="36">
        <v>1746</v>
      </c>
      <c r="T2140" s="66">
        <v>0</v>
      </c>
      <c r="U2140" s="66">
        <v>-5.5999999999999999E-3</v>
      </c>
      <c r="V2140" s="66">
        <v>-7.3000000000000001E-3</v>
      </c>
      <c r="W2140" s="66">
        <v>2.2000000000000001E-3</v>
      </c>
      <c r="X2140" s="1">
        <v>18900</v>
      </c>
      <c r="Y2140" s="1">
        <v>33132</v>
      </c>
      <c r="Z2140" s="1">
        <v>9275</v>
      </c>
      <c r="AA2140" t="s">
        <v>393</v>
      </c>
      <c r="AB2140" t="s">
        <v>697</v>
      </c>
      <c r="AC2140">
        <v>51.92</v>
      </c>
      <c r="AD2140">
        <v>1.22</v>
      </c>
      <c r="AE2140">
        <v>5.71</v>
      </c>
      <c r="AF2140">
        <v>1.3</v>
      </c>
      <c r="AG2140">
        <v>400</v>
      </c>
      <c r="AH2140" s="36">
        <v>1751</v>
      </c>
      <c r="AI2140">
        <v>400</v>
      </c>
      <c r="AJ2140" s="36">
        <v>1750</v>
      </c>
      <c r="AK2140" s="1">
        <v>2500</v>
      </c>
      <c r="AL2140" s="2">
        <v>0.60277777777777775</v>
      </c>
      <c r="AM2140" s="3">
        <v>46244</v>
      </c>
      <c r="AN2140" t="s">
        <v>350</v>
      </c>
      <c r="AO2140" t="s">
        <v>395</v>
      </c>
    </row>
    <row r="2141" spans="1:41">
      <c r="A2141" s="8">
        <v>46220</v>
      </c>
      <c r="B2141" s="67">
        <v>3901.09</v>
      </c>
      <c r="C2141">
        <v>-3.17</v>
      </c>
      <c r="D2141">
        <v>63910</v>
      </c>
      <c r="E2141" s="67">
        <v>-4.38</v>
      </c>
      <c r="F2141" s="7">
        <v>6178</v>
      </c>
      <c r="G2141" t="s">
        <v>63</v>
      </c>
      <c r="H2141">
        <v>0</v>
      </c>
      <c r="I2141" t="s">
        <v>288</v>
      </c>
      <c r="J2141" t="s">
        <v>289</v>
      </c>
      <c r="K2141" t="s">
        <v>295</v>
      </c>
      <c r="L2141" s="36">
        <v>2323</v>
      </c>
      <c r="M2141">
        <v>-65</v>
      </c>
      <c r="N2141" s="66">
        <v>-2.7199999999999998E-2</v>
      </c>
      <c r="O2141" s="36">
        <v>2388</v>
      </c>
      <c r="P2141" s="66">
        <v>-2.7199999999999998E-2</v>
      </c>
      <c r="Q2141" s="36">
        <v>2379</v>
      </c>
      <c r="R2141" s="36">
        <v>2397</v>
      </c>
      <c r="S2141" s="36">
        <v>2313.5</v>
      </c>
      <c r="T2141" s="66">
        <v>-2.35E-2</v>
      </c>
      <c r="U2141" s="66">
        <v>-1.4E-2</v>
      </c>
      <c r="V2141" s="66">
        <v>-3.0800000000000001E-2</v>
      </c>
      <c r="W2141" s="66">
        <v>4.1000000000000003E-3</v>
      </c>
      <c r="X2141" s="1">
        <v>4232800</v>
      </c>
      <c r="Y2141" s="1">
        <v>9974944</v>
      </c>
      <c r="Z2141" s="1">
        <v>6523436</v>
      </c>
      <c r="AA2141" t="s">
        <v>839</v>
      </c>
      <c r="AB2141" t="s">
        <v>397</v>
      </c>
      <c r="AC2141">
        <v>16.71</v>
      </c>
      <c r="AD2141">
        <v>0.67</v>
      </c>
      <c r="AE2141">
        <v>2.58</v>
      </c>
      <c r="AF2141" t="s">
        <v>230</v>
      </c>
      <c r="AG2141" s="1">
        <v>91400</v>
      </c>
      <c r="AH2141" s="36">
        <v>2323</v>
      </c>
      <c r="AI2141">
        <v>900</v>
      </c>
      <c r="AJ2141" s="36">
        <v>2322.5</v>
      </c>
      <c r="AK2141" s="1">
        <v>2000</v>
      </c>
      <c r="AL2141" s="2">
        <v>0.62708333333333333</v>
      </c>
      <c r="AM2141" s="3">
        <v>46241</v>
      </c>
      <c r="AN2141" t="s">
        <v>298</v>
      </c>
      <c r="AO2141" t="s">
        <v>313</v>
      </c>
    </row>
    <row r="2142" spans="1:41">
      <c r="A2142" s="8">
        <v>46220</v>
      </c>
      <c r="B2142" s="67">
        <v>3901.09</v>
      </c>
      <c r="C2142">
        <v>-3.17</v>
      </c>
      <c r="D2142">
        <v>63910</v>
      </c>
      <c r="E2142" s="67">
        <v>-4.38</v>
      </c>
      <c r="F2142" s="7">
        <v>6208</v>
      </c>
      <c r="G2142" t="s">
        <v>64</v>
      </c>
      <c r="H2142">
        <v>0</v>
      </c>
      <c r="I2142" t="s">
        <v>314</v>
      </c>
      <c r="J2142" t="s">
        <v>289</v>
      </c>
      <c r="K2142" t="s">
        <v>290</v>
      </c>
      <c r="L2142" s="36">
        <v>1618</v>
      </c>
      <c r="M2142">
        <v>-100</v>
      </c>
      <c r="N2142" s="66">
        <v>-5.8200000000000002E-2</v>
      </c>
      <c r="O2142" s="36">
        <v>1718</v>
      </c>
      <c r="P2142" s="66">
        <v>-5.8200000000000002E-2</v>
      </c>
      <c r="Q2142" s="36">
        <v>1718</v>
      </c>
      <c r="R2142" s="36">
        <v>1718</v>
      </c>
      <c r="S2142" s="36">
        <v>1600</v>
      </c>
      <c r="T2142" s="66">
        <v>-5.8200000000000002E-2</v>
      </c>
      <c r="U2142" s="66">
        <v>-1.9300000000000001E-2</v>
      </c>
      <c r="V2142" s="66">
        <v>-5.8200000000000002E-2</v>
      </c>
      <c r="W2142" s="66">
        <v>1.12E-2</v>
      </c>
      <c r="X2142" s="1">
        <v>141500</v>
      </c>
      <c r="Y2142" s="1">
        <v>233327</v>
      </c>
      <c r="Z2142" s="1">
        <v>10332</v>
      </c>
      <c r="AA2142" t="s">
        <v>398</v>
      </c>
      <c r="AB2142" t="s">
        <v>399</v>
      </c>
      <c r="AC2142">
        <v>15.76</v>
      </c>
      <c r="AD2142">
        <v>1.64</v>
      </c>
      <c r="AE2142">
        <v>1.24</v>
      </c>
      <c r="AF2142">
        <v>2</v>
      </c>
      <c r="AG2142">
        <v>100</v>
      </c>
      <c r="AH2142" s="36">
        <v>1619</v>
      </c>
      <c r="AI2142">
        <v>100</v>
      </c>
      <c r="AJ2142" s="36">
        <v>1616</v>
      </c>
      <c r="AK2142">
        <v>200</v>
      </c>
      <c r="AL2142" s="2">
        <v>0.625</v>
      </c>
      <c r="AN2142" t="s">
        <v>298</v>
      </c>
      <c r="AO2142" t="s">
        <v>395</v>
      </c>
    </row>
    <row r="2143" spans="1:41">
      <c r="A2143" s="8">
        <v>46220</v>
      </c>
      <c r="B2143" s="67">
        <v>3901.09</v>
      </c>
      <c r="C2143">
        <v>-3.17</v>
      </c>
      <c r="D2143">
        <v>63910</v>
      </c>
      <c r="E2143" s="67">
        <v>-4.38</v>
      </c>
      <c r="F2143" s="7">
        <v>6356</v>
      </c>
      <c r="G2143" t="s">
        <v>65</v>
      </c>
      <c r="H2143">
        <v>0</v>
      </c>
      <c r="I2143" t="s">
        <v>314</v>
      </c>
      <c r="J2143" t="s">
        <v>289</v>
      </c>
      <c r="K2143" t="s">
        <v>295</v>
      </c>
      <c r="L2143" s="36">
        <v>1414</v>
      </c>
      <c r="M2143">
        <v>-113</v>
      </c>
      <c r="N2143" s="66">
        <v>-7.3999999999999996E-2</v>
      </c>
      <c r="O2143" s="36">
        <v>1527</v>
      </c>
      <c r="P2143" s="66">
        <v>-7.3999999999999996E-2</v>
      </c>
      <c r="Q2143" s="36">
        <v>1505</v>
      </c>
      <c r="R2143" s="36">
        <v>1514</v>
      </c>
      <c r="S2143" s="36">
        <v>1385</v>
      </c>
      <c r="T2143" s="66">
        <v>-6.0400000000000002E-2</v>
      </c>
      <c r="U2143" s="66">
        <v>-1.11E-2</v>
      </c>
      <c r="V2143" s="66">
        <v>-6.6000000000000003E-2</v>
      </c>
      <c r="W2143" s="66">
        <v>2.0899999999999998E-2</v>
      </c>
      <c r="X2143" s="1">
        <v>337700</v>
      </c>
      <c r="Y2143" s="1">
        <v>485712</v>
      </c>
      <c r="Z2143" s="1">
        <v>20191</v>
      </c>
      <c r="AA2143" t="s">
        <v>400</v>
      </c>
      <c r="AB2143" t="s">
        <v>401</v>
      </c>
      <c r="AC2143">
        <v>11.44</v>
      </c>
      <c r="AD2143">
        <v>1.39</v>
      </c>
      <c r="AE2143">
        <v>0.71</v>
      </c>
      <c r="AF2143" t="s">
        <v>230</v>
      </c>
      <c r="AG2143">
        <v>0</v>
      </c>
      <c r="AH2143" s="36">
        <v>1417</v>
      </c>
      <c r="AI2143">
        <v>300</v>
      </c>
      <c r="AJ2143" s="36">
        <v>1414</v>
      </c>
      <c r="AK2143">
        <v>600</v>
      </c>
      <c r="AL2143" s="2">
        <v>0.62708333333333333</v>
      </c>
      <c r="AN2143" t="s">
        <v>298</v>
      </c>
      <c r="AO2143" t="s">
        <v>395</v>
      </c>
    </row>
    <row r="2144" spans="1:41">
      <c r="A2144" s="8">
        <v>46220</v>
      </c>
      <c r="B2144" s="67">
        <v>3901.09</v>
      </c>
      <c r="C2144">
        <v>-3.17</v>
      </c>
      <c r="D2144">
        <v>63910</v>
      </c>
      <c r="E2144" s="67">
        <v>-4.38</v>
      </c>
      <c r="F2144" s="7">
        <v>6378</v>
      </c>
      <c r="G2144" t="s">
        <v>66</v>
      </c>
      <c r="H2144">
        <v>0</v>
      </c>
      <c r="I2144" t="s">
        <v>314</v>
      </c>
      <c r="J2144" t="s">
        <v>289</v>
      </c>
      <c r="K2144" t="s">
        <v>290</v>
      </c>
      <c r="L2144" s="36">
        <v>1175</v>
      </c>
      <c r="M2144">
        <v>-67</v>
      </c>
      <c r="N2144" s="66">
        <v>-5.3900000000000003E-2</v>
      </c>
      <c r="O2144" s="36">
        <v>1242</v>
      </c>
      <c r="P2144" s="66">
        <v>-5.3900000000000003E-2</v>
      </c>
      <c r="Q2144" s="36">
        <v>1221</v>
      </c>
      <c r="R2144" s="36">
        <v>1228</v>
      </c>
      <c r="S2144" s="36">
        <v>1162</v>
      </c>
      <c r="T2144" s="66">
        <v>-3.7600000000000001E-2</v>
      </c>
      <c r="U2144" s="66">
        <v>-2.0799999999999999E-2</v>
      </c>
      <c r="V2144" s="66">
        <v>-4.3099999999999999E-2</v>
      </c>
      <c r="W2144" s="66">
        <v>1.11E-2</v>
      </c>
      <c r="X2144" s="1">
        <v>312600</v>
      </c>
      <c r="Y2144" s="1">
        <v>372807</v>
      </c>
      <c r="Z2144" s="1">
        <v>24205</v>
      </c>
      <c r="AA2144" t="s">
        <v>402</v>
      </c>
      <c r="AB2144" t="s">
        <v>634</v>
      </c>
      <c r="AC2144">
        <v>12.23</v>
      </c>
      <c r="AD2144">
        <v>1.0900000000000001</v>
      </c>
      <c r="AE2144">
        <v>3.49</v>
      </c>
      <c r="AF2144" t="s">
        <v>230</v>
      </c>
      <c r="AG2144">
        <v>0</v>
      </c>
      <c r="AH2144" s="36">
        <v>1176</v>
      </c>
      <c r="AI2144">
        <v>200</v>
      </c>
      <c r="AJ2144" s="36">
        <v>1174</v>
      </c>
      <c r="AK2144">
        <v>100</v>
      </c>
      <c r="AL2144" s="2">
        <v>0.62708333333333333</v>
      </c>
      <c r="AM2144" s="3">
        <v>46241</v>
      </c>
      <c r="AN2144" t="s">
        <v>298</v>
      </c>
      <c r="AO2144" t="s">
        <v>395</v>
      </c>
    </row>
    <row r="2145" spans="1:41">
      <c r="A2145" s="8">
        <v>46220</v>
      </c>
      <c r="B2145" s="67">
        <v>3901.09</v>
      </c>
      <c r="C2145">
        <v>-3.17</v>
      </c>
      <c r="D2145">
        <v>63910</v>
      </c>
      <c r="E2145" s="67">
        <v>-4.38</v>
      </c>
      <c r="F2145" s="7">
        <v>6526</v>
      </c>
      <c r="G2145" t="s">
        <v>67</v>
      </c>
      <c r="H2145">
        <v>0</v>
      </c>
      <c r="I2145" t="s">
        <v>288</v>
      </c>
      <c r="J2145" t="s">
        <v>289</v>
      </c>
      <c r="K2145" t="s">
        <v>290</v>
      </c>
      <c r="L2145" s="36">
        <v>2255.5</v>
      </c>
      <c r="M2145">
        <v>-217</v>
      </c>
      <c r="N2145" s="66">
        <v>-8.7800000000000003E-2</v>
      </c>
      <c r="O2145" s="36">
        <v>2472.5</v>
      </c>
      <c r="P2145" s="66">
        <v>-8.77E-2</v>
      </c>
      <c r="Q2145" s="36">
        <v>2400</v>
      </c>
      <c r="R2145" s="36">
        <v>2403</v>
      </c>
      <c r="S2145" s="36">
        <v>2215</v>
      </c>
      <c r="T2145" s="66">
        <v>-6.0199999999999997E-2</v>
      </c>
      <c r="U2145" s="66">
        <v>-2.8E-3</v>
      </c>
      <c r="V2145" s="66">
        <v>-6.13E-2</v>
      </c>
      <c r="W2145" s="66">
        <v>1.8200000000000001E-2</v>
      </c>
      <c r="X2145" s="1">
        <v>8616700</v>
      </c>
      <c r="Y2145" s="1">
        <v>19629631</v>
      </c>
      <c r="Z2145" s="1">
        <v>405940</v>
      </c>
      <c r="AA2145" t="s">
        <v>584</v>
      </c>
      <c r="AB2145" t="s">
        <v>405</v>
      </c>
      <c r="AC2145">
        <v>39.57</v>
      </c>
      <c r="AD2145">
        <v>2.97</v>
      </c>
      <c r="AE2145">
        <v>2.2200000000000002</v>
      </c>
      <c r="AF2145" t="s">
        <v>230</v>
      </c>
      <c r="AG2145" s="1">
        <v>226100</v>
      </c>
      <c r="AH2145" s="36">
        <v>2256</v>
      </c>
      <c r="AI2145" s="1">
        <v>1100</v>
      </c>
      <c r="AJ2145" s="36">
        <v>2255.5</v>
      </c>
      <c r="AK2145">
        <v>200</v>
      </c>
      <c r="AL2145" s="2">
        <v>0.62708333333333333</v>
      </c>
      <c r="AM2145" s="3">
        <v>46232</v>
      </c>
      <c r="AN2145" t="s">
        <v>298</v>
      </c>
      <c r="AO2145" t="s">
        <v>344</v>
      </c>
    </row>
    <row r="2146" spans="1:41">
      <c r="A2146" s="8">
        <v>46220</v>
      </c>
      <c r="B2146" s="67">
        <v>3901.09</v>
      </c>
      <c r="C2146">
        <v>-3.17</v>
      </c>
      <c r="D2146">
        <v>63910</v>
      </c>
      <c r="E2146" s="67">
        <v>-4.38</v>
      </c>
      <c r="F2146" s="7">
        <v>6586</v>
      </c>
      <c r="G2146" t="s">
        <v>68</v>
      </c>
      <c r="H2146">
        <v>0</v>
      </c>
      <c r="I2146" t="s">
        <v>288</v>
      </c>
      <c r="J2146" t="s">
        <v>289</v>
      </c>
      <c r="K2146" t="s">
        <v>295</v>
      </c>
      <c r="L2146" s="36">
        <v>5528</v>
      </c>
      <c r="M2146">
        <v>-150</v>
      </c>
      <c r="N2146" s="66">
        <v>-2.64E-2</v>
      </c>
      <c r="O2146" s="36">
        <v>5678</v>
      </c>
      <c r="P2146" s="66">
        <v>-2.64E-2</v>
      </c>
      <c r="Q2146" s="36">
        <v>5607</v>
      </c>
      <c r="R2146" s="36">
        <v>5635</v>
      </c>
      <c r="S2146" s="36">
        <v>5454</v>
      </c>
      <c r="T2146" s="66">
        <v>-1.4E-2</v>
      </c>
      <c r="U2146" s="66">
        <v>-1.35E-2</v>
      </c>
      <c r="V2146" s="66">
        <v>-1.89E-2</v>
      </c>
      <c r="W2146" s="66">
        <v>1.35E-2</v>
      </c>
      <c r="X2146" s="1">
        <v>460700</v>
      </c>
      <c r="Y2146" s="1">
        <v>2558496</v>
      </c>
      <c r="Z2146" s="1">
        <v>1547936</v>
      </c>
      <c r="AA2146" t="s">
        <v>406</v>
      </c>
      <c r="AB2146" t="s">
        <v>407</v>
      </c>
      <c r="AC2146">
        <v>17.579999999999998</v>
      </c>
      <c r="AD2146">
        <v>1.43</v>
      </c>
      <c r="AE2146">
        <v>2.86</v>
      </c>
      <c r="AF2146" t="s">
        <v>230</v>
      </c>
      <c r="AG2146" s="1">
        <v>6600</v>
      </c>
      <c r="AH2146" s="36">
        <v>5530</v>
      </c>
      <c r="AI2146">
        <v>200</v>
      </c>
      <c r="AJ2146" s="36">
        <v>5528</v>
      </c>
      <c r="AK2146">
        <v>200</v>
      </c>
      <c r="AL2146" s="2">
        <v>0.62708333333333333</v>
      </c>
      <c r="AM2146" s="3">
        <v>46232</v>
      </c>
      <c r="AN2146" t="s">
        <v>298</v>
      </c>
      <c r="AO2146" t="s">
        <v>395</v>
      </c>
    </row>
    <row r="2147" spans="1:41">
      <c r="A2147" s="8">
        <v>46220</v>
      </c>
      <c r="B2147" s="67">
        <v>3901.09</v>
      </c>
      <c r="C2147">
        <v>-3.17</v>
      </c>
      <c r="D2147">
        <v>63910</v>
      </c>
      <c r="E2147" s="67">
        <v>-4.38</v>
      </c>
      <c r="F2147" s="7">
        <v>6594</v>
      </c>
      <c r="G2147" t="s">
        <v>69</v>
      </c>
      <c r="H2147">
        <v>0</v>
      </c>
      <c r="I2147" t="s">
        <v>288</v>
      </c>
      <c r="J2147" t="s">
        <v>289</v>
      </c>
      <c r="K2147" t="s">
        <v>290</v>
      </c>
      <c r="L2147" s="36">
        <v>2483</v>
      </c>
      <c r="M2147">
        <v>-100</v>
      </c>
      <c r="N2147" s="66">
        <v>-3.8699999999999998E-2</v>
      </c>
      <c r="O2147" s="36">
        <v>2583</v>
      </c>
      <c r="P2147" s="66">
        <v>-3.8699999999999998E-2</v>
      </c>
      <c r="Q2147" s="36">
        <v>2563</v>
      </c>
      <c r="R2147" s="36">
        <v>2581</v>
      </c>
      <c r="S2147" s="36">
        <v>2406</v>
      </c>
      <c r="T2147" s="66">
        <v>-3.1199999999999999E-2</v>
      </c>
      <c r="U2147" s="66">
        <v>-4.7999999999999996E-3</v>
      </c>
      <c r="V2147" s="66">
        <v>-3.7900000000000003E-2</v>
      </c>
      <c r="W2147" s="66">
        <v>3.2000000000000001E-2</v>
      </c>
      <c r="X2147" s="1">
        <v>7925300</v>
      </c>
      <c r="Y2147" s="1">
        <v>19634079</v>
      </c>
      <c r="Z2147" s="1">
        <v>2961148</v>
      </c>
      <c r="AA2147" t="s">
        <v>560</v>
      </c>
      <c r="AB2147" t="s">
        <v>409</v>
      </c>
      <c r="AC2147">
        <v>35.57</v>
      </c>
      <c r="AD2147">
        <v>1.61</v>
      </c>
      <c r="AE2147">
        <v>0</v>
      </c>
      <c r="AF2147" t="s">
        <v>230</v>
      </c>
      <c r="AG2147">
        <v>0</v>
      </c>
      <c r="AH2147" s="36">
        <v>2484</v>
      </c>
      <c r="AI2147" s="1">
        <v>2300</v>
      </c>
      <c r="AJ2147" s="36">
        <v>2482</v>
      </c>
      <c r="AK2147" s="1">
        <v>2600</v>
      </c>
      <c r="AL2147" s="2">
        <v>0.62708333333333333</v>
      </c>
      <c r="AN2147" t="s">
        <v>298</v>
      </c>
      <c r="AO2147" t="s">
        <v>344</v>
      </c>
    </row>
    <row r="2148" spans="1:41">
      <c r="A2148" s="8">
        <v>46220</v>
      </c>
      <c r="B2148" s="67">
        <v>3901.09</v>
      </c>
      <c r="C2148">
        <v>-3.17</v>
      </c>
      <c r="D2148">
        <v>63910</v>
      </c>
      <c r="E2148" s="67">
        <v>-4.38</v>
      </c>
      <c r="F2148" s="7">
        <v>6674</v>
      </c>
      <c r="G2148" t="s">
        <v>70</v>
      </c>
      <c r="H2148">
        <v>0</v>
      </c>
      <c r="I2148" t="s">
        <v>288</v>
      </c>
      <c r="J2148" t="s">
        <v>289</v>
      </c>
      <c r="K2148" t="s">
        <v>295</v>
      </c>
      <c r="L2148" s="36">
        <v>5497</v>
      </c>
      <c r="M2148">
        <v>-405</v>
      </c>
      <c r="N2148" s="66">
        <v>-6.8599999999999994E-2</v>
      </c>
      <c r="O2148" s="36">
        <v>5902</v>
      </c>
      <c r="P2148" s="66">
        <v>-6.8599999999999994E-2</v>
      </c>
      <c r="Q2148" s="36">
        <v>5800</v>
      </c>
      <c r="R2148" s="36">
        <v>5855</v>
      </c>
      <c r="S2148" s="36">
        <v>5388</v>
      </c>
      <c r="T2148" s="66">
        <v>-5.2200000000000003E-2</v>
      </c>
      <c r="U2148" s="66">
        <v>-1.7100000000000001E-2</v>
      </c>
      <c r="V2148" s="66">
        <v>-6.1100000000000002E-2</v>
      </c>
      <c r="W2148" s="66">
        <v>2.0199999999999999E-2</v>
      </c>
      <c r="X2148" s="1">
        <v>648400</v>
      </c>
      <c r="Y2148" s="1">
        <v>3621919</v>
      </c>
      <c r="Z2148" s="1">
        <v>552154</v>
      </c>
      <c r="AA2148" t="s">
        <v>679</v>
      </c>
      <c r="AB2148" t="s">
        <v>411</v>
      </c>
      <c r="AC2148">
        <v>14.78</v>
      </c>
      <c r="AD2148">
        <v>1.39</v>
      </c>
      <c r="AE2148">
        <v>1.78</v>
      </c>
      <c r="AF2148" t="s">
        <v>230</v>
      </c>
      <c r="AG2148" s="1">
        <v>20200</v>
      </c>
      <c r="AH2148" s="36">
        <v>5499</v>
      </c>
      <c r="AI2148">
        <v>300</v>
      </c>
      <c r="AJ2148" s="36">
        <v>5496</v>
      </c>
      <c r="AK2148">
        <v>200</v>
      </c>
      <c r="AL2148" s="2">
        <v>0.62708333333333333</v>
      </c>
      <c r="AM2148" s="3">
        <v>46239</v>
      </c>
      <c r="AN2148" t="s">
        <v>298</v>
      </c>
      <c r="AO2148" t="s">
        <v>344</v>
      </c>
    </row>
    <row r="2149" spans="1:41">
      <c r="A2149" s="8">
        <v>46220</v>
      </c>
      <c r="B2149" s="67">
        <v>3901.09</v>
      </c>
      <c r="C2149">
        <v>-3.17</v>
      </c>
      <c r="D2149">
        <v>63910</v>
      </c>
      <c r="E2149" s="67">
        <v>-4.38</v>
      </c>
      <c r="F2149" s="7">
        <v>6758</v>
      </c>
      <c r="G2149" t="s">
        <v>71</v>
      </c>
      <c r="H2149">
        <v>0</v>
      </c>
      <c r="I2149" t="s">
        <v>288</v>
      </c>
      <c r="J2149" t="s">
        <v>289</v>
      </c>
      <c r="K2149" t="s">
        <v>290</v>
      </c>
      <c r="L2149" s="36">
        <v>3468</v>
      </c>
      <c r="M2149">
        <v>30</v>
      </c>
      <c r="N2149" s="66">
        <v>8.6999999999999994E-3</v>
      </c>
      <c r="O2149" s="36">
        <v>3438</v>
      </c>
      <c r="P2149" s="66">
        <v>8.6999999999999994E-3</v>
      </c>
      <c r="Q2149" s="36">
        <v>3438</v>
      </c>
      <c r="R2149" s="36">
        <v>3510</v>
      </c>
      <c r="S2149" s="36">
        <v>3422</v>
      </c>
      <c r="T2149" s="66">
        <v>8.6999999999999994E-3</v>
      </c>
      <c r="U2149" s="66">
        <v>-8.5000000000000006E-3</v>
      </c>
      <c r="V2149" s="66">
        <v>-1.1900000000000001E-2</v>
      </c>
      <c r="W2149" s="66">
        <v>1.34E-2</v>
      </c>
      <c r="X2149" s="1">
        <v>16894200</v>
      </c>
      <c r="Y2149" s="1">
        <v>58672063</v>
      </c>
      <c r="Z2149" s="1">
        <v>20687717</v>
      </c>
      <c r="AA2149" t="s">
        <v>412</v>
      </c>
      <c r="AB2149" t="s">
        <v>413</v>
      </c>
      <c r="AC2149">
        <v>17.55</v>
      </c>
      <c r="AD2149">
        <v>2.52</v>
      </c>
      <c r="AE2149">
        <v>1.01</v>
      </c>
      <c r="AF2149" t="s">
        <v>230</v>
      </c>
      <c r="AG2149" s="1">
        <v>431600</v>
      </c>
      <c r="AH2149" s="36">
        <v>3469</v>
      </c>
      <c r="AI2149" s="1">
        <v>9900</v>
      </c>
      <c r="AJ2149" s="36">
        <v>3468</v>
      </c>
      <c r="AK2149" s="1">
        <v>1600</v>
      </c>
      <c r="AL2149" s="2">
        <v>0.62708333333333333</v>
      </c>
      <c r="AN2149" t="s">
        <v>298</v>
      </c>
      <c r="AO2149" t="s">
        <v>344</v>
      </c>
    </row>
    <row r="2150" spans="1:41">
      <c r="A2150" s="8">
        <v>46220</v>
      </c>
      <c r="B2150" s="67">
        <v>3901.09</v>
      </c>
      <c r="C2150">
        <v>-3.17</v>
      </c>
      <c r="D2150">
        <v>63910</v>
      </c>
      <c r="E2150" s="67">
        <v>-4.38</v>
      </c>
      <c r="F2150" s="7">
        <v>6810</v>
      </c>
      <c r="G2150" t="s">
        <v>72</v>
      </c>
      <c r="H2150">
        <v>0</v>
      </c>
      <c r="I2150" t="s">
        <v>288</v>
      </c>
      <c r="J2150" t="s">
        <v>289</v>
      </c>
      <c r="K2150" t="s">
        <v>290</v>
      </c>
      <c r="L2150" s="36">
        <v>2008</v>
      </c>
      <c r="M2150">
        <v>-32</v>
      </c>
      <c r="N2150" s="66">
        <v>-1.5699999999999999E-2</v>
      </c>
      <c r="O2150" s="36">
        <v>2040</v>
      </c>
      <c r="P2150" s="66">
        <v>-1.5599999999999999E-2</v>
      </c>
      <c r="Q2150" s="36">
        <v>2012</v>
      </c>
      <c r="R2150" s="36">
        <v>2045</v>
      </c>
      <c r="S2150" s="36">
        <v>1989</v>
      </c>
      <c r="T2150" s="66">
        <v>-1.9E-3</v>
      </c>
      <c r="U2150" s="66">
        <v>-1.1299999999999999E-2</v>
      </c>
      <c r="V2150" s="66">
        <v>-1.7999999999999999E-2</v>
      </c>
      <c r="W2150" s="66">
        <v>9.4999999999999998E-3</v>
      </c>
      <c r="X2150" s="1">
        <v>187700</v>
      </c>
      <c r="Y2150" s="1">
        <v>377970</v>
      </c>
      <c r="Z2150" s="1">
        <v>81653</v>
      </c>
      <c r="AA2150" t="s">
        <v>414</v>
      </c>
      <c r="AB2150" t="s">
        <v>415</v>
      </c>
      <c r="AC2150">
        <v>11.04</v>
      </c>
      <c r="AD2150">
        <v>0.85</v>
      </c>
      <c r="AE2150">
        <v>2.79</v>
      </c>
      <c r="AF2150" t="s">
        <v>230</v>
      </c>
      <c r="AG2150" s="1">
        <v>20900</v>
      </c>
      <c r="AH2150" s="36">
        <v>2009</v>
      </c>
      <c r="AI2150">
        <v>300</v>
      </c>
      <c r="AJ2150" s="36">
        <v>2006</v>
      </c>
      <c r="AK2150">
        <v>600</v>
      </c>
      <c r="AL2150" s="2">
        <v>0.62708333333333333</v>
      </c>
      <c r="AM2150" s="3">
        <v>46234</v>
      </c>
      <c r="AN2150" t="s">
        <v>298</v>
      </c>
      <c r="AO2150" t="s">
        <v>344</v>
      </c>
    </row>
    <row r="2151" spans="1:41">
      <c r="A2151" s="8">
        <v>46220</v>
      </c>
      <c r="B2151" s="67">
        <v>3901.09</v>
      </c>
      <c r="C2151">
        <v>-3.17</v>
      </c>
      <c r="D2151">
        <v>63910</v>
      </c>
      <c r="E2151" s="67">
        <v>-4.38</v>
      </c>
      <c r="F2151" s="7">
        <v>6841</v>
      </c>
      <c r="G2151" t="s">
        <v>73</v>
      </c>
      <c r="H2151">
        <v>0</v>
      </c>
      <c r="I2151" t="s">
        <v>288</v>
      </c>
      <c r="J2151" t="s">
        <v>289</v>
      </c>
      <c r="K2151" t="s">
        <v>290</v>
      </c>
      <c r="L2151" s="36">
        <v>5441</v>
      </c>
      <c r="M2151">
        <v>-54</v>
      </c>
      <c r="N2151" s="66">
        <v>-9.7999999999999997E-3</v>
      </c>
      <c r="O2151" s="36">
        <v>5495</v>
      </c>
      <c r="P2151" s="66">
        <v>-9.7999999999999997E-3</v>
      </c>
      <c r="Q2151" s="36">
        <v>5331</v>
      </c>
      <c r="R2151" s="36">
        <v>5532</v>
      </c>
      <c r="S2151" s="36">
        <v>5326</v>
      </c>
      <c r="T2151" s="66">
        <v>2.06E-2</v>
      </c>
      <c r="U2151" s="66">
        <v>-2.3E-3</v>
      </c>
      <c r="V2151" s="66">
        <v>-1.6400000000000001E-2</v>
      </c>
      <c r="W2151" s="66">
        <v>2.1499999999999998E-2</v>
      </c>
      <c r="X2151" s="1">
        <v>806400</v>
      </c>
      <c r="Y2151" s="1">
        <v>4375747</v>
      </c>
      <c r="Z2151" s="1">
        <v>1399431</v>
      </c>
      <c r="AA2151" t="s">
        <v>416</v>
      </c>
      <c r="AB2151" t="s">
        <v>635</v>
      </c>
      <c r="AC2151">
        <v>23.3</v>
      </c>
      <c r="AD2151">
        <v>2.66</v>
      </c>
      <c r="AE2151">
        <v>1.69</v>
      </c>
      <c r="AF2151" t="s">
        <v>230</v>
      </c>
      <c r="AG2151" s="1">
        <v>9200</v>
      </c>
      <c r="AH2151" s="36">
        <v>5441</v>
      </c>
      <c r="AI2151">
        <v>300</v>
      </c>
      <c r="AJ2151" s="36">
        <v>5438</v>
      </c>
      <c r="AK2151">
        <v>400</v>
      </c>
      <c r="AL2151" s="2">
        <v>0.62708333333333333</v>
      </c>
      <c r="AM2151" s="3">
        <v>46238</v>
      </c>
      <c r="AN2151" t="s">
        <v>298</v>
      </c>
      <c r="AO2151" t="s">
        <v>344</v>
      </c>
    </row>
    <row r="2152" spans="1:41">
      <c r="A2152" s="8">
        <v>46220</v>
      </c>
      <c r="B2152" s="67">
        <v>3901.09</v>
      </c>
      <c r="C2152">
        <v>-3.17</v>
      </c>
      <c r="D2152">
        <v>63910</v>
      </c>
      <c r="E2152" s="67">
        <v>-4.38</v>
      </c>
      <c r="F2152" s="7">
        <v>6890</v>
      </c>
      <c r="G2152" t="s">
        <v>74</v>
      </c>
      <c r="H2152">
        <v>0</v>
      </c>
      <c r="I2152" t="s">
        <v>314</v>
      </c>
      <c r="J2152" t="s">
        <v>289</v>
      </c>
      <c r="K2152" t="s">
        <v>290</v>
      </c>
      <c r="L2152" s="36">
        <v>6960</v>
      </c>
      <c r="M2152" s="36">
        <v>-1040</v>
      </c>
      <c r="N2152" s="66">
        <v>-0.13</v>
      </c>
      <c r="O2152" s="36">
        <v>8000</v>
      </c>
      <c r="P2152" s="66">
        <v>-0.13</v>
      </c>
      <c r="Q2152" s="36">
        <v>7350</v>
      </c>
      <c r="R2152" s="36">
        <v>7370</v>
      </c>
      <c r="S2152" s="36">
        <v>6750</v>
      </c>
      <c r="T2152" s="66">
        <v>-5.2999999999999999E-2</v>
      </c>
      <c r="U2152" s="66">
        <v>1.4E-3</v>
      </c>
      <c r="V2152" s="66">
        <v>-5.5599999999999997E-2</v>
      </c>
      <c r="W2152" s="66">
        <v>3.1099999999999999E-2</v>
      </c>
      <c r="X2152" s="1">
        <v>2209900</v>
      </c>
      <c r="Y2152" s="1">
        <v>15547114</v>
      </c>
      <c r="Z2152" s="1">
        <v>366877</v>
      </c>
      <c r="AA2152" t="s">
        <v>680</v>
      </c>
      <c r="AB2152" t="s">
        <v>419</v>
      </c>
      <c r="AC2152">
        <v>15.89</v>
      </c>
      <c r="AD2152">
        <v>1.25</v>
      </c>
      <c r="AE2152">
        <v>2.87</v>
      </c>
      <c r="AF2152" t="s">
        <v>230</v>
      </c>
      <c r="AG2152" s="1">
        <v>12100</v>
      </c>
      <c r="AH2152" s="36">
        <v>6960</v>
      </c>
      <c r="AI2152">
        <v>900</v>
      </c>
      <c r="AJ2152" s="36">
        <v>6950</v>
      </c>
      <c r="AK2152" s="1">
        <v>2700</v>
      </c>
      <c r="AL2152" s="2">
        <v>0.62708333333333333</v>
      </c>
      <c r="AM2152" s="3">
        <v>46248</v>
      </c>
      <c r="AN2152" t="s">
        <v>293</v>
      </c>
      <c r="AO2152" t="s">
        <v>344</v>
      </c>
    </row>
    <row r="2153" spans="1:41">
      <c r="A2153" s="8">
        <v>46220</v>
      </c>
      <c r="B2153" s="67">
        <v>3901.09</v>
      </c>
      <c r="C2153">
        <v>-3.17</v>
      </c>
      <c r="D2153">
        <v>63910</v>
      </c>
      <c r="E2153" s="67">
        <v>-4.38</v>
      </c>
      <c r="F2153" s="7">
        <v>6925</v>
      </c>
      <c r="G2153" t="s">
        <v>75</v>
      </c>
      <c r="H2153">
        <v>0</v>
      </c>
      <c r="I2153" t="s">
        <v>288</v>
      </c>
      <c r="J2153" t="s">
        <v>289</v>
      </c>
      <c r="K2153" t="s">
        <v>290</v>
      </c>
      <c r="L2153" s="36">
        <v>3813</v>
      </c>
      <c r="M2153">
        <v>-263</v>
      </c>
      <c r="N2153" s="66">
        <v>-6.4500000000000002E-2</v>
      </c>
      <c r="O2153" s="36">
        <v>4076</v>
      </c>
      <c r="P2153" s="66">
        <v>-6.4500000000000002E-2</v>
      </c>
      <c r="Q2153" s="36">
        <v>3931</v>
      </c>
      <c r="R2153" s="36">
        <v>3941</v>
      </c>
      <c r="S2153" s="36">
        <v>3729</v>
      </c>
      <c r="T2153" s="66">
        <v>-0.03</v>
      </c>
      <c r="U2153" s="66">
        <v>-6.1999999999999998E-3</v>
      </c>
      <c r="V2153" s="66">
        <v>-3.2399999999999998E-2</v>
      </c>
      <c r="W2153" s="66">
        <v>2.2499999999999999E-2</v>
      </c>
      <c r="X2153" s="1">
        <v>252100</v>
      </c>
      <c r="Y2153" s="1">
        <v>967352</v>
      </c>
      <c r="Z2153" s="1">
        <v>318385</v>
      </c>
      <c r="AA2153" t="s">
        <v>698</v>
      </c>
      <c r="AB2153" t="s">
        <v>421</v>
      </c>
      <c r="AC2153">
        <v>28.82</v>
      </c>
      <c r="AD2153">
        <v>1.53</v>
      </c>
      <c r="AE2153">
        <v>1.84</v>
      </c>
      <c r="AF2153" t="s">
        <v>230</v>
      </c>
      <c r="AG2153" s="1">
        <v>7900</v>
      </c>
      <c r="AH2153" s="36">
        <v>3814</v>
      </c>
      <c r="AI2153">
        <v>400</v>
      </c>
      <c r="AJ2153" s="36">
        <v>3813</v>
      </c>
      <c r="AK2153">
        <v>200</v>
      </c>
      <c r="AL2153" s="2">
        <v>0.62708333333333333</v>
      </c>
      <c r="AM2153" s="3">
        <v>46238</v>
      </c>
      <c r="AN2153" t="s">
        <v>298</v>
      </c>
      <c r="AO2153" t="s">
        <v>344</v>
      </c>
    </row>
    <row r="2154" spans="1:41">
      <c r="A2154" s="8">
        <v>46220</v>
      </c>
      <c r="B2154" s="67">
        <v>3901.09</v>
      </c>
      <c r="C2154">
        <v>-3.17</v>
      </c>
      <c r="D2154">
        <v>63910</v>
      </c>
      <c r="E2154" s="67">
        <v>-4.38</v>
      </c>
      <c r="F2154" s="7">
        <v>6963</v>
      </c>
      <c r="G2154" t="s">
        <v>76</v>
      </c>
      <c r="H2154">
        <v>0</v>
      </c>
      <c r="I2154" t="s">
        <v>288</v>
      </c>
      <c r="J2154" t="s">
        <v>289</v>
      </c>
      <c r="K2154" t="s">
        <v>290</v>
      </c>
      <c r="L2154" s="36">
        <v>4508</v>
      </c>
      <c r="M2154">
        <v>-491</v>
      </c>
      <c r="N2154" s="66">
        <v>-9.8199999999999996E-2</v>
      </c>
      <c r="O2154" s="36">
        <v>4999</v>
      </c>
      <c r="P2154" s="66">
        <v>-9.8199999999999996E-2</v>
      </c>
      <c r="Q2154" s="36">
        <v>4753</v>
      </c>
      <c r="R2154" s="36">
        <v>4759</v>
      </c>
      <c r="S2154" s="36">
        <v>4372</v>
      </c>
      <c r="T2154" s="66">
        <v>-5.1499999999999997E-2</v>
      </c>
      <c r="U2154" s="66">
        <v>-5.1999999999999998E-3</v>
      </c>
      <c r="V2154" s="66">
        <v>-5.2699999999999997E-2</v>
      </c>
      <c r="W2154" s="66">
        <v>3.1099999999999999E-2</v>
      </c>
      <c r="X2154" s="1">
        <v>5278100</v>
      </c>
      <c r="Y2154" s="1">
        <v>24092388</v>
      </c>
      <c r="Z2154" s="1">
        <v>1820150</v>
      </c>
      <c r="AA2154" t="s">
        <v>713</v>
      </c>
      <c r="AB2154" t="s">
        <v>423</v>
      </c>
      <c r="AC2154">
        <v>60.02</v>
      </c>
      <c r="AD2154">
        <v>2.29</v>
      </c>
      <c r="AE2154">
        <v>1.1100000000000001</v>
      </c>
      <c r="AF2154" t="s">
        <v>230</v>
      </c>
      <c r="AG2154" s="1">
        <v>62400</v>
      </c>
      <c r="AH2154" s="36">
        <v>4509</v>
      </c>
      <c r="AI2154">
        <v>500</v>
      </c>
      <c r="AJ2154" s="36">
        <v>4507</v>
      </c>
      <c r="AK2154">
        <v>200</v>
      </c>
      <c r="AL2154" s="2">
        <v>0.62708333333333333</v>
      </c>
      <c r="AM2154" s="3">
        <v>46239</v>
      </c>
      <c r="AN2154" t="s">
        <v>298</v>
      </c>
      <c r="AO2154" t="s">
        <v>344</v>
      </c>
    </row>
    <row r="2155" spans="1:41">
      <c r="A2155" s="8">
        <v>46220</v>
      </c>
      <c r="B2155" s="67">
        <v>3901.09</v>
      </c>
      <c r="C2155">
        <v>-3.17</v>
      </c>
      <c r="D2155">
        <v>63910</v>
      </c>
      <c r="E2155" s="67">
        <v>-4.38</v>
      </c>
      <c r="F2155" s="7">
        <v>7011</v>
      </c>
      <c r="G2155" t="s">
        <v>77</v>
      </c>
      <c r="H2155">
        <v>0</v>
      </c>
      <c r="I2155" t="s">
        <v>288</v>
      </c>
      <c r="J2155" t="s">
        <v>289</v>
      </c>
      <c r="K2155" t="s">
        <v>295</v>
      </c>
      <c r="L2155" s="36">
        <v>3673</v>
      </c>
      <c r="M2155">
        <v>-150</v>
      </c>
      <c r="N2155" s="66">
        <v>-3.9199999999999999E-2</v>
      </c>
      <c r="O2155" s="36">
        <v>3823</v>
      </c>
      <c r="P2155" s="66">
        <v>-3.9199999999999999E-2</v>
      </c>
      <c r="Q2155" s="36">
        <v>3750</v>
      </c>
      <c r="R2155" s="36">
        <v>3754</v>
      </c>
      <c r="S2155" s="36">
        <v>3626</v>
      </c>
      <c r="T2155" s="66">
        <v>-2.0500000000000001E-2</v>
      </c>
      <c r="U2155" s="66">
        <v>-7.4999999999999997E-3</v>
      </c>
      <c r="V2155" s="66">
        <v>-2.1499999999999998E-2</v>
      </c>
      <c r="W2155" s="66">
        <v>1.29E-2</v>
      </c>
      <c r="X2155" s="1">
        <v>17499900</v>
      </c>
      <c r="Y2155" s="1">
        <v>64652873</v>
      </c>
      <c r="Z2155" s="1">
        <v>12391408</v>
      </c>
      <c r="AA2155" t="s">
        <v>424</v>
      </c>
      <c r="AB2155" t="s">
        <v>636</v>
      </c>
      <c r="AC2155">
        <v>32.47</v>
      </c>
      <c r="AD2155">
        <v>3.99</v>
      </c>
      <c r="AE2155">
        <v>0.79</v>
      </c>
      <c r="AF2155" t="s">
        <v>230</v>
      </c>
      <c r="AG2155" s="1">
        <v>679600</v>
      </c>
      <c r="AH2155" s="36">
        <v>3674</v>
      </c>
      <c r="AI2155" s="1">
        <v>5500</v>
      </c>
      <c r="AJ2155" s="36">
        <v>3673</v>
      </c>
      <c r="AK2155" s="1">
        <v>8100</v>
      </c>
      <c r="AL2155" s="2">
        <v>0.62708333333333333</v>
      </c>
      <c r="AM2155" s="3">
        <v>46238</v>
      </c>
      <c r="AN2155" t="s">
        <v>298</v>
      </c>
      <c r="AO2155" t="s">
        <v>395</v>
      </c>
    </row>
    <row r="2156" spans="1:41">
      <c r="A2156" s="8">
        <v>46220</v>
      </c>
      <c r="B2156" s="67">
        <v>3901.09</v>
      </c>
      <c r="C2156">
        <v>-3.17</v>
      </c>
      <c r="D2156">
        <v>63910</v>
      </c>
      <c r="E2156" s="67">
        <v>-4.38</v>
      </c>
      <c r="F2156" s="7">
        <v>7013</v>
      </c>
      <c r="G2156" t="s">
        <v>78</v>
      </c>
      <c r="H2156">
        <v>0</v>
      </c>
      <c r="I2156" t="s">
        <v>288</v>
      </c>
      <c r="J2156" t="s">
        <v>289</v>
      </c>
      <c r="K2156" t="s">
        <v>295</v>
      </c>
      <c r="L2156" s="36">
        <v>2670.5</v>
      </c>
      <c r="M2156">
        <v>-138.5</v>
      </c>
      <c r="N2156" s="66">
        <v>-4.9299999999999997E-2</v>
      </c>
      <c r="O2156" s="36">
        <v>2809</v>
      </c>
      <c r="P2156" s="66">
        <v>-4.9299999999999997E-2</v>
      </c>
      <c r="Q2156" s="36">
        <v>2807</v>
      </c>
      <c r="R2156" s="36">
        <v>2860</v>
      </c>
      <c r="S2156" s="36">
        <v>2626</v>
      </c>
      <c r="T2156" s="66">
        <v>-4.8599999999999997E-2</v>
      </c>
      <c r="U2156" s="66">
        <v>-6.4999999999999997E-3</v>
      </c>
      <c r="V2156" s="66">
        <v>-6.6199999999999995E-2</v>
      </c>
      <c r="W2156" s="66">
        <v>1.6899999999999998E-2</v>
      </c>
      <c r="X2156" s="1">
        <v>12379700</v>
      </c>
      <c r="Y2156" s="1">
        <v>33795635</v>
      </c>
      <c r="Z2156" s="1">
        <v>2891509</v>
      </c>
      <c r="AA2156" t="s">
        <v>426</v>
      </c>
      <c r="AB2156" t="s">
        <v>637</v>
      </c>
      <c r="AC2156">
        <v>17.16</v>
      </c>
      <c r="AD2156">
        <v>4.34</v>
      </c>
      <c r="AE2156">
        <v>0.86</v>
      </c>
      <c r="AF2156" t="s">
        <v>230</v>
      </c>
      <c r="AG2156" s="1">
        <v>373300</v>
      </c>
      <c r="AH2156" s="36">
        <v>2671</v>
      </c>
      <c r="AI2156" s="1">
        <v>1700</v>
      </c>
      <c r="AJ2156" s="36">
        <v>2670.5</v>
      </c>
      <c r="AK2156">
        <v>800</v>
      </c>
      <c r="AL2156" s="2">
        <v>0.62708333333333333</v>
      </c>
      <c r="AM2156" s="3">
        <v>46239</v>
      </c>
      <c r="AN2156" t="s">
        <v>298</v>
      </c>
      <c r="AO2156" t="s">
        <v>395</v>
      </c>
    </row>
    <row r="2157" spans="1:41">
      <c r="A2157" s="8">
        <v>46220</v>
      </c>
      <c r="B2157" s="67">
        <v>3901.09</v>
      </c>
      <c r="C2157">
        <v>-3.17</v>
      </c>
      <c r="D2157">
        <v>63910</v>
      </c>
      <c r="E2157" s="67">
        <v>-4.38</v>
      </c>
      <c r="F2157" s="7">
        <v>7047</v>
      </c>
      <c r="G2157" t="s">
        <v>79</v>
      </c>
      <c r="H2157">
        <v>0</v>
      </c>
      <c r="I2157" t="s">
        <v>347</v>
      </c>
      <c r="J2157" t="s">
        <v>289</v>
      </c>
      <c r="K2157" t="s">
        <v>295</v>
      </c>
      <c r="L2157" s="36">
        <v>2495</v>
      </c>
      <c r="M2157">
        <v>-195</v>
      </c>
      <c r="N2157" s="66">
        <v>-7.2499999999999995E-2</v>
      </c>
      <c r="O2157" s="36">
        <v>2690</v>
      </c>
      <c r="P2157" s="66">
        <v>-7.2400000000000006E-2</v>
      </c>
      <c r="Q2157" s="36">
        <v>2651</v>
      </c>
      <c r="R2157" s="36">
        <v>2676</v>
      </c>
      <c r="S2157" s="36">
        <v>2476</v>
      </c>
      <c r="T2157" s="66">
        <v>-5.8799999999999998E-2</v>
      </c>
      <c r="U2157" s="66">
        <v>-2.4199999999999999E-2</v>
      </c>
      <c r="V2157" s="66">
        <v>-6.7599999999999993E-2</v>
      </c>
      <c r="W2157" s="66">
        <v>7.6E-3</v>
      </c>
      <c r="X2157" s="1">
        <v>96400</v>
      </c>
      <c r="Y2157" s="1">
        <v>247012</v>
      </c>
      <c r="Z2157" s="1">
        <v>35418</v>
      </c>
      <c r="AA2157" t="s">
        <v>840</v>
      </c>
      <c r="AB2157" t="s">
        <v>638</v>
      </c>
      <c r="AC2157">
        <v>9.8800000000000008</v>
      </c>
      <c r="AD2157">
        <v>3.1</v>
      </c>
      <c r="AE2157">
        <v>0.52</v>
      </c>
      <c r="AF2157" t="s">
        <v>230</v>
      </c>
      <c r="AG2157">
        <v>0</v>
      </c>
      <c r="AH2157" s="36">
        <v>2498</v>
      </c>
      <c r="AI2157">
        <v>100</v>
      </c>
      <c r="AJ2157" s="36">
        <v>2494</v>
      </c>
      <c r="AK2157">
        <v>800</v>
      </c>
      <c r="AL2157" s="2">
        <v>0.62708333333333333</v>
      </c>
      <c r="AM2157" s="3">
        <v>46246</v>
      </c>
      <c r="AN2157" t="s">
        <v>298</v>
      </c>
      <c r="AO2157" t="s">
        <v>313</v>
      </c>
    </row>
    <row r="2158" spans="1:41">
      <c r="A2158" s="8">
        <v>46220</v>
      </c>
      <c r="B2158" s="67">
        <v>3901.09</v>
      </c>
      <c r="C2158">
        <v>-3.17</v>
      </c>
      <c r="D2158">
        <v>63910</v>
      </c>
      <c r="E2158" s="67">
        <v>-4.38</v>
      </c>
      <c r="F2158" s="7">
        <v>7084</v>
      </c>
      <c r="G2158" t="s">
        <v>80</v>
      </c>
      <c r="H2158">
        <v>0</v>
      </c>
      <c r="I2158" t="s">
        <v>347</v>
      </c>
      <c r="J2158" t="s">
        <v>323</v>
      </c>
      <c r="K2158" t="s">
        <v>290</v>
      </c>
      <c r="L2158" s="36">
        <v>2760</v>
      </c>
      <c r="M2158">
        <v>-6</v>
      </c>
      <c r="N2158" s="66">
        <v>-2.2000000000000001E-3</v>
      </c>
      <c r="O2158" s="36">
        <v>2766</v>
      </c>
      <c r="P2158" s="66">
        <v>-2.0999999999999999E-3</v>
      </c>
      <c r="Q2158" s="36">
        <v>2765</v>
      </c>
      <c r="R2158" s="36">
        <v>2765</v>
      </c>
      <c r="S2158" s="36">
        <v>2740</v>
      </c>
      <c r="T2158" s="66">
        <v>-1.8E-3</v>
      </c>
      <c r="U2158" s="66">
        <v>-6.9999999999999999E-4</v>
      </c>
      <c r="V2158" s="66">
        <v>-1.8E-3</v>
      </c>
      <c r="W2158" s="66">
        <v>7.1999999999999998E-3</v>
      </c>
      <c r="X2158" s="1">
        <v>2100</v>
      </c>
      <c r="Y2158" s="1">
        <v>5779</v>
      </c>
      <c r="Z2158" s="1">
        <v>8996</v>
      </c>
      <c r="AA2158" t="s">
        <v>430</v>
      </c>
      <c r="AB2158" t="s">
        <v>642</v>
      </c>
      <c r="AC2158">
        <v>40.229999999999997</v>
      </c>
      <c r="AD2158">
        <v>1.43</v>
      </c>
      <c r="AE2158">
        <v>3.8</v>
      </c>
      <c r="AF2158">
        <v>0.6</v>
      </c>
      <c r="AG2158">
        <v>100</v>
      </c>
      <c r="AH2158" s="36">
        <v>2755</v>
      </c>
      <c r="AI2158">
        <v>100</v>
      </c>
      <c r="AJ2158" s="36">
        <v>2742</v>
      </c>
      <c r="AK2158">
        <v>100</v>
      </c>
      <c r="AL2158" s="2">
        <v>0.53888888888888886</v>
      </c>
      <c r="AM2158" s="3">
        <v>46248</v>
      </c>
      <c r="AN2158" t="s">
        <v>298</v>
      </c>
      <c r="AO2158" t="s">
        <v>313</v>
      </c>
    </row>
    <row r="2159" spans="1:41">
      <c r="A2159" s="8">
        <v>46220</v>
      </c>
      <c r="B2159" s="67">
        <v>3901.09</v>
      </c>
      <c r="C2159">
        <v>-3.17</v>
      </c>
      <c r="D2159">
        <v>63910</v>
      </c>
      <c r="E2159" s="67">
        <v>-4.38</v>
      </c>
      <c r="F2159" s="7">
        <v>7182</v>
      </c>
      <c r="G2159" t="s">
        <v>81</v>
      </c>
      <c r="H2159">
        <v>0</v>
      </c>
      <c r="I2159" t="s">
        <v>288</v>
      </c>
      <c r="J2159" t="s">
        <v>289</v>
      </c>
      <c r="K2159" t="s">
        <v>290</v>
      </c>
      <c r="L2159" s="36">
        <v>3114</v>
      </c>
      <c r="M2159">
        <v>-144</v>
      </c>
      <c r="N2159" s="66">
        <v>-4.4200000000000003E-2</v>
      </c>
      <c r="O2159" s="36">
        <v>3258</v>
      </c>
      <c r="P2159" s="66">
        <v>-4.41E-2</v>
      </c>
      <c r="Q2159" s="36">
        <v>3230</v>
      </c>
      <c r="R2159" s="36">
        <v>3261</v>
      </c>
      <c r="S2159" s="36">
        <v>3096</v>
      </c>
      <c r="T2159" s="66">
        <v>-3.5900000000000001E-2</v>
      </c>
      <c r="U2159" s="66">
        <v>-1.67E-2</v>
      </c>
      <c r="V2159" s="66">
        <v>-4.4999999999999998E-2</v>
      </c>
      <c r="W2159" s="66">
        <v>5.7999999999999996E-3</v>
      </c>
      <c r="X2159" s="1">
        <v>4488400</v>
      </c>
      <c r="Y2159" s="1">
        <v>14221995</v>
      </c>
      <c r="Z2159" s="1">
        <v>11135286</v>
      </c>
      <c r="AA2159" t="s">
        <v>715</v>
      </c>
      <c r="AB2159" t="s">
        <v>433</v>
      </c>
      <c r="AC2159">
        <v>16.8</v>
      </c>
      <c r="AD2159">
        <v>1.2</v>
      </c>
      <c r="AE2159">
        <v>2.99</v>
      </c>
      <c r="AF2159" t="s">
        <v>230</v>
      </c>
      <c r="AG2159" s="1">
        <v>60200</v>
      </c>
      <c r="AH2159" s="36">
        <v>3114</v>
      </c>
      <c r="AI2159" s="1">
        <v>1000</v>
      </c>
      <c r="AJ2159" s="36">
        <v>3113</v>
      </c>
      <c r="AK2159" s="1">
        <v>2700</v>
      </c>
      <c r="AL2159" s="2">
        <v>0.62708333333333333</v>
      </c>
      <c r="AM2159" s="3">
        <v>46241</v>
      </c>
      <c r="AN2159" t="s">
        <v>298</v>
      </c>
      <c r="AO2159" t="s">
        <v>434</v>
      </c>
    </row>
    <row r="2160" spans="1:41">
      <c r="A2160" s="8">
        <v>46220</v>
      </c>
      <c r="B2160" s="67">
        <v>3901.09</v>
      </c>
      <c r="C2160">
        <v>-3.17</v>
      </c>
      <c r="D2160">
        <v>63910</v>
      </c>
      <c r="E2160" s="67">
        <v>-4.38</v>
      </c>
      <c r="F2160" s="7">
        <v>7203</v>
      </c>
      <c r="G2160" t="s">
        <v>82</v>
      </c>
      <c r="H2160">
        <v>0</v>
      </c>
      <c r="I2160" t="s">
        <v>288</v>
      </c>
      <c r="J2160" t="s">
        <v>289</v>
      </c>
      <c r="K2160" t="s">
        <v>290</v>
      </c>
      <c r="L2160" s="36">
        <v>2892</v>
      </c>
      <c r="M2160">
        <v>-17</v>
      </c>
      <c r="N2160" s="66">
        <v>-5.7999999999999996E-3</v>
      </c>
      <c r="O2160" s="36">
        <v>2909</v>
      </c>
      <c r="P2160" s="66">
        <v>-5.7999999999999996E-3</v>
      </c>
      <c r="Q2160" s="36">
        <v>2865.5</v>
      </c>
      <c r="R2160" s="36">
        <v>2913.5</v>
      </c>
      <c r="S2160" s="36">
        <v>2857</v>
      </c>
      <c r="T2160" s="66">
        <v>9.1999999999999998E-3</v>
      </c>
      <c r="U2160" s="66">
        <v>4.1000000000000003E-3</v>
      </c>
      <c r="V2160" s="66">
        <v>-7.3000000000000001E-3</v>
      </c>
      <c r="W2160" s="66">
        <v>1.2200000000000001E-2</v>
      </c>
      <c r="X2160" s="1">
        <v>26882800</v>
      </c>
      <c r="Y2160" s="1">
        <v>77549336</v>
      </c>
      <c r="Z2160" s="1">
        <v>42208703</v>
      </c>
      <c r="AA2160" t="s">
        <v>435</v>
      </c>
      <c r="AB2160" t="s">
        <v>699</v>
      </c>
      <c r="AC2160">
        <v>11.41</v>
      </c>
      <c r="AD2160">
        <v>0.94</v>
      </c>
      <c r="AE2160">
        <v>3.46</v>
      </c>
      <c r="AF2160" t="s">
        <v>230</v>
      </c>
      <c r="AG2160" s="1">
        <v>297400</v>
      </c>
      <c r="AH2160" s="36">
        <v>2892</v>
      </c>
      <c r="AI2160" s="1">
        <v>1800</v>
      </c>
      <c r="AJ2160" s="36">
        <v>2891.5</v>
      </c>
      <c r="AK2160" s="1">
        <v>6200</v>
      </c>
      <c r="AL2160" s="2">
        <v>0.62708333333333333</v>
      </c>
      <c r="AM2160" s="3">
        <v>46238</v>
      </c>
      <c r="AN2160" t="s">
        <v>298</v>
      </c>
      <c r="AO2160" t="s">
        <v>437</v>
      </c>
    </row>
    <row r="2161" spans="1:41">
      <c r="A2161" s="8">
        <v>46220</v>
      </c>
      <c r="B2161" s="67">
        <v>3901.09</v>
      </c>
      <c r="C2161">
        <v>-3.17</v>
      </c>
      <c r="D2161">
        <v>63910</v>
      </c>
      <c r="E2161" s="67">
        <v>-4.38</v>
      </c>
      <c r="F2161" s="7">
        <v>7213</v>
      </c>
      <c r="G2161" t="s">
        <v>83</v>
      </c>
      <c r="H2161">
        <v>0</v>
      </c>
      <c r="I2161" t="s">
        <v>314</v>
      </c>
      <c r="J2161" t="s">
        <v>289</v>
      </c>
      <c r="K2161" t="s">
        <v>290</v>
      </c>
      <c r="L2161">
        <v>619</v>
      </c>
      <c r="M2161">
        <v>-15</v>
      </c>
      <c r="N2161" s="66">
        <v>-2.3699999999999999E-2</v>
      </c>
      <c r="O2161">
        <v>634</v>
      </c>
      <c r="P2161" s="66">
        <v>-2.3599999999999999E-2</v>
      </c>
      <c r="Q2161">
        <v>630</v>
      </c>
      <c r="R2161">
        <v>630</v>
      </c>
      <c r="S2161">
        <v>615</v>
      </c>
      <c r="T2161" s="66">
        <v>-1.7399999999999999E-2</v>
      </c>
      <c r="U2161" s="66">
        <v>-1.6000000000000001E-3</v>
      </c>
      <c r="V2161" s="66">
        <v>-1.7399999999999999E-2</v>
      </c>
      <c r="W2161" s="66">
        <v>6.4999999999999997E-3</v>
      </c>
      <c r="X2161" s="1">
        <v>23700</v>
      </c>
      <c r="Y2161" s="1">
        <v>14730</v>
      </c>
      <c r="Z2161" s="1">
        <v>9836</v>
      </c>
      <c r="AA2161" t="s">
        <v>841</v>
      </c>
      <c r="AB2161" t="s">
        <v>439</v>
      </c>
      <c r="AC2161">
        <v>7.25</v>
      </c>
      <c r="AD2161">
        <v>0.87</v>
      </c>
      <c r="AE2161">
        <v>4.2</v>
      </c>
      <c r="AF2161" t="s">
        <v>230</v>
      </c>
      <c r="AG2161">
        <v>300</v>
      </c>
      <c r="AH2161">
        <v>619</v>
      </c>
      <c r="AI2161">
        <v>200</v>
      </c>
      <c r="AJ2161">
        <v>616</v>
      </c>
      <c r="AK2161">
        <v>400</v>
      </c>
      <c r="AL2161" s="2">
        <v>0.60763888888888884</v>
      </c>
      <c r="AM2161" s="3">
        <v>46241</v>
      </c>
      <c r="AN2161" t="s">
        <v>298</v>
      </c>
      <c r="AO2161" t="s">
        <v>437</v>
      </c>
    </row>
    <row r="2162" spans="1:41">
      <c r="A2162" s="8">
        <v>46220</v>
      </c>
      <c r="B2162" s="67">
        <v>3901.09</v>
      </c>
      <c r="C2162">
        <v>-3.17</v>
      </c>
      <c r="D2162">
        <v>63910</v>
      </c>
      <c r="E2162" s="67">
        <v>-4.38</v>
      </c>
      <c r="F2162" s="7">
        <v>7220</v>
      </c>
      <c r="G2162" t="s">
        <v>84</v>
      </c>
      <c r="H2162">
        <v>0</v>
      </c>
      <c r="I2162" t="s">
        <v>288</v>
      </c>
      <c r="J2162" t="s">
        <v>289</v>
      </c>
      <c r="K2162" t="s">
        <v>295</v>
      </c>
      <c r="L2162" s="36">
        <v>3000</v>
      </c>
      <c r="M2162">
        <v>-370</v>
      </c>
      <c r="N2162" s="66">
        <v>-0.10979999999999999</v>
      </c>
      <c r="O2162" s="36">
        <v>3370</v>
      </c>
      <c r="P2162" s="66">
        <v>-0.10970000000000001</v>
      </c>
      <c r="Q2162" s="36">
        <v>3110</v>
      </c>
      <c r="R2162" s="36">
        <v>3145</v>
      </c>
      <c r="S2162" s="36">
        <v>2907</v>
      </c>
      <c r="T2162" s="66">
        <v>-3.5299999999999998E-2</v>
      </c>
      <c r="U2162" s="66">
        <v>5.9999999999999995E-4</v>
      </c>
      <c r="V2162" s="66">
        <v>-4.6100000000000002E-2</v>
      </c>
      <c r="W2162" s="66">
        <v>3.1899999999999998E-2</v>
      </c>
      <c r="X2162" s="1">
        <v>2038300</v>
      </c>
      <c r="Y2162" s="1">
        <v>6161774</v>
      </c>
      <c r="Z2162" s="1">
        <v>196745</v>
      </c>
      <c r="AA2162" t="s">
        <v>563</v>
      </c>
      <c r="AB2162" t="s">
        <v>441</v>
      </c>
      <c r="AC2162">
        <v>30.24</v>
      </c>
      <c r="AD2162">
        <v>1.61</v>
      </c>
      <c r="AE2162">
        <v>1.33</v>
      </c>
      <c r="AF2162" t="s">
        <v>230</v>
      </c>
      <c r="AG2162" s="1">
        <v>12400</v>
      </c>
      <c r="AH2162" s="36">
        <v>3005</v>
      </c>
      <c r="AI2162" s="1">
        <v>5800</v>
      </c>
      <c r="AJ2162" s="36">
        <v>3000</v>
      </c>
      <c r="AK2162" s="1">
        <v>1900</v>
      </c>
      <c r="AL2162" s="2">
        <v>0.62708333333333333</v>
      </c>
      <c r="AM2162" s="3">
        <v>46239</v>
      </c>
      <c r="AN2162" t="s">
        <v>298</v>
      </c>
      <c r="AO2162" t="s">
        <v>437</v>
      </c>
    </row>
    <row r="2163" spans="1:41">
      <c r="A2163" s="8">
        <v>46220</v>
      </c>
      <c r="B2163" s="67">
        <v>3901.09</v>
      </c>
      <c r="C2163">
        <v>-3.17</v>
      </c>
      <c r="D2163">
        <v>63910</v>
      </c>
      <c r="E2163" s="67">
        <v>-4.38</v>
      </c>
      <c r="F2163" s="7">
        <v>7269</v>
      </c>
      <c r="G2163" t="s">
        <v>85</v>
      </c>
      <c r="H2163">
        <v>0</v>
      </c>
      <c r="I2163" t="s">
        <v>288</v>
      </c>
      <c r="J2163" t="s">
        <v>289</v>
      </c>
      <c r="K2163" t="s">
        <v>290</v>
      </c>
      <c r="L2163" s="36">
        <v>2043.5</v>
      </c>
      <c r="M2163">
        <v>-8.5</v>
      </c>
      <c r="N2163" s="66">
        <v>-4.1000000000000003E-3</v>
      </c>
      <c r="O2163" s="36">
        <v>2052</v>
      </c>
      <c r="P2163" s="66">
        <v>-4.1000000000000003E-3</v>
      </c>
      <c r="Q2163" s="36">
        <v>2024.5</v>
      </c>
      <c r="R2163" s="36">
        <v>2065</v>
      </c>
      <c r="S2163" s="36">
        <v>2017</v>
      </c>
      <c r="T2163" s="66">
        <v>9.2999999999999992E-3</v>
      </c>
      <c r="U2163" s="66">
        <v>-6.4999999999999997E-3</v>
      </c>
      <c r="V2163" s="66">
        <v>-1.04E-2</v>
      </c>
      <c r="W2163" s="66">
        <v>1.3100000000000001E-2</v>
      </c>
      <c r="X2163" s="1">
        <v>4372700</v>
      </c>
      <c r="Y2163" s="1">
        <v>8934188</v>
      </c>
      <c r="Z2163" s="1">
        <v>4014632</v>
      </c>
      <c r="AA2163" t="s">
        <v>442</v>
      </c>
      <c r="AB2163" t="s">
        <v>443</v>
      </c>
      <c r="AC2163">
        <v>10.37</v>
      </c>
      <c r="AD2163">
        <v>1.1599999999999999</v>
      </c>
      <c r="AE2163">
        <v>2.5</v>
      </c>
      <c r="AF2163" t="s">
        <v>230</v>
      </c>
      <c r="AG2163" s="1">
        <v>4085100</v>
      </c>
      <c r="AH2163" s="36">
        <v>2043.5</v>
      </c>
      <c r="AI2163" s="1">
        <v>2800</v>
      </c>
      <c r="AJ2163" s="36">
        <v>2043</v>
      </c>
      <c r="AK2163" s="1">
        <v>3400</v>
      </c>
      <c r="AL2163" s="2">
        <v>0.62708333333333333</v>
      </c>
      <c r="AM2163" s="3">
        <v>46239</v>
      </c>
      <c r="AN2163" t="s">
        <v>298</v>
      </c>
      <c r="AO2163" t="s">
        <v>437</v>
      </c>
    </row>
    <row r="2164" spans="1:41">
      <c r="A2164" s="8">
        <v>46220</v>
      </c>
      <c r="B2164" s="67">
        <v>3901.09</v>
      </c>
      <c r="C2164">
        <v>-3.17</v>
      </c>
      <c r="D2164">
        <v>63910</v>
      </c>
      <c r="E2164" s="67">
        <v>-4.38</v>
      </c>
      <c r="F2164" s="7">
        <v>7272</v>
      </c>
      <c r="G2164" t="s">
        <v>86</v>
      </c>
      <c r="H2164">
        <v>0</v>
      </c>
      <c r="I2164" t="s">
        <v>288</v>
      </c>
      <c r="J2164" t="s">
        <v>289</v>
      </c>
      <c r="K2164" t="s">
        <v>290</v>
      </c>
      <c r="L2164" s="36">
        <v>1261.5</v>
      </c>
      <c r="M2164">
        <v>-20</v>
      </c>
      <c r="N2164" s="66">
        <v>-1.5599999999999999E-2</v>
      </c>
      <c r="O2164" s="36">
        <v>1281.5</v>
      </c>
      <c r="P2164" s="66">
        <v>-1.5599999999999999E-2</v>
      </c>
      <c r="Q2164" s="36">
        <v>1279</v>
      </c>
      <c r="R2164" s="36">
        <v>1283.5</v>
      </c>
      <c r="S2164" s="36">
        <v>1254</v>
      </c>
      <c r="T2164" s="66">
        <v>-1.3599999999999999E-2</v>
      </c>
      <c r="U2164" s="66">
        <v>-1.0500000000000001E-2</v>
      </c>
      <c r="V2164" s="66">
        <v>-1.7100000000000001E-2</v>
      </c>
      <c r="W2164" s="66">
        <v>5.8999999999999999E-3</v>
      </c>
      <c r="X2164" s="1">
        <v>3950200</v>
      </c>
      <c r="Y2164" s="1">
        <v>5022208</v>
      </c>
      <c r="Z2164" s="1">
        <v>1284364</v>
      </c>
      <c r="AA2164" t="s">
        <v>444</v>
      </c>
      <c r="AB2164" t="s">
        <v>445</v>
      </c>
      <c r="AC2164">
        <v>9.94</v>
      </c>
      <c r="AD2164">
        <v>1.08</v>
      </c>
      <c r="AE2164">
        <v>3.96</v>
      </c>
      <c r="AF2164" t="s">
        <v>230</v>
      </c>
      <c r="AG2164" s="1">
        <v>368600</v>
      </c>
      <c r="AH2164" s="36">
        <v>1261.5</v>
      </c>
      <c r="AI2164" s="1">
        <v>2800</v>
      </c>
      <c r="AJ2164" s="36">
        <v>1261</v>
      </c>
      <c r="AK2164" s="1">
        <v>7800</v>
      </c>
      <c r="AL2164" s="2">
        <v>0.62708333333333333</v>
      </c>
      <c r="AM2164" s="3">
        <v>46238</v>
      </c>
      <c r="AN2164" t="s">
        <v>293</v>
      </c>
      <c r="AO2164" t="s">
        <v>437</v>
      </c>
    </row>
    <row r="2165" spans="1:41">
      <c r="A2165" s="8">
        <v>46220</v>
      </c>
      <c r="B2165" s="67">
        <v>3901.09</v>
      </c>
      <c r="C2165">
        <v>-3.17</v>
      </c>
      <c r="D2165">
        <v>63910</v>
      </c>
      <c r="E2165" s="67">
        <v>-4.38</v>
      </c>
      <c r="F2165" s="7">
        <v>7376</v>
      </c>
      <c r="G2165" t="s">
        <v>87</v>
      </c>
      <c r="H2165">
        <v>0</v>
      </c>
      <c r="I2165" t="s">
        <v>347</v>
      </c>
      <c r="J2165" t="s">
        <v>323</v>
      </c>
      <c r="K2165" t="s">
        <v>295</v>
      </c>
      <c r="L2165">
        <v>996</v>
      </c>
      <c r="M2165">
        <v>-73</v>
      </c>
      <c r="N2165" s="66">
        <v>-6.83E-2</v>
      </c>
      <c r="O2165" s="36">
        <v>1069</v>
      </c>
      <c r="P2165" s="66">
        <v>-6.8199999999999997E-2</v>
      </c>
      <c r="Q2165" s="36">
        <v>1036</v>
      </c>
      <c r="R2165" s="36">
        <v>1041</v>
      </c>
      <c r="S2165">
        <v>972</v>
      </c>
      <c r="T2165" s="66">
        <v>-3.8600000000000002E-2</v>
      </c>
      <c r="U2165" s="66">
        <v>-2.35E-2</v>
      </c>
      <c r="V2165" s="66">
        <v>-4.3200000000000002E-2</v>
      </c>
      <c r="W2165" s="66">
        <v>2.46E-2</v>
      </c>
      <c r="X2165" s="1">
        <v>14900</v>
      </c>
      <c r="Y2165" s="1">
        <v>15035</v>
      </c>
      <c r="Z2165" s="1">
        <v>4242</v>
      </c>
      <c r="AA2165" t="s">
        <v>446</v>
      </c>
      <c r="AB2165" t="s">
        <v>447</v>
      </c>
      <c r="AC2165">
        <v>0</v>
      </c>
      <c r="AD2165">
        <v>3.96</v>
      </c>
      <c r="AE2165">
        <v>0</v>
      </c>
      <c r="AF2165">
        <v>0.6</v>
      </c>
      <c r="AG2165">
        <v>0</v>
      </c>
      <c r="AH2165" s="36">
        <v>1004</v>
      </c>
      <c r="AI2165">
        <v>200</v>
      </c>
      <c r="AJ2165">
        <v>996</v>
      </c>
      <c r="AK2165">
        <v>100</v>
      </c>
      <c r="AL2165" s="2">
        <v>0.62708333333333333</v>
      </c>
      <c r="AM2165" s="3">
        <v>46246</v>
      </c>
      <c r="AN2165" t="s">
        <v>448</v>
      </c>
      <c r="AO2165" t="s">
        <v>313</v>
      </c>
    </row>
    <row r="2166" spans="1:41">
      <c r="A2166" s="8">
        <v>46220</v>
      </c>
      <c r="B2166" s="67">
        <v>3901.09</v>
      </c>
      <c r="C2166">
        <v>-3.17</v>
      </c>
      <c r="D2166">
        <v>63910</v>
      </c>
      <c r="E2166" s="67">
        <v>-4.38</v>
      </c>
      <c r="F2166" s="7">
        <v>7525</v>
      </c>
      <c r="G2166" t="s">
        <v>88</v>
      </c>
      <c r="H2166">
        <v>0</v>
      </c>
      <c r="I2166" t="s">
        <v>288</v>
      </c>
      <c r="J2166" t="s">
        <v>289</v>
      </c>
      <c r="K2166" t="s">
        <v>295</v>
      </c>
      <c r="L2166" s="36">
        <v>3505</v>
      </c>
      <c r="M2166">
        <v>-50</v>
      </c>
      <c r="N2166" s="66">
        <v>-1.41E-2</v>
      </c>
      <c r="O2166" s="36">
        <v>3555</v>
      </c>
      <c r="P2166" s="66">
        <v>-1.4E-2</v>
      </c>
      <c r="Q2166" s="36">
        <v>3555</v>
      </c>
      <c r="R2166" s="36">
        <v>3560</v>
      </c>
      <c r="S2166" s="36">
        <v>3500</v>
      </c>
      <c r="T2166" s="66">
        <v>-1.4E-2</v>
      </c>
      <c r="U2166" s="66">
        <v>-9.7999999999999997E-3</v>
      </c>
      <c r="V2166" s="66">
        <v>-1.54E-2</v>
      </c>
      <c r="W2166" s="66">
        <v>1.4E-3</v>
      </c>
      <c r="X2166" s="1">
        <v>11200</v>
      </c>
      <c r="Y2166" s="1">
        <v>39505</v>
      </c>
      <c r="Z2166" s="1">
        <v>30283</v>
      </c>
      <c r="AA2166" t="s">
        <v>449</v>
      </c>
      <c r="AB2166" t="s">
        <v>450</v>
      </c>
      <c r="AC2166">
        <v>9.4700000000000006</v>
      </c>
      <c r="AD2166">
        <v>0.99</v>
      </c>
      <c r="AE2166">
        <v>4.62</v>
      </c>
      <c r="AF2166" t="s">
        <v>230</v>
      </c>
      <c r="AG2166" s="1">
        <v>7300</v>
      </c>
      <c r="AH2166" s="36">
        <v>3520</v>
      </c>
      <c r="AI2166">
        <v>400</v>
      </c>
      <c r="AJ2166" s="36">
        <v>3505</v>
      </c>
      <c r="AK2166">
        <v>300</v>
      </c>
      <c r="AL2166" s="2">
        <v>0.62638888888888888</v>
      </c>
      <c r="AM2166" s="3">
        <v>46241</v>
      </c>
      <c r="AN2166" t="s">
        <v>298</v>
      </c>
      <c r="AO2166" t="s">
        <v>322</v>
      </c>
    </row>
    <row r="2167" spans="1:41">
      <c r="A2167" s="8">
        <v>46220</v>
      </c>
      <c r="B2167" s="67">
        <v>3901.09</v>
      </c>
      <c r="C2167">
        <v>-3.17</v>
      </c>
      <c r="D2167">
        <v>63910</v>
      </c>
      <c r="E2167" s="67">
        <v>-4.38</v>
      </c>
      <c r="F2167" s="7">
        <v>7729</v>
      </c>
      <c r="G2167" t="s">
        <v>89</v>
      </c>
      <c r="H2167">
        <v>0</v>
      </c>
      <c r="I2167" t="s">
        <v>288</v>
      </c>
      <c r="J2167" t="s">
        <v>289</v>
      </c>
      <c r="K2167" t="s">
        <v>290</v>
      </c>
      <c r="L2167" s="36">
        <v>16920</v>
      </c>
      <c r="M2167" s="36">
        <v>-1930</v>
      </c>
      <c r="N2167" s="66">
        <v>-0.1024</v>
      </c>
      <c r="O2167" s="36">
        <v>18850</v>
      </c>
      <c r="P2167" s="66">
        <v>-0.1023</v>
      </c>
      <c r="Q2167" s="36">
        <v>17910</v>
      </c>
      <c r="R2167" s="36">
        <v>17965</v>
      </c>
      <c r="S2167" s="36">
        <v>16420</v>
      </c>
      <c r="T2167" s="66">
        <v>-5.5199999999999999E-2</v>
      </c>
      <c r="U2167" s="66">
        <v>-1.54E-2</v>
      </c>
      <c r="V2167" s="66">
        <v>-5.8099999999999999E-2</v>
      </c>
      <c r="W2167" s="66">
        <v>3.04E-2</v>
      </c>
      <c r="X2167" s="1">
        <v>472900</v>
      </c>
      <c r="Y2167" s="1">
        <v>8099305</v>
      </c>
      <c r="Z2167" s="1">
        <v>715461</v>
      </c>
      <c r="AA2167" t="s">
        <v>700</v>
      </c>
      <c r="AB2167" t="s">
        <v>452</v>
      </c>
      <c r="AC2167">
        <v>24.52</v>
      </c>
      <c r="AD2167">
        <v>3.59</v>
      </c>
      <c r="AE2167">
        <v>1.63</v>
      </c>
      <c r="AF2167" t="s">
        <v>230</v>
      </c>
      <c r="AG2167" s="1">
        <v>6100</v>
      </c>
      <c r="AH2167" s="36">
        <v>16945</v>
      </c>
      <c r="AI2167">
        <v>200</v>
      </c>
      <c r="AJ2167" s="36">
        <v>16930</v>
      </c>
      <c r="AK2167">
        <v>200</v>
      </c>
      <c r="AL2167" s="2">
        <v>0.62708333333333333</v>
      </c>
      <c r="AM2167" s="3">
        <v>46238</v>
      </c>
      <c r="AN2167" t="s">
        <v>298</v>
      </c>
      <c r="AO2167" t="s">
        <v>453</v>
      </c>
    </row>
    <row r="2168" spans="1:41">
      <c r="A2168" s="8">
        <v>46220</v>
      </c>
      <c r="B2168" s="67">
        <v>3901.09</v>
      </c>
      <c r="C2168">
        <v>-3.17</v>
      </c>
      <c r="D2168">
        <v>63910</v>
      </c>
      <c r="E2168" s="67">
        <v>-4.38</v>
      </c>
      <c r="F2168" s="7">
        <v>7921</v>
      </c>
      <c r="G2168" t="s">
        <v>90</v>
      </c>
      <c r="H2168">
        <v>0</v>
      </c>
      <c r="I2168" t="s">
        <v>288</v>
      </c>
      <c r="J2168" t="s">
        <v>289</v>
      </c>
      <c r="K2168" t="s">
        <v>290</v>
      </c>
      <c r="L2168" s="36">
        <v>4480</v>
      </c>
      <c r="M2168">
        <v>-10</v>
      </c>
      <c r="N2168" s="66">
        <v>-2.2000000000000001E-3</v>
      </c>
      <c r="O2168" s="36">
        <v>4490</v>
      </c>
      <c r="P2168" s="66">
        <v>-2.2000000000000001E-3</v>
      </c>
      <c r="Q2168" s="36">
        <v>4420</v>
      </c>
      <c r="R2168" s="36">
        <v>4580</v>
      </c>
      <c r="S2168" s="36">
        <v>4410</v>
      </c>
      <c r="T2168" s="66">
        <v>1.35E-2</v>
      </c>
      <c r="U2168" s="66">
        <v>-1.5299999999999999E-2</v>
      </c>
      <c r="V2168" s="66">
        <v>-2.18E-2</v>
      </c>
      <c r="W2168" s="66">
        <v>1.5800000000000002E-2</v>
      </c>
      <c r="X2168" s="1">
        <v>52300</v>
      </c>
      <c r="Y2168" s="1">
        <v>234833</v>
      </c>
      <c r="Z2168" s="1">
        <v>58926</v>
      </c>
      <c r="AA2168" t="s">
        <v>454</v>
      </c>
      <c r="AB2168" t="s">
        <v>591</v>
      </c>
      <c r="AC2168">
        <v>16.510000000000002</v>
      </c>
      <c r="AD2168">
        <v>1.78</v>
      </c>
      <c r="AE2168">
        <v>4.0199999999999996</v>
      </c>
      <c r="AF2168" t="s">
        <v>230</v>
      </c>
      <c r="AG2168">
        <v>800</v>
      </c>
      <c r="AH2168" s="36">
        <v>4480</v>
      </c>
      <c r="AI2168">
        <v>400</v>
      </c>
      <c r="AJ2168" s="36">
        <v>4465</v>
      </c>
      <c r="AK2168">
        <v>300</v>
      </c>
      <c r="AL2168" s="2">
        <v>0.625</v>
      </c>
      <c r="AM2168" s="3">
        <v>46211</v>
      </c>
      <c r="AN2168" t="s">
        <v>326</v>
      </c>
      <c r="AO2168" t="s">
        <v>456</v>
      </c>
    </row>
    <row r="2169" spans="1:41">
      <c r="A2169" s="8">
        <v>46220</v>
      </c>
      <c r="B2169" s="67">
        <v>3901.09</v>
      </c>
      <c r="C2169">
        <v>-3.17</v>
      </c>
      <c r="D2169">
        <v>63910</v>
      </c>
      <c r="E2169" s="67">
        <v>-4.38</v>
      </c>
      <c r="F2169" s="7">
        <v>8031</v>
      </c>
      <c r="G2169" t="s">
        <v>91</v>
      </c>
      <c r="H2169">
        <v>0</v>
      </c>
      <c r="I2169" t="s">
        <v>288</v>
      </c>
      <c r="J2169" t="s">
        <v>289</v>
      </c>
      <c r="K2169" t="s">
        <v>290</v>
      </c>
      <c r="L2169" s="36">
        <v>4630</v>
      </c>
      <c r="M2169">
        <v>-108</v>
      </c>
      <c r="N2169" s="66">
        <v>-2.2800000000000001E-2</v>
      </c>
      <c r="O2169" s="36">
        <v>4738</v>
      </c>
      <c r="P2169" s="66">
        <v>-2.2700000000000001E-2</v>
      </c>
      <c r="Q2169" s="36">
        <v>4738</v>
      </c>
      <c r="R2169" s="36">
        <v>4759</v>
      </c>
      <c r="S2169" s="36">
        <v>4600</v>
      </c>
      <c r="T2169" s="66">
        <v>-2.2700000000000001E-2</v>
      </c>
      <c r="U2169" s="66">
        <v>-1.4800000000000001E-2</v>
      </c>
      <c r="V2169" s="66">
        <v>-2.7099999999999999E-2</v>
      </c>
      <c r="W2169" s="66">
        <v>6.4999999999999997E-3</v>
      </c>
      <c r="X2169" s="1">
        <v>5519900</v>
      </c>
      <c r="Y2169" s="1">
        <v>25876027</v>
      </c>
      <c r="Z2169" s="1">
        <v>13263406</v>
      </c>
      <c r="AA2169" t="s">
        <v>457</v>
      </c>
      <c r="AB2169" t="s">
        <v>701</v>
      </c>
      <c r="AC2169">
        <v>14.26</v>
      </c>
      <c r="AD2169">
        <v>1.49</v>
      </c>
      <c r="AE2169">
        <v>3.02</v>
      </c>
      <c r="AF2169" t="s">
        <v>230</v>
      </c>
      <c r="AG2169" s="1">
        <v>283700</v>
      </c>
      <c r="AH2169" s="36">
        <v>4631</v>
      </c>
      <c r="AI2169" s="1">
        <v>1100</v>
      </c>
      <c r="AJ2169" s="36">
        <v>4630</v>
      </c>
      <c r="AK2169" s="1">
        <v>1800</v>
      </c>
      <c r="AL2169" s="2">
        <v>0.62708333333333333</v>
      </c>
      <c r="AM2169" s="3">
        <v>46238</v>
      </c>
      <c r="AN2169" t="s">
        <v>298</v>
      </c>
      <c r="AO2169" t="s">
        <v>322</v>
      </c>
    </row>
    <row r="2170" spans="1:41">
      <c r="A2170" s="8">
        <v>46220</v>
      </c>
      <c r="B2170" s="67">
        <v>3901.09</v>
      </c>
      <c r="C2170">
        <v>-3.17</v>
      </c>
      <c r="D2170">
        <v>63910</v>
      </c>
      <c r="E2170" s="67">
        <v>-4.38</v>
      </c>
      <c r="F2170" s="7">
        <v>8058</v>
      </c>
      <c r="G2170" t="s">
        <v>92</v>
      </c>
      <c r="H2170">
        <v>0</v>
      </c>
      <c r="I2170" t="s">
        <v>288</v>
      </c>
      <c r="J2170" t="s">
        <v>289</v>
      </c>
      <c r="K2170" t="s">
        <v>290</v>
      </c>
      <c r="L2170" s="36">
        <v>4417</v>
      </c>
      <c r="M2170">
        <v>-113</v>
      </c>
      <c r="N2170" s="66">
        <v>-2.4899999999999999E-2</v>
      </c>
      <c r="O2170" s="36">
        <v>4530</v>
      </c>
      <c r="P2170" s="66">
        <v>-2.4899999999999999E-2</v>
      </c>
      <c r="Q2170" s="36">
        <v>4524</v>
      </c>
      <c r="R2170" s="36">
        <v>4555</v>
      </c>
      <c r="S2170" s="36">
        <v>4374</v>
      </c>
      <c r="T2170" s="66">
        <v>-2.3599999999999999E-2</v>
      </c>
      <c r="U2170" s="66">
        <v>-1.0500000000000001E-2</v>
      </c>
      <c r="V2170" s="66">
        <v>-3.0200000000000001E-2</v>
      </c>
      <c r="W2170" s="66">
        <v>9.7999999999999997E-3</v>
      </c>
      <c r="X2170" s="1">
        <v>5887500</v>
      </c>
      <c r="Y2170" s="1">
        <v>26245793</v>
      </c>
      <c r="Z2170" s="1">
        <v>16389405</v>
      </c>
      <c r="AA2170" t="s">
        <v>459</v>
      </c>
      <c r="AB2170" t="s">
        <v>460</v>
      </c>
      <c r="AC2170">
        <v>14.7</v>
      </c>
      <c r="AD2170">
        <v>1.71</v>
      </c>
      <c r="AE2170">
        <v>2.83</v>
      </c>
      <c r="AF2170" t="s">
        <v>230</v>
      </c>
      <c r="AG2170" s="1">
        <v>570600</v>
      </c>
      <c r="AH2170" s="36">
        <v>4417</v>
      </c>
      <c r="AI2170">
        <v>700</v>
      </c>
      <c r="AJ2170" s="36">
        <v>4416</v>
      </c>
      <c r="AK2170" s="1">
        <v>1900</v>
      </c>
      <c r="AL2170" s="2">
        <v>0.62708333333333333</v>
      </c>
      <c r="AM2170" s="3">
        <v>46237</v>
      </c>
      <c r="AN2170" t="s">
        <v>298</v>
      </c>
      <c r="AO2170" t="s">
        <v>322</v>
      </c>
    </row>
    <row r="2171" spans="1:41">
      <c r="A2171" s="8">
        <v>46220</v>
      </c>
      <c r="B2171" s="67">
        <v>3901.09</v>
      </c>
      <c r="C2171">
        <v>-3.17</v>
      </c>
      <c r="D2171">
        <v>63910</v>
      </c>
      <c r="E2171" s="67">
        <v>-4.38</v>
      </c>
      <c r="F2171" s="7">
        <v>8233</v>
      </c>
      <c r="G2171" t="s">
        <v>93</v>
      </c>
      <c r="H2171">
        <v>0</v>
      </c>
      <c r="I2171" t="s">
        <v>288</v>
      </c>
      <c r="J2171" t="s">
        <v>289</v>
      </c>
      <c r="K2171" t="s">
        <v>295</v>
      </c>
      <c r="L2171" s="36">
        <v>2471.5</v>
      </c>
      <c r="M2171">
        <v>-22</v>
      </c>
      <c r="N2171" s="66">
        <v>-8.8000000000000005E-3</v>
      </c>
      <c r="O2171" s="36">
        <v>2493.5</v>
      </c>
      <c r="P2171" s="66">
        <v>-8.8000000000000005E-3</v>
      </c>
      <c r="Q2171" s="36">
        <v>2493.5</v>
      </c>
      <c r="R2171" s="36">
        <v>2527</v>
      </c>
      <c r="S2171" s="36">
        <v>2456.5</v>
      </c>
      <c r="T2171" s="66">
        <v>-8.8000000000000005E-3</v>
      </c>
      <c r="U2171" s="66">
        <v>-3.2000000000000002E-3</v>
      </c>
      <c r="V2171" s="66">
        <v>-2.1899999999999999E-2</v>
      </c>
      <c r="W2171" s="66">
        <v>6.1000000000000004E-3</v>
      </c>
      <c r="X2171" s="1">
        <v>1709500</v>
      </c>
      <c r="Y2171" s="1">
        <v>4247825</v>
      </c>
      <c r="Z2171" s="1">
        <v>754323</v>
      </c>
      <c r="AA2171" t="s">
        <v>702</v>
      </c>
      <c r="AB2171" t="s">
        <v>462</v>
      </c>
      <c r="AC2171">
        <v>19.05</v>
      </c>
      <c r="AD2171">
        <v>1.61</v>
      </c>
      <c r="AE2171">
        <v>1.62</v>
      </c>
      <c r="AF2171" t="s">
        <v>230</v>
      </c>
      <c r="AG2171" s="1">
        <v>67100</v>
      </c>
      <c r="AH2171" s="36">
        <v>2472</v>
      </c>
      <c r="AI2171">
        <v>400</v>
      </c>
      <c r="AJ2171" s="36">
        <v>2471</v>
      </c>
      <c r="AK2171" s="1">
        <v>1600</v>
      </c>
      <c r="AL2171" s="2">
        <v>0.62708333333333333</v>
      </c>
      <c r="AM2171" s="3">
        <v>46203</v>
      </c>
      <c r="AN2171" t="s">
        <v>463</v>
      </c>
      <c r="AO2171" t="s">
        <v>327</v>
      </c>
    </row>
    <row r="2172" spans="1:41">
      <c r="A2172" s="8">
        <v>46220</v>
      </c>
      <c r="B2172" s="67">
        <v>3901.09</v>
      </c>
      <c r="C2172">
        <v>-3.17</v>
      </c>
      <c r="D2172">
        <v>63910</v>
      </c>
      <c r="E2172" s="67">
        <v>-4.38</v>
      </c>
      <c r="F2172" s="7">
        <v>8304</v>
      </c>
      <c r="G2172" t="s">
        <v>94</v>
      </c>
      <c r="H2172">
        <v>0</v>
      </c>
      <c r="I2172" t="s">
        <v>288</v>
      </c>
      <c r="J2172" t="s">
        <v>289</v>
      </c>
      <c r="K2172" t="s">
        <v>290</v>
      </c>
      <c r="L2172" s="36">
        <v>2873</v>
      </c>
      <c r="M2172">
        <v>-55.5</v>
      </c>
      <c r="N2172" s="66">
        <v>-1.9E-2</v>
      </c>
      <c r="O2172" s="36">
        <v>2928.5</v>
      </c>
      <c r="P2172" s="66">
        <v>-1.89E-2</v>
      </c>
      <c r="Q2172" s="36">
        <v>2930</v>
      </c>
      <c r="R2172" s="36">
        <v>2947</v>
      </c>
      <c r="S2172" s="36">
        <v>2847.5</v>
      </c>
      <c r="T2172" s="66">
        <v>-1.9400000000000001E-2</v>
      </c>
      <c r="U2172" s="66">
        <v>-3.2000000000000002E-3</v>
      </c>
      <c r="V2172" s="66">
        <v>-2.5100000000000001E-2</v>
      </c>
      <c r="W2172" s="66">
        <v>8.8999999999999999E-3</v>
      </c>
      <c r="X2172" s="1">
        <v>1200400</v>
      </c>
      <c r="Y2172" s="1">
        <v>3461526</v>
      </c>
      <c r="Z2172" s="1">
        <v>401614</v>
      </c>
      <c r="AA2172" t="s">
        <v>842</v>
      </c>
      <c r="AB2172" t="s">
        <v>465</v>
      </c>
      <c r="AC2172">
        <v>14.72</v>
      </c>
      <c r="AD2172">
        <v>0.82</v>
      </c>
      <c r="AE2172">
        <v>3.48</v>
      </c>
      <c r="AF2172" t="s">
        <v>230</v>
      </c>
      <c r="AG2172" s="1">
        <v>11300</v>
      </c>
      <c r="AH2172" s="36">
        <v>2873.5</v>
      </c>
      <c r="AI2172">
        <v>500</v>
      </c>
      <c r="AJ2172" s="36">
        <v>2872.5</v>
      </c>
      <c r="AK2172">
        <v>500</v>
      </c>
      <c r="AL2172" s="2">
        <v>0.62708333333333333</v>
      </c>
      <c r="AM2172" s="3">
        <v>46234</v>
      </c>
      <c r="AN2172" t="s">
        <v>298</v>
      </c>
      <c r="AO2172" t="s">
        <v>434</v>
      </c>
    </row>
    <row r="2173" spans="1:41">
      <c r="A2173" s="8">
        <v>46220</v>
      </c>
      <c r="B2173" s="67">
        <v>3901.09</v>
      </c>
      <c r="C2173">
        <v>-3.17</v>
      </c>
      <c r="D2173">
        <v>63910</v>
      </c>
      <c r="E2173" s="67">
        <v>-4.38</v>
      </c>
      <c r="F2173" s="7">
        <v>8316</v>
      </c>
      <c r="G2173" t="s">
        <v>95</v>
      </c>
      <c r="H2173">
        <v>0</v>
      </c>
      <c r="I2173" t="s">
        <v>288</v>
      </c>
      <c r="J2173" t="s">
        <v>289</v>
      </c>
      <c r="K2173" t="s">
        <v>290</v>
      </c>
      <c r="L2173" s="36">
        <v>6681</v>
      </c>
      <c r="M2173">
        <v>-349</v>
      </c>
      <c r="N2173" s="66">
        <v>-4.9599999999999998E-2</v>
      </c>
      <c r="O2173" s="36">
        <v>7030</v>
      </c>
      <c r="P2173" s="66">
        <v>-4.9599999999999998E-2</v>
      </c>
      <c r="Q2173" s="36">
        <v>7030</v>
      </c>
      <c r="R2173" s="36">
        <v>7030</v>
      </c>
      <c r="S2173" s="36">
        <v>6576</v>
      </c>
      <c r="T2173" s="66">
        <v>-4.9599999999999998E-2</v>
      </c>
      <c r="U2173" s="66">
        <v>-1.35E-2</v>
      </c>
      <c r="V2173" s="66">
        <v>-4.9599999999999998E-2</v>
      </c>
      <c r="W2173" s="66">
        <v>1.5900000000000001E-2</v>
      </c>
      <c r="X2173" s="1">
        <v>14584600</v>
      </c>
      <c r="Y2173" s="1">
        <v>98839910</v>
      </c>
      <c r="Z2173" s="1">
        <v>25571515</v>
      </c>
      <c r="AA2173" t="s">
        <v>843</v>
      </c>
      <c r="AB2173" t="s">
        <v>467</v>
      </c>
      <c r="AC2173">
        <v>14.85</v>
      </c>
      <c r="AD2173">
        <v>1.61</v>
      </c>
      <c r="AE2173">
        <v>2.69</v>
      </c>
      <c r="AF2173" t="s">
        <v>230</v>
      </c>
      <c r="AG2173">
        <v>0</v>
      </c>
      <c r="AH2173" s="36">
        <v>6681</v>
      </c>
      <c r="AI2173" s="1">
        <v>3200</v>
      </c>
      <c r="AJ2173" s="36">
        <v>6680</v>
      </c>
      <c r="AK2173" s="1">
        <v>1400</v>
      </c>
      <c r="AL2173" s="2">
        <v>0.62708333333333333</v>
      </c>
      <c r="AM2173" s="3">
        <v>46234</v>
      </c>
      <c r="AN2173" t="s">
        <v>298</v>
      </c>
      <c r="AO2173" t="s">
        <v>434</v>
      </c>
    </row>
    <row r="2174" spans="1:41">
      <c r="A2174" s="8">
        <v>46220</v>
      </c>
      <c r="B2174" s="67">
        <v>3901.09</v>
      </c>
      <c r="C2174">
        <v>-3.17</v>
      </c>
      <c r="D2174">
        <v>63910</v>
      </c>
      <c r="E2174" s="67">
        <v>-4.38</v>
      </c>
      <c r="F2174" s="7">
        <v>8331</v>
      </c>
      <c r="G2174" t="s">
        <v>96</v>
      </c>
      <c r="H2174">
        <v>0</v>
      </c>
      <c r="I2174" t="s">
        <v>288</v>
      </c>
      <c r="J2174" t="s">
        <v>289</v>
      </c>
      <c r="K2174" t="s">
        <v>295</v>
      </c>
      <c r="L2174" s="36">
        <v>2523</v>
      </c>
      <c r="M2174">
        <v>-171.5</v>
      </c>
      <c r="N2174" s="66">
        <v>-6.3600000000000004E-2</v>
      </c>
      <c r="O2174" s="36">
        <v>2694.5</v>
      </c>
      <c r="P2174" s="66">
        <v>-6.3600000000000004E-2</v>
      </c>
      <c r="Q2174" s="36">
        <v>2691.5</v>
      </c>
      <c r="R2174" s="36">
        <v>2713.5</v>
      </c>
      <c r="S2174" s="36">
        <v>2497</v>
      </c>
      <c r="T2174" s="66">
        <v>-6.2600000000000003E-2</v>
      </c>
      <c r="U2174" s="66">
        <v>-2.4299999999999999E-2</v>
      </c>
      <c r="V2174" s="66">
        <v>-7.0199999999999999E-2</v>
      </c>
      <c r="W2174" s="66">
        <v>1.04E-2</v>
      </c>
      <c r="X2174" s="1">
        <v>2140200</v>
      </c>
      <c r="Y2174" s="1">
        <v>5540268</v>
      </c>
      <c r="Z2174" s="1">
        <v>1956639</v>
      </c>
      <c r="AA2174" t="s">
        <v>718</v>
      </c>
      <c r="AB2174" t="s">
        <v>469</v>
      </c>
      <c r="AC2174">
        <v>16.3</v>
      </c>
      <c r="AD2174">
        <v>1.4</v>
      </c>
      <c r="AE2174">
        <v>2.54</v>
      </c>
      <c r="AF2174" t="s">
        <v>230</v>
      </c>
      <c r="AG2174" s="1">
        <v>28600</v>
      </c>
      <c r="AH2174" s="36">
        <v>2524</v>
      </c>
      <c r="AI2174" s="1">
        <v>1000</v>
      </c>
      <c r="AJ2174" s="36">
        <v>2523</v>
      </c>
      <c r="AK2174">
        <v>500</v>
      </c>
      <c r="AL2174" s="2">
        <v>0.62708333333333333</v>
      </c>
      <c r="AM2174" s="3">
        <v>46238</v>
      </c>
      <c r="AN2174" t="s">
        <v>298</v>
      </c>
      <c r="AO2174" t="s">
        <v>434</v>
      </c>
    </row>
    <row r="2175" spans="1:41">
      <c r="A2175" s="8">
        <v>46220</v>
      </c>
      <c r="B2175" s="67">
        <v>3901.09</v>
      </c>
      <c r="C2175">
        <v>-3.17</v>
      </c>
      <c r="D2175">
        <v>63910</v>
      </c>
      <c r="E2175" s="67">
        <v>-4.38</v>
      </c>
      <c r="F2175" s="7">
        <v>8424</v>
      </c>
      <c r="G2175" t="s">
        <v>97</v>
      </c>
      <c r="H2175">
        <v>0</v>
      </c>
      <c r="I2175" t="s">
        <v>288</v>
      </c>
      <c r="J2175" t="s">
        <v>289</v>
      </c>
      <c r="K2175" t="s">
        <v>290</v>
      </c>
      <c r="L2175" s="36">
        <v>4322</v>
      </c>
      <c r="M2175">
        <v>-30</v>
      </c>
      <c r="N2175" s="66">
        <v>-6.8999999999999999E-3</v>
      </c>
      <c r="O2175" s="36">
        <v>4352</v>
      </c>
      <c r="P2175" s="66">
        <v>-6.7999999999999996E-3</v>
      </c>
      <c r="Q2175" s="36">
        <v>4352</v>
      </c>
      <c r="R2175" s="36">
        <v>4392</v>
      </c>
      <c r="S2175" s="36">
        <v>4312</v>
      </c>
      <c r="T2175" s="66">
        <v>-6.7999999999999996E-3</v>
      </c>
      <c r="U2175" s="66">
        <v>-1.2500000000000001E-2</v>
      </c>
      <c r="V2175" s="66">
        <v>-1.5900000000000001E-2</v>
      </c>
      <c r="W2175" s="66">
        <v>2.3E-3</v>
      </c>
      <c r="X2175" s="1">
        <v>112600</v>
      </c>
      <c r="Y2175" s="1">
        <v>491407</v>
      </c>
      <c r="Z2175" s="1">
        <v>392711</v>
      </c>
      <c r="AA2175" t="s">
        <v>470</v>
      </c>
      <c r="AB2175" t="s">
        <v>592</v>
      </c>
      <c r="AC2175">
        <v>8.1199999999999992</v>
      </c>
      <c r="AD2175">
        <v>0.77</v>
      </c>
      <c r="AE2175">
        <v>3.98</v>
      </c>
      <c r="AF2175" t="s">
        <v>230</v>
      </c>
      <c r="AG2175" s="1">
        <v>1300</v>
      </c>
      <c r="AH2175" s="36">
        <v>4323</v>
      </c>
      <c r="AI2175">
        <v>100</v>
      </c>
      <c r="AJ2175" s="36">
        <v>4321</v>
      </c>
      <c r="AK2175">
        <v>200</v>
      </c>
      <c r="AL2175" s="2">
        <v>0.62638888888888888</v>
      </c>
      <c r="AM2175" s="3">
        <v>46233</v>
      </c>
      <c r="AN2175" t="s">
        <v>298</v>
      </c>
      <c r="AO2175" t="s">
        <v>472</v>
      </c>
    </row>
    <row r="2176" spans="1:41">
      <c r="A2176" s="8">
        <v>46220</v>
      </c>
      <c r="B2176" s="67">
        <v>3901.09</v>
      </c>
      <c r="C2176">
        <v>-3.17</v>
      </c>
      <c r="D2176">
        <v>63910</v>
      </c>
      <c r="E2176" s="67">
        <v>-4.38</v>
      </c>
      <c r="F2176" s="7">
        <v>8425</v>
      </c>
      <c r="G2176" t="s">
        <v>98</v>
      </c>
      <c r="H2176">
        <v>0</v>
      </c>
      <c r="I2176" t="s">
        <v>288</v>
      </c>
      <c r="J2176" t="s">
        <v>289</v>
      </c>
      <c r="K2176" t="s">
        <v>290</v>
      </c>
      <c r="L2176" s="36">
        <v>1291</v>
      </c>
      <c r="M2176">
        <v>-14</v>
      </c>
      <c r="N2176" s="66">
        <v>-1.0699999999999999E-2</v>
      </c>
      <c r="O2176" s="36">
        <v>1305</v>
      </c>
      <c r="P2176" s="66">
        <v>-1.0699999999999999E-2</v>
      </c>
      <c r="Q2176" s="36">
        <v>1310</v>
      </c>
      <c r="R2176" s="36">
        <v>1315</v>
      </c>
      <c r="S2176" s="36">
        <v>1288</v>
      </c>
      <c r="T2176" s="66">
        <v>-1.4500000000000001E-2</v>
      </c>
      <c r="U2176" s="66">
        <v>-1.29E-2</v>
      </c>
      <c r="V2176" s="66">
        <v>-1.8200000000000001E-2</v>
      </c>
      <c r="W2176" s="66">
        <v>2.3E-3</v>
      </c>
      <c r="X2176" s="1">
        <v>521400</v>
      </c>
      <c r="Y2176" s="1">
        <v>678980</v>
      </c>
      <c r="Z2176" s="1">
        <v>406234</v>
      </c>
      <c r="AA2176" t="s">
        <v>473</v>
      </c>
      <c r="AB2176" t="s">
        <v>607</v>
      </c>
      <c r="AC2176">
        <v>7.74</v>
      </c>
      <c r="AD2176">
        <v>0.84</v>
      </c>
      <c r="AE2176">
        <v>4.03</v>
      </c>
      <c r="AF2176" t="s">
        <v>230</v>
      </c>
      <c r="AG2176" s="1">
        <v>180900</v>
      </c>
      <c r="AH2176" s="36">
        <v>1291</v>
      </c>
      <c r="AI2176">
        <v>200</v>
      </c>
      <c r="AJ2176" s="36">
        <v>1290</v>
      </c>
      <c r="AK2176" s="1">
        <v>6700</v>
      </c>
      <c r="AL2176" s="2">
        <v>0.62708333333333333</v>
      </c>
      <c r="AM2176" s="3">
        <v>46233</v>
      </c>
      <c r="AN2176" t="s">
        <v>298</v>
      </c>
      <c r="AO2176" t="s">
        <v>472</v>
      </c>
    </row>
    <row r="2177" spans="1:41">
      <c r="A2177" s="8">
        <v>46220</v>
      </c>
      <c r="B2177" s="67">
        <v>3901.09</v>
      </c>
      <c r="C2177">
        <v>-3.17</v>
      </c>
      <c r="D2177">
        <v>63910</v>
      </c>
      <c r="E2177" s="67">
        <v>-4.38</v>
      </c>
      <c r="F2177" s="7">
        <v>8591</v>
      </c>
      <c r="G2177" t="s">
        <v>99</v>
      </c>
      <c r="H2177">
        <v>0</v>
      </c>
      <c r="I2177" t="s">
        <v>288</v>
      </c>
      <c r="J2177" t="s">
        <v>289</v>
      </c>
      <c r="K2177" t="s">
        <v>290</v>
      </c>
      <c r="L2177" s="36">
        <v>6168</v>
      </c>
      <c r="M2177">
        <v>-347</v>
      </c>
      <c r="N2177" s="66">
        <v>-5.33E-2</v>
      </c>
      <c r="O2177" s="36">
        <v>6515</v>
      </c>
      <c r="P2177" s="66">
        <v>-5.3199999999999997E-2</v>
      </c>
      <c r="Q2177" s="36">
        <v>6423</v>
      </c>
      <c r="R2177" s="36">
        <v>6463</v>
      </c>
      <c r="S2177" s="36">
        <v>6115</v>
      </c>
      <c r="T2177" s="66">
        <v>-3.9699999999999999E-2</v>
      </c>
      <c r="U2177" s="66">
        <v>-2.0899999999999998E-2</v>
      </c>
      <c r="V2177" s="66">
        <v>-4.5600000000000002E-2</v>
      </c>
      <c r="W2177" s="66">
        <v>8.6E-3</v>
      </c>
      <c r="X2177" s="1">
        <v>3107100</v>
      </c>
      <c r="Y2177" s="1">
        <v>19466732</v>
      </c>
      <c r="Z2177" s="1">
        <v>6933489</v>
      </c>
      <c r="AA2177" t="s">
        <v>844</v>
      </c>
      <c r="AB2177" t="s">
        <v>476</v>
      </c>
      <c r="AC2177">
        <v>12.74</v>
      </c>
      <c r="AD2177">
        <v>1.51</v>
      </c>
      <c r="AE2177">
        <v>3.04</v>
      </c>
      <c r="AF2177" t="s">
        <v>230</v>
      </c>
      <c r="AG2177" s="1">
        <v>231000</v>
      </c>
      <c r="AH2177" s="36">
        <v>6169</v>
      </c>
      <c r="AI2177">
        <v>300</v>
      </c>
      <c r="AJ2177" s="36">
        <v>6168</v>
      </c>
      <c r="AK2177">
        <v>400</v>
      </c>
      <c r="AL2177" s="2">
        <v>0.62708333333333333</v>
      </c>
      <c r="AM2177" s="3">
        <v>46240</v>
      </c>
      <c r="AN2177" t="s">
        <v>298</v>
      </c>
      <c r="AO2177" t="s">
        <v>472</v>
      </c>
    </row>
    <row r="2178" spans="1:41">
      <c r="A2178" s="8">
        <v>46220</v>
      </c>
      <c r="B2178" s="67">
        <v>3901.09</v>
      </c>
      <c r="C2178">
        <v>-3.17</v>
      </c>
      <c r="D2178">
        <v>63910</v>
      </c>
      <c r="E2178" s="67">
        <v>-4.38</v>
      </c>
      <c r="F2178" s="7">
        <v>8593</v>
      </c>
      <c r="G2178" t="s">
        <v>100</v>
      </c>
      <c r="H2178">
        <v>0</v>
      </c>
      <c r="I2178" t="s">
        <v>288</v>
      </c>
      <c r="J2178" t="s">
        <v>289</v>
      </c>
      <c r="K2178" t="s">
        <v>290</v>
      </c>
      <c r="L2178" s="36">
        <v>1384</v>
      </c>
      <c r="M2178">
        <v>-27.5</v>
      </c>
      <c r="N2178" s="66">
        <v>-1.95E-2</v>
      </c>
      <c r="O2178" s="36">
        <v>1411.5</v>
      </c>
      <c r="P2178" s="66">
        <v>-1.9400000000000001E-2</v>
      </c>
      <c r="Q2178" s="36">
        <v>1412.5</v>
      </c>
      <c r="R2178" s="36">
        <v>1416</v>
      </c>
      <c r="S2178" s="36">
        <v>1382</v>
      </c>
      <c r="T2178" s="66">
        <v>-2.01E-2</v>
      </c>
      <c r="U2178" s="66">
        <v>-1.4200000000000001E-2</v>
      </c>
      <c r="V2178" s="66">
        <v>-2.2499999999999999E-2</v>
      </c>
      <c r="W2178" s="66">
        <v>1.4E-3</v>
      </c>
      <c r="X2178" s="1">
        <v>3143200</v>
      </c>
      <c r="Y2178" s="1">
        <v>4404056</v>
      </c>
      <c r="Z2178" s="1">
        <v>2030206</v>
      </c>
      <c r="AA2178" t="s">
        <v>477</v>
      </c>
      <c r="AB2178" t="s">
        <v>594</v>
      </c>
      <c r="AC2178">
        <v>12.42</v>
      </c>
      <c r="AD2178">
        <v>0.99</v>
      </c>
      <c r="AE2178">
        <v>3.68</v>
      </c>
      <c r="AF2178" t="s">
        <v>230</v>
      </c>
      <c r="AG2178" s="1">
        <v>741800</v>
      </c>
      <c r="AH2178" s="36">
        <v>1384</v>
      </c>
      <c r="AI2178" s="1">
        <v>4200</v>
      </c>
      <c r="AJ2178" s="36">
        <v>1383.5</v>
      </c>
      <c r="AK2178" s="1">
        <v>4200</v>
      </c>
      <c r="AL2178" s="2">
        <v>0.62708333333333333</v>
      </c>
      <c r="AM2178" s="3">
        <v>46241</v>
      </c>
      <c r="AN2178" t="s">
        <v>298</v>
      </c>
      <c r="AO2178" t="s">
        <v>472</v>
      </c>
    </row>
    <row r="2179" spans="1:41">
      <c r="A2179" s="8">
        <v>46220</v>
      </c>
      <c r="B2179" s="67">
        <v>3901.09</v>
      </c>
      <c r="C2179">
        <v>-3.17</v>
      </c>
      <c r="D2179">
        <v>63910</v>
      </c>
      <c r="E2179" s="67">
        <v>-4.38</v>
      </c>
      <c r="F2179" s="7">
        <v>8604</v>
      </c>
      <c r="G2179" t="s">
        <v>101</v>
      </c>
      <c r="H2179">
        <v>0</v>
      </c>
      <c r="I2179" t="s">
        <v>288</v>
      </c>
      <c r="J2179" t="s">
        <v>289</v>
      </c>
      <c r="K2179" t="s">
        <v>290</v>
      </c>
      <c r="L2179" s="36">
        <v>1512</v>
      </c>
      <c r="M2179">
        <v>-97</v>
      </c>
      <c r="N2179" s="66">
        <v>-6.0299999999999999E-2</v>
      </c>
      <c r="O2179" s="36">
        <v>1609</v>
      </c>
      <c r="P2179" s="66">
        <v>-6.0199999999999997E-2</v>
      </c>
      <c r="Q2179" s="36">
        <v>1580</v>
      </c>
      <c r="R2179" s="36">
        <v>1587</v>
      </c>
      <c r="S2179" s="36">
        <v>1496.5</v>
      </c>
      <c r="T2179" s="66">
        <v>-4.2999999999999997E-2</v>
      </c>
      <c r="U2179" s="66">
        <v>-1.24E-2</v>
      </c>
      <c r="V2179" s="66">
        <v>-4.7199999999999999E-2</v>
      </c>
      <c r="W2179" s="66">
        <v>1.03E-2</v>
      </c>
      <c r="X2179" s="1">
        <v>11546400</v>
      </c>
      <c r="Y2179" s="1">
        <v>17750882</v>
      </c>
      <c r="Z2179" s="1">
        <v>4669906</v>
      </c>
      <c r="AA2179" t="s">
        <v>845</v>
      </c>
      <c r="AB2179" t="s">
        <v>480</v>
      </c>
      <c r="AC2179">
        <v>11.75</v>
      </c>
      <c r="AD2179">
        <v>1.18</v>
      </c>
      <c r="AE2179">
        <v>3.44</v>
      </c>
      <c r="AF2179" t="s">
        <v>230</v>
      </c>
      <c r="AG2179" s="1">
        <v>595000</v>
      </c>
      <c r="AH2179" s="36">
        <v>1512</v>
      </c>
      <c r="AI2179">
        <v>500</v>
      </c>
      <c r="AJ2179" s="36">
        <v>1511.5</v>
      </c>
      <c r="AK2179" s="1">
        <v>4300</v>
      </c>
      <c r="AL2179" s="2">
        <v>0.62708333333333333</v>
      </c>
      <c r="AM2179" s="3">
        <v>46232</v>
      </c>
      <c r="AN2179" t="s">
        <v>298</v>
      </c>
      <c r="AO2179" t="s">
        <v>481</v>
      </c>
    </row>
    <row r="2180" spans="1:41">
      <c r="A2180" s="8">
        <v>46220</v>
      </c>
      <c r="B2180" s="67">
        <v>3901.09</v>
      </c>
      <c r="C2180">
        <v>-3.17</v>
      </c>
      <c r="D2180">
        <v>63910</v>
      </c>
      <c r="E2180" s="67">
        <v>-4.38</v>
      </c>
      <c r="F2180" s="7">
        <v>8697</v>
      </c>
      <c r="G2180" t="s">
        <v>102</v>
      </c>
      <c r="H2180">
        <v>0</v>
      </c>
      <c r="I2180" t="s">
        <v>288</v>
      </c>
      <c r="J2180" t="s">
        <v>289</v>
      </c>
      <c r="K2180" t="s">
        <v>295</v>
      </c>
      <c r="L2180" s="36">
        <v>2126</v>
      </c>
      <c r="M2180">
        <v>-112</v>
      </c>
      <c r="N2180" s="66">
        <v>-0.05</v>
      </c>
      <c r="O2180" s="36">
        <v>2238</v>
      </c>
      <c r="P2180" s="66">
        <v>-0.05</v>
      </c>
      <c r="Q2180" s="36">
        <v>2188.5</v>
      </c>
      <c r="R2180" s="36">
        <v>2216</v>
      </c>
      <c r="S2180" s="36">
        <v>2101.5</v>
      </c>
      <c r="T2180" s="66">
        <v>-2.8500000000000001E-2</v>
      </c>
      <c r="U2180" s="66">
        <v>-1.7999999999999999E-2</v>
      </c>
      <c r="V2180" s="66">
        <v>-4.0599999999999997E-2</v>
      </c>
      <c r="W2180" s="66">
        <v>1.1599999999999999E-2</v>
      </c>
      <c r="X2180" s="1">
        <v>2406100</v>
      </c>
      <c r="Y2180" s="1">
        <v>5180358</v>
      </c>
      <c r="Z2180" s="1">
        <v>2193575</v>
      </c>
      <c r="AA2180" t="s">
        <v>669</v>
      </c>
      <c r="AB2180" t="s">
        <v>483</v>
      </c>
      <c r="AC2180">
        <v>26.74</v>
      </c>
      <c r="AD2180">
        <v>6.33</v>
      </c>
      <c r="AE2180">
        <v>2.96</v>
      </c>
      <c r="AF2180" t="s">
        <v>230</v>
      </c>
      <c r="AG2180" s="1">
        <v>87700</v>
      </c>
      <c r="AH2180" s="36">
        <v>2126.5</v>
      </c>
      <c r="AI2180" s="1">
        <v>1400</v>
      </c>
      <c r="AJ2180" s="36">
        <v>2126</v>
      </c>
      <c r="AK2180">
        <v>500</v>
      </c>
      <c r="AL2180" s="2">
        <v>0.62708333333333333</v>
      </c>
      <c r="AM2180" s="3">
        <v>46231</v>
      </c>
      <c r="AN2180" t="s">
        <v>298</v>
      </c>
      <c r="AO2180" t="s">
        <v>472</v>
      </c>
    </row>
    <row r="2181" spans="1:41">
      <c r="A2181" s="8">
        <v>46220</v>
      </c>
      <c r="B2181" s="67">
        <v>3901.09</v>
      </c>
      <c r="C2181">
        <v>-3.17</v>
      </c>
      <c r="D2181">
        <v>63910</v>
      </c>
      <c r="E2181" s="67">
        <v>-4.38</v>
      </c>
      <c r="F2181" s="7">
        <v>8830</v>
      </c>
      <c r="G2181" t="s">
        <v>103</v>
      </c>
      <c r="H2181">
        <v>0</v>
      </c>
      <c r="I2181" t="s">
        <v>288</v>
      </c>
      <c r="J2181" t="s">
        <v>289</v>
      </c>
      <c r="K2181" t="s">
        <v>295</v>
      </c>
      <c r="L2181" s="36">
        <v>3775</v>
      </c>
      <c r="M2181">
        <v>-50</v>
      </c>
      <c r="N2181" s="66">
        <v>-1.3100000000000001E-2</v>
      </c>
      <c r="O2181" s="36">
        <v>3825</v>
      </c>
      <c r="P2181" s="66">
        <v>-1.2999999999999999E-2</v>
      </c>
      <c r="Q2181" s="36">
        <v>3812</v>
      </c>
      <c r="R2181" s="36">
        <v>3848</v>
      </c>
      <c r="S2181" s="36">
        <v>3718</v>
      </c>
      <c r="T2181" s="66">
        <v>-9.7000000000000003E-3</v>
      </c>
      <c r="U2181" s="66">
        <v>-7.1000000000000004E-3</v>
      </c>
      <c r="V2181" s="66">
        <v>-1.89E-2</v>
      </c>
      <c r="W2181" s="66">
        <v>1.5299999999999999E-2</v>
      </c>
      <c r="X2181" s="1">
        <v>1418000</v>
      </c>
      <c r="Y2181" s="1">
        <v>5362388</v>
      </c>
      <c r="Z2181" s="1">
        <v>3533400</v>
      </c>
      <c r="AA2181" t="s">
        <v>484</v>
      </c>
      <c r="AB2181" t="s">
        <v>620</v>
      </c>
      <c r="AC2181">
        <v>15.63</v>
      </c>
      <c r="AD2181">
        <v>1.41</v>
      </c>
      <c r="AE2181">
        <v>1.38</v>
      </c>
      <c r="AF2181" t="s">
        <v>230</v>
      </c>
      <c r="AG2181" s="1">
        <v>22200</v>
      </c>
      <c r="AH2181" s="36">
        <v>3776</v>
      </c>
      <c r="AI2181">
        <v>300</v>
      </c>
      <c r="AJ2181" s="36">
        <v>3774</v>
      </c>
      <c r="AK2181" s="1">
        <v>1600</v>
      </c>
      <c r="AL2181" s="2">
        <v>0.62708333333333333</v>
      </c>
      <c r="AM2181" s="3">
        <v>46240</v>
      </c>
      <c r="AN2181" t="s">
        <v>298</v>
      </c>
      <c r="AO2181" t="s">
        <v>332</v>
      </c>
    </row>
    <row r="2182" spans="1:41">
      <c r="A2182" s="8">
        <v>46220</v>
      </c>
      <c r="B2182" s="67">
        <v>3901.09</v>
      </c>
      <c r="C2182">
        <v>-3.17</v>
      </c>
      <c r="D2182">
        <v>63910</v>
      </c>
      <c r="E2182" s="67">
        <v>-4.38</v>
      </c>
      <c r="F2182" s="7">
        <v>9020</v>
      </c>
      <c r="G2182" t="s">
        <v>104</v>
      </c>
      <c r="H2182">
        <v>0</v>
      </c>
      <c r="I2182" t="s">
        <v>288</v>
      </c>
      <c r="J2182" t="s">
        <v>289</v>
      </c>
      <c r="K2182" t="s">
        <v>290</v>
      </c>
      <c r="L2182" s="36">
        <v>3603</v>
      </c>
      <c r="M2182">
        <v>2</v>
      </c>
      <c r="N2182" s="66">
        <v>5.9999999999999995E-4</v>
      </c>
      <c r="O2182" s="36">
        <v>3601</v>
      </c>
      <c r="P2182" s="66">
        <v>5.0000000000000001E-4</v>
      </c>
      <c r="Q2182" s="36">
        <v>3638</v>
      </c>
      <c r="R2182" s="36">
        <v>3677</v>
      </c>
      <c r="S2182" s="36">
        <v>3593</v>
      </c>
      <c r="T2182" s="66">
        <v>-9.5999999999999992E-3</v>
      </c>
      <c r="U2182" s="66">
        <v>-1.3100000000000001E-2</v>
      </c>
      <c r="V2182" s="66">
        <v>-2.01E-2</v>
      </c>
      <c r="W2182" s="66">
        <v>2.7000000000000001E-3</v>
      </c>
      <c r="X2182" s="1">
        <v>1892300</v>
      </c>
      <c r="Y2182" s="1">
        <v>6889567</v>
      </c>
      <c r="Z2182" s="1">
        <v>4087287</v>
      </c>
      <c r="AA2182" t="s">
        <v>486</v>
      </c>
      <c r="AB2182" t="s">
        <v>608</v>
      </c>
      <c r="AC2182">
        <v>15.95</v>
      </c>
      <c r="AD2182">
        <v>1.33</v>
      </c>
      <c r="AE2182">
        <v>2.33</v>
      </c>
      <c r="AF2182" t="s">
        <v>230</v>
      </c>
      <c r="AG2182" s="1">
        <v>28400</v>
      </c>
      <c r="AH2182" s="36">
        <v>3603</v>
      </c>
      <c r="AI2182">
        <v>100</v>
      </c>
      <c r="AJ2182" s="36">
        <v>3602</v>
      </c>
      <c r="AK2182" s="1">
        <v>2400</v>
      </c>
      <c r="AL2182" s="2">
        <v>0.62708333333333333</v>
      </c>
      <c r="AM2182" s="3">
        <v>46234</v>
      </c>
      <c r="AN2182" t="s">
        <v>298</v>
      </c>
      <c r="AO2182" t="s">
        <v>488</v>
      </c>
    </row>
    <row r="2183" spans="1:41">
      <c r="A2183" s="8">
        <v>46220</v>
      </c>
      <c r="B2183" s="67">
        <v>3901.09</v>
      </c>
      <c r="C2183">
        <v>-3.17</v>
      </c>
      <c r="D2183">
        <v>63910</v>
      </c>
      <c r="E2183" s="67">
        <v>-4.38</v>
      </c>
      <c r="F2183" s="7">
        <v>9024</v>
      </c>
      <c r="G2183" t="s">
        <v>105</v>
      </c>
      <c r="H2183">
        <v>0</v>
      </c>
      <c r="I2183" t="s">
        <v>288</v>
      </c>
      <c r="J2183" t="s">
        <v>289</v>
      </c>
      <c r="K2183" t="s">
        <v>290</v>
      </c>
      <c r="L2183" s="36">
        <v>3647</v>
      </c>
      <c r="M2183">
        <v>47</v>
      </c>
      <c r="N2183" s="66">
        <v>1.3100000000000001E-2</v>
      </c>
      <c r="O2183" s="36">
        <v>3600</v>
      </c>
      <c r="P2183" s="66">
        <v>1.2999999999999999E-2</v>
      </c>
      <c r="Q2183" s="36">
        <v>3601</v>
      </c>
      <c r="R2183" s="36">
        <v>3705</v>
      </c>
      <c r="S2183" s="36">
        <v>3599</v>
      </c>
      <c r="T2183" s="66">
        <v>1.2699999999999999E-2</v>
      </c>
      <c r="U2183" s="66">
        <v>-4.5999999999999999E-3</v>
      </c>
      <c r="V2183" s="66">
        <v>-1.5599999999999999E-2</v>
      </c>
      <c r="W2183" s="66">
        <v>1.3299999999999999E-2</v>
      </c>
      <c r="X2183" s="1">
        <v>1069000</v>
      </c>
      <c r="Y2183" s="1">
        <v>3901300</v>
      </c>
      <c r="Z2183" s="1">
        <v>1115163</v>
      </c>
      <c r="AA2183" t="s">
        <v>489</v>
      </c>
      <c r="AB2183" t="s">
        <v>609</v>
      </c>
      <c r="AC2183">
        <v>34.340000000000003</v>
      </c>
      <c r="AD2183">
        <v>1.62</v>
      </c>
      <c r="AE2183">
        <v>1.1499999999999999</v>
      </c>
      <c r="AF2183" t="s">
        <v>230</v>
      </c>
      <c r="AG2183">
        <v>0</v>
      </c>
      <c r="AH2183" s="36">
        <v>3647</v>
      </c>
      <c r="AI2183">
        <v>500</v>
      </c>
      <c r="AJ2183" s="36">
        <v>3645</v>
      </c>
      <c r="AK2183" s="1">
        <v>1500</v>
      </c>
      <c r="AL2183" s="2">
        <v>0.62708333333333333</v>
      </c>
      <c r="AM2183" s="3">
        <v>46234</v>
      </c>
      <c r="AN2183" t="s">
        <v>298</v>
      </c>
      <c r="AO2183" t="s">
        <v>488</v>
      </c>
    </row>
    <row r="2184" spans="1:41">
      <c r="A2184" s="8">
        <v>46220</v>
      </c>
      <c r="B2184" s="67">
        <v>3901.09</v>
      </c>
      <c r="C2184">
        <v>-3.17</v>
      </c>
      <c r="D2184">
        <v>63910</v>
      </c>
      <c r="E2184" s="67">
        <v>-4.38</v>
      </c>
      <c r="F2184" s="7">
        <v>9069</v>
      </c>
      <c r="G2184" t="s">
        <v>106</v>
      </c>
      <c r="H2184">
        <v>0</v>
      </c>
      <c r="I2184" t="s">
        <v>288</v>
      </c>
      <c r="J2184" t="s">
        <v>289</v>
      </c>
      <c r="K2184" t="s">
        <v>295</v>
      </c>
      <c r="L2184" s="36">
        <v>2174.5</v>
      </c>
      <c r="M2184">
        <v>53.5</v>
      </c>
      <c r="N2184" s="66">
        <v>2.52E-2</v>
      </c>
      <c r="O2184" s="36">
        <v>2121</v>
      </c>
      <c r="P2184" s="66">
        <v>2.52E-2</v>
      </c>
      <c r="Q2184" s="36">
        <v>2146</v>
      </c>
      <c r="R2184" s="36">
        <v>2190.5</v>
      </c>
      <c r="S2184" s="36">
        <v>2132</v>
      </c>
      <c r="T2184" s="66">
        <v>1.32E-2</v>
      </c>
      <c r="U2184" s="66">
        <v>-4.7999999999999996E-3</v>
      </c>
      <c r="V2184" s="66">
        <v>-7.3000000000000001E-3</v>
      </c>
      <c r="W2184" s="66">
        <v>1.9900000000000001E-2</v>
      </c>
      <c r="X2184" s="1">
        <v>317400</v>
      </c>
      <c r="Y2184" s="1">
        <v>690264</v>
      </c>
      <c r="Z2184" s="1">
        <v>382043</v>
      </c>
      <c r="AA2184" t="s">
        <v>846</v>
      </c>
      <c r="AB2184" t="s">
        <v>492</v>
      </c>
      <c r="AC2184">
        <v>15.56</v>
      </c>
      <c r="AD2184">
        <v>1.6</v>
      </c>
      <c r="AE2184">
        <v>2.58</v>
      </c>
      <c r="AF2184" t="s">
        <v>230</v>
      </c>
      <c r="AG2184" s="1">
        <v>23800</v>
      </c>
      <c r="AH2184" s="36">
        <v>2174.5</v>
      </c>
      <c r="AI2184">
        <v>100</v>
      </c>
      <c r="AJ2184" s="36">
        <v>2174</v>
      </c>
      <c r="AK2184">
        <v>300</v>
      </c>
      <c r="AL2184" s="2">
        <v>0.62708333333333333</v>
      </c>
      <c r="AM2184" s="3">
        <v>46246</v>
      </c>
      <c r="AN2184" t="s">
        <v>298</v>
      </c>
      <c r="AO2184" t="s">
        <v>488</v>
      </c>
    </row>
    <row r="2185" spans="1:41">
      <c r="A2185" s="8">
        <v>46220</v>
      </c>
      <c r="B2185" s="67">
        <v>3901.09</v>
      </c>
      <c r="C2185">
        <v>-3.17</v>
      </c>
      <c r="D2185">
        <v>63910</v>
      </c>
      <c r="E2185" s="67">
        <v>-4.38</v>
      </c>
      <c r="F2185" s="7">
        <v>9227</v>
      </c>
      <c r="G2185" t="s">
        <v>107</v>
      </c>
      <c r="H2185">
        <v>0</v>
      </c>
      <c r="I2185" t="s">
        <v>347</v>
      </c>
      <c r="J2185" t="s">
        <v>289</v>
      </c>
      <c r="K2185" t="s">
        <v>290</v>
      </c>
      <c r="L2185">
        <v>766</v>
      </c>
      <c r="M2185">
        <v>-54</v>
      </c>
      <c r="N2185" s="66">
        <v>-6.59E-2</v>
      </c>
      <c r="O2185">
        <v>820</v>
      </c>
      <c r="P2185" s="66">
        <v>-6.5799999999999997E-2</v>
      </c>
      <c r="Q2185">
        <v>805</v>
      </c>
      <c r="R2185">
        <v>811</v>
      </c>
      <c r="S2185">
        <v>753</v>
      </c>
      <c r="T2185" s="66">
        <v>-4.8399999999999999E-2</v>
      </c>
      <c r="U2185" s="66">
        <v>-1.41E-2</v>
      </c>
      <c r="V2185" s="66">
        <v>-5.5399999999999998E-2</v>
      </c>
      <c r="W2185" s="66">
        <v>1.72E-2</v>
      </c>
      <c r="X2185" s="1">
        <v>346000</v>
      </c>
      <c r="Y2185" s="1">
        <v>268827</v>
      </c>
      <c r="Z2185" s="1">
        <v>12182</v>
      </c>
      <c r="AA2185" t="s">
        <v>493</v>
      </c>
      <c r="AB2185" t="s">
        <v>494</v>
      </c>
      <c r="AC2185">
        <v>0</v>
      </c>
      <c r="AD2185">
        <v>25.2</v>
      </c>
      <c r="AE2185">
        <v>0</v>
      </c>
      <c r="AF2185">
        <v>2.2999999999999998</v>
      </c>
      <c r="AG2185">
        <v>0</v>
      </c>
      <c r="AH2185">
        <v>766</v>
      </c>
      <c r="AI2185">
        <v>100</v>
      </c>
      <c r="AJ2185">
        <v>765</v>
      </c>
      <c r="AK2185">
        <v>100</v>
      </c>
      <c r="AL2185" s="2">
        <v>0.62708333333333333</v>
      </c>
      <c r="AM2185" s="3">
        <v>46246</v>
      </c>
      <c r="AN2185" t="s">
        <v>350</v>
      </c>
      <c r="AO2185" t="s">
        <v>313</v>
      </c>
    </row>
    <row r="2186" spans="1:41">
      <c r="A2186" s="8">
        <v>46220</v>
      </c>
      <c r="B2186" s="67">
        <v>3901.09</v>
      </c>
      <c r="C2186">
        <v>-3.17</v>
      </c>
      <c r="D2186">
        <v>63910</v>
      </c>
      <c r="E2186" s="67">
        <v>-4.38</v>
      </c>
      <c r="F2186" s="7">
        <v>9303</v>
      </c>
      <c r="G2186" t="s">
        <v>108</v>
      </c>
      <c r="H2186">
        <v>0</v>
      </c>
      <c r="I2186" t="s">
        <v>288</v>
      </c>
      <c r="J2186" t="s">
        <v>289</v>
      </c>
      <c r="K2186" t="s">
        <v>290</v>
      </c>
      <c r="L2186" s="36">
        <v>3950</v>
      </c>
      <c r="M2186">
        <v>25</v>
      </c>
      <c r="N2186" s="66">
        <v>6.4000000000000003E-3</v>
      </c>
      <c r="O2186" s="36">
        <v>3925</v>
      </c>
      <c r="P2186" s="66">
        <v>6.3E-3</v>
      </c>
      <c r="Q2186" s="36">
        <v>3945</v>
      </c>
      <c r="R2186" s="36">
        <v>4010</v>
      </c>
      <c r="S2186" s="36">
        <v>3925</v>
      </c>
      <c r="T2186" s="66">
        <v>1.1999999999999999E-3</v>
      </c>
      <c r="U2186" s="66">
        <v>-1.12E-2</v>
      </c>
      <c r="V2186" s="66">
        <v>-1.49E-2</v>
      </c>
      <c r="W2186" s="66">
        <v>6.3E-3</v>
      </c>
      <c r="X2186" s="1">
        <v>71300</v>
      </c>
      <c r="Y2186" s="1">
        <v>283386</v>
      </c>
      <c r="Z2186" s="1">
        <v>302626</v>
      </c>
      <c r="AA2186" t="s">
        <v>495</v>
      </c>
      <c r="AB2186" t="s">
        <v>496</v>
      </c>
      <c r="AC2186">
        <v>17.43</v>
      </c>
      <c r="AD2186">
        <v>0.95</v>
      </c>
      <c r="AE2186">
        <v>2.61</v>
      </c>
      <c r="AF2186" t="s">
        <v>230</v>
      </c>
      <c r="AG2186" s="1">
        <v>29400</v>
      </c>
      <c r="AH2186" s="36">
        <v>3950</v>
      </c>
      <c r="AI2186">
        <v>200</v>
      </c>
      <c r="AJ2186" s="36">
        <v>3945</v>
      </c>
      <c r="AK2186" s="1">
        <v>1500</v>
      </c>
      <c r="AL2186" s="2">
        <v>0.62569444444444444</v>
      </c>
      <c r="AM2186" s="3">
        <v>46241</v>
      </c>
      <c r="AN2186" t="s">
        <v>298</v>
      </c>
      <c r="AO2186" t="s">
        <v>497</v>
      </c>
    </row>
    <row r="2187" spans="1:41">
      <c r="A2187" s="8">
        <v>46220</v>
      </c>
      <c r="B2187" s="67">
        <v>3901.09</v>
      </c>
      <c r="C2187">
        <v>-3.17</v>
      </c>
      <c r="D2187">
        <v>63910</v>
      </c>
      <c r="E2187" s="67">
        <v>-4.38</v>
      </c>
      <c r="F2187" s="7">
        <v>9308</v>
      </c>
      <c r="G2187" t="s">
        <v>109</v>
      </c>
      <c r="H2187">
        <v>0</v>
      </c>
      <c r="I2187" t="s">
        <v>314</v>
      </c>
      <c r="J2187" t="s">
        <v>289</v>
      </c>
      <c r="K2187" t="s">
        <v>290</v>
      </c>
      <c r="L2187" s="36">
        <v>1634</v>
      </c>
      <c r="M2187">
        <v>-25</v>
      </c>
      <c r="N2187" s="66">
        <v>-1.5100000000000001E-2</v>
      </c>
      <c r="O2187" s="36">
        <v>1659</v>
      </c>
      <c r="P2187" s="66">
        <v>-1.4999999999999999E-2</v>
      </c>
      <c r="Q2187" s="36">
        <v>1666</v>
      </c>
      <c r="R2187" s="36">
        <v>1683</v>
      </c>
      <c r="S2187" s="36">
        <v>1631</v>
      </c>
      <c r="T2187" s="66">
        <v>-1.9199999999999998E-2</v>
      </c>
      <c r="U2187" s="66">
        <v>-1.6199999999999999E-2</v>
      </c>
      <c r="V2187" s="66">
        <v>-2.9100000000000001E-2</v>
      </c>
      <c r="W2187" s="66">
        <v>1.8E-3</v>
      </c>
      <c r="X2187" s="1">
        <v>101900</v>
      </c>
      <c r="Y2187" s="1">
        <v>169383</v>
      </c>
      <c r="Z2187" s="1">
        <v>42603</v>
      </c>
      <c r="AA2187" t="s">
        <v>498</v>
      </c>
      <c r="AB2187" t="s">
        <v>499</v>
      </c>
      <c r="AC2187">
        <v>13.96</v>
      </c>
      <c r="AD2187">
        <v>1.0900000000000001</v>
      </c>
      <c r="AE2187">
        <v>2.12</v>
      </c>
      <c r="AF2187" t="s">
        <v>230</v>
      </c>
      <c r="AG2187" s="1">
        <v>1500</v>
      </c>
      <c r="AH2187" s="36">
        <v>1636</v>
      </c>
      <c r="AI2187">
        <v>300</v>
      </c>
      <c r="AJ2187" s="36">
        <v>1633</v>
      </c>
      <c r="AK2187">
        <v>300</v>
      </c>
      <c r="AL2187" s="2">
        <v>0.62638888888888888</v>
      </c>
      <c r="AM2187" s="3">
        <v>46241</v>
      </c>
      <c r="AN2187" t="s">
        <v>298</v>
      </c>
      <c r="AO2187" t="s">
        <v>500</v>
      </c>
    </row>
    <row r="2188" spans="1:41">
      <c r="A2188" s="8">
        <v>46220</v>
      </c>
      <c r="B2188" s="67">
        <v>3901.09</v>
      </c>
      <c r="C2188">
        <v>-3.17</v>
      </c>
      <c r="D2188">
        <v>63910</v>
      </c>
      <c r="E2188" s="67">
        <v>-4.38</v>
      </c>
      <c r="F2188" s="7">
        <v>9348</v>
      </c>
      <c r="G2188" t="s">
        <v>110</v>
      </c>
      <c r="H2188">
        <v>0</v>
      </c>
      <c r="I2188" t="s">
        <v>347</v>
      </c>
      <c r="J2188" t="s">
        <v>323</v>
      </c>
      <c r="K2188" t="s">
        <v>295</v>
      </c>
      <c r="L2188">
        <v>408</v>
      </c>
      <c r="M2188">
        <v>-13</v>
      </c>
      <c r="N2188" s="66">
        <v>-3.09E-2</v>
      </c>
      <c r="O2188">
        <v>421</v>
      </c>
      <c r="P2188" s="66">
        <v>-3.0800000000000001E-2</v>
      </c>
      <c r="Q2188">
        <v>416</v>
      </c>
      <c r="R2188">
        <v>417</v>
      </c>
      <c r="S2188">
        <v>406</v>
      </c>
      <c r="T2188" s="66">
        <v>-1.9199999999999998E-2</v>
      </c>
      <c r="U2188" s="66">
        <v>-1.6799999999999999E-2</v>
      </c>
      <c r="V2188" s="66">
        <v>-2.1499999999999998E-2</v>
      </c>
      <c r="W2188" s="66">
        <v>4.8999999999999998E-3</v>
      </c>
      <c r="X2188" s="1">
        <v>2624700</v>
      </c>
      <c r="Y2188" s="1">
        <v>1078350</v>
      </c>
      <c r="Z2188" s="1">
        <v>59692</v>
      </c>
      <c r="AA2188" t="s">
        <v>552</v>
      </c>
      <c r="AB2188" t="s">
        <v>502</v>
      </c>
      <c r="AC2188">
        <v>0</v>
      </c>
      <c r="AD2188">
        <v>3.96</v>
      </c>
      <c r="AE2188">
        <v>0</v>
      </c>
      <c r="AF2188">
        <v>1.7</v>
      </c>
      <c r="AG2188" s="1">
        <v>90300</v>
      </c>
      <c r="AH2188">
        <v>409</v>
      </c>
      <c r="AI2188" s="1">
        <v>5700</v>
      </c>
      <c r="AJ2188">
        <v>408</v>
      </c>
      <c r="AK2188" s="1">
        <v>9500</v>
      </c>
      <c r="AL2188" s="2">
        <v>0.62638888888888888</v>
      </c>
      <c r="AM2188" s="3">
        <v>46241</v>
      </c>
      <c r="AN2188" t="s">
        <v>298</v>
      </c>
      <c r="AO2188" t="s">
        <v>313</v>
      </c>
    </row>
    <row r="2189" spans="1:41">
      <c r="A2189" s="8">
        <v>46220</v>
      </c>
      <c r="B2189" s="67">
        <v>3901.09</v>
      </c>
      <c r="C2189">
        <v>-3.17</v>
      </c>
      <c r="D2189">
        <v>63910</v>
      </c>
      <c r="E2189" s="67">
        <v>-4.38</v>
      </c>
      <c r="F2189" s="7">
        <v>9432</v>
      </c>
      <c r="G2189" t="s">
        <v>111</v>
      </c>
      <c r="H2189">
        <v>0</v>
      </c>
      <c r="I2189" t="s">
        <v>288</v>
      </c>
      <c r="J2189" t="s">
        <v>289</v>
      </c>
      <c r="K2189" t="s">
        <v>295</v>
      </c>
      <c r="L2189">
        <v>151.30000000000001</v>
      </c>
      <c r="M2189">
        <v>0.4</v>
      </c>
      <c r="N2189" s="66">
        <v>2.7000000000000001E-3</v>
      </c>
      <c r="O2189">
        <v>150.9</v>
      </c>
      <c r="P2189" s="66">
        <v>2.5999999999999999E-3</v>
      </c>
      <c r="Q2189">
        <v>151.5</v>
      </c>
      <c r="R2189">
        <v>152.80000000000001</v>
      </c>
      <c r="S2189">
        <v>151.30000000000001</v>
      </c>
      <c r="T2189" s="66">
        <v>-1.2999999999999999E-3</v>
      </c>
      <c r="U2189" s="66">
        <v>-5.1999999999999998E-3</v>
      </c>
      <c r="V2189" s="66">
        <v>-9.7999999999999997E-3</v>
      </c>
      <c r="W2189" s="66">
        <v>0</v>
      </c>
      <c r="X2189" s="1">
        <v>235370000</v>
      </c>
      <c r="Y2189" s="1">
        <v>35794772</v>
      </c>
      <c r="Z2189" s="1">
        <v>13700262</v>
      </c>
      <c r="AA2189" t="s">
        <v>503</v>
      </c>
      <c r="AB2189" t="s">
        <v>689</v>
      </c>
      <c r="AC2189">
        <v>12.6</v>
      </c>
      <c r="AD2189">
        <v>1.26</v>
      </c>
      <c r="AE2189">
        <v>3.57</v>
      </c>
      <c r="AF2189" t="s">
        <v>230</v>
      </c>
      <c r="AG2189" s="1">
        <v>1710800</v>
      </c>
      <c r="AH2189">
        <v>151.4</v>
      </c>
      <c r="AI2189" s="1">
        <v>359600</v>
      </c>
      <c r="AJ2189">
        <v>151.30000000000001</v>
      </c>
      <c r="AK2189" s="1">
        <v>863300</v>
      </c>
      <c r="AL2189" s="2">
        <v>0.62708333333333333</v>
      </c>
      <c r="AM2189" s="3">
        <v>46240</v>
      </c>
      <c r="AN2189" t="s">
        <v>298</v>
      </c>
      <c r="AO2189" t="s">
        <v>351</v>
      </c>
    </row>
    <row r="2190" spans="1:41">
      <c r="A2190" s="8">
        <v>46220</v>
      </c>
      <c r="B2190" s="67">
        <v>3901.09</v>
      </c>
      <c r="C2190">
        <v>-3.17</v>
      </c>
      <c r="D2190">
        <v>63910</v>
      </c>
      <c r="E2190" s="67">
        <v>-4.38</v>
      </c>
      <c r="F2190" s="7">
        <v>9449</v>
      </c>
      <c r="G2190" t="s">
        <v>112</v>
      </c>
      <c r="H2190">
        <v>0</v>
      </c>
      <c r="I2190" t="s">
        <v>288</v>
      </c>
      <c r="J2190" t="s">
        <v>289</v>
      </c>
      <c r="K2190" t="s">
        <v>290</v>
      </c>
      <c r="L2190" s="36">
        <v>4018</v>
      </c>
      <c r="M2190">
        <v>-57</v>
      </c>
      <c r="N2190" s="66">
        <v>-1.4E-2</v>
      </c>
      <c r="O2190" s="36">
        <v>4075</v>
      </c>
      <c r="P2190" s="66">
        <v>-1.3899999999999999E-2</v>
      </c>
      <c r="Q2190" s="36">
        <v>4035</v>
      </c>
      <c r="R2190" s="36">
        <v>4112</v>
      </c>
      <c r="S2190" s="36">
        <v>4003</v>
      </c>
      <c r="T2190" s="66">
        <v>-4.1999999999999997E-3</v>
      </c>
      <c r="U2190" s="66">
        <v>-1.2E-2</v>
      </c>
      <c r="V2190" s="66">
        <v>-2.2800000000000001E-2</v>
      </c>
      <c r="W2190" s="66">
        <v>3.7000000000000002E-3</v>
      </c>
      <c r="X2190" s="1">
        <v>309900</v>
      </c>
      <c r="Y2190" s="1">
        <v>1256486</v>
      </c>
      <c r="Z2190" s="1">
        <v>431328</v>
      </c>
      <c r="AA2190" t="s">
        <v>847</v>
      </c>
      <c r="AB2190" t="s">
        <v>506</v>
      </c>
      <c r="AC2190">
        <v>17.03</v>
      </c>
      <c r="AD2190">
        <v>3.61</v>
      </c>
      <c r="AE2190">
        <v>1.94</v>
      </c>
      <c r="AF2190" t="s">
        <v>230</v>
      </c>
      <c r="AG2190" s="1">
        <v>3500</v>
      </c>
      <c r="AH2190" s="36">
        <v>4017</v>
      </c>
      <c r="AI2190">
        <v>500</v>
      </c>
      <c r="AJ2190" s="36">
        <v>4015</v>
      </c>
      <c r="AK2190">
        <v>100</v>
      </c>
      <c r="AL2190" s="2">
        <v>0.62638888888888888</v>
      </c>
      <c r="AM2190" s="3">
        <v>46248</v>
      </c>
      <c r="AN2190" t="s">
        <v>293</v>
      </c>
      <c r="AO2190" t="s">
        <v>351</v>
      </c>
    </row>
    <row r="2191" spans="1:41">
      <c r="A2191" s="8">
        <v>46220</v>
      </c>
      <c r="B2191" s="67">
        <v>3901.09</v>
      </c>
      <c r="C2191">
        <v>-3.17</v>
      </c>
      <c r="D2191">
        <v>63910</v>
      </c>
      <c r="E2191" s="67">
        <v>-4.38</v>
      </c>
      <c r="F2191" s="7">
        <v>9501</v>
      </c>
      <c r="G2191" t="s">
        <v>113</v>
      </c>
      <c r="H2191">
        <v>0</v>
      </c>
      <c r="I2191" t="s">
        <v>288</v>
      </c>
      <c r="J2191" t="s">
        <v>289</v>
      </c>
      <c r="K2191" t="s">
        <v>295</v>
      </c>
      <c r="L2191">
        <v>503.5</v>
      </c>
      <c r="M2191">
        <v>1.9</v>
      </c>
      <c r="N2191" s="66">
        <v>3.8E-3</v>
      </c>
      <c r="O2191">
        <v>501.6</v>
      </c>
      <c r="P2191" s="66">
        <v>3.7000000000000002E-3</v>
      </c>
      <c r="Q2191">
        <v>497</v>
      </c>
      <c r="R2191">
        <v>506.8</v>
      </c>
      <c r="S2191">
        <v>490.1</v>
      </c>
      <c r="T2191" s="66">
        <v>1.2999999999999999E-2</v>
      </c>
      <c r="U2191" s="66">
        <v>9.1999999999999998E-3</v>
      </c>
      <c r="V2191" s="66">
        <v>-6.4999999999999997E-3</v>
      </c>
      <c r="W2191" s="66">
        <v>2.7300000000000001E-2</v>
      </c>
      <c r="X2191" s="1">
        <v>35069800</v>
      </c>
      <c r="Y2191" s="1">
        <v>17443135</v>
      </c>
      <c r="Z2191" s="1">
        <v>809133</v>
      </c>
      <c r="AA2191" t="s">
        <v>507</v>
      </c>
      <c r="AB2191" t="s">
        <v>703</v>
      </c>
      <c r="AC2191">
        <v>3.22</v>
      </c>
      <c r="AD2191">
        <v>0.33</v>
      </c>
      <c r="AE2191">
        <v>0</v>
      </c>
      <c r="AF2191" t="s">
        <v>230</v>
      </c>
      <c r="AG2191" s="1">
        <v>747500</v>
      </c>
      <c r="AH2191">
        <v>503.6</v>
      </c>
      <c r="AI2191" s="1">
        <v>1000</v>
      </c>
      <c r="AJ2191">
        <v>503.5</v>
      </c>
      <c r="AK2191" s="1">
        <v>1900</v>
      </c>
      <c r="AL2191" s="2">
        <v>0.62708333333333333</v>
      </c>
      <c r="AM2191" s="3">
        <v>46232</v>
      </c>
      <c r="AN2191" t="s">
        <v>298</v>
      </c>
      <c r="AO2191" t="s">
        <v>509</v>
      </c>
    </row>
    <row r="2192" spans="1:41">
      <c r="A2192" s="8">
        <v>46220</v>
      </c>
      <c r="B2192" s="67">
        <v>3901.09</v>
      </c>
      <c r="C2192">
        <v>-3.17</v>
      </c>
      <c r="D2192">
        <v>63910</v>
      </c>
      <c r="E2192" s="67">
        <v>-4.38</v>
      </c>
      <c r="F2192" s="7">
        <v>9531</v>
      </c>
      <c r="G2192" t="s">
        <v>114</v>
      </c>
      <c r="H2192">
        <v>0</v>
      </c>
      <c r="I2192" t="s">
        <v>288</v>
      </c>
      <c r="J2192" t="s">
        <v>289</v>
      </c>
      <c r="K2192" t="s">
        <v>290</v>
      </c>
      <c r="L2192" s="36">
        <v>6067</v>
      </c>
      <c r="M2192">
        <v>1</v>
      </c>
      <c r="N2192" s="66">
        <v>2.0000000000000001E-4</v>
      </c>
      <c r="O2192" s="36">
        <v>6066</v>
      </c>
      <c r="P2192" s="66">
        <v>1E-4</v>
      </c>
      <c r="Q2192" s="36">
        <v>6105</v>
      </c>
      <c r="R2192" s="36">
        <v>6144</v>
      </c>
      <c r="S2192" s="36">
        <v>6035</v>
      </c>
      <c r="T2192" s="66">
        <v>-6.1999999999999998E-3</v>
      </c>
      <c r="U2192" s="66">
        <v>-8.3999999999999995E-3</v>
      </c>
      <c r="V2192" s="66">
        <v>-1.2500000000000001E-2</v>
      </c>
      <c r="W2192" s="66">
        <v>5.3E-3</v>
      </c>
      <c r="X2192" s="1">
        <v>620500</v>
      </c>
      <c r="Y2192" s="1">
        <v>3775915</v>
      </c>
      <c r="Z2192" s="1">
        <v>2032197</v>
      </c>
      <c r="AA2192" t="s">
        <v>510</v>
      </c>
      <c r="AB2192" t="s">
        <v>704</v>
      </c>
      <c r="AC2192">
        <v>14.63</v>
      </c>
      <c r="AD2192">
        <v>1.17</v>
      </c>
      <c r="AE2192">
        <v>1.98</v>
      </c>
      <c r="AF2192" t="s">
        <v>230</v>
      </c>
      <c r="AG2192" s="1">
        <v>25400</v>
      </c>
      <c r="AH2192" s="36">
        <v>6067</v>
      </c>
      <c r="AI2192">
        <v>200</v>
      </c>
      <c r="AJ2192" s="36">
        <v>6065</v>
      </c>
      <c r="AK2192">
        <v>400</v>
      </c>
      <c r="AL2192" s="2">
        <v>0.62708333333333333</v>
      </c>
      <c r="AM2192" s="3">
        <v>46233</v>
      </c>
      <c r="AN2192" t="s">
        <v>298</v>
      </c>
      <c r="AO2192" t="s">
        <v>509</v>
      </c>
    </row>
    <row r="2193" spans="1:41">
      <c r="A2193" s="8">
        <v>46220</v>
      </c>
      <c r="B2193" s="67">
        <v>3901.09</v>
      </c>
      <c r="C2193">
        <v>-3.17</v>
      </c>
      <c r="D2193">
        <v>63910</v>
      </c>
      <c r="E2193" s="67">
        <v>-4.38</v>
      </c>
      <c r="F2193" s="7">
        <v>9882</v>
      </c>
      <c r="G2193" t="s">
        <v>115</v>
      </c>
      <c r="H2193">
        <v>0</v>
      </c>
      <c r="I2193" t="s">
        <v>288</v>
      </c>
      <c r="J2193" t="s">
        <v>289</v>
      </c>
      <c r="K2193" t="s">
        <v>290</v>
      </c>
      <c r="L2193" s="36">
        <v>1808</v>
      </c>
      <c r="M2193">
        <v>-19</v>
      </c>
      <c r="N2193" s="66">
        <v>-1.04E-2</v>
      </c>
      <c r="O2193" s="36">
        <v>1827</v>
      </c>
      <c r="P2193" s="66">
        <v>-1.03E-2</v>
      </c>
      <c r="Q2193" s="36">
        <v>1831</v>
      </c>
      <c r="R2193" s="36">
        <v>1849</v>
      </c>
      <c r="S2193" s="36">
        <v>1807</v>
      </c>
      <c r="T2193" s="66">
        <v>-1.2500000000000001E-2</v>
      </c>
      <c r="U2193" s="66">
        <v>-1.7299999999999999E-2</v>
      </c>
      <c r="V2193" s="66">
        <v>-2.2100000000000002E-2</v>
      </c>
      <c r="W2193" s="66">
        <v>5.0000000000000001E-4</v>
      </c>
      <c r="X2193" s="1">
        <v>140700</v>
      </c>
      <c r="Y2193" s="1">
        <v>257961</v>
      </c>
      <c r="Z2193" s="1">
        <v>155526</v>
      </c>
      <c r="AA2193" t="s">
        <v>720</v>
      </c>
      <c r="AB2193" t="s">
        <v>513</v>
      </c>
      <c r="AC2193">
        <v>11.79</v>
      </c>
      <c r="AD2193">
        <v>1.24</v>
      </c>
      <c r="AE2193">
        <v>3.76</v>
      </c>
      <c r="AF2193" t="s">
        <v>230</v>
      </c>
      <c r="AG2193">
        <v>0</v>
      </c>
      <c r="AH2193" s="36">
        <v>1808</v>
      </c>
      <c r="AI2193">
        <v>400</v>
      </c>
      <c r="AJ2193" s="36">
        <v>1807</v>
      </c>
      <c r="AK2193">
        <v>300</v>
      </c>
      <c r="AL2193" s="2">
        <v>0.62708333333333333</v>
      </c>
      <c r="AM2193" s="3">
        <v>46234</v>
      </c>
      <c r="AN2193" t="s">
        <v>298</v>
      </c>
      <c r="AO2193" t="s">
        <v>322</v>
      </c>
    </row>
    <row r="2194" spans="1:41">
      <c r="F2194" s="7">
        <v>6502</v>
      </c>
      <c r="I2194" t="s">
        <v>514</v>
      </c>
      <c r="P2194" t="s">
        <v>230</v>
      </c>
      <c r="T2194" t="s">
        <v>230</v>
      </c>
      <c r="U2194" t="s">
        <v>230</v>
      </c>
      <c r="V2194" t="s">
        <v>230</v>
      </c>
      <c r="W2194" t="s">
        <v>230</v>
      </c>
      <c r="AF2194" t="s">
        <v>230</v>
      </c>
      <c r="AG2194" t="s">
        <v>230</v>
      </c>
      <c r="AO2194" t="s">
        <v>515</v>
      </c>
    </row>
    <row r="2195" spans="1:41">
      <c r="F2195" s="7">
        <v>5759</v>
      </c>
      <c r="I2195" t="s">
        <v>514</v>
      </c>
      <c r="P2195" t="s">
        <v>230</v>
      </c>
      <c r="T2195" t="s">
        <v>230</v>
      </c>
      <c r="U2195" t="s">
        <v>230</v>
      </c>
      <c r="V2195" t="s">
        <v>230</v>
      </c>
      <c r="W2195" t="s">
        <v>230</v>
      </c>
      <c r="AF2195" t="s">
        <v>230</v>
      </c>
      <c r="AG2195" t="s">
        <v>230</v>
      </c>
      <c r="AO2195" t="s">
        <v>515</v>
      </c>
    </row>
    <row r="2199" spans="1:41">
      <c r="B2199" cm="1">
        <f t="array" ref="B2199">_xll.RssIndexMarket("TOPX", "現在値")</f>
        <v>3952.5</v>
      </c>
      <c r="C2199" cm="1">
        <f t="array" ref="C2199">_xll.RssIndexMarket("TOPX", "前日比率")</f>
        <v>-0.54</v>
      </c>
      <c r="D2199" s="71" cm="1">
        <f t="array" ref="D2199">_xll.RssIndexMarket("N225.FUT01.OS", "現在値")</f>
        <v>61710</v>
      </c>
      <c r="E2199" s="6" cm="1">
        <f t="array" ref="E2199">_xll.RssIndexMarket("N225.FUT01.OS", "前日比率")</f>
        <v>-1.18</v>
      </c>
    </row>
    <row r="2200" spans="1:41">
      <c r="A2200" s="8" t="s">
        <v>0</v>
      </c>
      <c r="B2200" t="s">
        <v>116</v>
      </c>
      <c r="C2200" t="s">
        <v>1</v>
      </c>
      <c r="D2200" t="s">
        <v>2</v>
      </c>
      <c r="E2200" t="s">
        <v>3</v>
      </c>
      <c r="F2200" s="7" t="s">
        <v>4</v>
      </c>
      <c r="G2200" t="s">
        <v>5</v>
      </c>
      <c r="H2200" t="s">
        <v>268</v>
      </c>
      <c r="I2200" t="s">
        <v>269</v>
      </c>
      <c r="J2200" t="s">
        <v>270</v>
      </c>
      <c r="K2200" t="s">
        <v>271</v>
      </c>
      <c r="L2200" t="s">
        <v>6</v>
      </c>
      <c r="M2200" t="s">
        <v>7</v>
      </c>
      <c r="N2200" t="s">
        <v>8</v>
      </c>
      <c r="O2200" t="s">
        <v>9</v>
      </c>
      <c r="P2200" t="s">
        <v>272</v>
      </c>
      <c r="Q2200" t="s">
        <v>10</v>
      </c>
      <c r="R2200" t="s">
        <v>11</v>
      </c>
      <c r="S2200" t="s">
        <v>12</v>
      </c>
      <c r="T2200" t="s">
        <v>273</v>
      </c>
      <c r="U2200" t="s">
        <v>274</v>
      </c>
      <c r="V2200" t="s">
        <v>275</v>
      </c>
      <c r="W2200" t="s">
        <v>276</v>
      </c>
      <c r="X2200" t="s">
        <v>13</v>
      </c>
      <c r="Y2200" t="s">
        <v>277</v>
      </c>
      <c r="Z2200" t="s">
        <v>278</v>
      </c>
      <c r="AA2200" t="s">
        <v>14</v>
      </c>
      <c r="AB2200" t="s">
        <v>15</v>
      </c>
      <c r="AC2200" t="s">
        <v>279</v>
      </c>
      <c r="AD2200" t="s">
        <v>280</v>
      </c>
      <c r="AE2200" t="s">
        <v>281</v>
      </c>
      <c r="AF2200" t="s">
        <v>282</v>
      </c>
      <c r="AG2200" t="s">
        <v>283</v>
      </c>
      <c r="AH2200" t="s">
        <v>284</v>
      </c>
      <c r="AI2200" t="s">
        <v>16</v>
      </c>
      <c r="AJ2200" t="s">
        <v>17</v>
      </c>
      <c r="AK2200" t="s">
        <v>18</v>
      </c>
      <c r="AL2200" t="s">
        <v>19</v>
      </c>
      <c r="AM2200" t="s">
        <v>20</v>
      </c>
      <c r="AN2200" t="s">
        <v>285</v>
      </c>
      <c r="AO2200" t="s">
        <v>286</v>
      </c>
    </row>
    <row r="2201" spans="1:41">
      <c r="A2201" s="8">
        <v>46225</v>
      </c>
      <c r="B2201" s="67">
        <v>4041.13</v>
      </c>
      <c r="C2201">
        <v>0.65</v>
      </c>
      <c r="D2201">
        <v>66330</v>
      </c>
      <c r="E2201" s="67">
        <v>0.02</v>
      </c>
      <c r="F2201" s="7">
        <v>1605</v>
      </c>
      <c r="G2201" t="s">
        <v>21</v>
      </c>
      <c r="H2201">
        <v>0</v>
      </c>
      <c r="I2201" t="s">
        <v>288</v>
      </c>
      <c r="J2201" t="s">
        <v>289</v>
      </c>
      <c r="K2201" t="s">
        <v>295</v>
      </c>
      <c r="L2201" s="36">
        <v>3616</v>
      </c>
      <c r="M2201">
        <v>36</v>
      </c>
      <c r="N2201" s="66">
        <v>1.01E-2</v>
      </c>
      <c r="O2201" s="36">
        <v>3580</v>
      </c>
      <c r="P2201" s="66">
        <v>0.01</v>
      </c>
      <c r="Q2201" s="36">
        <v>3598</v>
      </c>
      <c r="R2201" s="36">
        <v>3634</v>
      </c>
      <c r="S2201" s="36">
        <v>3563</v>
      </c>
      <c r="T2201" s="66">
        <v>5.0000000000000001E-3</v>
      </c>
      <c r="U2201" s="66">
        <v>5.7999999999999996E-3</v>
      </c>
      <c r="V2201" s="66">
        <v>-4.8999999999999998E-3</v>
      </c>
      <c r="W2201" s="66">
        <v>1.4800000000000001E-2</v>
      </c>
      <c r="X2201" s="1">
        <v>3025500</v>
      </c>
      <c r="Y2201" s="1">
        <v>10919425</v>
      </c>
      <c r="Z2201" s="1">
        <v>4553036</v>
      </c>
      <c r="AA2201" t="s">
        <v>291</v>
      </c>
      <c r="AB2201" t="s">
        <v>292</v>
      </c>
      <c r="AC2201">
        <v>9.33</v>
      </c>
      <c r="AD2201">
        <v>0.88</v>
      </c>
      <c r="AE2201">
        <v>2.99</v>
      </c>
      <c r="AF2201" t="s">
        <v>230</v>
      </c>
      <c r="AG2201" s="1">
        <v>284400</v>
      </c>
      <c r="AH2201" s="36">
        <v>3617</v>
      </c>
      <c r="AI2201" s="1">
        <v>2300</v>
      </c>
      <c r="AJ2201" s="36">
        <v>3616</v>
      </c>
      <c r="AK2201">
        <v>100</v>
      </c>
      <c r="AL2201" s="2">
        <v>0.62430555555555556</v>
      </c>
      <c r="AM2201" s="3">
        <v>46241</v>
      </c>
      <c r="AN2201" t="s">
        <v>293</v>
      </c>
      <c r="AO2201" t="s">
        <v>294</v>
      </c>
    </row>
    <row r="2202" spans="1:41">
      <c r="A2202" s="8">
        <v>46225</v>
      </c>
      <c r="B2202" s="67">
        <v>4041.13</v>
      </c>
      <c r="C2202">
        <v>0.65</v>
      </c>
      <c r="D2202">
        <v>66330</v>
      </c>
      <c r="E2202" s="67">
        <v>0.02</v>
      </c>
      <c r="F2202" s="7">
        <v>1833</v>
      </c>
      <c r="G2202" t="s">
        <v>24</v>
      </c>
      <c r="H2202">
        <v>0</v>
      </c>
      <c r="I2202" t="s">
        <v>288</v>
      </c>
      <c r="J2202" t="s">
        <v>289</v>
      </c>
      <c r="K2202" t="s">
        <v>295</v>
      </c>
      <c r="L2202" s="36">
        <v>5670</v>
      </c>
      <c r="M2202">
        <v>0</v>
      </c>
      <c r="N2202" s="66">
        <v>0</v>
      </c>
      <c r="O2202" s="36">
        <v>5670</v>
      </c>
      <c r="P2202" s="66">
        <v>0</v>
      </c>
      <c r="Q2202" s="36">
        <v>5670</v>
      </c>
      <c r="R2202" s="36">
        <v>5720</v>
      </c>
      <c r="S2202" s="36">
        <v>5660</v>
      </c>
      <c r="T2202" s="66">
        <v>0</v>
      </c>
      <c r="U2202" s="66">
        <v>0</v>
      </c>
      <c r="V2202" s="66">
        <v>-8.6999999999999994E-3</v>
      </c>
      <c r="W2202" s="66">
        <v>1.6999999999999999E-3</v>
      </c>
      <c r="X2202" s="1">
        <v>83400</v>
      </c>
      <c r="Y2202" s="1">
        <v>473890</v>
      </c>
      <c r="Z2202" s="1">
        <v>219231</v>
      </c>
      <c r="AA2202" t="s">
        <v>296</v>
      </c>
      <c r="AB2202" t="s">
        <v>572</v>
      </c>
      <c r="AC2202">
        <v>13.21</v>
      </c>
      <c r="AD2202">
        <v>1.03</v>
      </c>
      <c r="AE2202">
        <v>5.29</v>
      </c>
      <c r="AF2202">
        <v>3.3</v>
      </c>
      <c r="AG2202" s="1">
        <v>1000</v>
      </c>
      <c r="AH2202" s="36">
        <v>5680</v>
      </c>
      <c r="AI2202" s="1">
        <v>2500</v>
      </c>
      <c r="AJ2202" s="36">
        <v>5670</v>
      </c>
      <c r="AK2202">
        <v>700</v>
      </c>
      <c r="AL2202" s="2">
        <v>0.62361111111111112</v>
      </c>
      <c r="AM2202" s="3">
        <v>46241</v>
      </c>
      <c r="AN2202" t="s">
        <v>298</v>
      </c>
      <c r="AO2202" t="s">
        <v>299</v>
      </c>
    </row>
    <row r="2203" spans="1:41">
      <c r="A2203" s="8">
        <v>46225</v>
      </c>
      <c r="B2203" s="67">
        <v>4041.13</v>
      </c>
      <c r="C2203">
        <v>0.65</v>
      </c>
      <c r="D2203">
        <v>66330</v>
      </c>
      <c r="E2203" s="67">
        <v>0.02</v>
      </c>
      <c r="F2203" s="7">
        <v>1911</v>
      </c>
      <c r="G2203" t="s">
        <v>25</v>
      </c>
      <c r="H2203">
        <v>0</v>
      </c>
      <c r="I2203" t="s">
        <v>288</v>
      </c>
      <c r="J2203" t="s">
        <v>289</v>
      </c>
      <c r="K2203" t="s">
        <v>290</v>
      </c>
      <c r="L2203" s="36">
        <v>1329</v>
      </c>
      <c r="M2203">
        <v>-22.5</v>
      </c>
      <c r="N2203" s="66">
        <v>-1.66E-2</v>
      </c>
      <c r="O2203" s="36">
        <v>1351.5</v>
      </c>
      <c r="P2203" s="66">
        <v>-1.66E-2</v>
      </c>
      <c r="Q2203" s="36">
        <v>1343.5</v>
      </c>
      <c r="R2203" s="36">
        <v>1345.5</v>
      </c>
      <c r="S2203" s="36">
        <v>1327</v>
      </c>
      <c r="T2203" s="66">
        <v>-1.0699999999999999E-2</v>
      </c>
      <c r="U2203" s="66">
        <v>-4.4000000000000003E-3</v>
      </c>
      <c r="V2203" s="66">
        <v>-1.2200000000000001E-2</v>
      </c>
      <c r="W2203" s="66">
        <v>1.5E-3</v>
      </c>
      <c r="X2203" s="1">
        <v>2213700</v>
      </c>
      <c r="Y2203" s="1">
        <v>2956022</v>
      </c>
      <c r="Z2203" s="1">
        <v>822074</v>
      </c>
      <c r="AA2203" t="s">
        <v>300</v>
      </c>
      <c r="AB2203" t="s">
        <v>301</v>
      </c>
      <c r="AC2203">
        <v>8.4700000000000006</v>
      </c>
      <c r="AD2203">
        <v>0.8</v>
      </c>
      <c r="AE2203">
        <v>3.76</v>
      </c>
      <c r="AF2203" t="s">
        <v>230</v>
      </c>
      <c r="AG2203" s="1">
        <v>282500</v>
      </c>
      <c r="AH2203" s="36">
        <v>1329</v>
      </c>
      <c r="AI2203" s="1">
        <v>3500</v>
      </c>
      <c r="AJ2203" s="36">
        <v>1328.5</v>
      </c>
      <c r="AK2203" s="1">
        <v>3900</v>
      </c>
      <c r="AL2203" s="2">
        <v>0.62430555555555556</v>
      </c>
      <c r="AM2203" s="3">
        <v>46241</v>
      </c>
      <c r="AN2203" t="s">
        <v>293</v>
      </c>
      <c r="AO2203" t="s">
        <v>299</v>
      </c>
    </row>
    <row r="2204" spans="1:41">
      <c r="A2204" s="8">
        <v>46225</v>
      </c>
      <c r="B2204" s="67">
        <v>4041.13</v>
      </c>
      <c r="C2204">
        <v>0.65</v>
      </c>
      <c r="D2204">
        <v>66330</v>
      </c>
      <c r="E2204" s="67">
        <v>0.02</v>
      </c>
      <c r="F2204" s="7">
        <v>1925</v>
      </c>
      <c r="G2204" t="s">
        <v>26</v>
      </c>
      <c r="H2204">
        <v>0</v>
      </c>
      <c r="I2204" t="s">
        <v>288</v>
      </c>
      <c r="J2204" t="s">
        <v>289</v>
      </c>
      <c r="K2204" t="s">
        <v>295</v>
      </c>
      <c r="L2204" s="36">
        <v>4601</v>
      </c>
      <c r="M2204">
        <v>-38</v>
      </c>
      <c r="N2204" s="66">
        <v>-8.2000000000000007E-3</v>
      </c>
      <c r="O2204" s="36">
        <v>4639</v>
      </c>
      <c r="P2204" s="66">
        <v>-8.0999999999999996E-3</v>
      </c>
      <c r="Q2204" s="36">
        <v>4580</v>
      </c>
      <c r="R2204" s="36">
        <v>4607</v>
      </c>
      <c r="S2204" s="36">
        <v>4555</v>
      </c>
      <c r="T2204" s="66">
        <v>4.4999999999999997E-3</v>
      </c>
      <c r="U2204" s="66">
        <v>7.6E-3</v>
      </c>
      <c r="V2204" s="66">
        <v>-1.2999999999999999E-3</v>
      </c>
      <c r="W2204" s="66">
        <v>0.01</v>
      </c>
      <c r="X2204" s="1">
        <v>1120200</v>
      </c>
      <c r="Y2204" s="1">
        <v>5135005</v>
      </c>
      <c r="Z2204" s="1">
        <v>3034986</v>
      </c>
      <c r="AA2204" t="s">
        <v>302</v>
      </c>
      <c r="AB2204" t="s">
        <v>573</v>
      </c>
      <c r="AC2204">
        <v>12.55</v>
      </c>
      <c r="AD2204">
        <v>0.98</v>
      </c>
      <c r="AE2204">
        <v>3.83</v>
      </c>
      <c r="AF2204" t="s">
        <v>230</v>
      </c>
      <c r="AG2204" s="1">
        <v>18900</v>
      </c>
      <c r="AH2204" s="36">
        <v>4602</v>
      </c>
      <c r="AI2204">
        <v>300</v>
      </c>
      <c r="AJ2204" s="36">
        <v>4601</v>
      </c>
      <c r="AK2204">
        <v>300</v>
      </c>
      <c r="AL2204" s="2">
        <v>0.62361111111111112</v>
      </c>
      <c r="AM2204" s="3">
        <v>46240</v>
      </c>
      <c r="AN2204" t="s">
        <v>298</v>
      </c>
      <c r="AO2204" t="s">
        <v>299</v>
      </c>
    </row>
    <row r="2205" spans="1:41">
      <c r="A2205" s="8">
        <v>46225</v>
      </c>
      <c r="B2205" s="67">
        <v>4041.13</v>
      </c>
      <c r="C2205">
        <v>0.65</v>
      </c>
      <c r="D2205">
        <v>66330</v>
      </c>
      <c r="E2205" s="67">
        <v>0.02</v>
      </c>
      <c r="F2205" s="7">
        <v>1928</v>
      </c>
      <c r="G2205" t="s">
        <v>27</v>
      </c>
      <c r="H2205">
        <v>0</v>
      </c>
      <c r="I2205" t="s">
        <v>288</v>
      </c>
      <c r="J2205" t="s">
        <v>289</v>
      </c>
      <c r="K2205" t="s">
        <v>290</v>
      </c>
      <c r="L2205" s="36">
        <v>3522</v>
      </c>
      <c r="M2205">
        <v>-27</v>
      </c>
      <c r="N2205" s="66">
        <v>-7.6E-3</v>
      </c>
      <c r="O2205" s="36">
        <v>3549</v>
      </c>
      <c r="P2205" s="66">
        <v>-7.6E-3</v>
      </c>
      <c r="Q2205" s="36">
        <v>3548</v>
      </c>
      <c r="R2205" s="36">
        <v>3548</v>
      </c>
      <c r="S2205" s="36">
        <v>3498</v>
      </c>
      <c r="T2205" s="66">
        <v>-7.3000000000000001E-3</v>
      </c>
      <c r="U2205" s="66">
        <v>5.7000000000000002E-3</v>
      </c>
      <c r="V2205" s="66">
        <v>-7.3000000000000001E-3</v>
      </c>
      <c r="W2205" s="66">
        <v>6.7999999999999996E-3</v>
      </c>
      <c r="X2205" s="1">
        <v>1955000</v>
      </c>
      <c r="Y2205" s="1">
        <v>6880013</v>
      </c>
      <c r="Z2205" s="1">
        <v>2294884</v>
      </c>
      <c r="AA2205" t="s">
        <v>304</v>
      </c>
      <c r="AB2205" t="s">
        <v>574</v>
      </c>
      <c r="AC2205">
        <v>10.47</v>
      </c>
      <c r="AD2205">
        <v>1.06</v>
      </c>
      <c r="AE2205">
        <v>4.12</v>
      </c>
      <c r="AF2205" t="s">
        <v>230</v>
      </c>
      <c r="AG2205" s="1">
        <v>237800</v>
      </c>
      <c r="AH2205" s="36">
        <v>3523</v>
      </c>
      <c r="AI2205" s="1">
        <v>2700</v>
      </c>
      <c r="AJ2205" s="36">
        <v>3522</v>
      </c>
      <c r="AK2205">
        <v>500</v>
      </c>
      <c r="AL2205" s="2">
        <v>0.62430555555555556</v>
      </c>
      <c r="AN2205" t="s">
        <v>306</v>
      </c>
      <c r="AO2205" t="s">
        <v>299</v>
      </c>
    </row>
    <row r="2206" spans="1:41">
      <c r="A2206" s="8">
        <v>46225</v>
      </c>
      <c r="B2206" s="67">
        <v>4041.13</v>
      </c>
      <c r="C2206">
        <v>0.65</v>
      </c>
      <c r="D2206">
        <v>66330</v>
      </c>
      <c r="E2206" s="67">
        <v>0.02</v>
      </c>
      <c r="F2206" s="7">
        <v>1929</v>
      </c>
      <c r="G2206" t="s">
        <v>28</v>
      </c>
      <c r="H2206">
        <v>0</v>
      </c>
      <c r="I2206" t="s">
        <v>288</v>
      </c>
      <c r="J2206" t="s">
        <v>289</v>
      </c>
      <c r="K2206" t="s">
        <v>295</v>
      </c>
      <c r="L2206" s="36">
        <v>1130</v>
      </c>
      <c r="M2206">
        <v>3</v>
      </c>
      <c r="N2206" s="66">
        <v>2.7000000000000001E-3</v>
      </c>
      <c r="O2206" s="36">
        <v>1127</v>
      </c>
      <c r="P2206" s="66">
        <v>2.5999999999999999E-3</v>
      </c>
      <c r="Q2206" s="36">
        <v>1131</v>
      </c>
      <c r="R2206" s="36">
        <v>1136</v>
      </c>
      <c r="S2206" s="36">
        <v>1117</v>
      </c>
      <c r="T2206" s="66">
        <v>-8.0000000000000004E-4</v>
      </c>
      <c r="U2206" s="66">
        <v>0</v>
      </c>
      <c r="V2206" s="66">
        <v>-5.1999999999999998E-3</v>
      </c>
      <c r="W2206" s="66">
        <v>1.1599999999999999E-2</v>
      </c>
      <c r="X2206" s="1">
        <v>87800</v>
      </c>
      <c r="Y2206" s="1">
        <v>98898</v>
      </c>
      <c r="Z2206" s="1">
        <v>47228</v>
      </c>
      <c r="AA2206" t="s">
        <v>307</v>
      </c>
      <c r="AB2206" t="s">
        <v>575</v>
      </c>
      <c r="AC2206">
        <v>12.76</v>
      </c>
      <c r="AD2206">
        <v>1.25</v>
      </c>
      <c r="AE2206">
        <v>4.42</v>
      </c>
      <c r="AF2206" t="s">
        <v>230</v>
      </c>
      <c r="AG2206" s="1">
        <v>14200</v>
      </c>
      <c r="AH2206" s="36">
        <v>1131</v>
      </c>
      <c r="AI2206" s="1">
        <v>1500</v>
      </c>
      <c r="AJ2206" s="36">
        <v>1129</v>
      </c>
      <c r="AK2206">
        <v>500</v>
      </c>
      <c r="AL2206" s="2">
        <v>0.61736111111111114</v>
      </c>
      <c r="AM2206" s="3">
        <v>46241</v>
      </c>
      <c r="AN2206" t="s">
        <v>298</v>
      </c>
      <c r="AO2206" t="s">
        <v>299</v>
      </c>
    </row>
    <row r="2207" spans="1:41">
      <c r="A2207" s="8">
        <v>46225</v>
      </c>
      <c r="B2207" s="67">
        <v>4041.13</v>
      </c>
      <c r="C2207">
        <v>0.65</v>
      </c>
      <c r="D2207">
        <v>66330</v>
      </c>
      <c r="E2207" s="67">
        <v>0.02</v>
      </c>
      <c r="F2207" s="7">
        <v>1963</v>
      </c>
      <c r="G2207" t="s">
        <v>29</v>
      </c>
      <c r="H2207">
        <v>0</v>
      </c>
      <c r="I2207" t="s">
        <v>288</v>
      </c>
      <c r="J2207" t="s">
        <v>289</v>
      </c>
      <c r="K2207" t="s">
        <v>290</v>
      </c>
      <c r="L2207" s="36">
        <v>2287</v>
      </c>
      <c r="M2207">
        <v>9.5</v>
      </c>
      <c r="N2207" s="66">
        <v>4.1999999999999997E-3</v>
      </c>
      <c r="O2207" s="36">
        <v>2277.5</v>
      </c>
      <c r="P2207" s="66">
        <v>4.1000000000000003E-3</v>
      </c>
      <c r="Q2207" s="36">
        <v>2299</v>
      </c>
      <c r="R2207" s="36">
        <v>2331.5</v>
      </c>
      <c r="S2207" s="36">
        <v>2284.5</v>
      </c>
      <c r="T2207" s="66">
        <v>-5.1999999999999998E-3</v>
      </c>
      <c r="U2207" s="66">
        <v>-7.7999999999999996E-3</v>
      </c>
      <c r="V2207" s="66">
        <v>-1.9E-2</v>
      </c>
      <c r="W2207" s="66">
        <v>1E-3</v>
      </c>
      <c r="X2207" s="1">
        <v>776600</v>
      </c>
      <c r="Y2207" s="1">
        <v>1790279</v>
      </c>
      <c r="Z2207" s="1">
        <v>558698</v>
      </c>
      <c r="AA2207" t="s">
        <v>309</v>
      </c>
      <c r="AB2207" t="s">
        <v>310</v>
      </c>
      <c r="AC2207">
        <v>12.03</v>
      </c>
      <c r="AD2207">
        <v>1.28</v>
      </c>
      <c r="AE2207">
        <v>2.27</v>
      </c>
      <c r="AF2207" t="s">
        <v>230</v>
      </c>
      <c r="AG2207" s="1">
        <v>33400</v>
      </c>
      <c r="AH2207" s="36">
        <v>2287.5</v>
      </c>
      <c r="AI2207">
        <v>400</v>
      </c>
      <c r="AJ2207" s="36">
        <v>2286.5</v>
      </c>
      <c r="AK2207">
        <v>300</v>
      </c>
      <c r="AL2207" s="2">
        <v>0.62430555555555556</v>
      </c>
      <c r="AM2207" s="3">
        <v>46241</v>
      </c>
      <c r="AN2207" t="s">
        <v>298</v>
      </c>
      <c r="AO2207" t="s">
        <v>299</v>
      </c>
    </row>
    <row r="2208" spans="1:41">
      <c r="A2208" s="8">
        <v>46225</v>
      </c>
      <c r="B2208" s="67">
        <v>4041.13</v>
      </c>
      <c r="C2208">
        <v>0.65</v>
      </c>
      <c r="D2208">
        <v>66330</v>
      </c>
      <c r="E2208" s="67">
        <v>0.02</v>
      </c>
      <c r="F2208" s="7">
        <v>2124</v>
      </c>
      <c r="G2208" t="s">
        <v>30</v>
      </c>
      <c r="H2208">
        <v>0</v>
      </c>
      <c r="I2208" t="s">
        <v>288</v>
      </c>
      <c r="J2208" t="s">
        <v>289</v>
      </c>
      <c r="K2208" t="s">
        <v>290</v>
      </c>
      <c r="L2208">
        <v>913</v>
      </c>
      <c r="M2208">
        <v>-16</v>
      </c>
      <c r="N2208" s="66">
        <v>-1.72E-2</v>
      </c>
      <c r="O2208">
        <v>929</v>
      </c>
      <c r="P2208" s="66">
        <v>-1.72E-2</v>
      </c>
      <c r="Q2208">
        <v>921</v>
      </c>
      <c r="R2208">
        <v>921</v>
      </c>
      <c r="S2208">
        <v>905</v>
      </c>
      <c r="T2208" s="66">
        <v>-8.6E-3</v>
      </c>
      <c r="U2208" s="66">
        <v>3.2000000000000002E-3</v>
      </c>
      <c r="V2208" s="66">
        <v>-8.6E-3</v>
      </c>
      <c r="W2208" s="66">
        <v>8.8000000000000005E-3</v>
      </c>
      <c r="X2208" s="1">
        <v>452100</v>
      </c>
      <c r="Y2208" s="1">
        <v>412362</v>
      </c>
      <c r="Z2208" s="1">
        <v>151153</v>
      </c>
      <c r="AA2208" t="s">
        <v>311</v>
      </c>
      <c r="AB2208" t="s">
        <v>312</v>
      </c>
      <c r="AC2208">
        <v>16.87</v>
      </c>
      <c r="AD2208">
        <v>6.47</v>
      </c>
      <c r="AE2208">
        <v>4.16</v>
      </c>
      <c r="AF2208" t="s">
        <v>230</v>
      </c>
      <c r="AG2208" s="1">
        <v>36500</v>
      </c>
      <c r="AH2208">
        <v>914</v>
      </c>
      <c r="AI2208" s="1">
        <v>4300</v>
      </c>
      <c r="AJ2208">
        <v>913</v>
      </c>
      <c r="AK2208" s="1">
        <v>1200</v>
      </c>
      <c r="AL2208" s="2">
        <v>0.62291666666666667</v>
      </c>
      <c r="AM2208" s="3">
        <v>46246</v>
      </c>
      <c r="AN2208" t="s">
        <v>293</v>
      </c>
      <c r="AO2208" t="s">
        <v>313</v>
      </c>
    </row>
    <row r="2209" spans="1:41">
      <c r="A2209" s="8">
        <v>46225</v>
      </c>
      <c r="B2209" s="67">
        <v>4041.13</v>
      </c>
      <c r="C2209">
        <v>0.65</v>
      </c>
      <c r="D2209">
        <v>66330</v>
      </c>
      <c r="E2209" s="67">
        <v>0.02</v>
      </c>
      <c r="F2209" s="7">
        <v>2162</v>
      </c>
      <c r="G2209" t="s">
        <v>31</v>
      </c>
      <c r="H2209">
        <v>0</v>
      </c>
      <c r="I2209" t="s">
        <v>314</v>
      </c>
      <c r="J2209" t="s">
        <v>289</v>
      </c>
      <c r="K2209" t="s">
        <v>290</v>
      </c>
      <c r="L2209">
        <v>537</v>
      </c>
      <c r="M2209">
        <v>2</v>
      </c>
      <c r="N2209" s="66">
        <v>3.7000000000000002E-3</v>
      </c>
      <c r="O2209">
        <v>535</v>
      </c>
      <c r="P2209" s="66">
        <v>3.7000000000000002E-3</v>
      </c>
      <c r="Q2209">
        <v>535</v>
      </c>
      <c r="R2209">
        <v>537</v>
      </c>
      <c r="S2209">
        <v>535</v>
      </c>
      <c r="T2209" s="66">
        <v>3.7000000000000002E-3</v>
      </c>
      <c r="U2209" s="66">
        <v>1.8E-3</v>
      </c>
      <c r="V2209" s="66">
        <v>0</v>
      </c>
      <c r="W2209" s="66">
        <v>3.7000000000000002E-3</v>
      </c>
      <c r="X2209" s="1">
        <v>40400</v>
      </c>
      <c r="Y2209" s="1">
        <v>21674</v>
      </c>
      <c r="Z2209" s="1">
        <v>11605</v>
      </c>
      <c r="AA2209" t="s">
        <v>685</v>
      </c>
      <c r="AB2209" t="s">
        <v>316</v>
      </c>
      <c r="AC2209">
        <v>31.22</v>
      </c>
      <c r="AD2209">
        <v>2.04</v>
      </c>
      <c r="AE2209">
        <v>0</v>
      </c>
      <c r="AF2209">
        <v>0.5</v>
      </c>
      <c r="AG2209">
        <v>0</v>
      </c>
      <c r="AH2209">
        <v>538</v>
      </c>
      <c r="AI2209" s="1">
        <v>8000</v>
      </c>
      <c r="AJ2209">
        <v>536</v>
      </c>
      <c r="AK2209" s="1">
        <v>6200</v>
      </c>
      <c r="AL2209" s="2">
        <v>0.5756944444444444</v>
      </c>
      <c r="AM2209" s="3">
        <v>46241</v>
      </c>
      <c r="AN2209" t="s">
        <v>298</v>
      </c>
      <c r="AO2209" t="s">
        <v>313</v>
      </c>
    </row>
    <row r="2210" spans="1:41">
      <c r="A2210" s="8">
        <v>46225</v>
      </c>
      <c r="B2210" s="67">
        <v>4041.13</v>
      </c>
      <c r="C2210">
        <v>0.65</v>
      </c>
      <c r="D2210">
        <v>66330</v>
      </c>
      <c r="E2210" s="67">
        <v>0.02</v>
      </c>
      <c r="F2210" s="7">
        <v>2229</v>
      </c>
      <c r="G2210" t="s">
        <v>32</v>
      </c>
      <c r="H2210">
        <v>0</v>
      </c>
      <c r="I2210" t="s">
        <v>288</v>
      </c>
      <c r="J2210" t="s">
        <v>289</v>
      </c>
      <c r="K2210" t="s">
        <v>295</v>
      </c>
      <c r="L2210" s="36">
        <v>2945.5</v>
      </c>
      <c r="M2210">
        <v>-34.5</v>
      </c>
      <c r="N2210" s="66">
        <v>-1.1599999999999999E-2</v>
      </c>
      <c r="O2210" s="36">
        <v>2980</v>
      </c>
      <c r="P2210" s="66">
        <v>-1.15E-2</v>
      </c>
      <c r="Q2210" s="36">
        <v>2958</v>
      </c>
      <c r="R2210" s="36">
        <v>2958.5</v>
      </c>
      <c r="S2210" s="36">
        <v>2908.5</v>
      </c>
      <c r="T2210" s="66">
        <v>-4.1999999999999997E-3</v>
      </c>
      <c r="U2210" s="66">
        <v>8.9999999999999993E-3</v>
      </c>
      <c r="V2210" s="66">
        <v>-4.3E-3</v>
      </c>
      <c r="W2210" s="66">
        <v>1.2699999999999999E-2</v>
      </c>
      <c r="X2210" s="1">
        <v>202900</v>
      </c>
      <c r="Y2210" s="1">
        <v>594939</v>
      </c>
      <c r="Z2210" s="1">
        <v>394490</v>
      </c>
      <c r="AA2210" t="s">
        <v>317</v>
      </c>
      <c r="AB2210" t="s">
        <v>660</v>
      </c>
      <c r="AC2210">
        <v>20.58</v>
      </c>
      <c r="AD2210">
        <v>1.7</v>
      </c>
      <c r="AE2210">
        <v>2.34</v>
      </c>
      <c r="AF2210" t="s">
        <v>230</v>
      </c>
      <c r="AG2210" s="1">
        <v>3200</v>
      </c>
      <c r="AH2210" s="36">
        <v>2946.5</v>
      </c>
      <c r="AI2210">
        <v>300</v>
      </c>
      <c r="AJ2210" s="36">
        <v>2945</v>
      </c>
      <c r="AK2210">
        <v>200</v>
      </c>
      <c r="AL2210" s="2">
        <v>0.62361111111111112</v>
      </c>
      <c r="AM2210" s="3">
        <v>46233</v>
      </c>
      <c r="AN2210" t="s">
        <v>298</v>
      </c>
      <c r="AO2210" t="s">
        <v>319</v>
      </c>
    </row>
    <row r="2211" spans="1:41">
      <c r="A2211" s="8">
        <v>46225</v>
      </c>
      <c r="B2211" s="67">
        <v>4041.13</v>
      </c>
      <c r="C2211">
        <v>0.65</v>
      </c>
      <c r="D2211">
        <v>66330</v>
      </c>
      <c r="E2211" s="67">
        <v>0.02</v>
      </c>
      <c r="F2211" s="7">
        <v>2768</v>
      </c>
      <c r="G2211" t="s">
        <v>33</v>
      </c>
      <c r="H2211">
        <v>0</v>
      </c>
      <c r="I2211" t="s">
        <v>288</v>
      </c>
      <c r="J2211" t="s">
        <v>289</v>
      </c>
      <c r="K2211" t="s">
        <v>290</v>
      </c>
      <c r="L2211" s="36">
        <v>5402</v>
      </c>
      <c r="M2211">
        <v>125</v>
      </c>
      <c r="N2211" s="66">
        <v>2.3699999999999999E-2</v>
      </c>
      <c r="O2211" s="36">
        <v>5277</v>
      </c>
      <c r="P2211" s="66">
        <v>2.3599999999999999E-2</v>
      </c>
      <c r="Q2211" s="36">
        <v>5318</v>
      </c>
      <c r="R2211" s="36">
        <v>5453</v>
      </c>
      <c r="S2211" s="36">
        <v>5301</v>
      </c>
      <c r="T2211" s="66">
        <v>1.5699999999999999E-2</v>
      </c>
      <c r="U2211" s="66">
        <v>3.0999999999999999E-3</v>
      </c>
      <c r="V2211" s="66">
        <v>-9.2999999999999992E-3</v>
      </c>
      <c r="W2211" s="66">
        <v>1.9E-2</v>
      </c>
      <c r="X2211" s="1">
        <v>1050000</v>
      </c>
      <c r="Y2211" s="1">
        <v>5659775</v>
      </c>
      <c r="Z2211" s="1">
        <v>1134420</v>
      </c>
      <c r="AA2211" t="s">
        <v>320</v>
      </c>
      <c r="AB2211" t="s">
        <v>321</v>
      </c>
      <c r="AC2211">
        <v>8.64</v>
      </c>
      <c r="AD2211">
        <v>1.03</v>
      </c>
      <c r="AE2211">
        <v>3.33</v>
      </c>
      <c r="AF2211" t="s">
        <v>230</v>
      </c>
      <c r="AG2211" s="1">
        <v>173100</v>
      </c>
      <c r="AH2211" s="36">
        <v>5403</v>
      </c>
      <c r="AI2211">
        <v>700</v>
      </c>
      <c r="AJ2211" s="36">
        <v>5401</v>
      </c>
      <c r="AK2211">
        <v>300</v>
      </c>
      <c r="AL2211" s="2">
        <v>0.62361111111111112</v>
      </c>
      <c r="AM2211" s="3">
        <v>46234</v>
      </c>
      <c r="AN2211" t="s">
        <v>298</v>
      </c>
      <c r="AO2211" t="s">
        <v>322</v>
      </c>
    </row>
    <row r="2212" spans="1:41">
      <c r="A2212" s="8">
        <v>46225</v>
      </c>
      <c r="B2212" s="67">
        <v>4041.13</v>
      </c>
      <c r="C2212">
        <v>0.65</v>
      </c>
      <c r="D2212">
        <v>66330</v>
      </c>
      <c r="E2212" s="67">
        <v>0.02</v>
      </c>
      <c r="F2212" s="7">
        <v>2769</v>
      </c>
      <c r="G2212" t="s">
        <v>34</v>
      </c>
      <c r="H2212">
        <v>0</v>
      </c>
      <c r="I2212" t="s">
        <v>314</v>
      </c>
      <c r="J2212" t="s">
        <v>323</v>
      </c>
      <c r="K2212" t="s">
        <v>290</v>
      </c>
      <c r="L2212">
        <v>884</v>
      </c>
      <c r="M2212">
        <v>0</v>
      </c>
      <c r="N2212" s="66">
        <v>0</v>
      </c>
      <c r="O2212">
        <v>884</v>
      </c>
      <c r="P2212" s="66">
        <v>0</v>
      </c>
      <c r="Q2212">
        <v>884</v>
      </c>
      <c r="R2212">
        <v>886</v>
      </c>
      <c r="S2212">
        <v>883</v>
      </c>
      <c r="T2212" s="66">
        <v>0</v>
      </c>
      <c r="U2212" s="66">
        <v>0</v>
      </c>
      <c r="V2212" s="66">
        <v>-2.2000000000000001E-3</v>
      </c>
      <c r="W2212" s="66">
        <v>1.1000000000000001E-3</v>
      </c>
      <c r="X2212" s="1">
        <v>3100</v>
      </c>
      <c r="Y2212" s="1">
        <v>2742</v>
      </c>
      <c r="Z2212" s="1">
        <v>6949</v>
      </c>
      <c r="AA2212" t="s">
        <v>324</v>
      </c>
      <c r="AB2212" t="s">
        <v>325</v>
      </c>
      <c r="AC2212">
        <v>53.25</v>
      </c>
      <c r="AD2212">
        <v>8.27</v>
      </c>
      <c r="AE2212">
        <v>0</v>
      </c>
      <c r="AF2212">
        <v>0.2</v>
      </c>
      <c r="AG2212">
        <v>0</v>
      </c>
      <c r="AH2212">
        <v>886</v>
      </c>
      <c r="AI2212">
        <v>100</v>
      </c>
      <c r="AJ2212">
        <v>883</v>
      </c>
      <c r="AK2212">
        <v>200</v>
      </c>
      <c r="AL2212" s="2">
        <v>0.61805555555555558</v>
      </c>
      <c r="AM2212" s="3">
        <v>46213</v>
      </c>
      <c r="AN2212" t="s">
        <v>326</v>
      </c>
      <c r="AO2212" t="s">
        <v>327</v>
      </c>
    </row>
    <row r="2213" spans="1:41">
      <c r="A2213" s="8">
        <v>46225</v>
      </c>
      <c r="B2213" s="67">
        <v>4041.13</v>
      </c>
      <c r="C2213">
        <v>0.65</v>
      </c>
      <c r="D2213">
        <v>66330</v>
      </c>
      <c r="E2213" s="67">
        <v>0.02</v>
      </c>
      <c r="F2213" s="7">
        <v>2914</v>
      </c>
      <c r="G2213" t="s">
        <v>35</v>
      </c>
      <c r="H2213">
        <v>0</v>
      </c>
      <c r="I2213" t="s">
        <v>288</v>
      </c>
      <c r="J2213" t="s">
        <v>289</v>
      </c>
      <c r="K2213" t="s">
        <v>295</v>
      </c>
      <c r="L2213" s="36">
        <v>6437</v>
      </c>
      <c r="M2213">
        <v>12</v>
      </c>
      <c r="N2213" s="66">
        <v>1.9E-3</v>
      </c>
      <c r="O2213" s="36">
        <v>6425</v>
      </c>
      <c r="P2213" s="66">
        <v>1.8E-3</v>
      </c>
      <c r="Q2213" s="36">
        <v>6360</v>
      </c>
      <c r="R2213" s="36">
        <v>6445</v>
      </c>
      <c r="S2213" s="36">
        <v>6325</v>
      </c>
      <c r="T2213" s="66">
        <v>1.21E-2</v>
      </c>
      <c r="U2213" s="66">
        <v>1.4800000000000001E-2</v>
      </c>
      <c r="V2213" s="66">
        <v>-1.1999999999999999E-3</v>
      </c>
      <c r="W2213" s="66">
        <v>1.77E-2</v>
      </c>
      <c r="X2213" s="1">
        <v>2842100</v>
      </c>
      <c r="Y2213" s="1">
        <v>18131768</v>
      </c>
      <c r="Z2213" s="1">
        <v>12874000</v>
      </c>
      <c r="AA2213" t="s">
        <v>328</v>
      </c>
      <c r="AB2213" t="s">
        <v>329</v>
      </c>
      <c r="AC2213">
        <v>20.04</v>
      </c>
      <c r="AD2213">
        <v>2.79</v>
      </c>
      <c r="AE2213">
        <v>3.76</v>
      </c>
      <c r="AF2213" t="s">
        <v>230</v>
      </c>
      <c r="AG2213" s="1">
        <v>390200</v>
      </c>
      <c r="AH2213" s="36">
        <v>6438</v>
      </c>
      <c r="AI2213">
        <v>700</v>
      </c>
      <c r="AJ2213" s="36">
        <v>6437</v>
      </c>
      <c r="AK2213">
        <v>500</v>
      </c>
      <c r="AL2213" s="2">
        <v>0.62430555555555556</v>
      </c>
      <c r="AM2213" s="3">
        <v>46233</v>
      </c>
      <c r="AN2213" t="s">
        <v>293</v>
      </c>
      <c r="AO2213" t="s">
        <v>319</v>
      </c>
    </row>
    <row r="2214" spans="1:41">
      <c r="A2214" s="8">
        <v>46225</v>
      </c>
      <c r="B2214" s="67">
        <v>4041.13</v>
      </c>
      <c r="C2214">
        <v>0.65</v>
      </c>
      <c r="D2214">
        <v>66330</v>
      </c>
      <c r="E2214" s="67">
        <v>0.02</v>
      </c>
      <c r="F2214" s="7">
        <v>3003</v>
      </c>
      <c r="G2214" t="s">
        <v>36</v>
      </c>
      <c r="H2214">
        <v>0</v>
      </c>
      <c r="I2214" t="s">
        <v>288</v>
      </c>
      <c r="J2214" t="s">
        <v>289</v>
      </c>
      <c r="K2214" t="s">
        <v>290</v>
      </c>
      <c r="L2214" s="36">
        <v>1810</v>
      </c>
      <c r="M2214">
        <v>-15.5</v>
      </c>
      <c r="N2214" s="66">
        <v>-8.5000000000000006E-3</v>
      </c>
      <c r="O2214" s="36">
        <v>1825.5</v>
      </c>
      <c r="P2214" s="66">
        <v>-8.3999999999999995E-3</v>
      </c>
      <c r="Q2214" s="36">
        <v>1800</v>
      </c>
      <c r="R2214" s="36">
        <v>1813</v>
      </c>
      <c r="S2214" s="36">
        <v>1795</v>
      </c>
      <c r="T2214" s="66">
        <v>5.4999999999999997E-3</v>
      </c>
      <c r="U2214" s="66">
        <v>6.1000000000000004E-3</v>
      </c>
      <c r="V2214" s="66">
        <v>-1.6000000000000001E-3</v>
      </c>
      <c r="W2214" s="66">
        <v>8.3000000000000001E-3</v>
      </c>
      <c r="X2214" s="1">
        <v>1062800</v>
      </c>
      <c r="Y2214" s="1">
        <v>1918448</v>
      </c>
      <c r="Z2214" s="1">
        <v>1389913</v>
      </c>
      <c r="AA2214" t="s">
        <v>330</v>
      </c>
      <c r="AB2214" t="s">
        <v>577</v>
      </c>
      <c r="AC2214">
        <v>11.35</v>
      </c>
      <c r="AD2214">
        <v>1.5</v>
      </c>
      <c r="AE2214">
        <v>3.7</v>
      </c>
      <c r="AF2214" t="s">
        <v>230</v>
      </c>
      <c r="AG2214" s="1">
        <v>247200</v>
      </c>
      <c r="AH2214" s="36">
        <v>1810.5</v>
      </c>
      <c r="AI2214">
        <v>600</v>
      </c>
      <c r="AJ2214" s="36">
        <v>1810</v>
      </c>
      <c r="AK2214" s="1">
        <v>1300</v>
      </c>
      <c r="AL2214" s="2">
        <v>0.62430555555555556</v>
      </c>
      <c r="AM2214" s="3">
        <v>46231</v>
      </c>
      <c r="AN2214" t="s">
        <v>293</v>
      </c>
      <c r="AO2214" t="s">
        <v>332</v>
      </c>
    </row>
    <row r="2215" spans="1:41">
      <c r="A2215" s="8">
        <v>46225</v>
      </c>
      <c r="B2215" s="67">
        <v>4041.13</v>
      </c>
      <c r="C2215">
        <v>0.65</v>
      </c>
      <c r="D2215">
        <v>66330</v>
      </c>
      <c r="E2215" s="67">
        <v>0.02</v>
      </c>
      <c r="F2215" s="7">
        <v>3407</v>
      </c>
      <c r="G2215" t="s">
        <v>37</v>
      </c>
      <c r="H2215">
        <v>0</v>
      </c>
      <c r="I2215" t="s">
        <v>288</v>
      </c>
      <c r="J2215" t="s">
        <v>289</v>
      </c>
      <c r="K2215" t="s">
        <v>295</v>
      </c>
      <c r="L2215" s="36">
        <v>1866</v>
      </c>
      <c r="M2215">
        <v>4</v>
      </c>
      <c r="N2215" s="66">
        <v>2.0999999999999999E-3</v>
      </c>
      <c r="O2215" s="36">
        <v>1862</v>
      </c>
      <c r="P2215" s="66">
        <v>2.0999999999999999E-3</v>
      </c>
      <c r="Q2215" s="36">
        <v>1872</v>
      </c>
      <c r="R2215" s="36">
        <v>1886.5</v>
      </c>
      <c r="S2215" s="36">
        <v>1863</v>
      </c>
      <c r="T2215" s="66">
        <v>-3.2000000000000002E-3</v>
      </c>
      <c r="U2215" s="66">
        <v>-1.6000000000000001E-3</v>
      </c>
      <c r="V2215" s="66">
        <v>-1.0800000000000001E-2</v>
      </c>
      <c r="W2215" s="66">
        <v>1.6000000000000001E-3</v>
      </c>
      <c r="X2215" s="1">
        <v>1888200</v>
      </c>
      <c r="Y2215" s="1">
        <v>3536631</v>
      </c>
      <c r="Z2215" s="1">
        <v>2548493</v>
      </c>
      <c r="AA2215" t="s">
        <v>706</v>
      </c>
      <c r="AB2215" t="s">
        <v>334</v>
      </c>
      <c r="AC2215">
        <v>15.7</v>
      </c>
      <c r="AD2215">
        <v>1.21</v>
      </c>
      <c r="AE2215">
        <v>2.36</v>
      </c>
      <c r="AF2215" t="s">
        <v>230</v>
      </c>
      <c r="AG2215" s="1">
        <v>131800</v>
      </c>
      <c r="AH2215" s="36">
        <v>1866.5</v>
      </c>
      <c r="AI2215">
        <v>600</v>
      </c>
      <c r="AJ2215" s="36">
        <v>1866</v>
      </c>
      <c r="AK2215" s="1">
        <v>1100</v>
      </c>
      <c r="AL2215" s="2">
        <v>0.62430555555555556</v>
      </c>
      <c r="AM2215" s="3">
        <v>46234</v>
      </c>
      <c r="AN2215" t="s">
        <v>298</v>
      </c>
      <c r="AO2215" t="s">
        <v>335</v>
      </c>
    </row>
    <row r="2216" spans="1:41">
      <c r="A2216" s="8">
        <v>46225</v>
      </c>
      <c r="B2216" s="67">
        <v>4041.13</v>
      </c>
      <c r="C2216">
        <v>0.65</v>
      </c>
      <c r="D2216">
        <v>66330</v>
      </c>
      <c r="E2216" s="67">
        <v>0.02</v>
      </c>
      <c r="F2216" s="7">
        <v>4008</v>
      </c>
      <c r="G2216" t="s">
        <v>38</v>
      </c>
      <c r="H2216">
        <v>0</v>
      </c>
      <c r="I2216" t="s">
        <v>288</v>
      </c>
      <c r="J2216" t="s">
        <v>289</v>
      </c>
      <c r="K2216" t="s">
        <v>290</v>
      </c>
      <c r="L2216" s="36">
        <v>1297</v>
      </c>
      <c r="M2216">
        <v>11</v>
      </c>
      <c r="N2216" s="66">
        <v>8.6E-3</v>
      </c>
      <c r="O2216" s="36">
        <v>1286</v>
      </c>
      <c r="P2216" s="66">
        <v>8.5000000000000006E-3</v>
      </c>
      <c r="Q2216" s="36">
        <v>1300</v>
      </c>
      <c r="R2216" s="36">
        <v>1318</v>
      </c>
      <c r="S2216" s="36">
        <v>1293</v>
      </c>
      <c r="T2216" s="66">
        <v>-2.3E-3</v>
      </c>
      <c r="U2216" s="66">
        <v>-8.3999999999999995E-3</v>
      </c>
      <c r="V2216" s="66">
        <v>-1.5900000000000001E-2</v>
      </c>
      <c r="W2216" s="66">
        <v>3.0000000000000001E-3</v>
      </c>
      <c r="X2216" s="1">
        <v>80000</v>
      </c>
      <c r="Y2216" s="1">
        <v>104373</v>
      </c>
      <c r="Z2216" s="1">
        <v>83894</v>
      </c>
      <c r="AA2216" t="s">
        <v>707</v>
      </c>
      <c r="AB2216" t="s">
        <v>337</v>
      </c>
      <c r="AC2216">
        <v>10.62</v>
      </c>
      <c r="AD2216">
        <v>0.8</v>
      </c>
      <c r="AE2216">
        <v>3.7</v>
      </c>
      <c r="AF2216" t="s">
        <v>230</v>
      </c>
      <c r="AG2216">
        <v>0</v>
      </c>
      <c r="AH2216" s="36">
        <v>1297</v>
      </c>
      <c r="AI2216">
        <v>200</v>
      </c>
      <c r="AJ2216" s="36">
        <v>1295</v>
      </c>
      <c r="AK2216">
        <v>800</v>
      </c>
      <c r="AL2216" s="2">
        <v>0.62361111111111112</v>
      </c>
      <c r="AM2216" s="3">
        <v>46240</v>
      </c>
      <c r="AN2216" t="s">
        <v>298</v>
      </c>
      <c r="AO2216" t="s">
        <v>335</v>
      </c>
    </row>
    <row r="2217" spans="1:41">
      <c r="A2217" s="8">
        <v>46225</v>
      </c>
      <c r="B2217" s="67">
        <v>4041.13</v>
      </c>
      <c r="C2217">
        <v>0.65</v>
      </c>
      <c r="D2217">
        <v>66330</v>
      </c>
      <c r="E2217" s="67">
        <v>0.02</v>
      </c>
      <c r="F2217" s="7">
        <v>4026</v>
      </c>
      <c r="G2217" t="s">
        <v>39</v>
      </c>
      <c r="H2217">
        <v>0</v>
      </c>
      <c r="I2217" t="s">
        <v>314</v>
      </c>
      <c r="J2217" t="s">
        <v>289</v>
      </c>
      <c r="K2217" t="s">
        <v>290</v>
      </c>
      <c r="L2217" s="36">
        <v>1560</v>
      </c>
      <c r="M2217">
        <v>13</v>
      </c>
      <c r="N2217" s="66">
        <v>8.3999999999999995E-3</v>
      </c>
      <c r="O2217" s="36">
        <v>1547</v>
      </c>
      <c r="P2217" s="66">
        <v>8.3999999999999995E-3</v>
      </c>
      <c r="Q2217" s="36">
        <v>1558</v>
      </c>
      <c r="R2217" s="36">
        <v>1576</v>
      </c>
      <c r="S2217" s="36">
        <v>1543</v>
      </c>
      <c r="T2217" s="66">
        <v>1.1999999999999999E-3</v>
      </c>
      <c r="U2217" s="66">
        <v>-5.7000000000000002E-3</v>
      </c>
      <c r="V2217" s="66">
        <v>-1.01E-2</v>
      </c>
      <c r="W2217" s="66">
        <v>1.0999999999999999E-2</v>
      </c>
      <c r="X2217" s="1">
        <v>57500</v>
      </c>
      <c r="Y2217" s="1">
        <v>89909</v>
      </c>
      <c r="Z2217" s="1">
        <v>14414</v>
      </c>
      <c r="AA2217" t="s">
        <v>338</v>
      </c>
      <c r="AB2217" t="s">
        <v>848</v>
      </c>
      <c r="AC2217">
        <v>7.39</v>
      </c>
      <c r="AD2217">
        <v>0.96</v>
      </c>
      <c r="AE2217">
        <v>3.21</v>
      </c>
      <c r="AF2217" t="s">
        <v>230</v>
      </c>
      <c r="AG2217">
        <v>800</v>
      </c>
      <c r="AH2217" s="36">
        <v>1561</v>
      </c>
      <c r="AI2217">
        <v>200</v>
      </c>
      <c r="AJ2217" s="36">
        <v>1559</v>
      </c>
      <c r="AK2217">
        <v>300</v>
      </c>
      <c r="AL2217" s="2">
        <v>0.62361111111111112</v>
      </c>
      <c r="AN2217" t="s">
        <v>340</v>
      </c>
      <c r="AO2217" t="s">
        <v>341</v>
      </c>
    </row>
    <row r="2218" spans="1:41">
      <c r="A2218" s="8">
        <v>46225</v>
      </c>
      <c r="B2218" s="67">
        <v>4041.13</v>
      </c>
      <c r="C2218">
        <v>0.65</v>
      </c>
      <c r="D2218">
        <v>66330</v>
      </c>
      <c r="E2218" s="67">
        <v>0.02</v>
      </c>
      <c r="F2218" s="7">
        <v>4062</v>
      </c>
      <c r="G2218" t="s">
        <v>40</v>
      </c>
      <c r="H2218">
        <v>0</v>
      </c>
      <c r="I2218" t="s">
        <v>288</v>
      </c>
      <c r="J2218" t="s">
        <v>289</v>
      </c>
      <c r="K2218" t="s">
        <v>295</v>
      </c>
      <c r="L2218" s="36">
        <v>18235</v>
      </c>
      <c r="M2218">
        <v>820</v>
      </c>
      <c r="N2218" s="66">
        <v>4.7100000000000003E-2</v>
      </c>
      <c r="O2218" s="36">
        <v>17415</v>
      </c>
      <c r="P2218" s="66">
        <v>4.7E-2</v>
      </c>
      <c r="Q2218" s="36">
        <v>19815</v>
      </c>
      <c r="R2218" s="36">
        <v>19820</v>
      </c>
      <c r="S2218" s="36">
        <v>17965</v>
      </c>
      <c r="T2218" s="66">
        <v>-7.9699999999999993E-2</v>
      </c>
      <c r="U2218" s="66">
        <v>-4.8500000000000001E-2</v>
      </c>
      <c r="V2218" s="66">
        <v>-7.9899999999999999E-2</v>
      </c>
      <c r="W2218" s="66">
        <v>1.4999999999999999E-2</v>
      </c>
      <c r="X2218" s="1">
        <v>9048800</v>
      </c>
      <c r="Y2218" s="1">
        <v>170191150</v>
      </c>
      <c r="Z2218" s="1">
        <v>5137184</v>
      </c>
      <c r="AA2218" t="s">
        <v>691</v>
      </c>
      <c r="AB2218" t="s">
        <v>343</v>
      </c>
      <c r="AC2218">
        <v>87.79</v>
      </c>
      <c r="AD2218">
        <v>9.25</v>
      </c>
      <c r="AE2218">
        <v>0.19</v>
      </c>
      <c r="AF2218" t="s">
        <v>230</v>
      </c>
      <c r="AG2218" s="1">
        <v>10900</v>
      </c>
      <c r="AH2218" s="36">
        <v>18240</v>
      </c>
      <c r="AI2218">
        <v>600</v>
      </c>
      <c r="AJ2218" s="36">
        <v>18230</v>
      </c>
      <c r="AK2218">
        <v>700</v>
      </c>
      <c r="AL2218" s="2">
        <v>0.62430555555555556</v>
      </c>
      <c r="AM2218" s="3">
        <v>46238</v>
      </c>
      <c r="AN2218" t="s">
        <v>298</v>
      </c>
      <c r="AO2218" t="s">
        <v>344</v>
      </c>
    </row>
    <row r="2219" spans="1:41">
      <c r="A2219" s="8">
        <v>46225</v>
      </c>
      <c r="B2219" s="67">
        <v>4041.13</v>
      </c>
      <c r="C2219">
        <v>0.65</v>
      </c>
      <c r="D2219">
        <v>66330</v>
      </c>
      <c r="E2219" s="67">
        <v>0.02</v>
      </c>
      <c r="F2219" s="7">
        <v>4063</v>
      </c>
      <c r="G2219" t="s">
        <v>41</v>
      </c>
      <c r="H2219">
        <v>0</v>
      </c>
      <c r="I2219" t="s">
        <v>288</v>
      </c>
      <c r="J2219" t="s">
        <v>289</v>
      </c>
      <c r="K2219" t="s">
        <v>295</v>
      </c>
      <c r="L2219" s="36">
        <v>7122</v>
      </c>
      <c r="M2219">
        <v>-83</v>
      </c>
      <c r="N2219" s="66">
        <v>-1.15E-2</v>
      </c>
      <c r="O2219" s="36">
        <v>7205</v>
      </c>
      <c r="P2219" s="66">
        <v>-1.15E-2</v>
      </c>
      <c r="Q2219" s="36">
        <v>7233</v>
      </c>
      <c r="R2219" s="36">
        <v>7367</v>
      </c>
      <c r="S2219" s="36">
        <v>7114</v>
      </c>
      <c r="T2219" s="66">
        <v>-1.5299999999999999E-2</v>
      </c>
      <c r="U2219" s="66">
        <v>-1.7600000000000001E-2</v>
      </c>
      <c r="V2219" s="66">
        <v>-3.32E-2</v>
      </c>
      <c r="W2219" s="66">
        <v>1.1000000000000001E-3</v>
      </c>
      <c r="X2219" s="1">
        <v>4091000</v>
      </c>
      <c r="Y2219" s="1">
        <v>29671253</v>
      </c>
      <c r="Z2219" s="1">
        <v>14137140</v>
      </c>
      <c r="AA2219" t="s">
        <v>556</v>
      </c>
      <c r="AB2219" t="s">
        <v>346</v>
      </c>
      <c r="AC2219">
        <v>26.34</v>
      </c>
      <c r="AD2219">
        <v>2.96</v>
      </c>
      <c r="AE2219">
        <v>1.49</v>
      </c>
      <c r="AF2219" t="s">
        <v>230</v>
      </c>
      <c r="AG2219" s="1">
        <v>111100</v>
      </c>
      <c r="AH2219" s="36">
        <v>7123</v>
      </c>
      <c r="AI2219">
        <v>900</v>
      </c>
      <c r="AJ2219" s="36">
        <v>7121</v>
      </c>
      <c r="AK2219">
        <v>500</v>
      </c>
      <c r="AL2219" s="2">
        <v>0.62430555555555556</v>
      </c>
      <c r="AM2219" s="3">
        <v>46227</v>
      </c>
      <c r="AN2219" t="s">
        <v>298</v>
      </c>
      <c r="AO2219" t="s">
        <v>335</v>
      </c>
    </row>
    <row r="2220" spans="1:41">
      <c r="A2220" s="8">
        <v>46225</v>
      </c>
      <c r="B2220" s="67">
        <v>4041.13</v>
      </c>
      <c r="C2220">
        <v>0.65</v>
      </c>
      <c r="D2220">
        <v>66330</v>
      </c>
      <c r="E2220" s="67">
        <v>0.02</v>
      </c>
      <c r="F2220" s="7">
        <v>4068</v>
      </c>
      <c r="G2220" t="s">
        <v>42</v>
      </c>
      <c r="H2220">
        <v>0</v>
      </c>
      <c r="I2220" t="s">
        <v>347</v>
      </c>
      <c r="J2220" t="s">
        <v>323</v>
      </c>
      <c r="K2220" t="s">
        <v>290</v>
      </c>
      <c r="L2220" s="36">
        <v>1655</v>
      </c>
      <c r="M2220">
        <v>22</v>
      </c>
      <c r="N2220" s="66">
        <v>1.35E-2</v>
      </c>
      <c r="O2220" s="36">
        <v>1633</v>
      </c>
      <c r="P2220" s="66">
        <v>1.34E-2</v>
      </c>
      <c r="Q2220" s="36">
        <v>1655</v>
      </c>
      <c r="R2220" s="36">
        <v>1655</v>
      </c>
      <c r="S2220" s="36">
        <v>1655</v>
      </c>
      <c r="T2220" s="66">
        <v>0</v>
      </c>
      <c r="U2220" s="66">
        <v>0</v>
      </c>
      <c r="V2220" s="66">
        <v>0</v>
      </c>
      <c r="W2220" s="66">
        <v>0</v>
      </c>
      <c r="X2220">
        <v>500</v>
      </c>
      <c r="Y2220">
        <v>828</v>
      </c>
      <c r="Z2220" s="1">
        <v>3127</v>
      </c>
      <c r="AA2220" t="s">
        <v>348</v>
      </c>
      <c r="AB2220" t="s">
        <v>692</v>
      </c>
      <c r="AC2220">
        <v>21.74</v>
      </c>
      <c r="AD2220">
        <v>1.46</v>
      </c>
      <c r="AE2220">
        <v>0</v>
      </c>
      <c r="AF2220">
        <v>1.6</v>
      </c>
      <c r="AG2220">
        <v>0</v>
      </c>
      <c r="AH2220" s="36">
        <v>1655</v>
      </c>
      <c r="AI2220">
        <v>400</v>
      </c>
      <c r="AJ2220" s="36">
        <v>1640</v>
      </c>
      <c r="AK2220">
        <v>200</v>
      </c>
      <c r="AL2220" s="2">
        <v>0.55000000000000004</v>
      </c>
      <c r="AM2220" s="3">
        <v>46248</v>
      </c>
      <c r="AN2220" t="s">
        <v>350</v>
      </c>
      <c r="AO2220" t="s">
        <v>351</v>
      </c>
    </row>
    <row r="2221" spans="1:41">
      <c r="A2221" s="8">
        <v>46225</v>
      </c>
      <c r="B2221" s="67">
        <v>4041.13</v>
      </c>
      <c r="C2221">
        <v>0.65</v>
      </c>
      <c r="D2221">
        <v>66330</v>
      </c>
      <c r="E2221" s="67">
        <v>0.02</v>
      </c>
      <c r="F2221" s="7">
        <v>4100</v>
      </c>
      <c r="G2221" t="s">
        <v>43</v>
      </c>
      <c r="H2221">
        <v>0</v>
      </c>
      <c r="I2221" t="s">
        <v>314</v>
      </c>
      <c r="J2221" t="s">
        <v>289</v>
      </c>
      <c r="K2221" t="s">
        <v>290</v>
      </c>
      <c r="L2221" s="36">
        <v>1479</v>
      </c>
      <c r="M2221">
        <v>77</v>
      </c>
      <c r="N2221" s="66">
        <v>5.4899999999999997E-2</v>
      </c>
      <c r="O2221" s="36">
        <v>1402</v>
      </c>
      <c r="P2221" s="66">
        <v>5.4899999999999997E-2</v>
      </c>
      <c r="Q2221" s="36">
        <v>1432</v>
      </c>
      <c r="R2221" s="36">
        <v>1507</v>
      </c>
      <c r="S2221" s="36">
        <v>1430</v>
      </c>
      <c r="T2221" s="66">
        <v>3.2800000000000003E-2</v>
      </c>
      <c r="U2221" s="66">
        <v>-1.4E-2</v>
      </c>
      <c r="V2221" s="66">
        <v>-1.8499999999999999E-2</v>
      </c>
      <c r="W2221" s="66">
        <v>3.4200000000000001E-2</v>
      </c>
      <c r="X2221" s="1">
        <v>64800</v>
      </c>
      <c r="Y2221" s="1">
        <v>95675</v>
      </c>
      <c r="Z2221" s="1">
        <v>9020</v>
      </c>
      <c r="AA2221" t="s">
        <v>544</v>
      </c>
      <c r="AB2221" t="s">
        <v>353</v>
      </c>
      <c r="AC2221">
        <v>17.11</v>
      </c>
      <c r="AD2221">
        <v>0.94</v>
      </c>
      <c r="AE2221">
        <v>0</v>
      </c>
      <c r="AF2221" t="s">
        <v>230</v>
      </c>
      <c r="AG2221">
        <v>0</v>
      </c>
      <c r="AH2221" s="36">
        <v>1481</v>
      </c>
      <c r="AI2221">
        <v>300</v>
      </c>
      <c r="AJ2221" s="36">
        <v>1476</v>
      </c>
      <c r="AK2221">
        <v>200</v>
      </c>
      <c r="AL2221" s="2">
        <v>0.62361111111111112</v>
      </c>
      <c r="AM2221" s="3">
        <v>46241</v>
      </c>
      <c r="AN2221" t="s">
        <v>298</v>
      </c>
      <c r="AO2221" t="s">
        <v>335</v>
      </c>
    </row>
    <row r="2222" spans="1:41">
      <c r="A2222" s="8">
        <v>46225</v>
      </c>
      <c r="B2222" s="67">
        <v>4041.13</v>
      </c>
      <c r="C2222">
        <v>0.65</v>
      </c>
      <c r="D2222">
        <v>66330</v>
      </c>
      <c r="E2222" s="67">
        <v>0.02</v>
      </c>
      <c r="F2222" s="7">
        <v>4182</v>
      </c>
      <c r="G2222" t="s">
        <v>44</v>
      </c>
      <c r="H2222">
        <v>0</v>
      </c>
      <c r="I2222" t="s">
        <v>288</v>
      </c>
      <c r="J2222" t="s">
        <v>289</v>
      </c>
      <c r="K2222" t="s">
        <v>295</v>
      </c>
      <c r="L2222" s="36">
        <v>4559</v>
      </c>
      <c r="M2222">
        <v>106</v>
      </c>
      <c r="N2222" s="66">
        <v>2.3800000000000002E-2</v>
      </c>
      <c r="O2222" s="36">
        <v>4453</v>
      </c>
      <c r="P2222" s="66">
        <v>2.3800000000000002E-2</v>
      </c>
      <c r="Q2222" s="36">
        <v>4640</v>
      </c>
      <c r="R2222" s="36">
        <v>4687</v>
      </c>
      <c r="S2222" s="36">
        <v>4534</v>
      </c>
      <c r="T2222" s="66">
        <v>-1.7399999999999999E-2</v>
      </c>
      <c r="U2222" s="66">
        <v>-2.5399999999999999E-2</v>
      </c>
      <c r="V2222" s="66">
        <v>-2.7300000000000001E-2</v>
      </c>
      <c r="W2222" s="66">
        <v>5.4999999999999997E-3</v>
      </c>
      <c r="X2222" s="1">
        <v>604000</v>
      </c>
      <c r="Y2222" s="1">
        <v>2796380</v>
      </c>
      <c r="Z2222" s="1">
        <v>965079</v>
      </c>
      <c r="AA2222" t="s">
        <v>678</v>
      </c>
      <c r="AB2222" t="s">
        <v>355</v>
      </c>
      <c r="AC2222">
        <v>19.32</v>
      </c>
      <c r="AD2222">
        <v>1.37</v>
      </c>
      <c r="AE2222">
        <v>2.41</v>
      </c>
      <c r="AF2222" t="s">
        <v>230</v>
      </c>
      <c r="AG2222" s="1">
        <v>17500</v>
      </c>
      <c r="AH2222" s="36">
        <v>4561</v>
      </c>
      <c r="AI2222">
        <v>200</v>
      </c>
      <c r="AJ2222" s="36">
        <v>4557</v>
      </c>
      <c r="AK2222">
        <v>700</v>
      </c>
      <c r="AL2222" s="2">
        <v>0.62430555555555556</v>
      </c>
      <c r="AM2222" s="3">
        <v>46241</v>
      </c>
      <c r="AN2222" t="s">
        <v>298</v>
      </c>
      <c r="AO2222" t="s">
        <v>335</v>
      </c>
    </row>
    <row r="2223" spans="1:41">
      <c r="A2223" s="8">
        <v>46225</v>
      </c>
      <c r="B2223" s="67">
        <v>4041.13</v>
      </c>
      <c r="C2223">
        <v>0.65</v>
      </c>
      <c r="D2223">
        <v>66330</v>
      </c>
      <c r="E2223" s="67">
        <v>0.02</v>
      </c>
      <c r="F2223" s="7">
        <v>4188</v>
      </c>
      <c r="G2223" t="s">
        <v>45</v>
      </c>
      <c r="H2223">
        <v>0</v>
      </c>
      <c r="I2223" t="s">
        <v>288</v>
      </c>
      <c r="J2223" t="s">
        <v>289</v>
      </c>
      <c r="K2223" t="s">
        <v>295</v>
      </c>
      <c r="L2223" s="36">
        <v>1203</v>
      </c>
      <c r="M2223">
        <v>10</v>
      </c>
      <c r="N2223" s="66">
        <v>8.3999999999999995E-3</v>
      </c>
      <c r="O2223" s="36">
        <v>1193</v>
      </c>
      <c r="P2223" s="66">
        <v>8.3000000000000001E-3</v>
      </c>
      <c r="Q2223" s="36">
        <v>1197</v>
      </c>
      <c r="R2223" s="36">
        <v>1220</v>
      </c>
      <c r="S2223" s="36">
        <v>1191.5</v>
      </c>
      <c r="T2223" s="66">
        <v>5.0000000000000001E-3</v>
      </c>
      <c r="U2223" s="66">
        <v>-4.8999999999999998E-3</v>
      </c>
      <c r="V2223" s="66">
        <v>-1.3899999999999999E-2</v>
      </c>
      <c r="W2223" s="66">
        <v>9.5999999999999992E-3</v>
      </c>
      <c r="X2223" s="1">
        <v>4352900</v>
      </c>
      <c r="Y2223" s="1">
        <v>5261143</v>
      </c>
      <c r="Z2223" s="1">
        <v>1734085</v>
      </c>
      <c r="AA2223" t="s">
        <v>838</v>
      </c>
      <c r="AB2223" t="s">
        <v>357</v>
      </c>
      <c r="AC2223">
        <v>13.74</v>
      </c>
      <c r="AD2223">
        <v>0.92</v>
      </c>
      <c r="AE2223">
        <v>2.66</v>
      </c>
      <c r="AF2223" t="s">
        <v>230</v>
      </c>
      <c r="AG2223" s="1">
        <v>250300</v>
      </c>
      <c r="AH2223" s="36">
        <v>1203.5</v>
      </c>
      <c r="AI2223" s="1">
        <v>4700</v>
      </c>
      <c r="AJ2223" s="36">
        <v>1203</v>
      </c>
      <c r="AK2223" s="1">
        <v>1600</v>
      </c>
      <c r="AL2223" s="2">
        <v>0.62430555555555556</v>
      </c>
      <c r="AM2223" s="3">
        <v>46234</v>
      </c>
      <c r="AN2223" t="s">
        <v>298</v>
      </c>
      <c r="AO2223" t="s">
        <v>335</v>
      </c>
    </row>
    <row r="2224" spans="1:41">
      <c r="A2224" s="8">
        <v>46225</v>
      </c>
      <c r="B2224" s="67">
        <v>4041.13</v>
      </c>
      <c r="C2224">
        <v>0.65</v>
      </c>
      <c r="D2224">
        <v>66330</v>
      </c>
      <c r="E2224" s="67">
        <v>0.02</v>
      </c>
      <c r="F2224" s="7">
        <v>4220</v>
      </c>
      <c r="G2224" t="s">
        <v>46</v>
      </c>
      <c r="H2224">
        <v>0</v>
      </c>
      <c r="I2224" t="s">
        <v>288</v>
      </c>
      <c r="J2224" t="s">
        <v>289</v>
      </c>
      <c r="K2224" t="s">
        <v>295</v>
      </c>
      <c r="L2224" s="36">
        <v>1827</v>
      </c>
      <c r="M2224">
        <v>15</v>
      </c>
      <c r="N2224" s="66">
        <v>8.3000000000000001E-3</v>
      </c>
      <c r="O2224" s="36">
        <v>1812</v>
      </c>
      <c r="P2224" s="66">
        <v>8.2000000000000007E-3</v>
      </c>
      <c r="Q2224" s="36">
        <v>1819</v>
      </c>
      <c r="R2224" s="36">
        <v>1837</v>
      </c>
      <c r="S2224" s="36">
        <v>1800</v>
      </c>
      <c r="T2224" s="66">
        <v>4.3E-3</v>
      </c>
      <c r="U2224" s="66">
        <v>4.8999999999999998E-3</v>
      </c>
      <c r="V2224" s="66">
        <v>-5.4000000000000003E-3</v>
      </c>
      <c r="W2224" s="66">
        <v>1.4999999999999999E-2</v>
      </c>
      <c r="X2224" s="1">
        <v>75400</v>
      </c>
      <c r="Y2224" s="1">
        <v>136875</v>
      </c>
      <c r="Z2224" s="1">
        <v>93679</v>
      </c>
      <c r="AA2224" t="s">
        <v>790</v>
      </c>
      <c r="AB2224" t="s">
        <v>578</v>
      </c>
      <c r="AC2224">
        <v>12.78</v>
      </c>
      <c r="AD2224">
        <v>1.28</v>
      </c>
      <c r="AE2224">
        <v>2.96</v>
      </c>
      <c r="AF2224" t="s">
        <v>230</v>
      </c>
      <c r="AG2224">
        <v>0</v>
      </c>
      <c r="AH2224" s="36">
        <v>1827</v>
      </c>
      <c r="AI2224">
        <v>100</v>
      </c>
      <c r="AJ2224" s="36">
        <v>1825</v>
      </c>
      <c r="AK2224">
        <v>100</v>
      </c>
      <c r="AL2224" s="2">
        <v>0.62222222222222223</v>
      </c>
      <c r="AM2224" s="3">
        <v>46234</v>
      </c>
      <c r="AN2224" t="s">
        <v>298</v>
      </c>
      <c r="AO2224" t="s">
        <v>335</v>
      </c>
    </row>
    <row r="2225" spans="1:41">
      <c r="A2225" s="8">
        <v>46225</v>
      </c>
      <c r="B2225" s="67">
        <v>4041.13</v>
      </c>
      <c r="C2225">
        <v>0.65</v>
      </c>
      <c r="D2225">
        <v>66330</v>
      </c>
      <c r="E2225" s="67">
        <v>0.02</v>
      </c>
      <c r="F2225" s="7">
        <v>4334</v>
      </c>
      <c r="G2225" t="s">
        <v>47</v>
      </c>
      <c r="H2225">
        <v>0</v>
      </c>
      <c r="I2225" t="s">
        <v>314</v>
      </c>
      <c r="J2225" t="s">
        <v>323</v>
      </c>
      <c r="K2225" t="s">
        <v>290</v>
      </c>
      <c r="L2225">
        <v>383</v>
      </c>
      <c r="M2225">
        <v>1</v>
      </c>
      <c r="N2225" s="66">
        <v>2.5999999999999999E-3</v>
      </c>
      <c r="O2225">
        <v>382</v>
      </c>
      <c r="P2225" s="66">
        <v>2.5999999999999999E-3</v>
      </c>
      <c r="Q2225">
        <v>381</v>
      </c>
      <c r="R2225">
        <v>385</v>
      </c>
      <c r="S2225">
        <v>380</v>
      </c>
      <c r="T2225" s="66">
        <v>5.1999999999999998E-3</v>
      </c>
      <c r="U2225" s="66">
        <v>-2.5999999999999999E-3</v>
      </c>
      <c r="V2225" s="66">
        <v>-5.1000000000000004E-3</v>
      </c>
      <c r="W2225" s="66">
        <v>7.7999999999999996E-3</v>
      </c>
      <c r="X2225" s="1">
        <v>15300</v>
      </c>
      <c r="Y2225" s="1">
        <v>5834</v>
      </c>
      <c r="Z2225" s="1">
        <v>4249</v>
      </c>
      <c r="AA2225" t="s">
        <v>360</v>
      </c>
      <c r="AB2225" t="s">
        <v>693</v>
      </c>
      <c r="AC2225">
        <v>11.5</v>
      </c>
      <c r="AD2225">
        <v>1.26</v>
      </c>
      <c r="AE2225">
        <v>2.61</v>
      </c>
      <c r="AF2225">
        <v>0.1</v>
      </c>
      <c r="AG2225">
        <v>0</v>
      </c>
      <c r="AH2225">
        <v>383</v>
      </c>
      <c r="AI2225">
        <v>200</v>
      </c>
      <c r="AJ2225">
        <v>380</v>
      </c>
      <c r="AK2225" s="1">
        <v>1100</v>
      </c>
      <c r="AL2225" s="2">
        <v>0.62152777777777779</v>
      </c>
      <c r="AN2225" t="s">
        <v>306</v>
      </c>
      <c r="AO2225" t="s">
        <v>351</v>
      </c>
    </row>
    <row r="2226" spans="1:41">
      <c r="A2226" s="8">
        <v>46225</v>
      </c>
      <c r="B2226" s="67">
        <v>4041.13</v>
      </c>
      <c r="C2226">
        <v>0.65</v>
      </c>
      <c r="D2226">
        <v>66330</v>
      </c>
      <c r="E2226" s="67">
        <v>0.02</v>
      </c>
      <c r="F2226" s="7">
        <v>4523</v>
      </c>
      <c r="G2226" t="s">
        <v>48</v>
      </c>
      <c r="H2226">
        <v>0</v>
      </c>
      <c r="I2226" t="s">
        <v>288</v>
      </c>
      <c r="J2226" t="s">
        <v>289</v>
      </c>
      <c r="K2226" t="s">
        <v>290</v>
      </c>
      <c r="L2226" s="36">
        <v>4600</v>
      </c>
      <c r="M2226">
        <v>118</v>
      </c>
      <c r="N2226" s="66">
        <v>2.63E-2</v>
      </c>
      <c r="O2226" s="36">
        <v>4482</v>
      </c>
      <c r="P2226" s="66">
        <v>2.63E-2</v>
      </c>
      <c r="Q2226" s="36">
        <v>4450</v>
      </c>
      <c r="R2226" s="36">
        <v>4607</v>
      </c>
      <c r="S2226" s="36">
        <v>4440</v>
      </c>
      <c r="T2226" s="66">
        <v>3.3700000000000001E-2</v>
      </c>
      <c r="U2226" s="66">
        <v>7.0000000000000001E-3</v>
      </c>
      <c r="V2226" s="66">
        <v>-1.5E-3</v>
      </c>
      <c r="W2226" s="66">
        <v>3.5999999999999997E-2</v>
      </c>
      <c r="X2226" s="1">
        <v>1011500</v>
      </c>
      <c r="Y2226" s="1">
        <v>4602940</v>
      </c>
      <c r="Z2226" s="1">
        <v>1341586</v>
      </c>
      <c r="AA2226" t="s">
        <v>362</v>
      </c>
      <c r="AB2226" t="s">
        <v>631</v>
      </c>
      <c r="AC2226">
        <v>24.83</v>
      </c>
      <c r="AD2226">
        <v>1.44</v>
      </c>
      <c r="AE2226">
        <v>3.48</v>
      </c>
      <c r="AF2226" t="s">
        <v>230</v>
      </c>
      <c r="AG2226" s="1">
        <v>75600</v>
      </c>
      <c r="AH2226" s="36">
        <v>4600</v>
      </c>
      <c r="AI2226">
        <v>400</v>
      </c>
      <c r="AJ2226" s="36">
        <v>4599</v>
      </c>
      <c r="AK2226">
        <v>700</v>
      </c>
      <c r="AL2226" s="2">
        <v>0.62361111111111112</v>
      </c>
      <c r="AM2226" s="3">
        <v>46237</v>
      </c>
      <c r="AN2226" t="s">
        <v>298</v>
      </c>
      <c r="AO2226" t="s">
        <v>364</v>
      </c>
    </row>
    <row r="2227" spans="1:41">
      <c r="A2227" s="8">
        <v>46225</v>
      </c>
      <c r="B2227" s="67">
        <v>4041.13</v>
      </c>
      <c r="C2227">
        <v>0.65</v>
      </c>
      <c r="D2227">
        <v>66330</v>
      </c>
      <c r="E2227" s="67">
        <v>0.02</v>
      </c>
      <c r="F2227" s="7">
        <v>4528</v>
      </c>
      <c r="G2227" t="s">
        <v>49</v>
      </c>
      <c r="H2227">
        <v>0</v>
      </c>
      <c r="I2227" t="s">
        <v>288</v>
      </c>
      <c r="J2227" t="s">
        <v>289</v>
      </c>
      <c r="K2227" t="s">
        <v>290</v>
      </c>
      <c r="L2227" s="36">
        <v>2426.5</v>
      </c>
      <c r="M2227">
        <v>29.5</v>
      </c>
      <c r="N2227" s="66">
        <v>1.23E-2</v>
      </c>
      <c r="O2227" s="36">
        <v>2397</v>
      </c>
      <c r="P2227" s="66">
        <v>1.23E-2</v>
      </c>
      <c r="Q2227" s="36">
        <v>2389</v>
      </c>
      <c r="R2227" s="36">
        <v>2431</v>
      </c>
      <c r="S2227" s="36">
        <v>2384</v>
      </c>
      <c r="T2227" s="66">
        <v>1.5599999999999999E-2</v>
      </c>
      <c r="U2227" s="66">
        <v>2.0000000000000001E-4</v>
      </c>
      <c r="V2227" s="66">
        <v>-1.8E-3</v>
      </c>
      <c r="W2227" s="66">
        <v>1.78E-2</v>
      </c>
      <c r="X2227" s="1">
        <v>630200</v>
      </c>
      <c r="Y2227" s="1">
        <v>1521163</v>
      </c>
      <c r="Z2227" s="1">
        <v>1210078</v>
      </c>
      <c r="AA2227" t="s">
        <v>365</v>
      </c>
      <c r="AB2227" t="s">
        <v>580</v>
      </c>
      <c r="AC2227">
        <v>16.059999999999999</v>
      </c>
      <c r="AD2227">
        <v>1.34</v>
      </c>
      <c r="AE2227">
        <v>3.3</v>
      </c>
      <c r="AF2227" t="s">
        <v>230</v>
      </c>
      <c r="AG2227" s="1">
        <v>74500</v>
      </c>
      <c r="AH2227" s="36">
        <v>2426.5</v>
      </c>
      <c r="AI2227">
        <v>200</v>
      </c>
      <c r="AJ2227" s="36">
        <v>2426</v>
      </c>
      <c r="AK2227">
        <v>400</v>
      </c>
      <c r="AL2227" s="2">
        <v>0.62430555555555556</v>
      </c>
      <c r="AM2227" s="3">
        <v>46234</v>
      </c>
      <c r="AN2227" t="s">
        <v>298</v>
      </c>
      <c r="AO2227" t="s">
        <v>364</v>
      </c>
    </row>
    <row r="2228" spans="1:41">
      <c r="A2228" s="8">
        <v>46225</v>
      </c>
      <c r="B2228" s="67">
        <v>4041.13</v>
      </c>
      <c r="C2228">
        <v>0.65</v>
      </c>
      <c r="D2228">
        <v>66330</v>
      </c>
      <c r="E2228" s="67">
        <v>0.02</v>
      </c>
      <c r="F2228" s="7">
        <v>4661</v>
      </c>
      <c r="G2228" t="s">
        <v>50</v>
      </c>
      <c r="H2228">
        <v>0</v>
      </c>
      <c r="I2228" t="s">
        <v>288</v>
      </c>
      <c r="J2228" t="s">
        <v>289</v>
      </c>
      <c r="K2228" t="s">
        <v>295</v>
      </c>
      <c r="L2228" s="36">
        <v>2673</v>
      </c>
      <c r="M2228">
        <v>-62</v>
      </c>
      <c r="N2228" s="66">
        <v>-2.2700000000000001E-2</v>
      </c>
      <c r="O2228" s="36">
        <v>2735</v>
      </c>
      <c r="P2228" s="66">
        <v>-2.2599999999999999E-2</v>
      </c>
      <c r="Q2228" s="36">
        <v>2674.5</v>
      </c>
      <c r="R2228" s="36">
        <v>2685</v>
      </c>
      <c r="S2228" s="36">
        <v>2582</v>
      </c>
      <c r="T2228" s="66">
        <v>-5.0000000000000001E-4</v>
      </c>
      <c r="U2228" s="66">
        <v>2.29E-2</v>
      </c>
      <c r="V2228" s="66">
        <v>-4.4000000000000003E-3</v>
      </c>
      <c r="W2228" s="66">
        <v>3.5200000000000002E-2</v>
      </c>
      <c r="X2228" s="1">
        <v>6561700</v>
      </c>
      <c r="Y2228" s="1">
        <v>17243301</v>
      </c>
      <c r="Z2228" s="1">
        <v>4812604</v>
      </c>
      <c r="AA2228" t="s">
        <v>367</v>
      </c>
      <c r="AB2228" t="s">
        <v>368</v>
      </c>
      <c r="AC2228">
        <v>37.43</v>
      </c>
      <c r="AD2228">
        <v>3.98</v>
      </c>
      <c r="AE2228">
        <v>0.6</v>
      </c>
      <c r="AF2228" t="s">
        <v>230</v>
      </c>
      <c r="AG2228">
        <v>0</v>
      </c>
      <c r="AH2228" s="36">
        <v>2673.5</v>
      </c>
      <c r="AI2228" s="1">
        <v>1200</v>
      </c>
      <c r="AJ2228" s="36">
        <v>2673</v>
      </c>
      <c r="AK2228" s="1">
        <v>1000</v>
      </c>
      <c r="AL2228" s="2">
        <v>0.62361111111111112</v>
      </c>
      <c r="AM2228" s="3">
        <v>46233</v>
      </c>
      <c r="AN2228" t="s">
        <v>298</v>
      </c>
      <c r="AO2228" t="s">
        <v>313</v>
      </c>
    </row>
    <row r="2229" spans="1:41">
      <c r="A2229" s="8">
        <v>46225</v>
      </c>
      <c r="B2229" s="67">
        <v>4041.13</v>
      </c>
      <c r="C2229">
        <v>0.65</v>
      </c>
      <c r="D2229">
        <v>66330</v>
      </c>
      <c r="E2229" s="67">
        <v>0.02</v>
      </c>
      <c r="F2229" s="7">
        <v>5020</v>
      </c>
      <c r="G2229" t="s">
        <v>51</v>
      </c>
      <c r="H2229">
        <v>0</v>
      </c>
      <c r="I2229" t="s">
        <v>288</v>
      </c>
      <c r="J2229" t="s">
        <v>289</v>
      </c>
      <c r="K2229" t="s">
        <v>295</v>
      </c>
      <c r="L2229" s="36">
        <v>1319</v>
      </c>
      <c r="M2229">
        <v>18.5</v>
      </c>
      <c r="N2229" s="66">
        <v>1.4200000000000001E-2</v>
      </c>
      <c r="O2229" s="36">
        <v>1300.5</v>
      </c>
      <c r="P2229" s="66">
        <v>1.4200000000000001E-2</v>
      </c>
      <c r="Q2229" s="36">
        <v>1293.5</v>
      </c>
      <c r="R2229" s="36">
        <v>1326</v>
      </c>
      <c r="S2229" s="36">
        <v>1286.5</v>
      </c>
      <c r="T2229" s="66">
        <v>1.9699999999999999E-2</v>
      </c>
      <c r="U2229" s="66">
        <v>3.0000000000000001E-3</v>
      </c>
      <c r="V2229" s="66">
        <v>-5.1999999999999998E-3</v>
      </c>
      <c r="W2229" s="66">
        <v>2.52E-2</v>
      </c>
      <c r="X2229" s="1">
        <v>3965500</v>
      </c>
      <c r="Y2229" s="1">
        <v>5212442</v>
      </c>
      <c r="Z2229" s="1">
        <v>3570225</v>
      </c>
      <c r="AA2229" t="s">
        <v>369</v>
      </c>
      <c r="AB2229" t="s">
        <v>370</v>
      </c>
      <c r="AC2229">
        <v>8.4700000000000006</v>
      </c>
      <c r="AD2229">
        <v>1.05</v>
      </c>
      <c r="AE2229">
        <v>2.58</v>
      </c>
      <c r="AF2229" t="s">
        <v>230</v>
      </c>
      <c r="AG2229" s="1">
        <v>264700</v>
      </c>
      <c r="AH2229" s="36">
        <v>1319.5</v>
      </c>
      <c r="AI2229" s="1">
        <v>3400</v>
      </c>
      <c r="AJ2229" s="36">
        <v>1319</v>
      </c>
      <c r="AK2229" s="1">
        <v>2300</v>
      </c>
      <c r="AL2229" s="2">
        <v>0.62430555555555556</v>
      </c>
      <c r="AM2229" s="3">
        <v>46241</v>
      </c>
      <c r="AN2229" t="s">
        <v>298</v>
      </c>
      <c r="AO2229" t="s">
        <v>371</v>
      </c>
    </row>
    <row r="2230" spans="1:41">
      <c r="A2230" s="8">
        <v>46225</v>
      </c>
      <c r="B2230" s="67">
        <v>4041.13</v>
      </c>
      <c r="C2230">
        <v>0.65</v>
      </c>
      <c r="D2230">
        <v>66330</v>
      </c>
      <c r="E2230" s="67">
        <v>0.02</v>
      </c>
      <c r="F2230" s="7">
        <v>5201</v>
      </c>
      <c r="G2230" t="s">
        <v>52</v>
      </c>
      <c r="H2230">
        <v>0</v>
      </c>
      <c r="I2230" t="s">
        <v>288</v>
      </c>
      <c r="J2230" t="s">
        <v>289</v>
      </c>
      <c r="K2230" t="s">
        <v>290</v>
      </c>
      <c r="L2230" s="36">
        <v>6353</v>
      </c>
      <c r="M2230">
        <v>96</v>
      </c>
      <c r="N2230" s="66">
        <v>1.5299999999999999E-2</v>
      </c>
      <c r="O2230" s="36">
        <v>6257</v>
      </c>
      <c r="P2230" s="66">
        <v>1.5299999999999999E-2</v>
      </c>
      <c r="Q2230" s="36">
        <v>6350</v>
      </c>
      <c r="R2230" s="36">
        <v>6459</v>
      </c>
      <c r="S2230" s="36">
        <v>6326</v>
      </c>
      <c r="T2230" s="66">
        <v>4.0000000000000002E-4</v>
      </c>
      <c r="U2230" s="66">
        <v>-1.44E-2</v>
      </c>
      <c r="V2230" s="66">
        <v>-1.6400000000000001E-2</v>
      </c>
      <c r="W2230" s="66">
        <v>4.1999999999999997E-3</v>
      </c>
      <c r="X2230" s="1">
        <v>744800</v>
      </c>
      <c r="Y2230" s="1">
        <v>4765286</v>
      </c>
      <c r="Z2230" s="1">
        <v>1381362</v>
      </c>
      <c r="AA2230" t="s">
        <v>581</v>
      </c>
      <c r="AB2230" t="s">
        <v>373</v>
      </c>
      <c r="AC2230">
        <v>17.52</v>
      </c>
      <c r="AD2230">
        <v>0.9</v>
      </c>
      <c r="AE2230">
        <v>3.31</v>
      </c>
      <c r="AF2230" t="s">
        <v>230</v>
      </c>
      <c r="AG2230" s="1">
        <v>58700</v>
      </c>
      <c r="AH2230" s="36">
        <v>6352</v>
      </c>
      <c r="AI2230">
        <v>200</v>
      </c>
      <c r="AJ2230" s="36">
        <v>6351</v>
      </c>
      <c r="AK2230">
        <v>100</v>
      </c>
      <c r="AL2230" s="2">
        <v>0.62361111111111112</v>
      </c>
      <c r="AM2230" s="3">
        <v>46238</v>
      </c>
      <c r="AN2230" t="s">
        <v>293</v>
      </c>
      <c r="AO2230" t="s">
        <v>341</v>
      </c>
    </row>
    <row r="2231" spans="1:41">
      <c r="A2231" s="8">
        <v>46225</v>
      </c>
      <c r="B2231" s="67">
        <v>4041.13</v>
      </c>
      <c r="C2231">
        <v>0.65</v>
      </c>
      <c r="D2231">
        <v>66330</v>
      </c>
      <c r="E2231" s="67">
        <v>0.02</v>
      </c>
      <c r="F2231" s="7">
        <v>5302</v>
      </c>
      <c r="G2231" t="s">
        <v>53</v>
      </c>
      <c r="H2231">
        <v>0</v>
      </c>
      <c r="I2231" t="s">
        <v>288</v>
      </c>
      <c r="J2231" t="s">
        <v>289</v>
      </c>
      <c r="K2231" t="s">
        <v>295</v>
      </c>
      <c r="L2231" s="36">
        <v>4775</v>
      </c>
      <c r="M2231">
        <v>90</v>
      </c>
      <c r="N2231" s="66">
        <v>1.9199999999999998E-2</v>
      </c>
      <c r="O2231" s="36">
        <v>4685</v>
      </c>
      <c r="P2231" s="66">
        <v>1.9199999999999998E-2</v>
      </c>
      <c r="Q2231" s="36">
        <v>4725</v>
      </c>
      <c r="R2231" s="36">
        <v>4800</v>
      </c>
      <c r="S2231" s="36">
        <v>4685</v>
      </c>
      <c r="T2231" s="66">
        <v>1.0500000000000001E-2</v>
      </c>
      <c r="U2231" s="66">
        <v>-1E-3</v>
      </c>
      <c r="V2231" s="66">
        <v>-5.1999999999999998E-3</v>
      </c>
      <c r="W2231" s="66">
        <v>1.9199999999999998E-2</v>
      </c>
      <c r="X2231" s="1">
        <v>53300</v>
      </c>
      <c r="Y2231" s="1">
        <v>254174</v>
      </c>
      <c r="Z2231" s="1">
        <v>56500</v>
      </c>
      <c r="AA2231" t="s">
        <v>374</v>
      </c>
      <c r="AB2231" t="s">
        <v>375</v>
      </c>
      <c r="AC2231">
        <v>19.149999999999999</v>
      </c>
      <c r="AD2231">
        <v>0.97</v>
      </c>
      <c r="AE2231">
        <v>4.1900000000000004</v>
      </c>
      <c r="AF2231" t="s">
        <v>230</v>
      </c>
      <c r="AG2231" s="1">
        <v>12900</v>
      </c>
      <c r="AH2231" s="36">
        <v>4780</v>
      </c>
      <c r="AI2231">
        <v>400</v>
      </c>
      <c r="AJ2231" s="36">
        <v>4775</v>
      </c>
      <c r="AK2231" s="1">
        <v>1100</v>
      </c>
      <c r="AL2231" s="2">
        <v>0.61527777777777781</v>
      </c>
      <c r="AM2231" s="3">
        <v>46244</v>
      </c>
      <c r="AN2231" t="s">
        <v>293</v>
      </c>
      <c r="AO2231" t="s">
        <v>341</v>
      </c>
    </row>
    <row r="2232" spans="1:41">
      <c r="A2232" s="8">
        <v>46225</v>
      </c>
      <c r="B2232" s="67">
        <v>4041.13</v>
      </c>
      <c r="C2232">
        <v>0.65</v>
      </c>
      <c r="D2232">
        <v>66330</v>
      </c>
      <c r="E2232" s="67">
        <v>0.02</v>
      </c>
      <c r="F2232" s="7">
        <v>5310</v>
      </c>
      <c r="G2232" t="s">
        <v>54</v>
      </c>
      <c r="H2232">
        <v>0</v>
      </c>
      <c r="I2232" t="s">
        <v>288</v>
      </c>
      <c r="J2232" t="s">
        <v>289</v>
      </c>
      <c r="K2232" t="s">
        <v>295</v>
      </c>
      <c r="L2232" s="36">
        <v>6800</v>
      </c>
      <c r="M2232">
        <v>140</v>
      </c>
      <c r="N2232" s="66">
        <v>2.1000000000000001E-2</v>
      </c>
      <c r="O2232" s="36">
        <v>6660</v>
      </c>
      <c r="P2232" s="66">
        <v>2.1000000000000001E-2</v>
      </c>
      <c r="Q2232" s="36">
        <v>6760</v>
      </c>
      <c r="R2232" s="36">
        <v>6970</v>
      </c>
      <c r="S2232" s="36">
        <v>6730</v>
      </c>
      <c r="T2232" s="66">
        <v>5.8999999999999999E-3</v>
      </c>
      <c r="U2232" s="66">
        <v>-2.01E-2</v>
      </c>
      <c r="V2232" s="66">
        <v>-2.4299999999999999E-2</v>
      </c>
      <c r="W2232" s="66">
        <v>1.04E-2</v>
      </c>
      <c r="X2232" s="1">
        <v>79600</v>
      </c>
      <c r="Y2232" s="1">
        <v>549219</v>
      </c>
      <c r="Z2232" s="1">
        <v>142749</v>
      </c>
      <c r="AA2232" t="s">
        <v>662</v>
      </c>
      <c r="AB2232" t="s">
        <v>377</v>
      </c>
      <c r="AC2232">
        <v>29.1</v>
      </c>
      <c r="AD2232">
        <v>1.46</v>
      </c>
      <c r="AE2232">
        <v>2.13</v>
      </c>
      <c r="AF2232" t="s">
        <v>230</v>
      </c>
      <c r="AG2232" s="1">
        <v>3100</v>
      </c>
      <c r="AH2232" s="36">
        <v>6810</v>
      </c>
      <c r="AI2232">
        <v>800</v>
      </c>
      <c r="AJ2232" s="36">
        <v>6790</v>
      </c>
      <c r="AK2232" s="1">
        <v>1000</v>
      </c>
      <c r="AL2232" s="2">
        <v>0.62291666666666667</v>
      </c>
      <c r="AM2232" s="3">
        <v>46241</v>
      </c>
      <c r="AN2232" t="s">
        <v>293</v>
      </c>
      <c r="AO2232" t="s">
        <v>341</v>
      </c>
    </row>
    <row r="2233" spans="1:41">
      <c r="A2233" s="8">
        <v>46225</v>
      </c>
      <c r="B2233" s="67">
        <v>4041.13</v>
      </c>
      <c r="C2233">
        <v>0.65</v>
      </c>
      <c r="D2233">
        <v>66330</v>
      </c>
      <c r="E2233" s="67">
        <v>0.02</v>
      </c>
      <c r="F2233" s="7">
        <v>5334</v>
      </c>
      <c r="G2233" t="s">
        <v>55</v>
      </c>
      <c r="H2233">
        <v>0</v>
      </c>
      <c r="I2233" t="s">
        <v>288</v>
      </c>
      <c r="J2233" t="s">
        <v>289</v>
      </c>
      <c r="K2233" t="s">
        <v>295</v>
      </c>
      <c r="L2233" s="36">
        <v>9762</v>
      </c>
      <c r="M2233">
        <v>84</v>
      </c>
      <c r="N2233" s="66">
        <v>8.6999999999999994E-3</v>
      </c>
      <c r="O2233" s="36">
        <v>9678</v>
      </c>
      <c r="P2233" s="66">
        <v>8.6E-3</v>
      </c>
      <c r="Q2233" s="36">
        <v>9792</v>
      </c>
      <c r="R2233" s="36">
        <v>9905</v>
      </c>
      <c r="S2233" s="36">
        <v>9722</v>
      </c>
      <c r="T2233" s="66">
        <v>-3.0000000000000001E-3</v>
      </c>
      <c r="U2233" s="66">
        <v>-1.1900000000000001E-2</v>
      </c>
      <c r="V2233" s="66">
        <v>-1.44E-2</v>
      </c>
      <c r="W2233" s="66">
        <v>4.1000000000000003E-3</v>
      </c>
      <c r="X2233" s="1">
        <v>766700</v>
      </c>
      <c r="Y2233" s="1">
        <v>7524814</v>
      </c>
      <c r="Z2233" s="1">
        <v>1945056</v>
      </c>
      <c r="AA2233" t="s">
        <v>709</v>
      </c>
      <c r="AB2233" t="s">
        <v>379</v>
      </c>
      <c r="AC2233">
        <v>18.12</v>
      </c>
      <c r="AD2233">
        <v>2.4900000000000002</v>
      </c>
      <c r="AE2233">
        <v>2.15</v>
      </c>
      <c r="AF2233" t="s">
        <v>230</v>
      </c>
      <c r="AG2233" s="1">
        <v>27500</v>
      </c>
      <c r="AH2233" s="36">
        <v>9764</v>
      </c>
      <c r="AI2233">
        <v>200</v>
      </c>
      <c r="AJ2233" s="36">
        <v>9761</v>
      </c>
      <c r="AK2233">
        <v>500</v>
      </c>
      <c r="AL2233" s="2">
        <v>0.62430555555555556</v>
      </c>
      <c r="AM2233" s="3">
        <v>46234</v>
      </c>
      <c r="AN2233" t="s">
        <v>298</v>
      </c>
      <c r="AO2233" t="s">
        <v>341</v>
      </c>
    </row>
    <row r="2234" spans="1:41">
      <c r="A2234" s="8">
        <v>46225</v>
      </c>
      <c r="B2234" s="67">
        <v>4041.13</v>
      </c>
      <c r="C2234">
        <v>0.65</v>
      </c>
      <c r="D2234">
        <v>66330</v>
      </c>
      <c r="E2234" s="67">
        <v>0.02</v>
      </c>
      <c r="F2234" s="7">
        <v>5706</v>
      </c>
      <c r="G2234" t="s">
        <v>56</v>
      </c>
      <c r="H2234">
        <v>0</v>
      </c>
      <c r="I2234" t="s">
        <v>288</v>
      </c>
      <c r="J2234" t="s">
        <v>289</v>
      </c>
      <c r="K2234" t="s">
        <v>290</v>
      </c>
      <c r="L2234" s="36">
        <v>33690</v>
      </c>
      <c r="M2234" s="36">
        <v>2400</v>
      </c>
      <c r="N2234" s="66">
        <v>7.6700000000000004E-2</v>
      </c>
      <c r="O2234" s="36">
        <v>31290</v>
      </c>
      <c r="P2234" s="66">
        <v>7.6700000000000004E-2</v>
      </c>
      <c r="Q2234" s="36">
        <v>34280</v>
      </c>
      <c r="R2234" s="36">
        <v>35290</v>
      </c>
      <c r="S2234" s="36">
        <v>33390</v>
      </c>
      <c r="T2234" s="66">
        <v>-1.72E-2</v>
      </c>
      <c r="U2234" s="66">
        <v>-3.6600000000000001E-2</v>
      </c>
      <c r="V2234" s="66">
        <v>-4.53E-2</v>
      </c>
      <c r="W2234" s="66">
        <v>8.8999999999999999E-3</v>
      </c>
      <c r="X2234" s="1">
        <v>1448000</v>
      </c>
      <c r="Y2234" s="1">
        <v>49896613</v>
      </c>
      <c r="Z2234" s="1">
        <v>1934325</v>
      </c>
      <c r="AA2234" t="s">
        <v>521</v>
      </c>
      <c r="AB2234" t="s">
        <v>381</v>
      </c>
      <c r="AC2234">
        <v>25.7</v>
      </c>
      <c r="AD2234">
        <v>4.67</v>
      </c>
      <c r="AE2234">
        <v>0.83</v>
      </c>
      <c r="AF2234" t="s">
        <v>230</v>
      </c>
      <c r="AG2234" s="1">
        <v>6300</v>
      </c>
      <c r="AH2234" s="36">
        <v>33700</v>
      </c>
      <c r="AI2234">
        <v>300</v>
      </c>
      <c r="AJ2234" s="36">
        <v>33670</v>
      </c>
      <c r="AK2234">
        <v>400</v>
      </c>
      <c r="AL2234" s="2">
        <v>0.62430555555555556</v>
      </c>
      <c r="AM2234" s="3">
        <v>46241</v>
      </c>
      <c r="AN2234" t="s">
        <v>298</v>
      </c>
      <c r="AO2234" t="s">
        <v>382</v>
      </c>
    </row>
    <row r="2235" spans="1:41">
      <c r="A2235" s="8">
        <v>46225</v>
      </c>
      <c r="B2235" s="67">
        <v>4041.13</v>
      </c>
      <c r="C2235">
        <v>0.65</v>
      </c>
      <c r="D2235">
        <v>66330</v>
      </c>
      <c r="E2235" s="67">
        <v>0.02</v>
      </c>
      <c r="F2235" s="7">
        <v>5711</v>
      </c>
      <c r="G2235" t="s">
        <v>57</v>
      </c>
      <c r="H2235">
        <v>0</v>
      </c>
      <c r="I2235" t="s">
        <v>288</v>
      </c>
      <c r="J2235" t="s">
        <v>289</v>
      </c>
      <c r="K2235" t="s">
        <v>295</v>
      </c>
      <c r="L2235" s="36">
        <v>4208</v>
      </c>
      <c r="M2235">
        <v>84</v>
      </c>
      <c r="N2235" s="66">
        <v>2.0400000000000001E-2</v>
      </c>
      <c r="O2235" s="36">
        <v>4124</v>
      </c>
      <c r="P2235" s="66">
        <v>2.0299999999999999E-2</v>
      </c>
      <c r="Q2235" s="36">
        <v>4239</v>
      </c>
      <c r="R2235" s="36">
        <v>4330</v>
      </c>
      <c r="S2235" s="36">
        <v>4196</v>
      </c>
      <c r="T2235" s="66">
        <v>-7.3000000000000001E-3</v>
      </c>
      <c r="U2235" s="66">
        <v>-2.0400000000000001E-2</v>
      </c>
      <c r="V2235" s="66">
        <v>-2.81E-2</v>
      </c>
      <c r="W2235" s="66">
        <v>2.8E-3</v>
      </c>
      <c r="X2235" s="1">
        <v>1675100</v>
      </c>
      <c r="Y2235" s="1">
        <v>7173764</v>
      </c>
      <c r="Z2235" s="1">
        <v>553307</v>
      </c>
      <c r="AA2235" t="s">
        <v>383</v>
      </c>
      <c r="AB2235" t="s">
        <v>384</v>
      </c>
      <c r="AC2235">
        <v>11.22</v>
      </c>
      <c r="AD2235">
        <v>0.74</v>
      </c>
      <c r="AE2235">
        <v>2.76</v>
      </c>
      <c r="AF2235" t="s">
        <v>230</v>
      </c>
      <c r="AG2235" s="1">
        <v>22200</v>
      </c>
      <c r="AH2235" s="36">
        <v>4209</v>
      </c>
      <c r="AI2235">
        <v>400</v>
      </c>
      <c r="AJ2235" s="36">
        <v>4207</v>
      </c>
      <c r="AK2235">
        <v>200</v>
      </c>
      <c r="AL2235" s="2">
        <v>0.62430555555555556</v>
      </c>
      <c r="AM2235" s="3">
        <v>46240</v>
      </c>
      <c r="AN2235" t="s">
        <v>298</v>
      </c>
      <c r="AO2235" t="s">
        <v>382</v>
      </c>
    </row>
    <row r="2236" spans="1:41">
      <c r="A2236" s="8">
        <v>46225</v>
      </c>
      <c r="B2236" s="67">
        <v>4041.13</v>
      </c>
      <c r="C2236">
        <v>0.65</v>
      </c>
      <c r="D2236">
        <v>66330</v>
      </c>
      <c r="E2236" s="67">
        <v>0.02</v>
      </c>
      <c r="F2236" s="7">
        <v>5713</v>
      </c>
      <c r="G2236" t="s">
        <v>58</v>
      </c>
      <c r="H2236">
        <v>0</v>
      </c>
      <c r="I2236" t="s">
        <v>288</v>
      </c>
      <c r="J2236" t="s">
        <v>289</v>
      </c>
      <c r="K2236" t="s">
        <v>295</v>
      </c>
      <c r="L2236" s="36">
        <v>7511</v>
      </c>
      <c r="M2236">
        <v>194</v>
      </c>
      <c r="N2236" s="66">
        <v>2.6499999999999999E-2</v>
      </c>
      <c r="O2236" s="36">
        <v>7317</v>
      </c>
      <c r="P2236" s="66">
        <v>2.6499999999999999E-2</v>
      </c>
      <c r="Q2236" s="36">
        <v>7509</v>
      </c>
      <c r="R2236" s="36">
        <v>7686</v>
      </c>
      <c r="S2236" s="36">
        <v>7455</v>
      </c>
      <c r="T2236" s="66">
        <v>2.0000000000000001E-4</v>
      </c>
      <c r="U2236" s="66">
        <v>-1.21E-2</v>
      </c>
      <c r="V2236" s="66">
        <v>-2.2700000000000001E-2</v>
      </c>
      <c r="W2236" s="66">
        <v>7.4999999999999997E-3</v>
      </c>
      <c r="X2236" s="1">
        <v>2873500</v>
      </c>
      <c r="Y2236" s="1">
        <v>21809350</v>
      </c>
      <c r="Z2236" s="1">
        <v>2184304</v>
      </c>
      <c r="AA2236" t="s">
        <v>385</v>
      </c>
      <c r="AB2236" t="s">
        <v>386</v>
      </c>
      <c r="AC2236">
        <v>13.44</v>
      </c>
      <c r="AD2236">
        <v>0.97</v>
      </c>
      <c r="AE2236">
        <v>2.76</v>
      </c>
      <c r="AF2236" t="s">
        <v>230</v>
      </c>
      <c r="AG2236" s="1">
        <v>55000</v>
      </c>
      <c r="AH2236" s="36">
        <v>7513</v>
      </c>
      <c r="AI2236">
        <v>600</v>
      </c>
      <c r="AJ2236" s="36">
        <v>7510</v>
      </c>
      <c r="AK2236">
        <v>800</v>
      </c>
      <c r="AL2236" s="2">
        <v>0.62430555555555556</v>
      </c>
      <c r="AM2236" s="3">
        <v>46244</v>
      </c>
      <c r="AN2236" t="s">
        <v>298</v>
      </c>
      <c r="AO2236" t="s">
        <v>382</v>
      </c>
    </row>
    <row r="2237" spans="1:41">
      <c r="A2237" s="8">
        <v>46225</v>
      </c>
      <c r="B2237" s="67">
        <v>4041.13</v>
      </c>
      <c r="C2237">
        <v>0.65</v>
      </c>
      <c r="D2237">
        <v>66330</v>
      </c>
      <c r="E2237" s="67">
        <v>0.02</v>
      </c>
      <c r="F2237" s="7">
        <v>5802</v>
      </c>
      <c r="G2237" t="s">
        <v>59</v>
      </c>
      <c r="H2237">
        <v>0</v>
      </c>
      <c r="I2237" t="s">
        <v>288</v>
      </c>
      <c r="J2237" t="s">
        <v>289</v>
      </c>
      <c r="K2237" t="s">
        <v>295</v>
      </c>
      <c r="L2237" s="36">
        <v>2457.5</v>
      </c>
      <c r="M2237">
        <v>121</v>
      </c>
      <c r="N2237" s="66">
        <v>5.1799999999999999E-2</v>
      </c>
      <c r="O2237" s="36">
        <v>2336.5</v>
      </c>
      <c r="P2237" s="66">
        <v>5.1700000000000003E-2</v>
      </c>
      <c r="Q2237" s="36">
        <v>2536.5</v>
      </c>
      <c r="R2237" s="36">
        <v>2564</v>
      </c>
      <c r="S2237" s="36">
        <v>2448.5</v>
      </c>
      <c r="T2237" s="66">
        <v>-3.1099999999999999E-2</v>
      </c>
      <c r="U2237" s="66">
        <v>-4.0599999999999997E-2</v>
      </c>
      <c r="V2237" s="66">
        <v>-4.1500000000000002E-2</v>
      </c>
      <c r="W2237" s="66">
        <v>3.5999999999999999E-3</v>
      </c>
      <c r="X2237" s="1">
        <v>20267100</v>
      </c>
      <c r="Y2237" s="1">
        <v>50972990</v>
      </c>
      <c r="Z2237" s="1">
        <v>7804435</v>
      </c>
      <c r="AA2237" t="s">
        <v>694</v>
      </c>
      <c r="AB2237" t="s">
        <v>849</v>
      </c>
      <c r="AC2237">
        <v>23.58</v>
      </c>
      <c r="AD2237">
        <v>2.79</v>
      </c>
      <c r="AE2237">
        <v>1.59</v>
      </c>
      <c r="AF2237" t="s">
        <v>230</v>
      </c>
      <c r="AG2237" s="1">
        <v>316500</v>
      </c>
      <c r="AH2237" s="36">
        <v>2458.5</v>
      </c>
      <c r="AI2237" s="1">
        <v>1100</v>
      </c>
      <c r="AJ2237" s="36">
        <v>2458</v>
      </c>
      <c r="AK2237">
        <v>900</v>
      </c>
      <c r="AL2237" s="2">
        <v>0.62430555555555556</v>
      </c>
      <c r="AM2237" s="3">
        <v>46234</v>
      </c>
      <c r="AN2237" t="s">
        <v>298</v>
      </c>
      <c r="AO2237" t="s">
        <v>382</v>
      </c>
    </row>
    <row r="2238" spans="1:41">
      <c r="A2238" s="8">
        <v>46225</v>
      </c>
      <c r="B2238" s="67">
        <v>4041.13</v>
      </c>
      <c r="C2238">
        <v>0.65</v>
      </c>
      <c r="D2238">
        <v>66330</v>
      </c>
      <c r="E2238" s="67">
        <v>0.02</v>
      </c>
      <c r="F2238" s="7">
        <v>5803</v>
      </c>
      <c r="G2238" t="s">
        <v>60</v>
      </c>
      <c r="H2238">
        <v>0</v>
      </c>
      <c r="I2238" t="s">
        <v>288</v>
      </c>
      <c r="J2238" t="s">
        <v>289</v>
      </c>
      <c r="K2238" t="s">
        <v>295</v>
      </c>
      <c r="L2238" s="36">
        <v>4787</v>
      </c>
      <c r="M2238">
        <v>115</v>
      </c>
      <c r="N2238" s="66">
        <v>2.46E-2</v>
      </c>
      <c r="O2238" s="36">
        <v>4672</v>
      </c>
      <c r="P2238" s="66">
        <v>2.46E-2</v>
      </c>
      <c r="Q2238" s="36">
        <v>4954</v>
      </c>
      <c r="R2238" s="36">
        <v>5026</v>
      </c>
      <c r="S2238" s="36">
        <v>4768</v>
      </c>
      <c r="T2238" s="66">
        <v>-3.3700000000000001E-2</v>
      </c>
      <c r="U2238" s="66">
        <v>-4.1000000000000002E-2</v>
      </c>
      <c r="V2238" s="66">
        <v>-4.7500000000000001E-2</v>
      </c>
      <c r="W2238" s="66">
        <v>3.8999999999999998E-3</v>
      </c>
      <c r="X2238" s="1">
        <v>34646900</v>
      </c>
      <c r="Y2238" s="1">
        <v>170460798</v>
      </c>
      <c r="Z2238" s="1">
        <v>8497789</v>
      </c>
      <c r="AA2238" t="s">
        <v>389</v>
      </c>
      <c r="AB2238" t="s">
        <v>632</v>
      </c>
      <c r="AC2238">
        <v>31.7</v>
      </c>
      <c r="AD2238">
        <v>14.14</v>
      </c>
      <c r="AE2238">
        <v>0.79</v>
      </c>
      <c r="AF2238" t="s">
        <v>230</v>
      </c>
      <c r="AG2238" s="1">
        <v>723500</v>
      </c>
      <c r="AH2238" s="36">
        <v>4788</v>
      </c>
      <c r="AI2238">
        <v>300</v>
      </c>
      <c r="AJ2238" s="36">
        <v>4787</v>
      </c>
      <c r="AK2238">
        <v>900</v>
      </c>
      <c r="AL2238" s="2">
        <v>0.62430555555555556</v>
      </c>
      <c r="AM2238" s="3">
        <v>46241</v>
      </c>
      <c r="AN2238" t="s">
        <v>298</v>
      </c>
      <c r="AO2238" t="s">
        <v>382</v>
      </c>
    </row>
    <row r="2239" spans="1:41">
      <c r="A2239" s="8">
        <v>46225</v>
      </c>
      <c r="B2239" s="67">
        <v>4041.13</v>
      </c>
      <c r="C2239">
        <v>0.65</v>
      </c>
      <c r="D2239">
        <v>66330</v>
      </c>
      <c r="E2239" s="67">
        <v>0.02</v>
      </c>
      <c r="F2239" s="7">
        <v>6038</v>
      </c>
      <c r="G2239" t="s">
        <v>61</v>
      </c>
      <c r="H2239">
        <v>0</v>
      </c>
      <c r="I2239" t="s">
        <v>347</v>
      </c>
      <c r="J2239" t="s">
        <v>289</v>
      </c>
      <c r="K2239" t="s">
        <v>295</v>
      </c>
      <c r="L2239">
        <v>818</v>
      </c>
      <c r="M2239">
        <v>-2</v>
      </c>
      <c r="N2239" s="66">
        <v>-2.3999999999999998E-3</v>
      </c>
      <c r="O2239">
        <v>820</v>
      </c>
      <c r="P2239" s="66">
        <v>-2.3999999999999998E-3</v>
      </c>
      <c r="Q2239">
        <v>823</v>
      </c>
      <c r="R2239">
        <v>824</v>
      </c>
      <c r="S2239">
        <v>818</v>
      </c>
      <c r="T2239" s="66">
        <v>-6.0000000000000001E-3</v>
      </c>
      <c r="U2239" s="66">
        <v>-1.1999999999999999E-3</v>
      </c>
      <c r="V2239" s="66">
        <v>-7.1999999999999998E-3</v>
      </c>
      <c r="W2239" s="66">
        <v>0</v>
      </c>
      <c r="X2239" s="1">
        <v>6100</v>
      </c>
      <c r="Y2239" s="1">
        <v>5011</v>
      </c>
      <c r="Z2239" s="1">
        <v>4141</v>
      </c>
      <c r="AA2239" t="s">
        <v>391</v>
      </c>
      <c r="AB2239" t="s">
        <v>711</v>
      </c>
      <c r="AC2239">
        <v>11.8</v>
      </c>
      <c r="AD2239">
        <v>0.82</v>
      </c>
      <c r="AE2239">
        <v>2.81</v>
      </c>
      <c r="AF2239" t="s">
        <v>230</v>
      </c>
      <c r="AG2239">
        <v>0</v>
      </c>
      <c r="AH2239">
        <v>822</v>
      </c>
      <c r="AI2239">
        <v>200</v>
      </c>
      <c r="AJ2239">
        <v>818</v>
      </c>
      <c r="AK2239">
        <v>500</v>
      </c>
      <c r="AL2239" s="2">
        <v>0.61597222222222225</v>
      </c>
      <c r="AM2239" s="3">
        <v>46248</v>
      </c>
      <c r="AN2239" t="s">
        <v>350</v>
      </c>
      <c r="AO2239" t="s">
        <v>313</v>
      </c>
    </row>
    <row r="2240" spans="1:41">
      <c r="A2240" s="8">
        <v>46225</v>
      </c>
      <c r="B2240" s="67">
        <v>4041.13</v>
      </c>
      <c r="C2240">
        <v>0.65</v>
      </c>
      <c r="D2240">
        <v>66330</v>
      </c>
      <c r="E2240" s="67">
        <v>0.02</v>
      </c>
      <c r="F2240" s="7">
        <v>6156</v>
      </c>
      <c r="G2240" t="s">
        <v>62</v>
      </c>
      <c r="H2240">
        <v>0</v>
      </c>
      <c r="I2240" t="s">
        <v>314</v>
      </c>
      <c r="J2240" t="s">
        <v>323</v>
      </c>
      <c r="K2240" t="s">
        <v>290</v>
      </c>
      <c r="L2240" s="36">
        <v>1774</v>
      </c>
      <c r="M2240">
        <v>11</v>
      </c>
      <c r="N2240" s="66">
        <v>6.1999999999999998E-3</v>
      </c>
      <c r="O2240" s="36">
        <v>1763</v>
      </c>
      <c r="P2240" s="66">
        <v>6.1999999999999998E-3</v>
      </c>
      <c r="Q2240" s="36">
        <v>1762</v>
      </c>
      <c r="R2240" s="36">
        <v>1779</v>
      </c>
      <c r="S2240" s="36">
        <v>1759</v>
      </c>
      <c r="T2240" s="66">
        <v>6.7999999999999996E-3</v>
      </c>
      <c r="U2240" s="66">
        <v>-1.1000000000000001E-3</v>
      </c>
      <c r="V2240" s="66">
        <v>-2.8E-3</v>
      </c>
      <c r="W2240" s="66">
        <v>8.5000000000000006E-3</v>
      </c>
      <c r="X2240" s="1">
        <v>10300</v>
      </c>
      <c r="Y2240" s="1">
        <v>18231</v>
      </c>
      <c r="Z2240" s="1">
        <v>9402</v>
      </c>
      <c r="AA2240" t="s">
        <v>393</v>
      </c>
      <c r="AB2240" t="s">
        <v>697</v>
      </c>
      <c r="AC2240">
        <v>52.64</v>
      </c>
      <c r="AD2240">
        <v>1.24</v>
      </c>
      <c r="AE2240">
        <v>5.64</v>
      </c>
      <c r="AF2240">
        <v>1.3</v>
      </c>
      <c r="AG2240">
        <v>300</v>
      </c>
      <c r="AH2240" s="36">
        <v>1777</v>
      </c>
      <c r="AI2240">
        <v>100</v>
      </c>
      <c r="AJ2240" s="36">
        <v>1770</v>
      </c>
      <c r="AK2240">
        <v>100</v>
      </c>
      <c r="AL2240" s="2">
        <v>0.61736111111111114</v>
      </c>
      <c r="AM2240" s="3">
        <v>46244</v>
      </c>
      <c r="AN2240" t="s">
        <v>350</v>
      </c>
      <c r="AO2240" t="s">
        <v>395</v>
      </c>
    </row>
    <row r="2241" spans="1:41">
      <c r="A2241" s="8">
        <v>46225</v>
      </c>
      <c r="B2241" s="67">
        <v>4041.13</v>
      </c>
      <c r="C2241">
        <v>0.65</v>
      </c>
      <c r="D2241">
        <v>66330</v>
      </c>
      <c r="E2241" s="67">
        <v>0.02</v>
      </c>
      <c r="F2241" s="7">
        <v>6178</v>
      </c>
      <c r="G2241" t="s">
        <v>63</v>
      </c>
      <c r="H2241">
        <v>0</v>
      </c>
      <c r="I2241" t="s">
        <v>288</v>
      </c>
      <c r="J2241" t="s">
        <v>289</v>
      </c>
      <c r="K2241" t="s">
        <v>290</v>
      </c>
      <c r="L2241" s="36">
        <v>2453.5</v>
      </c>
      <c r="M2241">
        <v>35</v>
      </c>
      <c r="N2241" s="66">
        <v>1.4500000000000001E-2</v>
      </c>
      <c r="O2241" s="36">
        <v>2418.5</v>
      </c>
      <c r="P2241" s="66">
        <v>1.44E-2</v>
      </c>
      <c r="Q2241" s="36">
        <v>2418.5</v>
      </c>
      <c r="R2241" s="36">
        <v>2460</v>
      </c>
      <c r="S2241" s="36">
        <v>2400.5</v>
      </c>
      <c r="T2241" s="66">
        <v>1.44E-2</v>
      </c>
      <c r="U2241" s="66">
        <v>1.4E-3</v>
      </c>
      <c r="V2241" s="66">
        <v>-2.5999999999999999E-3</v>
      </c>
      <c r="W2241" s="66">
        <v>2.1999999999999999E-2</v>
      </c>
      <c r="X2241" s="1">
        <v>2591100</v>
      </c>
      <c r="Y2241" s="1">
        <v>6329542</v>
      </c>
      <c r="Z2241" s="1">
        <v>6889905</v>
      </c>
      <c r="AA2241" t="s">
        <v>868</v>
      </c>
      <c r="AB2241" t="s">
        <v>397</v>
      </c>
      <c r="AC2241">
        <v>17.649999999999999</v>
      </c>
      <c r="AD2241">
        <v>0.7</v>
      </c>
      <c r="AE2241">
        <v>2.4500000000000002</v>
      </c>
      <c r="AF2241" t="s">
        <v>230</v>
      </c>
      <c r="AG2241" s="1">
        <v>78100</v>
      </c>
      <c r="AH2241" s="36">
        <v>2453.5</v>
      </c>
      <c r="AI2241" s="1">
        <v>1300</v>
      </c>
      <c r="AJ2241" s="36">
        <v>2453</v>
      </c>
      <c r="AK2241" s="1">
        <v>1300</v>
      </c>
      <c r="AL2241" s="2">
        <v>0.62430555555555556</v>
      </c>
      <c r="AM2241" s="3">
        <v>46241</v>
      </c>
      <c r="AN2241" t="s">
        <v>298</v>
      </c>
      <c r="AO2241" t="s">
        <v>313</v>
      </c>
    </row>
    <row r="2242" spans="1:41">
      <c r="A2242" s="8">
        <v>46225</v>
      </c>
      <c r="B2242" s="67">
        <v>4041.13</v>
      </c>
      <c r="C2242">
        <v>0.65</v>
      </c>
      <c r="D2242">
        <v>66330</v>
      </c>
      <c r="E2242" s="67">
        <v>0.02</v>
      </c>
      <c r="F2242" s="7">
        <v>6208</v>
      </c>
      <c r="G2242" t="s">
        <v>64</v>
      </c>
      <c r="H2242">
        <v>0</v>
      </c>
      <c r="I2242" t="s">
        <v>314</v>
      </c>
      <c r="J2242" t="s">
        <v>289</v>
      </c>
      <c r="K2242" t="s">
        <v>295</v>
      </c>
      <c r="L2242" s="36">
        <v>1642</v>
      </c>
      <c r="M2242">
        <v>2</v>
      </c>
      <c r="N2242" s="66">
        <v>1.1999999999999999E-3</v>
      </c>
      <c r="O2242" s="36">
        <v>1640</v>
      </c>
      <c r="P2242" s="66">
        <v>1.1999999999999999E-3</v>
      </c>
      <c r="Q2242" s="36">
        <v>1649</v>
      </c>
      <c r="R2242" s="36">
        <v>1660</v>
      </c>
      <c r="S2242" s="36">
        <v>1603</v>
      </c>
      <c r="T2242" s="66">
        <v>-4.1999999999999997E-3</v>
      </c>
      <c r="U2242" s="66">
        <v>-7.7999999999999996E-3</v>
      </c>
      <c r="V2242" s="66">
        <v>-1.0800000000000001E-2</v>
      </c>
      <c r="W2242" s="66">
        <v>2.4299999999999999E-2</v>
      </c>
      <c r="X2242" s="1">
        <v>51800</v>
      </c>
      <c r="Y2242" s="1">
        <v>84989</v>
      </c>
      <c r="Z2242" s="1">
        <v>10485</v>
      </c>
      <c r="AA2242" t="s">
        <v>398</v>
      </c>
      <c r="AB2242" t="s">
        <v>399</v>
      </c>
      <c r="AC2242">
        <v>16</v>
      </c>
      <c r="AD2242">
        <v>1.67</v>
      </c>
      <c r="AE2242">
        <v>1.22</v>
      </c>
      <c r="AF2242">
        <v>1.9</v>
      </c>
      <c r="AG2242">
        <v>0</v>
      </c>
      <c r="AH2242" s="36">
        <v>1647</v>
      </c>
      <c r="AI2242">
        <v>100</v>
      </c>
      <c r="AJ2242" s="36">
        <v>1641</v>
      </c>
      <c r="AK2242">
        <v>100</v>
      </c>
      <c r="AL2242" s="2">
        <v>0.62361111111111112</v>
      </c>
      <c r="AM2242" s="3">
        <v>46241</v>
      </c>
      <c r="AN2242" t="s">
        <v>298</v>
      </c>
      <c r="AO2242" t="s">
        <v>395</v>
      </c>
    </row>
    <row r="2243" spans="1:41">
      <c r="A2243" s="8">
        <v>46225</v>
      </c>
      <c r="B2243" s="67">
        <v>4041.13</v>
      </c>
      <c r="C2243">
        <v>0.65</v>
      </c>
      <c r="D2243">
        <v>66330</v>
      </c>
      <c r="E2243" s="67">
        <v>0.02</v>
      </c>
      <c r="F2243" s="7">
        <v>6356</v>
      </c>
      <c r="G2243" t="s">
        <v>65</v>
      </c>
      <c r="H2243">
        <v>0</v>
      </c>
      <c r="I2243" t="s">
        <v>314</v>
      </c>
      <c r="J2243" t="s">
        <v>289</v>
      </c>
      <c r="K2243" t="s">
        <v>295</v>
      </c>
      <c r="L2243" s="36">
        <v>1428</v>
      </c>
      <c r="M2243">
        <v>53</v>
      </c>
      <c r="N2243" s="66">
        <v>3.85E-2</v>
      </c>
      <c r="O2243" s="36">
        <v>1375</v>
      </c>
      <c r="P2243" s="66">
        <v>3.85E-2</v>
      </c>
      <c r="Q2243" s="36">
        <v>1395</v>
      </c>
      <c r="R2243" s="36">
        <v>1438</v>
      </c>
      <c r="S2243" s="36">
        <v>1368</v>
      </c>
      <c r="T2243" s="66">
        <v>2.3599999999999999E-2</v>
      </c>
      <c r="U2243" s="66">
        <v>1.1299999999999999E-2</v>
      </c>
      <c r="V2243" s="66">
        <v>-6.8999999999999999E-3</v>
      </c>
      <c r="W2243" s="66">
        <v>4.3799999999999999E-2</v>
      </c>
      <c r="X2243" s="1">
        <v>161600</v>
      </c>
      <c r="Y2243" s="1">
        <v>227389</v>
      </c>
      <c r="Z2243" s="1">
        <v>20391</v>
      </c>
      <c r="AA2243" t="s">
        <v>400</v>
      </c>
      <c r="AB2243" t="s">
        <v>401</v>
      </c>
      <c r="AC2243">
        <v>11.55</v>
      </c>
      <c r="AD2243">
        <v>1.4</v>
      </c>
      <c r="AE2243">
        <v>0.7</v>
      </c>
      <c r="AF2243" t="s">
        <v>230</v>
      </c>
      <c r="AG2243" s="1">
        <v>3900</v>
      </c>
      <c r="AH2243" s="36">
        <v>1429</v>
      </c>
      <c r="AI2243">
        <v>100</v>
      </c>
      <c r="AJ2243" s="36">
        <v>1426</v>
      </c>
      <c r="AK2243" s="1">
        <v>1300</v>
      </c>
      <c r="AL2243" s="2">
        <v>0.62361111111111112</v>
      </c>
      <c r="AN2243" t="s">
        <v>298</v>
      </c>
      <c r="AO2243" t="s">
        <v>395</v>
      </c>
    </row>
    <row r="2244" spans="1:41">
      <c r="A2244" s="8">
        <v>46225</v>
      </c>
      <c r="B2244" s="67">
        <v>4041.13</v>
      </c>
      <c r="C2244">
        <v>0.65</v>
      </c>
      <c r="D2244">
        <v>66330</v>
      </c>
      <c r="E2244" s="67">
        <v>0.02</v>
      </c>
      <c r="F2244" s="7">
        <v>6378</v>
      </c>
      <c r="G2244" t="s">
        <v>66</v>
      </c>
      <c r="H2244">
        <v>0</v>
      </c>
      <c r="I2244" t="s">
        <v>314</v>
      </c>
      <c r="J2244" t="s">
        <v>289</v>
      </c>
      <c r="K2244" t="s">
        <v>295</v>
      </c>
      <c r="L2244" s="36">
        <v>1222</v>
      </c>
      <c r="M2244">
        <v>20</v>
      </c>
      <c r="N2244" s="66">
        <v>1.66E-2</v>
      </c>
      <c r="O2244" s="36">
        <v>1202</v>
      </c>
      <c r="P2244" s="66">
        <v>1.66E-2</v>
      </c>
      <c r="Q2244" s="36">
        <v>1212</v>
      </c>
      <c r="R2244" s="36">
        <v>1233</v>
      </c>
      <c r="S2244" s="36">
        <v>1200</v>
      </c>
      <c r="T2244" s="66">
        <v>8.2000000000000007E-3</v>
      </c>
      <c r="U2244" s="66">
        <v>-2.3999999999999998E-3</v>
      </c>
      <c r="V2244" s="66">
        <v>-8.8999999999999999E-3</v>
      </c>
      <c r="W2244" s="66">
        <v>1.83E-2</v>
      </c>
      <c r="X2244" s="1">
        <v>143500</v>
      </c>
      <c r="Y2244" s="1">
        <v>175032</v>
      </c>
      <c r="Z2244" s="1">
        <v>25173</v>
      </c>
      <c r="AA2244" t="s">
        <v>402</v>
      </c>
      <c r="AB2244" t="s">
        <v>634</v>
      </c>
      <c r="AC2244">
        <v>12.72</v>
      </c>
      <c r="AD2244">
        <v>1.1399999999999999</v>
      </c>
      <c r="AE2244">
        <v>3.36</v>
      </c>
      <c r="AF2244" t="s">
        <v>230</v>
      </c>
      <c r="AG2244">
        <v>0</v>
      </c>
      <c r="AH2244" s="36">
        <v>1223</v>
      </c>
      <c r="AI2244">
        <v>300</v>
      </c>
      <c r="AJ2244" s="36">
        <v>1220</v>
      </c>
      <c r="AK2244">
        <v>300</v>
      </c>
      <c r="AL2244" s="2">
        <v>0.62361111111111112</v>
      </c>
      <c r="AM2244" s="3">
        <v>46241</v>
      </c>
      <c r="AN2244" t="s">
        <v>298</v>
      </c>
      <c r="AO2244" t="s">
        <v>395</v>
      </c>
    </row>
    <row r="2245" spans="1:41">
      <c r="A2245" s="8">
        <v>46225</v>
      </c>
      <c r="B2245" s="67">
        <v>4041.13</v>
      </c>
      <c r="C2245">
        <v>0.65</v>
      </c>
      <c r="D2245">
        <v>66330</v>
      </c>
      <c r="E2245" s="67">
        <v>0.02</v>
      </c>
      <c r="F2245" s="7">
        <v>6526</v>
      </c>
      <c r="G2245" t="s">
        <v>67</v>
      </c>
      <c r="H2245">
        <v>0</v>
      </c>
      <c r="I2245" t="s">
        <v>288</v>
      </c>
      <c r="J2245" t="s">
        <v>289</v>
      </c>
      <c r="K2245" t="s">
        <v>295</v>
      </c>
      <c r="L2245" s="36">
        <v>2500</v>
      </c>
      <c r="M2245">
        <v>27.5</v>
      </c>
      <c r="N2245" s="66">
        <v>1.11E-2</v>
      </c>
      <c r="O2245" s="36">
        <v>2472.5</v>
      </c>
      <c r="P2245" s="66">
        <v>1.11E-2</v>
      </c>
      <c r="Q2245" s="36">
        <v>2522.5</v>
      </c>
      <c r="R2245" s="36">
        <v>2582.5</v>
      </c>
      <c r="S2245" s="36">
        <v>2435.5</v>
      </c>
      <c r="T2245" s="66">
        <v>-8.8999999999999999E-3</v>
      </c>
      <c r="U2245" s="66">
        <v>-2.2599999999999999E-2</v>
      </c>
      <c r="V2245" s="66">
        <v>-3.1899999999999998E-2</v>
      </c>
      <c r="W2245" s="66">
        <v>2.64E-2</v>
      </c>
      <c r="X2245" s="1">
        <v>9340700</v>
      </c>
      <c r="Y2245" s="1">
        <v>23479139</v>
      </c>
      <c r="Z2245" s="1">
        <v>449945</v>
      </c>
      <c r="AA2245" t="s">
        <v>584</v>
      </c>
      <c r="AB2245" t="s">
        <v>405</v>
      </c>
      <c r="AC2245">
        <v>43.85</v>
      </c>
      <c r="AD2245">
        <v>3.29</v>
      </c>
      <c r="AE2245">
        <v>2</v>
      </c>
      <c r="AF2245" t="s">
        <v>230</v>
      </c>
      <c r="AG2245" s="1">
        <v>89600</v>
      </c>
      <c r="AH2245" s="36">
        <v>2501</v>
      </c>
      <c r="AI2245">
        <v>900</v>
      </c>
      <c r="AJ2245" s="36">
        <v>2500</v>
      </c>
      <c r="AK2245">
        <v>300</v>
      </c>
      <c r="AL2245" s="2">
        <v>0.62430555555555556</v>
      </c>
      <c r="AM2245" s="3">
        <v>46232</v>
      </c>
      <c r="AN2245" t="s">
        <v>298</v>
      </c>
      <c r="AO2245" t="s">
        <v>344</v>
      </c>
    </row>
    <row r="2246" spans="1:41">
      <c r="A2246" s="8">
        <v>46225</v>
      </c>
      <c r="B2246" s="67">
        <v>4041.13</v>
      </c>
      <c r="C2246">
        <v>0.65</v>
      </c>
      <c r="D2246">
        <v>66330</v>
      </c>
      <c r="E2246" s="67">
        <v>0.02</v>
      </c>
      <c r="F2246" s="7">
        <v>6586</v>
      </c>
      <c r="G2246" t="s">
        <v>68</v>
      </c>
      <c r="H2246">
        <v>0</v>
      </c>
      <c r="I2246" t="s">
        <v>288</v>
      </c>
      <c r="J2246" t="s">
        <v>289</v>
      </c>
      <c r="K2246" t="s">
        <v>290</v>
      </c>
      <c r="L2246" s="36">
        <v>5657</v>
      </c>
      <c r="M2246">
        <v>20</v>
      </c>
      <c r="N2246" s="66">
        <v>3.5000000000000001E-3</v>
      </c>
      <c r="O2246" s="36">
        <v>5637</v>
      </c>
      <c r="P2246" s="66">
        <v>3.5000000000000001E-3</v>
      </c>
      <c r="Q2246" s="36">
        <v>5718</v>
      </c>
      <c r="R2246" s="36">
        <v>5718</v>
      </c>
      <c r="S2246" s="36">
        <v>5652</v>
      </c>
      <c r="T2246" s="66">
        <v>-1.06E-2</v>
      </c>
      <c r="U2246" s="66">
        <v>-8.0000000000000002E-3</v>
      </c>
      <c r="V2246" s="66">
        <v>-1.06E-2</v>
      </c>
      <c r="W2246" s="66">
        <v>8.0000000000000004E-4</v>
      </c>
      <c r="X2246" s="1">
        <v>297000</v>
      </c>
      <c r="Y2246" s="1">
        <v>1687133</v>
      </c>
      <c r="Z2246" s="1">
        <v>1584059</v>
      </c>
      <c r="AA2246" t="s">
        <v>406</v>
      </c>
      <c r="AB2246" t="s">
        <v>407</v>
      </c>
      <c r="AC2246">
        <v>17.989999999999998</v>
      </c>
      <c r="AD2246">
        <v>1.46</v>
      </c>
      <c r="AE2246">
        <v>2.79</v>
      </c>
      <c r="AF2246" t="s">
        <v>230</v>
      </c>
      <c r="AG2246" s="1">
        <v>6500</v>
      </c>
      <c r="AH2246" s="36">
        <v>5659</v>
      </c>
      <c r="AI2246">
        <v>100</v>
      </c>
      <c r="AJ2246" s="36">
        <v>5655</v>
      </c>
      <c r="AK2246">
        <v>100</v>
      </c>
      <c r="AL2246" s="2">
        <v>0.62361111111111112</v>
      </c>
      <c r="AM2246" s="3">
        <v>46232</v>
      </c>
      <c r="AN2246" t="s">
        <v>298</v>
      </c>
      <c r="AO2246" t="s">
        <v>395</v>
      </c>
    </row>
    <row r="2247" spans="1:41">
      <c r="A2247" s="8">
        <v>46225</v>
      </c>
      <c r="B2247" s="67">
        <v>4041.13</v>
      </c>
      <c r="C2247">
        <v>0.65</v>
      </c>
      <c r="D2247">
        <v>66330</v>
      </c>
      <c r="E2247" s="67">
        <v>0.02</v>
      </c>
      <c r="F2247" s="7">
        <v>6594</v>
      </c>
      <c r="G2247" t="s">
        <v>69</v>
      </c>
      <c r="H2247">
        <v>0</v>
      </c>
      <c r="I2247" t="s">
        <v>288</v>
      </c>
      <c r="J2247" t="s">
        <v>289</v>
      </c>
      <c r="K2247" t="s">
        <v>290</v>
      </c>
      <c r="L2247" s="36">
        <v>2487</v>
      </c>
      <c r="M2247">
        <v>20</v>
      </c>
      <c r="N2247" s="66">
        <v>8.0999999999999996E-3</v>
      </c>
      <c r="O2247" s="36">
        <v>2467</v>
      </c>
      <c r="P2247" s="66">
        <v>8.0999999999999996E-3</v>
      </c>
      <c r="Q2247" s="36">
        <v>2494</v>
      </c>
      <c r="R2247" s="36">
        <v>2525</v>
      </c>
      <c r="S2247" s="36">
        <v>2466</v>
      </c>
      <c r="T2247" s="66">
        <v>-2.8E-3</v>
      </c>
      <c r="U2247" s="66">
        <v>-1.2999999999999999E-2</v>
      </c>
      <c r="V2247" s="66">
        <v>-1.4999999999999999E-2</v>
      </c>
      <c r="W2247" s="66">
        <v>8.5000000000000006E-3</v>
      </c>
      <c r="X2247" s="1">
        <v>2810800</v>
      </c>
      <c r="Y2247" s="1">
        <v>7027243</v>
      </c>
      <c r="Z2247" s="1">
        <v>2965918</v>
      </c>
      <c r="AA2247" t="s">
        <v>560</v>
      </c>
      <c r="AB2247" t="s">
        <v>409</v>
      </c>
      <c r="AC2247">
        <v>35.630000000000003</v>
      </c>
      <c r="AD2247">
        <v>1.62</v>
      </c>
      <c r="AE2247">
        <v>0</v>
      </c>
      <c r="AF2247" t="s">
        <v>230</v>
      </c>
      <c r="AG2247">
        <v>0</v>
      </c>
      <c r="AH2247" s="36">
        <v>2487</v>
      </c>
      <c r="AI2247" s="1">
        <v>2100</v>
      </c>
      <c r="AJ2247" s="36">
        <v>2486</v>
      </c>
      <c r="AK2247" s="1">
        <v>6800</v>
      </c>
      <c r="AL2247" s="2">
        <v>0.62430555555555556</v>
      </c>
      <c r="AN2247" t="s">
        <v>298</v>
      </c>
      <c r="AO2247" t="s">
        <v>344</v>
      </c>
    </row>
    <row r="2248" spans="1:41">
      <c r="A2248" s="8">
        <v>46225</v>
      </c>
      <c r="B2248" s="67">
        <v>4041.13</v>
      </c>
      <c r="C2248">
        <v>0.65</v>
      </c>
      <c r="D2248">
        <v>66330</v>
      </c>
      <c r="E2248" s="67">
        <v>0.02</v>
      </c>
      <c r="F2248" s="7">
        <v>6674</v>
      </c>
      <c r="G2248" t="s">
        <v>70</v>
      </c>
      <c r="H2248">
        <v>0</v>
      </c>
      <c r="I2248" t="s">
        <v>288</v>
      </c>
      <c r="J2248" t="s">
        <v>289</v>
      </c>
      <c r="K2248" t="s">
        <v>295</v>
      </c>
      <c r="L2248" s="36">
        <v>5944</v>
      </c>
      <c r="M2248">
        <v>220</v>
      </c>
      <c r="N2248" s="66">
        <v>3.8399999999999997E-2</v>
      </c>
      <c r="O2248" s="36">
        <v>5724</v>
      </c>
      <c r="P2248" s="66">
        <v>3.8399999999999997E-2</v>
      </c>
      <c r="Q2248" s="36">
        <v>6024</v>
      </c>
      <c r="R2248" s="36">
        <v>6149</v>
      </c>
      <c r="S2248" s="36">
        <v>5853</v>
      </c>
      <c r="T2248" s="66">
        <v>-1.32E-2</v>
      </c>
      <c r="U2248" s="66">
        <v>-2.76E-2</v>
      </c>
      <c r="V2248" s="66">
        <v>-3.3300000000000003E-2</v>
      </c>
      <c r="W2248" s="66">
        <v>1.55E-2</v>
      </c>
      <c r="X2248" s="1">
        <v>838400</v>
      </c>
      <c r="Y2248" s="1">
        <v>5079210</v>
      </c>
      <c r="Z2248" s="1">
        <v>597053</v>
      </c>
      <c r="AA2248" t="s">
        <v>679</v>
      </c>
      <c r="AB2248" t="s">
        <v>411</v>
      </c>
      <c r="AC2248">
        <v>15.98</v>
      </c>
      <c r="AD2248">
        <v>1.51</v>
      </c>
      <c r="AE2248">
        <v>1.65</v>
      </c>
      <c r="AF2248" t="s">
        <v>230</v>
      </c>
      <c r="AG2248" s="1">
        <v>8800</v>
      </c>
      <c r="AH2248" s="36">
        <v>5945</v>
      </c>
      <c r="AI2248">
        <v>300</v>
      </c>
      <c r="AJ2248" s="36">
        <v>5943</v>
      </c>
      <c r="AK2248">
        <v>300</v>
      </c>
      <c r="AL2248" s="2">
        <v>0.62430555555555556</v>
      </c>
      <c r="AM2248" s="3">
        <v>46239</v>
      </c>
      <c r="AN2248" t="s">
        <v>298</v>
      </c>
      <c r="AO2248" t="s">
        <v>344</v>
      </c>
    </row>
    <row r="2249" spans="1:41">
      <c r="A2249" s="8">
        <v>46225</v>
      </c>
      <c r="B2249" s="67">
        <v>4041.13</v>
      </c>
      <c r="C2249">
        <v>0.65</v>
      </c>
      <c r="D2249">
        <v>66330</v>
      </c>
      <c r="E2249" s="67">
        <v>0.02</v>
      </c>
      <c r="F2249" s="7">
        <v>6758</v>
      </c>
      <c r="G2249" t="s">
        <v>71</v>
      </c>
      <c r="H2249">
        <v>0</v>
      </c>
      <c r="I2249" t="s">
        <v>288</v>
      </c>
      <c r="J2249" t="s">
        <v>289</v>
      </c>
      <c r="K2249" t="s">
        <v>295</v>
      </c>
      <c r="L2249" s="36">
        <v>3459</v>
      </c>
      <c r="M2249">
        <v>1</v>
      </c>
      <c r="N2249" s="66">
        <v>2.9999999999999997E-4</v>
      </c>
      <c r="O2249" s="36">
        <v>3458</v>
      </c>
      <c r="P2249" s="66">
        <v>2.0000000000000001E-4</v>
      </c>
      <c r="Q2249" s="36">
        <v>3400</v>
      </c>
      <c r="R2249" s="36">
        <v>3467</v>
      </c>
      <c r="S2249" s="36">
        <v>3400</v>
      </c>
      <c r="T2249" s="66">
        <v>1.7299999999999999E-2</v>
      </c>
      <c r="U2249" s="66">
        <v>8.3999999999999995E-3</v>
      </c>
      <c r="V2249" s="66">
        <v>-2.3E-3</v>
      </c>
      <c r="W2249" s="66">
        <v>1.7299999999999999E-2</v>
      </c>
      <c r="X2249" s="1">
        <v>8945100</v>
      </c>
      <c r="Y2249" s="1">
        <v>30698466</v>
      </c>
      <c r="Z2249" s="1">
        <v>20634029</v>
      </c>
      <c r="AA2249" t="s">
        <v>412</v>
      </c>
      <c r="AB2249" t="s">
        <v>413</v>
      </c>
      <c r="AC2249">
        <v>17.510000000000002</v>
      </c>
      <c r="AD2249">
        <v>2.5099999999999998</v>
      </c>
      <c r="AE2249">
        <v>1.01</v>
      </c>
      <c r="AF2249" t="s">
        <v>230</v>
      </c>
      <c r="AG2249" s="1">
        <v>407100</v>
      </c>
      <c r="AH2249" s="36">
        <v>3460</v>
      </c>
      <c r="AI2249" s="1">
        <v>4900</v>
      </c>
      <c r="AJ2249" s="36">
        <v>3459</v>
      </c>
      <c r="AK2249" s="1">
        <v>5800</v>
      </c>
      <c r="AL2249" s="2">
        <v>0.62361111111111112</v>
      </c>
      <c r="AN2249" t="s">
        <v>298</v>
      </c>
      <c r="AO2249" t="s">
        <v>344</v>
      </c>
    </row>
    <row r="2250" spans="1:41">
      <c r="A2250" s="8">
        <v>46225</v>
      </c>
      <c r="B2250" s="67">
        <v>4041.13</v>
      </c>
      <c r="C2250">
        <v>0.65</v>
      </c>
      <c r="D2250">
        <v>66330</v>
      </c>
      <c r="E2250" s="67">
        <v>0.02</v>
      </c>
      <c r="F2250" s="7">
        <v>6810</v>
      </c>
      <c r="G2250" t="s">
        <v>72</v>
      </c>
      <c r="H2250">
        <v>0</v>
      </c>
      <c r="I2250" t="s">
        <v>288</v>
      </c>
      <c r="J2250" t="s">
        <v>289</v>
      </c>
      <c r="K2250" t="s">
        <v>290</v>
      </c>
      <c r="L2250" s="36">
        <v>2101</v>
      </c>
      <c r="M2250">
        <v>5</v>
      </c>
      <c r="N2250" s="66">
        <v>2.3999999999999998E-3</v>
      </c>
      <c r="O2250" s="36">
        <v>2096</v>
      </c>
      <c r="P2250" s="66">
        <v>2.3E-3</v>
      </c>
      <c r="Q2250" s="36">
        <v>2096</v>
      </c>
      <c r="R2250" s="36">
        <v>2128</v>
      </c>
      <c r="S2250" s="36">
        <v>2096</v>
      </c>
      <c r="T2250" s="66">
        <v>2.3E-3</v>
      </c>
      <c r="U2250" s="66">
        <v>-5.1999999999999998E-3</v>
      </c>
      <c r="V2250" s="66">
        <v>-1.26E-2</v>
      </c>
      <c r="W2250" s="66">
        <v>2.3E-3</v>
      </c>
      <c r="X2250" s="1">
        <v>92300</v>
      </c>
      <c r="Y2250" s="1">
        <v>195040</v>
      </c>
      <c r="Z2250" s="1">
        <v>85435</v>
      </c>
      <c r="AA2250" t="s">
        <v>414</v>
      </c>
      <c r="AB2250" t="s">
        <v>415</v>
      </c>
      <c r="AC2250">
        <v>11.55</v>
      </c>
      <c r="AD2250">
        <v>0.88</v>
      </c>
      <c r="AE2250">
        <v>2.67</v>
      </c>
      <c r="AF2250" t="s">
        <v>230</v>
      </c>
      <c r="AG2250" s="1">
        <v>20000</v>
      </c>
      <c r="AH2250" s="36">
        <v>2102</v>
      </c>
      <c r="AI2250">
        <v>200</v>
      </c>
      <c r="AJ2250" s="36">
        <v>2100</v>
      </c>
      <c r="AK2250">
        <v>300</v>
      </c>
      <c r="AL2250" s="2">
        <v>0.62430555555555556</v>
      </c>
      <c r="AM2250" s="3">
        <v>46234</v>
      </c>
      <c r="AN2250" t="s">
        <v>298</v>
      </c>
      <c r="AO2250" t="s">
        <v>344</v>
      </c>
    </row>
    <row r="2251" spans="1:41">
      <c r="A2251" s="8">
        <v>46225</v>
      </c>
      <c r="B2251" s="67">
        <v>4041.13</v>
      </c>
      <c r="C2251">
        <v>0.65</v>
      </c>
      <c r="D2251">
        <v>66330</v>
      </c>
      <c r="E2251" s="67">
        <v>0.02</v>
      </c>
      <c r="F2251" s="7">
        <v>6841</v>
      </c>
      <c r="G2251" t="s">
        <v>73</v>
      </c>
      <c r="H2251">
        <v>0</v>
      </c>
      <c r="I2251" t="s">
        <v>288</v>
      </c>
      <c r="J2251" t="s">
        <v>289</v>
      </c>
      <c r="K2251" t="s">
        <v>290</v>
      </c>
      <c r="L2251" s="36">
        <v>5740</v>
      </c>
      <c r="M2251">
        <v>33</v>
      </c>
      <c r="N2251" s="66">
        <v>5.7999999999999996E-3</v>
      </c>
      <c r="O2251" s="36">
        <v>5707</v>
      </c>
      <c r="P2251" s="66">
        <v>5.7000000000000002E-3</v>
      </c>
      <c r="Q2251" s="36">
        <v>5719</v>
      </c>
      <c r="R2251" s="36">
        <v>5825</v>
      </c>
      <c r="S2251" s="36">
        <v>5678</v>
      </c>
      <c r="T2251" s="66">
        <v>3.5999999999999999E-3</v>
      </c>
      <c r="U2251" s="66">
        <v>-8.0999999999999996E-3</v>
      </c>
      <c r="V2251" s="66">
        <v>-1.4500000000000001E-2</v>
      </c>
      <c r="W2251" s="66">
        <v>1.09E-2</v>
      </c>
      <c r="X2251" s="1">
        <v>533300</v>
      </c>
      <c r="Y2251" s="1">
        <v>3077370</v>
      </c>
      <c r="Z2251" s="1">
        <v>1476334</v>
      </c>
      <c r="AA2251" t="s">
        <v>416</v>
      </c>
      <c r="AB2251" t="s">
        <v>635</v>
      </c>
      <c r="AC2251">
        <v>24.58</v>
      </c>
      <c r="AD2251">
        <v>2.81</v>
      </c>
      <c r="AE2251">
        <v>1.6</v>
      </c>
      <c r="AF2251" t="s">
        <v>230</v>
      </c>
      <c r="AG2251" s="1">
        <v>9400</v>
      </c>
      <c r="AH2251" s="36">
        <v>5742</v>
      </c>
      <c r="AI2251">
        <v>200</v>
      </c>
      <c r="AJ2251" s="36">
        <v>5738</v>
      </c>
      <c r="AK2251">
        <v>600</v>
      </c>
      <c r="AL2251" s="2">
        <v>0.62430555555555556</v>
      </c>
      <c r="AM2251" s="3">
        <v>46238</v>
      </c>
      <c r="AN2251" t="s">
        <v>298</v>
      </c>
      <c r="AO2251" t="s">
        <v>344</v>
      </c>
    </row>
    <row r="2252" spans="1:41">
      <c r="A2252" s="8">
        <v>46225</v>
      </c>
      <c r="B2252" s="67">
        <v>4041.13</v>
      </c>
      <c r="C2252">
        <v>0.65</v>
      </c>
      <c r="D2252">
        <v>66330</v>
      </c>
      <c r="E2252" s="67">
        <v>0.02</v>
      </c>
      <c r="F2252" s="7">
        <v>6890</v>
      </c>
      <c r="G2252" t="s">
        <v>74</v>
      </c>
      <c r="H2252">
        <v>0</v>
      </c>
      <c r="I2252" t="s">
        <v>314</v>
      </c>
      <c r="J2252" t="s">
        <v>289</v>
      </c>
      <c r="K2252" t="s">
        <v>290</v>
      </c>
      <c r="L2252" s="36">
        <v>7540</v>
      </c>
      <c r="M2252">
        <v>340</v>
      </c>
      <c r="N2252" s="66">
        <v>4.7199999999999999E-2</v>
      </c>
      <c r="O2252" s="36">
        <v>7200</v>
      </c>
      <c r="P2252" s="66">
        <v>4.7199999999999999E-2</v>
      </c>
      <c r="Q2252" s="36">
        <v>7750</v>
      </c>
      <c r="R2252" s="36">
        <v>7890</v>
      </c>
      <c r="S2252" s="36">
        <v>7480</v>
      </c>
      <c r="T2252" s="66">
        <v>-2.7E-2</v>
      </c>
      <c r="U2252" s="66">
        <v>-3.3300000000000003E-2</v>
      </c>
      <c r="V2252" s="66">
        <v>-4.4299999999999999E-2</v>
      </c>
      <c r="W2252" s="66">
        <v>8.0000000000000002E-3</v>
      </c>
      <c r="X2252" s="1">
        <v>1025000</v>
      </c>
      <c r="Y2252" s="1">
        <v>7891882</v>
      </c>
      <c r="Z2252" s="1">
        <v>397450</v>
      </c>
      <c r="AA2252" t="s">
        <v>680</v>
      </c>
      <c r="AB2252" t="s">
        <v>419</v>
      </c>
      <c r="AC2252">
        <v>17.22</v>
      </c>
      <c r="AD2252">
        <v>1.36</v>
      </c>
      <c r="AE2252">
        <v>2.65</v>
      </c>
      <c r="AF2252" t="s">
        <v>230</v>
      </c>
      <c r="AG2252" s="1">
        <v>14500</v>
      </c>
      <c r="AH2252" s="36">
        <v>7550</v>
      </c>
      <c r="AI2252" s="1">
        <v>1300</v>
      </c>
      <c r="AJ2252" s="36">
        <v>7540</v>
      </c>
      <c r="AK2252" s="1">
        <v>2400</v>
      </c>
      <c r="AL2252" s="2">
        <v>0.62361111111111112</v>
      </c>
      <c r="AM2252" s="3">
        <v>46248</v>
      </c>
      <c r="AN2252" t="s">
        <v>293</v>
      </c>
      <c r="AO2252" t="s">
        <v>344</v>
      </c>
    </row>
    <row r="2253" spans="1:41">
      <c r="A2253" s="8">
        <v>46225</v>
      </c>
      <c r="B2253" s="67">
        <v>4041.13</v>
      </c>
      <c r="C2253">
        <v>0.65</v>
      </c>
      <c r="D2253">
        <v>66330</v>
      </c>
      <c r="E2253" s="67">
        <v>0.02</v>
      </c>
      <c r="F2253" s="7">
        <v>6925</v>
      </c>
      <c r="G2253" t="s">
        <v>75</v>
      </c>
      <c r="H2253">
        <v>0</v>
      </c>
      <c r="I2253" t="s">
        <v>288</v>
      </c>
      <c r="J2253" t="s">
        <v>289</v>
      </c>
      <c r="K2253" t="s">
        <v>290</v>
      </c>
      <c r="L2253" s="36">
        <v>4123</v>
      </c>
      <c r="M2253">
        <v>75</v>
      </c>
      <c r="N2253" s="66">
        <v>1.8499999999999999E-2</v>
      </c>
      <c r="O2253" s="36">
        <v>4048</v>
      </c>
      <c r="P2253" s="66">
        <v>1.8499999999999999E-2</v>
      </c>
      <c r="Q2253" s="36">
        <v>4160</v>
      </c>
      <c r="R2253" s="36">
        <v>4215</v>
      </c>
      <c r="S2253" s="36">
        <v>4102</v>
      </c>
      <c r="T2253" s="66">
        <v>-8.8000000000000005E-3</v>
      </c>
      <c r="U2253" s="66">
        <v>-2.18E-2</v>
      </c>
      <c r="V2253" s="66">
        <v>-2.18E-2</v>
      </c>
      <c r="W2253" s="66">
        <v>5.1000000000000004E-3</v>
      </c>
      <c r="X2253" s="1">
        <v>218400</v>
      </c>
      <c r="Y2253" s="1">
        <v>911015</v>
      </c>
      <c r="Z2253" s="1">
        <v>344270</v>
      </c>
      <c r="AA2253" t="s">
        <v>698</v>
      </c>
      <c r="AB2253" t="s">
        <v>421</v>
      </c>
      <c r="AC2253">
        <v>31.16</v>
      </c>
      <c r="AD2253">
        <v>1.65</v>
      </c>
      <c r="AE2253">
        <v>1.7</v>
      </c>
      <c r="AF2253" t="s">
        <v>230</v>
      </c>
      <c r="AG2253" s="1">
        <v>8100</v>
      </c>
      <c r="AH2253" s="36">
        <v>4125</v>
      </c>
      <c r="AI2253">
        <v>200</v>
      </c>
      <c r="AJ2253" s="36">
        <v>4122</v>
      </c>
      <c r="AK2253">
        <v>500</v>
      </c>
      <c r="AL2253" s="2">
        <v>0.62361111111111112</v>
      </c>
      <c r="AM2253" s="3">
        <v>46238</v>
      </c>
      <c r="AN2253" t="s">
        <v>298</v>
      </c>
      <c r="AO2253" t="s">
        <v>344</v>
      </c>
    </row>
    <row r="2254" spans="1:41">
      <c r="A2254" s="8">
        <v>46225</v>
      </c>
      <c r="B2254" s="67">
        <v>4041.13</v>
      </c>
      <c r="C2254">
        <v>0.65</v>
      </c>
      <c r="D2254">
        <v>66330</v>
      </c>
      <c r="E2254" s="67">
        <v>0.02</v>
      </c>
      <c r="F2254" s="7">
        <v>6963</v>
      </c>
      <c r="G2254" t="s">
        <v>76</v>
      </c>
      <c r="H2254">
        <v>0</v>
      </c>
      <c r="I2254" t="s">
        <v>288</v>
      </c>
      <c r="J2254" t="s">
        <v>289</v>
      </c>
      <c r="K2254" t="s">
        <v>295</v>
      </c>
      <c r="L2254" s="36">
        <v>4836</v>
      </c>
      <c r="M2254">
        <v>102</v>
      </c>
      <c r="N2254" s="66">
        <v>2.1499999999999998E-2</v>
      </c>
      <c r="O2254" s="36">
        <v>4734</v>
      </c>
      <c r="P2254" s="66">
        <v>2.1499999999999998E-2</v>
      </c>
      <c r="Q2254" s="36">
        <v>4978</v>
      </c>
      <c r="R2254" s="36">
        <v>5018</v>
      </c>
      <c r="S2254" s="36">
        <v>4792</v>
      </c>
      <c r="T2254" s="66">
        <v>-2.8500000000000001E-2</v>
      </c>
      <c r="U2254" s="66">
        <v>-1.2800000000000001E-2</v>
      </c>
      <c r="V2254" s="66">
        <v>-3.6200000000000003E-2</v>
      </c>
      <c r="W2254" s="66">
        <v>9.1000000000000004E-3</v>
      </c>
      <c r="X2254" s="1">
        <v>4254000</v>
      </c>
      <c r="Y2254" s="1">
        <v>20917208</v>
      </c>
      <c r="Z2254" s="1">
        <v>1952583</v>
      </c>
      <c r="AA2254" t="s">
        <v>713</v>
      </c>
      <c r="AB2254" t="s">
        <v>423</v>
      </c>
      <c r="AC2254">
        <v>64.39</v>
      </c>
      <c r="AD2254">
        <v>2.46</v>
      </c>
      <c r="AE2254">
        <v>1.03</v>
      </c>
      <c r="AF2254" t="s">
        <v>230</v>
      </c>
      <c r="AG2254" s="1">
        <v>46400</v>
      </c>
      <c r="AH2254" s="36">
        <v>4837</v>
      </c>
      <c r="AI2254">
        <v>200</v>
      </c>
      <c r="AJ2254" s="36">
        <v>4835</v>
      </c>
      <c r="AK2254">
        <v>700</v>
      </c>
      <c r="AL2254" s="2">
        <v>0.62361111111111112</v>
      </c>
      <c r="AM2254" s="3">
        <v>46239</v>
      </c>
      <c r="AN2254" t="s">
        <v>298</v>
      </c>
      <c r="AO2254" t="s">
        <v>344</v>
      </c>
    </row>
    <row r="2255" spans="1:41">
      <c r="A2255" s="8">
        <v>46225</v>
      </c>
      <c r="B2255" s="67">
        <v>4041.13</v>
      </c>
      <c r="C2255">
        <v>0.65</v>
      </c>
      <c r="D2255">
        <v>66330</v>
      </c>
      <c r="E2255" s="67">
        <v>0.02</v>
      </c>
      <c r="F2255" s="7">
        <v>7011</v>
      </c>
      <c r="G2255" t="s">
        <v>77</v>
      </c>
      <c r="H2255">
        <v>0</v>
      </c>
      <c r="I2255" t="s">
        <v>288</v>
      </c>
      <c r="J2255" t="s">
        <v>289</v>
      </c>
      <c r="K2255" t="s">
        <v>290</v>
      </c>
      <c r="L2255" s="36">
        <v>3898</v>
      </c>
      <c r="M2255">
        <v>46</v>
      </c>
      <c r="N2255" s="66">
        <v>1.1900000000000001E-2</v>
      </c>
      <c r="O2255" s="36">
        <v>3852</v>
      </c>
      <c r="P2255" s="66">
        <v>1.1900000000000001E-2</v>
      </c>
      <c r="Q2255" s="36">
        <v>3809</v>
      </c>
      <c r="R2255" s="36">
        <v>3916</v>
      </c>
      <c r="S2255" s="36">
        <v>3804</v>
      </c>
      <c r="T2255" s="66">
        <v>2.3300000000000001E-2</v>
      </c>
      <c r="U2255" s="66">
        <v>-2.0000000000000001E-4</v>
      </c>
      <c r="V2255" s="66">
        <v>-4.4999999999999997E-3</v>
      </c>
      <c r="W2255" s="66">
        <v>2.47E-2</v>
      </c>
      <c r="X2255" s="1">
        <v>10098500</v>
      </c>
      <c r="Y2255" s="1">
        <v>39177620</v>
      </c>
      <c r="Z2255" s="1">
        <v>13150479</v>
      </c>
      <c r="AA2255" t="s">
        <v>424</v>
      </c>
      <c r="AB2255" t="s">
        <v>636</v>
      </c>
      <c r="AC2255">
        <v>34.46</v>
      </c>
      <c r="AD2255">
        <v>4.24</v>
      </c>
      <c r="AE2255">
        <v>0.74</v>
      </c>
      <c r="AF2255" t="s">
        <v>230</v>
      </c>
      <c r="AG2255" s="1">
        <v>607000</v>
      </c>
      <c r="AH2255" s="36">
        <v>3898</v>
      </c>
      <c r="AI2255">
        <v>200</v>
      </c>
      <c r="AJ2255" s="36">
        <v>3897</v>
      </c>
      <c r="AK2255" s="1">
        <v>5400</v>
      </c>
      <c r="AL2255" s="2">
        <v>0.62430555555555556</v>
      </c>
      <c r="AM2255" s="3">
        <v>46238</v>
      </c>
      <c r="AN2255" t="s">
        <v>298</v>
      </c>
      <c r="AO2255" t="s">
        <v>395</v>
      </c>
    </row>
    <row r="2256" spans="1:41">
      <c r="A2256" s="8">
        <v>46225</v>
      </c>
      <c r="B2256" s="67">
        <v>4041.13</v>
      </c>
      <c r="C2256">
        <v>0.65</v>
      </c>
      <c r="D2256">
        <v>66330</v>
      </c>
      <c r="E2256" s="67">
        <v>0.02</v>
      </c>
      <c r="F2256" s="7">
        <v>7013</v>
      </c>
      <c r="G2256" t="s">
        <v>78</v>
      </c>
      <c r="H2256">
        <v>0</v>
      </c>
      <c r="I2256" t="s">
        <v>288</v>
      </c>
      <c r="J2256" t="s">
        <v>289</v>
      </c>
      <c r="K2256" t="s">
        <v>295</v>
      </c>
      <c r="L2256" s="36">
        <v>2786</v>
      </c>
      <c r="M2256">
        <v>6</v>
      </c>
      <c r="N2256" s="66">
        <v>2.2000000000000001E-3</v>
      </c>
      <c r="O2256" s="36">
        <v>2780</v>
      </c>
      <c r="P2256" s="66">
        <v>2.0999999999999999E-3</v>
      </c>
      <c r="Q2256" s="36">
        <v>2800</v>
      </c>
      <c r="R2256" s="36">
        <v>2831</v>
      </c>
      <c r="S2256" s="36">
        <v>2747</v>
      </c>
      <c r="T2256" s="66">
        <v>-5.0000000000000001E-3</v>
      </c>
      <c r="U2256" s="66">
        <v>-1.1299999999999999E-2</v>
      </c>
      <c r="V2256" s="66">
        <v>-1.5800000000000002E-2</v>
      </c>
      <c r="W2256" s="66">
        <v>1.41E-2</v>
      </c>
      <c r="X2256" s="1">
        <v>7495300</v>
      </c>
      <c r="Y2256" s="1">
        <v>20977899</v>
      </c>
      <c r="Z2256" s="1">
        <v>3016568</v>
      </c>
      <c r="AA2256" t="s">
        <v>426</v>
      </c>
      <c r="AB2256" t="s">
        <v>637</v>
      </c>
      <c r="AC2256">
        <v>17.899999999999999</v>
      </c>
      <c r="AD2256">
        <v>4.5199999999999996</v>
      </c>
      <c r="AE2256">
        <v>0.83</v>
      </c>
      <c r="AF2256" t="s">
        <v>230</v>
      </c>
      <c r="AG2256" s="1">
        <v>336900</v>
      </c>
      <c r="AH2256" s="36">
        <v>2787</v>
      </c>
      <c r="AI2256" s="1">
        <v>1100</v>
      </c>
      <c r="AJ2256" s="36">
        <v>2786</v>
      </c>
      <c r="AK2256">
        <v>900</v>
      </c>
      <c r="AL2256" s="2">
        <v>0.62430555555555556</v>
      </c>
      <c r="AM2256" s="3">
        <v>46239</v>
      </c>
      <c r="AN2256" t="s">
        <v>298</v>
      </c>
      <c r="AO2256" t="s">
        <v>395</v>
      </c>
    </row>
    <row r="2257" spans="1:41">
      <c r="A2257" s="8">
        <v>46225</v>
      </c>
      <c r="B2257" s="67">
        <v>4041.13</v>
      </c>
      <c r="C2257">
        <v>0.65</v>
      </c>
      <c r="D2257">
        <v>66330</v>
      </c>
      <c r="E2257" s="67">
        <v>0.02</v>
      </c>
      <c r="F2257" s="7">
        <v>7047</v>
      </c>
      <c r="G2257" t="s">
        <v>79</v>
      </c>
      <c r="H2257">
        <v>0</v>
      </c>
      <c r="I2257" t="s">
        <v>347</v>
      </c>
      <c r="J2257" t="s">
        <v>289</v>
      </c>
      <c r="K2257" t="s">
        <v>295</v>
      </c>
      <c r="L2257" s="36">
        <v>2496</v>
      </c>
      <c r="M2257">
        <v>-43</v>
      </c>
      <c r="N2257" s="66">
        <v>-1.6899999999999998E-2</v>
      </c>
      <c r="O2257" s="36">
        <v>2539</v>
      </c>
      <c r="P2257" s="66">
        <v>-1.6899999999999998E-2</v>
      </c>
      <c r="Q2257" s="36">
        <v>2539</v>
      </c>
      <c r="R2257" s="36">
        <v>2539</v>
      </c>
      <c r="S2257" s="36">
        <v>2464</v>
      </c>
      <c r="T2257" s="66">
        <v>-1.6899999999999998E-2</v>
      </c>
      <c r="U2257" s="66">
        <v>-3.8999999999999998E-3</v>
      </c>
      <c r="V2257" s="66">
        <v>-1.6899999999999998E-2</v>
      </c>
      <c r="W2257" s="66">
        <v>1.29E-2</v>
      </c>
      <c r="X2257" s="1">
        <v>51800</v>
      </c>
      <c r="Y2257" s="1">
        <v>129277</v>
      </c>
      <c r="Z2257" s="1">
        <v>35433</v>
      </c>
      <c r="AA2257" t="s">
        <v>840</v>
      </c>
      <c r="AB2257" t="s">
        <v>638</v>
      </c>
      <c r="AC2257">
        <v>9.89</v>
      </c>
      <c r="AD2257">
        <v>3.1</v>
      </c>
      <c r="AE2257">
        <v>0.52</v>
      </c>
      <c r="AF2257" t="s">
        <v>230</v>
      </c>
      <c r="AG2257">
        <v>0</v>
      </c>
      <c r="AH2257" s="36">
        <v>2499</v>
      </c>
      <c r="AI2257">
        <v>300</v>
      </c>
      <c r="AJ2257" s="36">
        <v>2496</v>
      </c>
      <c r="AK2257">
        <v>100</v>
      </c>
      <c r="AL2257" s="2">
        <v>0.62222222222222223</v>
      </c>
      <c r="AM2257" s="3">
        <v>46246</v>
      </c>
      <c r="AN2257" t="s">
        <v>298</v>
      </c>
      <c r="AO2257" t="s">
        <v>313</v>
      </c>
    </row>
    <row r="2258" spans="1:41">
      <c r="A2258" s="8">
        <v>46225</v>
      </c>
      <c r="B2258" s="67">
        <v>4041.13</v>
      </c>
      <c r="C2258">
        <v>0.65</v>
      </c>
      <c r="D2258">
        <v>66330</v>
      </c>
      <c r="E2258" s="67">
        <v>0.02</v>
      </c>
      <c r="F2258" s="7">
        <v>7084</v>
      </c>
      <c r="G2258" t="s">
        <v>80</v>
      </c>
      <c r="H2258">
        <v>0</v>
      </c>
      <c r="I2258" t="s">
        <v>347</v>
      </c>
      <c r="J2258" t="s">
        <v>323</v>
      </c>
      <c r="K2258" t="s">
        <v>290</v>
      </c>
      <c r="L2258" s="36">
        <v>2759</v>
      </c>
      <c r="M2258">
        <v>8</v>
      </c>
      <c r="N2258" s="66">
        <v>2.8999999999999998E-3</v>
      </c>
      <c r="O2258" s="36">
        <v>2751</v>
      </c>
      <c r="P2258" s="66">
        <v>2.8999999999999998E-3</v>
      </c>
      <c r="Q2258" s="36">
        <v>2743</v>
      </c>
      <c r="R2258" s="36">
        <v>2759</v>
      </c>
      <c r="S2258" s="36">
        <v>2736</v>
      </c>
      <c r="T2258" s="66">
        <v>5.7999999999999996E-3</v>
      </c>
      <c r="U2258" s="66">
        <v>2.8999999999999998E-3</v>
      </c>
      <c r="V2258" s="66">
        <v>0</v>
      </c>
      <c r="W2258" s="66">
        <v>8.3999999999999995E-3</v>
      </c>
      <c r="X2258" s="1">
        <v>2200</v>
      </c>
      <c r="Y2258" s="1">
        <v>6039</v>
      </c>
      <c r="Z2258" s="1">
        <v>8992</v>
      </c>
      <c r="AA2258" t="s">
        <v>430</v>
      </c>
      <c r="AB2258" t="s">
        <v>642</v>
      </c>
      <c r="AC2258">
        <v>40.21</v>
      </c>
      <c r="AD2258">
        <v>1.43</v>
      </c>
      <c r="AE2258">
        <v>3.81</v>
      </c>
      <c r="AF2258">
        <v>0.6</v>
      </c>
      <c r="AG2258">
        <v>100</v>
      </c>
      <c r="AH2258" s="36">
        <v>2757</v>
      </c>
      <c r="AI2258">
        <v>100</v>
      </c>
      <c r="AJ2258" s="36">
        <v>2745</v>
      </c>
      <c r="AK2258">
        <v>100</v>
      </c>
      <c r="AL2258" s="2">
        <v>0.60763888888888884</v>
      </c>
      <c r="AM2258" s="3">
        <v>46248</v>
      </c>
      <c r="AN2258" t="s">
        <v>298</v>
      </c>
      <c r="AO2258" t="s">
        <v>313</v>
      </c>
    </row>
    <row r="2259" spans="1:41">
      <c r="A2259" s="8">
        <v>46225</v>
      </c>
      <c r="B2259" s="67">
        <v>4041.13</v>
      </c>
      <c r="C2259">
        <v>0.65</v>
      </c>
      <c r="D2259">
        <v>66330</v>
      </c>
      <c r="E2259" s="67">
        <v>0.02</v>
      </c>
      <c r="F2259" s="7">
        <v>7182</v>
      </c>
      <c r="G2259" t="s">
        <v>81</v>
      </c>
      <c r="H2259">
        <v>0</v>
      </c>
      <c r="I2259" t="s">
        <v>288</v>
      </c>
      <c r="J2259" t="s">
        <v>289</v>
      </c>
      <c r="K2259" t="s">
        <v>295</v>
      </c>
      <c r="L2259" s="36">
        <v>3412</v>
      </c>
      <c r="M2259">
        <v>64</v>
      </c>
      <c r="N2259" s="66">
        <v>1.9099999999999999E-2</v>
      </c>
      <c r="O2259" s="36">
        <v>3348</v>
      </c>
      <c r="P2259" s="66">
        <v>1.9099999999999999E-2</v>
      </c>
      <c r="Q2259" s="36">
        <v>3404</v>
      </c>
      <c r="R2259" s="36">
        <v>3460</v>
      </c>
      <c r="S2259" s="36">
        <v>3364</v>
      </c>
      <c r="T2259" s="66">
        <v>2.3E-3</v>
      </c>
      <c r="U2259" s="66">
        <v>-1.0699999999999999E-2</v>
      </c>
      <c r="V2259" s="66">
        <v>-1.38E-2</v>
      </c>
      <c r="W2259" s="66">
        <v>1.4200000000000001E-2</v>
      </c>
      <c r="X2259" s="1">
        <v>5618800</v>
      </c>
      <c r="Y2259" s="1">
        <v>19235898</v>
      </c>
      <c r="Z2259" s="1">
        <v>12200898</v>
      </c>
      <c r="AA2259" t="s">
        <v>715</v>
      </c>
      <c r="AB2259" t="s">
        <v>433</v>
      </c>
      <c r="AC2259">
        <v>18.41</v>
      </c>
      <c r="AD2259">
        <v>1.31</v>
      </c>
      <c r="AE2259">
        <v>2.73</v>
      </c>
      <c r="AF2259" t="s">
        <v>230</v>
      </c>
      <c r="AG2259" s="1">
        <v>97000</v>
      </c>
      <c r="AH2259" s="36">
        <v>3413</v>
      </c>
      <c r="AI2259" s="1">
        <v>2800</v>
      </c>
      <c r="AJ2259" s="36">
        <v>3412</v>
      </c>
      <c r="AK2259" s="1">
        <v>1500</v>
      </c>
      <c r="AL2259" s="2">
        <v>0.62430555555555556</v>
      </c>
      <c r="AM2259" s="3">
        <v>46241</v>
      </c>
      <c r="AN2259" t="s">
        <v>298</v>
      </c>
      <c r="AO2259" t="s">
        <v>434</v>
      </c>
    </row>
    <row r="2260" spans="1:41">
      <c r="A2260" s="8">
        <v>46225</v>
      </c>
      <c r="B2260" s="67">
        <v>4041.13</v>
      </c>
      <c r="C2260">
        <v>0.65</v>
      </c>
      <c r="D2260">
        <v>66330</v>
      </c>
      <c r="E2260" s="67">
        <v>0.02</v>
      </c>
      <c r="F2260" s="7">
        <v>7203</v>
      </c>
      <c r="G2260" t="s">
        <v>82</v>
      </c>
      <c r="H2260">
        <v>0</v>
      </c>
      <c r="I2260" t="s">
        <v>288</v>
      </c>
      <c r="J2260" t="s">
        <v>289</v>
      </c>
      <c r="K2260" t="s">
        <v>290</v>
      </c>
      <c r="L2260" s="36">
        <v>2945</v>
      </c>
      <c r="M2260">
        <v>0.5</v>
      </c>
      <c r="N2260" s="66">
        <v>2.0000000000000001E-4</v>
      </c>
      <c r="O2260" s="36">
        <v>2944.5</v>
      </c>
      <c r="P2260" s="66">
        <v>1E-4</v>
      </c>
      <c r="Q2260" s="36">
        <v>2921.5</v>
      </c>
      <c r="R2260" s="36">
        <v>2951</v>
      </c>
      <c r="S2260" s="36">
        <v>2897.5</v>
      </c>
      <c r="T2260" s="66">
        <v>8.0000000000000002E-3</v>
      </c>
      <c r="U2260" s="66">
        <v>5.1000000000000004E-3</v>
      </c>
      <c r="V2260" s="66">
        <v>-2E-3</v>
      </c>
      <c r="W2260" s="66">
        <v>1.6299999999999999E-2</v>
      </c>
      <c r="X2260" s="1">
        <v>17530800</v>
      </c>
      <c r="Y2260" s="1">
        <v>51353603</v>
      </c>
      <c r="Z2260" s="1">
        <v>42982238</v>
      </c>
      <c r="AA2260" t="s">
        <v>435</v>
      </c>
      <c r="AB2260" t="s">
        <v>699</v>
      </c>
      <c r="AC2260">
        <v>11.62</v>
      </c>
      <c r="AD2260">
        <v>0.96</v>
      </c>
      <c r="AE2260">
        <v>3.4</v>
      </c>
      <c r="AF2260" t="s">
        <v>230</v>
      </c>
      <c r="AG2260" s="1">
        <v>310700</v>
      </c>
      <c r="AH2260" s="36">
        <v>2945</v>
      </c>
      <c r="AI2260" s="1">
        <v>1400</v>
      </c>
      <c r="AJ2260" s="36">
        <v>2944.5</v>
      </c>
      <c r="AK2260" s="1">
        <v>6200</v>
      </c>
      <c r="AL2260" s="2">
        <v>0.62430555555555556</v>
      </c>
      <c r="AM2260" s="3">
        <v>46238</v>
      </c>
      <c r="AN2260" t="s">
        <v>298</v>
      </c>
      <c r="AO2260" t="s">
        <v>437</v>
      </c>
    </row>
    <row r="2261" spans="1:41">
      <c r="A2261" s="8">
        <v>46225</v>
      </c>
      <c r="B2261" s="67">
        <v>4041.13</v>
      </c>
      <c r="C2261">
        <v>0.65</v>
      </c>
      <c r="D2261">
        <v>66330</v>
      </c>
      <c r="E2261" s="67">
        <v>0.02</v>
      </c>
      <c r="F2261" s="7">
        <v>7213</v>
      </c>
      <c r="G2261" t="s">
        <v>83</v>
      </c>
      <c r="H2261">
        <v>0</v>
      </c>
      <c r="I2261" t="s">
        <v>314</v>
      </c>
      <c r="J2261" t="s">
        <v>289</v>
      </c>
      <c r="K2261" t="s">
        <v>295</v>
      </c>
      <c r="L2261">
        <v>621</v>
      </c>
      <c r="M2261">
        <v>0</v>
      </c>
      <c r="N2261" s="66">
        <v>0</v>
      </c>
      <c r="O2261">
        <v>621</v>
      </c>
      <c r="P2261" s="66">
        <v>0</v>
      </c>
      <c r="Q2261">
        <v>624</v>
      </c>
      <c r="R2261">
        <v>631</v>
      </c>
      <c r="S2261">
        <v>621</v>
      </c>
      <c r="T2261" s="66">
        <v>-4.7999999999999996E-3</v>
      </c>
      <c r="U2261" s="66">
        <v>-4.7999999999999996E-3</v>
      </c>
      <c r="V2261" s="66">
        <v>-1.5800000000000002E-2</v>
      </c>
      <c r="W2261" s="66">
        <v>0</v>
      </c>
      <c r="X2261" s="1">
        <v>9800</v>
      </c>
      <c r="Y2261" s="1">
        <v>6125</v>
      </c>
      <c r="Z2261" s="1">
        <v>9868</v>
      </c>
      <c r="AA2261" t="s">
        <v>841</v>
      </c>
      <c r="AB2261" t="s">
        <v>439</v>
      </c>
      <c r="AC2261">
        <v>7.28</v>
      </c>
      <c r="AD2261">
        <v>0.87</v>
      </c>
      <c r="AE2261">
        <v>4.1900000000000004</v>
      </c>
      <c r="AF2261" t="s">
        <v>230</v>
      </c>
      <c r="AG2261">
        <v>300</v>
      </c>
      <c r="AH2261">
        <v>625</v>
      </c>
      <c r="AI2261" s="1">
        <v>1200</v>
      </c>
      <c r="AJ2261">
        <v>621</v>
      </c>
      <c r="AK2261">
        <v>500</v>
      </c>
      <c r="AL2261" s="2">
        <v>0.61250000000000004</v>
      </c>
      <c r="AM2261" s="3">
        <v>46241</v>
      </c>
      <c r="AN2261" t="s">
        <v>298</v>
      </c>
      <c r="AO2261" t="s">
        <v>437</v>
      </c>
    </row>
    <row r="2262" spans="1:41">
      <c r="A2262" s="8">
        <v>46225</v>
      </c>
      <c r="B2262" s="67">
        <v>4041.13</v>
      </c>
      <c r="C2262">
        <v>0.65</v>
      </c>
      <c r="D2262">
        <v>66330</v>
      </c>
      <c r="E2262" s="67">
        <v>0.02</v>
      </c>
      <c r="F2262" s="7">
        <v>7220</v>
      </c>
      <c r="G2262" t="s">
        <v>84</v>
      </c>
      <c r="H2262">
        <v>0</v>
      </c>
      <c r="I2262" t="s">
        <v>288</v>
      </c>
      <c r="J2262" t="s">
        <v>289</v>
      </c>
      <c r="K2262" t="s">
        <v>290</v>
      </c>
      <c r="L2262" s="36">
        <v>3230</v>
      </c>
      <c r="M2262">
        <v>110</v>
      </c>
      <c r="N2262" s="66">
        <v>3.5299999999999998E-2</v>
      </c>
      <c r="O2262" s="36">
        <v>3120</v>
      </c>
      <c r="P2262" s="66">
        <v>3.5200000000000002E-2</v>
      </c>
      <c r="Q2262" s="36">
        <v>3220</v>
      </c>
      <c r="R2262" s="36">
        <v>3320</v>
      </c>
      <c r="S2262" s="36">
        <v>3140</v>
      </c>
      <c r="T2262" s="66">
        <v>3.0999999999999999E-3</v>
      </c>
      <c r="U2262" s="66">
        <v>-2.12E-2</v>
      </c>
      <c r="V2262" s="66">
        <v>-2.7099999999999999E-2</v>
      </c>
      <c r="W2262" s="66">
        <v>2.86E-2</v>
      </c>
      <c r="X2262" s="1">
        <v>666400</v>
      </c>
      <c r="Y2262" s="1">
        <v>2168441</v>
      </c>
      <c r="Z2262" s="1">
        <v>211829</v>
      </c>
      <c r="AA2262" t="s">
        <v>563</v>
      </c>
      <c r="AB2262" t="s">
        <v>441</v>
      </c>
      <c r="AC2262">
        <v>32.56</v>
      </c>
      <c r="AD2262">
        <v>1.73</v>
      </c>
      <c r="AE2262">
        <v>1.24</v>
      </c>
      <c r="AF2262" t="s">
        <v>230</v>
      </c>
      <c r="AG2262" s="1">
        <v>9200</v>
      </c>
      <c r="AH2262" s="36">
        <v>3235</v>
      </c>
      <c r="AI2262" s="1">
        <v>2300</v>
      </c>
      <c r="AJ2262" s="36">
        <v>3225</v>
      </c>
      <c r="AK2262" s="1">
        <v>1800</v>
      </c>
      <c r="AL2262" s="2">
        <v>0.62361111111111112</v>
      </c>
      <c r="AM2262" s="3">
        <v>46239</v>
      </c>
      <c r="AN2262" t="s">
        <v>298</v>
      </c>
      <c r="AO2262" t="s">
        <v>437</v>
      </c>
    </row>
    <row r="2263" spans="1:41">
      <c r="A2263" s="8">
        <v>46225</v>
      </c>
      <c r="B2263" s="67">
        <v>4041.13</v>
      </c>
      <c r="C2263">
        <v>0.65</v>
      </c>
      <c r="D2263">
        <v>66330</v>
      </c>
      <c r="E2263" s="67">
        <v>0.02</v>
      </c>
      <c r="F2263" s="7">
        <v>7269</v>
      </c>
      <c r="G2263" t="s">
        <v>85</v>
      </c>
      <c r="H2263">
        <v>0</v>
      </c>
      <c r="I2263" t="s">
        <v>288</v>
      </c>
      <c r="J2263" t="s">
        <v>289</v>
      </c>
      <c r="K2263" t="s">
        <v>290</v>
      </c>
      <c r="L2263" s="36">
        <v>2059</v>
      </c>
      <c r="M2263">
        <v>8</v>
      </c>
      <c r="N2263" s="66">
        <v>3.8999999999999998E-3</v>
      </c>
      <c r="O2263" s="36">
        <v>2051</v>
      </c>
      <c r="P2263" s="66">
        <v>3.8999999999999998E-3</v>
      </c>
      <c r="Q2263" s="36">
        <v>2036.5</v>
      </c>
      <c r="R2263" s="36">
        <v>2081</v>
      </c>
      <c r="S2263" s="36">
        <v>2033</v>
      </c>
      <c r="T2263" s="66">
        <v>1.0999999999999999E-2</v>
      </c>
      <c r="U2263" s="66">
        <v>4.3E-3</v>
      </c>
      <c r="V2263" s="66">
        <v>-1.0500000000000001E-2</v>
      </c>
      <c r="W2263" s="66">
        <v>1.2699999999999999E-2</v>
      </c>
      <c r="X2263" s="1">
        <v>3832400</v>
      </c>
      <c r="Y2263" s="1">
        <v>7880468</v>
      </c>
      <c r="Z2263" s="1">
        <v>4045083</v>
      </c>
      <c r="AA2263" t="s">
        <v>442</v>
      </c>
      <c r="AB2263" t="s">
        <v>443</v>
      </c>
      <c r="AC2263">
        <v>10.45</v>
      </c>
      <c r="AD2263">
        <v>1.17</v>
      </c>
      <c r="AE2263">
        <v>2.48</v>
      </c>
      <c r="AF2263" t="s">
        <v>230</v>
      </c>
      <c r="AG2263" s="1">
        <v>4087200</v>
      </c>
      <c r="AH2263" s="36">
        <v>2059</v>
      </c>
      <c r="AI2263" s="1">
        <v>3000</v>
      </c>
      <c r="AJ2263" s="36">
        <v>2058.5</v>
      </c>
      <c r="AK2263">
        <v>500</v>
      </c>
      <c r="AL2263" s="2">
        <v>0.62430555555555556</v>
      </c>
      <c r="AM2263" s="3">
        <v>46239</v>
      </c>
      <c r="AN2263" t="s">
        <v>298</v>
      </c>
      <c r="AO2263" t="s">
        <v>437</v>
      </c>
    </row>
    <row r="2264" spans="1:41">
      <c r="A2264" s="8">
        <v>46225</v>
      </c>
      <c r="B2264" s="67">
        <v>4041.13</v>
      </c>
      <c r="C2264">
        <v>0.65</v>
      </c>
      <c r="D2264">
        <v>66330</v>
      </c>
      <c r="E2264" s="67">
        <v>0.02</v>
      </c>
      <c r="F2264" s="7">
        <v>7272</v>
      </c>
      <c r="G2264" t="s">
        <v>86</v>
      </c>
      <c r="H2264">
        <v>0</v>
      </c>
      <c r="I2264" t="s">
        <v>288</v>
      </c>
      <c r="J2264" t="s">
        <v>289</v>
      </c>
      <c r="K2264" t="s">
        <v>290</v>
      </c>
      <c r="L2264" s="36">
        <v>1307.5</v>
      </c>
      <c r="M2264">
        <v>14</v>
      </c>
      <c r="N2264" s="66">
        <v>1.0800000000000001E-2</v>
      </c>
      <c r="O2264" s="36">
        <v>1293.5</v>
      </c>
      <c r="P2264" s="66">
        <v>1.0800000000000001E-2</v>
      </c>
      <c r="Q2264" s="36">
        <v>1280</v>
      </c>
      <c r="R2264" s="36">
        <v>1307.5</v>
      </c>
      <c r="S2264" s="36">
        <v>1279</v>
      </c>
      <c r="T2264" s="66">
        <v>2.1399999999999999E-2</v>
      </c>
      <c r="U2264" s="66">
        <v>5.7000000000000002E-3</v>
      </c>
      <c r="V2264" s="66">
        <v>0</v>
      </c>
      <c r="W2264" s="66">
        <v>2.2200000000000001E-2</v>
      </c>
      <c r="X2264" s="1">
        <v>3236300</v>
      </c>
      <c r="Y2264" s="1">
        <v>4204527</v>
      </c>
      <c r="Z2264" s="1">
        <v>1331198</v>
      </c>
      <c r="AA2264" t="s">
        <v>444</v>
      </c>
      <c r="AB2264" t="s">
        <v>445</v>
      </c>
      <c r="AC2264">
        <v>10.3</v>
      </c>
      <c r="AD2264">
        <v>1.1200000000000001</v>
      </c>
      <c r="AE2264">
        <v>3.82</v>
      </c>
      <c r="AF2264" t="s">
        <v>230</v>
      </c>
      <c r="AG2264" s="1">
        <v>361500</v>
      </c>
      <c r="AH2264" s="36">
        <v>1307.5</v>
      </c>
      <c r="AI2264" s="1">
        <v>1800</v>
      </c>
      <c r="AJ2264" s="36">
        <v>1307</v>
      </c>
      <c r="AK2264" s="1">
        <v>5600</v>
      </c>
      <c r="AL2264" s="2">
        <v>0.62361111111111112</v>
      </c>
      <c r="AM2264" s="3">
        <v>46238</v>
      </c>
      <c r="AN2264" t="s">
        <v>293</v>
      </c>
      <c r="AO2264" t="s">
        <v>437</v>
      </c>
    </row>
    <row r="2265" spans="1:41">
      <c r="A2265" s="8">
        <v>46225</v>
      </c>
      <c r="B2265" s="67">
        <v>4041.13</v>
      </c>
      <c r="C2265">
        <v>0.65</v>
      </c>
      <c r="D2265">
        <v>66330</v>
      </c>
      <c r="E2265" s="67">
        <v>0.02</v>
      </c>
      <c r="F2265" s="7">
        <v>7376</v>
      </c>
      <c r="G2265" t="s">
        <v>87</v>
      </c>
      <c r="H2265">
        <v>0</v>
      </c>
      <c r="I2265" t="s">
        <v>347</v>
      </c>
      <c r="J2265" t="s">
        <v>323</v>
      </c>
      <c r="K2265" t="s">
        <v>295</v>
      </c>
      <c r="L2265">
        <v>988</v>
      </c>
      <c r="M2265">
        <v>-55</v>
      </c>
      <c r="N2265" s="66">
        <v>-5.2699999999999997E-2</v>
      </c>
      <c r="O2265" s="36">
        <v>1043</v>
      </c>
      <c r="P2265" s="66">
        <v>-5.2699999999999997E-2</v>
      </c>
      <c r="Q2265" s="36">
        <v>1073</v>
      </c>
      <c r="R2265" s="36">
        <v>1073</v>
      </c>
      <c r="S2265">
        <v>957</v>
      </c>
      <c r="T2265" s="66">
        <v>-7.9200000000000007E-2</v>
      </c>
      <c r="U2265" s="66">
        <v>1.7500000000000002E-2</v>
      </c>
      <c r="V2265" s="66">
        <v>-7.9200000000000007E-2</v>
      </c>
      <c r="W2265" s="66">
        <v>3.2300000000000002E-2</v>
      </c>
      <c r="X2265" s="1">
        <v>41300</v>
      </c>
      <c r="Y2265" s="1">
        <v>41273</v>
      </c>
      <c r="Z2265" s="1">
        <v>4208</v>
      </c>
      <c r="AA2265" t="s">
        <v>446</v>
      </c>
      <c r="AB2265" t="s">
        <v>447</v>
      </c>
      <c r="AC2265">
        <v>0</v>
      </c>
      <c r="AD2265">
        <v>3.93</v>
      </c>
      <c r="AE2265">
        <v>0</v>
      </c>
      <c r="AF2265">
        <v>0.6</v>
      </c>
      <c r="AG2265">
        <v>0</v>
      </c>
      <c r="AH2265" s="36">
        <v>1004</v>
      </c>
      <c r="AI2265">
        <v>200</v>
      </c>
      <c r="AJ2265">
        <v>988</v>
      </c>
      <c r="AK2265">
        <v>100</v>
      </c>
      <c r="AL2265" s="2">
        <v>0.59166666666666667</v>
      </c>
      <c r="AM2265" s="3">
        <v>46246</v>
      </c>
      <c r="AN2265" t="s">
        <v>448</v>
      </c>
      <c r="AO2265" t="s">
        <v>313</v>
      </c>
    </row>
    <row r="2266" spans="1:41">
      <c r="A2266" s="8">
        <v>46225</v>
      </c>
      <c r="B2266" s="67">
        <v>4041.13</v>
      </c>
      <c r="C2266">
        <v>0.65</v>
      </c>
      <c r="D2266">
        <v>66330</v>
      </c>
      <c r="E2266" s="67">
        <v>0.02</v>
      </c>
      <c r="F2266" s="7">
        <v>7525</v>
      </c>
      <c r="G2266" t="s">
        <v>88</v>
      </c>
      <c r="H2266">
        <v>0</v>
      </c>
      <c r="I2266" t="s">
        <v>288</v>
      </c>
      <c r="J2266" t="s">
        <v>289</v>
      </c>
      <c r="K2266" t="s">
        <v>290</v>
      </c>
      <c r="L2266" s="36">
        <v>3590</v>
      </c>
      <c r="M2266">
        <v>10</v>
      </c>
      <c r="N2266" s="66">
        <v>2.8E-3</v>
      </c>
      <c r="O2266" s="36">
        <v>3580</v>
      </c>
      <c r="P2266" s="66">
        <v>2.7000000000000001E-3</v>
      </c>
      <c r="Q2266" s="36">
        <v>3625</v>
      </c>
      <c r="R2266" s="36">
        <v>3625</v>
      </c>
      <c r="S2266" s="36">
        <v>3565</v>
      </c>
      <c r="T2266" s="66">
        <v>-9.5999999999999992E-3</v>
      </c>
      <c r="U2266" s="66">
        <v>7.0000000000000001E-3</v>
      </c>
      <c r="V2266" s="66">
        <v>-9.5999999999999992E-3</v>
      </c>
      <c r="W2266" s="66">
        <v>7.0000000000000001E-3</v>
      </c>
      <c r="X2266" s="1">
        <v>7900</v>
      </c>
      <c r="Y2266" s="1">
        <v>28344</v>
      </c>
      <c r="Z2266" s="1">
        <v>31017</v>
      </c>
      <c r="AA2266" t="s">
        <v>449</v>
      </c>
      <c r="AB2266" t="s">
        <v>450</v>
      </c>
      <c r="AC2266">
        <v>9.6999999999999993</v>
      </c>
      <c r="AD2266">
        <v>1.01</v>
      </c>
      <c r="AE2266">
        <v>4.51</v>
      </c>
      <c r="AF2266" t="s">
        <v>230</v>
      </c>
      <c r="AG2266" s="1">
        <v>6900</v>
      </c>
      <c r="AH2266" s="36">
        <v>3595</v>
      </c>
      <c r="AI2266" s="1">
        <v>1200</v>
      </c>
      <c r="AJ2266" s="36">
        <v>3580</v>
      </c>
      <c r="AK2266">
        <v>400</v>
      </c>
      <c r="AL2266" s="2">
        <v>0.62222222222222223</v>
      </c>
      <c r="AM2266" s="3">
        <v>46241</v>
      </c>
      <c r="AN2266" t="s">
        <v>298</v>
      </c>
      <c r="AO2266" t="s">
        <v>322</v>
      </c>
    </row>
    <row r="2267" spans="1:41">
      <c r="A2267" s="8">
        <v>46225</v>
      </c>
      <c r="B2267" s="67">
        <v>4041.13</v>
      </c>
      <c r="C2267">
        <v>0.65</v>
      </c>
      <c r="D2267">
        <v>66330</v>
      </c>
      <c r="E2267" s="67">
        <v>0.02</v>
      </c>
      <c r="F2267" s="7">
        <v>7729</v>
      </c>
      <c r="G2267" t="s">
        <v>89</v>
      </c>
      <c r="H2267">
        <v>0</v>
      </c>
      <c r="I2267" t="s">
        <v>288</v>
      </c>
      <c r="J2267" t="s">
        <v>289</v>
      </c>
      <c r="K2267" t="s">
        <v>290</v>
      </c>
      <c r="L2267" s="36">
        <v>18300</v>
      </c>
      <c r="M2267">
        <v>115</v>
      </c>
      <c r="N2267" s="66">
        <v>6.3E-3</v>
      </c>
      <c r="O2267" s="36">
        <v>18185</v>
      </c>
      <c r="P2267" s="66">
        <v>6.3E-3</v>
      </c>
      <c r="Q2267" s="36">
        <v>18585</v>
      </c>
      <c r="R2267" s="36">
        <v>19195</v>
      </c>
      <c r="S2267" s="36">
        <v>18230</v>
      </c>
      <c r="T2267" s="66">
        <v>-1.5299999999999999E-2</v>
      </c>
      <c r="U2267" s="66">
        <v>-3.6799999999999999E-2</v>
      </c>
      <c r="V2267" s="66">
        <v>-4.6600000000000003E-2</v>
      </c>
      <c r="W2267" s="66">
        <v>3.8E-3</v>
      </c>
      <c r="X2267" s="1">
        <v>336600</v>
      </c>
      <c r="Y2267" s="1">
        <v>6307812</v>
      </c>
      <c r="Z2267" s="1">
        <v>773815</v>
      </c>
      <c r="AA2267" t="s">
        <v>700</v>
      </c>
      <c r="AB2267" t="s">
        <v>452</v>
      </c>
      <c r="AC2267">
        <v>26.52</v>
      </c>
      <c r="AD2267">
        <v>3.88</v>
      </c>
      <c r="AE2267">
        <v>1.51</v>
      </c>
      <c r="AF2267" t="s">
        <v>230</v>
      </c>
      <c r="AG2267" s="1">
        <v>5800</v>
      </c>
      <c r="AH2267" s="36">
        <v>18315</v>
      </c>
      <c r="AI2267">
        <v>100</v>
      </c>
      <c r="AJ2267" s="36">
        <v>18305</v>
      </c>
      <c r="AK2267">
        <v>100</v>
      </c>
      <c r="AL2267" s="2">
        <v>0.62361111111111112</v>
      </c>
      <c r="AM2267" s="3">
        <v>46238</v>
      </c>
      <c r="AN2267" t="s">
        <v>298</v>
      </c>
      <c r="AO2267" t="s">
        <v>453</v>
      </c>
    </row>
    <row r="2268" spans="1:41">
      <c r="A2268" s="8">
        <v>46225</v>
      </c>
      <c r="B2268" s="67">
        <v>4041.13</v>
      </c>
      <c r="C2268">
        <v>0.65</v>
      </c>
      <c r="D2268">
        <v>66330</v>
      </c>
      <c r="E2268" s="67">
        <v>0.02</v>
      </c>
      <c r="F2268" s="7">
        <v>7921</v>
      </c>
      <c r="G2268" t="s">
        <v>90</v>
      </c>
      <c r="H2268">
        <v>0</v>
      </c>
      <c r="I2268" t="s">
        <v>288</v>
      </c>
      <c r="J2268" t="s">
        <v>289</v>
      </c>
      <c r="K2268" t="s">
        <v>290</v>
      </c>
      <c r="L2268" s="36">
        <v>4410</v>
      </c>
      <c r="M2268">
        <v>-5</v>
      </c>
      <c r="N2268" s="66">
        <v>-1.1000000000000001E-3</v>
      </c>
      <c r="O2268" s="36">
        <v>4415</v>
      </c>
      <c r="P2268" s="66">
        <v>-1.1000000000000001E-3</v>
      </c>
      <c r="Q2268" s="36">
        <v>4345</v>
      </c>
      <c r="R2268" s="36">
        <v>4410</v>
      </c>
      <c r="S2268" s="36">
        <v>4285</v>
      </c>
      <c r="T2268" s="66">
        <v>1.49E-2</v>
      </c>
      <c r="U2268" s="66">
        <v>1.7299999999999999E-2</v>
      </c>
      <c r="V2268" s="66">
        <v>0</v>
      </c>
      <c r="W2268" s="66">
        <v>2.9100000000000001E-2</v>
      </c>
      <c r="X2268" s="1">
        <v>51100</v>
      </c>
      <c r="Y2268" s="1">
        <v>222480</v>
      </c>
      <c r="Z2268" s="1">
        <v>58006</v>
      </c>
      <c r="AA2268" t="s">
        <v>454</v>
      </c>
      <c r="AB2268" t="s">
        <v>591</v>
      </c>
      <c r="AC2268">
        <v>16.260000000000002</v>
      </c>
      <c r="AD2268">
        <v>1.75</v>
      </c>
      <c r="AE2268">
        <v>4.08</v>
      </c>
      <c r="AF2268" t="s">
        <v>230</v>
      </c>
      <c r="AG2268" s="1">
        <v>11400</v>
      </c>
      <c r="AH2268" s="36">
        <v>4410</v>
      </c>
      <c r="AI2268">
        <v>200</v>
      </c>
      <c r="AJ2268" s="36">
        <v>4400</v>
      </c>
      <c r="AK2268">
        <v>400</v>
      </c>
      <c r="AL2268" s="2">
        <v>0.62013888888888891</v>
      </c>
      <c r="AM2268" s="3">
        <v>46211</v>
      </c>
      <c r="AN2268" t="s">
        <v>326</v>
      </c>
      <c r="AO2268" t="s">
        <v>456</v>
      </c>
    </row>
    <row r="2269" spans="1:41">
      <c r="A2269" s="8">
        <v>46225</v>
      </c>
      <c r="B2269" s="67">
        <v>4041.13</v>
      </c>
      <c r="C2269">
        <v>0.65</v>
      </c>
      <c r="D2269">
        <v>66330</v>
      </c>
      <c r="E2269" s="67">
        <v>0.02</v>
      </c>
      <c r="F2269" s="7">
        <v>8031</v>
      </c>
      <c r="G2269" t="s">
        <v>91</v>
      </c>
      <c r="H2269">
        <v>0</v>
      </c>
      <c r="I2269" t="s">
        <v>288</v>
      </c>
      <c r="J2269" t="s">
        <v>289</v>
      </c>
      <c r="K2269" t="s">
        <v>290</v>
      </c>
      <c r="L2269" s="36">
        <v>4909</v>
      </c>
      <c r="M2269">
        <v>85</v>
      </c>
      <c r="N2269" s="66">
        <v>1.7600000000000001E-2</v>
      </c>
      <c r="O2269" s="36">
        <v>4824</v>
      </c>
      <c r="P2269" s="66">
        <v>1.7600000000000001E-2</v>
      </c>
      <c r="Q2269" s="36">
        <v>4850</v>
      </c>
      <c r="R2269" s="36">
        <v>4972</v>
      </c>
      <c r="S2269" s="36">
        <v>4820</v>
      </c>
      <c r="T2269" s="66">
        <v>1.21E-2</v>
      </c>
      <c r="U2269" s="66">
        <v>2.3999999999999998E-3</v>
      </c>
      <c r="V2269" s="66">
        <v>-1.26E-2</v>
      </c>
      <c r="W2269" s="66">
        <v>1.84E-2</v>
      </c>
      <c r="X2269" s="1">
        <v>5230800</v>
      </c>
      <c r="Y2269" s="1">
        <v>25684756</v>
      </c>
      <c r="Z2269" s="1">
        <v>14062648</v>
      </c>
      <c r="AA2269" t="s">
        <v>457</v>
      </c>
      <c r="AB2269" t="s">
        <v>701</v>
      </c>
      <c r="AC2269">
        <v>15.12</v>
      </c>
      <c r="AD2269">
        <v>1.58</v>
      </c>
      <c r="AE2269">
        <v>2.85</v>
      </c>
      <c r="AF2269" t="s">
        <v>230</v>
      </c>
      <c r="AG2269" s="1">
        <v>278300</v>
      </c>
      <c r="AH2269" s="36">
        <v>4910</v>
      </c>
      <c r="AI2269" s="1">
        <v>3600</v>
      </c>
      <c r="AJ2269" s="36">
        <v>4909</v>
      </c>
      <c r="AK2269" s="1">
        <v>1300</v>
      </c>
      <c r="AL2269" s="2">
        <v>0.62361111111111112</v>
      </c>
      <c r="AM2269" s="3">
        <v>46238</v>
      </c>
      <c r="AN2269" t="s">
        <v>298</v>
      </c>
      <c r="AO2269" t="s">
        <v>322</v>
      </c>
    </row>
    <row r="2270" spans="1:41">
      <c r="A2270" s="8">
        <v>46225</v>
      </c>
      <c r="B2270" s="67">
        <v>4041.13</v>
      </c>
      <c r="C2270">
        <v>0.65</v>
      </c>
      <c r="D2270">
        <v>66330</v>
      </c>
      <c r="E2270" s="67">
        <v>0.02</v>
      </c>
      <c r="F2270" s="7">
        <v>8058</v>
      </c>
      <c r="G2270" t="s">
        <v>92</v>
      </c>
      <c r="H2270">
        <v>0</v>
      </c>
      <c r="I2270" t="s">
        <v>288</v>
      </c>
      <c r="J2270" t="s">
        <v>289</v>
      </c>
      <c r="K2270" t="s">
        <v>295</v>
      </c>
      <c r="L2270" s="36">
        <v>4920</v>
      </c>
      <c r="M2270">
        <v>256</v>
      </c>
      <c r="N2270" s="66">
        <v>5.4899999999999997E-2</v>
      </c>
      <c r="O2270" s="36">
        <v>4664</v>
      </c>
      <c r="P2270" s="66">
        <v>5.4800000000000001E-2</v>
      </c>
      <c r="Q2270" s="36">
        <v>4795</v>
      </c>
      <c r="R2270" s="36">
        <v>4947</v>
      </c>
      <c r="S2270" s="36">
        <v>4772</v>
      </c>
      <c r="T2270" s="66">
        <v>2.5999999999999999E-2</v>
      </c>
      <c r="U2270" s="66">
        <v>8.3999999999999995E-3</v>
      </c>
      <c r="V2270" s="66">
        <v>-5.4000000000000003E-3</v>
      </c>
      <c r="W2270" s="66">
        <v>3.1E-2</v>
      </c>
      <c r="X2270" s="1">
        <v>9114200</v>
      </c>
      <c r="Y2270" s="1">
        <v>44411053</v>
      </c>
      <c r="Z2270" s="1">
        <v>18255801</v>
      </c>
      <c r="AA2270" t="s">
        <v>459</v>
      </c>
      <c r="AB2270" t="s">
        <v>460</v>
      </c>
      <c r="AC2270">
        <v>16.37</v>
      </c>
      <c r="AD2270">
        <v>1.9</v>
      </c>
      <c r="AE2270">
        <v>2.54</v>
      </c>
      <c r="AF2270" t="s">
        <v>230</v>
      </c>
      <c r="AG2270" s="1">
        <v>546800</v>
      </c>
      <c r="AH2270" s="36">
        <v>4921</v>
      </c>
      <c r="AI2270" s="1">
        <v>1900</v>
      </c>
      <c r="AJ2270" s="36">
        <v>4920</v>
      </c>
      <c r="AK2270" s="1">
        <v>16100</v>
      </c>
      <c r="AL2270" s="2">
        <v>0.62430555555555556</v>
      </c>
      <c r="AM2270" s="3">
        <v>46237</v>
      </c>
      <c r="AN2270" t="s">
        <v>298</v>
      </c>
      <c r="AO2270" t="s">
        <v>322</v>
      </c>
    </row>
    <row r="2271" spans="1:41">
      <c r="A2271" s="8">
        <v>46225</v>
      </c>
      <c r="B2271" s="67">
        <v>4041.13</v>
      </c>
      <c r="C2271">
        <v>0.65</v>
      </c>
      <c r="D2271">
        <v>66330</v>
      </c>
      <c r="E2271" s="67">
        <v>0.02</v>
      </c>
      <c r="F2271" s="7">
        <v>8233</v>
      </c>
      <c r="G2271" t="s">
        <v>93</v>
      </c>
      <c r="H2271">
        <v>0</v>
      </c>
      <c r="I2271" t="s">
        <v>288</v>
      </c>
      <c r="J2271" t="s">
        <v>289</v>
      </c>
      <c r="K2271" t="s">
        <v>290</v>
      </c>
      <c r="L2271" s="36">
        <v>2408.5</v>
      </c>
      <c r="M2271">
        <v>-118</v>
      </c>
      <c r="N2271" s="66">
        <v>-4.6699999999999998E-2</v>
      </c>
      <c r="O2271" s="36">
        <v>2526.5</v>
      </c>
      <c r="P2271" s="66">
        <v>-4.6699999999999998E-2</v>
      </c>
      <c r="Q2271" s="36">
        <v>2487.5</v>
      </c>
      <c r="R2271" s="36">
        <v>2497</v>
      </c>
      <c r="S2271" s="36">
        <v>2383</v>
      </c>
      <c r="T2271" s="66">
        <v>-3.1699999999999999E-2</v>
      </c>
      <c r="U2271" s="66">
        <v>4.4999999999999997E-3</v>
      </c>
      <c r="V2271" s="66">
        <v>-3.5400000000000001E-2</v>
      </c>
      <c r="W2271" s="66">
        <v>1.0699999999999999E-2</v>
      </c>
      <c r="X2271" s="1">
        <v>1555900</v>
      </c>
      <c r="Y2271" s="1">
        <v>3766146</v>
      </c>
      <c r="Z2271" s="1">
        <v>735095</v>
      </c>
      <c r="AA2271" t="s">
        <v>702</v>
      </c>
      <c r="AB2271" t="s">
        <v>462</v>
      </c>
      <c r="AC2271">
        <v>18.559999999999999</v>
      </c>
      <c r="AD2271">
        <v>1.56</v>
      </c>
      <c r="AE2271">
        <v>1.66</v>
      </c>
      <c r="AF2271" t="s">
        <v>230</v>
      </c>
      <c r="AG2271" s="1">
        <v>68300</v>
      </c>
      <c r="AH2271" s="36">
        <v>2409</v>
      </c>
      <c r="AI2271">
        <v>500</v>
      </c>
      <c r="AJ2271" s="36">
        <v>2408</v>
      </c>
      <c r="AK2271">
        <v>400</v>
      </c>
      <c r="AL2271" s="2">
        <v>0.62361111111111112</v>
      </c>
      <c r="AM2271" s="3">
        <v>46203</v>
      </c>
      <c r="AN2271" t="s">
        <v>463</v>
      </c>
      <c r="AO2271" t="s">
        <v>327</v>
      </c>
    </row>
    <row r="2272" spans="1:41">
      <c r="A2272" s="8">
        <v>46225</v>
      </c>
      <c r="B2272" s="67">
        <v>4041.13</v>
      </c>
      <c r="C2272">
        <v>0.65</v>
      </c>
      <c r="D2272">
        <v>66330</v>
      </c>
      <c r="E2272" s="67">
        <v>0.02</v>
      </c>
      <c r="F2272" s="7">
        <v>8304</v>
      </c>
      <c r="G2272" t="s">
        <v>94</v>
      </c>
      <c r="H2272">
        <v>0</v>
      </c>
      <c r="I2272" t="s">
        <v>288</v>
      </c>
      <c r="J2272" t="s">
        <v>289</v>
      </c>
      <c r="K2272" t="s">
        <v>290</v>
      </c>
      <c r="L2272" s="36">
        <v>3006</v>
      </c>
      <c r="M2272">
        <v>23.5</v>
      </c>
      <c r="N2272" s="66">
        <v>7.9000000000000008E-3</v>
      </c>
      <c r="O2272" s="36">
        <v>2982.5</v>
      </c>
      <c r="P2272" s="66">
        <v>7.7999999999999996E-3</v>
      </c>
      <c r="Q2272" s="36">
        <v>2998</v>
      </c>
      <c r="R2272" s="36">
        <v>3027</v>
      </c>
      <c r="S2272" s="36">
        <v>2988</v>
      </c>
      <c r="T2272" s="66">
        <v>2.5999999999999999E-3</v>
      </c>
      <c r="U2272" s="66">
        <v>-4.5999999999999999E-3</v>
      </c>
      <c r="V2272" s="66">
        <v>-6.8999999999999999E-3</v>
      </c>
      <c r="W2272" s="66">
        <v>6.0000000000000001E-3</v>
      </c>
      <c r="X2272" s="1">
        <v>871700</v>
      </c>
      <c r="Y2272" s="1">
        <v>2623488</v>
      </c>
      <c r="Z2272" s="1">
        <v>420206</v>
      </c>
      <c r="AA2272" t="s">
        <v>869</v>
      </c>
      <c r="AB2272" t="s">
        <v>465</v>
      </c>
      <c r="AC2272">
        <v>15.4</v>
      </c>
      <c r="AD2272">
        <v>0.86</v>
      </c>
      <c r="AE2272">
        <v>3.33</v>
      </c>
      <c r="AF2272" t="s">
        <v>230</v>
      </c>
      <c r="AG2272" s="1">
        <v>12400</v>
      </c>
      <c r="AH2272" s="36">
        <v>3007</v>
      </c>
      <c r="AI2272" s="1">
        <v>2200</v>
      </c>
      <c r="AJ2272" s="36">
        <v>3005</v>
      </c>
      <c r="AK2272">
        <v>500</v>
      </c>
      <c r="AL2272" s="2">
        <v>0.62361111111111112</v>
      </c>
      <c r="AM2272" s="3">
        <v>46234</v>
      </c>
      <c r="AN2272" t="s">
        <v>298</v>
      </c>
      <c r="AO2272" t="s">
        <v>434</v>
      </c>
    </row>
    <row r="2273" spans="1:41">
      <c r="A2273" s="8">
        <v>46225</v>
      </c>
      <c r="B2273" s="67">
        <v>4041.13</v>
      </c>
      <c r="C2273">
        <v>0.65</v>
      </c>
      <c r="D2273">
        <v>66330</v>
      </c>
      <c r="E2273" s="67">
        <v>0.02</v>
      </c>
      <c r="F2273" s="7">
        <v>8316</v>
      </c>
      <c r="G2273" t="s">
        <v>95</v>
      </c>
      <c r="H2273">
        <v>0</v>
      </c>
      <c r="I2273" t="s">
        <v>288</v>
      </c>
      <c r="J2273" t="s">
        <v>289</v>
      </c>
      <c r="K2273" t="s">
        <v>295</v>
      </c>
      <c r="L2273" s="36">
        <v>7085</v>
      </c>
      <c r="M2273">
        <v>134</v>
      </c>
      <c r="N2273" s="66">
        <v>1.9300000000000001E-2</v>
      </c>
      <c r="O2273" s="36">
        <v>6951</v>
      </c>
      <c r="P2273" s="66">
        <v>1.9199999999999998E-2</v>
      </c>
      <c r="Q2273" s="36">
        <v>7020</v>
      </c>
      <c r="R2273" s="36">
        <v>7147</v>
      </c>
      <c r="S2273" s="36">
        <v>6972</v>
      </c>
      <c r="T2273" s="66">
        <v>9.1999999999999998E-3</v>
      </c>
      <c r="U2273" s="66">
        <v>-4.8999999999999998E-3</v>
      </c>
      <c r="V2273" s="66">
        <v>-8.6E-3</v>
      </c>
      <c r="W2273" s="66">
        <v>1.6199999999999999E-2</v>
      </c>
      <c r="X2273" s="1">
        <v>10596500</v>
      </c>
      <c r="Y2273" s="1">
        <v>75011910</v>
      </c>
      <c r="Z2273" s="1">
        <v>27117824</v>
      </c>
      <c r="AA2273" t="s">
        <v>843</v>
      </c>
      <c r="AB2273" t="s">
        <v>467</v>
      </c>
      <c r="AC2273">
        <v>15.75</v>
      </c>
      <c r="AD2273">
        <v>1.71</v>
      </c>
      <c r="AE2273">
        <v>2.54</v>
      </c>
      <c r="AF2273" t="s">
        <v>230</v>
      </c>
      <c r="AG2273">
        <v>0</v>
      </c>
      <c r="AH2273" s="36">
        <v>7086</v>
      </c>
      <c r="AI2273" s="1">
        <v>3000</v>
      </c>
      <c r="AJ2273" s="36">
        <v>7084</v>
      </c>
      <c r="AK2273" s="1">
        <v>2100</v>
      </c>
      <c r="AL2273" s="2">
        <v>0.62430555555555556</v>
      </c>
      <c r="AM2273" s="3">
        <v>46234</v>
      </c>
      <c r="AN2273" t="s">
        <v>298</v>
      </c>
      <c r="AO2273" t="s">
        <v>434</v>
      </c>
    </row>
    <row r="2274" spans="1:41">
      <c r="A2274" s="8">
        <v>46225</v>
      </c>
      <c r="B2274" s="67">
        <v>4041.13</v>
      </c>
      <c r="C2274">
        <v>0.65</v>
      </c>
      <c r="D2274">
        <v>66330</v>
      </c>
      <c r="E2274" s="67">
        <v>0.02</v>
      </c>
      <c r="F2274" s="7">
        <v>8331</v>
      </c>
      <c r="G2274" t="s">
        <v>96</v>
      </c>
      <c r="H2274">
        <v>0</v>
      </c>
      <c r="I2274" t="s">
        <v>288</v>
      </c>
      <c r="J2274" t="s">
        <v>289</v>
      </c>
      <c r="K2274" t="s">
        <v>295</v>
      </c>
      <c r="L2274" s="36">
        <v>2706</v>
      </c>
      <c r="M2274">
        <v>47</v>
      </c>
      <c r="N2274" s="66">
        <v>1.77E-2</v>
      </c>
      <c r="O2274" s="36">
        <v>2659</v>
      </c>
      <c r="P2274" s="66">
        <v>1.7600000000000001E-2</v>
      </c>
      <c r="Q2274" s="36">
        <v>2652.5</v>
      </c>
      <c r="R2274" s="36">
        <v>2732</v>
      </c>
      <c r="S2274" s="36">
        <v>2650</v>
      </c>
      <c r="T2274" s="66">
        <v>2.01E-2</v>
      </c>
      <c r="U2274" s="66">
        <v>-4.4000000000000003E-3</v>
      </c>
      <c r="V2274" s="66">
        <v>-9.4999999999999998E-3</v>
      </c>
      <c r="W2274" s="66">
        <v>2.1100000000000001E-2</v>
      </c>
      <c r="X2274" s="1">
        <v>1100400</v>
      </c>
      <c r="Y2274" s="1">
        <v>2978492</v>
      </c>
      <c r="Z2274" s="1">
        <v>2098560</v>
      </c>
      <c r="AA2274" t="s">
        <v>718</v>
      </c>
      <c r="AB2274" t="s">
        <v>469</v>
      </c>
      <c r="AC2274">
        <v>17.48</v>
      </c>
      <c r="AD2274">
        <v>1.5</v>
      </c>
      <c r="AE2274">
        <v>2.37</v>
      </c>
      <c r="AF2274" t="s">
        <v>230</v>
      </c>
      <c r="AG2274" s="1">
        <v>29500</v>
      </c>
      <c r="AH2274" s="36">
        <v>2707</v>
      </c>
      <c r="AI2274">
        <v>500</v>
      </c>
      <c r="AJ2274" s="36">
        <v>2706</v>
      </c>
      <c r="AK2274">
        <v>700</v>
      </c>
      <c r="AL2274" s="2">
        <v>0.62430555555555556</v>
      </c>
      <c r="AM2274" s="3">
        <v>46238</v>
      </c>
      <c r="AN2274" t="s">
        <v>298</v>
      </c>
      <c r="AO2274" t="s">
        <v>434</v>
      </c>
    </row>
    <row r="2275" spans="1:41">
      <c r="A2275" s="8">
        <v>46225</v>
      </c>
      <c r="B2275" s="67">
        <v>4041.13</v>
      </c>
      <c r="C2275">
        <v>0.65</v>
      </c>
      <c r="D2275">
        <v>66330</v>
      </c>
      <c r="E2275" s="67">
        <v>0.02</v>
      </c>
      <c r="F2275" s="7">
        <v>8424</v>
      </c>
      <c r="G2275" t="s">
        <v>97</v>
      </c>
      <c r="H2275">
        <v>0</v>
      </c>
      <c r="I2275" t="s">
        <v>288</v>
      </c>
      <c r="J2275" t="s">
        <v>289</v>
      </c>
      <c r="K2275" t="s">
        <v>295</v>
      </c>
      <c r="L2275" s="36">
        <v>4432</v>
      </c>
      <c r="M2275">
        <v>7</v>
      </c>
      <c r="N2275" s="66">
        <v>1.6000000000000001E-3</v>
      </c>
      <c r="O2275" s="36">
        <v>4425</v>
      </c>
      <c r="P2275" s="66">
        <v>1.5E-3</v>
      </c>
      <c r="Q2275" s="36">
        <v>4430</v>
      </c>
      <c r="R2275" s="36">
        <v>4441</v>
      </c>
      <c r="S2275" s="36">
        <v>4402</v>
      </c>
      <c r="T2275" s="66">
        <v>4.0000000000000002E-4</v>
      </c>
      <c r="U2275" s="66">
        <v>4.4999999999999997E-3</v>
      </c>
      <c r="V2275" s="66">
        <v>-2E-3</v>
      </c>
      <c r="W2275" s="66">
        <v>6.7999999999999996E-3</v>
      </c>
      <c r="X2275" s="1">
        <v>96700</v>
      </c>
      <c r="Y2275" s="1">
        <v>427820</v>
      </c>
      <c r="Z2275" s="1">
        <v>402706</v>
      </c>
      <c r="AA2275" t="s">
        <v>470</v>
      </c>
      <c r="AB2275" t="s">
        <v>592</v>
      </c>
      <c r="AC2275">
        <v>8.32</v>
      </c>
      <c r="AD2275">
        <v>0.79</v>
      </c>
      <c r="AE2275">
        <v>3.88</v>
      </c>
      <c r="AF2275" t="s">
        <v>230</v>
      </c>
      <c r="AG2275" s="1">
        <v>1800</v>
      </c>
      <c r="AH2275" s="36">
        <v>4432</v>
      </c>
      <c r="AI2275">
        <v>300</v>
      </c>
      <c r="AJ2275" s="36">
        <v>4430</v>
      </c>
      <c r="AK2275">
        <v>300</v>
      </c>
      <c r="AL2275" s="2">
        <v>0.62361111111111112</v>
      </c>
      <c r="AM2275" s="3">
        <v>46233</v>
      </c>
      <c r="AN2275" t="s">
        <v>298</v>
      </c>
      <c r="AO2275" t="s">
        <v>472</v>
      </c>
    </row>
    <row r="2276" spans="1:41">
      <c r="A2276" s="8">
        <v>46225</v>
      </c>
      <c r="B2276" s="67">
        <v>4041.13</v>
      </c>
      <c r="C2276">
        <v>0.65</v>
      </c>
      <c r="D2276">
        <v>66330</v>
      </c>
      <c r="E2276" s="67">
        <v>0.02</v>
      </c>
      <c r="F2276" s="7">
        <v>8425</v>
      </c>
      <c r="G2276" t="s">
        <v>98</v>
      </c>
      <c r="H2276">
        <v>0</v>
      </c>
      <c r="I2276" t="s">
        <v>288</v>
      </c>
      <c r="J2276" t="s">
        <v>289</v>
      </c>
      <c r="K2276" t="s">
        <v>290</v>
      </c>
      <c r="L2276" s="36">
        <v>1327</v>
      </c>
      <c r="M2276">
        <v>9</v>
      </c>
      <c r="N2276" s="66">
        <v>6.7999999999999996E-3</v>
      </c>
      <c r="O2276" s="36">
        <v>1318</v>
      </c>
      <c r="P2276" s="66">
        <v>6.7999999999999996E-3</v>
      </c>
      <c r="Q2276" s="36">
        <v>1319</v>
      </c>
      <c r="R2276" s="36">
        <v>1332</v>
      </c>
      <c r="S2276" s="36">
        <v>1312</v>
      </c>
      <c r="T2276" s="66">
        <v>6.0000000000000001E-3</v>
      </c>
      <c r="U2276" s="66">
        <v>6.9999999999999999E-4</v>
      </c>
      <c r="V2276" s="66">
        <v>-3.7000000000000002E-3</v>
      </c>
      <c r="W2276" s="66">
        <v>1.14E-2</v>
      </c>
      <c r="X2276" s="1">
        <v>688200</v>
      </c>
      <c r="Y2276" s="1">
        <v>911049</v>
      </c>
      <c r="Z2276" s="1">
        <v>417562</v>
      </c>
      <c r="AA2276" t="s">
        <v>473</v>
      </c>
      <c r="AB2276" t="s">
        <v>607</v>
      </c>
      <c r="AC2276">
        <v>7.96</v>
      </c>
      <c r="AD2276">
        <v>0.86</v>
      </c>
      <c r="AE2276">
        <v>3.92</v>
      </c>
      <c r="AF2276" t="s">
        <v>230</v>
      </c>
      <c r="AG2276" s="1">
        <v>128600</v>
      </c>
      <c r="AH2276" s="36">
        <v>1328</v>
      </c>
      <c r="AI2276" s="1">
        <v>4400</v>
      </c>
      <c r="AJ2276" s="36">
        <v>1326</v>
      </c>
      <c r="AK2276" s="1">
        <v>4300</v>
      </c>
      <c r="AL2276" s="2">
        <v>0.62361111111111112</v>
      </c>
      <c r="AM2276" s="3">
        <v>46233</v>
      </c>
      <c r="AN2276" t="s">
        <v>298</v>
      </c>
      <c r="AO2276" t="s">
        <v>472</v>
      </c>
    </row>
    <row r="2277" spans="1:41">
      <c r="A2277" s="8">
        <v>46225</v>
      </c>
      <c r="B2277" s="67">
        <v>4041.13</v>
      </c>
      <c r="C2277">
        <v>0.65</v>
      </c>
      <c r="D2277">
        <v>66330</v>
      </c>
      <c r="E2277" s="67">
        <v>0.02</v>
      </c>
      <c r="F2277" s="7">
        <v>8591</v>
      </c>
      <c r="G2277" t="s">
        <v>99</v>
      </c>
      <c r="H2277">
        <v>0</v>
      </c>
      <c r="I2277" t="s">
        <v>288</v>
      </c>
      <c r="J2277" t="s">
        <v>289</v>
      </c>
      <c r="K2277" t="s">
        <v>295</v>
      </c>
      <c r="L2277" s="36">
        <v>6566</v>
      </c>
      <c r="M2277">
        <v>64</v>
      </c>
      <c r="N2277" s="66">
        <v>9.7999999999999997E-3</v>
      </c>
      <c r="O2277" s="36">
        <v>6502</v>
      </c>
      <c r="P2277" s="66">
        <v>9.7999999999999997E-3</v>
      </c>
      <c r="Q2277" s="36">
        <v>6529</v>
      </c>
      <c r="R2277" s="36">
        <v>6639</v>
      </c>
      <c r="S2277" s="36">
        <v>6492</v>
      </c>
      <c r="T2277" s="66">
        <v>5.5999999999999999E-3</v>
      </c>
      <c r="U2277" s="66">
        <v>-8.6999999999999994E-3</v>
      </c>
      <c r="V2277" s="66">
        <v>-1.09E-2</v>
      </c>
      <c r="W2277" s="66">
        <v>1.1299999999999999E-2</v>
      </c>
      <c r="X2277" s="1">
        <v>1892900</v>
      </c>
      <c r="Y2277" s="1">
        <v>12468023</v>
      </c>
      <c r="Z2277" s="1">
        <v>7380884</v>
      </c>
      <c r="AA2277" t="s">
        <v>844</v>
      </c>
      <c r="AB2277" t="s">
        <v>476</v>
      </c>
      <c r="AC2277">
        <v>13.56</v>
      </c>
      <c r="AD2277">
        <v>1.6</v>
      </c>
      <c r="AE2277">
        <v>2.85</v>
      </c>
      <c r="AF2277" t="s">
        <v>230</v>
      </c>
      <c r="AG2277" s="1">
        <v>234800</v>
      </c>
      <c r="AH2277" s="36">
        <v>6566</v>
      </c>
      <c r="AI2277">
        <v>400</v>
      </c>
      <c r="AJ2277" s="36">
        <v>6565</v>
      </c>
      <c r="AK2277">
        <v>200</v>
      </c>
      <c r="AL2277" s="2">
        <v>0.62430555555555556</v>
      </c>
      <c r="AM2277" s="3">
        <v>46240</v>
      </c>
      <c r="AN2277" t="s">
        <v>298</v>
      </c>
      <c r="AO2277" t="s">
        <v>472</v>
      </c>
    </row>
    <row r="2278" spans="1:41">
      <c r="A2278" s="8">
        <v>46225</v>
      </c>
      <c r="B2278" s="67">
        <v>4041.13</v>
      </c>
      <c r="C2278">
        <v>0.65</v>
      </c>
      <c r="D2278">
        <v>66330</v>
      </c>
      <c r="E2278" s="67">
        <v>0.02</v>
      </c>
      <c r="F2278" s="7">
        <v>8593</v>
      </c>
      <c r="G2278" t="s">
        <v>100</v>
      </c>
      <c r="H2278">
        <v>0</v>
      </c>
      <c r="I2278" t="s">
        <v>288</v>
      </c>
      <c r="J2278" t="s">
        <v>289</v>
      </c>
      <c r="K2278" t="s">
        <v>295</v>
      </c>
      <c r="L2278" s="36">
        <v>1436.5</v>
      </c>
      <c r="M2278">
        <v>-3.5</v>
      </c>
      <c r="N2278" s="66">
        <v>-2.3999999999999998E-3</v>
      </c>
      <c r="O2278" s="36">
        <v>1440</v>
      </c>
      <c r="P2278" s="66">
        <v>-2.3999999999999998E-3</v>
      </c>
      <c r="Q2278" s="36">
        <v>1440</v>
      </c>
      <c r="R2278" s="36">
        <v>1442</v>
      </c>
      <c r="S2278" s="36">
        <v>1425.5</v>
      </c>
      <c r="T2278" s="66">
        <v>-2.3999999999999998E-3</v>
      </c>
      <c r="U2278" s="66">
        <v>1.6999999999999999E-3</v>
      </c>
      <c r="V2278" s="66">
        <v>-3.8E-3</v>
      </c>
      <c r="W2278" s="66">
        <v>7.7000000000000002E-3</v>
      </c>
      <c r="X2278" s="1">
        <v>2641000</v>
      </c>
      <c r="Y2278" s="1">
        <v>3791932</v>
      </c>
      <c r="Z2278" s="1">
        <v>2107219</v>
      </c>
      <c r="AA2278" t="s">
        <v>477</v>
      </c>
      <c r="AB2278" t="s">
        <v>594</v>
      </c>
      <c r="AC2278">
        <v>12.89</v>
      </c>
      <c r="AD2278">
        <v>1.03</v>
      </c>
      <c r="AE2278">
        <v>3.55</v>
      </c>
      <c r="AF2278" t="s">
        <v>230</v>
      </c>
      <c r="AG2278" s="1">
        <v>713200</v>
      </c>
      <c r="AH2278" s="36">
        <v>1437</v>
      </c>
      <c r="AI2278" s="1">
        <v>7900</v>
      </c>
      <c r="AJ2278" s="36">
        <v>1436.5</v>
      </c>
      <c r="AK2278" s="1">
        <v>11200</v>
      </c>
      <c r="AL2278" s="2">
        <v>0.62430555555555556</v>
      </c>
      <c r="AM2278" s="3">
        <v>46241</v>
      </c>
      <c r="AN2278" t="s">
        <v>298</v>
      </c>
      <c r="AO2278" t="s">
        <v>472</v>
      </c>
    </row>
    <row r="2279" spans="1:41">
      <c r="A2279" s="8">
        <v>46225</v>
      </c>
      <c r="B2279" s="67">
        <v>4041.13</v>
      </c>
      <c r="C2279">
        <v>0.65</v>
      </c>
      <c r="D2279">
        <v>66330</v>
      </c>
      <c r="E2279" s="67">
        <v>0.02</v>
      </c>
      <c r="F2279" s="7">
        <v>8604</v>
      </c>
      <c r="G2279" t="s">
        <v>101</v>
      </c>
      <c r="H2279">
        <v>0</v>
      </c>
      <c r="I2279" t="s">
        <v>288</v>
      </c>
      <c r="J2279" t="s">
        <v>289</v>
      </c>
      <c r="K2279" t="s">
        <v>295</v>
      </c>
      <c r="L2279" s="36">
        <v>1603</v>
      </c>
      <c r="M2279">
        <v>16.5</v>
      </c>
      <c r="N2279" s="66">
        <v>1.04E-2</v>
      </c>
      <c r="O2279" s="36">
        <v>1586.5</v>
      </c>
      <c r="P2279" s="66">
        <v>1.04E-2</v>
      </c>
      <c r="Q2279" s="36">
        <v>1596</v>
      </c>
      <c r="R2279" s="36">
        <v>1624.5</v>
      </c>
      <c r="S2279" s="36">
        <v>1579.5</v>
      </c>
      <c r="T2279" s="66">
        <v>4.3E-3</v>
      </c>
      <c r="U2279" s="66">
        <v>-1.04E-2</v>
      </c>
      <c r="V2279" s="66">
        <v>-1.32E-2</v>
      </c>
      <c r="W2279" s="66">
        <v>1.4800000000000001E-2</v>
      </c>
      <c r="X2279" s="1">
        <v>6647700</v>
      </c>
      <c r="Y2279" s="1">
        <v>10684373</v>
      </c>
      <c r="Z2279" s="1">
        <v>4950965</v>
      </c>
      <c r="AA2279" t="s">
        <v>845</v>
      </c>
      <c r="AB2279" t="s">
        <v>480</v>
      </c>
      <c r="AC2279">
        <v>12.46</v>
      </c>
      <c r="AD2279">
        <v>1.25</v>
      </c>
      <c r="AE2279">
        <v>3.24</v>
      </c>
      <c r="AF2279" t="s">
        <v>230</v>
      </c>
      <c r="AG2279" s="1">
        <v>594100</v>
      </c>
      <c r="AH2279" s="36">
        <v>1603.5</v>
      </c>
      <c r="AI2279" s="1">
        <v>6900</v>
      </c>
      <c r="AJ2279" s="36">
        <v>1603</v>
      </c>
      <c r="AK2279">
        <v>200</v>
      </c>
      <c r="AL2279" s="2">
        <v>0.62430555555555556</v>
      </c>
      <c r="AM2279" s="3">
        <v>46232</v>
      </c>
      <c r="AN2279" t="s">
        <v>298</v>
      </c>
      <c r="AO2279" t="s">
        <v>481</v>
      </c>
    </row>
    <row r="2280" spans="1:41">
      <c r="A2280" s="8">
        <v>46225</v>
      </c>
      <c r="B2280" s="67">
        <v>4041.13</v>
      </c>
      <c r="C2280">
        <v>0.65</v>
      </c>
      <c r="D2280">
        <v>66330</v>
      </c>
      <c r="E2280" s="67">
        <v>0.02</v>
      </c>
      <c r="F2280" s="7">
        <v>8697</v>
      </c>
      <c r="G2280" t="s">
        <v>102</v>
      </c>
      <c r="H2280">
        <v>0</v>
      </c>
      <c r="I2280" t="s">
        <v>288</v>
      </c>
      <c r="J2280" t="s">
        <v>289</v>
      </c>
      <c r="K2280" t="s">
        <v>295</v>
      </c>
      <c r="L2280" s="36">
        <v>2212.5</v>
      </c>
      <c r="M2280">
        <v>-43</v>
      </c>
      <c r="N2280" s="66">
        <v>-1.9099999999999999E-2</v>
      </c>
      <c r="O2280" s="36">
        <v>2255.5</v>
      </c>
      <c r="P2280" s="66">
        <v>-1.9E-2</v>
      </c>
      <c r="Q2280" s="36">
        <v>2255</v>
      </c>
      <c r="R2280" s="36">
        <v>2259.5</v>
      </c>
      <c r="S2280" s="36">
        <v>2211</v>
      </c>
      <c r="T2280" s="66">
        <v>-1.8800000000000001E-2</v>
      </c>
      <c r="U2280" s="66">
        <v>-8.8999999999999999E-3</v>
      </c>
      <c r="V2280" s="66">
        <v>-2.0799999999999999E-2</v>
      </c>
      <c r="W2280" s="66">
        <v>5.9999999999999995E-4</v>
      </c>
      <c r="X2280" s="1">
        <v>1985700</v>
      </c>
      <c r="Y2280" s="1">
        <v>4440575</v>
      </c>
      <c r="Z2280" s="1">
        <v>2282825</v>
      </c>
      <c r="AA2280" t="s">
        <v>669</v>
      </c>
      <c r="AB2280" t="s">
        <v>483</v>
      </c>
      <c r="AC2280">
        <v>27.93</v>
      </c>
      <c r="AD2280">
        <v>6.59</v>
      </c>
      <c r="AE2280">
        <v>2.85</v>
      </c>
      <c r="AF2280" t="s">
        <v>230</v>
      </c>
      <c r="AG2280" s="1">
        <v>86600</v>
      </c>
      <c r="AH2280" s="36">
        <v>2213</v>
      </c>
      <c r="AI2280" s="1">
        <v>1400</v>
      </c>
      <c r="AJ2280" s="36">
        <v>2212.5</v>
      </c>
      <c r="AK2280" s="1">
        <v>1000</v>
      </c>
      <c r="AL2280" s="2">
        <v>0.62430555555555556</v>
      </c>
      <c r="AM2280" s="3">
        <v>46231</v>
      </c>
      <c r="AN2280" t="s">
        <v>298</v>
      </c>
      <c r="AO2280" t="s">
        <v>472</v>
      </c>
    </row>
    <row r="2281" spans="1:41">
      <c r="A2281" s="8">
        <v>46225</v>
      </c>
      <c r="B2281" s="67">
        <v>4041.13</v>
      </c>
      <c r="C2281">
        <v>0.65</v>
      </c>
      <c r="D2281">
        <v>66330</v>
      </c>
      <c r="E2281" s="67">
        <v>0.02</v>
      </c>
      <c r="F2281" s="7">
        <v>8830</v>
      </c>
      <c r="G2281" t="s">
        <v>103</v>
      </c>
      <c r="H2281">
        <v>0</v>
      </c>
      <c r="I2281" t="s">
        <v>288</v>
      </c>
      <c r="J2281" t="s">
        <v>289</v>
      </c>
      <c r="K2281" t="s">
        <v>290</v>
      </c>
      <c r="L2281" s="36">
        <v>3816</v>
      </c>
      <c r="M2281">
        <v>-28</v>
      </c>
      <c r="N2281" s="66">
        <v>-7.3000000000000001E-3</v>
      </c>
      <c r="O2281" s="36">
        <v>3844</v>
      </c>
      <c r="P2281" s="66">
        <v>-7.1999999999999998E-3</v>
      </c>
      <c r="Q2281" s="36">
        <v>3732</v>
      </c>
      <c r="R2281" s="36">
        <v>3836</v>
      </c>
      <c r="S2281" s="36">
        <v>3729</v>
      </c>
      <c r="T2281" s="66">
        <v>2.2499999999999999E-2</v>
      </c>
      <c r="U2281" s="66">
        <v>5.1999999999999998E-3</v>
      </c>
      <c r="V2281" s="66">
        <v>-5.1999999999999998E-3</v>
      </c>
      <c r="W2281" s="66">
        <v>2.3300000000000001E-2</v>
      </c>
      <c r="X2281" s="1">
        <v>1250200</v>
      </c>
      <c r="Y2281" s="1">
        <v>4751409</v>
      </c>
      <c r="Z2281" s="1">
        <v>3571776</v>
      </c>
      <c r="AA2281" t="s">
        <v>484</v>
      </c>
      <c r="AB2281" t="s">
        <v>620</v>
      </c>
      <c r="AC2281">
        <v>15.8</v>
      </c>
      <c r="AD2281">
        <v>1.42</v>
      </c>
      <c r="AE2281">
        <v>1.36</v>
      </c>
      <c r="AF2281" t="s">
        <v>230</v>
      </c>
      <c r="AG2281" s="1">
        <v>21300</v>
      </c>
      <c r="AH2281" s="36">
        <v>3816</v>
      </c>
      <c r="AI2281">
        <v>100</v>
      </c>
      <c r="AJ2281" s="36">
        <v>3815</v>
      </c>
      <c r="AK2281" s="1">
        <v>1100</v>
      </c>
      <c r="AL2281" s="2">
        <v>0.62430555555555556</v>
      </c>
      <c r="AM2281" s="3">
        <v>46240</v>
      </c>
      <c r="AN2281" t="s">
        <v>298</v>
      </c>
      <c r="AO2281" t="s">
        <v>332</v>
      </c>
    </row>
    <row r="2282" spans="1:41">
      <c r="A2282" s="8">
        <v>46225</v>
      </c>
      <c r="B2282" s="67">
        <v>4041.13</v>
      </c>
      <c r="C2282">
        <v>0.65</v>
      </c>
      <c r="D2282">
        <v>66330</v>
      </c>
      <c r="E2282" s="67">
        <v>0.02</v>
      </c>
      <c r="F2282" s="7">
        <v>9020</v>
      </c>
      <c r="G2282" t="s">
        <v>104</v>
      </c>
      <c r="H2282">
        <v>0</v>
      </c>
      <c r="I2282" t="s">
        <v>288</v>
      </c>
      <c r="J2282" t="s">
        <v>289</v>
      </c>
      <c r="K2282" t="s">
        <v>295</v>
      </c>
      <c r="L2282" s="36">
        <v>3618</v>
      </c>
      <c r="M2282">
        <v>-32</v>
      </c>
      <c r="N2282" s="66">
        <v>-8.8000000000000005E-3</v>
      </c>
      <c r="O2282" s="36">
        <v>3650</v>
      </c>
      <c r="P2282" s="66">
        <v>-8.6999999999999994E-3</v>
      </c>
      <c r="Q2282" s="36">
        <v>3590</v>
      </c>
      <c r="R2282" s="36">
        <v>3649</v>
      </c>
      <c r="S2282" s="36">
        <v>3555</v>
      </c>
      <c r="T2282" s="66">
        <v>7.7000000000000002E-3</v>
      </c>
      <c r="U2282" s="66">
        <v>1.5100000000000001E-2</v>
      </c>
      <c r="V2282" s="66">
        <v>-8.3999999999999995E-3</v>
      </c>
      <c r="W2282" s="66">
        <v>1.77E-2</v>
      </c>
      <c r="X2282" s="1">
        <v>1853600</v>
      </c>
      <c r="Y2282" s="1">
        <v>6641152</v>
      </c>
      <c r="Z2282" s="1">
        <v>4104303</v>
      </c>
      <c r="AA2282" t="s">
        <v>486</v>
      </c>
      <c r="AB2282" t="s">
        <v>608</v>
      </c>
      <c r="AC2282">
        <v>16.02</v>
      </c>
      <c r="AD2282">
        <v>1.34</v>
      </c>
      <c r="AE2282">
        <v>2.3199999999999998</v>
      </c>
      <c r="AF2282" t="s">
        <v>230</v>
      </c>
      <c r="AG2282" s="1">
        <v>23800</v>
      </c>
      <c r="AH2282" s="36">
        <v>3619</v>
      </c>
      <c r="AI2282" s="1">
        <v>1600</v>
      </c>
      <c r="AJ2282" s="36">
        <v>3618</v>
      </c>
      <c r="AK2282">
        <v>900</v>
      </c>
      <c r="AL2282" s="2">
        <v>0.62430555555555556</v>
      </c>
      <c r="AM2282" s="3">
        <v>46234</v>
      </c>
      <c r="AN2282" t="s">
        <v>298</v>
      </c>
      <c r="AO2282" t="s">
        <v>488</v>
      </c>
    </row>
    <row r="2283" spans="1:41">
      <c r="A2283" s="8">
        <v>46225</v>
      </c>
      <c r="B2283" s="67">
        <v>4041.13</v>
      </c>
      <c r="C2283">
        <v>0.65</v>
      </c>
      <c r="D2283">
        <v>66330</v>
      </c>
      <c r="E2283" s="67">
        <v>0.02</v>
      </c>
      <c r="F2283" s="7">
        <v>9024</v>
      </c>
      <c r="G2283" t="s">
        <v>105</v>
      </c>
      <c r="H2283">
        <v>0</v>
      </c>
      <c r="I2283" t="s">
        <v>288</v>
      </c>
      <c r="J2283" t="s">
        <v>289</v>
      </c>
      <c r="K2283" t="s">
        <v>290</v>
      </c>
      <c r="L2283" s="36">
        <v>3525</v>
      </c>
      <c r="M2283">
        <v>-49</v>
      </c>
      <c r="N2283" s="66">
        <v>-1.37E-2</v>
      </c>
      <c r="O2283" s="36">
        <v>3574</v>
      </c>
      <c r="P2283" s="66">
        <v>-1.37E-2</v>
      </c>
      <c r="Q2283" s="36">
        <v>3520</v>
      </c>
      <c r="R2283" s="36">
        <v>3550</v>
      </c>
      <c r="S2283" s="36">
        <v>3467</v>
      </c>
      <c r="T2283" s="66">
        <v>1.4E-3</v>
      </c>
      <c r="U2283" s="66">
        <v>1.43E-2</v>
      </c>
      <c r="V2283" s="66">
        <v>-7.0000000000000001E-3</v>
      </c>
      <c r="W2283" s="66">
        <v>1.67E-2</v>
      </c>
      <c r="X2283" s="1">
        <v>1296800</v>
      </c>
      <c r="Y2283" s="1">
        <v>4547005</v>
      </c>
      <c r="Z2283" s="1">
        <v>1077858</v>
      </c>
      <c r="AA2283" t="s">
        <v>489</v>
      </c>
      <c r="AB2283" t="s">
        <v>609</v>
      </c>
      <c r="AC2283">
        <v>33.19</v>
      </c>
      <c r="AD2283">
        <v>1.57</v>
      </c>
      <c r="AE2283">
        <v>1.19</v>
      </c>
      <c r="AF2283" t="s">
        <v>230</v>
      </c>
      <c r="AG2283">
        <v>0</v>
      </c>
      <c r="AH2283" s="36">
        <v>3526</v>
      </c>
      <c r="AI2283" s="1">
        <v>1500</v>
      </c>
      <c r="AJ2283" s="36">
        <v>3525</v>
      </c>
      <c r="AK2283">
        <v>100</v>
      </c>
      <c r="AL2283" s="2">
        <v>0.62430555555555556</v>
      </c>
      <c r="AM2283" s="3">
        <v>46234</v>
      </c>
      <c r="AN2283" t="s">
        <v>298</v>
      </c>
      <c r="AO2283" t="s">
        <v>488</v>
      </c>
    </row>
    <row r="2284" spans="1:41">
      <c r="A2284" s="8">
        <v>46225</v>
      </c>
      <c r="B2284" s="67">
        <v>4041.13</v>
      </c>
      <c r="C2284">
        <v>0.65</v>
      </c>
      <c r="D2284">
        <v>66330</v>
      </c>
      <c r="E2284" s="67">
        <v>0.02</v>
      </c>
      <c r="F2284" s="7">
        <v>9069</v>
      </c>
      <c r="G2284" t="s">
        <v>106</v>
      </c>
      <c r="H2284">
        <v>0</v>
      </c>
      <c r="I2284" t="s">
        <v>288</v>
      </c>
      <c r="J2284" t="s">
        <v>289</v>
      </c>
      <c r="K2284" t="s">
        <v>290</v>
      </c>
      <c r="L2284" s="36">
        <v>2202</v>
      </c>
      <c r="M2284">
        <v>-23.5</v>
      </c>
      <c r="N2284" s="66">
        <v>-1.06E-2</v>
      </c>
      <c r="O2284" s="36">
        <v>2225.5</v>
      </c>
      <c r="P2284" s="66">
        <v>-1.0500000000000001E-2</v>
      </c>
      <c r="Q2284" s="36">
        <v>2210</v>
      </c>
      <c r="R2284" s="36">
        <v>2223</v>
      </c>
      <c r="S2284" s="36">
        <v>2187</v>
      </c>
      <c r="T2284" s="66">
        <v>-3.5999999999999999E-3</v>
      </c>
      <c r="U2284" s="66">
        <v>2.7000000000000001E-3</v>
      </c>
      <c r="V2284" s="66">
        <v>-9.4000000000000004E-3</v>
      </c>
      <c r="W2284" s="66">
        <v>6.7999999999999996E-3</v>
      </c>
      <c r="X2284" s="1">
        <v>138300</v>
      </c>
      <c r="Y2284" s="1">
        <v>304171</v>
      </c>
      <c r="Z2284" s="1">
        <v>386874</v>
      </c>
      <c r="AA2284" t="s">
        <v>870</v>
      </c>
      <c r="AB2284" t="s">
        <v>492</v>
      </c>
      <c r="AC2284">
        <v>15.76</v>
      </c>
      <c r="AD2284">
        <v>1.62</v>
      </c>
      <c r="AE2284">
        <v>2.54</v>
      </c>
      <c r="AF2284" t="s">
        <v>230</v>
      </c>
      <c r="AG2284" s="1">
        <v>24000</v>
      </c>
      <c r="AH2284" s="36">
        <v>2202</v>
      </c>
      <c r="AI2284">
        <v>100</v>
      </c>
      <c r="AJ2284" s="36">
        <v>2201.5</v>
      </c>
      <c r="AK2284">
        <v>100</v>
      </c>
      <c r="AL2284" s="2">
        <v>0.62430555555555556</v>
      </c>
      <c r="AM2284" s="3">
        <v>46246</v>
      </c>
      <c r="AN2284" t="s">
        <v>298</v>
      </c>
      <c r="AO2284" t="s">
        <v>488</v>
      </c>
    </row>
    <row r="2285" spans="1:41">
      <c r="A2285" s="8">
        <v>46225</v>
      </c>
      <c r="B2285" s="67">
        <v>4041.13</v>
      </c>
      <c r="C2285">
        <v>0.65</v>
      </c>
      <c r="D2285">
        <v>66330</v>
      </c>
      <c r="E2285" s="67">
        <v>0.02</v>
      </c>
      <c r="F2285" s="7">
        <v>9227</v>
      </c>
      <c r="G2285" t="s">
        <v>107</v>
      </c>
      <c r="H2285">
        <v>0</v>
      </c>
      <c r="I2285" t="s">
        <v>347</v>
      </c>
      <c r="J2285" t="s">
        <v>289</v>
      </c>
      <c r="K2285" t="s">
        <v>290</v>
      </c>
      <c r="L2285">
        <v>814</v>
      </c>
      <c r="M2285">
        <v>3</v>
      </c>
      <c r="N2285" s="66">
        <v>3.7000000000000002E-3</v>
      </c>
      <c r="O2285">
        <v>811</v>
      </c>
      <c r="P2285" s="66">
        <v>3.5999999999999999E-3</v>
      </c>
      <c r="Q2285">
        <v>812</v>
      </c>
      <c r="R2285">
        <v>831</v>
      </c>
      <c r="S2285">
        <v>810</v>
      </c>
      <c r="T2285" s="66">
        <v>2.3999999999999998E-3</v>
      </c>
      <c r="U2285" s="66">
        <v>-2.3999999999999998E-3</v>
      </c>
      <c r="V2285" s="66">
        <v>-2.0400000000000001E-2</v>
      </c>
      <c r="W2285" s="66">
        <v>4.8999999999999998E-3</v>
      </c>
      <c r="X2285" s="1">
        <v>91800</v>
      </c>
      <c r="Y2285" s="1">
        <v>75298</v>
      </c>
      <c r="Z2285" s="1">
        <v>12946</v>
      </c>
      <c r="AA2285" t="s">
        <v>493</v>
      </c>
      <c r="AB2285" t="s">
        <v>494</v>
      </c>
      <c r="AC2285">
        <v>0</v>
      </c>
      <c r="AD2285">
        <v>26.78</v>
      </c>
      <c r="AE2285">
        <v>0</v>
      </c>
      <c r="AF2285">
        <v>2.2999999999999998</v>
      </c>
      <c r="AG2285" s="1">
        <v>1700</v>
      </c>
      <c r="AH2285">
        <v>814</v>
      </c>
      <c r="AI2285">
        <v>200</v>
      </c>
      <c r="AJ2285">
        <v>813</v>
      </c>
      <c r="AK2285">
        <v>300</v>
      </c>
      <c r="AL2285" s="2">
        <v>0.61944444444444446</v>
      </c>
      <c r="AM2285" s="3">
        <v>46246</v>
      </c>
      <c r="AN2285" t="s">
        <v>350</v>
      </c>
      <c r="AO2285" t="s">
        <v>313</v>
      </c>
    </row>
    <row r="2286" spans="1:41">
      <c r="A2286" s="8">
        <v>46225</v>
      </c>
      <c r="B2286" s="67">
        <v>4041.13</v>
      </c>
      <c r="C2286">
        <v>0.65</v>
      </c>
      <c r="D2286">
        <v>66330</v>
      </c>
      <c r="E2286" s="67">
        <v>0.02</v>
      </c>
      <c r="F2286" s="7">
        <v>9303</v>
      </c>
      <c r="G2286" t="s">
        <v>108</v>
      </c>
      <c r="H2286">
        <v>0</v>
      </c>
      <c r="I2286" t="s">
        <v>288</v>
      </c>
      <c r="J2286" t="s">
        <v>289</v>
      </c>
      <c r="K2286" t="s">
        <v>290</v>
      </c>
      <c r="L2286" s="36">
        <v>3990</v>
      </c>
      <c r="M2286">
        <v>-15</v>
      </c>
      <c r="N2286" s="66">
        <v>-3.7000000000000002E-3</v>
      </c>
      <c r="O2286" s="36">
        <v>4005</v>
      </c>
      <c r="P2286" s="66">
        <v>-3.7000000000000002E-3</v>
      </c>
      <c r="Q2286" s="36">
        <v>4005</v>
      </c>
      <c r="R2286" s="36">
        <v>4010</v>
      </c>
      <c r="S2286" s="36">
        <v>3950</v>
      </c>
      <c r="T2286" s="66">
        <v>-3.7000000000000002E-3</v>
      </c>
      <c r="U2286" s="66">
        <v>8.8000000000000005E-3</v>
      </c>
      <c r="V2286" s="66">
        <v>-4.8999999999999998E-3</v>
      </c>
      <c r="W2286" s="66">
        <v>1.01E-2</v>
      </c>
      <c r="X2286" s="1">
        <v>78600</v>
      </c>
      <c r="Y2286" s="1">
        <v>312391</v>
      </c>
      <c r="Z2286" s="1">
        <v>305690</v>
      </c>
      <c r="AA2286" t="s">
        <v>495</v>
      </c>
      <c r="AB2286" t="s">
        <v>496</v>
      </c>
      <c r="AC2286">
        <v>17.600000000000001</v>
      </c>
      <c r="AD2286">
        <v>0.96</v>
      </c>
      <c r="AE2286">
        <v>2.58</v>
      </c>
      <c r="AF2286" t="s">
        <v>230</v>
      </c>
      <c r="AG2286" s="1">
        <v>29400</v>
      </c>
      <c r="AH2286" s="36">
        <v>3990</v>
      </c>
      <c r="AI2286" s="1">
        <v>1400</v>
      </c>
      <c r="AJ2286" s="36">
        <v>3985</v>
      </c>
      <c r="AK2286">
        <v>500</v>
      </c>
      <c r="AL2286" s="2">
        <v>0.62152777777777779</v>
      </c>
      <c r="AM2286" s="3">
        <v>46241</v>
      </c>
      <c r="AN2286" t="s">
        <v>298</v>
      </c>
      <c r="AO2286" t="s">
        <v>497</v>
      </c>
    </row>
    <row r="2287" spans="1:41">
      <c r="A2287" s="8">
        <v>46225</v>
      </c>
      <c r="B2287" s="67">
        <v>4041.13</v>
      </c>
      <c r="C2287">
        <v>0.65</v>
      </c>
      <c r="D2287">
        <v>66330</v>
      </c>
      <c r="E2287" s="67">
        <v>0.02</v>
      </c>
      <c r="F2287" s="7">
        <v>9308</v>
      </c>
      <c r="G2287" t="s">
        <v>109</v>
      </c>
      <c r="H2287">
        <v>0</v>
      </c>
      <c r="I2287" t="s">
        <v>314</v>
      </c>
      <c r="J2287" t="s">
        <v>289</v>
      </c>
      <c r="K2287" t="s">
        <v>295</v>
      </c>
      <c r="L2287" s="36">
        <v>1678</v>
      </c>
      <c r="M2287">
        <v>8</v>
      </c>
      <c r="N2287" s="66">
        <v>4.7999999999999996E-3</v>
      </c>
      <c r="O2287" s="36">
        <v>1670</v>
      </c>
      <c r="P2287" s="66">
        <v>4.7000000000000002E-3</v>
      </c>
      <c r="Q2287" s="36">
        <v>1677</v>
      </c>
      <c r="R2287" s="36">
        <v>1682</v>
      </c>
      <c r="S2287" s="36">
        <v>1657</v>
      </c>
      <c r="T2287" s="66">
        <v>5.0000000000000001E-4</v>
      </c>
      <c r="U2287" s="66">
        <v>6.4999999999999997E-3</v>
      </c>
      <c r="V2287" s="66">
        <v>-2.3E-3</v>
      </c>
      <c r="W2287" s="66">
        <v>1.26E-2</v>
      </c>
      <c r="X2287" s="1">
        <v>43600</v>
      </c>
      <c r="Y2287" s="1">
        <v>72716</v>
      </c>
      <c r="Z2287" s="1">
        <v>43750</v>
      </c>
      <c r="AA2287" t="s">
        <v>498</v>
      </c>
      <c r="AB2287" t="s">
        <v>499</v>
      </c>
      <c r="AC2287">
        <v>14.34</v>
      </c>
      <c r="AD2287">
        <v>1.1200000000000001</v>
      </c>
      <c r="AE2287">
        <v>2.0699999999999998</v>
      </c>
      <c r="AF2287" t="s">
        <v>230</v>
      </c>
      <c r="AG2287" s="1">
        <v>1400</v>
      </c>
      <c r="AH2287" s="36">
        <v>1679</v>
      </c>
      <c r="AI2287">
        <v>200</v>
      </c>
      <c r="AJ2287" s="36">
        <v>1678</v>
      </c>
      <c r="AK2287">
        <v>800</v>
      </c>
      <c r="AL2287" s="2">
        <v>0.62430555555555556</v>
      </c>
      <c r="AM2287" s="3">
        <v>46241</v>
      </c>
      <c r="AN2287" t="s">
        <v>298</v>
      </c>
      <c r="AO2287" t="s">
        <v>500</v>
      </c>
    </row>
    <row r="2288" spans="1:41">
      <c r="A2288" s="8">
        <v>46225</v>
      </c>
      <c r="B2288" s="67">
        <v>4041.13</v>
      </c>
      <c r="C2288">
        <v>0.65</v>
      </c>
      <c r="D2288">
        <v>66330</v>
      </c>
      <c r="E2288" s="67">
        <v>0.02</v>
      </c>
      <c r="F2288" s="7">
        <v>9348</v>
      </c>
      <c r="G2288" t="s">
        <v>110</v>
      </c>
      <c r="H2288">
        <v>0</v>
      </c>
      <c r="I2288" t="s">
        <v>347</v>
      </c>
      <c r="J2288" t="s">
        <v>323</v>
      </c>
      <c r="K2288" t="s">
        <v>290</v>
      </c>
      <c r="L2288">
        <v>417</v>
      </c>
      <c r="M2288">
        <v>4</v>
      </c>
      <c r="N2288" s="66">
        <v>9.7000000000000003E-3</v>
      </c>
      <c r="O2288">
        <v>413</v>
      </c>
      <c r="P2288" s="66">
        <v>9.5999999999999992E-3</v>
      </c>
      <c r="Q2288">
        <v>415</v>
      </c>
      <c r="R2288">
        <v>423</v>
      </c>
      <c r="S2288">
        <v>412</v>
      </c>
      <c r="T2288" s="66">
        <v>4.7999999999999996E-3</v>
      </c>
      <c r="U2288" s="66">
        <v>-4.7000000000000002E-3</v>
      </c>
      <c r="V2288" s="66">
        <v>-1.41E-2</v>
      </c>
      <c r="W2288" s="66">
        <v>1.21E-2</v>
      </c>
      <c r="X2288" s="1">
        <v>906300</v>
      </c>
      <c r="Y2288" s="1">
        <v>378219</v>
      </c>
      <c r="Z2288" s="1">
        <v>61008</v>
      </c>
      <c r="AA2288" t="s">
        <v>552</v>
      </c>
      <c r="AB2288" t="s">
        <v>851</v>
      </c>
      <c r="AC2288">
        <v>0</v>
      </c>
      <c r="AD2288">
        <v>4.04</v>
      </c>
      <c r="AE2288">
        <v>0</v>
      </c>
      <c r="AF2288">
        <v>1.7</v>
      </c>
      <c r="AG2288" s="1">
        <v>44900</v>
      </c>
      <c r="AH2288">
        <v>418</v>
      </c>
      <c r="AI2288" s="1">
        <v>7800</v>
      </c>
      <c r="AJ2288">
        <v>417</v>
      </c>
      <c r="AK2288" s="1">
        <v>4700</v>
      </c>
      <c r="AL2288" s="2">
        <v>0.62430555555555556</v>
      </c>
      <c r="AM2288" s="3">
        <v>46241</v>
      </c>
      <c r="AN2288" t="s">
        <v>298</v>
      </c>
      <c r="AO2288" t="s">
        <v>313</v>
      </c>
    </row>
    <row r="2289" spans="1:41">
      <c r="A2289" s="8">
        <v>46225</v>
      </c>
      <c r="B2289" s="67">
        <v>4041.13</v>
      </c>
      <c r="C2289">
        <v>0.65</v>
      </c>
      <c r="D2289">
        <v>66330</v>
      </c>
      <c r="E2289" s="67">
        <v>0.02</v>
      </c>
      <c r="F2289" s="7">
        <v>9432</v>
      </c>
      <c r="G2289" t="s">
        <v>111</v>
      </c>
      <c r="H2289">
        <v>0</v>
      </c>
      <c r="I2289" t="s">
        <v>288</v>
      </c>
      <c r="J2289" t="s">
        <v>289</v>
      </c>
      <c r="K2289" t="s">
        <v>295</v>
      </c>
      <c r="L2289">
        <v>151.69999999999999</v>
      </c>
      <c r="M2289">
        <v>0</v>
      </c>
      <c r="N2289" s="66">
        <v>0</v>
      </c>
      <c r="O2289">
        <v>151.69999999999999</v>
      </c>
      <c r="P2289" s="66">
        <v>0</v>
      </c>
      <c r="Q2289">
        <v>150.5</v>
      </c>
      <c r="R2289">
        <v>152.1</v>
      </c>
      <c r="S2289">
        <v>149.69999999999999</v>
      </c>
      <c r="T2289" s="66">
        <v>7.9000000000000008E-3</v>
      </c>
      <c r="U2289" s="66">
        <v>9.9000000000000008E-3</v>
      </c>
      <c r="V2289" s="66">
        <v>-2.5999999999999999E-3</v>
      </c>
      <c r="W2289" s="66">
        <v>1.3299999999999999E-2</v>
      </c>
      <c r="X2289" s="1">
        <v>191628700</v>
      </c>
      <c r="Y2289" s="1">
        <v>28858869</v>
      </c>
      <c r="Z2289" s="1">
        <v>13736482</v>
      </c>
      <c r="AA2289" t="s">
        <v>503</v>
      </c>
      <c r="AB2289" t="s">
        <v>689</v>
      </c>
      <c r="AC2289">
        <v>12.64</v>
      </c>
      <c r="AD2289">
        <v>1.26</v>
      </c>
      <c r="AE2289">
        <v>3.56</v>
      </c>
      <c r="AF2289" t="s">
        <v>230</v>
      </c>
      <c r="AG2289" s="1">
        <v>2492400</v>
      </c>
      <c r="AH2289">
        <v>151.80000000000001</v>
      </c>
      <c r="AI2289" s="1">
        <v>732400</v>
      </c>
      <c r="AJ2289">
        <v>151.69999999999999</v>
      </c>
      <c r="AK2289" s="1">
        <v>606600</v>
      </c>
      <c r="AL2289" s="2">
        <v>0.62430555555555556</v>
      </c>
      <c r="AM2289" s="3">
        <v>46240</v>
      </c>
      <c r="AN2289" t="s">
        <v>298</v>
      </c>
      <c r="AO2289" t="s">
        <v>351</v>
      </c>
    </row>
    <row r="2290" spans="1:41">
      <c r="A2290" s="8">
        <v>46225</v>
      </c>
      <c r="B2290" s="67">
        <v>4041.13</v>
      </c>
      <c r="C2290">
        <v>0.65</v>
      </c>
      <c r="D2290">
        <v>66330</v>
      </c>
      <c r="E2290" s="67">
        <v>0.02</v>
      </c>
      <c r="F2290" s="7">
        <v>9449</v>
      </c>
      <c r="G2290" t="s">
        <v>112</v>
      </c>
      <c r="H2290">
        <v>0</v>
      </c>
      <c r="I2290" t="s">
        <v>288</v>
      </c>
      <c r="J2290" t="s">
        <v>289</v>
      </c>
      <c r="K2290" t="s">
        <v>295</v>
      </c>
      <c r="L2290" s="36">
        <v>3942</v>
      </c>
      <c r="M2290">
        <v>-116</v>
      </c>
      <c r="N2290" s="66">
        <v>-2.86E-2</v>
      </c>
      <c r="O2290" s="36">
        <v>4058</v>
      </c>
      <c r="P2290" s="66">
        <v>-2.8500000000000001E-2</v>
      </c>
      <c r="Q2290" s="36">
        <v>3990</v>
      </c>
      <c r="R2290" s="36">
        <v>4012</v>
      </c>
      <c r="S2290" s="36">
        <v>3916</v>
      </c>
      <c r="T2290" s="66">
        <v>-1.2E-2</v>
      </c>
      <c r="U2290" s="66">
        <v>-6.9999999999999999E-4</v>
      </c>
      <c r="V2290" s="66">
        <v>-1.7399999999999999E-2</v>
      </c>
      <c r="W2290" s="66">
        <v>6.6E-3</v>
      </c>
      <c r="X2290" s="1">
        <v>340000</v>
      </c>
      <c r="Y2290" s="1">
        <v>1344589</v>
      </c>
      <c r="Z2290" s="1">
        <v>423170</v>
      </c>
      <c r="AA2290" t="s">
        <v>847</v>
      </c>
      <c r="AB2290" t="s">
        <v>506</v>
      </c>
      <c r="AC2290">
        <v>16.71</v>
      </c>
      <c r="AD2290">
        <v>3.54</v>
      </c>
      <c r="AE2290">
        <v>1.98</v>
      </c>
      <c r="AF2290" t="s">
        <v>230</v>
      </c>
      <c r="AG2290" s="1">
        <v>2800</v>
      </c>
      <c r="AH2290" s="36">
        <v>3943</v>
      </c>
      <c r="AI2290">
        <v>900</v>
      </c>
      <c r="AJ2290" s="36">
        <v>3942</v>
      </c>
      <c r="AK2290">
        <v>300</v>
      </c>
      <c r="AL2290" s="2">
        <v>0.62361111111111112</v>
      </c>
      <c r="AM2290" s="3">
        <v>46248</v>
      </c>
      <c r="AN2290" t="s">
        <v>293</v>
      </c>
      <c r="AO2290" t="s">
        <v>351</v>
      </c>
    </row>
    <row r="2291" spans="1:41">
      <c r="A2291" s="8">
        <v>46225</v>
      </c>
      <c r="B2291" s="67">
        <v>4041.13</v>
      </c>
      <c r="C2291">
        <v>0.65</v>
      </c>
      <c r="D2291">
        <v>66330</v>
      </c>
      <c r="E2291" s="67">
        <v>0.02</v>
      </c>
      <c r="F2291" s="7">
        <v>9501</v>
      </c>
      <c r="G2291" t="s">
        <v>113</v>
      </c>
      <c r="H2291">
        <v>0</v>
      </c>
      <c r="I2291" t="s">
        <v>288</v>
      </c>
      <c r="J2291" t="s">
        <v>289</v>
      </c>
      <c r="K2291" t="s">
        <v>290</v>
      </c>
      <c r="L2291">
        <v>507.2</v>
      </c>
      <c r="M2291">
        <v>3.8</v>
      </c>
      <c r="N2291" s="66">
        <v>7.4999999999999997E-3</v>
      </c>
      <c r="O2291">
        <v>503.4</v>
      </c>
      <c r="P2291" s="66">
        <v>7.4999999999999997E-3</v>
      </c>
      <c r="Q2291">
        <v>503.4</v>
      </c>
      <c r="R2291">
        <v>509.9</v>
      </c>
      <c r="S2291">
        <v>492.6</v>
      </c>
      <c r="T2291" s="66">
        <v>7.4999999999999997E-3</v>
      </c>
      <c r="U2291" s="66">
        <v>2.0999999999999999E-3</v>
      </c>
      <c r="V2291" s="66">
        <v>-5.1999999999999998E-3</v>
      </c>
      <c r="W2291" s="66">
        <v>2.9600000000000001E-2</v>
      </c>
      <c r="X2291" s="1">
        <v>26029600</v>
      </c>
      <c r="Y2291" s="1">
        <v>13094770</v>
      </c>
      <c r="Z2291" s="1">
        <v>815079</v>
      </c>
      <c r="AA2291" t="s">
        <v>507</v>
      </c>
      <c r="AB2291" t="s">
        <v>703</v>
      </c>
      <c r="AC2291">
        <v>3.25</v>
      </c>
      <c r="AD2291">
        <v>0.34</v>
      </c>
      <c r="AE2291">
        <v>0</v>
      </c>
      <c r="AF2291" t="s">
        <v>230</v>
      </c>
      <c r="AG2291" s="1">
        <v>727700</v>
      </c>
      <c r="AH2291">
        <v>507.2</v>
      </c>
      <c r="AI2291" s="1">
        <v>1600</v>
      </c>
      <c r="AJ2291">
        <v>507.1</v>
      </c>
      <c r="AK2291" s="1">
        <v>1200</v>
      </c>
      <c r="AL2291" s="2">
        <v>0.62430555555555556</v>
      </c>
      <c r="AM2291" s="3">
        <v>46232</v>
      </c>
      <c r="AN2291" t="s">
        <v>298</v>
      </c>
      <c r="AO2291" t="s">
        <v>509</v>
      </c>
    </row>
    <row r="2292" spans="1:41">
      <c r="A2292" s="8">
        <v>46225</v>
      </c>
      <c r="B2292" s="67">
        <v>4041.13</v>
      </c>
      <c r="C2292">
        <v>0.65</v>
      </c>
      <c r="D2292">
        <v>66330</v>
      </c>
      <c r="E2292" s="67">
        <v>0.02</v>
      </c>
      <c r="F2292" s="7">
        <v>9531</v>
      </c>
      <c r="G2292" t="s">
        <v>114</v>
      </c>
      <c r="H2292">
        <v>0</v>
      </c>
      <c r="I2292" t="s">
        <v>288</v>
      </c>
      <c r="J2292" t="s">
        <v>289</v>
      </c>
      <c r="K2292" t="s">
        <v>290</v>
      </c>
      <c r="L2292" s="36">
        <v>6141</v>
      </c>
      <c r="M2292">
        <v>14</v>
      </c>
      <c r="N2292" s="66">
        <v>2.3E-3</v>
      </c>
      <c r="O2292" s="36">
        <v>6127</v>
      </c>
      <c r="P2292" s="66">
        <v>2.2000000000000001E-3</v>
      </c>
      <c r="Q2292" s="36">
        <v>6127</v>
      </c>
      <c r="R2292" s="36">
        <v>6155</v>
      </c>
      <c r="S2292" s="36">
        <v>6089</v>
      </c>
      <c r="T2292" s="66">
        <v>2.2000000000000001E-3</v>
      </c>
      <c r="U2292" s="66">
        <v>3.3999999999999998E-3</v>
      </c>
      <c r="V2292" s="66">
        <v>-2.2000000000000001E-3</v>
      </c>
      <c r="W2292" s="66">
        <v>8.5000000000000006E-3</v>
      </c>
      <c r="X2292" s="1">
        <v>586800</v>
      </c>
      <c r="Y2292" s="1">
        <v>3593131</v>
      </c>
      <c r="Z2292" s="1">
        <v>2056984</v>
      </c>
      <c r="AA2292" t="s">
        <v>510</v>
      </c>
      <c r="AB2292" t="s">
        <v>704</v>
      </c>
      <c r="AC2292">
        <v>14.81</v>
      </c>
      <c r="AD2292">
        <v>1.19</v>
      </c>
      <c r="AE2292">
        <v>1.95</v>
      </c>
      <c r="AF2292" t="s">
        <v>230</v>
      </c>
      <c r="AG2292" s="1">
        <v>22500</v>
      </c>
      <c r="AH2292" s="36">
        <v>6142</v>
      </c>
      <c r="AI2292">
        <v>700</v>
      </c>
      <c r="AJ2292" s="36">
        <v>6140</v>
      </c>
      <c r="AK2292">
        <v>500</v>
      </c>
      <c r="AL2292" s="2">
        <v>0.62361111111111112</v>
      </c>
      <c r="AM2292" s="3">
        <v>46233</v>
      </c>
      <c r="AN2292" t="s">
        <v>298</v>
      </c>
      <c r="AO2292" t="s">
        <v>509</v>
      </c>
    </row>
    <row r="2293" spans="1:41">
      <c r="A2293" s="8">
        <v>46225</v>
      </c>
      <c r="B2293" s="67">
        <v>4041.13</v>
      </c>
      <c r="C2293">
        <v>0.65</v>
      </c>
      <c r="D2293">
        <v>66330</v>
      </c>
      <c r="E2293" s="67">
        <v>0.02</v>
      </c>
      <c r="F2293" s="7">
        <v>9882</v>
      </c>
      <c r="G2293" t="s">
        <v>115</v>
      </c>
      <c r="H2293">
        <v>0</v>
      </c>
      <c r="I2293" t="s">
        <v>288</v>
      </c>
      <c r="J2293" t="s">
        <v>289</v>
      </c>
      <c r="K2293" t="s">
        <v>295</v>
      </c>
      <c r="L2293" s="36">
        <v>1808</v>
      </c>
      <c r="M2293">
        <v>-17</v>
      </c>
      <c r="N2293" s="66">
        <v>-9.2999999999999992E-3</v>
      </c>
      <c r="O2293" s="36">
        <v>1825</v>
      </c>
      <c r="P2293" s="66">
        <v>-9.2999999999999992E-3</v>
      </c>
      <c r="Q2293" s="36">
        <v>1806</v>
      </c>
      <c r="R2293" s="36">
        <v>1811</v>
      </c>
      <c r="S2293" s="36">
        <v>1795</v>
      </c>
      <c r="T2293" s="66">
        <v>1.1000000000000001E-3</v>
      </c>
      <c r="U2293" s="66">
        <v>6.6E-3</v>
      </c>
      <c r="V2293" s="66">
        <v>-1.6000000000000001E-3</v>
      </c>
      <c r="W2293" s="66">
        <v>7.1999999999999998E-3</v>
      </c>
      <c r="X2293" s="1">
        <v>121000</v>
      </c>
      <c r="Y2293" s="1">
        <v>218128</v>
      </c>
      <c r="Z2293" s="1">
        <v>155526</v>
      </c>
      <c r="AA2293" t="s">
        <v>720</v>
      </c>
      <c r="AB2293" t="s">
        <v>513</v>
      </c>
      <c r="AC2293">
        <v>11.79</v>
      </c>
      <c r="AD2293">
        <v>1.24</v>
      </c>
      <c r="AE2293">
        <v>3.76</v>
      </c>
      <c r="AF2293" t="s">
        <v>230</v>
      </c>
      <c r="AG2293">
        <v>0</v>
      </c>
      <c r="AH2293" s="36">
        <v>1809</v>
      </c>
      <c r="AI2293">
        <v>800</v>
      </c>
      <c r="AJ2293" s="36">
        <v>1807</v>
      </c>
      <c r="AK2293">
        <v>900</v>
      </c>
      <c r="AL2293" s="2">
        <v>0.62361111111111112</v>
      </c>
      <c r="AM2293" s="3">
        <v>46234</v>
      </c>
      <c r="AN2293" t="s">
        <v>298</v>
      </c>
      <c r="AO2293" t="s">
        <v>322</v>
      </c>
    </row>
    <row r="2294" spans="1:41">
      <c r="F2294" s="7">
        <v>6502</v>
      </c>
      <c r="I2294" t="s">
        <v>514</v>
      </c>
      <c r="P2294" t="s">
        <v>230</v>
      </c>
      <c r="T2294" t="s">
        <v>230</v>
      </c>
      <c r="U2294" t="s">
        <v>230</v>
      </c>
      <c r="V2294" t="s">
        <v>230</v>
      </c>
      <c r="W2294" t="s">
        <v>230</v>
      </c>
      <c r="AF2294" t="s">
        <v>230</v>
      </c>
      <c r="AG2294" t="s">
        <v>230</v>
      </c>
      <c r="AO2294" t="s">
        <v>515</v>
      </c>
    </row>
    <row r="2295" spans="1:41">
      <c r="F2295" s="7">
        <v>5759</v>
      </c>
      <c r="I2295" t="s">
        <v>514</v>
      </c>
      <c r="P2295" t="s">
        <v>230</v>
      </c>
      <c r="T2295" t="s">
        <v>230</v>
      </c>
      <c r="U2295" t="s">
        <v>230</v>
      </c>
      <c r="V2295" t="s">
        <v>230</v>
      </c>
      <c r="W2295" t="s">
        <v>230</v>
      </c>
      <c r="AF2295" t="s">
        <v>230</v>
      </c>
      <c r="AG2295" t="s">
        <v>230</v>
      </c>
      <c r="AO2295" t="s">
        <v>515</v>
      </c>
    </row>
    <row r="2299" spans="1:41">
      <c r="B2299" cm="1">
        <f t="array" ref="B2299">_xll.RssIndexMarket("TOPX", "現在値")</f>
        <v>3952.5</v>
      </c>
      <c r="C2299" cm="1">
        <f t="array" ref="C2299">_xll.RssIndexMarket("TOPX", "前日比率")</f>
        <v>-0.54</v>
      </c>
      <c r="D2299" s="71" cm="1">
        <f t="array" ref="D2299">_xll.RssIndexMarket("N225.FUT01.OS", "現在値")</f>
        <v>61710</v>
      </c>
      <c r="E2299" s="6" cm="1">
        <f t="array" ref="E2299">_xll.RssIndexMarket("N225.FUT01.OS", "前日比率")</f>
        <v>-1.18</v>
      </c>
    </row>
    <row r="2300" spans="1:41">
      <c r="A2300" s="8" t="s">
        <v>0</v>
      </c>
      <c r="B2300" t="s">
        <v>116</v>
      </c>
      <c r="C2300" t="s">
        <v>1</v>
      </c>
      <c r="D2300" t="s">
        <v>2</v>
      </c>
      <c r="E2300" t="s">
        <v>3</v>
      </c>
      <c r="F2300" s="7" t="s">
        <v>4</v>
      </c>
      <c r="G2300" t="s">
        <v>5</v>
      </c>
      <c r="H2300" t="s">
        <v>268</v>
      </c>
      <c r="I2300" t="s">
        <v>269</v>
      </c>
      <c r="J2300" t="s">
        <v>270</v>
      </c>
      <c r="K2300" t="s">
        <v>271</v>
      </c>
      <c r="L2300" t="s">
        <v>6</v>
      </c>
      <c r="M2300" t="s">
        <v>7</v>
      </c>
      <c r="N2300" t="s">
        <v>8</v>
      </c>
      <c r="O2300" t="s">
        <v>9</v>
      </c>
      <c r="P2300" t="s">
        <v>272</v>
      </c>
      <c r="Q2300" t="s">
        <v>10</v>
      </c>
      <c r="R2300" t="s">
        <v>11</v>
      </c>
      <c r="S2300" t="s">
        <v>12</v>
      </c>
      <c r="T2300" t="s">
        <v>273</v>
      </c>
      <c r="U2300" t="s">
        <v>274</v>
      </c>
      <c r="V2300" t="s">
        <v>275</v>
      </c>
      <c r="W2300" t="s">
        <v>276</v>
      </c>
      <c r="X2300" t="s">
        <v>13</v>
      </c>
      <c r="Y2300" t="s">
        <v>277</v>
      </c>
      <c r="Z2300" t="s">
        <v>278</v>
      </c>
      <c r="AA2300" t="s">
        <v>14</v>
      </c>
      <c r="AB2300" t="s">
        <v>15</v>
      </c>
      <c r="AC2300" t="s">
        <v>279</v>
      </c>
      <c r="AD2300" t="s">
        <v>280</v>
      </c>
      <c r="AE2300" t="s">
        <v>281</v>
      </c>
      <c r="AF2300" t="s">
        <v>282</v>
      </c>
      <c r="AG2300" t="s">
        <v>283</v>
      </c>
      <c r="AH2300" t="s">
        <v>284</v>
      </c>
      <c r="AI2300" t="s">
        <v>16</v>
      </c>
      <c r="AJ2300" t="s">
        <v>17</v>
      </c>
      <c r="AK2300" t="s">
        <v>18</v>
      </c>
      <c r="AL2300" t="s">
        <v>19</v>
      </c>
      <c r="AM2300" t="s">
        <v>20</v>
      </c>
      <c r="AN2300" t="s">
        <v>285</v>
      </c>
      <c r="AO2300" t="s">
        <v>286</v>
      </c>
    </row>
    <row r="2301" spans="1:41">
      <c r="A2301" s="8">
        <v>46226</v>
      </c>
      <c r="B2301" s="67">
        <v>4042.77</v>
      </c>
      <c r="C2301">
        <v>0.24</v>
      </c>
      <c r="D2301">
        <v>66280</v>
      </c>
      <c r="E2301" s="67">
        <v>0.32</v>
      </c>
      <c r="F2301" s="7">
        <v>1605</v>
      </c>
      <c r="G2301" t="s">
        <v>21</v>
      </c>
      <c r="H2301">
        <v>0</v>
      </c>
      <c r="I2301" t="s">
        <v>288</v>
      </c>
      <c r="J2301" t="s">
        <v>289</v>
      </c>
      <c r="K2301" t="s">
        <v>290</v>
      </c>
      <c r="L2301" s="36">
        <v>3686</v>
      </c>
      <c r="M2301">
        <v>71</v>
      </c>
      <c r="N2301" s="66">
        <v>1.9599999999999999E-2</v>
      </c>
      <c r="O2301" s="36">
        <v>3615</v>
      </c>
      <c r="P2301" s="66">
        <v>1.9599999999999999E-2</v>
      </c>
      <c r="Q2301" s="36">
        <v>3620</v>
      </c>
      <c r="R2301" s="36">
        <v>3690</v>
      </c>
      <c r="S2301" s="36">
        <v>3610</v>
      </c>
      <c r="T2301" s="66">
        <v>1.8200000000000001E-2</v>
      </c>
      <c r="U2301" s="66">
        <v>4.5999999999999999E-3</v>
      </c>
      <c r="V2301" s="66">
        <v>-1E-3</v>
      </c>
      <c r="W2301" s="66">
        <v>2.1000000000000001E-2</v>
      </c>
      <c r="X2301" s="1">
        <v>3516700</v>
      </c>
      <c r="Y2301" s="1">
        <v>12875757</v>
      </c>
      <c r="Z2301" s="1">
        <v>4641175</v>
      </c>
      <c r="AA2301" t="s">
        <v>291</v>
      </c>
      <c r="AB2301" t="s">
        <v>292</v>
      </c>
      <c r="AC2301">
        <v>9.51</v>
      </c>
      <c r="AD2301">
        <v>0.9</v>
      </c>
      <c r="AE2301">
        <v>2.93</v>
      </c>
      <c r="AF2301" t="s">
        <v>230</v>
      </c>
      <c r="AG2301" s="1">
        <v>313200</v>
      </c>
      <c r="AH2301" s="36">
        <v>3687</v>
      </c>
      <c r="AI2301" s="1">
        <v>3100</v>
      </c>
      <c r="AJ2301" s="36">
        <v>3686</v>
      </c>
      <c r="AK2301" s="1">
        <v>2700</v>
      </c>
      <c r="AL2301" s="2">
        <v>0.63611111111111107</v>
      </c>
      <c r="AM2301" s="3">
        <v>46241</v>
      </c>
      <c r="AN2301" t="s">
        <v>293</v>
      </c>
      <c r="AO2301" t="s">
        <v>294</v>
      </c>
    </row>
    <row r="2302" spans="1:41">
      <c r="A2302" s="8">
        <v>46226</v>
      </c>
      <c r="B2302" s="67">
        <v>4042.77</v>
      </c>
      <c r="C2302">
        <v>0.24</v>
      </c>
      <c r="D2302">
        <v>66280</v>
      </c>
      <c r="E2302" s="67">
        <v>0.32</v>
      </c>
      <c r="F2302" s="7">
        <v>1833</v>
      </c>
      <c r="G2302" t="s">
        <v>24</v>
      </c>
      <c r="H2302">
        <v>0</v>
      </c>
      <c r="I2302" t="s">
        <v>288</v>
      </c>
      <c r="J2302" t="s">
        <v>289</v>
      </c>
      <c r="K2302" t="s">
        <v>295</v>
      </c>
      <c r="L2302" s="36">
        <v>5710</v>
      </c>
      <c r="M2302">
        <v>40</v>
      </c>
      <c r="N2302" s="66">
        <v>7.1000000000000004E-3</v>
      </c>
      <c r="O2302" s="36">
        <v>5670</v>
      </c>
      <c r="P2302" s="66">
        <v>7.0000000000000001E-3</v>
      </c>
      <c r="Q2302" s="36">
        <v>5680</v>
      </c>
      <c r="R2302" s="36">
        <v>5750</v>
      </c>
      <c r="S2302" s="36">
        <v>5680</v>
      </c>
      <c r="T2302" s="66">
        <v>5.1999999999999998E-3</v>
      </c>
      <c r="U2302" s="66">
        <v>-3.3999999999999998E-3</v>
      </c>
      <c r="V2302" s="66">
        <v>-6.8999999999999999E-3</v>
      </c>
      <c r="W2302" s="66">
        <v>5.1999999999999998E-3</v>
      </c>
      <c r="X2302" s="1">
        <v>86100</v>
      </c>
      <c r="Y2302" s="1">
        <v>492983</v>
      </c>
      <c r="Z2302" s="1">
        <v>220778</v>
      </c>
      <c r="AA2302" t="s">
        <v>296</v>
      </c>
      <c r="AB2302" t="s">
        <v>572</v>
      </c>
      <c r="AC2302">
        <v>13.31</v>
      </c>
      <c r="AD2302">
        <v>1.04</v>
      </c>
      <c r="AE2302">
        <v>5.25</v>
      </c>
      <c r="AF2302">
        <v>3.3</v>
      </c>
      <c r="AG2302" s="1">
        <v>200</v>
      </c>
      <c r="AH2302" s="36">
        <v>5720</v>
      </c>
      <c r="AI2302" s="1">
        <v>2900</v>
      </c>
      <c r="AJ2302" s="36">
        <v>5710</v>
      </c>
      <c r="AK2302" s="1">
        <v>2000</v>
      </c>
      <c r="AL2302" s="2">
        <v>0.63541666666666663</v>
      </c>
      <c r="AM2302" s="3">
        <v>46241</v>
      </c>
      <c r="AN2302" t="s">
        <v>298</v>
      </c>
      <c r="AO2302" t="s">
        <v>299</v>
      </c>
    </row>
    <row r="2303" spans="1:41">
      <c r="A2303" s="8">
        <v>46226</v>
      </c>
      <c r="B2303" s="67">
        <v>4042.77</v>
      </c>
      <c r="C2303">
        <v>0.24</v>
      </c>
      <c r="D2303">
        <v>66280</v>
      </c>
      <c r="E2303" s="67">
        <v>0.32</v>
      </c>
      <c r="F2303" s="7">
        <v>1911</v>
      </c>
      <c r="G2303" t="s">
        <v>25</v>
      </c>
      <c r="H2303">
        <v>0</v>
      </c>
      <c r="I2303" t="s">
        <v>288</v>
      </c>
      <c r="J2303" t="s">
        <v>289</v>
      </c>
      <c r="K2303" t="s">
        <v>290</v>
      </c>
      <c r="L2303" s="36">
        <v>1324</v>
      </c>
      <c r="M2303">
        <v>-3</v>
      </c>
      <c r="N2303" s="66">
        <v>-2.3E-3</v>
      </c>
      <c r="O2303" s="36">
        <v>1327</v>
      </c>
      <c r="P2303" s="66">
        <v>-2.2000000000000001E-3</v>
      </c>
      <c r="Q2303" s="36">
        <v>1329</v>
      </c>
      <c r="R2303" s="36">
        <v>1333</v>
      </c>
      <c r="S2303" s="36">
        <v>1317.5</v>
      </c>
      <c r="T2303" s="66">
        <v>-3.7000000000000002E-3</v>
      </c>
      <c r="U2303" s="66">
        <v>3.0000000000000001E-3</v>
      </c>
      <c r="V2303" s="66">
        <v>-6.7000000000000002E-3</v>
      </c>
      <c r="W2303" s="66">
        <v>4.8999999999999998E-3</v>
      </c>
      <c r="X2303" s="1">
        <v>1834300</v>
      </c>
      <c r="Y2303" s="1">
        <v>2429400</v>
      </c>
      <c r="Z2303" s="1">
        <v>818981</v>
      </c>
      <c r="AA2303" t="s">
        <v>300</v>
      </c>
      <c r="AB2303" t="s">
        <v>301</v>
      </c>
      <c r="AC2303">
        <v>8.43</v>
      </c>
      <c r="AD2303">
        <v>0.8</v>
      </c>
      <c r="AE2303">
        <v>3.78</v>
      </c>
      <c r="AF2303" t="s">
        <v>230</v>
      </c>
      <c r="AG2303" s="1">
        <v>294600</v>
      </c>
      <c r="AH2303" s="36">
        <v>1324.5</v>
      </c>
      <c r="AI2303" s="1">
        <v>6200</v>
      </c>
      <c r="AJ2303" s="36">
        <v>1324</v>
      </c>
      <c r="AK2303" s="1">
        <v>3900</v>
      </c>
      <c r="AL2303" s="2">
        <v>0.63680555555555551</v>
      </c>
      <c r="AM2303" s="3">
        <v>46241</v>
      </c>
      <c r="AN2303" t="s">
        <v>293</v>
      </c>
      <c r="AO2303" t="s">
        <v>299</v>
      </c>
    </row>
    <row r="2304" spans="1:41">
      <c r="A2304" s="8">
        <v>46226</v>
      </c>
      <c r="B2304" s="67">
        <v>4042.77</v>
      </c>
      <c r="C2304">
        <v>0.24</v>
      </c>
      <c r="D2304">
        <v>66280</v>
      </c>
      <c r="E2304" s="67">
        <v>0.32</v>
      </c>
      <c r="F2304" s="7">
        <v>1925</v>
      </c>
      <c r="G2304" t="s">
        <v>26</v>
      </c>
      <c r="H2304">
        <v>0</v>
      </c>
      <c r="I2304" t="s">
        <v>288</v>
      </c>
      <c r="J2304" t="s">
        <v>289</v>
      </c>
      <c r="K2304" t="s">
        <v>295</v>
      </c>
      <c r="L2304" s="36">
        <v>4545</v>
      </c>
      <c r="M2304">
        <v>-60</v>
      </c>
      <c r="N2304" s="66">
        <v>-1.2999999999999999E-2</v>
      </c>
      <c r="O2304" s="36">
        <v>4605</v>
      </c>
      <c r="P2304" s="66">
        <v>-1.2999999999999999E-2</v>
      </c>
      <c r="Q2304" s="36">
        <v>4548</v>
      </c>
      <c r="R2304" s="36">
        <v>4585</v>
      </c>
      <c r="S2304" s="36">
        <v>4537</v>
      </c>
      <c r="T2304" s="66">
        <v>-5.9999999999999995E-4</v>
      </c>
      <c r="U2304" s="66">
        <v>1.1000000000000001E-3</v>
      </c>
      <c r="V2304" s="66">
        <v>-8.6999999999999994E-3</v>
      </c>
      <c r="W2304" s="66">
        <v>1.6999999999999999E-3</v>
      </c>
      <c r="X2304" s="1">
        <v>1092000</v>
      </c>
      <c r="Y2304" s="1">
        <v>4970766</v>
      </c>
      <c r="Z2304" s="1">
        <v>2998046</v>
      </c>
      <c r="AA2304" t="s">
        <v>302</v>
      </c>
      <c r="AB2304" t="s">
        <v>573</v>
      </c>
      <c r="AC2304">
        <v>12.4</v>
      </c>
      <c r="AD2304">
        <v>0.97</v>
      </c>
      <c r="AE2304">
        <v>3.87</v>
      </c>
      <c r="AF2304" t="s">
        <v>230</v>
      </c>
      <c r="AG2304" s="1">
        <v>19300</v>
      </c>
      <c r="AH2304" s="36">
        <v>4546</v>
      </c>
      <c r="AI2304" s="1">
        <v>400</v>
      </c>
      <c r="AJ2304" s="36">
        <v>4545</v>
      </c>
      <c r="AK2304" s="1">
        <v>700</v>
      </c>
      <c r="AL2304" s="2">
        <v>0.63680555555555551</v>
      </c>
      <c r="AM2304" s="3">
        <v>46240</v>
      </c>
      <c r="AN2304" t="s">
        <v>298</v>
      </c>
      <c r="AO2304" t="s">
        <v>299</v>
      </c>
    </row>
    <row r="2305" spans="1:41">
      <c r="A2305" s="8">
        <v>46226</v>
      </c>
      <c r="B2305" s="67">
        <v>4042.77</v>
      </c>
      <c r="C2305">
        <v>0.24</v>
      </c>
      <c r="D2305">
        <v>66280</v>
      </c>
      <c r="E2305" s="67">
        <v>0.32</v>
      </c>
      <c r="F2305" s="7">
        <v>1928</v>
      </c>
      <c r="G2305" t="s">
        <v>27</v>
      </c>
      <c r="H2305">
        <v>0</v>
      </c>
      <c r="I2305" t="s">
        <v>288</v>
      </c>
      <c r="J2305" t="s">
        <v>289</v>
      </c>
      <c r="K2305" t="s">
        <v>295</v>
      </c>
      <c r="L2305" s="36">
        <v>3502</v>
      </c>
      <c r="M2305">
        <v>-25</v>
      </c>
      <c r="N2305" s="66">
        <v>-7.1000000000000004E-3</v>
      </c>
      <c r="O2305" s="36">
        <v>3527</v>
      </c>
      <c r="P2305" s="66">
        <v>-7.0000000000000001E-3</v>
      </c>
      <c r="Q2305" s="36">
        <v>3513</v>
      </c>
      <c r="R2305" s="36">
        <v>3525</v>
      </c>
      <c r="S2305" s="36">
        <v>3499</v>
      </c>
      <c r="T2305" s="66">
        <v>-3.0999999999999999E-3</v>
      </c>
      <c r="U2305" s="66">
        <v>-1.6999999999999999E-3</v>
      </c>
      <c r="V2305" s="66">
        <v>-6.4999999999999997E-3</v>
      </c>
      <c r="W2305" s="66">
        <v>8.0000000000000004E-4</v>
      </c>
      <c r="X2305" s="1">
        <v>1423900</v>
      </c>
      <c r="Y2305" s="1">
        <v>4997422</v>
      </c>
      <c r="Z2305" s="1">
        <v>2281852</v>
      </c>
      <c r="AA2305" t="s">
        <v>304</v>
      </c>
      <c r="AB2305" t="s">
        <v>574</v>
      </c>
      <c r="AC2305">
        <v>10.41</v>
      </c>
      <c r="AD2305">
        <v>1.06</v>
      </c>
      <c r="AE2305">
        <v>4.1399999999999997</v>
      </c>
      <c r="AF2305" t="s">
        <v>230</v>
      </c>
      <c r="AG2305" s="1">
        <v>242200</v>
      </c>
      <c r="AH2305" s="36">
        <v>3503</v>
      </c>
      <c r="AI2305" s="1">
        <v>2200</v>
      </c>
      <c r="AJ2305" s="36">
        <v>3502</v>
      </c>
      <c r="AK2305" s="1">
        <v>8700</v>
      </c>
      <c r="AL2305" s="2">
        <v>0.63611111111111107</v>
      </c>
      <c r="AM2305" s="3"/>
      <c r="AN2305" t="s">
        <v>306</v>
      </c>
      <c r="AO2305" t="s">
        <v>299</v>
      </c>
    </row>
    <row r="2306" spans="1:41">
      <c r="A2306" s="8">
        <v>46226</v>
      </c>
      <c r="B2306" s="67">
        <v>4042.77</v>
      </c>
      <c r="C2306">
        <v>0.24</v>
      </c>
      <c r="D2306">
        <v>66280</v>
      </c>
      <c r="E2306" s="67">
        <v>0.32</v>
      </c>
      <c r="F2306" s="7">
        <v>1929</v>
      </c>
      <c r="G2306" t="s">
        <v>28</v>
      </c>
      <c r="H2306">
        <v>0</v>
      </c>
      <c r="I2306" t="s">
        <v>288</v>
      </c>
      <c r="J2306" t="s">
        <v>289</v>
      </c>
      <c r="K2306" t="s">
        <v>295</v>
      </c>
      <c r="L2306" s="36">
        <v>1136</v>
      </c>
      <c r="M2306">
        <v>4</v>
      </c>
      <c r="N2306" s="66">
        <v>3.5000000000000001E-3</v>
      </c>
      <c r="O2306" s="36">
        <v>1132</v>
      </c>
      <c r="P2306" s="66">
        <v>3.5000000000000001E-3</v>
      </c>
      <c r="Q2306" s="36">
        <v>1132</v>
      </c>
      <c r="R2306" s="36">
        <v>1139</v>
      </c>
      <c r="S2306" s="36">
        <v>1127</v>
      </c>
      <c r="T2306" s="66">
        <v>3.5000000000000001E-3</v>
      </c>
      <c r="U2306" s="66">
        <v>2.5999999999999999E-3</v>
      </c>
      <c r="V2306" s="66">
        <v>-2.5999999999999999E-3</v>
      </c>
      <c r="W2306" s="66">
        <v>7.9000000000000008E-3</v>
      </c>
      <c r="X2306" s="1">
        <v>72300</v>
      </c>
      <c r="Y2306" s="1">
        <v>81992</v>
      </c>
      <c r="Z2306" s="1">
        <v>47479</v>
      </c>
      <c r="AA2306" t="s">
        <v>307</v>
      </c>
      <c r="AB2306" t="s">
        <v>575</v>
      </c>
      <c r="AC2306">
        <v>12.83</v>
      </c>
      <c r="AD2306">
        <v>1.25</v>
      </c>
      <c r="AE2306">
        <v>4.4000000000000004</v>
      </c>
      <c r="AF2306" t="s">
        <v>230</v>
      </c>
      <c r="AG2306" s="1">
        <v>13600</v>
      </c>
      <c r="AH2306" s="36">
        <v>1137</v>
      </c>
      <c r="AI2306" s="1">
        <v>1100</v>
      </c>
      <c r="AJ2306" s="36">
        <v>1135</v>
      </c>
      <c r="AK2306" s="1">
        <v>1000</v>
      </c>
      <c r="AL2306" s="2">
        <v>0.63611111111111107</v>
      </c>
      <c r="AM2306" s="3">
        <v>46241</v>
      </c>
      <c r="AN2306" t="s">
        <v>298</v>
      </c>
      <c r="AO2306" t="s">
        <v>299</v>
      </c>
    </row>
    <row r="2307" spans="1:41">
      <c r="A2307" s="8">
        <v>46226</v>
      </c>
      <c r="B2307" s="67">
        <v>4042.77</v>
      </c>
      <c r="C2307">
        <v>0.24</v>
      </c>
      <c r="D2307">
        <v>66280</v>
      </c>
      <c r="E2307" s="67">
        <v>0.32</v>
      </c>
      <c r="F2307" s="7">
        <v>1963</v>
      </c>
      <c r="G2307" t="s">
        <v>29</v>
      </c>
      <c r="H2307">
        <v>0</v>
      </c>
      <c r="I2307" t="s">
        <v>288</v>
      </c>
      <c r="J2307" t="s">
        <v>289</v>
      </c>
      <c r="K2307" t="s">
        <v>290</v>
      </c>
      <c r="L2307" s="36">
        <v>2320.5</v>
      </c>
      <c r="M2307">
        <v>31.5</v>
      </c>
      <c r="N2307" s="66">
        <v>1.38E-2</v>
      </c>
      <c r="O2307" s="36">
        <v>2289</v>
      </c>
      <c r="P2307" s="66">
        <v>1.37E-2</v>
      </c>
      <c r="Q2307" s="36">
        <v>2295</v>
      </c>
      <c r="R2307" s="36">
        <v>2341</v>
      </c>
      <c r="S2307" s="36">
        <v>2288.5</v>
      </c>
      <c r="T2307" s="66">
        <v>1.11E-2</v>
      </c>
      <c r="U2307" s="66">
        <v>-2.3E-3</v>
      </c>
      <c r="V2307" s="66">
        <v>-8.6999999999999994E-3</v>
      </c>
      <c r="W2307" s="66">
        <v>1.3899999999999999E-2</v>
      </c>
      <c r="X2307" s="1">
        <v>990700</v>
      </c>
      <c r="Y2307" s="1">
        <v>2297577</v>
      </c>
      <c r="Z2307" s="1">
        <v>566881</v>
      </c>
      <c r="AA2307" t="s">
        <v>309</v>
      </c>
      <c r="AB2307" t="s">
        <v>310</v>
      </c>
      <c r="AC2307">
        <v>12.21</v>
      </c>
      <c r="AD2307">
        <v>1.3</v>
      </c>
      <c r="AE2307">
        <v>2.2400000000000002</v>
      </c>
      <c r="AF2307" t="s">
        <v>230</v>
      </c>
      <c r="AG2307" s="1">
        <v>33100</v>
      </c>
      <c r="AH2307" s="36">
        <v>2320.5</v>
      </c>
      <c r="AI2307" s="1">
        <v>600</v>
      </c>
      <c r="AJ2307" s="36">
        <v>2319.5</v>
      </c>
      <c r="AK2307" s="1">
        <v>500</v>
      </c>
      <c r="AL2307" s="2">
        <v>0.63611111111111107</v>
      </c>
      <c r="AM2307" s="3">
        <v>46241</v>
      </c>
      <c r="AN2307" t="s">
        <v>298</v>
      </c>
      <c r="AO2307" t="s">
        <v>299</v>
      </c>
    </row>
    <row r="2308" spans="1:41">
      <c r="A2308" s="8">
        <v>46226</v>
      </c>
      <c r="B2308" s="67">
        <v>4042.77</v>
      </c>
      <c r="C2308">
        <v>0.24</v>
      </c>
      <c r="D2308">
        <v>66280</v>
      </c>
      <c r="E2308" s="67">
        <v>0.32</v>
      </c>
      <c r="F2308" s="7">
        <v>2124</v>
      </c>
      <c r="G2308" t="s">
        <v>30</v>
      </c>
      <c r="H2308">
        <v>0</v>
      </c>
      <c r="I2308" t="s">
        <v>288</v>
      </c>
      <c r="J2308" t="s">
        <v>289</v>
      </c>
      <c r="K2308" t="s">
        <v>295</v>
      </c>
      <c r="L2308" s="36">
        <v>906</v>
      </c>
      <c r="M2308">
        <v>-9</v>
      </c>
      <c r="N2308" s="66">
        <v>-9.7999999999999997E-3</v>
      </c>
      <c r="O2308" s="36">
        <v>915</v>
      </c>
      <c r="P2308" s="66">
        <v>-9.7999999999999997E-3</v>
      </c>
      <c r="Q2308" s="36">
        <v>909</v>
      </c>
      <c r="R2308" s="36">
        <v>915</v>
      </c>
      <c r="S2308" s="36">
        <v>904</v>
      </c>
      <c r="T2308" s="66">
        <v>-3.3E-3</v>
      </c>
      <c r="U2308" s="66">
        <v>-2.2000000000000001E-3</v>
      </c>
      <c r="V2308" s="66">
        <v>-9.7999999999999997E-3</v>
      </c>
      <c r="W2308" s="66">
        <v>2.2000000000000001E-3</v>
      </c>
      <c r="X2308" s="1">
        <v>351500</v>
      </c>
      <c r="Y2308" s="1">
        <v>319385</v>
      </c>
      <c r="Z2308" s="1">
        <v>149994</v>
      </c>
      <c r="AA2308" t="s">
        <v>311</v>
      </c>
      <c r="AB2308" t="s">
        <v>312</v>
      </c>
      <c r="AC2308">
        <v>16.739999999999998</v>
      </c>
      <c r="AD2308">
        <v>6.42</v>
      </c>
      <c r="AE2308">
        <v>4.1900000000000004</v>
      </c>
      <c r="AF2308" t="s">
        <v>230</v>
      </c>
      <c r="AG2308" s="1">
        <v>37100</v>
      </c>
      <c r="AH2308" s="36">
        <v>907</v>
      </c>
      <c r="AI2308" s="1">
        <v>4900</v>
      </c>
      <c r="AJ2308" s="36">
        <v>906</v>
      </c>
      <c r="AK2308" s="1">
        <v>9100</v>
      </c>
      <c r="AL2308" s="2">
        <v>0.63541666666666663</v>
      </c>
      <c r="AM2308" s="3">
        <v>46246</v>
      </c>
      <c r="AN2308" t="s">
        <v>293</v>
      </c>
      <c r="AO2308" t="s">
        <v>313</v>
      </c>
    </row>
    <row r="2309" spans="1:41">
      <c r="A2309" s="8">
        <v>46226</v>
      </c>
      <c r="B2309" s="67">
        <v>4042.77</v>
      </c>
      <c r="C2309">
        <v>0.24</v>
      </c>
      <c r="D2309">
        <v>66280</v>
      </c>
      <c r="E2309" s="67">
        <v>0.32</v>
      </c>
      <c r="F2309" s="7">
        <v>2162</v>
      </c>
      <c r="G2309" t="s">
        <v>31</v>
      </c>
      <c r="H2309">
        <v>0</v>
      </c>
      <c r="I2309" t="s">
        <v>314</v>
      </c>
      <c r="J2309" t="s">
        <v>289</v>
      </c>
      <c r="K2309" t="s">
        <v>295</v>
      </c>
      <c r="L2309" s="36">
        <v>536</v>
      </c>
      <c r="M2309">
        <v>-1</v>
      </c>
      <c r="N2309" s="66">
        <v>-1.9E-3</v>
      </c>
      <c r="O2309" s="36">
        <v>537</v>
      </c>
      <c r="P2309" s="66">
        <v>-1.8E-3</v>
      </c>
      <c r="Q2309" s="36">
        <v>537</v>
      </c>
      <c r="R2309" s="36">
        <v>538</v>
      </c>
      <c r="S2309" s="36">
        <v>536</v>
      </c>
      <c r="T2309" s="66">
        <v>-1.8E-3</v>
      </c>
      <c r="U2309" s="66">
        <v>-1.8E-3</v>
      </c>
      <c r="V2309" s="66">
        <v>-3.7000000000000002E-3</v>
      </c>
      <c r="W2309" s="66">
        <v>0</v>
      </c>
      <c r="X2309" s="1">
        <v>2400</v>
      </c>
      <c r="Y2309" s="1">
        <v>1289</v>
      </c>
      <c r="Z2309" s="1">
        <v>11583</v>
      </c>
      <c r="AA2309" t="s">
        <v>685</v>
      </c>
      <c r="AB2309" t="s">
        <v>316</v>
      </c>
      <c r="AC2309">
        <v>31.16</v>
      </c>
      <c r="AD2309">
        <v>2.04</v>
      </c>
      <c r="AE2309">
        <v>0</v>
      </c>
      <c r="AF2309">
        <v>0.5</v>
      </c>
      <c r="AG2309" s="1">
        <v>0</v>
      </c>
      <c r="AH2309" s="36">
        <v>538</v>
      </c>
      <c r="AI2309" s="1">
        <v>8400</v>
      </c>
      <c r="AJ2309" s="36">
        <v>536</v>
      </c>
      <c r="AK2309" s="1">
        <v>48700</v>
      </c>
      <c r="AL2309" s="2">
        <v>0.57361111111111107</v>
      </c>
      <c r="AM2309" s="3">
        <v>46241</v>
      </c>
      <c r="AN2309" t="s">
        <v>298</v>
      </c>
      <c r="AO2309" t="s">
        <v>313</v>
      </c>
    </row>
    <row r="2310" spans="1:41">
      <c r="A2310" s="8">
        <v>46226</v>
      </c>
      <c r="B2310" s="67">
        <v>4042.77</v>
      </c>
      <c r="C2310">
        <v>0.24</v>
      </c>
      <c r="D2310">
        <v>66280</v>
      </c>
      <c r="E2310" s="67">
        <v>0.32</v>
      </c>
      <c r="F2310" s="7">
        <v>2229</v>
      </c>
      <c r="G2310" t="s">
        <v>32</v>
      </c>
      <c r="H2310">
        <v>0</v>
      </c>
      <c r="I2310" t="s">
        <v>288</v>
      </c>
      <c r="J2310" t="s">
        <v>289</v>
      </c>
      <c r="K2310" t="s">
        <v>290</v>
      </c>
      <c r="L2310" s="36">
        <v>2920.5</v>
      </c>
      <c r="M2310">
        <v>-27.5</v>
      </c>
      <c r="N2310" s="66">
        <v>-9.2999999999999992E-3</v>
      </c>
      <c r="O2310" s="36">
        <v>2948</v>
      </c>
      <c r="P2310" s="66">
        <v>-9.2999999999999992E-3</v>
      </c>
      <c r="Q2310" s="36">
        <v>2929</v>
      </c>
      <c r="R2310" s="36">
        <v>2945</v>
      </c>
      <c r="S2310" s="36">
        <v>2912</v>
      </c>
      <c r="T2310" s="66">
        <v>-2.8999999999999998E-3</v>
      </c>
      <c r="U2310" s="66">
        <v>-3.3999999999999998E-3</v>
      </c>
      <c r="V2310" s="66">
        <v>-8.3000000000000001E-3</v>
      </c>
      <c r="W2310" s="66">
        <v>2.8999999999999998E-3</v>
      </c>
      <c r="X2310" s="1">
        <v>125100</v>
      </c>
      <c r="Y2310" s="1">
        <v>366291</v>
      </c>
      <c r="Z2310" s="1">
        <v>391141</v>
      </c>
      <c r="AA2310" t="s">
        <v>317</v>
      </c>
      <c r="AB2310" t="s">
        <v>660</v>
      </c>
      <c r="AC2310">
        <v>20.399999999999999</v>
      </c>
      <c r="AD2310">
        <v>1.68</v>
      </c>
      <c r="AE2310">
        <v>2.36</v>
      </c>
      <c r="AF2310" t="s">
        <v>230</v>
      </c>
      <c r="AG2310" s="1">
        <v>3000</v>
      </c>
      <c r="AH2310" s="36">
        <v>2921</v>
      </c>
      <c r="AI2310" s="1">
        <v>400</v>
      </c>
      <c r="AJ2310" s="36">
        <v>2920</v>
      </c>
      <c r="AK2310" s="1">
        <v>200</v>
      </c>
      <c r="AL2310" s="2">
        <v>0.63611111111111107</v>
      </c>
      <c r="AM2310" s="3">
        <v>46233</v>
      </c>
      <c r="AN2310" t="s">
        <v>298</v>
      </c>
      <c r="AO2310" t="s">
        <v>319</v>
      </c>
    </row>
    <row r="2311" spans="1:41">
      <c r="A2311" s="8">
        <v>46226</v>
      </c>
      <c r="B2311" s="67">
        <v>4042.77</v>
      </c>
      <c r="C2311">
        <v>0.24</v>
      </c>
      <c r="D2311">
        <v>66280</v>
      </c>
      <c r="E2311" s="67">
        <v>0.32</v>
      </c>
      <c r="F2311" s="7">
        <v>2768</v>
      </c>
      <c r="G2311" t="s">
        <v>33</v>
      </c>
      <c r="H2311">
        <v>0</v>
      </c>
      <c r="I2311" t="s">
        <v>288</v>
      </c>
      <c r="J2311" t="s">
        <v>289</v>
      </c>
      <c r="K2311" t="s">
        <v>290</v>
      </c>
      <c r="L2311" s="36">
        <v>5460</v>
      </c>
      <c r="M2311">
        <v>71</v>
      </c>
      <c r="N2311" s="66">
        <v>1.32E-2</v>
      </c>
      <c r="O2311" s="36">
        <v>5389</v>
      </c>
      <c r="P2311" s="66">
        <v>1.3100000000000001E-2</v>
      </c>
      <c r="Q2311" s="36">
        <v>5390</v>
      </c>
      <c r="R2311" s="36">
        <v>5507</v>
      </c>
      <c r="S2311" s="36">
        <v>5386</v>
      </c>
      <c r="T2311" s="66">
        <v>1.29E-2</v>
      </c>
      <c r="U2311" s="66">
        <v>-3.5999999999999999E-3</v>
      </c>
      <c r="V2311" s="66">
        <v>-8.5000000000000006E-3</v>
      </c>
      <c r="W2311" s="66">
        <v>1.37E-2</v>
      </c>
      <c r="X2311" s="1">
        <v>826500</v>
      </c>
      <c r="Y2311" s="1">
        <v>4513209</v>
      </c>
      <c r="Z2311" s="1">
        <v>1146600</v>
      </c>
      <c r="AA2311" t="s">
        <v>320</v>
      </c>
      <c r="AB2311" t="s">
        <v>321</v>
      </c>
      <c r="AC2311">
        <v>8.73</v>
      </c>
      <c r="AD2311">
        <v>1.04</v>
      </c>
      <c r="AE2311">
        <v>3.3</v>
      </c>
      <c r="AF2311" t="s">
        <v>230</v>
      </c>
      <c r="AG2311" s="1">
        <v>174000</v>
      </c>
      <c r="AH2311" s="36">
        <v>5461</v>
      </c>
      <c r="AI2311" s="1">
        <v>300</v>
      </c>
      <c r="AJ2311" s="36">
        <v>5459</v>
      </c>
      <c r="AK2311" s="1">
        <v>900</v>
      </c>
      <c r="AL2311" s="2">
        <v>0.63611111111111107</v>
      </c>
      <c r="AM2311" s="3">
        <v>46234</v>
      </c>
      <c r="AN2311" t="s">
        <v>298</v>
      </c>
      <c r="AO2311" t="s">
        <v>322</v>
      </c>
    </row>
    <row r="2312" spans="1:41">
      <c r="A2312" s="8">
        <v>46226</v>
      </c>
      <c r="B2312" s="67">
        <v>4042.77</v>
      </c>
      <c r="C2312">
        <v>0.24</v>
      </c>
      <c r="D2312">
        <v>66280</v>
      </c>
      <c r="E2312" s="67">
        <v>0.32</v>
      </c>
      <c r="F2312" s="7">
        <v>2769</v>
      </c>
      <c r="G2312" t="s">
        <v>34</v>
      </c>
      <c r="H2312">
        <v>0</v>
      </c>
      <c r="I2312" t="s">
        <v>314</v>
      </c>
      <c r="J2312" t="s">
        <v>323</v>
      </c>
      <c r="K2312" t="s">
        <v>295</v>
      </c>
      <c r="L2312" s="36">
        <v>885</v>
      </c>
      <c r="M2312">
        <v>2</v>
      </c>
      <c r="N2312" s="66">
        <v>2.3E-3</v>
      </c>
      <c r="O2312" s="36">
        <v>883</v>
      </c>
      <c r="P2312" s="66">
        <v>2.2000000000000001E-3</v>
      </c>
      <c r="Q2312" s="36">
        <v>883</v>
      </c>
      <c r="R2312" s="36">
        <v>890</v>
      </c>
      <c r="S2312" s="36">
        <v>883</v>
      </c>
      <c r="T2312" s="66">
        <v>2.2000000000000001E-3</v>
      </c>
      <c r="U2312" s="66">
        <v>0</v>
      </c>
      <c r="V2312" s="66">
        <v>-5.5999999999999999E-3</v>
      </c>
      <c r="W2312" s="66">
        <v>2.2000000000000001E-3</v>
      </c>
      <c r="X2312" s="1">
        <v>1400</v>
      </c>
      <c r="Y2312" s="1">
        <v>1239</v>
      </c>
      <c r="Z2312" s="1">
        <v>6957</v>
      </c>
      <c r="AA2312" t="s">
        <v>324</v>
      </c>
      <c r="AB2312" t="s">
        <v>325</v>
      </c>
      <c r="AC2312">
        <v>53.31</v>
      </c>
      <c r="AD2312">
        <v>8.2799999999999994</v>
      </c>
      <c r="AE2312">
        <v>0</v>
      </c>
      <c r="AF2312">
        <v>0.2</v>
      </c>
      <c r="AG2312" s="1">
        <v>0</v>
      </c>
      <c r="AH2312" s="36">
        <v>886</v>
      </c>
      <c r="AI2312">
        <v>300</v>
      </c>
      <c r="AJ2312" s="36">
        <v>884</v>
      </c>
      <c r="AK2312">
        <v>100</v>
      </c>
      <c r="AL2312" s="2">
        <v>0.62291666666666667</v>
      </c>
      <c r="AM2312" s="3">
        <v>46213</v>
      </c>
      <c r="AN2312" t="s">
        <v>326</v>
      </c>
      <c r="AO2312" t="s">
        <v>327</v>
      </c>
    </row>
    <row r="2313" spans="1:41">
      <c r="A2313" s="8">
        <v>46226</v>
      </c>
      <c r="B2313" s="67">
        <v>4042.77</v>
      </c>
      <c r="C2313">
        <v>0.24</v>
      </c>
      <c r="D2313">
        <v>66280</v>
      </c>
      <c r="E2313" s="67">
        <v>0.32</v>
      </c>
      <c r="F2313" s="7">
        <v>2914</v>
      </c>
      <c r="G2313" t="s">
        <v>35</v>
      </c>
      <c r="H2313">
        <v>0</v>
      </c>
      <c r="I2313" t="s">
        <v>288</v>
      </c>
      <c r="J2313" t="s">
        <v>289</v>
      </c>
      <c r="K2313" t="s">
        <v>290</v>
      </c>
      <c r="L2313" s="36">
        <v>6383</v>
      </c>
      <c r="M2313">
        <v>-75</v>
      </c>
      <c r="N2313" s="66">
        <v>-1.1599999999999999E-2</v>
      </c>
      <c r="O2313" s="36">
        <v>6458</v>
      </c>
      <c r="P2313" s="66">
        <v>-1.1599999999999999E-2</v>
      </c>
      <c r="Q2313" s="36">
        <v>6489</v>
      </c>
      <c r="R2313" s="36">
        <v>6525</v>
      </c>
      <c r="S2313" s="36">
        <v>6368</v>
      </c>
      <c r="T2313" s="66">
        <v>-1.6299999999999999E-2</v>
      </c>
      <c r="U2313" s="66">
        <v>-6.4999999999999997E-3</v>
      </c>
      <c r="V2313" s="66">
        <v>-2.1700000000000001E-2</v>
      </c>
      <c r="W2313" s="66">
        <v>2.3E-3</v>
      </c>
      <c r="X2313" s="1">
        <v>4023100</v>
      </c>
      <c r="Y2313" s="1">
        <v>25885097</v>
      </c>
      <c r="Z2313" s="1">
        <v>12766000</v>
      </c>
      <c r="AA2313" t="s">
        <v>328</v>
      </c>
      <c r="AB2313" t="s">
        <v>329</v>
      </c>
      <c r="AC2313">
        <v>19.87</v>
      </c>
      <c r="AD2313">
        <v>2.77</v>
      </c>
      <c r="AE2313">
        <v>3.79</v>
      </c>
      <c r="AF2313" t="s">
        <v>230</v>
      </c>
      <c r="AG2313" s="1">
        <v>393000</v>
      </c>
      <c r="AH2313" s="36">
        <v>6383</v>
      </c>
      <c r="AI2313" s="1">
        <v>800</v>
      </c>
      <c r="AJ2313" s="36">
        <v>6382</v>
      </c>
      <c r="AK2313" s="1">
        <v>800</v>
      </c>
      <c r="AL2313" s="2">
        <v>0.63680555555555551</v>
      </c>
      <c r="AM2313" s="3">
        <v>46233</v>
      </c>
      <c r="AN2313" t="s">
        <v>293</v>
      </c>
      <c r="AO2313" t="s">
        <v>319</v>
      </c>
    </row>
    <row r="2314" spans="1:41">
      <c r="A2314" s="8">
        <v>46226</v>
      </c>
      <c r="B2314" s="67">
        <v>4042.77</v>
      </c>
      <c r="C2314">
        <v>0.24</v>
      </c>
      <c r="D2314">
        <v>66280</v>
      </c>
      <c r="E2314" s="67">
        <v>0.32</v>
      </c>
      <c r="F2314" s="7">
        <v>3003</v>
      </c>
      <c r="G2314" t="s">
        <v>36</v>
      </c>
      <c r="H2314">
        <v>0</v>
      </c>
      <c r="I2314" t="s">
        <v>288</v>
      </c>
      <c r="J2314" t="s">
        <v>289</v>
      </c>
      <c r="K2314" t="s">
        <v>295</v>
      </c>
      <c r="L2314" s="36">
        <v>1772.5</v>
      </c>
      <c r="M2314">
        <v>-35</v>
      </c>
      <c r="N2314" s="66">
        <v>-1.9400000000000001E-2</v>
      </c>
      <c r="O2314" s="36">
        <v>1807.5</v>
      </c>
      <c r="P2314" s="66">
        <v>-1.9300000000000001E-2</v>
      </c>
      <c r="Q2314" s="36">
        <v>1790</v>
      </c>
      <c r="R2314" s="36">
        <v>1799</v>
      </c>
      <c r="S2314" s="36">
        <v>1771.5</v>
      </c>
      <c r="T2314" s="66">
        <v>-9.7000000000000003E-3</v>
      </c>
      <c r="U2314" s="66">
        <v>-7.1999999999999998E-3</v>
      </c>
      <c r="V2314" s="66">
        <v>-1.47E-2</v>
      </c>
      <c r="W2314" s="66">
        <v>5.0000000000000001E-4</v>
      </c>
      <c r="X2314" s="1">
        <v>959800</v>
      </c>
      <c r="Y2314" s="1">
        <v>1713251</v>
      </c>
      <c r="Z2314" s="1">
        <v>1361116</v>
      </c>
      <c r="AA2314" t="s">
        <v>330</v>
      </c>
      <c r="AB2314" t="s">
        <v>577</v>
      </c>
      <c r="AC2314">
        <v>11.11</v>
      </c>
      <c r="AD2314">
        <v>1.47</v>
      </c>
      <c r="AE2314">
        <v>3.78</v>
      </c>
      <c r="AF2314" t="s">
        <v>230</v>
      </c>
      <c r="AG2314" s="1">
        <v>251500</v>
      </c>
      <c r="AH2314" s="36">
        <v>1773</v>
      </c>
      <c r="AI2314" s="1">
        <v>1400</v>
      </c>
      <c r="AJ2314" s="36">
        <v>1772.5</v>
      </c>
      <c r="AK2314" s="1">
        <v>1300</v>
      </c>
      <c r="AL2314" s="2">
        <v>0.63611111111111107</v>
      </c>
      <c r="AM2314" s="3">
        <v>46231</v>
      </c>
      <c r="AN2314" t="s">
        <v>293</v>
      </c>
      <c r="AO2314" t="s">
        <v>332</v>
      </c>
    </row>
    <row r="2315" spans="1:41">
      <c r="A2315" s="8">
        <v>46226</v>
      </c>
      <c r="B2315" s="67">
        <v>4042.77</v>
      </c>
      <c r="C2315">
        <v>0.24</v>
      </c>
      <c r="D2315">
        <v>66280</v>
      </c>
      <c r="E2315" s="67">
        <v>0.32</v>
      </c>
      <c r="F2315" s="7">
        <v>3407</v>
      </c>
      <c r="G2315" t="s">
        <v>37</v>
      </c>
      <c r="H2315">
        <v>0</v>
      </c>
      <c r="I2315" t="s">
        <v>288</v>
      </c>
      <c r="J2315" t="s">
        <v>289</v>
      </c>
      <c r="K2315" t="s">
        <v>295</v>
      </c>
      <c r="L2315" s="36">
        <v>1861</v>
      </c>
      <c r="M2315">
        <v>4</v>
      </c>
      <c r="N2315" s="66">
        <v>2.2000000000000001E-3</v>
      </c>
      <c r="O2315" s="36">
        <v>1857</v>
      </c>
      <c r="P2315" s="66">
        <v>2.0999999999999999E-3</v>
      </c>
      <c r="Q2315" s="36">
        <v>1846</v>
      </c>
      <c r="R2315" s="36">
        <v>1877.5</v>
      </c>
      <c r="S2315" s="36">
        <v>1846</v>
      </c>
      <c r="T2315" s="66">
        <v>8.0999999999999996E-3</v>
      </c>
      <c r="U2315" s="66">
        <v>5.0000000000000001E-4</v>
      </c>
      <c r="V2315" s="66">
        <v>-8.6999999999999994E-3</v>
      </c>
      <c r="W2315" s="66">
        <v>8.0999999999999996E-3</v>
      </c>
      <c r="X2315" s="1">
        <v>1732500</v>
      </c>
      <c r="Y2315" s="1">
        <v>3226647</v>
      </c>
      <c r="Z2315" s="1">
        <v>2541664</v>
      </c>
      <c r="AA2315" t="s">
        <v>706</v>
      </c>
      <c r="AB2315" t="s">
        <v>334</v>
      </c>
      <c r="AC2315">
        <v>15.66</v>
      </c>
      <c r="AD2315">
        <v>1.2</v>
      </c>
      <c r="AE2315">
        <v>2.36</v>
      </c>
      <c r="AF2315" t="s">
        <v>230</v>
      </c>
      <c r="AG2315" s="1">
        <v>131600</v>
      </c>
      <c r="AH2315" s="36">
        <v>1861.5</v>
      </c>
      <c r="AI2315" s="1">
        <v>2200</v>
      </c>
      <c r="AJ2315" s="36">
        <v>1861</v>
      </c>
      <c r="AK2315" s="1">
        <v>2700</v>
      </c>
      <c r="AL2315" s="2">
        <v>0.63680555555555551</v>
      </c>
      <c r="AM2315" s="3">
        <v>46234</v>
      </c>
      <c r="AN2315" t="s">
        <v>298</v>
      </c>
      <c r="AO2315" t="s">
        <v>335</v>
      </c>
    </row>
    <row r="2316" spans="1:41">
      <c r="A2316" s="8">
        <v>46226</v>
      </c>
      <c r="B2316" s="67">
        <v>4042.77</v>
      </c>
      <c r="C2316">
        <v>0.24</v>
      </c>
      <c r="D2316">
        <v>66280</v>
      </c>
      <c r="E2316" s="67">
        <v>0.32</v>
      </c>
      <c r="F2316" s="7">
        <v>4008</v>
      </c>
      <c r="G2316" t="s">
        <v>38</v>
      </c>
      <c r="H2316">
        <v>0</v>
      </c>
      <c r="I2316" t="s">
        <v>288</v>
      </c>
      <c r="J2316" t="s">
        <v>289</v>
      </c>
      <c r="K2316" t="s">
        <v>290</v>
      </c>
      <c r="L2316" s="36">
        <v>1299</v>
      </c>
      <c r="M2316">
        <v>2</v>
      </c>
      <c r="N2316" s="66">
        <v>1.5E-3</v>
      </c>
      <c r="O2316" s="36">
        <v>1297</v>
      </c>
      <c r="P2316" s="66">
        <v>1.5E-3</v>
      </c>
      <c r="Q2316" s="36">
        <v>1297</v>
      </c>
      <c r="R2316" s="36">
        <v>1307</v>
      </c>
      <c r="S2316" s="36">
        <v>1287</v>
      </c>
      <c r="T2316" s="66">
        <v>1.5E-3</v>
      </c>
      <c r="U2316" s="66">
        <v>6.8999999999999999E-3</v>
      </c>
      <c r="V2316" s="66">
        <v>-6.1000000000000004E-3</v>
      </c>
      <c r="W2316" s="66">
        <v>9.2999999999999992E-3</v>
      </c>
      <c r="X2316" s="1">
        <v>101800</v>
      </c>
      <c r="Y2316" s="1">
        <v>131886</v>
      </c>
      <c r="Z2316" s="1">
        <v>84024</v>
      </c>
      <c r="AA2316" t="s">
        <v>707</v>
      </c>
      <c r="AB2316" t="s">
        <v>337</v>
      </c>
      <c r="AC2316">
        <v>10.63</v>
      </c>
      <c r="AD2316">
        <v>0.81</v>
      </c>
      <c r="AE2316">
        <v>3.7</v>
      </c>
      <c r="AF2316" t="s">
        <v>230</v>
      </c>
      <c r="AG2316" s="1">
        <v>0</v>
      </c>
      <c r="AH2316" s="36">
        <v>1299</v>
      </c>
      <c r="AI2316" s="1">
        <v>700</v>
      </c>
      <c r="AJ2316" s="36">
        <v>1298</v>
      </c>
      <c r="AK2316" s="1">
        <v>1400</v>
      </c>
      <c r="AL2316" s="2">
        <v>0.63472222222222219</v>
      </c>
      <c r="AM2316" s="3">
        <v>46240</v>
      </c>
      <c r="AN2316" t="s">
        <v>298</v>
      </c>
      <c r="AO2316" t="s">
        <v>335</v>
      </c>
    </row>
    <row r="2317" spans="1:41">
      <c r="A2317" s="8">
        <v>46226</v>
      </c>
      <c r="B2317" s="67">
        <v>4042.77</v>
      </c>
      <c r="C2317">
        <v>0.24</v>
      </c>
      <c r="D2317">
        <v>66280</v>
      </c>
      <c r="E2317" s="67">
        <v>0.32</v>
      </c>
      <c r="F2317" s="7">
        <v>4026</v>
      </c>
      <c r="G2317" t="s">
        <v>39</v>
      </c>
      <c r="H2317">
        <v>0</v>
      </c>
      <c r="I2317" t="s">
        <v>314</v>
      </c>
      <c r="J2317" t="s">
        <v>289</v>
      </c>
      <c r="K2317" t="s">
        <v>290</v>
      </c>
      <c r="L2317" s="36">
        <v>1570</v>
      </c>
      <c r="M2317">
        <v>15</v>
      </c>
      <c r="N2317" s="66">
        <v>9.5999999999999992E-3</v>
      </c>
      <c r="O2317" s="36">
        <v>1555</v>
      </c>
      <c r="P2317" s="66">
        <v>9.5999999999999992E-3</v>
      </c>
      <c r="Q2317" s="36">
        <v>1565</v>
      </c>
      <c r="R2317" s="36">
        <v>1581</v>
      </c>
      <c r="S2317" s="36">
        <v>1561</v>
      </c>
      <c r="T2317" s="66">
        <v>3.0999999999999999E-3</v>
      </c>
      <c r="U2317" s="66">
        <v>4.4000000000000003E-3</v>
      </c>
      <c r="V2317" s="66">
        <v>-6.8999999999999999E-3</v>
      </c>
      <c r="W2317" s="66">
        <v>5.7000000000000002E-3</v>
      </c>
      <c r="X2317" s="1">
        <v>28200</v>
      </c>
      <c r="Y2317" s="1">
        <v>44311</v>
      </c>
      <c r="Z2317" s="1">
        <v>14506</v>
      </c>
      <c r="AA2317" t="s">
        <v>338</v>
      </c>
      <c r="AB2317" t="s">
        <v>848</v>
      </c>
      <c r="AC2317">
        <v>7.44</v>
      </c>
      <c r="AD2317">
        <v>0.97</v>
      </c>
      <c r="AE2317">
        <v>3.18</v>
      </c>
      <c r="AF2317" t="s">
        <v>230</v>
      </c>
      <c r="AG2317" s="1">
        <v>800</v>
      </c>
      <c r="AH2317" s="36">
        <v>1571</v>
      </c>
      <c r="AI2317" s="1">
        <v>100</v>
      </c>
      <c r="AJ2317" s="36">
        <v>1570</v>
      </c>
      <c r="AK2317" s="1">
        <v>100</v>
      </c>
      <c r="AL2317" s="2">
        <v>0.63611111111111107</v>
      </c>
      <c r="AM2317" s="3"/>
      <c r="AN2317" t="s">
        <v>340</v>
      </c>
      <c r="AO2317" t="s">
        <v>341</v>
      </c>
    </row>
    <row r="2318" spans="1:41">
      <c r="A2318" s="8">
        <v>46226</v>
      </c>
      <c r="B2318" s="67">
        <v>4042.77</v>
      </c>
      <c r="C2318">
        <v>0.24</v>
      </c>
      <c r="D2318">
        <v>66280</v>
      </c>
      <c r="E2318" s="67">
        <v>0.32</v>
      </c>
      <c r="F2318" s="7">
        <v>4062</v>
      </c>
      <c r="G2318" t="s">
        <v>40</v>
      </c>
      <c r="H2318">
        <v>0</v>
      </c>
      <c r="I2318" t="s">
        <v>288</v>
      </c>
      <c r="J2318" t="s">
        <v>289</v>
      </c>
      <c r="K2318" t="s">
        <v>295</v>
      </c>
      <c r="L2318" s="36">
        <v>17895</v>
      </c>
      <c r="M2318">
        <v>-355</v>
      </c>
      <c r="N2318" s="66">
        <v>-1.95E-2</v>
      </c>
      <c r="O2318" s="36">
        <v>18250</v>
      </c>
      <c r="P2318" s="66">
        <v>-1.9400000000000001E-2</v>
      </c>
      <c r="Q2318" s="36">
        <v>18650</v>
      </c>
      <c r="R2318" s="36">
        <v>18650</v>
      </c>
      <c r="S2318" s="36">
        <v>17790</v>
      </c>
      <c r="T2318" s="66">
        <v>-4.0399999999999998E-2</v>
      </c>
      <c r="U2318" s="66">
        <v>-2.2000000000000001E-3</v>
      </c>
      <c r="V2318" s="66">
        <v>-4.0399999999999998E-2</v>
      </c>
      <c r="W2318" s="66">
        <v>5.8999999999999999E-3</v>
      </c>
      <c r="X2318" s="1">
        <v>6335500</v>
      </c>
      <c r="Y2318" s="1">
        <v>115032191</v>
      </c>
      <c r="Z2318" s="1">
        <v>5041399</v>
      </c>
      <c r="AA2318" t="s">
        <v>691</v>
      </c>
      <c r="AB2318" t="s">
        <v>343</v>
      </c>
      <c r="AC2318">
        <v>86.15</v>
      </c>
      <c r="AD2318">
        <v>9.08</v>
      </c>
      <c r="AE2318">
        <v>0.2</v>
      </c>
      <c r="AF2318" t="s">
        <v>230</v>
      </c>
      <c r="AG2318" s="1">
        <v>13000</v>
      </c>
      <c r="AH2318" s="36">
        <v>17900</v>
      </c>
      <c r="AI2318" s="1">
        <v>1000</v>
      </c>
      <c r="AJ2318" s="36">
        <v>17895</v>
      </c>
      <c r="AK2318" s="1">
        <v>700</v>
      </c>
      <c r="AL2318" s="2">
        <v>0.63680555555555551</v>
      </c>
      <c r="AM2318" s="3">
        <v>46238</v>
      </c>
      <c r="AN2318" t="s">
        <v>298</v>
      </c>
      <c r="AO2318" t="s">
        <v>344</v>
      </c>
    </row>
    <row r="2319" spans="1:41">
      <c r="A2319" s="8">
        <v>46226</v>
      </c>
      <c r="B2319" s="67">
        <v>4042.77</v>
      </c>
      <c r="C2319">
        <v>0.24</v>
      </c>
      <c r="D2319">
        <v>66280</v>
      </c>
      <c r="E2319" s="67">
        <v>0.32</v>
      </c>
      <c r="F2319" s="7">
        <v>4063</v>
      </c>
      <c r="G2319" t="s">
        <v>41</v>
      </c>
      <c r="H2319">
        <v>0</v>
      </c>
      <c r="I2319" t="s">
        <v>288</v>
      </c>
      <c r="J2319" t="s">
        <v>289</v>
      </c>
      <c r="K2319" t="s">
        <v>295</v>
      </c>
      <c r="L2319" s="36">
        <v>6960</v>
      </c>
      <c r="M2319">
        <v>-115</v>
      </c>
      <c r="N2319" s="66">
        <v>-1.6299999999999999E-2</v>
      </c>
      <c r="O2319" s="36">
        <v>7075</v>
      </c>
      <c r="P2319" s="66">
        <v>-1.6199999999999999E-2</v>
      </c>
      <c r="Q2319" s="36">
        <v>7180</v>
      </c>
      <c r="R2319" s="36">
        <v>7219</v>
      </c>
      <c r="S2319" s="36">
        <v>6943</v>
      </c>
      <c r="T2319" s="66">
        <v>-3.0599999999999999E-2</v>
      </c>
      <c r="U2319" s="66">
        <v>-3.5000000000000001E-3</v>
      </c>
      <c r="V2319" s="66">
        <v>-3.5799999999999998E-2</v>
      </c>
      <c r="W2319" s="66">
        <v>2.3999999999999998E-3</v>
      </c>
      <c r="X2319" s="1">
        <v>6065100</v>
      </c>
      <c r="Y2319" s="1">
        <v>42697619</v>
      </c>
      <c r="Z2319" s="1">
        <v>13815571</v>
      </c>
      <c r="AA2319" t="s">
        <v>556</v>
      </c>
      <c r="AB2319" t="s">
        <v>346</v>
      </c>
      <c r="AC2319">
        <v>25.74</v>
      </c>
      <c r="AD2319">
        <v>2.89</v>
      </c>
      <c r="AE2319">
        <v>1.52</v>
      </c>
      <c r="AF2319" t="s">
        <v>230</v>
      </c>
      <c r="AG2319" s="1">
        <v>107400</v>
      </c>
      <c r="AH2319" s="36">
        <v>6962</v>
      </c>
      <c r="AI2319" s="1">
        <v>600</v>
      </c>
      <c r="AJ2319" s="36">
        <v>6960</v>
      </c>
      <c r="AK2319" s="1">
        <v>100</v>
      </c>
      <c r="AL2319" s="2">
        <v>0.63680555555555551</v>
      </c>
      <c r="AM2319" s="3">
        <v>46227</v>
      </c>
      <c r="AN2319" t="s">
        <v>298</v>
      </c>
      <c r="AO2319" t="s">
        <v>335</v>
      </c>
    </row>
    <row r="2320" spans="1:41">
      <c r="A2320" s="8">
        <v>46226</v>
      </c>
      <c r="B2320" s="67">
        <v>4042.77</v>
      </c>
      <c r="C2320">
        <v>0.24</v>
      </c>
      <c r="D2320">
        <v>66280</v>
      </c>
      <c r="E2320" s="67">
        <v>0.32</v>
      </c>
      <c r="F2320" s="7">
        <v>4068</v>
      </c>
      <c r="G2320" t="s">
        <v>42</v>
      </c>
      <c r="H2320">
        <v>0</v>
      </c>
      <c r="I2320" t="s">
        <v>347</v>
      </c>
      <c r="J2320" t="s">
        <v>323</v>
      </c>
      <c r="K2320" t="s">
        <v>290</v>
      </c>
      <c r="L2320" s="36">
        <v>1654</v>
      </c>
      <c r="M2320">
        <v>-1</v>
      </c>
      <c r="N2320" s="66">
        <v>-5.9999999999999995E-4</v>
      </c>
      <c r="O2320" s="36">
        <v>1655</v>
      </c>
      <c r="P2320" s="66">
        <v>-5.9999999999999995E-4</v>
      </c>
      <c r="Q2320" s="36">
        <v>1665</v>
      </c>
      <c r="R2320" s="36">
        <v>1668</v>
      </c>
      <c r="S2320" s="36">
        <v>1650</v>
      </c>
      <c r="T2320" s="66">
        <v>-6.6E-3</v>
      </c>
      <c r="U2320" s="66">
        <v>-6.6E-3</v>
      </c>
      <c r="V2320" s="66">
        <v>-8.3000000000000001E-3</v>
      </c>
      <c r="W2320" s="66">
        <v>2.3999999999999998E-3</v>
      </c>
      <c r="X2320" s="1">
        <v>800</v>
      </c>
      <c r="Y2320" s="1">
        <v>1330</v>
      </c>
      <c r="Z2320" s="1">
        <v>3125</v>
      </c>
      <c r="AA2320" t="s">
        <v>348</v>
      </c>
      <c r="AB2320" t="s">
        <v>692</v>
      </c>
      <c r="AC2320">
        <v>21.73</v>
      </c>
      <c r="AD2320">
        <v>1.46</v>
      </c>
      <c r="AE2320">
        <v>0</v>
      </c>
      <c r="AF2320">
        <v>1.6</v>
      </c>
      <c r="AG2320" s="1">
        <v>0</v>
      </c>
      <c r="AH2320" s="36">
        <v>1661</v>
      </c>
      <c r="AI2320" s="1">
        <v>100</v>
      </c>
      <c r="AJ2320" s="36">
        <v>1650</v>
      </c>
      <c r="AK2320" s="1">
        <v>200</v>
      </c>
      <c r="AL2320" s="2">
        <v>0.59861111111111109</v>
      </c>
      <c r="AM2320" s="3">
        <v>46248</v>
      </c>
      <c r="AN2320" t="s">
        <v>350</v>
      </c>
      <c r="AO2320" t="s">
        <v>351</v>
      </c>
    </row>
    <row r="2321" spans="1:41">
      <c r="A2321" s="8">
        <v>46226</v>
      </c>
      <c r="B2321" s="67">
        <v>4042.77</v>
      </c>
      <c r="C2321">
        <v>0.24</v>
      </c>
      <c r="D2321">
        <v>66280</v>
      </c>
      <c r="E2321" s="67">
        <v>0.32</v>
      </c>
      <c r="F2321" s="7">
        <v>4100</v>
      </c>
      <c r="G2321" t="s">
        <v>43</v>
      </c>
      <c r="H2321">
        <v>0</v>
      </c>
      <c r="I2321" t="s">
        <v>314</v>
      </c>
      <c r="J2321" t="s">
        <v>289</v>
      </c>
      <c r="K2321" t="s">
        <v>295</v>
      </c>
      <c r="L2321" s="36">
        <v>1485</v>
      </c>
      <c r="M2321">
        <v>20</v>
      </c>
      <c r="N2321" s="66">
        <v>1.37E-2</v>
      </c>
      <c r="O2321" s="36">
        <v>1465</v>
      </c>
      <c r="P2321" s="66">
        <v>1.3599999999999999E-2</v>
      </c>
      <c r="Q2321" s="36">
        <v>1466</v>
      </c>
      <c r="R2321" s="36">
        <v>1510</v>
      </c>
      <c r="S2321" s="36">
        <v>1466</v>
      </c>
      <c r="T2321" s="66">
        <v>1.29E-2</v>
      </c>
      <c r="U2321" s="66">
        <v>0</v>
      </c>
      <c r="V2321" s="66">
        <v>-1.6500000000000001E-2</v>
      </c>
      <c r="W2321" s="66">
        <v>1.29E-2</v>
      </c>
      <c r="X2321" s="1">
        <v>27600</v>
      </c>
      <c r="Y2321" s="1">
        <v>41056</v>
      </c>
      <c r="Z2321" s="1">
        <v>9057</v>
      </c>
      <c r="AA2321" t="s">
        <v>544</v>
      </c>
      <c r="AB2321" t="s">
        <v>353</v>
      </c>
      <c r="AC2321">
        <v>17.18</v>
      </c>
      <c r="AD2321">
        <v>0.95</v>
      </c>
      <c r="AE2321">
        <v>0</v>
      </c>
      <c r="AF2321" t="s">
        <v>230</v>
      </c>
      <c r="AG2321" s="1">
        <v>0</v>
      </c>
      <c r="AH2321" s="36">
        <v>1487</v>
      </c>
      <c r="AI2321" s="1">
        <v>200</v>
      </c>
      <c r="AJ2321" s="36">
        <v>1483</v>
      </c>
      <c r="AK2321">
        <v>100</v>
      </c>
      <c r="AL2321" s="2">
        <v>0.63611111111111107</v>
      </c>
      <c r="AM2321" s="3">
        <v>46241</v>
      </c>
      <c r="AN2321" t="s">
        <v>298</v>
      </c>
      <c r="AO2321" t="s">
        <v>335</v>
      </c>
    </row>
    <row r="2322" spans="1:41">
      <c r="A2322" s="8">
        <v>46226</v>
      </c>
      <c r="B2322" s="67">
        <v>4042.77</v>
      </c>
      <c r="C2322">
        <v>0.24</v>
      </c>
      <c r="D2322">
        <v>66280</v>
      </c>
      <c r="E2322" s="67">
        <v>0.32</v>
      </c>
      <c r="F2322" s="7">
        <v>4182</v>
      </c>
      <c r="G2322" t="s">
        <v>44</v>
      </c>
      <c r="H2322">
        <v>0</v>
      </c>
      <c r="I2322" t="s">
        <v>288</v>
      </c>
      <c r="J2322" t="s">
        <v>289</v>
      </c>
      <c r="K2322" t="s">
        <v>290</v>
      </c>
      <c r="L2322" s="36">
        <v>4540</v>
      </c>
      <c r="M2322">
        <v>7</v>
      </c>
      <c r="N2322" s="66">
        <v>1.5E-3</v>
      </c>
      <c r="O2322" s="36">
        <v>4533</v>
      </c>
      <c r="P2322" s="66">
        <v>1.5E-3</v>
      </c>
      <c r="Q2322" s="36">
        <v>4564</v>
      </c>
      <c r="R2322" s="36">
        <v>4615</v>
      </c>
      <c r="S2322" s="36">
        <v>4539</v>
      </c>
      <c r="T2322" s="66">
        <v>-5.1999999999999998E-3</v>
      </c>
      <c r="U2322" s="66">
        <v>-2.8E-3</v>
      </c>
      <c r="V2322" s="66">
        <v>-1.6199999999999999E-2</v>
      </c>
      <c r="W2322" s="66">
        <v>2.0000000000000001E-4</v>
      </c>
      <c r="X2322" s="1">
        <v>328100</v>
      </c>
      <c r="Y2322" s="1">
        <v>1499835</v>
      </c>
      <c r="Z2322" s="1">
        <v>961057</v>
      </c>
      <c r="AA2322" t="s">
        <v>678</v>
      </c>
      <c r="AB2322" t="s">
        <v>355</v>
      </c>
      <c r="AC2322">
        <v>19.239999999999998</v>
      </c>
      <c r="AD2322">
        <v>1.36</v>
      </c>
      <c r="AE2322">
        <v>2.42</v>
      </c>
      <c r="AF2322" t="s">
        <v>230</v>
      </c>
      <c r="AG2322" s="1">
        <v>16500</v>
      </c>
      <c r="AH2322" s="36">
        <v>4541</v>
      </c>
      <c r="AI2322">
        <v>300</v>
      </c>
      <c r="AJ2322" s="36">
        <v>4540</v>
      </c>
      <c r="AK2322">
        <v>300</v>
      </c>
      <c r="AL2322" s="2">
        <v>0.63611111111111107</v>
      </c>
      <c r="AM2322" s="3">
        <v>46241</v>
      </c>
      <c r="AN2322" t="s">
        <v>298</v>
      </c>
      <c r="AO2322" t="s">
        <v>335</v>
      </c>
    </row>
    <row r="2323" spans="1:41">
      <c r="A2323" s="8">
        <v>46226</v>
      </c>
      <c r="B2323" s="67">
        <v>4042.77</v>
      </c>
      <c r="C2323">
        <v>0.24</v>
      </c>
      <c r="D2323">
        <v>66280</v>
      </c>
      <c r="E2323" s="67">
        <v>0.32</v>
      </c>
      <c r="F2323" s="7">
        <v>4188</v>
      </c>
      <c r="G2323" t="s">
        <v>45</v>
      </c>
      <c r="H2323">
        <v>0</v>
      </c>
      <c r="I2323" t="s">
        <v>288</v>
      </c>
      <c r="J2323" t="s">
        <v>289</v>
      </c>
      <c r="K2323" t="s">
        <v>295</v>
      </c>
      <c r="L2323" s="36">
        <v>1215</v>
      </c>
      <c r="M2323">
        <v>19.5</v>
      </c>
      <c r="N2323" s="66">
        <v>1.6299999999999999E-2</v>
      </c>
      <c r="O2323" s="36">
        <v>1195.5</v>
      </c>
      <c r="P2323" s="66">
        <v>1.6299999999999999E-2</v>
      </c>
      <c r="Q2323" s="36">
        <v>1208</v>
      </c>
      <c r="R2323" s="36">
        <v>1222</v>
      </c>
      <c r="S2323" s="36">
        <v>1201.5</v>
      </c>
      <c r="T2323" s="66">
        <v>5.7000000000000002E-3</v>
      </c>
      <c r="U2323" s="66">
        <v>-1.1999999999999999E-3</v>
      </c>
      <c r="V2323" s="66">
        <v>-5.7000000000000002E-3</v>
      </c>
      <c r="W2323" s="66">
        <v>1.12E-2</v>
      </c>
      <c r="X2323" s="1">
        <v>2602000</v>
      </c>
      <c r="Y2323" s="1">
        <v>3163625</v>
      </c>
      <c r="Z2323" s="1">
        <v>1751382</v>
      </c>
      <c r="AA2323" t="s">
        <v>838</v>
      </c>
      <c r="AB2323" t="s">
        <v>357</v>
      </c>
      <c r="AC2323">
        <v>13.88</v>
      </c>
      <c r="AD2323">
        <v>0.93</v>
      </c>
      <c r="AE2323">
        <v>2.63</v>
      </c>
      <c r="AF2323" t="s">
        <v>230</v>
      </c>
      <c r="AG2323" s="1">
        <v>253400</v>
      </c>
      <c r="AH2323" s="36">
        <v>1215</v>
      </c>
      <c r="AI2323" s="1">
        <v>300</v>
      </c>
      <c r="AJ2323" s="36">
        <v>1214.5</v>
      </c>
      <c r="AK2323" s="1">
        <v>5900</v>
      </c>
      <c r="AL2323" s="2">
        <v>0.63680555555555551</v>
      </c>
      <c r="AM2323" s="3">
        <v>46234</v>
      </c>
      <c r="AN2323" t="s">
        <v>298</v>
      </c>
      <c r="AO2323" t="s">
        <v>335</v>
      </c>
    </row>
    <row r="2324" spans="1:41">
      <c r="A2324" s="8">
        <v>46226</v>
      </c>
      <c r="B2324" s="67">
        <v>4042.77</v>
      </c>
      <c r="C2324">
        <v>0.24</v>
      </c>
      <c r="D2324">
        <v>66280</v>
      </c>
      <c r="E2324" s="67">
        <v>0.32</v>
      </c>
      <c r="F2324" s="7">
        <v>4220</v>
      </c>
      <c r="G2324" t="s">
        <v>46</v>
      </c>
      <c r="H2324">
        <v>0</v>
      </c>
      <c r="I2324" t="s">
        <v>288</v>
      </c>
      <c r="J2324" t="s">
        <v>289</v>
      </c>
      <c r="K2324" t="s">
        <v>295</v>
      </c>
      <c r="L2324" s="36">
        <v>1822</v>
      </c>
      <c r="M2324">
        <v>-1</v>
      </c>
      <c r="N2324" s="66">
        <v>-5.0000000000000001E-4</v>
      </c>
      <c r="O2324" s="36">
        <v>1823</v>
      </c>
      <c r="P2324" s="66">
        <v>-5.0000000000000001E-4</v>
      </c>
      <c r="Q2324" s="36">
        <v>1811</v>
      </c>
      <c r="R2324" s="36">
        <v>1836</v>
      </c>
      <c r="S2324" s="36">
        <v>1811</v>
      </c>
      <c r="T2324" s="66">
        <v>6.0000000000000001E-3</v>
      </c>
      <c r="U2324" s="66">
        <v>-3.8E-3</v>
      </c>
      <c r="V2324" s="66">
        <v>-7.6E-3</v>
      </c>
      <c r="W2324" s="66">
        <v>6.0000000000000001E-3</v>
      </c>
      <c r="X2324" s="1">
        <v>43600</v>
      </c>
      <c r="Y2324" s="1">
        <v>79661</v>
      </c>
      <c r="Z2324" s="1">
        <v>93422</v>
      </c>
      <c r="AA2324" t="s">
        <v>790</v>
      </c>
      <c r="AB2324" t="s">
        <v>578</v>
      </c>
      <c r="AC2324">
        <v>12.75</v>
      </c>
      <c r="AD2324">
        <v>1.28</v>
      </c>
      <c r="AE2324">
        <v>2.96</v>
      </c>
      <c r="AF2324" t="s">
        <v>230</v>
      </c>
      <c r="AG2324" s="1">
        <v>0</v>
      </c>
      <c r="AH2324" s="36">
        <v>1822</v>
      </c>
      <c r="AI2324" s="1">
        <v>600</v>
      </c>
      <c r="AJ2324" s="36">
        <v>1821</v>
      </c>
      <c r="AK2324" s="1">
        <v>100</v>
      </c>
      <c r="AL2324" s="2">
        <v>0.63611111111111107</v>
      </c>
      <c r="AM2324" s="3">
        <v>46234</v>
      </c>
      <c r="AN2324" t="s">
        <v>298</v>
      </c>
      <c r="AO2324" t="s">
        <v>335</v>
      </c>
    </row>
    <row r="2325" spans="1:41">
      <c r="A2325" s="8">
        <v>46226</v>
      </c>
      <c r="B2325" s="67">
        <v>4042.77</v>
      </c>
      <c r="C2325">
        <v>0.24</v>
      </c>
      <c r="D2325">
        <v>66280</v>
      </c>
      <c r="E2325" s="67">
        <v>0.32</v>
      </c>
      <c r="F2325" s="7">
        <v>4334</v>
      </c>
      <c r="G2325" t="s">
        <v>47</v>
      </c>
      <c r="H2325">
        <v>0</v>
      </c>
      <c r="I2325" t="s">
        <v>314</v>
      </c>
      <c r="J2325" t="s">
        <v>323</v>
      </c>
      <c r="K2325" t="s">
        <v>295</v>
      </c>
      <c r="L2325" s="36">
        <v>383</v>
      </c>
      <c r="M2325">
        <v>3</v>
      </c>
      <c r="N2325" s="66">
        <v>7.9000000000000008E-3</v>
      </c>
      <c r="O2325" s="36">
        <v>380</v>
      </c>
      <c r="P2325" s="66">
        <v>7.7999999999999996E-3</v>
      </c>
      <c r="Q2325" s="36">
        <v>384</v>
      </c>
      <c r="R2325" s="36">
        <v>386</v>
      </c>
      <c r="S2325" s="36">
        <v>380</v>
      </c>
      <c r="T2325" s="66">
        <v>-2.5999999999999999E-3</v>
      </c>
      <c r="U2325" s="66">
        <v>-7.7000000000000002E-3</v>
      </c>
      <c r="V2325" s="66">
        <v>-7.7000000000000002E-3</v>
      </c>
      <c r="W2325" s="66">
        <v>7.7999999999999996E-3</v>
      </c>
      <c r="X2325" s="1">
        <v>6200</v>
      </c>
      <c r="Y2325" s="1">
        <v>2380</v>
      </c>
      <c r="Z2325" s="1">
        <v>4249</v>
      </c>
      <c r="AA2325" t="s">
        <v>360</v>
      </c>
      <c r="AB2325" t="s">
        <v>693</v>
      </c>
      <c r="AC2325">
        <v>11.5</v>
      </c>
      <c r="AD2325">
        <v>1.26</v>
      </c>
      <c r="AE2325">
        <v>2.61</v>
      </c>
      <c r="AF2325">
        <v>0.1</v>
      </c>
      <c r="AG2325" s="1">
        <v>0</v>
      </c>
      <c r="AH2325" s="36">
        <v>385</v>
      </c>
      <c r="AI2325" s="1">
        <v>1200</v>
      </c>
      <c r="AJ2325" s="36">
        <v>383</v>
      </c>
      <c r="AK2325">
        <v>200</v>
      </c>
      <c r="AL2325" s="2">
        <v>0.63472222222222219</v>
      </c>
      <c r="AM2325" s="3"/>
      <c r="AN2325" t="s">
        <v>306</v>
      </c>
      <c r="AO2325" t="s">
        <v>351</v>
      </c>
    </row>
    <row r="2326" spans="1:41">
      <c r="A2326" s="8">
        <v>46226</v>
      </c>
      <c r="B2326" s="67">
        <v>4042.77</v>
      </c>
      <c r="C2326">
        <v>0.24</v>
      </c>
      <c r="D2326">
        <v>66280</v>
      </c>
      <c r="E2326" s="67">
        <v>0.32</v>
      </c>
      <c r="F2326" s="7">
        <v>4523</v>
      </c>
      <c r="G2326" t="s">
        <v>48</v>
      </c>
      <c r="H2326">
        <v>0</v>
      </c>
      <c r="I2326" t="s">
        <v>288</v>
      </c>
      <c r="J2326" t="s">
        <v>289</v>
      </c>
      <c r="K2326" t="s">
        <v>295</v>
      </c>
      <c r="L2326" s="36">
        <v>4567</v>
      </c>
      <c r="M2326">
        <v>17</v>
      </c>
      <c r="N2326" s="66">
        <v>3.7000000000000002E-3</v>
      </c>
      <c r="O2326" s="36">
        <v>4550</v>
      </c>
      <c r="P2326" s="66">
        <v>3.7000000000000002E-3</v>
      </c>
      <c r="Q2326" s="36">
        <v>4550</v>
      </c>
      <c r="R2326" s="36">
        <v>4585</v>
      </c>
      <c r="S2326" s="36">
        <v>4515</v>
      </c>
      <c r="T2326" s="66">
        <v>3.7000000000000002E-3</v>
      </c>
      <c r="U2326" s="66">
        <v>7.7000000000000002E-3</v>
      </c>
      <c r="V2326" s="66">
        <v>-3.8999999999999998E-3</v>
      </c>
      <c r="W2326" s="66">
        <v>1.15E-2</v>
      </c>
      <c r="X2326" s="1">
        <v>748100</v>
      </c>
      <c r="Y2326" s="1">
        <v>3408240</v>
      </c>
      <c r="Z2326" s="1">
        <v>1331961</v>
      </c>
      <c r="AA2326" t="s">
        <v>362</v>
      </c>
      <c r="AB2326" t="s">
        <v>631</v>
      </c>
      <c r="AC2326">
        <v>24.65</v>
      </c>
      <c r="AD2326">
        <v>1.43</v>
      </c>
      <c r="AE2326">
        <v>3.5</v>
      </c>
      <c r="AF2326" t="s">
        <v>230</v>
      </c>
      <c r="AG2326" s="1">
        <v>73500</v>
      </c>
      <c r="AH2326" s="36">
        <v>4568</v>
      </c>
      <c r="AI2326">
        <v>500</v>
      </c>
      <c r="AJ2326" s="36">
        <v>4567</v>
      </c>
      <c r="AK2326" s="1">
        <v>1000</v>
      </c>
      <c r="AL2326" s="2">
        <v>0.63680555555555551</v>
      </c>
      <c r="AM2326" s="3">
        <v>46237</v>
      </c>
      <c r="AN2326" t="s">
        <v>298</v>
      </c>
      <c r="AO2326" t="s">
        <v>364</v>
      </c>
    </row>
    <row r="2327" spans="1:41">
      <c r="A2327" s="8">
        <v>46226</v>
      </c>
      <c r="B2327" s="67">
        <v>4042.77</v>
      </c>
      <c r="C2327">
        <v>0.24</v>
      </c>
      <c r="D2327">
        <v>66280</v>
      </c>
      <c r="E2327" s="67">
        <v>0.32</v>
      </c>
      <c r="F2327" s="7">
        <v>4528</v>
      </c>
      <c r="G2327" t="s">
        <v>49</v>
      </c>
      <c r="H2327">
        <v>0</v>
      </c>
      <c r="I2327" t="s">
        <v>288</v>
      </c>
      <c r="J2327" t="s">
        <v>289</v>
      </c>
      <c r="K2327" t="s">
        <v>290</v>
      </c>
      <c r="L2327" s="36">
        <v>2380</v>
      </c>
      <c r="M2327">
        <v>-25</v>
      </c>
      <c r="N2327" s="66">
        <v>-1.04E-2</v>
      </c>
      <c r="O2327" s="36">
        <v>2405</v>
      </c>
      <c r="P2327" s="66">
        <v>-1.03E-2</v>
      </c>
      <c r="Q2327" s="36">
        <v>2396</v>
      </c>
      <c r="R2327" s="36">
        <v>2410.5</v>
      </c>
      <c r="S2327" s="36">
        <v>2378</v>
      </c>
      <c r="T2327" s="66">
        <v>-6.6E-3</v>
      </c>
      <c r="U2327" s="66">
        <v>-4.3E-3</v>
      </c>
      <c r="V2327" s="66">
        <v>-1.26E-2</v>
      </c>
      <c r="W2327" s="66">
        <v>8.0000000000000004E-4</v>
      </c>
      <c r="X2327" s="1">
        <v>591100</v>
      </c>
      <c r="Y2327" s="1">
        <v>1414890</v>
      </c>
      <c r="Z2327" s="1">
        <v>1186888</v>
      </c>
      <c r="AA2327" t="s">
        <v>365</v>
      </c>
      <c r="AB2327" t="s">
        <v>580</v>
      </c>
      <c r="AC2327">
        <v>15.76</v>
      </c>
      <c r="AD2327">
        <v>1.31</v>
      </c>
      <c r="AE2327">
        <v>3.36</v>
      </c>
      <c r="AF2327" t="s">
        <v>230</v>
      </c>
      <c r="AG2327" s="1">
        <v>75800</v>
      </c>
      <c r="AH2327" s="36">
        <v>2380</v>
      </c>
      <c r="AI2327" s="1">
        <v>1000</v>
      </c>
      <c r="AJ2327" s="36">
        <v>2379</v>
      </c>
      <c r="AK2327">
        <v>500</v>
      </c>
      <c r="AL2327" s="2">
        <v>0.63611111111111107</v>
      </c>
      <c r="AM2327" s="3">
        <v>46234</v>
      </c>
      <c r="AN2327" t="s">
        <v>298</v>
      </c>
      <c r="AO2327" t="s">
        <v>364</v>
      </c>
    </row>
    <row r="2328" spans="1:41">
      <c r="A2328" s="8">
        <v>46226</v>
      </c>
      <c r="B2328" s="67">
        <v>4042.77</v>
      </c>
      <c r="C2328">
        <v>0.24</v>
      </c>
      <c r="D2328">
        <v>66280</v>
      </c>
      <c r="E2328" s="67">
        <v>0.32</v>
      </c>
      <c r="F2328" s="7">
        <v>4661</v>
      </c>
      <c r="G2328" t="s">
        <v>50</v>
      </c>
      <c r="H2328">
        <v>0</v>
      </c>
      <c r="I2328" t="s">
        <v>288</v>
      </c>
      <c r="J2328" t="s">
        <v>289</v>
      </c>
      <c r="K2328" t="s">
        <v>295</v>
      </c>
      <c r="L2328" s="36">
        <v>2625</v>
      </c>
      <c r="M2328">
        <v>-48.5</v>
      </c>
      <c r="N2328" s="66">
        <v>-1.8100000000000002E-2</v>
      </c>
      <c r="O2328" s="36">
        <v>2673.5</v>
      </c>
      <c r="P2328" s="66">
        <v>-1.8100000000000002E-2</v>
      </c>
      <c r="Q2328" s="36">
        <v>2623.5</v>
      </c>
      <c r="R2328" s="36">
        <v>2645.5</v>
      </c>
      <c r="S2328" s="36">
        <v>2606.5</v>
      </c>
      <c r="T2328" s="66">
        <v>5.0000000000000001E-4</v>
      </c>
      <c r="U2328" s="66">
        <v>5.3E-3</v>
      </c>
      <c r="V2328" s="66">
        <v>-7.7000000000000002E-3</v>
      </c>
      <c r="W2328" s="66">
        <v>7.0000000000000001E-3</v>
      </c>
      <c r="X2328" s="1">
        <v>2843500</v>
      </c>
      <c r="Y2328" s="1">
        <v>7452662</v>
      </c>
      <c r="Z2328" s="1">
        <v>4726183</v>
      </c>
      <c r="AA2328" t="s">
        <v>367</v>
      </c>
      <c r="AB2328" t="s">
        <v>368</v>
      </c>
      <c r="AC2328">
        <v>36.76</v>
      </c>
      <c r="AD2328">
        <v>3.91</v>
      </c>
      <c r="AE2328">
        <v>0.61</v>
      </c>
      <c r="AF2328" t="s">
        <v>230</v>
      </c>
      <c r="AG2328" s="1">
        <v>0</v>
      </c>
      <c r="AH2328" s="36">
        <v>2625</v>
      </c>
      <c r="AI2328" s="1">
        <v>1200</v>
      </c>
      <c r="AJ2328" s="36">
        <v>2624.5</v>
      </c>
      <c r="AK2328" s="1">
        <v>1900</v>
      </c>
      <c r="AL2328" s="2">
        <v>0.63680555555555551</v>
      </c>
      <c r="AM2328" s="3">
        <v>46233</v>
      </c>
      <c r="AN2328" t="s">
        <v>298</v>
      </c>
      <c r="AO2328" t="s">
        <v>313</v>
      </c>
    </row>
    <row r="2329" spans="1:41">
      <c r="A2329" s="8">
        <v>46226</v>
      </c>
      <c r="B2329" s="67">
        <v>4042.77</v>
      </c>
      <c r="C2329">
        <v>0.24</v>
      </c>
      <c r="D2329">
        <v>66280</v>
      </c>
      <c r="E2329" s="67">
        <v>0.32</v>
      </c>
      <c r="F2329" s="7">
        <v>5020</v>
      </c>
      <c r="G2329" t="s">
        <v>51</v>
      </c>
      <c r="H2329">
        <v>0</v>
      </c>
      <c r="I2329" t="s">
        <v>288</v>
      </c>
      <c r="J2329" t="s">
        <v>289</v>
      </c>
      <c r="K2329" t="s">
        <v>290</v>
      </c>
      <c r="L2329" s="36">
        <v>1331.5</v>
      </c>
      <c r="M2329">
        <v>11.5</v>
      </c>
      <c r="N2329" s="66">
        <v>8.6999999999999994E-3</v>
      </c>
      <c r="O2329" s="36">
        <v>1320</v>
      </c>
      <c r="P2329" s="66">
        <v>8.6999999999999994E-3</v>
      </c>
      <c r="Q2329" s="36">
        <v>1316.5</v>
      </c>
      <c r="R2329" s="36">
        <v>1336.5</v>
      </c>
      <c r="S2329" s="36">
        <v>1316.5</v>
      </c>
      <c r="T2329" s="66">
        <v>1.1299999999999999E-2</v>
      </c>
      <c r="U2329" s="66">
        <v>1.1000000000000001E-3</v>
      </c>
      <c r="V2329" s="66">
        <v>-3.7000000000000002E-3</v>
      </c>
      <c r="W2329" s="66">
        <v>1.1299999999999999E-2</v>
      </c>
      <c r="X2329" s="1">
        <v>3679800</v>
      </c>
      <c r="Y2329" s="1">
        <v>4888197</v>
      </c>
      <c r="Z2329" s="1">
        <v>3604059</v>
      </c>
      <c r="AA2329" t="s">
        <v>369</v>
      </c>
      <c r="AB2329" t="s">
        <v>370</v>
      </c>
      <c r="AC2329">
        <v>8.5500000000000007</v>
      </c>
      <c r="AD2329">
        <v>1.06</v>
      </c>
      <c r="AE2329">
        <v>2.5499999999999998</v>
      </c>
      <c r="AF2329" t="s">
        <v>230</v>
      </c>
      <c r="AG2329" s="1">
        <v>269900</v>
      </c>
      <c r="AH2329" s="36">
        <v>1332</v>
      </c>
      <c r="AI2329" s="1">
        <v>5700</v>
      </c>
      <c r="AJ2329" s="36">
        <v>1331.5</v>
      </c>
      <c r="AK2329" s="1">
        <v>5400</v>
      </c>
      <c r="AL2329" s="2">
        <v>0.63680555555555551</v>
      </c>
      <c r="AM2329" s="3">
        <v>46241</v>
      </c>
      <c r="AN2329" t="s">
        <v>298</v>
      </c>
      <c r="AO2329" t="s">
        <v>371</v>
      </c>
    </row>
    <row r="2330" spans="1:41">
      <c r="A2330" s="8">
        <v>46226</v>
      </c>
      <c r="B2330" s="67">
        <v>4042.77</v>
      </c>
      <c r="C2330">
        <v>0.24</v>
      </c>
      <c r="D2330">
        <v>66280</v>
      </c>
      <c r="E2330" s="67">
        <v>0.32</v>
      </c>
      <c r="F2330" s="7">
        <v>5201</v>
      </c>
      <c r="G2330" t="s">
        <v>52</v>
      </c>
      <c r="H2330">
        <v>0</v>
      </c>
      <c r="I2330" t="s">
        <v>288</v>
      </c>
      <c r="J2330" t="s">
        <v>289</v>
      </c>
      <c r="K2330" t="s">
        <v>290</v>
      </c>
      <c r="L2330" s="36">
        <v>6287</v>
      </c>
      <c r="M2330">
        <v>-57</v>
      </c>
      <c r="N2330" s="66">
        <v>-8.9999999999999993E-3</v>
      </c>
      <c r="O2330" s="36">
        <v>6344</v>
      </c>
      <c r="P2330" s="66">
        <v>-8.8999999999999999E-3</v>
      </c>
      <c r="Q2330" s="36">
        <v>6388</v>
      </c>
      <c r="R2330" s="36">
        <v>6452</v>
      </c>
      <c r="S2330" s="36">
        <v>6282</v>
      </c>
      <c r="T2330" s="66">
        <v>-1.5800000000000002E-2</v>
      </c>
      <c r="U2330" s="66">
        <v>-1.14E-2</v>
      </c>
      <c r="V2330" s="66">
        <v>-2.5499999999999998E-2</v>
      </c>
      <c r="W2330" s="66">
        <v>6.9999999999999999E-4</v>
      </c>
      <c r="X2330" s="1">
        <v>628300</v>
      </c>
      <c r="Y2330" s="1">
        <v>3997528</v>
      </c>
      <c r="Z2330" s="1">
        <v>1367011</v>
      </c>
      <c r="AA2330" t="s">
        <v>581</v>
      </c>
      <c r="AB2330" t="s">
        <v>373</v>
      </c>
      <c r="AC2330">
        <v>17.34</v>
      </c>
      <c r="AD2330">
        <v>0.89</v>
      </c>
      <c r="AE2330">
        <v>3.34</v>
      </c>
      <c r="AF2330" t="s">
        <v>230</v>
      </c>
      <c r="AG2330" s="1">
        <v>57600</v>
      </c>
      <c r="AH2330" s="36">
        <v>6288</v>
      </c>
      <c r="AI2330" s="1">
        <v>200</v>
      </c>
      <c r="AJ2330" s="36">
        <v>6286</v>
      </c>
      <c r="AK2330">
        <v>200</v>
      </c>
      <c r="AL2330" s="2">
        <v>0.63680555555555551</v>
      </c>
      <c r="AM2330" s="3">
        <v>46238</v>
      </c>
      <c r="AN2330" t="s">
        <v>293</v>
      </c>
      <c r="AO2330" t="s">
        <v>341</v>
      </c>
    </row>
    <row r="2331" spans="1:41">
      <c r="A2331" s="8">
        <v>46226</v>
      </c>
      <c r="B2331" s="67">
        <v>4042.77</v>
      </c>
      <c r="C2331">
        <v>0.24</v>
      </c>
      <c r="D2331">
        <v>66280</v>
      </c>
      <c r="E2331" s="67">
        <v>0.32</v>
      </c>
      <c r="F2331" s="7">
        <v>5302</v>
      </c>
      <c r="G2331" t="s">
        <v>53</v>
      </c>
      <c r="H2331">
        <v>0</v>
      </c>
      <c r="I2331" t="s">
        <v>288</v>
      </c>
      <c r="J2331" t="s">
        <v>289</v>
      </c>
      <c r="K2331" t="s">
        <v>295</v>
      </c>
      <c r="L2331" s="36">
        <v>4735</v>
      </c>
      <c r="M2331">
        <v>-35</v>
      </c>
      <c r="N2331" s="66">
        <v>-7.3000000000000001E-3</v>
      </c>
      <c r="O2331" s="36">
        <v>4770</v>
      </c>
      <c r="P2331" s="66">
        <v>-7.3000000000000001E-3</v>
      </c>
      <c r="Q2331" s="36">
        <v>4800</v>
      </c>
      <c r="R2331" s="36">
        <v>4820</v>
      </c>
      <c r="S2331" s="36">
        <v>4730</v>
      </c>
      <c r="T2331" s="66">
        <v>-1.35E-2</v>
      </c>
      <c r="U2331" s="66">
        <v>-4.1999999999999997E-3</v>
      </c>
      <c r="V2331" s="66">
        <v>-1.7600000000000001E-2</v>
      </c>
      <c r="W2331" s="66">
        <v>1E-3</v>
      </c>
      <c r="X2331" s="1">
        <v>30200</v>
      </c>
      <c r="Y2331" s="1">
        <v>143997</v>
      </c>
      <c r="Z2331" s="1">
        <v>56026</v>
      </c>
      <c r="AA2331" t="s">
        <v>374</v>
      </c>
      <c r="AB2331" t="s">
        <v>375</v>
      </c>
      <c r="AC2331">
        <v>18.989999999999998</v>
      </c>
      <c r="AD2331">
        <v>0.96</v>
      </c>
      <c r="AE2331">
        <v>4.22</v>
      </c>
      <c r="AF2331" t="s">
        <v>230</v>
      </c>
      <c r="AG2331" s="1">
        <v>12800</v>
      </c>
      <c r="AH2331" s="36">
        <v>4735</v>
      </c>
      <c r="AI2331">
        <v>400</v>
      </c>
      <c r="AJ2331" s="36">
        <v>4730</v>
      </c>
      <c r="AK2331" s="1">
        <v>1000</v>
      </c>
      <c r="AL2331" s="2">
        <v>0.63541666666666663</v>
      </c>
      <c r="AM2331" s="3">
        <v>46244</v>
      </c>
      <c r="AN2331" t="s">
        <v>293</v>
      </c>
      <c r="AO2331" t="s">
        <v>341</v>
      </c>
    </row>
    <row r="2332" spans="1:41">
      <c r="A2332" s="8">
        <v>46226</v>
      </c>
      <c r="B2332" s="67">
        <v>4042.77</v>
      </c>
      <c r="C2332">
        <v>0.24</v>
      </c>
      <c r="D2332">
        <v>66280</v>
      </c>
      <c r="E2332" s="67">
        <v>0.32</v>
      </c>
      <c r="F2332" s="7">
        <v>5310</v>
      </c>
      <c r="G2332" t="s">
        <v>54</v>
      </c>
      <c r="H2332">
        <v>0</v>
      </c>
      <c r="I2332" t="s">
        <v>288</v>
      </c>
      <c r="J2332" t="s">
        <v>289</v>
      </c>
      <c r="K2332" t="s">
        <v>295</v>
      </c>
      <c r="L2332" s="36">
        <v>6720</v>
      </c>
      <c r="M2332">
        <v>-20</v>
      </c>
      <c r="N2332" s="66">
        <v>-3.0000000000000001E-3</v>
      </c>
      <c r="O2332" s="36">
        <v>6740</v>
      </c>
      <c r="P2332" s="66">
        <v>-2.8999999999999998E-3</v>
      </c>
      <c r="Q2332" s="36">
        <v>6800</v>
      </c>
      <c r="R2332" s="36">
        <v>6950</v>
      </c>
      <c r="S2332" s="36">
        <v>6720</v>
      </c>
      <c r="T2332" s="66">
        <v>-1.17E-2</v>
      </c>
      <c r="U2332" s="66">
        <v>-5.8999999999999999E-3</v>
      </c>
      <c r="V2332" s="66">
        <v>-3.3000000000000002E-2</v>
      </c>
      <c r="W2332" s="66">
        <v>0</v>
      </c>
      <c r="X2332" s="1">
        <v>76800</v>
      </c>
      <c r="Y2332" s="1">
        <v>523709</v>
      </c>
      <c r="Z2332" s="1">
        <v>141070</v>
      </c>
      <c r="AA2332" t="s">
        <v>662</v>
      </c>
      <c r="AB2332" t="s">
        <v>377</v>
      </c>
      <c r="AC2332">
        <v>28.76</v>
      </c>
      <c r="AD2332">
        <v>1.44</v>
      </c>
      <c r="AE2332">
        <v>2.16</v>
      </c>
      <c r="AF2332" t="s">
        <v>230</v>
      </c>
      <c r="AG2332" s="1">
        <v>3000</v>
      </c>
      <c r="AH2332" s="36">
        <v>6720</v>
      </c>
      <c r="AI2332" s="1">
        <v>500</v>
      </c>
      <c r="AJ2332" s="36">
        <v>6710</v>
      </c>
      <c r="AK2332" s="1">
        <v>200</v>
      </c>
      <c r="AL2332" s="2">
        <v>0.63611111111111107</v>
      </c>
      <c r="AM2332" s="3">
        <v>46241</v>
      </c>
      <c r="AN2332" t="s">
        <v>293</v>
      </c>
      <c r="AO2332" t="s">
        <v>341</v>
      </c>
    </row>
    <row r="2333" spans="1:41">
      <c r="A2333" s="8">
        <v>46226</v>
      </c>
      <c r="B2333" s="67">
        <v>4042.77</v>
      </c>
      <c r="C2333">
        <v>0.24</v>
      </c>
      <c r="D2333">
        <v>66280</v>
      </c>
      <c r="E2333" s="67">
        <v>0.32</v>
      </c>
      <c r="F2333" s="7">
        <v>5334</v>
      </c>
      <c r="G2333" t="s">
        <v>55</v>
      </c>
      <c r="H2333">
        <v>0</v>
      </c>
      <c r="I2333" t="s">
        <v>288</v>
      </c>
      <c r="J2333" t="s">
        <v>289</v>
      </c>
      <c r="K2333" t="s">
        <v>290</v>
      </c>
      <c r="L2333" s="36">
        <v>9665</v>
      </c>
      <c r="M2333">
        <v>-85</v>
      </c>
      <c r="N2333" s="66">
        <v>-8.6999999999999994E-3</v>
      </c>
      <c r="O2333" s="36">
        <v>9750</v>
      </c>
      <c r="P2333" s="66">
        <v>-8.6999999999999994E-3</v>
      </c>
      <c r="Q2333" s="36">
        <v>9750</v>
      </c>
      <c r="R2333" s="36">
        <v>9867</v>
      </c>
      <c r="S2333" s="36">
        <v>9658</v>
      </c>
      <c r="T2333" s="66">
        <v>-8.6999999999999994E-3</v>
      </c>
      <c r="U2333" s="66">
        <v>-5.7000000000000002E-3</v>
      </c>
      <c r="V2333" s="66">
        <v>-2.0400000000000001E-2</v>
      </c>
      <c r="W2333" s="66">
        <v>6.9999999999999999E-4</v>
      </c>
      <c r="X2333" s="1">
        <v>647000</v>
      </c>
      <c r="Y2333" s="1">
        <v>6307979</v>
      </c>
      <c r="Z2333" s="1">
        <v>1925729</v>
      </c>
      <c r="AA2333" t="s">
        <v>709</v>
      </c>
      <c r="AB2333" t="s">
        <v>379</v>
      </c>
      <c r="AC2333">
        <v>17.940000000000001</v>
      </c>
      <c r="AD2333">
        <v>2.4700000000000002</v>
      </c>
      <c r="AE2333">
        <v>2.17</v>
      </c>
      <c r="AF2333" t="s">
        <v>230</v>
      </c>
      <c r="AG2333" s="1">
        <v>27300</v>
      </c>
      <c r="AH2333" s="36">
        <v>9666</v>
      </c>
      <c r="AI2333" s="1">
        <v>400</v>
      </c>
      <c r="AJ2333" s="36">
        <v>9663</v>
      </c>
      <c r="AK2333" s="1">
        <v>400</v>
      </c>
      <c r="AL2333" s="2">
        <v>0.63680555555555551</v>
      </c>
      <c r="AM2333" s="3">
        <v>46234</v>
      </c>
      <c r="AN2333" t="s">
        <v>298</v>
      </c>
      <c r="AO2333" t="s">
        <v>341</v>
      </c>
    </row>
    <row r="2334" spans="1:41">
      <c r="A2334" s="8">
        <v>46226</v>
      </c>
      <c r="B2334" s="67">
        <v>4042.77</v>
      </c>
      <c r="C2334">
        <v>0.24</v>
      </c>
      <c r="D2334">
        <v>66280</v>
      </c>
      <c r="E2334" s="67">
        <v>0.32</v>
      </c>
      <c r="F2334" s="7">
        <v>5706</v>
      </c>
      <c r="G2334" t="s">
        <v>56</v>
      </c>
      <c r="H2334">
        <v>0</v>
      </c>
      <c r="I2334" t="s">
        <v>288</v>
      </c>
      <c r="J2334" t="s">
        <v>289</v>
      </c>
      <c r="K2334" t="s">
        <v>295</v>
      </c>
      <c r="L2334" s="36">
        <v>33760</v>
      </c>
      <c r="M2334">
        <v>160</v>
      </c>
      <c r="N2334" s="66">
        <v>4.7999999999999996E-3</v>
      </c>
      <c r="O2334" s="36">
        <v>33600</v>
      </c>
      <c r="P2334" s="66">
        <v>4.7000000000000002E-3</v>
      </c>
      <c r="Q2334" s="36">
        <v>34800</v>
      </c>
      <c r="R2334" s="36">
        <v>35210</v>
      </c>
      <c r="S2334" s="36">
        <v>33320</v>
      </c>
      <c r="T2334" s="66">
        <v>-2.98E-2</v>
      </c>
      <c r="U2334" s="66">
        <v>9.1999999999999998E-3</v>
      </c>
      <c r="V2334" s="66">
        <v>-4.1099999999999998E-2</v>
      </c>
      <c r="W2334" s="66">
        <v>1.32E-2</v>
      </c>
      <c r="X2334" s="1">
        <v>701100</v>
      </c>
      <c r="Y2334" s="1">
        <v>23813093</v>
      </c>
      <c r="Z2334" s="1">
        <v>1938344</v>
      </c>
      <c r="AA2334" t="s">
        <v>521</v>
      </c>
      <c r="AB2334" t="s">
        <v>381</v>
      </c>
      <c r="AC2334">
        <v>25.75</v>
      </c>
      <c r="AD2334">
        <v>4.68</v>
      </c>
      <c r="AE2334">
        <v>0.83</v>
      </c>
      <c r="AF2334" t="s">
        <v>230</v>
      </c>
      <c r="AG2334" s="1">
        <v>4900</v>
      </c>
      <c r="AH2334" s="36">
        <v>33780</v>
      </c>
      <c r="AI2334" s="1">
        <v>100</v>
      </c>
      <c r="AJ2334" s="36">
        <v>33770</v>
      </c>
      <c r="AK2334" s="1">
        <v>100</v>
      </c>
      <c r="AL2334" s="2">
        <v>0.63611111111111107</v>
      </c>
      <c r="AM2334" s="3">
        <v>46241</v>
      </c>
      <c r="AN2334" t="s">
        <v>298</v>
      </c>
      <c r="AO2334" t="s">
        <v>382</v>
      </c>
    </row>
    <row r="2335" spans="1:41">
      <c r="A2335" s="8">
        <v>46226</v>
      </c>
      <c r="B2335" s="67">
        <v>4042.77</v>
      </c>
      <c r="C2335">
        <v>0.24</v>
      </c>
      <c r="D2335">
        <v>66280</v>
      </c>
      <c r="E2335" s="67">
        <v>0.32</v>
      </c>
      <c r="F2335" s="7">
        <v>5711</v>
      </c>
      <c r="G2335" t="s">
        <v>57</v>
      </c>
      <c r="H2335">
        <v>0</v>
      </c>
      <c r="I2335" t="s">
        <v>288</v>
      </c>
      <c r="J2335" t="s">
        <v>289</v>
      </c>
      <c r="K2335" t="s">
        <v>295</v>
      </c>
      <c r="L2335" s="36">
        <v>4283</v>
      </c>
      <c r="M2335">
        <v>79</v>
      </c>
      <c r="N2335" s="66">
        <v>1.8800000000000001E-2</v>
      </c>
      <c r="O2335" s="36">
        <v>4204</v>
      </c>
      <c r="P2335" s="66">
        <v>1.8700000000000001E-2</v>
      </c>
      <c r="Q2335" s="36">
        <v>4296</v>
      </c>
      <c r="R2335" s="36">
        <v>4333</v>
      </c>
      <c r="S2335" s="36">
        <v>4247</v>
      </c>
      <c r="T2335" s="66">
        <v>-3.0000000000000001E-3</v>
      </c>
      <c r="U2335" s="66">
        <v>-1.6000000000000001E-3</v>
      </c>
      <c r="V2335" s="66">
        <v>-1.15E-2</v>
      </c>
      <c r="W2335" s="66">
        <v>8.3999999999999995E-3</v>
      </c>
      <c r="X2335" s="1">
        <v>468000</v>
      </c>
      <c r="Y2335" s="1">
        <v>2008868</v>
      </c>
      <c r="Z2335" s="1">
        <v>563169</v>
      </c>
      <c r="AA2335" t="s">
        <v>383</v>
      </c>
      <c r="AB2335" t="s">
        <v>384</v>
      </c>
      <c r="AC2335">
        <v>11.42</v>
      </c>
      <c r="AD2335">
        <v>0.76</v>
      </c>
      <c r="AE2335">
        <v>2.71</v>
      </c>
      <c r="AF2335" t="s">
        <v>230</v>
      </c>
      <c r="AG2335" s="1">
        <v>25600</v>
      </c>
      <c r="AH2335" s="36">
        <v>4285</v>
      </c>
      <c r="AI2335" s="1">
        <v>700</v>
      </c>
      <c r="AJ2335" s="36">
        <v>4283</v>
      </c>
      <c r="AK2335" s="1">
        <v>200</v>
      </c>
      <c r="AL2335" s="2">
        <v>0.63680555555555551</v>
      </c>
      <c r="AM2335" s="3">
        <v>46240</v>
      </c>
      <c r="AN2335" t="s">
        <v>298</v>
      </c>
      <c r="AO2335" t="s">
        <v>382</v>
      </c>
    </row>
    <row r="2336" spans="1:41">
      <c r="A2336" s="8">
        <v>46226</v>
      </c>
      <c r="B2336" s="67">
        <v>4042.77</v>
      </c>
      <c r="C2336">
        <v>0.24</v>
      </c>
      <c r="D2336">
        <v>66280</v>
      </c>
      <c r="E2336" s="67">
        <v>0.32</v>
      </c>
      <c r="F2336" s="7">
        <v>5713</v>
      </c>
      <c r="G2336" t="s">
        <v>58</v>
      </c>
      <c r="H2336">
        <v>0</v>
      </c>
      <c r="I2336" t="s">
        <v>288</v>
      </c>
      <c r="J2336" t="s">
        <v>289</v>
      </c>
      <c r="K2336" t="s">
        <v>290</v>
      </c>
      <c r="L2336" s="36">
        <v>7886</v>
      </c>
      <c r="M2336">
        <v>365</v>
      </c>
      <c r="N2336" s="66">
        <v>4.8500000000000001E-2</v>
      </c>
      <c r="O2336" s="36">
        <v>7521</v>
      </c>
      <c r="P2336" s="66">
        <v>4.8500000000000001E-2</v>
      </c>
      <c r="Q2336" s="36">
        <v>7800</v>
      </c>
      <c r="R2336" s="36">
        <v>7952</v>
      </c>
      <c r="S2336" s="36">
        <v>7754</v>
      </c>
      <c r="T2336" s="66">
        <v>1.0999999999999999E-2</v>
      </c>
      <c r="U2336" s="66">
        <v>-1.2999999999999999E-3</v>
      </c>
      <c r="V2336" s="66">
        <v>-8.2000000000000007E-3</v>
      </c>
      <c r="W2336" s="66">
        <v>1.7000000000000001E-2</v>
      </c>
      <c r="X2336" s="1">
        <v>2709500</v>
      </c>
      <c r="Y2336" s="1">
        <v>21316350</v>
      </c>
      <c r="Z2336" s="1">
        <v>2293359</v>
      </c>
      <c r="AA2336" t="s">
        <v>385</v>
      </c>
      <c r="AB2336" t="s">
        <v>386</v>
      </c>
      <c r="AC2336">
        <v>14.11</v>
      </c>
      <c r="AD2336">
        <v>1.02</v>
      </c>
      <c r="AE2336">
        <v>2.62</v>
      </c>
      <c r="AF2336" t="s">
        <v>230</v>
      </c>
      <c r="AG2336" s="1">
        <v>54300</v>
      </c>
      <c r="AH2336" s="36">
        <v>7887</v>
      </c>
      <c r="AI2336" s="1">
        <v>400</v>
      </c>
      <c r="AJ2336" s="36">
        <v>7885</v>
      </c>
      <c r="AK2336" s="1">
        <v>200</v>
      </c>
      <c r="AL2336" s="2">
        <v>0.63680555555555551</v>
      </c>
      <c r="AM2336" s="3">
        <v>46244</v>
      </c>
      <c r="AN2336" t="s">
        <v>298</v>
      </c>
      <c r="AO2336" t="s">
        <v>382</v>
      </c>
    </row>
    <row r="2337" spans="1:41">
      <c r="A2337" s="8">
        <v>46226</v>
      </c>
      <c r="B2337" s="67">
        <v>4042.77</v>
      </c>
      <c r="C2337">
        <v>0.24</v>
      </c>
      <c r="D2337">
        <v>66280</v>
      </c>
      <c r="E2337" s="67">
        <v>0.32</v>
      </c>
      <c r="F2337" s="7">
        <v>5802</v>
      </c>
      <c r="G2337" t="s">
        <v>59</v>
      </c>
      <c r="H2337">
        <v>0</v>
      </c>
      <c r="I2337" t="s">
        <v>288</v>
      </c>
      <c r="J2337" t="s">
        <v>289</v>
      </c>
      <c r="K2337" t="s">
        <v>295</v>
      </c>
      <c r="L2337" s="36">
        <v>2506</v>
      </c>
      <c r="M2337">
        <v>55</v>
      </c>
      <c r="N2337" s="66">
        <v>2.24E-2</v>
      </c>
      <c r="O2337" s="36">
        <v>2451</v>
      </c>
      <c r="P2337" s="66">
        <v>2.24E-2</v>
      </c>
      <c r="Q2337" s="36">
        <v>2480</v>
      </c>
      <c r="R2337" s="36">
        <v>2537</v>
      </c>
      <c r="S2337" s="36">
        <v>2452.5</v>
      </c>
      <c r="T2337" s="66">
        <v>1.04E-2</v>
      </c>
      <c r="U2337" s="66">
        <v>-2.0999999999999999E-3</v>
      </c>
      <c r="V2337" s="66">
        <v>-1.2200000000000001E-2</v>
      </c>
      <c r="W2337" s="66">
        <v>2.18E-2</v>
      </c>
      <c r="X2337" s="1">
        <v>13650400</v>
      </c>
      <c r="Y2337" s="1">
        <v>34189923</v>
      </c>
      <c r="Z2337" s="1">
        <v>7958460</v>
      </c>
      <c r="AA2337" t="s">
        <v>694</v>
      </c>
      <c r="AB2337" t="s">
        <v>849</v>
      </c>
      <c r="AC2337">
        <v>24.04</v>
      </c>
      <c r="AD2337">
        <v>2.84</v>
      </c>
      <c r="AE2337">
        <v>1.56</v>
      </c>
      <c r="AF2337" t="s">
        <v>230</v>
      </c>
      <c r="AG2337" s="1">
        <v>287500</v>
      </c>
      <c r="AH2337" s="36">
        <v>2506.5</v>
      </c>
      <c r="AI2337" s="1">
        <v>400</v>
      </c>
      <c r="AJ2337" s="36">
        <v>2506</v>
      </c>
      <c r="AK2337" s="1">
        <v>2800</v>
      </c>
      <c r="AL2337" s="2">
        <v>0.63680555555555551</v>
      </c>
      <c r="AM2337" s="3">
        <v>46234</v>
      </c>
      <c r="AN2337" t="s">
        <v>298</v>
      </c>
      <c r="AO2337" t="s">
        <v>382</v>
      </c>
    </row>
    <row r="2338" spans="1:41">
      <c r="A2338" s="8">
        <v>46226</v>
      </c>
      <c r="B2338" s="67">
        <v>4042.77</v>
      </c>
      <c r="C2338">
        <v>0.24</v>
      </c>
      <c r="D2338">
        <v>66280</v>
      </c>
      <c r="E2338" s="67">
        <v>0.32</v>
      </c>
      <c r="F2338" s="7">
        <v>5803</v>
      </c>
      <c r="G2338" t="s">
        <v>60</v>
      </c>
      <c r="H2338">
        <v>0</v>
      </c>
      <c r="I2338" t="s">
        <v>288</v>
      </c>
      <c r="J2338" t="s">
        <v>289</v>
      </c>
      <c r="K2338" t="s">
        <v>290</v>
      </c>
      <c r="L2338" s="36">
        <v>4708</v>
      </c>
      <c r="M2338">
        <v>-43</v>
      </c>
      <c r="N2338" s="66">
        <v>-9.1000000000000004E-3</v>
      </c>
      <c r="O2338" s="36">
        <v>4751</v>
      </c>
      <c r="P2338" s="66">
        <v>-8.9999999999999993E-3</v>
      </c>
      <c r="Q2338" s="36">
        <v>4888</v>
      </c>
      <c r="R2338" s="36">
        <v>4935</v>
      </c>
      <c r="S2338" s="36">
        <v>4652</v>
      </c>
      <c r="T2338" s="66">
        <v>-3.6799999999999999E-2</v>
      </c>
      <c r="U2338" s="66">
        <v>9.1999999999999998E-3</v>
      </c>
      <c r="V2338" s="66">
        <v>-4.5900000000000003E-2</v>
      </c>
      <c r="W2338" s="66">
        <v>1.2E-2</v>
      </c>
      <c r="X2338" s="1">
        <v>29641800</v>
      </c>
      <c r="Y2338" s="1">
        <v>140200030</v>
      </c>
      <c r="Z2338" s="1">
        <v>8357549</v>
      </c>
      <c r="AA2338" t="s">
        <v>389</v>
      </c>
      <c r="AB2338" t="s">
        <v>632</v>
      </c>
      <c r="AC2338">
        <v>31.17</v>
      </c>
      <c r="AD2338">
        <v>13.91</v>
      </c>
      <c r="AE2338">
        <v>0.81</v>
      </c>
      <c r="AF2338" t="s">
        <v>230</v>
      </c>
      <c r="AG2338" s="1">
        <v>700600</v>
      </c>
      <c r="AH2338" s="36">
        <v>4708</v>
      </c>
      <c r="AI2338" s="1">
        <v>3000</v>
      </c>
      <c r="AJ2338" s="36">
        <v>4707</v>
      </c>
      <c r="AK2338" s="1">
        <v>600</v>
      </c>
      <c r="AL2338" s="2">
        <v>0.63680555555555551</v>
      </c>
      <c r="AM2338" s="3">
        <v>46241</v>
      </c>
      <c r="AN2338" t="s">
        <v>298</v>
      </c>
      <c r="AO2338" t="s">
        <v>382</v>
      </c>
    </row>
    <row r="2339" spans="1:41">
      <c r="A2339" s="8">
        <v>46226</v>
      </c>
      <c r="B2339" s="67">
        <v>4042.77</v>
      </c>
      <c r="C2339">
        <v>0.24</v>
      </c>
      <c r="D2339">
        <v>66280</v>
      </c>
      <c r="E2339" s="67">
        <v>0.32</v>
      </c>
      <c r="F2339" s="7">
        <v>6038</v>
      </c>
      <c r="G2339" t="s">
        <v>61</v>
      </c>
      <c r="H2339">
        <v>0</v>
      </c>
      <c r="I2339" t="s">
        <v>347</v>
      </c>
      <c r="J2339" t="s">
        <v>289</v>
      </c>
      <c r="K2339" t="s">
        <v>295</v>
      </c>
      <c r="L2339" s="36">
        <v>819</v>
      </c>
      <c r="M2339">
        <v>-4</v>
      </c>
      <c r="N2339" s="66">
        <v>-4.8999999999999998E-3</v>
      </c>
      <c r="O2339" s="36">
        <v>823</v>
      </c>
      <c r="P2339" s="66">
        <v>-4.7999999999999996E-3</v>
      </c>
      <c r="Q2339" s="36">
        <v>823</v>
      </c>
      <c r="R2339" s="36">
        <v>823</v>
      </c>
      <c r="S2339" s="36">
        <v>819</v>
      </c>
      <c r="T2339" s="66">
        <v>-4.7999999999999996E-3</v>
      </c>
      <c r="U2339" s="66">
        <v>-1.1999999999999999E-3</v>
      </c>
      <c r="V2339" s="66">
        <v>-4.7999999999999996E-3</v>
      </c>
      <c r="W2339" s="66">
        <v>0</v>
      </c>
      <c r="X2339" s="1">
        <v>2600</v>
      </c>
      <c r="Y2339" s="1">
        <v>2134</v>
      </c>
      <c r="Z2339" s="1">
        <v>4146</v>
      </c>
      <c r="AA2339" t="s">
        <v>391</v>
      </c>
      <c r="AB2339" t="s">
        <v>711</v>
      </c>
      <c r="AC2339">
        <v>11.81</v>
      </c>
      <c r="AD2339">
        <v>0.82</v>
      </c>
      <c r="AE2339">
        <v>2.81</v>
      </c>
      <c r="AF2339" t="s">
        <v>230</v>
      </c>
      <c r="AG2339" s="1">
        <v>0</v>
      </c>
      <c r="AH2339" s="36">
        <v>823</v>
      </c>
      <c r="AI2339" s="1">
        <v>600</v>
      </c>
      <c r="AJ2339" s="36">
        <v>819</v>
      </c>
      <c r="AK2339">
        <v>600</v>
      </c>
      <c r="AL2339" s="2">
        <v>0.61458333333333337</v>
      </c>
      <c r="AM2339" s="3">
        <v>46248</v>
      </c>
      <c r="AN2339" t="s">
        <v>350</v>
      </c>
      <c r="AO2339" t="s">
        <v>313</v>
      </c>
    </row>
    <row r="2340" spans="1:41">
      <c r="A2340" s="8">
        <v>46226</v>
      </c>
      <c r="B2340" s="67">
        <v>4042.77</v>
      </c>
      <c r="C2340">
        <v>0.24</v>
      </c>
      <c r="D2340">
        <v>66280</v>
      </c>
      <c r="E2340" s="67">
        <v>0.32</v>
      </c>
      <c r="F2340" s="7">
        <v>6156</v>
      </c>
      <c r="G2340" t="s">
        <v>62</v>
      </c>
      <c r="H2340">
        <v>0</v>
      </c>
      <c r="I2340" t="s">
        <v>314</v>
      </c>
      <c r="J2340" t="s">
        <v>323</v>
      </c>
      <c r="K2340" t="s">
        <v>290</v>
      </c>
      <c r="L2340" s="36">
        <v>1781</v>
      </c>
      <c r="M2340">
        <v>5</v>
      </c>
      <c r="N2340" s="66">
        <v>2.8E-3</v>
      </c>
      <c r="O2340" s="36">
        <v>1776</v>
      </c>
      <c r="P2340" s="66">
        <v>2.8E-3</v>
      </c>
      <c r="Q2340" s="36">
        <v>1779</v>
      </c>
      <c r="R2340" s="36">
        <v>1784</v>
      </c>
      <c r="S2340" s="36">
        <v>1772</v>
      </c>
      <c r="T2340" s="66">
        <v>1.1000000000000001E-3</v>
      </c>
      <c r="U2340" s="66">
        <v>0</v>
      </c>
      <c r="V2340" s="66">
        <v>-1.6000000000000001E-3</v>
      </c>
      <c r="W2340" s="66">
        <v>5.0000000000000001E-3</v>
      </c>
      <c r="X2340" s="1">
        <v>10300</v>
      </c>
      <c r="Y2340" s="1">
        <v>18311</v>
      </c>
      <c r="Z2340" s="1">
        <v>9439</v>
      </c>
      <c r="AA2340" t="s">
        <v>393</v>
      </c>
      <c r="AB2340" t="s">
        <v>697</v>
      </c>
      <c r="AC2340">
        <v>52.84</v>
      </c>
      <c r="AD2340">
        <v>1.25</v>
      </c>
      <c r="AE2340">
        <v>5.61</v>
      </c>
      <c r="AF2340">
        <v>1.3</v>
      </c>
      <c r="AG2340" s="1">
        <v>400</v>
      </c>
      <c r="AH2340" s="36">
        <v>1782</v>
      </c>
      <c r="AI2340">
        <v>100</v>
      </c>
      <c r="AJ2340" s="36">
        <v>1777</v>
      </c>
      <c r="AK2340" s="1">
        <v>200</v>
      </c>
      <c r="AL2340" s="2">
        <v>0.62430555555555556</v>
      </c>
      <c r="AM2340" s="3">
        <v>46244</v>
      </c>
      <c r="AN2340" t="s">
        <v>350</v>
      </c>
      <c r="AO2340" t="s">
        <v>395</v>
      </c>
    </row>
    <row r="2341" spans="1:41">
      <c r="A2341" s="8">
        <v>46226</v>
      </c>
      <c r="B2341" s="67">
        <v>4042.77</v>
      </c>
      <c r="C2341">
        <v>0.24</v>
      </c>
      <c r="D2341">
        <v>66280</v>
      </c>
      <c r="E2341" s="67">
        <v>0.32</v>
      </c>
      <c r="F2341" s="7">
        <v>6178</v>
      </c>
      <c r="G2341" t="s">
        <v>63</v>
      </c>
      <c r="H2341">
        <v>0</v>
      </c>
      <c r="I2341" t="s">
        <v>288</v>
      </c>
      <c r="J2341" t="s">
        <v>289</v>
      </c>
      <c r="K2341" t="s">
        <v>295</v>
      </c>
      <c r="L2341" s="36">
        <v>2451</v>
      </c>
      <c r="M2341">
        <v>-2.5</v>
      </c>
      <c r="N2341" s="66">
        <v>-1E-3</v>
      </c>
      <c r="O2341" s="36">
        <v>2453.5</v>
      </c>
      <c r="P2341" s="66">
        <v>-1E-3</v>
      </c>
      <c r="Q2341" s="36">
        <v>2440</v>
      </c>
      <c r="R2341" s="36">
        <v>2466.5</v>
      </c>
      <c r="S2341" s="36">
        <v>2435</v>
      </c>
      <c r="T2341" s="66">
        <v>4.4999999999999997E-3</v>
      </c>
      <c r="U2341" s="66">
        <v>-4.0000000000000002E-4</v>
      </c>
      <c r="V2341" s="66">
        <v>-6.1999999999999998E-3</v>
      </c>
      <c r="W2341" s="66">
        <v>6.4999999999999997E-3</v>
      </c>
      <c r="X2341" s="1">
        <v>3154400</v>
      </c>
      <c r="Y2341" s="1">
        <v>7737437</v>
      </c>
      <c r="Z2341" s="1">
        <v>6882884</v>
      </c>
      <c r="AA2341" t="s">
        <v>884</v>
      </c>
      <c r="AB2341" t="s">
        <v>397</v>
      </c>
      <c r="AC2341">
        <v>17.63</v>
      </c>
      <c r="AD2341">
        <v>0.7</v>
      </c>
      <c r="AE2341">
        <v>2.4500000000000002</v>
      </c>
      <c r="AF2341" t="s">
        <v>230</v>
      </c>
      <c r="AG2341" s="1">
        <v>91000</v>
      </c>
      <c r="AH2341" s="36">
        <v>2451</v>
      </c>
      <c r="AI2341" s="1">
        <v>900</v>
      </c>
      <c r="AJ2341" s="36">
        <v>2450.5</v>
      </c>
      <c r="AK2341" s="1">
        <v>2800</v>
      </c>
      <c r="AL2341" s="2">
        <v>0.63611111111111107</v>
      </c>
      <c r="AM2341" s="3">
        <v>46241</v>
      </c>
      <c r="AN2341" t="s">
        <v>298</v>
      </c>
      <c r="AO2341" t="s">
        <v>313</v>
      </c>
    </row>
    <row r="2342" spans="1:41">
      <c r="A2342" s="8">
        <v>46226</v>
      </c>
      <c r="B2342" s="67">
        <v>4042.77</v>
      </c>
      <c r="C2342">
        <v>0.24</v>
      </c>
      <c r="D2342">
        <v>66280</v>
      </c>
      <c r="E2342" s="67">
        <v>0.32</v>
      </c>
      <c r="F2342" s="7">
        <v>6208</v>
      </c>
      <c r="G2342" t="s">
        <v>64</v>
      </c>
      <c r="H2342">
        <v>0</v>
      </c>
      <c r="I2342" t="s">
        <v>314</v>
      </c>
      <c r="J2342" t="s">
        <v>289</v>
      </c>
      <c r="K2342" t="s">
        <v>290</v>
      </c>
      <c r="L2342" s="36">
        <v>1633</v>
      </c>
      <c r="M2342">
        <v>-6</v>
      </c>
      <c r="N2342" s="66">
        <v>-3.7000000000000002E-3</v>
      </c>
      <c r="O2342" s="36">
        <v>1639</v>
      </c>
      <c r="P2342" s="66">
        <v>-3.5999999999999999E-3</v>
      </c>
      <c r="Q2342" s="36">
        <v>1633</v>
      </c>
      <c r="R2342" s="36">
        <v>1665</v>
      </c>
      <c r="S2342" s="36">
        <v>1625</v>
      </c>
      <c r="T2342" s="66">
        <v>0</v>
      </c>
      <c r="U2342" s="66">
        <v>-4.7999999999999996E-3</v>
      </c>
      <c r="V2342" s="66">
        <v>-1.9199999999999998E-2</v>
      </c>
      <c r="W2342" s="66">
        <v>4.8999999999999998E-3</v>
      </c>
      <c r="X2342" s="1">
        <v>43400</v>
      </c>
      <c r="Y2342" s="1">
        <v>71192</v>
      </c>
      <c r="Z2342" s="1">
        <v>10428</v>
      </c>
      <c r="AA2342" t="s">
        <v>398</v>
      </c>
      <c r="AB2342" t="s">
        <v>399</v>
      </c>
      <c r="AC2342">
        <v>15.91</v>
      </c>
      <c r="AD2342">
        <v>1.66</v>
      </c>
      <c r="AE2342">
        <v>1.22</v>
      </c>
      <c r="AF2342">
        <v>1.9</v>
      </c>
      <c r="AG2342" s="1">
        <v>500</v>
      </c>
      <c r="AH2342" s="36">
        <v>1634</v>
      </c>
      <c r="AI2342" s="1">
        <v>200</v>
      </c>
      <c r="AJ2342" s="36">
        <v>1632</v>
      </c>
      <c r="AK2342">
        <v>200</v>
      </c>
      <c r="AL2342" s="2">
        <v>0.63611111111111107</v>
      </c>
      <c r="AM2342" s="3">
        <v>46241</v>
      </c>
      <c r="AN2342" t="s">
        <v>298</v>
      </c>
      <c r="AO2342" t="s">
        <v>395</v>
      </c>
    </row>
    <row r="2343" spans="1:41">
      <c r="A2343" s="8">
        <v>46226</v>
      </c>
      <c r="B2343" s="67">
        <v>4042.77</v>
      </c>
      <c r="C2343">
        <v>0.24</v>
      </c>
      <c r="D2343">
        <v>66280</v>
      </c>
      <c r="E2343" s="67">
        <v>0.32</v>
      </c>
      <c r="F2343" s="7">
        <v>6356</v>
      </c>
      <c r="G2343" t="s">
        <v>65</v>
      </c>
      <c r="H2343">
        <v>0</v>
      </c>
      <c r="I2343" t="s">
        <v>314</v>
      </c>
      <c r="J2343" t="s">
        <v>289</v>
      </c>
      <c r="K2343" t="s">
        <v>295</v>
      </c>
      <c r="L2343" s="36">
        <v>1410</v>
      </c>
      <c r="M2343">
        <v>-2</v>
      </c>
      <c r="N2343" s="66">
        <v>-1.4E-3</v>
      </c>
      <c r="O2343" s="36">
        <v>1412</v>
      </c>
      <c r="P2343" s="66">
        <v>-1.4E-3</v>
      </c>
      <c r="Q2343" s="36">
        <v>1402</v>
      </c>
      <c r="R2343" s="36">
        <v>1421</v>
      </c>
      <c r="S2343" s="36">
        <v>1393</v>
      </c>
      <c r="T2343" s="66">
        <v>5.7000000000000002E-3</v>
      </c>
      <c r="U2343" s="66">
        <v>2.8E-3</v>
      </c>
      <c r="V2343" s="66">
        <v>-7.7000000000000002E-3</v>
      </c>
      <c r="W2343" s="66">
        <v>1.2200000000000001E-2</v>
      </c>
      <c r="X2343" s="1">
        <v>78900</v>
      </c>
      <c r="Y2343" s="1">
        <v>111136</v>
      </c>
      <c r="Z2343" s="1">
        <v>20134</v>
      </c>
      <c r="AA2343" t="s">
        <v>400</v>
      </c>
      <c r="AB2343" t="s">
        <v>401</v>
      </c>
      <c r="AC2343">
        <v>11.4</v>
      </c>
      <c r="AD2343">
        <v>1.38</v>
      </c>
      <c r="AE2343">
        <v>0.71</v>
      </c>
      <c r="AF2343" t="s">
        <v>230</v>
      </c>
      <c r="AG2343" s="1">
        <v>2400</v>
      </c>
      <c r="AH2343" s="36">
        <v>1410</v>
      </c>
      <c r="AI2343" s="1">
        <v>200</v>
      </c>
      <c r="AJ2343" s="36">
        <v>1409</v>
      </c>
      <c r="AK2343" s="1">
        <v>400</v>
      </c>
      <c r="AL2343" s="2">
        <v>0.63611111111111107</v>
      </c>
      <c r="AM2343" s="3"/>
      <c r="AN2343" t="s">
        <v>298</v>
      </c>
      <c r="AO2343" t="s">
        <v>395</v>
      </c>
    </row>
    <row r="2344" spans="1:41">
      <c r="A2344" s="8">
        <v>46226</v>
      </c>
      <c r="B2344" s="67">
        <v>4042.77</v>
      </c>
      <c r="C2344">
        <v>0.24</v>
      </c>
      <c r="D2344">
        <v>66280</v>
      </c>
      <c r="E2344" s="67">
        <v>0.32</v>
      </c>
      <c r="F2344" s="7">
        <v>6378</v>
      </c>
      <c r="G2344" t="s">
        <v>66</v>
      </c>
      <c r="H2344">
        <v>0</v>
      </c>
      <c r="I2344" t="s">
        <v>314</v>
      </c>
      <c r="J2344" t="s">
        <v>289</v>
      </c>
      <c r="K2344" t="s">
        <v>290</v>
      </c>
      <c r="L2344" s="36">
        <v>1221</v>
      </c>
      <c r="M2344">
        <v>4</v>
      </c>
      <c r="N2344" s="66">
        <v>3.3E-3</v>
      </c>
      <c r="O2344" s="36">
        <v>1217</v>
      </c>
      <c r="P2344" s="66">
        <v>3.2000000000000002E-3</v>
      </c>
      <c r="Q2344" s="36">
        <v>1212</v>
      </c>
      <c r="R2344" s="36">
        <v>1226</v>
      </c>
      <c r="S2344" s="36">
        <v>1200</v>
      </c>
      <c r="T2344" s="66">
        <v>7.4000000000000003E-3</v>
      </c>
      <c r="U2344" s="66">
        <v>1.32E-2</v>
      </c>
      <c r="V2344" s="66">
        <v>-4.0000000000000001E-3</v>
      </c>
      <c r="W2344" s="66">
        <v>1.7500000000000002E-2</v>
      </c>
      <c r="X2344" s="1">
        <v>66100</v>
      </c>
      <c r="Y2344" s="1">
        <v>80090</v>
      </c>
      <c r="Z2344" s="1">
        <v>25152</v>
      </c>
      <c r="AA2344" t="s">
        <v>402</v>
      </c>
      <c r="AB2344" t="s">
        <v>634</v>
      </c>
      <c r="AC2344">
        <v>12.71</v>
      </c>
      <c r="AD2344">
        <v>1.1399999999999999</v>
      </c>
      <c r="AE2344">
        <v>3.36</v>
      </c>
      <c r="AF2344" t="s">
        <v>230</v>
      </c>
      <c r="AG2344" s="1">
        <v>0</v>
      </c>
      <c r="AH2344" s="36">
        <v>1221</v>
      </c>
      <c r="AI2344" s="1">
        <v>600</v>
      </c>
      <c r="AJ2344" s="36">
        <v>1220</v>
      </c>
      <c r="AK2344" s="1">
        <v>300</v>
      </c>
      <c r="AL2344" s="2">
        <v>0.63472222222222219</v>
      </c>
      <c r="AM2344" s="3">
        <v>46241</v>
      </c>
      <c r="AN2344" t="s">
        <v>298</v>
      </c>
      <c r="AO2344" t="s">
        <v>395</v>
      </c>
    </row>
    <row r="2345" spans="1:41">
      <c r="A2345" s="8">
        <v>46226</v>
      </c>
      <c r="B2345" s="67">
        <v>4042.77</v>
      </c>
      <c r="C2345">
        <v>0.24</v>
      </c>
      <c r="D2345">
        <v>66280</v>
      </c>
      <c r="E2345" s="67">
        <v>0.32</v>
      </c>
      <c r="F2345" s="7">
        <v>6526</v>
      </c>
      <c r="G2345" t="s">
        <v>67</v>
      </c>
      <c r="H2345">
        <v>0</v>
      </c>
      <c r="I2345" t="s">
        <v>288</v>
      </c>
      <c r="J2345" t="s">
        <v>289</v>
      </c>
      <c r="K2345" t="s">
        <v>290</v>
      </c>
      <c r="L2345" s="36">
        <v>2482</v>
      </c>
      <c r="M2345">
        <v>-4.5</v>
      </c>
      <c r="N2345" s="66">
        <v>-1.8E-3</v>
      </c>
      <c r="O2345" s="36">
        <v>2486.5</v>
      </c>
      <c r="P2345" s="66">
        <v>-1.8E-3</v>
      </c>
      <c r="Q2345" s="36">
        <v>2586.5</v>
      </c>
      <c r="R2345" s="36">
        <v>2648.5</v>
      </c>
      <c r="S2345" s="36">
        <v>2481</v>
      </c>
      <c r="T2345" s="66">
        <v>-4.0399999999999998E-2</v>
      </c>
      <c r="U2345" s="66">
        <v>-1.41E-2</v>
      </c>
      <c r="V2345" s="66">
        <v>-6.2799999999999995E-2</v>
      </c>
      <c r="W2345" s="66">
        <v>4.0000000000000002E-4</v>
      </c>
      <c r="X2345" s="1">
        <v>6399000</v>
      </c>
      <c r="Y2345" s="1">
        <v>16314479</v>
      </c>
      <c r="Z2345" s="1">
        <v>446705</v>
      </c>
      <c r="AA2345" t="s">
        <v>584</v>
      </c>
      <c r="AB2345" t="s">
        <v>405</v>
      </c>
      <c r="AC2345">
        <v>43.54</v>
      </c>
      <c r="AD2345">
        <v>3.26</v>
      </c>
      <c r="AE2345">
        <v>2.0099999999999998</v>
      </c>
      <c r="AF2345" t="s">
        <v>230</v>
      </c>
      <c r="AG2345" s="1">
        <v>102500</v>
      </c>
      <c r="AH2345" s="36">
        <v>2482</v>
      </c>
      <c r="AI2345" s="1">
        <v>1500</v>
      </c>
      <c r="AJ2345" s="36">
        <v>2481</v>
      </c>
      <c r="AK2345" s="1">
        <v>3600</v>
      </c>
      <c r="AL2345" s="2">
        <v>0.63680555555555551</v>
      </c>
      <c r="AM2345" s="3">
        <v>46232</v>
      </c>
      <c r="AN2345" t="s">
        <v>298</v>
      </c>
      <c r="AO2345" t="s">
        <v>344</v>
      </c>
    </row>
    <row r="2346" spans="1:41">
      <c r="A2346" s="8">
        <v>46226</v>
      </c>
      <c r="B2346" s="67">
        <v>4042.77</v>
      </c>
      <c r="C2346">
        <v>0.24</v>
      </c>
      <c r="D2346">
        <v>66280</v>
      </c>
      <c r="E2346" s="67">
        <v>0.32</v>
      </c>
      <c r="F2346" s="7">
        <v>6586</v>
      </c>
      <c r="G2346" t="s">
        <v>68</v>
      </c>
      <c r="H2346">
        <v>0</v>
      </c>
      <c r="I2346" t="s">
        <v>288</v>
      </c>
      <c r="J2346" t="s">
        <v>289</v>
      </c>
      <c r="K2346" t="s">
        <v>290</v>
      </c>
      <c r="L2346" s="36">
        <v>5670</v>
      </c>
      <c r="M2346">
        <v>13</v>
      </c>
      <c r="N2346" s="66">
        <v>2.3E-3</v>
      </c>
      <c r="O2346" s="36">
        <v>5657</v>
      </c>
      <c r="P2346" s="66">
        <v>2.2000000000000001E-3</v>
      </c>
      <c r="Q2346" s="36">
        <v>5655</v>
      </c>
      <c r="R2346" s="36">
        <v>5699</v>
      </c>
      <c r="S2346" s="36">
        <v>5634</v>
      </c>
      <c r="T2346" s="66">
        <v>2.5999999999999999E-3</v>
      </c>
      <c r="U2346" s="66">
        <v>-5.0000000000000001E-4</v>
      </c>
      <c r="V2346" s="66">
        <v>-5.0000000000000001E-3</v>
      </c>
      <c r="W2346" s="66">
        <v>6.3E-3</v>
      </c>
      <c r="X2346" s="1">
        <v>349500</v>
      </c>
      <c r="Y2346" s="1">
        <v>1981421</v>
      </c>
      <c r="Z2346" s="1">
        <v>1587699</v>
      </c>
      <c r="AA2346" t="s">
        <v>406</v>
      </c>
      <c r="AB2346" t="s">
        <v>407</v>
      </c>
      <c r="AC2346">
        <v>18.03</v>
      </c>
      <c r="AD2346">
        <v>1.46</v>
      </c>
      <c r="AE2346">
        <v>2.79</v>
      </c>
      <c r="AF2346" t="s">
        <v>230</v>
      </c>
      <c r="AG2346" s="1">
        <v>6800</v>
      </c>
      <c r="AH2346" s="36">
        <v>5671</v>
      </c>
      <c r="AI2346">
        <v>500</v>
      </c>
      <c r="AJ2346" s="36">
        <v>5670</v>
      </c>
      <c r="AK2346" s="1">
        <v>300</v>
      </c>
      <c r="AL2346" s="2">
        <v>0.63611111111111107</v>
      </c>
      <c r="AM2346" s="3">
        <v>46232</v>
      </c>
      <c r="AN2346" t="s">
        <v>298</v>
      </c>
      <c r="AO2346" t="s">
        <v>395</v>
      </c>
    </row>
    <row r="2347" spans="1:41">
      <c r="A2347" s="8">
        <v>46226</v>
      </c>
      <c r="B2347" s="67">
        <v>4042.77</v>
      </c>
      <c r="C2347">
        <v>0.24</v>
      </c>
      <c r="D2347">
        <v>66280</v>
      </c>
      <c r="E2347" s="67">
        <v>0.32</v>
      </c>
      <c r="F2347" s="7">
        <v>6594</v>
      </c>
      <c r="G2347" t="s">
        <v>69</v>
      </c>
      <c r="H2347">
        <v>0</v>
      </c>
      <c r="I2347" t="s">
        <v>288</v>
      </c>
      <c r="J2347" t="s">
        <v>289</v>
      </c>
      <c r="K2347" t="s">
        <v>290</v>
      </c>
      <c r="L2347" s="36">
        <v>2562</v>
      </c>
      <c r="M2347">
        <v>82</v>
      </c>
      <c r="N2347" s="66">
        <v>3.3099999999999997E-2</v>
      </c>
      <c r="O2347" s="36">
        <v>2480</v>
      </c>
      <c r="P2347" s="66">
        <v>3.3000000000000002E-2</v>
      </c>
      <c r="Q2347" s="36">
        <v>2483</v>
      </c>
      <c r="R2347" s="36">
        <v>2573</v>
      </c>
      <c r="S2347" s="36">
        <v>2480</v>
      </c>
      <c r="T2347" s="66">
        <v>3.1800000000000002E-2</v>
      </c>
      <c r="U2347" s="66">
        <v>1.66E-2</v>
      </c>
      <c r="V2347" s="66">
        <v>-4.1999999999999997E-3</v>
      </c>
      <c r="W2347" s="66">
        <v>3.3000000000000002E-2</v>
      </c>
      <c r="X2347" s="1">
        <v>3942900</v>
      </c>
      <c r="Y2347" s="1">
        <v>10039237</v>
      </c>
      <c r="Z2347" s="1">
        <v>3055361</v>
      </c>
      <c r="AA2347" t="s">
        <v>560</v>
      </c>
      <c r="AB2347" t="s">
        <v>409</v>
      </c>
      <c r="AC2347">
        <v>36.700000000000003</v>
      </c>
      <c r="AD2347">
        <v>1.66</v>
      </c>
      <c r="AE2347">
        <v>0</v>
      </c>
      <c r="AF2347" t="s">
        <v>230</v>
      </c>
      <c r="AG2347" s="1">
        <v>0</v>
      </c>
      <c r="AH2347" s="36">
        <v>2562</v>
      </c>
      <c r="AI2347" s="1">
        <v>4800</v>
      </c>
      <c r="AJ2347" s="36">
        <v>2561</v>
      </c>
      <c r="AK2347" s="1">
        <v>6100</v>
      </c>
      <c r="AL2347" s="2">
        <v>0.63680555555555551</v>
      </c>
      <c r="AM2347" s="3"/>
      <c r="AN2347" t="s">
        <v>298</v>
      </c>
      <c r="AO2347" t="s">
        <v>344</v>
      </c>
    </row>
    <row r="2348" spans="1:41">
      <c r="A2348" s="8">
        <v>46226</v>
      </c>
      <c r="B2348" s="67">
        <v>4042.77</v>
      </c>
      <c r="C2348">
        <v>0.24</v>
      </c>
      <c r="D2348">
        <v>66280</v>
      </c>
      <c r="E2348" s="67">
        <v>0.32</v>
      </c>
      <c r="F2348" s="7">
        <v>6674</v>
      </c>
      <c r="G2348" t="s">
        <v>70</v>
      </c>
      <c r="H2348">
        <v>0</v>
      </c>
      <c r="I2348" t="s">
        <v>288</v>
      </c>
      <c r="J2348" t="s">
        <v>289</v>
      </c>
      <c r="K2348" t="s">
        <v>295</v>
      </c>
      <c r="L2348" s="36">
        <v>6004</v>
      </c>
      <c r="M2348">
        <v>90</v>
      </c>
      <c r="N2348" s="66">
        <v>1.52E-2</v>
      </c>
      <c r="O2348" s="36">
        <v>5914</v>
      </c>
      <c r="P2348" s="66">
        <v>1.52E-2</v>
      </c>
      <c r="Q2348" s="36">
        <v>6014</v>
      </c>
      <c r="R2348" s="36">
        <v>6117</v>
      </c>
      <c r="S2348" s="36">
        <v>5988</v>
      </c>
      <c r="T2348" s="66">
        <v>-1.6000000000000001E-3</v>
      </c>
      <c r="U2348" s="66">
        <v>-6.6E-3</v>
      </c>
      <c r="V2348" s="66">
        <v>-1.84E-2</v>
      </c>
      <c r="W2348" s="66">
        <v>2.5999999999999999E-3</v>
      </c>
      <c r="X2348" s="1">
        <v>631500</v>
      </c>
      <c r="Y2348" s="1">
        <v>3818082</v>
      </c>
      <c r="Z2348" s="1">
        <v>603080</v>
      </c>
      <c r="AA2348" t="s">
        <v>679</v>
      </c>
      <c r="AB2348" t="s">
        <v>411</v>
      </c>
      <c r="AC2348">
        <v>16.14</v>
      </c>
      <c r="AD2348">
        <v>1.52</v>
      </c>
      <c r="AE2348">
        <v>1.63</v>
      </c>
      <c r="AF2348" t="s">
        <v>230</v>
      </c>
      <c r="AG2348" s="1">
        <v>20100</v>
      </c>
      <c r="AH2348" s="36">
        <v>6003</v>
      </c>
      <c r="AI2348" s="1">
        <v>300</v>
      </c>
      <c r="AJ2348" s="36">
        <v>6002</v>
      </c>
      <c r="AK2348" s="1">
        <v>300</v>
      </c>
      <c r="AL2348" s="2">
        <v>0.63611111111111107</v>
      </c>
      <c r="AM2348" s="3">
        <v>46239</v>
      </c>
      <c r="AN2348" t="s">
        <v>298</v>
      </c>
      <c r="AO2348" t="s">
        <v>344</v>
      </c>
    </row>
    <row r="2349" spans="1:41">
      <c r="A2349" s="8">
        <v>46226</v>
      </c>
      <c r="B2349" s="67">
        <v>4042.77</v>
      </c>
      <c r="C2349">
        <v>0.24</v>
      </c>
      <c r="D2349">
        <v>66280</v>
      </c>
      <c r="E2349" s="67">
        <v>0.32</v>
      </c>
      <c r="F2349" s="7">
        <v>6758</v>
      </c>
      <c r="G2349" t="s">
        <v>71</v>
      </c>
      <c r="H2349">
        <v>0</v>
      </c>
      <c r="I2349" t="s">
        <v>288</v>
      </c>
      <c r="J2349" t="s">
        <v>289</v>
      </c>
      <c r="K2349" t="s">
        <v>290</v>
      </c>
      <c r="L2349" s="36">
        <v>3438</v>
      </c>
      <c r="M2349">
        <v>-6</v>
      </c>
      <c r="N2349" s="66">
        <v>-1.6999999999999999E-3</v>
      </c>
      <c r="O2349" s="36">
        <v>3444</v>
      </c>
      <c r="P2349" s="66">
        <v>-1.6999999999999999E-3</v>
      </c>
      <c r="Q2349" s="36">
        <v>3435</v>
      </c>
      <c r="R2349" s="36">
        <v>3452</v>
      </c>
      <c r="S2349" s="36">
        <v>3413</v>
      </c>
      <c r="T2349" s="66">
        <v>8.0000000000000004E-4</v>
      </c>
      <c r="U2349" s="66">
        <v>2.3E-3</v>
      </c>
      <c r="V2349" s="66">
        <v>-4.0000000000000001E-3</v>
      </c>
      <c r="W2349" s="66">
        <v>7.3000000000000001E-3</v>
      </c>
      <c r="X2349" s="1">
        <v>6858700</v>
      </c>
      <c r="Y2349" s="1">
        <v>23527619</v>
      </c>
      <c r="Z2349" s="1">
        <v>20508757</v>
      </c>
      <c r="AA2349" t="s">
        <v>412</v>
      </c>
      <c r="AB2349" t="s">
        <v>413</v>
      </c>
      <c r="AC2349">
        <v>17.399999999999999</v>
      </c>
      <c r="AD2349">
        <v>2.5</v>
      </c>
      <c r="AE2349">
        <v>1.02</v>
      </c>
      <c r="AF2349" t="s">
        <v>230</v>
      </c>
      <c r="AG2349" s="1">
        <v>397600</v>
      </c>
      <c r="AH2349" s="36">
        <v>3438</v>
      </c>
      <c r="AI2349" s="1">
        <v>4000</v>
      </c>
      <c r="AJ2349" s="36">
        <v>3437</v>
      </c>
      <c r="AK2349" s="1">
        <v>15500</v>
      </c>
      <c r="AL2349" s="2">
        <v>0.63680555555555551</v>
      </c>
      <c r="AM2349" s="3"/>
      <c r="AN2349" t="s">
        <v>298</v>
      </c>
      <c r="AO2349" t="s">
        <v>344</v>
      </c>
    </row>
    <row r="2350" spans="1:41">
      <c r="A2350" s="8">
        <v>46226</v>
      </c>
      <c r="B2350" s="67">
        <v>4042.77</v>
      </c>
      <c r="C2350">
        <v>0.24</v>
      </c>
      <c r="D2350">
        <v>66280</v>
      </c>
      <c r="E2350" s="67">
        <v>0.32</v>
      </c>
      <c r="F2350" s="7">
        <v>6810</v>
      </c>
      <c r="G2350" t="s">
        <v>72</v>
      </c>
      <c r="H2350">
        <v>0</v>
      </c>
      <c r="I2350" t="s">
        <v>288</v>
      </c>
      <c r="J2350" t="s">
        <v>289</v>
      </c>
      <c r="K2350" t="s">
        <v>295</v>
      </c>
      <c r="L2350" s="36">
        <v>2116</v>
      </c>
      <c r="M2350">
        <v>16</v>
      </c>
      <c r="N2350" s="66">
        <v>7.6E-3</v>
      </c>
      <c r="O2350" s="36">
        <v>2100</v>
      </c>
      <c r="P2350" s="66">
        <v>7.6E-3</v>
      </c>
      <c r="Q2350" s="36">
        <v>2107</v>
      </c>
      <c r="R2350" s="36">
        <v>2137</v>
      </c>
      <c r="S2350" s="36">
        <v>2105</v>
      </c>
      <c r="T2350" s="66">
        <v>4.1999999999999997E-3</v>
      </c>
      <c r="U2350" s="66">
        <v>-1.8E-3</v>
      </c>
      <c r="V2350" s="66">
        <v>-9.7999999999999997E-3</v>
      </c>
      <c r="W2350" s="66">
        <v>5.1999999999999998E-3</v>
      </c>
      <c r="X2350" s="1">
        <v>100300</v>
      </c>
      <c r="Y2350" s="1">
        <v>213014</v>
      </c>
      <c r="Z2350" s="1">
        <v>86045</v>
      </c>
      <c r="AA2350" t="s">
        <v>414</v>
      </c>
      <c r="AB2350" t="s">
        <v>415</v>
      </c>
      <c r="AC2350">
        <v>11.63</v>
      </c>
      <c r="AD2350">
        <v>0.89</v>
      </c>
      <c r="AE2350">
        <v>2.65</v>
      </c>
      <c r="AF2350" t="s">
        <v>230</v>
      </c>
      <c r="AG2350" s="1">
        <v>20200</v>
      </c>
      <c r="AH2350" s="36">
        <v>2117</v>
      </c>
      <c r="AI2350">
        <v>200</v>
      </c>
      <c r="AJ2350" s="36">
        <v>2115</v>
      </c>
      <c r="AK2350">
        <v>700</v>
      </c>
      <c r="AL2350" s="2">
        <v>0.63611111111111107</v>
      </c>
      <c r="AM2350" s="3">
        <v>46234</v>
      </c>
      <c r="AN2350" t="s">
        <v>298</v>
      </c>
      <c r="AO2350" t="s">
        <v>344</v>
      </c>
    </row>
    <row r="2351" spans="1:41">
      <c r="A2351" s="8">
        <v>46226</v>
      </c>
      <c r="B2351" s="67">
        <v>4042.77</v>
      </c>
      <c r="C2351">
        <v>0.24</v>
      </c>
      <c r="D2351">
        <v>66280</v>
      </c>
      <c r="E2351" s="67">
        <v>0.32</v>
      </c>
      <c r="F2351" s="7">
        <v>6841</v>
      </c>
      <c r="G2351" t="s">
        <v>73</v>
      </c>
      <c r="H2351">
        <v>0</v>
      </c>
      <c r="I2351" t="s">
        <v>288</v>
      </c>
      <c r="J2351" t="s">
        <v>289</v>
      </c>
      <c r="K2351" t="s">
        <v>290</v>
      </c>
      <c r="L2351" s="36">
        <v>5735</v>
      </c>
      <c r="M2351">
        <v>8</v>
      </c>
      <c r="N2351" s="66">
        <v>1.4E-3</v>
      </c>
      <c r="O2351" s="36">
        <v>5727</v>
      </c>
      <c r="P2351" s="66">
        <v>1.2999999999999999E-3</v>
      </c>
      <c r="Q2351" s="36">
        <v>5761</v>
      </c>
      <c r="R2351" s="36">
        <v>5830</v>
      </c>
      <c r="S2351" s="36">
        <v>5720</v>
      </c>
      <c r="T2351" s="66">
        <v>-4.4999999999999997E-3</v>
      </c>
      <c r="U2351" s="66">
        <v>1.6999999999999999E-3</v>
      </c>
      <c r="V2351" s="66">
        <v>-1.6199999999999999E-2</v>
      </c>
      <c r="W2351" s="66">
        <v>2.5999999999999999E-3</v>
      </c>
      <c r="X2351" s="1">
        <v>371800</v>
      </c>
      <c r="Y2351" s="1">
        <v>2143457</v>
      </c>
      <c r="Z2351" s="1">
        <v>1475048</v>
      </c>
      <c r="AA2351" t="s">
        <v>416</v>
      </c>
      <c r="AB2351" t="s">
        <v>635</v>
      </c>
      <c r="AC2351">
        <v>24.56</v>
      </c>
      <c r="AD2351">
        <v>2.8</v>
      </c>
      <c r="AE2351">
        <v>1.6</v>
      </c>
      <c r="AF2351" t="s">
        <v>230</v>
      </c>
      <c r="AG2351" s="1">
        <v>9000</v>
      </c>
      <c r="AH2351" s="36">
        <v>5736</v>
      </c>
      <c r="AI2351">
        <v>400</v>
      </c>
      <c r="AJ2351" s="36">
        <v>5734</v>
      </c>
      <c r="AK2351">
        <v>200</v>
      </c>
      <c r="AL2351" s="2">
        <v>0.63611111111111107</v>
      </c>
      <c r="AM2351" s="3">
        <v>46238</v>
      </c>
      <c r="AN2351" t="s">
        <v>298</v>
      </c>
      <c r="AO2351" t="s">
        <v>344</v>
      </c>
    </row>
    <row r="2352" spans="1:41">
      <c r="A2352" s="8">
        <v>46226</v>
      </c>
      <c r="B2352" s="67">
        <v>4042.77</v>
      </c>
      <c r="C2352">
        <v>0.24</v>
      </c>
      <c r="D2352">
        <v>66280</v>
      </c>
      <c r="E2352" s="67">
        <v>0.32</v>
      </c>
      <c r="F2352" s="7">
        <v>6890</v>
      </c>
      <c r="G2352" t="s">
        <v>74</v>
      </c>
      <c r="H2352">
        <v>0</v>
      </c>
      <c r="I2352" t="s">
        <v>314</v>
      </c>
      <c r="J2352" t="s">
        <v>289</v>
      </c>
      <c r="L2352" t="s">
        <v>230</v>
      </c>
      <c r="O2352" s="36">
        <v>7440</v>
      </c>
      <c r="P2352" t="s">
        <v>230</v>
      </c>
      <c r="Q2352" t="s">
        <v>230</v>
      </c>
      <c r="R2352" t="s">
        <v>230</v>
      </c>
      <c r="S2352" t="s">
        <v>230</v>
      </c>
      <c r="T2352" t="s">
        <v>230</v>
      </c>
      <c r="U2352" t="s">
        <v>230</v>
      </c>
      <c r="V2352" t="s">
        <v>230</v>
      </c>
      <c r="W2352" t="s">
        <v>230</v>
      </c>
      <c r="X2352">
        <v>0</v>
      </c>
      <c r="Y2352" t="s">
        <v>230</v>
      </c>
      <c r="Z2352" s="1">
        <v>392179</v>
      </c>
      <c r="AA2352" t="s">
        <v>680</v>
      </c>
      <c r="AB2352" t="s">
        <v>419</v>
      </c>
      <c r="AC2352">
        <v>16.989999999999998</v>
      </c>
      <c r="AD2352">
        <v>1.34</v>
      </c>
      <c r="AE2352">
        <v>2.69</v>
      </c>
      <c r="AF2352" t="s">
        <v>230</v>
      </c>
      <c r="AG2352">
        <v>0</v>
      </c>
      <c r="AH2352" s="36">
        <v>8940</v>
      </c>
      <c r="AI2352" s="1">
        <v>132500</v>
      </c>
      <c r="AJ2352" s="36">
        <v>8940</v>
      </c>
      <c r="AK2352" s="1">
        <v>2433700</v>
      </c>
      <c r="AL2352" s="2">
        <v>-416.66666666666669</v>
      </c>
      <c r="AM2352" s="3">
        <v>46248</v>
      </c>
      <c r="AN2352" t="s">
        <v>293</v>
      </c>
      <c r="AO2352" t="s">
        <v>344</v>
      </c>
    </row>
    <row r="2353" spans="1:41">
      <c r="A2353" s="8">
        <v>46226</v>
      </c>
      <c r="B2353" s="67">
        <v>4042.77</v>
      </c>
      <c r="C2353">
        <v>0.24</v>
      </c>
      <c r="D2353">
        <v>66280</v>
      </c>
      <c r="E2353" s="67">
        <v>0.32</v>
      </c>
      <c r="F2353" s="7">
        <v>6925</v>
      </c>
      <c r="G2353" t="s">
        <v>75</v>
      </c>
      <c r="H2353">
        <v>0</v>
      </c>
      <c r="I2353" t="s">
        <v>288</v>
      </c>
      <c r="J2353" t="s">
        <v>289</v>
      </c>
      <c r="K2353" t="s">
        <v>295</v>
      </c>
      <c r="L2353" s="36">
        <v>4209</v>
      </c>
      <c r="M2353">
        <v>105</v>
      </c>
      <c r="N2353" s="66">
        <v>2.5600000000000001E-2</v>
      </c>
      <c r="O2353" s="36">
        <v>4104</v>
      </c>
      <c r="P2353" s="66">
        <v>2.5499999999999998E-2</v>
      </c>
      <c r="Q2353" s="36">
        <v>4228</v>
      </c>
      <c r="R2353" s="36">
        <v>4326</v>
      </c>
      <c r="S2353" s="36">
        <v>4209</v>
      </c>
      <c r="T2353" s="66">
        <v>-4.4000000000000003E-3</v>
      </c>
      <c r="U2353" s="66">
        <v>-3.3E-3</v>
      </c>
      <c r="V2353" s="66">
        <v>-2.7E-2</v>
      </c>
      <c r="W2353" s="66">
        <v>0</v>
      </c>
      <c r="X2353" s="1">
        <v>249800</v>
      </c>
      <c r="Y2353" s="1">
        <v>1061477</v>
      </c>
      <c r="Z2353" s="1">
        <v>351451</v>
      </c>
      <c r="AA2353" t="s">
        <v>698</v>
      </c>
      <c r="AB2353" t="s">
        <v>421</v>
      </c>
      <c r="AC2353">
        <v>31.81</v>
      </c>
      <c r="AD2353">
        <v>1.69</v>
      </c>
      <c r="AE2353">
        <v>1.66</v>
      </c>
      <c r="AF2353" t="s">
        <v>230</v>
      </c>
      <c r="AG2353" s="1">
        <v>8000</v>
      </c>
      <c r="AH2353" s="36">
        <v>4210</v>
      </c>
      <c r="AI2353">
        <v>400</v>
      </c>
      <c r="AJ2353" s="36">
        <v>4209</v>
      </c>
      <c r="AK2353">
        <v>200</v>
      </c>
      <c r="AL2353" s="2">
        <v>0.63611111111111107</v>
      </c>
      <c r="AM2353" s="3">
        <v>46238</v>
      </c>
      <c r="AN2353" t="s">
        <v>298</v>
      </c>
      <c r="AO2353" t="s">
        <v>344</v>
      </c>
    </row>
    <row r="2354" spans="1:41">
      <c r="A2354" s="8">
        <v>46226</v>
      </c>
      <c r="B2354" s="67">
        <v>4042.77</v>
      </c>
      <c r="C2354">
        <v>0.24</v>
      </c>
      <c r="D2354">
        <v>66280</v>
      </c>
      <c r="E2354" s="67">
        <v>0.32</v>
      </c>
      <c r="F2354" s="7">
        <v>6963</v>
      </c>
      <c r="G2354" t="s">
        <v>76</v>
      </c>
      <c r="H2354">
        <v>0</v>
      </c>
      <c r="I2354" t="s">
        <v>288</v>
      </c>
      <c r="J2354" t="s">
        <v>289</v>
      </c>
      <c r="K2354" t="s">
        <v>295</v>
      </c>
      <c r="L2354" s="36">
        <v>4857</v>
      </c>
      <c r="M2354">
        <v>72</v>
      </c>
      <c r="N2354" s="66">
        <v>1.4999999999999999E-2</v>
      </c>
      <c r="O2354" s="36">
        <v>4785</v>
      </c>
      <c r="P2354" s="66">
        <v>1.4999999999999999E-2</v>
      </c>
      <c r="Q2354" s="36">
        <v>4925</v>
      </c>
      <c r="R2354" s="36">
        <v>4994</v>
      </c>
      <c r="S2354" s="36">
        <v>4856</v>
      </c>
      <c r="T2354" s="66">
        <v>-1.38E-2</v>
      </c>
      <c r="U2354" s="66">
        <v>-3.5999999999999999E-3</v>
      </c>
      <c r="V2354" s="66">
        <v>-2.7400000000000001E-2</v>
      </c>
      <c r="W2354" s="66">
        <v>2.0000000000000001E-4</v>
      </c>
      <c r="X2354" s="1">
        <v>2869800</v>
      </c>
      <c r="Y2354" s="1">
        <v>14119893</v>
      </c>
      <c r="Z2354" s="1">
        <v>1961062</v>
      </c>
      <c r="AA2354" t="s">
        <v>713</v>
      </c>
      <c r="AB2354" t="s">
        <v>423</v>
      </c>
      <c r="AC2354">
        <v>64.67</v>
      </c>
      <c r="AD2354">
        <v>2.4700000000000002</v>
      </c>
      <c r="AE2354">
        <v>1.03</v>
      </c>
      <c r="AF2354" t="s">
        <v>230</v>
      </c>
      <c r="AG2354" s="1">
        <v>44700</v>
      </c>
      <c r="AH2354" s="36">
        <v>4857</v>
      </c>
      <c r="AI2354">
        <v>800</v>
      </c>
      <c r="AJ2354" s="36">
        <v>4856</v>
      </c>
      <c r="AK2354" s="1">
        <v>1300</v>
      </c>
      <c r="AL2354" s="2">
        <v>0.63680555555555551</v>
      </c>
      <c r="AM2354" s="3">
        <v>46239</v>
      </c>
      <c r="AN2354" t="s">
        <v>298</v>
      </c>
      <c r="AO2354" t="s">
        <v>344</v>
      </c>
    </row>
    <row r="2355" spans="1:41">
      <c r="A2355" s="8">
        <v>46226</v>
      </c>
      <c r="B2355" s="67">
        <v>4042.77</v>
      </c>
      <c r="C2355">
        <v>0.24</v>
      </c>
      <c r="D2355">
        <v>66280</v>
      </c>
      <c r="E2355" s="67">
        <v>0.32</v>
      </c>
      <c r="F2355" s="7">
        <v>7011</v>
      </c>
      <c r="G2355" t="s">
        <v>77</v>
      </c>
      <c r="H2355">
        <v>0</v>
      </c>
      <c r="I2355" t="s">
        <v>288</v>
      </c>
      <c r="J2355" t="s">
        <v>289</v>
      </c>
      <c r="K2355" t="s">
        <v>290</v>
      </c>
      <c r="L2355" s="36">
        <v>3908</v>
      </c>
      <c r="M2355">
        <v>16</v>
      </c>
      <c r="N2355" s="66">
        <v>4.1000000000000003E-3</v>
      </c>
      <c r="O2355" s="36">
        <v>3892</v>
      </c>
      <c r="P2355" s="66">
        <v>4.1000000000000003E-3</v>
      </c>
      <c r="Q2355" s="36">
        <v>3854</v>
      </c>
      <c r="R2355" s="36">
        <v>3921</v>
      </c>
      <c r="S2355" s="36">
        <v>3851</v>
      </c>
      <c r="T2355" s="66">
        <v>1.4E-2</v>
      </c>
      <c r="U2355" s="66">
        <v>4.1000000000000003E-3</v>
      </c>
      <c r="V2355" s="66">
        <v>-3.3E-3</v>
      </c>
      <c r="W2355" s="66">
        <v>1.4800000000000001E-2</v>
      </c>
      <c r="X2355" s="1">
        <v>11437300</v>
      </c>
      <c r="Y2355" s="1">
        <v>44498772</v>
      </c>
      <c r="Z2355" s="1">
        <v>13184215</v>
      </c>
      <c r="AA2355" t="s">
        <v>424</v>
      </c>
      <c r="AB2355" t="s">
        <v>636</v>
      </c>
      <c r="AC2355">
        <v>34.549999999999997</v>
      </c>
      <c r="AD2355">
        <v>4.25</v>
      </c>
      <c r="AE2355">
        <v>0.74</v>
      </c>
      <c r="AF2355" t="s">
        <v>230</v>
      </c>
      <c r="AG2355" s="1">
        <v>592000</v>
      </c>
      <c r="AH2355" s="36">
        <v>3908</v>
      </c>
      <c r="AI2355" s="1">
        <v>4300</v>
      </c>
      <c r="AJ2355" s="36">
        <v>3907</v>
      </c>
      <c r="AK2355" s="1">
        <v>2300</v>
      </c>
      <c r="AL2355" s="2">
        <v>0.63680555555555551</v>
      </c>
      <c r="AM2355" s="3">
        <v>46238</v>
      </c>
      <c r="AN2355" t="s">
        <v>298</v>
      </c>
      <c r="AO2355" t="s">
        <v>395</v>
      </c>
    </row>
    <row r="2356" spans="1:41">
      <c r="A2356" s="8">
        <v>46226</v>
      </c>
      <c r="B2356" s="67">
        <v>4042.77</v>
      </c>
      <c r="C2356">
        <v>0.24</v>
      </c>
      <c r="D2356">
        <v>66280</v>
      </c>
      <c r="E2356" s="67">
        <v>0.32</v>
      </c>
      <c r="F2356" s="7">
        <v>7013</v>
      </c>
      <c r="G2356" t="s">
        <v>78</v>
      </c>
      <c r="H2356">
        <v>0</v>
      </c>
      <c r="I2356" t="s">
        <v>288</v>
      </c>
      <c r="J2356" t="s">
        <v>289</v>
      </c>
      <c r="K2356" t="s">
        <v>295</v>
      </c>
      <c r="L2356" s="36">
        <v>2886.5</v>
      </c>
      <c r="M2356">
        <v>107.5</v>
      </c>
      <c r="N2356" s="66">
        <v>3.8699999999999998E-2</v>
      </c>
      <c r="O2356" s="36">
        <v>2779</v>
      </c>
      <c r="P2356" s="66">
        <v>3.8600000000000002E-2</v>
      </c>
      <c r="Q2356" s="36">
        <v>2800</v>
      </c>
      <c r="R2356" s="36">
        <v>2927</v>
      </c>
      <c r="S2356" s="36">
        <v>2798</v>
      </c>
      <c r="T2356" s="66">
        <v>3.0800000000000001E-2</v>
      </c>
      <c r="U2356" s="66">
        <v>2.2000000000000001E-3</v>
      </c>
      <c r="V2356" s="66">
        <v>-1.38E-2</v>
      </c>
      <c r="W2356" s="66">
        <v>3.1600000000000003E-2</v>
      </c>
      <c r="X2356" s="1">
        <v>10448100</v>
      </c>
      <c r="Y2356" s="1">
        <v>30115197</v>
      </c>
      <c r="Z2356" s="1">
        <v>3125385</v>
      </c>
      <c r="AA2356" t="s">
        <v>426</v>
      </c>
      <c r="AB2356" t="s">
        <v>637</v>
      </c>
      <c r="AC2356">
        <v>18.55</v>
      </c>
      <c r="AD2356">
        <v>4.6900000000000004</v>
      </c>
      <c r="AE2356">
        <v>0.8</v>
      </c>
      <c r="AF2356" t="s">
        <v>230</v>
      </c>
      <c r="AG2356" s="1">
        <v>336900</v>
      </c>
      <c r="AH2356" s="36">
        <v>2886.5</v>
      </c>
      <c r="AI2356" s="1">
        <v>1200</v>
      </c>
      <c r="AJ2356" s="36">
        <v>2886</v>
      </c>
      <c r="AK2356" s="1">
        <v>1000</v>
      </c>
      <c r="AL2356" s="2">
        <v>0.63611111111111107</v>
      </c>
      <c r="AM2356" s="3">
        <v>46239</v>
      </c>
      <c r="AN2356" t="s">
        <v>298</v>
      </c>
      <c r="AO2356" t="s">
        <v>395</v>
      </c>
    </row>
    <row r="2357" spans="1:41">
      <c r="A2357" s="8">
        <v>46226</v>
      </c>
      <c r="B2357" s="67">
        <v>4042.77</v>
      </c>
      <c r="C2357">
        <v>0.24</v>
      </c>
      <c r="D2357">
        <v>66280</v>
      </c>
      <c r="E2357" s="67">
        <v>0.32</v>
      </c>
      <c r="F2357" s="7">
        <v>7047</v>
      </c>
      <c r="G2357" t="s">
        <v>79</v>
      </c>
      <c r="H2357">
        <v>0</v>
      </c>
      <c r="I2357" t="s">
        <v>347</v>
      </c>
      <c r="J2357" t="s">
        <v>289</v>
      </c>
      <c r="K2357" t="s">
        <v>295</v>
      </c>
      <c r="L2357" s="36">
        <v>2445</v>
      </c>
      <c r="M2357">
        <v>-42</v>
      </c>
      <c r="N2357" s="66">
        <v>-1.6899999999999998E-2</v>
      </c>
      <c r="O2357" s="36">
        <v>2487</v>
      </c>
      <c r="P2357" s="66">
        <v>-1.6799999999999999E-2</v>
      </c>
      <c r="Q2357" s="36">
        <v>2457</v>
      </c>
      <c r="R2357" s="36">
        <v>2486</v>
      </c>
      <c r="S2357" s="36">
        <v>2434</v>
      </c>
      <c r="T2357" s="66">
        <v>-4.7999999999999996E-3</v>
      </c>
      <c r="U2357" s="66">
        <v>-6.0000000000000001E-3</v>
      </c>
      <c r="V2357" s="66">
        <v>-1.6400000000000001E-2</v>
      </c>
      <c r="W2357" s="66">
        <v>4.4999999999999997E-3</v>
      </c>
      <c r="X2357" s="1">
        <v>69400</v>
      </c>
      <c r="Y2357" s="1">
        <v>170502</v>
      </c>
      <c r="Z2357" s="1">
        <v>34709</v>
      </c>
      <c r="AA2357" t="s">
        <v>840</v>
      </c>
      <c r="AB2357" t="s">
        <v>638</v>
      </c>
      <c r="AC2357">
        <v>9.69</v>
      </c>
      <c r="AD2357">
        <v>3.04</v>
      </c>
      <c r="AE2357">
        <v>0.53</v>
      </c>
      <c r="AF2357" t="s">
        <v>230</v>
      </c>
      <c r="AG2357">
        <v>0</v>
      </c>
      <c r="AH2357" s="36">
        <v>2447</v>
      </c>
      <c r="AI2357">
        <v>500</v>
      </c>
      <c r="AJ2357" s="36">
        <v>2443</v>
      </c>
      <c r="AK2357">
        <v>300</v>
      </c>
      <c r="AL2357" s="2">
        <v>0.63541666666666663</v>
      </c>
      <c r="AM2357" s="3">
        <v>46246</v>
      </c>
      <c r="AN2357" t="s">
        <v>298</v>
      </c>
      <c r="AO2357" t="s">
        <v>313</v>
      </c>
    </row>
    <row r="2358" spans="1:41">
      <c r="A2358" s="8">
        <v>46226</v>
      </c>
      <c r="B2358" s="67">
        <v>4042.77</v>
      </c>
      <c r="C2358">
        <v>0.24</v>
      </c>
      <c r="D2358">
        <v>66280</v>
      </c>
      <c r="E2358" s="67">
        <v>0.32</v>
      </c>
      <c r="F2358" s="7">
        <v>7084</v>
      </c>
      <c r="G2358" t="s">
        <v>80</v>
      </c>
      <c r="H2358">
        <v>0</v>
      </c>
      <c r="I2358" t="s">
        <v>347</v>
      </c>
      <c r="J2358" t="s">
        <v>323</v>
      </c>
      <c r="K2358" t="s">
        <v>290</v>
      </c>
      <c r="L2358" s="36">
        <v>2765</v>
      </c>
      <c r="M2358">
        <v>25</v>
      </c>
      <c r="N2358" s="66">
        <v>9.1000000000000004E-3</v>
      </c>
      <c r="O2358" s="36">
        <v>2740</v>
      </c>
      <c r="P2358" s="66">
        <v>9.1000000000000004E-3</v>
      </c>
      <c r="Q2358" s="36">
        <v>2740</v>
      </c>
      <c r="R2358" s="36">
        <v>2773</v>
      </c>
      <c r="S2358" s="36">
        <v>2740</v>
      </c>
      <c r="T2358" s="66">
        <v>9.1000000000000004E-3</v>
      </c>
      <c r="U2358" s="66">
        <v>5.0000000000000001E-3</v>
      </c>
      <c r="V2358" s="66">
        <v>-2.8E-3</v>
      </c>
      <c r="W2358" s="66">
        <v>9.1000000000000004E-3</v>
      </c>
      <c r="X2358" s="1">
        <v>2500</v>
      </c>
      <c r="Y2358" s="1">
        <v>6895</v>
      </c>
      <c r="Z2358" s="1">
        <v>9012</v>
      </c>
      <c r="AA2358" t="s">
        <v>430</v>
      </c>
      <c r="AB2358" t="s">
        <v>642</v>
      </c>
      <c r="AC2358">
        <v>40.299999999999997</v>
      </c>
      <c r="AD2358">
        <v>1.44</v>
      </c>
      <c r="AE2358">
        <v>3.8</v>
      </c>
      <c r="AF2358">
        <v>0.6</v>
      </c>
      <c r="AG2358">
        <v>0</v>
      </c>
      <c r="AH2358" s="36">
        <v>2766</v>
      </c>
      <c r="AI2358">
        <v>200</v>
      </c>
      <c r="AJ2358" s="36">
        <v>2754</v>
      </c>
      <c r="AK2358">
        <v>100</v>
      </c>
      <c r="AL2358" s="2">
        <v>0.61250000000000004</v>
      </c>
      <c r="AM2358" s="3">
        <v>46248</v>
      </c>
      <c r="AN2358" t="s">
        <v>298</v>
      </c>
      <c r="AO2358" t="s">
        <v>313</v>
      </c>
    </row>
    <row r="2359" spans="1:41">
      <c r="A2359" s="8">
        <v>46226</v>
      </c>
      <c r="B2359" s="67">
        <v>4042.77</v>
      </c>
      <c r="C2359">
        <v>0.24</v>
      </c>
      <c r="D2359">
        <v>66280</v>
      </c>
      <c r="E2359" s="67">
        <v>0.32</v>
      </c>
      <c r="F2359" s="7">
        <v>7182</v>
      </c>
      <c r="G2359" t="s">
        <v>81</v>
      </c>
      <c r="H2359">
        <v>0</v>
      </c>
      <c r="I2359" t="s">
        <v>288</v>
      </c>
      <c r="J2359" t="s">
        <v>289</v>
      </c>
      <c r="K2359" t="s">
        <v>295</v>
      </c>
      <c r="L2359" s="36">
        <v>3436</v>
      </c>
      <c r="M2359">
        <v>25</v>
      </c>
      <c r="N2359" s="66">
        <v>7.3000000000000001E-3</v>
      </c>
      <c r="O2359" s="36">
        <v>3411</v>
      </c>
      <c r="P2359" s="66">
        <v>7.3000000000000001E-3</v>
      </c>
      <c r="Q2359" s="36">
        <v>3392</v>
      </c>
      <c r="R2359" s="36">
        <v>3461</v>
      </c>
      <c r="S2359" s="36">
        <v>3386</v>
      </c>
      <c r="T2359" s="66">
        <v>1.29E-2</v>
      </c>
      <c r="U2359" s="66">
        <v>-4.8999999999999998E-3</v>
      </c>
      <c r="V2359" s="66">
        <v>-7.1999999999999998E-3</v>
      </c>
      <c r="W2359" s="66">
        <v>1.47E-2</v>
      </c>
      <c r="X2359" s="1">
        <v>4396600</v>
      </c>
      <c r="Y2359" s="1">
        <v>15101617</v>
      </c>
      <c r="Z2359" s="1">
        <v>12286719</v>
      </c>
      <c r="AA2359" t="s">
        <v>885</v>
      </c>
      <c r="AB2359" t="s">
        <v>433</v>
      </c>
      <c r="AC2359">
        <v>18.54</v>
      </c>
      <c r="AD2359">
        <v>1.32</v>
      </c>
      <c r="AE2359">
        <v>2.71</v>
      </c>
      <c r="AF2359" t="s">
        <v>230</v>
      </c>
      <c r="AG2359" s="1">
        <v>77900</v>
      </c>
      <c r="AH2359" s="36">
        <v>3437</v>
      </c>
      <c r="AI2359" s="1">
        <v>1700</v>
      </c>
      <c r="AJ2359" s="36">
        <v>3436</v>
      </c>
      <c r="AK2359" s="1">
        <v>3800</v>
      </c>
      <c r="AL2359" s="2">
        <v>0.63680555555555551</v>
      </c>
      <c r="AM2359" s="3">
        <v>46241</v>
      </c>
      <c r="AN2359" t="s">
        <v>298</v>
      </c>
      <c r="AO2359" t="s">
        <v>434</v>
      </c>
    </row>
    <row r="2360" spans="1:41">
      <c r="A2360" s="8">
        <v>46226</v>
      </c>
      <c r="B2360" s="67">
        <v>4042.77</v>
      </c>
      <c r="C2360">
        <v>0.24</v>
      </c>
      <c r="D2360">
        <v>66280</v>
      </c>
      <c r="E2360" s="67">
        <v>0.32</v>
      </c>
      <c r="F2360" s="7">
        <v>7203</v>
      </c>
      <c r="G2360" t="s">
        <v>82</v>
      </c>
      <c r="H2360">
        <v>0</v>
      </c>
      <c r="I2360" t="s">
        <v>288</v>
      </c>
      <c r="J2360" t="s">
        <v>289</v>
      </c>
      <c r="K2360" t="s">
        <v>295</v>
      </c>
      <c r="L2360" s="36">
        <v>2931</v>
      </c>
      <c r="M2360">
        <v>-8</v>
      </c>
      <c r="N2360" s="66">
        <v>-2.7000000000000001E-3</v>
      </c>
      <c r="O2360" s="36">
        <v>2939</v>
      </c>
      <c r="P2360" s="66">
        <v>-2.7000000000000001E-3</v>
      </c>
      <c r="Q2360" s="36">
        <v>2938</v>
      </c>
      <c r="R2360" s="36">
        <v>2945.5</v>
      </c>
      <c r="S2360" s="36">
        <v>2913.5</v>
      </c>
      <c r="T2360" s="66">
        <v>-2.3E-3</v>
      </c>
      <c r="U2360" s="66">
        <v>1E-3</v>
      </c>
      <c r="V2360" s="66">
        <v>-4.8999999999999998E-3</v>
      </c>
      <c r="W2360" s="66">
        <v>6.0000000000000001E-3</v>
      </c>
      <c r="X2360" s="1">
        <v>16411700</v>
      </c>
      <c r="Y2360" s="1">
        <v>48143436</v>
      </c>
      <c r="Z2360" s="1">
        <v>42777908</v>
      </c>
      <c r="AA2360" t="s">
        <v>435</v>
      </c>
      <c r="AB2360" t="s">
        <v>699</v>
      </c>
      <c r="AC2360">
        <v>11.57</v>
      </c>
      <c r="AD2360">
        <v>0.95</v>
      </c>
      <c r="AE2360">
        <v>3.41</v>
      </c>
      <c r="AF2360" t="s">
        <v>230</v>
      </c>
      <c r="AG2360" s="1">
        <v>285000</v>
      </c>
      <c r="AH2360" s="36">
        <v>2931</v>
      </c>
      <c r="AI2360" s="1">
        <v>3900</v>
      </c>
      <c r="AJ2360" s="36">
        <v>2930.5</v>
      </c>
      <c r="AK2360" s="1">
        <v>5300</v>
      </c>
      <c r="AL2360" s="2">
        <v>0.63680555555555551</v>
      </c>
      <c r="AM2360" s="3">
        <v>46238</v>
      </c>
      <c r="AN2360" t="s">
        <v>298</v>
      </c>
      <c r="AO2360" t="s">
        <v>437</v>
      </c>
    </row>
    <row r="2361" spans="1:41">
      <c r="A2361" s="8">
        <v>46226</v>
      </c>
      <c r="B2361" s="67">
        <v>4042.77</v>
      </c>
      <c r="C2361">
        <v>0.24</v>
      </c>
      <c r="D2361">
        <v>66280</v>
      </c>
      <c r="E2361" s="67">
        <v>0.32</v>
      </c>
      <c r="F2361" s="7">
        <v>7213</v>
      </c>
      <c r="G2361" t="s">
        <v>83</v>
      </c>
      <c r="H2361">
        <v>0</v>
      </c>
      <c r="I2361" t="s">
        <v>314</v>
      </c>
      <c r="J2361" t="s">
        <v>289</v>
      </c>
      <c r="K2361" t="s">
        <v>295</v>
      </c>
      <c r="L2361">
        <v>624</v>
      </c>
      <c r="M2361">
        <v>3</v>
      </c>
      <c r="N2361" s="66">
        <v>4.7999999999999996E-3</v>
      </c>
      <c r="O2361">
        <v>621</v>
      </c>
      <c r="P2361" s="66">
        <v>4.7999999999999996E-3</v>
      </c>
      <c r="Q2361">
        <v>621</v>
      </c>
      <c r="R2361">
        <v>625</v>
      </c>
      <c r="S2361">
        <v>620</v>
      </c>
      <c r="T2361" s="66">
        <v>4.7999999999999996E-3</v>
      </c>
      <c r="U2361" s="66">
        <v>3.2000000000000002E-3</v>
      </c>
      <c r="V2361" s="66">
        <v>-1.6000000000000001E-3</v>
      </c>
      <c r="W2361" s="66">
        <v>6.4000000000000003E-3</v>
      </c>
      <c r="X2361" s="1">
        <v>4600</v>
      </c>
      <c r="Y2361" s="1">
        <v>2859</v>
      </c>
      <c r="Z2361" s="1">
        <v>9916</v>
      </c>
      <c r="AA2361" t="s">
        <v>841</v>
      </c>
      <c r="AB2361" t="s">
        <v>439</v>
      </c>
      <c r="AC2361">
        <v>7.31</v>
      </c>
      <c r="AD2361">
        <v>0.87</v>
      </c>
      <c r="AE2361">
        <v>4.17</v>
      </c>
      <c r="AF2361" t="s">
        <v>230</v>
      </c>
      <c r="AG2361">
        <v>300</v>
      </c>
      <c r="AH2361">
        <v>624</v>
      </c>
      <c r="AI2361">
        <v>600</v>
      </c>
      <c r="AJ2361">
        <v>622</v>
      </c>
      <c r="AK2361">
        <v>200</v>
      </c>
      <c r="AL2361" s="2">
        <v>0.63680555555555551</v>
      </c>
      <c r="AM2361" s="3">
        <v>46241</v>
      </c>
      <c r="AN2361" t="s">
        <v>298</v>
      </c>
      <c r="AO2361" t="s">
        <v>437</v>
      </c>
    </row>
    <row r="2362" spans="1:41">
      <c r="A2362" s="8">
        <v>46226</v>
      </c>
      <c r="B2362" s="67">
        <v>4042.77</v>
      </c>
      <c r="C2362">
        <v>0.24</v>
      </c>
      <c r="D2362">
        <v>66280</v>
      </c>
      <c r="E2362" s="67">
        <v>0.32</v>
      </c>
      <c r="F2362" s="7">
        <v>7220</v>
      </c>
      <c r="G2362" t="s">
        <v>84</v>
      </c>
      <c r="H2362">
        <v>0</v>
      </c>
      <c r="I2362" t="s">
        <v>288</v>
      </c>
      <c r="J2362" t="s">
        <v>289</v>
      </c>
      <c r="K2362" t="s">
        <v>290</v>
      </c>
      <c r="L2362" s="36">
        <v>3160</v>
      </c>
      <c r="M2362">
        <v>-15</v>
      </c>
      <c r="N2362" s="66">
        <v>-4.7000000000000002E-3</v>
      </c>
      <c r="O2362" s="36">
        <v>3175</v>
      </c>
      <c r="P2362" s="66">
        <v>-4.7000000000000002E-3</v>
      </c>
      <c r="Q2362" s="36">
        <v>3150</v>
      </c>
      <c r="R2362" s="36">
        <v>3345</v>
      </c>
      <c r="S2362" s="36">
        <v>3130</v>
      </c>
      <c r="T2362" s="66">
        <v>3.0999999999999999E-3</v>
      </c>
      <c r="U2362" s="66">
        <v>-1.8599999999999998E-2</v>
      </c>
      <c r="V2362" s="66">
        <v>-5.5300000000000002E-2</v>
      </c>
      <c r="W2362" s="66">
        <v>9.4999999999999998E-3</v>
      </c>
      <c r="X2362" s="1">
        <v>749500</v>
      </c>
      <c r="Y2362" s="1">
        <v>2430283</v>
      </c>
      <c r="Z2362" s="1">
        <v>207238</v>
      </c>
      <c r="AA2362" t="s">
        <v>563</v>
      </c>
      <c r="AB2362" t="s">
        <v>441</v>
      </c>
      <c r="AC2362">
        <v>31.85</v>
      </c>
      <c r="AD2362">
        <v>1.69</v>
      </c>
      <c r="AE2362">
        <v>1.27</v>
      </c>
      <c r="AF2362" t="s">
        <v>230</v>
      </c>
      <c r="AG2362" s="1">
        <v>8000</v>
      </c>
      <c r="AH2362" s="36">
        <v>3165</v>
      </c>
      <c r="AI2362" s="1">
        <v>2000</v>
      </c>
      <c r="AJ2362" s="36">
        <v>3155</v>
      </c>
      <c r="AK2362" s="1">
        <v>2000</v>
      </c>
      <c r="AL2362" s="2">
        <v>0.63611111111111107</v>
      </c>
      <c r="AM2362" s="3">
        <v>46239</v>
      </c>
      <c r="AN2362" t="s">
        <v>298</v>
      </c>
      <c r="AO2362" t="s">
        <v>437</v>
      </c>
    </row>
    <row r="2363" spans="1:41">
      <c r="A2363" s="8">
        <v>46226</v>
      </c>
      <c r="B2363" s="67">
        <v>4042.77</v>
      </c>
      <c r="C2363">
        <v>0.24</v>
      </c>
      <c r="D2363">
        <v>66280</v>
      </c>
      <c r="E2363" s="67">
        <v>0.32</v>
      </c>
      <c r="F2363" s="7">
        <v>7269</v>
      </c>
      <c r="G2363" t="s">
        <v>85</v>
      </c>
      <c r="H2363">
        <v>0</v>
      </c>
      <c r="I2363" t="s">
        <v>288</v>
      </c>
      <c r="J2363" t="s">
        <v>289</v>
      </c>
      <c r="K2363" t="s">
        <v>295</v>
      </c>
      <c r="L2363" s="36">
        <v>2042.5</v>
      </c>
      <c r="M2363">
        <v>-13.5</v>
      </c>
      <c r="N2363" s="66">
        <v>-6.6E-3</v>
      </c>
      <c r="O2363" s="36">
        <v>2056</v>
      </c>
      <c r="P2363" s="66">
        <v>-6.4999999999999997E-3</v>
      </c>
      <c r="Q2363" s="36">
        <v>2049.5</v>
      </c>
      <c r="R2363" s="36">
        <v>2063.5</v>
      </c>
      <c r="S2363" s="36">
        <v>2039</v>
      </c>
      <c r="T2363" s="66">
        <v>-3.3999999999999998E-3</v>
      </c>
      <c r="U2363" s="66">
        <v>-2.0999999999999999E-3</v>
      </c>
      <c r="V2363" s="66">
        <v>-1.01E-2</v>
      </c>
      <c r="W2363" s="66">
        <v>1.6999999999999999E-3</v>
      </c>
      <c r="X2363" s="1">
        <v>2704000</v>
      </c>
      <c r="Y2363" s="1">
        <v>5535789</v>
      </c>
      <c r="Z2363" s="1">
        <v>4012667</v>
      </c>
      <c r="AA2363" t="s">
        <v>442</v>
      </c>
      <c r="AB2363" t="s">
        <v>443</v>
      </c>
      <c r="AC2363">
        <v>10.36</v>
      </c>
      <c r="AD2363">
        <v>1.1599999999999999</v>
      </c>
      <c r="AE2363">
        <v>2.5</v>
      </c>
      <c r="AF2363" t="s">
        <v>230</v>
      </c>
      <c r="AG2363" s="1">
        <v>4088200</v>
      </c>
      <c r="AH2363" s="36">
        <v>2043</v>
      </c>
      <c r="AI2363" s="1">
        <v>4300</v>
      </c>
      <c r="AJ2363" s="36">
        <v>2042</v>
      </c>
      <c r="AK2363" s="1">
        <v>3500</v>
      </c>
      <c r="AL2363" s="2">
        <v>0.63680555555555551</v>
      </c>
      <c r="AM2363" s="3">
        <v>46239</v>
      </c>
      <c r="AN2363" t="s">
        <v>298</v>
      </c>
      <c r="AO2363" t="s">
        <v>437</v>
      </c>
    </row>
    <row r="2364" spans="1:41">
      <c r="A2364" s="8">
        <v>46226</v>
      </c>
      <c r="B2364" s="67">
        <v>4042.77</v>
      </c>
      <c r="C2364">
        <v>0.24</v>
      </c>
      <c r="D2364">
        <v>66280</v>
      </c>
      <c r="E2364" s="67">
        <v>0.32</v>
      </c>
      <c r="F2364" s="7">
        <v>7272</v>
      </c>
      <c r="G2364" t="s">
        <v>86</v>
      </c>
      <c r="H2364">
        <v>0</v>
      </c>
      <c r="I2364" t="s">
        <v>288</v>
      </c>
      <c r="J2364" t="s">
        <v>289</v>
      </c>
      <c r="K2364" t="s">
        <v>295</v>
      </c>
      <c r="L2364" s="36">
        <v>1291</v>
      </c>
      <c r="M2364">
        <v>-18.5</v>
      </c>
      <c r="N2364" s="66">
        <v>-1.41E-2</v>
      </c>
      <c r="O2364" s="36">
        <v>1309.5</v>
      </c>
      <c r="P2364" s="66">
        <v>-1.41E-2</v>
      </c>
      <c r="Q2364" s="36">
        <v>1309.5</v>
      </c>
      <c r="R2364" s="36">
        <v>1312</v>
      </c>
      <c r="S2364" s="36">
        <v>1283.5</v>
      </c>
      <c r="T2364" s="66">
        <v>-1.41E-2</v>
      </c>
      <c r="U2364" s="66">
        <v>1.1000000000000001E-3</v>
      </c>
      <c r="V2364" s="66">
        <v>-1.6E-2</v>
      </c>
      <c r="W2364" s="66">
        <v>5.7999999999999996E-3</v>
      </c>
      <c r="X2364" s="1">
        <v>3072000</v>
      </c>
      <c r="Y2364" s="1">
        <v>3980410</v>
      </c>
      <c r="Z2364" s="1">
        <v>1314399</v>
      </c>
      <c r="AA2364" t="s">
        <v>444</v>
      </c>
      <c r="AB2364" t="s">
        <v>445</v>
      </c>
      <c r="AC2364">
        <v>10.17</v>
      </c>
      <c r="AD2364">
        <v>1.1000000000000001</v>
      </c>
      <c r="AE2364">
        <v>3.87</v>
      </c>
      <c r="AF2364" t="s">
        <v>230</v>
      </c>
      <c r="AG2364" s="1">
        <v>354200</v>
      </c>
      <c r="AH2364" s="36">
        <v>1291.5</v>
      </c>
      <c r="AI2364" s="1">
        <v>8600</v>
      </c>
      <c r="AJ2364" s="36">
        <v>1291</v>
      </c>
      <c r="AK2364" s="1">
        <v>8400</v>
      </c>
      <c r="AL2364" s="2">
        <v>0.63680555555555551</v>
      </c>
      <c r="AM2364" s="3">
        <v>46238</v>
      </c>
      <c r="AN2364" t="s">
        <v>293</v>
      </c>
      <c r="AO2364" t="s">
        <v>437</v>
      </c>
    </row>
    <row r="2365" spans="1:41">
      <c r="A2365" s="8">
        <v>46226</v>
      </c>
      <c r="B2365" s="67">
        <v>4042.77</v>
      </c>
      <c r="C2365">
        <v>0.24</v>
      </c>
      <c r="D2365">
        <v>66280</v>
      </c>
      <c r="E2365" s="67">
        <v>0.32</v>
      </c>
      <c r="F2365" s="7">
        <v>7376</v>
      </c>
      <c r="G2365" t="s">
        <v>87</v>
      </c>
      <c r="H2365">
        <v>0</v>
      </c>
      <c r="I2365" t="s">
        <v>347</v>
      </c>
      <c r="J2365" t="s">
        <v>323</v>
      </c>
      <c r="K2365" t="s">
        <v>295</v>
      </c>
      <c r="L2365" s="36">
        <v>1050</v>
      </c>
      <c r="M2365">
        <v>36</v>
      </c>
      <c r="N2365" s="66">
        <v>3.5499999999999997E-2</v>
      </c>
      <c r="O2365" s="36">
        <v>1014</v>
      </c>
      <c r="P2365" s="66">
        <v>3.5499999999999997E-2</v>
      </c>
      <c r="Q2365">
        <v>998</v>
      </c>
      <c r="R2365" s="36">
        <v>1060</v>
      </c>
      <c r="S2365">
        <v>998</v>
      </c>
      <c r="T2365" s="66">
        <v>5.21E-2</v>
      </c>
      <c r="U2365" s="66">
        <v>8.9999999999999998E-4</v>
      </c>
      <c r="V2365" s="66">
        <v>-9.4000000000000004E-3</v>
      </c>
      <c r="W2365" s="66">
        <v>5.21E-2</v>
      </c>
      <c r="X2365" s="1">
        <v>8500</v>
      </c>
      <c r="Y2365" s="1">
        <v>8764</v>
      </c>
      <c r="Z2365" s="1">
        <v>4472</v>
      </c>
      <c r="AA2365" t="s">
        <v>446</v>
      </c>
      <c r="AB2365" t="s">
        <v>447</v>
      </c>
      <c r="AC2365">
        <v>0</v>
      </c>
      <c r="AD2365">
        <v>4.17</v>
      </c>
      <c r="AE2365">
        <v>0</v>
      </c>
      <c r="AF2365">
        <v>0.6</v>
      </c>
      <c r="AG2365">
        <v>900</v>
      </c>
      <c r="AH2365" s="36">
        <v>1055</v>
      </c>
      <c r="AI2365">
        <v>100</v>
      </c>
      <c r="AJ2365" s="36">
        <v>1046</v>
      </c>
      <c r="AK2365">
        <v>300</v>
      </c>
      <c r="AL2365" s="2">
        <v>0.62777777777777777</v>
      </c>
      <c r="AM2365" s="3">
        <v>46246</v>
      </c>
      <c r="AN2365" t="s">
        <v>448</v>
      </c>
      <c r="AO2365" t="s">
        <v>313</v>
      </c>
    </row>
    <row r="2366" spans="1:41">
      <c r="A2366" s="8">
        <v>46226</v>
      </c>
      <c r="B2366" s="67">
        <v>4042.77</v>
      </c>
      <c r="C2366">
        <v>0.24</v>
      </c>
      <c r="D2366">
        <v>66280</v>
      </c>
      <c r="E2366" s="67">
        <v>0.32</v>
      </c>
      <c r="F2366" s="7">
        <v>7525</v>
      </c>
      <c r="G2366" t="s">
        <v>88</v>
      </c>
      <c r="H2366">
        <v>0</v>
      </c>
      <c r="I2366" t="s">
        <v>288</v>
      </c>
      <c r="J2366" t="s">
        <v>289</v>
      </c>
      <c r="K2366" t="s">
        <v>295</v>
      </c>
      <c r="L2366" s="36">
        <v>3575</v>
      </c>
      <c r="M2366">
        <v>-20</v>
      </c>
      <c r="N2366" s="66">
        <v>-5.5999999999999999E-3</v>
      </c>
      <c r="O2366" s="36">
        <v>3595</v>
      </c>
      <c r="P2366" s="66">
        <v>-5.4999999999999997E-3</v>
      </c>
      <c r="Q2366" s="36">
        <v>3575</v>
      </c>
      <c r="R2366" s="36">
        <v>3600</v>
      </c>
      <c r="S2366" s="36">
        <v>3575</v>
      </c>
      <c r="T2366" s="66">
        <v>0</v>
      </c>
      <c r="U2366" s="66">
        <v>-5.4999999999999997E-3</v>
      </c>
      <c r="V2366" s="66">
        <v>-6.8999999999999999E-3</v>
      </c>
      <c r="W2366" s="66">
        <v>0</v>
      </c>
      <c r="X2366" s="1">
        <v>4100</v>
      </c>
      <c r="Y2366" s="1">
        <v>14692</v>
      </c>
      <c r="Z2366" s="1">
        <v>30888</v>
      </c>
      <c r="AA2366" t="s">
        <v>449</v>
      </c>
      <c r="AB2366" t="s">
        <v>450</v>
      </c>
      <c r="AC2366">
        <v>9.66</v>
      </c>
      <c r="AD2366">
        <v>1</v>
      </c>
      <c r="AE2366">
        <v>4.53</v>
      </c>
      <c r="AF2366" t="s">
        <v>230</v>
      </c>
      <c r="AG2366" s="1">
        <v>6900</v>
      </c>
      <c r="AH2366" s="36">
        <v>3580</v>
      </c>
      <c r="AI2366">
        <v>200</v>
      </c>
      <c r="AJ2366" s="36">
        <v>3575</v>
      </c>
      <c r="AK2366">
        <v>100</v>
      </c>
      <c r="AL2366" s="2">
        <v>0.63611111111111107</v>
      </c>
      <c r="AM2366" s="3">
        <v>46241</v>
      </c>
      <c r="AN2366" t="s">
        <v>298</v>
      </c>
      <c r="AO2366" t="s">
        <v>322</v>
      </c>
    </row>
    <row r="2367" spans="1:41">
      <c r="A2367" s="8">
        <v>46226</v>
      </c>
      <c r="B2367" s="67">
        <v>4042.77</v>
      </c>
      <c r="C2367">
        <v>0.24</v>
      </c>
      <c r="D2367">
        <v>66280</v>
      </c>
      <c r="E2367" s="67">
        <v>0.32</v>
      </c>
      <c r="F2367" s="7">
        <v>7729</v>
      </c>
      <c r="G2367" t="s">
        <v>89</v>
      </c>
      <c r="H2367">
        <v>0</v>
      </c>
      <c r="I2367" t="s">
        <v>288</v>
      </c>
      <c r="J2367" t="s">
        <v>289</v>
      </c>
      <c r="K2367" t="s">
        <v>290</v>
      </c>
      <c r="L2367" s="36">
        <v>18415</v>
      </c>
      <c r="M2367">
        <v>160</v>
      </c>
      <c r="N2367" s="66">
        <v>8.8000000000000005E-3</v>
      </c>
      <c r="O2367" s="36">
        <v>18255</v>
      </c>
      <c r="P2367" s="66">
        <v>8.6999999999999994E-3</v>
      </c>
      <c r="Q2367" s="36">
        <v>18655</v>
      </c>
      <c r="R2367" s="36">
        <v>19005</v>
      </c>
      <c r="S2367" s="36">
        <v>18395</v>
      </c>
      <c r="T2367" s="66">
        <v>-1.2800000000000001E-2</v>
      </c>
      <c r="U2367" s="66">
        <v>2.0000000000000001E-4</v>
      </c>
      <c r="V2367" s="66">
        <v>-3.1E-2</v>
      </c>
      <c r="W2367" s="66">
        <v>1E-3</v>
      </c>
      <c r="X2367" s="1">
        <v>263100</v>
      </c>
      <c r="Y2367" s="1">
        <v>4910173</v>
      </c>
      <c r="Z2367" s="1">
        <v>778677</v>
      </c>
      <c r="AA2367" t="s">
        <v>700</v>
      </c>
      <c r="AB2367" t="s">
        <v>452</v>
      </c>
      <c r="AC2367">
        <v>26.69</v>
      </c>
      <c r="AD2367">
        <v>3.91</v>
      </c>
      <c r="AE2367">
        <v>1.5</v>
      </c>
      <c r="AF2367" t="s">
        <v>230</v>
      </c>
      <c r="AG2367" s="1">
        <v>5600</v>
      </c>
      <c r="AH2367" s="36">
        <v>18420</v>
      </c>
      <c r="AI2367">
        <v>300</v>
      </c>
      <c r="AJ2367" s="36">
        <v>18410</v>
      </c>
      <c r="AK2367">
        <v>200</v>
      </c>
      <c r="AL2367" s="2">
        <v>0.63611111111111107</v>
      </c>
      <c r="AM2367" s="3">
        <v>46238</v>
      </c>
      <c r="AN2367" t="s">
        <v>298</v>
      </c>
      <c r="AO2367" t="s">
        <v>453</v>
      </c>
    </row>
    <row r="2368" spans="1:41">
      <c r="A2368" s="8">
        <v>46226</v>
      </c>
      <c r="B2368" s="67">
        <v>4042.77</v>
      </c>
      <c r="C2368">
        <v>0.24</v>
      </c>
      <c r="D2368">
        <v>66280</v>
      </c>
      <c r="E2368" s="67">
        <v>0.32</v>
      </c>
      <c r="F2368" s="7">
        <v>7921</v>
      </c>
      <c r="G2368" t="s">
        <v>90</v>
      </c>
      <c r="H2368">
        <v>0</v>
      </c>
      <c r="I2368" t="s">
        <v>288</v>
      </c>
      <c r="J2368" t="s">
        <v>289</v>
      </c>
      <c r="K2368" t="s">
        <v>295</v>
      </c>
      <c r="L2368" s="36">
        <v>4370</v>
      </c>
      <c r="M2368">
        <v>-25</v>
      </c>
      <c r="N2368" s="66">
        <v>-5.7000000000000002E-3</v>
      </c>
      <c r="O2368" s="36">
        <v>4395</v>
      </c>
      <c r="P2368" s="66">
        <v>-5.5999999999999999E-3</v>
      </c>
      <c r="Q2368" s="36">
        <v>4365</v>
      </c>
      <c r="R2368" s="36">
        <v>4390</v>
      </c>
      <c r="S2368" s="36">
        <v>4280</v>
      </c>
      <c r="T2368" s="66">
        <v>1.1000000000000001E-3</v>
      </c>
      <c r="U2368" s="66">
        <v>1.2699999999999999E-2</v>
      </c>
      <c r="V2368" s="66">
        <v>-4.4999999999999997E-3</v>
      </c>
      <c r="W2368" s="66">
        <v>2.1000000000000001E-2</v>
      </c>
      <c r="X2368" s="1">
        <v>42000</v>
      </c>
      <c r="Y2368" s="1">
        <v>182228</v>
      </c>
      <c r="Z2368" s="1">
        <v>57479</v>
      </c>
      <c r="AA2368" t="s">
        <v>454</v>
      </c>
      <c r="AB2368" t="s">
        <v>591</v>
      </c>
      <c r="AC2368">
        <v>16.11</v>
      </c>
      <c r="AD2368">
        <v>1.73</v>
      </c>
      <c r="AE2368">
        <v>4.12</v>
      </c>
      <c r="AF2368" t="s">
        <v>230</v>
      </c>
      <c r="AG2368" s="1">
        <v>6800</v>
      </c>
      <c r="AH2368" s="36">
        <v>4380</v>
      </c>
      <c r="AI2368">
        <v>400</v>
      </c>
      <c r="AJ2368" s="36">
        <v>4370</v>
      </c>
      <c r="AK2368">
        <v>300</v>
      </c>
      <c r="AL2368" s="2">
        <v>0.63402777777777775</v>
      </c>
      <c r="AM2368" s="3">
        <v>46211</v>
      </c>
      <c r="AN2368" t="s">
        <v>326</v>
      </c>
      <c r="AO2368" t="s">
        <v>456</v>
      </c>
    </row>
    <row r="2369" spans="1:41">
      <c r="A2369" s="8">
        <v>46226</v>
      </c>
      <c r="B2369" s="67">
        <v>4042.77</v>
      </c>
      <c r="C2369">
        <v>0.24</v>
      </c>
      <c r="D2369">
        <v>66280</v>
      </c>
      <c r="E2369" s="67">
        <v>0.32</v>
      </c>
      <c r="F2369" s="7">
        <v>8031</v>
      </c>
      <c r="G2369" t="s">
        <v>91</v>
      </c>
      <c r="H2369">
        <v>0</v>
      </c>
      <c r="I2369" t="s">
        <v>288</v>
      </c>
      <c r="J2369" t="s">
        <v>289</v>
      </c>
      <c r="K2369" t="s">
        <v>290</v>
      </c>
      <c r="L2369" s="36">
        <v>4944</v>
      </c>
      <c r="M2369">
        <v>33</v>
      </c>
      <c r="N2369" s="66">
        <v>6.7000000000000002E-3</v>
      </c>
      <c r="O2369" s="36">
        <v>4911</v>
      </c>
      <c r="P2369" s="66">
        <v>6.7000000000000002E-3</v>
      </c>
      <c r="Q2369" s="36">
        <v>4911</v>
      </c>
      <c r="R2369" s="36">
        <v>4977</v>
      </c>
      <c r="S2369" s="36">
        <v>4891</v>
      </c>
      <c r="T2369" s="66">
        <v>6.7000000000000002E-3</v>
      </c>
      <c r="U2369" s="66">
        <v>8.0000000000000004E-4</v>
      </c>
      <c r="V2369" s="66">
        <v>-6.6E-3</v>
      </c>
      <c r="W2369" s="66">
        <v>1.0800000000000001E-2</v>
      </c>
      <c r="X2369" s="1">
        <v>3926500</v>
      </c>
      <c r="Y2369" s="1">
        <v>19391069</v>
      </c>
      <c r="Z2369" s="1">
        <v>14162911</v>
      </c>
      <c r="AA2369" t="s">
        <v>457</v>
      </c>
      <c r="AB2369" t="s">
        <v>701</v>
      </c>
      <c r="AC2369">
        <v>15.23</v>
      </c>
      <c r="AD2369">
        <v>1.59</v>
      </c>
      <c r="AE2369">
        <v>2.83</v>
      </c>
      <c r="AF2369" t="s">
        <v>230</v>
      </c>
      <c r="AG2369" s="1">
        <v>273900</v>
      </c>
      <c r="AH2369" s="36">
        <v>4945</v>
      </c>
      <c r="AI2369" s="1">
        <v>3100</v>
      </c>
      <c r="AJ2369" s="36">
        <v>4944</v>
      </c>
      <c r="AK2369" s="1">
        <v>1800</v>
      </c>
      <c r="AL2369" s="2">
        <v>0.63611111111111107</v>
      </c>
      <c r="AM2369" s="3">
        <v>46238</v>
      </c>
      <c r="AN2369" t="s">
        <v>298</v>
      </c>
      <c r="AO2369" t="s">
        <v>322</v>
      </c>
    </row>
    <row r="2370" spans="1:41">
      <c r="A2370" s="8">
        <v>46226</v>
      </c>
      <c r="B2370" s="67">
        <v>4042.77</v>
      </c>
      <c r="C2370">
        <v>0.24</v>
      </c>
      <c r="D2370">
        <v>66280</v>
      </c>
      <c r="E2370" s="67">
        <v>0.32</v>
      </c>
      <c r="F2370" s="7">
        <v>8058</v>
      </c>
      <c r="G2370" t="s">
        <v>92</v>
      </c>
      <c r="H2370">
        <v>0</v>
      </c>
      <c r="I2370" t="s">
        <v>288</v>
      </c>
      <c r="J2370" t="s">
        <v>289</v>
      </c>
      <c r="K2370" t="s">
        <v>290</v>
      </c>
      <c r="L2370" s="36">
        <v>4912</v>
      </c>
      <c r="M2370">
        <v>24</v>
      </c>
      <c r="N2370" s="66">
        <v>4.8999999999999998E-3</v>
      </c>
      <c r="O2370" s="36">
        <v>4888</v>
      </c>
      <c r="P2370" s="66">
        <v>4.8999999999999998E-3</v>
      </c>
      <c r="Q2370" s="36">
        <v>4863</v>
      </c>
      <c r="R2370" s="36">
        <v>4943</v>
      </c>
      <c r="S2370" s="36">
        <v>4840</v>
      </c>
      <c r="T2370" s="66">
        <v>0.01</v>
      </c>
      <c r="U2370" s="66">
        <v>5.9999999999999995E-4</v>
      </c>
      <c r="V2370" s="66">
        <v>-6.1999999999999998E-3</v>
      </c>
      <c r="W2370" s="66">
        <v>1.4800000000000001E-2</v>
      </c>
      <c r="X2370" s="1">
        <v>5448400</v>
      </c>
      <c r="Y2370" s="1">
        <v>26719975</v>
      </c>
      <c r="Z2370" s="1">
        <v>18226117</v>
      </c>
      <c r="AA2370" t="s">
        <v>459</v>
      </c>
      <c r="AB2370" t="s">
        <v>460</v>
      </c>
      <c r="AC2370">
        <v>16.350000000000001</v>
      </c>
      <c r="AD2370">
        <v>1.9</v>
      </c>
      <c r="AE2370">
        <v>2.54</v>
      </c>
      <c r="AF2370" t="s">
        <v>230</v>
      </c>
      <c r="AG2370" s="1">
        <v>532100</v>
      </c>
      <c r="AH2370" s="36">
        <v>4912</v>
      </c>
      <c r="AI2370" s="1">
        <v>1500</v>
      </c>
      <c r="AJ2370" s="36">
        <v>4911</v>
      </c>
      <c r="AK2370" s="1">
        <v>2600</v>
      </c>
      <c r="AL2370" s="2">
        <v>0.63680555555555551</v>
      </c>
      <c r="AM2370" s="3">
        <v>46237</v>
      </c>
      <c r="AN2370" t="s">
        <v>298</v>
      </c>
      <c r="AO2370" t="s">
        <v>322</v>
      </c>
    </row>
    <row r="2371" spans="1:41">
      <c r="A2371" s="8">
        <v>46226</v>
      </c>
      <c r="B2371" s="67">
        <v>4042.77</v>
      </c>
      <c r="C2371">
        <v>0.24</v>
      </c>
      <c r="D2371">
        <v>66280</v>
      </c>
      <c r="E2371" s="67">
        <v>0.32</v>
      </c>
      <c r="F2371" s="7">
        <v>8233</v>
      </c>
      <c r="G2371" t="s">
        <v>93</v>
      </c>
      <c r="H2371">
        <v>0</v>
      </c>
      <c r="I2371" t="s">
        <v>288</v>
      </c>
      <c r="J2371" t="s">
        <v>289</v>
      </c>
      <c r="K2371" t="s">
        <v>290</v>
      </c>
      <c r="L2371" s="36">
        <v>2245.5</v>
      </c>
      <c r="M2371">
        <v>-157</v>
      </c>
      <c r="N2371" s="66">
        <v>-6.5299999999999997E-2</v>
      </c>
      <c r="O2371" s="36">
        <v>2402.5</v>
      </c>
      <c r="P2371" s="66">
        <v>-6.5299999999999997E-2</v>
      </c>
      <c r="Q2371" s="36">
        <v>2390</v>
      </c>
      <c r="R2371" s="36">
        <v>2395.5</v>
      </c>
      <c r="S2371" s="36">
        <v>2218</v>
      </c>
      <c r="T2371" s="66">
        <v>-6.0400000000000002E-2</v>
      </c>
      <c r="U2371" s="66">
        <v>-4.5999999999999999E-2</v>
      </c>
      <c r="V2371" s="66">
        <v>-6.2600000000000003E-2</v>
      </c>
      <c r="W2371" s="66">
        <v>1.23E-2</v>
      </c>
      <c r="X2371" s="1">
        <v>1963100</v>
      </c>
      <c r="Y2371" s="1">
        <v>4539733</v>
      </c>
      <c r="Z2371" s="1">
        <v>685346</v>
      </c>
      <c r="AA2371" t="s">
        <v>702</v>
      </c>
      <c r="AB2371" t="s">
        <v>462</v>
      </c>
      <c r="AC2371">
        <v>17.309999999999999</v>
      </c>
      <c r="AD2371">
        <v>1.46</v>
      </c>
      <c r="AE2371">
        <v>1.78</v>
      </c>
      <c r="AF2371" t="s">
        <v>230</v>
      </c>
      <c r="AG2371" s="1">
        <v>69600</v>
      </c>
      <c r="AH2371" s="36">
        <v>2246</v>
      </c>
      <c r="AI2371" s="1">
        <v>1300</v>
      </c>
      <c r="AJ2371" s="36">
        <v>2245</v>
      </c>
      <c r="AK2371">
        <v>300</v>
      </c>
      <c r="AL2371" s="2">
        <v>0.63611111111111107</v>
      </c>
      <c r="AM2371" s="3">
        <v>46203</v>
      </c>
      <c r="AN2371" t="s">
        <v>463</v>
      </c>
      <c r="AO2371" t="s">
        <v>327</v>
      </c>
    </row>
    <row r="2372" spans="1:41">
      <c r="A2372" s="8">
        <v>46226</v>
      </c>
      <c r="B2372" s="67">
        <v>4042.77</v>
      </c>
      <c r="C2372">
        <v>0.24</v>
      </c>
      <c r="D2372">
        <v>66280</v>
      </c>
      <c r="E2372" s="67">
        <v>0.32</v>
      </c>
      <c r="F2372" s="7">
        <v>8304</v>
      </c>
      <c r="G2372" t="s">
        <v>94</v>
      </c>
      <c r="H2372">
        <v>0</v>
      </c>
      <c r="I2372" t="s">
        <v>288</v>
      </c>
      <c r="J2372" t="s">
        <v>289</v>
      </c>
      <c r="K2372" t="s">
        <v>290</v>
      </c>
      <c r="L2372" s="36">
        <v>3031</v>
      </c>
      <c r="M2372">
        <v>27</v>
      </c>
      <c r="N2372" s="66">
        <v>8.9999999999999993E-3</v>
      </c>
      <c r="O2372" s="36">
        <v>3004</v>
      </c>
      <c r="P2372" s="66">
        <v>8.8999999999999999E-3</v>
      </c>
      <c r="Q2372" s="36">
        <v>2995</v>
      </c>
      <c r="R2372" s="36">
        <v>3048</v>
      </c>
      <c r="S2372" s="36">
        <v>2991.5</v>
      </c>
      <c r="T2372" s="66">
        <v>1.2E-2</v>
      </c>
      <c r="U2372" s="66">
        <v>-1.6000000000000001E-3</v>
      </c>
      <c r="V2372" s="66">
        <v>-5.4999999999999997E-3</v>
      </c>
      <c r="W2372" s="66">
        <v>1.32E-2</v>
      </c>
      <c r="X2372" s="1">
        <v>1011500</v>
      </c>
      <c r="Y2372" s="1">
        <v>3064862</v>
      </c>
      <c r="Z2372" s="1">
        <v>423701</v>
      </c>
      <c r="AA2372" t="s">
        <v>886</v>
      </c>
      <c r="AB2372" t="s">
        <v>465</v>
      </c>
      <c r="AC2372">
        <v>15.53</v>
      </c>
      <c r="AD2372">
        <v>0.87</v>
      </c>
      <c r="AE2372">
        <v>3.3</v>
      </c>
      <c r="AF2372" t="s">
        <v>230</v>
      </c>
      <c r="AG2372" s="1">
        <v>11500</v>
      </c>
      <c r="AH2372" s="36">
        <v>3031</v>
      </c>
      <c r="AI2372" s="1">
        <v>4100</v>
      </c>
      <c r="AJ2372" s="36">
        <v>3029</v>
      </c>
      <c r="AK2372" s="1">
        <v>15900</v>
      </c>
      <c r="AL2372" s="2">
        <v>0.63611111111111107</v>
      </c>
      <c r="AM2372" s="3">
        <v>46234</v>
      </c>
      <c r="AN2372" t="s">
        <v>298</v>
      </c>
      <c r="AO2372" t="s">
        <v>434</v>
      </c>
    </row>
    <row r="2373" spans="1:41">
      <c r="A2373" s="8">
        <v>46226</v>
      </c>
      <c r="B2373" s="67">
        <v>4042.77</v>
      </c>
      <c r="C2373">
        <v>0.24</v>
      </c>
      <c r="D2373">
        <v>66280</v>
      </c>
      <c r="E2373" s="67">
        <v>0.32</v>
      </c>
      <c r="F2373" s="7">
        <v>8316</v>
      </c>
      <c r="G2373" t="s">
        <v>95</v>
      </c>
      <c r="H2373">
        <v>0</v>
      </c>
      <c r="I2373" t="s">
        <v>288</v>
      </c>
      <c r="J2373" t="s">
        <v>289</v>
      </c>
      <c r="K2373" t="s">
        <v>290</v>
      </c>
      <c r="L2373" s="36">
        <v>7157</v>
      </c>
      <c r="M2373">
        <v>85</v>
      </c>
      <c r="N2373" s="66">
        <v>1.2E-2</v>
      </c>
      <c r="O2373" s="36">
        <v>7072</v>
      </c>
      <c r="P2373" s="66">
        <v>1.2E-2</v>
      </c>
      <c r="Q2373" s="36">
        <v>7000</v>
      </c>
      <c r="R2373" s="36">
        <v>7212</v>
      </c>
      <c r="S2373" s="36">
        <v>6999</v>
      </c>
      <c r="T2373" s="66">
        <v>2.24E-2</v>
      </c>
      <c r="U2373" s="66">
        <v>-2.7000000000000001E-3</v>
      </c>
      <c r="V2373" s="66">
        <v>-7.6E-3</v>
      </c>
      <c r="W2373" s="66">
        <v>2.2499999999999999E-2</v>
      </c>
      <c r="X2373" s="1">
        <v>10486300</v>
      </c>
      <c r="Y2373" s="1">
        <v>75054404</v>
      </c>
      <c r="Z2373" s="1">
        <v>27393404</v>
      </c>
      <c r="AA2373" t="s">
        <v>882</v>
      </c>
      <c r="AB2373" t="s">
        <v>467</v>
      </c>
      <c r="AC2373">
        <v>15.91</v>
      </c>
      <c r="AD2373">
        <v>1.73</v>
      </c>
      <c r="AE2373">
        <v>2.52</v>
      </c>
      <c r="AF2373" t="s">
        <v>230</v>
      </c>
      <c r="AG2373">
        <v>0</v>
      </c>
      <c r="AH2373" s="36">
        <v>7158</v>
      </c>
      <c r="AI2373" s="1">
        <v>2700</v>
      </c>
      <c r="AJ2373" s="36">
        <v>7157</v>
      </c>
      <c r="AK2373" s="1">
        <v>2400</v>
      </c>
      <c r="AL2373" s="2">
        <v>0.63680555555555551</v>
      </c>
      <c r="AM2373" s="3">
        <v>46234</v>
      </c>
      <c r="AN2373" t="s">
        <v>298</v>
      </c>
      <c r="AO2373" t="s">
        <v>434</v>
      </c>
    </row>
    <row r="2374" spans="1:41">
      <c r="A2374" s="8">
        <v>46226</v>
      </c>
      <c r="B2374" s="67">
        <v>4042.77</v>
      </c>
      <c r="C2374">
        <v>0.24</v>
      </c>
      <c r="D2374">
        <v>66280</v>
      </c>
      <c r="E2374" s="67">
        <v>0.32</v>
      </c>
      <c r="F2374" s="7">
        <v>8331</v>
      </c>
      <c r="G2374" t="s">
        <v>96</v>
      </c>
      <c r="H2374">
        <v>0</v>
      </c>
      <c r="I2374" t="s">
        <v>288</v>
      </c>
      <c r="J2374" t="s">
        <v>289</v>
      </c>
      <c r="K2374" t="s">
        <v>290</v>
      </c>
      <c r="L2374" s="36">
        <v>2745.5</v>
      </c>
      <c r="M2374">
        <v>37.5</v>
      </c>
      <c r="N2374" s="66">
        <v>1.38E-2</v>
      </c>
      <c r="O2374" s="36">
        <v>2708</v>
      </c>
      <c r="P2374" s="66">
        <v>1.38E-2</v>
      </c>
      <c r="Q2374" s="36">
        <v>2681</v>
      </c>
      <c r="R2374" s="36">
        <v>2773</v>
      </c>
      <c r="S2374" s="36">
        <v>2680</v>
      </c>
      <c r="T2374" s="66">
        <v>2.4E-2</v>
      </c>
      <c r="U2374" s="66">
        <v>-3.0000000000000001E-3</v>
      </c>
      <c r="V2374" s="66">
        <v>-9.9000000000000008E-3</v>
      </c>
      <c r="W2374" s="66">
        <v>2.4400000000000002E-2</v>
      </c>
      <c r="X2374" s="1">
        <v>1523200</v>
      </c>
      <c r="Y2374" s="1">
        <v>4177167</v>
      </c>
      <c r="Z2374" s="1">
        <v>2129193</v>
      </c>
      <c r="AA2374" t="s">
        <v>718</v>
      </c>
      <c r="AB2374" t="s">
        <v>469</v>
      </c>
      <c r="AC2374">
        <v>17.73</v>
      </c>
      <c r="AD2374">
        <v>1.52</v>
      </c>
      <c r="AE2374">
        <v>2.33</v>
      </c>
      <c r="AF2374" t="s">
        <v>230</v>
      </c>
      <c r="AG2374" s="1">
        <v>28300</v>
      </c>
      <c r="AH2374" s="36">
        <v>2746</v>
      </c>
      <c r="AI2374" s="1">
        <v>1000</v>
      </c>
      <c r="AJ2374" s="36">
        <v>2745</v>
      </c>
      <c r="AK2374" s="1">
        <v>1100</v>
      </c>
      <c r="AL2374" s="2">
        <v>0.63611111111111107</v>
      </c>
      <c r="AM2374" s="3">
        <v>46238</v>
      </c>
      <c r="AN2374" t="s">
        <v>298</v>
      </c>
      <c r="AO2374" t="s">
        <v>434</v>
      </c>
    </row>
    <row r="2375" spans="1:41">
      <c r="A2375" s="8">
        <v>46226</v>
      </c>
      <c r="B2375" s="67">
        <v>4042.77</v>
      </c>
      <c r="C2375">
        <v>0.24</v>
      </c>
      <c r="D2375">
        <v>66280</v>
      </c>
      <c r="E2375" s="67">
        <v>0.32</v>
      </c>
      <c r="F2375" s="7">
        <v>8424</v>
      </c>
      <c r="G2375" t="s">
        <v>97</v>
      </c>
      <c r="H2375">
        <v>0</v>
      </c>
      <c r="I2375" t="s">
        <v>288</v>
      </c>
      <c r="J2375" t="s">
        <v>289</v>
      </c>
      <c r="K2375" t="s">
        <v>295</v>
      </c>
      <c r="L2375" s="36">
        <v>4409</v>
      </c>
      <c r="M2375">
        <v>-23</v>
      </c>
      <c r="N2375" s="66">
        <v>-5.1999999999999998E-3</v>
      </c>
      <c r="O2375" s="36">
        <v>4432</v>
      </c>
      <c r="P2375" s="66">
        <v>-5.1000000000000004E-3</v>
      </c>
      <c r="Q2375" s="36">
        <v>4412</v>
      </c>
      <c r="R2375" s="36">
        <v>4440</v>
      </c>
      <c r="S2375" s="36">
        <v>4403</v>
      </c>
      <c r="T2375" s="66">
        <v>-5.9999999999999995E-4</v>
      </c>
      <c r="U2375" s="66">
        <v>-8.9999999999999998E-4</v>
      </c>
      <c r="V2375" s="66">
        <v>-6.8999999999999999E-3</v>
      </c>
      <c r="W2375" s="66">
        <v>1.2999999999999999E-3</v>
      </c>
      <c r="X2375" s="1">
        <v>89400</v>
      </c>
      <c r="Y2375" s="1">
        <v>395021</v>
      </c>
      <c r="Z2375" s="1">
        <v>400616</v>
      </c>
      <c r="AA2375" t="s">
        <v>470</v>
      </c>
      <c r="AB2375" t="s">
        <v>592</v>
      </c>
      <c r="AC2375">
        <v>8.2799999999999994</v>
      </c>
      <c r="AD2375">
        <v>0.79</v>
      </c>
      <c r="AE2375">
        <v>3.9</v>
      </c>
      <c r="AF2375" t="s">
        <v>230</v>
      </c>
      <c r="AG2375" s="1">
        <v>1400</v>
      </c>
      <c r="AH2375" s="36">
        <v>4412</v>
      </c>
      <c r="AI2375">
        <v>500</v>
      </c>
      <c r="AJ2375" s="36">
        <v>4409</v>
      </c>
      <c r="AK2375">
        <v>500</v>
      </c>
      <c r="AL2375" s="2">
        <v>0.63472222222222219</v>
      </c>
      <c r="AM2375" s="3">
        <v>46233</v>
      </c>
      <c r="AN2375" t="s">
        <v>298</v>
      </c>
      <c r="AO2375" t="s">
        <v>472</v>
      </c>
    </row>
    <row r="2376" spans="1:41">
      <c r="A2376" s="8">
        <v>46226</v>
      </c>
      <c r="B2376" s="67">
        <v>4042.77</v>
      </c>
      <c r="C2376">
        <v>0.24</v>
      </c>
      <c r="D2376">
        <v>66280</v>
      </c>
      <c r="E2376" s="67">
        <v>0.32</v>
      </c>
      <c r="F2376" s="7">
        <v>8425</v>
      </c>
      <c r="G2376" t="s">
        <v>98</v>
      </c>
      <c r="H2376">
        <v>0</v>
      </c>
      <c r="I2376" t="s">
        <v>288</v>
      </c>
      <c r="J2376" t="s">
        <v>289</v>
      </c>
      <c r="K2376" t="s">
        <v>290</v>
      </c>
      <c r="L2376" s="36">
        <v>1320</v>
      </c>
      <c r="M2376">
        <v>-6</v>
      </c>
      <c r="N2376" s="66">
        <v>-4.4999999999999997E-3</v>
      </c>
      <c r="O2376" s="36">
        <v>1326</v>
      </c>
      <c r="P2376" s="66">
        <v>-4.4999999999999997E-3</v>
      </c>
      <c r="Q2376" s="36">
        <v>1326</v>
      </c>
      <c r="R2376" s="36">
        <v>1329</v>
      </c>
      <c r="S2376" s="36">
        <v>1319</v>
      </c>
      <c r="T2376" s="66">
        <v>-4.4999999999999997E-3</v>
      </c>
      <c r="U2376" s="66">
        <v>-6.9999999999999999E-4</v>
      </c>
      <c r="V2376" s="66">
        <v>-6.7000000000000002E-3</v>
      </c>
      <c r="W2376" s="66">
        <v>6.9999999999999999E-4</v>
      </c>
      <c r="X2376" s="1">
        <v>477800</v>
      </c>
      <c r="Y2376" s="1">
        <v>632410</v>
      </c>
      <c r="Z2376" s="1">
        <v>415359</v>
      </c>
      <c r="AA2376" t="s">
        <v>473</v>
      </c>
      <c r="AB2376" t="s">
        <v>607</v>
      </c>
      <c r="AC2376">
        <v>7.92</v>
      </c>
      <c r="AD2376">
        <v>0.86</v>
      </c>
      <c r="AE2376">
        <v>3.94</v>
      </c>
      <c r="AF2376" t="s">
        <v>230</v>
      </c>
      <c r="AG2376" s="1">
        <v>128600</v>
      </c>
      <c r="AH2376" s="36">
        <v>1320</v>
      </c>
      <c r="AI2376" s="1">
        <v>2900</v>
      </c>
      <c r="AJ2376" s="36">
        <v>1319</v>
      </c>
      <c r="AK2376" s="1">
        <v>4200</v>
      </c>
      <c r="AL2376" s="2">
        <v>0.63680555555555551</v>
      </c>
      <c r="AM2376" s="3">
        <v>46233</v>
      </c>
      <c r="AN2376" t="s">
        <v>298</v>
      </c>
      <c r="AO2376" t="s">
        <v>472</v>
      </c>
    </row>
    <row r="2377" spans="1:41">
      <c r="A2377" s="8">
        <v>46226</v>
      </c>
      <c r="B2377" s="67">
        <v>4042.77</v>
      </c>
      <c r="C2377">
        <v>0.24</v>
      </c>
      <c r="D2377">
        <v>66280</v>
      </c>
      <c r="E2377" s="67">
        <v>0.32</v>
      </c>
      <c r="F2377" s="7">
        <v>8591</v>
      </c>
      <c r="G2377" t="s">
        <v>99</v>
      </c>
      <c r="H2377">
        <v>0</v>
      </c>
      <c r="I2377" t="s">
        <v>288</v>
      </c>
      <c r="J2377" t="s">
        <v>289</v>
      </c>
      <c r="K2377" t="s">
        <v>290</v>
      </c>
      <c r="L2377" s="36">
        <v>6590</v>
      </c>
      <c r="M2377">
        <v>8</v>
      </c>
      <c r="N2377" s="66">
        <v>1.1999999999999999E-3</v>
      </c>
      <c r="O2377" s="36">
        <v>6582</v>
      </c>
      <c r="P2377" s="66">
        <v>1.1999999999999999E-3</v>
      </c>
      <c r="Q2377" s="36">
        <v>6590</v>
      </c>
      <c r="R2377" s="36">
        <v>6653</v>
      </c>
      <c r="S2377" s="36">
        <v>6583</v>
      </c>
      <c r="T2377" s="66">
        <v>0</v>
      </c>
      <c r="U2377" s="66">
        <v>-5.1000000000000004E-3</v>
      </c>
      <c r="V2377" s="66">
        <v>-9.4000000000000004E-3</v>
      </c>
      <c r="W2377" s="66">
        <v>1E-3</v>
      </c>
      <c r="X2377" s="1">
        <v>1781400</v>
      </c>
      <c r="Y2377" s="1">
        <v>11792541</v>
      </c>
      <c r="Z2377" s="1">
        <v>7407862</v>
      </c>
      <c r="AA2377" t="s">
        <v>883</v>
      </c>
      <c r="AB2377" t="s">
        <v>476</v>
      </c>
      <c r="AC2377">
        <v>13.61</v>
      </c>
      <c r="AD2377">
        <v>1.61</v>
      </c>
      <c r="AE2377">
        <v>2.84</v>
      </c>
      <c r="AF2377" t="s">
        <v>230</v>
      </c>
      <c r="AG2377" s="1">
        <v>233900</v>
      </c>
      <c r="AH2377" s="36">
        <v>6591</v>
      </c>
      <c r="AI2377" s="1">
        <v>1000</v>
      </c>
      <c r="AJ2377" s="36">
        <v>6590</v>
      </c>
      <c r="AK2377" s="1">
        <v>1400</v>
      </c>
      <c r="AL2377" s="2">
        <v>0.63611111111111107</v>
      </c>
      <c r="AM2377" s="3">
        <v>46240</v>
      </c>
      <c r="AN2377" t="s">
        <v>298</v>
      </c>
      <c r="AO2377" t="s">
        <v>472</v>
      </c>
    </row>
    <row r="2378" spans="1:41">
      <c r="A2378" s="8">
        <v>46226</v>
      </c>
      <c r="B2378" s="67">
        <v>4042.77</v>
      </c>
      <c r="C2378">
        <v>0.24</v>
      </c>
      <c r="D2378">
        <v>66280</v>
      </c>
      <c r="E2378" s="67">
        <v>0.32</v>
      </c>
      <c r="F2378" s="7">
        <v>8593</v>
      </c>
      <c r="G2378" t="s">
        <v>100</v>
      </c>
      <c r="H2378">
        <v>0</v>
      </c>
      <c r="I2378" t="s">
        <v>288</v>
      </c>
      <c r="J2378" t="s">
        <v>289</v>
      </c>
      <c r="K2378" t="s">
        <v>290</v>
      </c>
      <c r="L2378" s="36">
        <v>1435</v>
      </c>
      <c r="M2378">
        <v>-2</v>
      </c>
      <c r="N2378" s="66">
        <v>-1.4E-3</v>
      </c>
      <c r="O2378" s="36">
        <v>1437</v>
      </c>
      <c r="P2378" s="66">
        <v>-1.2999999999999999E-3</v>
      </c>
      <c r="Q2378" s="36">
        <v>1435</v>
      </c>
      <c r="R2378" s="36">
        <v>1440.5</v>
      </c>
      <c r="S2378" s="36">
        <v>1432.5</v>
      </c>
      <c r="T2378" s="66">
        <v>0</v>
      </c>
      <c r="U2378" s="66">
        <v>5.9999999999999995E-4</v>
      </c>
      <c r="V2378" s="66">
        <v>-3.8E-3</v>
      </c>
      <c r="W2378" s="66">
        <v>1.6999999999999999E-3</v>
      </c>
      <c r="X2378" s="1">
        <v>1942300</v>
      </c>
      <c r="Y2378" s="1">
        <v>2789498</v>
      </c>
      <c r="Z2378" s="1">
        <v>2105019</v>
      </c>
      <c r="AA2378" t="s">
        <v>477</v>
      </c>
      <c r="AB2378" t="s">
        <v>594</v>
      </c>
      <c r="AC2378">
        <v>12.88</v>
      </c>
      <c r="AD2378">
        <v>1.03</v>
      </c>
      <c r="AE2378">
        <v>3.55</v>
      </c>
      <c r="AF2378" t="s">
        <v>230</v>
      </c>
      <c r="AG2378" s="1">
        <v>717500</v>
      </c>
      <c r="AH2378" s="36">
        <v>1435</v>
      </c>
      <c r="AI2378" s="1">
        <v>6700</v>
      </c>
      <c r="AJ2378" s="36">
        <v>1434.5</v>
      </c>
      <c r="AK2378" s="1">
        <v>16100</v>
      </c>
      <c r="AL2378" s="2">
        <v>0.63611111111111107</v>
      </c>
      <c r="AM2378" s="3">
        <v>46241</v>
      </c>
      <c r="AN2378" t="s">
        <v>298</v>
      </c>
      <c r="AO2378" t="s">
        <v>472</v>
      </c>
    </row>
    <row r="2379" spans="1:41">
      <c r="A2379" s="8">
        <v>46226</v>
      </c>
      <c r="B2379" s="67">
        <v>4042.77</v>
      </c>
      <c r="C2379">
        <v>0.24</v>
      </c>
      <c r="D2379">
        <v>66280</v>
      </c>
      <c r="E2379" s="67">
        <v>0.32</v>
      </c>
      <c r="F2379" s="7">
        <v>8604</v>
      </c>
      <c r="G2379" t="s">
        <v>101</v>
      </c>
      <c r="H2379">
        <v>0</v>
      </c>
      <c r="I2379" t="s">
        <v>288</v>
      </c>
      <c r="J2379" t="s">
        <v>289</v>
      </c>
      <c r="K2379" t="s">
        <v>290</v>
      </c>
      <c r="L2379" s="36">
        <v>1613</v>
      </c>
      <c r="M2379">
        <v>10</v>
      </c>
      <c r="N2379" s="66">
        <v>6.1999999999999998E-3</v>
      </c>
      <c r="O2379" s="36">
        <v>1603</v>
      </c>
      <c r="P2379" s="66">
        <v>6.1999999999999998E-3</v>
      </c>
      <c r="Q2379" s="36">
        <v>1597</v>
      </c>
      <c r="R2379" s="36">
        <v>1624</v>
      </c>
      <c r="S2379" s="36">
        <v>1591</v>
      </c>
      <c r="T2379" s="66">
        <v>0.01</v>
      </c>
      <c r="U2379" s="66">
        <v>3.0999999999999999E-3</v>
      </c>
      <c r="V2379" s="66">
        <v>-6.7000000000000002E-3</v>
      </c>
      <c r="W2379" s="66">
        <v>1.38E-2</v>
      </c>
      <c r="X2379" s="1">
        <v>5784300</v>
      </c>
      <c r="Y2379" s="1">
        <v>9321235</v>
      </c>
      <c r="Z2379" s="1">
        <v>4981851</v>
      </c>
      <c r="AA2379" t="s">
        <v>845</v>
      </c>
      <c r="AB2379" t="s">
        <v>480</v>
      </c>
      <c r="AC2379">
        <v>12.54</v>
      </c>
      <c r="AD2379">
        <v>1.26</v>
      </c>
      <c r="AE2379">
        <v>3.22</v>
      </c>
      <c r="AF2379" t="s">
        <v>230</v>
      </c>
      <c r="AG2379" s="1">
        <v>607800</v>
      </c>
      <c r="AH2379" s="36">
        <v>1613.5</v>
      </c>
      <c r="AI2379" s="1">
        <v>11600</v>
      </c>
      <c r="AJ2379" s="36">
        <v>1613</v>
      </c>
      <c r="AK2379" s="1">
        <v>7000</v>
      </c>
      <c r="AL2379" s="2">
        <v>0.63680555555555551</v>
      </c>
      <c r="AM2379" s="3">
        <v>46232</v>
      </c>
      <c r="AN2379" t="s">
        <v>298</v>
      </c>
      <c r="AO2379" t="s">
        <v>481</v>
      </c>
    </row>
    <row r="2380" spans="1:41">
      <c r="A2380" s="8">
        <v>46226</v>
      </c>
      <c r="B2380" s="67">
        <v>4042.77</v>
      </c>
      <c r="C2380">
        <v>0.24</v>
      </c>
      <c r="D2380">
        <v>66280</v>
      </c>
      <c r="E2380" s="67">
        <v>0.32</v>
      </c>
      <c r="F2380" s="7">
        <v>8697</v>
      </c>
      <c r="G2380" t="s">
        <v>102</v>
      </c>
      <c r="H2380">
        <v>0</v>
      </c>
      <c r="I2380" t="s">
        <v>288</v>
      </c>
      <c r="J2380" t="s">
        <v>289</v>
      </c>
      <c r="K2380" t="s">
        <v>290</v>
      </c>
      <c r="L2380" s="36">
        <v>2262.5</v>
      </c>
      <c r="M2380">
        <v>44.5</v>
      </c>
      <c r="N2380" s="66">
        <v>2.01E-2</v>
      </c>
      <c r="O2380" s="36">
        <v>2218</v>
      </c>
      <c r="P2380" s="66">
        <v>0.02</v>
      </c>
      <c r="Q2380" s="36">
        <v>2200</v>
      </c>
      <c r="R2380" s="36">
        <v>2273</v>
      </c>
      <c r="S2380" s="36">
        <v>2200</v>
      </c>
      <c r="T2380" s="66">
        <v>2.8400000000000002E-2</v>
      </c>
      <c r="U2380" s="66">
        <v>5.3E-3</v>
      </c>
      <c r="V2380" s="66">
        <v>-4.5999999999999999E-3</v>
      </c>
      <c r="W2380" s="66">
        <v>2.8400000000000002E-2</v>
      </c>
      <c r="X2380" s="1">
        <v>1301300</v>
      </c>
      <c r="Y2380" s="1">
        <v>2923400</v>
      </c>
      <c r="Z2380" s="1">
        <v>2334414</v>
      </c>
      <c r="AA2380" t="s">
        <v>669</v>
      </c>
      <c r="AB2380" t="s">
        <v>483</v>
      </c>
      <c r="AC2380">
        <v>28.56</v>
      </c>
      <c r="AD2380">
        <v>6.74</v>
      </c>
      <c r="AE2380">
        <v>2.78</v>
      </c>
      <c r="AF2380" t="s">
        <v>230</v>
      </c>
      <c r="AG2380" s="1">
        <v>88100</v>
      </c>
      <c r="AH2380" s="36">
        <v>2263</v>
      </c>
      <c r="AI2380" s="1">
        <v>2100</v>
      </c>
      <c r="AJ2380" s="36">
        <v>2262</v>
      </c>
      <c r="AK2380" s="1">
        <v>1000</v>
      </c>
      <c r="AL2380" s="2">
        <v>0.63611111111111107</v>
      </c>
      <c r="AM2380" s="3">
        <v>46231</v>
      </c>
      <c r="AN2380" t="s">
        <v>298</v>
      </c>
      <c r="AO2380" t="s">
        <v>472</v>
      </c>
    </row>
    <row r="2381" spans="1:41">
      <c r="A2381" s="8">
        <v>46226</v>
      </c>
      <c r="B2381" s="67">
        <v>4042.77</v>
      </c>
      <c r="C2381">
        <v>0.24</v>
      </c>
      <c r="D2381">
        <v>66280</v>
      </c>
      <c r="E2381" s="67">
        <v>0.32</v>
      </c>
      <c r="F2381" s="7">
        <v>8830</v>
      </c>
      <c r="G2381" t="s">
        <v>103</v>
      </c>
      <c r="H2381">
        <v>0</v>
      </c>
      <c r="I2381" t="s">
        <v>288</v>
      </c>
      <c r="J2381" t="s">
        <v>289</v>
      </c>
      <c r="K2381" t="s">
        <v>295</v>
      </c>
      <c r="L2381" s="36">
        <v>3678</v>
      </c>
      <c r="M2381">
        <v>-115</v>
      </c>
      <c r="N2381" s="66">
        <v>-3.0300000000000001E-2</v>
      </c>
      <c r="O2381" s="36">
        <v>3793</v>
      </c>
      <c r="P2381" s="66">
        <v>-3.0300000000000001E-2</v>
      </c>
      <c r="Q2381" s="36">
        <v>3696</v>
      </c>
      <c r="R2381" s="36">
        <v>3715</v>
      </c>
      <c r="S2381" s="36">
        <v>3649</v>
      </c>
      <c r="T2381" s="66">
        <v>-4.7999999999999996E-3</v>
      </c>
      <c r="U2381" s="66">
        <v>1.6000000000000001E-3</v>
      </c>
      <c r="V2381" s="66">
        <v>-9.9000000000000008E-3</v>
      </c>
      <c r="W2381" s="66">
        <v>7.9000000000000008E-3</v>
      </c>
      <c r="X2381" s="1">
        <v>2228300</v>
      </c>
      <c r="Y2381" s="1">
        <v>8202811</v>
      </c>
      <c r="Z2381" s="1">
        <v>3442608</v>
      </c>
      <c r="AA2381" t="s">
        <v>484</v>
      </c>
      <c r="AB2381" t="s">
        <v>620</v>
      </c>
      <c r="AC2381">
        <v>15.23</v>
      </c>
      <c r="AD2381">
        <v>1.37</v>
      </c>
      <c r="AE2381">
        <v>1.41</v>
      </c>
      <c r="AF2381" t="s">
        <v>230</v>
      </c>
      <c r="AG2381" s="1">
        <v>20900</v>
      </c>
      <c r="AH2381" s="36">
        <v>3680</v>
      </c>
      <c r="AI2381" s="1">
        <v>2800</v>
      </c>
      <c r="AJ2381" s="36">
        <v>3678</v>
      </c>
      <c r="AK2381" s="1">
        <v>1800</v>
      </c>
      <c r="AL2381" s="2">
        <v>0.63611111111111107</v>
      </c>
      <c r="AM2381" s="3">
        <v>46240</v>
      </c>
      <c r="AN2381" t="s">
        <v>298</v>
      </c>
      <c r="AO2381" t="s">
        <v>332</v>
      </c>
    </row>
    <row r="2382" spans="1:41">
      <c r="A2382" s="8">
        <v>46226</v>
      </c>
      <c r="B2382" s="67">
        <v>4042.77</v>
      </c>
      <c r="C2382">
        <v>0.24</v>
      </c>
      <c r="D2382">
        <v>66280</v>
      </c>
      <c r="E2382" s="67">
        <v>0.32</v>
      </c>
      <c r="F2382" s="7">
        <v>9020</v>
      </c>
      <c r="G2382" t="s">
        <v>104</v>
      </c>
      <c r="H2382">
        <v>0</v>
      </c>
      <c r="I2382" t="s">
        <v>288</v>
      </c>
      <c r="J2382" t="s">
        <v>289</v>
      </c>
      <c r="K2382" t="s">
        <v>295</v>
      </c>
      <c r="L2382" s="36">
        <v>3553</v>
      </c>
      <c r="M2382">
        <v>-64</v>
      </c>
      <c r="N2382" s="66">
        <v>-1.77E-2</v>
      </c>
      <c r="O2382" s="36">
        <v>3617</v>
      </c>
      <c r="P2382" s="66">
        <v>-1.7600000000000001E-2</v>
      </c>
      <c r="Q2382" s="36">
        <v>3577</v>
      </c>
      <c r="R2382" s="36">
        <v>3597</v>
      </c>
      <c r="S2382" s="36">
        <v>3550</v>
      </c>
      <c r="T2382" s="66">
        <v>-6.7000000000000002E-3</v>
      </c>
      <c r="U2382" s="66">
        <v>-4.1999999999999997E-3</v>
      </c>
      <c r="V2382" s="66">
        <v>-1.2200000000000001E-2</v>
      </c>
      <c r="W2382" s="66">
        <v>8.0000000000000004E-4</v>
      </c>
      <c r="X2382" s="1">
        <v>1195200</v>
      </c>
      <c r="Y2382" s="1">
        <v>4270246</v>
      </c>
      <c r="Z2382" s="1">
        <v>4030566</v>
      </c>
      <c r="AA2382" t="s">
        <v>486</v>
      </c>
      <c r="AB2382" t="s">
        <v>608</v>
      </c>
      <c r="AC2382">
        <v>15.73</v>
      </c>
      <c r="AD2382">
        <v>1.31</v>
      </c>
      <c r="AE2382">
        <v>2.36</v>
      </c>
      <c r="AF2382" t="s">
        <v>230</v>
      </c>
      <c r="AG2382" s="1">
        <v>23600</v>
      </c>
      <c r="AH2382" s="36">
        <v>3554</v>
      </c>
      <c r="AI2382" s="1">
        <v>2200</v>
      </c>
      <c r="AJ2382" s="36">
        <v>3553</v>
      </c>
      <c r="AK2382">
        <v>500</v>
      </c>
      <c r="AL2382" s="2">
        <v>0.63611111111111107</v>
      </c>
      <c r="AM2382" s="3">
        <v>46234</v>
      </c>
      <c r="AN2382" t="s">
        <v>298</v>
      </c>
      <c r="AO2382" t="s">
        <v>488</v>
      </c>
    </row>
    <row r="2383" spans="1:41">
      <c r="A2383" s="8">
        <v>46226</v>
      </c>
      <c r="B2383" s="67">
        <v>4042.77</v>
      </c>
      <c r="C2383">
        <v>0.24</v>
      </c>
      <c r="D2383">
        <v>66280</v>
      </c>
      <c r="E2383" s="67">
        <v>0.32</v>
      </c>
      <c r="F2383" s="7">
        <v>9024</v>
      </c>
      <c r="G2383" t="s">
        <v>105</v>
      </c>
      <c r="H2383">
        <v>0</v>
      </c>
      <c r="I2383" t="s">
        <v>288</v>
      </c>
      <c r="J2383" t="s">
        <v>289</v>
      </c>
      <c r="K2383" t="s">
        <v>290</v>
      </c>
      <c r="L2383" s="36">
        <v>3536</v>
      </c>
      <c r="M2383">
        <v>-4</v>
      </c>
      <c r="N2383" s="66">
        <v>-1.1000000000000001E-3</v>
      </c>
      <c r="O2383" s="36">
        <v>3540</v>
      </c>
      <c r="P2383" s="66">
        <v>-1.1000000000000001E-3</v>
      </c>
      <c r="Q2383" s="36">
        <v>3502</v>
      </c>
      <c r="R2383" s="36">
        <v>3551</v>
      </c>
      <c r="S2383" s="36">
        <v>3483</v>
      </c>
      <c r="T2383" s="66">
        <v>9.7000000000000003E-3</v>
      </c>
      <c r="U2383" s="66">
        <v>5.1000000000000004E-3</v>
      </c>
      <c r="V2383" s="66">
        <v>-4.1999999999999997E-3</v>
      </c>
      <c r="W2383" s="66">
        <v>1.52E-2</v>
      </c>
      <c r="X2383" s="1">
        <v>1010800</v>
      </c>
      <c r="Y2383" s="1">
        <v>3562140</v>
      </c>
      <c r="Z2383" s="1">
        <v>1081222</v>
      </c>
      <c r="AA2383" t="s">
        <v>489</v>
      </c>
      <c r="AB2383" t="s">
        <v>609</v>
      </c>
      <c r="AC2383">
        <v>33.29</v>
      </c>
      <c r="AD2383">
        <v>1.58</v>
      </c>
      <c r="AE2383">
        <v>1.19</v>
      </c>
      <c r="AF2383" t="s">
        <v>230</v>
      </c>
      <c r="AG2383">
        <v>0</v>
      </c>
      <c r="AH2383" s="36">
        <v>3537</v>
      </c>
      <c r="AI2383">
        <v>500</v>
      </c>
      <c r="AJ2383" s="36">
        <v>3535</v>
      </c>
      <c r="AK2383">
        <v>100</v>
      </c>
      <c r="AL2383" s="2">
        <v>0.63680555555555551</v>
      </c>
      <c r="AM2383" s="3">
        <v>46234</v>
      </c>
      <c r="AN2383" t="s">
        <v>298</v>
      </c>
      <c r="AO2383" t="s">
        <v>488</v>
      </c>
    </row>
    <row r="2384" spans="1:41">
      <c r="A2384" s="8">
        <v>46226</v>
      </c>
      <c r="B2384" s="67">
        <v>4042.77</v>
      </c>
      <c r="C2384">
        <v>0.24</v>
      </c>
      <c r="D2384">
        <v>66280</v>
      </c>
      <c r="E2384" s="67">
        <v>0.32</v>
      </c>
      <c r="F2384" s="7">
        <v>9069</v>
      </c>
      <c r="G2384" t="s">
        <v>106</v>
      </c>
      <c r="H2384">
        <v>0</v>
      </c>
      <c r="I2384" t="s">
        <v>288</v>
      </c>
      <c r="J2384" t="s">
        <v>289</v>
      </c>
      <c r="K2384" t="s">
        <v>290</v>
      </c>
      <c r="L2384" s="36">
        <v>2172.5</v>
      </c>
      <c r="M2384">
        <v>-28</v>
      </c>
      <c r="N2384" s="66">
        <v>-1.2699999999999999E-2</v>
      </c>
      <c r="O2384" s="36">
        <v>2200.5</v>
      </c>
      <c r="P2384" s="66">
        <v>-1.2699999999999999E-2</v>
      </c>
      <c r="Q2384" s="36">
        <v>2167</v>
      </c>
      <c r="R2384" s="36">
        <v>2180</v>
      </c>
      <c r="S2384" s="36">
        <v>2160</v>
      </c>
      <c r="T2384" s="66">
        <v>2.5000000000000001E-3</v>
      </c>
      <c r="U2384" s="66">
        <v>-4.0000000000000002E-4</v>
      </c>
      <c r="V2384" s="66">
        <v>-3.3999999999999998E-3</v>
      </c>
      <c r="W2384" s="66">
        <v>5.7000000000000002E-3</v>
      </c>
      <c r="X2384" s="1">
        <v>164100</v>
      </c>
      <c r="Y2384" s="1">
        <v>355831</v>
      </c>
      <c r="Z2384" s="1">
        <v>381691</v>
      </c>
      <c r="AA2384" t="s">
        <v>870</v>
      </c>
      <c r="AB2384" t="s">
        <v>492</v>
      </c>
      <c r="AC2384">
        <v>15.55</v>
      </c>
      <c r="AD2384">
        <v>1.6</v>
      </c>
      <c r="AE2384">
        <v>2.58</v>
      </c>
      <c r="AF2384" t="s">
        <v>230</v>
      </c>
      <c r="AG2384" s="1">
        <v>24000</v>
      </c>
      <c r="AH2384" s="36">
        <v>2173</v>
      </c>
      <c r="AI2384">
        <v>100</v>
      </c>
      <c r="AJ2384" s="36">
        <v>2172</v>
      </c>
      <c r="AK2384">
        <v>400</v>
      </c>
      <c r="AL2384" s="2">
        <v>0.63611111111111107</v>
      </c>
      <c r="AM2384" s="3">
        <v>46246</v>
      </c>
      <c r="AN2384" t="s">
        <v>298</v>
      </c>
      <c r="AO2384" t="s">
        <v>488</v>
      </c>
    </row>
    <row r="2385" spans="1:41">
      <c r="A2385" s="8">
        <v>46226</v>
      </c>
      <c r="B2385" s="67">
        <v>4042.77</v>
      </c>
      <c r="C2385">
        <v>0.24</v>
      </c>
      <c r="D2385">
        <v>66280</v>
      </c>
      <c r="E2385" s="67">
        <v>0.32</v>
      </c>
      <c r="F2385" s="7">
        <v>9227</v>
      </c>
      <c r="G2385" t="s">
        <v>107</v>
      </c>
      <c r="H2385">
        <v>0</v>
      </c>
      <c r="I2385" t="s">
        <v>347</v>
      </c>
      <c r="J2385" t="s">
        <v>289</v>
      </c>
      <c r="K2385" t="s">
        <v>290</v>
      </c>
      <c r="L2385">
        <v>810</v>
      </c>
      <c r="M2385">
        <v>-1</v>
      </c>
      <c r="N2385" s="66">
        <v>-1.1999999999999999E-3</v>
      </c>
      <c r="O2385">
        <v>811</v>
      </c>
      <c r="P2385" s="66">
        <v>-1.1999999999999999E-3</v>
      </c>
      <c r="Q2385">
        <v>814</v>
      </c>
      <c r="R2385">
        <v>821</v>
      </c>
      <c r="S2385">
        <v>801</v>
      </c>
      <c r="T2385" s="66">
        <v>-4.8999999999999998E-3</v>
      </c>
      <c r="U2385" s="66">
        <v>0</v>
      </c>
      <c r="V2385" s="66">
        <v>-1.3299999999999999E-2</v>
      </c>
      <c r="W2385" s="66">
        <v>1.12E-2</v>
      </c>
      <c r="X2385" s="1">
        <v>146900</v>
      </c>
      <c r="Y2385" s="1">
        <v>119415</v>
      </c>
      <c r="Z2385" s="1">
        <v>12882</v>
      </c>
      <c r="AA2385" t="s">
        <v>493</v>
      </c>
      <c r="AB2385" t="s">
        <v>494</v>
      </c>
      <c r="AC2385">
        <v>0</v>
      </c>
      <c r="AD2385">
        <v>26.65</v>
      </c>
      <c r="AE2385">
        <v>0</v>
      </c>
      <c r="AF2385">
        <v>2.2999999999999998</v>
      </c>
      <c r="AG2385" s="1">
        <v>1700</v>
      </c>
      <c r="AH2385">
        <v>810</v>
      </c>
      <c r="AI2385">
        <v>200</v>
      </c>
      <c r="AJ2385">
        <v>809</v>
      </c>
      <c r="AK2385">
        <v>300</v>
      </c>
      <c r="AL2385" s="2">
        <v>0.63194444444444442</v>
      </c>
      <c r="AM2385" s="3">
        <v>46246</v>
      </c>
      <c r="AN2385" t="s">
        <v>350</v>
      </c>
      <c r="AO2385" t="s">
        <v>313</v>
      </c>
    </row>
    <row r="2386" spans="1:41">
      <c r="A2386" s="8">
        <v>46226</v>
      </c>
      <c r="B2386" s="67">
        <v>4042.77</v>
      </c>
      <c r="C2386">
        <v>0.24</v>
      </c>
      <c r="D2386">
        <v>66280</v>
      </c>
      <c r="E2386" s="67">
        <v>0.32</v>
      </c>
      <c r="F2386" s="7">
        <v>9303</v>
      </c>
      <c r="G2386" t="s">
        <v>108</v>
      </c>
      <c r="H2386">
        <v>0</v>
      </c>
      <c r="I2386" t="s">
        <v>288</v>
      </c>
      <c r="J2386" t="s">
        <v>289</v>
      </c>
      <c r="K2386" t="s">
        <v>295</v>
      </c>
      <c r="L2386" s="36">
        <v>3950</v>
      </c>
      <c r="M2386">
        <v>-30</v>
      </c>
      <c r="N2386" s="66">
        <v>-7.4999999999999997E-3</v>
      </c>
      <c r="O2386" s="36">
        <v>3980</v>
      </c>
      <c r="P2386" s="66">
        <v>-7.4999999999999997E-3</v>
      </c>
      <c r="Q2386" s="36">
        <v>3935</v>
      </c>
      <c r="R2386" s="36">
        <v>3955</v>
      </c>
      <c r="S2386" s="36">
        <v>3920</v>
      </c>
      <c r="T2386" s="66">
        <v>3.8E-3</v>
      </c>
      <c r="U2386" s="66">
        <v>6.3E-3</v>
      </c>
      <c r="V2386" s="66">
        <v>-1.1999999999999999E-3</v>
      </c>
      <c r="W2386" s="66">
        <v>7.6E-3</v>
      </c>
      <c r="X2386" s="1">
        <v>104000</v>
      </c>
      <c r="Y2386" s="1">
        <v>409391</v>
      </c>
      <c r="Z2386" s="1">
        <v>302626</v>
      </c>
      <c r="AA2386" t="s">
        <v>495</v>
      </c>
      <c r="AB2386" t="s">
        <v>496</v>
      </c>
      <c r="AC2386">
        <v>17.420000000000002</v>
      </c>
      <c r="AD2386">
        <v>0.95</v>
      </c>
      <c r="AE2386">
        <v>2.61</v>
      </c>
      <c r="AF2386" t="s">
        <v>230</v>
      </c>
      <c r="AG2386" s="1">
        <v>29700</v>
      </c>
      <c r="AH2386" s="36">
        <v>3955</v>
      </c>
      <c r="AI2386">
        <v>800</v>
      </c>
      <c r="AJ2386" s="36">
        <v>3950</v>
      </c>
      <c r="AK2386" s="1">
        <v>1100</v>
      </c>
      <c r="AL2386" s="2">
        <v>0.63611111111111107</v>
      </c>
      <c r="AM2386" s="3">
        <v>46241</v>
      </c>
      <c r="AN2386" t="s">
        <v>298</v>
      </c>
      <c r="AO2386" t="s">
        <v>497</v>
      </c>
    </row>
    <row r="2387" spans="1:41">
      <c r="A2387" s="8">
        <v>46226</v>
      </c>
      <c r="B2387" s="67">
        <v>4042.77</v>
      </c>
      <c r="C2387">
        <v>0.24</v>
      </c>
      <c r="D2387">
        <v>66280</v>
      </c>
      <c r="E2387" s="67">
        <v>0.32</v>
      </c>
      <c r="F2387" s="7">
        <v>9308</v>
      </c>
      <c r="G2387" t="s">
        <v>109</v>
      </c>
      <c r="H2387">
        <v>0</v>
      </c>
      <c r="I2387" t="s">
        <v>314</v>
      </c>
      <c r="J2387" t="s">
        <v>289</v>
      </c>
      <c r="K2387" t="s">
        <v>290</v>
      </c>
      <c r="L2387" s="36">
        <v>1697</v>
      </c>
      <c r="M2387">
        <v>15</v>
      </c>
      <c r="N2387" s="66">
        <v>8.8999999999999999E-3</v>
      </c>
      <c r="O2387" s="36">
        <v>1682</v>
      </c>
      <c r="P2387" s="66">
        <v>8.8999999999999999E-3</v>
      </c>
      <c r="Q2387" s="36">
        <v>1685</v>
      </c>
      <c r="R2387" s="36">
        <v>1707</v>
      </c>
      <c r="S2387" s="36">
        <v>1675</v>
      </c>
      <c r="T2387" s="66">
        <v>7.1000000000000004E-3</v>
      </c>
      <c r="U2387" s="66">
        <v>5.3E-3</v>
      </c>
      <c r="V2387" s="66">
        <v>-5.7999999999999996E-3</v>
      </c>
      <c r="W2387" s="66">
        <v>1.3100000000000001E-2</v>
      </c>
      <c r="X2387" s="1">
        <v>84500</v>
      </c>
      <c r="Y2387" s="1">
        <v>142861</v>
      </c>
      <c r="Z2387" s="1">
        <v>44245</v>
      </c>
      <c r="AA2387" t="s">
        <v>498</v>
      </c>
      <c r="AB2387" t="s">
        <v>499</v>
      </c>
      <c r="AC2387">
        <v>14.5</v>
      </c>
      <c r="AD2387">
        <v>1.1399999999999999</v>
      </c>
      <c r="AE2387">
        <v>2.0499999999999998</v>
      </c>
      <c r="AF2387" t="s">
        <v>230</v>
      </c>
      <c r="AG2387">
        <v>900</v>
      </c>
      <c r="AH2387" s="36">
        <v>1698</v>
      </c>
      <c r="AI2387">
        <v>900</v>
      </c>
      <c r="AJ2387" s="36">
        <v>1696</v>
      </c>
      <c r="AK2387">
        <v>800</v>
      </c>
      <c r="AL2387" s="2">
        <v>0.63541666666666663</v>
      </c>
      <c r="AM2387" s="3">
        <v>46241</v>
      </c>
      <c r="AN2387" t="s">
        <v>298</v>
      </c>
      <c r="AO2387" t="s">
        <v>500</v>
      </c>
    </row>
    <row r="2388" spans="1:41">
      <c r="A2388" s="8">
        <v>46226</v>
      </c>
      <c r="B2388" s="67">
        <v>4042.77</v>
      </c>
      <c r="C2388">
        <v>0.24</v>
      </c>
      <c r="D2388">
        <v>66280</v>
      </c>
      <c r="E2388" s="67">
        <v>0.32</v>
      </c>
      <c r="F2388" s="7">
        <v>9348</v>
      </c>
      <c r="G2388" t="s">
        <v>110</v>
      </c>
      <c r="H2388">
        <v>0</v>
      </c>
      <c r="I2388" t="s">
        <v>347</v>
      </c>
      <c r="J2388" t="s">
        <v>323</v>
      </c>
      <c r="K2388" t="s">
        <v>295</v>
      </c>
      <c r="L2388">
        <v>416</v>
      </c>
      <c r="M2388">
        <v>1</v>
      </c>
      <c r="N2388" s="66">
        <v>2.3999999999999998E-3</v>
      </c>
      <c r="O2388">
        <v>415</v>
      </c>
      <c r="P2388" s="66">
        <v>2.3999999999999998E-3</v>
      </c>
      <c r="Q2388">
        <v>412</v>
      </c>
      <c r="R2388">
        <v>419</v>
      </c>
      <c r="S2388">
        <v>412</v>
      </c>
      <c r="T2388" s="66">
        <v>9.7000000000000003E-3</v>
      </c>
      <c r="U2388" s="66">
        <v>-2.3E-3</v>
      </c>
      <c r="V2388" s="66">
        <v>-7.1000000000000004E-3</v>
      </c>
      <c r="W2388" s="66">
        <v>9.7000000000000003E-3</v>
      </c>
      <c r="X2388" s="1">
        <v>453700</v>
      </c>
      <c r="Y2388" s="1">
        <v>188544</v>
      </c>
      <c r="Z2388" s="1">
        <v>60862</v>
      </c>
      <c r="AA2388" t="s">
        <v>552</v>
      </c>
      <c r="AB2388" t="s">
        <v>851</v>
      </c>
      <c r="AC2388">
        <v>0</v>
      </c>
      <c r="AD2388">
        <v>4.03</v>
      </c>
      <c r="AE2388">
        <v>0</v>
      </c>
      <c r="AF2388">
        <v>1.7</v>
      </c>
      <c r="AG2388" s="1">
        <v>44000</v>
      </c>
      <c r="AH2388">
        <v>417</v>
      </c>
      <c r="AI2388" s="1">
        <v>2500</v>
      </c>
      <c r="AJ2388">
        <v>416</v>
      </c>
      <c r="AK2388" s="1">
        <v>13600</v>
      </c>
      <c r="AL2388" s="2">
        <v>0.63611111111111107</v>
      </c>
      <c r="AM2388" s="3">
        <v>46241</v>
      </c>
      <c r="AN2388" t="s">
        <v>298</v>
      </c>
      <c r="AO2388" t="s">
        <v>313</v>
      </c>
    </row>
    <row r="2389" spans="1:41">
      <c r="A2389" s="8">
        <v>46226</v>
      </c>
      <c r="B2389" s="67">
        <v>4042.77</v>
      </c>
      <c r="C2389">
        <v>0.24</v>
      </c>
      <c r="D2389">
        <v>66280</v>
      </c>
      <c r="E2389" s="67">
        <v>0.32</v>
      </c>
      <c r="F2389" s="7">
        <v>9432</v>
      </c>
      <c r="G2389" t="s">
        <v>111</v>
      </c>
      <c r="H2389">
        <v>0</v>
      </c>
      <c r="I2389" t="s">
        <v>288</v>
      </c>
      <c r="J2389" t="s">
        <v>289</v>
      </c>
      <c r="K2389" t="s">
        <v>295</v>
      </c>
      <c r="L2389">
        <v>149.30000000000001</v>
      </c>
      <c r="M2389">
        <v>-2.7</v>
      </c>
      <c r="N2389" s="66">
        <v>-1.78E-2</v>
      </c>
      <c r="O2389">
        <v>152</v>
      </c>
      <c r="P2389" s="66">
        <v>-1.77E-2</v>
      </c>
      <c r="Q2389">
        <v>151</v>
      </c>
      <c r="R2389">
        <v>151.19999999999999</v>
      </c>
      <c r="S2389">
        <v>149.30000000000001</v>
      </c>
      <c r="T2389" s="66">
        <v>-1.12E-2</v>
      </c>
      <c r="U2389" s="66">
        <v>-6.6E-3</v>
      </c>
      <c r="V2389" s="66">
        <v>-1.2500000000000001E-2</v>
      </c>
      <c r="W2389" s="66">
        <v>0</v>
      </c>
      <c r="X2389" s="1">
        <v>140768800</v>
      </c>
      <c r="Y2389" s="1">
        <v>21142109</v>
      </c>
      <c r="Z2389" s="1">
        <v>13519162</v>
      </c>
      <c r="AA2389" t="s">
        <v>503</v>
      </c>
      <c r="AB2389" t="s">
        <v>689</v>
      </c>
      <c r="AC2389">
        <v>12.44</v>
      </c>
      <c r="AD2389">
        <v>1.24</v>
      </c>
      <c r="AE2389">
        <v>3.62</v>
      </c>
      <c r="AF2389" t="s">
        <v>230</v>
      </c>
      <c r="AG2389" s="1">
        <v>2363700</v>
      </c>
      <c r="AH2389">
        <v>149.4</v>
      </c>
      <c r="AI2389" s="1">
        <v>1795300</v>
      </c>
      <c r="AJ2389">
        <v>149.30000000000001</v>
      </c>
      <c r="AK2389" s="1">
        <v>890900</v>
      </c>
      <c r="AL2389" s="2">
        <v>0.63680555555555551</v>
      </c>
      <c r="AM2389" s="3">
        <v>46240</v>
      </c>
      <c r="AN2389" t="s">
        <v>298</v>
      </c>
      <c r="AO2389" t="s">
        <v>351</v>
      </c>
    </row>
    <row r="2390" spans="1:41">
      <c r="A2390" s="8">
        <v>46226</v>
      </c>
      <c r="B2390" s="67">
        <v>4042.77</v>
      </c>
      <c r="C2390">
        <v>0.24</v>
      </c>
      <c r="D2390">
        <v>66280</v>
      </c>
      <c r="E2390" s="67">
        <v>0.32</v>
      </c>
      <c r="F2390" s="7">
        <v>9449</v>
      </c>
      <c r="G2390" t="s">
        <v>112</v>
      </c>
      <c r="H2390">
        <v>0</v>
      </c>
      <c r="I2390" t="s">
        <v>288</v>
      </c>
      <c r="J2390" t="s">
        <v>289</v>
      </c>
      <c r="K2390" t="s">
        <v>290</v>
      </c>
      <c r="L2390" s="36">
        <v>3953</v>
      </c>
      <c r="M2390">
        <v>3</v>
      </c>
      <c r="N2390" s="66">
        <v>8.0000000000000004E-4</v>
      </c>
      <c r="O2390" s="36">
        <v>3950</v>
      </c>
      <c r="P2390" s="66">
        <v>6.9999999999999999E-4</v>
      </c>
      <c r="Q2390" s="36">
        <v>3911</v>
      </c>
      <c r="R2390" s="36">
        <v>4001</v>
      </c>
      <c r="S2390" s="36">
        <v>3896</v>
      </c>
      <c r="T2390" s="66">
        <v>1.0699999999999999E-2</v>
      </c>
      <c r="U2390" s="66">
        <v>-4.1999999999999997E-3</v>
      </c>
      <c r="V2390" s="66">
        <v>-1.1900000000000001E-2</v>
      </c>
      <c r="W2390" s="66">
        <v>1.46E-2</v>
      </c>
      <c r="X2390" s="1">
        <v>234300</v>
      </c>
      <c r="Y2390" s="1">
        <v>927013</v>
      </c>
      <c r="Z2390" s="1">
        <v>424351</v>
      </c>
      <c r="AA2390" t="s">
        <v>847</v>
      </c>
      <c r="AB2390" t="s">
        <v>506</v>
      </c>
      <c r="AC2390">
        <v>16.760000000000002</v>
      </c>
      <c r="AD2390">
        <v>3.55</v>
      </c>
      <c r="AE2390">
        <v>1.97</v>
      </c>
      <c r="AF2390" t="s">
        <v>230</v>
      </c>
      <c r="AG2390" s="1">
        <v>2500</v>
      </c>
      <c r="AH2390" s="36">
        <v>3953</v>
      </c>
      <c r="AI2390">
        <v>300</v>
      </c>
      <c r="AJ2390" s="36">
        <v>3952</v>
      </c>
      <c r="AK2390" s="1">
        <v>1400</v>
      </c>
      <c r="AL2390" s="2">
        <v>0.63611111111111107</v>
      </c>
      <c r="AM2390" s="3">
        <v>46248</v>
      </c>
      <c r="AN2390" t="s">
        <v>293</v>
      </c>
      <c r="AO2390" t="s">
        <v>351</v>
      </c>
    </row>
    <row r="2391" spans="1:41">
      <c r="A2391" s="8">
        <v>46226</v>
      </c>
      <c r="B2391" s="67">
        <v>4042.77</v>
      </c>
      <c r="C2391">
        <v>0.24</v>
      </c>
      <c r="D2391">
        <v>66280</v>
      </c>
      <c r="E2391" s="67">
        <v>0.32</v>
      </c>
      <c r="F2391" s="7">
        <v>9501</v>
      </c>
      <c r="G2391" t="s">
        <v>113</v>
      </c>
      <c r="H2391">
        <v>0</v>
      </c>
      <c r="I2391" t="s">
        <v>288</v>
      </c>
      <c r="J2391" t="s">
        <v>289</v>
      </c>
      <c r="K2391" t="s">
        <v>290</v>
      </c>
      <c r="L2391">
        <v>514.70000000000005</v>
      </c>
      <c r="M2391">
        <v>9.4</v>
      </c>
      <c r="N2391" s="66">
        <v>1.8599999999999998E-2</v>
      </c>
      <c r="O2391">
        <v>505.3</v>
      </c>
      <c r="P2391" s="66">
        <v>1.8599999999999998E-2</v>
      </c>
      <c r="Q2391">
        <v>506.2</v>
      </c>
      <c r="R2391">
        <v>524.6</v>
      </c>
      <c r="S2391">
        <v>505.5</v>
      </c>
      <c r="T2391" s="66">
        <v>1.67E-2</v>
      </c>
      <c r="U2391" s="66">
        <v>-5.0000000000000001E-4</v>
      </c>
      <c r="V2391" s="66">
        <v>-1.8800000000000001E-2</v>
      </c>
      <c r="W2391" s="66">
        <v>1.8100000000000002E-2</v>
      </c>
      <c r="X2391" s="1">
        <v>30682600</v>
      </c>
      <c r="Y2391" s="1">
        <v>15829147</v>
      </c>
      <c r="Z2391" s="1">
        <v>827131</v>
      </c>
      <c r="AA2391" t="s">
        <v>507</v>
      </c>
      <c r="AB2391" t="s">
        <v>703</v>
      </c>
      <c r="AC2391">
        <v>3.29</v>
      </c>
      <c r="AD2391">
        <v>0.34</v>
      </c>
      <c r="AE2391">
        <v>0</v>
      </c>
      <c r="AF2391" t="s">
        <v>230</v>
      </c>
      <c r="AG2391" s="1">
        <v>653300</v>
      </c>
      <c r="AH2391">
        <v>514.70000000000005</v>
      </c>
      <c r="AI2391">
        <v>700</v>
      </c>
      <c r="AJ2391">
        <v>514.6</v>
      </c>
      <c r="AK2391" s="1">
        <v>7400</v>
      </c>
      <c r="AL2391" s="2">
        <v>0.63680555555555551</v>
      </c>
      <c r="AM2391" s="3">
        <v>46232</v>
      </c>
      <c r="AN2391" t="s">
        <v>298</v>
      </c>
      <c r="AO2391" t="s">
        <v>509</v>
      </c>
    </row>
    <row r="2392" spans="1:41">
      <c r="A2392" s="8">
        <v>46226</v>
      </c>
      <c r="B2392" s="67">
        <v>4042.77</v>
      </c>
      <c r="C2392">
        <v>0.24</v>
      </c>
      <c r="D2392">
        <v>66280</v>
      </c>
      <c r="E2392" s="67">
        <v>0.32</v>
      </c>
      <c r="F2392" s="7">
        <v>9531</v>
      </c>
      <c r="G2392" t="s">
        <v>114</v>
      </c>
      <c r="H2392">
        <v>0</v>
      </c>
      <c r="I2392" t="s">
        <v>288</v>
      </c>
      <c r="J2392" t="s">
        <v>289</v>
      </c>
      <c r="K2392" t="s">
        <v>290</v>
      </c>
      <c r="L2392" s="36">
        <v>6142</v>
      </c>
      <c r="M2392">
        <v>-9</v>
      </c>
      <c r="N2392" s="66">
        <v>-1.5E-3</v>
      </c>
      <c r="O2392" s="36">
        <v>6151</v>
      </c>
      <c r="P2392" s="66">
        <v>-1.4E-3</v>
      </c>
      <c r="Q2392" s="36">
        <v>6151</v>
      </c>
      <c r="R2392" s="36">
        <v>6168</v>
      </c>
      <c r="S2392" s="36">
        <v>6126</v>
      </c>
      <c r="T2392" s="66">
        <v>-1.4E-3</v>
      </c>
      <c r="U2392" s="66">
        <v>-2.9999999999999997E-4</v>
      </c>
      <c r="V2392" s="66">
        <v>-4.1999999999999997E-3</v>
      </c>
      <c r="W2392" s="66">
        <v>2.5999999999999999E-3</v>
      </c>
      <c r="X2392" s="1">
        <v>414800</v>
      </c>
      <c r="Y2392" s="1">
        <v>2549554</v>
      </c>
      <c r="Z2392" s="1">
        <v>2057319</v>
      </c>
      <c r="AA2392" t="s">
        <v>510</v>
      </c>
      <c r="AB2392" t="s">
        <v>704</v>
      </c>
      <c r="AC2392">
        <v>14.81</v>
      </c>
      <c r="AD2392">
        <v>1.19</v>
      </c>
      <c r="AE2392">
        <v>1.95</v>
      </c>
      <c r="AF2392" t="s">
        <v>230</v>
      </c>
      <c r="AG2392" s="1">
        <v>22800</v>
      </c>
      <c r="AH2392" s="36">
        <v>6142</v>
      </c>
      <c r="AI2392" s="1">
        <v>1000</v>
      </c>
      <c r="AJ2392" s="36">
        <v>6140</v>
      </c>
      <c r="AK2392">
        <v>200</v>
      </c>
      <c r="AL2392" s="2">
        <v>0.63611111111111107</v>
      </c>
      <c r="AM2392" s="3">
        <v>46233</v>
      </c>
      <c r="AN2392" t="s">
        <v>298</v>
      </c>
      <c r="AO2392" t="s">
        <v>509</v>
      </c>
    </row>
    <row r="2393" spans="1:41">
      <c r="A2393" s="8">
        <v>46226</v>
      </c>
      <c r="B2393" s="67">
        <v>4042.77</v>
      </c>
      <c r="C2393">
        <v>0.24</v>
      </c>
      <c r="D2393">
        <v>66280</v>
      </c>
      <c r="E2393" s="67">
        <v>0.32</v>
      </c>
      <c r="F2393" s="7">
        <v>9882</v>
      </c>
      <c r="G2393" t="s">
        <v>115</v>
      </c>
      <c r="H2393">
        <v>0</v>
      </c>
      <c r="I2393" t="s">
        <v>288</v>
      </c>
      <c r="J2393" t="s">
        <v>289</v>
      </c>
      <c r="K2393" t="s">
        <v>290</v>
      </c>
      <c r="L2393" s="36">
        <v>1784</v>
      </c>
      <c r="M2393">
        <v>-19</v>
      </c>
      <c r="N2393" s="66">
        <v>-1.0500000000000001E-2</v>
      </c>
      <c r="O2393" s="36">
        <v>1803</v>
      </c>
      <c r="P2393" s="66">
        <v>-1.0500000000000001E-2</v>
      </c>
      <c r="Q2393" s="36">
        <v>1797</v>
      </c>
      <c r="R2393" s="36">
        <v>1798</v>
      </c>
      <c r="S2393" s="36">
        <v>1783</v>
      </c>
      <c r="T2393" s="66">
        <v>-7.1999999999999998E-3</v>
      </c>
      <c r="U2393" s="66">
        <v>-3.3E-3</v>
      </c>
      <c r="V2393" s="66">
        <v>-7.7000000000000002E-3</v>
      </c>
      <c r="W2393" s="66">
        <v>5.0000000000000001E-4</v>
      </c>
      <c r="X2393" s="1">
        <v>117200</v>
      </c>
      <c r="Y2393" s="1">
        <v>209791</v>
      </c>
      <c r="Z2393" s="1">
        <v>153462</v>
      </c>
      <c r="AA2393" t="s">
        <v>720</v>
      </c>
      <c r="AB2393" t="s">
        <v>513</v>
      </c>
      <c r="AC2393">
        <v>11.63</v>
      </c>
      <c r="AD2393">
        <v>1.23</v>
      </c>
      <c r="AE2393">
        <v>3.81</v>
      </c>
      <c r="AF2393" t="s">
        <v>230</v>
      </c>
      <c r="AG2393">
        <v>0</v>
      </c>
      <c r="AH2393" s="36">
        <v>1784</v>
      </c>
      <c r="AI2393">
        <v>300</v>
      </c>
      <c r="AJ2393" s="36">
        <v>1783</v>
      </c>
      <c r="AK2393">
        <v>600</v>
      </c>
      <c r="AL2393" s="2">
        <v>0.63680555555555551</v>
      </c>
      <c r="AM2393" s="3">
        <v>46234</v>
      </c>
      <c r="AN2393" t="s">
        <v>298</v>
      </c>
      <c r="AO2393" t="s">
        <v>322</v>
      </c>
    </row>
    <row r="2394" spans="1:41">
      <c r="F2394" s="7">
        <v>6502</v>
      </c>
      <c r="I2394" t="s">
        <v>514</v>
      </c>
      <c r="P2394" t="s">
        <v>230</v>
      </c>
      <c r="T2394" t="s">
        <v>230</v>
      </c>
      <c r="U2394" t="s">
        <v>230</v>
      </c>
      <c r="V2394" t="s">
        <v>230</v>
      </c>
      <c r="W2394" t="s">
        <v>230</v>
      </c>
      <c r="AF2394" t="s">
        <v>230</v>
      </c>
      <c r="AG2394" t="s">
        <v>230</v>
      </c>
      <c r="AO2394" t="s">
        <v>515</v>
      </c>
    </row>
    <row r="2395" spans="1:41">
      <c r="F2395" s="7">
        <v>5759</v>
      </c>
      <c r="I2395" t="s">
        <v>514</v>
      </c>
      <c r="P2395" t="s">
        <v>230</v>
      </c>
      <c r="T2395" t="s">
        <v>230</v>
      </c>
      <c r="U2395" t="s">
        <v>230</v>
      </c>
      <c r="V2395" t="s">
        <v>230</v>
      </c>
      <c r="W2395" t="s">
        <v>230</v>
      </c>
      <c r="AF2395" t="s">
        <v>230</v>
      </c>
      <c r="AG2395" t="s">
        <v>230</v>
      </c>
      <c r="AO2395" t="s">
        <v>515</v>
      </c>
    </row>
    <row r="2399" spans="1:41">
      <c r="B2399" cm="1">
        <f t="array" ref="B2399">_xll.RssIndexMarket("TOPX", "現在値")</f>
        <v>3952.5</v>
      </c>
      <c r="C2399" cm="1">
        <f t="array" ref="C2399">_xll.RssIndexMarket("TOPX", "前日比率")</f>
        <v>-0.54</v>
      </c>
      <c r="D2399" s="71" cm="1">
        <f t="array" ref="D2399">_xll.RssIndexMarket("N225.FUT01.OS", "現在値")</f>
        <v>61710</v>
      </c>
      <c r="E2399" s="6" cm="1">
        <f t="array" ref="E2399">_xll.RssIndexMarket("N225.FUT01.OS", "前日比率")</f>
        <v>-1.18</v>
      </c>
    </row>
    <row r="2400" spans="1:41">
      <c r="A2400" s="8" t="s">
        <v>0</v>
      </c>
      <c r="B2400" t="s">
        <v>116</v>
      </c>
      <c r="C2400" t="s">
        <v>1</v>
      </c>
      <c r="D2400" t="s">
        <v>2</v>
      </c>
      <c r="E2400" t="s">
        <v>3</v>
      </c>
      <c r="F2400" s="7" t="s">
        <v>4</v>
      </c>
      <c r="G2400" t="s">
        <v>5</v>
      </c>
      <c r="H2400" t="s">
        <v>268</v>
      </c>
      <c r="I2400" t="s">
        <v>269</v>
      </c>
      <c r="J2400" t="s">
        <v>270</v>
      </c>
      <c r="K2400" t="s">
        <v>271</v>
      </c>
      <c r="L2400" t="s">
        <v>6</v>
      </c>
      <c r="M2400" t="s">
        <v>7</v>
      </c>
      <c r="N2400" t="s">
        <v>8</v>
      </c>
      <c r="O2400" t="s">
        <v>9</v>
      </c>
      <c r="P2400" t="s">
        <v>272</v>
      </c>
      <c r="Q2400" t="s">
        <v>10</v>
      </c>
      <c r="R2400" t="s">
        <v>11</v>
      </c>
      <c r="S2400" t="s">
        <v>12</v>
      </c>
      <c r="T2400" t="s">
        <v>273</v>
      </c>
      <c r="U2400" t="s">
        <v>274</v>
      </c>
      <c r="V2400" t="s">
        <v>275</v>
      </c>
      <c r="W2400" t="s">
        <v>276</v>
      </c>
      <c r="X2400" t="s">
        <v>13</v>
      </c>
      <c r="Y2400" t="s">
        <v>277</v>
      </c>
      <c r="Z2400" t="s">
        <v>278</v>
      </c>
      <c r="AA2400" t="s">
        <v>14</v>
      </c>
      <c r="AB2400" t="s">
        <v>15</v>
      </c>
      <c r="AC2400" t="s">
        <v>279</v>
      </c>
      <c r="AD2400" t="s">
        <v>280</v>
      </c>
      <c r="AE2400" t="s">
        <v>281</v>
      </c>
      <c r="AF2400" t="s">
        <v>282</v>
      </c>
      <c r="AG2400" t="s">
        <v>283</v>
      </c>
      <c r="AH2400" t="s">
        <v>284</v>
      </c>
      <c r="AI2400" t="s">
        <v>16</v>
      </c>
      <c r="AJ2400" t="s">
        <v>17</v>
      </c>
      <c r="AK2400" t="s">
        <v>18</v>
      </c>
      <c r="AL2400" t="s">
        <v>19</v>
      </c>
      <c r="AM2400" t="s">
        <v>20</v>
      </c>
      <c r="AN2400" t="s">
        <v>285</v>
      </c>
      <c r="AO2400" t="s">
        <v>286</v>
      </c>
    </row>
    <row r="2401" spans="1:41">
      <c r="A2401" s="8">
        <v>46227</v>
      </c>
      <c r="B2401" s="67">
        <v>4002.22</v>
      </c>
      <c r="C2401">
        <v>-1.27</v>
      </c>
      <c r="D2401">
        <v>64510</v>
      </c>
      <c r="E2401" s="67">
        <v>-2.77</v>
      </c>
      <c r="F2401" s="7">
        <v>1605</v>
      </c>
      <c r="G2401" t="s">
        <v>21</v>
      </c>
      <c r="H2401">
        <v>0</v>
      </c>
      <c r="I2401" t="s">
        <v>288</v>
      </c>
      <c r="J2401" t="s">
        <v>289</v>
      </c>
      <c r="K2401" t="s">
        <v>290</v>
      </c>
      <c r="L2401" s="36">
        <v>3740</v>
      </c>
      <c r="M2401">
        <v>43</v>
      </c>
      <c r="N2401" s="66">
        <v>1.1599999999999999E-2</v>
      </c>
      <c r="O2401" s="36">
        <v>3697</v>
      </c>
      <c r="P2401" s="66">
        <v>1.1599999999999999E-2</v>
      </c>
      <c r="Q2401" s="36">
        <v>3760</v>
      </c>
      <c r="R2401" s="36">
        <v>3761</v>
      </c>
      <c r="S2401" s="36">
        <v>3691</v>
      </c>
      <c r="T2401" s="66">
        <v>-5.3E-3</v>
      </c>
      <c r="U2401" s="66">
        <v>4.4999999999999997E-3</v>
      </c>
      <c r="V2401" s="66">
        <v>-5.4999999999999997E-3</v>
      </c>
      <c r="W2401" s="66">
        <v>1.32E-2</v>
      </c>
      <c r="X2401" s="1">
        <v>4842200</v>
      </c>
      <c r="Y2401" s="1">
        <v>18043618</v>
      </c>
      <c r="Z2401" s="1">
        <v>4709168</v>
      </c>
      <c r="AA2401" t="s">
        <v>291</v>
      </c>
      <c r="AB2401" t="s">
        <v>292</v>
      </c>
      <c r="AC2401">
        <v>9.65</v>
      </c>
      <c r="AD2401">
        <v>0.91</v>
      </c>
      <c r="AE2401">
        <v>2.89</v>
      </c>
      <c r="AF2401" t="s">
        <v>230</v>
      </c>
      <c r="AG2401" s="1">
        <v>313200</v>
      </c>
      <c r="AH2401" s="36">
        <v>3740</v>
      </c>
      <c r="AI2401">
        <v>200</v>
      </c>
      <c r="AJ2401" s="36">
        <v>3739</v>
      </c>
      <c r="AK2401" s="1">
        <v>3700</v>
      </c>
      <c r="AL2401" s="2">
        <v>0.62361111111111112</v>
      </c>
      <c r="AM2401" s="3">
        <v>46241</v>
      </c>
      <c r="AN2401" t="s">
        <v>293</v>
      </c>
      <c r="AO2401" t="s">
        <v>294</v>
      </c>
    </row>
    <row r="2402" spans="1:41">
      <c r="A2402" s="8">
        <v>46227</v>
      </c>
      <c r="B2402" s="67">
        <v>4002.22</v>
      </c>
      <c r="C2402">
        <v>-1.27</v>
      </c>
      <c r="D2402">
        <v>64510</v>
      </c>
      <c r="E2402" s="67">
        <v>-2.77</v>
      </c>
      <c r="F2402" s="7">
        <v>1833</v>
      </c>
      <c r="G2402" t="s">
        <v>24</v>
      </c>
      <c r="H2402">
        <v>0</v>
      </c>
      <c r="I2402" t="s">
        <v>288</v>
      </c>
      <c r="J2402" t="s">
        <v>289</v>
      </c>
      <c r="K2402" t="s">
        <v>295</v>
      </c>
      <c r="L2402" s="36">
        <v>5720</v>
      </c>
      <c r="M2402">
        <v>-10</v>
      </c>
      <c r="N2402" s="66">
        <v>-1.6999999999999999E-3</v>
      </c>
      <c r="O2402" s="36">
        <v>5730</v>
      </c>
      <c r="P2402" s="66">
        <v>-1.6999999999999999E-3</v>
      </c>
      <c r="Q2402" s="36">
        <v>5740</v>
      </c>
      <c r="R2402" s="36">
        <v>5740</v>
      </c>
      <c r="S2402" s="36">
        <v>5690</v>
      </c>
      <c r="T2402" s="66">
        <v>-3.3999999999999998E-3</v>
      </c>
      <c r="U2402" s="66">
        <v>0</v>
      </c>
      <c r="V2402" s="66">
        <v>-3.3999999999999998E-3</v>
      </c>
      <c r="W2402" s="66">
        <v>5.1999999999999998E-3</v>
      </c>
      <c r="X2402" s="1">
        <v>113600</v>
      </c>
      <c r="Y2402" s="1">
        <v>650660</v>
      </c>
      <c r="Z2402" s="1">
        <v>221165</v>
      </c>
      <c r="AA2402" t="s">
        <v>296</v>
      </c>
      <c r="AB2402" t="s">
        <v>572</v>
      </c>
      <c r="AC2402">
        <v>13.33</v>
      </c>
      <c r="AD2402">
        <v>1.04</v>
      </c>
      <c r="AE2402">
        <v>5.24</v>
      </c>
      <c r="AF2402">
        <v>3.3</v>
      </c>
      <c r="AG2402">
        <v>0</v>
      </c>
      <c r="AH2402" s="36">
        <v>5730</v>
      </c>
      <c r="AI2402" s="1">
        <v>3100</v>
      </c>
      <c r="AJ2402" s="36">
        <v>5720</v>
      </c>
      <c r="AK2402">
        <v>200</v>
      </c>
      <c r="AL2402" s="2">
        <v>0.62222222222222223</v>
      </c>
      <c r="AM2402" s="3">
        <v>46241</v>
      </c>
      <c r="AN2402" t="s">
        <v>298</v>
      </c>
      <c r="AO2402" t="s">
        <v>299</v>
      </c>
    </row>
    <row r="2403" spans="1:41">
      <c r="A2403" s="8">
        <v>46227</v>
      </c>
      <c r="B2403" s="67">
        <v>4002.22</v>
      </c>
      <c r="C2403">
        <v>-1.27</v>
      </c>
      <c r="D2403">
        <v>64510</v>
      </c>
      <c r="E2403" s="67">
        <v>-2.77</v>
      </c>
      <c r="F2403" s="7">
        <v>1911</v>
      </c>
      <c r="G2403" t="s">
        <v>25</v>
      </c>
      <c r="H2403">
        <v>0</v>
      </c>
      <c r="I2403" t="s">
        <v>288</v>
      </c>
      <c r="J2403" t="s">
        <v>289</v>
      </c>
      <c r="K2403" t="s">
        <v>295</v>
      </c>
      <c r="L2403" s="36">
        <v>1318</v>
      </c>
      <c r="M2403">
        <v>-10</v>
      </c>
      <c r="N2403" s="66">
        <v>-7.4999999999999997E-3</v>
      </c>
      <c r="O2403" s="36">
        <v>1328</v>
      </c>
      <c r="P2403" s="66">
        <v>-7.4999999999999997E-3</v>
      </c>
      <c r="Q2403" s="36">
        <v>1308</v>
      </c>
      <c r="R2403" s="36">
        <v>1320</v>
      </c>
      <c r="S2403" s="36">
        <v>1302.5</v>
      </c>
      <c r="T2403" s="66">
        <v>7.6E-3</v>
      </c>
      <c r="U2403" s="66">
        <v>1.1000000000000001E-3</v>
      </c>
      <c r="V2403" s="66">
        <v>-1.5E-3</v>
      </c>
      <c r="W2403" s="66">
        <v>1.1900000000000001E-2</v>
      </c>
      <c r="X2403" s="1">
        <v>1585200</v>
      </c>
      <c r="Y2403" s="1">
        <v>2080927</v>
      </c>
      <c r="Z2403" s="1">
        <v>815270</v>
      </c>
      <c r="AA2403" t="s">
        <v>300</v>
      </c>
      <c r="AB2403" t="s">
        <v>301</v>
      </c>
      <c r="AC2403">
        <v>8.4</v>
      </c>
      <c r="AD2403">
        <v>0.8</v>
      </c>
      <c r="AE2403">
        <v>3.79</v>
      </c>
      <c r="AF2403" t="s">
        <v>230</v>
      </c>
      <c r="AG2403" s="1">
        <v>300500</v>
      </c>
      <c r="AH2403" s="36">
        <v>1318.5</v>
      </c>
      <c r="AI2403" s="1">
        <v>10900</v>
      </c>
      <c r="AJ2403" s="36">
        <v>1318</v>
      </c>
      <c r="AK2403" s="1">
        <v>2900</v>
      </c>
      <c r="AL2403" s="2">
        <v>0.62361111111111112</v>
      </c>
      <c r="AM2403" s="3">
        <v>46241</v>
      </c>
      <c r="AN2403" t="s">
        <v>293</v>
      </c>
      <c r="AO2403" t="s">
        <v>299</v>
      </c>
    </row>
    <row r="2404" spans="1:41">
      <c r="A2404" s="8">
        <v>46227</v>
      </c>
      <c r="B2404" s="67">
        <v>4002.22</v>
      </c>
      <c r="C2404">
        <v>-1.27</v>
      </c>
      <c r="D2404">
        <v>64510</v>
      </c>
      <c r="E2404" s="67">
        <v>-2.77</v>
      </c>
      <c r="F2404" s="7">
        <v>1925</v>
      </c>
      <c r="G2404" t="s">
        <v>26</v>
      </c>
      <c r="H2404">
        <v>0</v>
      </c>
      <c r="I2404" t="s">
        <v>288</v>
      </c>
      <c r="J2404" t="s">
        <v>289</v>
      </c>
      <c r="K2404" t="s">
        <v>290</v>
      </c>
      <c r="L2404" s="36">
        <v>4582</v>
      </c>
      <c r="M2404">
        <v>16</v>
      </c>
      <c r="N2404" s="66">
        <v>3.5000000000000001E-3</v>
      </c>
      <c r="O2404" s="36">
        <v>4566</v>
      </c>
      <c r="P2404" s="66">
        <v>3.5000000000000001E-3</v>
      </c>
      <c r="Q2404" s="36">
        <v>4546</v>
      </c>
      <c r="R2404" s="36">
        <v>4595</v>
      </c>
      <c r="S2404" s="36">
        <v>4520</v>
      </c>
      <c r="T2404" s="66">
        <v>7.9000000000000008E-3</v>
      </c>
      <c r="U2404" s="66">
        <v>-2.0999999999999999E-3</v>
      </c>
      <c r="V2404" s="66">
        <v>-2.8E-3</v>
      </c>
      <c r="W2404" s="66">
        <v>1.37E-2</v>
      </c>
      <c r="X2404" s="1">
        <v>718200</v>
      </c>
      <c r="Y2404" s="1">
        <v>3281359</v>
      </c>
      <c r="Z2404" s="1">
        <v>3022452</v>
      </c>
      <c r="AA2404" t="s">
        <v>302</v>
      </c>
      <c r="AB2404" t="s">
        <v>573</v>
      </c>
      <c r="AC2404">
        <v>12.5</v>
      </c>
      <c r="AD2404">
        <v>0.97</v>
      </c>
      <c r="AE2404">
        <v>3.84</v>
      </c>
      <c r="AF2404" t="s">
        <v>230</v>
      </c>
      <c r="AG2404" s="1">
        <v>18900</v>
      </c>
      <c r="AH2404" s="36">
        <v>4582</v>
      </c>
      <c r="AI2404">
        <v>400</v>
      </c>
      <c r="AJ2404" s="36">
        <v>4581</v>
      </c>
      <c r="AK2404" s="1">
        <v>1700</v>
      </c>
      <c r="AL2404" s="2">
        <v>0.62361111111111112</v>
      </c>
      <c r="AM2404" s="3">
        <v>46240</v>
      </c>
      <c r="AN2404" t="s">
        <v>298</v>
      </c>
      <c r="AO2404" t="s">
        <v>299</v>
      </c>
    </row>
    <row r="2405" spans="1:41">
      <c r="A2405" s="8">
        <v>46227</v>
      </c>
      <c r="B2405" s="67">
        <v>4002.22</v>
      </c>
      <c r="C2405">
        <v>-1.27</v>
      </c>
      <c r="D2405">
        <v>64510</v>
      </c>
      <c r="E2405" s="67">
        <v>-2.77</v>
      </c>
      <c r="F2405" s="7">
        <v>1928</v>
      </c>
      <c r="G2405" t="s">
        <v>27</v>
      </c>
      <c r="H2405">
        <v>0</v>
      </c>
      <c r="I2405" t="s">
        <v>288</v>
      </c>
      <c r="J2405" t="s">
        <v>289</v>
      </c>
      <c r="K2405" t="s">
        <v>295</v>
      </c>
      <c r="L2405" s="36">
        <v>3523</v>
      </c>
      <c r="M2405">
        <v>9</v>
      </c>
      <c r="N2405" s="66">
        <v>2.5999999999999999E-3</v>
      </c>
      <c r="O2405" s="36">
        <v>3514</v>
      </c>
      <c r="P2405" s="66">
        <v>2.5000000000000001E-3</v>
      </c>
      <c r="Q2405" s="36">
        <v>3500</v>
      </c>
      <c r="R2405" s="36">
        <v>3533</v>
      </c>
      <c r="S2405" s="36">
        <v>3483</v>
      </c>
      <c r="T2405" s="66">
        <v>6.4999999999999997E-3</v>
      </c>
      <c r="U2405" s="66">
        <v>5.0000000000000001E-4</v>
      </c>
      <c r="V2405" s="66">
        <v>-2.8E-3</v>
      </c>
      <c r="W2405" s="66">
        <v>1.14E-2</v>
      </c>
      <c r="X2405" s="1">
        <v>1547500</v>
      </c>
      <c r="Y2405" s="1">
        <v>5431404</v>
      </c>
      <c r="Z2405" s="1">
        <v>2295535</v>
      </c>
      <c r="AA2405" t="s">
        <v>304</v>
      </c>
      <c r="AB2405" t="s">
        <v>574</v>
      </c>
      <c r="AC2405">
        <v>10.47</v>
      </c>
      <c r="AD2405">
        <v>1.06</v>
      </c>
      <c r="AE2405">
        <v>4.12</v>
      </c>
      <c r="AF2405" t="s">
        <v>230</v>
      </c>
      <c r="AG2405" s="1">
        <v>245500</v>
      </c>
      <c r="AH2405" s="36">
        <v>3524</v>
      </c>
      <c r="AI2405" s="1">
        <v>1500</v>
      </c>
      <c r="AJ2405" s="36">
        <v>3523</v>
      </c>
      <c r="AK2405">
        <v>200</v>
      </c>
      <c r="AL2405" s="2">
        <v>0.62361111111111112</v>
      </c>
      <c r="AN2405" t="s">
        <v>306</v>
      </c>
      <c r="AO2405" t="s">
        <v>299</v>
      </c>
    </row>
    <row r="2406" spans="1:41">
      <c r="A2406" s="8">
        <v>46227</v>
      </c>
      <c r="B2406" s="67">
        <v>4002.22</v>
      </c>
      <c r="C2406">
        <v>-1.27</v>
      </c>
      <c r="D2406">
        <v>64510</v>
      </c>
      <c r="E2406" s="67">
        <v>-2.77</v>
      </c>
      <c r="F2406" s="7">
        <v>1929</v>
      </c>
      <c r="G2406" t="s">
        <v>28</v>
      </c>
      <c r="H2406">
        <v>0</v>
      </c>
      <c r="I2406" t="s">
        <v>288</v>
      </c>
      <c r="J2406" t="s">
        <v>289</v>
      </c>
      <c r="K2406" t="s">
        <v>290</v>
      </c>
      <c r="L2406" s="36">
        <v>1135</v>
      </c>
      <c r="M2406">
        <v>-5</v>
      </c>
      <c r="N2406" s="66">
        <v>-4.4000000000000003E-3</v>
      </c>
      <c r="O2406" s="36">
        <v>1140</v>
      </c>
      <c r="P2406" s="66">
        <v>-4.3E-3</v>
      </c>
      <c r="Q2406" s="36">
        <v>1134</v>
      </c>
      <c r="R2406" s="36">
        <v>1139</v>
      </c>
      <c r="S2406" s="36">
        <v>1129</v>
      </c>
      <c r="T2406" s="66">
        <v>8.0000000000000004E-4</v>
      </c>
      <c r="U2406" s="66">
        <v>2.5999999999999999E-3</v>
      </c>
      <c r="V2406" s="66">
        <v>-3.5000000000000001E-3</v>
      </c>
      <c r="W2406" s="66">
        <v>5.3E-3</v>
      </c>
      <c r="X2406" s="1">
        <v>54800</v>
      </c>
      <c r="Y2406" s="1">
        <v>62055</v>
      </c>
      <c r="Z2406" s="1">
        <v>47437</v>
      </c>
      <c r="AA2406" t="s">
        <v>307</v>
      </c>
      <c r="AB2406" t="s">
        <v>575</v>
      </c>
      <c r="AC2406">
        <v>12.82</v>
      </c>
      <c r="AD2406">
        <v>1.25</v>
      </c>
      <c r="AE2406">
        <v>4.41</v>
      </c>
      <c r="AF2406" t="s">
        <v>230</v>
      </c>
      <c r="AG2406" s="1">
        <v>13800</v>
      </c>
      <c r="AH2406" s="36">
        <v>1135</v>
      </c>
      <c r="AI2406">
        <v>200</v>
      </c>
      <c r="AJ2406" s="36">
        <v>1134</v>
      </c>
      <c r="AK2406">
        <v>400</v>
      </c>
      <c r="AL2406" s="2">
        <v>0.61875000000000002</v>
      </c>
      <c r="AM2406" s="3">
        <v>46241</v>
      </c>
      <c r="AN2406" t="s">
        <v>298</v>
      </c>
      <c r="AO2406" t="s">
        <v>299</v>
      </c>
    </row>
    <row r="2407" spans="1:41">
      <c r="A2407" s="8">
        <v>46227</v>
      </c>
      <c r="B2407" s="67">
        <v>4002.22</v>
      </c>
      <c r="C2407">
        <v>-1.27</v>
      </c>
      <c r="D2407">
        <v>64510</v>
      </c>
      <c r="E2407" s="67">
        <v>-2.77</v>
      </c>
      <c r="F2407" s="7">
        <v>1963</v>
      </c>
      <c r="G2407" t="s">
        <v>29</v>
      </c>
      <c r="H2407">
        <v>0</v>
      </c>
      <c r="I2407" t="s">
        <v>288</v>
      </c>
      <c r="J2407" t="s">
        <v>289</v>
      </c>
      <c r="K2407" t="s">
        <v>290</v>
      </c>
      <c r="L2407" s="36">
        <v>2285</v>
      </c>
      <c r="M2407">
        <v>-31.5</v>
      </c>
      <c r="N2407" s="66">
        <v>-1.3599999999999999E-2</v>
      </c>
      <c r="O2407" s="36">
        <v>2316.5</v>
      </c>
      <c r="P2407" s="66">
        <v>-1.35E-2</v>
      </c>
      <c r="Q2407" s="36">
        <v>2280</v>
      </c>
      <c r="R2407" s="36">
        <v>2324.5</v>
      </c>
      <c r="S2407" s="36">
        <v>2273</v>
      </c>
      <c r="T2407" s="66">
        <v>2.0999999999999999E-3</v>
      </c>
      <c r="U2407" s="66">
        <v>-9.1000000000000004E-3</v>
      </c>
      <c r="V2407" s="66">
        <v>-1.6899999999999998E-2</v>
      </c>
      <c r="W2407" s="66">
        <v>5.1999999999999998E-3</v>
      </c>
      <c r="X2407" s="1">
        <v>830500</v>
      </c>
      <c r="Y2407" s="1">
        <v>1906763</v>
      </c>
      <c r="Z2407" s="1">
        <v>558209</v>
      </c>
      <c r="AA2407" t="s">
        <v>309</v>
      </c>
      <c r="AB2407" t="s">
        <v>310</v>
      </c>
      <c r="AC2407">
        <v>12.02</v>
      </c>
      <c r="AD2407">
        <v>1.28</v>
      </c>
      <c r="AE2407">
        <v>2.2799999999999998</v>
      </c>
      <c r="AF2407" t="s">
        <v>230</v>
      </c>
      <c r="AG2407" s="1">
        <v>33800</v>
      </c>
      <c r="AH2407" s="36">
        <v>2286</v>
      </c>
      <c r="AI2407">
        <v>400</v>
      </c>
      <c r="AJ2407" s="36">
        <v>2285</v>
      </c>
      <c r="AK2407">
        <v>300</v>
      </c>
      <c r="AL2407" s="2">
        <v>0.62361111111111112</v>
      </c>
      <c r="AM2407" s="3">
        <v>46241</v>
      </c>
      <c r="AN2407" t="s">
        <v>298</v>
      </c>
      <c r="AO2407" t="s">
        <v>299</v>
      </c>
    </row>
    <row r="2408" spans="1:41">
      <c r="A2408" s="8">
        <v>46227</v>
      </c>
      <c r="B2408" s="67">
        <v>4002.22</v>
      </c>
      <c r="C2408">
        <v>-1.27</v>
      </c>
      <c r="D2408">
        <v>64510</v>
      </c>
      <c r="E2408" s="67">
        <v>-2.77</v>
      </c>
      <c r="F2408" s="7">
        <v>2124</v>
      </c>
      <c r="G2408" t="s">
        <v>30</v>
      </c>
      <c r="H2408">
        <v>0</v>
      </c>
      <c r="I2408" t="s">
        <v>288</v>
      </c>
      <c r="J2408" t="s">
        <v>289</v>
      </c>
      <c r="K2408" t="s">
        <v>295</v>
      </c>
      <c r="L2408">
        <v>923</v>
      </c>
      <c r="M2408">
        <v>13</v>
      </c>
      <c r="N2408" s="66">
        <v>1.43E-2</v>
      </c>
      <c r="O2408">
        <v>910</v>
      </c>
      <c r="P2408" s="66">
        <v>1.4200000000000001E-2</v>
      </c>
      <c r="Q2408">
        <v>903</v>
      </c>
      <c r="R2408">
        <v>925</v>
      </c>
      <c r="S2408">
        <v>899</v>
      </c>
      <c r="T2408" s="66">
        <v>2.2100000000000002E-2</v>
      </c>
      <c r="U2408" s="66">
        <v>7.6E-3</v>
      </c>
      <c r="V2408" s="66">
        <v>-2.0999999999999999E-3</v>
      </c>
      <c r="W2408" s="66">
        <v>2.6599999999999999E-2</v>
      </c>
      <c r="X2408" s="1">
        <v>470400</v>
      </c>
      <c r="Y2408" s="1">
        <v>428289</v>
      </c>
      <c r="Z2408" s="1">
        <v>152809</v>
      </c>
      <c r="AA2408" t="s">
        <v>311</v>
      </c>
      <c r="AB2408" t="s">
        <v>312</v>
      </c>
      <c r="AC2408">
        <v>17.059999999999999</v>
      </c>
      <c r="AD2408">
        <v>6.54</v>
      </c>
      <c r="AE2408">
        <v>4.12</v>
      </c>
      <c r="AF2408" t="s">
        <v>230</v>
      </c>
      <c r="AG2408" s="1">
        <v>36800</v>
      </c>
      <c r="AH2408">
        <v>924</v>
      </c>
      <c r="AI2408" s="1">
        <v>3700</v>
      </c>
      <c r="AJ2408">
        <v>923</v>
      </c>
      <c r="AK2408" s="1">
        <v>2700</v>
      </c>
      <c r="AL2408" s="2">
        <v>0.62361111111111112</v>
      </c>
      <c r="AM2408" s="3">
        <v>46246</v>
      </c>
      <c r="AN2408" t="s">
        <v>293</v>
      </c>
      <c r="AO2408" t="s">
        <v>313</v>
      </c>
    </row>
    <row r="2409" spans="1:41">
      <c r="A2409" s="8">
        <v>46227</v>
      </c>
      <c r="B2409" s="67">
        <v>4002.22</v>
      </c>
      <c r="C2409">
        <v>-1.27</v>
      </c>
      <c r="D2409">
        <v>64510</v>
      </c>
      <c r="E2409" s="67">
        <v>-2.77</v>
      </c>
      <c r="F2409" s="7">
        <v>2162</v>
      </c>
      <c r="G2409" t="s">
        <v>31</v>
      </c>
      <c r="H2409">
        <v>0</v>
      </c>
      <c r="I2409" t="s">
        <v>314</v>
      </c>
      <c r="J2409" t="s">
        <v>289</v>
      </c>
      <c r="K2409" t="s">
        <v>295</v>
      </c>
      <c r="L2409">
        <v>536</v>
      </c>
      <c r="M2409">
        <v>0</v>
      </c>
      <c r="N2409" s="66">
        <v>0</v>
      </c>
      <c r="O2409">
        <v>536</v>
      </c>
      <c r="P2409" s="66">
        <v>0</v>
      </c>
      <c r="Q2409">
        <v>536</v>
      </c>
      <c r="R2409">
        <v>537</v>
      </c>
      <c r="S2409">
        <v>536</v>
      </c>
      <c r="T2409" s="66">
        <v>0</v>
      </c>
      <c r="U2409" s="66">
        <v>-1.8E-3</v>
      </c>
      <c r="V2409" s="66">
        <v>-1.8E-3</v>
      </c>
      <c r="W2409" s="66">
        <v>0</v>
      </c>
      <c r="X2409" s="1">
        <v>5100</v>
      </c>
      <c r="Y2409" s="1">
        <v>2737</v>
      </c>
      <c r="Z2409" s="1">
        <v>11583</v>
      </c>
      <c r="AA2409" t="s">
        <v>685</v>
      </c>
      <c r="AB2409" t="s">
        <v>316</v>
      </c>
      <c r="AC2409">
        <v>31.16</v>
      </c>
      <c r="AD2409">
        <v>2.04</v>
      </c>
      <c r="AE2409">
        <v>0</v>
      </c>
      <c r="AF2409">
        <v>0.6</v>
      </c>
      <c r="AG2409">
        <v>0</v>
      </c>
      <c r="AH2409">
        <v>537</v>
      </c>
      <c r="AI2409" s="1">
        <v>9200</v>
      </c>
      <c r="AJ2409">
        <v>536</v>
      </c>
      <c r="AK2409" s="1">
        <v>81100</v>
      </c>
      <c r="AL2409" s="2">
        <v>0.53472222222222221</v>
      </c>
      <c r="AM2409" s="3">
        <v>46241</v>
      </c>
      <c r="AN2409" t="s">
        <v>298</v>
      </c>
      <c r="AO2409" t="s">
        <v>313</v>
      </c>
    </row>
    <row r="2410" spans="1:41">
      <c r="A2410" s="8">
        <v>46227</v>
      </c>
      <c r="B2410" s="67">
        <v>4002.22</v>
      </c>
      <c r="C2410">
        <v>-1.27</v>
      </c>
      <c r="D2410">
        <v>64510</v>
      </c>
      <c r="E2410" s="67">
        <v>-2.77</v>
      </c>
      <c r="F2410" s="7">
        <v>2229</v>
      </c>
      <c r="G2410" t="s">
        <v>32</v>
      </c>
      <c r="H2410">
        <v>0</v>
      </c>
      <c r="I2410" t="s">
        <v>288</v>
      </c>
      <c r="J2410" t="s">
        <v>289</v>
      </c>
      <c r="K2410" t="s">
        <v>290</v>
      </c>
      <c r="L2410" s="36">
        <v>2937.5</v>
      </c>
      <c r="M2410">
        <v>11</v>
      </c>
      <c r="N2410" s="66">
        <v>3.8E-3</v>
      </c>
      <c r="O2410" s="36">
        <v>2926.5</v>
      </c>
      <c r="P2410" s="66">
        <v>3.7000000000000002E-3</v>
      </c>
      <c r="Q2410" s="36">
        <v>2908</v>
      </c>
      <c r="R2410" s="36">
        <v>2945</v>
      </c>
      <c r="S2410" s="36">
        <v>2897.5</v>
      </c>
      <c r="T2410" s="66">
        <v>1.01E-2</v>
      </c>
      <c r="U2410" s="66">
        <v>3.5000000000000001E-3</v>
      </c>
      <c r="V2410" s="66">
        <v>-2.5000000000000001E-3</v>
      </c>
      <c r="W2410" s="66">
        <v>1.38E-2</v>
      </c>
      <c r="X2410" s="1">
        <v>198500</v>
      </c>
      <c r="Y2410" s="1">
        <v>579124</v>
      </c>
      <c r="Z2410" s="1">
        <v>393418</v>
      </c>
      <c r="AA2410" t="s">
        <v>317</v>
      </c>
      <c r="AB2410" t="s">
        <v>660</v>
      </c>
      <c r="AC2410">
        <v>20.52</v>
      </c>
      <c r="AD2410">
        <v>1.69</v>
      </c>
      <c r="AE2410">
        <v>2.35</v>
      </c>
      <c r="AF2410" t="s">
        <v>230</v>
      </c>
      <c r="AG2410" s="1">
        <v>2800</v>
      </c>
      <c r="AH2410" s="36">
        <v>2937.5</v>
      </c>
      <c r="AI2410">
        <v>100</v>
      </c>
      <c r="AJ2410" s="36">
        <v>2936</v>
      </c>
      <c r="AK2410">
        <v>100</v>
      </c>
      <c r="AL2410" s="2">
        <v>0.62361111111111112</v>
      </c>
      <c r="AM2410" s="3">
        <v>46233</v>
      </c>
      <c r="AN2410" t="s">
        <v>298</v>
      </c>
      <c r="AO2410" t="s">
        <v>319</v>
      </c>
    </row>
    <row r="2411" spans="1:41">
      <c r="A2411" s="8">
        <v>46227</v>
      </c>
      <c r="B2411" s="67">
        <v>4002.22</v>
      </c>
      <c r="C2411">
        <v>-1.27</v>
      </c>
      <c r="D2411">
        <v>64510</v>
      </c>
      <c r="E2411" s="67">
        <v>-2.77</v>
      </c>
      <c r="F2411" s="7">
        <v>2768</v>
      </c>
      <c r="G2411" t="s">
        <v>33</v>
      </c>
      <c r="H2411">
        <v>0</v>
      </c>
      <c r="I2411" t="s">
        <v>288</v>
      </c>
      <c r="J2411" t="s">
        <v>289</v>
      </c>
      <c r="K2411" t="s">
        <v>290</v>
      </c>
      <c r="L2411" s="36">
        <v>5385</v>
      </c>
      <c r="M2411">
        <v>-85</v>
      </c>
      <c r="N2411" s="66">
        <v>-1.55E-2</v>
      </c>
      <c r="O2411" s="36">
        <v>5470</v>
      </c>
      <c r="P2411" s="66">
        <v>-1.55E-2</v>
      </c>
      <c r="Q2411" s="36">
        <v>5449</v>
      </c>
      <c r="R2411" s="36">
        <v>5452</v>
      </c>
      <c r="S2411" s="36">
        <v>5378</v>
      </c>
      <c r="T2411" s="66">
        <v>-1.17E-2</v>
      </c>
      <c r="U2411" s="66">
        <v>-2.5000000000000001E-3</v>
      </c>
      <c r="V2411" s="66">
        <v>-1.2200000000000001E-2</v>
      </c>
      <c r="W2411" s="66">
        <v>1.2999999999999999E-3</v>
      </c>
      <c r="X2411" s="1">
        <v>673500</v>
      </c>
      <c r="Y2411" s="1">
        <v>3641791</v>
      </c>
      <c r="Z2411" s="1">
        <v>1130850</v>
      </c>
      <c r="AA2411" t="s">
        <v>320</v>
      </c>
      <c r="AB2411" t="s">
        <v>321</v>
      </c>
      <c r="AC2411">
        <v>8.61</v>
      </c>
      <c r="AD2411">
        <v>1.02</v>
      </c>
      <c r="AE2411">
        <v>3.34</v>
      </c>
      <c r="AF2411" t="s">
        <v>230</v>
      </c>
      <c r="AG2411" s="1">
        <v>171100</v>
      </c>
      <c r="AH2411" s="36">
        <v>5386</v>
      </c>
      <c r="AI2411">
        <v>900</v>
      </c>
      <c r="AJ2411" s="36">
        <v>5384</v>
      </c>
      <c r="AK2411">
        <v>500</v>
      </c>
      <c r="AL2411" s="2">
        <v>0.62361111111111112</v>
      </c>
      <c r="AM2411" s="3">
        <v>46234</v>
      </c>
      <c r="AN2411" t="s">
        <v>298</v>
      </c>
      <c r="AO2411" t="s">
        <v>322</v>
      </c>
    </row>
    <row r="2412" spans="1:41">
      <c r="A2412" s="8">
        <v>46227</v>
      </c>
      <c r="B2412" s="67">
        <v>4002.22</v>
      </c>
      <c r="C2412">
        <v>-1.27</v>
      </c>
      <c r="D2412">
        <v>64510</v>
      </c>
      <c r="E2412" s="67">
        <v>-2.77</v>
      </c>
      <c r="F2412" s="7">
        <v>2769</v>
      </c>
      <c r="G2412" t="s">
        <v>34</v>
      </c>
      <c r="H2412">
        <v>0</v>
      </c>
      <c r="I2412" t="s">
        <v>314</v>
      </c>
      <c r="J2412" t="s">
        <v>323</v>
      </c>
      <c r="K2412" t="s">
        <v>295</v>
      </c>
      <c r="L2412">
        <v>886</v>
      </c>
      <c r="M2412">
        <v>2</v>
      </c>
      <c r="N2412" s="66">
        <v>2.3E-3</v>
      </c>
      <c r="O2412">
        <v>884</v>
      </c>
      <c r="P2412" s="66">
        <v>2.2000000000000001E-3</v>
      </c>
      <c r="Q2412">
        <v>885</v>
      </c>
      <c r="R2412">
        <v>889</v>
      </c>
      <c r="S2412">
        <v>884</v>
      </c>
      <c r="T2412" s="66">
        <v>1.1000000000000001E-3</v>
      </c>
      <c r="U2412" s="66">
        <v>1.1000000000000001E-3</v>
      </c>
      <c r="V2412" s="66">
        <v>-3.3E-3</v>
      </c>
      <c r="W2412" s="66">
        <v>2.2000000000000001E-3</v>
      </c>
      <c r="X2412" s="1">
        <v>2300</v>
      </c>
      <c r="Y2412" s="1">
        <v>2036</v>
      </c>
      <c r="Z2412" s="1">
        <v>6965</v>
      </c>
      <c r="AA2412" t="s">
        <v>324</v>
      </c>
      <c r="AB2412" t="s">
        <v>325</v>
      </c>
      <c r="AC2412">
        <v>53.37</v>
      </c>
      <c r="AD2412">
        <v>8.2899999999999991</v>
      </c>
      <c r="AE2412">
        <v>0</v>
      </c>
      <c r="AF2412">
        <v>0.2</v>
      </c>
      <c r="AG2412">
        <v>0</v>
      </c>
      <c r="AH2412">
        <v>889</v>
      </c>
      <c r="AI2412">
        <v>200</v>
      </c>
      <c r="AJ2412">
        <v>886</v>
      </c>
      <c r="AK2412">
        <v>100</v>
      </c>
      <c r="AL2412" s="2">
        <v>0.61944444444444446</v>
      </c>
      <c r="AM2412" s="3">
        <v>46213</v>
      </c>
      <c r="AN2412" t="s">
        <v>326</v>
      </c>
      <c r="AO2412" t="s">
        <v>327</v>
      </c>
    </row>
    <row r="2413" spans="1:41">
      <c r="A2413" s="8">
        <v>46227</v>
      </c>
      <c r="B2413" s="67">
        <v>4002.22</v>
      </c>
      <c r="C2413">
        <v>-1.27</v>
      </c>
      <c r="D2413">
        <v>64510</v>
      </c>
      <c r="E2413" s="67">
        <v>-2.77</v>
      </c>
      <c r="F2413" s="7">
        <v>2914</v>
      </c>
      <c r="G2413" t="s">
        <v>35</v>
      </c>
      <c r="H2413">
        <v>0</v>
      </c>
      <c r="I2413" t="s">
        <v>288</v>
      </c>
      <c r="J2413" t="s">
        <v>289</v>
      </c>
      <c r="K2413" t="s">
        <v>295</v>
      </c>
      <c r="L2413" s="36">
        <v>6429</v>
      </c>
      <c r="M2413">
        <v>60</v>
      </c>
      <c r="N2413" s="66">
        <v>9.4000000000000004E-3</v>
      </c>
      <c r="O2413" s="36">
        <v>6369</v>
      </c>
      <c r="P2413" s="66">
        <v>9.4000000000000004E-3</v>
      </c>
      <c r="Q2413" s="36">
        <v>6390</v>
      </c>
      <c r="R2413" s="36">
        <v>6481</v>
      </c>
      <c r="S2413" s="36">
        <v>6362</v>
      </c>
      <c r="T2413" s="66">
        <v>6.1000000000000004E-3</v>
      </c>
      <c r="U2413" s="66">
        <v>2.3E-3</v>
      </c>
      <c r="V2413" s="66">
        <v>-8.0000000000000002E-3</v>
      </c>
      <c r="W2413" s="66">
        <v>1.0500000000000001E-2</v>
      </c>
      <c r="X2413" s="1">
        <v>3266300</v>
      </c>
      <c r="Y2413" s="1">
        <v>20962882</v>
      </c>
      <c r="Z2413" s="1">
        <v>12858000</v>
      </c>
      <c r="AA2413" t="s">
        <v>887</v>
      </c>
      <c r="AB2413" t="s">
        <v>329</v>
      </c>
      <c r="AC2413">
        <v>20.02</v>
      </c>
      <c r="AD2413">
        <v>2.79</v>
      </c>
      <c r="AE2413">
        <v>3.76</v>
      </c>
      <c r="AF2413" t="s">
        <v>230</v>
      </c>
      <c r="AG2413" s="1">
        <v>398700</v>
      </c>
      <c r="AH2413" s="36">
        <v>6430</v>
      </c>
      <c r="AI2413" s="1">
        <v>2800</v>
      </c>
      <c r="AJ2413" s="36">
        <v>6429</v>
      </c>
      <c r="AK2413">
        <v>100</v>
      </c>
      <c r="AL2413" s="2">
        <v>0.62361111111111112</v>
      </c>
      <c r="AM2413" s="3">
        <v>46233</v>
      </c>
      <c r="AN2413" t="s">
        <v>293</v>
      </c>
      <c r="AO2413" t="s">
        <v>319</v>
      </c>
    </row>
    <row r="2414" spans="1:41">
      <c r="A2414" s="8">
        <v>46227</v>
      </c>
      <c r="B2414" s="67">
        <v>4002.22</v>
      </c>
      <c r="C2414">
        <v>-1.27</v>
      </c>
      <c r="D2414">
        <v>64510</v>
      </c>
      <c r="E2414" s="67">
        <v>-2.77</v>
      </c>
      <c r="F2414" s="7">
        <v>3003</v>
      </c>
      <c r="G2414" t="s">
        <v>36</v>
      </c>
      <c r="H2414">
        <v>0</v>
      </c>
      <c r="I2414" t="s">
        <v>288</v>
      </c>
      <c r="J2414" t="s">
        <v>289</v>
      </c>
      <c r="K2414" t="s">
        <v>290</v>
      </c>
      <c r="L2414" s="36">
        <v>1767</v>
      </c>
      <c r="M2414">
        <v>-10.5</v>
      </c>
      <c r="N2414" s="66">
        <v>-5.8999999999999999E-3</v>
      </c>
      <c r="O2414" s="36">
        <v>1777.5</v>
      </c>
      <c r="P2414" s="66">
        <v>-5.8999999999999999E-3</v>
      </c>
      <c r="Q2414" s="36">
        <v>1765</v>
      </c>
      <c r="R2414" s="36">
        <v>1780</v>
      </c>
      <c r="S2414" s="36">
        <v>1759</v>
      </c>
      <c r="T2414" s="66">
        <v>1.1000000000000001E-3</v>
      </c>
      <c r="U2414" s="66">
        <v>-4.4999999999999997E-3</v>
      </c>
      <c r="V2414" s="66">
        <v>-7.3000000000000001E-3</v>
      </c>
      <c r="W2414" s="66">
        <v>4.4999999999999997E-3</v>
      </c>
      <c r="X2414" s="1">
        <v>928300</v>
      </c>
      <c r="Y2414" s="1">
        <v>1643971</v>
      </c>
      <c r="Z2414" s="1">
        <v>1356892</v>
      </c>
      <c r="AA2414" t="s">
        <v>330</v>
      </c>
      <c r="AB2414" t="s">
        <v>577</v>
      </c>
      <c r="AC2414">
        <v>11.08</v>
      </c>
      <c r="AD2414">
        <v>1.46</v>
      </c>
      <c r="AE2414">
        <v>3.79</v>
      </c>
      <c r="AF2414" t="s">
        <v>230</v>
      </c>
      <c r="AG2414" s="1">
        <v>253100</v>
      </c>
      <c r="AH2414" s="36">
        <v>1767</v>
      </c>
      <c r="AI2414" s="1">
        <v>1700</v>
      </c>
      <c r="AJ2414" s="36">
        <v>1766.5</v>
      </c>
      <c r="AK2414" s="1">
        <v>1000</v>
      </c>
      <c r="AL2414" s="2">
        <v>0.62361111111111112</v>
      </c>
      <c r="AM2414" s="3">
        <v>46231</v>
      </c>
      <c r="AN2414" t="s">
        <v>293</v>
      </c>
      <c r="AO2414" t="s">
        <v>332</v>
      </c>
    </row>
    <row r="2415" spans="1:41">
      <c r="A2415" s="8">
        <v>46227</v>
      </c>
      <c r="B2415" s="67">
        <v>4002.22</v>
      </c>
      <c r="C2415">
        <v>-1.27</v>
      </c>
      <c r="D2415">
        <v>64510</v>
      </c>
      <c r="E2415" s="67">
        <v>-2.77</v>
      </c>
      <c r="F2415" s="7">
        <v>3407</v>
      </c>
      <c r="G2415" t="s">
        <v>37</v>
      </c>
      <c r="H2415">
        <v>0</v>
      </c>
      <c r="I2415" t="s">
        <v>288</v>
      </c>
      <c r="J2415" t="s">
        <v>289</v>
      </c>
      <c r="K2415" t="s">
        <v>290</v>
      </c>
      <c r="L2415" s="36">
        <v>1849.5</v>
      </c>
      <c r="M2415">
        <v>-17</v>
      </c>
      <c r="N2415" s="66">
        <v>-9.1000000000000004E-3</v>
      </c>
      <c r="O2415" s="36">
        <v>1866.5</v>
      </c>
      <c r="P2415" s="66">
        <v>-9.1000000000000004E-3</v>
      </c>
      <c r="Q2415" s="36">
        <v>1839.5</v>
      </c>
      <c r="R2415" s="36">
        <v>1862.5</v>
      </c>
      <c r="S2415" s="36">
        <v>1837.5</v>
      </c>
      <c r="T2415" s="66">
        <v>5.4000000000000003E-3</v>
      </c>
      <c r="U2415" s="66">
        <v>-4.0000000000000001E-3</v>
      </c>
      <c r="V2415" s="66">
        <v>-6.8999999999999999E-3</v>
      </c>
      <c r="W2415" s="66">
        <v>6.4999999999999997E-3</v>
      </c>
      <c r="X2415" s="1">
        <v>2058800</v>
      </c>
      <c r="Y2415" s="1">
        <v>3806827</v>
      </c>
      <c r="Z2415" s="1">
        <v>2525958</v>
      </c>
      <c r="AA2415" t="s">
        <v>706</v>
      </c>
      <c r="AB2415" t="s">
        <v>334</v>
      </c>
      <c r="AC2415">
        <v>15.56</v>
      </c>
      <c r="AD2415">
        <v>1.2</v>
      </c>
      <c r="AE2415">
        <v>2.38</v>
      </c>
      <c r="AF2415" t="s">
        <v>230</v>
      </c>
      <c r="AG2415" s="1">
        <v>132900</v>
      </c>
      <c r="AH2415" s="36">
        <v>1850</v>
      </c>
      <c r="AI2415" s="1">
        <v>1500</v>
      </c>
      <c r="AJ2415" s="36">
        <v>1849.5</v>
      </c>
      <c r="AK2415" s="1">
        <v>1500</v>
      </c>
      <c r="AL2415" s="2">
        <v>0.62361111111111112</v>
      </c>
      <c r="AM2415" s="3">
        <v>46234</v>
      </c>
      <c r="AN2415" t="s">
        <v>298</v>
      </c>
      <c r="AO2415" t="s">
        <v>335</v>
      </c>
    </row>
    <row r="2416" spans="1:41">
      <c r="A2416" s="8">
        <v>46227</v>
      </c>
      <c r="B2416" s="67">
        <v>4002.22</v>
      </c>
      <c r="C2416">
        <v>-1.27</v>
      </c>
      <c r="D2416">
        <v>64510</v>
      </c>
      <c r="E2416" s="67">
        <v>-2.77</v>
      </c>
      <c r="F2416" s="7">
        <v>4008</v>
      </c>
      <c r="G2416" t="s">
        <v>38</v>
      </c>
      <c r="H2416">
        <v>0</v>
      </c>
      <c r="I2416" t="s">
        <v>288</v>
      </c>
      <c r="J2416" t="s">
        <v>289</v>
      </c>
      <c r="K2416" t="s">
        <v>295</v>
      </c>
      <c r="L2416" s="36">
        <v>1278</v>
      </c>
      <c r="M2416">
        <v>-22</v>
      </c>
      <c r="N2416" s="66">
        <v>-1.6899999999999998E-2</v>
      </c>
      <c r="O2416" s="36">
        <v>1300</v>
      </c>
      <c r="P2416" s="66">
        <v>-1.6899999999999998E-2</v>
      </c>
      <c r="Q2416" s="36">
        <v>1283</v>
      </c>
      <c r="R2416" s="36">
        <v>1293</v>
      </c>
      <c r="S2416" s="36">
        <v>1275</v>
      </c>
      <c r="T2416" s="66">
        <v>-3.8E-3</v>
      </c>
      <c r="U2416" s="66">
        <v>-2.3E-3</v>
      </c>
      <c r="V2416" s="66">
        <v>-1.1599999999999999E-2</v>
      </c>
      <c r="W2416" s="66">
        <v>2.3E-3</v>
      </c>
      <c r="X2416" s="1">
        <v>123600</v>
      </c>
      <c r="Y2416" s="1">
        <v>158356</v>
      </c>
      <c r="Z2416" s="1">
        <v>82665</v>
      </c>
      <c r="AA2416" t="s">
        <v>707</v>
      </c>
      <c r="AB2416" t="s">
        <v>337</v>
      </c>
      <c r="AC2416">
        <v>10.46</v>
      </c>
      <c r="AD2416">
        <v>0.79</v>
      </c>
      <c r="AE2416">
        <v>3.76</v>
      </c>
      <c r="AF2416" t="s">
        <v>230</v>
      </c>
      <c r="AG2416">
        <v>0</v>
      </c>
      <c r="AH2416" s="36">
        <v>1279</v>
      </c>
      <c r="AI2416" s="1">
        <v>2400</v>
      </c>
      <c r="AJ2416" s="36">
        <v>1277</v>
      </c>
      <c r="AK2416">
        <v>900</v>
      </c>
      <c r="AL2416" s="2">
        <v>0.62361111111111112</v>
      </c>
      <c r="AM2416" s="3">
        <v>46240</v>
      </c>
      <c r="AN2416" t="s">
        <v>298</v>
      </c>
      <c r="AO2416" t="s">
        <v>335</v>
      </c>
    </row>
    <row r="2417" spans="1:41">
      <c r="A2417" s="8">
        <v>46227</v>
      </c>
      <c r="B2417" s="67">
        <v>4002.22</v>
      </c>
      <c r="C2417">
        <v>-1.27</v>
      </c>
      <c r="D2417">
        <v>64510</v>
      </c>
      <c r="E2417" s="67">
        <v>-2.77</v>
      </c>
      <c r="F2417" s="7">
        <v>4026</v>
      </c>
      <c r="G2417" t="s">
        <v>39</v>
      </c>
      <c r="H2417">
        <v>0</v>
      </c>
      <c r="I2417" t="s">
        <v>314</v>
      </c>
      <c r="J2417" t="s">
        <v>289</v>
      </c>
      <c r="K2417" t="s">
        <v>295</v>
      </c>
      <c r="L2417" s="36">
        <v>1540</v>
      </c>
      <c r="M2417">
        <v>-36</v>
      </c>
      <c r="N2417" s="66">
        <v>-2.2800000000000001E-2</v>
      </c>
      <c r="O2417" s="36">
        <v>1576</v>
      </c>
      <c r="P2417" s="66">
        <v>-2.2800000000000001E-2</v>
      </c>
      <c r="Q2417" s="36">
        <v>1564</v>
      </c>
      <c r="R2417" s="36">
        <v>1564</v>
      </c>
      <c r="S2417" s="36">
        <v>1529</v>
      </c>
      <c r="T2417" s="66">
        <v>-1.5299999999999999E-2</v>
      </c>
      <c r="U2417" s="66">
        <v>1.2999999999999999E-3</v>
      </c>
      <c r="V2417" s="66">
        <v>-1.5299999999999999E-2</v>
      </c>
      <c r="W2417" s="66">
        <v>7.1000000000000004E-3</v>
      </c>
      <c r="X2417" s="1">
        <v>125700</v>
      </c>
      <c r="Y2417" s="1">
        <v>193535</v>
      </c>
      <c r="Z2417" s="1">
        <v>14229</v>
      </c>
      <c r="AA2417" t="s">
        <v>338</v>
      </c>
      <c r="AB2417" t="s">
        <v>848</v>
      </c>
      <c r="AC2417">
        <v>7.29</v>
      </c>
      <c r="AD2417">
        <v>0.95</v>
      </c>
      <c r="AE2417">
        <v>3.25</v>
      </c>
      <c r="AF2417" t="s">
        <v>230</v>
      </c>
      <c r="AG2417">
        <v>700</v>
      </c>
      <c r="AH2417" s="36">
        <v>1541</v>
      </c>
      <c r="AI2417">
        <v>500</v>
      </c>
      <c r="AJ2417" s="36">
        <v>1539</v>
      </c>
      <c r="AK2417">
        <v>200</v>
      </c>
      <c r="AL2417" s="2">
        <v>0.62361111111111112</v>
      </c>
      <c r="AN2417" t="s">
        <v>340</v>
      </c>
      <c r="AO2417" t="s">
        <v>341</v>
      </c>
    </row>
    <row r="2418" spans="1:41">
      <c r="A2418" s="8">
        <v>46227</v>
      </c>
      <c r="B2418" s="67">
        <v>4002.22</v>
      </c>
      <c r="C2418">
        <v>-1.27</v>
      </c>
      <c r="D2418">
        <v>64510</v>
      </c>
      <c r="E2418" s="67">
        <v>-2.77</v>
      </c>
      <c r="F2418" s="7">
        <v>4062</v>
      </c>
      <c r="G2418" t="s">
        <v>40</v>
      </c>
      <c r="H2418">
        <v>0</v>
      </c>
      <c r="I2418" t="s">
        <v>288</v>
      </c>
      <c r="J2418" t="s">
        <v>289</v>
      </c>
      <c r="K2418" t="s">
        <v>290</v>
      </c>
      <c r="L2418" s="36">
        <v>17195</v>
      </c>
      <c r="M2418">
        <v>-880</v>
      </c>
      <c r="N2418" s="66">
        <v>-4.87E-2</v>
      </c>
      <c r="O2418" s="36">
        <v>18075</v>
      </c>
      <c r="P2418" s="66">
        <v>-4.8599999999999997E-2</v>
      </c>
      <c r="Q2418" s="36">
        <v>18000</v>
      </c>
      <c r="R2418" s="36">
        <v>18770</v>
      </c>
      <c r="S2418" s="36">
        <v>16825</v>
      </c>
      <c r="T2418" s="66">
        <v>-4.4699999999999997E-2</v>
      </c>
      <c r="U2418" s="66">
        <v>2.3E-3</v>
      </c>
      <c r="V2418" s="66">
        <v>-8.3900000000000002E-2</v>
      </c>
      <c r="W2418" s="66">
        <v>2.1899999999999999E-2</v>
      </c>
      <c r="X2418" s="1">
        <v>8802800</v>
      </c>
      <c r="Y2418" s="1">
        <v>154930671</v>
      </c>
      <c r="Z2418" s="1">
        <v>4844194</v>
      </c>
      <c r="AA2418" t="s">
        <v>691</v>
      </c>
      <c r="AB2418" t="s">
        <v>343</v>
      </c>
      <c r="AC2418">
        <v>82.78</v>
      </c>
      <c r="AD2418">
        <v>8.7200000000000006</v>
      </c>
      <c r="AE2418">
        <v>0.2</v>
      </c>
      <c r="AF2418" t="s">
        <v>230</v>
      </c>
      <c r="AG2418">
        <v>0</v>
      </c>
      <c r="AH2418" s="36">
        <v>17200</v>
      </c>
      <c r="AI2418">
        <v>700</v>
      </c>
      <c r="AJ2418" s="36">
        <v>17190</v>
      </c>
      <c r="AK2418">
        <v>800</v>
      </c>
      <c r="AL2418" s="2">
        <v>0.62361111111111112</v>
      </c>
      <c r="AM2418" s="3">
        <v>46238</v>
      </c>
      <c r="AN2418" t="s">
        <v>298</v>
      </c>
      <c r="AO2418" t="s">
        <v>344</v>
      </c>
    </row>
    <row r="2419" spans="1:41">
      <c r="A2419" s="8">
        <v>46227</v>
      </c>
      <c r="B2419" s="67">
        <v>4002.22</v>
      </c>
      <c r="C2419">
        <v>-1.27</v>
      </c>
      <c r="D2419">
        <v>64510</v>
      </c>
      <c r="E2419" s="67">
        <v>-2.77</v>
      </c>
      <c r="F2419" s="7">
        <v>4063</v>
      </c>
      <c r="G2419" t="s">
        <v>41</v>
      </c>
      <c r="H2419">
        <v>0</v>
      </c>
      <c r="I2419" t="s">
        <v>288</v>
      </c>
      <c r="J2419" t="s">
        <v>289</v>
      </c>
      <c r="K2419" t="s">
        <v>290</v>
      </c>
      <c r="L2419" s="36">
        <v>6651</v>
      </c>
      <c r="M2419">
        <v>-319</v>
      </c>
      <c r="N2419" s="66">
        <v>-4.58E-2</v>
      </c>
      <c r="O2419" s="36">
        <v>6970</v>
      </c>
      <c r="P2419" s="66">
        <v>-4.5699999999999998E-2</v>
      </c>
      <c r="Q2419" s="36">
        <v>6833</v>
      </c>
      <c r="R2419" s="36">
        <v>6840</v>
      </c>
      <c r="S2419" s="36">
        <v>6603</v>
      </c>
      <c r="T2419" s="66">
        <v>-2.6599999999999999E-2</v>
      </c>
      <c r="U2419" s="66">
        <v>-4.7000000000000002E-3</v>
      </c>
      <c r="V2419" s="66">
        <v>-2.76E-2</v>
      </c>
      <c r="W2419" s="66">
        <v>7.1999999999999998E-3</v>
      </c>
      <c r="X2419" s="1">
        <v>5453800</v>
      </c>
      <c r="Y2419" s="1">
        <v>36587232</v>
      </c>
      <c r="Z2419" s="1">
        <v>13202207</v>
      </c>
      <c r="AA2419" t="s">
        <v>556</v>
      </c>
      <c r="AB2419" t="s">
        <v>346</v>
      </c>
      <c r="AC2419">
        <v>24.6</v>
      </c>
      <c r="AD2419">
        <v>2.77</v>
      </c>
      <c r="AE2419">
        <v>1.59</v>
      </c>
      <c r="AF2419" t="s">
        <v>230</v>
      </c>
      <c r="AG2419" s="1">
        <v>110700</v>
      </c>
      <c r="AH2419" s="36">
        <v>6651</v>
      </c>
      <c r="AI2419">
        <v>300</v>
      </c>
      <c r="AJ2419" s="36">
        <v>6650</v>
      </c>
      <c r="AK2419">
        <v>300</v>
      </c>
      <c r="AL2419" s="2">
        <v>0.62361111111111112</v>
      </c>
      <c r="AM2419" s="3">
        <v>46227</v>
      </c>
      <c r="AN2419" t="s">
        <v>298</v>
      </c>
      <c r="AO2419" t="s">
        <v>335</v>
      </c>
    </row>
    <row r="2420" spans="1:41">
      <c r="A2420" s="8">
        <v>46227</v>
      </c>
      <c r="B2420" s="67">
        <v>4002.22</v>
      </c>
      <c r="C2420">
        <v>-1.27</v>
      </c>
      <c r="D2420">
        <v>64510</v>
      </c>
      <c r="E2420" s="67">
        <v>-2.77</v>
      </c>
      <c r="F2420" s="7">
        <v>4068</v>
      </c>
      <c r="G2420" t="s">
        <v>42</v>
      </c>
      <c r="H2420">
        <v>0</v>
      </c>
      <c r="I2420" t="s">
        <v>347</v>
      </c>
      <c r="J2420" t="s">
        <v>323</v>
      </c>
      <c r="K2420" t="s">
        <v>290</v>
      </c>
      <c r="L2420" s="36">
        <v>1636</v>
      </c>
      <c r="M2420">
        <v>1</v>
      </c>
      <c r="N2420" s="66">
        <v>5.9999999999999995E-4</v>
      </c>
      <c r="O2420" s="36">
        <v>1635</v>
      </c>
      <c r="P2420" s="66">
        <v>5.9999999999999995E-4</v>
      </c>
      <c r="Q2420" s="36">
        <v>1636</v>
      </c>
      <c r="R2420" s="36">
        <v>1636</v>
      </c>
      <c r="S2420" s="36">
        <v>1636</v>
      </c>
      <c r="T2420" s="66">
        <v>0</v>
      </c>
      <c r="U2420" t="s">
        <v>230</v>
      </c>
      <c r="V2420" s="66">
        <v>0</v>
      </c>
      <c r="W2420" s="66">
        <v>0</v>
      </c>
      <c r="X2420">
        <v>100</v>
      </c>
      <c r="Y2420">
        <v>164</v>
      </c>
      <c r="Z2420" s="1">
        <v>3091</v>
      </c>
      <c r="AA2420" t="s">
        <v>348</v>
      </c>
      <c r="AB2420" t="s">
        <v>692</v>
      </c>
      <c r="AC2420">
        <v>21.49</v>
      </c>
      <c r="AD2420">
        <v>1.44</v>
      </c>
      <c r="AE2420">
        <v>0</v>
      </c>
      <c r="AF2420">
        <v>1.6</v>
      </c>
      <c r="AG2420">
        <v>0</v>
      </c>
      <c r="AH2420" s="36">
        <v>1655</v>
      </c>
      <c r="AI2420">
        <v>100</v>
      </c>
      <c r="AJ2420" s="36">
        <v>1636</v>
      </c>
      <c r="AK2420">
        <v>200</v>
      </c>
      <c r="AL2420" s="2">
        <v>0.375</v>
      </c>
      <c r="AM2420" s="3">
        <v>46248</v>
      </c>
      <c r="AN2420" t="s">
        <v>350</v>
      </c>
      <c r="AO2420" t="s">
        <v>351</v>
      </c>
    </row>
    <row r="2421" spans="1:41">
      <c r="A2421" s="8">
        <v>46227</v>
      </c>
      <c r="B2421" s="67">
        <v>4002.22</v>
      </c>
      <c r="C2421">
        <v>-1.27</v>
      </c>
      <c r="D2421">
        <v>64510</v>
      </c>
      <c r="E2421" s="67">
        <v>-2.77</v>
      </c>
      <c r="F2421" s="7">
        <v>4100</v>
      </c>
      <c r="G2421" t="s">
        <v>43</v>
      </c>
      <c r="H2421">
        <v>0</v>
      </c>
      <c r="I2421" t="s">
        <v>314</v>
      </c>
      <c r="J2421" t="s">
        <v>289</v>
      </c>
      <c r="K2421" t="s">
        <v>290</v>
      </c>
      <c r="L2421" s="36">
        <v>1416</v>
      </c>
      <c r="M2421">
        <v>-72</v>
      </c>
      <c r="N2421" s="66">
        <v>-4.8399999999999999E-2</v>
      </c>
      <c r="O2421" s="36">
        <v>1488</v>
      </c>
      <c r="P2421" s="66">
        <v>-4.8300000000000003E-2</v>
      </c>
      <c r="Q2421" s="36">
        <v>1466</v>
      </c>
      <c r="R2421" s="36">
        <v>1499</v>
      </c>
      <c r="S2421" s="36">
        <v>1405</v>
      </c>
      <c r="T2421" s="66">
        <v>-3.4099999999999998E-2</v>
      </c>
      <c r="U2421" s="66">
        <v>-4.1999999999999997E-3</v>
      </c>
      <c r="V2421" s="66">
        <v>-5.5300000000000002E-2</v>
      </c>
      <c r="W2421" s="66">
        <v>7.7999999999999996E-3</v>
      </c>
      <c r="X2421" s="1">
        <v>22600</v>
      </c>
      <c r="Y2421" s="1">
        <v>32231</v>
      </c>
      <c r="Z2421" s="1">
        <v>8636</v>
      </c>
      <c r="AA2421" t="s">
        <v>544</v>
      </c>
      <c r="AB2421" t="s">
        <v>353</v>
      </c>
      <c r="AC2421">
        <v>16.38</v>
      </c>
      <c r="AD2421">
        <v>0.9</v>
      </c>
      <c r="AE2421">
        <v>0</v>
      </c>
      <c r="AF2421" t="s">
        <v>230</v>
      </c>
      <c r="AG2421">
        <v>0</v>
      </c>
      <c r="AH2421" s="36">
        <v>1418</v>
      </c>
      <c r="AI2421">
        <v>400</v>
      </c>
      <c r="AJ2421" s="36">
        <v>1414</v>
      </c>
      <c r="AK2421">
        <v>100</v>
      </c>
      <c r="AL2421" s="2">
        <v>0.62222222222222223</v>
      </c>
      <c r="AM2421" s="3">
        <v>46241</v>
      </c>
      <c r="AN2421" t="s">
        <v>298</v>
      </c>
      <c r="AO2421" t="s">
        <v>335</v>
      </c>
    </row>
    <row r="2422" spans="1:41">
      <c r="A2422" s="8">
        <v>46227</v>
      </c>
      <c r="B2422" s="67">
        <v>4002.22</v>
      </c>
      <c r="C2422">
        <v>-1.27</v>
      </c>
      <c r="D2422">
        <v>64510</v>
      </c>
      <c r="E2422" s="67">
        <v>-2.77</v>
      </c>
      <c r="F2422" s="7">
        <v>4182</v>
      </c>
      <c r="G2422" t="s">
        <v>44</v>
      </c>
      <c r="H2422">
        <v>0</v>
      </c>
      <c r="I2422" t="s">
        <v>288</v>
      </c>
      <c r="J2422" t="s">
        <v>289</v>
      </c>
      <c r="K2422" t="s">
        <v>290</v>
      </c>
      <c r="L2422" s="36">
        <v>4370</v>
      </c>
      <c r="M2422">
        <v>-201</v>
      </c>
      <c r="N2422" s="66">
        <v>-4.3999999999999997E-2</v>
      </c>
      <c r="O2422" s="36">
        <v>4571</v>
      </c>
      <c r="P2422" s="66">
        <v>-4.3900000000000002E-2</v>
      </c>
      <c r="Q2422" s="36">
        <v>4501</v>
      </c>
      <c r="R2422" s="36">
        <v>4528</v>
      </c>
      <c r="S2422" s="36">
        <v>4349</v>
      </c>
      <c r="T2422" s="66">
        <v>-2.9100000000000001E-2</v>
      </c>
      <c r="U2422" s="66">
        <v>-8.8000000000000005E-3</v>
      </c>
      <c r="V2422" s="66">
        <v>-3.4799999999999998E-2</v>
      </c>
      <c r="W2422" s="66">
        <v>4.7999999999999996E-3</v>
      </c>
      <c r="X2422" s="1">
        <v>509200</v>
      </c>
      <c r="Y2422" s="1">
        <v>2249561</v>
      </c>
      <c r="Z2422" s="1">
        <v>925070</v>
      </c>
      <c r="AA2422" t="s">
        <v>678</v>
      </c>
      <c r="AB2422" t="s">
        <v>355</v>
      </c>
      <c r="AC2422">
        <v>18.52</v>
      </c>
      <c r="AD2422">
        <v>1.31</v>
      </c>
      <c r="AE2422">
        <v>2.52</v>
      </c>
      <c r="AF2422" t="s">
        <v>230</v>
      </c>
      <c r="AG2422" s="1">
        <v>16000</v>
      </c>
      <c r="AH2422" s="36">
        <v>4371</v>
      </c>
      <c r="AI2422">
        <v>700</v>
      </c>
      <c r="AJ2422" s="36">
        <v>4368</v>
      </c>
      <c r="AK2422">
        <v>300</v>
      </c>
      <c r="AL2422" s="2">
        <v>0.62361111111111112</v>
      </c>
      <c r="AM2422" s="3">
        <v>46241</v>
      </c>
      <c r="AN2422" t="s">
        <v>298</v>
      </c>
      <c r="AO2422" t="s">
        <v>335</v>
      </c>
    </row>
    <row r="2423" spans="1:41">
      <c r="A2423" s="8">
        <v>46227</v>
      </c>
      <c r="B2423" s="67">
        <v>4002.22</v>
      </c>
      <c r="C2423">
        <v>-1.27</v>
      </c>
      <c r="D2423">
        <v>64510</v>
      </c>
      <c r="E2423" s="67">
        <v>-2.77</v>
      </c>
      <c r="F2423" s="7">
        <v>4188</v>
      </c>
      <c r="G2423" t="s">
        <v>45</v>
      </c>
      <c r="H2423">
        <v>0</v>
      </c>
      <c r="I2423" t="s">
        <v>288</v>
      </c>
      <c r="J2423" t="s">
        <v>289</v>
      </c>
      <c r="K2423" t="s">
        <v>290</v>
      </c>
      <c r="L2423" s="36">
        <v>1183</v>
      </c>
      <c r="M2423">
        <v>-33</v>
      </c>
      <c r="N2423" s="66">
        <v>-2.7099999999999999E-2</v>
      </c>
      <c r="O2423" s="36">
        <v>1216</v>
      </c>
      <c r="P2423" s="66">
        <v>-2.7099999999999999E-2</v>
      </c>
      <c r="Q2423" s="36">
        <v>1188</v>
      </c>
      <c r="R2423" s="36">
        <v>1199</v>
      </c>
      <c r="S2423" s="36">
        <v>1180</v>
      </c>
      <c r="T2423" s="66">
        <v>-4.1999999999999997E-3</v>
      </c>
      <c r="U2423" s="66">
        <v>-8.0000000000000004E-4</v>
      </c>
      <c r="V2423" s="66">
        <v>-1.3299999999999999E-2</v>
      </c>
      <c r="W2423" s="66">
        <v>2.5000000000000001E-3</v>
      </c>
      <c r="X2423" s="1">
        <v>5139500</v>
      </c>
      <c r="Y2423" s="1">
        <v>6099575</v>
      </c>
      <c r="Z2423" s="1">
        <v>1705255</v>
      </c>
      <c r="AA2423" t="s">
        <v>838</v>
      </c>
      <c r="AB2423" t="s">
        <v>357</v>
      </c>
      <c r="AC2423">
        <v>13.52</v>
      </c>
      <c r="AD2423">
        <v>0.91</v>
      </c>
      <c r="AE2423">
        <v>2.7</v>
      </c>
      <c r="AF2423" t="s">
        <v>230</v>
      </c>
      <c r="AG2423" s="1">
        <v>254700</v>
      </c>
      <c r="AH2423" s="36">
        <v>1183.5</v>
      </c>
      <c r="AI2423" s="1">
        <v>3900</v>
      </c>
      <c r="AJ2423" s="36">
        <v>1183</v>
      </c>
      <c r="AK2423">
        <v>600</v>
      </c>
      <c r="AL2423" s="2">
        <v>0.62361111111111112</v>
      </c>
      <c r="AM2423" s="3">
        <v>46234</v>
      </c>
      <c r="AN2423" t="s">
        <v>298</v>
      </c>
      <c r="AO2423" t="s">
        <v>335</v>
      </c>
    </row>
    <row r="2424" spans="1:41">
      <c r="A2424" s="8">
        <v>46227</v>
      </c>
      <c r="B2424" s="67">
        <v>4002.22</v>
      </c>
      <c r="C2424">
        <v>-1.27</v>
      </c>
      <c r="D2424">
        <v>64510</v>
      </c>
      <c r="E2424" s="67">
        <v>-2.77</v>
      </c>
      <c r="F2424" s="7">
        <v>4220</v>
      </c>
      <c r="G2424" t="s">
        <v>46</v>
      </c>
      <c r="H2424">
        <v>0</v>
      </c>
      <c r="I2424" t="s">
        <v>288</v>
      </c>
      <c r="J2424" t="s">
        <v>289</v>
      </c>
      <c r="K2424" t="s">
        <v>295</v>
      </c>
      <c r="L2424" s="36">
        <v>1796</v>
      </c>
      <c r="M2424">
        <v>-33</v>
      </c>
      <c r="N2424" s="66">
        <v>-1.7999999999999999E-2</v>
      </c>
      <c r="O2424" s="36">
        <v>1829</v>
      </c>
      <c r="P2424" s="66">
        <v>-1.7999999999999999E-2</v>
      </c>
      <c r="Q2424" s="36">
        <v>1789</v>
      </c>
      <c r="R2424" s="36">
        <v>1816</v>
      </c>
      <c r="S2424" s="36">
        <v>1774</v>
      </c>
      <c r="T2424" s="66">
        <v>3.8999999999999998E-3</v>
      </c>
      <c r="U2424" s="66">
        <v>-3.8E-3</v>
      </c>
      <c r="V2424" s="66">
        <v>-1.0999999999999999E-2</v>
      </c>
      <c r="W2424" s="66">
        <v>1.24E-2</v>
      </c>
      <c r="X2424" s="1">
        <v>87500</v>
      </c>
      <c r="Y2424" s="1">
        <v>157542</v>
      </c>
      <c r="Z2424" s="1">
        <v>92089</v>
      </c>
      <c r="AA2424" t="s">
        <v>790</v>
      </c>
      <c r="AB2424" t="s">
        <v>578</v>
      </c>
      <c r="AC2424">
        <v>12.56</v>
      </c>
      <c r="AD2424">
        <v>1.26</v>
      </c>
      <c r="AE2424">
        <v>3.01</v>
      </c>
      <c r="AF2424" t="s">
        <v>230</v>
      </c>
      <c r="AG2424">
        <v>0</v>
      </c>
      <c r="AH2424" s="36">
        <v>1797</v>
      </c>
      <c r="AI2424">
        <v>500</v>
      </c>
      <c r="AJ2424" s="36">
        <v>1796</v>
      </c>
      <c r="AK2424">
        <v>100</v>
      </c>
      <c r="AL2424" s="2">
        <v>0.62361111111111112</v>
      </c>
      <c r="AM2424" s="3">
        <v>46234</v>
      </c>
      <c r="AN2424" t="s">
        <v>298</v>
      </c>
      <c r="AO2424" t="s">
        <v>335</v>
      </c>
    </row>
    <row r="2425" spans="1:41">
      <c r="A2425" s="8">
        <v>46227</v>
      </c>
      <c r="B2425" s="67">
        <v>4002.22</v>
      </c>
      <c r="C2425">
        <v>-1.27</v>
      </c>
      <c r="D2425">
        <v>64510</v>
      </c>
      <c r="E2425" s="67">
        <v>-2.77</v>
      </c>
      <c r="F2425" s="7">
        <v>4334</v>
      </c>
      <c r="G2425" t="s">
        <v>47</v>
      </c>
      <c r="H2425">
        <v>0</v>
      </c>
      <c r="I2425" t="s">
        <v>314</v>
      </c>
      <c r="J2425" t="s">
        <v>323</v>
      </c>
      <c r="K2425" t="s">
        <v>290</v>
      </c>
      <c r="L2425">
        <v>379</v>
      </c>
      <c r="M2425">
        <v>-2</v>
      </c>
      <c r="N2425" s="66">
        <v>-5.1999999999999998E-3</v>
      </c>
      <c r="O2425">
        <v>381</v>
      </c>
      <c r="P2425" s="66">
        <v>-5.1999999999999998E-3</v>
      </c>
      <c r="Q2425">
        <v>383</v>
      </c>
      <c r="R2425">
        <v>383</v>
      </c>
      <c r="S2425">
        <v>378</v>
      </c>
      <c r="T2425" s="66">
        <v>-1.04E-2</v>
      </c>
      <c r="U2425" s="66">
        <v>-1.04E-2</v>
      </c>
      <c r="V2425" s="66">
        <v>-1.04E-2</v>
      </c>
      <c r="W2425" s="66">
        <v>2.5999999999999999E-3</v>
      </c>
      <c r="X2425" s="1">
        <v>1800</v>
      </c>
      <c r="Y2425">
        <v>684</v>
      </c>
      <c r="Z2425" s="1">
        <v>4205</v>
      </c>
      <c r="AA2425" t="s">
        <v>360</v>
      </c>
      <c r="AB2425" t="s">
        <v>693</v>
      </c>
      <c r="AC2425">
        <v>11.38</v>
      </c>
      <c r="AD2425">
        <v>1.25</v>
      </c>
      <c r="AE2425">
        <v>2.64</v>
      </c>
      <c r="AF2425">
        <v>0.1</v>
      </c>
      <c r="AG2425">
        <v>0</v>
      </c>
      <c r="AH2425">
        <v>382</v>
      </c>
      <c r="AI2425">
        <v>100</v>
      </c>
      <c r="AJ2425">
        <v>379</v>
      </c>
      <c r="AK2425" s="1">
        <v>1100</v>
      </c>
      <c r="AL2425" s="2">
        <v>0.6</v>
      </c>
      <c r="AN2425" t="s">
        <v>306</v>
      </c>
      <c r="AO2425" t="s">
        <v>351</v>
      </c>
    </row>
    <row r="2426" spans="1:41">
      <c r="A2426" s="8">
        <v>46227</v>
      </c>
      <c r="B2426" s="67">
        <v>4002.22</v>
      </c>
      <c r="C2426">
        <v>-1.27</v>
      </c>
      <c r="D2426">
        <v>64510</v>
      </c>
      <c r="E2426" s="67">
        <v>-2.77</v>
      </c>
      <c r="F2426" s="7">
        <v>4523</v>
      </c>
      <c r="G2426" t="s">
        <v>48</v>
      </c>
      <c r="H2426">
        <v>0</v>
      </c>
      <c r="I2426" t="s">
        <v>288</v>
      </c>
      <c r="J2426" t="s">
        <v>289</v>
      </c>
      <c r="K2426" t="s">
        <v>290</v>
      </c>
      <c r="L2426" s="36">
        <v>4664</v>
      </c>
      <c r="M2426">
        <v>82</v>
      </c>
      <c r="N2426" s="66">
        <v>1.7899999999999999E-2</v>
      </c>
      <c r="O2426" s="36">
        <v>4582</v>
      </c>
      <c r="P2426" s="66">
        <v>1.78E-2</v>
      </c>
      <c r="Q2426" s="36">
        <v>4597</v>
      </c>
      <c r="R2426" s="36">
        <v>4678</v>
      </c>
      <c r="S2426" s="36">
        <v>4563</v>
      </c>
      <c r="T2426" s="66">
        <v>1.4500000000000001E-2</v>
      </c>
      <c r="U2426" s="66">
        <v>3.8E-3</v>
      </c>
      <c r="V2426" s="66">
        <v>-2.8999999999999998E-3</v>
      </c>
      <c r="W2426" s="66">
        <v>2.2100000000000002E-2</v>
      </c>
      <c r="X2426" s="1">
        <v>927600</v>
      </c>
      <c r="Y2426" s="1">
        <v>4300374</v>
      </c>
      <c r="Z2426" s="1">
        <v>1360251</v>
      </c>
      <c r="AA2426" t="s">
        <v>362</v>
      </c>
      <c r="AB2426" t="s">
        <v>631</v>
      </c>
      <c r="AC2426">
        <v>25.18</v>
      </c>
      <c r="AD2426">
        <v>1.46</v>
      </c>
      <c r="AE2426">
        <v>3.43</v>
      </c>
      <c r="AF2426" t="s">
        <v>230</v>
      </c>
      <c r="AG2426" s="1">
        <v>73700</v>
      </c>
      <c r="AH2426" s="36">
        <v>4664</v>
      </c>
      <c r="AI2426">
        <v>600</v>
      </c>
      <c r="AJ2426" s="36">
        <v>4662</v>
      </c>
      <c r="AK2426">
        <v>100</v>
      </c>
      <c r="AL2426" s="2">
        <v>0.62361111111111112</v>
      </c>
      <c r="AM2426" s="3">
        <v>46237</v>
      </c>
      <c r="AN2426" t="s">
        <v>298</v>
      </c>
      <c r="AO2426" t="s">
        <v>364</v>
      </c>
    </row>
    <row r="2427" spans="1:41">
      <c r="A2427" s="8">
        <v>46227</v>
      </c>
      <c r="B2427" s="67">
        <v>4002.22</v>
      </c>
      <c r="C2427">
        <v>-1.27</v>
      </c>
      <c r="D2427">
        <v>64510</v>
      </c>
      <c r="E2427" s="67">
        <v>-2.77</v>
      </c>
      <c r="F2427" s="7">
        <v>4528</v>
      </c>
      <c r="G2427" t="s">
        <v>49</v>
      </c>
      <c r="H2427">
        <v>0</v>
      </c>
      <c r="I2427" t="s">
        <v>288</v>
      </c>
      <c r="J2427" t="s">
        <v>289</v>
      </c>
      <c r="K2427" t="s">
        <v>295</v>
      </c>
      <c r="L2427" s="36">
        <v>2420.5</v>
      </c>
      <c r="M2427">
        <v>22</v>
      </c>
      <c r="N2427" s="66">
        <v>9.1999999999999998E-3</v>
      </c>
      <c r="O2427" s="36">
        <v>2398.5</v>
      </c>
      <c r="P2427" s="66">
        <v>9.1000000000000004E-3</v>
      </c>
      <c r="Q2427" s="36">
        <v>2397</v>
      </c>
      <c r="R2427" s="36">
        <v>2440.5</v>
      </c>
      <c r="S2427" s="36">
        <v>2383.5</v>
      </c>
      <c r="T2427" s="66">
        <v>9.7999999999999997E-3</v>
      </c>
      <c r="U2427" s="66">
        <v>-7.9000000000000008E-3</v>
      </c>
      <c r="V2427" s="66">
        <v>-8.0999999999999996E-3</v>
      </c>
      <c r="W2427" s="66">
        <v>1.55E-2</v>
      </c>
      <c r="X2427" s="1">
        <v>840900</v>
      </c>
      <c r="Y2427" s="1">
        <v>2039020</v>
      </c>
      <c r="Z2427" s="1">
        <v>1207085</v>
      </c>
      <c r="AA2427" t="s">
        <v>365</v>
      </c>
      <c r="AB2427" t="s">
        <v>580</v>
      </c>
      <c r="AC2427">
        <v>16.02</v>
      </c>
      <c r="AD2427">
        <v>1.33</v>
      </c>
      <c r="AE2427">
        <v>3.31</v>
      </c>
      <c r="AF2427" t="s">
        <v>230</v>
      </c>
      <c r="AG2427" s="1">
        <v>75700</v>
      </c>
      <c r="AH2427" s="36">
        <v>2421</v>
      </c>
      <c r="AI2427" s="1">
        <v>2300</v>
      </c>
      <c r="AJ2427" s="36">
        <v>2420.5</v>
      </c>
      <c r="AK2427">
        <v>100</v>
      </c>
      <c r="AL2427" s="2">
        <v>0.62361111111111112</v>
      </c>
      <c r="AM2427" s="3">
        <v>46234</v>
      </c>
      <c r="AN2427" t="s">
        <v>298</v>
      </c>
      <c r="AO2427" t="s">
        <v>364</v>
      </c>
    </row>
    <row r="2428" spans="1:41">
      <c r="A2428" s="8">
        <v>46227</v>
      </c>
      <c r="B2428" s="67">
        <v>4002.22</v>
      </c>
      <c r="C2428">
        <v>-1.27</v>
      </c>
      <c r="D2428">
        <v>64510</v>
      </c>
      <c r="E2428" s="67">
        <v>-2.77</v>
      </c>
      <c r="F2428" s="7">
        <v>4661</v>
      </c>
      <c r="G2428" t="s">
        <v>50</v>
      </c>
      <c r="H2428">
        <v>0</v>
      </c>
      <c r="I2428" t="s">
        <v>288</v>
      </c>
      <c r="J2428" t="s">
        <v>289</v>
      </c>
      <c r="K2428" t="s">
        <v>290</v>
      </c>
      <c r="L2428" s="36">
        <v>2677.5</v>
      </c>
      <c r="M2428">
        <v>47.5</v>
      </c>
      <c r="N2428" s="66">
        <v>1.8100000000000002E-2</v>
      </c>
      <c r="O2428" s="36">
        <v>2630</v>
      </c>
      <c r="P2428" s="66">
        <v>1.7999999999999999E-2</v>
      </c>
      <c r="Q2428" s="36">
        <v>2605</v>
      </c>
      <c r="R2428" s="36">
        <v>2687</v>
      </c>
      <c r="S2428" s="36">
        <v>2603.5</v>
      </c>
      <c r="T2428" s="66">
        <v>2.7799999999999998E-2</v>
      </c>
      <c r="U2428" s="66">
        <v>1.4E-3</v>
      </c>
      <c r="V2428" s="66">
        <v>-3.5000000000000001E-3</v>
      </c>
      <c r="W2428" s="66">
        <v>2.8400000000000002E-2</v>
      </c>
      <c r="X2428" s="1">
        <v>3374600</v>
      </c>
      <c r="Y2428" s="1">
        <v>8964559</v>
      </c>
      <c r="Z2428" s="1">
        <v>4820707</v>
      </c>
      <c r="AA2428" t="s">
        <v>367</v>
      </c>
      <c r="AB2428" t="s">
        <v>368</v>
      </c>
      <c r="AC2428">
        <v>37.5</v>
      </c>
      <c r="AD2428">
        <v>3.99</v>
      </c>
      <c r="AE2428">
        <v>0.6</v>
      </c>
      <c r="AF2428" t="s">
        <v>230</v>
      </c>
      <c r="AG2428">
        <v>0</v>
      </c>
      <c r="AH2428" s="36">
        <v>2678</v>
      </c>
      <c r="AI2428" s="1">
        <v>3000</v>
      </c>
      <c r="AJ2428" s="36">
        <v>2677.5</v>
      </c>
      <c r="AK2428">
        <v>500</v>
      </c>
      <c r="AL2428" s="2">
        <v>0.62361111111111112</v>
      </c>
      <c r="AM2428" s="3">
        <v>46233</v>
      </c>
      <c r="AN2428" t="s">
        <v>298</v>
      </c>
      <c r="AO2428" t="s">
        <v>313</v>
      </c>
    </row>
    <row r="2429" spans="1:41">
      <c r="A2429" s="8">
        <v>46227</v>
      </c>
      <c r="B2429" s="67">
        <v>4002.22</v>
      </c>
      <c r="C2429">
        <v>-1.27</v>
      </c>
      <c r="D2429">
        <v>64510</v>
      </c>
      <c r="E2429" s="67">
        <v>-2.77</v>
      </c>
      <c r="F2429" s="7">
        <v>5020</v>
      </c>
      <c r="G2429" t="s">
        <v>51</v>
      </c>
      <c r="H2429">
        <v>0</v>
      </c>
      <c r="I2429" t="s">
        <v>288</v>
      </c>
      <c r="J2429" t="s">
        <v>289</v>
      </c>
      <c r="K2429" t="s">
        <v>290</v>
      </c>
      <c r="L2429" s="36">
        <v>1327.5</v>
      </c>
      <c r="M2429">
        <v>-9.5</v>
      </c>
      <c r="N2429" s="66">
        <v>-7.1000000000000004E-3</v>
      </c>
      <c r="O2429" s="36">
        <v>1337</v>
      </c>
      <c r="P2429" s="66">
        <v>-7.1000000000000004E-3</v>
      </c>
      <c r="Q2429" s="36">
        <v>1330</v>
      </c>
      <c r="R2429" s="36">
        <v>1342</v>
      </c>
      <c r="S2429" s="36">
        <v>1324.5</v>
      </c>
      <c r="T2429" s="66">
        <v>-1.8E-3</v>
      </c>
      <c r="U2429" s="66">
        <v>-4.4000000000000003E-3</v>
      </c>
      <c r="V2429" s="66">
        <v>-1.0800000000000001E-2</v>
      </c>
      <c r="W2429" s="66">
        <v>2.2000000000000001E-3</v>
      </c>
      <c r="X2429" s="1">
        <v>4748200</v>
      </c>
      <c r="Y2429" s="1">
        <v>6324640</v>
      </c>
      <c r="Z2429" s="1">
        <v>3593232</v>
      </c>
      <c r="AA2429" t="s">
        <v>369</v>
      </c>
      <c r="AB2429" t="s">
        <v>370</v>
      </c>
      <c r="AC2429">
        <v>8.52</v>
      </c>
      <c r="AD2429">
        <v>1.05</v>
      </c>
      <c r="AE2429">
        <v>2.56</v>
      </c>
      <c r="AF2429" t="s">
        <v>230</v>
      </c>
      <c r="AG2429" s="1">
        <v>276900</v>
      </c>
      <c r="AH2429" s="36">
        <v>1328</v>
      </c>
      <c r="AI2429" s="1">
        <v>6600</v>
      </c>
      <c r="AJ2429" s="36">
        <v>1327.5</v>
      </c>
      <c r="AK2429">
        <v>300</v>
      </c>
      <c r="AL2429" s="2">
        <v>0.62361111111111112</v>
      </c>
      <c r="AM2429" s="3">
        <v>46241</v>
      </c>
      <c r="AN2429" t="s">
        <v>298</v>
      </c>
      <c r="AO2429" t="s">
        <v>371</v>
      </c>
    </row>
    <row r="2430" spans="1:41">
      <c r="A2430" s="8">
        <v>46227</v>
      </c>
      <c r="B2430" s="67">
        <v>4002.22</v>
      </c>
      <c r="C2430">
        <v>-1.27</v>
      </c>
      <c r="D2430">
        <v>64510</v>
      </c>
      <c r="E2430" s="67">
        <v>-2.77</v>
      </c>
      <c r="F2430" s="7">
        <v>5201</v>
      </c>
      <c r="G2430" t="s">
        <v>52</v>
      </c>
      <c r="H2430">
        <v>0</v>
      </c>
      <c r="I2430" t="s">
        <v>288</v>
      </c>
      <c r="J2430" t="s">
        <v>289</v>
      </c>
      <c r="K2430" t="s">
        <v>290</v>
      </c>
      <c r="L2430" s="36">
        <v>6150</v>
      </c>
      <c r="M2430">
        <v>-165</v>
      </c>
      <c r="N2430" s="66">
        <v>-2.6100000000000002E-2</v>
      </c>
      <c r="O2430" s="36">
        <v>6315</v>
      </c>
      <c r="P2430" s="66">
        <v>-2.6100000000000002E-2</v>
      </c>
      <c r="Q2430" s="36">
        <v>6251</v>
      </c>
      <c r="R2430" s="36">
        <v>6279</v>
      </c>
      <c r="S2430" s="36">
        <v>6132</v>
      </c>
      <c r="T2430" s="66">
        <v>-1.61E-2</v>
      </c>
      <c r="U2430" s="66">
        <v>-4.5999999999999999E-3</v>
      </c>
      <c r="V2430" s="66">
        <v>-2.0500000000000001E-2</v>
      </c>
      <c r="W2430" s="66">
        <v>2.8999999999999998E-3</v>
      </c>
      <c r="X2430" s="1">
        <v>649500</v>
      </c>
      <c r="Y2430" s="1">
        <v>4017984</v>
      </c>
      <c r="Z2430" s="1">
        <v>1337223</v>
      </c>
      <c r="AA2430" t="s">
        <v>581</v>
      </c>
      <c r="AB2430" t="s">
        <v>373</v>
      </c>
      <c r="AC2430">
        <v>16.96</v>
      </c>
      <c r="AD2430">
        <v>0.87</v>
      </c>
      <c r="AE2430">
        <v>3.41</v>
      </c>
      <c r="AF2430" t="s">
        <v>230</v>
      </c>
      <c r="AG2430" s="1">
        <v>58100</v>
      </c>
      <c r="AH2430" s="36">
        <v>6151</v>
      </c>
      <c r="AI2430">
        <v>100</v>
      </c>
      <c r="AJ2430" s="36">
        <v>6149</v>
      </c>
      <c r="AK2430">
        <v>300</v>
      </c>
      <c r="AL2430" s="2">
        <v>0.62361111111111112</v>
      </c>
      <c r="AM2430" s="3">
        <v>46238</v>
      </c>
      <c r="AN2430" t="s">
        <v>293</v>
      </c>
      <c r="AO2430" t="s">
        <v>341</v>
      </c>
    </row>
    <row r="2431" spans="1:41">
      <c r="A2431" s="8">
        <v>46227</v>
      </c>
      <c r="B2431" s="67">
        <v>4002.22</v>
      </c>
      <c r="C2431">
        <v>-1.27</v>
      </c>
      <c r="D2431">
        <v>64510</v>
      </c>
      <c r="E2431" s="67">
        <v>-2.77</v>
      </c>
      <c r="F2431" s="7">
        <v>5302</v>
      </c>
      <c r="G2431" t="s">
        <v>53</v>
      </c>
      <c r="H2431">
        <v>0</v>
      </c>
      <c r="I2431" t="s">
        <v>288</v>
      </c>
      <c r="J2431" t="s">
        <v>289</v>
      </c>
      <c r="K2431" t="s">
        <v>295</v>
      </c>
      <c r="L2431" s="36">
        <v>4685</v>
      </c>
      <c r="M2431">
        <v>-65</v>
      </c>
      <c r="N2431" s="66">
        <v>-1.37E-2</v>
      </c>
      <c r="O2431" s="36">
        <v>4750</v>
      </c>
      <c r="P2431" s="66">
        <v>-1.3599999999999999E-2</v>
      </c>
      <c r="Q2431" s="36">
        <v>4735</v>
      </c>
      <c r="R2431" s="36">
        <v>4735</v>
      </c>
      <c r="S2431" s="36">
        <v>4685</v>
      </c>
      <c r="T2431" s="66">
        <v>-1.0500000000000001E-2</v>
      </c>
      <c r="U2431" s="66">
        <v>-4.1999999999999997E-3</v>
      </c>
      <c r="V2431" s="66">
        <v>-1.0500000000000001E-2</v>
      </c>
      <c r="W2431" s="66">
        <v>0</v>
      </c>
      <c r="X2431" s="1">
        <v>28300</v>
      </c>
      <c r="Y2431" s="1">
        <v>133125</v>
      </c>
      <c r="Z2431" s="1">
        <v>55435</v>
      </c>
      <c r="AA2431" t="s">
        <v>374</v>
      </c>
      <c r="AB2431" t="s">
        <v>375</v>
      </c>
      <c r="AC2431">
        <v>18.79</v>
      </c>
      <c r="AD2431">
        <v>0.95</v>
      </c>
      <c r="AE2431">
        <v>4.2699999999999996</v>
      </c>
      <c r="AF2431" t="s">
        <v>230</v>
      </c>
      <c r="AG2431" s="1">
        <v>12800</v>
      </c>
      <c r="AH2431" s="36">
        <v>4690</v>
      </c>
      <c r="AI2431" s="1">
        <v>1100</v>
      </c>
      <c r="AJ2431" s="36">
        <v>4685</v>
      </c>
      <c r="AK2431" s="1">
        <v>1600</v>
      </c>
      <c r="AL2431" s="2">
        <v>0.62361111111111112</v>
      </c>
      <c r="AM2431" s="3">
        <v>46244</v>
      </c>
      <c r="AN2431" t="s">
        <v>293</v>
      </c>
      <c r="AO2431" t="s">
        <v>341</v>
      </c>
    </row>
    <row r="2432" spans="1:41">
      <c r="A2432" s="8">
        <v>46227</v>
      </c>
      <c r="B2432" s="67">
        <v>4002.22</v>
      </c>
      <c r="C2432">
        <v>-1.27</v>
      </c>
      <c r="D2432">
        <v>64510</v>
      </c>
      <c r="E2432" s="67">
        <v>-2.77</v>
      </c>
      <c r="F2432" s="7">
        <v>5310</v>
      </c>
      <c r="G2432" t="s">
        <v>54</v>
      </c>
      <c r="H2432">
        <v>0</v>
      </c>
      <c r="I2432" t="s">
        <v>288</v>
      </c>
      <c r="J2432" t="s">
        <v>289</v>
      </c>
      <c r="K2432" t="s">
        <v>295</v>
      </c>
      <c r="L2432" s="36">
        <v>6710</v>
      </c>
      <c r="M2432">
        <v>-80</v>
      </c>
      <c r="N2432" s="66">
        <v>-1.18E-2</v>
      </c>
      <c r="O2432" s="36">
        <v>6790</v>
      </c>
      <c r="P2432" s="66">
        <v>-1.17E-2</v>
      </c>
      <c r="Q2432" s="36">
        <v>6750</v>
      </c>
      <c r="R2432" s="36">
        <v>6840</v>
      </c>
      <c r="S2432" s="36">
        <v>6630</v>
      </c>
      <c r="T2432" s="66">
        <v>-5.8999999999999999E-3</v>
      </c>
      <c r="U2432" s="66">
        <v>8.9999999999999993E-3</v>
      </c>
      <c r="V2432" s="66">
        <v>-1.9E-2</v>
      </c>
      <c r="W2432" s="66">
        <v>1.2E-2</v>
      </c>
      <c r="X2432" s="1">
        <v>63500</v>
      </c>
      <c r="Y2432" s="1">
        <v>425787</v>
      </c>
      <c r="Z2432" s="1">
        <v>140860</v>
      </c>
      <c r="AA2432" t="s">
        <v>662</v>
      </c>
      <c r="AB2432" t="s">
        <v>377</v>
      </c>
      <c r="AC2432">
        <v>28.72</v>
      </c>
      <c r="AD2432">
        <v>1.44</v>
      </c>
      <c r="AE2432">
        <v>2.16</v>
      </c>
      <c r="AF2432" t="s">
        <v>230</v>
      </c>
      <c r="AG2432" s="1">
        <v>3700</v>
      </c>
      <c r="AH2432" s="36">
        <v>6710</v>
      </c>
      <c r="AI2432">
        <v>400</v>
      </c>
      <c r="AJ2432" s="36">
        <v>6700</v>
      </c>
      <c r="AK2432">
        <v>700</v>
      </c>
      <c r="AL2432" s="2">
        <v>0.62291666666666667</v>
      </c>
      <c r="AM2432" s="3">
        <v>46241</v>
      </c>
      <c r="AN2432" t="s">
        <v>293</v>
      </c>
      <c r="AO2432" t="s">
        <v>341</v>
      </c>
    </row>
    <row r="2433" spans="1:41">
      <c r="A2433" s="8">
        <v>46227</v>
      </c>
      <c r="B2433" s="67">
        <v>4002.22</v>
      </c>
      <c r="C2433">
        <v>-1.27</v>
      </c>
      <c r="D2433">
        <v>64510</v>
      </c>
      <c r="E2433" s="67">
        <v>-2.77</v>
      </c>
      <c r="F2433" s="7">
        <v>5334</v>
      </c>
      <c r="G2433" t="s">
        <v>55</v>
      </c>
      <c r="H2433">
        <v>0</v>
      </c>
      <c r="I2433" t="s">
        <v>288</v>
      </c>
      <c r="J2433" t="s">
        <v>289</v>
      </c>
      <c r="K2433" t="s">
        <v>290</v>
      </c>
      <c r="L2433" s="36">
        <v>9397</v>
      </c>
      <c r="M2433">
        <v>-331</v>
      </c>
      <c r="N2433" s="66">
        <v>-3.4000000000000002E-2</v>
      </c>
      <c r="O2433" s="36">
        <v>9728</v>
      </c>
      <c r="P2433" s="66">
        <v>-3.4000000000000002E-2</v>
      </c>
      <c r="Q2433" s="36">
        <v>9600</v>
      </c>
      <c r="R2433" s="36">
        <v>9692</v>
      </c>
      <c r="S2433" s="36">
        <v>9326</v>
      </c>
      <c r="T2433" s="66">
        <v>-2.1100000000000001E-2</v>
      </c>
      <c r="U2433" s="66">
        <v>-3.2000000000000002E-3</v>
      </c>
      <c r="V2433" s="66">
        <v>-3.04E-2</v>
      </c>
      <c r="W2433" s="66">
        <v>7.6E-3</v>
      </c>
      <c r="X2433" s="1">
        <v>676900</v>
      </c>
      <c r="Y2433" s="1">
        <v>6415091</v>
      </c>
      <c r="Z2433" s="1">
        <v>1872330</v>
      </c>
      <c r="AA2433" t="s">
        <v>709</v>
      </c>
      <c r="AB2433" t="s">
        <v>379</v>
      </c>
      <c r="AC2433">
        <v>17.45</v>
      </c>
      <c r="AD2433">
        <v>2.4</v>
      </c>
      <c r="AE2433">
        <v>2.23</v>
      </c>
      <c r="AF2433" t="s">
        <v>230</v>
      </c>
      <c r="AG2433" s="1">
        <v>26500</v>
      </c>
      <c r="AH2433" s="36">
        <v>9399</v>
      </c>
      <c r="AI2433">
        <v>200</v>
      </c>
      <c r="AJ2433" s="36">
        <v>9396</v>
      </c>
      <c r="AK2433">
        <v>400</v>
      </c>
      <c r="AL2433" s="2">
        <v>0.62361111111111112</v>
      </c>
      <c r="AM2433" s="3">
        <v>46234</v>
      </c>
      <c r="AN2433" t="s">
        <v>298</v>
      </c>
      <c r="AO2433" t="s">
        <v>341</v>
      </c>
    </row>
    <row r="2434" spans="1:41">
      <c r="A2434" s="8">
        <v>46227</v>
      </c>
      <c r="B2434" s="67">
        <v>4002.22</v>
      </c>
      <c r="C2434">
        <v>-1.27</v>
      </c>
      <c r="D2434">
        <v>64510</v>
      </c>
      <c r="E2434" s="67">
        <v>-2.77</v>
      </c>
      <c r="F2434" s="7">
        <v>5706</v>
      </c>
      <c r="G2434" t="s">
        <v>56</v>
      </c>
      <c r="H2434">
        <v>0</v>
      </c>
      <c r="I2434" t="s">
        <v>288</v>
      </c>
      <c r="J2434" t="s">
        <v>289</v>
      </c>
      <c r="K2434" t="s">
        <v>290</v>
      </c>
      <c r="L2434" s="36">
        <v>31870</v>
      </c>
      <c r="M2434" s="36">
        <v>-2030</v>
      </c>
      <c r="N2434" s="66">
        <v>-5.9900000000000002E-2</v>
      </c>
      <c r="O2434" s="36">
        <v>33900</v>
      </c>
      <c r="P2434" s="66">
        <v>-5.9799999999999999E-2</v>
      </c>
      <c r="Q2434" s="36">
        <v>33330</v>
      </c>
      <c r="R2434" s="36">
        <v>33660</v>
      </c>
      <c r="S2434" s="36">
        <v>31380</v>
      </c>
      <c r="T2434" s="66">
        <v>-4.3799999999999999E-2</v>
      </c>
      <c r="U2434" s="66">
        <v>2.8E-3</v>
      </c>
      <c r="V2434" s="66">
        <v>-5.3100000000000001E-2</v>
      </c>
      <c r="W2434" s="66">
        <v>1.5599999999999999E-2</v>
      </c>
      <c r="X2434" s="1">
        <v>617800</v>
      </c>
      <c r="Y2434" s="1">
        <v>19857908</v>
      </c>
      <c r="Z2434" s="1">
        <v>1829829</v>
      </c>
      <c r="AA2434" t="s">
        <v>521</v>
      </c>
      <c r="AB2434" t="s">
        <v>381</v>
      </c>
      <c r="AC2434">
        <v>24.31</v>
      </c>
      <c r="AD2434">
        <v>4.42</v>
      </c>
      <c r="AE2434">
        <v>0.88</v>
      </c>
      <c r="AF2434" t="s">
        <v>230</v>
      </c>
      <c r="AG2434" s="1">
        <v>5300</v>
      </c>
      <c r="AH2434" s="36">
        <v>31870</v>
      </c>
      <c r="AI2434">
        <v>300</v>
      </c>
      <c r="AJ2434" s="36">
        <v>31840</v>
      </c>
      <c r="AK2434">
        <v>400</v>
      </c>
      <c r="AL2434" s="2">
        <v>0.62361111111111112</v>
      </c>
      <c r="AM2434" s="3">
        <v>46241</v>
      </c>
      <c r="AN2434" t="s">
        <v>298</v>
      </c>
      <c r="AO2434" t="s">
        <v>382</v>
      </c>
    </row>
    <row r="2435" spans="1:41">
      <c r="A2435" s="8">
        <v>46227</v>
      </c>
      <c r="B2435" s="67">
        <v>4002.22</v>
      </c>
      <c r="C2435">
        <v>-1.27</v>
      </c>
      <c r="D2435">
        <v>64510</v>
      </c>
      <c r="E2435" s="67">
        <v>-2.77</v>
      </c>
      <c r="F2435" s="7">
        <v>5711</v>
      </c>
      <c r="G2435" t="s">
        <v>57</v>
      </c>
      <c r="H2435">
        <v>0</v>
      </c>
      <c r="I2435" t="s">
        <v>288</v>
      </c>
      <c r="J2435" t="s">
        <v>289</v>
      </c>
      <c r="K2435" t="s">
        <v>295</v>
      </c>
      <c r="L2435" s="36">
        <v>4148</v>
      </c>
      <c r="M2435">
        <v>-146</v>
      </c>
      <c r="N2435" s="66">
        <v>-3.4000000000000002E-2</v>
      </c>
      <c r="O2435" s="36">
        <v>4294</v>
      </c>
      <c r="P2435" s="66">
        <v>-3.4000000000000002E-2</v>
      </c>
      <c r="Q2435" s="36">
        <v>4224</v>
      </c>
      <c r="R2435" s="36">
        <v>4249</v>
      </c>
      <c r="S2435" s="36">
        <v>4139</v>
      </c>
      <c r="T2435" s="66">
        <v>-1.7899999999999999E-2</v>
      </c>
      <c r="U2435" s="66">
        <v>-6.1999999999999998E-3</v>
      </c>
      <c r="V2435" s="66">
        <v>-2.3699999999999999E-2</v>
      </c>
      <c r="W2435" s="66">
        <v>2.0999999999999999E-3</v>
      </c>
      <c r="X2435" s="1">
        <v>652400</v>
      </c>
      <c r="Y2435" s="1">
        <v>2724163</v>
      </c>
      <c r="Z2435" s="1">
        <v>545418</v>
      </c>
      <c r="AA2435" t="s">
        <v>383</v>
      </c>
      <c r="AB2435" t="s">
        <v>384</v>
      </c>
      <c r="AC2435">
        <v>11.06</v>
      </c>
      <c r="AD2435">
        <v>0.73</v>
      </c>
      <c r="AE2435">
        <v>2.8</v>
      </c>
      <c r="AF2435" t="s">
        <v>230</v>
      </c>
      <c r="AG2435" s="1">
        <v>24900</v>
      </c>
      <c r="AH2435" s="36">
        <v>4149</v>
      </c>
      <c r="AI2435">
        <v>300</v>
      </c>
      <c r="AJ2435" s="36">
        <v>4147</v>
      </c>
      <c r="AK2435">
        <v>200</v>
      </c>
      <c r="AL2435" s="2">
        <v>0.62361111111111112</v>
      </c>
      <c r="AM2435" s="3">
        <v>46240</v>
      </c>
      <c r="AN2435" t="s">
        <v>298</v>
      </c>
      <c r="AO2435" t="s">
        <v>382</v>
      </c>
    </row>
    <row r="2436" spans="1:41">
      <c r="A2436" s="8">
        <v>46227</v>
      </c>
      <c r="B2436" s="67">
        <v>4002.22</v>
      </c>
      <c r="C2436">
        <v>-1.27</v>
      </c>
      <c r="D2436">
        <v>64510</v>
      </c>
      <c r="E2436" s="67">
        <v>-2.77</v>
      </c>
      <c r="F2436" s="7">
        <v>5713</v>
      </c>
      <c r="G2436" t="s">
        <v>58</v>
      </c>
      <c r="H2436">
        <v>0</v>
      </c>
      <c r="I2436" t="s">
        <v>288</v>
      </c>
      <c r="J2436" t="s">
        <v>289</v>
      </c>
      <c r="K2436" t="s">
        <v>295</v>
      </c>
      <c r="L2436" s="36">
        <v>7429</v>
      </c>
      <c r="M2436">
        <v>-473</v>
      </c>
      <c r="N2436" s="66">
        <v>-5.9900000000000002E-2</v>
      </c>
      <c r="O2436" s="36">
        <v>7902</v>
      </c>
      <c r="P2436" s="66">
        <v>-5.9799999999999999E-2</v>
      </c>
      <c r="Q2436" s="36">
        <v>7697</v>
      </c>
      <c r="R2436" s="36">
        <v>7722</v>
      </c>
      <c r="S2436" s="36">
        <v>7407</v>
      </c>
      <c r="T2436" s="66">
        <v>-3.4799999999999998E-2</v>
      </c>
      <c r="U2436" s="66">
        <v>-6.7999999999999996E-3</v>
      </c>
      <c r="V2436" s="66">
        <v>-3.7900000000000003E-2</v>
      </c>
      <c r="W2436" s="66">
        <v>2.8999999999999998E-3</v>
      </c>
      <c r="X2436" s="1">
        <v>2213800</v>
      </c>
      <c r="Y2436" s="1">
        <v>16628459</v>
      </c>
      <c r="Z2436" s="1">
        <v>2160457</v>
      </c>
      <c r="AA2436" t="s">
        <v>385</v>
      </c>
      <c r="AB2436" t="s">
        <v>386</v>
      </c>
      <c r="AC2436">
        <v>13.29</v>
      </c>
      <c r="AD2436">
        <v>0.96</v>
      </c>
      <c r="AE2436">
        <v>2.79</v>
      </c>
      <c r="AF2436" t="s">
        <v>230</v>
      </c>
      <c r="AG2436" s="1">
        <v>49800</v>
      </c>
      <c r="AH2436" s="36">
        <v>7432</v>
      </c>
      <c r="AI2436">
        <v>500</v>
      </c>
      <c r="AJ2436" s="36">
        <v>7429</v>
      </c>
      <c r="AK2436">
        <v>100</v>
      </c>
      <c r="AL2436" s="2">
        <v>0.62361111111111112</v>
      </c>
      <c r="AM2436" s="3">
        <v>46244</v>
      </c>
      <c r="AN2436" t="s">
        <v>298</v>
      </c>
      <c r="AO2436" t="s">
        <v>382</v>
      </c>
    </row>
    <row r="2437" spans="1:41">
      <c r="A2437" s="8">
        <v>46227</v>
      </c>
      <c r="B2437" s="67">
        <v>4002.22</v>
      </c>
      <c r="C2437">
        <v>-1.27</v>
      </c>
      <c r="D2437">
        <v>64510</v>
      </c>
      <c r="E2437" s="67">
        <v>-2.77</v>
      </c>
      <c r="F2437" s="7">
        <v>5802</v>
      </c>
      <c r="G2437" t="s">
        <v>59</v>
      </c>
      <c r="H2437">
        <v>0</v>
      </c>
      <c r="I2437" t="s">
        <v>288</v>
      </c>
      <c r="J2437" t="s">
        <v>289</v>
      </c>
      <c r="K2437" t="s">
        <v>290</v>
      </c>
      <c r="L2437" s="36">
        <v>2442.5</v>
      </c>
      <c r="M2437">
        <v>-69.5</v>
      </c>
      <c r="N2437" s="66">
        <v>-2.7699999999999999E-2</v>
      </c>
      <c r="O2437" s="36">
        <v>2512</v>
      </c>
      <c r="P2437" s="66">
        <v>-2.76E-2</v>
      </c>
      <c r="Q2437" s="36">
        <v>2464</v>
      </c>
      <c r="R2437" s="36">
        <v>2474</v>
      </c>
      <c r="S2437" s="36">
        <v>2412</v>
      </c>
      <c r="T2437" s="66">
        <v>-8.6999999999999994E-3</v>
      </c>
      <c r="U2437" s="66">
        <v>-1.1999999999999999E-3</v>
      </c>
      <c r="V2437" s="66">
        <v>-1.2699999999999999E-2</v>
      </c>
      <c r="W2437" s="66">
        <v>1.26E-2</v>
      </c>
      <c r="X2437" s="1">
        <v>8976600</v>
      </c>
      <c r="Y2437" s="1">
        <v>21884093</v>
      </c>
      <c r="Z2437" s="1">
        <v>7756799</v>
      </c>
      <c r="AA2437" t="s">
        <v>694</v>
      </c>
      <c r="AB2437" t="s">
        <v>849</v>
      </c>
      <c r="AC2437">
        <v>23.44</v>
      </c>
      <c r="AD2437">
        <v>2.77</v>
      </c>
      <c r="AE2437">
        <v>1.6</v>
      </c>
      <c r="AF2437" t="s">
        <v>230</v>
      </c>
      <c r="AG2437" s="1">
        <v>277600</v>
      </c>
      <c r="AH2437" s="36">
        <v>2443</v>
      </c>
      <c r="AI2437">
        <v>200</v>
      </c>
      <c r="AJ2437" s="36">
        <v>2442</v>
      </c>
      <c r="AK2437" s="1">
        <v>1100</v>
      </c>
      <c r="AL2437" s="2">
        <v>0.62361111111111112</v>
      </c>
      <c r="AM2437" s="3">
        <v>46234</v>
      </c>
      <c r="AN2437" t="s">
        <v>298</v>
      </c>
      <c r="AO2437" t="s">
        <v>382</v>
      </c>
    </row>
    <row r="2438" spans="1:41">
      <c r="A2438" s="8">
        <v>46227</v>
      </c>
      <c r="B2438" s="67">
        <v>4002.22</v>
      </c>
      <c r="C2438">
        <v>-1.27</v>
      </c>
      <c r="D2438">
        <v>64510</v>
      </c>
      <c r="E2438" s="67">
        <v>-2.77</v>
      </c>
      <c r="F2438" s="7">
        <v>5803</v>
      </c>
      <c r="G2438" t="s">
        <v>60</v>
      </c>
      <c r="H2438">
        <v>0</v>
      </c>
      <c r="I2438" t="s">
        <v>288</v>
      </c>
      <c r="J2438" t="s">
        <v>289</v>
      </c>
      <c r="K2438" t="s">
        <v>295</v>
      </c>
      <c r="L2438" s="36">
        <v>4546</v>
      </c>
      <c r="M2438">
        <v>-181</v>
      </c>
      <c r="N2438" s="66">
        <v>-3.8300000000000001E-2</v>
      </c>
      <c r="O2438" s="36">
        <v>4727</v>
      </c>
      <c r="P2438" s="66">
        <v>-3.8199999999999998E-2</v>
      </c>
      <c r="Q2438" s="36">
        <v>4659</v>
      </c>
      <c r="R2438" s="36">
        <v>4740</v>
      </c>
      <c r="S2438" s="36">
        <v>4511</v>
      </c>
      <c r="T2438" s="66">
        <v>-2.4199999999999999E-2</v>
      </c>
      <c r="U2438" s="66">
        <v>-5.8999999999999999E-3</v>
      </c>
      <c r="V2438" s="66">
        <v>-4.0899999999999999E-2</v>
      </c>
      <c r="W2438" s="66">
        <v>7.7000000000000002E-3</v>
      </c>
      <c r="X2438" s="1">
        <v>25403700</v>
      </c>
      <c r="Y2438" s="1">
        <v>116655975</v>
      </c>
      <c r="Z2438" s="1">
        <v>8069970</v>
      </c>
      <c r="AA2438" t="s">
        <v>389</v>
      </c>
      <c r="AB2438" t="s">
        <v>632</v>
      </c>
      <c r="AC2438">
        <v>30.1</v>
      </c>
      <c r="AD2438">
        <v>13.43</v>
      </c>
      <c r="AE2438">
        <v>0.84</v>
      </c>
      <c r="AF2438" t="s">
        <v>230</v>
      </c>
      <c r="AG2438" s="1">
        <v>742100</v>
      </c>
      <c r="AH2438" s="36">
        <v>4547</v>
      </c>
      <c r="AI2438" s="1">
        <v>1000</v>
      </c>
      <c r="AJ2438" s="36">
        <v>4545</v>
      </c>
      <c r="AK2438" s="1">
        <v>3100</v>
      </c>
      <c r="AL2438" s="2">
        <v>0.62361111111111112</v>
      </c>
      <c r="AM2438" s="3">
        <v>46241</v>
      </c>
      <c r="AN2438" t="s">
        <v>298</v>
      </c>
      <c r="AO2438" t="s">
        <v>382</v>
      </c>
    </row>
    <row r="2439" spans="1:41">
      <c r="A2439" s="8">
        <v>46227</v>
      </c>
      <c r="B2439" s="67">
        <v>4002.22</v>
      </c>
      <c r="C2439">
        <v>-1.27</v>
      </c>
      <c r="D2439">
        <v>64510</v>
      </c>
      <c r="E2439" s="67">
        <v>-2.77</v>
      </c>
      <c r="F2439" s="7">
        <v>6038</v>
      </c>
      <c r="G2439" t="s">
        <v>61</v>
      </c>
      <c r="H2439">
        <v>0</v>
      </c>
      <c r="I2439" t="s">
        <v>347</v>
      </c>
      <c r="J2439" t="s">
        <v>289</v>
      </c>
      <c r="K2439" t="s">
        <v>295</v>
      </c>
      <c r="L2439">
        <v>819</v>
      </c>
      <c r="M2439">
        <v>0</v>
      </c>
      <c r="N2439" s="66">
        <v>0</v>
      </c>
      <c r="O2439">
        <v>819</v>
      </c>
      <c r="P2439" s="66">
        <v>0</v>
      </c>
      <c r="Q2439">
        <v>824</v>
      </c>
      <c r="R2439">
        <v>824</v>
      </c>
      <c r="S2439">
        <v>819</v>
      </c>
      <c r="T2439" s="66">
        <v>-6.0000000000000001E-3</v>
      </c>
      <c r="U2439" s="66">
        <v>0</v>
      </c>
      <c r="V2439" s="66">
        <v>-6.0000000000000001E-3</v>
      </c>
      <c r="W2439" s="66">
        <v>0</v>
      </c>
      <c r="X2439" s="1">
        <v>3100</v>
      </c>
      <c r="Y2439" s="1">
        <v>2545</v>
      </c>
      <c r="Z2439" s="1">
        <v>4146</v>
      </c>
      <c r="AA2439" t="s">
        <v>391</v>
      </c>
      <c r="AB2439" t="s">
        <v>711</v>
      </c>
      <c r="AC2439">
        <v>11.81</v>
      </c>
      <c r="AD2439">
        <v>0.82</v>
      </c>
      <c r="AE2439">
        <v>2.81</v>
      </c>
      <c r="AF2439" t="s">
        <v>230</v>
      </c>
      <c r="AG2439">
        <v>0</v>
      </c>
      <c r="AH2439">
        <v>821</v>
      </c>
      <c r="AI2439">
        <v>400</v>
      </c>
      <c r="AJ2439">
        <v>818</v>
      </c>
      <c r="AK2439">
        <v>600</v>
      </c>
      <c r="AL2439" s="2">
        <v>0.61736111111111114</v>
      </c>
      <c r="AM2439" s="3">
        <v>46248</v>
      </c>
      <c r="AN2439" t="s">
        <v>350</v>
      </c>
      <c r="AO2439" t="s">
        <v>313</v>
      </c>
    </row>
    <row r="2440" spans="1:41">
      <c r="A2440" s="8">
        <v>46227</v>
      </c>
      <c r="B2440" s="67">
        <v>4002.22</v>
      </c>
      <c r="C2440">
        <v>-1.27</v>
      </c>
      <c r="D2440">
        <v>64510</v>
      </c>
      <c r="E2440" s="67">
        <v>-2.77</v>
      </c>
      <c r="F2440" s="7">
        <v>6156</v>
      </c>
      <c r="G2440" t="s">
        <v>62</v>
      </c>
      <c r="H2440">
        <v>0</v>
      </c>
      <c r="I2440" t="s">
        <v>314</v>
      </c>
      <c r="J2440" t="s">
        <v>323</v>
      </c>
      <c r="K2440" t="s">
        <v>295</v>
      </c>
      <c r="L2440" s="36">
        <v>1775</v>
      </c>
      <c r="M2440">
        <v>-7</v>
      </c>
      <c r="N2440" s="66">
        <v>-3.8999999999999998E-3</v>
      </c>
      <c r="O2440" s="36">
        <v>1782</v>
      </c>
      <c r="P2440" s="66">
        <v>-3.8999999999999998E-3</v>
      </c>
      <c r="Q2440" s="36">
        <v>1782</v>
      </c>
      <c r="R2440" s="36">
        <v>1782</v>
      </c>
      <c r="S2440" s="36">
        <v>1766</v>
      </c>
      <c r="T2440" s="66">
        <v>-3.8999999999999998E-3</v>
      </c>
      <c r="U2440" s="66">
        <v>-1.1000000000000001E-3</v>
      </c>
      <c r="V2440" s="66">
        <v>-3.8999999999999998E-3</v>
      </c>
      <c r="W2440" s="66">
        <v>5.0000000000000001E-3</v>
      </c>
      <c r="X2440" s="1">
        <v>8500</v>
      </c>
      <c r="Y2440" s="1">
        <v>15057</v>
      </c>
      <c r="Z2440" s="1">
        <v>9407</v>
      </c>
      <c r="AA2440" t="s">
        <v>393</v>
      </c>
      <c r="AB2440" t="s">
        <v>697</v>
      </c>
      <c r="AC2440">
        <v>52.67</v>
      </c>
      <c r="AD2440">
        <v>1.24</v>
      </c>
      <c r="AE2440">
        <v>5.63</v>
      </c>
      <c r="AF2440">
        <v>1.3</v>
      </c>
      <c r="AG2440">
        <v>300</v>
      </c>
      <c r="AH2440" s="36">
        <v>1779</v>
      </c>
      <c r="AI2440">
        <v>100</v>
      </c>
      <c r="AJ2440" s="36">
        <v>1774</v>
      </c>
      <c r="AK2440">
        <v>300</v>
      </c>
      <c r="AL2440" s="2">
        <v>0.62083333333333335</v>
      </c>
      <c r="AM2440" s="3">
        <v>46244</v>
      </c>
      <c r="AN2440" t="s">
        <v>350</v>
      </c>
      <c r="AO2440" t="s">
        <v>395</v>
      </c>
    </row>
    <row r="2441" spans="1:41">
      <c r="A2441" s="8">
        <v>46227</v>
      </c>
      <c r="B2441" s="67">
        <v>4002.22</v>
      </c>
      <c r="C2441">
        <v>-1.27</v>
      </c>
      <c r="D2441">
        <v>64510</v>
      </c>
      <c r="E2441" s="67">
        <v>-2.77</v>
      </c>
      <c r="F2441" s="7">
        <v>6178</v>
      </c>
      <c r="G2441" t="s">
        <v>63</v>
      </c>
      <c r="H2441">
        <v>0</v>
      </c>
      <c r="I2441" t="s">
        <v>288</v>
      </c>
      <c r="J2441" t="s">
        <v>289</v>
      </c>
      <c r="K2441" t="s">
        <v>290</v>
      </c>
      <c r="L2441" s="36">
        <v>2488.5</v>
      </c>
      <c r="M2441">
        <v>28</v>
      </c>
      <c r="N2441" s="66">
        <v>1.14E-2</v>
      </c>
      <c r="O2441" s="36">
        <v>2460.5</v>
      </c>
      <c r="P2441" s="66">
        <v>1.1299999999999999E-2</v>
      </c>
      <c r="Q2441" s="36">
        <v>2430.5</v>
      </c>
      <c r="R2441" s="36">
        <v>2496</v>
      </c>
      <c r="S2441" s="36">
        <v>2426</v>
      </c>
      <c r="T2441" s="66">
        <v>2.3800000000000002E-2</v>
      </c>
      <c r="U2441" s="66">
        <v>2.5999999999999999E-3</v>
      </c>
      <c r="V2441" s="66">
        <v>-3.0000000000000001E-3</v>
      </c>
      <c r="W2441" s="66">
        <v>2.5700000000000001E-2</v>
      </c>
      <c r="X2441" s="1">
        <v>3565200</v>
      </c>
      <c r="Y2441" s="1">
        <v>8820652</v>
      </c>
      <c r="Z2441" s="1">
        <v>6988192</v>
      </c>
      <c r="AA2441" t="s">
        <v>888</v>
      </c>
      <c r="AB2441" t="s">
        <v>397</v>
      </c>
      <c r="AC2441">
        <v>17.899999999999999</v>
      </c>
      <c r="AD2441">
        <v>0.71</v>
      </c>
      <c r="AE2441">
        <v>2.41</v>
      </c>
      <c r="AF2441" t="s">
        <v>230</v>
      </c>
      <c r="AG2441" s="1">
        <v>92900</v>
      </c>
      <c r="AH2441" s="36">
        <v>2489</v>
      </c>
      <c r="AI2441" s="1">
        <v>2400</v>
      </c>
      <c r="AJ2441" s="36">
        <v>2488.5</v>
      </c>
      <c r="AK2441">
        <v>700</v>
      </c>
      <c r="AL2441" s="2">
        <v>0.62361111111111112</v>
      </c>
      <c r="AM2441" s="3">
        <v>46241</v>
      </c>
      <c r="AN2441" t="s">
        <v>298</v>
      </c>
      <c r="AO2441" t="s">
        <v>313</v>
      </c>
    </row>
    <row r="2442" spans="1:41">
      <c r="A2442" s="8">
        <v>46227</v>
      </c>
      <c r="B2442" s="67">
        <v>4002.22</v>
      </c>
      <c r="C2442">
        <v>-1.27</v>
      </c>
      <c r="D2442">
        <v>64510</v>
      </c>
      <c r="E2442" s="67">
        <v>-2.77</v>
      </c>
      <c r="F2442" s="7">
        <v>6208</v>
      </c>
      <c r="G2442" t="s">
        <v>64</v>
      </c>
      <c r="H2442">
        <v>0</v>
      </c>
      <c r="I2442" t="s">
        <v>314</v>
      </c>
      <c r="J2442" t="s">
        <v>289</v>
      </c>
      <c r="K2442" t="s">
        <v>290</v>
      </c>
      <c r="L2442" s="36">
        <v>1635</v>
      </c>
      <c r="M2442">
        <v>-8</v>
      </c>
      <c r="N2442" s="66">
        <v>-4.8999999999999998E-3</v>
      </c>
      <c r="O2442" s="36">
        <v>1643</v>
      </c>
      <c r="P2442" s="66">
        <v>-4.7999999999999996E-3</v>
      </c>
      <c r="Q2442" s="36">
        <v>1643</v>
      </c>
      <c r="R2442" s="36">
        <v>1643</v>
      </c>
      <c r="S2442" s="36">
        <v>1610</v>
      </c>
      <c r="T2442" s="66">
        <v>-4.7999999999999996E-3</v>
      </c>
      <c r="U2442" s="66">
        <v>5.9999999999999995E-4</v>
      </c>
      <c r="V2442" s="66">
        <v>-4.7999999999999996E-3</v>
      </c>
      <c r="W2442" s="66">
        <v>1.55E-2</v>
      </c>
      <c r="X2442" s="1">
        <v>44800</v>
      </c>
      <c r="Y2442" s="1">
        <v>72837</v>
      </c>
      <c r="Z2442" s="1">
        <v>10441</v>
      </c>
      <c r="AA2442" t="s">
        <v>398</v>
      </c>
      <c r="AB2442" t="s">
        <v>399</v>
      </c>
      <c r="AC2442">
        <v>15.93</v>
      </c>
      <c r="AD2442">
        <v>1.66</v>
      </c>
      <c r="AE2442">
        <v>1.22</v>
      </c>
      <c r="AF2442">
        <v>1.9</v>
      </c>
      <c r="AG2442">
        <v>0</v>
      </c>
      <c r="AH2442" s="36">
        <v>1636</v>
      </c>
      <c r="AI2442">
        <v>100</v>
      </c>
      <c r="AJ2442" s="36">
        <v>1633</v>
      </c>
      <c r="AK2442">
        <v>100</v>
      </c>
      <c r="AL2442" s="2">
        <v>0.62222222222222223</v>
      </c>
      <c r="AM2442" s="3">
        <v>46241</v>
      </c>
      <c r="AN2442" t="s">
        <v>298</v>
      </c>
      <c r="AO2442" t="s">
        <v>395</v>
      </c>
    </row>
    <row r="2443" spans="1:41">
      <c r="A2443" s="8">
        <v>46227</v>
      </c>
      <c r="B2443" s="67">
        <v>4002.22</v>
      </c>
      <c r="C2443">
        <v>-1.27</v>
      </c>
      <c r="D2443">
        <v>64510</v>
      </c>
      <c r="E2443" s="67">
        <v>-2.77</v>
      </c>
      <c r="F2443" s="7">
        <v>6356</v>
      </c>
      <c r="G2443" t="s">
        <v>65</v>
      </c>
      <c r="H2443">
        <v>0</v>
      </c>
      <c r="I2443" t="s">
        <v>314</v>
      </c>
      <c r="J2443" t="s">
        <v>289</v>
      </c>
      <c r="K2443" t="s">
        <v>290</v>
      </c>
      <c r="L2443" s="36">
        <v>1359</v>
      </c>
      <c r="M2443">
        <v>-48</v>
      </c>
      <c r="N2443" s="66">
        <v>-3.4099999999999998E-2</v>
      </c>
      <c r="O2443" s="36">
        <v>1407</v>
      </c>
      <c r="P2443" s="66">
        <v>-3.4099999999999998E-2</v>
      </c>
      <c r="Q2443" s="36">
        <v>1400</v>
      </c>
      <c r="R2443" s="36">
        <v>1418</v>
      </c>
      <c r="S2443" s="36">
        <v>1350</v>
      </c>
      <c r="T2443" s="66">
        <v>-2.92E-2</v>
      </c>
      <c r="U2443" s="66">
        <v>-1.52E-2</v>
      </c>
      <c r="V2443" s="66">
        <v>-4.1599999999999998E-2</v>
      </c>
      <c r="W2443" s="66">
        <v>6.6E-3</v>
      </c>
      <c r="X2443" s="1">
        <v>138300</v>
      </c>
      <c r="Y2443" s="1">
        <v>190620</v>
      </c>
      <c r="Z2443" s="1">
        <v>19406</v>
      </c>
      <c r="AA2443" t="s">
        <v>400</v>
      </c>
      <c r="AB2443" t="s">
        <v>401</v>
      </c>
      <c r="AC2443">
        <v>10.99</v>
      </c>
      <c r="AD2443">
        <v>1.33</v>
      </c>
      <c r="AE2443">
        <v>0.74</v>
      </c>
      <c r="AF2443" t="s">
        <v>230</v>
      </c>
      <c r="AG2443">
        <v>0</v>
      </c>
      <c r="AH2443" s="36">
        <v>1360</v>
      </c>
      <c r="AI2443">
        <v>400</v>
      </c>
      <c r="AJ2443" s="36">
        <v>1358</v>
      </c>
      <c r="AK2443">
        <v>300</v>
      </c>
      <c r="AL2443" s="2">
        <v>0.62361111111111112</v>
      </c>
      <c r="AN2443" t="s">
        <v>298</v>
      </c>
      <c r="AO2443" t="s">
        <v>395</v>
      </c>
    </row>
    <row r="2444" spans="1:41">
      <c r="A2444" s="8">
        <v>46227</v>
      </c>
      <c r="B2444" s="67">
        <v>4002.22</v>
      </c>
      <c r="C2444">
        <v>-1.27</v>
      </c>
      <c r="D2444">
        <v>64510</v>
      </c>
      <c r="E2444" s="67">
        <v>-2.77</v>
      </c>
      <c r="F2444" s="7">
        <v>6378</v>
      </c>
      <c r="G2444" t="s">
        <v>66</v>
      </c>
      <c r="H2444">
        <v>0</v>
      </c>
      <c r="I2444" t="s">
        <v>314</v>
      </c>
      <c r="J2444" t="s">
        <v>289</v>
      </c>
      <c r="K2444" t="s">
        <v>295</v>
      </c>
      <c r="L2444" s="36">
        <v>1203</v>
      </c>
      <c r="M2444">
        <v>-12</v>
      </c>
      <c r="N2444" s="66">
        <v>-9.9000000000000008E-3</v>
      </c>
      <c r="O2444" s="36">
        <v>1215</v>
      </c>
      <c r="P2444" s="66">
        <v>-9.7999999999999997E-3</v>
      </c>
      <c r="Q2444" s="36">
        <v>1215</v>
      </c>
      <c r="R2444" s="36">
        <v>1224</v>
      </c>
      <c r="S2444" s="36">
        <v>1200</v>
      </c>
      <c r="T2444" s="66">
        <v>-9.7999999999999997E-3</v>
      </c>
      <c r="U2444" s="66">
        <v>-4.8999999999999998E-3</v>
      </c>
      <c r="V2444" s="66">
        <v>-1.7100000000000001E-2</v>
      </c>
      <c r="W2444" s="66">
        <v>2.5000000000000001E-3</v>
      </c>
      <c r="X2444" s="1">
        <v>81800</v>
      </c>
      <c r="Y2444" s="1">
        <v>99013</v>
      </c>
      <c r="Z2444" s="1">
        <v>24781</v>
      </c>
      <c r="AA2444" t="s">
        <v>402</v>
      </c>
      <c r="AB2444" t="s">
        <v>634</v>
      </c>
      <c r="AC2444">
        <v>12.53</v>
      </c>
      <c r="AD2444">
        <v>1.1200000000000001</v>
      </c>
      <c r="AE2444">
        <v>3.41</v>
      </c>
      <c r="AF2444" t="s">
        <v>230</v>
      </c>
      <c r="AG2444">
        <v>0</v>
      </c>
      <c r="AH2444" s="36">
        <v>1205</v>
      </c>
      <c r="AI2444">
        <v>300</v>
      </c>
      <c r="AJ2444" s="36">
        <v>1203</v>
      </c>
      <c r="AK2444">
        <v>100</v>
      </c>
      <c r="AL2444" s="2">
        <v>0.62291666666666667</v>
      </c>
      <c r="AM2444" s="3">
        <v>46241</v>
      </c>
      <c r="AN2444" t="s">
        <v>298</v>
      </c>
      <c r="AO2444" t="s">
        <v>395</v>
      </c>
    </row>
    <row r="2445" spans="1:41">
      <c r="A2445" s="8">
        <v>46227</v>
      </c>
      <c r="B2445" s="67">
        <v>4002.22</v>
      </c>
      <c r="C2445">
        <v>-1.27</v>
      </c>
      <c r="D2445">
        <v>64510</v>
      </c>
      <c r="E2445" s="67">
        <v>-2.77</v>
      </c>
      <c r="F2445" s="7">
        <v>6526</v>
      </c>
      <c r="G2445" t="s">
        <v>67</v>
      </c>
      <c r="H2445">
        <v>0</v>
      </c>
      <c r="I2445" t="s">
        <v>288</v>
      </c>
      <c r="J2445" t="s">
        <v>289</v>
      </c>
      <c r="K2445" t="s">
        <v>295</v>
      </c>
      <c r="L2445" s="36">
        <v>2388.5</v>
      </c>
      <c r="M2445">
        <v>-85</v>
      </c>
      <c r="N2445" s="66">
        <v>-3.44E-2</v>
      </c>
      <c r="O2445" s="36">
        <v>2473.5</v>
      </c>
      <c r="P2445" s="66">
        <v>-3.4299999999999997E-2</v>
      </c>
      <c r="Q2445" s="36">
        <v>2453</v>
      </c>
      <c r="R2445" s="36">
        <v>2508.5</v>
      </c>
      <c r="S2445" s="36">
        <v>2369</v>
      </c>
      <c r="T2445" s="66">
        <v>-2.6200000000000001E-2</v>
      </c>
      <c r="U2445" s="66">
        <v>3.8999999999999998E-3</v>
      </c>
      <c r="V2445" s="66">
        <v>-4.7800000000000002E-2</v>
      </c>
      <c r="W2445" s="66">
        <v>8.2000000000000007E-3</v>
      </c>
      <c r="X2445" s="1">
        <v>5201400</v>
      </c>
      <c r="Y2445" s="1">
        <v>12561509</v>
      </c>
      <c r="Z2445" s="1">
        <v>429877</v>
      </c>
      <c r="AA2445" t="s">
        <v>584</v>
      </c>
      <c r="AB2445" t="s">
        <v>405</v>
      </c>
      <c r="AC2445">
        <v>41.9</v>
      </c>
      <c r="AD2445">
        <v>3.14</v>
      </c>
      <c r="AE2445">
        <v>2.09</v>
      </c>
      <c r="AF2445" t="s">
        <v>230</v>
      </c>
      <c r="AG2445" s="1">
        <v>86200</v>
      </c>
      <c r="AH2445" s="36">
        <v>2389</v>
      </c>
      <c r="AI2445">
        <v>100</v>
      </c>
      <c r="AJ2445" s="36">
        <v>2388</v>
      </c>
      <c r="AK2445" s="1">
        <v>1100</v>
      </c>
      <c r="AL2445" s="2">
        <v>0.62361111111111112</v>
      </c>
      <c r="AM2445" s="3">
        <v>46232</v>
      </c>
      <c r="AN2445" t="s">
        <v>298</v>
      </c>
      <c r="AO2445" t="s">
        <v>344</v>
      </c>
    </row>
    <row r="2446" spans="1:41">
      <c r="A2446" s="8">
        <v>46227</v>
      </c>
      <c r="B2446" s="67">
        <v>4002.22</v>
      </c>
      <c r="C2446">
        <v>-1.27</v>
      </c>
      <c r="D2446">
        <v>64510</v>
      </c>
      <c r="E2446" s="67">
        <v>-2.77</v>
      </c>
      <c r="F2446" s="7">
        <v>6586</v>
      </c>
      <c r="G2446" t="s">
        <v>68</v>
      </c>
      <c r="H2446">
        <v>0</v>
      </c>
      <c r="I2446" t="s">
        <v>288</v>
      </c>
      <c r="J2446" t="s">
        <v>289</v>
      </c>
      <c r="K2446" t="s">
        <v>290</v>
      </c>
      <c r="L2446" s="36">
        <v>5626</v>
      </c>
      <c r="M2446">
        <v>-63</v>
      </c>
      <c r="N2446" s="66">
        <v>-1.11E-2</v>
      </c>
      <c r="O2446" s="36">
        <v>5689</v>
      </c>
      <c r="P2446" s="66">
        <v>-1.0999999999999999E-2</v>
      </c>
      <c r="Q2446" s="36">
        <v>5662</v>
      </c>
      <c r="R2446" s="36">
        <v>5662</v>
      </c>
      <c r="S2446" s="36">
        <v>5588</v>
      </c>
      <c r="T2446" s="66">
        <v>-6.3E-3</v>
      </c>
      <c r="U2446" s="66">
        <v>2.9999999999999997E-4</v>
      </c>
      <c r="V2446" s="66">
        <v>-6.3E-3</v>
      </c>
      <c r="W2446" s="66">
        <v>6.7999999999999996E-3</v>
      </c>
      <c r="X2446" s="1">
        <v>330800</v>
      </c>
      <c r="Y2446" s="1">
        <v>1859510</v>
      </c>
      <c r="Z2446" s="1">
        <v>1575378</v>
      </c>
      <c r="AA2446" t="s">
        <v>406</v>
      </c>
      <c r="AB2446" t="s">
        <v>407</v>
      </c>
      <c r="AC2446">
        <v>17.89</v>
      </c>
      <c r="AD2446">
        <v>1.45</v>
      </c>
      <c r="AE2446">
        <v>2.81</v>
      </c>
      <c r="AF2446" t="s">
        <v>230</v>
      </c>
      <c r="AG2446" s="1">
        <v>7000</v>
      </c>
      <c r="AH2446" s="36">
        <v>5627</v>
      </c>
      <c r="AI2446">
        <v>300</v>
      </c>
      <c r="AJ2446" s="36">
        <v>5624</v>
      </c>
      <c r="AK2446">
        <v>100</v>
      </c>
      <c r="AL2446" s="2">
        <v>0.62361111111111112</v>
      </c>
      <c r="AM2446" s="3">
        <v>46232</v>
      </c>
      <c r="AN2446" t="s">
        <v>298</v>
      </c>
      <c r="AO2446" t="s">
        <v>395</v>
      </c>
    </row>
    <row r="2447" spans="1:41">
      <c r="A2447" s="8">
        <v>46227</v>
      </c>
      <c r="B2447" s="67">
        <v>4002.22</v>
      </c>
      <c r="C2447">
        <v>-1.27</v>
      </c>
      <c r="D2447">
        <v>64510</v>
      </c>
      <c r="E2447" s="67">
        <v>-2.77</v>
      </c>
      <c r="F2447" s="7">
        <v>6594</v>
      </c>
      <c r="G2447" t="s">
        <v>69</v>
      </c>
      <c r="H2447">
        <v>0</v>
      </c>
      <c r="I2447" t="s">
        <v>288</v>
      </c>
      <c r="J2447" t="s">
        <v>289</v>
      </c>
      <c r="K2447" t="s">
        <v>295</v>
      </c>
      <c r="L2447" s="36">
        <v>2534</v>
      </c>
      <c r="M2447">
        <v>-22</v>
      </c>
      <c r="N2447" s="66">
        <v>-8.6E-3</v>
      </c>
      <c r="O2447" s="36">
        <v>2556</v>
      </c>
      <c r="P2447" s="66">
        <v>-8.6E-3</v>
      </c>
      <c r="Q2447" s="36">
        <v>2580</v>
      </c>
      <c r="R2447" s="36">
        <v>2588</v>
      </c>
      <c r="S2447" s="36">
        <v>2510</v>
      </c>
      <c r="T2447" s="66">
        <v>-1.78E-2</v>
      </c>
      <c r="U2447" s="66">
        <v>3.0999999999999999E-3</v>
      </c>
      <c r="V2447" s="66">
        <v>-2.0799999999999999E-2</v>
      </c>
      <c r="W2447" s="66">
        <v>9.4999999999999998E-3</v>
      </c>
      <c r="X2447" s="1">
        <v>3309100</v>
      </c>
      <c r="Y2447" s="1">
        <v>8424586</v>
      </c>
      <c r="Z2447" s="1">
        <v>3021969</v>
      </c>
      <c r="AA2447" t="s">
        <v>560</v>
      </c>
      <c r="AB2447" t="s">
        <v>409</v>
      </c>
      <c r="AC2447">
        <v>36.299999999999997</v>
      </c>
      <c r="AD2447">
        <v>1.65</v>
      </c>
      <c r="AE2447">
        <v>0</v>
      </c>
      <c r="AF2447" t="s">
        <v>230</v>
      </c>
      <c r="AG2447">
        <v>0</v>
      </c>
      <c r="AH2447" s="36">
        <v>2535</v>
      </c>
      <c r="AI2447" s="1">
        <v>6700</v>
      </c>
      <c r="AJ2447" s="36">
        <v>2534</v>
      </c>
      <c r="AK2447" s="1">
        <v>1300</v>
      </c>
      <c r="AL2447" s="2">
        <v>0.62361111111111112</v>
      </c>
      <c r="AN2447" t="s">
        <v>298</v>
      </c>
      <c r="AO2447" t="s">
        <v>344</v>
      </c>
    </row>
    <row r="2448" spans="1:41">
      <c r="A2448" s="8">
        <v>46227</v>
      </c>
      <c r="B2448" s="67">
        <v>4002.22</v>
      </c>
      <c r="C2448">
        <v>-1.27</v>
      </c>
      <c r="D2448">
        <v>64510</v>
      </c>
      <c r="E2448" s="67">
        <v>-2.77</v>
      </c>
      <c r="F2448" s="7">
        <v>6674</v>
      </c>
      <c r="G2448" t="s">
        <v>70</v>
      </c>
      <c r="H2448">
        <v>0</v>
      </c>
      <c r="I2448" t="s">
        <v>288</v>
      </c>
      <c r="J2448" t="s">
        <v>289</v>
      </c>
      <c r="K2448" t="s">
        <v>295</v>
      </c>
      <c r="L2448" s="36">
        <v>5805</v>
      </c>
      <c r="M2448">
        <v>-210</v>
      </c>
      <c r="N2448" s="66">
        <v>-3.49E-2</v>
      </c>
      <c r="O2448" s="36">
        <v>6015</v>
      </c>
      <c r="P2448" s="66">
        <v>-3.49E-2</v>
      </c>
      <c r="Q2448" s="36">
        <v>5957</v>
      </c>
      <c r="R2448" s="36">
        <v>5973</v>
      </c>
      <c r="S2448" s="36">
        <v>5733</v>
      </c>
      <c r="T2448" s="66">
        <v>-2.5499999999999998E-2</v>
      </c>
      <c r="U2448" s="66">
        <v>2E-3</v>
      </c>
      <c r="V2448" s="66">
        <v>-2.81E-2</v>
      </c>
      <c r="W2448" s="66">
        <v>1.2500000000000001E-2</v>
      </c>
      <c r="X2448" s="1">
        <v>417800</v>
      </c>
      <c r="Y2448" s="1">
        <v>2434187</v>
      </c>
      <c r="Z2448" s="1">
        <v>583091</v>
      </c>
      <c r="AA2448" t="s">
        <v>679</v>
      </c>
      <c r="AB2448" t="s">
        <v>411</v>
      </c>
      <c r="AC2448">
        <v>15.61</v>
      </c>
      <c r="AD2448">
        <v>1.47</v>
      </c>
      <c r="AE2448">
        <v>1.69</v>
      </c>
      <c r="AF2448" t="s">
        <v>230</v>
      </c>
      <c r="AG2448" s="1">
        <v>18500</v>
      </c>
      <c r="AH2448" s="36">
        <v>5809</v>
      </c>
      <c r="AI2448">
        <v>200</v>
      </c>
      <c r="AJ2448" s="36">
        <v>5805</v>
      </c>
      <c r="AK2448">
        <v>200</v>
      </c>
      <c r="AL2448" s="2">
        <v>0.62361111111111112</v>
      </c>
      <c r="AM2448" s="3">
        <v>46239</v>
      </c>
      <c r="AN2448" t="s">
        <v>298</v>
      </c>
      <c r="AO2448" t="s">
        <v>344</v>
      </c>
    </row>
    <row r="2449" spans="1:41">
      <c r="A2449" s="8">
        <v>46227</v>
      </c>
      <c r="B2449" s="67">
        <v>4002.22</v>
      </c>
      <c r="C2449">
        <v>-1.27</v>
      </c>
      <c r="D2449">
        <v>64510</v>
      </c>
      <c r="E2449" s="67">
        <v>-2.77</v>
      </c>
      <c r="F2449" s="7">
        <v>6758</v>
      </c>
      <c r="G2449" t="s">
        <v>71</v>
      </c>
      <c r="H2449">
        <v>0</v>
      </c>
      <c r="I2449" t="s">
        <v>288</v>
      </c>
      <c r="J2449" t="s">
        <v>289</v>
      </c>
      <c r="K2449" t="s">
        <v>290</v>
      </c>
      <c r="L2449" s="36">
        <v>3414</v>
      </c>
      <c r="M2449">
        <v>-31</v>
      </c>
      <c r="N2449" s="66">
        <v>-8.9999999999999993E-3</v>
      </c>
      <c r="O2449" s="36">
        <v>3445</v>
      </c>
      <c r="P2449" s="66">
        <v>-8.8999999999999999E-3</v>
      </c>
      <c r="Q2449" s="36">
        <v>3401</v>
      </c>
      <c r="R2449" s="36">
        <v>3433</v>
      </c>
      <c r="S2449" s="36">
        <v>3360</v>
      </c>
      <c r="T2449" s="66">
        <v>3.8E-3</v>
      </c>
      <c r="U2449" s="66">
        <v>-4.3E-3</v>
      </c>
      <c r="V2449" s="66">
        <v>-5.4999999999999997E-3</v>
      </c>
      <c r="W2449" s="66">
        <v>1.6E-2</v>
      </c>
      <c r="X2449" s="1">
        <v>6977100</v>
      </c>
      <c r="Y2449" s="1">
        <v>23706777</v>
      </c>
      <c r="Z2449" s="1">
        <v>20365589</v>
      </c>
      <c r="AA2449" t="s">
        <v>412</v>
      </c>
      <c r="AB2449" t="s">
        <v>413</v>
      </c>
      <c r="AC2449">
        <v>17.28</v>
      </c>
      <c r="AD2449">
        <v>2.48</v>
      </c>
      <c r="AE2449">
        <v>1.03</v>
      </c>
      <c r="AF2449" t="s">
        <v>230</v>
      </c>
      <c r="AG2449" s="1">
        <v>391900</v>
      </c>
      <c r="AH2449" s="36">
        <v>3415</v>
      </c>
      <c r="AI2449" s="1">
        <v>8700</v>
      </c>
      <c r="AJ2449" s="36">
        <v>3414</v>
      </c>
      <c r="AK2449" s="1">
        <v>1600</v>
      </c>
      <c r="AL2449" s="2">
        <v>0.62361111111111112</v>
      </c>
      <c r="AN2449" t="s">
        <v>298</v>
      </c>
      <c r="AO2449" t="s">
        <v>344</v>
      </c>
    </row>
    <row r="2450" spans="1:41">
      <c r="A2450" s="8">
        <v>46227</v>
      </c>
      <c r="B2450" s="67">
        <v>4002.22</v>
      </c>
      <c r="C2450">
        <v>-1.27</v>
      </c>
      <c r="D2450">
        <v>64510</v>
      </c>
      <c r="E2450" s="67">
        <v>-2.77</v>
      </c>
      <c r="F2450" s="7">
        <v>6810</v>
      </c>
      <c r="G2450" t="s">
        <v>72</v>
      </c>
      <c r="H2450">
        <v>0</v>
      </c>
      <c r="I2450" t="s">
        <v>288</v>
      </c>
      <c r="J2450" t="s">
        <v>289</v>
      </c>
      <c r="K2450" t="s">
        <v>290</v>
      </c>
      <c r="L2450" s="36">
        <v>2120</v>
      </c>
      <c r="M2450">
        <v>3</v>
      </c>
      <c r="N2450" s="66">
        <v>1.4E-3</v>
      </c>
      <c r="O2450" s="36">
        <v>2117</v>
      </c>
      <c r="P2450" s="66">
        <v>1.4E-3</v>
      </c>
      <c r="Q2450" s="36">
        <v>2094</v>
      </c>
      <c r="R2450" s="36">
        <v>2128</v>
      </c>
      <c r="S2450" s="36">
        <v>2085</v>
      </c>
      <c r="T2450" s="66">
        <v>1.24E-2</v>
      </c>
      <c r="U2450" s="66">
        <v>1.4E-3</v>
      </c>
      <c r="V2450" s="66">
        <v>-3.7000000000000002E-3</v>
      </c>
      <c r="W2450" s="66">
        <v>1.67E-2</v>
      </c>
      <c r="X2450" s="1">
        <v>128400</v>
      </c>
      <c r="Y2450" s="1">
        <v>270835</v>
      </c>
      <c r="Z2450" s="1">
        <v>86207</v>
      </c>
      <c r="AA2450" t="s">
        <v>414</v>
      </c>
      <c r="AB2450" t="s">
        <v>415</v>
      </c>
      <c r="AC2450">
        <v>11.66</v>
      </c>
      <c r="AD2450">
        <v>0.89</v>
      </c>
      <c r="AE2450">
        <v>2.64</v>
      </c>
      <c r="AF2450" t="s">
        <v>230</v>
      </c>
      <c r="AG2450" s="1">
        <v>20400</v>
      </c>
      <c r="AH2450" s="36">
        <v>2120</v>
      </c>
      <c r="AI2450">
        <v>100</v>
      </c>
      <c r="AJ2450" s="36">
        <v>2118</v>
      </c>
      <c r="AK2450">
        <v>500</v>
      </c>
      <c r="AL2450" s="2">
        <v>0.62291666666666667</v>
      </c>
      <c r="AM2450" s="3">
        <v>46234</v>
      </c>
      <c r="AN2450" t="s">
        <v>298</v>
      </c>
      <c r="AO2450" t="s">
        <v>344</v>
      </c>
    </row>
    <row r="2451" spans="1:41">
      <c r="A2451" s="8">
        <v>46227</v>
      </c>
      <c r="B2451" s="67">
        <v>4002.22</v>
      </c>
      <c r="C2451">
        <v>-1.27</v>
      </c>
      <c r="D2451">
        <v>64510</v>
      </c>
      <c r="E2451" s="67">
        <v>-2.77</v>
      </c>
      <c r="F2451" s="7">
        <v>6841</v>
      </c>
      <c r="G2451" t="s">
        <v>73</v>
      </c>
      <c r="H2451">
        <v>0</v>
      </c>
      <c r="I2451" t="s">
        <v>288</v>
      </c>
      <c r="J2451" t="s">
        <v>289</v>
      </c>
      <c r="K2451" t="s">
        <v>295</v>
      </c>
      <c r="L2451" s="36">
        <v>5788</v>
      </c>
      <c r="M2451">
        <v>19</v>
      </c>
      <c r="N2451" s="66">
        <v>3.3E-3</v>
      </c>
      <c r="O2451" s="36">
        <v>5769</v>
      </c>
      <c r="P2451" s="66">
        <v>3.2000000000000002E-3</v>
      </c>
      <c r="Q2451" s="36">
        <v>5700</v>
      </c>
      <c r="R2451" s="36">
        <v>5814</v>
      </c>
      <c r="S2451" s="36">
        <v>5680</v>
      </c>
      <c r="T2451" s="66">
        <v>1.54E-2</v>
      </c>
      <c r="U2451" s="66">
        <v>4.7999999999999996E-3</v>
      </c>
      <c r="V2451" s="66">
        <v>-4.4000000000000003E-3</v>
      </c>
      <c r="W2451" s="66">
        <v>1.9E-2</v>
      </c>
      <c r="X2451" s="1">
        <v>473200</v>
      </c>
      <c r="Y2451" s="1">
        <v>2728721</v>
      </c>
      <c r="Z2451" s="1">
        <v>1488680</v>
      </c>
      <c r="AA2451" t="s">
        <v>416</v>
      </c>
      <c r="AB2451" t="s">
        <v>635</v>
      </c>
      <c r="AC2451">
        <v>24.78</v>
      </c>
      <c r="AD2451">
        <v>2.83</v>
      </c>
      <c r="AE2451">
        <v>1.59</v>
      </c>
      <c r="AF2451" t="s">
        <v>230</v>
      </c>
      <c r="AG2451" s="1">
        <v>8300</v>
      </c>
      <c r="AH2451" s="36">
        <v>5789</v>
      </c>
      <c r="AI2451">
        <v>800</v>
      </c>
      <c r="AJ2451" s="36">
        <v>5786</v>
      </c>
      <c r="AK2451">
        <v>300</v>
      </c>
      <c r="AL2451" s="2">
        <v>0.62361111111111112</v>
      </c>
      <c r="AM2451" s="3">
        <v>46238</v>
      </c>
      <c r="AN2451" t="s">
        <v>298</v>
      </c>
      <c r="AO2451" t="s">
        <v>344</v>
      </c>
    </row>
    <row r="2452" spans="1:41">
      <c r="A2452" s="8">
        <v>46227</v>
      </c>
      <c r="B2452" s="67">
        <v>4002.22</v>
      </c>
      <c r="C2452">
        <v>-1.27</v>
      </c>
      <c r="D2452">
        <v>64510</v>
      </c>
      <c r="E2452" s="67">
        <v>-2.77</v>
      </c>
      <c r="F2452" s="7">
        <v>6890</v>
      </c>
      <c r="G2452" t="s">
        <v>74</v>
      </c>
      <c r="H2452">
        <v>0</v>
      </c>
      <c r="I2452" t="s">
        <v>314</v>
      </c>
      <c r="J2452" t="s">
        <v>289</v>
      </c>
      <c r="K2452" t="s">
        <v>290</v>
      </c>
      <c r="L2452" s="36">
        <v>8860</v>
      </c>
      <c r="M2452">
        <v>-80</v>
      </c>
      <c r="N2452" s="66">
        <v>-8.8999999999999999E-3</v>
      </c>
      <c r="O2452" s="36">
        <v>8940</v>
      </c>
      <c r="P2452" s="66">
        <v>-8.8999999999999999E-3</v>
      </c>
      <c r="Q2452" s="36">
        <v>9090</v>
      </c>
      <c r="R2452" s="36">
        <v>9280</v>
      </c>
      <c r="S2452" s="36">
        <v>8580</v>
      </c>
      <c r="T2452" s="66">
        <v>-2.53E-2</v>
      </c>
      <c r="U2452" s="66">
        <v>2.5399999999999999E-2</v>
      </c>
      <c r="V2452" s="66">
        <v>-4.5199999999999997E-2</v>
      </c>
      <c r="W2452" s="66">
        <v>3.2599999999999997E-2</v>
      </c>
      <c r="X2452" s="1">
        <v>5658200</v>
      </c>
      <c r="Y2452" s="1">
        <v>50351930</v>
      </c>
      <c r="Z2452" s="1">
        <v>467031</v>
      </c>
      <c r="AA2452" t="s">
        <v>680</v>
      </c>
      <c r="AB2452" t="s">
        <v>419</v>
      </c>
      <c r="AC2452">
        <v>20.23</v>
      </c>
      <c r="AD2452">
        <v>1.6</v>
      </c>
      <c r="AE2452">
        <v>2.2599999999999998</v>
      </c>
      <c r="AF2452" t="s">
        <v>230</v>
      </c>
      <c r="AG2452" s="1">
        <v>11800</v>
      </c>
      <c r="AH2452" s="36">
        <v>8860</v>
      </c>
      <c r="AI2452">
        <v>100</v>
      </c>
      <c r="AJ2452" s="36">
        <v>8850</v>
      </c>
      <c r="AK2452" s="1">
        <v>1800</v>
      </c>
      <c r="AL2452" s="2">
        <v>0.62361111111111112</v>
      </c>
      <c r="AM2452" s="3">
        <v>46248</v>
      </c>
      <c r="AN2452" t="s">
        <v>293</v>
      </c>
      <c r="AO2452" t="s">
        <v>344</v>
      </c>
    </row>
    <row r="2453" spans="1:41">
      <c r="A2453" s="8">
        <v>46227</v>
      </c>
      <c r="B2453" s="67">
        <v>4002.22</v>
      </c>
      <c r="C2453">
        <v>-1.27</v>
      </c>
      <c r="D2453">
        <v>64510</v>
      </c>
      <c r="E2453" s="67">
        <v>-2.77</v>
      </c>
      <c r="F2453" s="7">
        <v>6925</v>
      </c>
      <c r="G2453" t="s">
        <v>75</v>
      </c>
      <c r="H2453">
        <v>0</v>
      </c>
      <c r="I2453" t="s">
        <v>288</v>
      </c>
      <c r="J2453" t="s">
        <v>289</v>
      </c>
      <c r="K2453" t="s">
        <v>290</v>
      </c>
      <c r="L2453" s="36">
        <v>4137</v>
      </c>
      <c r="M2453">
        <v>-97</v>
      </c>
      <c r="N2453" s="66">
        <v>-2.29E-2</v>
      </c>
      <c r="O2453" s="36">
        <v>4234</v>
      </c>
      <c r="P2453" s="66">
        <v>-2.29E-2</v>
      </c>
      <c r="Q2453" s="36">
        <v>4174</v>
      </c>
      <c r="R2453" s="36">
        <v>4199</v>
      </c>
      <c r="S2453" s="36">
        <v>4086</v>
      </c>
      <c r="T2453" s="66">
        <v>-8.8000000000000005E-3</v>
      </c>
      <c r="U2453" s="66">
        <v>4.0000000000000002E-4</v>
      </c>
      <c r="V2453" s="66">
        <v>-1.47E-2</v>
      </c>
      <c r="W2453" s="66">
        <v>1.24E-2</v>
      </c>
      <c r="X2453" s="1">
        <v>233100</v>
      </c>
      <c r="Y2453" s="1">
        <v>966017</v>
      </c>
      <c r="Z2453" s="1">
        <v>345439</v>
      </c>
      <c r="AA2453" t="s">
        <v>698</v>
      </c>
      <c r="AB2453" t="s">
        <v>421</v>
      </c>
      <c r="AC2453">
        <v>31.26</v>
      </c>
      <c r="AD2453">
        <v>1.66</v>
      </c>
      <c r="AE2453">
        <v>1.69</v>
      </c>
      <c r="AF2453" t="s">
        <v>230</v>
      </c>
      <c r="AG2453" s="1">
        <v>8100</v>
      </c>
      <c r="AH2453" s="36">
        <v>4137</v>
      </c>
      <c r="AI2453">
        <v>100</v>
      </c>
      <c r="AJ2453" s="36">
        <v>4134</v>
      </c>
      <c r="AK2453">
        <v>200</v>
      </c>
      <c r="AL2453" s="2">
        <v>0.62361111111111112</v>
      </c>
      <c r="AM2453" s="3">
        <v>46238</v>
      </c>
      <c r="AN2453" t="s">
        <v>298</v>
      </c>
      <c r="AO2453" t="s">
        <v>344</v>
      </c>
    </row>
    <row r="2454" spans="1:41">
      <c r="A2454" s="8">
        <v>46227</v>
      </c>
      <c r="B2454" s="67">
        <v>4002.22</v>
      </c>
      <c r="C2454">
        <v>-1.27</v>
      </c>
      <c r="D2454">
        <v>64510</v>
      </c>
      <c r="E2454" s="67">
        <v>-2.77</v>
      </c>
      <c r="F2454" s="7">
        <v>6963</v>
      </c>
      <c r="G2454" t="s">
        <v>76</v>
      </c>
      <c r="H2454">
        <v>0</v>
      </c>
      <c r="I2454" t="s">
        <v>288</v>
      </c>
      <c r="J2454" t="s">
        <v>289</v>
      </c>
      <c r="K2454" t="s">
        <v>295</v>
      </c>
      <c r="L2454" s="36">
        <v>4659</v>
      </c>
      <c r="M2454">
        <v>-204</v>
      </c>
      <c r="N2454" s="66">
        <v>-4.19E-2</v>
      </c>
      <c r="O2454" s="36">
        <v>4863</v>
      </c>
      <c r="P2454" s="66">
        <v>-4.19E-2</v>
      </c>
      <c r="Q2454" s="36">
        <v>4845</v>
      </c>
      <c r="R2454" s="36">
        <v>4875</v>
      </c>
      <c r="S2454" s="36">
        <v>4614</v>
      </c>
      <c r="T2454" s="66">
        <v>-3.8300000000000001E-2</v>
      </c>
      <c r="U2454" s="66">
        <v>-7.0000000000000001E-3</v>
      </c>
      <c r="V2454" s="66">
        <v>-4.4299999999999999E-2</v>
      </c>
      <c r="W2454" s="66">
        <v>9.7000000000000003E-3</v>
      </c>
      <c r="X2454" s="1">
        <v>3001800</v>
      </c>
      <c r="Y2454" s="1">
        <v>14116347</v>
      </c>
      <c r="Z2454" s="1">
        <v>1881117</v>
      </c>
      <c r="AA2454" t="s">
        <v>713</v>
      </c>
      <c r="AB2454" t="s">
        <v>423</v>
      </c>
      <c r="AC2454">
        <v>62.03</v>
      </c>
      <c r="AD2454">
        <v>2.37</v>
      </c>
      <c r="AE2454">
        <v>1.07</v>
      </c>
      <c r="AF2454" t="s">
        <v>230</v>
      </c>
      <c r="AG2454" s="1">
        <v>41600</v>
      </c>
      <c r="AH2454" s="36">
        <v>4660</v>
      </c>
      <c r="AI2454">
        <v>300</v>
      </c>
      <c r="AJ2454" s="36">
        <v>4658</v>
      </c>
      <c r="AK2454">
        <v>200</v>
      </c>
      <c r="AL2454" s="2">
        <v>0.62361111111111112</v>
      </c>
      <c r="AM2454" s="3">
        <v>46239</v>
      </c>
      <c r="AN2454" t="s">
        <v>298</v>
      </c>
      <c r="AO2454" t="s">
        <v>344</v>
      </c>
    </row>
    <row r="2455" spans="1:41">
      <c r="A2455" s="8">
        <v>46227</v>
      </c>
      <c r="B2455" s="67">
        <v>4002.22</v>
      </c>
      <c r="C2455">
        <v>-1.27</v>
      </c>
      <c r="D2455">
        <v>64510</v>
      </c>
      <c r="E2455" s="67">
        <v>-2.77</v>
      </c>
      <c r="F2455" s="7">
        <v>7011</v>
      </c>
      <c r="G2455" t="s">
        <v>77</v>
      </c>
      <c r="H2455">
        <v>0</v>
      </c>
      <c r="I2455" t="s">
        <v>288</v>
      </c>
      <c r="J2455" t="s">
        <v>289</v>
      </c>
      <c r="K2455" t="s">
        <v>295</v>
      </c>
      <c r="L2455" s="36">
        <v>3950</v>
      </c>
      <c r="M2455">
        <v>20</v>
      </c>
      <c r="N2455" s="66">
        <v>5.1000000000000004E-3</v>
      </c>
      <c r="O2455" s="36">
        <v>3930</v>
      </c>
      <c r="P2455" s="66">
        <v>5.0000000000000001E-3</v>
      </c>
      <c r="Q2455" s="36">
        <v>3976</v>
      </c>
      <c r="R2455" s="36">
        <v>4007</v>
      </c>
      <c r="S2455" s="36">
        <v>3898</v>
      </c>
      <c r="T2455" s="66">
        <v>-6.4999999999999997E-3</v>
      </c>
      <c r="U2455" s="66">
        <v>-8.0000000000000002E-3</v>
      </c>
      <c r="V2455" s="66">
        <v>-1.4200000000000001E-2</v>
      </c>
      <c r="W2455" s="66">
        <v>1.3299999999999999E-2</v>
      </c>
      <c r="X2455" s="1">
        <v>12375800</v>
      </c>
      <c r="Y2455" s="1">
        <v>49005352</v>
      </c>
      <c r="Z2455" s="1">
        <v>13325908</v>
      </c>
      <c r="AA2455" t="s">
        <v>424</v>
      </c>
      <c r="AB2455" t="s">
        <v>636</v>
      </c>
      <c r="AC2455">
        <v>34.92</v>
      </c>
      <c r="AD2455">
        <v>4.29</v>
      </c>
      <c r="AE2455">
        <v>0.73</v>
      </c>
      <c r="AF2455" t="s">
        <v>230</v>
      </c>
      <c r="AG2455" s="1">
        <v>586800</v>
      </c>
      <c r="AH2455" s="36">
        <v>3951</v>
      </c>
      <c r="AI2455" s="1">
        <v>1000</v>
      </c>
      <c r="AJ2455" s="36">
        <v>3950</v>
      </c>
      <c r="AK2455" s="1">
        <v>3800</v>
      </c>
      <c r="AL2455" s="2">
        <v>0.62361111111111112</v>
      </c>
      <c r="AM2455" s="3">
        <v>46238</v>
      </c>
      <c r="AN2455" t="s">
        <v>298</v>
      </c>
      <c r="AO2455" t="s">
        <v>395</v>
      </c>
    </row>
    <row r="2456" spans="1:41">
      <c r="A2456" s="8">
        <v>46227</v>
      </c>
      <c r="B2456" s="67">
        <v>4002.22</v>
      </c>
      <c r="C2456">
        <v>-1.27</v>
      </c>
      <c r="D2456">
        <v>64510</v>
      </c>
      <c r="E2456" s="67">
        <v>-2.77</v>
      </c>
      <c r="F2456" s="7">
        <v>7013</v>
      </c>
      <c r="G2456" t="s">
        <v>78</v>
      </c>
      <c r="H2456">
        <v>0</v>
      </c>
      <c r="I2456" t="s">
        <v>288</v>
      </c>
      <c r="J2456" t="s">
        <v>289</v>
      </c>
      <c r="K2456" t="s">
        <v>290</v>
      </c>
      <c r="L2456" s="36">
        <v>2878.5</v>
      </c>
      <c r="M2456">
        <v>-10.5</v>
      </c>
      <c r="N2456" s="66">
        <v>-3.5999999999999999E-3</v>
      </c>
      <c r="O2456" s="36">
        <v>2889</v>
      </c>
      <c r="P2456" s="66">
        <v>-3.5999999999999999E-3</v>
      </c>
      <c r="Q2456" s="36">
        <v>2939</v>
      </c>
      <c r="R2456" s="36">
        <v>2963</v>
      </c>
      <c r="S2456" s="36">
        <v>2864</v>
      </c>
      <c r="T2456" s="66">
        <v>-2.0500000000000001E-2</v>
      </c>
      <c r="U2456" s="66">
        <v>-1.35E-2</v>
      </c>
      <c r="V2456" s="66">
        <v>-2.8500000000000001E-2</v>
      </c>
      <c r="W2456" s="66">
        <v>5.0000000000000001E-3</v>
      </c>
      <c r="X2456" s="1">
        <v>10682900</v>
      </c>
      <c r="Y2456" s="1">
        <v>31081291</v>
      </c>
      <c r="Z2456" s="1">
        <v>3116723</v>
      </c>
      <c r="AA2456" t="s">
        <v>426</v>
      </c>
      <c r="AB2456" t="s">
        <v>637</v>
      </c>
      <c r="AC2456">
        <v>18.489999999999998</v>
      </c>
      <c r="AD2456">
        <v>4.67</v>
      </c>
      <c r="AE2456">
        <v>0.8</v>
      </c>
      <c r="AF2456" t="s">
        <v>230</v>
      </c>
      <c r="AG2456" s="1">
        <v>312800</v>
      </c>
      <c r="AH2456" s="36">
        <v>2879</v>
      </c>
      <c r="AI2456" s="1">
        <v>1900</v>
      </c>
      <c r="AJ2456" s="36">
        <v>2878</v>
      </c>
      <c r="AK2456" s="1">
        <v>1100</v>
      </c>
      <c r="AL2456" s="2">
        <v>0.62361111111111112</v>
      </c>
      <c r="AM2456" s="3">
        <v>46239</v>
      </c>
      <c r="AN2456" t="s">
        <v>298</v>
      </c>
      <c r="AO2456" t="s">
        <v>395</v>
      </c>
    </row>
    <row r="2457" spans="1:41">
      <c r="A2457" s="8">
        <v>46227</v>
      </c>
      <c r="B2457" s="67">
        <v>4002.22</v>
      </c>
      <c r="C2457">
        <v>-1.27</v>
      </c>
      <c r="D2457">
        <v>64510</v>
      </c>
      <c r="E2457" s="67">
        <v>-2.77</v>
      </c>
      <c r="F2457" s="7">
        <v>7047</v>
      </c>
      <c r="G2457" t="s">
        <v>79</v>
      </c>
      <c r="H2457">
        <v>0</v>
      </c>
      <c r="I2457" t="s">
        <v>347</v>
      </c>
      <c r="J2457" t="s">
        <v>289</v>
      </c>
      <c r="K2457" t="s">
        <v>295</v>
      </c>
      <c r="L2457" s="36">
        <v>2403</v>
      </c>
      <c r="M2457">
        <v>-45</v>
      </c>
      <c r="N2457" s="66">
        <v>-1.84E-2</v>
      </c>
      <c r="O2457" s="36">
        <v>2448</v>
      </c>
      <c r="P2457" s="66">
        <v>-1.83E-2</v>
      </c>
      <c r="Q2457" s="36">
        <v>2399</v>
      </c>
      <c r="R2457" s="36">
        <v>2426</v>
      </c>
      <c r="S2457" s="36">
        <v>2378</v>
      </c>
      <c r="T2457" s="66">
        <v>1.6000000000000001E-3</v>
      </c>
      <c r="U2457" s="66">
        <v>1.6000000000000001E-3</v>
      </c>
      <c r="V2457" s="66">
        <v>-9.4000000000000004E-3</v>
      </c>
      <c r="W2457" s="66">
        <v>1.0500000000000001E-2</v>
      </c>
      <c r="X2457" s="1">
        <v>78500</v>
      </c>
      <c r="Y2457" s="1">
        <v>188508</v>
      </c>
      <c r="Z2457" s="1">
        <v>34112</v>
      </c>
      <c r="AA2457" t="s">
        <v>840</v>
      </c>
      <c r="AB2457" t="s">
        <v>638</v>
      </c>
      <c r="AC2457">
        <v>9.52</v>
      </c>
      <c r="AD2457">
        <v>2.98</v>
      </c>
      <c r="AE2457">
        <v>0.54</v>
      </c>
      <c r="AF2457" t="s">
        <v>230</v>
      </c>
      <c r="AG2457">
        <v>0</v>
      </c>
      <c r="AH2457" s="36">
        <v>2404</v>
      </c>
      <c r="AI2457">
        <v>100</v>
      </c>
      <c r="AJ2457" s="36">
        <v>2401</v>
      </c>
      <c r="AK2457">
        <v>100</v>
      </c>
      <c r="AL2457" s="2">
        <v>0.62291666666666667</v>
      </c>
      <c r="AM2457" s="3">
        <v>46246</v>
      </c>
      <c r="AN2457" t="s">
        <v>298</v>
      </c>
      <c r="AO2457" t="s">
        <v>313</v>
      </c>
    </row>
    <row r="2458" spans="1:41">
      <c r="A2458" s="8">
        <v>46227</v>
      </c>
      <c r="B2458" s="67">
        <v>4002.22</v>
      </c>
      <c r="C2458">
        <v>-1.27</v>
      </c>
      <c r="D2458">
        <v>64510</v>
      </c>
      <c r="E2458" s="67">
        <v>-2.77</v>
      </c>
      <c r="F2458" s="7">
        <v>7084</v>
      </c>
      <c r="G2458" t="s">
        <v>80</v>
      </c>
      <c r="H2458">
        <v>0</v>
      </c>
      <c r="I2458" t="s">
        <v>347</v>
      </c>
      <c r="J2458" t="s">
        <v>323</v>
      </c>
      <c r="K2458" t="s">
        <v>290</v>
      </c>
      <c r="L2458" s="36">
        <v>2751</v>
      </c>
      <c r="M2458">
        <v>-18</v>
      </c>
      <c r="N2458" s="66">
        <v>-6.4999999999999997E-3</v>
      </c>
      <c r="O2458" s="36">
        <v>2769</v>
      </c>
      <c r="P2458" s="66">
        <v>-6.4999999999999997E-3</v>
      </c>
      <c r="Q2458" s="36">
        <v>2750</v>
      </c>
      <c r="R2458" s="36">
        <v>2762</v>
      </c>
      <c r="S2458" s="36">
        <v>2744</v>
      </c>
      <c r="T2458" s="66">
        <v>2.9999999999999997E-4</v>
      </c>
      <c r="U2458" s="66">
        <v>-1.8E-3</v>
      </c>
      <c r="V2458" s="66">
        <v>-3.8999999999999998E-3</v>
      </c>
      <c r="W2458" s="66">
        <v>2.5000000000000001E-3</v>
      </c>
      <c r="X2458" s="1">
        <v>3600</v>
      </c>
      <c r="Y2458" s="1">
        <v>9902</v>
      </c>
      <c r="Z2458" s="1">
        <v>8966</v>
      </c>
      <c r="AA2458" t="s">
        <v>430</v>
      </c>
      <c r="AB2458" t="s">
        <v>642</v>
      </c>
      <c r="AC2458">
        <v>40.1</v>
      </c>
      <c r="AD2458">
        <v>1.43</v>
      </c>
      <c r="AE2458">
        <v>3.82</v>
      </c>
      <c r="AF2458">
        <v>0.7</v>
      </c>
      <c r="AG2458">
        <v>0</v>
      </c>
      <c r="AH2458" s="36">
        <v>2750</v>
      </c>
      <c r="AI2458">
        <v>100</v>
      </c>
      <c r="AJ2458" s="36">
        <v>2745</v>
      </c>
      <c r="AK2458">
        <v>100</v>
      </c>
      <c r="AL2458" s="2">
        <v>0.60486111111111107</v>
      </c>
      <c r="AM2458" s="3">
        <v>46248</v>
      </c>
      <c r="AN2458" t="s">
        <v>298</v>
      </c>
      <c r="AO2458" t="s">
        <v>313</v>
      </c>
    </row>
    <row r="2459" spans="1:41">
      <c r="A2459" s="8">
        <v>46227</v>
      </c>
      <c r="B2459" s="67">
        <v>4002.22</v>
      </c>
      <c r="C2459">
        <v>-1.27</v>
      </c>
      <c r="D2459">
        <v>64510</v>
      </c>
      <c r="E2459" s="67">
        <v>-2.77</v>
      </c>
      <c r="F2459" s="7">
        <v>7182</v>
      </c>
      <c r="G2459" t="s">
        <v>81</v>
      </c>
      <c r="H2459">
        <v>0</v>
      </c>
      <c r="I2459" t="s">
        <v>288</v>
      </c>
      <c r="J2459" t="s">
        <v>289</v>
      </c>
      <c r="K2459" t="s">
        <v>290</v>
      </c>
      <c r="L2459" s="36">
        <v>3431</v>
      </c>
      <c r="M2459">
        <v>-16</v>
      </c>
      <c r="N2459" s="66">
        <v>-4.5999999999999999E-3</v>
      </c>
      <c r="O2459" s="36">
        <v>3447</v>
      </c>
      <c r="P2459" s="66">
        <v>-4.5999999999999999E-3</v>
      </c>
      <c r="Q2459" s="36">
        <v>3400</v>
      </c>
      <c r="R2459" s="36">
        <v>3465</v>
      </c>
      <c r="S2459" s="36">
        <v>3383</v>
      </c>
      <c r="T2459" s="66">
        <v>9.1000000000000004E-3</v>
      </c>
      <c r="U2459" s="66">
        <v>-6.0000000000000001E-3</v>
      </c>
      <c r="V2459" s="66">
        <v>-9.7999999999999997E-3</v>
      </c>
      <c r="W2459" s="66">
        <v>1.41E-2</v>
      </c>
      <c r="X2459" s="1">
        <v>4106100</v>
      </c>
      <c r="Y2459" s="1">
        <v>14097400</v>
      </c>
      <c r="Z2459" s="1">
        <v>12268839</v>
      </c>
      <c r="AA2459" t="s">
        <v>889</v>
      </c>
      <c r="AB2459" t="s">
        <v>433</v>
      </c>
      <c r="AC2459">
        <v>18.510000000000002</v>
      </c>
      <c r="AD2459">
        <v>1.32</v>
      </c>
      <c r="AE2459">
        <v>2.71</v>
      </c>
      <c r="AF2459" t="s">
        <v>230</v>
      </c>
      <c r="AG2459" s="1">
        <v>73100</v>
      </c>
      <c r="AH2459" s="36">
        <v>3432</v>
      </c>
      <c r="AI2459" s="1">
        <v>1900</v>
      </c>
      <c r="AJ2459" s="36">
        <v>3431</v>
      </c>
      <c r="AK2459">
        <v>400</v>
      </c>
      <c r="AL2459" s="2">
        <v>0.62361111111111112</v>
      </c>
      <c r="AM2459" s="3">
        <v>46241</v>
      </c>
      <c r="AN2459" t="s">
        <v>298</v>
      </c>
      <c r="AO2459" t="s">
        <v>434</v>
      </c>
    </row>
    <row r="2460" spans="1:41">
      <c r="A2460" s="8">
        <v>46227</v>
      </c>
      <c r="B2460" s="67">
        <v>4002.22</v>
      </c>
      <c r="C2460">
        <v>-1.27</v>
      </c>
      <c r="D2460">
        <v>64510</v>
      </c>
      <c r="E2460" s="67">
        <v>-2.77</v>
      </c>
      <c r="F2460" s="7">
        <v>7203</v>
      </c>
      <c r="G2460" t="s">
        <v>82</v>
      </c>
      <c r="H2460">
        <v>0</v>
      </c>
      <c r="I2460" t="s">
        <v>288</v>
      </c>
      <c r="J2460" t="s">
        <v>289</v>
      </c>
      <c r="K2460" t="s">
        <v>290</v>
      </c>
      <c r="L2460" s="36">
        <v>2888</v>
      </c>
      <c r="M2460">
        <v>-62</v>
      </c>
      <c r="N2460" s="66">
        <v>-2.1000000000000001E-2</v>
      </c>
      <c r="O2460" s="36">
        <v>2950</v>
      </c>
      <c r="P2460" s="66">
        <v>-2.1000000000000001E-2</v>
      </c>
      <c r="Q2460" s="36">
        <v>2920</v>
      </c>
      <c r="R2460" s="36">
        <v>2923</v>
      </c>
      <c r="S2460" s="36">
        <v>2877.5</v>
      </c>
      <c r="T2460" s="66">
        <v>-1.09E-2</v>
      </c>
      <c r="U2460" s="66">
        <v>-1.2999999999999999E-3</v>
      </c>
      <c r="V2460" s="66">
        <v>-1.1900000000000001E-2</v>
      </c>
      <c r="W2460" s="66">
        <v>3.5999999999999999E-3</v>
      </c>
      <c r="X2460" s="1">
        <v>16650700</v>
      </c>
      <c r="Y2460" s="1">
        <v>48214573</v>
      </c>
      <c r="Z2460" s="1">
        <v>42150323</v>
      </c>
      <c r="AA2460" t="s">
        <v>435</v>
      </c>
      <c r="AB2460" t="s">
        <v>699</v>
      </c>
      <c r="AC2460">
        <v>11.4</v>
      </c>
      <c r="AD2460">
        <v>0.94</v>
      </c>
      <c r="AE2460">
        <v>3.46</v>
      </c>
      <c r="AF2460" t="s">
        <v>230</v>
      </c>
      <c r="AG2460" s="1">
        <v>291700</v>
      </c>
      <c r="AH2460" s="36">
        <v>2888</v>
      </c>
      <c r="AI2460" s="1">
        <v>3700</v>
      </c>
      <c r="AJ2460" s="36">
        <v>2887.5</v>
      </c>
      <c r="AK2460" s="1">
        <v>6500</v>
      </c>
      <c r="AL2460" s="2">
        <v>0.62361111111111112</v>
      </c>
      <c r="AM2460" s="3">
        <v>46238</v>
      </c>
      <c r="AN2460" t="s">
        <v>298</v>
      </c>
      <c r="AO2460" t="s">
        <v>437</v>
      </c>
    </row>
    <row r="2461" spans="1:41">
      <c r="A2461" s="8">
        <v>46227</v>
      </c>
      <c r="B2461" s="67">
        <v>4002.22</v>
      </c>
      <c r="C2461">
        <v>-1.27</v>
      </c>
      <c r="D2461">
        <v>64510</v>
      </c>
      <c r="E2461" s="67">
        <v>-2.77</v>
      </c>
      <c r="F2461" s="7">
        <v>7213</v>
      </c>
      <c r="G2461" t="s">
        <v>83</v>
      </c>
      <c r="H2461">
        <v>0</v>
      </c>
      <c r="I2461" t="s">
        <v>314</v>
      </c>
      <c r="J2461" t="s">
        <v>289</v>
      </c>
      <c r="K2461" t="s">
        <v>290</v>
      </c>
      <c r="L2461">
        <v>615</v>
      </c>
      <c r="M2461">
        <v>-9</v>
      </c>
      <c r="N2461" s="66">
        <v>-1.44E-2</v>
      </c>
      <c r="O2461">
        <v>624</v>
      </c>
      <c r="P2461" s="66">
        <v>-1.44E-2</v>
      </c>
      <c r="Q2461">
        <v>622</v>
      </c>
      <c r="R2461">
        <v>624</v>
      </c>
      <c r="S2461">
        <v>606</v>
      </c>
      <c r="T2461" s="66">
        <v>-1.12E-2</v>
      </c>
      <c r="U2461" s="66">
        <v>4.8999999999999998E-3</v>
      </c>
      <c r="V2461" s="66">
        <v>-1.44E-2</v>
      </c>
      <c r="W2461" s="66">
        <v>1.4800000000000001E-2</v>
      </c>
      <c r="X2461" s="1">
        <v>19100</v>
      </c>
      <c r="Y2461" s="1">
        <v>11728</v>
      </c>
      <c r="Z2461" s="1">
        <v>9773</v>
      </c>
      <c r="AA2461" t="s">
        <v>841</v>
      </c>
      <c r="AB2461" t="s">
        <v>439</v>
      </c>
      <c r="AC2461">
        <v>7.2</v>
      </c>
      <c r="AD2461">
        <v>0.86</v>
      </c>
      <c r="AE2461">
        <v>4.2300000000000004</v>
      </c>
      <c r="AF2461" t="s">
        <v>230</v>
      </c>
      <c r="AG2461">
        <v>0</v>
      </c>
      <c r="AH2461">
        <v>617</v>
      </c>
      <c r="AI2461">
        <v>400</v>
      </c>
      <c r="AJ2461">
        <v>612</v>
      </c>
      <c r="AK2461">
        <v>600</v>
      </c>
      <c r="AL2461" s="2">
        <v>0.61597222222222225</v>
      </c>
      <c r="AM2461" s="3">
        <v>46241</v>
      </c>
      <c r="AN2461" t="s">
        <v>298</v>
      </c>
      <c r="AO2461" t="s">
        <v>437</v>
      </c>
    </row>
    <row r="2462" spans="1:41">
      <c r="A2462" s="8">
        <v>46227</v>
      </c>
      <c r="B2462" s="67">
        <v>4002.22</v>
      </c>
      <c r="C2462">
        <v>-1.27</v>
      </c>
      <c r="D2462">
        <v>64510</v>
      </c>
      <c r="E2462" s="67">
        <v>-2.77</v>
      </c>
      <c r="F2462" s="7">
        <v>7220</v>
      </c>
      <c r="G2462" t="s">
        <v>84</v>
      </c>
      <c r="H2462">
        <v>0</v>
      </c>
      <c r="I2462" t="s">
        <v>288</v>
      </c>
      <c r="J2462" t="s">
        <v>289</v>
      </c>
      <c r="K2462" t="s">
        <v>295</v>
      </c>
      <c r="L2462" s="36">
        <v>3025</v>
      </c>
      <c r="M2462">
        <v>-125</v>
      </c>
      <c r="N2462" s="66">
        <v>-3.9699999999999999E-2</v>
      </c>
      <c r="O2462" s="36">
        <v>3150</v>
      </c>
      <c r="P2462" s="66">
        <v>-3.9600000000000003E-2</v>
      </c>
      <c r="Q2462" s="36">
        <v>3080</v>
      </c>
      <c r="R2462" s="36">
        <v>3105</v>
      </c>
      <c r="S2462" s="36">
        <v>2991</v>
      </c>
      <c r="T2462" s="66">
        <v>-1.78E-2</v>
      </c>
      <c r="U2462" s="66">
        <v>-4.8999999999999998E-3</v>
      </c>
      <c r="V2462" s="66">
        <v>-2.5700000000000001E-2</v>
      </c>
      <c r="W2462" s="66">
        <v>1.1299999999999999E-2</v>
      </c>
      <c r="X2462" s="1">
        <v>588000</v>
      </c>
      <c r="Y2462" s="1">
        <v>1785824</v>
      </c>
      <c r="Z2462" s="1">
        <v>198428</v>
      </c>
      <c r="AA2462" t="s">
        <v>563</v>
      </c>
      <c r="AB2462" t="s">
        <v>441</v>
      </c>
      <c r="AC2462">
        <v>30.49</v>
      </c>
      <c r="AD2462">
        <v>1.62</v>
      </c>
      <c r="AE2462">
        <v>1.32</v>
      </c>
      <c r="AF2462" t="s">
        <v>230</v>
      </c>
      <c r="AG2462" s="1">
        <v>7700</v>
      </c>
      <c r="AH2462" s="36">
        <v>3025</v>
      </c>
      <c r="AI2462">
        <v>500</v>
      </c>
      <c r="AJ2462" s="36">
        <v>3020</v>
      </c>
      <c r="AK2462" s="1">
        <v>3600</v>
      </c>
      <c r="AL2462" s="2">
        <v>0.62361111111111112</v>
      </c>
      <c r="AM2462" s="3">
        <v>46239</v>
      </c>
      <c r="AN2462" t="s">
        <v>298</v>
      </c>
      <c r="AO2462" t="s">
        <v>437</v>
      </c>
    </row>
    <row r="2463" spans="1:41">
      <c r="A2463" s="8">
        <v>46227</v>
      </c>
      <c r="B2463" s="67">
        <v>4002.22</v>
      </c>
      <c r="C2463">
        <v>-1.27</v>
      </c>
      <c r="D2463">
        <v>64510</v>
      </c>
      <c r="E2463" s="67">
        <v>-2.77</v>
      </c>
      <c r="F2463" s="7">
        <v>7269</v>
      </c>
      <c r="G2463" t="s">
        <v>85</v>
      </c>
      <c r="H2463">
        <v>0</v>
      </c>
      <c r="I2463" t="s">
        <v>288</v>
      </c>
      <c r="J2463" t="s">
        <v>289</v>
      </c>
      <c r="K2463" t="s">
        <v>290</v>
      </c>
      <c r="L2463" s="36">
        <v>1967.5</v>
      </c>
      <c r="M2463">
        <v>-76.5</v>
      </c>
      <c r="N2463" s="66">
        <v>-3.7400000000000003E-2</v>
      </c>
      <c r="O2463" s="36">
        <v>2044</v>
      </c>
      <c r="P2463" s="66">
        <v>-3.7400000000000003E-2</v>
      </c>
      <c r="Q2463" s="36">
        <v>2011</v>
      </c>
      <c r="R2463" s="36">
        <v>2015</v>
      </c>
      <c r="S2463" s="36">
        <v>1962</v>
      </c>
      <c r="T2463" s="66">
        <v>-2.1600000000000001E-2</v>
      </c>
      <c r="U2463" s="66">
        <v>-6.7999999999999996E-3</v>
      </c>
      <c r="V2463" s="66">
        <v>-2.35E-2</v>
      </c>
      <c r="W2463" s="66">
        <v>2.8E-3</v>
      </c>
      <c r="X2463" s="1">
        <v>4244000</v>
      </c>
      <c r="Y2463" s="1">
        <v>8419068</v>
      </c>
      <c r="Z2463" s="1">
        <v>3865323</v>
      </c>
      <c r="AA2463" t="s">
        <v>442</v>
      </c>
      <c r="AB2463" t="s">
        <v>443</v>
      </c>
      <c r="AC2463">
        <v>9.98</v>
      </c>
      <c r="AD2463">
        <v>1.1200000000000001</v>
      </c>
      <c r="AE2463">
        <v>2.59</v>
      </c>
      <c r="AF2463" t="s">
        <v>230</v>
      </c>
      <c r="AG2463" s="1">
        <v>4087900</v>
      </c>
      <c r="AH2463" s="36">
        <v>1967.5</v>
      </c>
      <c r="AI2463" s="1">
        <v>2600</v>
      </c>
      <c r="AJ2463" s="36">
        <v>1967</v>
      </c>
      <c r="AK2463" s="1">
        <v>2500</v>
      </c>
      <c r="AL2463" s="2">
        <v>0.62361111111111112</v>
      </c>
      <c r="AM2463" s="3">
        <v>46239</v>
      </c>
      <c r="AN2463" t="s">
        <v>298</v>
      </c>
      <c r="AO2463" t="s">
        <v>437</v>
      </c>
    </row>
    <row r="2464" spans="1:41">
      <c r="A2464" s="8">
        <v>46227</v>
      </c>
      <c r="B2464" s="67">
        <v>4002.22</v>
      </c>
      <c r="C2464">
        <v>-1.27</v>
      </c>
      <c r="D2464">
        <v>64510</v>
      </c>
      <c r="E2464" s="67">
        <v>-2.77</v>
      </c>
      <c r="F2464" s="7">
        <v>7272</v>
      </c>
      <c r="G2464" t="s">
        <v>86</v>
      </c>
      <c r="H2464">
        <v>0</v>
      </c>
      <c r="I2464" t="s">
        <v>288</v>
      </c>
      <c r="J2464" t="s">
        <v>289</v>
      </c>
      <c r="K2464" t="s">
        <v>290</v>
      </c>
      <c r="L2464" s="36">
        <v>1272.5</v>
      </c>
      <c r="M2464">
        <v>-25.5</v>
      </c>
      <c r="N2464" s="66">
        <v>-1.9599999999999999E-2</v>
      </c>
      <c r="O2464" s="36">
        <v>1298</v>
      </c>
      <c r="P2464" s="66">
        <v>-1.9599999999999999E-2</v>
      </c>
      <c r="Q2464" s="36">
        <v>1272</v>
      </c>
      <c r="R2464" s="36">
        <v>1287.5</v>
      </c>
      <c r="S2464" s="36">
        <v>1267.5</v>
      </c>
      <c r="T2464" s="66">
        <v>2.9999999999999997E-4</v>
      </c>
      <c r="U2464" s="66">
        <v>-1.01E-2</v>
      </c>
      <c r="V2464" s="66">
        <v>-1.1599999999999999E-2</v>
      </c>
      <c r="W2464" s="66">
        <v>3.8999999999999998E-3</v>
      </c>
      <c r="X2464" s="1">
        <v>2398500</v>
      </c>
      <c r="Y2464" s="1">
        <v>3067014</v>
      </c>
      <c r="Z2464" s="1">
        <v>1295564</v>
      </c>
      <c r="AA2464" t="s">
        <v>444</v>
      </c>
      <c r="AB2464" t="s">
        <v>445</v>
      </c>
      <c r="AC2464">
        <v>10.02</v>
      </c>
      <c r="AD2464">
        <v>1.0900000000000001</v>
      </c>
      <c r="AE2464">
        <v>3.93</v>
      </c>
      <c r="AF2464" t="s">
        <v>230</v>
      </c>
      <c r="AG2464" s="1">
        <v>364300</v>
      </c>
      <c r="AH2464" s="36">
        <v>1273</v>
      </c>
      <c r="AI2464" s="1">
        <v>5400</v>
      </c>
      <c r="AJ2464" s="36">
        <v>1272.5</v>
      </c>
      <c r="AK2464" s="1">
        <v>3800</v>
      </c>
      <c r="AL2464" s="2">
        <v>0.62361111111111112</v>
      </c>
      <c r="AM2464" s="3">
        <v>46238</v>
      </c>
      <c r="AN2464" t="s">
        <v>293</v>
      </c>
      <c r="AO2464" t="s">
        <v>437</v>
      </c>
    </row>
    <row r="2465" spans="1:41">
      <c r="A2465" s="8">
        <v>46227</v>
      </c>
      <c r="B2465" s="67">
        <v>4002.22</v>
      </c>
      <c r="C2465">
        <v>-1.27</v>
      </c>
      <c r="D2465">
        <v>64510</v>
      </c>
      <c r="E2465" s="67">
        <v>-2.77</v>
      </c>
      <c r="F2465" s="7">
        <v>7376</v>
      </c>
      <c r="G2465" t="s">
        <v>87</v>
      </c>
      <c r="H2465">
        <v>0</v>
      </c>
      <c r="I2465" t="s">
        <v>347</v>
      </c>
      <c r="J2465" t="s">
        <v>323</v>
      </c>
      <c r="K2465" t="s">
        <v>290</v>
      </c>
      <c r="L2465" s="36">
        <v>1122</v>
      </c>
      <c r="M2465">
        <v>50</v>
      </c>
      <c r="N2465" s="66">
        <v>4.6600000000000003E-2</v>
      </c>
      <c r="O2465" s="36">
        <v>1072</v>
      </c>
      <c r="P2465" s="66">
        <v>4.6600000000000003E-2</v>
      </c>
      <c r="Q2465" s="36">
        <v>1072</v>
      </c>
      <c r="R2465" s="36">
        <v>1136</v>
      </c>
      <c r="S2465" s="36">
        <v>1049</v>
      </c>
      <c r="T2465" s="66">
        <v>4.6600000000000003E-2</v>
      </c>
      <c r="U2465" s="66">
        <v>2.5499999999999998E-2</v>
      </c>
      <c r="V2465" s="66">
        <v>-1.23E-2</v>
      </c>
      <c r="W2465" s="66">
        <v>6.9500000000000006E-2</v>
      </c>
      <c r="X2465" s="1">
        <v>41100</v>
      </c>
      <c r="Y2465" s="1">
        <v>44842</v>
      </c>
      <c r="Z2465" s="1">
        <v>4778</v>
      </c>
      <c r="AA2465" t="s">
        <v>446</v>
      </c>
      <c r="AB2465" t="s">
        <v>447</v>
      </c>
      <c r="AC2465">
        <v>0</v>
      </c>
      <c r="AD2465">
        <v>4.46</v>
      </c>
      <c r="AE2465">
        <v>0</v>
      </c>
      <c r="AF2465">
        <v>0.6</v>
      </c>
      <c r="AG2465">
        <v>600</v>
      </c>
      <c r="AH2465" s="36">
        <v>1123</v>
      </c>
      <c r="AI2465">
        <v>200</v>
      </c>
      <c r="AJ2465" s="36">
        <v>1112</v>
      </c>
      <c r="AK2465">
        <v>200</v>
      </c>
      <c r="AL2465" s="2">
        <v>0.62361111111111112</v>
      </c>
      <c r="AM2465" s="3">
        <v>46246</v>
      </c>
      <c r="AN2465" t="s">
        <v>448</v>
      </c>
      <c r="AO2465" t="s">
        <v>313</v>
      </c>
    </row>
    <row r="2466" spans="1:41">
      <c r="A2466" s="8">
        <v>46227</v>
      </c>
      <c r="B2466" s="67">
        <v>4002.22</v>
      </c>
      <c r="C2466">
        <v>-1.27</v>
      </c>
      <c r="D2466">
        <v>64510</v>
      </c>
      <c r="E2466" s="67">
        <v>-2.77</v>
      </c>
      <c r="F2466" s="7">
        <v>7525</v>
      </c>
      <c r="G2466" t="s">
        <v>88</v>
      </c>
      <c r="H2466">
        <v>0</v>
      </c>
      <c r="I2466" t="s">
        <v>288</v>
      </c>
      <c r="J2466" t="s">
        <v>289</v>
      </c>
      <c r="K2466" t="s">
        <v>295</v>
      </c>
      <c r="L2466" s="36">
        <v>3565</v>
      </c>
      <c r="M2466">
        <v>-30</v>
      </c>
      <c r="N2466" s="66">
        <v>-8.3000000000000001E-3</v>
      </c>
      <c r="O2466" s="36">
        <v>3595</v>
      </c>
      <c r="P2466" s="66">
        <v>-8.3000000000000001E-3</v>
      </c>
      <c r="Q2466" s="36">
        <v>3580</v>
      </c>
      <c r="R2466" s="36">
        <v>3580</v>
      </c>
      <c r="S2466" s="36">
        <v>3565</v>
      </c>
      <c r="T2466" s="66">
        <v>-4.1000000000000003E-3</v>
      </c>
      <c r="U2466" s="66">
        <v>0</v>
      </c>
      <c r="V2466" s="66">
        <v>-4.1000000000000003E-3</v>
      </c>
      <c r="W2466" s="66">
        <v>0</v>
      </c>
      <c r="X2466" s="1">
        <v>5800</v>
      </c>
      <c r="Y2466" s="1">
        <v>20712</v>
      </c>
      <c r="Z2466" s="1">
        <v>30801</v>
      </c>
      <c r="AA2466" t="s">
        <v>449</v>
      </c>
      <c r="AB2466" t="s">
        <v>450</v>
      </c>
      <c r="AC2466">
        <v>9.64</v>
      </c>
      <c r="AD2466">
        <v>1</v>
      </c>
      <c r="AE2466">
        <v>4.54</v>
      </c>
      <c r="AF2466" t="s">
        <v>230</v>
      </c>
      <c r="AG2466" s="1">
        <v>6900</v>
      </c>
      <c r="AH2466" s="36">
        <v>3570</v>
      </c>
      <c r="AI2466">
        <v>100</v>
      </c>
      <c r="AJ2466" s="36">
        <v>3560</v>
      </c>
      <c r="AK2466">
        <v>300</v>
      </c>
      <c r="AL2466" s="2">
        <v>0.62083333333333335</v>
      </c>
      <c r="AM2466" s="3">
        <v>46241</v>
      </c>
      <c r="AN2466" t="s">
        <v>298</v>
      </c>
      <c r="AO2466" t="s">
        <v>322</v>
      </c>
    </row>
    <row r="2467" spans="1:41">
      <c r="A2467" s="8">
        <v>46227</v>
      </c>
      <c r="B2467" s="67">
        <v>4002.22</v>
      </c>
      <c r="C2467">
        <v>-1.27</v>
      </c>
      <c r="D2467">
        <v>64510</v>
      </c>
      <c r="E2467" s="67">
        <v>-2.77</v>
      </c>
      <c r="F2467" s="7">
        <v>7729</v>
      </c>
      <c r="G2467" t="s">
        <v>89</v>
      </c>
      <c r="H2467">
        <v>0</v>
      </c>
      <c r="I2467" t="s">
        <v>288</v>
      </c>
      <c r="J2467" t="s">
        <v>289</v>
      </c>
      <c r="K2467" t="s">
        <v>290</v>
      </c>
      <c r="L2467" s="36">
        <v>17515</v>
      </c>
      <c r="M2467">
        <v>-930</v>
      </c>
      <c r="N2467" s="66">
        <v>-5.04E-2</v>
      </c>
      <c r="O2467" s="36">
        <v>18445</v>
      </c>
      <c r="P2467" s="66">
        <v>-5.04E-2</v>
      </c>
      <c r="Q2467" s="36">
        <v>18045</v>
      </c>
      <c r="R2467" s="36">
        <v>18135</v>
      </c>
      <c r="S2467" s="36">
        <v>17275</v>
      </c>
      <c r="T2467" s="66">
        <v>-2.93E-2</v>
      </c>
      <c r="U2467" s="66">
        <v>9.7999999999999997E-3</v>
      </c>
      <c r="V2467" s="66">
        <v>-3.4099999999999998E-2</v>
      </c>
      <c r="W2467" s="66">
        <v>1.38E-2</v>
      </c>
      <c r="X2467" s="1">
        <v>282400</v>
      </c>
      <c r="Y2467" s="1">
        <v>4959320</v>
      </c>
      <c r="Z2467" s="1">
        <v>740621</v>
      </c>
      <c r="AA2467" t="s">
        <v>700</v>
      </c>
      <c r="AB2467" t="s">
        <v>452</v>
      </c>
      <c r="AC2467">
        <v>25.39</v>
      </c>
      <c r="AD2467">
        <v>3.72</v>
      </c>
      <c r="AE2467">
        <v>1.58</v>
      </c>
      <c r="AF2467" t="s">
        <v>230</v>
      </c>
      <c r="AG2467" s="1">
        <v>5900</v>
      </c>
      <c r="AH2467" s="36">
        <v>17530</v>
      </c>
      <c r="AI2467">
        <v>200</v>
      </c>
      <c r="AJ2467" s="36">
        <v>17510</v>
      </c>
      <c r="AK2467">
        <v>200</v>
      </c>
      <c r="AL2467" s="2">
        <v>0.62361111111111112</v>
      </c>
      <c r="AM2467" s="3">
        <v>46238</v>
      </c>
      <c r="AN2467" t="s">
        <v>298</v>
      </c>
      <c r="AO2467" t="s">
        <v>453</v>
      </c>
    </row>
    <row r="2468" spans="1:41">
      <c r="A2468" s="8">
        <v>46227</v>
      </c>
      <c r="B2468" s="67">
        <v>4002.22</v>
      </c>
      <c r="C2468">
        <v>-1.27</v>
      </c>
      <c r="D2468">
        <v>64510</v>
      </c>
      <c r="E2468" s="67">
        <v>-2.77</v>
      </c>
      <c r="F2468" s="7">
        <v>7921</v>
      </c>
      <c r="G2468" t="s">
        <v>90</v>
      </c>
      <c r="H2468">
        <v>0</v>
      </c>
      <c r="I2468" t="s">
        <v>288</v>
      </c>
      <c r="J2468" t="s">
        <v>289</v>
      </c>
      <c r="K2468" t="s">
        <v>295</v>
      </c>
      <c r="L2468" s="36">
        <v>4340</v>
      </c>
      <c r="M2468">
        <v>-25</v>
      </c>
      <c r="N2468" s="66">
        <v>-5.7000000000000002E-3</v>
      </c>
      <c r="O2468" s="36">
        <v>4365</v>
      </c>
      <c r="P2468" s="66">
        <v>-5.7000000000000002E-3</v>
      </c>
      <c r="Q2468" s="36">
        <v>4295</v>
      </c>
      <c r="R2468" s="36">
        <v>4360</v>
      </c>
      <c r="S2468" s="36">
        <v>4295</v>
      </c>
      <c r="T2468" s="66">
        <v>1.04E-2</v>
      </c>
      <c r="U2468" s="66">
        <v>2.3E-3</v>
      </c>
      <c r="V2468" s="66">
        <v>-4.4999999999999997E-3</v>
      </c>
      <c r="W2468" s="66">
        <v>1.04E-2</v>
      </c>
      <c r="X2468" s="1">
        <v>26900</v>
      </c>
      <c r="Y2468" s="1">
        <v>116164</v>
      </c>
      <c r="Z2468" s="1">
        <v>57085</v>
      </c>
      <c r="AA2468" t="s">
        <v>454</v>
      </c>
      <c r="AB2468" t="s">
        <v>591</v>
      </c>
      <c r="AC2468">
        <v>16</v>
      </c>
      <c r="AD2468">
        <v>1.72</v>
      </c>
      <c r="AE2468">
        <v>4.1500000000000004</v>
      </c>
      <c r="AF2468" t="s">
        <v>230</v>
      </c>
      <c r="AG2468" s="1">
        <v>6500</v>
      </c>
      <c r="AH2468" s="36">
        <v>4345</v>
      </c>
      <c r="AI2468">
        <v>100</v>
      </c>
      <c r="AJ2468" s="36">
        <v>4335</v>
      </c>
      <c r="AK2468">
        <v>300</v>
      </c>
      <c r="AL2468" s="2">
        <v>0.62013888888888891</v>
      </c>
      <c r="AM2468" s="3">
        <v>46211</v>
      </c>
      <c r="AN2468" t="s">
        <v>326</v>
      </c>
      <c r="AO2468" t="s">
        <v>456</v>
      </c>
    </row>
    <row r="2469" spans="1:41">
      <c r="A2469" s="8">
        <v>46227</v>
      </c>
      <c r="B2469" s="67">
        <v>4002.22</v>
      </c>
      <c r="C2469">
        <v>-1.27</v>
      </c>
      <c r="D2469">
        <v>64510</v>
      </c>
      <c r="E2469" s="67">
        <v>-2.77</v>
      </c>
      <c r="F2469" s="7">
        <v>8031</v>
      </c>
      <c r="G2469" t="s">
        <v>91</v>
      </c>
      <c r="H2469">
        <v>0</v>
      </c>
      <c r="I2469" t="s">
        <v>288</v>
      </c>
      <c r="J2469" t="s">
        <v>289</v>
      </c>
      <c r="K2469" t="s">
        <v>290</v>
      </c>
      <c r="L2469" s="36">
        <v>4948</v>
      </c>
      <c r="M2469">
        <v>-22</v>
      </c>
      <c r="N2469" s="66">
        <v>-4.4000000000000003E-3</v>
      </c>
      <c r="O2469" s="36">
        <v>4970</v>
      </c>
      <c r="P2469" s="66">
        <v>-4.4000000000000003E-3</v>
      </c>
      <c r="Q2469" s="36">
        <v>4970</v>
      </c>
      <c r="R2469" s="36">
        <v>5018</v>
      </c>
      <c r="S2469" s="36">
        <v>4931</v>
      </c>
      <c r="T2469" s="66">
        <v>-4.4000000000000003E-3</v>
      </c>
      <c r="U2469" s="66">
        <v>-1.09E-2</v>
      </c>
      <c r="V2469" s="66">
        <v>-1.3899999999999999E-2</v>
      </c>
      <c r="W2469" s="66">
        <v>3.3999999999999998E-3</v>
      </c>
      <c r="X2469" s="1">
        <v>3888200</v>
      </c>
      <c r="Y2469" s="1">
        <v>19332342</v>
      </c>
      <c r="Z2469" s="1">
        <v>14174370</v>
      </c>
      <c r="AA2469" t="s">
        <v>457</v>
      </c>
      <c r="AB2469" t="s">
        <v>701</v>
      </c>
      <c r="AC2469">
        <v>15.24</v>
      </c>
      <c r="AD2469">
        <v>1.59</v>
      </c>
      <c r="AE2469">
        <v>2.83</v>
      </c>
      <c r="AF2469" t="s">
        <v>230</v>
      </c>
      <c r="AG2469" s="1">
        <v>278100</v>
      </c>
      <c r="AH2469" s="36">
        <v>4949</v>
      </c>
      <c r="AI2469">
        <v>700</v>
      </c>
      <c r="AJ2469" s="36">
        <v>4948</v>
      </c>
      <c r="AK2469">
        <v>100</v>
      </c>
      <c r="AL2469" s="2">
        <v>0.62361111111111112</v>
      </c>
      <c r="AM2469" s="3">
        <v>46238</v>
      </c>
      <c r="AN2469" t="s">
        <v>298</v>
      </c>
      <c r="AO2469" t="s">
        <v>322</v>
      </c>
    </row>
    <row r="2470" spans="1:41">
      <c r="A2470" s="8">
        <v>46227</v>
      </c>
      <c r="B2470" s="67">
        <v>4002.22</v>
      </c>
      <c r="C2470">
        <v>-1.27</v>
      </c>
      <c r="D2470">
        <v>64510</v>
      </c>
      <c r="E2470" s="67">
        <v>-2.77</v>
      </c>
      <c r="F2470" s="7">
        <v>8058</v>
      </c>
      <c r="G2470" t="s">
        <v>92</v>
      </c>
      <c r="H2470">
        <v>0</v>
      </c>
      <c r="I2470" t="s">
        <v>288</v>
      </c>
      <c r="J2470" t="s">
        <v>289</v>
      </c>
      <c r="K2470" t="s">
        <v>290</v>
      </c>
      <c r="L2470" s="36">
        <v>4913</v>
      </c>
      <c r="M2470">
        <v>-3</v>
      </c>
      <c r="N2470" s="66">
        <v>-5.9999999999999995E-4</v>
      </c>
      <c r="O2470" s="36">
        <v>4916</v>
      </c>
      <c r="P2470" s="66">
        <v>-5.9999999999999995E-4</v>
      </c>
      <c r="Q2470" s="36">
        <v>4925</v>
      </c>
      <c r="R2470" s="36">
        <v>4972</v>
      </c>
      <c r="S2470" s="36">
        <v>4883</v>
      </c>
      <c r="T2470" s="66">
        <v>-2.3999999999999998E-3</v>
      </c>
      <c r="U2470" s="66">
        <v>-7.6E-3</v>
      </c>
      <c r="V2470" s="66">
        <v>-1.18E-2</v>
      </c>
      <c r="W2470" s="66">
        <v>6.1000000000000004E-3</v>
      </c>
      <c r="X2470" s="1">
        <v>5574500</v>
      </c>
      <c r="Y2470" s="1">
        <v>27460946</v>
      </c>
      <c r="Z2470" s="1">
        <v>18229827</v>
      </c>
      <c r="AA2470" t="s">
        <v>459</v>
      </c>
      <c r="AB2470" t="s">
        <v>460</v>
      </c>
      <c r="AC2470">
        <v>16.350000000000001</v>
      </c>
      <c r="AD2470">
        <v>1.9</v>
      </c>
      <c r="AE2470">
        <v>2.54</v>
      </c>
      <c r="AF2470" t="s">
        <v>230</v>
      </c>
      <c r="AG2470" s="1">
        <v>544000</v>
      </c>
      <c r="AH2470" s="36">
        <v>4914</v>
      </c>
      <c r="AI2470" s="1">
        <v>1900</v>
      </c>
      <c r="AJ2470" s="36">
        <v>4913</v>
      </c>
      <c r="AK2470" s="1">
        <v>2000</v>
      </c>
      <c r="AL2470" s="2">
        <v>0.62361111111111112</v>
      </c>
      <c r="AM2470" s="3">
        <v>46237</v>
      </c>
      <c r="AN2470" t="s">
        <v>298</v>
      </c>
      <c r="AO2470" t="s">
        <v>322</v>
      </c>
    </row>
    <row r="2471" spans="1:41">
      <c r="A2471" s="8">
        <v>46227</v>
      </c>
      <c r="B2471" s="67">
        <v>4002.22</v>
      </c>
      <c r="C2471">
        <v>-1.27</v>
      </c>
      <c r="D2471">
        <v>64510</v>
      </c>
      <c r="E2471" s="67">
        <v>-2.77</v>
      </c>
      <c r="F2471" s="7">
        <v>8233</v>
      </c>
      <c r="G2471" t="s">
        <v>93</v>
      </c>
      <c r="H2471">
        <v>0</v>
      </c>
      <c r="I2471" t="s">
        <v>288</v>
      </c>
      <c r="J2471" t="s">
        <v>289</v>
      </c>
      <c r="K2471" t="s">
        <v>290</v>
      </c>
      <c r="L2471" s="36">
        <v>2236.5</v>
      </c>
      <c r="M2471">
        <v>-18.5</v>
      </c>
      <c r="N2471" s="66">
        <v>-8.2000000000000007E-3</v>
      </c>
      <c r="O2471" s="36">
        <v>2255</v>
      </c>
      <c r="P2471" s="66">
        <v>-8.2000000000000007E-3</v>
      </c>
      <c r="Q2471" s="36">
        <v>2212</v>
      </c>
      <c r="R2471" s="36">
        <v>2249.5</v>
      </c>
      <c r="S2471" s="36">
        <v>2192</v>
      </c>
      <c r="T2471" s="66">
        <v>1.0999999999999999E-2</v>
      </c>
      <c r="U2471" s="66">
        <v>1.1900000000000001E-2</v>
      </c>
      <c r="V2471" s="66">
        <v>-5.7000000000000002E-3</v>
      </c>
      <c r="W2471" s="66">
        <v>2.0299999999999999E-2</v>
      </c>
      <c r="X2471" s="1">
        <v>1464200</v>
      </c>
      <c r="Y2471" s="1">
        <v>3257309</v>
      </c>
      <c r="Z2471" s="1">
        <v>682599</v>
      </c>
      <c r="AA2471" t="s">
        <v>702</v>
      </c>
      <c r="AB2471" t="s">
        <v>462</v>
      </c>
      <c r="AC2471">
        <v>17.239999999999998</v>
      </c>
      <c r="AD2471">
        <v>1.45</v>
      </c>
      <c r="AE2471">
        <v>1.79</v>
      </c>
      <c r="AF2471" t="s">
        <v>230</v>
      </c>
      <c r="AG2471" s="1">
        <v>69800</v>
      </c>
      <c r="AH2471" s="36">
        <v>2236.5</v>
      </c>
      <c r="AI2471" s="1">
        <v>1500</v>
      </c>
      <c r="AJ2471" s="36">
        <v>2236</v>
      </c>
      <c r="AK2471">
        <v>100</v>
      </c>
      <c r="AL2471" s="2">
        <v>0.62361111111111112</v>
      </c>
      <c r="AM2471" s="3">
        <v>46203</v>
      </c>
      <c r="AN2471" t="s">
        <v>463</v>
      </c>
      <c r="AO2471" t="s">
        <v>327</v>
      </c>
    </row>
    <row r="2472" spans="1:41">
      <c r="A2472" s="8">
        <v>46227</v>
      </c>
      <c r="B2472" s="67">
        <v>4002.22</v>
      </c>
      <c r="C2472">
        <v>-1.27</v>
      </c>
      <c r="D2472">
        <v>64510</v>
      </c>
      <c r="E2472" s="67">
        <v>-2.77</v>
      </c>
      <c r="F2472" s="7">
        <v>8304</v>
      </c>
      <c r="G2472" t="s">
        <v>94</v>
      </c>
      <c r="H2472">
        <v>0</v>
      </c>
      <c r="I2472" t="s">
        <v>288</v>
      </c>
      <c r="J2472" t="s">
        <v>289</v>
      </c>
      <c r="K2472" t="s">
        <v>290</v>
      </c>
      <c r="L2472" s="36">
        <v>3025</v>
      </c>
      <c r="M2472">
        <v>-3</v>
      </c>
      <c r="N2472" s="66">
        <v>-1E-3</v>
      </c>
      <c r="O2472" s="36">
        <v>3028</v>
      </c>
      <c r="P2472" s="66">
        <v>-8.9999999999999998E-4</v>
      </c>
      <c r="Q2472" s="36">
        <v>2997</v>
      </c>
      <c r="R2472" s="36">
        <v>3040</v>
      </c>
      <c r="S2472" s="36">
        <v>2981</v>
      </c>
      <c r="T2472" s="66">
        <v>9.2999999999999992E-3</v>
      </c>
      <c r="U2472" s="66">
        <v>-2.3E-3</v>
      </c>
      <c r="V2472" s="66">
        <v>-4.8999999999999998E-3</v>
      </c>
      <c r="W2472" s="66">
        <v>1.47E-2</v>
      </c>
      <c r="X2472" s="1">
        <v>1009600</v>
      </c>
      <c r="Y2472" s="1">
        <v>3046338</v>
      </c>
      <c r="Z2472" s="1">
        <v>422862</v>
      </c>
      <c r="AA2472" t="s">
        <v>890</v>
      </c>
      <c r="AB2472" t="s">
        <v>465</v>
      </c>
      <c r="AC2472">
        <v>15.5</v>
      </c>
      <c r="AD2472">
        <v>0.87</v>
      </c>
      <c r="AE2472">
        <v>3.31</v>
      </c>
      <c r="AF2472" t="s">
        <v>230</v>
      </c>
      <c r="AG2472" s="1">
        <v>13300</v>
      </c>
      <c r="AH2472" s="36">
        <v>3025</v>
      </c>
      <c r="AI2472">
        <v>100</v>
      </c>
      <c r="AJ2472" s="36">
        <v>3024</v>
      </c>
      <c r="AK2472">
        <v>200</v>
      </c>
      <c r="AL2472" s="2">
        <v>0.62361111111111112</v>
      </c>
      <c r="AM2472" s="3">
        <v>46234</v>
      </c>
      <c r="AN2472" t="s">
        <v>298</v>
      </c>
      <c r="AO2472" t="s">
        <v>434</v>
      </c>
    </row>
    <row r="2473" spans="1:41">
      <c r="A2473" s="8">
        <v>46227</v>
      </c>
      <c r="B2473" s="67">
        <v>4002.22</v>
      </c>
      <c r="C2473">
        <v>-1.27</v>
      </c>
      <c r="D2473">
        <v>64510</v>
      </c>
      <c r="E2473" s="67">
        <v>-2.77</v>
      </c>
      <c r="F2473" s="7">
        <v>8316</v>
      </c>
      <c r="G2473" t="s">
        <v>95</v>
      </c>
      <c r="H2473">
        <v>0</v>
      </c>
      <c r="I2473" t="s">
        <v>288</v>
      </c>
      <c r="J2473" t="s">
        <v>289</v>
      </c>
      <c r="K2473" t="s">
        <v>290</v>
      </c>
      <c r="L2473" s="36">
        <v>7137</v>
      </c>
      <c r="M2473">
        <v>-30</v>
      </c>
      <c r="N2473" s="66">
        <v>-4.1999999999999997E-3</v>
      </c>
      <c r="O2473" s="36">
        <v>7167</v>
      </c>
      <c r="P2473" s="66">
        <v>-4.1000000000000003E-3</v>
      </c>
      <c r="Q2473" s="36">
        <v>7065</v>
      </c>
      <c r="R2473" s="36">
        <v>7181</v>
      </c>
      <c r="S2473" s="36">
        <v>7055</v>
      </c>
      <c r="T2473" s="66">
        <v>1.01E-2</v>
      </c>
      <c r="U2473" s="66">
        <v>-4.3E-3</v>
      </c>
      <c r="V2473" s="66">
        <v>-6.1000000000000004E-3</v>
      </c>
      <c r="W2473" s="66">
        <v>1.1599999999999999E-2</v>
      </c>
      <c r="X2473" s="1">
        <v>7669200</v>
      </c>
      <c r="Y2473" s="1">
        <v>54635755</v>
      </c>
      <c r="Z2473" s="1">
        <v>27328597</v>
      </c>
      <c r="AA2473" t="s">
        <v>891</v>
      </c>
      <c r="AB2473" t="s">
        <v>467</v>
      </c>
      <c r="AC2473">
        <v>15.86</v>
      </c>
      <c r="AD2473">
        <v>1.72</v>
      </c>
      <c r="AE2473">
        <v>2.52</v>
      </c>
      <c r="AF2473" t="s">
        <v>230</v>
      </c>
      <c r="AG2473">
        <v>0</v>
      </c>
      <c r="AH2473" s="36">
        <v>7138</v>
      </c>
      <c r="AI2473" s="1">
        <v>2200</v>
      </c>
      <c r="AJ2473" s="36">
        <v>7136</v>
      </c>
      <c r="AK2473">
        <v>900</v>
      </c>
      <c r="AL2473" s="2">
        <v>0.62361111111111112</v>
      </c>
      <c r="AM2473" s="3">
        <v>46234</v>
      </c>
      <c r="AN2473" t="s">
        <v>298</v>
      </c>
      <c r="AO2473" t="s">
        <v>434</v>
      </c>
    </row>
    <row r="2474" spans="1:41">
      <c r="A2474" s="8">
        <v>46227</v>
      </c>
      <c r="B2474" s="67">
        <v>4002.22</v>
      </c>
      <c r="C2474">
        <v>-1.27</v>
      </c>
      <c r="D2474">
        <v>64510</v>
      </c>
      <c r="E2474" s="67">
        <v>-2.77</v>
      </c>
      <c r="F2474" s="7">
        <v>8331</v>
      </c>
      <c r="G2474" t="s">
        <v>96</v>
      </c>
      <c r="H2474">
        <v>0</v>
      </c>
      <c r="I2474" t="s">
        <v>288</v>
      </c>
      <c r="J2474" t="s">
        <v>289</v>
      </c>
      <c r="K2474" t="s">
        <v>290</v>
      </c>
      <c r="L2474" s="36">
        <v>2743</v>
      </c>
      <c r="M2474">
        <v>-6</v>
      </c>
      <c r="N2474" s="66">
        <v>-2.2000000000000001E-3</v>
      </c>
      <c r="O2474" s="36">
        <v>2749</v>
      </c>
      <c r="P2474" s="66">
        <v>-2.0999999999999999E-3</v>
      </c>
      <c r="Q2474" s="36">
        <v>2704</v>
      </c>
      <c r="R2474" s="36">
        <v>2758</v>
      </c>
      <c r="S2474" s="36">
        <v>2698</v>
      </c>
      <c r="T2474" s="66">
        <v>1.44E-2</v>
      </c>
      <c r="U2474" s="66">
        <v>-2.8999999999999998E-3</v>
      </c>
      <c r="V2474" s="66">
        <v>-5.4000000000000003E-3</v>
      </c>
      <c r="W2474" s="66">
        <v>1.66E-2</v>
      </c>
      <c r="X2474" s="1">
        <v>1314400</v>
      </c>
      <c r="Y2474" s="1">
        <v>3592805</v>
      </c>
      <c r="Z2474" s="1">
        <v>2127254</v>
      </c>
      <c r="AA2474" t="s">
        <v>718</v>
      </c>
      <c r="AB2474" t="s">
        <v>469</v>
      </c>
      <c r="AC2474">
        <v>17.71</v>
      </c>
      <c r="AD2474">
        <v>1.52</v>
      </c>
      <c r="AE2474">
        <v>2.33</v>
      </c>
      <c r="AF2474" t="s">
        <v>230</v>
      </c>
      <c r="AG2474" s="1">
        <v>26600</v>
      </c>
      <c r="AH2474" s="36">
        <v>2743.5</v>
      </c>
      <c r="AI2474">
        <v>300</v>
      </c>
      <c r="AJ2474" s="36">
        <v>2742.5</v>
      </c>
      <c r="AK2474">
        <v>400</v>
      </c>
      <c r="AL2474" s="2">
        <v>0.62361111111111112</v>
      </c>
      <c r="AM2474" s="3">
        <v>46238</v>
      </c>
      <c r="AN2474" t="s">
        <v>298</v>
      </c>
      <c r="AO2474" t="s">
        <v>434</v>
      </c>
    </row>
    <row r="2475" spans="1:41">
      <c r="A2475" s="8">
        <v>46227</v>
      </c>
      <c r="B2475" s="67">
        <v>4002.22</v>
      </c>
      <c r="C2475">
        <v>-1.27</v>
      </c>
      <c r="D2475">
        <v>64510</v>
      </c>
      <c r="E2475" s="67">
        <v>-2.77</v>
      </c>
      <c r="F2475" s="7">
        <v>8424</v>
      </c>
      <c r="G2475" t="s">
        <v>97</v>
      </c>
      <c r="H2475">
        <v>0</v>
      </c>
      <c r="I2475" t="s">
        <v>288</v>
      </c>
      <c r="J2475" t="s">
        <v>289</v>
      </c>
      <c r="K2475" t="s">
        <v>290</v>
      </c>
      <c r="L2475" s="36">
        <v>4421</v>
      </c>
      <c r="M2475">
        <v>-1</v>
      </c>
      <c r="N2475" s="66">
        <v>-2.0000000000000001E-4</v>
      </c>
      <c r="O2475" s="36">
        <v>4422</v>
      </c>
      <c r="P2475" s="66">
        <v>-2.0000000000000001E-4</v>
      </c>
      <c r="Q2475" s="36">
        <v>4400</v>
      </c>
      <c r="R2475" s="36">
        <v>4433</v>
      </c>
      <c r="S2475" s="36">
        <v>4372</v>
      </c>
      <c r="T2475" s="66">
        <v>4.7000000000000002E-3</v>
      </c>
      <c r="U2475" s="66">
        <v>5.9999999999999995E-4</v>
      </c>
      <c r="V2475" s="66">
        <v>-2.7000000000000001E-3</v>
      </c>
      <c r="W2475" s="66">
        <v>1.12E-2</v>
      </c>
      <c r="X2475" s="1">
        <v>67100</v>
      </c>
      <c r="Y2475" s="1">
        <v>296166</v>
      </c>
      <c r="Z2475" s="1">
        <v>401707</v>
      </c>
      <c r="AA2475" t="s">
        <v>470</v>
      </c>
      <c r="AB2475" t="s">
        <v>592</v>
      </c>
      <c r="AC2475">
        <v>8.3000000000000007</v>
      </c>
      <c r="AD2475">
        <v>0.79</v>
      </c>
      <c r="AE2475">
        <v>3.89</v>
      </c>
      <c r="AF2475" t="s">
        <v>230</v>
      </c>
      <c r="AG2475" s="1">
        <v>1500</v>
      </c>
      <c r="AH2475" s="36">
        <v>4423</v>
      </c>
      <c r="AI2475">
        <v>100</v>
      </c>
      <c r="AJ2475" s="36">
        <v>4420</v>
      </c>
      <c r="AK2475">
        <v>200</v>
      </c>
      <c r="AL2475" s="2">
        <v>0.62361111111111112</v>
      </c>
      <c r="AM2475" s="3">
        <v>46233</v>
      </c>
      <c r="AN2475" t="s">
        <v>298</v>
      </c>
      <c r="AO2475" t="s">
        <v>472</v>
      </c>
    </row>
    <row r="2476" spans="1:41">
      <c r="A2476" s="8">
        <v>46227</v>
      </c>
      <c r="B2476" s="67">
        <v>4002.22</v>
      </c>
      <c r="C2476">
        <v>-1.27</v>
      </c>
      <c r="D2476">
        <v>64510</v>
      </c>
      <c r="E2476" s="67">
        <v>-2.77</v>
      </c>
      <c r="F2476" s="7">
        <v>8425</v>
      </c>
      <c r="G2476" t="s">
        <v>98</v>
      </c>
      <c r="H2476">
        <v>0</v>
      </c>
      <c r="I2476" t="s">
        <v>288</v>
      </c>
      <c r="J2476" t="s">
        <v>289</v>
      </c>
      <c r="K2476" t="s">
        <v>295</v>
      </c>
      <c r="L2476" s="36">
        <v>1324</v>
      </c>
      <c r="M2476">
        <v>-3</v>
      </c>
      <c r="N2476" s="66">
        <v>-2.3E-3</v>
      </c>
      <c r="O2476" s="36">
        <v>1327</v>
      </c>
      <c r="P2476" s="66">
        <v>-2.2000000000000001E-3</v>
      </c>
      <c r="Q2476" s="36">
        <v>1318</v>
      </c>
      <c r="R2476" s="36">
        <v>1328</v>
      </c>
      <c r="S2476" s="36">
        <v>1313</v>
      </c>
      <c r="T2476" s="66">
        <v>4.4999999999999997E-3</v>
      </c>
      <c r="U2476" s="66">
        <v>0</v>
      </c>
      <c r="V2476" s="66">
        <v>-3.0000000000000001E-3</v>
      </c>
      <c r="W2476" s="66">
        <v>8.3000000000000001E-3</v>
      </c>
      <c r="X2476" s="1">
        <v>386000</v>
      </c>
      <c r="Y2476" s="1">
        <v>510558</v>
      </c>
      <c r="Z2476" s="1">
        <v>416618</v>
      </c>
      <c r="AA2476" t="s">
        <v>473</v>
      </c>
      <c r="AB2476" t="s">
        <v>607</v>
      </c>
      <c r="AC2476">
        <v>7.94</v>
      </c>
      <c r="AD2476">
        <v>0.86</v>
      </c>
      <c r="AE2476">
        <v>3.93</v>
      </c>
      <c r="AF2476" t="s">
        <v>230</v>
      </c>
      <c r="AG2476" s="1">
        <v>129200</v>
      </c>
      <c r="AH2476" s="36">
        <v>1325</v>
      </c>
      <c r="AI2476" s="1">
        <v>3700</v>
      </c>
      <c r="AJ2476" s="36">
        <v>1324</v>
      </c>
      <c r="AK2476">
        <v>400</v>
      </c>
      <c r="AL2476" s="2">
        <v>0.62361111111111112</v>
      </c>
      <c r="AM2476" s="3">
        <v>46233</v>
      </c>
      <c r="AN2476" t="s">
        <v>298</v>
      </c>
      <c r="AO2476" t="s">
        <v>472</v>
      </c>
    </row>
    <row r="2477" spans="1:41">
      <c r="A2477" s="8">
        <v>46227</v>
      </c>
      <c r="B2477" s="67">
        <v>4002.22</v>
      </c>
      <c r="C2477">
        <v>-1.27</v>
      </c>
      <c r="D2477">
        <v>64510</v>
      </c>
      <c r="E2477" s="67">
        <v>-2.77</v>
      </c>
      <c r="F2477" s="7">
        <v>8591</v>
      </c>
      <c r="G2477" t="s">
        <v>99</v>
      </c>
      <c r="H2477">
        <v>0</v>
      </c>
      <c r="I2477" t="s">
        <v>288</v>
      </c>
      <c r="J2477" t="s">
        <v>289</v>
      </c>
      <c r="K2477" t="s">
        <v>290</v>
      </c>
      <c r="L2477" s="36">
        <v>6533</v>
      </c>
      <c r="M2477">
        <v>-84</v>
      </c>
      <c r="N2477" s="66">
        <v>-1.2699999999999999E-2</v>
      </c>
      <c r="O2477" s="36">
        <v>6617</v>
      </c>
      <c r="P2477" s="66">
        <v>-1.26E-2</v>
      </c>
      <c r="Q2477" s="36">
        <v>6529</v>
      </c>
      <c r="R2477" s="36">
        <v>6591</v>
      </c>
      <c r="S2477" s="36">
        <v>6513</v>
      </c>
      <c r="T2477" s="66">
        <v>5.9999999999999995E-4</v>
      </c>
      <c r="U2477" s="66">
        <v>-2.5000000000000001E-3</v>
      </c>
      <c r="V2477" s="66">
        <v>-8.6999999999999994E-3</v>
      </c>
      <c r="W2477" s="66">
        <v>3.0000000000000001E-3</v>
      </c>
      <c r="X2477" s="1">
        <v>1722700</v>
      </c>
      <c r="Y2477" s="1">
        <v>11283565</v>
      </c>
      <c r="Z2477" s="1">
        <v>7343788</v>
      </c>
      <c r="AA2477" t="s">
        <v>892</v>
      </c>
      <c r="AB2477" t="s">
        <v>476</v>
      </c>
      <c r="AC2477">
        <v>13.5</v>
      </c>
      <c r="AD2477">
        <v>1.6</v>
      </c>
      <c r="AE2477">
        <v>2.87</v>
      </c>
      <c r="AF2477" t="s">
        <v>230</v>
      </c>
      <c r="AG2477" s="1">
        <v>236300</v>
      </c>
      <c r="AH2477" s="36">
        <v>6534</v>
      </c>
      <c r="AI2477">
        <v>800</v>
      </c>
      <c r="AJ2477" s="36">
        <v>6532</v>
      </c>
      <c r="AK2477" s="1">
        <v>1900</v>
      </c>
      <c r="AL2477" s="2">
        <v>0.62361111111111112</v>
      </c>
      <c r="AM2477" s="3">
        <v>46240</v>
      </c>
      <c r="AN2477" t="s">
        <v>298</v>
      </c>
      <c r="AO2477" t="s">
        <v>472</v>
      </c>
    </row>
    <row r="2478" spans="1:41">
      <c r="A2478" s="8">
        <v>46227</v>
      </c>
      <c r="B2478" s="67">
        <v>4002.22</v>
      </c>
      <c r="C2478">
        <v>-1.27</v>
      </c>
      <c r="D2478">
        <v>64510</v>
      </c>
      <c r="E2478" s="67">
        <v>-2.77</v>
      </c>
      <c r="F2478" s="7">
        <v>8593</v>
      </c>
      <c r="G2478" t="s">
        <v>100</v>
      </c>
      <c r="H2478">
        <v>0</v>
      </c>
      <c r="I2478" t="s">
        <v>288</v>
      </c>
      <c r="J2478" t="s">
        <v>289</v>
      </c>
      <c r="K2478" t="s">
        <v>295</v>
      </c>
      <c r="L2478" s="36">
        <v>1437.5</v>
      </c>
      <c r="M2478">
        <v>-2</v>
      </c>
      <c r="N2478" s="66">
        <v>-1.4E-3</v>
      </c>
      <c r="O2478" s="36">
        <v>1439.5</v>
      </c>
      <c r="P2478" s="66">
        <v>-1.2999999999999999E-3</v>
      </c>
      <c r="Q2478" s="36">
        <v>1428</v>
      </c>
      <c r="R2478" s="36">
        <v>1441</v>
      </c>
      <c r="S2478" s="36">
        <v>1423.5</v>
      </c>
      <c r="T2478" s="66">
        <v>6.6E-3</v>
      </c>
      <c r="U2478" s="66">
        <v>1.6999999999999999E-3</v>
      </c>
      <c r="V2478" s="66">
        <v>-2.3999999999999998E-3</v>
      </c>
      <c r="W2478" s="66">
        <v>9.7999999999999997E-3</v>
      </c>
      <c r="X2478" s="1">
        <v>2155700</v>
      </c>
      <c r="Y2478" s="1">
        <v>3092258</v>
      </c>
      <c r="Z2478" s="1">
        <v>2108686</v>
      </c>
      <c r="AA2478" t="s">
        <v>477</v>
      </c>
      <c r="AB2478" t="s">
        <v>594</v>
      </c>
      <c r="AC2478">
        <v>12.9</v>
      </c>
      <c r="AD2478">
        <v>1.03</v>
      </c>
      <c r="AE2478">
        <v>3.55</v>
      </c>
      <c r="AF2478" t="s">
        <v>230</v>
      </c>
      <c r="AG2478" s="1">
        <v>719200</v>
      </c>
      <c r="AH2478" s="36">
        <v>1437.5</v>
      </c>
      <c r="AI2478" s="1">
        <v>4500</v>
      </c>
      <c r="AJ2478" s="36">
        <v>1437</v>
      </c>
      <c r="AK2478" s="1">
        <v>6900</v>
      </c>
      <c r="AL2478" s="2">
        <v>0.62361111111111112</v>
      </c>
      <c r="AM2478" s="3">
        <v>46241</v>
      </c>
      <c r="AN2478" t="s">
        <v>298</v>
      </c>
      <c r="AO2478" t="s">
        <v>472</v>
      </c>
    </row>
    <row r="2479" spans="1:41">
      <c r="A2479" s="8">
        <v>46227</v>
      </c>
      <c r="B2479" s="67">
        <v>4002.22</v>
      </c>
      <c r="C2479">
        <v>-1.27</v>
      </c>
      <c r="D2479">
        <v>64510</v>
      </c>
      <c r="E2479" s="67">
        <v>-2.77</v>
      </c>
      <c r="F2479" s="7">
        <v>8604</v>
      </c>
      <c r="G2479" t="s">
        <v>101</v>
      </c>
      <c r="H2479">
        <v>0</v>
      </c>
      <c r="I2479" t="s">
        <v>288</v>
      </c>
      <c r="J2479" t="s">
        <v>289</v>
      </c>
      <c r="K2479" t="s">
        <v>290</v>
      </c>
      <c r="L2479" s="36">
        <v>1598.5</v>
      </c>
      <c r="M2479">
        <v>-26</v>
      </c>
      <c r="N2479" s="66">
        <v>-1.6E-2</v>
      </c>
      <c r="O2479" s="36">
        <v>1624.5</v>
      </c>
      <c r="P2479" s="66">
        <v>-1.6E-2</v>
      </c>
      <c r="Q2479" s="36">
        <v>1595</v>
      </c>
      <c r="R2479" s="36">
        <v>1618</v>
      </c>
      <c r="S2479" s="36">
        <v>1591.5</v>
      </c>
      <c r="T2479" s="66">
        <v>2.0999999999999999E-3</v>
      </c>
      <c r="U2479" s="66">
        <v>-4.8999999999999998E-3</v>
      </c>
      <c r="V2479" s="66">
        <v>-1.2E-2</v>
      </c>
      <c r="W2479" s="66">
        <v>4.3E-3</v>
      </c>
      <c r="X2479" s="1">
        <v>6742600</v>
      </c>
      <c r="Y2479" s="1">
        <v>10801113</v>
      </c>
      <c r="Z2479" s="1">
        <v>4937067</v>
      </c>
      <c r="AA2479" t="s">
        <v>845</v>
      </c>
      <c r="AB2479" t="s">
        <v>480</v>
      </c>
      <c r="AC2479">
        <v>12.43</v>
      </c>
      <c r="AD2479">
        <v>1.25</v>
      </c>
      <c r="AE2479">
        <v>3.25</v>
      </c>
      <c r="AF2479" t="s">
        <v>230</v>
      </c>
      <c r="AG2479" s="1">
        <v>606500</v>
      </c>
      <c r="AH2479" s="36">
        <v>1599</v>
      </c>
      <c r="AI2479" s="1">
        <v>1700</v>
      </c>
      <c r="AJ2479" s="36">
        <v>1598.5</v>
      </c>
      <c r="AK2479" s="1">
        <v>3300</v>
      </c>
      <c r="AL2479" s="2">
        <v>0.62361111111111112</v>
      </c>
      <c r="AM2479" s="3">
        <v>46232</v>
      </c>
      <c r="AN2479" t="s">
        <v>298</v>
      </c>
      <c r="AO2479" t="s">
        <v>481</v>
      </c>
    </row>
    <row r="2480" spans="1:41">
      <c r="A2480" s="8">
        <v>46227</v>
      </c>
      <c r="B2480" s="67">
        <v>4002.22</v>
      </c>
      <c r="C2480">
        <v>-1.27</v>
      </c>
      <c r="D2480">
        <v>64510</v>
      </c>
      <c r="E2480" s="67">
        <v>-2.77</v>
      </c>
      <c r="F2480" s="7">
        <v>8697</v>
      </c>
      <c r="G2480" t="s">
        <v>102</v>
      </c>
      <c r="H2480">
        <v>0</v>
      </c>
      <c r="I2480" t="s">
        <v>288</v>
      </c>
      <c r="J2480" t="s">
        <v>289</v>
      </c>
      <c r="K2480" t="s">
        <v>290</v>
      </c>
      <c r="L2480" s="36">
        <v>2225</v>
      </c>
      <c r="M2480">
        <v>-32</v>
      </c>
      <c r="N2480" s="66">
        <v>-1.4200000000000001E-2</v>
      </c>
      <c r="O2480" s="36">
        <v>2257</v>
      </c>
      <c r="P2480" s="66">
        <v>-1.41E-2</v>
      </c>
      <c r="Q2480" s="36">
        <v>2241.5</v>
      </c>
      <c r="R2480" s="36">
        <v>2252</v>
      </c>
      <c r="S2480" s="36">
        <v>2222</v>
      </c>
      <c r="T2480" s="66">
        <v>-7.3000000000000001E-3</v>
      </c>
      <c r="U2480" s="66">
        <v>-2.0000000000000001E-4</v>
      </c>
      <c r="V2480" s="66">
        <v>-1.1900000000000001E-2</v>
      </c>
      <c r="W2480" s="66">
        <v>1.2999999999999999E-3</v>
      </c>
      <c r="X2480" s="1">
        <v>1791900</v>
      </c>
      <c r="Y2480" s="1">
        <v>4003424</v>
      </c>
      <c r="Z2480" s="1">
        <v>2295722</v>
      </c>
      <c r="AA2480" t="s">
        <v>893</v>
      </c>
      <c r="AB2480" t="s">
        <v>483</v>
      </c>
      <c r="AC2480">
        <v>28.09</v>
      </c>
      <c r="AD2480">
        <v>6.62</v>
      </c>
      <c r="AE2480">
        <v>2.83</v>
      </c>
      <c r="AF2480" t="s">
        <v>230</v>
      </c>
      <c r="AG2480" s="1">
        <v>87900</v>
      </c>
      <c r="AH2480" s="36">
        <v>2225.5</v>
      </c>
      <c r="AI2480">
        <v>500</v>
      </c>
      <c r="AJ2480" s="36">
        <v>2224.5</v>
      </c>
      <c r="AK2480">
        <v>700</v>
      </c>
      <c r="AL2480" s="2">
        <v>0.62361111111111112</v>
      </c>
      <c r="AM2480" s="3">
        <v>46231</v>
      </c>
      <c r="AN2480" t="s">
        <v>298</v>
      </c>
      <c r="AO2480" t="s">
        <v>472</v>
      </c>
    </row>
    <row r="2481" spans="1:41">
      <c r="A2481" s="8">
        <v>46227</v>
      </c>
      <c r="B2481" s="67">
        <v>4002.22</v>
      </c>
      <c r="C2481">
        <v>-1.27</v>
      </c>
      <c r="D2481">
        <v>64510</v>
      </c>
      <c r="E2481" s="67">
        <v>-2.77</v>
      </c>
      <c r="F2481" s="7">
        <v>8830</v>
      </c>
      <c r="G2481" t="s">
        <v>103</v>
      </c>
      <c r="H2481">
        <v>0</v>
      </c>
      <c r="I2481" t="s">
        <v>288</v>
      </c>
      <c r="J2481" t="s">
        <v>289</v>
      </c>
      <c r="K2481" t="s">
        <v>290</v>
      </c>
      <c r="L2481" s="36">
        <v>3673</v>
      </c>
      <c r="M2481">
        <v>-22</v>
      </c>
      <c r="N2481" s="66">
        <v>-6.0000000000000001E-3</v>
      </c>
      <c r="O2481" s="36">
        <v>3695</v>
      </c>
      <c r="P2481" s="66">
        <v>-5.8999999999999999E-3</v>
      </c>
      <c r="Q2481" s="36">
        <v>3654</v>
      </c>
      <c r="R2481" s="36">
        <v>3705</v>
      </c>
      <c r="S2481" s="36">
        <v>3610</v>
      </c>
      <c r="T2481" s="66">
        <v>5.1000000000000004E-3</v>
      </c>
      <c r="U2481" s="66">
        <v>-5.5999999999999999E-3</v>
      </c>
      <c r="V2481" s="66">
        <v>-8.6E-3</v>
      </c>
      <c r="W2481" s="66">
        <v>1.7399999999999999E-2</v>
      </c>
      <c r="X2481" s="1">
        <v>1972900</v>
      </c>
      <c r="Y2481" s="1">
        <v>7244266</v>
      </c>
      <c r="Z2481" s="1">
        <v>3437928</v>
      </c>
      <c r="AA2481" t="s">
        <v>484</v>
      </c>
      <c r="AB2481" t="s">
        <v>620</v>
      </c>
      <c r="AC2481">
        <v>15.21</v>
      </c>
      <c r="AD2481">
        <v>1.37</v>
      </c>
      <c r="AE2481">
        <v>1.42</v>
      </c>
      <c r="AF2481" t="s">
        <v>230</v>
      </c>
      <c r="AG2481" s="1">
        <v>22400</v>
      </c>
      <c r="AH2481" s="36">
        <v>3674</v>
      </c>
      <c r="AI2481" s="1">
        <v>1100</v>
      </c>
      <c r="AJ2481" s="36">
        <v>3672</v>
      </c>
      <c r="AK2481">
        <v>700</v>
      </c>
      <c r="AL2481" s="2">
        <v>0.62361111111111112</v>
      </c>
      <c r="AM2481" s="3">
        <v>46240</v>
      </c>
      <c r="AN2481" t="s">
        <v>298</v>
      </c>
      <c r="AO2481" t="s">
        <v>332</v>
      </c>
    </row>
    <row r="2482" spans="1:41">
      <c r="A2482" s="8">
        <v>46227</v>
      </c>
      <c r="B2482" s="67">
        <v>4002.22</v>
      </c>
      <c r="C2482">
        <v>-1.27</v>
      </c>
      <c r="D2482">
        <v>64510</v>
      </c>
      <c r="E2482" s="67">
        <v>-2.77</v>
      </c>
      <c r="F2482" s="7">
        <v>9020</v>
      </c>
      <c r="G2482" t="s">
        <v>104</v>
      </c>
      <c r="H2482">
        <v>0</v>
      </c>
      <c r="I2482" t="s">
        <v>288</v>
      </c>
      <c r="J2482" t="s">
        <v>289</v>
      </c>
      <c r="K2482" t="s">
        <v>295</v>
      </c>
      <c r="L2482" s="36">
        <v>3623</v>
      </c>
      <c r="M2482">
        <v>57</v>
      </c>
      <c r="N2482" s="66">
        <v>1.6E-2</v>
      </c>
      <c r="O2482" s="36">
        <v>3566</v>
      </c>
      <c r="P2482" s="66">
        <v>1.5900000000000001E-2</v>
      </c>
      <c r="Q2482" s="36">
        <v>3572</v>
      </c>
      <c r="R2482" s="36">
        <v>3631</v>
      </c>
      <c r="S2482" s="36">
        <v>3548</v>
      </c>
      <c r="T2482" s="66">
        <v>1.4200000000000001E-2</v>
      </c>
      <c r="U2482" s="66">
        <v>4.1000000000000003E-3</v>
      </c>
      <c r="V2482" s="66">
        <v>-2.2000000000000001E-3</v>
      </c>
      <c r="W2482" s="66">
        <v>2.1100000000000001E-2</v>
      </c>
      <c r="X2482" s="1">
        <v>1552600</v>
      </c>
      <c r="Y2482" s="1">
        <v>5580610</v>
      </c>
      <c r="Z2482" s="1">
        <v>4109975</v>
      </c>
      <c r="AA2482" t="s">
        <v>486</v>
      </c>
      <c r="AB2482" t="s">
        <v>608</v>
      </c>
      <c r="AC2482">
        <v>16.04</v>
      </c>
      <c r="AD2482">
        <v>1.34</v>
      </c>
      <c r="AE2482">
        <v>2.3199999999999998</v>
      </c>
      <c r="AF2482" t="s">
        <v>230</v>
      </c>
      <c r="AG2482" s="1">
        <v>26800</v>
      </c>
      <c r="AH2482" s="36">
        <v>3624</v>
      </c>
      <c r="AI2482" s="1">
        <v>2300</v>
      </c>
      <c r="AJ2482" s="36">
        <v>3622</v>
      </c>
      <c r="AK2482" s="1">
        <v>3700</v>
      </c>
      <c r="AL2482" s="2">
        <v>0.62361111111111112</v>
      </c>
      <c r="AM2482" s="3">
        <v>46234</v>
      </c>
      <c r="AN2482" t="s">
        <v>298</v>
      </c>
      <c r="AO2482" t="s">
        <v>488</v>
      </c>
    </row>
    <row r="2483" spans="1:41">
      <c r="A2483" s="8">
        <v>46227</v>
      </c>
      <c r="B2483" s="67">
        <v>4002.22</v>
      </c>
      <c r="C2483">
        <v>-1.27</v>
      </c>
      <c r="D2483">
        <v>64510</v>
      </c>
      <c r="E2483" s="67">
        <v>-2.77</v>
      </c>
      <c r="F2483" s="7">
        <v>9024</v>
      </c>
      <c r="G2483" t="s">
        <v>105</v>
      </c>
      <c r="H2483">
        <v>0</v>
      </c>
      <c r="I2483" t="s">
        <v>288</v>
      </c>
      <c r="J2483" t="s">
        <v>289</v>
      </c>
      <c r="K2483" t="s">
        <v>290</v>
      </c>
      <c r="L2483" s="36">
        <v>3550</v>
      </c>
      <c r="M2483">
        <v>20</v>
      </c>
      <c r="N2483" s="66">
        <v>5.7000000000000002E-3</v>
      </c>
      <c r="O2483" s="36">
        <v>3530</v>
      </c>
      <c r="P2483" s="66">
        <v>5.5999999999999999E-3</v>
      </c>
      <c r="Q2483" s="36">
        <v>3490</v>
      </c>
      <c r="R2483" s="36">
        <v>3597</v>
      </c>
      <c r="S2483" s="36">
        <v>3461</v>
      </c>
      <c r="T2483" s="66">
        <v>1.7100000000000001E-2</v>
      </c>
      <c r="U2483" s="66">
        <v>-5.5999999999999999E-3</v>
      </c>
      <c r="V2483" s="66">
        <v>-1.2999999999999999E-2</v>
      </c>
      <c r="W2483" s="66">
        <v>2.5700000000000001E-2</v>
      </c>
      <c r="X2483" s="1">
        <v>893800</v>
      </c>
      <c r="Y2483" s="1">
        <v>3175857</v>
      </c>
      <c r="Z2483" s="1">
        <v>1085503</v>
      </c>
      <c r="AA2483" t="s">
        <v>489</v>
      </c>
      <c r="AB2483" t="s">
        <v>609</v>
      </c>
      <c r="AC2483">
        <v>33.42</v>
      </c>
      <c r="AD2483">
        <v>1.58</v>
      </c>
      <c r="AE2483">
        <v>1.18</v>
      </c>
      <c r="AF2483" t="s">
        <v>230</v>
      </c>
      <c r="AG2483">
        <v>0</v>
      </c>
      <c r="AH2483" s="36">
        <v>3551</v>
      </c>
      <c r="AI2483">
        <v>700</v>
      </c>
      <c r="AJ2483" s="36">
        <v>3548</v>
      </c>
      <c r="AK2483">
        <v>400</v>
      </c>
      <c r="AL2483" s="2">
        <v>0.62361111111111112</v>
      </c>
      <c r="AM2483" s="3">
        <v>46234</v>
      </c>
      <c r="AN2483" t="s">
        <v>298</v>
      </c>
      <c r="AO2483" t="s">
        <v>488</v>
      </c>
    </row>
    <row r="2484" spans="1:41">
      <c r="A2484" s="8">
        <v>46227</v>
      </c>
      <c r="B2484" s="67">
        <v>4002.22</v>
      </c>
      <c r="C2484">
        <v>-1.27</v>
      </c>
      <c r="D2484">
        <v>64510</v>
      </c>
      <c r="E2484" s="67">
        <v>-2.77</v>
      </c>
      <c r="F2484" s="7">
        <v>9069</v>
      </c>
      <c r="G2484" t="s">
        <v>106</v>
      </c>
      <c r="H2484">
        <v>0</v>
      </c>
      <c r="I2484" t="s">
        <v>288</v>
      </c>
      <c r="J2484" t="s">
        <v>289</v>
      </c>
      <c r="K2484" t="s">
        <v>295</v>
      </c>
      <c r="L2484" s="36">
        <v>2184.5</v>
      </c>
      <c r="M2484">
        <v>-2</v>
      </c>
      <c r="N2484" s="66">
        <v>-8.9999999999999998E-4</v>
      </c>
      <c r="O2484" s="36">
        <v>2186.5</v>
      </c>
      <c r="P2484" s="66">
        <v>-8.9999999999999998E-4</v>
      </c>
      <c r="Q2484" s="36">
        <v>2160</v>
      </c>
      <c r="R2484" s="36">
        <v>2199</v>
      </c>
      <c r="S2484" s="36">
        <v>2141</v>
      </c>
      <c r="T2484" s="66">
        <v>1.1299999999999999E-2</v>
      </c>
      <c r="U2484" s="66">
        <v>-2.7000000000000001E-3</v>
      </c>
      <c r="V2484" s="66">
        <v>-6.4999999999999997E-3</v>
      </c>
      <c r="W2484" s="66">
        <v>2.0299999999999999E-2</v>
      </c>
      <c r="X2484" s="1">
        <v>205700</v>
      </c>
      <c r="Y2484" s="1">
        <v>448192</v>
      </c>
      <c r="Z2484" s="1">
        <v>383800</v>
      </c>
      <c r="AA2484" t="s">
        <v>870</v>
      </c>
      <c r="AB2484" t="s">
        <v>492</v>
      </c>
      <c r="AC2484">
        <v>15.63</v>
      </c>
      <c r="AD2484">
        <v>1.6</v>
      </c>
      <c r="AE2484">
        <v>2.56</v>
      </c>
      <c r="AF2484" t="s">
        <v>230</v>
      </c>
      <c r="AG2484" s="1">
        <v>24300</v>
      </c>
      <c r="AH2484" s="36">
        <v>2185</v>
      </c>
      <c r="AI2484">
        <v>400</v>
      </c>
      <c r="AJ2484" s="36">
        <v>2184</v>
      </c>
      <c r="AK2484">
        <v>500</v>
      </c>
      <c r="AL2484" s="2">
        <v>0.62361111111111112</v>
      </c>
      <c r="AM2484" s="3">
        <v>46246</v>
      </c>
      <c r="AN2484" t="s">
        <v>298</v>
      </c>
      <c r="AO2484" t="s">
        <v>488</v>
      </c>
    </row>
    <row r="2485" spans="1:41">
      <c r="A2485" s="8">
        <v>46227</v>
      </c>
      <c r="B2485" s="67">
        <v>4002.22</v>
      </c>
      <c r="C2485">
        <v>-1.27</v>
      </c>
      <c r="D2485">
        <v>64510</v>
      </c>
      <c r="E2485" s="67">
        <v>-2.77</v>
      </c>
      <c r="F2485" s="7">
        <v>9227</v>
      </c>
      <c r="G2485" t="s">
        <v>107</v>
      </c>
      <c r="H2485">
        <v>0</v>
      </c>
      <c r="I2485" t="s">
        <v>347</v>
      </c>
      <c r="J2485" t="s">
        <v>289</v>
      </c>
      <c r="K2485" t="s">
        <v>290</v>
      </c>
      <c r="L2485">
        <v>791</v>
      </c>
      <c r="M2485">
        <v>-17</v>
      </c>
      <c r="N2485" s="66">
        <v>-2.1000000000000001E-2</v>
      </c>
      <c r="O2485">
        <v>808</v>
      </c>
      <c r="P2485" s="66">
        <v>-2.1000000000000001E-2</v>
      </c>
      <c r="Q2485">
        <v>805</v>
      </c>
      <c r="R2485">
        <v>805</v>
      </c>
      <c r="S2485">
        <v>788</v>
      </c>
      <c r="T2485" s="66">
        <v>-1.7299999999999999E-2</v>
      </c>
      <c r="U2485" s="66">
        <v>0</v>
      </c>
      <c r="V2485" s="66">
        <v>-1.7299999999999999E-2</v>
      </c>
      <c r="W2485" s="66">
        <v>3.8E-3</v>
      </c>
      <c r="X2485" s="1">
        <v>54100</v>
      </c>
      <c r="Y2485" s="1">
        <v>42962</v>
      </c>
      <c r="Z2485" s="1">
        <v>12580</v>
      </c>
      <c r="AA2485" t="s">
        <v>493</v>
      </c>
      <c r="AB2485" t="s">
        <v>494</v>
      </c>
      <c r="AC2485">
        <v>0</v>
      </c>
      <c r="AD2485">
        <v>26.02</v>
      </c>
      <c r="AE2485">
        <v>0</v>
      </c>
      <c r="AF2485">
        <v>2.2999999999999998</v>
      </c>
      <c r="AG2485" s="1">
        <v>1800</v>
      </c>
      <c r="AH2485">
        <v>792</v>
      </c>
      <c r="AI2485">
        <v>600</v>
      </c>
      <c r="AJ2485">
        <v>790</v>
      </c>
      <c r="AK2485" s="1">
        <v>1500</v>
      </c>
      <c r="AL2485" s="2">
        <v>0.62361111111111112</v>
      </c>
      <c r="AM2485" s="3">
        <v>46246</v>
      </c>
      <c r="AN2485" t="s">
        <v>350</v>
      </c>
      <c r="AO2485" t="s">
        <v>313</v>
      </c>
    </row>
    <row r="2486" spans="1:41">
      <c r="A2486" s="8">
        <v>46227</v>
      </c>
      <c r="B2486" s="67">
        <v>4002.22</v>
      </c>
      <c r="C2486">
        <v>-1.27</v>
      </c>
      <c r="D2486">
        <v>64510</v>
      </c>
      <c r="E2486" s="67">
        <v>-2.77</v>
      </c>
      <c r="F2486" s="7">
        <v>9303</v>
      </c>
      <c r="G2486" t="s">
        <v>108</v>
      </c>
      <c r="H2486">
        <v>0</v>
      </c>
      <c r="I2486" t="s">
        <v>288</v>
      </c>
      <c r="J2486" t="s">
        <v>289</v>
      </c>
      <c r="K2486" t="s">
        <v>295</v>
      </c>
      <c r="L2486" s="36">
        <v>3980</v>
      </c>
      <c r="M2486">
        <v>15</v>
      </c>
      <c r="N2486" s="66">
        <v>3.8E-3</v>
      </c>
      <c r="O2486" s="36">
        <v>3965</v>
      </c>
      <c r="P2486" s="66">
        <v>3.7000000000000002E-3</v>
      </c>
      <c r="Q2486" s="36">
        <v>3950</v>
      </c>
      <c r="R2486" s="36">
        <v>4005</v>
      </c>
      <c r="S2486" s="36">
        <v>3930</v>
      </c>
      <c r="T2486" s="66">
        <v>7.4999999999999997E-3</v>
      </c>
      <c r="U2486" s="66">
        <v>1.2699999999999999E-2</v>
      </c>
      <c r="V2486" s="66">
        <v>-6.1999999999999998E-3</v>
      </c>
      <c r="W2486" s="66">
        <v>1.2699999999999999E-2</v>
      </c>
      <c r="X2486" s="1">
        <v>54100</v>
      </c>
      <c r="Y2486" s="1">
        <v>215416</v>
      </c>
      <c r="Z2486" s="1">
        <v>304924</v>
      </c>
      <c r="AA2486" t="s">
        <v>495</v>
      </c>
      <c r="AB2486" t="s">
        <v>496</v>
      </c>
      <c r="AC2486">
        <v>17.55</v>
      </c>
      <c r="AD2486">
        <v>0.96</v>
      </c>
      <c r="AE2486">
        <v>2.59</v>
      </c>
      <c r="AF2486" t="s">
        <v>230</v>
      </c>
      <c r="AG2486" s="1">
        <v>29900</v>
      </c>
      <c r="AH2486" s="36">
        <v>3990</v>
      </c>
      <c r="AI2486" s="1">
        <v>1100</v>
      </c>
      <c r="AJ2486" s="36">
        <v>3980</v>
      </c>
      <c r="AK2486" s="1">
        <v>1200</v>
      </c>
      <c r="AL2486" s="2">
        <v>0.62222222222222223</v>
      </c>
      <c r="AM2486" s="3">
        <v>46241</v>
      </c>
      <c r="AN2486" t="s">
        <v>298</v>
      </c>
      <c r="AO2486" t="s">
        <v>497</v>
      </c>
    </row>
    <row r="2487" spans="1:41">
      <c r="A2487" s="8">
        <v>46227</v>
      </c>
      <c r="B2487" s="67">
        <v>4002.22</v>
      </c>
      <c r="C2487">
        <v>-1.27</v>
      </c>
      <c r="D2487">
        <v>64510</v>
      </c>
      <c r="E2487" s="67">
        <v>-2.77</v>
      </c>
      <c r="F2487" s="7">
        <v>9308</v>
      </c>
      <c r="G2487" t="s">
        <v>109</v>
      </c>
      <c r="H2487">
        <v>0</v>
      </c>
      <c r="I2487" t="s">
        <v>314</v>
      </c>
      <c r="J2487" t="s">
        <v>289</v>
      </c>
      <c r="K2487" t="s">
        <v>290</v>
      </c>
      <c r="L2487" s="36">
        <v>1736</v>
      </c>
      <c r="M2487">
        <v>36</v>
      </c>
      <c r="N2487" s="66">
        <v>2.12E-2</v>
      </c>
      <c r="O2487" s="36">
        <v>1700</v>
      </c>
      <c r="P2487" s="66">
        <v>2.1100000000000001E-2</v>
      </c>
      <c r="Q2487" s="36">
        <v>1665</v>
      </c>
      <c r="R2487" s="36">
        <v>1747</v>
      </c>
      <c r="S2487" s="36">
        <v>1665</v>
      </c>
      <c r="T2487" s="66">
        <v>4.2599999999999999E-2</v>
      </c>
      <c r="U2487" s="66">
        <v>1.04E-2</v>
      </c>
      <c r="V2487" s="66">
        <v>-6.1999999999999998E-3</v>
      </c>
      <c r="W2487" s="66">
        <v>4.2599999999999999E-2</v>
      </c>
      <c r="X2487" s="1">
        <v>121600</v>
      </c>
      <c r="Y2487" s="1">
        <v>208982</v>
      </c>
      <c r="Z2487" s="1">
        <v>45262</v>
      </c>
      <c r="AA2487" t="s">
        <v>498</v>
      </c>
      <c r="AB2487" t="s">
        <v>499</v>
      </c>
      <c r="AC2487">
        <v>14.83</v>
      </c>
      <c r="AD2487">
        <v>1.1599999999999999</v>
      </c>
      <c r="AE2487">
        <v>2</v>
      </c>
      <c r="AF2487" t="s">
        <v>230</v>
      </c>
      <c r="AG2487">
        <v>900</v>
      </c>
      <c r="AH2487" s="36">
        <v>1737</v>
      </c>
      <c r="AI2487">
        <v>400</v>
      </c>
      <c r="AJ2487" s="36">
        <v>1735</v>
      </c>
      <c r="AK2487">
        <v>100</v>
      </c>
      <c r="AL2487" s="2">
        <v>0.62222222222222223</v>
      </c>
      <c r="AM2487" s="3">
        <v>46241</v>
      </c>
      <c r="AN2487" t="s">
        <v>298</v>
      </c>
      <c r="AO2487" t="s">
        <v>500</v>
      </c>
    </row>
    <row r="2488" spans="1:41">
      <c r="A2488" s="8">
        <v>46227</v>
      </c>
      <c r="B2488" s="67">
        <v>4002.22</v>
      </c>
      <c r="C2488">
        <v>-1.27</v>
      </c>
      <c r="D2488">
        <v>64510</v>
      </c>
      <c r="E2488" s="67">
        <v>-2.77</v>
      </c>
      <c r="F2488" s="7">
        <v>9348</v>
      </c>
      <c r="G2488" t="s">
        <v>110</v>
      </c>
      <c r="H2488">
        <v>0</v>
      </c>
      <c r="I2488" t="s">
        <v>347</v>
      </c>
      <c r="J2488" t="s">
        <v>323</v>
      </c>
      <c r="K2488" t="s">
        <v>295</v>
      </c>
      <c r="L2488">
        <v>412</v>
      </c>
      <c r="M2488">
        <v>-4</v>
      </c>
      <c r="N2488" s="66">
        <v>-9.5999999999999992E-3</v>
      </c>
      <c r="O2488">
        <v>416</v>
      </c>
      <c r="P2488" s="66">
        <v>-9.5999999999999992E-3</v>
      </c>
      <c r="Q2488">
        <v>424</v>
      </c>
      <c r="R2488">
        <v>425</v>
      </c>
      <c r="S2488">
        <v>411</v>
      </c>
      <c r="T2488" s="66">
        <v>-2.8299999999999999E-2</v>
      </c>
      <c r="U2488" s="66">
        <v>-7.1999999999999998E-3</v>
      </c>
      <c r="V2488" s="66">
        <v>-3.0499999999999999E-2</v>
      </c>
      <c r="W2488" s="66">
        <v>2.3999999999999998E-3</v>
      </c>
      <c r="X2488" s="1">
        <v>979100</v>
      </c>
      <c r="Y2488" s="1">
        <v>406907</v>
      </c>
      <c r="Z2488" s="1">
        <v>60277</v>
      </c>
      <c r="AA2488" t="s">
        <v>552</v>
      </c>
      <c r="AB2488" t="s">
        <v>851</v>
      </c>
      <c r="AC2488">
        <v>0</v>
      </c>
      <c r="AD2488">
        <v>3.99</v>
      </c>
      <c r="AE2488">
        <v>0</v>
      </c>
      <c r="AF2488">
        <v>1.7</v>
      </c>
      <c r="AG2488" s="1">
        <v>40100</v>
      </c>
      <c r="AH2488">
        <v>413</v>
      </c>
      <c r="AI2488" s="1">
        <v>17100</v>
      </c>
      <c r="AJ2488">
        <v>412</v>
      </c>
      <c r="AK2488" s="1">
        <v>74600</v>
      </c>
      <c r="AL2488" s="2">
        <v>0.62361111111111112</v>
      </c>
      <c r="AM2488" s="3">
        <v>46241</v>
      </c>
      <c r="AN2488" t="s">
        <v>298</v>
      </c>
      <c r="AO2488" t="s">
        <v>313</v>
      </c>
    </row>
    <row r="2489" spans="1:41">
      <c r="A2489" s="8">
        <v>46227</v>
      </c>
      <c r="B2489" s="67">
        <v>4002.22</v>
      </c>
      <c r="C2489">
        <v>-1.27</v>
      </c>
      <c r="D2489">
        <v>64510</v>
      </c>
      <c r="E2489" s="67">
        <v>-2.77</v>
      </c>
      <c r="F2489" s="7">
        <v>9432</v>
      </c>
      <c r="G2489" t="s">
        <v>111</v>
      </c>
      <c r="H2489">
        <v>0</v>
      </c>
      <c r="I2489" t="s">
        <v>288</v>
      </c>
      <c r="J2489" t="s">
        <v>289</v>
      </c>
      <c r="K2489" t="s">
        <v>295</v>
      </c>
      <c r="L2489">
        <v>150.9</v>
      </c>
      <c r="M2489">
        <v>1.2</v>
      </c>
      <c r="N2489" s="66">
        <v>8.0000000000000002E-3</v>
      </c>
      <c r="O2489">
        <v>149.69999999999999</v>
      </c>
      <c r="P2489" s="66">
        <v>8.0000000000000002E-3</v>
      </c>
      <c r="Q2489">
        <v>150</v>
      </c>
      <c r="R2489">
        <v>151.30000000000001</v>
      </c>
      <c r="S2489">
        <v>149.19999999999999</v>
      </c>
      <c r="T2489" s="66">
        <v>6.0000000000000001E-3</v>
      </c>
      <c r="U2489" s="66">
        <v>-5.9999999999999995E-4</v>
      </c>
      <c r="V2489" s="66">
        <v>-2.5999999999999999E-3</v>
      </c>
      <c r="W2489" s="66">
        <v>1.1299999999999999E-2</v>
      </c>
      <c r="X2489" s="1">
        <v>142705500</v>
      </c>
      <c r="Y2489" s="1">
        <v>21444726</v>
      </c>
      <c r="Z2489" s="1">
        <v>13664042</v>
      </c>
      <c r="AA2489" t="s">
        <v>503</v>
      </c>
      <c r="AB2489" t="s">
        <v>689</v>
      </c>
      <c r="AC2489">
        <v>12.57</v>
      </c>
      <c r="AD2489">
        <v>1.26</v>
      </c>
      <c r="AE2489">
        <v>3.58</v>
      </c>
      <c r="AF2489" t="s">
        <v>230</v>
      </c>
      <c r="AG2489" s="1">
        <v>2286000</v>
      </c>
      <c r="AH2489">
        <v>150.9</v>
      </c>
      <c r="AI2489" s="1">
        <v>305800</v>
      </c>
      <c r="AJ2489">
        <v>150.80000000000001</v>
      </c>
      <c r="AK2489" s="1">
        <v>1003400</v>
      </c>
      <c r="AL2489" s="2">
        <v>0.62361111111111112</v>
      </c>
      <c r="AM2489" s="3">
        <v>46240</v>
      </c>
      <c r="AN2489" t="s">
        <v>298</v>
      </c>
      <c r="AO2489" t="s">
        <v>351</v>
      </c>
    </row>
    <row r="2490" spans="1:41">
      <c r="A2490" s="8">
        <v>46227</v>
      </c>
      <c r="B2490" s="67">
        <v>4002.22</v>
      </c>
      <c r="C2490">
        <v>-1.27</v>
      </c>
      <c r="D2490">
        <v>64510</v>
      </c>
      <c r="E2490" s="67">
        <v>-2.77</v>
      </c>
      <c r="F2490" s="7">
        <v>9449</v>
      </c>
      <c r="G2490" t="s">
        <v>112</v>
      </c>
      <c r="H2490">
        <v>0</v>
      </c>
      <c r="I2490" t="s">
        <v>288</v>
      </c>
      <c r="J2490" t="s">
        <v>289</v>
      </c>
      <c r="K2490" t="s">
        <v>295</v>
      </c>
      <c r="L2490" s="36">
        <v>3918</v>
      </c>
      <c r="M2490">
        <v>-45</v>
      </c>
      <c r="N2490" s="66">
        <v>-1.14E-2</v>
      </c>
      <c r="O2490" s="36">
        <v>3963</v>
      </c>
      <c r="P2490" s="66">
        <v>-1.1299999999999999E-2</v>
      </c>
      <c r="Q2490" s="36">
        <v>3916</v>
      </c>
      <c r="R2490" s="36">
        <v>3926</v>
      </c>
      <c r="S2490" s="36">
        <v>3860</v>
      </c>
      <c r="T2490" s="66">
        <v>5.0000000000000001E-4</v>
      </c>
      <c r="U2490" s="66">
        <v>1.1999999999999999E-3</v>
      </c>
      <c r="V2490" s="66">
        <v>-2E-3</v>
      </c>
      <c r="W2490" s="66">
        <v>1.4999999999999999E-2</v>
      </c>
      <c r="X2490" s="1">
        <v>121500</v>
      </c>
      <c r="Y2490" s="1">
        <v>473971</v>
      </c>
      <c r="Z2490" s="1">
        <v>420593</v>
      </c>
      <c r="AA2490" t="s">
        <v>847</v>
      </c>
      <c r="AB2490" t="s">
        <v>506</v>
      </c>
      <c r="AC2490">
        <v>16.61</v>
      </c>
      <c r="AD2490">
        <v>3.52</v>
      </c>
      <c r="AE2490">
        <v>1.99</v>
      </c>
      <c r="AF2490" t="s">
        <v>230</v>
      </c>
      <c r="AG2490" s="1">
        <v>2500</v>
      </c>
      <c r="AH2490" s="36">
        <v>3919</v>
      </c>
      <c r="AI2490">
        <v>500</v>
      </c>
      <c r="AJ2490" s="36">
        <v>3917</v>
      </c>
      <c r="AK2490">
        <v>200</v>
      </c>
      <c r="AL2490" s="2">
        <v>0.62361111111111112</v>
      </c>
      <c r="AM2490" s="3">
        <v>46248</v>
      </c>
      <c r="AN2490" t="s">
        <v>293</v>
      </c>
      <c r="AO2490" t="s">
        <v>351</v>
      </c>
    </row>
    <row r="2491" spans="1:41">
      <c r="A2491" s="8">
        <v>46227</v>
      </c>
      <c r="B2491" s="67">
        <v>4002.22</v>
      </c>
      <c r="C2491">
        <v>-1.27</v>
      </c>
      <c r="D2491">
        <v>64510</v>
      </c>
      <c r="E2491" s="67">
        <v>-2.77</v>
      </c>
      <c r="F2491" s="7">
        <v>9501</v>
      </c>
      <c r="G2491" t="s">
        <v>113</v>
      </c>
      <c r="H2491">
        <v>0</v>
      </c>
      <c r="I2491" t="s">
        <v>288</v>
      </c>
      <c r="J2491" t="s">
        <v>289</v>
      </c>
      <c r="K2491" t="s">
        <v>290</v>
      </c>
      <c r="L2491">
        <v>515.29999999999995</v>
      </c>
      <c r="M2491">
        <v>-1.3</v>
      </c>
      <c r="N2491" s="66">
        <v>-2.5000000000000001E-3</v>
      </c>
      <c r="O2491">
        <v>516.6</v>
      </c>
      <c r="P2491" s="66">
        <v>-2.5000000000000001E-3</v>
      </c>
      <c r="Q2491">
        <v>515.20000000000005</v>
      </c>
      <c r="R2491">
        <v>521.20000000000005</v>
      </c>
      <c r="S2491">
        <v>508.1</v>
      </c>
      <c r="T2491" s="66">
        <v>1E-4</v>
      </c>
      <c r="U2491" s="66">
        <v>-7.7000000000000002E-3</v>
      </c>
      <c r="V2491" s="66">
        <v>-1.1299999999999999E-2</v>
      </c>
      <c r="W2491" s="66">
        <v>1.41E-2</v>
      </c>
      <c r="X2491" s="1">
        <v>24897200</v>
      </c>
      <c r="Y2491" s="1">
        <v>12854356</v>
      </c>
      <c r="Z2491" s="1">
        <v>828096</v>
      </c>
      <c r="AA2491" t="s">
        <v>507</v>
      </c>
      <c r="AB2491" t="s">
        <v>703</v>
      </c>
      <c r="AC2491">
        <v>3.3</v>
      </c>
      <c r="AD2491">
        <v>0.34</v>
      </c>
      <c r="AE2491">
        <v>0</v>
      </c>
      <c r="AF2491" t="s">
        <v>230</v>
      </c>
      <c r="AG2491" s="1">
        <v>506700</v>
      </c>
      <c r="AH2491">
        <v>515.29999999999995</v>
      </c>
      <c r="AI2491">
        <v>700</v>
      </c>
      <c r="AJ2491">
        <v>515.20000000000005</v>
      </c>
      <c r="AK2491" s="1">
        <v>4800</v>
      </c>
      <c r="AL2491" s="2">
        <v>0.62361111111111112</v>
      </c>
      <c r="AM2491" s="3">
        <v>46232</v>
      </c>
      <c r="AN2491" t="s">
        <v>298</v>
      </c>
      <c r="AO2491" t="s">
        <v>509</v>
      </c>
    </row>
    <row r="2492" spans="1:41">
      <c r="A2492" s="8">
        <v>46227</v>
      </c>
      <c r="B2492" s="67">
        <v>4002.22</v>
      </c>
      <c r="C2492">
        <v>-1.27</v>
      </c>
      <c r="D2492">
        <v>64510</v>
      </c>
      <c r="E2492" s="67">
        <v>-2.77</v>
      </c>
      <c r="F2492" s="7">
        <v>9531</v>
      </c>
      <c r="G2492" t="s">
        <v>114</v>
      </c>
      <c r="H2492">
        <v>0</v>
      </c>
      <c r="I2492" t="s">
        <v>288</v>
      </c>
      <c r="J2492" t="s">
        <v>289</v>
      </c>
      <c r="K2492" t="s">
        <v>290</v>
      </c>
      <c r="L2492" s="36">
        <v>6213</v>
      </c>
      <c r="M2492">
        <v>53</v>
      </c>
      <c r="N2492" s="66">
        <v>8.6E-3</v>
      </c>
      <c r="O2492" s="36">
        <v>6160</v>
      </c>
      <c r="P2492" s="66">
        <v>8.6E-3</v>
      </c>
      <c r="Q2492" s="36">
        <v>6130</v>
      </c>
      <c r="R2492" s="36">
        <v>6258</v>
      </c>
      <c r="S2492" s="36">
        <v>6108</v>
      </c>
      <c r="T2492" s="66">
        <v>1.35E-2</v>
      </c>
      <c r="U2492" s="66">
        <v>-4.8999999999999998E-3</v>
      </c>
      <c r="V2492" s="66">
        <v>-7.1000000000000004E-3</v>
      </c>
      <c r="W2492" s="66">
        <v>1.7100000000000001E-2</v>
      </c>
      <c r="X2492" s="1">
        <v>613400</v>
      </c>
      <c r="Y2492" s="1">
        <v>3805305</v>
      </c>
      <c r="Z2492" s="1">
        <v>2081101</v>
      </c>
      <c r="AA2492" t="s">
        <v>510</v>
      </c>
      <c r="AB2492" t="s">
        <v>704</v>
      </c>
      <c r="AC2492">
        <v>14.98</v>
      </c>
      <c r="AD2492">
        <v>1.2</v>
      </c>
      <c r="AE2492">
        <v>1.93</v>
      </c>
      <c r="AF2492" t="s">
        <v>230</v>
      </c>
      <c r="AG2492" s="1">
        <v>22800</v>
      </c>
      <c r="AH2492" s="36">
        <v>6214</v>
      </c>
      <c r="AI2492">
        <v>500</v>
      </c>
      <c r="AJ2492" s="36">
        <v>6211</v>
      </c>
      <c r="AK2492">
        <v>300</v>
      </c>
      <c r="AL2492" s="2">
        <v>0.62361111111111112</v>
      </c>
      <c r="AM2492" s="3">
        <v>46233</v>
      </c>
      <c r="AN2492" t="s">
        <v>298</v>
      </c>
      <c r="AO2492" t="s">
        <v>509</v>
      </c>
    </row>
    <row r="2493" spans="1:41">
      <c r="A2493" s="8">
        <v>46227</v>
      </c>
      <c r="B2493" s="67">
        <v>4002.22</v>
      </c>
      <c r="C2493">
        <v>-1.27</v>
      </c>
      <c r="D2493">
        <v>64510</v>
      </c>
      <c r="E2493" s="67">
        <v>-2.77</v>
      </c>
      <c r="F2493" s="7">
        <v>9882</v>
      </c>
      <c r="G2493" t="s">
        <v>115</v>
      </c>
      <c r="H2493">
        <v>0</v>
      </c>
      <c r="I2493" t="s">
        <v>288</v>
      </c>
      <c r="J2493" t="s">
        <v>289</v>
      </c>
      <c r="K2493" t="s">
        <v>290</v>
      </c>
      <c r="L2493" s="36">
        <v>1780</v>
      </c>
      <c r="M2493">
        <v>-8</v>
      </c>
      <c r="N2493" s="66">
        <v>-4.4999999999999997E-3</v>
      </c>
      <c r="O2493" s="36">
        <v>1788</v>
      </c>
      <c r="P2493" s="66">
        <v>-4.4000000000000003E-3</v>
      </c>
      <c r="Q2493" s="36">
        <v>1775</v>
      </c>
      <c r="R2493" s="36">
        <v>1783</v>
      </c>
      <c r="S2493" s="36">
        <v>1765</v>
      </c>
      <c r="T2493" s="66">
        <v>2.8E-3</v>
      </c>
      <c r="U2493" s="66">
        <v>0</v>
      </c>
      <c r="V2493" s="66">
        <v>-1.6000000000000001E-3</v>
      </c>
      <c r="W2493" s="66">
        <v>8.3999999999999995E-3</v>
      </c>
      <c r="X2493" s="1">
        <v>95500</v>
      </c>
      <c r="Y2493" s="1">
        <v>169776</v>
      </c>
      <c r="Z2493" s="1">
        <v>153118</v>
      </c>
      <c r="AA2493" t="s">
        <v>720</v>
      </c>
      <c r="AB2493" t="s">
        <v>513</v>
      </c>
      <c r="AC2493">
        <v>11.61</v>
      </c>
      <c r="AD2493">
        <v>1.23</v>
      </c>
      <c r="AE2493">
        <v>3.82</v>
      </c>
      <c r="AF2493" t="s">
        <v>230</v>
      </c>
      <c r="AG2493">
        <v>0</v>
      </c>
      <c r="AH2493" s="36">
        <v>1781</v>
      </c>
      <c r="AI2493" s="1">
        <v>1800</v>
      </c>
      <c r="AJ2493" s="36">
        <v>1779</v>
      </c>
      <c r="AK2493" s="1">
        <v>1200</v>
      </c>
      <c r="AL2493" s="2">
        <v>0.62361111111111112</v>
      </c>
      <c r="AM2493" s="3">
        <v>46234</v>
      </c>
      <c r="AN2493" t="s">
        <v>298</v>
      </c>
      <c r="AO2493" t="s">
        <v>322</v>
      </c>
    </row>
    <row r="2494" spans="1:41">
      <c r="F2494" s="7">
        <v>6502</v>
      </c>
      <c r="I2494" t="s">
        <v>514</v>
      </c>
      <c r="P2494" t="s">
        <v>230</v>
      </c>
      <c r="T2494" t="s">
        <v>230</v>
      </c>
      <c r="U2494" t="s">
        <v>230</v>
      </c>
      <c r="V2494" t="s">
        <v>230</v>
      </c>
      <c r="W2494" t="s">
        <v>230</v>
      </c>
      <c r="AF2494" t="s">
        <v>230</v>
      </c>
      <c r="AG2494" t="s">
        <v>230</v>
      </c>
      <c r="AO2494" t="s">
        <v>515</v>
      </c>
    </row>
    <row r="2495" spans="1:41">
      <c r="F2495" s="7">
        <v>5759</v>
      </c>
      <c r="I2495" t="s">
        <v>514</v>
      </c>
      <c r="P2495" t="s">
        <v>230</v>
      </c>
      <c r="T2495" t="s">
        <v>230</v>
      </c>
      <c r="U2495" t="s">
        <v>230</v>
      </c>
      <c r="V2495" t="s">
        <v>230</v>
      </c>
      <c r="W2495" t="s">
        <v>230</v>
      </c>
      <c r="AF2495" t="s">
        <v>230</v>
      </c>
      <c r="AG2495" t="s">
        <v>230</v>
      </c>
      <c r="AO2495" t="s">
        <v>515</v>
      </c>
    </row>
    <row r="2499" spans="1:41">
      <c r="B2499" cm="1">
        <f t="array" ref="B2499">_xll.RssIndexMarket("TOPX", "現在値")</f>
        <v>3952.5</v>
      </c>
      <c r="C2499" cm="1">
        <f t="array" ref="C2499">_xll.RssIndexMarket("TOPX", "前日比率")</f>
        <v>-0.54</v>
      </c>
      <c r="D2499" s="71" cm="1">
        <f t="array" ref="D2499">_xll.RssIndexMarket("N225.FUT01.OS", "現在値")</f>
        <v>61710</v>
      </c>
      <c r="E2499" s="6" cm="1">
        <f t="array" ref="E2499">_xll.RssIndexMarket("N225.FUT01.OS", "前日比率")</f>
        <v>-1.18</v>
      </c>
    </row>
    <row r="2500" spans="1:41">
      <c r="A2500" s="8" t="s">
        <v>0</v>
      </c>
      <c r="B2500" t="s">
        <v>116</v>
      </c>
      <c r="C2500" t="s">
        <v>1</v>
      </c>
      <c r="D2500" t="s">
        <v>2</v>
      </c>
      <c r="E2500" t="s">
        <v>3</v>
      </c>
      <c r="F2500" s="7" t="s">
        <v>4</v>
      </c>
      <c r="G2500" t="s">
        <v>5</v>
      </c>
      <c r="H2500" t="s">
        <v>268</v>
      </c>
      <c r="I2500" t="s">
        <v>269</v>
      </c>
      <c r="J2500" t="s">
        <v>270</v>
      </c>
      <c r="K2500" t="s">
        <v>271</v>
      </c>
      <c r="L2500" t="s">
        <v>6</v>
      </c>
      <c r="M2500" t="s">
        <v>7</v>
      </c>
      <c r="N2500" t="s">
        <v>8</v>
      </c>
      <c r="O2500" t="s">
        <v>9</v>
      </c>
      <c r="P2500" t="s">
        <v>272</v>
      </c>
      <c r="Q2500" t="s">
        <v>10</v>
      </c>
      <c r="R2500" t="s">
        <v>11</v>
      </c>
      <c r="S2500" t="s">
        <v>12</v>
      </c>
      <c r="T2500" t="s">
        <v>273</v>
      </c>
      <c r="U2500" t="s">
        <v>274</v>
      </c>
      <c r="V2500" t="s">
        <v>275</v>
      </c>
      <c r="W2500" t="s">
        <v>276</v>
      </c>
      <c r="X2500" t="s">
        <v>13</v>
      </c>
      <c r="Y2500" t="s">
        <v>277</v>
      </c>
      <c r="Z2500" t="s">
        <v>278</v>
      </c>
      <c r="AA2500" t="s">
        <v>14</v>
      </c>
      <c r="AB2500" t="s">
        <v>15</v>
      </c>
      <c r="AC2500" t="s">
        <v>279</v>
      </c>
      <c r="AD2500" t="s">
        <v>280</v>
      </c>
      <c r="AE2500" t="s">
        <v>281</v>
      </c>
      <c r="AF2500" t="s">
        <v>282</v>
      </c>
      <c r="AG2500" t="s">
        <v>283</v>
      </c>
      <c r="AH2500" t="s">
        <v>284</v>
      </c>
      <c r="AI2500" t="s">
        <v>16</v>
      </c>
      <c r="AJ2500" t="s">
        <v>17</v>
      </c>
      <c r="AK2500" t="s">
        <v>18</v>
      </c>
      <c r="AL2500" t="s">
        <v>19</v>
      </c>
      <c r="AM2500" t="s">
        <v>20</v>
      </c>
      <c r="AN2500" t="s">
        <v>285</v>
      </c>
      <c r="AO2500" t="s">
        <v>286</v>
      </c>
    </row>
    <row r="2501" spans="1:41">
      <c r="A2501" s="8">
        <v>46230</v>
      </c>
      <c r="B2501" s="67">
        <v>4059.35</v>
      </c>
      <c r="C2501">
        <v>1.2</v>
      </c>
      <c r="D2501">
        <v>64940</v>
      </c>
      <c r="E2501" s="67">
        <v>0.59</v>
      </c>
      <c r="F2501" s="7">
        <v>1605</v>
      </c>
      <c r="G2501" t="s">
        <v>21</v>
      </c>
      <c r="H2501">
        <v>0</v>
      </c>
      <c r="I2501" t="s">
        <v>288</v>
      </c>
      <c r="J2501" t="s">
        <v>289</v>
      </c>
      <c r="K2501" t="s">
        <v>290</v>
      </c>
      <c r="L2501" s="36">
        <v>3676</v>
      </c>
      <c r="M2501">
        <v>-85</v>
      </c>
      <c r="N2501" s="66">
        <v>-2.2599999999999999E-2</v>
      </c>
      <c r="O2501" s="36">
        <v>3761</v>
      </c>
      <c r="P2501" s="66">
        <v>-2.2599999999999999E-2</v>
      </c>
      <c r="Q2501" s="36">
        <v>3688</v>
      </c>
      <c r="R2501" s="36">
        <v>3726</v>
      </c>
      <c r="S2501" s="36">
        <v>3662</v>
      </c>
      <c r="T2501" s="66">
        <v>-3.2000000000000002E-3</v>
      </c>
      <c r="U2501" s="66">
        <v>-1.9E-3</v>
      </c>
      <c r="V2501" s="66">
        <v>-1.34E-2</v>
      </c>
      <c r="W2501" s="66">
        <v>3.8E-3</v>
      </c>
      <c r="X2501" s="1">
        <v>4707200</v>
      </c>
      <c r="Y2501" s="1">
        <v>17380551</v>
      </c>
      <c r="Z2501" s="1">
        <v>4628584</v>
      </c>
      <c r="AA2501" t="s">
        <v>291</v>
      </c>
      <c r="AB2501" t="s">
        <v>292</v>
      </c>
      <c r="AC2501">
        <v>9.49</v>
      </c>
      <c r="AD2501">
        <v>0.9</v>
      </c>
      <c r="AE2501">
        <v>2.94</v>
      </c>
      <c r="AF2501" t="s">
        <v>230</v>
      </c>
      <c r="AG2501" s="1">
        <v>320500</v>
      </c>
      <c r="AH2501" s="36">
        <v>3677</v>
      </c>
      <c r="AI2501">
        <v>700</v>
      </c>
      <c r="AJ2501" s="36">
        <v>3676</v>
      </c>
      <c r="AK2501" s="1">
        <v>2000</v>
      </c>
      <c r="AL2501" s="2">
        <v>0.62569444444444444</v>
      </c>
      <c r="AM2501" s="3">
        <v>46241</v>
      </c>
      <c r="AN2501" t="s">
        <v>293</v>
      </c>
      <c r="AO2501" t="s">
        <v>294</v>
      </c>
    </row>
    <row r="2502" spans="1:41">
      <c r="A2502" s="8">
        <v>46230</v>
      </c>
      <c r="B2502" s="67">
        <v>4059.35</v>
      </c>
      <c r="C2502">
        <v>1.2</v>
      </c>
      <c r="D2502">
        <v>64940</v>
      </c>
      <c r="E2502" s="67">
        <v>0.59</v>
      </c>
      <c r="F2502" s="7">
        <v>1833</v>
      </c>
      <c r="G2502" t="s">
        <v>24</v>
      </c>
      <c r="H2502">
        <v>0</v>
      </c>
      <c r="I2502" t="s">
        <v>288</v>
      </c>
      <c r="J2502" t="s">
        <v>289</v>
      </c>
      <c r="K2502" t="s">
        <v>295</v>
      </c>
      <c r="L2502" s="36">
        <v>5850</v>
      </c>
      <c r="M2502">
        <v>100</v>
      </c>
      <c r="N2502" s="66">
        <v>1.7399999999999999E-2</v>
      </c>
      <c r="O2502" s="36">
        <v>5750</v>
      </c>
      <c r="P2502" s="66">
        <v>1.7299999999999999E-2</v>
      </c>
      <c r="Q2502" s="36">
        <v>5800</v>
      </c>
      <c r="R2502" s="36">
        <v>5880</v>
      </c>
      <c r="S2502" s="36">
        <v>5780</v>
      </c>
      <c r="T2502" s="66">
        <v>8.6E-3</v>
      </c>
      <c r="U2502" s="66">
        <v>1.6999999999999999E-3</v>
      </c>
      <c r="V2502" s="66">
        <v>-5.1000000000000004E-3</v>
      </c>
      <c r="W2502" s="66">
        <v>1.21E-2</v>
      </c>
      <c r="X2502" s="1">
        <v>94900</v>
      </c>
      <c r="Y2502" s="1">
        <v>553702</v>
      </c>
      <c r="Z2502" s="1">
        <v>226191</v>
      </c>
      <c r="AA2502" t="s">
        <v>296</v>
      </c>
      <c r="AB2502" t="s">
        <v>572</v>
      </c>
      <c r="AC2502">
        <v>13.63</v>
      </c>
      <c r="AD2502">
        <v>1.06</v>
      </c>
      <c r="AE2502">
        <v>5.13</v>
      </c>
      <c r="AF2502">
        <v>3.4</v>
      </c>
      <c r="AG2502" s="1">
        <v>1400</v>
      </c>
      <c r="AH2502" s="36">
        <v>5860</v>
      </c>
      <c r="AI2502" s="1">
        <v>1000</v>
      </c>
      <c r="AJ2502" s="36">
        <v>5850</v>
      </c>
      <c r="AK2502" s="1">
        <v>1600</v>
      </c>
      <c r="AL2502" s="2">
        <v>0.62361111111111112</v>
      </c>
      <c r="AM2502" s="3">
        <v>46241</v>
      </c>
      <c r="AN2502" t="s">
        <v>298</v>
      </c>
      <c r="AO2502" t="s">
        <v>299</v>
      </c>
    </row>
    <row r="2503" spans="1:41">
      <c r="A2503" s="8">
        <v>46230</v>
      </c>
      <c r="B2503" s="67">
        <v>4059.35</v>
      </c>
      <c r="C2503">
        <v>1.2</v>
      </c>
      <c r="D2503">
        <v>64940</v>
      </c>
      <c r="E2503" s="67">
        <v>0.59</v>
      </c>
      <c r="F2503" s="7">
        <v>1911</v>
      </c>
      <c r="G2503" t="s">
        <v>25</v>
      </c>
      <c r="H2503">
        <v>0</v>
      </c>
      <c r="I2503" t="s">
        <v>288</v>
      </c>
      <c r="J2503" t="s">
        <v>289</v>
      </c>
      <c r="K2503" t="s">
        <v>290</v>
      </c>
      <c r="L2503" s="36">
        <v>1373</v>
      </c>
      <c r="M2503">
        <v>54</v>
      </c>
      <c r="N2503" s="66">
        <v>4.0899999999999999E-2</v>
      </c>
      <c r="O2503" s="36">
        <v>1319</v>
      </c>
      <c r="P2503" s="66">
        <v>4.0899999999999999E-2</v>
      </c>
      <c r="Q2503" s="36">
        <v>1348</v>
      </c>
      <c r="R2503" s="36">
        <v>1374.5</v>
      </c>
      <c r="S2503" s="36">
        <v>1337.5</v>
      </c>
      <c r="T2503" s="66">
        <v>1.8499999999999999E-2</v>
      </c>
      <c r="U2503" s="66">
        <v>8.3999999999999995E-3</v>
      </c>
      <c r="V2503" s="66">
        <v>-1E-3</v>
      </c>
      <c r="W2503" s="66">
        <v>2.6499999999999999E-2</v>
      </c>
      <c r="X2503" s="1">
        <v>2700100</v>
      </c>
      <c r="Y2503" s="1">
        <v>3674000</v>
      </c>
      <c r="Z2503" s="1">
        <v>849291</v>
      </c>
      <c r="AA2503" t="s">
        <v>300</v>
      </c>
      <c r="AB2503" t="s">
        <v>301</v>
      </c>
      <c r="AC2503">
        <v>8.75</v>
      </c>
      <c r="AD2503">
        <v>0.83</v>
      </c>
      <c r="AE2503">
        <v>3.64</v>
      </c>
      <c r="AF2503" t="s">
        <v>230</v>
      </c>
      <c r="AG2503" s="1">
        <v>301700</v>
      </c>
      <c r="AH2503" s="36">
        <v>1373</v>
      </c>
      <c r="AI2503" s="1">
        <v>5900</v>
      </c>
      <c r="AJ2503" s="36">
        <v>1372.5</v>
      </c>
      <c r="AK2503" s="1">
        <v>1300</v>
      </c>
      <c r="AL2503" s="2">
        <v>0.62569444444444444</v>
      </c>
      <c r="AM2503" s="3">
        <v>46241</v>
      </c>
      <c r="AN2503" t="s">
        <v>293</v>
      </c>
      <c r="AO2503" t="s">
        <v>299</v>
      </c>
    </row>
    <row r="2504" spans="1:41">
      <c r="A2504" s="8">
        <v>46230</v>
      </c>
      <c r="B2504" s="67">
        <v>4059.35</v>
      </c>
      <c r="C2504">
        <v>1.2</v>
      </c>
      <c r="D2504">
        <v>64940</v>
      </c>
      <c r="E2504" s="67">
        <v>0.59</v>
      </c>
      <c r="F2504" s="7">
        <v>1925</v>
      </c>
      <c r="G2504" t="s">
        <v>26</v>
      </c>
      <c r="H2504">
        <v>0</v>
      </c>
      <c r="I2504" t="s">
        <v>288</v>
      </c>
      <c r="J2504" t="s">
        <v>289</v>
      </c>
      <c r="K2504" t="s">
        <v>295</v>
      </c>
      <c r="L2504" s="36">
        <v>4720</v>
      </c>
      <c r="M2504">
        <v>141</v>
      </c>
      <c r="N2504" s="66">
        <v>3.0800000000000001E-2</v>
      </c>
      <c r="O2504" s="36">
        <v>4579</v>
      </c>
      <c r="P2504" s="66">
        <v>3.0700000000000002E-2</v>
      </c>
      <c r="Q2504" s="36">
        <v>4693</v>
      </c>
      <c r="R2504" s="36">
        <v>4726</v>
      </c>
      <c r="S2504" s="36">
        <v>4601</v>
      </c>
      <c r="T2504" s="66">
        <v>5.7000000000000002E-3</v>
      </c>
      <c r="U2504" s="66">
        <v>4.1999999999999997E-3</v>
      </c>
      <c r="V2504" s="66">
        <v>-1.1999999999999999E-3</v>
      </c>
      <c r="W2504" s="66">
        <v>2.58E-2</v>
      </c>
      <c r="X2504" s="1">
        <v>2354000</v>
      </c>
      <c r="Y2504" s="1">
        <v>11029482</v>
      </c>
      <c r="Z2504" s="1">
        <v>3113482</v>
      </c>
      <c r="AA2504" t="s">
        <v>302</v>
      </c>
      <c r="AB2504" t="s">
        <v>573</v>
      </c>
      <c r="AC2504">
        <v>12.88</v>
      </c>
      <c r="AD2504">
        <v>1</v>
      </c>
      <c r="AE2504">
        <v>3.73</v>
      </c>
      <c r="AF2504" t="s">
        <v>230</v>
      </c>
      <c r="AG2504" s="1">
        <v>18700</v>
      </c>
      <c r="AH2504" s="36">
        <v>4721</v>
      </c>
      <c r="AI2504" s="1">
        <v>1100</v>
      </c>
      <c r="AJ2504" s="36">
        <v>4720</v>
      </c>
      <c r="AK2504" s="1">
        <v>1000</v>
      </c>
      <c r="AL2504" s="2">
        <v>0.62569444444444444</v>
      </c>
      <c r="AM2504" s="3">
        <v>46240</v>
      </c>
      <c r="AN2504" t="s">
        <v>298</v>
      </c>
      <c r="AO2504" t="s">
        <v>299</v>
      </c>
    </row>
    <row r="2505" spans="1:41">
      <c r="A2505" s="8">
        <v>46230</v>
      </c>
      <c r="B2505" s="67">
        <v>4059.35</v>
      </c>
      <c r="C2505">
        <v>1.2</v>
      </c>
      <c r="D2505">
        <v>64940</v>
      </c>
      <c r="E2505" s="67">
        <v>0.59</v>
      </c>
      <c r="F2505" s="7">
        <v>1928</v>
      </c>
      <c r="G2505" t="s">
        <v>27</v>
      </c>
      <c r="H2505">
        <v>0</v>
      </c>
      <c r="I2505" t="s">
        <v>288</v>
      </c>
      <c r="J2505" t="s">
        <v>289</v>
      </c>
      <c r="K2505" t="s">
        <v>295</v>
      </c>
      <c r="L2505" s="36">
        <v>3635</v>
      </c>
      <c r="M2505">
        <v>99</v>
      </c>
      <c r="N2505" s="66">
        <v>2.8000000000000001E-2</v>
      </c>
      <c r="O2505" s="36">
        <v>3536</v>
      </c>
      <c r="P2505" s="66">
        <v>2.7900000000000001E-2</v>
      </c>
      <c r="Q2505" s="36">
        <v>3583</v>
      </c>
      <c r="R2505" s="36">
        <v>3639</v>
      </c>
      <c r="S2505" s="36">
        <v>3573</v>
      </c>
      <c r="T2505" s="66">
        <v>1.4500000000000001E-2</v>
      </c>
      <c r="U2505" s="66">
        <v>1.9E-3</v>
      </c>
      <c r="V2505" s="66">
        <v>-1E-3</v>
      </c>
      <c r="W2505" s="66">
        <v>1.7299999999999999E-2</v>
      </c>
      <c r="X2505" s="1">
        <v>2764800</v>
      </c>
      <c r="Y2505" s="1">
        <v>9991209</v>
      </c>
      <c r="Z2505" s="1">
        <v>2368513</v>
      </c>
      <c r="AA2505" t="s">
        <v>304</v>
      </c>
      <c r="AB2505" t="s">
        <v>574</v>
      </c>
      <c r="AC2505">
        <v>10.81</v>
      </c>
      <c r="AD2505">
        <v>1.1000000000000001</v>
      </c>
      <c r="AE2505">
        <v>3.99</v>
      </c>
      <c r="AF2505" t="s">
        <v>230</v>
      </c>
      <c r="AG2505" s="1">
        <v>245400</v>
      </c>
      <c r="AH2505" s="36">
        <v>3636</v>
      </c>
      <c r="AI2505" s="1">
        <v>3400</v>
      </c>
      <c r="AJ2505" s="36">
        <v>3634</v>
      </c>
      <c r="AK2505" s="1">
        <v>4000</v>
      </c>
      <c r="AL2505" s="2">
        <v>0.62569444444444444</v>
      </c>
      <c r="AN2505" t="s">
        <v>306</v>
      </c>
      <c r="AO2505" t="s">
        <v>299</v>
      </c>
    </row>
    <row r="2506" spans="1:41">
      <c r="A2506" s="8">
        <v>46230</v>
      </c>
      <c r="B2506" s="67">
        <v>4059.35</v>
      </c>
      <c r="C2506">
        <v>1.2</v>
      </c>
      <c r="D2506">
        <v>64940</v>
      </c>
      <c r="E2506" s="67">
        <v>0.59</v>
      </c>
      <c r="F2506" s="7">
        <v>1929</v>
      </c>
      <c r="G2506" t="s">
        <v>28</v>
      </c>
      <c r="H2506">
        <v>0</v>
      </c>
      <c r="I2506" t="s">
        <v>288</v>
      </c>
      <c r="J2506" t="s">
        <v>289</v>
      </c>
      <c r="K2506" t="s">
        <v>290</v>
      </c>
      <c r="L2506" s="36">
        <v>1150</v>
      </c>
      <c r="M2506">
        <v>13</v>
      </c>
      <c r="N2506" s="66">
        <v>1.14E-2</v>
      </c>
      <c r="O2506" s="36">
        <v>1137</v>
      </c>
      <c r="P2506" s="66">
        <v>1.14E-2</v>
      </c>
      <c r="Q2506" s="36">
        <v>1149</v>
      </c>
      <c r="R2506" s="36">
        <v>1151</v>
      </c>
      <c r="S2506" s="36">
        <v>1138</v>
      </c>
      <c r="T2506" s="66">
        <v>8.0000000000000004E-4</v>
      </c>
      <c r="U2506" s="66">
        <v>4.3E-3</v>
      </c>
      <c r="V2506" s="66">
        <v>-8.0000000000000004E-4</v>
      </c>
      <c r="W2506" s="66">
        <v>1.0500000000000001E-2</v>
      </c>
      <c r="X2506" s="1">
        <v>82200</v>
      </c>
      <c r="Y2506" s="1">
        <v>94280</v>
      </c>
      <c r="Z2506" s="1">
        <v>48064</v>
      </c>
      <c r="AA2506" t="s">
        <v>307</v>
      </c>
      <c r="AB2506" t="s">
        <v>575</v>
      </c>
      <c r="AC2506">
        <v>12.99</v>
      </c>
      <c r="AD2506">
        <v>1.27</v>
      </c>
      <c r="AE2506">
        <v>4.3499999999999996</v>
      </c>
      <c r="AF2506" t="s">
        <v>230</v>
      </c>
      <c r="AG2506" s="1">
        <v>14500</v>
      </c>
      <c r="AH2506" s="36">
        <v>1150</v>
      </c>
      <c r="AI2506">
        <v>200</v>
      </c>
      <c r="AJ2506" s="36">
        <v>1149</v>
      </c>
      <c r="AK2506" s="1">
        <v>1600</v>
      </c>
      <c r="AL2506" s="2">
        <v>0.625</v>
      </c>
      <c r="AM2506" s="3">
        <v>46241</v>
      </c>
      <c r="AN2506" t="s">
        <v>298</v>
      </c>
      <c r="AO2506" t="s">
        <v>299</v>
      </c>
    </row>
    <row r="2507" spans="1:41">
      <c r="A2507" s="8">
        <v>46230</v>
      </c>
      <c r="B2507" s="67">
        <v>4059.35</v>
      </c>
      <c r="C2507">
        <v>1.2</v>
      </c>
      <c r="D2507">
        <v>64940</v>
      </c>
      <c r="E2507" s="67">
        <v>0.59</v>
      </c>
      <c r="F2507" s="7">
        <v>1963</v>
      </c>
      <c r="G2507" t="s">
        <v>29</v>
      </c>
      <c r="H2507">
        <v>0</v>
      </c>
      <c r="I2507" t="s">
        <v>288</v>
      </c>
      <c r="J2507" t="s">
        <v>289</v>
      </c>
      <c r="K2507" t="s">
        <v>295</v>
      </c>
      <c r="L2507" s="36">
        <v>2354.5</v>
      </c>
      <c r="M2507">
        <v>63</v>
      </c>
      <c r="N2507" s="66">
        <v>2.75E-2</v>
      </c>
      <c r="O2507" s="36">
        <v>2291.5</v>
      </c>
      <c r="P2507" s="66">
        <v>2.7400000000000001E-2</v>
      </c>
      <c r="Q2507" s="36">
        <v>2287.5</v>
      </c>
      <c r="R2507" s="36">
        <v>2375</v>
      </c>
      <c r="S2507" s="36">
        <v>2285</v>
      </c>
      <c r="T2507" s="66">
        <v>2.92E-2</v>
      </c>
      <c r="U2507" s="66">
        <v>-4.4000000000000003E-3</v>
      </c>
      <c r="V2507" s="66">
        <v>-8.6E-3</v>
      </c>
      <c r="W2507" s="66">
        <v>3.04E-2</v>
      </c>
      <c r="X2507" s="1">
        <v>1574600</v>
      </c>
      <c r="Y2507" s="1">
        <v>3690072</v>
      </c>
      <c r="Z2507" s="1">
        <v>575187</v>
      </c>
      <c r="AA2507" t="s">
        <v>309</v>
      </c>
      <c r="AB2507" t="s">
        <v>310</v>
      </c>
      <c r="AC2507">
        <v>12.39</v>
      </c>
      <c r="AD2507">
        <v>1.32</v>
      </c>
      <c r="AE2507">
        <v>2.21</v>
      </c>
      <c r="AF2507" t="s">
        <v>230</v>
      </c>
      <c r="AG2507" s="1">
        <v>35000</v>
      </c>
      <c r="AH2507" s="36">
        <v>2355</v>
      </c>
      <c r="AI2507" s="1">
        <v>1300</v>
      </c>
      <c r="AJ2507" s="36">
        <v>2354</v>
      </c>
      <c r="AK2507">
        <v>400</v>
      </c>
      <c r="AL2507" s="2">
        <v>0.62569444444444444</v>
      </c>
      <c r="AM2507" s="3">
        <v>46241</v>
      </c>
      <c r="AN2507" t="s">
        <v>298</v>
      </c>
      <c r="AO2507" t="s">
        <v>299</v>
      </c>
    </row>
    <row r="2508" spans="1:41">
      <c r="A2508" s="8">
        <v>46230</v>
      </c>
      <c r="B2508" s="67">
        <v>4059.35</v>
      </c>
      <c r="C2508">
        <v>1.2</v>
      </c>
      <c r="D2508">
        <v>64940</v>
      </c>
      <c r="E2508" s="67">
        <v>0.59</v>
      </c>
      <c r="F2508" s="7">
        <v>2124</v>
      </c>
      <c r="G2508" t="s">
        <v>30</v>
      </c>
      <c r="H2508">
        <v>0</v>
      </c>
      <c r="I2508" t="s">
        <v>288</v>
      </c>
      <c r="J2508" t="s">
        <v>289</v>
      </c>
      <c r="K2508" t="s">
        <v>290</v>
      </c>
      <c r="L2508">
        <v>945</v>
      </c>
      <c r="M2508">
        <v>23</v>
      </c>
      <c r="N2508" s="66">
        <v>2.4899999999999999E-2</v>
      </c>
      <c r="O2508">
        <v>922</v>
      </c>
      <c r="P2508" s="66">
        <v>2.4899999999999999E-2</v>
      </c>
      <c r="Q2508">
        <v>935</v>
      </c>
      <c r="R2508">
        <v>947</v>
      </c>
      <c r="S2508">
        <v>931</v>
      </c>
      <c r="T2508" s="66">
        <v>1.06E-2</v>
      </c>
      <c r="U2508" s="66">
        <v>3.0999999999999999E-3</v>
      </c>
      <c r="V2508" s="66">
        <v>-2.0999999999999999E-3</v>
      </c>
      <c r="W2508" s="66">
        <v>1.4999999999999999E-2</v>
      </c>
      <c r="X2508" s="1">
        <v>471600</v>
      </c>
      <c r="Y2508" s="1">
        <v>443489</v>
      </c>
      <c r="Z2508" s="1">
        <v>156451</v>
      </c>
      <c r="AA2508" t="s">
        <v>311</v>
      </c>
      <c r="AB2508" t="s">
        <v>312</v>
      </c>
      <c r="AC2508">
        <v>17.46</v>
      </c>
      <c r="AD2508">
        <v>6.69</v>
      </c>
      <c r="AE2508">
        <v>4.0199999999999996</v>
      </c>
      <c r="AF2508" t="s">
        <v>230</v>
      </c>
      <c r="AG2508" s="1">
        <v>37400</v>
      </c>
      <c r="AH2508">
        <v>946</v>
      </c>
      <c r="AI2508" s="1">
        <v>6100</v>
      </c>
      <c r="AJ2508">
        <v>945</v>
      </c>
      <c r="AK2508" s="1">
        <v>5200</v>
      </c>
      <c r="AL2508" s="2">
        <v>0.62569444444444444</v>
      </c>
      <c r="AM2508" s="3">
        <v>46246</v>
      </c>
      <c r="AN2508" t="s">
        <v>293</v>
      </c>
      <c r="AO2508" t="s">
        <v>313</v>
      </c>
    </row>
    <row r="2509" spans="1:41">
      <c r="A2509" s="8">
        <v>46230</v>
      </c>
      <c r="B2509" s="67">
        <v>4059.35</v>
      </c>
      <c r="C2509">
        <v>1.2</v>
      </c>
      <c r="D2509">
        <v>64940</v>
      </c>
      <c r="E2509" s="67">
        <v>0.59</v>
      </c>
      <c r="F2509" s="7">
        <v>2162</v>
      </c>
      <c r="G2509" t="s">
        <v>31</v>
      </c>
      <c r="H2509">
        <v>0</v>
      </c>
      <c r="I2509" t="s">
        <v>314</v>
      </c>
      <c r="J2509" t="s">
        <v>289</v>
      </c>
      <c r="K2509" t="s">
        <v>295</v>
      </c>
      <c r="L2509">
        <v>536</v>
      </c>
      <c r="M2509">
        <v>0</v>
      </c>
      <c r="N2509" s="66">
        <v>0</v>
      </c>
      <c r="O2509">
        <v>536</v>
      </c>
      <c r="P2509" s="66">
        <v>0</v>
      </c>
      <c r="Q2509">
        <v>536</v>
      </c>
      <c r="R2509">
        <v>537</v>
      </c>
      <c r="S2509">
        <v>536</v>
      </c>
      <c r="T2509" s="66">
        <v>0</v>
      </c>
      <c r="U2509" s="66">
        <v>0</v>
      </c>
      <c r="V2509" s="66">
        <v>-1.8E-3</v>
      </c>
      <c r="W2509" s="66">
        <v>0</v>
      </c>
      <c r="X2509" s="1">
        <v>2100</v>
      </c>
      <c r="Y2509" s="1">
        <v>1126</v>
      </c>
      <c r="Z2509" s="1">
        <v>11583</v>
      </c>
      <c r="AA2509" t="s">
        <v>685</v>
      </c>
      <c r="AB2509" t="s">
        <v>316</v>
      </c>
      <c r="AC2509">
        <v>31.16</v>
      </c>
      <c r="AD2509">
        <v>2.04</v>
      </c>
      <c r="AE2509">
        <v>0</v>
      </c>
      <c r="AF2509">
        <v>0.6</v>
      </c>
      <c r="AG2509">
        <v>200</v>
      </c>
      <c r="AH2509">
        <v>537</v>
      </c>
      <c r="AI2509" s="1">
        <v>3800</v>
      </c>
      <c r="AJ2509">
        <v>536</v>
      </c>
      <c r="AK2509" s="1">
        <v>78600</v>
      </c>
      <c r="AL2509" s="2">
        <v>0.60555555555555551</v>
      </c>
      <c r="AM2509" s="3">
        <v>46241</v>
      </c>
      <c r="AN2509" t="s">
        <v>298</v>
      </c>
      <c r="AO2509" t="s">
        <v>313</v>
      </c>
    </row>
    <row r="2510" spans="1:41">
      <c r="A2510" s="8">
        <v>46230</v>
      </c>
      <c r="B2510" s="67">
        <v>4059.35</v>
      </c>
      <c r="C2510">
        <v>1.2</v>
      </c>
      <c r="D2510">
        <v>64940</v>
      </c>
      <c r="E2510" s="67">
        <v>0.59</v>
      </c>
      <c r="F2510" s="7">
        <v>2229</v>
      </c>
      <c r="G2510" t="s">
        <v>32</v>
      </c>
      <c r="H2510">
        <v>0</v>
      </c>
      <c r="I2510" t="s">
        <v>288</v>
      </c>
      <c r="J2510" t="s">
        <v>289</v>
      </c>
      <c r="K2510" t="s">
        <v>290</v>
      </c>
      <c r="L2510" s="36">
        <v>2989.5</v>
      </c>
      <c r="M2510">
        <v>49</v>
      </c>
      <c r="N2510" s="66">
        <v>1.67E-2</v>
      </c>
      <c r="O2510" s="36">
        <v>2940.5</v>
      </c>
      <c r="P2510" s="66">
        <v>1.66E-2</v>
      </c>
      <c r="Q2510" s="36">
        <v>2958.5</v>
      </c>
      <c r="R2510" s="36">
        <v>3000</v>
      </c>
      <c r="S2510" s="36">
        <v>2950</v>
      </c>
      <c r="T2510" s="66">
        <v>1.04E-2</v>
      </c>
      <c r="U2510" s="66">
        <v>5.0000000000000001E-4</v>
      </c>
      <c r="V2510" s="66">
        <v>-3.5000000000000001E-3</v>
      </c>
      <c r="W2510" s="66">
        <v>1.3299999999999999E-2</v>
      </c>
      <c r="X2510" s="1">
        <v>108100</v>
      </c>
      <c r="Y2510" s="1">
        <v>322230</v>
      </c>
      <c r="Z2510" s="1">
        <v>400383</v>
      </c>
      <c r="AA2510" t="s">
        <v>317</v>
      </c>
      <c r="AB2510" t="s">
        <v>660</v>
      </c>
      <c r="AC2510">
        <v>20.89</v>
      </c>
      <c r="AD2510">
        <v>1.72</v>
      </c>
      <c r="AE2510">
        <v>2.31</v>
      </c>
      <c r="AF2510" t="s">
        <v>230</v>
      </c>
      <c r="AG2510" s="1">
        <v>2900</v>
      </c>
      <c r="AH2510" s="36">
        <v>2990</v>
      </c>
      <c r="AI2510">
        <v>200</v>
      </c>
      <c r="AJ2510" s="36">
        <v>2988.5</v>
      </c>
      <c r="AK2510">
        <v>700</v>
      </c>
      <c r="AL2510" s="2">
        <v>0.62569444444444444</v>
      </c>
      <c r="AM2510" s="3">
        <v>46233</v>
      </c>
      <c r="AN2510" t="s">
        <v>298</v>
      </c>
      <c r="AO2510" t="s">
        <v>319</v>
      </c>
    </row>
    <row r="2511" spans="1:41">
      <c r="A2511" s="8">
        <v>46230</v>
      </c>
      <c r="B2511" s="67">
        <v>4059.35</v>
      </c>
      <c r="C2511">
        <v>1.2</v>
      </c>
      <c r="D2511">
        <v>64940</v>
      </c>
      <c r="E2511" s="67">
        <v>0.59</v>
      </c>
      <c r="F2511" s="7">
        <v>2768</v>
      </c>
      <c r="G2511" t="s">
        <v>33</v>
      </c>
      <c r="H2511">
        <v>0</v>
      </c>
      <c r="I2511" t="s">
        <v>288</v>
      </c>
      <c r="J2511" t="s">
        <v>289</v>
      </c>
      <c r="K2511" t="s">
        <v>290</v>
      </c>
      <c r="L2511" s="36">
        <v>5417</v>
      </c>
      <c r="M2511">
        <v>27</v>
      </c>
      <c r="N2511" s="66">
        <v>5.0000000000000001E-3</v>
      </c>
      <c r="O2511" s="36">
        <v>5390</v>
      </c>
      <c r="P2511" s="66">
        <v>5.0000000000000001E-3</v>
      </c>
      <c r="Q2511" s="36">
        <v>5452</v>
      </c>
      <c r="R2511" s="36">
        <v>5467</v>
      </c>
      <c r="S2511" s="36">
        <v>5387</v>
      </c>
      <c r="T2511" s="66">
        <v>-6.4000000000000003E-3</v>
      </c>
      <c r="U2511" s="66">
        <v>-1.1000000000000001E-3</v>
      </c>
      <c r="V2511" s="66">
        <v>-9.1000000000000004E-3</v>
      </c>
      <c r="W2511" s="66">
        <v>5.4999999999999997E-3</v>
      </c>
      <c r="X2511" s="1">
        <v>783900</v>
      </c>
      <c r="Y2511" s="1">
        <v>4245499</v>
      </c>
      <c r="Z2511" s="1">
        <v>1137570</v>
      </c>
      <c r="AA2511" t="s">
        <v>320</v>
      </c>
      <c r="AB2511" t="s">
        <v>321</v>
      </c>
      <c r="AC2511">
        <v>8.66</v>
      </c>
      <c r="AD2511">
        <v>1.03</v>
      </c>
      <c r="AE2511">
        <v>3.32</v>
      </c>
      <c r="AF2511" t="s">
        <v>230</v>
      </c>
      <c r="AG2511" s="1">
        <v>172600</v>
      </c>
      <c r="AH2511" s="36">
        <v>5417</v>
      </c>
      <c r="AI2511">
        <v>700</v>
      </c>
      <c r="AJ2511" s="36">
        <v>5416</v>
      </c>
      <c r="AK2511">
        <v>400</v>
      </c>
      <c r="AL2511" s="2">
        <v>0.62569444444444444</v>
      </c>
      <c r="AM2511" s="3">
        <v>46234</v>
      </c>
      <c r="AN2511" t="s">
        <v>298</v>
      </c>
      <c r="AO2511" t="s">
        <v>322</v>
      </c>
    </row>
    <row r="2512" spans="1:41">
      <c r="A2512" s="8">
        <v>46230</v>
      </c>
      <c r="B2512" s="67">
        <v>4059.35</v>
      </c>
      <c r="C2512">
        <v>1.2</v>
      </c>
      <c r="D2512">
        <v>64940</v>
      </c>
      <c r="E2512" s="67">
        <v>0.59</v>
      </c>
      <c r="F2512" s="7">
        <v>2769</v>
      </c>
      <c r="G2512" t="s">
        <v>34</v>
      </c>
      <c r="H2512">
        <v>0</v>
      </c>
      <c r="I2512" t="s">
        <v>314</v>
      </c>
      <c r="J2512" t="s">
        <v>323</v>
      </c>
      <c r="K2512" t="s">
        <v>295</v>
      </c>
      <c r="L2512">
        <v>885</v>
      </c>
      <c r="M2512">
        <v>0</v>
      </c>
      <c r="N2512" s="66">
        <v>0</v>
      </c>
      <c r="O2512">
        <v>885</v>
      </c>
      <c r="P2512" s="66">
        <v>0</v>
      </c>
      <c r="Q2512">
        <v>890</v>
      </c>
      <c r="R2512">
        <v>890</v>
      </c>
      <c r="S2512">
        <v>885</v>
      </c>
      <c r="T2512" s="66">
        <v>-5.5999999999999999E-3</v>
      </c>
      <c r="U2512" s="66">
        <v>-2.2000000000000001E-3</v>
      </c>
      <c r="V2512" s="66">
        <v>-5.5999999999999999E-3</v>
      </c>
      <c r="W2512" s="66">
        <v>0</v>
      </c>
      <c r="X2512" s="1">
        <v>2900</v>
      </c>
      <c r="Y2512" s="1">
        <v>2575</v>
      </c>
      <c r="Z2512" s="1">
        <v>6957</v>
      </c>
      <c r="AA2512" t="s">
        <v>324</v>
      </c>
      <c r="AB2512" t="s">
        <v>325</v>
      </c>
      <c r="AC2512">
        <v>53.31</v>
      </c>
      <c r="AD2512">
        <v>8.2799999999999994</v>
      </c>
      <c r="AE2512">
        <v>0</v>
      </c>
      <c r="AF2512">
        <v>0.2</v>
      </c>
      <c r="AG2512">
        <v>0</v>
      </c>
      <c r="AH2512">
        <v>887</v>
      </c>
      <c r="AI2512">
        <v>400</v>
      </c>
      <c r="AJ2512">
        <v>885</v>
      </c>
      <c r="AK2512">
        <v>300</v>
      </c>
      <c r="AL2512" s="2">
        <v>0.6020833333333333</v>
      </c>
      <c r="AM2512" s="3">
        <v>46213</v>
      </c>
      <c r="AN2512" t="s">
        <v>326</v>
      </c>
      <c r="AO2512" t="s">
        <v>327</v>
      </c>
    </row>
    <row r="2513" spans="1:41">
      <c r="A2513" s="8">
        <v>46230</v>
      </c>
      <c r="B2513" s="67">
        <v>4059.35</v>
      </c>
      <c r="C2513">
        <v>1.2</v>
      </c>
      <c r="D2513">
        <v>64940</v>
      </c>
      <c r="E2513" s="67">
        <v>0.59</v>
      </c>
      <c r="F2513" s="7">
        <v>2914</v>
      </c>
      <c r="G2513" t="s">
        <v>35</v>
      </c>
      <c r="H2513">
        <v>0</v>
      </c>
      <c r="I2513" t="s">
        <v>288</v>
      </c>
      <c r="J2513" t="s">
        <v>289</v>
      </c>
      <c r="K2513" t="s">
        <v>290</v>
      </c>
      <c r="L2513" s="36">
        <v>6561</v>
      </c>
      <c r="M2513">
        <v>100</v>
      </c>
      <c r="N2513" s="66">
        <v>1.55E-2</v>
      </c>
      <c r="O2513" s="36">
        <v>6461</v>
      </c>
      <c r="P2513" s="66">
        <v>1.54E-2</v>
      </c>
      <c r="Q2513" s="36">
        <v>6479</v>
      </c>
      <c r="R2513" s="36">
        <v>6575</v>
      </c>
      <c r="S2513" s="36">
        <v>6466</v>
      </c>
      <c r="T2513" s="66">
        <v>1.26E-2</v>
      </c>
      <c r="U2513" s="66">
        <v>4.4000000000000003E-3</v>
      </c>
      <c r="V2513" s="66">
        <v>-2.0999999999999999E-3</v>
      </c>
      <c r="W2513" s="66">
        <v>1.46E-2</v>
      </c>
      <c r="X2513" s="1">
        <v>3261900</v>
      </c>
      <c r="Y2513" s="1">
        <v>21321409</v>
      </c>
      <c r="Z2513" s="1">
        <v>13122000</v>
      </c>
      <c r="AA2513" t="s">
        <v>887</v>
      </c>
      <c r="AB2513" t="s">
        <v>329</v>
      </c>
      <c r="AC2513">
        <v>20.43</v>
      </c>
      <c r="AD2513">
        <v>2.85</v>
      </c>
      <c r="AE2513">
        <v>3.69</v>
      </c>
      <c r="AF2513" t="s">
        <v>230</v>
      </c>
      <c r="AG2513" s="1">
        <v>394800</v>
      </c>
      <c r="AH2513" s="36">
        <v>6562</v>
      </c>
      <c r="AI2513" s="1">
        <v>2100</v>
      </c>
      <c r="AJ2513" s="36">
        <v>6561</v>
      </c>
      <c r="AK2513">
        <v>800</v>
      </c>
      <c r="AL2513" s="2">
        <v>0.62569444444444444</v>
      </c>
      <c r="AM2513" s="3">
        <v>46233</v>
      </c>
      <c r="AN2513" t="s">
        <v>293</v>
      </c>
      <c r="AO2513" t="s">
        <v>319</v>
      </c>
    </row>
    <row r="2514" spans="1:41">
      <c r="A2514" s="8">
        <v>46230</v>
      </c>
      <c r="B2514" s="67">
        <v>4059.35</v>
      </c>
      <c r="C2514">
        <v>1.2</v>
      </c>
      <c r="D2514">
        <v>64940</v>
      </c>
      <c r="E2514" s="67">
        <v>0.59</v>
      </c>
      <c r="F2514" s="7">
        <v>3003</v>
      </c>
      <c r="G2514" t="s">
        <v>36</v>
      </c>
      <c r="H2514">
        <v>0</v>
      </c>
      <c r="I2514" t="s">
        <v>288</v>
      </c>
      <c r="J2514" t="s">
        <v>289</v>
      </c>
      <c r="K2514" t="s">
        <v>295</v>
      </c>
      <c r="L2514" s="36">
        <v>1828.5</v>
      </c>
      <c r="M2514">
        <v>59</v>
      </c>
      <c r="N2514" s="66">
        <v>3.3300000000000003E-2</v>
      </c>
      <c r="O2514" s="36">
        <v>1769.5</v>
      </c>
      <c r="P2514" s="66">
        <v>3.3300000000000003E-2</v>
      </c>
      <c r="Q2514" s="36">
        <v>1787.5</v>
      </c>
      <c r="R2514" s="36">
        <v>1830</v>
      </c>
      <c r="S2514" s="36">
        <v>1779</v>
      </c>
      <c r="T2514" s="66">
        <v>2.29E-2</v>
      </c>
      <c r="U2514" s="66">
        <v>5.7000000000000002E-3</v>
      </c>
      <c r="V2514" s="66">
        <v>-8.0000000000000004E-4</v>
      </c>
      <c r="W2514" s="66">
        <v>2.7799999999999998E-2</v>
      </c>
      <c r="X2514" s="1">
        <v>1944700</v>
      </c>
      <c r="Y2514" s="1">
        <v>3522125</v>
      </c>
      <c r="Z2514" s="1">
        <v>1404119</v>
      </c>
      <c r="AA2514" t="s">
        <v>330</v>
      </c>
      <c r="AB2514" t="s">
        <v>577</v>
      </c>
      <c r="AC2514">
        <v>11.47</v>
      </c>
      <c r="AD2514">
        <v>1.52</v>
      </c>
      <c r="AE2514">
        <v>3.66</v>
      </c>
      <c r="AF2514" t="s">
        <v>230</v>
      </c>
      <c r="AG2514" s="1">
        <v>250100</v>
      </c>
      <c r="AH2514" s="36">
        <v>1829</v>
      </c>
      <c r="AI2514" s="1">
        <v>2600</v>
      </c>
      <c r="AJ2514" s="36">
        <v>1828.5</v>
      </c>
      <c r="AK2514" s="1">
        <v>3800</v>
      </c>
      <c r="AL2514" s="2">
        <v>0.62569444444444444</v>
      </c>
      <c r="AM2514" s="3">
        <v>46231</v>
      </c>
      <c r="AN2514" t="s">
        <v>293</v>
      </c>
      <c r="AO2514" t="s">
        <v>332</v>
      </c>
    </row>
    <row r="2515" spans="1:41">
      <c r="A2515" s="8">
        <v>46230</v>
      </c>
      <c r="B2515" s="67">
        <v>4059.35</v>
      </c>
      <c r="C2515">
        <v>1.2</v>
      </c>
      <c r="D2515">
        <v>64940</v>
      </c>
      <c r="E2515" s="67">
        <v>0.59</v>
      </c>
      <c r="F2515" s="7">
        <v>3407</v>
      </c>
      <c r="G2515" t="s">
        <v>37</v>
      </c>
      <c r="H2515">
        <v>0</v>
      </c>
      <c r="I2515" t="s">
        <v>288</v>
      </c>
      <c r="J2515" t="s">
        <v>289</v>
      </c>
      <c r="K2515" t="s">
        <v>290</v>
      </c>
      <c r="L2515" s="36">
        <v>1867.5</v>
      </c>
      <c r="M2515">
        <v>22</v>
      </c>
      <c r="N2515" s="66">
        <v>1.1900000000000001E-2</v>
      </c>
      <c r="O2515" s="36">
        <v>1845.5</v>
      </c>
      <c r="P2515" s="66">
        <v>1.1900000000000001E-2</v>
      </c>
      <c r="Q2515" s="36">
        <v>1852.5</v>
      </c>
      <c r="R2515" s="36">
        <v>1874</v>
      </c>
      <c r="S2515" s="36">
        <v>1844.5</v>
      </c>
      <c r="T2515" s="66">
        <v>8.0000000000000002E-3</v>
      </c>
      <c r="U2515" s="66">
        <v>2.8999999999999998E-3</v>
      </c>
      <c r="V2515" s="66">
        <v>-3.3999999999999998E-3</v>
      </c>
      <c r="W2515" s="66">
        <v>1.24E-2</v>
      </c>
      <c r="X2515" s="1">
        <v>3328500</v>
      </c>
      <c r="Y2515" s="1">
        <v>6189669</v>
      </c>
      <c r="Z2515" s="1">
        <v>2550541</v>
      </c>
      <c r="AA2515" t="s">
        <v>706</v>
      </c>
      <c r="AB2515" t="s">
        <v>334</v>
      </c>
      <c r="AC2515">
        <v>15.71</v>
      </c>
      <c r="AD2515">
        <v>1.21</v>
      </c>
      <c r="AE2515">
        <v>2.36</v>
      </c>
      <c r="AF2515" t="s">
        <v>230</v>
      </c>
      <c r="AG2515" s="1">
        <v>127900</v>
      </c>
      <c r="AH2515" s="36">
        <v>1868</v>
      </c>
      <c r="AI2515" s="1">
        <v>1900</v>
      </c>
      <c r="AJ2515" s="36">
        <v>1867.5</v>
      </c>
      <c r="AK2515" s="1">
        <v>2100</v>
      </c>
      <c r="AL2515" s="2">
        <v>0.62569444444444444</v>
      </c>
      <c r="AM2515" s="3">
        <v>46234</v>
      </c>
      <c r="AN2515" t="s">
        <v>298</v>
      </c>
      <c r="AO2515" t="s">
        <v>335</v>
      </c>
    </row>
    <row r="2516" spans="1:41">
      <c r="A2516" s="8">
        <v>46230</v>
      </c>
      <c r="B2516" s="67">
        <v>4059.35</v>
      </c>
      <c r="C2516">
        <v>1.2</v>
      </c>
      <c r="D2516">
        <v>64940</v>
      </c>
      <c r="E2516" s="67">
        <v>0.59</v>
      </c>
      <c r="F2516" s="7">
        <v>4008</v>
      </c>
      <c r="G2516" t="s">
        <v>38</v>
      </c>
      <c r="H2516">
        <v>0</v>
      </c>
      <c r="I2516" t="s">
        <v>288</v>
      </c>
      <c r="J2516" t="s">
        <v>289</v>
      </c>
      <c r="K2516" t="s">
        <v>295</v>
      </c>
      <c r="L2516" s="36">
        <v>1287</v>
      </c>
      <c r="M2516">
        <v>11</v>
      </c>
      <c r="N2516" s="66">
        <v>8.6E-3</v>
      </c>
      <c r="O2516" s="36">
        <v>1276</v>
      </c>
      <c r="P2516" s="66">
        <v>8.6E-3</v>
      </c>
      <c r="Q2516" s="36">
        <v>1294</v>
      </c>
      <c r="R2516" s="36">
        <v>1302</v>
      </c>
      <c r="S2516" s="36">
        <v>1277</v>
      </c>
      <c r="T2516" s="66">
        <v>-5.4000000000000003E-3</v>
      </c>
      <c r="U2516" s="66">
        <v>-3.8E-3</v>
      </c>
      <c r="V2516" s="66">
        <v>-1.15E-2</v>
      </c>
      <c r="W2516" s="66">
        <v>7.7999999999999996E-3</v>
      </c>
      <c r="X2516" s="1">
        <v>119800</v>
      </c>
      <c r="Y2516" s="1">
        <v>154596</v>
      </c>
      <c r="Z2516" s="1">
        <v>83248</v>
      </c>
      <c r="AA2516" t="s">
        <v>707</v>
      </c>
      <c r="AB2516" t="s">
        <v>337</v>
      </c>
      <c r="AC2516">
        <v>10.54</v>
      </c>
      <c r="AD2516">
        <v>0.8</v>
      </c>
      <c r="AE2516">
        <v>3.73</v>
      </c>
      <c r="AF2516" t="s">
        <v>230</v>
      </c>
      <c r="AG2516">
        <v>0</v>
      </c>
      <c r="AH2516" s="36">
        <v>1288</v>
      </c>
      <c r="AI2516">
        <v>500</v>
      </c>
      <c r="AJ2516" s="36">
        <v>1287</v>
      </c>
      <c r="AK2516">
        <v>700</v>
      </c>
      <c r="AL2516" s="2">
        <v>0.62430555555555556</v>
      </c>
      <c r="AM2516" s="3">
        <v>46240</v>
      </c>
      <c r="AN2516" t="s">
        <v>298</v>
      </c>
      <c r="AO2516" t="s">
        <v>335</v>
      </c>
    </row>
    <row r="2517" spans="1:41">
      <c r="A2517" s="8">
        <v>46230</v>
      </c>
      <c r="B2517" s="67">
        <v>4059.35</v>
      </c>
      <c r="C2517">
        <v>1.2</v>
      </c>
      <c r="D2517">
        <v>64940</v>
      </c>
      <c r="E2517" s="67">
        <v>0.59</v>
      </c>
      <c r="F2517" s="7">
        <v>4026</v>
      </c>
      <c r="G2517" t="s">
        <v>39</v>
      </c>
      <c r="H2517">
        <v>0</v>
      </c>
      <c r="I2517" t="s">
        <v>314</v>
      </c>
      <c r="J2517" t="s">
        <v>289</v>
      </c>
      <c r="K2517" t="s">
        <v>290</v>
      </c>
      <c r="L2517" s="36">
        <v>1580</v>
      </c>
      <c r="M2517">
        <v>37</v>
      </c>
      <c r="N2517" s="66">
        <v>2.4E-2</v>
      </c>
      <c r="O2517" s="36">
        <v>1543</v>
      </c>
      <c r="P2517" s="66">
        <v>2.3900000000000001E-2</v>
      </c>
      <c r="Q2517" s="36">
        <v>1558</v>
      </c>
      <c r="R2517" s="36">
        <v>1584</v>
      </c>
      <c r="S2517" s="36">
        <v>1540</v>
      </c>
      <c r="T2517" s="66">
        <v>1.41E-2</v>
      </c>
      <c r="U2517" s="66">
        <v>1.34E-2</v>
      </c>
      <c r="V2517" s="66">
        <v>-2.5000000000000001E-3</v>
      </c>
      <c r="W2517" s="66">
        <v>2.5899999999999999E-2</v>
      </c>
      <c r="X2517" s="1">
        <v>49200</v>
      </c>
      <c r="Y2517" s="1">
        <v>76907</v>
      </c>
      <c r="Z2517" s="1">
        <v>14599</v>
      </c>
      <c r="AA2517" t="s">
        <v>338</v>
      </c>
      <c r="AB2517" t="s">
        <v>848</v>
      </c>
      <c r="AC2517">
        <v>7.48</v>
      </c>
      <c r="AD2517">
        <v>0.97</v>
      </c>
      <c r="AE2517">
        <v>3.16</v>
      </c>
      <c r="AF2517" t="s">
        <v>230</v>
      </c>
      <c r="AG2517" s="1">
        <v>1300</v>
      </c>
      <c r="AH2517" s="36">
        <v>1581</v>
      </c>
      <c r="AI2517">
        <v>200</v>
      </c>
      <c r="AJ2517" s="36">
        <v>1579</v>
      </c>
      <c r="AK2517">
        <v>200</v>
      </c>
      <c r="AL2517" s="2">
        <v>0.62569444444444444</v>
      </c>
      <c r="AN2517" t="s">
        <v>340</v>
      </c>
      <c r="AO2517" t="s">
        <v>341</v>
      </c>
    </row>
    <row r="2518" spans="1:41">
      <c r="A2518" s="8">
        <v>46230</v>
      </c>
      <c r="B2518" s="67">
        <v>4059.35</v>
      </c>
      <c r="C2518">
        <v>1.2</v>
      </c>
      <c r="D2518">
        <v>64940</v>
      </c>
      <c r="E2518" s="67">
        <v>0.59</v>
      </c>
      <c r="F2518" s="7">
        <v>4062</v>
      </c>
      <c r="G2518" t="s">
        <v>40</v>
      </c>
      <c r="H2518">
        <v>0</v>
      </c>
      <c r="I2518" t="s">
        <v>288</v>
      </c>
      <c r="J2518" t="s">
        <v>289</v>
      </c>
      <c r="K2518" t="s">
        <v>295</v>
      </c>
      <c r="L2518" s="36">
        <v>16520</v>
      </c>
      <c r="M2518">
        <v>-850</v>
      </c>
      <c r="N2518" s="66">
        <v>-4.8899999999999999E-2</v>
      </c>
      <c r="O2518" s="36">
        <v>17370</v>
      </c>
      <c r="P2518" s="66">
        <v>-4.8899999999999999E-2</v>
      </c>
      <c r="Q2518" s="36">
        <v>17320</v>
      </c>
      <c r="R2518" s="36">
        <v>17495</v>
      </c>
      <c r="S2518" s="36">
        <v>16420</v>
      </c>
      <c r="T2518" s="66">
        <v>-4.6100000000000002E-2</v>
      </c>
      <c r="U2518" s="66">
        <v>-4.7999999999999996E-3</v>
      </c>
      <c r="V2518" s="66">
        <v>-5.57E-2</v>
      </c>
      <c r="W2518" s="66">
        <v>6.0000000000000001E-3</v>
      </c>
      <c r="X2518" s="1">
        <v>6333600</v>
      </c>
      <c r="Y2518" s="1">
        <v>105803991</v>
      </c>
      <c r="Z2518" s="1">
        <v>4654032</v>
      </c>
      <c r="AA2518" t="s">
        <v>691</v>
      </c>
      <c r="AB2518" t="s">
        <v>343</v>
      </c>
      <c r="AC2518">
        <v>79.53</v>
      </c>
      <c r="AD2518">
        <v>8.3800000000000008</v>
      </c>
      <c r="AE2518">
        <v>0.21</v>
      </c>
      <c r="AF2518" t="s">
        <v>230</v>
      </c>
      <c r="AG2518" s="1">
        <v>20200</v>
      </c>
      <c r="AH2518" s="36">
        <v>16520</v>
      </c>
      <c r="AI2518">
        <v>100</v>
      </c>
      <c r="AJ2518" s="36">
        <v>16515</v>
      </c>
      <c r="AK2518" s="1">
        <v>1500</v>
      </c>
      <c r="AL2518" s="2">
        <v>0.62569444444444444</v>
      </c>
      <c r="AM2518" s="3">
        <v>46238</v>
      </c>
      <c r="AN2518" t="s">
        <v>298</v>
      </c>
      <c r="AO2518" t="s">
        <v>344</v>
      </c>
    </row>
    <row r="2519" spans="1:41">
      <c r="A2519" s="8">
        <v>46230</v>
      </c>
      <c r="B2519" s="67">
        <v>4059.35</v>
      </c>
      <c r="C2519">
        <v>1.2</v>
      </c>
      <c r="D2519">
        <v>64940</v>
      </c>
      <c r="E2519" s="67">
        <v>0.59</v>
      </c>
      <c r="F2519" s="7">
        <v>4063</v>
      </c>
      <c r="G2519" t="s">
        <v>41</v>
      </c>
      <c r="H2519">
        <v>0</v>
      </c>
      <c r="I2519" t="s">
        <v>288</v>
      </c>
      <c r="J2519" t="s">
        <v>289</v>
      </c>
      <c r="K2519" t="s">
        <v>290</v>
      </c>
      <c r="L2519" s="36">
        <v>6163</v>
      </c>
      <c r="M2519">
        <v>-539</v>
      </c>
      <c r="N2519" s="66">
        <v>-8.0399999999999999E-2</v>
      </c>
      <c r="O2519" s="36">
        <v>6702</v>
      </c>
      <c r="P2519" s="66">
        <v>-8.0399999999999999E-2</v>
      </c>
      <c r="Q2519" s="36">
        <v>6473</v>
      </c>
      <c r="R2519" s="36">
        <v>6520</v>
      </c>
      <c r="S2519" s="36">
        <v>6140</v>
      </c>
      <c r="T2519" s="66">
        <v>-4.7800000000000002E-2</v>
      </c>
      <c r="U2519" s="66">
        <v>-5.8999999999999999E-3</v>
      </c>
      <c r="V2519" s="66">
        <v>-5.4699999999999999E-2</v>
      </c>
      <c r="W2519" s="66">
        <v>3.7000000000000002E-3</v>
      </c>
      <c r="X2519" s="1">
        <v>12109500</v>
      </c>
      <c r="Y2519" s="1">
        <v>75913807</v>
      </c>
      <c r="Z2519" s="1">
        <v>12233529</v>
      </c>
      <c r="AA2519" t="s">
        <v>556</v>
      </c>
      <c r="AB2519" t="s">
        <v>346</v>
      </c>
      <c r="AC2519">
        <v>22.8</v>
      </c>
      <c r="AD2519">
        <v>2.56</v>
      </c>
      <c r="AE2519">
        <v>1.72</v>
      </c>
      <c r="AF2519" t="s">
        <v>230</v>
      </c>
      <c r="AG2519" s="1">
        <v>129500</v>
      </c>
      <c r="AH2519" s="36">
        <v>6163</v>
      </c>
      <c r="AI2519">
        <v>200</v>
      </c>
      <c r="AJ2519" s="36">
        <v>6162</v>
      </c>
      <c r="AK2519" s="1">
        <v>1100</v>
      </c>
      <c r="AL2519" s="2">
        <v>0.62569444444444444</v>
      </c>
      <c r="AM2519" s="3">
        <v>46227</v>
      </c>
      <c r="AN2519" t="s">
        <v>298</v>
      </c>
      <c r="AO2519" t="s">
        <v>335</v>
      </c>
    </row>
    <row r="2520" spans="1:41">
      <c r="A2520" s="8">
        <v>46230</v>
      </c>
      <c r="B2520" s="67">
        <v>4059.35</v>
      </c>
      <c r="C2520">
        <v>1.2</v>
      </c>
      <c r="D2520">
        <v>64940</v>
      </c>
      <c r="E2520" s="67">
        <v>0.59</v>
      </c>
      <c r="F2520" s="7">
        <v>4068</v>
      </c>
      <c r="G2520" t="s">
        <v>42</v>
      </c>
      <c r="H2520">
        <v>0</v>
      </c>
      <c r="I2520" t="s">
        <v>347</v>
      </c>
      <c r="J2520" t="s">
        <v>323</v>
      </c>
      <c r="K2520" t="s">
        <v>290</v>
      </c>
      <c r="L2520" s="36">
        <v>1640</v>
      </c>
      <c r="M2520">
        <v>4</v>
      </c>
      <c r="N2520" s="66">
        <v>2.3999999999999998E-3</v>
      </c>
      <c r="O2520" s="36">
        <v>1636</v>
      </c>
      <c r="P2520" s="66">
        <v>2.3999999999999998E-3</v>
      </c>
      <c r="Q2520" s="36">
        <v>1637</v>
      </c>
      <c r="R2520" s="36">
        <v>1640</v>
      </c>
      <c r="S2520" s="36">
        <v>1637</v>
      </c>
      <c r="T2520" s="66">
        <v>1.8E-3</v>
      </c>
      <c r="U2520" s="66">
        <v>0</v>
      </c>
      <c r="V2520" s="66">
        <v>0</v>
      </c>
      <c r="W2520" s="66">
        <v>1.8E-3</v>
      </c>
      <c r="X2520">
        <v>800</v>
      </c>
      <c r="Y2520" s="1">
        <v>1311</v>
      </c>
      <c r="Z2520" s="1">
        <v>3099</v>
      </c>
      <c r="AA2520" t="s">
        <v>348</v>
      </c>
      <c r="AB2520" t="s">
        <v>692</v>
      </c>
      <c r="AC2520">
        <v>21.55</v>
      </c>
      <c r="AD2520">
        <v>1.44</v>
      </c>
      <c r="AE2520">
        <v>0</v>
      </c>
      <c r="AF2520">
        <v>1.6</v>
      </c>
      <c r="AG2520" s="1">
        <v>3200</v>
      </c>
      <c r="AH2520" s="36">
        <v>1649</v>
      </c>
      <c r="AI2520">
        <v>100</v>
      </c>
      <c r="AJ2520" s="36">
        <v>1640</v>
      </c>
      <c r="AK2520">
        <v>100</v>
      </c>
      <c r="AL2520" s="2">
        <v>0.61736111111111114</v>
      </c>
      <c r="AM2520" s="3">
        <v>46248</v>
      </c>
      <c r="AN2520" t="s">
        <v>350</v>
      </c>
      <c r="AO2520" t="s">
        <v>351</v>
      </c>
    </row>
    <row r="2521" spans="1:41">
      <c r="A2521" s="8">
        <v>46230</v>
      </c>
      <c r="B2521" s="67">
        <v>4059.35</v>
      </c>
      <c r="C2521">
        <v>1.2</v>
      </c>
      <c r="D2521">
        <v>64940</v>
      </c>
      <c r="E2521" s="67">
        <v>0.59</v>
      </c>
      <c r="F2521" s="7">
        <v>4100</v>
      </c>
      <c r="G2521" t="s">
        <v>43</v>
      </c>
      <c r="H2521">
        <v>0</v>
      </c>
      <c r="I2521" t="s">
        <v>314</v>
      </c>
      <c r="J2521" t="s">
        <v>289</v>
      </c>
      <c r="K2521" t="s">
        <v>290</v>
      </c>
      <c r="L2521" s="36">
        <v>1418</v>
      </c>
      <c r="M2521">
        <v>4</v>
      </c>
      <c r="N2521" s="66">
        <v>2.8E-3</v>
      </c>
      <c r="O2521" s="36">
        <v>1414</v>
      </c>
      <c r="P2521" s="66">
        <v>2.8E-3</v>
      </c>
      <c r="Q2521" s="36">
        <v>1421</v>
      </c>
      <c r="R2521" s="36">
        <v>1439</v>
      </c>
      <c r="S2521" s="36">
        <v>1386</v>
      </c>
      <c r="T2521" s="66">
        <v>-2.0999999999999999E-3</v>
      </c>
      <c r="U2521" s="66">
        <v>8.5000000000000006E-3</v>
      </c>
      <c r="V2521" s="66">
        <v>-1.4500000000000001E-2</v>
      </c>
      <c r="W2521" s="66">
        <v>2.3E-2</v>
      </c>
      <c r="X2521" s="1">
        <v>26200</v>
      </c>
      <c r="Y2521" s="1">
        <v>37003</v>
      </c>
      <c r="Z2521" s="1">
        <v>8648</v>
      </c>
      <c r="AA2521" t="s">
        <v>544</v>
      </c>
      <c r="AB2521" t="s">
        <v>353</v>
      </c>
      <c r="AC2521">
        <v>16.41</v>
      </c>
      <c r="AD2521">
        <v>0.9</v>
      </c>
      <c r="AE2521">
        <v>0</v>
      </c>
      <c r="AF2521" t="s">
        <v>230</v>
      </c>
      <c r="AG2521">
        <v>0</v>
      </c>
      <c r="AH2521" s="36">
        <v>1419</v>
      </c>
      <c r="AI2521">
        <v>100</v>
      </c>
      <c r="AJ2521" s="36">
        <v>1414</v>
      </c>
      <c r="AK2521">
        <v>500</v>
      </c>
      <c r="AL2521" s="2">
        <v>0.625</v>
      </c>
      <c r="AM2521" s="3">
        <v>46241</v>
      </c>
      <c r="AN2521" t="s">
        <v>298</v>
      </c>
      <c r="AO2521" t="s">
        <v>335</v>
      </c>
    </row>
    <row r="2522" spans="1:41">
      <c r="A2522" s="8">
        <v>46230</v>
      </c>
      <c r="B2522" s="67">
        <v>4059.35</v>
      </c>
      <c r="C2522">
        <v>1.2</v>
      </c>
      <c r="D2522">
        <v>64940</v>
      </c>
      <c r="E2522" s="67">
        <v>0.59</v>
      </c>
      <c r="F2522" s="7">
        <v>4182</v>
      </c>
      <c r="G2522" t="s">
        <v>44</v>
      </c>
      <c r="H2522">
        <v>0</v>
      </c>
      <c r="I2522" t="s">
        <v>288</v>
      </c>
      <c r="J2522" t="s">
        <v>289</v>
      </c>
      <c r="K2522" t="s">
        <v>290</v>
      </c>
      <c r="L2522" s="36">
        <v>4331</v>
      </c>
      <c r="M2522">
        <v>-52</v>
      </c>
      <c r="N2522" s="66">
        <v>-1.1900000000000001E-2</v>
      </c>
      <c r="O2522" s="36">
        <v>4383</v>
      </c>
      <c r="P2522" s="66">
        <v>-1.18E-2</v>
      </c>
      <c r="Q2522" s="36">
        <v>4422</v>
      </c>
      <c r="R2522" s="36">
        <v>4435</v>
      </c>
      <c r="S2522" s="36">
        <v>4251</v>
      </c>
      <c r="T2522" s="66">
        <v>-2.0500000000000001E-2</v>
      </c>
      <c r="U2522" s="66">
        <v>8.9999999999999998E-4</v>
      </c>
      <c r="V2522" s="66">
        <v>-2.3400000000000001E-2</v>
      </c>
      <c r="W2522" s="66">
        <v>1.8800000000000001E-2</v>
      </c>
      <c r="X2522" s="1">
        <v>815900</v>
      </c>
      <c r="Y2522" s="1">
        <v>3529062</v>
      </c>
      <c r="Z2522" s="1">
        <v>916814</v>
      </c>
      <c r="AA2522" t="s">
        <v>678</v>
      </c>
      <c r="AB2522" t="s">
        <v>355</v>
      </c>
      <c r="AC2522">
        <v>18.350000000000001</v>
      </c>
      <c r="AD2522">
        <v>1.3</v>
      </c>
      <c r="AE2522">
        <v>2.54</v>
      </c>
      <c r="AF2522" t="s">
        <v>230</v>
      </c>
      <c r="AG2522" s="1">
        <v>17000</v>
      </c>
      <c r="AH2522" s="36">
        <v>4332</v>
      </c>
      <c r="AI2522">
        <v>700</v>
      </c>
      <c r="AJ2522" s="36">
        <v>4329</v>
      </c>
      <c r="AK2522">
        <v>400</v>
      </c>
      <c r="AL2522" s="2">
        <v>0.62569444444444444</v>
      </c>
      <c r="AM2522" s="3">
        <v>46241</v>
      </c>
      <c r="AN2522" t="s">
        <v>298</v>
      </c>
      <c r="AO2522" t="s">
        <v>335</v>
      </c>
    </row>
    <row r="2523" spans="1:41">
      <c r="A2523" s="8">
        <v>46230</v>
      </c>
      <c r="B2523" s="67">
        <v>4059.35</v>
      </c>
      <c r="C2523">
        <v>1.2</v>
      </c>
      <c r="D2523">
        <v>64940</v>
      </c>
      <c r="E2523" s="67">
        <v>0.59</v>
      </c>
      <c r="F2523" s="7">
        <v>4188</v>
      </c>
      <c r="G2523" t="s">
        <v>45</v>
      </c>
      <c r="H2523">
        <v>0</v>
      </c>
      <c r="I2523" t="s">
        <v>288</v>
      </c>
      <c r="J2523" t="s">
        <v>289</v>
      </c>
      <c r="K2523" t="s">
        <v>290</v>
      </c>
      <c r="L2523" s="36">
        <v>1225</v>
      </c>
      <c r="M2523">
        <v>36</v>
      </c>
      <c r="N2523" s="66">
        <v>3.0300000000000001E-2</v>
      </c>
      <c r="O2523" s="36">
        <v>1189</v>
      </c>
      <c r="P2523" s="66">
        <v>3.0200000000000001E-2</v>
      </c>
      <c r="Q2523" s="36">
        <v>1204.5</v>
      </c>
      <c r="R2523" s="36">
        <v>1232.5</v>
      </c>
      <c r="S2523" s="36">
        <v>1197.5</v>
      </c>
      <c r="T2523" s="66">
        <v>1.7000000000000001E-2</v>
      </c>
      <c r="U2523" s="66">
        <v>6.4999999999999997E-3</v>
      </c>
      <c r="V2523" s="66">
        <v>-6.0000000000000001E-3</v>
      </c>
      <c r="W2523" s="66">
        <v>2.29E-2</v>
      </c>
      <c r="X2523" s="1">
        <v>3938200</v>
      </c>
      <c r="Y2523" s="1">
        <v>4792580</v>
      </c>
      <c r="Z2523" s="1">
        <v>1765797</v>
      </c>
      <c r="AA2523" t="s">
        <v>838</v>
      </c>
      <c r="AB2523" t="s">
        <v>357</v>
      </c>
      <c r="AC2523">
        <v>14</v>
      </c>
      <c r="AD2523">
        <v>0.94</v>
      </c>
      <c r="AE2523">
        <v>2.61</v>
      </c>
      <c r="AF2523" t="s">
        <v>230</v>
      </c>
      <c r="AG2523" s="1">
        <v>253300</v>
      </c>
      <c r="AH2523" s="36">
        <v>1225.5</v>
      </c>
      <c r="AI2523" s="1">
        <v>2000</v>
      </c>
      <c r="AJ2523" s="36">
        <v>1225</v>
      </c>
      <c r="AK2523" s="1">
        <v>4200</v>
      </c>
      <c r="AL2523" s="2">
        <v>0.62569444444444444</v>
      </c>
      <c r="AM2523" s="3">
        <v>46234</v>
      </c>
      <c r="AN2523" t="s">
        <v>298</v>
      </c>
      <c r="AO2523" t="s">
        <v>335</v>
      </c>
    </row>
    <row r="2524" spans="1:41">
      <c r="A2524" s="8">
        <v>46230</v>
      </c>
      <c r="B2524" s="67">
        <v>4059.35</v>
      </c>
      <c r="C2524">
        <v>1.2</v>
      </c>
      <c r="D2524">
        <v>64940</v>
      </c>
      <c r="E2524" s="67">
        <v>0.59</v>
      </c>
      <c r="F2524" s="7">
        <v>4220</v>
      </c>
      <c r="G2524" t="s">
        <v>46</v>
      </c>
      <c r="H2524">
        <v>0</v>
      </c>
      <c r="I2524" t="s">
        <v>288</v>
      </c>
      <c r="J2524" t="s">
        <v>289</v>
      </c>
      <c r="K2524" t="s">
        <v>295</v>
      </c>
      <c r="L2524" s="36">
        <v>1830</v>
      </c>
      <c r="M2524">
        <v>7</v>
      </c>
      <c r="N2524" s="66">
        <v>3.8E-3</v>
      </c>
      <c r="O2524" s="36">
        <v>1823</v>
      </c>
      <c r="P2524" s="66">
        <v>3.8E-3</v>
      </c>
      <c r="Q2524" s="36">
        <v>1830</v>
      </c>
      <c r="R2524" s="36">
        <v>1838</v>
      </c>
      <c r="S2524" s="36">
        <v>1797</v>
      </c>
      <c r="T2524" s="66">
        <v>0</v>
      </c>
      <c r="U2524" s="66">
        <v>0</v>
      </c>
      <c r="V2524" s="66">
        <v>-4.3E-3</v>
      </c>
      <c r="W2524" s="66">
        <v>1.83E-2</v>
      </c>
      <c r="X2524" s="1">
        <v>43300</v>
      </c>
      <c r="Y2524" s="1">
        <v>78928</v>
      </c>
      <c r="Z2524" s="1">
        <v>93832</v>
      </c>
      <c r="AA2524" t="s">
        <v>790</v>
      </c>
      <c r="AB2524" t="s">
        <v>578</v>
      </c>
      <c r="AC2524">
        <v>12.8</v>
      </c>
      <c r="AD2524">
        <v>1.28</v>
      </c>
      <c r="AE2524">
        <v>2.95</v>
      </c>
      <c r="AF2524" t="s">
        <v>230</v>
      </c>
      <c r="AG2524">
        <v>0</v>
      </c>
      <c r="AH2524" s="36">
        <v>1831</v>
      </c>
      <c r="AI2524">
        <v>900</v>
      </c>
      <c r="AJ2524" s="36">
        <v>1829</v>
      </c>
      <c r="AK2524">
        <v>200</v>
      </c>
      <c r="AL2524" s="2">
        <v>0.625</v>
      </c>
      <c r="AM2524" s="3">
        <v>46234</v>
      </c>
      <c r="AN2524" t="s">
        <v>298</v>
      </c>
      <c r="AO2524" t="s">
        <v>335</v>
      </c>
    </row>
    <row r="2525" spans="1:41">
      <c r="A2525" s="8">
        <v>46230</v>
      </c>
      <c r="B2525" s="67">
        <v>4059.35</v>
      </c>
      <c r="C2525">
        <v>1.2</v>
      </c>
      <c r="D2525">
        <v>64940</v>
      </c>
      <c r="E2525" s="67">
        <v>0.59</v>
      </c>
      <c r="F2525" s="7">
        <v>4334</v>
      </c>
      <c r="G2525" t="s">
        <v>47</v>
      </c>
      <c r="H2525">
        <v>0</v>
      </c>
      <c r="I2525" t="s">
        <v>314</v>
      </c>
      <c r="J2525" t="s">
        <v>323</v>
      </c>
      <c r="K2525" t="s">
        <v>290</v>
      </c>
      <c r="L2525">
        <v>382</v>
      </c>
      <c r="M2525">
        <v>0</v>
      </c>
      <c r="N2525" s="66">
        <v>0</v>
      </c>
      <c r="O2525">
        <v>382</v>
      </c>
      <c r="P2525" s="66">
        <v>0</v>
      </c>
      <c r="Q2525">
        <v>380</v>
      </c>
      <c r="R2525">
        <v>384</v>
      </c>
      <c r="S2525">
        <v>380</v>
      </c>
      <c r="T2525" s="66">
        <v>5.1999999999999998E-3</v>
      </c>
      <c r="U2525" s="66">
        <v>0</v>
      </c>
      <c r="V2525" s="66">
        <v>-5.1999999999999998E-3</v>
      </c>
      <c r="W2525" s="66">
        <v>5.1999999999999998E-3</v>
      </c>
      <c r="X2525" s="1">
        <v>8200</v>
      </c>
      <c r="Y2525" s="1">
        <v>3125</v>
      </c>
      <c r="Z2525" s="1">
        <v>4238</v>
      </c>
      <c r="AA2525" t="s">
        <v>360</v>
      </c>
      <c r="AB2525" t="s">
        <v>693</v>
      </c>
      <c r="AC2525">
        <v>11.47</v>
      </c>
      <c r="AD2525">
        <v>1.26</v>
      </c>
      <c r="AE2525">
        <v>2.62</v>
      </c>
      <c r="AF2525">
        <v>0.1</v>
      </c>
      <c r="AG2525">
        <v>0</v>
      </c>
      <c r="AH2525">
        <v>382</v>
      </c>
      <c r="AI2525" s="1">
        <v>1100</v>
      </c>
      <c r="AJ2525">
        <v>379</v>
      </c>
      <c r="AK2525">
        <v>500</v>
      </c>
      <c r="AL2525" s="2">
        <v>0.60555555555555551</v>
      </c>
      <c r="AN2525" t="s">
        <v>306</v>
      </c>
      <c r="AO2525" t="s">
        <v>351</v>
      </c>
    </row>
    <row r="2526" spans="1:41">
      <c r="A2526" s="8">
        <v>46230</v>
      </c>
      <c r="B2526" s="67">
        <v>4059.35</v>
      </c>
      <c r="C2526">
        <v>1.2</v>
      </c>
      <c r="D2526">
        <v>64940</v>
      </c>
      <c r="E2526" s="67">
        <v>0.59</v>
      </c>
      <c r="F2526" s="7">
        <v>4523</v>
      </c>
      <c r="G2526" t="s">
        <v>48</v>
      </c>
      <c r="H2526">
        <v>0</v>
      </c>
      <c r="I2526" t="s">
        <v>288</v>
      </c>
      <c r="J2526" t="s">
        <v>289</v>
      </c>
      <c r="K2526" t="s">
        <v>290</v>
      </c>
      <c r="L2526" s="36">
        <v>4751</v>
      </c>
      <c r="M2526">
        <v>95</v>
      </c>
      <c r="N2526" s="66">
        <v>2.0400000000000001E-2</v>
      </c>
      <c r="O2526" s="36">
        <v>4656</v>
      </c>
      <c r="P2526" s="66">
        <v>2.0400000000000001E-2</v>
      </c>
      <c r="Q2526" s="36">
        <v>4649</v>
      </c>
      <c r="R2526" s="36">
        <v>4786</v>
      </c>
      <c r="S2526" s="36">
        <v>4636</v>
      </c>
      <c r="T2526" s="66">
        <v>2.1899999999999999E-2</v>
      </c>
      <c r="U2526" s="66">
        <v>-3.8999999999999998E-3</v>
      </c>
      <c r="V2526" s="66">
        <v>-7.3000000000000001E-3</v>
      </c>
      <c r="W2526" s="66">
        <v>2.4799999999999999E-2</v>
      </c>
      <c r="X2526" s="1">
        <v>1511400</v>
      </c>
      <c r="Y2526" s="1">
        <v>7148946</v>
      </c>
      <c r="Z2526" s="1">
        <v>1385625</v>
      </c>
      <c r="AA2526" t="s">
        <v>362</v>
      </c>
      <c r="AB2526" t="s">
        <v>631</v>
      </c>
      <c r="AC2526">
        <v>25.65</v>
      </c>
      <c r="AD2526">
        <v>1.48</v>
      </c>
      <c r="AE2526">
        <v>3.37</v>
      </c>
      <c r="AF2526" t="s">
        <v>230</v>
      </c>
      <c r="AG2526" s="1">
        <v>71700</v>
      </c>
      <c r="AH2526" s="36">
        <v>4752</v>
      </c>
      <c r="AI2526" s="1">
        <v>1100</v>
      </c>
      <c r="AJ2526" s="36">
        <v>4751</v>
      </c>
      <c r="AK2526">
        <v>600</v>
      </c>
      <c r="AL2526" s="2">
        <v>0.62569444444444444</v>
      </c>
      <c r="AM2526" s="3">
        <v>46237</v>
      </c>
      <c r="AN2526" t="s">
        <v>298</v>
      </c>
      <c r="AO2526" t="s">
        <v>364</v>
      </c>
    </row>
    <row r="2527" spans="1:41">
      <c r="A2527" s="8">
        <v>46230</v>
      </c>
      <c r="B2527" s="67">
        <v>4059.35</v>
      </c>
      <c r="C2527">
        <v>1.2</v>
      </c>
      <c r="D2527">
        <v>64940</v>
      </c>
      <c r="E2527" s="67">
        <v>0.59</v>
      </c>
      <c r="F2527" s="7">
        <v>4528</v>
      </c>
      <c r="G2527" t="s">
        <v>49</v>
      </c>
      <c r="H2527">
        <v>0</v>
      </c>
      <c r="I2527" t="s">
        <v>288</v>
      </c>
      <c r="J2527" t="s">
        <v>289</v>
      </c>
      <c r="K2527" t="s">
        <v>290</v>
      </c>
      <c r="L2527" s="36">
        <v>2435</v>
      </c>
      <c r="M2527">
        <v>0</v>
      </c>
      <c r="N2527" s="66">
        <v>0</v>
      </c>
      <c r="O2527" s="36">
        <v>2435</v>
      </c>
      <c r="P2527" s="66">
        <v>0</v>
      </c>
      <c r="Q2527" s="36">
        <v>2410</v>
      </c>
      <c r="R2527" s="36">
        <v>2448.5</v>
      </c>
      <c r="S2527" s="36">
        <v>2406</v>
      </c>
      <c r="T2527" s="66">
        <v>1.03E-2</v>
      </c>
      <c r="U2527" s="66">
        <v>-4.8999999999999998E-3</v>
      </c>
      <c r="V2527" s="66">
        <v>-5.4999999999999997E-3</v>
      </c>
      <c r="W2527" s="66">
        <v>1.2E-2</v>
      </c>
      <c r="X2527" s="1">
        <v>902100</v>
      </c>
      <c r="Y2527" s="1">
        <v>2196527</v>
      </c>
      <c r="Z2527" s="1">
        <v>1214316</v>
      </c>
      <c r="AA2527" t="s">
        <v>365</v>
      </c>
      <c r="AB2527" t="s">
        <v>580</v>
      </c>
      <c r="AC2527">
        <v>16.12</v>
      </c>
      <c r="AD2527">
        <v>1.34</v>
      </c>
      <c r="AE2527">
        <v>3.29</v>
      </c>
      <c r="AF2527" t="s">
        <v>230</v>
      </c>
      <c r="AG2527" s="1">
        <v>75900</v>
      </c>
      <c r="AH2527" s="36">
        <v>2435.5</v>
      </c>
      <c r="AI2527">
        <v>800</v>
      </c>
      <c r="AJ2527" s="36">
        <v>2435</v>
      </c>
      <c r="AK2527" s="1">
        <v>1500</v>
      </c>
      <c r="AL2527" s="2">
        <v>0.62569444444444444</v>
      </c>
      <c r="AM2527" s="3">
        <v>46234</v>
      </c>
      <c r="AN2527" t="s">
        <v>298</v>
      </c>
      <c r="AO2527" t="s">
        <v>364</v>
      </c>
    </row>
    <row r="2528" spans="1:41">
      <c r="A2528" s="8">
        <v>46230</v>
      </c>
      <c r="B2528" s="67">
        <v>4059.35</v>
      </c>
      <c r="C2528">
        <v>1.2</v>
      </c>
      <c r="D2528">
        <v>64940</v>
      </c>
      <c r="E2528" s="67">
        <v>0.59</v>
      </c>
      <c r="F2528" s="7">
        <v>4661</v>
      </c>
      <c r="G2528" t="s">
        <v>50</v>
      </c>
      <c r="H2528">
        <v>0</v>
      </c>
      <c r="I2528" t="s">
        <v>288</v>
      </c>
      <c r="J2528" t="s">
        <v>289</v>
      </c>
      <c r="K2528" t="s">
        <v>290</v>
      </c>
      <c r="L2528" s="36">
        <v>2825.5</v>
      </c>
      <c r="M2528">
        <v>143</v>
      </c>
      <c r="N2528" s="66">
        <v>5.33E-2</v>
      </c>
      <c r="O2528" s="36">
        <v>2682.5</v>
      </c>
      <c r="P2528" s="66">
        <v>5.33E-2</v>
      </c>
      <c r="Q2528" s="36">
        <v>2708</v>
      </c>
      <c r="R2528" s="36">
        <v>2831</v>
      </c>
      <c r="S2528" s="36">
        <v>2708</v>
      </c>
      <c r="T2528" s="66">
        <v>4.3299999999999998E-2</v>
      </c>
      <c r="U2528" s="66">
        <v>3.8999999999999998E-3</v>
      </c>
      <c r="V2528" s="66">
        <v>-1.9E-3</v>
      </c>
      <c r="W2528" s="66">
        <v>4.3299999999999998E-2</v>
      </c>
      <c r="X2528" s="1">
        <v>6130200</v>
      </c>
      <c r="Y2528" s="1">
        <v>17107541</v>
      </c>
      <c r="Z2528" s="1">
        <v>5087173</v>
      </c>
      <c r="AA2528" t="s">
        <v>367</v>
      </c>
      <c r="AB2528" t="s">
        <v>368</v>
      </c>
      <c r="AC2528">
        <v>39.57</v>
      </c>
      <c r="AD2528">
        <v>4.21</v>
      </c>
      <c r="AE2528">
        <v>0.56999999999999995</v>
      </c>
      <c r="AF2528" t="s">
        <v>230</v>
      </c>
      <c r="AG2528">
        <v>0</v>
      </c>
      <c r="AH2528" s="36">
        <v>2826</v>
      </c>
      <c r="AI2528">
        <v>900</v>
      </c>
      <c r="AJ2528" s="36">
        <v>2825.5</v>
      </c>
      <c r="AK2528">
        <v>400</v>
      </c>
      <c r="AL2528" s="2">
        <v>0.62569444444444444</v>
      </c>
      <c r="AM2528" s="3">
        <v>46233</v>
      </c>
      <c r="AN2528" t="s">
        <v>298</v>
      </c>
      <c r="AO2528" t="s">
        <v>313</v>
      </c>
    </row>
    <row r="2529" spans="1:41">
      <c r="A2529" s="8">
        <v>46230</v>
      </c>
      <c r="B2529" s="67">
        <v>4059.35</v>
      </c>
      <c r="C2529">
        <v>1.2</v>
      </c>
      <c r="D2529">
        <v>64940</v>
      </c>
      <c r="E2529" s="67">
        <v>0.59</v>
      </c>
      <c r="F2529" s="7">
        <v>5020</v>
      </c>
      <c r="G2529" t="s">
        <v>51</v>
      </c>
      <c r="H2529">
        <v>0</v>
      </c>
      <c r="I2529" t="s">
        <v>288</v>
      </c>
      <c r="J2529" t="s">
        <v>289</v>
      </c>
      <c r="K2529" t="s">
        <v>295</v>
      </c>
      <c r="L2529" s="36">
        <v>1319</v>
      </c>
      <c r="M2529">
        <v>-1</v>
      </c>
      <c r="N2529" s="66">
        <v>-8.0000000000000004E-4</v>
      </c>
      <c r="O2529" s="36">
        <v>1320</v>
      </c>
      <c r="P2529" s="66">
        <v>-6.9999999999999999E-4</v>
      </c>
      <c r="Q2529" s="36">
        <v>1314</v>
      </c>
      <c r="R2529" s="36">
        <v>1330.5</v>
      </c>
      <c r="S2529" s="36">
        <v>1311.5</v>
      </c>
      <c r="T2529" s="66">
        <v>3.8E-3</v>
      </c>
      <c r="U2529" s="66">
        <v>1.5E-3</v>
      </c>
      <c r="V2529" s="66">
        <v>-8.6E-3</v>
      </c>
      <c r="W2529" s="66">
        <v>5.7000000000000002E-3</v>
      </c>
      <c r="X2529" s="1">
        <v>3416000</v>
      </c>
      <c r="Y2529" s="1">
        <v>4506773</v>
      </c>
      <c r="Z2529" s="1">
        <v>3570225</v>
      </c>
      <c r="AA2529" t="s">
        <v>369</v>
      </c>
      <c r="AB2529" t="s">
        <v>370</v>
      </c>
      <c r="AC2529">
        <v>8.4700000000000006</v>
      </c>
      <c r="AD2529">
        <v>1.05</v>
      </c>
      <c r="AE2529">
        <v>2.58</v>
      </c>
      <c r="AF2529" t="s">
        <v>230</v>
      </c>
      <c r="AG2529" s="1">
        <v>278400</v>
      </c>
      <c r="AH2529" s="36">
        <v>1319.5</v>
      </c>
      <c r="AI2529" s="1">
        <v>2900</v>
      </c>
      <c r="AJ2529" s="36">
        <v>1319</v>
      </c>
      <c r="AK2529" s="1">
        <v>2900</v>
      </c>
      <c r="AL2529" s="2">
        <v>0.62569444444444444</v>
      </c>
      <c r="AM2529" s="3">
        <v>46241</v>
      </c>
      <c r="AN2529" t="s">
        <v>298</v>
      </c>
      <c r="AO2529" t="s">
        <v>371</v>
      </c>
    </row>
    <row r="2530" spans="1:41">
      <c r="A2530" s="8">
        <v>46230</v>
      </c>
      <c r="B2530" s="67">
        <v>4059.35</v>
      </c>
      <c r="C2530">
        <v>1.2</v>
      </c>
      <c r="D2530">
        <v>64940</v>
      </c>
      <c r="E2530" s="67">
        <v>0.59</v>
      </c>
      <c r="F2530" s="7">
        <v>5201</v>
      </c>
      <c r="G2530" t="s">
        <v>52</v>
      </c>
      <c r="H2530">
        <v>0</v>
      </c>
      <c r="I2530" t="s">
        <v>288</v>
      </c>
      <c r="J2530" t="s">
        <v>289</v>
      </c>
      <c r="K2530" t="s">
        <v>290</v>
      </c>
      <c r="L2530" s="36">
        <v>6221</v>
      </c>
      <c r="M2530">
        <v>34</v>
      </c>
      <c r="N2530" s="66">
        <v>5.4999999999999997E-3</v>
      </c>
      <c r="O2530" s="36">
        <v>6187</v>
      </c>
      <c r="P2530" s="66">
        <v>5.4000000000000003E-3</v>
      </c>
      <c r="Q2530" s="36">
        <v>6237</v>
      </c>
      <c r="R2530" s="36">
        <v>6274</v>
      </c>
      <c r="S2530" s="36">
        <v>6144</v>
      </c>
      <c r="T2530" s="66">
        <v>-2.5000000000000001E-3</v>
      </c>
      <c r="U2530" s="66">
        <v>-4.5999999999999999E-3</v>
      </c>
      <c r="V2530" s="66">
        <v>-8.3999999999999995E-3</v>
      </c>
      <c r="W2530" s="66">
        <v>1.2500000000000001E-2</v>
      </c>
      <c r="X2530" s="1">
        <v>674200</v>
      </c>
      <c r="Y2530" s="1">
        <v>4191060</v>
      </c>
      <c r="Z2530" s="1">
        <v>1352661</v>
      </c>
      <c r="AA2530" t="s">
        <v>581</v>
      </c>
      <c r="AB2530" t="s">
        <v>373</v>
      </c>
      <c r="AC2530">
        <v>17.16</v>
      </c>
      <c r="AD2530">
        <v>0.88</v>
      </c>
      <c r="AE2530">
        <v>3.38</v>
      </c>
      <c r="AF2530" t="s">
        <v>230</v>
      </c>
      <c r="AG2530" s="1">
        <v>58700</v>
      </c>
      <c r="AH2530" s="36">
        <v>6221</v>
      </c>
      <c r="AI2530">
        <v>200</v>
      </c>
      <c r="AJ2530" s="36">
        <v>6220</v>
      </c>
      <c r="AK2530">
        <v>500</v>
      </c>
      <c r="AL2530" s="2">
        <v>0.62569444444444444</v>
      </c>
      <c r="AM2530" s="3">
        <v>46238</v>
      </c>
      <c r="AN2530" t="s">
        <v>293</v>
      </c>
      <c r="AO2530" t="s">
        <v>341</v>
      </c>
    </row>
    <row r="2531" spans="1:41">
      <c r="A2531" s="8">
        <v>46230</v>
      </c>
      <c r="B2531" s="67">
        <v>4059.35</v>
      </c>
      <c r="C2531">
        <v>1.2</v>
      </c>
      <c r="D2531">
        <v>64940</v>
      </c>
      <c r="E2531" s="67">
        <v>0.59</v>
      </c>
      <c r="F2531" s="7">
        <v>5302</v>
      </c>
      <c r="G2531" t="s">
        <v>53</v>
      </c>
      <c r="H2531">
        <v>0</v>
      </c>
      <c r="I2531" t="s">
        <v>288</v>
      </c>
      <c r="J2531" t="s">
        <v>289</v>
      </c>
      <c r="K2531" t="s">
        <v>295</v>
      </c>
      <c r="L2531" s="36">
        <v>4750</v>
      </c>
      <c r="M2531">
        <v>80</v>
      </c>
      <c r="N2531" s="66">
        <v>1.7100000000000001E-2</v>
      </c>
      <c r="O2531" s="36">
        <v>4670</v>
      </c>
      <c r="P2531" s="66">
        <v>1.7100000000000001E-2</v>
      </c>
      <c r="Q2531" s="36">
        <v>4670</v>
      </c>
      <c r="R2531" s="36">
        <v>4775</v>
      </c>
      <c r="S2531" s="36">
        <v>4670</v>
      </c>
      <c r="T2531" s="66">
        <v>1.7100000000000001E-2</v>
      </c>
      <c r="U2531" s="66">
        <v>2.0999999999999999E-3</v>
      </c>
      <c r="V2531" s="66">
        <v>-5.1999999999999998E-3</v>
      </c>
      <c r="W2531" s="66">
        <v>1.7100000000000001E-2</v>
      </c>
      <c r="X2531" s="1">
        <v>29900</v>
      </c>
      <c r="Y2531" s="1">
        <v>141739</v>
      </c>
      <c r="Z2531" s="1">
        <v>56204</v>
      </c>
      <c r="AA2531" t="s">
        <v>374</v>
      </c>
      <c r="AB2531" t="s">
        <v>375</v>
      </c>
      <c r="AC2531">
        <v>19.05</v>
      </c>
      <c r="AD2531">
        <v>0.96</v>
      </c>
      <c r="AE2531">
        <v>4.21</v>
      </c>
      <c r="AF2531" t="s">
        <v>230</v>
      </c>
      <c r="AG2531" s="1">
        <v>12800</v>
      </c>
      <c r="AH2531" s="36">
        <v>4755</v>
      </c>
      <c r="AI2531" s="1">
        <v>1700</v>
      </c>
      <c r="AJ2531" s="36">
        <v>4745</v>
      </c>
      <c r="AK2531">
        <v>900</v>
      </c>
      <c r="AL2531" s="2">
        <v>0.62291666666666667</v>
      </c>
      <c r="AM2531" s="3">
        <v>46244</v>
      </c>
      <c r="AN2531" t="s">
        <v>293</v>
      </c>
      <c r="AO2531" t="s">
        <v>341</v>
      </c>
    </row>
    <row r="2532" spans="1:41">
      <c r="A2532" s="8">
        <v>46230</v>
      </c>
      <c r="B2532" s="67">
        <v>4059.35</v>
      </c>
      <c r="C2532">
        <v>1.2</v>
      </c>
      <c r="D2532">
        <v>64940</v>
      </c>
      <c r="E2532" s="67">
        <v>0.59</v>
      </c>
      <c r="F2532" s="7">
        <v>5310</v>
      </c>
      <c r="G2532" t="s">
        <v>54</v>
      </c>
      <c r="H2532">
        <v>0</v>
      </c>
      <c r="I2532" t="s">
        <v>288</v>
      </c>
      <c r="J2532" t="s">
        <v>289</v>
      </c>
      <c r="K2532" t="s">
        <v>295</v>
      </c>
      <c r="L2532" s="36">
        <v>6850</v>
      </c>
      <c r="M2532">
        <v>130</v>
      </c>
      <c r="N2532" s="66">
        <v>1.9300000000000001E-2</v>
      </c>
      <c r="O2532" s="36">
        <v>6720</v>
      </c>
      <c r="P2532" s="66">
        <v>1.9300000000000001E-2</v>
      </c>
      <c r="Q2532" s="36">
        <v>6800</v>
      </c>
      <c r="R2532" s="36">
        <v>6980</v>
      </c>
      <c r="S2532" s="36">
        <v>6670</v>
      </c>
      <c r="T2532" s="66">
        <v>7.3000000000000001E-3</v>
      </c>
      <c r="U2532" s="66">
        <v>-8.6E-3</v>
      </c>
      <c r="V2532" s="66">
        <v>-1.8599999999999998E-2</v>
      </c>
      <c r="W2532" s="66">
        <v>2.69E-2</v>
      </c>
      <c r="X2532" s="1">
        <v>76400</v>
      </c>
      <c r="Y2532" s="1">
        <v>522220</v>
      </c>
      <c r="Z2532" s="1">
        <v>143799</v>
      </c>
      <c r="AA2532" t="s">
        <v>662</v>
      </c>
      <c r="AB2532" t="s">
        <v>377</v>
      </c>
      <c r="AC2532">
        <v>29.32</v>
      </c>
      <c r="AD2532">
        <v>1.47</v>
      </c>
      <c r="AE2532">
        <v>2.12</v>
      </c>
      <c r="AF2532" t="s">
        <v>230</v>
      </c>
      <c r="AG2532" s="1">
        <v>3800</v>
      </c>
      <c r="AH2532" s="36">
        <v>6850</v>
      </c>
      <c r="AI2532">
        <v>100</v>
      </c>
      <c r="AJ2532" s="36">
        <v>6840</v>
      </c>
      <c r="AK2532">
        <v>400</v>
      </c>
      <c r="AL2532" s="2">
        <v>0.62291666666666667</v>
      </c>
      <c r="AM2532" s="3">
        <v>46241</v>
      </c>
      <c r="AN2532" t="s">
        <v>293</v>
      </c>
      <c r="AO2532" t="s">
        <v>341</v>
      </c>
    </row>
    <row r="2533" spans="1:41">
      <c r="A2533" s="8">
        <v>46230</v>
      </c>
      <c r="B2533" s="67">
        <v>4059.35</v>
      </c>
      <c r="C2533">
        <v>1.2</v>
      </c>
      <c r="D2533">
        <v>64940</v>
      </c>
      <c r="E2533" s="67">
        <v>0.59</v>
      </c>
      <c r="F2533" s="7">
        <v>5334</v>
      </c>
      <c r="G2533" t="s">
        <v>55</v>
      </c>
      <c r="H2533">
        <v>0</v>
      </c>
      <c r="I2533" t="s">
        <v>288</v>
      </c>
      <c r="J2533" t="s">
        <v>289</v>
      </c>
      <c r="K2533" t="s">
        <v>295</v>
      </c>
      <c r="L2533" s="36">
        <v>9371</v>
      </c>
      <c r="M2533">
        <v>-67</v>
      </c>
      <c r="N2533" s="66">
        <v>-7.1000000000000004E-3</v>
      </c>
      <c r="O2533" s="36">
        <v>9438</v>
      </c>
      <c r="P2533" s="66">
        <v>-7.0000000000000001E-3</v>
      </c>
      <c r="Q2533" s="36">
        <v>9501</v>
      </c>
      <c r="R2533" s="36">
        <v>9519</v>
      </c>
      <c r="S2533" s="36">
        <v>9216</v>
      </c>
      <c r="T2533" s="66">
        <v>-1.3599999999999999E-2</v>
      </c>
      <c r="U2533" s="66">
        <v>-4.3E-3</v>
      </c>
      <c r="V2533" s="66">
        <v>-1.55E-2</v>
      </c>
      <c r="W2533" s="66">
        <v>1.6799999999999999E-2</v>
      </c>
      <c r="X2533" s="1">
        <v>539300</v>
      </c>
      <c r="Y2533" s="1">
        <v>5050411</v>
      </c>
      <c r="Z2533" s="1">
        <v>1867150</v>
      </c>
      <c r="AA2533" t="s">
        <v>709</v>
      </c>
      <c r="AB2533" t="s">
        <v>379</v>
      </c>
      <c r="AC2533">
        <v>17.399999999999999</v>
      </c>
      <c r="AD2533">
        <v>2.39</v>
      </c>
      <c r="AE2533">
        <v>2.2400000000000002</v>
      </c>
      <c r="AF2533" t="s">
        <v>230</v>
      </c>
      <c r="AG2533" s="1">
        <v>26600</v>
      </c>
      <c r="AH2533" s="36">
        <v>9372</v>
      </c>
      <c r="AI2533">
        <v>400</v>
      </c>
      <c r="AJ2533" s="36">
        <v>9370</v>
      </c>
      <c r="AK2533">
        <v>200</v>
      </c>
      <c r="AL2533" s="2">
        <v>0.62569444444444444</v>
      </c>
      <c r="AM2533" s="3">
        <v>46234</v>
      </c>
      <c r="AN2533" t="s">
        <v>298</v>
      </c>
      <c r="AO2533" t="s">
        <v>341</v>
      </c>
    </row>
    <row r="2534" spans="1:41">
      <c r="A2534" s="8">
        <v>46230</v>
      </c>
      <c r="B2534" s="67">
        <v>4059.35</v>
      </c>
      <c r="C2534">
        <v>1.2</v>
      </c>
      <c r="D2534">
        <v>64940</v>
      </c>
      <c r="E2534" s="67">
        <v>0.59</v>
      </c>
      <c r="F2534" s="7">
        <v>5706</v>
      </c>
      <c r="G2534" t="s">
        <v>56</v>
      </c>
      <c r="H2534">
        <v>0</v>
      </c>
      <c r="I2534" t="s">
        <v>288</v>
      </c>
      <c r="J2534" t="s">
        <v>289</v>
      </c>
      <c r="K2534" t="s">
        <v>295</v>
      </c>
      <c r="L2534" s="36">
        <v>30920</v>
      </c>
      <c r="M2534">
        <v>-990</v>
      </c>
      <c r="N2534" s="66">
        <v>-3.1E-2</v>
      </c>
      <c r="O2534" s="36">
        <v>31910</v>
      </c>
      <c r="P2534" s="66">
        <v>-3.1E-2</v>
      </c>
      <c r="Q2534" s="36">
        <v>31910</v>
      </c>
      <c r="R2534" s="36">
        <v>32230</v>
      </c>
      <c r="S2534" s="36">
        <v>30240</v>
      </c>
      <c r="T2534" s="66">
        <v>-3.1E-2</v>
      </c>
      <c r="U2534" s="66">
        <v>6.1000000000000004E-3</v>
      </c>
      <c r="V2534" s="66">
        <v>-4.0599999999999997E-2</v>
      </c>
      <c r="W2534" s="66">
        <v>2.24E-2</v>
      </c>
      <c r="X2534" s="1">
        <v>798000</v>
      </c>
      <c r="Y2534" s="1">
        <v>24649584</v>
      </c>
      <c r="Z2534" s="1">
        <v>1775285</v>
      </c>
      <c r="AA2534" t="s">
        <v>521</v>
      </c>
      <c r="AB2534" t="s">
        <v>381</v>
      </c>
      <c r="AC2534">
        <v>23.58</v>
      </c>
      <c r="AD2534">
        <v>4.29</v>
      </c>
      <c r="AE2534">
        <v>0.91</v>
      </c>
      <c r="AF2534" t="s">
        <v>230</v>
      </c>
      <c r="AG2534" s="1">
        <v>5900</v>
      </c>
      <c r="AH2534" s="36">
        <v>30920</v>
      </c>
      <c r="AI2534">
        <v>500</v>
      </c>
      <c r="AJ2534" s="36">
        <v>30900</v>
      </c>
      <c r="AK2534">
        <v>400</v>
      </c>
      <c r="AL2534" s="2">
        <v>0.62569444444444444</v>
      </c>
      <c r="AM2534" s="3">
        <v>46241</v>
      </c>
      <c r="AN2534" t="s">
        <v>298</v>
      </c>
      <c r="AO2534" t="s">
        <v>382</v>
      </c>
    </row>
    <row r="2535" spans="1:41">
      <c r="A2535" s="8">
        <v>46230</v>
      </c>
      <c r="B2535" s="67">
        <v>4059.35</v>
      </c>
      <c r="C2535">
        <v>1.2</v>
      </c>
      <c r="D2535">
        <v>64940</v>
      </c>
      <c r="E2535" s="67">
        <v>0.59</v>
      </c>
      <c r="F2535" s="7">
        <v>5711</v>
      </c>
      <c r="G2535" t="s">
        <v>57</v>
      </c>
      <c r="H2535">
        <v>0</v>
      </c>
      <c r="I2535" t="s">
        <v>288</v>
      </c>
      <c r="J2535" t="s">
        <v>289</v>
      </c>
      <c r="K2535" t="s">
        <v>290</v>
      </c>
      <c r="L2535" s="36">
        <v>4207</v>
      </c>
      <c r="M2535">
        <v>41</v>
      </c>
      <c r="N2535" s="66">
        <v>9.7999999999999997E-3</v>
      </c>
      <c r="O2535" s="36">
        <v>4166</v>
      </c>
      <c r="P2535" s="66">
        <v>9.7999999999999997E-3</v>
      </c>
      <c r="Q2535" s="36">
        <v>4236</v>
      </c>
      <c r="R2535" s="36">
        <v>4242</v>
      </c>
      <c r="S2535" s="36">
        <v>4114</v>
      </c>
      <c r="T2535" s="66">
        <v>-6.7999999999999996E-3</v>
      </c>
      <c r="U2535" s="66">
        <v>6.8999999999999999E-3</v>
      </c>
      <c r="V2535" s="66">
        <v>-8.2000000000000007E-3</v>
      </c>
      <c r="W2535" s="66">
        <v>2.2599999999999999E-2</v>
      </c>
      <c r="X2535" s="1">
        <v>588600</v>
      </c>
      <c r="Y2535" s="1">
        <v>2458955</v>
      </c>
      <c r="Z2535" s="1">
        <v>553176</v>
      </c>
      <c r="AA2535" t="s">
        <v>383</v>
      </c>
      <c r="AB2535" t="s">
        <v>384</v>
      </c>
      <c r="AC2535">
        <v>11.21</v>
      </c>
      <c r="AD2535">
        <v>0.74</v>
      </c>
      <c r="AE2535">
        <v>2.76</v>
      </c>
      <c r="AF2535" t="s">
        <v>230</v>
      </c>
      <c r="AG2535" s="1">
        <v>24900</v>
      </c>
      <c r="AH2535" s="36">
        <v>4207</v>
      </c>
      <c r="AI2535">
        <v>100</v>
      </c>
      <c r="AJ2535" s="36">
        <v>4206</v>
      </c>
      <c r="AK2535">
        <v>500</v>
      </c>
      <c r="AL2535" s="2">
        <v>0.62569444444444444</v>
      </c>
      <c r="AM2535" s="3">
        <v>46240</v>
      </c>
      <c r="AN2535" t="s">
        <v>298</v>
      </c>
      <c r="AO2535" t="s">
        <v>382</v>
      </c>
    </row>
    <row r="2536" spans="1:41">
      <c r="A2536" s="8">
        <v>46230</v>
      </c>
      <c r="B2536" s="67">
        <v>4059.35</v>
      </c>
      <c r="C2536">
        <v>1.2</v>
      </c>
      <c r="D2536">
        <v>64940</v>
      </c>
      <c r="E2536" s="67">
        <v>0.59</v>
      </c>
      <c r="F2536" s="7">
        <v>5713</v>
      </c>
      <c r="G2536" t="s">
        <v>58</v>
      </c>
      <c r="H2536">
        <v>0</v>
      </c>
      <c r="I2536" t="s">
        <v>288</v>
      </c>
      <c r="J2536" t="s">
        <v>289</v>
      </c>
      <c r="K2536" t="s">
        <v>290</v>
      </c>
      <c r="L2536" s="36">
        <v>7766</v>
      </c>
      <c r="M2536">
        <v>306</v>
      </c>
      <c r="N2536" s="66">
        <v>4.1000000000000002E-2</v>
      </c>
      <c r="O2536" s="36">
        <v>7460</v>
      </c>
      <c r="P2536" s="66">
        <v>4.1000000000000002E-2</v>
      </c>
      <c r="Q2536" s="36">
        <v>7610</v>
      </c>
      <c r="R2536" s="36">
        <v>7787</v>
      </c>
      <c r="S2536" s="36">
        <v>7506</v>
      </c>
      <c r="T2536" s="66">
        <v>2.0400000000000001E-2</v>
      </c>
      <c r="U2536" s="66">
        <v>1.21E-2</v>
      </c>
      <c r="V2536" s="66">
        <v>-2.5999999999999999E-3</v>
      </c>
      <c r="W2536" s="66">
        <v>3.4599999999999999E-2</v>
      </c>
      <c r="X2536" s="1">
        <v>2183400</v>
      </c>
      <c r="Y2536" s="1">
        <v>16765736</v>
      </c>
      <c r="Z2536" s="1">
        <v>2258461</v>
      </c>
      <c r="AA2536" t="s">
        <v>385</v>
      </c>
      <c r="AB2536" t="s">
        <v>386</v>
      </c>
      <c r="AC2536">
        <v>13.9</v>
      </c>
      <c r="AD2536">
        <v>1.01</v>
      </c>
      <c r="AE2536">
        <v>2.67</v>
      </c>
      <c r="AF2536" t="s">
        <v>230</v>
      </c>
      <c r="AG2536" s="1">
        <v>50000</v>
      </c>
      <c r="AH2536" s="36">
        <v>7767</v>
      </c>
      <c r="AI2536">
        <v>600</v>
      </c>
      <c r="AJ2536" s="36">
        <v>7765</v>
      </c>
      <c r="AK2536">
        <v>300</v>
      </c>
      <c r="AL2536" s="2">
        <v>0.62569444444444444</v>
      </c>
      <c r="AM2536" s="3">
        <v>46244</v>
      </c>
      <c r="AN2536" t="s">
        <v>298</v>
      </c>
      <c r="AO2536" t="s">
        <v>382</v>
      </c>
    </row>
    <row r="2537" spans="1:41">
      <c r="A2537" s="8">
        <v>46230</v>
      </c>
      <c r="B2537" s="67">
        <v>4059.35</v>
      </c>
      <c r="C2537">
        <v>1.2</v>
      </c>
      <c r="D2537">
        <v>64940</v>
      </c>
      <c r="E2537" s="67">
        <v>0.59</v>
      </c>
      <c r="F2537" s="7">
        <v>5802</v>
      </c>
      <c r="G2537" t="s">
        <v>59</v>
      </c>
      <c r="H2537">
        <v>0</v>
      </c>
      <c r="I2537" t="s">
        <v>288</v>
      </c>
      <c r="J2537" t="s">
        <v>289</v>
      </c>
      <c r="K2537" t="s">
        <v>290</v>
      </c>
      <c r="L2537" s="36">
        <v>2355.5</v>
      </c>
      <c r="M2537">
        <v>-113.5</v>
      </c>
      <c r="N2537" s="66">
        <v>-4.5999999999999999E-2</v>
      </c>
      <c r="O2537" s="36">
        <v>2469</v>
      </c>
      <c r="P2537" s="66">
        <v>-4.5900000000000003E-2</v>
      </c>
      <c r="Q2537" s="36">
        <v>2419</v>
      </c>
      <c r="R2537" s="36">
        <v>2429</v>
      </c>
      <c r="S2537" s="36">
        <v>2308</v>
      </c>
      <c r="T2537" s="66">
        <v>-2.6200000000000001E-2</v>
      </c>
      <c r="U2537" s="66">
        <v>3.0999999999999999E-3</v>
      </c>
      <c r="V2537" s="66">
        <v>-3.0200000000000001E-2</v>
      </c>
      <c r="W2537" s="66">
        <v>2.0500000000000001E-2</v>
      </c>
      <c r="X2537" s="1">
        <v>12985400</v>
      </c>
      <c r="Y2537" s="1">
        <v>30641954</v>
      </c>
      <c r="Z2537" s="1">
        <v>7480508</v>
      </c>
      <c r="AA2537" t="s">
        <v>694</v>
      </c>
      <c r="AB2537" t="s">
        <v>849</v>
      </c>
      <c r="AC2537">
        <v>22.6</v>
      </c>
      <c r="AD2537">
        <v>2.67</v>
      </c>
      <c r="AE2537">
        <v>1.66</v>
      </c>
      <c r="AF2537" t="s">
        <v>230</v>
      </c>
      <c r="AG2537" s="1">
        <v>271900</v>
      </c>
      <c r="AH2537" s="36">
        <v>2355.5</v>
      </c>
      <c r="AI2537">
        <v>200</v>
      </c>
      <c r="AJ2537" s="36">
        <v>2355</v>
      </c>
      <c r="AK2537" s="1">
        <v>1000</v>
      </c>
      <c r="AL2537" s="2">
        <v>0.62569444444444444</v>
      </c>
      <c r="AM2537" s="3">
        <v>46234</v>
      </c>
      <c r="AN2537" t="s">
        <v>298</v>
      </c>
      <c r="AO2537" t="s">
        <v>382</v>
      </c>
    </row>
    <row r="2538" spans="1:41">
      <c r="A2538" s="8">
        <v>46230</v>
      </c>
      <c r="B2538" s="67">
        <v>4059.35</v>
      </c>
      <c r="C2538">
        <v>1.2</v>
      </c>
      <c r="D2538">
        <v>64940</v>
      </c>
      <c r="E2538" s="67">
        <v>0.59</v>
      </c>
      <c r="F2538" s="7">
        <v>5803</v>
      </c>
      <c r="G2538" t="s">
        <v>60</v>
      </c>
      <c r="H2538">
        <v>0</v>
      </c>
      <c r="I2538" t="s">
        <v>288</v>
      </c>
      <c r="J2538" t="s">
        <v>289</v>
      </c>
      <c r="K2538" t="s">
        <v>295</v>
      </c>
      <c r="L2538" s="36">
        <v>4297</v>
      </c>
      <c r="M2538">
        <v>-296</v>
      </c>
      <c r="N2538" s="66">
        <v>-6.4399999999999999E-2</v>
      </c>
      <c r="O2538" s="36">
        <v>4593</v>
      </c>
      <c r="P2538" s="66">
        <v>-6.4399999999999999E-2</v>
      </c>
      <c r="Q2538" s="36">
        <v>4532</v>
      </c>
      <c r="R2538" s="36">
        <v>4565</v>
      </c>
      <c r="S2538" s="36">
        <v>4233</v>
      </c>
      <c r="T2538" s="66">
        <v>-5.1799999999999999E-2</v>
      </c>
      <c r="U2538" s="66">
        <v>-4.5999999999999999E-3</v>
      </c>
      <c r="V2538" s="66">
        <v>-5.8700000000000002E-2</v>
      </c>
      <c r="W2538" s="66">
        <v>1.5100000000000001E-2</v>
      </c>
      <c r="X2538" s="1">
        <v>38104700</v>
      </c>
      <c r="Y2538" s="1">
        <v>164811740</v>
      </c>
      <c r="Z2538" s="1">
        <v>7627950</v>
      </c>
      <c r="AA2538" t="s">
        <v>389</v>
      </c>
      <c r="AB2538" t="s">
        <v>632</v>
      </c>
      <c r="AC2538">
        <v>28.45</v>
      </c>
      <c r="AD2538">
        <v>12.69</v>
      </c>
      <c r="AE2538">
        <v>0.88</v>
      </c>
      <c r="AF2538" t="s">
        <v>230</v>
      </c>
      <c r="AG2538" s="1">
        <v>743700</v>
      </c>
      <c r="AH2538" s="36">
        <v>4298</v>
      </c>
      <c r="AI2538">
        <v>400</v>
      </c>
      <c r="AJ2538" s="36">
        <v>4297</v>
      </c>
      <c r="AK2538" s="1">
        <v>1400</v>
      </c>
      <c r="AL2538" s="2">
        <v>0.62569444444444444</v>
      </c>
      <c r="AM2538" s="3">
        <v>46241</v>
      </c>
      <c r="AN2538" t="s">
        <v>298</v>
      </c>
      <c r="AO2538" t="s">
        <v>382</v>
      </c>
    </row>
    <row r="2539" spans="1:41">
      <c r="A2539" s="8">
        <v>46230</v>
      </c>
      <c r="B2539" s="67">
        <v>4059.35</v>
      </c>
      <c r="C2539">
        <v>1.2</v>
      </c>
      <c r="D2539">
        <v>64940</v>
      </c>
      <c r="E2539" s="67">
        <v>0.59</v>
      </c>
      <c r="F2539" s="7">
        <v>6038</v>
      </c>
      <c r="G2539" t="s">
        <v>61</v>
      </c>
      <c r="H2539">
        <v>0</v>
      </c>
      <c r="I2539" t="s">
        <v>347</v>
      </c>
      <c r="J2539" t="s">
        <v>289</v>
      </c>
      <c r="K2539" t="s">
        <v>295</v>
      </c>
      <c r="L2539">
        <v>822</v>
      </c>
      <c r="M2539">
        <v>4</v>
      </c>
      <c r="N2539" s="66">
        <v>4.8999999999999998E-3</v>
      </c>
      <c r="O2539">
        <v>818</v>
      </c>
      <c r="P2539" s="66">
        <v>4.7999999999999996E-3</v>
      </c>
      <c r="Q2539">
        <v>818</v>
      </c>
      <c r="R2539">
        <v>827</v>
      </c>
      <c r="S2539">
        <v>818</v>
      </c>
      <c r="T2539" s="66">
        <v>4.7999999999999996E-3</v>
      </c>
      <c r="U2539" s="66">
        <v>0</v>
      </c>
      <c r="V2539" s="66">
        <v>-6.0000000000000001E-3</v>
      </c>
      <c r="W2539" s="66">
        <v>4.7999999999999996E-3</v>
      </c>
      <c r="X2539" s="1">
        <v>4000</v>
      </c>
      <c r="Y2539" s="1">
        <v>3293</v>
      </c>
      <c r="Z2539" s="1">
        <v>4161</v>
      </c>
      <c r="AA2539" t="s">
        <v>391</v>
      </c>
      <c r="AB2539" t="s">
        <v>711</v>
      </c>
      <c r="AC2539">
        <v>11.86</v>
      </c>
      <c r="AD2539">
        <v>0.82</v>
      </c>
      <c r="AE2539">
        <v>2.8</v>
      </c>
      <c r="AF2539" t="s">
        <v>230</v>
      </c>
      <c r="AG2539">
        <v>100</v>
      </c>
      <c r="AH2539">
        <v>825</v>
      </c>
      <c r="AI2539">
        <v>300</v>
      </c>
      <c r="AJ2539">
        <v>822</v>
      </c>
      <c r="AK2539">
        <v>300</v>
      </c>
      <c r="AL2539" s="2">
        <v>0.62013888888888891</v>
      </c>
      <c r="AM2539" s="3">
        <v>46248</v>
      </c>
      <c r="AN2539" t="s">
        <v>350</v>
      </c>
      <c r="AO2539" t="s">
        <v>313</v>
      </c>
    </row>
    <row r="2540" spans="1:41">
      <c r="A2540" s="8">
        <v>46230</v>
      </c>
      <c r="B2540" s="67">
        <v>4059.35</v>
      </c>
      <c r="C2540">
        <v>1.2</v>
      </c>
      <c r="D2540">
        <v>64940</v>
      </c>
      <c r="E2540" s="67">
        <v>0.59</v>
      </c>
      <c r="F2540" s="7">
        <v>6156</v>
      </c>
      <c r="G2540" t="s">
        <v>62</v>
      </c>
      <c r="H2540">
        <v>0</v>
      </c>
      <c r="I2540" t="s">
        <v>314</v>
      </c>
      <c r="J2540" t="s">
        <v>323</v>
      </c>
      <c r="K2540" t="s">
        <v>290</v>
      </c>
      <c r="L2540" s="36">
        <v>1790</v>
      </c>
      <c r="M2540">
        <v>16</v>
      </c>
      <c r="N2540" s="66">
        <v>8.9999999999999993E-3</v>
      </c>
      <c r="O2540" s="36">
        <v>1774</v>
      </c>
      <c r="P2540" s="66">
        <v>8.9999999999999993E-3</v>
      </c>
      <c r="Q2540" s="36">
        <v>1771</v>
      </c>
      <c r="R2540" s="36">
        <v>1795</v>
      </c>
      <c r="S2540" s="36">
        <v>1766</v>
      </c>
      <c r="T2540" s="66">
        <v>1.0699999999999999E-2</v>
      </c>
      <c r="U2540" s="66">
        <v>7.7999999999999996E-3</v>
      </c>
      <c r="V2540" s="66">
        <v>-2.7000000000000001E-3</v>
      </c>
      <c r="W2540" s="66">
        <v>1.35E-2</v>
      </c>
      <c r="X2540" s="1">
        <v>9700</v>
      </c>
      <c r="Y2540" s="1">
        <v>17296</v>
      </c>
      <c r="Z2540" s="1">
        <v>9487</v>
      </c>
      <c r="AA2540" t="s">
        <v>393</v>
      </c>
      <c r="AB2540" t="s">
        <v>697</v>
      </c>
      <c r="AC2540">
        <v>53.11</v>
      </c>
      <c r="AD2540">
        <v>1.25</v>
      </c>
      <c r="AE2540">
        <v>5.59</v>
      </c>
      <c r="AF2540">
        <v>1.3</v>
      </c>
      <c r="AG2540">
        <v>300</v>
      </c>
      <c r="AH2540" s="36">
        <v>1790</v>
      </c>
      <c r="AI2540">
        <v>200</v>
      </c>
      <c r="AJ2540" s="36">
        <v>1786</v>
      </c>
      <c r="AK2540">
        <v>100</v>
      </c>
      <c r="AL2540" s="2">
        <v>0.60902777777777772</v>
      </c>
      <c r="AM2540" s="3">
        <v>46244</v>
      </c>
      <c r="AN2540" t="s">
        <v>350</v>
      </c>
      <c r="AO2540" t="s">
        <v>395</v>
      </c>
    </row>
    <row r="2541" spans="1:41">
      <c r="A2541" s="8">
        <v>46230</v>
      </c>
      <c r="B2541" s="67">
        <v>4059.35</v>
      </c>
      <c r="C2541">
        <v>1.2</v>
      </c>
      <c r="D2541">
        <v>64940</v>
      </c>
      <c r="E2541" s="67">
        <v>0.59</v>
      </c>
      <c r="F2541" s="7">
        <v>6178</v>
      </c>
      <c r="G2541" t="s">
        <v>63</v>
      </c>
      <c r="H2541">
        <v>0</v>
      </c>
      <c r="I2541" t="s">
        <v>288</v>
      </c>
      <c r="J2541" t="s">
        <v>289</v>
      </c>
      <c r="K2541" t="s">
        <v>295</v>
      </c>
      <c r="L2541" s="36">
        <v>2530</v>
      </c>
      <c r="M2541">
        <v>44.5</v>
      </c>
      <c r="N2541" s="66">
        <v>1.7899999999999999E-2</v>
      </c>
      <c r="O2541" s="36">
        <v>2485.5</v>
      </c>
      <c r="P2541" s="66">
        <v>1.7899999999999999E-2</v>
      </c>
      <c r="Q2541" s="36">
        <v>2499.5</v>
      </c>
      <c r="R2541" s="36">
        <v>2539.5</v>
      </c>
      <c r="S2541" s="36">
        <v>2495.5</v>
      </c>
      <c r="T2541" s="66">
        <v>1.2200000000000001E-2</v>
      </c>
      <c r="U2541" s="66">
        <v>4.3E-3</v>
      </c>
      <c r="V2541" s="66">
        <v>-3.7000000000000002E-3</v>
      </c>
      <c r="W2541" s="66">
        <v>1.38E-2</v>
      </c>
      <c r="X2541" s="1">
        <v>3721300</v>
      </c>
      <c r="Y2541" s="1">
        <v>9368432</v>
      </c>
      <c r="Z2541" s="1">
        <v>7104732</v>
      </c>
      <c r="AA2541" t="s">
        <v>894</v>
      </c>
      <c r="AB2541" t="s">
        <v>397</v>
      </c>
      <c r="AC2541">
        <v>18.2</v>
      </c>
      <c r="AD2541">
        <v>0.73</v>
      </c>
      <c r="AE2541">
        <v>2.37</v>
      </c>
      <c r="AF2541" t="s">
        <v>230</v>
      </c>
      <c r="AG2541" s="1">
        <v>92100</v>
      </c>
      <c r="AH2541" s="36">
        <v>2530</v>
      </c>
      <c r="AI2541" s="1">
        <v>2000</v>
      </c>
      <c r="AJ2541" s="36">
        <v>2529.5</v>
      </c>
      <c r="AK2541" s="1">
        <v>3100</v>
      </c>
      <c r="AL2541" s="2">
        <v>0.62569444444444444</v>
      </c>
      <c r="AM2541" s="3">
        <v>46241</v>
      </c>
      <c r="AN2541" t="s">
        <v>298</v>
      </c>
      <c r="AO2541" t="s">
        <v>313</v>
      </c>
    </row>
    <row r="2542" spans="1:41">
      <c r="A2542" s="8">
        <v>46230</v>
      </c>
      <c r="B2542" s="67">
        <v>4059.35</v>
      </c>
      <c r="C2542">
        <v>1.2</v>
      </c>
      <c r="D2542">
        <v>64940</v>
      </c>
      <c r="E2542" s="67">
        <v>0.59</v>
      </c>
      <c r="F2542" s="7">
        <v>6208</v>
      </c>
      <c r="G2542" t="s">
        <v>64</v>
      </c>
      <c r="H2542">
        <v>0</v>
      </c>
      <c r="I2542" t="s">
        <v>314</v>
      </c>
      <c r="J2542" t="s">
        <v>289</v>
      </c>
      <c r="K2542" t="s">
        <v>295</v>
      </c>
      <c r="L2542" s="36">
        <v>1654</v>
      </c>
      <c r="M2542">
        <v>30</v>
      </c>
      <c r="N2542" s="66">
        <v>1.8499999999999999E-2</v>
      </c>
      <c r="O2542" s="36">
        <v>1624</v>
      </c>
      <c r="P2542" s="66">
        <v>1.84E-2</v>
      </c>
      <c r="Q2542" s="36">
        <v>1648</v>
      </c>
      <c r="R2542" s="36">
        <v>1657</v>
      </c>
      <c r="S2542" s="36">
        <v>1605</v>
      </c>
      <c r="T2542" s="66">
        <v>3.5999999999999999E-3</v>
      </c>
      <c r="U2542" s="66">
        <v>1.5299999999999999E-2</v>
      </c>
      <c r="V2542" s="66">
        <v>-1.8E-3</v>
      </c>
      <c r="W2542" s="66">
        <v>3.0499999999999999E-2</v>
      </c>
      <c r="X2542" s="1">
        <v>38000</v>
      </c>
      <c r="Y2542" s="1">
        <v>61914</v>
      </c>
      <c r="Z2542" s="1">
        <v>10562</v>
      </c>
      <c r="AA2542" t="s">
        <v>398</v>
      </c>
      <c r="AB2542" t="s">
        <v>399</v>
      </c>
      <c r="AC2542">
        <v>16.12</v>
      </c>
      <c r="AD2542">
        <v>1.68</v>
      </c>
      <c r="AE2542">
        <v>1.21</v>
      </c>
      <c r="AF2542">
        <v>1.9</v>
      </c>
      <c r="AG2542">
        <v>0</v>
      </c>
      <c r="AH2542" s="36">
        <v>1655</v>
      </c>
      <c r="AI2542">
        <v>300</v>
      </c>
      <c r="AJ2542" s="36">
        <v>1653</v>
      </c>
      <c r="AK2542">
        <v>300</v>
      </c>
      <c r="AL2542" s="2">
        <v>0.62152777777777779</v>
      </c>
      <c r="AM2542" s="3">
        <v>46241</v>
      </c>
      <c r="AN2542" t="s">
        <v>298</v>
      </c>
      <c r="AO2542" t="s">
        <v>395</v>
      </c>
    </row>
    <row r="2543" spans="1:41">
      <c r="A2543" s="8">
        <v>46230</v>
      </c>
      <c r="B2543" s="67">
        <v>4059.35</v>
      </c>
      <c r="C2543">
        <v>1.2</v>
      </c>
      <c r="D2543">
        <v>64940</v>
      </c>
      <c r="E2543" s="67">
        <v>0.59</v>
      </c>
      <c r="F2543" s="7">
        <v>6356</v>
      </c>
      <c r="G2543" t="s">
        <v>65</v>
      </c>
      <c r="H2543">
        <v>0</v>
      </c>
      <c r="I2543" t="s">
        <v>314</v>
      </c>
      <c r="J2543" t="s">
        <v>289</v>
      </c>
      <c r="K2543" t="s">
        <v>290</v>
      </c>
      <c r="L2543" s="36">
        <v>1380</v>
      </c>
      <c r="M2543">
        <v>18</v>
      </c>
      <c r="N2543" s="66">
        <v>1.32E-2</v>
      </c>
      <c r="O2543" s="36">
        <v>1362</v>
      </c>
      <c r="P2543" s="66">
        <v>1.32E-2</v>
      </c>
      <c r="Q2543" s="36">
        <v>1367</v>
      </c>
      <c r="R2543" s="36">
        <v>1400</v>
      </c>
      <c r="S2543" s="36">
        <v>1325</v>
      </c>
      <c r="T2543" s="66">
        <v>9.4999999999999998E-3</v>
      </c>
      <c r="U2543" s="66">
        <v>1.54E-2</v>
      </c>
      <c r="V2543" s="66">
        <v>-1.4200000000000001E-2</v>
      </c>
      <c r="W2543" s="66">
        <v>4.1500000000000002E-2</v>
      </c>
      <c r="X2543" s="1">
        <v>184700</v>
      </c>
      <c r="Y2543" s="1">
        <v>250932</v>
      </c>
      <c r="Z2543" s="1">
        <v>19706</v>
      </c>
      <c r="AA2543" t="s">
        <v>400</v>
      </c>
      <c r="AB2543" t="s">
        <v>401</v>
      </c>
      <c r="AC2543">
        <v>11.16</v>
      </c>
      <c r="AD2543">
        <v>1.35</v>
      </c>
      <c r="AE2543">
        <v>0.72</v>
      </c>
      <c r="AF2543" t="s">
        <v>230</v>
      </c>
      <c r="AG2543" s="1">
        <v>2400</v>
      </c>
      <c r="AH2543" s="36">
        <v>1380</v>
      </c>
      <c r="AI2543">
        <v>100</v>
      </c>
      <c r="AJ2543" s="36">
        <v>1378</v>
      </c>
      <c r="AK2543" s="1">
        <v>1000</v>
      </c>
      <c r="AL2543" s="2">
        <v>0.62430555555555556</v>
      </c>
      <c r="AN2543" t="s">
        <v>298</v>
      </c>
      <c r="AO2543" t="s">
        <v>395</v>
      </c>
    </row>
    <row r="2544" spans="1:41">
      <c r="A2544" s="8">
        <v>46230</v>
      </c>
      <c r="B2544" s="67">
        <v>4059.35</v>
      </c>
      <c r="C2544">
        <v>1.2</v>
      </c>
      <c r="D2544">
        <v>64940</v>
      </c>
      <c r="E2544" s="67">
        <v>0.59</v>
      </c>
      <c r="F2544" s="7">
        <v>6378</v>
      </c>
      <c r="G2544" t="s">
        <v>66</v>
      </c>
      <c r="H2544">
        <v>0</v>
      </c>
      <c r="I2544" t="s">
        <v>314</v>
      </c>
      <c r="J2544" t="s">
        <v>289</v>
      </c>
      <c r="K2544" t="s">
        <v>295</v>
      </c>
      <c r="L2544" s="36">
        <v>1217</v>
      </c>
      <c r="M2544">
        <v>16</v>
      </c>
      <c r="N2544" s="66">
        <v>1.3299999999999999E-2</v>
      </c>
      <c r="O2544" s="36">
        <v>1201</v>
      </c>
      <c r="P2544" s="66">
        <v>1.3299999999999999E-2</v>
      </c>
      <c r="Q2544" s="36">
        <v>1215</v>
      </c>
      <c r="R2544" s="36">
        <v>1226</v>
      </c>
      <c r="S2544" s="36">
        <v>1202</v>
      </c>
      <c r="T2544" s="66">
        <v>1.6000000000000001E-3</v>
      </c>
      <c r="U2544" s="66">
        <v>8.0000000000000004E-4</v>
      </c>
      <c r="V2544" s="66">
        <v>-7.3000000000000001E-3</v>
      </c>
      <c r="W2544" s="66">
        <v>1.24E-2</v>
      </c>
      <c r="X2544" s="1">
        <v>78500</v>
      </c>
      <c r="Y2544" s="1">
        <v>95627</v>
      </c>
      <c r="Z2544" s="1">
        <v>25070</v>
      </c>
      <c r="AA2544" t="s">
        <v>402</v>
      </c>
      <c r="AB2544" t="s">
        <v>634</v>
      </c>
      <c r="AC2544">
        <v>12.67</v>
      </c>
      <c r="AD2544">
        <v>1.1299999999999999</v>
      </c>
      <c r="AE2544">
        <v>3.37</v>
      </c>
      <c r="AF2544" t="s">
        <v>230</v>
      </c>
      <c r="AG2544">
        <v>0</v>
      </c>
      <c r="AH2544" s="36">
        <v>1218</v>
      </c>
      <c r="AI2544">
        <v>100</v>
      </c>
      <c r="AJ2544" s="36">
        <v>1217</v>
      </c>
      <c r="AK2544">
        <v>300</v>
      </c>
      <c r="AL2544" s="2">
        <v>0.62222222222222223</v>
      </c>
      <c r="AM2544" s="3">
        <v>46241</v>
      </c>
      <c r="AN2544" t="s">
        <v>298</v>
      </c>
      <c r="AO2544" t="s">
        <v>395</v>
      </c>
    </row>
    <row r="2545" spans="1:41">
      <c r="A2545" s="8">
        <v>46230</v>
      </c>
      <c r="B2545" s="67">
        <v>4059.35</v>
      </c>
      <c r="C2545">
        <v>1.2</v>
      </c>
      <c r="D2545">
        <v>64940</v>
      </c>
      <c r="E2545" s="67">
        <v>0.59</v>
      </c>
      <c r="F2545" s="7">
        <v>6526</v>
      </c>
      <c r="G2545" t="s">
        <v>67</v>
      </c>
      <c r="H2545">
        <v>0</v>
      </c>
      <c r="I2545" t="s">
        <v>288</v>
      </c>
      <c r="J2545" t="s">
        <v>289</v>
      </c>
      <c r="K2545" t="s">
        <v>295</v>
      </c>
      <c r="L2545" s="36">
        <v>2377.5</v>
      </c>
      <c r="M2545">
        <v>-15</v>
      </c>
      <c r="N2545" s="66">
        <v>-6.3E-3</v>
      </c>
      <c r="O2545" s="36">
        <v>2392.5</v>
      </c>
      <c r="P2545" s="66">
        <v>-6.1999999999999998E-3</v>
      </c>
      <c r="Q2545" s="36">
        <v>2414.5</v>
      </c>
      <c r="R2545" s="36">
        <v>2447.5</v>
      </c>
      <c r="S2545" s="36">
        <v>2358</v>
      </c>
      <c r="T2545" s="66">
        <v>-1.5299999999999999E-2</v>
      </c>
      <c r="U2545" s="66">
        <v>-5.5999999999999999E-3</v>
      </c>
      <c r="V2545" s="66">
        <v>-2.86E-2</v>
      </c>
      <c r="W2545" s="66">
        <v>8.2000000000000007E-3</v>
      </c>
      <c r="X2545" s="1">
        <v>5384700</v>
      </c>
      <c r="Y2545" s="1">
        <v>12908702</v>
      </c>
      <c r="Z2545" s="1">
        <v>427897</v>
      </c>
      <c r="AA2545" t="s">
        <v>584</v>
      </c>
      <c r="AB2545" t="s">
        <v>405</v>
      </c>
      <c r="AC2545">
        <v>41.71</v>
      </c>
      <c r="AD2545">
        <v>3.13</v>
      </c>
      <c r="AE2545">
        <v>2.1</v>
      </c>
      <c r="AF2545" t="s">
        <v>230</v>
      </c>
      <c r="AG2545" s="1">
        <v>82500</v>
      </c>
      <c r="AH2545" s="36">
        <v>2378</v>
      </c>
      <c r="AI2545" s="1">
        <v>1200</v>
      </c>
      <c r="AJ2545" s="36">
        <v>2377</v>
      </c>
      <c r="AK2545">
        <v>200</v>
      </c>
      <c r="AL2545" s="2">
        <v>0.62569444444444444</v>
      </c>
      <c r="AM2545" s="3">
        <v>46232</v>
      </c>
      <c r="AN2545" t="s">
        <v>298</v>
      </c>
      <c r="AO2545" t="s">
        <v>344</v>
      </c>
    </row>
    <row r="2546" spans="1:41">
      <c r="A2546" s="8">
        <v>46230</v>
      </c>
      <c r="B2546" s="67">
        <v>4059.35</v>
      </c>
      <c r="C2546">
        <v>1.2</v>
      </c>
      <c r="D2546">
        <v>64940</v>
      </c>
      <c r="E2546" s="67">
        <v>0.59</v>
      </c>
      <c r="F2546" s="7">
        <v>6586</v>
      </c>
      <c r="G2546" t="s">
        <v>68</v>
      </c>
      <c r="H2546">
        <v>0</v>
      </c>
      <c r="I2546" t="s">
        <v>288</v>
      </c>
      <c r="J2546" t="s">
        <v>289</v>
      </c>
      <c r="K2546" t="s">
        <v>295</v>
      </c>
      <c r="L2546" s="36">
        <v>5826</v>
      </c>
      <c r="M2546">
        <v>203</v>
      </c>
      <c r="N2546" s="66">
        <v>3.61E-2</v>
      </c>
      <c r="O2546" s="36">
        <v>5623</v>
      </c>
      <c r="P2546" s="66">
        <v>3.61E-2</v>
      </c>
      <c r="Q2546" s="36">
        <v>5750</v>
      </c>
      <c r="R2546" s="36">
        <v>5838</v>
      </c>
      <c r="S2546" s="36">
        <v>5697</v>
      </c>
      <c r="T2546" s="66">
        <v>1.32E-2</v>
      </c>
      <c r="U2546" s="66">
        <v>2.7000000000000001E-3</v>
      </c>
      <c r="V2546" s="66">
        <v>-2E-3</v>
      </c>
      <c r="W2546" s="66">
        <v>2.2599999999999999E-2</v>
      </c>
      <c r="X2546" s="1">
        <v>368400</v>
      </c>
      <c r="Y2546" s="1">
        <v>2131266</v>
      </c>
      <c r="Z2546" s="1">
        <v>1631382</v>
      </c>
      <c r="AA2546" t="s">
        <v>406</v>
      </c>
      <c r="AB2546" t="s">
        <v>407</v>
      </c>
      <c r="AC2546">
        <v>18.53</v>
      </c>
      <c r="AD2546">
        <v>1.5</v>
      </c>
      <c r="AE2546">
        <v>2.71</v>
      </c>
      <c r="AF2546" t="s">
        <v>230</v>
      </c>
      <c r="AG2546" s="1">
        <v>7000</v>
      </c>
      <c r="AH2546" s="36">
        <v>5827</v>
      </c>
      <c r="AI2546">
        <v>100</v>
      </c>
      <c r="AJ2546" s="36">
        <v>5826</v>
      </c>
      <c r="AK2546">
        <v>200</v>
      </c>
      <c r="AL2546" s="2">
        <v>0.62569444444444444</v>
      </c>
      <c r="AM2546" s="3">
        <v>46232</v>
      </c>
      <c r="AN2546" t="s">
        <v>298</v>
      </c>
      <c r="AO2546" t="s">
        <v>395</v>
      </c>
    </row>
    <row r="2547" spans="1:41">
      <c r="A2547" s="8">
        <v>46230</v>
      </c>
      <c r="B2547" s="67">
        <v>4059.35</v>
      </c>
      <c r="C2547">
        <v>1.2</v>
      </c>
      <c r="D2547">
        <v>64940</v>
      </c>
      <c r="E2547" s="67">
        <v>0.59</v>
      </c>
      <c r="F2547" s="7">
        <v>6594</v>
      </c>
      <c r="G2547" t="s">
        <v>69</v>
      </c>
      <c r="H2547">
        <v>0</v>
      </c>
      <c r="I2547" t="s">
        <v>288</v>
      </c>
      <c r="J2547" t="s">
        <v>289</v>
      </c>
      <c r="K2547" t="s">
        <v>290</v>
      </c>
      <c r="L2547" s="36">
        <v>2572</v>
      </c>
      <c r="M2547">
        <v>23</v>
      </c>
      <c r="N2547" s="66">
        <v>8.9999999999999993E-3</v>
      </c>
      <c r="O2547" s="36">
        <v>2549</v>
      </c>
      <c r="P2547" s="66">
        <v>8.9999999999999993E-3</v>
      </c>
      <c r="Q2547" s="36">
        <v>2538</v>
      </c>
      <c r="R2547" s="36">
        <v>2580</v>
      </c>
      <c r="S2547" s="36">
        <v>2532</v>
      </c>
      <c r="T2547" s="66">
        <v>1.3299999999999999E-2</v>
      </c>
      <c r="U2547" s="66">
        <v>2.7000000000000001E-3</v>
      </c>
      <c r="V2547" s="66">
        <v>-3.0999999999999999E-3</v>
      </c>
      <c r="W2547" s="66">
        <v>1.5699999999999999E-2</v>
      </c>
      <c r="X2547" s="1">
        <v>3130700</v>
      </c>
      <c r="Y2547" s="1">
        <v>8014987</v>
      </c>
      <c r="Z2547" s="1">
        <v>3067287</v>
      </c>
      <c r="AA2547" t="s">
        <v>560</v>
      </c>
      <c r="AB2547" t="s">
        <v>409</v>
      </c>
      <c r="AC2547">
        <v>36.840000000000003</v>
      </c>
      <c r="AD2547">
        <v>1.67</v>
      </c>
      <c r="AE2547">
        <v>0</v>
      </c>
      <c r="AF2547" t="s">
        <v>230</v>
      </c>
      <c r="AG2547">
        <v>0</v>
      </c>
      <c r="AH2547" s="36">
        <v>2572</v>
      </c>
      <c r="AI2547" s="1">
        <v>2100</v>
      </c>
      <c r="AJ2547" s="36">
        <v>2571</v>
      </c>
      <c r="AK2547" s="1">
        <v>4900</v>
      </c>
      <c r="AL2547" s="2">
        <v>0.62569444444444444</v>
      </c>
      <c r="AN2547" t="s">
        <v>298</v>
      </c>
      <c r="AO2547" t="s">
        <v>344</v>
      </c>
    </row>
    <row r="2548" spans="1:41">
      <c r="A2548" s="8">
        <v>46230</v>
      </c>
      <c r="B2548" s="67">
        <v>4059.35</v>
      </c>
      <c r="C2548">
        <v>1.2</v>
      </c>
      <c r="D2548">
        <v>64940</v>
      </c>
      <c r="E2548" s="67">
        <v>0.59</v>
      </c>
      <c r="F2548" s="7">
        <v>6674</v>
      </c>
      <c r="G2548" t="s">
        <v>70</v>
      </c>
      <c r="H2548">
        <v>0</v>
      </c>
      <c r="I2548" t="s">
        <v>288</v>
      </c>
      <c r="J2548" t="s">
        <v>289</v>
      </c>
      <c r="K2548" t="s">
        <v>290</v>
      </c>
      <c r="L2548" s="36">
        <v>5778</v>
      </c>
      <c r="M2548">
        <v>-72</v>
      </c>
      <c r="N2548" s="66">
        <v>-1.23E-2</v>
      </c>
      <c r="O2548" s="36">
        <v>5850</v>
      </c>
      <c r="P2548" s="66">
        <v>-1.23E-2</v>
      </c>
      <c r="Q2548" s="36">
        <v>5836</v>
      </c>
      <c r="R2548" s="36">
        <v>5850</v>
      </c>
      <c r="S2548" s="36">
        <v>5693</v>
      </c>
      <c r="T2548" s="66">
        <v>-9.9000000000000008E-3</v>
      </c>
      <c r="U2548" s="66">
        <v>-1.1999999999999999E-3</v>
      </c>
      <c r="V2548" s="66">
        <v>-1.23E-2</v>
      </c>
      <c r="W2548" s="66">
        <v>1.49E-2</v>
      </c>
      <c r="X2548" s="1">
        <v>499000</v>
      </c>
      <c r="Y2548" s="1">
        <v>2889912</v>
      </c>
      <c r="Z2548" s="1">
        <v>580379</v>
      </c>
      <c r="AA2548" t="s">
        <v>679</v>
      </c>
      <c r="AB2548" t="s">
        <v>411</v>
      </c>
      <c r="AC2548">
        <v>15.54</v>
      </c>
      <c r="AD2548">
        <v>1.46</v>
      </c>
      <c r="AE2548">
        <v>1.7</v>
      </c>
      <c r="AF2548" t="s">
        <v>230</v>
      </c>
      <c r="AG2548" s="1">
        <v>18800</v>
      </c>
      <c r="AH2548" s="36">
        <v>5779</v>
      </c>
      <c r="AI2548">
        <v>200</v>
      </c>
      <c r="AJ2548" s="36">
        <v>5778</v>
      </c>
      <c r="AK2548">
        <v>200</v>
      </c>
      <c r="AL2548" s="2">
        <v>0.62569444444444444</v>
      </c>
      <c r="AM2548" s="3">
        <v>46239</v>
      </c>
      <c r="AN2548" t="s">
        <v>298</v>
      </c>
      <c r="AO2548" t="s">
        <v>344</v>
      </c>
    </row>
    <row r="2549" spans="1:41">
      <c r="A2549" s="8">
        <v>46230</v>
      </c>
      <c r="B2549" s="67">
        <v>4059.35</v>
      </c>
      <c r="C2549">
        <v>1.2</v>
      </c>
      <c r="D2549">
        <v>64940</v>
      </c>
      <c r="E2549" s="67">
        <v>0.59</v>
      </c>
      <c r="F2549" s="7">
        <v>6758</v>
      </c>
      <c r="G2549" t="s">
        <v>71</v>
      </c>
      <c r="H2549">
        <v>0</v>
      </c>
      <c r="I2549" t="s">
        <v>288</v>
      </c>
      <c r="J2549" t="s">
        <v>289</v>
      </c>
      <c r="K2549" t="s">
        <v>290</v>
      </c>
      <c r="L2549" s="36">
        <v>3566</v>
      </c>
      <c r="M2549">
        <v>157</v>
      </c>
      <c r="N2549" s="66">
        <v>4.6100000000000002E-2</v>
      </c>
      <c r="O2549" s="36">
        <v>3409</v>
      </c>
      <c r="P2549" s="66">
        <v>4.5999999999999999E-2</v>
      </c>
      <c r="Q2549" s="36">
        <v>3453</v>
      </c>
      <c r="R2549" s="36">
        <v>3574</v>
      </c>
      <c r="S2549" s="36">
        <v>3440</v>
      </c>
      <c r="T2549" s="66">
        <v>3.27E-2</v>
      </c>
      <c r="U2549" s="66">
        <v>1.9E-3</v>
      </c>
      <c r="V2549" s="66">
        <v>-2.2000000000000001E-3</v>
      </c>
      <c r="W2549" s="66">
        <v>3.6600000000000001E-2</v>
      </c>
      <c r="X2549" s="1">
        <v>11306300</v>
      </c>
      <c r="Y2549" s="1">
        <v>39964661</v>
      </c>
      <c r="Z2549" s="1">
        <v>21272318</v>
      </c>
      <c r="AA2549" t="s">
        <v>412</v>
      </c>
      <c r="AB2549" t="s">
        <v>413</v>
      </c>
      <c r="AC2549">
        <v>18.05</v>
      </c>
      <c r="AD2549">
        <v>2.59</v>
      </c>
      <c r="AE2549">
        <v>0.98</v>
      </c>
      <c r="AF2549" t="s">
        <v>230</v>
      </c>
      <c r="AG2549" s="1">
        <v>396600</v>
      </c>
      <c r="AH2549" s="36">
        <v>3566</v>
      </c>
      <c r="AI2549" s="1">
        <v>14600</v>
      </c>
      <c r="AJ2549" s="36">
        <v>3565</v>
      </c>
      <c r="AK2549" s="1">
        <v>14200</v>
      </c>
      <c r="AL2549" s="2">
        <v>0.62569444444444444</v>
      </c>
      <c r="AM2549" s="3">
        <v>46234</v>
      </c>
      <c r="AN2549" t="s">
        <v>298</v>
      </c>
      <c r="AO2549" t="s">
        <v>344</v>
      </c>
    </row>
    <row r="2550" spans="1:41">
      <c r="A2550" s="8">
        <v>46230</v>
      </c>
      <c r="B2550" s="67">
        <v>4059.35</v>
      </c>
      <c r="C2550">
        <v>1.2</v>
      </c>
      <c r="D2550">
        <v>64940</v>
      </c>
      <c r="E2550" s="67">
        <v>0.59</v>
      </c>
      <c r="F2550" s="7">
        <v>6810</v>
      </c>
      <c r="G2550" t="s">
        <v>72</v>
      </c>
      <c r="H2550">
        <v>0</v>
      </c>
      <c r="I2550" t="s">
        <v>288</v>
      </c>
      <c r="J2550" t="s">
        <v>289</v>
      </c>
      <c r="K2550" t="s">
        <v>290</v>
      </c>
      <c r="L2550" s="36">
        <v>2163</v>
      </c>
      <c r="M2550">
        <v>45</v>
      </c>
      <c r="N2550" s="66">
        <v>2.12E-2</v>
      </c>
      <c r="O2550" s="36">
        <v>2118</v>
      </c>
      <c r="P2550" s="66">
        <v>2.12E-2</v>
      </c>
      <c r="Q2550" s="36">
        <v>2150</v>
      </c>
      <c r="R2550" s="36">
        <v>2172</v>
      </c>
      <c r="S2550" s="36">
        <v>2126</v>
      </c>
      <c r="T2550" s="66">
        <v>6.0000000000000001E-3</v>
      </c>
      <c r="U2550" s="66">
        <v>-2.3E-3</v>
      </c>
      <c r="V2550" s="66">
        <v>-4.1000000000000003E-3</v>
      </c>
      <c r="W2550" s="66">
        <v>1.7399999999999999E-2</v>
      </c>
      <c r="X2550" s="1">
        <v>94900</v>
      </c>
      <c r="Y2550" s="1">
        <v>204411</v>
      </c>
      <c r="Z2550" s="1">
        <v>87956</v>
      </c>
      <c r="AA2550" t="s">
        <v>414</v>
      </c>
      <c r="AB2550" t="s">
        <v>415</v>
      </c>
      <c r="AC2550">
        <v>11.89</v>
      </c>
      <c r="AD2550">
        <v>0.91</v>
      </c>
      <c r="AE2550">
        <v>2.59</v>
      </c>
      <c r="AF2550" t="s">
        <v>230</v>
      </c>
      <c r="AG2550" s="1">
        <v>20300</v>
      </c>
      <c r="AH2550" s="36">
        <v>2164</v>
      </c>
      <c r="AI2550">
        <v>400</v>
      </c>
      <c r="AJ2550" s="36">
        <v>2162</v>
      </c>
      <c r="AK2550" s="1">
        <v>1000</v>
      </c>
      <c r="AL2550" s="2">
        <v>0.625</v>
      </c>
      <c r="AM2550" s="3">
        <v>46234</v>
      </c>
      <c r="AN2550" t="s">
        <v>298</v>
      </c>
      <c r="AO2550" t="s">
        <v>344</v>
      </c>
    </row>
    <row r="2551" spans="1:41">
      <c r="A2551" s="8">
        <v>46230</v>
      </c>
      <c r="B2551" s="67">
        <v>4059.35</v>
      </c>
      <c r="C2551">
        <v>1.2</v>
      </c>
      <c r="D2551">
        <v>64940</v>
      </c>
      <c r="E2551" s="67">
        <v>0.59</v>
      </c>
      <c r="F2551" s="7">
        <v>6841</v>
      </c>
      <c r="G2551" t="s">
        <v>73</v>
      </c>
      <c r="H2551">
        <v>0</v>
      </c>
      <c r="I2551" t="s">
        <v>288</v>
      </c>
      <c r="J2551" t="s">
        <v>289</v>
      </c>
      <c r="K2551" t="s">
        <v>290</v>
      </c>
      <c r="L2551" s="36">
        <v>5989</v>
      </c>
      <c r="M2551">
        <v>197</v>
      </c>
      <c r="N2551" s="66">
        <v>3.4000000000000002E-2</v>
      </c>
      <c r="O2551" s="36">
        <v>5792</v>
      </c>
      <c r="P2551" s="66">
        <v>3.4000000000000002E-2</v>
      </c>
      <c r="Q2551" s="36">
        <v>5973</v>
      </c>
      <c r="R2551" s="36">
        <v>6020</v>
      </c>
      <c r="S2551" s="36">
        <v>5881</v>
      </c>
      <c r="T2551" s="66">
        <v>2.5999999999999999E-3</v>
      </c>
      <c r="U2551" s="66">
        <v>-1.6000000000000001E-3</v>
      </c>
      <c r="V2551" s="66">
        <v>-5.1000000000000004E-3</v>
      </c>
      <c r="W2551" s="66">
        <v>1.83E-2</v>
      </c>
      <c r="X2551" s="1">
        <v>791800</v>
      </c>
      <c r="Y2551" s="1">
        <v>4721358</v>
      </c>
      <c r="Z2551" s="1">
        <v>1540378</v>
      </c>
      <c r="AA2551" t="s">
        <v>416</v>
      </c>
      <c r="AB2551" t="s">
        <v>635</v>
      </c>
      <c r="AC2551">
        <v>25.64</v>
      </c>
      <c r="AD2551">
        <v>2.93</v>
      </c>
      <c r="AE2551">
        <v>1.54</v>
      </c>
      <c r="AF2551" t="s">
        <v>230</v>
      </c>
      <c r="AG2551" s="1">
        <v>8200</v>
      </c>
      <c r="AH2551" s="36">
        <v>5990</v>
      </c>
      <c r="AI2551">
        <v>800</v>
      </c>
      <c r="AJ2551" s="36">
        <v>5989</v>
      </c>
      <c r="AK2551" s="1">
        <v>1000</v>
      </c>
      <c r="AL2551" s="2">
        <v>0.62569444444444444</v>
      </c>
      <c r="AM2551" s="3">
        <v>46238</v>
      </c>
      <c r="AN2551" t="s">
        <v>298</v>
      </c>
      <c r="AO2551" t="s">
        <v>344</v>
      </c>
    </row>
    <row r="2552" spans="1:41">
      <c r="A2552" s="8">
        <v>46230</v>
      </c>
      <c r="B2552" s="67">
        <v>4059.35</v>
      </c>
      <c r="C2552">
        <v>1.2</v>
      </c>
      <c r="D2552">
        <v>64940</v>
      </c>
      <c r="E2552" s="67">
        <v>0.59</v>
      </c>
      <c r="F2552" s="7">
        <v>6890</v>
      </c>
      <c r="G2552" t="s">
        <v>74</v>
      </c>
      <c r="H2552">
        <v>0</v>
      </c>
      <c r="I2552" t="s">
        <v>314</v>
      </c>
      <c r="J2552" t="s">
        <v>289</v>
      </c>
      <c r="K2552" t="s">
        <v>290</v>
      </c>
      <c r="L2552" s="36">
        <v>8590</v>
      </c>
      <c r="M2552">
        <v>-330</v>
      </c>
      <c r="N2552" s="66">
        <v>-3.6999999999999998E-2</v>
      </c>
      <c r="O2552" s="36">
        <v>8920</v>
      </c>
      <c r="P2552" s="66">
        <v>-3.6900000000000002E-2</v>
      </c>
      <c r="Q2552" s="36">
        <v>9080</v>
      </c>
      <c r="R2552" s="36">
        <v>9100</v>
      </c>
      <c r="S2552" s="36">
        <v>8470</v>
      </c>
      <c r="T2552" s="66">
        <v>-5.3900000000000003E-2</v>
      </c>
      <c r="U2552" s="66">
        <v>-1.8200000000000001E-2</v>
      </c>
      <c r="V2552" s="66">
        <v>-5.6000000000000001E-2</v>
      </c>
      <c r="W2552" s="66">
        <v>1.41E-2</v>
      </c>
      <c r="X2552" s="1">
        <v>1919400</v>
      </c>
      <c r="Y2552" s="1">
        <v>16707193</v>
      </c>
      <c r="Z2552" s="1">
        <v>452798</v>
      </c>
      <c r="AA2552" t="s">
        <v>680</v>
      </c>
      <c r="AB2552" t="s">
        <v>419</v>
      </c>
      <c r="AC2552">
        <v>19.62</v>
      </c>
      <c r="AD2552">
        <v>1.55</v>
      </c>
      <c r="AE2552">
        <v>2.33</v>
      </c>
      <c r="AF2552" t="s">
        <v>230</v>
      </c>
      <c r="AG2552" s="1">
        <v>60700</v>
      </c>
      <c r="AH2552" s="36">
        <v>8600</v>
      </c>
      <c r="AI2552" s="1">
        <v>3200</v>
      </c>
      <c r="AJ2552" s="36">
        <v>8580</v>
      </c>
      <c r="AK2552" s="1">
        <v>1700</v>
      </c>
      <c r="AL2552" s="2">
        <v>0.62569444444444444</v>
      </c>
      <c r="AM2552" s="3">
        <v>46248</v>
      </c>
      <c r="AN2552" t="s">
        <v>293</v>
      </c>
      <c r="AO2552" t="s">
        <v>344</v>
      </c>
    </row>
    <row r="2553" spans="1:41">
      <c r="A2553" s="8">
        <v>46230</v>
      </c>
      <c r="B2553" s="67">
        <v>4059.35</v>
      </c>
      <c r="C2553">
        <v>1.2</v>
      </c>
      <c r="D2553">
        <v>64940</v>
      </c>
      <c r="E2553" s="67">
        <v>0.59</v>
      </c>
      <c r="F2553" s="7">
        <v>6925</v>
      </c>
      <c r="G2553" t="s">
        <v>75</v>
      </c>
      <c r="H2553">
        <v>0</v>
      </c>
      <c r="I2553" t="s">
        <v>288</v>
      </c>
      <c r="J2553" t="s">
        <v>289</v>
      </c>
      <c r="K2553" t="s">
        <v>290</v>
      </c>
      <c r="L2553" s="36">
        <v>4138</v>
      </c>
      <c r="M2553">
        <v>-26</v>
      </c>
      <c r="N2553" s="66">
        <v>-6.1999999999999998E-3</v>
      </c>
      <c r="O2553" s="36">
        <v>4164</v>
      </c>
      <c r="P2553" s="66">
        <v>-6.1999999999999998E-3</v>
      </c>
      <c r="Q2553" s="36">
        <v>4164</v>
      </c>
      <c r="R2553" s="36">
        <v>4189</v>
      </c>
      <c r="S2553" s="36">
        <v>4067</v>
      </c>
      <c r="T2553" s="66">
        <v>-6.1999999999999998E-3</v>
      </c>
      <c r="U2553" s="66">
        <v>-1.1999999999999999E-3</v>
      </c>
      <c r="V2553" s="66">
        <v>-1.21E-2</v>
      </c>
      <c r="W2553" s="66">
        <v>1.7399999999999999E-2</v>
      </c>
      <c r="X2553" s="1">
        <v>123600</v>
      </c>
      <c r="Y2553" s="1">
        <v>511139</v>
      </c>
      <c r="Z2553" s="1">
        <v>345523</v>
      </c>
      <c r="AA2553" t="s">
        <v>698</v>
      </c>
      <c r="AB2553" t="s">
        <v>421</v>
      </c>
      <c r="AC2553">
        <v>31.27</v>
      </c>
      <c r="AD2553">
        <v>1.66</v>
      </c>
      <c r="AE2553">
        <v>1.69</v>
      </c>
      <c r="AF2553" t="s">
        <v>230</v>
      </c>
      <c r="AG2553" s="1">
        <v>7900</v>
      </c>
      <c r="AH2553" s="36">
        <v>4140</v>
      </c>
      <c r="AI2553">
        <v>200</v>
      </c>
      <c r="AJ2553" s="36">
        <v>4136</v>
      </c>
      <c r="AK2553">
        <v>300</v>
      </c>
      <c r="AL2553" s="2">
        <v>0.62569444444444444</v>
      </c>
      <c r="AM2553" s="3">
        <v>46238</v>
      </c>
      <c r="AN2553" t="s">
        <v>298</v>
      </c>
      <c r="AO2553" t="s">
        <v>344</v>
      </c>
    </row>
    <row r="2554" spans="1:41">
      <c r="A2554" s="8">
        <v>46230</v>
      </c>
      <c r="B2554" s="67">
        <v>4059.35</v>
      </c>
      <c r="C2554">
        <v>1.2</v>
      </c>
      <c r="D2554">
        <v>64940</v>
      </c>
      <c r="E2554" s="67">
        <v>0.59</v>
      </c>
      <c r="F2554" s="7">
        <v>6963</v>
      </c>
      <c r="G2554" t="s">
        <v>76</v>
      </c>
      <c r="H2554">
        <v>0</v>
      </c>
      <c r="I2554" t="s">
        <v>288</v>
      </c>
      <c r="J2554" t="s">
        <v>289</v>
      </c>
      <c r="K2554" t="s">
        <v>290</v>
      </c>
      <c r="L2554" s="36">
        <v>4583</v>
      </c>
      <c r="M2554">
        <v>-105</v>
      </c>
      <c r="N2554" s="66">
        <v>-2.24E-2</v>
      </c>
      <c r="O2554" s="36">
        <v>4688</v>
      </c>
      <c r="P2554" s="66">
        <v>-2.23E-2</v>
      </c>
      <c r="Q2554" s="36">
        <v>4699</v>
      </c>
      <c r="R2554" s="36">
        <v>4753</v>
      </c>
      <c r="S2554" s="36">
        <v>4519</v>
      </c>
      <c r="T2554" s="66">
        <v>-2.46E-2</v>
      </c>
      <c r="U2554" s="66">
        <v>3.7000000000000002E-3</v>
      </c>
      <c r="V2554" s="66">
        <v>-3.5700000000000003E-2</v>
      </c>
      <c r="W2554" s="66">
        <v>1.41E-2</v>
      </c>
      <c r="X2554" s="1">
        <v>2558100</v>
      </c>
      <c r="Y2554" s="1">
        <v>11748188</v>
      </c>
      <c r="Z2554" s="1">
        <v>1850432</v>
      </c>
      <c r="AA2554" t="s">
        <v>713</v>
      </c>
      <c r="AB2554" t="s">
        <v>423</v>
      </c>
      <c r="AC2554">
        <v>61.02</v>
      </c>
      <c r="AD2554">
        <v>2.33</v>
      </c>
      <c r="AE2554">
        <v>1.0900000000000001</v>
      </c>
      <c r="AF2554" t="s">
        <v>230</v>
      </c>
      <c r="AG2554" s="1">
        <v>40900</v>
      </c>
      <c r="AH2554" s="36">
        <v>4582</v>
      </c>
      <c r="AI2554">
        <v>300</v>
      </c>
      <c r="AJ2554" s="36">
        <v>4581</v>
      </c>
      <c r="AK2554">
        <v>500</v>
      </c>
      <c r="AL2554" s="2">
        <v>0.62569444444444444</v>
      </c>
      <c r="AM2554" s="3">
        <v>46239</v>
      </c>
      <c r="AN2554" t="s">
        <v>298</v>
      </c>
      <c r="AO2554" t="s">
        <v>344</v>
      </c>
    </row>
    <row r="2555" spans="1:41">
      <c r="A2555" s="8">
        <v>46230</v>
      </c>
      <c r="B2555" s="67">
        <v>4059.35</v>
      </c>
      <c r="C2555">
        <v>1.2</v>
      </c>
      <c r="D2555">
        <v>64940</v>
      </c>
      <c r="E2555" s="67">
        <v>0.59</v>
      </c>
      <c r="F2555" s="7">
        <v>7011</v>
      </c>
      <c r="G2555" t="s">
        <v>77</v>
      </c>
      <c r="H2555">
        <v>0</v>
      </c>
      <c r="I2555" t="s">
        <v>288</v>
      </c>
      <c r="J2555" t="s">
        <v>289</v>
      </c>
      <c r="K2555" t="s">
        <v>295</v>
      </c>
      <c r="L2555" s="36">
        <v>3882</v>
      </c>
      <c r="M2555">
        <v>-63</v>
      </c>
      <c r="N2555" s="66">
        <v>-1.6E-2</v>
      </c>
      <c r="O2555" s="36">
        <v>3945</v>
      </c>
      <c r="P2555" s="66">
        <v>-1.5900000000000001E-2</v>
      </c>
      <c r="Q2555" s="36">
        <v>3962</v>
      </c>
      <c r="R2555" s="36">
        <v>3981</v>
      </c>
      <c r="S2555" s="36">
        <v>3875</v>
      </c>
      <c r="T2555" s="66">
        <v>-2.01E-2</v>
      </c>
      <c r="U2555" s="66">
        <v>-2.8E-3</v>
      </c>
      <c r="V2555" s="66">
        <v>-2.4799999999999999E-2</v>
      </c>
      <c r="W2555" s="66">
        <v>1.8E-3</v>
      </c>
      <c r="X2555" s="1">
        <v>10315500</v>
      </c>
      <c r="Y2555" s="1">
        <v>40297592</v>
      </c>
      <c r="Z2555" s="1">
        <v>13096500</v>
      </c>
      <c r="AA2555" t="s">
        <v>424</v>
      </c>
      <c r="AB2555" t="s">
        <v>636</v>
      </c>
      <c r="AC2555">
        <v>34.32</v>
      </c>
      <c r="AD2555">
        <v>4.22</v>
      </c>
      <c r="AE2555">
        <v>0.75</v>
      </c>
      <c r="AF2555" t="s">
        <v>230</v>
      </c>
      <c r="AG2555" s="1">
        <v>562400</v>
      </c>
      <c r="AH2555" s="36">
        <v>3883</v>
      </c>
      <c r="AI2555" s="1">
        <v>12000</v>
      </c>
      <c r="AJ2555" s="36">
        <v>3882</v>
      </c>
      <c r="AK2555" s="1">
        <v>7400</v>
      </c>
      <c r="AL2555" s="2">
        <v>0.62569444444444444</v>
      </c>
      <c r="AM2555" s="3">
        <v>46238</v>
      </c>
      <c r="AN2555" t="s">
        <v>298</v>
      </c>
      <c r="AO2555" t="s">
        <v>395</v>
      </c>
    </row>
    <row r="2556" spans="1:41">
      <c r="A2556" s="8">
        <v>46230</v>
      </c>
      <c r="B2556" s="67">
        <v>4059.35</v>
      </c>
      <c r="C2556">
        <v>1.2</v>
      </c>
      <c r="D2556">
        <v>64940</v>
      </c>
      <c r="E2556" s="67">
        <v>0.59</v>
      </c>
      <c r="F2556" s="7">
        <v>7013</v>
      </c>
      <c r="G2556" t="s">
        <v>78</v>
      </c>
      <c r="H2556">
        <v>0</v>
      </c>
      <c r="I2556" t="s">
        <v>288</v>
      </c>
      <c r="J2556" t="s">
        <v>289</v>
      </c>
      <c r="K2556" t="s">
        <v>295</v>
      </c>
      <c r="L2556" s="36">
        <v>2825.5</v>
      </c>
      <c r="M2556">
        <v>-53</v>
      </c>
      <c r="N2556" s="66">
        <v>-1.84E-2</v>
      </c>
      <c r="O2556" s="36">
        <v>2878.5</v>
      </c>
      <c r="P2556" s="66">
        <v>-1.84E-2</v>
      </c>
      <c r="Q2556" s="36">
        <v>2889</v>
      </c>
      <c r="R2556" s="36">
        <v>2925</v>
      </c>
      <c r="S2556" s="36">
        <v>2799.5</v>
      </c>
      <c r="T2556" s="66">
        <v>-2.1899999999999999E-2</v>
      </c>
      <c r="U2556" s="66">
        <v>-3.8E-3</v>
      </c>
      <c r="V2556" s="66">
        <v>-3.4000000000000002E-2</v>
      </c>
      <c r="W2556" s="66">
        <v>9.1999999999999998E-3</v>
      </c>
      <c r="X2556" s="1">
        <v>7557100</v>
      </c>
      <c r="Y2556" s="1">
        <v>21426193</v>
      </c>
      <c r="Z2556" s="1">
        <v>3059337</v>
      </c>
      <c r="AA2556" t="s">
        <v>426</v>
      </c>
      <c r="AB2556" t="s">
        <v>637</v>
      </c>
      <c r="AC2556">
        <v>18.149999999999999</v>
      </c>
      <c r="AD2556">
        <v>4.59</v>
      </c>
      <c r="AE2556">
        <v>0.81</v>
      </c>
      <c r="AF2556" t="s">
        <v>230</v>
      </c>
      <c r="AG2556" s="1">
        <v>303700</v>
      </c>
      <c r="AH2556" s="36">
        <v>2826</v>
      </c>
      <c r="AI2556" s="1">
        <v>2200</v>
      </c>
      <c r="AJ2556" s="36">
        <v>2825</v>
      </c>
      <c r="AK2556" s="1">
        <v>1300</v>
      </c>
      <c r="AL2556" s="2">
        <v>0.62569444444444444</v>
      </c>
      <c r="AM2556" s="3">
        <v>46239</v>
      </c>
      <c r="AN2556" t="s">
        <v>298</v>
      </c>
      <c r="AO2556" t="s">
        <v>395</v>
      </c>
    </row>
    <row r="2557" spans="1:41">
      <c r="A2557" s="8">
        <v>46230</v>
      </c>
      <c r="B2557" s="67">
        <v>4059.35</v>
      </c>
      <c r="C2557">
        <v>1.2</v>
      </c>
      <c r="D2557">
        <v>64940</v>
      </c>
      <c r="E2557" s="67">
        <v>0.59</v>
      </c>
      <c r="F2557" s="7">
        <v>7047</v>
      </c>
      <c r="G2557" t="s">
        <v>79</v>
      </c>
      <c r="H2557">
        <v>0</v>
      </c>
      <c r="I2557" t="s">
        <v>347</v>
      </c>
      <c r="J2557" t="s">
        <v>289</v>
      </c>
      <c r="K2557" t="s">
        <v>290</v>
      </c>
      <c r="L2557" s="36">
        <v>2425</v>
      </c>
      <c r="M2557">
        <v>37</v>
      </c>
      <c r="N2557" s="66">
        <v>1.55E-2</v>
      </c>
      <c r="O2557" s="36">
        <v>2388</v>
      </c>
      <c r="P2557" s="66">
        <v>1.54E-2</v>
      </c>
      <c r="Q2557" s="36">
        <v>2438</v>
      </c>
      <c r="R2557" s="36">
        <v>2460</v>
      </c>
      <c r="S2557" s="36">
        <v>2384</v>
      </c>
      <c r="T2557" s="66">
        <v>-5.3E-3</v>
      </c>
      <c r="U2557" s="66">
        <v>-6.1000000000000004E-3</v>
      </c>
      <c r="V2557" s="66">
        <v>-1.4200000000000001E-2</v>
      </c>
      <c r="W2557" s="66">
        <v>1.7100000000000001E-2</v>
      </c>
      <c r="X2557" s="1">
        <v>51800</v>
      </c>
      <c r="Y2557" s="1">
        <v>125292</v>
      </c>
      <c r="Z2557" s="1">
        <v>34425</v>
      </c>
      <c r="AA2557" t="s">
        <v>840</v>
      </c>
      <c r="AB2557" t="s">
        <v>638</v>
      </c>
      <c r="AC2557">
        <v>9.61</v>
      </c>
      <c r="AD2557">
        <v>3.01</v>
      </c>
      <c r="AE2557">
        <v>0.54</v>
      </c>
      <c r="AF2557" t="s">
        <v>230</v>
      </c>
      <c r="AG2557">
        <v>0</v>
      </c>
      <c r="AH2557" s="36">
        <v>2427</v>
      </c>
      <c r="AI2557">
        <v>100</v>
      </c>
      <c r="AJ2557" s="36">
        <v>2425</v>
      </c>
      <c r="AK2557">
        <v>100</v>
      </c>
      <c r="AL2557" s="2">
        <v>0.62430555555555556</v>
      </c>
      <c r="AM2557" s="3">
        <v>46246</v>
      </c>
      <c r="AN2557" t="s">
        <v>298</v>
      </c>
      <c r="AO2557" t="s">
        <v>313</v>
      </c>
    </row>
    <row r="2558" spans="1:41">
      <c r="A2558" s="8">
        <v>46230</v>
      </c>
      <c r="B2558" s="67">
        <v>4059.35</v>
      </c>
      <c r="C2558">
        <v>1.2</v>
      </c>
      <c r="D2558">
        <v>64940</v>
      </c>
      <c r="E2558" s="67">
        <v>0.59</v>
      </c>
      <c r="F2558" s="7">
        <v>7084</v>
      </c>
      <c r="G2558" t="s">
        <v>80</v>
      </c>
      <c r="H2558">
        <v>0</v>
      </c>
      <c r="I2558" t="s">
        <v>347</v>
      </c>
      <c r="J2558" t="s">
        <v>323</v>
      </c>
      <c r="K2558" t="s">
        <v>290</v>
      </c>
      <c r="L2558" s="36">
        <v>2746</v>
      </c>
      <c r="M2558">
        <v>-11</v>
      </c>
      <c r="N2558" s="66">
        <v>-4.0000000000000001E-3</v>
      </c>
      <c r="O2558" s="36">
        <v>2757</v>
      </c>
      <c r="P2558" s="66">
        <v>-3.8999999999999998E-3</v>
      </c>
      <c r="Q2558" s="36">
        <v>2757</v>
      </c>
      <c r="R2558" s="36">
        <v>2757</v>
      </c>
      <c r="S2558" s="36">
        <v>2727</v>
      </c>
      <c r="T2558" s="66">
        <v>-3.8999999999999998E-3</v>
      </c>
      <c r="U2558" s="66">
        <v>2.9999999999999997E-4</v>
      </c>
      <c r="V2558" s="66">
        <v>-3.8999999999999998E-3</v>
      </c>
      <c r="W2558" s="66">
        <v>6.8999999999999999E-3</v>
      </c>
      <c r="X2558" s="1">
        <v>3600</v>
      </c>
      <c r="Y2558" s="1">
        <v>9867</v>
      </c>
      <c r="Z2558" s="1">
        <v>8950</v>
      </c>
      <c r="AA2558" t="s">
        <v>430</v>
      </c>
      <c r="AB2558" t="s">
        <v>642</v>
      </c>
      <c r="AC2558">
        <v>40.020000000000003</v>
      </c>
      <c r="AD2558">
        <v>1.43</v>
      </c>
      <c r="AE2558">
        <v>3.82</v>
      </c>
      <c r="AF2558">
        <v>0.6</v>
      </c>
      <c r="AG2558">
        <v>0</v>
      </c>
      <c r="AH2558" s="36">
        <v>2748</v>
      </c>
      <c r="AI2558">
        <v>100</v>
      </c>
      <c r="AJ2558" s="36">
        <v>2733</v>
      </c>
      <c r="AK2558">
        <v>100</v>
      </c>
      <c r="AL2558" s="2">
        <v>0.62013888888888891</v>
      </c>
      <c r="AM2558" s="3">
        <v>46248</v>
      </c>
      <c r="AN2558" t="s">
        <v>298</v>
      </c>
      <c r="AO2558" t="s">
        <v>313</v>
      </c>
    </row>
    <row r="2559" spans="1:41">
      <c r="A2559" s="8">
        <v>46230</v>
      </c>
      <c r="B2559" s="67">
        <v>4059.35</v>
      </c>
      <c r="C2559">
        <v>1.2</v>
      </c>
      <c r="D2559">
        <v>64940</v>
      </c>
      <c r="E2559" s="67">
        <v>0.59</v>
      </c>
      <c r="F2559" s="7">
        <v>7182</v>
      </c>
      <c r="G2559" t="s">
        <v>81</v>
      </c>
      <c r="H2559">
        <v>0</v>
      </c>
      <c r="I2559" t="s">
        <v>288</v>
      </c>
      <c r="J2559" t="s">
        <v>289</v>
      </c>
      <c r="K2559" t="s">
        <v>290</v>
      </c>
      <c r="L2559" s="36">
        <v>3417</v>
      </c>
      <c r="M2559">
        <v>-25</v>
      </c>
      <c r="N2559" s="66">
        <v>-7.3000000000000001E-3</v>
      </c>
      <c r="O2559" s="36">
        <v>3442</v>
      </c>
      <c r="P2559" s="66">
        <v>-7.1999999999999998E-3</v>
      </c>
      <c r="Q2559" s="36">
        <v>3400</v>
      </c>
      <c r="R2559" s="36">
        <v>3430</v>
      </c>
      <c r="S2559" s="36">
        <v>3364</v>
      </c>
      <c r="T2559" s="66">
        <v>5.0000000000000001E-3</v>
      </c>
      <c r="U2559" s="66">
        <v>5.7999999999999996E-3</v>
      </c>
      <c r="V2559" s="66">
        <v>-3.7000000000000002E-3</v>
      </c>
      <c r="W2559" s="66">
        <v>1.5699999999999999E-2</v>
      </c>
      <c r="X2559" s="1">
        <v>4165600</v>
      </c>
      <c r="Y2559" s="1">
        <v>14150030</v>
      </c>
      <c r="Z2559" s="1">
        <v>12218777</v>
      </c>
      <c r="AA2559" t="s">
        <v>895</v>
      </c>
      <c r="AB2559" t="s">
        <v>433</v>
      </c>
      <c r="AC2559">
        <v>18.440000000000001</v>
      </c>
      <c r="AD2559">
        <v>1.32</v>
      </c>
      <c r="AE2559">
        <v>2.72</v>
      </c>
      <c r="AF2559" t="s">
        <v>230</v>
      </c>
      <c r="AG2559" s="1">
        <v>72300</v>
      </c>
      <c r="AH2559" s="36">
        <v>3418</v>
      </c>
      <c r="AI2559" s="1">
        <v>6800</v>
      </c>
      <c r="AJ2559" s="36">
        <v>3416</v>
      </c>
      <c r="AK2559" s="1">
        <v>2000</v>
      </c>
      <c r="AL2559" s="2">
        <v>0.62569444444444444</v>
      </c>
      <c r="AM2559" s="3">
        <v>46241</v>
      </c>
      <c r="AN2559" t="s">
        <v>298</v>
      </c>
      <c r="AO2559" t="s">
        <v>434</v>
      </c>
    </row>
    <row r="2560" spans="1:41">
      <c r="A2560" s="8">
        <v>46230</v>
      </c>
      <c r="B2560" s="67">
        <v>4059.35</v>
      </c>
      <c r="C2560">
        <v>1.2</v>
      </c>
      <c r="D2560">
        <v>64940</v>
      </c>
      <c r="E2560" s="67">
        <v>0.59</v>
      </c>
      <c r="F2560" s="7">
        <v>7203</v>
      </c>
      <c r="G2560" t="s">
        <v>82</v>
      </c>
      <c r="H2560">
        <v>0</v>
      </c>
      <c r="I2560" t="s">
        <v>288</v>
      </c>
      <c r="J2560" t="s">
        <v>289</v>
      </c>
      <c r="K2560" t="s">
        <v>295</v>
      </c>
      <c r="L2560" s="36">
        <v>2961</v>
      </c>
      <c r="M2560">
        <v>64</v>
      </c>
      <c r="N2560" s="66">
        <v>2.2100000000000002E-2</v>
      </c>
      <c r="O2560" s="36">
        <v>2897</v>
      </c>
      <c r="P2560" s="66">
        <v>2.1999999999999999E-2</v>
      </c>
      <c r="Q2560" s="36">
        <v>2921</v>
      </c>
      <c r="R2560" s="36">
        <v>2973</v>
      </c>
      <c r="S2560" s="36">
        <v>2915</v>
      </c>
      <c r="T2560" s="66">
        <v>1.3599999999999999E-2</v>
      </c>
      <c r="U2560" s="66">
        <v>-2.9999999999999997E-4</v>
      </c>
      <c r="V2560" s="66">
        <v>-4.0000000000000001E-3</v>
      </c>
      <c r="W2560" s="66">
        <v>1.5699999999999999E-2</v>
      </c>
      <c r="X2560" s="1">
        <v>20117100</v>
      </c>
      <c r="Y2560" s="1">
        <v>59350764</v>
      </c>
      <c r="Z2560" s="1">
        <v>43215757</v>
      </c>
      <c r="AA2560" t="s">
        <v>435</v>
      </c>
      <c r="AB2560" t="s">
        <v>699</v>
      </c>
      <c r="AC2560">
        <v>11.68</v>
      </c>
      <c r="AD2560">
        <v>0.96</v>
      </c>
      <c r="AE2560">
        <v>3.38</v>
      </c>
      <c r="AF2560" t="s">
        <v>230</v>
      </c>
      <c r="AG2560" s="1">
        <v>278200</v>
      </c>
      <c r="AH2560" s="36">
        <v>2961.5</v>
      </c>
      <c r="AI2560" s="1">
        <v>14000</v>
      </c>
      <c r="AJ2560" s="36">
        <v>2961</v>
      </c>
      <c r="AK2560" s="1">
        <v>3300</v>
      </c>
      <c r="AL2560" s="2">
        <v>0.62569444444444444</v>
      </c>
      <c r="AM2560" s="3">
        <v>46238</v>
      </c>
      <c r="AN2560" t="s">
        <v>298</v>
      </c>
      <c r="AO2560" t="s">
        <v>437</v>
      </c>
    </row>
    <row r="2561" spans="1:41">
      <c r="A2561" s="8">
        <v>46230</v>
      </c>
      <c r="B2561" s="67">
        <v>4059.35</v>
      </c>
      <c r="C2561">
        <v>1.2</v>
      </c>
      <c r="D2561">
        <v>64940</v>
      </c>
      <c r="E2561" s="67">
        <v>0.59</v>
      </c>
      <c r="F2561" s="7">
        <v>7213</v>
      </c>
      <c r="G2561" t="s">
        <v>83</v>
      </c>
      <c r="H2561">
        <v>0</v>
      </c>
      <c r="I2561" t="s">
        <v>314</v>
      </c>
      <c r="J2561" t="s">
        <v>289</v>
      </c>
      <c r="K2561" t="s">
        <v>295</v>
      </c>
      <c r="L2561">
        <v>623</v>
      </c>
      <c r="M2561">
        <v>9</v>
      </c>
      <c r="N2561" s="66">
        <v>1.47E-2</v>
      </c>
      <c r="O2561">
        <v>614</v>
      </c>
      <c r="P2561" s="66">
        <v>1.46E-2</v>
      </c>
      <c r="Q2561">
        <v>620</v>
      </c>
      <c r="R2561">
        <v>625</v>
      </c>
      <c r="S2561">
        <v>613</v>
      </c>
      <c r="T2561" s="66">
        <v>4.7999999999999996E-3</v>
      </c>
      <c r="U2561" s="66">
        <v>3.2000000000000002E-3</v>
      </c>
      <c r="V2561" s="66">
        <v>-3.2000000000000002E-3</v>
      </c>
      <c r="W2561" s="66">
        <v>1.6299999999999999E-2</v>
      </c>
      <c r="X2561" s="1">
        <v>18300</v>
      </c>
      <c r="Y2561" s="1">
        <v>11352</v>
      </c>
      <c r="Z2561" s="1">
        <v>9900</v>
      </c>
      <c r="AA2561" t="s">
        <v>841</v>
      </c>
      <c r="AB2561" t="s">
        <v>439</v>
      </c>
      <c r="AC2561">
        <v>7.3</v>
      </c>
      <c r="AD2561">
        <v>0.87</v>
      </c>
      <c r="AE2561">
        <v>4.17</v>
      </c>
      <c r="AF2561" t="s">
        <v>230</v>
      </c>
      <c r="AG2561">
        <v>200</v>
      </c>
      <c r="AH2561">
        <v>623</v>
      </c>
      <c r="AI2561">
        <v>600</v>
      </c>
      <c r="AJ2561">
        <v>622</v>
      </c>
      <c r="AK2561">
        <v>200</v>
      </c>
      <c r="AL2561" s="2">
        <v>0.62152777777777779</v>
      </c>
      <c r="AM2561" s="3">
        <v>46241</v>
      </c>
      <c r="AN2561" t="s">
        <v>298</v>
      </c>
      <c r="AO2561" t="s">
        <v>437</v>
      </c>
    </row>
    <row r="2562" spans="1:41">
      <c r="A2562" s="8">
        <v>46230</v>
      </c>
      <c r="B2562" s="67">
        <v>4059.35</v>
      </c>
      <c r="C2562">
        <v>1.2</v>
      </c>
      <c r="D2562">
        <v>64940</v>
      </c>
      <c r="E2562" s="67">
        <v>0.59</v>
      </c>
      <c r="F2562" s="7">
        <v>7220</v>
      </c>
      <c r="G2562" t="s">
        <v>84</v>
      </c>
      <c r="H2562">
        <v>0</v>
      </c>
      <c r="I2562" t="s">
        <v>288</v>
      </c>
      <c r="J2562" t="s">
        <v>289</v>
      </c>
      <c r="K2562" t="s">
        <v>290</v>
      </c>
      <c r="L2562" s="36">
        <v>2989</v>
      </c>
      <c r="M2562">
        <v>-36</v>
      </c>
      <c r="N2562" s="66">
        <v>-1.1900000000000001E-2</v>
      </c>
      <c r="O2562" s="36">
        <v>3025</v>
      </c>
      <c r="P2562" s="66">
        <v>-1.1900000000000001E-2</v>
      </c>
      <c r="Q2562" s="36">
        <v>3015</v>
      </c>
      <c r="R2562" s="36">
        <v>3025</v>
      </c>
      <c r="S2562" s="36">
        <v>2860</v>
      </c>
      <c r="T2562" s="66">
        <v>-8.6E-3</v>
      </c>
      <c r="U2562" s="66">
        <v>1.83E-2</v>
      </c>
      <c r="V2562" s="66">
        <v>-1.1900000000000001E-2</v>
      </c>
      <c r="W2562" s="66">
        <v>4.5100000000000001E-2</v>
      </c>
      <c r="X2562" s="1">
        <v>1520200</v>
      </c>
      <c r="Y2562" s="1">
        <v>4479058</v>
      </c>
      <c r="Z2562" s="1">
        <v>196066</v>
      </c>
      <c r="AA2562" t="s">
        <v>563</v>
      </c>
      <c r="AB2562" t="s">
        <v>441</v>
      </c>
      <c r="AC2562">
        <v>30.13</v>
      </c>
      <c r="AD2562">
        <v>1.6</v>
      </c>
      <c r="AE2562">
        <v>1.34</v>
      </c>
      <c r="AF2562" t="s">
        <v>230</v>
      </c>
      <c r="AG2562" s="1">
        <v>10600</v>
      </c>
      <c r="AH2562" s="36">
        <v>2989</v>
      </c>
      <c r="AI2562">
        <v>500</v>
      </c>
      <c r="AJ2562" s="36">
        <v>2988</v>
      </c>
      <c r="AK2562">
        <v>700</v>
      </c>
      <c r="AL2562" s="2">
        <v>0.62569444444444444</v>
      </c>
      <c r="AM2562" s="3">
        <v>46239</v>
      </c>
      <c r="AN2562" t="s">
        <v>298</v>
      </c>
      <c r="AO2562" t="s">
        <v>437</v>
      </c>
    </row>
    <row r="2563" spans="1:41">
      <c r="A2563" s="8">
        <v>46230</v>
      </c>
      <c r="B2563" s="67">
        <v>4059.35</v>
      </c>
      <c r="C2563">
        <v>1.2</v>
      </c>
      <c r="D2563">
        <v>64940</v>
      </c>
      <c r="E2563" s="67">
        <v>0.59</v>
      </c>
      <c r="F2563" s="7">
        <v>7269</v>
      </c>
      <c r="G2563" t="s">
        <v>85</v>
      </c>
      <c r="H2563">
        <v>0</v>
      </c>
      <c r="I2563" t="s">
        <v>288</v>
      </c>
      <c r="J2563" t="s">
        <v>289</v>
      </c>
      <c r="K2563" t="s">
        <v>290</v>
      </c>
      <c r="L2563" s="36">
        <v>2039</v>
      </c>
      <c r="M2563">
        <v>70.5</v>
      </c>
      <c r="N2563" s="66">
        <v>3.5799999999999998E-2</v>
      </c>
      <c r="O2563" s="36">
        <v>1968.5</v>
      </c>
      <c r="P2563" s="66">
        <v>3.5799999999999998E-2</v>
      </c>
      <c r="Q2563" s="36">
        <v>2000</v>
      </c>
      <c r="R2563" s="36">
        <v>2046</v>
      </c>
      <c r="S2563" s="36">
        <v>1995.5</v>
      </c>
      <c r="T2563" s="66">
        <v>1.95E-2</v>
      </c>
      <c r="U2563" s="66">
        <v>2.7000000000000001E-3</v>
      </c>
      <c r="V2563" s="66">
        <v>-3.3999999999999998E-3</v>
      </c>
      <c r="W2563" s="66">
        <v>2.1700000000000001E-2</v>
      </c>
      <c r="X2563" s="1">
        <v>4051100</v>
      </c>
      <c r="Y2563" s="1">
        <v>8191020</v>
      </c>
      <c r="Z2563" s="1">
        <v>4005791</v>
      </c>
      <c r="AA2563" t="s">
        <v>442</v>
      </c>
      <c r="AB2563" t="s">
        <v>443</v>
      </c>
      <c r="AC2563">
        <v>10.35</v>
      </c>
      <c r="AD2563">
        <v>1.1599999999999999</v>
      </c>
      <c r="AE2563">
        <v>2.5</v>
      </c>
      <c r="AF2563" t="s">
        <v>230</v>
      </c>
      <c r="AG2563" s="1">
        <v>4088300</v>
      </c>
      <c r="AH2563" s="36">
        <v>2039</v>
      </c>
      <c r="AI2563" s="1">
        <v>4900</v>
      </c>
      <c r="AJ2563" s="36">
        <v>2038.5</v>
      </c>
      <c r="AK2563" s="1">
        <v>4400</v>
      </c>
      <c r="AL2563" s="2">
        <v>0.62569444444444444</v>
      </c>
      <c r="AM2563" s="3">
        <v>46239</v>
      </c>
      <c r="AN2563" t="s">
        <v>298</v>
      </c>
      <c r="AO2563" t="s">
        <v>437</v>
      </c>
    </row>
    <row r="2564" spans="1:41">
      <c r="A2564" s="8">
        <v>46230</v>
      </c>
      <c r="B2564" s="67">
        <v>4059.35</v>
      </c>
      <c r="C2564">
        <v>1.2</v>
      </c>
      <c r="D2564">
        <v>64940</v>
      </c>
      <c r="E2564" s="67">
        <v>0.59</v>
      </c>
      <c r="F2564" s="7">
        <v>7272</v>
      </c>
      <c r="G2564" t="s">
        <v>86</v>
      </c>
      <c r="H2564">
        <v>0</v>
      </c>
      <c r="I2564" t="s">
        <v>288</v>
      </c>
      <c r="J2564" t="s">
        <v>289</v>
      </c>
      <c r="K2564" t="s">
        <v>295</v>
      </c>
      <c r="L2564" s="36">
        <v>1322.5</v>
      </c>
      <c r="M2564">
        <v>44.5</v>
      </c>
      <c r="N2564" s="66">
        <v>3.4799999999999998E-2</v>
      </c>
      <c r="O2564" s="36">
        <v>1278</v>
      </c>
      <c r="P2564" s="66">
        <v>3.4799999999999998E-2</v>
      </c>
      <c r="Q2564" s="36">
        <v>1299</v>
      </c>
      <c r="R2564" s="36">
        <v>1325</v>
      </c>
      <c r="S2564" s="36">
        <v>1291.5</v>
      </c>
      <c r="T2564" s="66">
        <v>1.7999999999999999E-2</v>
      </c>
      <c r="U2564" s="66">
        <v>7.1999999999999998E-3</v>
      </c>
      <c r="V2564" s="66">
        <v>-1.8E-3</v>
      </c>
      <c r="W2564" s="66">
        <v>2.4E-2</v>
      </c>
      <c r="X2564" s="1">
        <v>4216600</v>
      </c>
      <c r="Y2564" s="1">
        <v>5522294</v>
      </c>
      <c r="Z2564" s="1">
        <v>1346470</v>
      </c>
      <c r="AA2564" t="s">
        <v>444</v>
      </c>
      <c r="AB2564" t="s">
        <v>445</v>
      </c>
      <c r="AC2564">
        <v>10.42</v>
      </c>
      <c r="AD2564">
        <v>1.1299999999999999</v>
      </c>
      <c r="AE2564">
        <v>3.78</v>
      </c>
      <c r="AF2564" t="s">
        <v>230</v>
      </c>
      <c r="AG2564" s="1">
        <v>390700</v>
      </c>
      <c r="AH2564" s="36">
        <v>1322.5</v>
      </c>
      <c r="AI2564" s="1">
        <v>1100</v>
      </c>
      <c r="AJ2564" s="36">
        <v>1322</v>
      </c>
      <c r="AK2564" s="1">
        <v>4600</v>
      </c>
      <c r="AL2564" s="2">
        <v>0.62569444444444444</v>
      </c>
      <c r="AM2564" s="3">
        <v>46238</v>
      </c>
      <c r="AN2564" t="s">
        <v>293</v>
      </c>
      <c r="AO2564" t="s">
        <v>437</v>
      </c>
    </row>
    <row r="2565" spans="1:41">
      <c r="A2565" s="8">
        <v>46230</v>
      </c>
      <c r="B2565" s="67">
        <v>4059.35</v>
      </c>
      <c r="C2565">
        <v>1.2</v>
      </c>
      <c r="D2565">
        <v>64940</v>
      </c>
      <c r="E2565" s="67">
        <v>0.59</v>
      </c>
      <c r="F2565" s="7">
        <v>7376</v>
      </c>
      <c r="G2565" t="s">
        <v>87</v>
      </c>
      <c r="H2565">
        <v>0</v>
      </c>
      <c r="I2565" t="s">
        <v>347</v>
      </c>
      <c r="J2565" t="s">
        <v>323</v>
      </c>
      <c r="K2565" t="s">
        <v>290</v>
      </c>
      <c r="L2565" s="36">
        <v>1164</v>
      </c>
      <c r="M2565">
        <v>44</v>
      </c>
      <c r="N2565" s="66">
        <v>3.9300000000000002E-2</v>
      </c>
      <c r="O2565" s="36">
        <v>1120</v>
      </c>
      <c r="P2565" s="66">
        <v>3.9199999999999999E-2</v>
      </c>
      <c r="Q2565" s="36">
        <v>1129</v>
      </c>
      <c r="R2565" s="36">
        <v>1194</v>
      </c>
      <c r="S2565" s="36">
        <v>1100</v>
      </c>
      <c r="T2565" s="66">
        <v>3.1E-2</v>
      </c>
      <c r="U2565" s="66">
        <v>-5.1000000000000004E-3</v>
      </c>
      <c r="V2565" s="66">
        <v>-2.5100000000000001E-2</v>
      </c>
      <c r="W2565" s="66">
        <v>5.8099999999999999E-2</v>
      </c>
      <c r="X2565" s="1">
        <v>52900</v>
      </c>
      <c r="Y2565" s="1">
        <v>61017</v>
      </c>
      <c r="Z2565" s="1">
        <v>4957</v>
      </c>
      <c r="AA2565" t="s">
        <v>446</v>
      </c>
      <c r="AB2565" t="s">
        <v>447</v>
      </c>
      <c r="AC2565">
        <v>0</v>
      </c>
      <c r="AD2565">
        <v>4.63</v>
      </c>
      <c r="AE2565">
        <v>0</v>
      </c>
      <c r="AF2565">
        <v>0.6</v>
      </c>
      <c r="AG2565">
        <v>900</v>
      </c>
      <c r="AH2565" s="36">
        <v>1165</v>
      </c>
      <c r="AI2565">
        <v>100</v>
      </c>
      <c r="AJ2565" s="36">
        <v>1155</v>
      </c>
      <c r="AK2565">
        <v>200</v>
      </c>
      <c r="AL2565" s="2">
        <v>0.62569444444444444</v>
      </c>
      <c r="AM2565" s="3">
        <v>46246</v>
      </c>
      <c r="AN2565" t="s">
        <v>448</v>
      </c>
      <c r="AO2565" t="s">
        <v>313</v>
      </c>
    </row>
    <row r="2566" spans="1:41">
      <c r="A2566" s="8">
        <v>46230</v>
      </c>
      <c r="B2566" s="67">
        <v>4059.35</v>
      </c>
      <c r="C2566">
        <v>1.2</v>
      </c>
      <c r="D2566">
        <v>64940</v>
      </c>
      <c r="E2566" s="67">
        <v>0.59</v>
      </c>
      <c r="F2566" s="7">
        <v>7525</v>
      </c>
      <c r="G2566" t="s">
        <v>88</v>
      </c>
      <c r="H2566">
        <v>0</v>
      </c>
      <c r="I2566" t="s">
        <v>288</v>
      </c>
      <c r="J2566" t="s">
        <v>289</v>
      </c>
      <c r="K2566" t="s">
        <v>295</v>
      </c>
      <c r="L2566" s="36">
        <v>3615</v>
      </c>
      <c r="M2566">
        <v>50</v>
      </c>
      <c r="N2566" s="66">
        <v>1.4E-2</v>
      </c>
      <c r="O2566" s="36">
        <v>3565</v>
      </c>
      <c r="P2566" s="66">
        <v>1.4E-2</v>
      </c>
      <c r="Q2566" s="36">
        <v>3585</v>
      </c>
      <c r="R2566" s="36">
        <v>3625</v>
      </c>
      <c r="S2566" s="36">
        <v>3580</v>
      </c>
      <c r="T2566" s="66">
        <v>8.3000000000000001E-3</v>
      </c>
      <c r="U2566" s="66">
        <v>5.4999999999999997E-3</v>
      </c>
      <c r="V2566" s="66">
        <v>-2.7000000000000001E-3</v>
      </c>
      <c r="W2566" s="66">
        <v>9.7000000000000003E-3</v>
      </c>
      <c r="X2566" s="1">
        <v>8000</v>
      </c>
      <c r="Y2566" s="1">
        <v>28791</v>
      </c>
      <c r="Z2566" s="1">
        <v>31233</v>
      </c>
      <c r="AA2566" t="s">
        <v>449</v>
      </c>
      <c r="AB2566" t="s">
        <v>450</v>
      </c>
      <c r="AC2566">
        <v>9.77</v>
      </c>
      <c r="AD2566">
        <v>1.02</v>
      </c>
      <c r="AE2566">
        <v>4.4800000000000004</v>
      </c>
      <c r="AF2566" t="s">
        <v>230</v>
      </c>
      <c r="AG2566">
        <v>600</v>
      </c>
      <c r="AH2566" s="36">
        <v>3625</v>
      </c>
      <c r="AI2566">
        <v>300</v>
      </c>
      <c r="AJ2566" s="36">
        <v>3610</v>
      </c>
      <c r="AK2566">
        <v>200</v>
      </c>
      <c r="AL2566" s="2">
        <v>0.60763888888888884</v>
      </c>
      <c r="AM2566" s="3">
        <v>46241</v>
      </c>
      <c r="AN2566" t="s">
        <v>298</v>
      </c>
      <c r="AO2566" t="s">
        <v>322</v>
      </c>
    </row>
    <row r="2567" spans="1:41">
      <c r="A2567" s="8">
        <v>46230</v>
      </c>
      <c r="B2567" s="67">
        <v>4059.35</v>
      </c>
      <c r="C2567">
        <v>1.2</v>
      </c>
      <c r="D2567">
        <v>64940</v>
      </c>
      <c r="E2567" s="67">
        <v>0.59</v>
      </c>
      <c r="F2567" s="7">
        <v>7729</v>
      </c>
      <c r="G2567" t="s">
        <v>89</v>
      </c>
      <c r="H2567">
        <v>0</v>
      </c>
      <c r="I2567" t="s">
        <v>288</v>
      </c>
      <c r="J2567" t="s">
        <v>289</v>
      </c>
      <c r="K2567" t="s">
        <v>290</v>
      </c>
      <c r="L2567" s="36">
        <v>17810</v>
      </c>
      <c r="M2567">
        <v>290</v>
      </c>
      <c r="N2567" s="66">
        <v>1.66E-2</v>
      </c>
      <c r="O2567" s="36">
        <v>17520</v>
      </c>
      <c r="P2567" s="66">
        <v>1.6500000000000001E-2</v>
      </c>
      <c r="Q2567" s="36">
        <v>17770</v>
      </c>
      <c r="R2567" s="36">
        <v>17810</v>
      </c>
      <c r="S2567" s="36">
        <v>17315</v>
      </c>
      <c r="T2567" s="66">
        <v>2.2000000000000001E-3</v>
      </c>
      <c r="U2567" s="66">
        <v>1.2200000000000001E-2</v>
      </c>
      <c r="V2567" s="66">
        <v>0</v>
      </c>
      <c r="W2567" s="66">
        <v>2.8500000000000001E-2</v>
      </c>
      <c r="X2567" s="1">
        <v>272000</v>
      </c>
      <c r="Y2567" s="1">
        <v>4785826</v>
      </c>
      <c r="Z2567" s="1">
        <v>753095</v>
      </c>
      <c r="AA2567" t="s">
        <v>700</v>
      </c>
      <c r="AB2567" t="s">
        <v>452</v>
      </c>
      <c r="AC2567">
        <v>25.81</v>
      </c>
      <c r="AD2567">
        <v>3.78</v>
      </c>
      <c r="AE2567">
        <v>1.55</v>
      </c>
      <c r="AF2567" t="s">
        <v>230</v>
      </c>
      <c r="AG2567" s="1">
        <v>6100</v>
      </c>
      <c r="AH2567" s="36">
        <v>17835</v>
      </c>
      <c r="AI2567">
        <v>200</v>
      </c>
      <c r="AJ2567" s="36">
        <v>17825</v>
      </c>
      <c r="AK2567">
        <v>300</v>
      </c>
      <c r="AL2567" s="2">
        <v>0.62569444444444444</v>
      </c>
      <c r="AM2567" s="3">
        <v>46238</v>
      </c>
      <c r="AN2567" t="s">
        <v>298</v>
      </c>
      <c r="AO2567" t="s">
        <v>453</v>
      </c>
    </row>
    <row r="2568" spans="1:41">
      <c r="A2568" s="8">
        <v>46230</v>
      </c>
      <c r="B2568" s="67">
        <v>4059.35</v>
      </c>
      <c r="C2568">
        <v>1.2</v>
      </c>
      <c r="D2568">
        <v>64940</v>
      </c>
      <c r="E2568" s="67">
        <v>0.59</v>
      </c>
      <c r="F2568" s="7">
        <v>7921</v>
      </c>
      <c r="G2568" t="s">
        <v>90</v>
      </c>
      <c r="H2568">
        <v>0</v>
      </c>
      <c r="I2568" t="s">
        <v>288</v>
      </c>
      <c r="J2568" t="s">
        <v>289</v>
      </c>
      <c r="K2568" t="s">
        <v>295</v>
      </c>
      <c r="L2568" s="36">
        <v>4435</v>
      </c>
      <c r="M2568">
        <v>115</v>
      </c>
      <c r="N2568" s="66">
        <v>2.6599999999999999E-2</v>
      </c>
      <c r="O2568" s="36">
        <v>4320</v>
      </c>
      <c r="P2568" s="66">
        <v>2.6599999999999999E-2</v>
      </c>
      <c r="Q2568" s="36">
        <v>4300</v>
      </c>
      <c r="R2568" s="36">
        <v>4465</v>
      </c>
      <c r="S2568" s="36">
        <v>4295</v>
      </c>
      <c r="T2568" s="66">
        <v>3.1300000000000001E-2</v>
      </c>
      <c r="U2568" s="66">
        <v>7.9000000000000008E-3</v>
      </c>
      <c r="V2568" s="66">
        <v>-6.7000000000000002E-3</v>
      </c>
      <c r="W2568" s="66">
        <v>3.2500000000000001E-2</v>
      </c>
      <c r="X2568" s="1">
        <v>39400</v>
      </c>
      <c r="Y2568" s="1">
        <v>172302</v>
      </c>
      <c r="Z2568" s="1">
        <v>58334</v>
      </c>
      <c r="AA2568" t="s">
        <v>454</v>
      </c>
      <c r="AB2568" t="s">
        <v>591</v>
      </c>
      <c r="AC2568">
        <v>16.350000000000001</v>
      </c>
      <c r="AD2568">
        <v>1.76</v>
      </c>
      <c r="AE2568">
        <v>4.0599999999999996</v>
      </c>
      <c r="AF2568" t="s">
        <v>230</v>
      </c>
      <c r="AG2568" s="1">
        <v>6600</v>
      </c>
      <c r="AH2568" s="36">
        <v>4440</v>
      </c>
      <c r="AI2568">
        <v>200</v>
      </c>
      <c r="AJ2568" s="36">
        <v>4435</v>
      </c>
      <c r="AK2568">
        <v>200</v>
      </c>
      <c r="AL2568" s="2">
        <v>0.62569444444444444</v>
      </c>
      <c r="AM2568" s="3">
        <v>46211</v>
      </c>
      <c r="AN2568" t="s">
        <v>326</v>
      </c>
      <c r="AO2568" t="s">
        <v>456</v>
      </c>
    </row>
    <row r="2569" spans="1:41">
      <c r="A2569" s="8">
        <v>46230</v>
      </c>
      <c r="B2569" s="67">
        <v>4059.35</v>
      </c>
      <c r="C2569">
        <v>1.2</v>
      </c>
      <c r="D2569">
        <v>64940</v>
      </c>
      <c r="E2569" s="67">
        <v>0.59</v>
      </c>
      <c r="F2569" s="7">
        <v>8031</v>
      </c>
      <c r="G2569" t="s">
        <v>91</v>
      </c>
      <c r="H2569">
        <v>0</v>
      </c>
      <c r="I2569" t="s">
        <v>288</v>
      </c>
      <c r="J2569" t="s">
        <v>289</v>
      </c>
      <c r="K2569" t="s">
        <v>290</v>
      </c>
      <c r="L2569" s="36">
        <v>4959</v>
      </c>
      <c r="M2569">
        <v>-7</v>
      </c>
      <c r="N2569" s="66">
        <v>-1.4E-3</v>
      </c>
      <c r="O2569" s="36">
        <v>4966</v>
      </c>
      <c r="P2569" s="66">
        <v>-1.4E-3</v>
      </c>
      <c r="Q2569" s="36">
        <v>4966</v>
      </c>
      <c r="R2569" s="36">
        <v>5006</v>
      </c>
      <c r="S2569" s="36">
        <v>4921</v>
      </c>
      <c r="T2569" s="66">
        <v>-1.4E-3</v>
      </c>
      <c r="U2569" s="66">
        <v>1.6000000000000001E-3</v>
      </c>
      <c r="V2569" s="66">
        <v>-9.2999999999999992E-3</v>
      </c>
      <c r="W2569" s="66">
        <v>7.7000000000000002E-3</v>
      </c>
      <c r="X2569" s="1">
        <v>3919500</v>
      </c>
      <c r="Y2569" s="1">
        <v>19425211</v>
      </c>
      <c r="Z2569" s="1">
        <v>14205881</v>
      </c>
      <c r="AA2569" t="s">
        <v>457</v>
      </c>
      <c r="AB2569" t="s">
        <v>701</v>
      </c>
      <c r="AC2569">
        <v>15.27</v>
      </c>
      <c r="AD2569">
        <v>1.6</v>
      </c>
      <c r="AE2569">
        <v>2.82</v>
      </c>
      <c r="AF2569" t="s">
        <v>230</v>
      </c>
      <c r="AG2569" s="1">
        <v>275400</v>
      </c>
      <c r="AH2569" s="36">
        <v>4960</v>
      </c>
      <c r="AI2569" s="1">
        <v>1400</v>
      </c>
      <c r="AJ2569" s="36">
        <v>4959</v>
      </c>
      <c r="AK2569">
        <v>600</v>
      </c>
      <c r="AL2569" s="2">
        <v>0.62569444444444444</v>
      </c>
      <c r="AM2569" s="3">
        <v>46238</v>
      </c>
      <c r="AN2569" t="s">
        <v>298</v>
      </c>
      <c r="AO2569" t="s">
        <v>322</v>
      </c>
    </row>
    <row r="2570" spans="1:41">
      <c r="A2570" s="8">
        <v>46230</v>
      </c>
      <c r="B2570" s="67">
        <v>4059.35</v>
      </c>
      <c r="C2570">
        <v>1.2</v>
      </c>
      <c r="D2570">
        <v>64940</v>
      </c>
      <c r="E2570" s="67">
        <v>0.59</v>
      </c>
      <c r="F2570" s="7">
        <v>8058</v>
      </c>
      <c r="G2570" t="s">
        <v>92</v>
      </c>
      <c r="H2570">
        <v>0</v>
      </c>
      <c r="I2570" t="s">
        <v>288</v>
      </c>
      <c r="J2570" t="s">
        <v>289</v>
      </c>
      <c r="K2570" t="s">
        <v>295</v>
      </c>
      <c r="L2570" s="36">
        <v>4859</v>
      </c>
      <c r="M2570">
        <v>-59</v>
      </c>
      <c r="N2570" s="66">
        <v>-1.2E-2</v>
      </c>
      <c r="O2570" s="36">
        <v>4918</v>
      </c>
      <c r="P2570" s="66">
        <v>-1.1900000000000001E-2</v>
      </c>
      <c r="Q2570" s="36">
        <v>4901</v>
      </c>
      <c r="R2570" s="36">
        <v>4966</v>
      </c>
      <c r="S2570" s="36">
        <v>4841</v>
      </c>
      <c r="T2570" s="66">
        <v>-8.5000000000000006E-3</v>
      </c>
      <c r="U2570" s="66">
        <v>-4.3E-3</v>
      </c>
      <c r="V2570" s="66">
        <v>-2.1499999999999998E-2</v>
      </c>
      <c r="W2570" s="66">
        <v>3.7000000000000002E-3</v>
      </c>
      <c r="X2570" s="1">
        <v>4839200</v>
      </c>
      <c r="Y2570" s="1">
        <v>23602329</v>
      </c>
      <c r="Z2570" s="1">
        <v>18029459</v>
      </c>
      <c r="AA2570" t="s">
        <v>459</v>
      </c>
      <c r="AB2570" t="s">
        <v>460</v>
      </c>
      <c r="AC2570">
        <v>16.170000000000002</v>
      </c>
      <c r="AD2570">
        <v>1.88</v>
      </c>
      <c r="AE2570">
        <v>2.57</v>
      </c>
      <c r="AF2570" t="s">
        <v>230</v>
      </c>
      <c r="AG2570" s="1">
        <v>542000</v>
      </c>
      <c r="AH2570" s="36">
        <v>4861</v>
      </c>
      <c r="AI2570">
        <v>500</v>
      </c>
      <c r="AJ2570" s="36">
        <v>4860</v>
      </c>
      <c r="AK2570" s="1">
        <v>1000</v>
      </c>
      <c r="AL2570" s="2">
        <v>0.62569444444444444</v>
      </c>
      <c r="AM2570" s="3">
        <v>46237</v>
      </c>
      <c r="AN2570" t="s">
        <v>298</v>
      </c>
      <c r="AO2570" t="s">
        <v>322</v>
      </c>
    </row>
    <row r="2571" spans="1:41">
      <c r="A2571" s="8">
        <v>46230</v>
      </c>
      <c r="B2571" s="67">
        <v>4059.35</v>
      </c>
      <c r="C2571">
        <v>1.2</v>
      </c>
      <c r="D2571">
        <v>64940</v>
      </c>
      <c r="E2571" s="67">
        <v>0.59</v>
      </c>
      <c r="F2571" s="7">
        <v>8233</v>
      </c>
      <c r="G2571" t="s">
        <v>93</v>
      </c>
      <c r="H2571">
        <v>0</v>
      </c>
      <c r="I2571" t="s">
        <v>288</v>
      </c>
      <c r="J2571" t="s">
        <v>289</v>
      </c>
      <c r="K2571" t="s">
        <v>290</v>
      </c>
      <c r="L2571" s="36">
        <v>2331</v>
      </c>
      <c r="M2571">
        <v>95</v>
      </c>
      <c r="N2571" s="66">
        <v>4.2500000000000003E-2</v>
      </c>
      <c r="O2571" s="36">
        <v>2236</v>
      </c>
      <c r="P2571" s="66">
        <v>4.24E-2</v>
      </c>
      <c r="Q2571" s="36">
        <v>2269</v>
      </c>
      <c r="R2571" s="36">
        <v>2335.5</v>
      </c>
      <c r="S2571" s="36">
        <v>2263</v>
      </c>
      <c r="T2571" s="66">
        <v>2.7300000000000001E-2</v>
      </c>
      <c r="U2571" s="66">
        <v>4.8999999999999998E-3</v>
      </c>
      <c r="V2571" s="66">
        <v>-1.9E-3</v>
      </c>
      <c r="W2571" s="66">
        <v>0.03</v>
      </c>
      <c r="X2571" s="1">
        <v>1084000</v>
      </c>
      <c r="Y2571" s="1">
        <v>2511121</v>
      </c>
      <c r="Z2571" s="1">
        <v>711441</v>
      </c>
      <c r="AA2571" t="s">
        <v>702</v>
      </c>
      <c r="AB2571" t="s">
        <v>462</v>
      </c>
      <c r="AC2571">
        <v>17.97</v>
      </c>
      <c r="AD2571">
        <v>1.51</v>
      </c>
      <c r="AE2571">
        <v>1.72</v>
      </c>
      <c r="AF2571" t="s">
        <v>230</v>
      </c>
      <c r="AG2571" s="1">
        <v>72300</v>
      </c>
      <c r="AH2571" s="36">
        <v>2331.5</v>
      </c>
      <c r="AI2571">
        <v>700</v>
      </c>
      <c r="AJ2571" s="36">
        <v>2331</v>
      </c>
      <c r="AK2571">
        <v>800</v>
      </c>
      <c r="AL2571" s="2">
        <v>0.62569444444444444</v>
      </c>
      <c r="AM2571" s="3">
        <v>46203</v>
      </c>
      <c r="AN2571" t="s">
        <v>463</v>
      </c>
      <c r="AO2571" t="s">
        <v>327</v>
      </c>
    </row>
    <row r="2572" spans="1:41">
      <c r="A2572" s="8">
        <v>46230</v>
      </c>
      <c r="B2572" s="67">
        <v>4059.35</v>
      </c>
      <c r="C2572">
        <v>1.2</v>
      </c>
      <c r="D2572">
        <v>64940</v>
      </c>
      <c r="E2572" s="67">
        <v>0.59</v>
      </c>
      <c r="F2572" s="7">
        <v>8304</v>
      </c>
      <c r="G2572" t="s">
        <v>94</v>
      </c>
      <c r="H2572">
        <v>0</v>
      </c>
      <c r="I2572" t="s">
        <v>288</v>
      </c>
      <c r="J2572" t="s">
        <v>289</v>
      </c>
      <c r="K2572" t="s">
        <v>290</v>
      </c>
      <c r="L2572" s="36">
        <v>3136</v>
      </c>
      <c r="M2572">
        <v>102</v>
      </c>
      <c r="N2572" s="66">
        <v>3.3599999999999998E-2</v>
      </c>
      <c r="O2572" s="36">
        <v>3034</v>
      </c>
      <c r="P2572" s="66">
        <v>3.3599999999999998E-2</v>
      </c>
      <c r="Q2572" s="36">
        <v>3056</v>
      </c>
      <c r="R2572" s="36">
        <v>3146</v>
      </c>
      <c r="S2572" s="36">
        <v>3045</v>
      </c>
      <c r="T2572" s="66">
        <v>2.6100000000000002E-2</v>
      </c>
      <c r="U2572" s="66">
        <v>1.4800000000000001E-2</v>
      </c>
      <c r="V2572" s="66">
        <v>-3.0999999999999999E-3</v>
      </c>
      <c r="W2572" s="66">
        <v>2.98E-2</v>
      </c>
      <c r="X2572" s="1">
        <v>1414300</v>
      </c>
      <c r="Y2572" s="1">
        <v>4386079</v>
      </c>
      <c r="Z2572" s="1">
        <v>438379</v>
      </c>
      <c r="AA2572" t="s">
        <v>890</v>
      </c>
      <c r="AB2572" t="s">
        <v>465</v>
      </c>
      <c r="AC2572">
        <v>16.07</v>
      </c>
      <c r="AD2572">
        <v>0.9</v>
      </c>
      <c r="AE2572">
        <v>3.19</v>
      </c>
      <c r="AF2572" t="s">
        <v>230</v>
      </c>
      <c r="AG2572" s="1">
        <v>12700</v>
      </c>
      <c r="AH2572" s="36">
        <v>3136</v>
      </c>
      <c r="AI2572">
        <v>600</v>
      </c>
      <c r="AJ2572" s="36">
        <v>3134</v>
      </c>
      <c r="AK2572" s="1">
        <v>3700</v>
      </c>
      <c r="AL2572" s="2">
        <v>0.62569444444444444</v>
      </c>
      <c r="AM2572" s="3">
        <v>46234</v>
      </c>
      <c r="AN2572" t="s">
        <v>298</v>
      </c>
      <c r="AO2572" t="s">
        <v>434</v>
      </c>
    </row>
    <row r="2573" spans="1:41">
      <c r="A2573" s="8">
        <v>46230</v>
      </c>
      <c r="B2573" s="67">
        <v>4059.35</v>
      </c>
      <c r="C2573">
        <v>1.2</v>
      </c>
      <c r="D2573">
        <v>64940</v>
      </c>
      <c r="E2573" s="67">
        <v>0.59</v>
      </c>
      <c r="F2573" s="7">
        <v>8316</v>
      </c>
      <c r="G2573" t="s">
        <v>95</v>
      </c>
      <c r="H2573">
        <v>0</v>
      </c>
      <c r="I2573" t="s">
        <v>288</v>
      </c>
      <c r="J2573" t="s">
        <v>289</v>
      </c>
      <c r="K2573" t="s">
        <v>295</v>
      </c>
      <c r="L2573" s="36">
        <v>7230</v>
      </c>
      <c r="M2573">
        <v>69</v>
      </c>
      <c r="N2573" s="66">
        <v>9.5999999999999992E-3</v>
      </c>
      <c r="O2573" s="36">
        <v>7161</v>
      </c>
      <c r="P2573" s="66">
        <v>9.5999999999999992E-3</v>
      </c>
      <c r="Q2573" s="36">
        <v>7200</v>
      </c>
      <c r="R2573" s="36">
        <v>7260</v>
      </c>
      <c r="S2573" s="36">
        <v>7130</v>
      </c>
      <c r="T2573" s="66">
        <v>4.1000000000000003E-3</v>
      </c>
      <c r="U2573" s="66">
        <v>2.8999999999999998E-3</v>
      </c>
      <c r="V2573" s="66">
        <v>-4.1000000000000003E-3</v>
      </c>
      <c r="W2573" s="66">
        <v>1.4E-2</v>
      </c>
      <c r="X2573" s="1">
        <v>9531300</v>
      </c>
      <c r="Y2573" s="1">
        <v>68575213</v>
      </c>
      <c r="Z2573" s="1">
        <v>27684707</v>
      </c>
      <c r="AA2573" t="s">
        <v>891</v>
      </c>
      <c r="AB2573" t="s">
        <v>467</v>
      </c>
      <c r="AC2573">
        <v>16.07</v>
      </c>
      <c r="AD2573">
        <v>1.74</v>
      </c>
      <c r="AE2573">
        <v>2.4900000000000002</v>
      </c>
      <c r="AF2573" t="s">
        <v>230</v>
      </c>
      <c r="AG2573">
        <v>0</v>
      </c>
      <c r="AH2573" s="36">
        <v>7230</v>
      </c>
      <c r="AI2573">
        <v>600</v>
      </c>
      <c r="AJ2573" s="36">
        <v>7229</v>
      </c>
      <c r="AK2573">
        <v>900</v>
      </c>
      <c r="AL2573" s="2">
        <v>0.62569444444444444</v>
      </c>
      <c r="AM2573" s="3">
        <v>46234</v>
      </c>
      <c r="AN2573" t="s">
        <v>298</v>
      </c>
      <c r="AO2573" t="s">
        <v>434</v>
      </c>
    </row>
    <row r="2574" spans="1:41">
      <c r="A2574" s="8">
        <v>46230</v>
      </c>
      <c r="B2574" s="67">
        <v>4059.35</v>
      </c>
      <c r="C2574">
        <v>1.2</v>
      </c>
      <c r="D2574">
        <v>64940</v>
      </c>
      <c r="E2574" s="67">
        <v>0.59</v>
      </c>
      <c r="F2574" s="7">
        <v>8331</v>
      </c>
      <c r="G2574" t="s">
        <v>96</v>
      </c>
      <c r="H2574">
        <v>0</v>
      </c>
      <c r="I2574" t="s">
        <v>288</v>
      </c>
      <c r="J2574" t="s">
        <v>289</v>
      </c>
      <c r="K2574" t="s">
        <v>295</v>
      </c>
      <c r="L2574" s="36">
        <v>2809</v>
      </c>
      <c r="M2574">
        <v>53.5</v>
      </c>
      <c r="N2574" s="66">
        <v>1.9400000000000001E-2</v>
      </c>
      <c r="O2574" s="36">
        <v>2755.5</v>
      </c>
      <c r="P2574" s="66">
        <v>1.9400000000000001E-2</v>
      </c>
      <c r="Q2574" s="36">
        <v>2801.5</v>
      </c>
      <c r="R2574" s="36">
        <v>2822.5</v>
      </c>
      <c r="S2574" s="36">
        <v>2761.5</v>
      </c>
      <c r="T2574" s="66">
        <v>2.5999999999999999E-3</v>
      </c>
      <c r="U2574" s="66">
        <v>3.8999999999999998E-3</v>
      </c>
      <c r="V2574" s="66">
        <v>-4.7000000000000002E-3</v>
      </c>
      <c r="W2574" s="66">
        <v>1.72E-2</v>
      </c>
      <c r="X2574" s="1">
        <v>1500700</v>
      </c>
      <c r="Y2574" s="1">
        <v>4196629</v>
      </c>
      <c r="Z2574" s="1">
        <v>2178438</v>
      </c>
      <c r="AA2574" t="s">
        <v>718</v>
      </c>
      <c r="AB2574" t="s">
        <v>469</v>
      </c>
      <c r="AC2574">
        <v>18.14</v>
      </c>
      <c r="AD2574">
        <v>1.55</v>
      </c>
      <c r="AE2574">
        <v>2.2799999999999998</v>
      </c>
      <c r="AF2574" t="s">
        <v>230</v>
      </c>
      <c r="AG2574" s="1">
        <v>25200</v>
      </c>
      <c r="AH2574" s="36">
        <v>2809.5</v>
      </c>
      <c r="AI2574">
        <v>900</v>
      </c>
      <c r="AJ2574" s="36">
        <v>2808.5</v>
      </c>
      <c r="AK2574">
        <v>400</v>
      </c>
      <c r="AL2574" s="2">
        <v>0.62569444444444444</v>
      </c>
      <c r="AM2574" s="3">
        <v>46238</v>
      </c>
      <c r="AN2574" t="s">
        <v>298</v>
      </c>
      <c r="AO2574" t="s">
        <v>434</v>
      </c>
    </row>
    <row r="2575" spans="1:41">
      <c r="A2575" s="8">
        <v>46230</v>
      </c>
      <c r="B2575" s="67">
        <v>4059.35</v>
      </c>
      <c r="C2575">
        <v>1.2</v>
      </c>
      <c r="D2575">
        <v>64940</v>
      </c>
      <c r="E2575" s="67">
        <v>0.59</v>
      </c>
      <c r="F2575" s="7">
        <v>8424</v>
      </c>
      <c r="G2575" t="s">
        <v>97</v>
      </c>
      <c r="H2575">
        <v>0</v>
      </c>
      <c r="I2575" t="s">
        <v>288</v>
      </c>
      <c r="J2575" t="s">
        <v>289</v>
      </c>
      <c r="K2575" t="s">
        <v>290</v>
      </c>
      <c r="L2575" s="36">
        <v>4506</v>
      </c>
      <c r="M2575">
        <v>74</v>
      </c>
      <c r="N2575" s="66">
        <v>1.67E-2</v>
      </c>
      <c r="O2575" s="36">
        <v>4432</v>
      </c>
      <c r="P2575" s="66">
        <v>1.66E-2</v>
      </c>
      <c r="Q2575" s="36">
        <v>4475</v>
      </c>
      <c r="R2575" s="36">
        <v>4509</v>
      </c>
      <c r="S2575" s="36">
        <v>4463</v>
      </c>
      <c r="T2575" s="66">
        <v>6.8999999999999999E-3</v>
      </c>
      <c r="U2575" s="66">
        <v>2.5999999999999999E-3</v>
      </c>
      <c r="V2575" s="66">
        <v>-5.9999999999999995E-4</v>
      </c>
      <c r="W2575" s="66">
        <v>9.5999999999999992E-3</v>
      </c>
      <c r="X2575" s="1">
        <v>163100</v>
      </c>
      <c r="Y2575" s="1">
        <v>731508</v>
      </c>
      <c r="Z2575" s="1">
        <v>409430</v>
      </c>
      <c r="AA2575" t="s">
        <v>470</v>
      </c>
      <c r="AB2575" t="s">
        <v>592</v>
      </c>
      <c r="AC2575">
        <v>8.4600000000000009</v>
      </c>
      <c r="AD2575">
        <v>0.8</v>
      </c>
      <c r="AE2575">
        <v>3.82</v>
      </c>
      <c r="AF2575" t="s">
        <v>230</v>
      </c>
      <c r="AG2575" s="1">
        <v>1400</v>
      </c>
      <c r="AH2575" s="36">
        <v>4506</v>
      </c>
      <c r="AI2575">
        <v>300</v>
      </c>
      <c r="AJ2575" s="36">
        <v>4504</v>
      </c>
      <c r="AK2575">
        <v>400</v>
      </c>
      <c r="AL2575" s="2">
        <v>0.625</v>
      </c>
      <c r="AM2575" s="3">
        <v>46233</v>
      </c>
      <c r="AN2575" t="s">
        <v>298</v>
      </c>
      <c r="AO2575" t="s">
        <v>472</v>
      </c>
    </row>
    <row r="2576" spans="1:41">
      <c r="A2576" s="8">
        <v>46230</v>
      </c>
      <c r="B2576" s="67">
        <v>4059.35</v>
      </c>
      <c r="C2576">
        <v>1.2</v>
      </c>
      <c r="D2576">
        <v>64940</v>
      </c>
      <c r="E2576" s="67">
        <v>0.59</v>
      </c>
      <c r="F2576" s="7">
        <v>8425</v>
      </c>
      <c r="G2576" t="s">
        <v>98</v>
      </c>
      <c r="H2576">
        <v>0</v>
      </c>
      <c r="I2576" t="s">
        <v>288</v>
      </c>
      <c r="J2576" t="s">
        <v>289</v>
      </c>
      <c r="K2576" t="s">
        <v>295</v>
      </c>
      <c r="L2576" s="36">
        <v>1344</v>
      </c>
      <c r="M2576">
        <v>18</v>
      </c>
      <c r="N2576" s="66">
        <v>1.3599999999999999E-2</v>
      </c>
      <c r="O2576" s="36">
        <v>1326</v>
      </c>
      <c r="P2576" s="66">
        <v>1.35E-2</v>
      </c>
      <c r="Q2576" s="36">
        <v>1340</v>
      </c>
      <c r="R2576" s="36">
        <v>1348</v>
      </c>
      <c r="S2576" s="36">
        <v>1332</v>
      </c>
      <c r="T2576" s="66">
        <v>2.8999999999999998E-3</v>
      </c>
      <c r="U2576" s="66">
        <v>4.4000000000000003E-3</v>
      </c>
      <c r="V2576" s="66">
        <v>-2.8999999999999998E-3</v>
      </c>
      <c r="W2576" s="66">
        <v>8.9999999999999993E-3</v>
      </c>
      <c r="X2576" s="1">
        <v>440700</v>
      </c>
      <c r="Y2576" s="1">
        <v>590371</v>
      </c>
      <c r="Z2576" s="1">
        <v>422911</v>
      </c>
      <c r="AA2576" t="s">
        <v>473</v>
      </c>
      <c r="AB2576" t="s">
        <v>607</v>
      </c>
      <c r="AC2576">
        <v>8.06</v>
      </c>
      <c r="AD2576">
        <v>0.87</v>
      </c>
      <c r="AE2576">
        <v>3.87</v>
      </c>
      <c r="AF2576" t="s">
        <v>230</v>
      </c>
      <c r="AG2576" s="1">
        <v>129100</v>
      </c>
      <c r="AH2576" s="36">
        <v>1345</v>
      </c>
      <c r="AI2576" s="1">
        <v>3600</v>
      </c>
      <c r="AJ2576" s="36">
        <v>1344</v>
      </c>
      <c r="AK2576">
        <v>400</v>
      </c>
      <c r="AL2576" s="2">
        <v>0.62569444444444444</v>
      </c>
      <c r="AM2576" s="3">
        <v>46233</v>
      </c>
      <c r="AN2576" t="s">
        <v>298</v>
      </c>
      <c r="AO2576" t="s">
        <v>472</v>
      </c>
    </row>
    <row r="2577" spans="1:41">
      <c r="A2577" s="8">
        <v>46230</v>
      </c>
      <c r="B2577" s="67">
        <v>4059.35</v>
      </c>
      <c r="C2577">
        <v>1.2</v>
      </c>
      <c r="D2577">
        <v>64940</v>
      </c>
      <c r="E2577" s="67">
        <v>0.59</v>
      </c>
      <c r="F2577" s="7">
        <v>8591</v>
      </c>
      <c r="G2577" t="s">
        <v>99</v>
      </c>
      <c r="H2577">
        <v>0</v>
      </c>
      <c r="I2577" t="s">
        <v>288</v>
      </c>
      <c r="J2577" t="s">
        <v>289</v>
      </c>
      <c r="K2577" t="s">
        <v>290</v>
      </c>
      <c r="L2577" s="36">
        <v>6649</v>
      </c>
      <c r="M2577">
        <v>114</v>
      </c>
      <c r="N2577" s="66">
        <v>1.7399999999999999E-2</v>
      </c>
      <c r="O2577" s="36">
        <v>6535</v>
      </c>
      <c r="P2577" s="66">
        <v>1.7399999999999999E-2</v>
      </c>
      <c r="Q2577" s="36">
        <v>6590</v>
      </c>
      <c r="R2577" s="36">
        <v>6673</v>
      </c>
      <c r="S2577" s="36">
        <v>6550</v>
      </c>
      <c r="T2577" s="66">
        <v>8.8999999999999999E-3</v>
      </c>
      <c r="U2577" s="66">
        <v>2.5000000000000001E-3</v>
      </c>
      <c r="V2577" s="66">
        <v>-3.5000000000000001E-3</v>
      </c>
      <c r="W2577" s="66">
        <v>1.5100000000000001E-2</v>
      </c>
      <c r="X2577" s="1">
        <v>2147400</v>
      </c>
      <c r="Y2577" s="1">
        <v>14216755</v>
      </c>
      <c r="Z2577" s="1">
        <v>7474184</v>
      </c>
      <c r="AA2577" t="s">
        <v>892</v>
      </c>
      <c r="AB2577" t="s">
        <v>476</v>
      </c>
      <c r="AC2577">
        <v>13.74</v>
      </c>
      <c r="AD2577">
        <v>1.62</v>
      </c>
      <c r="AE2577">
        <v>2.82</v>
      </c>
      <c r="AF2577" t="s">
        <v>230</v>
      </c>
      <c r="AG2577" s="1">
        <v>240300</v>
      </c>
      <c r="AH2577" s="36">
        <v>6649</v>
      </c>
      <c r="AI2577">
        <v>500</v>
      </c>
      <c r="AJ2577" s="36">
        <v>6648</v>
      </c>
      <c r="AK2577">
        <v>900</v>
      </c>
      <c r="AL2577" s="2">
        <v>0.62569444444444444</v>
      </c>
      <c r="AM2577" s="3">
        <v>46240</v>
      </c>
      <c r="AN2577" t="s">
        <v>298</v>
      </c>
      <c r="AO2577" t="s">
        <v>472</v>
      </c>
    </row>
    <row r="2578" spans="1:41">
      <c r="A2578" s="8">
        <v>46230</v>
      </c>
      <c r="B2578" s="67">
        <v>4059.35</v>
      </c>
      <c r="C2578">
        <v>1.2</v>
      </c>
      <c r="D2578">
        <v>64940</v>
      </c>
      <c r="E2578" s="67">
        <v>0.59</v>
      </c>
      <c r="F2578" s="7">
        <v>8593</v>
      </c>
      <c r="G2578" t="s">
        <v>100</v>
      </c>
      <c r="H2578">
        <v>0</v>
      </c>
      <c r="I2578" t="s">
        <v>288</v>
      </c>
      <c r="J2578" t="s">
        <v>289</v>
      </c>
      <c r="K2578" t="s">
        <v>290</v>
      </c>
      <c r="L2578" s="36">
        <v>1467</v>
      </c>
      <c r="M2578">
        <v>28</v>
      </c>
      <c r="N2578" s="66">
        <v>1.95E-2</v>
      </c>
      <c r="O2578" s="36">
        <v>1439</v>
      </c>
      <c r="P2578" s="66">
        <v>1.9400000000000001E-2</v>
      </c>
      <c r="Q2578" s="36">
        <v>1444</v>
      </c>
      <c r="R2578" s="36">
        <v>1468</v>
      </c>
      <c r="S2578" s="36">
        <v>1444</v>
      </c>
      <c r="T2578" s="66">
        <v>1.5900000000000001E-2</v>
      </c>
      <c r="U2578" s="66">
        <v>4.7000000000000002E-3</v>
      </c>
      <c r="V2578" s="66">
        <v>-5.9999999999999995E-4</v>
      </c>
      <c r="W2578" s="66">
        <v>1.5900000000000001E-2</v>
      </c>
      <c r="X2578" s="1">
        <v>2839100</v>
      </c>
      <c r="Y2578" s="1">
        <v>4137921</v>
      </c>
      <c r="Z2578" s="1">
        <v>2151960</v>
      </c>
      <c r="AA2578" t="s">
        <v>477</v>
      </c>
      <c r="AB2578" t="s">
        <v>594</v>
      </c>
      <c r="AC2578">
        <v>13.16</v>
      </c>
      <c r="AD2578">
        <v>1.05</v>
      </c>
      <c r="AE2578">
        <v>3.48</v>
      </c>
      <c r="AF2578" t="s">
        <v>230</v>
      </c>
      <c r="AG2578" s="1">
        <v>718100</v>
      </c>
      <c r="AH2578" s="36">
        <v>1467</v>
      </c>
      <c r="AI2578" s="1">
        <v>5000</v>
      </c>
      <c r="AJ2578" s="36">
        <v>1466.5</v>
      </c>
      <c r="AK2578" s="1">
        <v>6700</v>
      </c>
      <c r="AL2578" s="2">
        <v>0.62569444444444444</v>
      </c>
      <c r="AM2578" s="3">
        <v>46241</v>
      </c>
      <c r="AN2578" t="s">
        <v>298</v>
      </c>
      <c r="AO2578" t="s">
        <v>472</v>
      </c>
    </row>
    <row r="2579" spans="1:41">
      <c r="A2579" s="8">
        <v>46230</v>
      </c>
      <c r="B2579" s="67">
        <v>4059.35</v>
      </c>
      <c r="C2579">
        <v>1.2</v>
      </c>
      <c r="D2579">
        <v>64940</v>
      </c>
      <c r="E2579" s="67">
        <v>0.59</v>
      </c>
      <c r="F2579" s="7">
        <v>8604</v>
      </c>
      <c r="G2579" t="s">
        <v>101</v>
      </c>
      <c r="H2579">
        <v>0</v>
      </c>
      <c r="I2579" t="s">
        <v>288</v>
      </c>
      <c r="J2579" t="s">
        <v>289</v>
      </c>
      <c r="K2579" t="s">
        <v>290</v>
      </c>
      <c r="L2579" s="36">
        <v>1604</v>
      </c>
      <c r="M2579">
        <v>4</v>
      </c>
      <c r="N2579" s="66">
        <v>2.5000000000000001E-3</v>
      </c>
      <c r="O2579" s="36">
        <v>1600</v>
      </c>
      <c r="P2579" s="66">
        <v>2.5000000000000001E-3</v>
      </c>
      <c r="Q2579" s="36">
        <v>1617</v>
      </c>
      <c r="R2579" s="36">
        <v>1623</v>
      </c>
      <c r="S2579" s="36">
        <v>1597</v>
      </c>
      <c r="T2579" s="66">
        <v>-8.0000000000000002E-3</v>
      </c>
      <c r="U2579" s="66">
        <v>5.9999999999999995E-4</v>
      </c>
      <c r="V2579" s="66">
        <v>-1.17E-2</v>
      </c>
      <c r="W2579" s="66">
        <v>4.3E-3</v>
      </c>
      <c r="X2579" s="1">
        <v>5859600</v>
      </c>
      <c r="Y2579" s="1">
        <v>9422425</v>
      </c>
      <c r="Z2579" s="1">
        <v>4954054</v>
      </c>
      <c r="AA2579" t="s">
        <v>845</v>
      </c>
      <c r="AB2579" t="s">
        <v>480</v>
      </c>
      <c r="AC2579">
        <v>12.47</v>
      </c>
      <c r="AD2579">
        <v>1.25</v>
      </c>
      <c r="AE2579">
        <v>3.24</v>
      </c>
      <c r="AF2579" t="s">
        <v>230</v>
      </c>
      <c r="AG2579" s="1">
        <v>612400</v>
      </c>
      <c r="AH2579" s="36">
        <v>1604.5</v>
      </c>
      <c r="AI2579" s="1">
        <v>5900</v>
      </c>
      <c r="AJ2579" s="36">
        <v>1604</v>
      </c>
      <c r="AK2579" s="1">
        <v>2200</v>
      </c>
      <c r="AL2579" s="2">
        <v>0.62569444444444444</v>
      </c>
      <c r="AM2579" s="3">
        <v>46232</v>
      </c>
      <c r="AN2579" t="s">
        <v>298</v>
      </c>
      <c r="AO2579" t="s">
        <v>481</v>
      </c>
    </row>
    <row r="2580" spans="1:41">
      <c r="A2580" s="8">
        <v>46230</v>
      </c>
      <c r="B2580" s="67">
        <v>4059.35</v>
      </c>
      <c r="C2580">
        <v>1.2</v>
      </c>
      <c r="D2580">
        <v>64940</v>
      </c>
      <c r="E2580" s="67">
        <v>0.59</v>
      </c>
      <c r="F2580" s="7">
        <v>8697</v>
      </c>
      <c r="G2580" t="s">
        <v>102</v>
      </c>
      <c r="H2580">
        <v>0</v>
      </c>
      <c r="I2580" t="s">
        <v>288</v>
      </c>
      <c r="J2580" t="s">
        <v>289</v>
      </c>
      <c r="K2580" t="s">
        <v>290</v>
      </c>
      <c r="L2580" s="36">
        <v>2291</v>
      </c>
      <c r="M2580">
        <v>69</v>
      </c>
      <c r="N2580" s="66">
        <v>3.1099999999999999E-2</v>
      </c>
      <c r="O2580" s="36">
        <v>2222</v>
      </c>
      <c r="P2580" s="66">
        <v>3.1E-2</v>
      </c>
      <c r="Q2580" s="36">
        <v>2256.5</v>
      </c>
      <c r="R2580" s="36">
        <v>2299</v>
      </c>
      <c r="S2580" s="36">
        <v>2256.5</v>
      </c>
      <c r="T2580" s="66">
        <v>1.52E-2</v>
      </c>
      <c r="U2580" s="66">
        <v>3.7000000000000002E-3</v>
      </c>
      <c r="V2580" s="66">
        <v>-3.3999999999999998E-3</v>
      </c>
      <c r="W2580" s="66">
        <v>1.52E-2</v>
      </c>
      <c r="X2580" s="1">
        <v>1779200</v>
      </c>
      <c r="Y2580" s="1">
        <v>4055242</v>
      </c>
      <c r="Z2580" s="1">
        <v>2363820</v>
      </c>
      <c r="AA2580" t="s">
        <v>893</v>
      </c>
      <c r="AB2580" t="s">
        <v>483</v>
      </c>
      <c r="AC2580">
        <v>28.92</v>
      </c>
      <c r="AD2580">
        <v>6.82</v>
      </c>
      <c r="AE2580">
        <v>2.75</v>
      </c>
      <c r="AF2580" t="s">
        <v>230</v>
      </c>
      <c r="AG2580" s="1">
        <v>88600</v>
      </c>
      <c r="AH2580" s="36">
        <v>2291</v>
      </c>
      <c r="AI2580" s="1">
        <v>1200</v>
      </c>
      <c r="AJ2580" s="36">
        <v>2290</v>
      </c>
      <c r="AK2580" s="1">
        <v>2000</v>
      </c>
      <c r="AL2580" s="2">
        <v>0.62569444444444444</v>
      </c>
      <c r="AM2580" s="3">
        <v>46231</v>
      </c>
      <c r="AN2580" t="s">
        <v>298</v>
      </c>
      <c r="AO2580" t="s">
        <v>472</v>
      </c>
    </row>
    <row r="2581" spans="1:41">
      <c r="A2581" s="8">
        <v>46230</v>
      </c>
      <c r="B2581" s="67">
        <v>4059.35</v>
      </c>
      <c r="C2581">
        <v>1.2</v>
      </c>
      <c r="D2581">
        <v>64940</v>
      </c>
      <c r="E2581" s="67">
        <v>0.59</v>
      </c>
      <c r="F2581" s="7">
        <v>8830</v>
      </c>
      <c r="G2581" t="s">
        <v>103</v>
      </c>
      <c r="H2581">
        <v>0</v>
      </c>
      <c r="I2581" t="s">
        <v>288</v>
      </c>
      <c r="J2581" t="s">
        <v>289</v>
      </c>
      <c r="K2581" t="s">
        <v>295</v>
      </c>
      <c r="L2581" s="36">
        <v>3785</v>
      </c>
      <c r="M2581">
        <v>105</v>
      </c>
      <c r="N2581" s="66">
        <v>2.8500000000000001E-2</v>
      </c>
      <c r="O2581" s="36">
        <v>3680</v>
      </c>
      <c r="P2581" s="66">
        <v>2.8500000000000001E-2</v>
      </c>
      <c r="Q2581" s="36">
        <v>3717</v>
      </c>
      <c r="R2581" s="36">
        <v>3790</v>
      </c>
      <c r="S2581" s="36">
        <v>3674</v>
      </c>
      <c r="T2581" s="66">
        <v>1.8200000000000001E-2</v>
      </c>
      <c r="U2581" s="66">
        <v>6.8999999999999999E-3</v>
      </c>
      <c r="V2581" s="66">
        <v>-1.2999999999999999E-3</v>
      </c>
      <c r="W2581" s="66">
        <v>3.0200000000000001E-2</v>
      </c>
      <c r="X2581" s="1">
        <v>1524900</v>
      </c>
      <c r="Y2581" s="1">
        <v>5712040</v>
      </c>
      <c r="Z2581" s="1">
        <v>3542760</v>
      </c>
      <c r="AA2581" t="s">
        <v>484</v>
      </c>
      <c r="AB2581" t="s">
        <v>620</v>
      </c>
      <c r="AC2581">
        <v>15.67</v>
      </c>
      <c r="AD2581">
        <v>1.41</v>
      </c>
      <c r="AE2581">
        <v>1.37</v>
      </c>
      <c r="AF2581" t="s">
        <v>230</v>
      </c>
      <c r="AG2581" s="1">
        <v>22000</v>
      </c>
      <c r="AH2581" s="36">
        <v>3786</v>
      </c>
      <c r="AI2581" s="1">
        <v>2900</v>
      </c>
      <c r="AJ2581" s="36">
        <v>3785</v>
      </c>
      <c r="AK2581" s="1">
        <v>1200</v>
      </c>
      <c r="AL2581" s="2">
        <v>0.62569444444444444</v>
      </c>
      <c r="AM2581" s="3">
        <v>46240</v>
      </c>
      <c r="AN2581" t="s">
        <v>298</v>
      </c>
      <c r="AO2581" t="s">
        <v>332</v>
      </c>
    </row>
    <row r="2582" spans="1:41">
      <c r="A2582" s="8">
        <v>46230</v>
      </c>
      <c r="B2582" s="67">
        <v>4059.35</v>
      </c>
      <c r="C2582">
        <v>1.2</v>
      </c>
      <c r="D2582">
        <v>64940</v>
      </c>
      <c r="E2582" s="67">
        <v>0.59</v>
      </c>
      <c r="F2582" s="7">
        <v>9020</v>
      </c>
      <c r="G2582" t="s">
        <v>104</v>
      </c>
      <c r="H2582">
        <v>0</v>
      </c>
      <c r="I2582" t="s">
        <v>288</v>
      </c>
      <c r="J2582" t="s">
        <v>289</v>
      </c>
      <c r="K2582" t="s">
        <v>290</v>
      </c>
      <c r="L2582" s="36">
        <v>3763</v>
      </c>
      <c r="M2582">
        <v>131</v>
      </c>
      <c r="N2582" s="66">
        <v>3.61E-2</v>
      </c>
      <c r="O2582" s="36">
        <v>3632</v>
      </c>
      <c r="P2582" s="66">
        <v>3.5999999999999997E-2</v>
      </c>
      <c r="Q2582" s="36">
        <v>3640</v>
      </c>
      <c r="R2582" s="36">
        <v>3770</v>
      </c>
      <c r="S2582" s="36">
        <v>3639</v>
      </c>
      <c r="T2582" s="66">
        <v>3.3700000000000001E-2</v>
      </c>
      <c r="U2582" s="66">
        <v>-1.5E-3</v>
      </c>
      <c r="V2582" s="66">
        <v>-1.8E-3</v>
      </c>
      <c r="W2582" s="66">
        <v>3.4000000000000002E-2</v>
      </c>
      <c r="X2582" s="1">
        <v>2624300</v>
      </c>
      <c r="Y2582" s="1">
        <v>9783897</v>
      </c>
      <c r="Z2582" s="1">
        <v>4268793</v>
      </c>
      <c r="AA2582" t="s">
        <v>486</v>
      </c>
      <c r="AB2582" t="s">
        <v>608</v>
      </c>
      <c r="AC2582">
        <v>16.66</v>
      </c>
      <c r="AD2582">
        <v>1.39</v>
      </c>
      <c r="AE2582">
        <v>2.23</v>
      </c>
      <c r="AF2582" t="s">
        <v>230</v>
      </c>
      <c r="AG2582" s="1">
        <v>25600</v>
      </c>
      <c r="AH2582" s="36">
        <v>3763</v>
      </c>
      <c r="AI2582" s="1">
        <v>2900</v>
      </c>
      <c r="AJ2582" s="36">
        <v>3762</v>
      </c>
      <c r="AK2582" s="1">
        <v>4100</v>
      </c>
      <c r="AL2582" s="2">
        <v>0.62569444444444444</v>
      </c>
      <c r="AM2582" s="3">
        <v>46234</v>
      </c>
      <c r="AN2582" t="s">
        <v>298</v>
      </c>
      <c r="AO2582" t="s">
        <v>488</v>
      </c>
    </row>
    <row r="2583" spans="1:41">
      <c r="A2583" s="8">
        <v>46230</v>
      </c>
      <c r="B2583" s="67">
        <v>4059.35</v>
      </c>
      <c r="C2583">
        <v>1.2</v>
      </c>
      <c r="D2583">
        <v>64940</v>
      </c>
      <c r="E2583" s="67">
        <v>0.59</v>
      </c>
      <c r="F2583" s="7">
        <v>9024</v>
      </c>
      <c r="G2583" t="s">
        <v>105</v>
      </c>
      <c r="H2583">
        <v>0</v>
      </c>
      <c r="I2583" t="s">
        <v>288</v>
      </c>
      <c r="J2583" t="s">
        <v>289</v>
      </c>
      <c r="K2583" t="s">
        <v>290</v>
      </c>
      <c r="L2583" s="36">
        <v>3672</v>
      </c>
      <c r="M2583">
        <v>112</v>
      </c>
      <c r="N2583" s="66">
        <v>3.15E-2</v>
      </c>
      <c r="O2583" s="36">
        <v>3560</v>
      </c>
      <c r="P2583" s="66">
        <v>3.1399999999999997E-2</v>
      </c>
      <c r="Q2583" s="36">
        <v>3603</v>
      </c>
      <c r="R2583" s="36">
        <v>3687</v>
      </c>
      <c r="S2583" s="36">
        <v>3570</v>
      </c>
      <c r="T2583" s="66">
        <v>1.9099999999999999E-2</v>
      </c>
      <c r="U2583" s="66">
        <v>8.0000000000000004E-4</v>
      </c>
      <c r="V2583" s="66">
        <v>-4.0000000000000001E-3</v>
      </c>
      <c r="W2583" s="66">
        <v>2.8500000000000001E-2</v>
      </c>
      <c r="X2583" s="1">
        <v>704400</v>
      </c>
      <c r="Y2583" s="1">
        <v>2568249</v>
      </c>
      <c r="Z2583" s="1">
        <v>1122807</v>
      </c>
      <c r="AA2583" t="s">
        <v>489</v>
      </c>
      <c r="AB2583" t="s">
        <v>609</v>
      </c>
      <c r="AC2583">
        <v>34.57</v>
      </c>
      <c r="AD2583">
        <v>1.64</v>
      </c>
      <c r="AE2583">
        <v>1.1399999999999999</v>
      </c>
      <c r="AF2583" t="s">
        <v>230</v>
      </c>
      <c r="AG2583">
        <v>0</v>
      </c>
      <c r="AH2583" s="36">
        <v>3672</v>
      </c>
      <c r="AI2583">
        <v>400</v>
      </c>
      <c r="AJ2583" s="36">
        <v>3671</v>
      </c>
      <c r="AK2583">
        <v>400</v>
      </c>
      <c r="AL2583" s="2">
        <v>0.62569444444444444</v>
      </c>
      <c r="AM2583" s="3">
        <v>46234</v>
      </c>
      <c r="AN2583" t="s">
        <v>298</v>
      </c>
      <c r="AO2583" t="s">
        <v>488</v>
      </c>
    </row>
    <row r="2584" spans="1:41">
      <c r="A2584" s="8">
        <v>46230</v>
      </c>
      <c r="B2584" s="67">
        <v>4059.35</v>
      </c>
      <c r="C2584">
        <v>1.2</v>
      </c>
      <c r="D2584">
        <v>64940</v>
      </c>
      <c r="E2584" s="67">
        <v>0.59</v>
      </c>
      <c r="F2584" s="7">
        <v>9069</v>
      </c>
      <c r="G2584" t="s">
        <v>106</v>
      </c>
      <c r="H2584">
        <v>0</v>
      </c>
      <c r="I2584" t="s">
        <v>288</v>
      </c>
      <c r="J2584" t="s">
        <v>289</v>
      </c>
      <c r="K2584" t="s">
        <v>295</v>
      </c>
      <c r="L2584" s="36">
        <v>2187</v>
      </c>
      <c r="M2584">
        <v>-0.5</v>
      </c>
      <c r="N2584" s="66">
        <v>-2.0000000000000001E-4</v>
      </c>
      <c r="O2584" s="36">
        <v>2187.5</v>
      </c>
      <c r="P2584" s="66">
        <v>-2.0000000000000001E-4</v>
      </c>
      <c r="Q2584" s="36">
        <v>2198</v>
      </c>
      <c r="R2584" s="36">
        <v>2209</v>
      </c>
      <c r="S2584" s="36">
        <v>2179.5</v>
      </c>
      <c r="T2584" s="66">
        <v>-5.0000000000000001E-3</v>
      </c>
      <c r="U2584" s="66">
        <v>-6.3E-3</v>
      </c>
      <c r="V2584" s="66">
        <v>-9.9000000000000008E-3</v>
      </c>
      <c r="W2584" s="66">
        <v>3.3999999999999998E-3</v>
      </c>
      <c r="X2584" s="1">
        <v>201900</v>
      </c>
      <c r="Y2584" s="1">
        <v>442494</v>
      </c>
      <c r="Z2584" s="1">
        <v>384239</v>
      </c>
      <c r="AA2584" t="s">
        <v>870</v>
      </c>
      <c r="AB2584" t="s">
        <v>492</v>
      </c>
      <c r="AC2584">
        <v>15.65</v>
      </c>
      <c r="AD2584">
        <v>1.61</v>
      </c>
      <c r="AE2584">
        <v>2.56</v>
      </c>
      <c r="AF2584" t="s">
        <v>230</v>
      </c>
      <c r="AG2584" s="1">
        <v>24000</v>
      </c>
      <c r="AH2584" s="36">
        <v>2187.5</v>
      </c>
      <c r="AI2584">
        <v>900</v>
      </c>
      <c r="AJ2584" s="36">
        <v>2187</v>
      </c>
      <c r="AK2584">
        <v>400</v>
      </c>
      <c r="AL2584" s="2">
        <v>0.625</v>
      </c>
      <c r="AM2584" s="3">
        <v>46246</v>
      </c>
      <c r="AN2584" t="s">
        <v>298</v>
      </c>
      <c r="AO2584" t="s">
        <v>488</v>
      </c>
    </row>
    <row r="2585" spans="1:41">
      <c r="A2585" s="8">
        <v>46230</v>
      </c>
      <c r="B2585" s="67">
        <v>4059.35</v>
      </c>
      <c r="C2585">
        <v>1.2</v>
      </c>
      <c r="D2585">
        <v>64940</v>
      </c>
      <c r="E2585" s="67">
        <v>0.59</v>
      </c>
      <c r="F2585" s="7">
        <v>9227</v>
      </c>
      <c r="G2585" t="s">
        <v>107</v>
      </c>
      <c r="H2585">
        <v>0</v>
      </c>
      <c r="I2585" t="s">
        <v>347</v>
      </c>
      <c r="J2585" t="s">
        <v>289</v>
      </c>
      <c r="K2585" t="s">
        <v>295</v>
      </c>
      <c r="L2585">
        <v>821</v>
      </c>
      <c r="M2585">
        <v>31</v>
      </c>
      <c r="N2585" s="66">
        <v>3.9199999999999999E-2</v>
      </c>
      <c r="O2585">
        <v>790</v>
      </c>
      <c r="P2585" s="66">
        <v>3.9199999999999999E-2</v>
      </c>
      <c r="Q2585">
        <v>798</v>
      </c>
      <c r="R2585">
        <v>823</v>
      </c>
      <c r="S2585">
        <v>787</v>
      </c>
      <c r="T2585" s="66">
        <v>2.8799999999999999E-2</v>
      </c>
      <c r="U2585" s="66">
        <v>1.9800000000000002E-2</v>
      </c>
      <c r="V2585" s="66">
        <v>-2.3999999999999998E-3</v>
      </c>
      <c r="W2585" s="66">
        <v>4.3200000000000002E-2</v>
      </c>
      <c r="X2585" s="1">
        <v>62800</v>
      </c>
      <c r="Y2585" s="1">
        <v>50564</v>
      </c>
      <c r="Z2585" s="1">
        <v>13057</v>
      </c>
      <c r="AA2585" t="s">
        <v>493</v>
      </c>
      <c r="AB2585" t="s">
        <v>494</v>
      </c>
      <c r="AC2585">
        <v>0</v>
      </c>
      <c r="AD2585">
        <v>27.01</v>
      </c>
      <c r="AE2585">
        <v>0</v>
      </c>
      <c r="AF2585">
        <v>2.2000000000000002</v>
      </c>
      <c r="AG2585" s="1">
        <v>1600</v>
      </c>
      <c r="AH2585">
        <v>822</v>
      </c>
      <c r="AI2585">
        <v>600</v>
      </c>
      <c r="AJ2585">
        <v>820</v>
      </c>
      <c r="AK2585">
        <v>600</v>
      </c>
      <c r="AL2585" s="2">
        <v>0.625</v>
      </c>
      <c r="AM2585" s="3">
        <v>46246</v>
      </c>
      <c r="AN2585" t="s">
        <v>350</v>
      </c>
      <c r="AO2585" t="s">
        <v>313</v>
      </c>
    </row>
    <row r="2586" spans="1:41">
      <c r="A2586" s="8">
        <v>46230</v>
      </c>
      <c r="B2586" s="67">
        <v>4059.35</v>
      </c>
      <c r="C2586">
        <v>1.2</v>
      </c>
      <c r="D2586">
        <v>64940</v>
      </c>
      <c r="E2586" s="67">
        <v>0.59</v>
      </c>
      <c r="F2586" s="7">
        <v>9303</v>
      </c>
      <c r="G2586" t="s">
        <v>108</v>
      </c>
      <c r="H2586">
        <v>0</v>
      </c>
      <c r="I2586" t="s">
        <v>288</v>
      </c>
      <c r="J2586" t="s">
        <v>289</v>
      </c>
      <c r="K2586" t="s">
        <v>295</v>
      </c>
      <c r="L2586" s="36">
        <v>4035</v>
      </c>
      <c r="M2586">
        <v>45</v>
      </c>
      <c r="N2586" s="66">
        <v>1.1299999999999999E-2</v>
      </c>
      <c r="O2586" s="36">
        <v>3990</v>
      </c>
      <c r="P2586" s="66">
        <v>1.12E-2</v>
      </c>
      <c r="Q2586" s="36">
        <v>4000</v>
      </c>
      <c r="R2586" s="36">
        <v>4055</v>
      </c>
      <c r="S2586" s="36">
        <v>3995</v>
      </c>
      <c r="T2586" s="66">
        <v>8.6999999999999994E-3</v>
      </c>
      <c r="U2586" s="66">
        <v>-1.1999999999999999E-3</v>
      </c>
      <c r="V2586" s="66">
        <v>-4.8999999999999998E-3</v>
      </c>
      <c r="W2586" s="66">
        <v>0.01</v>
      </c>
      <c r="X2586" s="1">
        <v>59000</v>
      </c>
      <c r="Y2586" s="1">
        <v>237860</v>
      </c>
      <c r="Z2586" s="1">
        <v>309138</v>
      </c>
      <c r="AA2586" t="s">
        <v>495</v>
      </c>
      <c r="AB2586" t="s">
        <v>496</v>
      </c>
      <c r="AC2586">
        <v>17.79</v>
      </c>
      <c r="AD2586">
        <v>0.97</v>
      </c>
      <c r="AE2586">
        <v>2.5499999999999998</v>
      </c>
      <c r="AF2586" t="s">
        <v>230</v>
      </c>
      <c r="AG2586" s="1">
        <v>29500</v>
      </c>
      <c r="AH2586" s="36">
        <v>4035</v>
      </c>
      <c r="AI2586" s="1">
        <v>2400</v>
      </c>
      <c r="AJ2586" s="36">
        <v>4030</v>
      </c>
      <c r="AK2586" s="1">
        <v>1700</v>
      </c>
      <c r="AL2586" s="2">
        <v>0.62430555555555556</v>
      </c>
      <c r="AM2586" s="3">
        <v>46241</v>
      </c>
      <c r="AN2586" t="s">
        <v>298</v>
      </c>
      <c r="AO2586" t="s">
        <v>497</v>
      </c>
    </row>
    <row r="2587" spans="1:41">
      <c r="A2587" s="8">
        <v>46230</v>
      </c>
      <c r="B2587" s="67">
        <v>4059.35</v>
      </c>
      <c r="C2587">
        <v>1.2</v>
      </c>
      <c r="D2587">
        <v>64940</v>
      </c>
      <c r="E2587" s="67">
        <v>0.59</v>
      </c>
      <c r="F2587" s="7">
        <v>9308</v>
      </c>
      <c r="G2587" t="s">
        <v>109</v>
      </c>
      <c r="H2587">
        <v>0</v>
      </c>
      <c r="I2587" t="s">
        <v>314</v>
      </c>
      <c r="J2587" t="s">
        <v>289</v>
      </c>
      <c r="K2587" t="s">
        <v>295</v>
      </c>
      <c r="L2587" s="36">
        <v>1860</v>
      </c>
      <c r="M2587">
        <v>124</v>
      </c>
      <c r="N2587" s="66">
        <v>7.1400000000000005E-2</v>
      </c>
      <c r="O2587" s="36">
        <v>1736</v>
      </c>
      <c r="P2587" s="66">
        <v>7.1400000000000005E-2</v>
      </c>
      <c r="Q2587" s="36">
        <v>1738</v>
      </c>
      <c r="R2587" s="36">
        <v>1862</v>
      </c>
      <c r="S2587" s="36">
        <v>1738</v>
      </c>
      <c r="T2587" s="66">
        <v>7.0099999999999996E-2</v>
      </c>
      <c r="U2587" s="66">
        <v>2.93E-2</v>
      </c>
      <c r="V2587" s="66">
        <v>-1E-3</v>
      </c>
      <c r="W2587" s="66">
        <v>7.0099999999999996E-2</v>
      </c>
      <c r="X2587" s="1">
        <v>252800</v>
      </c>
      <c r="Y2587" s="1">
        <v>458065</v>
      </c>
      <c r="Z2587" s="1">
        <v>48495</v>
      </c>
      <c r="AA2587" t="s">
        <v>896</v>
      </c>
      <c r="AB2587" t="s">
        <v>499</v>
      </c>
      <c r="AC2587">
        <v>15.89</v>
      </c>
      <c r="AD2587">
        <v>1.25</v>
      </c>
      <c r="AE2587">
        <v>1.87</v>
      </c>
      <c r="AF2587" t="s">
        <v>230</v>
      </c>
      <c r="AG2587">
        <v>800</v>
      </c>
      <c r="AH2587" s="36">
        <v>1861</v>
      </c>
      <c r="AI2587">
        <v>700</v>
      </c>
      <c r="AJ2587" s="36">
        <v>1860</v>
      </c>
      <c r="AK2587" s="1">
        <v>1200</v>
      </c>
      <c r="AL2587" s="2">
        <v>0.625</v>
      </c>
      <c r="AM2587" s="3">
        <v>46241</v>
      </c>
      <c r="AN2587" t="s">
        <v>298</v>
      </c>
      <c r="AO2587" t="s">
        <v>500</v>
      </c>
    </row>
    <row r="2588" spans="1:41">
      <c r="A2588" s="8">
        <v>46230</v>
      </c>
      <c r="B2588" s="67">
        <v>4059.35</v>
      </c>
      <c r="C2588">
        <v>1.2</v>
      </c>
      <c r="D2588">
        <v>64940</v>
      </c>
      <c r="E2588" s="67">
        <v>0.59</v>
      </c>
      <c r="F2588" s="7">
        <v>9348</v>
      </c>
      <c r="G2588" t="s">
        <v>110</v>
      </c>
      <c r="H2588">
        <v>0</v>
      </c>
      <c r="I2588" t="s">
        <v>347</v>
      </c>
      <c r="J2588" t="s">
        <v>323</v>
      </c>
      <c r="K2588" t="s">
        <v>295</v>
      </c>
      <c r="L2588">
        <v>418</v>
      </c>
      <c r="M2588">
        <v>5</v>
      </c>
      <c r="N2588" s="66">
        <v>1.21E-2</v>
      </c>
      <c r="O2588">
        <v>413</v>
      </c>
      <c r="P2588" s="66">
        <v>1.21E-2</v>
      </c>
      <c r="Q2588">
        <v>415</v>
      </c>
      <c r="R2588">
        <v>420</v>
      </c>
      <c r="S2588">
        <v>411</v>
      </c>
      <c r="T2588" s="66">
        <v>7.1999999999999998E-3</v>
      </c>
      <c r="U2588" s="66">
        <v>2.3E-3</v>
      </c>
      <c r="V2588" s="66">
        <v>-4.7000000000000002E-3</v>
      </c>
      <c r="W2588" s="66">
        <v>1.7000000000000001E-2</v>
      </c>
      <c r="X2588" s="1">
        <v>679600</v>
      </c>
      <c r="Y2588" s="1">
        <v>281850</v>
      </c>
      <c r="Z2588" s="1">
        <v>61155</v>
      </c>
      <c r="AA2588" t="s">
        <v>552</v>
      </c>
      <c r="AB2588" t="s">
        <v>851</v>
      </c>
      <c r="AC2588">
        <v>0</v>
      </c>
      <c r="AD2588">
        <v>4.05</v>
      </c>
      <c r="AE2588">
        <v>0</v>
      </c>
      <c r="AF2588">
        <v>1.7</v>
      </c>
      <c r="AG2588" s="1">
        <v>26700</v>
      </c>
      <c r="AH2588">
        <v>419</v>
      </c>
      <c r="AI2588" s="1">
        <v>6400</v>
      </c>
      <c r="AJ2588">
        <v>418</v>
      </c>
      <c r="AK2588" s="1">
        <v>10100</v>
      </c>
      <c r="AL2588" s="2">
        <v>0.625</v>
      </c>
      <c r="AM2588" s="3">
        <v>46241</v>
      </c>
      <c r="AN2588" t="s">
        <v>298</v>
      </c>
      <c r="AO2588" t="s">
        <v>313</v>
      </c>
    </row>
    <row r="2589" spans="1:41">
      <c r="A2589" s="8">
        <v>46230</v>
      </c>
      <c r="B2589" s="67">
        <v>4059.35</v>
      </c>
      <c r="C2589">
        <v>1.2</v>
      </c>
      <c r="D2589">
        <v>64940</v>
      </c>
      <c r="E2589" s="67">
        <v>0.59</v>
      </c>
      <c r="F2589" s="7">
        <v>9432</v>
      </c>
      <c r="G2589" t="s">
        <v>111</v>
      </c>
      <c r="H2589">
        <v>0</v>
      </c>
      <c r="I2589" t="s">
        <v>288</v>
      </c>
      <c r="J2589" t="s">
        <v>289</v>
      </c>
      <c r="K2589" t="s">
        <v>290</v>
      </c>
      <c r="L2589">
        <v>154.19999999999999</v>
      </c>
      <c r="M2589">
        <v>2.9</v>
      </c>
      <c r="N2589" s="66">
        <v>1.9199999999999998E-2</v>
      </c>
      <c r="O2589">
        <v>151.30000000000001</v>
      </c>
      <c r="P2589" s="66">
        <v>1.9099999999999999E-2</v>
      </c>
      <c r="Q2589">
        <v>151.5</v>
      </c>
      <c r="R2589">
        <v>154.30000000000001</v>
      </c>
      <c r="S2589">
        <v>151.5</v>
      </c>
      <c r="T2589" s="66">
        <v>1.78E-2</v>
      </c>
      <c r="U2589" s="66">
        <v>2.5999999999999999E-3</v>
      </c>
      <c r="V2589" s="66">
        <v>-5.9999999999999995E-4</v>
      </c>
      <c r="W2589" s="66">
        <v>1.78E-2</v>
      </c>
      <c r="X2589" s="1">
        <v>191572000</v>
      </c>
      <c r="Y2589" s="1">
        <v>29400078</v>
      </c>
      <c r="Z2589" s="1">
        <v>13962858</v>
      </c>
      <c r="AA2589" t="s">
        <v>503</v>
      </c>
      <c r="AB2589" t="s">
        <v>689</v>
      </c>
      <c r="AC2589">
        <v>12.85</v>
      </c>
      <c r="AD2589">
        <v>1.29</v>
      </c>
      <c r="AE2589">
        <v>3.5</v>
      </c>
      <c r="AF2589" t="s">
        <v>230</v>
      </c>
      <c r="AG2589" s="1">
        <v>1988100</v>
      </c>
      <c r="AH2589">
        <v>154.19999999999999</v>
      </c>
      <c r="AI2589" s="1">
        <v>76600</v>
      </c>
      <c r="AJ2589">
        <v>154.1</v>
      </c>
      <c r="AK2589" s="1">
        <v>1145200</v>
      </c>
      <c r="AL2589" s="2">
        <v>0.62569444444444444</v>
      </c>
      <c r="AM2589" s="3">
        <v>46240</v>
      </c>
      <c r="AN2589" t="s">
        <v>298</v>
      </c>
      <c r="AO2589" t="s">
        <v>351</v>
      </c>
    </row>
    <row r="2590" spans="1:41">
      <c r="A2590" s="8">
        <v>46230</v>
      </c>
      <c r="B2590" s="67">
        <v>4059.35</v>
      </c>
      <c r="C2590">
        <v>1.2</v>
      </c>
      <c r="D2590">
        <v>64940</v>
      </c>
      <c r="E2590" s="67">
        <v>0.59</v>
      </c>
      <c r="F2590" s="7">
        <v>9449</v>
      </c>
      <c r="G2590" t="s">
        <v>112</v>
      </c>
      <c r="H2590">
        <v>0</v>
      </c>
      <c r="I2590" t="s">
        <v>288</v>
      </c>
      <c r="J2590" t="s">
        <v>289</v>
      </c>
      <c r="K2590" t="s">
        <v>290</v>
      </c>
      <c r="L2590" s="36">
        <v>4099</v>
      </c>
      <c r="M2590">
        <v>183</v>
      </c>
      <c r="N2590" s="66">
        <v>4.6699999999999998E-2</v>
      </c>
      <c r="O2590" s="36">
        <v>3916</v>
      </c>
      <c r="P2590" s="66">
        <v>4.6699999999999998E-2</v>
      </c>
      <c r="Q2590" s="36">
        <v>4000</v>
      </c>
      <c r="R2590" s="36">
        <v>4117</v>
      </c>
      <c r="S2590" s="36">
        <v>3987</v>
      </c>
      <c r="T2590" s="66">
        <v>2.47E-2</v>
      </c>
      <c r="U2590" s="66">
        <v>7.1000000000000004E-3</v>
      </c>
      <c r="V2590" s="66">
        <v>-4.3E-3</v>
      </c>
      <c r="W2590" s="66">
        <v>2.8000000000000001E-2</v>
      </c>
      <c r="X2590" s="1">
        <v>327700</v>
      </c>
      <c r="Y2590" s="1">
        <v>1335385</v>
      </c>
      <c r="Z2590" s="1">
        <v>440024</v>
      </c>
      <c r="AA2590" t="s">
        <v>847</v>
      </c>
      <c r="AB2590" t="s">
        <v>506</v>
      </c>
      <c r="AC2590">
        <v>17.38</v>
      </c>
      <c r="AD2590">
        <v>3.69</v>
      </c>
      <c r="AE2590">
        <v>1.9</v>
      </c>
      <c r="AF2590" t="s">
        <v>230</v>
      </c>
      <c r="AG2590" s="1">
        <v>2400</v>
      </c>
      <c r="AH2590" s="36">
        <v>4100</v>
      </c>
      <c r="AI2590">
        <v>200</v>
      </c>
      <c r="AJ2590" s="36">
        <v>4095</v>
      </c>
      <c r="AK2590">
        <v>600</v>
      </c>
      <c r="AL2590" s="2">
        <v>0.62569444444444444</v>
      </c>
      <c r="AM2590" s="3">
        <v>46248</v>
      </c>
      <c r="AN2590" t="s">
        <v>293</v>
      </c>
      <c r="AO2590" t="s">
        <v>351</v>
      </c>
    </row>
    <row r="2591" spans="1:41">
      <c r="A2591" s="8">
        <v>46230</v>
      </c>
      <c r="B2591" s="67">
        <v>4059.35</v>
      </c>
      <c r="C2591">
        <v>1.2</v>
      </c>
      <c r="D2591">
        <v>64940</v>
      </c>
      <c r="E2591" s="67">
        <v>0.59</v>
      </c>
      <c r="F2591" s="7">
        <v>9501</v>
      </c>
      <c r="G2591" t="s">
        <v>113</v>
      </c>
      <c r="H2591">
        <v>0</v>
      </c>
      <c r="I2591" t="s">
        <v>288</v>
      </c>
      <c r="J2591" t="s">
        <v>289</v>
      </c>
      <c r="K2591" t="s">
        <v>290</v>
      </c>
      <c r="L2591">
        <v>534.1</v>
      </c>
      <c r="M2591">
        <v>17.399999999999999</v>
      </c>
      <c r="N2591" s="66">
        <v>3.3700000000000001E-2</v>
      </c>
      <c r="O2591">
        <v>516.70000000000005</v>
      </c>
      <c r="P2591" s="66">
        <v>3.3599999999999998E-2</v>
      </c>
      <c r="Q2591">
        <v>530.1</v>
      </c>
      <c r="R2591">
        <v>537.9</v>
      </c>
      <c r="S2591">
        <v>522.29999999999995</v>
      </c>
      <c r="T2591" s="66">
        <v>7.4999999999999997E-3</v>
      </c>
      <c r="U2591" s="66">
        <v>1.6299999999999999E-2</v>
      </c>
      <c r="V2591" s="66">
        <v>-7.0000000000000001E-3</v>
      </c>
      <c r="W2591" s="66">
        <v>2.2499999999999999E-2</v>
      </c>
      <c r="X2591" s="1">
        <v>30863200</v>
      </c>
      <c r="Y2591" s="1">
        <v>16370512</v>
      </c>
      <c r="Z2591" s="1">
        <v>858308</v>
      </c>
      <c r="AA2591" t="s">
        <v>507</v>
      </c>
      <c r="AB2591" t="s">
        <v>703</v>
      </c>
      <c r="AC2591">
        <v>3.42</v>
      </c>
      <c r="AD2591">
        <v>0.35</v>
      </c>
      <c r="AE2591">
        <v>0</v>
      </c>
      <c r="AF2591" t="s">
        <v>230</v>
      </c>
      <c r="AG2591" s="1">
        <v>505800</v>
      </c>
      <c r="AH2591">
        <v>534.1</v>
      </c>
      <c r="AI2591" s="1">
        <v>2800</v>
      </c>
      <c r="AJ2591">
        <v>534</v>
      </c>
      <c r="AK2591" s="1">
        <v>1400</v>
      </c>
      <c r="AL2591" s="2">
        <v>0.62569444444444444</v>
      </c>
      <c r="AM2591" s="3">
        <v>46232</v>
      </c>
      <c r="AN2591" t="s">
        <v>298</v>
      </c>
      <c r="AO2591" t="s">
        <v>509</v>
      </c>
    </row>
    <row r="2592" spans="1:41">
      <c r="A2592" s="8">
        <v>46230</v>
      </c>
      <c r="B2592" s="67">
        <v>4059.35</v>
      </c>
      <c r="C2592">
        <v>1.2</v>
      </c>
      <c r="D2592">
        <v>64940</v>
      </c>
      <c r="E2592" s="67">
        <v>0.59</v>
      </c>
      <c r="F2592" s="7">
        <v>9531</v>
      </c>
      <c r="G2592" t="s">
        <v>114</v>
      </c>
      <c r="H2592">
        <v>0</v>
      </c>
      <c r="I2592" t="s">
        <v>288</v>
      </c>
      <c r="J2592" t="s">
        <v>289</v>
      </c>
      <c r="K2592" t="s">
        <v>290</v>
      </c>
      <c r="L2592" s="36">
        <v>6248</v>
      </c>
      <c r="M2592">
        <v>22</v>
      </c>
      <c r="N2592" s="66">
        <v>3.5000000000000001E-3</v>
      </c>
      <c r="O2592" s="36">
        <v>6226</v>
      </c>
      <c r="P2592" s="66">
        <v>3.5000000000000001E-3</v>
      </c>
      <c r="Q2592" s="36">
        <v>6275</v>
      </c>
      <c r="R2592" s="36">
        <v>6284</v>
      </c>
      <c r="S2592" s="36">
        <v>6175</v>
      </c>
      <c r="T2592" s="66">
        <v>-4.3E-3</v>
      </c>
      <c r="U2592" s="66">
        <v>2.8E-3</v>
      </c>
      <c r="V2592" s="66">
        <v>-5.7000000000000002E-3</v>
      </c>
      <c r="W2592" s="66">
        <v>1.18E-2</v>
      </c>
      <c r="X2592" s="1">
        <v>527400</v>
      </c>
      <c r="Y2592" s="1">
        <v>3282379</v>
      </c>
      <c r="Z2592" s="1">
        <v>2092825</v>
      </c>
      <c r="AA2592" t="s">
        <v>510</v>
      </c>
      <c r="AB2592" t="s">
        <v>704</v>
      </c>
      <c r="AC2592">
        <v>15.06</v>
      </c>
      <c r="AD2592">
        <v>1.21</v>
      </c>
      <c r="AE2592">
        <v>1.92</v>
      </c>
      <c r="AF2592" t="s">
        <v>230</v>
      </c>
      <c r="AG2592" s="1">
        <v>21600</v>
      </c>
      <c r="AH2592" s="36">
        <v>6249</v>
      </c>
      <c r="AI2592">
        <v>500</v>
      </c>
      <c r="AJ2592" s="36">
        <v>6248</v>
      </c>
      <c r="AK2592">
        <v>300</v>
      </c>
      <c r="AL2592" s="2">
        <v>0.62569444444444444</v>
      </c>
      <c r="AM2592" s="3">
        <v>46233</v>
      </c>
      <c r="AN2592" t="s">
        <v>298</v>
      </c>
      <c r="AO2592" t="s">
        <v>509</v>
      </c>
    </row>
    <row r="2593" spans="1:41">
      <c r="A2593" s="8">
        <v>46230</v>
      </c>
      <c r="B2593" s="67">
        <v>4059.35</v>
      </c>
      <c r="C2593">
        <v>1.2</v>
      </c>
      <c r="D2593">
        <v>64940</v>
      </c>
      <c r="E2593" s="67">
        <v>0.59</v>
      </c>
      <c r="F2593" s="7">
        <v>9882</v>
      </c>
      <c r="G2593" t="s">
        <v>115</v>
      </c>
      <c r="H2593">
        <v>0</v>
      </c>
      <c r="I2593" t="s">
        <v>288</v>
      </c>
      <c r="J2593" t="s">
        <v>289</v>
      </c>
      <c r="K2593" t="s">
        <v>295</v>
      </c>
      <c r="L2593" s="36">
        <v>1825</v>
      </c>
      <c r="M2593">
        <v>38</v>
      </c>
      <c r="N2593" s="66">
        <v>2.1299999999999999E-2</v>
      </c>
      <c r="O2593" s="36">
        <v>1787</v>
      </c>
      <c r="P2593" s="66">
        <v>2.12E-2</v>
      </c>
      <c r="Q2593" s="36">
        <v>1800</v>
      </c>
      <c r="R2593" s="36">
        <v>1831</v>
      </c>
      <c r="S2593" s="36">
        <v>1795</v>
      </c>
      <c r="T2593" s="66">
        <v>1.38E-2</v>
      </c>
      <c r="U2593" s="66">
        <v>4.8999999999999998E-3</v>
      </c>
      <c r="V2593" s="66">
        <v>-3.2000000000000002E-3</v>
      </c>
      <c r="W2593" s="66">
        <v>1.67E-2</v>
      </c>
      <c r="X2593" s="1">
        <v>140900</v>
      </c>
      <c r="Y2593" s="1">
        <v>256124</v>
      </c>
      <c r="Z2593" s="1">
        <v>156989</v>
      </c>
      <c r="AA2593" t="s">
        <v>720</v>
      </c>
      <c r="AB2593" t="s">
        <v>513</v>
      </c>
      <c r="AC2593">
        <v>11.9</v>
      </c>
      <c r="AD2593">
        <v>1.26</v>
      </c>
      <c r="AE2593">
        <v>3.73</v>
      </c>
      <c r="AF2593" t="s">
        <v>230</v>
      </c>
      <c r="AG2593">
        <v>0</v>
      </c>
      <c r="AH2593" s="36">
        <v>1826</v>
      </c>
      <c r="AI2593">
        <v>900</v>
      </c>
      <c r="AJ2593" s="36">
        <v>1825</v>
      </c>
      <c r="AK2593">
        <v>700</v>
      </c>
      <c r="AL2593" s="2">
        <v>0.62361111111111112</v>
      </c>
      <c r="AM2593" s="3">
        <v>46234</v>
      </c>
      <c r="AN2593" t="s">
        <v>298</v>
      </c>
      <c r="AO2593" t="s">
        <v>322</v>
      </c>
    </row>
    <row r="2594" spans="1:41">
      <c r="F2594" s="7">
        <v>6502</v>
      </c>
      <c r="I2594" t="s">
        <v>514</v>
      </c>
      <c r="P2594" t="s">
        <v>230</v>
      </c>
      <c r="T2594" t="s">
        <v>230</v>
      </c>
      <c r="U2594" t="s">
        <v>230</v>
      </c>
      <c r="V2594" t="s">
        <v>230</v>
      </c>
      <c r="W2594" t="s">
        <v>230</v>
      </c>
      <c r="AF2594" t="s">
        <v>230</v>
      </c>
      <c r="AG2594" t="s">
        <v>230</v>
      </c>
      <c r="AO2594" t="s">
        <v>515</v>
      </c>
    </row>
    <row r="2595" spans="1:41">
      <c r="F2595" s="7">
        <v>5759</v>
      </c>
      <c r="I2595" t="s">
        <v>514</v>
      </c>
      <c r="P2595" t="s">
        <v>230</v>
      </c>
      <c r="T2595" t="s">
        <v>230</v>
      </c>
      <c r="U2595" t="s">
        <v>230</v>
      </c>
      <c r="V2595" t="s">
        <v>230</v>
      </c>
      <c r="W2595" t="s">
        <v>230</v>
      </c>
      <c r="AF2595" t="s">
        <v>230</v>
      </c>
      <c r="AG2595" t="s">
        <v>230</v>
      </c>
      <c r="AO2595" t="s">
        <v>515</v>
      </c>
    </row>
    <row r="2599" spans="1:41">
      <c r="B2599" cm="1">
        <f t="array" ref="B2599">_xll.RssIndexMarket("TOPX", "現在値")</f>
        <v>3952.5</v>
      </c>
      <c r="C2599" cm="1">
        <f t="array" ref="C2599">_xll.RssIndexMarket("TOPX", "前日比率")</f>
        <v>-0.54</v>
      </c>
      <c r="D2599" s="71" cm="1">
        <f t="array" ref="D2599">_xll.RssIndexMarket("N225.FUT01.OS", "現在値")</f>
        <v>61710</v>
      </c>
      <c r="E2599" s="6" cm="1">
        <f t="array" ref="E2599">_xll.RssIndexMarket("N225.FUT01.OS", "前日比率")</f>
        <v>-1.18</v>
      </c>
      <c r="F2599" s="69"/>
    </row>
    <row r="2600" spans="1:41">
      <c r="A2600" s="8" t="s">
        <v>0</v>
      </c>
      <c r="B2600" t="s">
        <v>116</v>
      </c>
      <c r="C2600" t="s">
        <v>1</v>
      </c>
      <c r="D2600" t="s">
        <v>2</v>
      </c>
      <c r="E2600" t="s">
        <v>3</v>
      </c>
      <c r="F2600" s="69" t="s">
        <v>4</v>
      </c>
      <c r="G2600" t="s">
        <v>5</v>
      </c>
      <c r="H2600" t="s">
        <v>268</v>
      </c>
      <c r="I2600" t="s">
        <v>269</v>
      </c>
      <c r="J2600" t="s">
        <v>270</v>
      </c>
      <c r="K2600" t="s">
        <v>271</v>
      </c>
      <c r="L2600" t="s">
        <v>6</v>
      </c>
      <c r="M2600" t="s">
        <v>7</v>
      </c>
      <c r="N2600" t="s">
        <v>8</v>
      </c>
      <c r="O2600" t="s">
        <v>9</v>
      </c>
      <c r="P2600" t="s">
        <v>272</v>
      </c>
      <c r="Q2600" t="s">
        <v>10</v>
      </c>
      <c r="R2600" t="s">
        <v>11</v>
      </c>
      <c r="S2600" t="s">
        <v>12</v>
      </c>
      <c r="T2600" t="s">
        <v>273</v>
      </c>
      <c r="U2600" t="s">
        <v>274</v>
      </c>
      <c r="V2600" t="s">
        <v>275</v>
      </c>
      <c r="W2600" t="s">
        <v>276</v>
      </c>
      <c r="X2600" t="s">
        <v>13</v>
      </c>
      <c r="Y2600" t="s">
        <v>277</v>
      </c>
      <c r="Z2600" t="s">
        <v>278</v>
      </c>
      <c r="AA2600" t="s">
        <v>14</v>
      </c>
      <c r="AB2600" t="s">
        <v>15</v>
      </c>
      <c r="AC2600" t="s">
        <v>279</v>
      </c>
      <c r="AD2600" t="s">
        <v>280</v>
      </c>
      <c r="AE2600" t="s">
        <v>281</v>
      </c>
      <c r="AF2600" t="s">
        <v>282</v>
      </c>
      <c r="AG2600" t="s">
        <v>283</v>
      </c>
      <c r="AH2600" t="s">
        <v>284</v>
      </c>
      <c r="AI2600" t="s">
        <v>16</v>
      </c>
      <c r="AJ2600" t="s">
        <v>17</v>
      </c>
      <c r="AK2600" t="s">
        <v>18</v>
      </c>
      <c r="AL2600" t="s">
        <v>19</v>
      </c>
      <c r="AM2600" t="s">
        <v>20</v>
      </c>
      <c r="AN2600" t="s">
        <v>285</v>
      </c>
      <c r="AO2600" t="s">
        <v>286</v>
      </c>
    </row>
    <row r="2601" spans="1:41">
      <c r="A2601" s="8">
        <v>46231</v>
      </c>
      <c r="B2601" s="67">
        <v>3960.45</v>
      </c>
      <c r="C2601">
        <v>-2.6</v>
      </c>
      <c r="D2601">
        <v>62300</v>
      </c>
      <c r="E2601" s="67">
        <v>-4.4000000000000004</v>
      </c>
      <c r="F2601" s="7">
        <v>1605</v>
      </c>
      <c r="G2601" t="s">
        <v>21</v>
      </c>
      <c r="H2601">
        <v>0</v>
      </c>
      <c r="I2601" t="s">
        <v>288</v>
      </c>
      <c r="J2601" t="s">
        <v>289</v>
      </c>
      <c r="K2601" t="s">
        <v>290</v>
      </c>
      <c r="L2601" s="36">
        <v>3561</v>
      </c>
      <c r="M2601">
        <v>-91</v>
      </c>
      <c r="N2601" s="66">
        <v>-2.4899999999999999E-2</v>
      </c>
      <c r="O2601" s="36">
        <v>3652</v>
      </c>
      <c r="P2601" s="66">
        <v>-2.4899999999999999E-2</v>
      </c>
      <c r="Q2601" s="36">
        <v>3593</v>
      </c>
      <c r="R2601" s="36">
        <v>3607</v>
      </c>
      <c r="S2601" s="36">
        <v>3534</v>
      </c>
      <c r="T2601" s="66">
        <v>-8.8999999999999999E-3</v>
      </c>
      <c r="U2601" s="66">
        <v>6.1999999999999998E-3</v>
      </c>
      <c r="V2601" s="66">
        <v>-1.2699999999999999E-2</v>
      </c>
      <c r="W2601" s="66">
        <v>7.6E-3</v>
      </c>
      <c r="X2601" s="1">
        <v>2929700</v>
      </c>
      <c r="Y2601" s="1">
        <v>10440286</v>
      </c>
      <c r="Z2601" s="1">
        <v>4483783</v>
      </c>
      <c r="AA2601" t="s">
        <v>291</v>
      </c>
      <c r="AB2601" t="s">
        <v>292</v>
      </c>
      <c r="AC2601">
        <v>9.19</v>
      </c>
      <c r="AD2601">
        <v>0.87</v>
      </c>
      <c r="AE2601">
        <v>3.03</v>
      </c>
      <c r="AF2601" t="s">
        <v>230</v>
      </c>
      <c r="AG2601" s="1">
        <v>307700</v>
      </c>
      <c r="AH2601" s="36">
        <v>3562</v>
      </c>
      <c r="AI2601" s="1">
        <v>1500</v>
      </c>
      <c r="AJ2601" s="36">
        <v>3561</v>
      </c>
      <c r="AK2601" s="1">
        <v>7900</v>
      </c>
      <c r="AL2601" s="2">
        <v>0.62222222222222223</v>
      </c>
      <c r="AM2601" s="3">
        <v>46241</v>
      </c>
      <c r="AN2601" t="s">
        <v>293</v>
      </c>
      <c r="AO2601" t="s">
        <v>294</v>
      </c>
    </row>
    <row r="2602" spans="1:41">
      <c r="A2602" s="8">
        <v>46231</v>
      </c>
      <c r="B2602" s="67">
        <v>3960.45</v>
      </c>
      <c r="C2602">
        <v>-2.6</v>
      </c>
      <c r="D2602">
        <v>62300</v>
      </c>
      <c r="E2602" s="67">
        <v>-4.4000000000000004</v>
      </c>
      <c r="F2602" s="7">
        <v>1833</v>
      </c>
      <c r="G2602" t="s">
        <v>24</v>
      </c>
      <c r="H2602">
        <v>0</v>
      </c>
      <c r="I2602" t="s">
        <v>288</v>
      </c>
      <c r="J2602" t="s">
        <v>289</v>
      </c>
      <c r="K2602" t="s">
        <v>290</v>
      </c>
      <c r="L2602" s="36">
        <v>5840</v>
      </c>
      <c r="M2602">
        <v>-10</v>
      </c>
      <c r="N2602" s="66">
        <v>-1.6999999999999999E-3</v>
      </c>
      <c r="O2602" s="36">
        <v>5850</v>
      </c>
      <c r="P2602" s="66">
        <v>-1.6999999999999999E-3</v>
      </c>
      <c r="Q2602" s="36">
        <v>5850</v>
      </c>
      <c r="R2602" s="36">
        <v>5890</v>
      </c>
      <c r="S2602" s="36">
        <v>5780</v>
      </c>
      <c r="T2602" s="66">
        <v>-1.6999999999999999E-3</v>
      </c>
      <c r="U2602" s="66">
        <v>-3.3999999999999998E-3</v>
      </c>
      <c r="V2602" s="66">
        <v>-8.3999999999999995E-3</v>
      </c>
      <c r="W2602" s="66">
        <v>1.03E-2</v>
      </c>
      <c r="X2602" s="1">
        <v>85700</v>
      </c>
      <c r="Y2602" s="1">
        <v>499996</v>
      </c>
      <c r="Z2602" s="1">
        <v>225804</v>
      </c>
      <c r="AA2602" t="s">
        <v>296</v>
      </c>
      <c r="AB2602" t="s">
        <v>572</v>
      </c>
      <c r="AC2602">
        <v>13.61</v>
      </c>
      <c r="AD2602">
        <v>1.06</v>
      </c>
      <c r="AE2602">
        <v>5.14</v>
      </c>
      <c r="AF2602">
        <v>3.4</v>
      </c>
      <c r="AG2602" s="1">
        <v>1200</v>
      </c>
      <c r="AH2602" s="36">
        <v>5840</v>
      </c>
      <c r="AI2602">
        <v>800</v>
      </c>
      <c r="AJ2602" s="36">
        <v>5830</v>
      </c>
      <c r="AK2602" s="1">
        <v>3300</v>
      </c>
      <c r="AL2602" s="2">
        <v>0.62222222222222223</v>
      </c>
      <c r="AM2602" s="3">
        <v>46241</v>
      </c>
      <c r="AN2602" t="s">
        <v>298</v>
      </c>
      <c r="AO2602" t="s">
        <v>299</v>
      </c>
    </row>
    <row r="2603" spans="1:41">
      <c r="A2603" s="8">
        <v>46231</v>
      </c>
      <c r="B2603" s="67">
        <v>3960.45</v>
      </c>
      <c r="C2603">
        <v>-2.6</v>
      </c>
      <c r="D2603">
        <v>62300</v>
      </c>
      <c r="E2603" s="67">
        <v>-4.4000000000000004</v>
      </c>
      <c r="F2603" s="7">
        <v>1911</v>
      </c>
      <c r="G2603" t="s">
        <v>25</v>
      </c>
      <c r="H2603">
        <v>0</v>
      </c>
      <c r="I2603" t="s">
        <v>288</v>
      </c>
      <c r="J2603" t="s">
        <v>289</v>
      </c>
      <c r="K2603" t="s">
        <v>295</v>
      </c>
      <c r="L2603" s="36">
        <v>1379.5</v>
      </c>
      <c r="M2603">
        <v>3</v>
      </c>
      <c r="N2603" s="66">
        <v>2.2000000000000001E-3</v>
      </c>
      <c r="O2603" s="36">
        <v>1376.5</v>
      </c>
      <c r="P2603" s="66">
        <v>2.0999999999999999E-3</v>
      </c>
      <c r="Q2603" s="36">
        <v>1365</v>
      </c>
      <c r="R2603" s="36">
        <v>1380</v>
      </c>
      <c r="S2603" s="36">
        <v>1356</v>
      </c>
      <c r="T2603" s="66">
        <v>1.06E-2</v>
      </c>
      <c r="U2603" s="66">
        <v>5.4000000000000003E-3</v>
      </c>
      <c r="V2603" s="66">
        <v>-2.9999999999999997E-4</v>
      </c>
      <c r="W2603" s="66">
        <v>1.7299999999999999E-2</v>
      </c>
      <c r="X2603" s="1">
        <v>1507800</v>
      </c>
      <c r="Y2603" s="1">
        <v>2065623</v>
      </c>
      <c r="Z2603" s="1">
        <v>853312</v>
      </c>
      <c r="AA2603" t="s">
        <v>300</v>
      </c>
      <c r="AB2603" t="s">
        <v>301</v>
      </c>
      <c r="AC2603">
        <v>8.7899999999999991</v>
      </c>
      <c r="AD2603">
        <v>0.84</v>
      </c>
      <c r="AE2603">
        <v>3.62</v>
      </c>
      <c r="AF2603" t="s">
        <v>230</v>
      </c>
      <c r="AG2603" s="1">
        <v>282900</v>
      </c>
      <c r="AH2603" s="36">
        <v>1380</v>
      </c>
      <c r="AI2603" s="1">
        <v>21000</v>
      </c>
      <c r="AJ2603" s="36">
        <v>1379.5</v>
      </c>
      <c r="AK2603" s="1">
        <v>2700</v>
      </c>
      <c r="AL2603" s="2">
        <v>0.62222222222222223</v>
      </c>
      <c r="AM2603" s="3">
        <v>46241</v>
      </c>
      <c r="AN2603" t="s">
        <v>293</v>
      </c>
      <c r="AO2603" t="s">
        <v>299</v>
      </c>
    </row>
    <row r="2604" spans="1:41">
      <c r="A2604" s="8">
        <v>46231</v>
      </c>
      <c r="B2604" s="67">
        <v>3960.45</v>
      </c>
      <c r="C2604">
        <v>-2.6</v>
      </c>
      <c r="D2604">
        <v>62300</v>
      </c>
      <c r="E2604" s="67">
        <v>-4.4000000000000004</v>
      </c>
      <c r="F2604" s="7">
        <v>1925</v>
      </c>
      <c r="G2604" t="s">
        <v>26</v>
      </c>
      <c r="H2604">
        <v>0</v>
      </c>
      <c r="I2604" t="s">
        <v>288</v>
      </c>
      <c r="J2604" t="s">
        <v>289</v>
      </c>
      <c r="K2604" t="s">
        <v>290</v>
      </c>
      <c r="L2604" s="36">
        <v>4772</v>
      </c>
      <c r="M2604">
        <v>32</v>
      </c>
      <c r="N2604" s="66">
        <v>6.7999999999999996E-3</v>
      </c>
      <c r="O2604" s="36">
        <v>4740</v>
      </c>
      <c r="P2604" s="66">
        <v>6.7000000000000002E-3</v>
      </c>
      <c r="Q2604" s="36">
        <v>4740</v>
      </c>
      <c r="R2604" s="36">
        <v>4786</v>
      </c>
      <c r="S2604" s="36">
        <v>4723</v>
      </c>
      <c r="T2604" s="66">
        <v>6.7000000000000002E-3</v>
      </c>
      <c r="U2604" s="66">
        <v>0</v>
      </c>
      <c r="V2604" s="66">
        <v>-2.8999999999999998E-3</v>
      </c>
      <c r="W2604" s="66">
        <v>1.03E-2</v>
      </c>
      <c r="X2604" s="1">
        <v>1062000</v>
      </c>
      <c r="Y2604" s="1">
        <v>5053388</v>
      </c>
      <c r="Z2604" s="1">
        <v>3147783</v>
      </c>
      <c r="AA2604" t="s">
        <v>302</v>
      </c>
      <c r="AB2604" t="s">
        <v>573</v>
      </c>
      <c r="AC2604">
        <v>13.02</v>
      </c>
      <c r="AD2604">
        <v>1.02</v>
      </c>
      <c r="AE2604">
        <v>3.69</v>
      </c>
      <c r="AF2604" t="s">
        <v>230</v>
      </c>
      <c r="AG2604" s="1">
        <v>31900</v>
      </c>
      <c r="AH2604" s="36">
        <v>4772</v>
      </c>
      <c r="AI2604">
        <v>200</v>
      </c>
      <c r="AJ2604" s="36">
        <v>4771</v>
      </c>
      <c r="AK2604" s="1">
        <v>2100</v>
      </c>
      <c r="AL2604" s="2">
        <v>0.62222222222222223</v>
      </c>
      <c r="AM2604" s="3">
        <v>46240</v>
      </c>
      <c r="AN2604" t="s">
        <v>298</v>
      </c>
      <c r="AO2604" t="s">
        <v>299</v>
      </c>
    </row>
    <row r="2605" spans="1:41">
      <c r="A2605" s="8">
        <v>46231</v>
      </c>
      <c r="B2605" s="67">
        <v>3960.45</v>
      </c>
      <c r="C2605">
        <v>-2.6</v>
      </c>
      <c r="D2605">
        <v>62300</v>
      </c>
      <c r="E2605" s="67">
        <v>-4.4000000000000004</v>
      </c>
      <c r="F2605" s="7">
        <v>1928</v>
      </c>
      <c r="G2605" t="s">
        <v>27</v>
      </c>
      <c r="H2605">
        <v>0</v>
      </c>
      <c r="I2605" t="s">
        <v>288</v>
      </c>
      <c r="J2605" t="s">
        <v>289</v>
      </c>
      <c r="K2605" t="s">
        <v>295</v>
      </c>
      <c r="L2605" s="36">
        <v>3664</v>
      </c>
      <c r="M2605">
        <v>25</v>
      </c>
      <c r="N2605" s="66">
        <v>6.8999999999999999E-3</v>
      </c>
      <c r="O2605" s="36">
        <v>3639</v>
      </c>
      <c r="P2605" s="66">
        <v>6.7999999999999996E-3</v>
      </c>
      <c r="Q2605" s="36">
        <v>3630</v>
      </c>
      <c r="R2605" s="36">
        <v>3669</v>
      </c>
      <c r="S2605" s="36">
        <v>3622</v>
      </c>
      <c r="T2605" s="66">
        <v>9.2999999999999992E-3</v>
      </c>
      <c r="U2605" s="66">
        <v>3.8E-3</v>
      </c>
      <c r="V2605" s="66">
        <v>-1.2999999999999999E-3</v>
      </c>
      <c r="W2605" s="66">
        <v>1.15E-2</v>
      </c>
      <c r="X2605" s="1">
        <v>2008700</v>
      </c>
      <c r="Y2605" s="1">
        <v>7333460</v>
      </c>
      <c r="Z2605" s="1">
        <v>2387409</v>
      </c>
      <c r="AA2605" t="s">
        <v>304</v>
      </c>
      <c r="AB2605" t="s">
        <v>574</v>
      </c>
      <c r="AC2605">
        <v>10.89</v>
      </c>
      <c r="AD2605">
        <v>1.1100000000000001</v>
      </c>
      <c r="AE2605">
        <v>3.96</v>
      </c>
      <c r="AF2605" t="s">
        <v>230</v>
      </c>
      <c r="AG2605" s="1">
        <v>225700</v>
      </c>
      <c r="AH2605" s="36">
        <v>3665</v>
      </c>
      <c r="AI2605" s="1">
        <v>38000</v>
      </c>
      <c r="AJ2605" s="36">
        <v>3663</v>
      </c>
      <c r="AK2605" s="1">
        <v>2900</v>
      </c>
      <c r="AL2605" s="2">
        <v>0.62222222222222223</v>
      </c>
      <c r="AN2605" t="s">
        <v>306</v>
      </c>
      <c r="AO2605" t="s">
        <v>299</v>
      </c>
    </row>
    <row r="2606" spans="1:41">
      <c r="A2606" s="8">
        <v>46231</v>
      </c>
      <c r="B2606" s="67">
        <v>3960.45</v>
      </c>
      <c r="C2606">
        <v>-2.6</v>
      </c>
      <c r="D2606">
        <v>62300</v>
      </c>
      <c r="E2606" s="67">
        <v>-4.4000000000000004</v>
      </c>
      <c r="F2606" s="7">
        <v>1929</v>
      </c>
      <c r="G2606" t="s">
        <v>28</v>
      </c>
      <c r="H2606">
        <v>0</v>
      </c>
      <c r="I2606" t="s">
        <v>288</v>
      </c>
      <c r="J2606" t="s">
        <v>289</v>
      </c>
      <c r="K2606" t="s">
        <v>290</v>
      </c>
      <c r="L2606" s="36">
        <v>1140</v>
      </c>
      <c r="M2606">
        <v>-14</v>
      </c>
      <c r="N2606" s="66">
        <v>-1.21E-2</v>
      </c>
      <c r="O2606" s="36">
        <v>1154</v>
      </c>
      <c r="P2606" s="66">
        <v>-1.21E-2</v>
      </c>
      <c r="Q2606" s="36">
        <v>1150</v>
      </c>
      <c r="R2606" s="36">
        <v>1153</v>
      </c>
      <c r="S2606" s="36">
        <v>1134</v>
      </c>
      <c r="T2606" s="66">
        <v>-8.6E-3</v>
      </c>
      <c r="U2606" s="66">
        <v>2.5999999999999999E-3</v>
      </c>
      <c r="V2606" s="66">
        <v>-1.12E-2</v>
      </c>
      <c r="W2606" s="66">
        <v>5.1999999999999998E-3</v>
      </c>
      <c r="X2606" s="1">
        <v>43300</v>
      </c>
      <c r="Y2606" s="1">
        <v>49432</v>
      </c>
      <c r="Z2606" s="1">
        <v>47646</v>
      </c>
      <c r="AA2606" t="s">
        <v>307</v>
      </c>
      <c r="AB2606" t="s">
        <v>575</v>
      </c>
      <c r="AC2606">
        <v>12.88</v>
      </c>
      <c r="AD2606">
        <v>1.26</v>
      </c>
      <c r="AE2606">
        <v>4.3899999999999997</v>
      </c>
      <c r="AF2606" t="s">
        <v>230</v>
      </c>
      <c r="AG2606" s="1">
        <v>14500</v>
      </c>
      <c r="AH2606" s="36">
        <v>1140</v>
      </c>
      <c r="AI2606">
        <v>500</v>
      </c>
      <c r="AJ2606" s="36">
        <v>1139</v>
      </c>
      <c r="AK2606">
        <v>600</v>
      </c>
      <c r="AL2606" s="2">
        <v>0.62152777777777779</v>
      </c>
      <c r="AM2606" s="3">
        <v>46241</v>
      </c>
      <c r="AN2606" t="s">
        <v>298</v>
      </c>
      <c r="AO2606" t="s">
        <v>299</v>
      </c>
    </row>
    <row r="2607" spans="1:41">
      <c r="A2607" s="8">
        <v>46231</v>
      </c>
      <c r="B2607" s="67">
        <v>3960.45</v>
      </c>
      <c r="C2607">
        <v>-2.6</v>
      </c>
      <c r="D2607">
        <v>62300</v>
      </c>
      <c r="E2607" s="67">
        <v>-4.4000000000000004</v>
      </c>
      <c r="F2607" s="7">
        <v>1963</v>
      </c>
      <c r="G2607" t="s">
        <v>29</v>
      </c>
      <c r="H2607">
        <v>0</v>
      </c>
      <c r="I2607" t="s">
        <v>288</v>
      </c>
      <c r="J2607" t="s">
        <v>289</v>
      </c>
      <c r="K2607" t="s">
        <v>290</v>
      </c>
      <c r="L2607" s="36">
        <v>2280.5</v>
      </c>
      <c r="M2607">
        <v>-90.5</v>
      </c>
      <c r="N2607" s="66">
        <v>-3.8199999999999998E-2</v>
      </c>
      <c r="O2607" s="36">
        <v>2371</v>
      </c>
      <c r="P2607" s="66">
        <v>-3.8100000000000002E-2</v>
      </c>
      <c r="Q2607" s="36">
        <v>2321</v>
      </c>
      <c r="R2607" s="36">
        <v>2337</v>
      </c>
      <c r="S2607" s="36">
        <v>2274.5</v>
      </c>
      <c r="T2607" s="66">
        <v>-1.7399999999999999E-2</v>
      </c>
      <c r="U2607" s="66">
        <v>-1.49E-2</v>
      </c>
      <c r="V2607" s="66">
        <v>-2.41E-2</v>
      </c>
      <c r="W2607" s="66">
        <v>2.5999999999999999E-3</v>
      </c>
      <c r="X2607" s="1">
        <v>1499200</v>
      </c>
      <c r="Y2607" s="1">
        <v>3447939</v>
      </c>
      <c r="Z2607" s="1">
        <v>557110</v>
      </c>
      <c r="AA2607" t="s">
        <v>309</v>
      </c>
      <c r="AB2607" t="s">
        <v>310</v>
      </c>
      <c r="AC2607">
        <v>12</v>
      </c>
      <c r="AD2607">
        <v>1.28</v>
      </c>
      <c r="AE2607">
        <v>2.2799999999999998</v>
      </c>
      <c r="AF2607" t="s">
        <v>230</v>
      </c>
      <c r="AG2607" s="1">
        <v>33800</v>
      </c>
      <c r="AH2607" s="36">
        <v>2281</v>
      </c>
      <c r="AI2607" s="1">
        <v>2400</v>
      </c>
      <c r="AJ2607" s="36">
        <v>2280</v>
      </c>
      <c r="AK2607">
        <v>200</v>
      </c>
      <c r="AL2607" s="2">
        <v>0.62222222222222223</v>
      </c>
      <c r="AM2607" s="3">
        <v>46241</v>
      </c>
      <c r="AN2607" t="s">
        <v>298</v>
      </c>
      <c r="AO2607" t="s">
        <v>299</v>
      </c>
    </row>
    <row r="2608" spans="1:41">
      <c r="A2608" s="8">
        <v>46231</v>
      </c>
      <c r="B2608" s="67">
        <v>3960.45</v>
      </c>
      <c r="C2608">
        <v>-2.6</v>
      </c>
      <c r="D2608">
        <v>62300</v>
      </c>
      <c r="E2608" s="67">
        <v>-4.4000000000000004</v>
      </c>
      <c r="F2608" s="7">
        <v>2124</v>
      </c>
      <c r="G2608" t="s">
        <v>30</v>
      </c>
      <c r="H2608">
        <v>0</v>
      </c>
      <c r="I2608" t="s">
        <v>288</v>
      </c>
      <c r="J2608" t="s">
        <v>289</v>
      </c>
      <c r="K2608" t="s">
        <v>290</v>
      </c>
      <c r="L2608">
        <v>958</v>
      </c>
      <c r="M2608">
        <v>10</v>
      </c>
      <c r="N2608" s="66">
        <v>1.0500000000000001E-2</v>
      </c>
      <c r="O2608">
        <v>948</v>
      </c>
      <c r="P2608" s="66">
        <v>1.0500000000000001E-2</v>
      </c>
      <c r="Q2608">
        <v>951</v>
      </c>
      <c r="R2608">
        <v>960</v>
      </c>
      <c r="S2608">
        <v>943</v>
      </c>
      <c r="T2608" s="66">
        <v>7.3000000000000001E-3</v>
      </c>
      <c r="U2608" s="66">
        <v>7.3000000000000001E-3</v>
      </c>
      <c r="V2608" s="66">
        <v>-2E-3</v>
      </c>
      <c r="W2608" s="66">
        <v>1.5900000000000001E-2</v>
      </c>
      <c r="X2608" s="1">
        <v>926500</v>
      </c>
      <c r="Y2608" s="1">
        <v>881196</v>
      </c>
      <c r="Z2608" s="1">
        <v>158603</v>
      </c>
      <c r="AA2608" t="s">
        <v>311</v>
      </c>
      <c r="AB2608" t="s">
        <v>312</v>
      </c>
      <c r="AC2608">
        <v>17.7</v>
      </c>
      <c r="AD2608">
        <v>6.79</v>
      </c>
      <c r="AE2608">
        <v>3.97</v>
      </c>
      <c r="AF2608" t="s">
        <v>230</v>
      </c>
      <c r="AG2608" s="1">
        <v>36100</v>
      </c>
      <c r="AH2608">
        <v>958</v>
      </c>
      <c r="AI2608" s="1">
        <v>2600</v>
      </c>
      <c r="AJ2608">
        <v>957</v>
      </c>
      <c r="AK2608" s="1">
        <v>4600</v>
      </c>
      <c r="AL2608" s="2">
        <v>0.62222222222222223</v>
      </c>
      <c r="AM2608" s="3">
        <v>46246</v>
      </c>
      <c r="AN2608" t="s">
        <v>293</v>
      </c>
      <c r="AO2608" t="s">
        <v>313</v>
      </c>
    </row>
    <row r="2609" spans="1:41">
      <c r="A2609" s="8">
        <v>46231</v>
      </c>
      <c r="B2609" s="67">
        <v>3960.45</v>
      </c>
      <c r="C2609">
        <v>-2.6</v>
      </c>
      <c r="D2609">
        <v>62300</v>
      </c>
      <c r="E2609" s="67">
        <v>-4.4000000000000004</v>
      </c>
      <c r="F2609" s="7">
        <v>2162</v>
      </c>
      <c r="G2609" t="s">
        <v>31</v>
      </c>
      <c r="H2609">
        <v>0</v>
      </c>
      <c r="I2609" t="s">
        <v>314</v>
      </c>
      <c r="J2609" t="s">
        <v>289</v>
      </c>
      <c r="K2609" t="s">
        <v>290</v>
      </c>
      <c r="L2609">
        <v>537</v>
      </c>
      <c r="M2609">
        <v>1</v>
      </c>
      <c r="N2609" s="66">
        <v>1.9E-3</v>
      </c>
      <c r="O2609">
        <v>536</v>
      </c>
      <c r="P2609" s="66">
        <v>1.8E-3</v>
      </c>
      <c r="Q2609">
        <v>536</v>
      </c>
      <c r="R2609">
        <v>537</v>
      </c>
      <c r="S2609">
        <v>536</v>
      </c>
      <c r="T2609" s="66">
        <v>1.8E-3</v>
      </c>
      <c r="U2609" t="s">
        <v>230</v>
      </c>
      <c r="V2609" s="66">
        <v>0</v>
      </c>
      <c r="W2609" s="66">
        <v>1.8E-3</v>
      </c>
      <c r="X2609" s="1">
        <v>10000</v>
      </c>
      <c r="Y2609" s="1">
        <v>5370</v>
      </c>
      <c r="Z2609" s="1">
        <v>11605</v>
      </c>
      <c r="AA2609" t="s">
        <v>685</v>
      </c>
      <c r="AB2609" t="s">
        <v>316</v>
      </c>
      <c r="AC2609">
        <v>31.22</v>
      </c>
      <c r="AD2609">
        <v>2.04</v>
      </c>
      <c r="AE2609">
        <v>0</v>
      </c>
      <c r="AF2609">
        <v>0.6</v>
      </c>
      <c r="AG2609">
        <v>0</v>
      </c>
      <c r="AH2609">
        <v>538</v>
      </c>
      <c r="AI2609" s="1">
        <v>6400</v>
      </c>
      <c r="AJ2609">
        <v>536</v>
      </c>
      <c r="AK2609" s="1">
        <v>78400</v>
      </c>
      <c r="AL2609" s="2">
        <v>0.4513888888888889</v>
      </c>
      <c r="AM2609" s="3">
        <v>46241</v>
      </c>
      <c r="AN2609" t="s">
        <v>298</v>
      </c>
      <c r="AO2609" t="s">
        <v>313</v>
      </c>
    </row>
    <row r="2610" spans="1:41">
      <c r="A2610" s="8">
        <v>46231</v>
      </c>
      <c r="B2610" s="67">
        <v>3960.45</v>
      </c>
      <c r="C2610">
        <v>-2.6</v>
      </c>
      <c r="D2610">
        <v>62300</v>
      </c>
      <c r="E2610" s="67">
        <v>-4.4000000000000004</v>
      </c>
      <c r="F2610" s="7">
        <v>2229</v>
      </c>
      <c r="G2610" t="s">
        <v>32</v>
      </c>
      <c r="H2610">
        <v>0</v>
      </c>
      <c r="I2610" t="s">
        <v>288</v>
      </c>
      <c r="J2610" t="s">
        <v>289</v>
      </c>
      <c r="K2610" t="s">
        <v>290</v>
      </c>
      <c r="L2610" s="36">
        <v>3059</v>
      </c>
      <c r="M2610">
        <v>61</v>
      </c>
      <c r="N2610" s="66">
        <v>2.0299999999999999E-2</v>
      </c>
      <c r="O2610" s="36">
        <v>2998</v>
      </c>
      <c r="P2610" s="66">
        <v>2.0299999999999999E-2</v>
      </c>
      <c r="Q2610" s="36">
        <v>3029</v>
      </c>
      <c r="R2610" s="36">
        <v>3064</v>
      </c>
      <c r="S2610" s="36">
        <v>3023</v>
      </c>
      <c r="T2610" s="66">
        <v>9.9000000000000008E-3</v>
      </c>
      <c r="U2610" s="66">
        <v>5.9999999999999995E-4</v>
      </c>
      <c r="V2610" s="66">
        <v>-1.6000000000000001E-3</v>
      </c>
      <c r="W2610" s="66">
        <v>1.1900000000000001E-2</v>
      </c>
      <c r="X2610" s="1">
        <v>198600</v>
      </c>
      <c r="Y2610" s="1">
        <v>605352</v>
      </c>
      <c r="Z2610" s="1">
        <v>409691</v>
      </c>
      <c r="AA2610" t="s">
        <v>317</v>
      </c>
      <c r="AB2610" t="s">
        <v>660</v>
      </c>
      <c r="AC2610">
        <v>21.37</v>
      </c>
      <c r="AD2610">
        <v>1.76</v>
      </c>
      <c r="AE2610">
        <v>2.2599999999999998</v>
      </c>
      <c r="AF2610" t="s">
        <v>230</v>
      </c>
      <c r="AG2610" s="1">
        <v>2700</v>
      </c>
      <c r="AH2610" s="36">
        <v>3060</v>
      </c>
      <c r="AI2610">
        <v>600</v>
      </c>
      <c r="AJ2610" s="36">
        <v>3058</v>
      </c>
      <c r="AK2610">
        <v>500</v>
      </c>
      <c r="AL2610" s="2">
        <v>0.62222222222222223</v>
      </c>
      <c r="AM2610" s="3">
        <v>46233</v>
      </c>
      <c r="AN2610" t="s">
        <v>298</v>
      </c>
      <c r="AO2610" t="s">
        <v>319</v>
      </c>
    </row>
    <row r="2611" spans="1:41">
      <c r="A2611" s="8">
        <v>46231</v>
      </c>
      <c r="B2611" s="67">
        <v>3960.45</v>
      </c>
      <c r="C2611">
        <v>-2.6</v>
      </c>
      <c r="D2611">
        <v>62300</v>
      </c>
      <c r="E2611" s="67">
        <v>-4.4000000000000004</v>
      </c>
      <c r="F2611" s="7">
        <v>2768</v>
      </c>
      <c r="G2611" t="s">
        <v>33</v>
      </c>
      <c r="H2611">
        <v>0</v>
      </c>
      <c r="I2611" t="s">
        <v>288</v>
      </c>
      <c r="J2611" t="s">
        <v>289</v>
      </c>
      <c r="K2611" t="s">
        <v>295</v>
      </c>
      <c r="L2611" s="36">
        <v>5339</v>
      </c>
      <c r="M2611">
        <v>-107</v>
      </c>
      <c r="N2611" s="66">
        <v>-1.9599999999999999E-2</v>
      </c>
      <c r="O2611" s="36">
        <v>5446</v>
      </c>
      <c r="P2611" s="66">
        <v>-1.9599999999999999E-2</v>
      </c>
      <c r="Q2611" s="36">
        <v>5409</v>
      </c>
      <c r="R2611" s="36">
        <v>5413</v>
      </c>
      <c r="S2611" s="36">
        <v>5304</v>
      </c>
      <c r="T2611" s="66">
        <v>-1.29E-2</v>
      </c>
      <c r="U2611" s="66">
        <v>1.2999999999999999E-3</v>
      </c>
      <c r="V2611" s="66">
        <v>-1.3599999999999999E-2</v>
      </c>
      <c r="W2611" s="66">
        <v>6.4999999999999997E-3</v>
      </c>
      <c r="X2611" s="1">
        <v>715500</v>
      </c>
      <c r="Y2611" s="1">
        <v>3826848</v>
      </c>
      <c r="Z2611" s="1">
        <v>1121190</v>
      </c>
      <c r="AA2611" t="s">
        <v>320</v>
      </c>
      <c r="AB2611" t="s">
        <v>321</v>
      </c>
      <c r="AC2611">
        <v>8.5399999999999991</v>
      </c>
      <c r="AD2611">
        <v>1.01</v>
      </c>
      <c r="AE2611">
        <v>3.37</v>
      </c>
      <c r="AF2611" t="s">
        <v>230</v>
      </c>
      <c r="AG2611" s="1">
        <v>174300</v>
      </c>
      <c r="AH2611" s="36">
        <v>5341</v>
      </c>
      <c r="AI2611">
        <v>300</v>
      </c>
      <c r="AJ2611" s="36">
        <v>5339</v>
      </c>
      <c r="AK2611">
        <v>400</v>
      </c>
      <c r="AL2611" s="2">
        <v>0.62222222222222223</v>
      </c>
      <c r="AM2611" s="3">
        <v>46234</v>
      </c>
      <c r="AN2611" t="s">
        <v>298</v>
      </c>
      <c r="AO2611" t="s">
        <v>322</v>
      </c>
    </row>
    <row r="2612" spans="1:41">
      <c r="A2612" s="8">
        <v>46231</v>
      </c>
      <c r="B2612" s="67">
        <v>3960.45</v>
      </c>
      <c r="C2612">
        <v>-2.6</v>
      </c>
      <c r="D2612">
        <v>62300</v>
      </c>
      <c r="E2612" s="67">
        <v>-4.4000000000000004</v>
      </c>
      <c r="F2612" s="7">
        <v>2769</v>
      </c>
      <c r="G2612" t="s">
        <v>34</v>
      </c>
      <c r="H2612">
        <v>0</v>
      </c>
      <c r="I2612" t="s">
        <v>314</v>
      </c>
      <c r="J2612" t="s">
        <v>323</v>
      </c>
      <c r="K2612" t="s">
        <v>290</v>
      </c>
      <c r="L2612">
        <v>888</v>
      </c>
      <c r="M2612">
        <v>3</v>
      </c>
      <c r="N2612" s="66">
        <v>3.3999999999999998E-3</v>
      </c>
      <c r="O2612">
        <v>885</v>
      </c>
      <c r="P2612" s="66">
        <v>3.3E-3</v>
      </c>
      <c r="Q2612">
        <v>888</v>
      </c>
      <c r="R2612">
        <v>888</v>
      </c>
      <c r="S2612">
        <v>885</v>
      </c>
      <c r="T2612" s="66">
        <v>0</v>
      </c>
      <c r="U2612" s="66">
        <v>3.3E-3</v>
      </c>
      <c r="V2612" s="66">
        <v>0</v>
      </c>
      <c r="W2612" s="66">
        <v>3.3E-3</v>
      </c>
      <c r="X2612" s="1">
        <v>2500</v>
      </c>
      <c r="Y2612" s="1">
        <v>2216</v>
      </c>
      <c r="Z2612" s="1">
        <v>6981</v>
      </c>
      <c r="AA2612" t="s">
        <v>324</v>
      </c>
      <c r="AB2612" t="s">
        <v>325</v>
      </c>
      <c r="AC2612">
        <v>53.49</v>
      </c>
      <c r="AD2612">
        <v>8.31</v>
      </c>
      <c r="AE2612">
        <v>0</v>
      </c>
      <c r="AF2612">
        <v>0.2</v>
      </c>
      <c r="AG2612">
        <v>0</v>
      </c>
      <c r="AH2612">
        <v>889</v>
      </c>
      <c r="AI2612">
        <v>100</v>
      </c>
      <c r="AJ2612">
        <v>888</v>
      </c>
      <c r="AK2612">
        <v>300</v>
      </c>
      <c r="AL2612" s="2">
        <v>0.60277777777777775</v>
      </c>
      <c r="AM2612" s="3">
        <v>46213</v>
      </c>
      <c r="AN2612" t="s">
        <v>326</v>
      </c>
      <c r="AO2612" t="s">
        <v>327</v>
      </c>
    </row>
    <row r="2613" spans="1:41">
      <c r="A2613" s="8">
        <v>46231</v>
      </c>
      <c r="B2613" s="67">
        <v>3960.45</v>
      </c>
      <c r="C2613">
        <v>-2.6</v>
      </c>
      <c r="D2613">
        <v>62300</v>
      </c>
      <c r="E2613" s="67">
        <v>-4.4000000000000004</v>
      </c>
      <c r="F2613" s="7">
        <v>2914</v>
      </c>
      <c r="G2613" t="s">
        <v>35</v>
      </c>
      <c r="H2613">
        <v>0</v>
      </c>
      <c r="I2613" t="s">
        <v>288</v>
      </c>
      <c r="J2613" t="s">
        <v>289</v>
      </c>
      <c r="K2613" t="s">
        <v>295</v>
      </c>
      <c r="L2613" s="36">
        <v>6641</v>
      </c>
      <c r="M2613">
        <v>110</v>
      </c>
      <c r="N2613" s="66">
        <v>1.6799999999999999E-2</v>
      </c>
      <c r="O2613" s="36">
        <v>6531</v>
      </c>
      <c r="P2613" s="66">
        <v>1.6799999999999999E-2</v>
      </c>
      <c r="Q2613" s="36">
        <v>6573</v>
      </c>
      <c r="R2613" s="36">
        <v>6652</v>
      </c>
      <c r="S2613" s="36">
        <v>6550</v>
      </c>
      <c r="T2613" s="66">
        <v>1.03E-2</v>
      </c>
      <c r="U2613" s="66">
        <v>3.0999999999999999E-3</v>
      </c>
      <c r="V2613" s="66">
        <v>-1.6000000000000001E-3</v>
      </c>
      <c r="W2613" s="66">
        <v>1.38E-2</v>
      </c>
      <c r="X2613" s="1">
        <v>3215800</v>
      </c>
      <c r="Y2613" s="1">
        <v>21252913</v>
      </c>
      <c r="Z2613" s="1">
        <v>13282000</v>
      </c>
      <c r="AA2613" t="s">
        <v>897</v>
      </c>
      <c r="AB2613" t="s">
        <v>329</v>
      </c>
      <c r="AC2613">
        <v>20.68</v>
      </c>
      <c r="AD2613">
        <v>2.88</v>
      </c>
      <c r="AE2613">
        <v>3.64</v>
      </c>
      <c r="AF2613" t="s">
        <v>230</v>
      </c>
      <c r="AG2613" s="1">
        <v>385500</v>
      </c>
      <c r="AH2613" s="36">
        <v>6642</v>
      </c>
      <c r="AI2613">
        <v>900</v>
      </c>
      <c r="AJ2613" s="36">
        <v>6641</v>
      </c>
      <c r="AK2613" s="1">
        <v>1700</v>
      </c>
      <c r="AL2613" s="2">
        <v>0.62222222222222223</v>
      </c>
      <c r="AM2613" s="3">
        <v>46233</v>
      </c>
      <c r="AN2613" t="s">
        <v>293</v>
      </c>
      <c r="AO2613" t="s">
        <v>319</v>
      </c>
    </row>
    <row r="2614" spans="1:41">
      <c r="A2614" s="8">
        <v>46231</v>
      </c>
      <c r="B2614" s="67">
        <v>3960.45</v>
      </c>
      <c r="C2614">
        <v>-2.6</v>
      </c>
      <c r="D2614">
        <v>62300</v>
      </c>
      <c r="E2614" s="67">
        <v>-4.4000000000000004</v>
      </c>
      <c r="F2614" s="7">
        <v>3003</v>
      </c>
      <c r="G2614" t="s">
        <v>36</v>
      </c>
      <c r="H2614">
        <v>0</v>
      </c>
      <c r="I2614" t="s">
        <v>288</v>
      </c>
      <c r="J2614" t="s">
        <v>289</v>
      </c>
      <c r="K2614" t="s">
        <v>290</v>
      </c>
      <c r="L2614" s="36">
        <v>1813</v>
      </c>
      <c r="M2614">
        <v>-22</v>
      </c>
      <c r="N2614" s="66">
        <v>-1.2E-2</v>
      </c>
      <c r="O2614" s="36">
        <v>1835</v>
      </c>
      <c r="P2614" s="66">
        <v>-1.1900000000000001E-2</v>
      </c>
      <c r="Q2614" s="36">
        <v>1810</v>
      </c>
      <c r="R2614" s="36">
        <v>1857</v>
      </c>
      <c r="S2614" s="36">
        <v>1793</v>
      </c>
      <c r="T2614" s="66">
        <v>1.6000000000000001E-3</v>
      </c>
      <c r="U2614" s="66">
        <v>-1.9199999999999998E-2</v>
      </c>
      <c r="V2614" s="66">
        <v>-2.3599999999999999E-2</v>
      </c>
      <c r="W2614" s="66">
        <v>1.11E-2</v>
      </c>
      <c r="X2614" s="1">
        <v>2832800</v>
      </c>
      <c r="Y2614" s="1">
        <v>5179316</v>
      </c>
      <c r="Z2614" s="1">
        <v>1392216</v>
      </c>
      <c r="AA2614" t="s">
        <v>330</v>
      </c>
      <c r="AB2614" t="s">
        <v>577</v>
      </c>
      <c r="AC2614">
        <v>11.37</v>
      </c>
      <c r="AD2614">
        <v>1.5</v>
      </c>
      <c r="AE2614">
        <v>3.7</v>
      </c>
      <c r="AF2614" t="s">
        <v>230</v>
      </c>
      <c r="AG2614" s="1">
        <v>244200</v>
      </c>
      <c r="AH2614" s="36">
        <v>1813.5</v>
      </c>
      <c r="AI2614" s="1">
        <v>1100</v>
      </c>
      <c r="AJ2614" s="36">
        <v>1813</v>
      </c>
      <c r="AK2614">
        <v>600</v>
      </c>
      <c r="AL2614" s="2">
        <v>0.62222222222222223</v>
      </c>
      <c r="AM2614" s="3">
        <v>46231</v>
      </c>
      <c r="AN2614" t="s">
        <v>293</v>
      </c>
      <c r="AO2614" t="s">
        <v>332</v>
      </c>
    </row>
    <row r="2615" spans="1:41">
      <c r="A2615" s="8">
        <v>46231</v>
      </c>
      <c r="B2615" s="67">
        <v>3960.45</v>
      </c>
      <c r="C2615">
        <v>-2.6</v>
      </c>
      <c r="D2615">
        <v>62300</v>
      </c>
      <c r="E2615" s="67">
        <v>-4.4000000000000004</v>
      </c>
      <c r="F2615" s="7">
        <v>3407</v>
      </c>
      <c r="G2615" t="s">
        <v>37</v>
      </c>
      <c r="H2615">
        <v>0</v>
      </c>
      <c r="I2615" t="s">
        <v>288</v>
      </c>
      <c r="J2615" t="s">
        <v>289</v>
      </c>
      <c r="K2615" t="s">
        <v>295</v>
      </c>
      <c r="L2615" s="36">
        <v>1823.5</v>
      </c>
      <c r="M2615">
        <v>-49</v>
      </c>
      <c r="N2615" s="66">
        <v>-2.6200000000000001E-2</v>
      </c>
      <c r="O2615" s="36">
        <v>1872.5</v>
      </c>
      <c r="P2615" s="66">
        <v>-2.6100000000000002E-2</v>
      </c>
      <c r="Q2615" s="36">
        <v>1835</v>
      </c>
      <c r="R2615" s="36">
        <v>1855.5</v>
      </c>
      <c r="S2615" s="36">
        <v>1800</v>
      </c>
      <c r="T2615" s="66">
        <v>-6.1999999999999998E-3</v>
      </c>
      <c r="U2615" s="66">
        <v>6.8999999999999999E-3</v>
      </c>
      <c r="V2615" s="66">
        <v>-1.72E-2</v>
      </c>
      <c r="W2615" s="66">
        <v>1.2999999999999999E-2</v>
      </c>
      <c r="X2615" s="1">
        <v>3009700</v>
      </c>
      <c r="Y2615" s="1">
        <v>5485354</v>
      </c>
      <c r="Z2615" s="1">
        <v>2490448</v>
      </c>
      <c r="AA2615" t="s">
        <v>706</v>
      </c>
      <c r="AB2615" t="s">
        <v>334</v>
      </c>
      <c r="AC2615">
        <v>15.34</v>
      </c>
      <c r="AD2615">
        <v>1.18</v>
      </c>
      <c r="AE2615">
        <v>2.41</v>
      </c>
      <c r="AF2615" t="s">
        <v>230</v>
      </c>
      <c r="AG2615" s="1">
        <v>131500</v>
      </c>
      <c r="AH2615" s="36">
        <v>1823.5</v>
      </c>
      <c r="AI2615">
        <v>500</v>
      </c>
      <c r="AJ2615" s="36">
        <v>1823</v>
      </c>
      <c r="AK2615" s="1">
        <v>1700</v>
      </c>
      <c r="AL2615" s="2">
        <v>0.62222222222222223</v>
      </c>
      <c r="AM2615" s="3">
        <v>46234</v>
      </c>
      <c r="AN2615" t="s">
        <v>298</v>
      </c>
      <c r="AO2615" t="s">
        <v>335</v>
      </c>
    </row>
    <row r="2616" spans="1:41">
      <c r="A2616" s="8">
        <v>46231</v>
      </c>
      <c r="B2616" s="67">
        <v>3960.45</v>
      </c>
      <c r="C2616">
        <v>-2.6</v>
      </c>
      <c r="D2616">
        <v>62300</v>
      </c>
      <c r="E2616" s="67">
        <v>-4.4000000000000004</v>
      </c>
      <c r="F2616" s="7">
        <v>4008</v>
      </c>
      <c r="G2616" t="s">
        <v>38</v>
      </c>
      <c r="H2616">
        <v>0</v>
      </c>
      <c r="I2616" t="s">
        <v>288</v>
      </c>
      <c r="J2616" t="s">
        <v>289</v>
      </c>
      <c r="K2616" t="s">
        <v>295</v>
      </c>
      <c r="L2616" s="36">
        <v>1233</v>
      </c>
      <c r="M2616">
        <v>-50</v>
      </c>
      <c r="N2616" s="66">
        <v>-3.9E-2</v>
      </c>
      <c r="O2616" s="36">
        <v>1283</v>
      </c>
      <c r="P2616" s="66">
        <v>-3.8899999999999997E-2</v>
      </c>
      <c r="Q2616" s="36">
        <v>1278</v>
      </c>
      <c r="R2616" s="36">
        <v>1297</v>
      </c>
      <c r="S2616" s="36">
        <v>1230</v>
      </c>
      <c r="T2616" s="66">
        <v>-3.5200000000000002E-2</v>
      </c>
      <c r="U2616" s="66">
        <v>-4.7999999999999996E-3</v>
      </c>
      <c r="V2616" s="66">
        <v>-4.9299999999999997E-2</v>
      </c>
      <c r="W2616" s="66">
        <v>2.3999999999999998E-3</v>
      </c>
      <c r="X2616" s="1">
        <v>160700</v>
      </c>
      <c r="Y2616" s="1">
        <v>200676</v>
      </c>
      <c r="Z2616" s="1">
        <v>79786</v>
      </c>
      <c r="AA2616" t="s">
        <v>707</v>
      </c>
      <c r="AB2616" t="s">
        <v>337</v>
      </c>
      <c r="AC2616">
        <v>10.09</v>
      </c>
      <c r="AD2616">
        <v>0.76</v>
      </c>
      <c r="AE2616">
        <v>3.89</v>
      </c>
      <c r="AF2616" t="s">
        <v>230</v>
      </c>
      <c r="AG2616">
        <v>0</v>
      </c>
      <c r="AH2616" s="36">
        <v>1234</v>
      </c>
      <c r="AI2616">
        <v>600</v>
      </c>
      <c r="AJ2616" s="36">
        <v>1233</v>
      </c>
      <c r="AK2616">
        <v>800</v>
      </c>
      <c r="AL2616" s="2">
        <v>0.62222222222222223</v>
      </c>
      <c r="AM2616" s="3">
        <v>46240</v>
      </c>
      <c r="AN2616" t="s">
        <v>298</v>
      </c>
      <c r="AO2616" t="s">
        <v>335</v>
      </c>
    </row>
    <row r="2617" spans="1:41">
      <c r="A2617" s="8">
        <v>46231</v>
      </c>
      <c r="B2617" s="67">
        <v>3960.45</v>
      </c>
      <c r="C2617">
        <v>-2.6</v>
      </c>
      <c r="D2617">
        <v>62300</v>
      </c>
      <c r="E2617" s="67">
        <v>-4.4000000000000004</v>
      </c>
      <c r="F2617" s="7">
        <v>4026</v>
      </c>
      <c r="G2617" t="s">
        <v>39</v>
      </c>
      <c r="H2617">
        <v>0</v>
      </c>
      <c r="I2617" t="s">
        <v>314</v>
      </c>
      <c r="J2617" t="s">
        <v>289</v>
      </c>
      <c r="K2617" t="s">
        <v>290</v>
      </c>
      <c r="L2617" s="36">
        <v>1533</v>
      </c>
      <c r="M2617">
        <v>-49</v>
      </c>
      <c r="N2617" s="66">
        <v>-3.1E-2</v>
      </c>
      <c r="O2617" s="36">
        <v>1582</v>
      </c>
      <c r="P2617" s="66">
        <v>-3.09E-2</v>
      </c>
      <c r="Q2617" s="36">
        <v>1580</v>
      </c>
      <c r="R2617" s="36">
        <v>1580</v>
      </c>
      <c r="S2617" s="36">
        <v>1530</v>
      </c>
      <c r="T2617" s="66">
        <v>-2.9700000000000001E-2</v>
      </c>
      <c r="U2617" s="66">
        <v>-7.7000000000000002E-3</v>
      </c>
      <c r="V2617" s="66">
        <v>-2.9700000000000001E-2</v>
      </c>
      <c r="W2617" s="66">
        <v>1.9E-3</v>
      </c>
      <c r="X2617" s="1">
        <v>57200</v>
      </c>
      <c r="Y2617" s="1">
        <v>88654</v>
      </c>
      <c r="Z2617" s="1">
        <v>14164</v>
      </c>
      <c r="AA2617" t="s">
        <v>338</v>
      </c>
      <c r="AB2617" t="s">
        <v>848</v>
      </c>
      <c r="AC2617">
        <v>7.26</v>
      </c>
      <c r="AD2617">
        <v>0.95</v>
      </c>
      <c r="AE2617">
        <v>3.26</v>
      </c>
      <c r="AF2617" t="s">
        <v>230</v>
      </c>
      <c r="AG2617">
        <v>700</v>
      </c>
      <c r="AH2617" s="36">
        <v>1533</v>
      </c>
      <c r="AI2617">
        <v>400</v>
      </c>
      <c r="AJ2617" s="36">
        <v>1531</v>
      </c>
      <c r="AK2617">
        <v>100</v>
      </c>
      <c r="AL2617" s="2">
        <v>0.62222222222222223</v>
      </c>
      <c r="AN2617" t="s">
        <v>340</v>
      </c>
      <c r="AO2617" t="s">
        <v>341</v>
      </c>
    </row>
    <row r="2618" spans="1:41">
      <c r="A2618" s="8">
        <v>46231</v>
      </c>
      <c r="B2618" s="67">
        <v>3960.45</v>
      </c>
      <c r="C2618">
        <v>-2.6</v>
      </c>
      <c r="D2618">
        <v>62300</v>
      </c>
      <c r="E2618" s="67">
        <v>-4.4000000000000004</v>
      </c>
      <c r="F2618" s="7">
        <v>4062</v>
      </c>
      <c r="G2618" t="s">
        <v>40</v>
      </c>
      <c r="H2618">
        <v>0</v>
      </c>
      <c r="I2618" t="s">
        <v>288</v>
      </c>
      <c r="J2618" t="s">
        <v>289</v>
      </c>
      <c r="K2618" t="s">
        <v>295</v>
      </c>
      <c r="L2618" s="36">
        <v>14765</v>
      </c>
      <c r="M2618" s="36">
        <v>-1935</v>
      </c>
      <c r="N2618" s="66">
        <v>-0.1159</v>
      </c>
      <c r="O2618" s="36">
        <v>16700</v>
      </c>
      <c r="P2618" s="66">
        <v>-0.1158</v>
      </c>
      <c r="Q2618" s="36">
        <v>15400</v>
      </c>
      <c r="R2618" s="36">
        <v>15590</v>
      </c>
      <c r="S2618" s="36">
        <v>14470</v>
      </c>
      <c r="T2618" s="66">
        <v>-4.1200000000000001E-2</v>
      </c>
      <c r="U2618" s="66">
        <v>1.06E-2</v>
      </c>
      <c r="V2618" s="66">
        <v>-5.2900000000000003E-2</v>
      </c>
      <c r="W2618" s="66">
        <v>2.0299999999999999E-2</v>
      </c>
      <c r="X2618" s="1">
        <v>6929100</v>
      </c>
      <c r="Y2618" s="1">
        <v>103901214</v>
      </c>
      <c r="Z2618" s="1">
        <v>4159612</v>
      </c>
      <c r="AA2618" t="s">
        <v>691</v>
      </c>
      <c r="AB2618" t="s">
        <v>343</v>
      </c>
      <c r="AC2618">
        <v>71.08</v>
      </c>
      <c r="AD2618">
        <v>7.49</v>
      </c>
      <c r="AE2618">
        <v>0.24</v>
      </c>
      <c r="AF2618" t="s">
        <v>230</v>
      </c>
      <c r="AG2618" s="1">
        <v>20600</v>
      </c>
      <c r="AH2618" s="36">
        <v>14765</v>
      </c>
      <c r="AI2618">
        <v>500</v>
      </c>
      <c r="AJ2618" s="36">
        <v>14760</v>
      </c>
      <c r="AK2618" s="1">
        <v>1300</v>
      </c>
      <c r="AL2618" s="2">
        <v>0.62222222222222223</v>
      </c>
      <c r="AM2618" s="3">
        <v>46238</v>
      </c>
      <c r="AN2618" t="s">
        <v>298</v>
      </c>
      <c r="AO2618" t="s">
        <v>344</v>
      </c>
    </row>
    <row r="2619" spans="1:41">
      <c r="A2619" s="8">
        <v>46231</v>
      </c>
      <c r="B2619" s="67">
        <v>3960.45</v>
      </c>
      <c r="C2619">
        <v>-2.6</v>
      </c>
      <c r="D2619">
        <v>62300</v>
      </c>
      <c r="E2619" s="67">
        <v>-4.4000000000000004</v>
      </c>
      <c r="F2619" s="7">
        <v>4063</v>
      </c>
      <c r="G2619" t="s">
        <v>41</v>
      </c>
      <c r="H2619">
        <v>0</v>
      </c>
      <c r="I2619" t="s">
        <v>288</v>
      </c>
      <c r="J2619" t="s">
        <v>289</v>
      </c>
      <c r="K2619" t="s">
        <v>295</v>
      </c>
      <c r="L2619" s="36">
        <v>5868</v>
      </c>
      <c r="M2619">
        <v>-278</v>
      </c>
      <c r="N2619" s="66">
        <v>-4.5199999999999997E-2</v>
      </c>
      <c r="O2619" s="36">
        <v>6146</v>
      </c>
      <c r="P2619" s="66">
        <v>-4.5199999999999997E-2</v>
      </c>
      <c r="Q2619" s="36">
        <v>6000</v>
      </c>
      <c r="R2619" s="36">
        <v>6176</v>
      </c>
      <c r="S2619" s="36">
        <v>5846</v>
      </c>
      <c r="T2619" s="66">
        <v>-2.1999999999999999E-2</v>
      </c>
      <c r="U2619" s="66">
        <v>-1.2999999999999999E-3</v>
      </c>
      <c r="V2619" s="66">
        <v>-4.9799999999999997E-2</v>
      </c>
      <c r="W2619" s="66">
        <v>3.7000000000000002E-3</v>
      </c>
      <c r="X2619" s="1">
        <v>11464100</v>
      </c>
      <c r="Y2619" s="1">
        <v>68400549</v>
      </c>
      <c r="Z2619" s="1">
        <v>11647955</v>
      </c>
      <c r="AA2619" t="s">
        <v>556</v>
      </c>
      <c r="AB2619" t="s">
        <v>346</v>
      </c>
      <c r="AC2619">
        <v>21.7</v>
      </c>
      <c r="AD2619">
        <v>2.44</v>
      </c>
      <c r="AE2619">
        <v>1.81</v>
      </c>
      <c r="AF2619" t="s">
        <v>230</v>
      </c>
      <c r="AG2619" s="1">
        <v>181900</v>
      </c>
      <c r="AH2619" s="36">
        <v>5868</v>
      </c>
      <c r="AI2619">
        <v>200</v>
      </c>
      <c r="AJ2619" s="36">
        <v>5867</v>
      </c>
      <c r="AK2619">
        <v>500</v>
      </c>
      <c r="AL2619" s="2">
        <v>0.62222222222222223</v>
      </c>
      <c r="AM2619" s="3">
        <v>46227</v>
      </c>
      <c r="AN2619" t="s">
        <v>298</v>
      </c>
      <c r="AO2619" t="s">
        <v>335</v>
      </c>
    </row>
    <row r="2620" spans="1:41">
      <c r="A2620" s="8">
        <v>46231</v>
      </c>
      <c r="B2620" s="67">
        <v>3960.45</v>
      </c>
      <c r="C2620">
        <v>-2.6</v>
      </c>
      <c r="D2620">
        <v>62300</v>
      </c>
      <c r="E2620" s="67">
        <v>-4.4000000000000004</v>
      </c>
      <c r="F2620" s="7">
        <v>4068</v>
      </c>
      <c r="G2620" t="s">
        <v>42</v>
      </c>
      <c r="H2620">
        <v>0</v>
      </c>
      <c r="I2620" t="s">
        <v>347</v>
      </c>
      <c r="J2620" t="s">
        <v>323</v>
      </c>
      <c r="K2620" t="s">
        <v>295</v>
      </c>
      <c r="L2620" s="36">
        <v>1637</v>
      </c>
      <c r="M2620">
        <v>1</v>
      </c>
      <c r="N2620" s="66">
        <v>5.9999999999999995E-4</v>
      </c>
      <c r="O2620" s="36">
        <v>1636</v>
      </c>
      <c r="P2620" s="66">
        <v>5.9999999999999995E-4</v>
      </c>
      <c r="Q2620" s="36">
        <v>1652</v>
      </c>
      <c r="R2620" s="36">
        <v>1652</v>
      </c>
      <c r="S2620" s="36">
        <v>1637</v>
      </c>
      <c r="T2620" s="66">
        <v>-8.9999999999999993E-3</v>
      </c>
      <c r="U2620" s="66">
        <v>-3.0000000000000001E-3</v>
      </c>
      <c r="V2620" s="66">
        <v>-8.9999999999999993E-3</v>
      </c>
      <c r="W2620" s="66">
        <v>0</v>
      </c>
      <c r="X2620">
        <v>800</v>
      </c>
      <c r="Y2620" s="1">
        <v>1316</v>
      </c>
      <c r="Z2620" s="1">
        <v>3093</v>
      </c>
      <c r="AA2620" t="s">
        <v>348</v>
      </c>
      <c r="AB2620" t="s">
        <v>692</v>
      </c>
      <c r="AC2620">
        <v>21.51</v>
      </c>
      <c r="AD2620">
        <v>1.44</v>
      </c>
      <c r="AE2620">
        <v>0</v>
      </c>
      <c r="AF2620">
        <v>1.6</v>
      </c>
      <c r="AG2620">
        <v>0</v>
      </c>
      <c r="AH2620" s="36">
        <v>1644</v>
      </c>
      <c r="AI2620">
        <v>100</v>
      </c>
      <c r="AJ2620" s="36">
        <v>1636</v>
      </c>
      <c r="AK2620">
        <v>200</v>
      </c>
      <c r="AL2620" s="2">
        <v>0.5708333333333333</v>
      </c>
      <c r="AM2620" s="3">
        <v>46248</v>
      </c>
      <c r="AN2620" t="s">
        <v>350</v>
      </c>
      <c r="AO2620" t="s">
        <v>351</v>
      </c>
    </row>
    <row r="2621" spans="1:41">
      <c r="A2621" s="8">
        <v>46231</v>
      </c>
      <c r="B2621" s="67">
        <v>3960.45</v>
      </c>
      <c r="C2621">
        <v>-2.6</v>
      </c>
      <c r="D2621">
        <v>62300</v>
      </c>
      <c r="E2621" s="67">
        <v>-4.4000000000000004</v>
      </c>
      <c r="F2621" s="7">
        <v>4100</v>
      </c>
      <c r="G2621" t="s">
        <v>43</v>
      </c>
      <c r="H2621">
        <v>0</v>
      </c>
      <c r="I2621" t="s">
        <v>314</v>
      </c>
      <c r="J2621" t="s">
        <v>289</v>
      </c>
      <c r="K2621" t="s">
        <v>295</v>
      </c>
      <c r="L2621" s="36">
        <v>1324</v>
      </c>
      <c r="M2621">
        <v>-86</v>
      </c>
      <c r="N2621" s="66">
        <v>-6.0999999999999999E-2</v>
      </c>
      <c r="O2621" s="36">
        <v>1410</v>
      </c>
      <c r="P2621" s="66">
        <v>-6.0900000000000003E-2</v>
      </c>
      <c r="Q2621" s="36">
        <v>1390</v>
      </c>
      <c r="R2621" s="36">
        <v>1391</v>
      </c>
      <c r="S2621" s="36">
        <v>1324</v>
      </c>
      <c r="T2621" s="66">
        <v>-4.7399999999999998E-2</v>
      </c>
      <c r="U2621" s="66">
        <v>-1.04E-2</v>
      </c>
      <c r="V2621" s="66">
        <v>-4.8099999999999997E-2</v>
      </c>
      <c r="W2621" s="66">
        <v>0</v>
      </c>
      <c r="X2621" s="1">
        <v>68800</v>
      </c>
      <c r="Y2621" s="1">
        <v>93868</v>
      </c>
      <c r="Z2621" s="1">
        <v>8075</v>
      </c>
      <c r="AA2621" t="s">
        <v>544</v>
      </c>
      <c r="AB2621" t="s">
        <v>353</v>
      </c>
      <c r="AC2621">
        <v>15.32</v>
      </c>
      <c r="AD2621">
        <v>0.84</v>
      </c>
      <c r="AE2621">
        <v>0</v>
      </c>
      <c r="AF2621" t="s">
        <v>230</v>
      </c>
      <c r="AG2621">
        <v>0</v>
      </c>
      <c r="AH2621" s="36">
        <v>1328</v>
      </c>
      <c r="AI2621">
        <v>800</v>
      </c>
      <c r="AJ2621" s="36">
        <v>1324</v>
      </c>
      <c r="AK2621">
        <v>300</v>
      </c>
      <c r="AL2621" s="2">
        <v>0.62152777777777779</v>
      </c>
      <c r="AM2621" s="3">
        <v>46241</v>
      </c>
      <c r="AN2621" t="s">
        <v>298</v>
      </c>
      <c r="AO2621" t="s">
        <v>335</v>
      </c>
    </row>
    <row r="2622" spans="1:41">
      <c r="A2622" s="8">
        <v>46231</v>
      </c>
      <c r="B2622" s="67">
        <v>3960.45</v>
      </c>
      <c r="C2622">
        <v>-2.6</v>
      </c>
      <c r="D2622">
        <v>62300</v>
      </c>
      <c r="E2622" s="67">
        <v>-4.4000000000000004</v>
      </c>
      <c r="F2622" s="7">
        <v>4182</v>
      </c>
      <c r="G2622" t="s">
        <v>44</v>
      </c>
      <c r="H2622">
        <v>0</v>
      </c>
      <c r="I2622" t="s">
        <v>288</v>
      </c>
      <c r="J2622" t="s">
        <v>289</v>
      </c>
      <c r="K2622" t="s">
        <v>295</v>
      </c>
      <c r="L2622" s="36">
        <v>3998</v>
      </c>
      <c r="M2622">
        <v>-365</v>
      </c>
      <c r="N2622" s="66">
        <v>-8.3699999999999997E-2</v>
      </c>
      <c r="O2622" s="36">
        <v>4363</v>
      </c>
      <c r="P2622" s="66">
        <v>-8.3599999999999994E-2</v>
      </c>
      <c r="Q2622" s="36">
        <v>4200</v>
      </c>
      <c r="R2622" s="36">
        <v>4205</v>
      </c>
      <c r="S2622" s="36">
        <v>3998</v>
      </c>
      <c r="T2622" s="66">
        <v>-4.8000000000000001E-2</v>
      </c>
      <c r="U2622" s="66">
        <v>-1.47E-2</v>
      </c>
      <c r="V2622" s="66">
        <v>-4.9200000000000001E-2</v>
      </c>
      <c r="W2622" s="66">
        <v>0</v>
      </c>
      <c r="X2622" s="1">
        <v>719500</v>
      </c>
      <c r="Y2622" s="1">
        <v>2935201</v>
      </c>
      <c r="Z2622" s="1">
        <v>846323</v>
      </c>
      <c r="AA2622" t="s">
        <v>678</v>
      </c>
      <c r="AB2622" t="s">
        <v>355</v>
      </c>
      <c r="AC2622">
        <v>16.940000000000001</v>
      </c>
      <c r="AD2622">
        <v>1.2</v>
      </c>
      <c r="AE2622">
        <v>2.75</v>
      </c>
      <c r="AF2622" t="s">
        <v>230</v>
      </c>
      <c r="AG2622" s="1">
        <v>17400</v>
      </c>
      <c r="AH2622" s="36">
        <v>3997</v>
      </c>
      <c r="AI2622">
        <v>500</v>
      </c>
      <c r="AJ2622" s="36">
        <v>3996</v>
      </c>
      <c r="AK2622">
        <v>200</v>
      </c>
      <c r="AL2622" s="2">
        <v>0.62222222222222223</v>
      </c>
      <c r="AM2622" s="3">
        <v>46241</v>
      </c>
      <c r="AN2622" t="s">
        <v>298</v>
      </c>
      <c r="AO2622" t="s">
        <v>335</v>
      </c>
    </row>
    <row r="2623" spans="1:41">
      <c r="A2623" s="8">
        <v>46231</v>
      </c>
      <c r="B2623" s="67">
        <v>3960.45</v>
      </c>
      <c r="C2623">
        <v>-2.6</v>
      </c>
      <c r="D2623">
        <v>62300</v>
      </c>
      <c r="E2623" s="67">
        <v>-4.4000000000000004</v>
      </c>
      <c r="F2623" s="7">
        <v>4188</v>
      </c>
      <c r="G2623" t="s">
        <v>45</v>
      </c>
      <c r="H2623">
        <v>0</v>
      </c>
      <c r="I2623" t="s">
        <v>288</v>
      </c>
      <c r="J2623" t="s">
        <v>289</v>
      </c>
      <c r="K2623" t="s">
        <v>295</v>
      </c>
      <c r="L2623" s="36">
        <v>1163</v>
      </c>
      <c r="M2623">
        <v>-62</v>
      </c>
      <c r="N2623" s="66">
        <v>-5.0599999999999999E-2</v>
      </c>
      <c r="O2623" s="36">
        <v>1225</v>
      </c>
      <c r="P2623" s="66">
        <v>-5.0599999999999999E-2</v>
      </c>
      <c r="Q2623" s="36">
        <v>1200</v>
      </c>
      <c r="R2623" s="36">
        <v>1205.5</v>
      </c>
      <c r="S2623" s="36">
        <v>1159.5</v>
      </c>
      <c r="T2623" s="66">
        <v>-3.0800000000000001E-2</v>
      </c>
      <c r="U2623" s="66">
        <v>-4.1999999999999997E-3</v>
      </c>
      <c r="V2623" s="66">
        <v>-3.5200000000000002E-2</v>
      </c>
      <c r="W2623" s="66">
        <v>3.0000000000000001E-3</v>
      </c>
      <c r="X2623" s="1">
        <v>3918100</v>
      </c>
      <c r="Y2623" s="1">
        <v>4596452</v>
      </c>
      <c r="Z2623" s="1">
        <v>1676426</v>
      </c>
      <c r="AA2623" t="s">
        <v>898</v>
      </c>
      <c r="AB2623" t="s">
        <v>357</v>
      </c>
      <c r="AC2623">
        <v>13.29</v>
      </c>
      <c r="AD2623">
        <v>0.89</v>
      </c>
      <c r="AE2623">
        <v>2.75</v>
      </c>
      <c r="AF2623" t="s">
        <v>230</v>
      </c>
      <c r="AG2623" s="1">
        <v>255000</v>
      </c>
      <c r="AH2623" s="36">
        <v>1163.5</v>
      </c>
      <c r="AI2623" s="1">
        <v>2600</v>
      </c>
      <c r="AJ2623" s="36">
        <v>1163</v>
      </c>
      <c r="AK2623" s="1">
        <v>2100</v>
      </c>
      <c r="AL2623" s="2">
        <v>0.62222222222222223</v>
      </c>
      <c r="AM2623" s="3">
        <v>46234</v>
      </c>
      <c r="AN2623" t="s">
        <v>298</v>
      </c>
      <c r="AO2623" t="s">
        <v>335</v>
      </c>
    </row>
    <row r="2624" spans="1:41">
      <c r="A2624" s="8">
        <v>46231</v>
      </c>
      <c r="B2624" s="67">
        <v>3960.45</v>
      </c>
      <c r="C2624">
        <v>-2.6</v>
      </c>
      <c r="D2624">
        <v>62300</v>
      </c>
      <c r="E2624" s="67">
        <v>-4.4000000000000004</v>
      </c>
      <c r="F2624" s="7">
        <v>4220</v>
      </c>
      <c r="G2624" t="s">
        <v>46</v>
      </c>
      <c r="H2624">
        <v>0</v>
      </c>
      <c r="I2624" t="s">
        <v>288</v>
      </c>
      <c r="J2624" t="s">
        <v>289</v>
      </c>
      <c r="K2624" t="s">
        <v>290</v>
      </c>
      <c r="L2624" s="36">
        <v>1791</v>
      </c>
      <c r="M2624">
        <v>-40</v>
      </c>
      <c r="N2624" s="66">
        <v>-2.18E-2</v>
      </c>
      <c r="O2624" s="36">
        <v>1831</v>
      </c>
      <c r="P2624" s="66">
        <v>-2.18E-2</v>
      </c>
      <c r="Q2624" s="36">
        <v>1805</v>
      </c>
      <c r="R2624" s="36">
        <v>1836</v>
      </c>
      <c r="S2624" s="36">
        <v>1785</v>
      </c>
      <c r="T2624" s="66">
        <v>-7.7000000000000002E-3</v>
      </c>
      <c r="U2624" s="66">
        <v>-5.0000000000000001E-4</v>
      </c>
      <c r="V2624" s="66">
        <v>-2.4500000000000001E-2</v>
      </c>
      <c r="W2624" s="66">
        <v>3.3E-3</v>
      </c>
      <c r="X2624" s="1">
        <v>70700</v>
      </c>
      <c r="Y2624" s="1">
        <v>127249</v>
      </c>
      <c r="Z2624" s="1">
        <v>91833</v>
      </c>
      <c r="AA2624" t="s">
        <v>790</v>
      </c>
      <c r="AB2624" t="s">
        <v>578</v>
      </c>
      <c r="AC2624">
        <v>12.53</v>
      </c>
      <c r="AD2624">
        <v>1.26</v>
      </c>
      <c r="AE2624">
        <v>3.02</v>
      </c>
      <c r="AF2624" t="s">
        <v>230</v>
      </c>
      <c r="AG2624">
        <v>0</v>
      </c>
      <c r="AH2624" s="36">
        <v>1791</v>
      </c>
      <c r="AI2624">
        <v>100</v>
      </c>
      <c r="AJ2624" s="36">
        <v>1790</v>
      </c>
      <c r="AK2624">
        <v>200</v>
      </c>
      <c r="AL2624" s="2">
        <v>0.62222222222222223</v>
      </c>
      <c r="AM2624" s="3">
        <v>46234</v>
      </c>
      <c r="AN2624" t="s">
        <v>298</v>
      </c>
      <c r="AO2624" t="s">
        <v>335</v>
      </c>
    </row>
    <row r="2625" spans="1:41">
      <c r="A2625" s="8">
        <v>46231</v>
      </c>
      <c r="B2625" s="67">
        <v>3960.45</v>
      </c>
      <c r="C2625">
        <v>-2.6</v>
      </c>
      <c r="D2625">
        <v>62300</v>
      </c>
      <c r="E2625" s="67">
        <v>-4.4000000000000004</v>
      </c>
      <c r="F2625" s="7">
        <v>4334</v>
      </c>
      <c r="G2625" t="s">
        <v>47</v>
      </c>
      <c r="H2625">
        <v>0</v>
      </c>
      <c r="I2625" t="s">
        <v>314</v>
      </c>
      <c r="J2625" t="s">
        <v>323</v>
      </c>
      <c r="K2625" t="s">
        <v>295</v>
      </c>
      <c r="L2625">
        <v>379</v>
      </c>
      <c r="M2625">
        <v>1</v>
      </c>
      <c r="N2625" s="66">
        <v>2.5999999999999999E-3</v>
      </c>
      <c r="O2625">
        <v>378</v>
      </c>
      <c r="P2625" s="66">
        <v>2.5999999999999999E-3</v>
      </c>
      <c r="Q2625">
        <v>378</v>
      </c>
      <c r="R2625">
        <v>380</v>
      </c>
      <c r="S2625">
        <v>375</v>
      </c>
      <c r="T2625" s="66">
        <v>2.5999999999999999E-3</v>
      </c>
      <c r="U2625" s="66">
        <v>-2.5999999999999999E-3</v>
      </c>
      <c r="V2625" s="66">
        <v>-2.5999999999999999E-3</v>
      </c>
      <c r="W2625" s="66">
        <v>1.06E-2</v>
      </c>
      <c r="X2625" s="1">
        <v>11400</v>
      </c>
      <c r="Y2625" s="1">
        <v>4305</v>
      </c>
      <c r="Z2625" s="1">
        <v>4205</v>
      </c>
      <c r="AA2625" t="s">
        <v>360</v>
      </c>
      <c r="AB2625" t="s">
        <v>693</v>
      </c>
      <c r="AC2625">
        <v>11.38</v>
      </c>
      <c r="AD2625">
        <v>1.25</v>
      </c>
      <c r="AE2625">
        <v>2.64</v>
      </c>
      <c r="AF2625">
        <v>0.1</v>
      </c>
      <c r="AG2625">
        <v>0</v>
      </c>
      <c r="AH2625">
        <v>381</v>
      </c>
      <c r="AI2625">
        <v>500</v>
      </c>
      <c r="AJ2625">
        <v>379</v>
      </c>
      <c r="AK2625" s="1">
        <v>1100</v>
      </c>
      <c r="AL2625" s="2">
        <v>0.58888888888888891</v>
      </c>
      <c r="AN2625" t="s">
        <v>306</v>
      </c>
      <c r="AO2625" t="s">
        <v>351</v>
      </c>
    </row>
    <row r="2626" spans="1:41">
      <c r="A2626" s="8">
        <v>46231</v>
      </c>
      <c r="B2626" s="67">
        <v>3960.45</v>
      </c>
      <c r="C2626">
        <v>-2.6</v>
      </c>
      <c r="D2626">
        <v>62300</v>
      </c>
      <c r="E2626" s="67">
        <v>-4.4000000000000004</v>
      </c>
      <c r="F2626" s="7">
        <v>4523</v>
      </c>
      <c r="G2626" t="s">
        <v>48</v>
      </c>
      <c r="H2626">
        <v>0</v>
      </c>
      <c r="I2626" t="s">
        <v>288</v>
      </c>
      <c r="J2626" t="s">
        <v>289</v>
      </c>
      <c r="K2626" t="s">
        <v>295</v>
      </c>
      <c r="L2626" s="36">
        <v>4789</v>
      </c>
      <c r="M2626">
        <v>36</v>
      </c>
      <c r="N2626" s="66">
        <v>7.6E-3</v>
      </c>
      <c r="O2626" s="36">
        <v>4753</v>
      </c>
      <c r="P2626" s="66">
        <v>7.4999999999999997E-3</v>
      </c>
      <c r="Q2626" s="36">
        <v>4766</v>
      </c>
      <c r="R2626" s="36">
        <v>4816</v>
      </c>
      <c r="S2626" s="36">
        <v>4750</v>
      </c>
      <c r="T2626" s="66">
        <v>4.7999999999999996E-3</v>
      </c>
      <c r="U2626" s="66">
        <v>5.9999999999999995E-4</v>
      </c>
      <c r="V2626" s="66">
        <v>-5.5999999999999999E-3</v>
      </c>
      <c r="W2626" s="66">
        <v>8.2000000000000007E-3</v>
      </c>
      <c r="X2626" s="1">
        <v>1289200</v>
      </c>
      <c r="Y2626" s="1">
        <v>6168922</v>
      </c>
      <c r="Z2626" s="1">
        <v>1396707</v>
      </c>
      <c r="AA2626" t="s">
        <v>362</v>
      </c>
      <c r="AB2626" t="s">
        <v>631</v>
      </c>
      <c r="AC2626">
        <v>25.85</v>
      </c>
      <c r="AD2626">
        <v>1.5</v>
      </c>
      <c r="AE2626">
        <v>3.34</v>
      </c>
      <c r="AF2626" t="s">
        <v>230</v>
      </c>
      <c r="AG2626" s="1">
        <v>72200</v>
      </c>
      <c r="AH2626" s="36">
        <v>4790</v>
      </c>
      <c r="AI2626">
        <v>500</v>
      </c>
      <c r="AJ2626" s="36">
        <v>4788</v>
      </c>
      <c r="AK2626">
        <v>500</v>
      </c>
      <c r="AL2626" s="2">
        <v>0.62222222222222223</v>
      </c>
      <c r="AM2626" s="3">
        <v>46237</v>
      </c>
      <c r="AN2626" t="s">
        <v>298</v>
      </c>
      <c r="AO2626" t="s">
        <v>364</v>
      </c>
    </row>
    <row r="2627" spans="1:41">
      <c r="A2627" s="8">
        <v>46231</v>
      </c>
      <c r="B2627" s="67">
        <v>3960.45</v>
      </c>
      <c r="C2627">
        <v>-2.6</v>
      </c>
      <c r="D2627">
        <v>62300</v>
      </c>
      <c r="E2627" s="67">
        <v>-4.4000000000000004</v>
      </c>
      <c r="F2627" s="7">
        <v>4528</v>
      </c>
      <c r="G2627" t="s">
        <v>49</v>
      </c>
      <c r="H2627">
        <v>0</v>
      </c>
      <c r="I2627" t="s">
        <v>288</v>
      </c>
      <c r="J2627" t="s">
        <v>289</v>
      </c>
      <c r="K2627" t="s">
        <v>290</v>
      </c>
      <c r="L2627" s="36">
        <v>2414.5</v>
      </c>
      <c r="M2627">
        <v>-25</v>
      </c>
      <c r="N2627" s="66">
        <v>-1.0200000000000001E-2</v>
      </c>
      <c r="O2627" s="36">
        <v>2439.5</v>
      </c>
      <c r="P2627" s="66">
        <v>-1.0200000000000001E-2</v>
      </c>
      <c r="Q2627" s="36">
        <v>2450</v>
      </c>
      <c r="R2627" s="36">
        <v>2457</v>
      </c>
      <c r="S2627" s="36">
        <v>2412</v>
      </c>
      <c r="T2627" s="66">
        <v>-1.44E-2</v>
      </c>
      <c r="U2627" s="66">
        <v>-3.5000000000000001E-3</v>
      </c>
      <c r="V2627" s="66">
        <v>-1.72E-2</v>
      </c>
      <c r="W2627" s="66">
        <v>1E-3</v>
      </c>
      <c r="X2627" s="1">
        <v>697500</v>
      </c>
      <c r="Y2627" s="1">
        <v>1696836</v>
      </c>
      <c r="Z2627" s="1">
        <v>1204093</v>
      </c>
      <c r="AA2627" t="s">
        <v>365</v>
      </c>
      <c r="AB2627" t="s">
        <v>580</v>
      </c>
      <c r="AC2627">
        <v>15.99</v>
      </c>
      <c r="AD2627">
        <v>1.33</v>
      </c>
      <c r="AE2627">
        <v>3.31</v>
      </c>
      <c r="AF2627" t="s">
        <v>230</v>
      </c>
      <c r="AG2627" s="1">
        <v>76500</v>
      </c>
      <c r="AH2627" s="36">
        <v>2414.5</v>
      </c>
      <c r="AI2627">
        <v>700</v>
      </c>
      <c r="AJ2627" s="36">
        <v>2414</v>
      </c>
      <c r="AK2627" s="1">
        <v>1100</v>
      </c>
      <c r="AL2627" s="2">
        <v>0.62222222222222223</v>
      </c>
      <c r="AM2627" s="3">
        <v>46234</v>
      </c>
      <c r="AN2627" t="s">
        <v>298</v>
      </c>
      <c r="AO2627" t="s">
        <v>364</v>
      </c>
    </row>
    <row r="2628" spans="1:41">
      <c r="A2628" s="8">
        <v>46231</v>
      </c>
      <c r="B2628" s="67">
        <v>3960.45</v>
      </c>
      <c r="C2628">
        <v>-2.6</v>
      </c>
      <c r="D2628">
        <v>62300</v>
      </c>
      <c r="E2628" s="67">
        <v>-4.4000000000000004</v>
      </c>
      <c r="F2628" s="7">
        <v>4661</v>
      </c>
      <c r="G2628" t="s">
        <v>50</v>
      </c>
      <c r="H2628">
        <v>0</v>
      </c>
      <c r="I2628" t="s">
        <v>288</v>
      </c>
      <c r="J2628" t="s">
        <v>289</v>
      </c>
      <c r="K2628" t="s">
        <v>290</v>
      </c>
      <c r="L2628" s="36">
        <v>2903</v>
      </c>
      <c r="M2628">
        <v>71.5</v>
      </c>
      <c r="N2628" s="66">
        <v>2.53E-2</v>
      </c>
      <c r="O2628" s="36">
        <v>2831.5</v>
      </c>
      <c r="P2628" s="66">
        <v>2.52E-2</v>
      </c>
      <c r="Q2628" s="36">
        <v>2855</v>
      </c>
      <c r="R2628" s="36">
        <v>2915</v>
      </c>
      <c r="S2628" s="36">
        <v>2843.5</v>
      </c>
      <c r="T2628" s="66">
        <v>1.6799999999999999E-2</v>
      </c>
      <c r="U2628" s="66">
        <v>-2.3999999999999998E-3</v>
      </c>
      <c r="V2628" s="66">
        <v>-4.1000000000000003E-3</v>
      </c>
      <c r="W2628" s="66">
        <v>2.0899999999999998E-2</v>
      </c>
      <c r="X2628" s="1">
        <v>6386100</v>
      </c>
      <c r="Y2628" s="1">
        <v>18427557</v>
      </c>
      <c r="Z2628" s="1">
        <v>5226708</v>
      </c>
      <c r="AA2628" t="s">
        <v>367</v>
      </c>
      <c r="AB2628" t="s">
        <v>368</v>
      </c>
      <c r="AC2628">
        <v>40.65</v>
      </c>
      <c r="AD2628">
        <v>4.32</v>
      </c>
      <c r="AE2628">
        <v>0.55000000000000004</v>
      </c>
      <c r="AF2628" t="s">
        <v>230</v>
      </c>
      <c r="AG2628">
        <v>0</v>
      </c>
      <c r="AH2628" s="36">
        <v>2903</v>
      </c>
      <c r="AI2628">
        <v>300</v>
      </c>
      <c r="AJ2628" s="36">
        <v>2902.5</v>
      </c>
      <c r="AK2628" s="1">
        <v>3500</v>
      </c>
      <c r="AL2628" s="2">
        <v>0.62222222222222223</v>
      </c>
      <c r="AM2628" s="3">
        <v>46233</v>
      </c>
      <c r="AN2628" t="s">
        <v>298</v>
      </c>
      <c r="AO2628" t="s">
        <v>313</v>
      </c>
    </row>
    <row r="2629" spans="1:41">
      <c r="A2629" s="8">
        <v>46231</v>
      </c>
      <c r="B2629" s="67">
        <v>3960.45</v>
      </c>
      <c r="C2629">
        <v>-2.6</v>
      </c>
      <c r="D2629">
        <v>62300</v>
      </c>
      <c r="E2629" s="67">
        <v>-4.4000000000000004</v>
      </c>
      <c r="F2629" s="7">
        <v>5020</v>
      </c>
      <c r="G2629" t="s">
        <v>51</v>
      </c>
      <c r="H2629">
        <v>0</v>
      </c>
      <c r="I2629" t="s">
        <v>288</v>
      </c>
      <c r="J2629" t="s">
        <v>289</v>
      </c>
      <c r="K2629" t="s">
        <v>290</v>
      </c>
      <c r="L2629" s="36">
        <v>1300.5</v>
      </c>
      <c r="M2629">
        <v>-23</v>
      </c>
      <c r="N2629" s="66">
        <v>-1.7399999999999999E-2</v>
      </c>
      <c r="O2629" s="36">
        <v>1323.5</v>
      </c>
      <c r="P2629" s="66">
        <v>-1.7299999999999999E-2</v>
      </c>
      <c r="Q2629" s="36">
        <v>1325.5</v>
      </c>
      <c r="R2629" s="36">
        <v>1326</v>
      </c>
      <c r="S2629" s="36">
        <v>1288</v>
      </c>
      <c r="T2629" s="66">
        <v>-1.8800000000000001E-2</v>
      </c>
      <c r="U2629" s="66">
        <v>3.8E-3</v>
      </c>
      <c r="V2629" s="66">
        <v>-1.9199999999999998E-2</v>
      </c>
      <c r="W2629" s="66">
        <v>9.7000000000000003E-3</v>
      </c>
      <c r="X2629" s="1">
        <v>4421200</v>
      </c>
      <c r="Y2629" s="1">
        <v>5758197</v>
      </c>
      <c r="Z2629" s="1">
        <v>3520149</v>
      </c>
      <c r="AA2629" t="s">
        <v>369</v>
      </c>
      <c r="AB2629" t="s">
        <v>370</v>
      </c>
      <c r="AC2629">
        <v>8.35</v>
      </c>
      <c r="AD2629">
        <v>1.03</v>
      </c>
      <c r="AE2629">
        <v>2.61</v>
      </c>
      <c r="AF2629" t="s">
        <v>230</v>
      </c>
      <c r="AG2629" s="1">
        <v>276500</v>
      </c>
      <c r="AH2629" s="36">
        <v>1300.5</v>
      </c>
      <c r="AI2629" s="1">
        <v>2300</v>
      </c>
      <c r="AJ2629" s="36">
        <v>1300</v>
      </c>
      <c r="AK2629" s="1">
        <v>5300</v>
      </c>
      <c r="AL2629" s="2">
        <v>0.62222222222222223</v>
      </c>
      <c r="AM2629" s="3">
        <v>46241</v>
      </c>
      <c r="AN2629" t="s">
        <v>298</v>
      </c>
      <c r="AO2629" t="s">
        <v>371</v>
      </c>
    </row>
    <row r="2630" spans="1:41">
      <c r="A2630" s="8">
        <v>46231</v>
      </c>
      <c r="B2630" s="67">
        <v>3960.45</v>
      </c>
      <c r="C2630">
        <v>-2.6</v>
      </c>
      <c r="D2630">
        <v>62300</v>
      </c>
      <c r="E2630" s="67">
        <v>-4.4000000000000004</v>
      </c>
      <c r="F2630" s="7">
        <v>5201</v>
      </c>
      <c r="G2630" t="s">
        <v>52</v>
      </c>
      <c r="H2630">
        <v>0</v>
      </c>
      <c r="I2630" t="s">
        <v>288</v>
      </c>
      <c r="J2630" t="s">
        <v>289</v>
      </c>
      <c r="K2630" t="s">
        <v>290</v>
      </c>
      <c r="L2630" s="36">
        <v>6153</v>
      </c>
      <c r="M2630">
        <v>-107</v>
      </c>
      <c r="N2630" s="66">
        <v>-1.7100000000000001E-2</v>
      </c>
      <c r="O2630" s="36">
        <v>6260</v>
      </c>
      <c r="P2630" s="66">
        <v>-1.7000000000000001E-2</v>
      </c>
      <c r="Q2630" s="36">
        <v>6169</v>
      </c>
      <c r="R2630" s="36">
        <v>6190</v>
      </c>
      <c r="S2630" s="36">
        <v>6024</v>
      </c>
      <c r="T2630" s="66">
        <v>-2.5000000000000001E-3</v>
      </c>
      <c r="U2630" s="66">
        <v>0.01</v>
      </c>
      <c r="V2630" s="66">
        <v>-5.8999999999999999E-3</v>
      </c>
      <c r="W2630" s="66">
        <v>2.1399999999999999E-2</v>
      </c>
      <c r="X2630" s="1">
        <v>1087100</v>
      </c>
      <c r="Y2630" s="1">
        <v>6641501</v>
      </c>
      <c r="Z2630" s="1">
        <v>1337875</v>
      </c>
      <c r="AA2630" t="s">
        <v>581</v>
      </c>
      <c r="AB2630" t="s">
        <v>373</v>
      </c>
      <c r="AC2630">
        <v>16.97</v>
      </c>
      <c r="AD2630">
        <v>0.87</v>
      </c>
      <c r="AE2630">
        <v>3.41</v>
      </c>
      <c r="AF2630" t="s">
        <v>230</v>
      </c>
      <c r="AG2630" s="1">
        <v>58500</v>
      </c>
      <c r="AH2630" s="36">
        <v>6152</v>
      </c>
      <c r="AI2630">
        <v>200</v>
      </c>
      <c r="AJ2630" s="36">
        <v>6150</v>
      </c>
      <c r="AK2630">
        <v>500</v>
      </c>
      <c r="AL2630" s="2">
        <v>0.62222222222222223</v>
      </c>
      <c r="AM2630" s="3">
        <v>46238</v>
      </c>
      <c r="AN2630" t="s">
        <v>293</v>
      </c>
      <c r="AO2630" t="s">
        <v>341</v>
      </c>
    </row>
    <row r="2631" spans="1:41">
      <c r="A2631" s="8">
        <v>46231</v>
      </c>
      <c r="B2631" s="67">
        <v>3960.45</v>
      </c>
      <c r="C2631">
        <v>-2.6</v>
      </c>
      <c r="D2631">
        <v>62300</v>
      </c>
      <c r="E2631" s="67">
        <v>-4.4000000000000004</v>
      </c>
      <c r="F2631" s="7">
        <v>5302</v>
      </c>
      <c r="G2631" t="s">
        <v>53</v>
      </c>
      <c r="H2631">
        <v>0</v>
      </c>
      <c r="I2631" t="s">
        <v>288</v>
      </c>
      <c r="J2631" t="s">
        <v>289</v>
      </c>
      <c r="K2631" t="s">
        <v>295</v>
      </c>
      <c r="L2631" s="36">
        <v>4665</v>
      </c>
      <c r="M2631">
        <v>-85</v>
      </c>
      <c r="N2631" s="66">
        <v>-1.7899999999999999E-2</v>
      </c>
      <c r="O2631" s="36">
        <v>4750</v>
      </c>
      <c r="P2631" s="66">
        <v>-1.78E-2</v>
      </c>
      <c r="Q2631" s="36">
        <v>4705</v>
      </c>
      <c r="R2631" s="36">
        <v>4755</v>
      </c>
      <c r="S2631" s="36">
        <v>4665</v>
      </c>
      <c r="T2631" s="66">
        <v>-8.5000000000000006E-3</v>
      </c>
      <c r="U2631" s="66">
        <v>-4.1999999999999997E-3</v>
      </c>
      <c r="V2631" s="66">
        <v>-1.89E-2</v>
      </c>
      <c r="W2631" s="66">
        <v>0</v>
      </c>
      <c r="X2631" s="1">
        <v>37000</v>
      </c>
      <c r="Y2631" s="1">
        <v>173615</v>
      </c>
      <c r="Z2631" s="1">
        <v>55198</v>
      </c>
      <c r="AA2631" t="s">
        <v>374</v>
      </c>
      <c r="AB2631" t="s">
        <v>375</v>
      </c>
      <c r="AC2631">
        <v>18.71</v>
      </c>
      <c r="AD2631">
        <v>0.94</v>
      </c>
      <c r="AE2631">
        <v>4.29</v>
      </c>
      <c r="AF2631" t="s">
        <v>230</v>
      </c>
      <c r="AG2631" s="1">
        <v>12800</v>
      </c>
      <c r="AH2631" s="36">
        <v>4665</v>
      </c>
      <c r="AI2631">
        <v>900</v>
      </c>
      <c r="AJ2631" s="36">
        <v>4660</v>
      </c>
      <c r="AK2631">
        <v>800</v>
      </c>
      <c r="AL2631" s="2">
        <v>0.62083333333333335</v>
      </c>
      <c r="AM2631" s="3">
        <v>46244</v>
      </c>
      <c r="AN2631" t="s">
        <v>293</v>
      </c>
      <c r="AO2631" t="s">
        <v>341</v>
      </c>
    </row>
    <row r="2632" spans="1:41">
      <c r="A2632" s="8">
        <v>46231</v>
      </c>
      <c r="B2632" s="67">
        <v>3960.45</v>
      </c>
      <c r="C2632">
        <v>-2.6</v>
      </c>
      <c r="D2632">
        <v>62300</v>
      </c>
      <c r="E2632" s="67">
        <v>-4.4000000000000004</v>
      </c>
      <c r="F2632" s="7">
        <v>5310</v>
      </c>
      <c r="G2632" t="s">
        <v>54</v>
      </c>
      <c r="H2632">
        <v>0</v>
      </c>
      <c r="I2632" t="s">
        <v>288</v>
      </c>
      <c r="J2632" t="s">
        <v>289</v>
      </c>
      <c r="K2632" t="s">
        <v>295</v>
      </c>
      <c r="L2632" s="36">
        <v>6350</v>
      </c>
      <c r="M2632">
        <v>-530</v>
      </c>
      <c r="N2632" s="66">
        <v>-7.6999999999999999E-2</v>
      </c>
      <c r="O2632" s="36">
        <v>6880</v>
      </c>
      <c r="P2632" s="66">
        <v>-7.6999999999999999E-2</v>
      </c>
      <c r="Q2632" s="36">
        <v>6880</v>
      </c>
      <c r="R2632" s="36">
        <v>6880</v>
      </c>
      <c r="S2632" s="36">
        <v>6350</v>
      </c>
      <c r="T2632" s="66">
        <v>-7.6999999999999999E-2</v>
      </c>
      <c r="U2632" s="66">
        <v>-1.55E-2</v>
      </c>
      <c r="V2632" s="66">
        <v>-7.6999999999999999E-2</v>
      </c>
      <c r="W2632" s="66">
        <v>0</v>
      </c>
      <c r="X2632" s="1">
        <v>94100</v>
      </c>
      <c r="Y2632" s="1">
        <v>609838</v>
      </c>
      <c r="Z2632" s="1">
        <v>133302</v>
      </c>
      <c r="AA2632" t="s">
        <v>662</v>
      </c>
      <c r="AB2632" t="s">
        <v>377</v>
      </c>
      <c r="AC2632">
        <v>27.18</v>
      </c>
      <c r="AD2632">
        <v>1.36</v>
      </c>
      <c r="AE2632">
        <v>2.2799999999999998</v>
      </c>
      <c r="AF2632" t="s">
        <v>230</v>
      </c>
      <c r="AG2632" s="1">
        <v>4000</v>
      </c>
      <c r="AH2632" s="36">
        <v>6360</v>
      </c>
      <c r="AI2632">
        <v>900</v>
      </c>
      <c r="AJ2632" s="36">
        <v>6350</v>
      </c>
      <c r="AK2632" s="1">
        <v>1100</v>
      </c>
      <c r="AL2632" s="2">
        <v>0.62083333333333335</v>
      </c>
      <c r="AM2632" s="3">
        <v>46241</v>
      </c>
      <c r="AN2632" t="s">
        <v>293</v>
      </c>
      <c r="AO2632" t="s">
        <v>341</v>
      </c>
    </row>
    <row r="2633" spans="1:41">
      <c r="A2633" s="8">
        <v>46231</v>
      </c>
      <c r="B2633" s="67">
        <v>3960.45</v>
      </c>
      <c r="C2633">
        <v>-2.6</v>
      </c>
      <c r="D2633">
        <v>62300</v>
      </c>
      <c r="E2633" s="67">
        <v>-4.4000000000000004</v>
      </c>
      <c r="F2633" s="7">
        <v>5334</v>
      </c>
      <c r="G2633" t="s">
        <v>55</v>
      </c>
      <c r="H2633">
        <v>0</v>
      </c>
      <c r="I2633" t="s">
        <v>288</v>
      </c>
      <c r="J2633" t="s">
        <v>289</v>
      </c>
      <c r="K2633" t="s">
        <v>295</v>
      </c>
      <c r="L2633" s="36">
        <v>8933</v>
      </c>
      <c r="M2633">
        <v>-488</v>
      </c>
      <c r="N2633" s="66">
        <v>-5.1799999999999999E-2</v>
      </c>
      <c r="O2633" s="36">
        <v>9421</v>
      </c>
      <c r="P2633" s="66">
        <v>-5.1700000000000003E-2</v>
      </c>
      <c r="Q2633" s="36">
        <v>9200</v>
      </c>
      <c r="R2633" s="36">
        <v>9228</v>
      </c>
      <c r="S2633" s="36">
        <v>8904</v>
      </c>
      <c r="T2633" s="66">
        <v>-2.9000000000000001E-2</v>
      </c>
      <c r="U2633" s="66">
        <v>-1.1000000000000001E-3</v>
      </c>
      <c r="V2633" s="66">
        <v>-3.1899999999999998E-2</v>
      </c>
      <c r="W2633" s="66">
        <v>3.2000000000000002E-3</v>
      </c>
      <c r="X2633" s="1">
        <v>920200</v>
      </c>
      <c r="Y2633" s="1">
        <v>8300133</v>
      </c>
      <c r="Z2633" s="1">
        <v>1779879</v>
      </c>
      <c r="AA2633" t="s">
        <v>709</v>
      </c>
      <c r="AB2633" t="s">
        <v>379</v>
      </c>
      <c r="AC2633">
        <v>16.579999999999998</v>
      </c>
      <c r="AD2633">
        <v>2.2799999999999998</v>
      </c>
      <c r="AE2633">
        <v>2.35</v>
      </c>
      <c r="AF2633" t="s">
        <v>230</v>
      </c>
      <c r="AG2633" s="1">
        <v>26700</v>
      </c>
      <c r="AH2633" s="36">
        <v>8933</v>
      </c>
      <c r="AI2633">
        <v>300</v>
      </c>
      <c r="AJ2633" s="36">
        <v>8932</v>
      </c>
      <c r="AK2633">
        <v>100</v>
      </c>
      <c r="AL2633" s="2">
        <v>0.62222222222222223</v>
      </c>
      <c r="AM2633" s="3">
        <v>46234</v>
      </c>
      <c r="AN2633" t="s">
        <v>298</v>
      </c>
      <c r="AO2633" t="s">
        <v>341</v>
      </c>
    </row>
    <row r="2634" spans="1:41">
      <c r="A2634" s="8">
        <v>46231</v>
      </c>
      <c r="B2634" s="67">
        <v>3960.45</v>
      </c>
      <c r="C2634">
        <v>-2.6</v>
      </c>
      <c r="D2634">
        <v>62300</v>
      </c>
      <c r="E2634" s="67">
        <v>-4.4000000000000004</v>
      </c>
      <c r="F2634" s="7">
        <v>5706</v>
      </c>
      <c r="G2634" t="s">
        <v>56</v>
      </c>
      <c r="H2634">
        <v>0</v>
      </c>
      <c r="I2634" t="s">
        <v>288</v>
      </c>
      <c r="J2634" t="s">
        <v>289</v>
      </c>
      <c r="K2634" t="s">
        <v>295</v>
      </c>
      <c r="L2634" s="36">
        <v>27830</v>
      </c>
      <c r="M2634" s="36">
        <v>-3400</v>
      </c>
      <c r="N2634" s="66">
        <v>-0.1089</v>
      </c>
      <c r="O2634" s="36">
        <v>31230</v>
      </c>
      <c r="P2634" s="66">
        <v>-0.10879999999999999</v>
      </c>
      <c r="Q2634" s="36">
        <v>29975</v>
      </c>
      <c r="R2634" s="36">
        <v>29995</v>
      </c>
      <c r="S2634" s="36">
        <v>27810</v>
      </c>
      <c r="T2634" s="66">
        <v>-7.1499999999999994E-2</v>
      </c>
      <c r="U2634" s="66">
        <v>-9.7000000000000003E-3</v>
      </c>
      <c r="V2634" s="66">
        <v>-7.2099999999999997E-2</v>
      </c>
      <c r="W2634" s="66">
        <v>6.9999999999999999E-4</v>
      </c>
      <c r="X2634" s="1">
        <v>890900</v>
      </c>
      <c r="Y2634" s="1">
        <v>25500300</v>
      </c>
      <c r="Z2634" s="1">
        <v>1597871</v>
      </c>
      <c r="AA2634" t="s">
        <v>521</v>
      </c>
      <c r="AB2634" t="s">
        <v>381</v>
      </c>
      <c r="AC2634">
        <v>21.23</v>
      </c>
      <c r="AD2634">
        <v>3.86</v>
      </c>
      <c r="AE2634">
        <v>1.01</v>
      </c>
      <c r="AF2634" t="s">
        <v>230</v>
      </c>
      <c r="AG2634" s="1">
        <v>5400</v>
      </c>
      <c r="AH2634" s="36">
        <v>27835</v>
      </c>
      <c r="AI2634">
        <v>200</v>
      </c>
      <c r="AJ2634" s="36">
        <v>27830</v>
      </c>
      <c r="AK2634">
        <v>100</v>
      </c>
      <c r="AL2634" s="2">
        <v>0.62222222222222223</v>
      </c>
      <c r="AM2634" s="3">
        <v>46241</v>
      </c>
      <c r="AN2634" t="s">
        <v>298</v>
      </c>
      <c r="AO2634" t="s">
        <v>382</v>
      </c>
    </row>
    <row r="2635" spans="1:41">
      <c r="A2635" s="8">
        <v>46231</v>
      </c>
      <c r="B2635" s="67">
        <v>3960.45</v>
      </c>
      <c r="C2635">
        <v>-2.6</v>
      </c>
      <c r="D2635">
        <v>62300</v>
      </c>
      <c r="E2635" s="67">
        <v>-4.4000000000000004</v>
      </c>
      <c r="F2635" s="7">
        <v>5711</v>
      </c>
      <c r="G2635" t="s">
        <v>57</v>
      </c>
      <c r="H2635">
        <v>0</v>
      </c>
      <c r="I2635" t="s">
        <v>288</v>
      </c>
      <c r="J2635" t="s">
        <v>289</v>
      </c>
      <c r="K2635" t="s">
        <v>295</v>
      </c>
      <c r="L2635" s="36">
        <v>4020</v>
      </c>
      <c r="M2635">
        <v>-204</v>
      </c>
      <c r="N2635" s="66">
        <v>-4.8300000000000003E-2</v>
      </c>
      <c r="O2635" s="36">
        <v>4224</v>
      </c>
      <c r="P2635" s="66">
        <v>-4.82E-2</v>
      </c>
      <c r="Q2635" s="36">
        <v>4154</v>
      </c>
      <c r="R2635" s="36">
        <v>4154</v>
      </c>
      <c r="S2635" s="36">
        <v>4015</v>
      </c>
      <c r="T2635" s="66">
        <v>-3.2199999999999999E-2</v>
      </c>
      <c r="U2635" s="66">
        <v>-4.4000000000000003E-3</v>
      </c>
      <c r="V2635" s="66">
        <v>-3.2199999999999999E-2</v>
      </c>
      <c r="W2635" s="66">
        <v>1.1999999999999999E-3</v>
      </c>
      <c r="X2635" s="1">
        <v>789300</v>
      </c>
      <c r="Y2635" s="1">
        <v>3200416</v>
      </c>
      <c r="Z2635" s="1">
        <v>528587</v>
      </c>
      <c r="AA2635" t="s">
        <v>383</v>
      </c>
      <c r="AB2635" t="s">
        <v>384</v>
      </c>
      <c r="AC2635">
        <v>10.72</v>
      </c>
      <c r="AD2635">
        <v>0.71</v>
      </c>
      <c r="AE2635">
        <v>2.89</v>
      </c>
      <c r="AF2635" t="s">
        <v>230</v>
      </c>
      <c r="AG2635" s="1">
        <v>24700</v>
      </c>
      <c r="AH2635" s="36">
        <v>4021</v>
      </c>
      <c r="AI2635">
        <v>800</v>
      </c>
      <c r="AJ2635" s="36">
        <v>4019</v>
      </c>
      <c r="AK2635">
        <v>300</v>
      </c>
      <c r="AL2635" s="2">
        <v>0.62222222222222223</v>
      </c>
      <c r="AM2635" s="3">
        <v>46240</v>
      </c>
      <c r="AN2635" t="s">
        <v>298</v>
      </c>
      <c r="AO2635" t="s">
        <v>382</v>
      </c>
    </row>
    <row r="2636" spans="1:41">
      <c r="A2636" s="8">
        <v>46231</v>
      </c>
      <c r="B2636" s="67">
        <v>3960.45</v>
      </c>
      <c r="C2636">
        <v>-2.6</v>
      </c>
      <c r="D2636">
        <v>62300</v>
      </c>
      <c r="E2636" s="67">
        <v>-4.4000000000000004</v>
      </c>
      <c r="F2636" s="7">
        <v>5713</v>
      </c>
      <c r="G2636" t="s">
        <v>58</v>
      </c>
      <c r="H2636">
        <v>0</v>
      </c>
      <c r="I2636" t="s">
        <v>288</v>
      </c>
      <c r="J2636" t="s">
        <v>289</v>
      </c>
      <c r="K2636" t="s">
        <v>295</v>
      </c>
      <c r="L2636" s="36">
        <v>7330</v>
      </c>
      <c r="M2636">
        <v>-455</v>
      </c>
      <c r="N2636" s="66">
        <v>-5.8400000000000001E-2</v>
      </c>
      <c r="O2636" s="36">
        <v>7785</v>
      </c>
      <c r="P2636" s="66">
        <v>-5.8400000000000001E-2</v>
      </c>
      <c r="Q2636" s="36">
        <v>7500</v>
      </c>
      <c r="R2636" s="36">
        <v>7502</v>
      </c>
      <c r="S2636" s="36">
        <v>7300</v>
      </c>
      <c r="T2636" s="66">
        <v>-2.2599999999999999E-2</v>
      </c>
      <c r="U2636" s="66">
        <v>-3.8E-3</v>
      </c>
      <c r="V2636" s="66">
        <v>-2.29E-2</v>
      </c>
      <c r="W2636" s="66">
        <v>4.1000000000000003E-3</v>
      </c>
      <c r="X2636" s="1">
        <v>1750100</v>
      </c>
      <c r="Y2636" s="1">
        <v>12932304</v>
      </c>
      <c r="Z2636" s="1">
        <v>2131666</v>
      </c>
      <c r="AA2636" t="s">
        <v>385</v>
      </c>
      <c r="AB2636" t="s">
        <v>386</v>
      </c>
      <c r="AC2636">
        <v>13.11</v>
      </c>
      <c r="AD2636">
        <v>0.95</v>
      </c>
      <c r="AE2636">
        <v>2.82</v>
      </c>
      <c r="AF2636" t="s">
        <v>230</v>
      </c>
      <c r="AG2636" s="1">
        <v>49600</v>
      </c>
      <c r="AH2636" s="36">
        <v>7329</v>
      </c>
      <c r="AI2636">
        <v>100</v>
      </c>
      <c r="AJ2636" s="36">
        <v>7328</v>
      </c>
      <c r="AK2636">
        <v>200</v>
      </c>
      <c r="AL2636" s="2">
        <v>0.62222222222222223</v>
      </c>
      <c r="AM2636" s="3">
        <v>46244</v>
      </c>
      <c r="AN2636" t="s">
        <v>298</v>
      </c>
      <c r="AO2636" t="s">
        <v>382</v>
      </c>
    </row>
    <row r="2637" spans="1:41">
      <c r="A2637" s="8">
        <v>46231</v>
      </c>
      <c r="B2637" s="67">
        <v>3960.45</v>
      </c>
      <c r="C2637">
        <v>-2.6</v>
      </c>
      <c r="D2637">
        <v>62300</v>
      </c>
      <c r="E2637" s="67">
        <v>-4.4000000000000004</v>
      </c>
      <c r="F2637" s="7">
        <v>5802</v>
      </c>
      <c r="G2637" t="s">
        <v>59</v>
      </c>
      <c r="H2637">
        <v>0</v>
      </c>
      <c r="I2637" t="s">
        <v>288</v>
      </c>
      <c r="J2637" t="s">
        <v>289</v>
      </c>
      <c r="K2637" t="s">
        <v>290</v>
      </c>
      <c r="L2637" s="36">
        <v>2187.5</v>
      </c>
      <c r="M2637">
        <v>-167.5</v>
      </c>
      <c r="N2637" s="66">
        <v>-7.1099999999999997E-2</v>
      </c>
      <c r="O2637" s="36">
        <v>2355</v>
      </c>
      <c r="P2637" s="66">
        <v>-7.1099999999999997E-2</v>
      </c>
      <c r="Q2637" s="36">
        <v>2240</v>
      </c>
      <c r="R2637" s="36">
        <v>2273.5</v>
      </c>
      <c r="S2637" s="36">
        <v>2167.5</v>
      </c>
      <c r="T2637" s="66">
        <v>-2.3400000000000001E-2</v>
      </c>
      <c r="U2637" s="66">
        <v>4.7999999999999996E-3</v>
      </c>
      <c r="V2637" s="66">
        <v>-3.78E-2</v>
      </c>
      <c r="W2637" s="66">
        <v>9.1999999999999998E-3</v>
      </c>
      <c r="X2637" s="1">
        <v>16090400</v>
      </c>
      <c r="Y2637" s="1">
        <v>35594099</v>
      </c>
      <c r="Z2637" s="1">
        <v>6946979</v>
      </c>
      <c r="AA2637" t="s">
        <v>694</v>
      </c>
      <c r="AB2637" t="s">
        <v>849</v>
      </c>
      <c r="AC2637">
        <v>20.99</v>
      </c>
      <c r="AD2637">
        <v>2.48</v>
      </c>
      <c r="AE2637">
        <v>1.78</v>
      </c>
      <c r="AF2637" t="s">
        <v>230</v>
      </c>
      <c r="AG2637" s="1">
        <v>292900</v>
      </c>
      <c r="AH2637" s="36">
        <v>2187.5</v>
      </c>
      <c r="AI2637" s="1">
        <v>2500</v>
      </c>
      <c r="AJ2637" s="36">
        <v>2187</v>
      </c>
      <c r="AK2637">
        <v>600</v>
      </c>
      <c r="AL2637" s="2">
        <v>0.62222222222222223</v>
      </c>
      <c r="AM2637" s="3">
        <v>46234</v>
      </c>
      <c r="AN2637" t="s">
        <v>298</v>
      </c>
      <c r="AO2637" t="s">
        <v>382</v>
      </c>
    </row>
    <row r="2638" spans="1:41">
      <c r="A2638" s="8">
        <v>46231</v>
      </c>
      <c r="B2638" s="67">
        <v>3960.45</v>
      </c>
      <c r="C2638">
        <v>-2.6</v>
      </c>
      <c r="D2638">
        <v>62300</v>
      </c>
      <c r="E2638" s="67">
        <v>-4.4000000000000004</v>
      </c>
      <c r="F2638" s="7">
        <v>5803</v>
      </c>
      <c r="G2638" t="s">
        <v>60</v>
      </c>
      <c r="H2638">
        <v>0</v>
      </c>
      <c r="I2638" t="s">
        <v>288</v>
      </c>
      <c r="J2638" t="s">
        <v>289</v>
      </c>
      <c r="K2638" t="s">
        <v>295</v>
      </c>
      <c r="L2638" s="36">
        <v>4025</v>
      </c>
      <c r="M2638">
        <v>-300</v>
      </c>
      <c r="N2638" s="66">
        <v>-6.9400000000000003E-2</v>
      </c>
      <c r="O2638" s="36">
        <v>4325</v>
      </c>
      <c r="P2638" s="66">
        <v>-6.93E-2</v>
      </c>
      <c r="Q2638" s="36">
        <v>4199</v>
      </c>
      <c r="R2638" s="36">
        <v>4216</v>
      </c>
      <c r="S2638" s="36">
        <v>4013</v>
      </c>
      <c r="T2638" s="66">
        <v>-4.1399999999999999E-2</v>
      </c>
      <c r="U2638" s="66">
        <v>-3.7000000000000002E-3</v>
      </c>
      <c r="V2638" s="66">
        <v>-4.53E-2</v>
      </c>
      <c r="W2638" s="66">
        <v>2.8999999999999998E-3</v>
      </c>
      <c r="X2638" s="1">
        <v>35385900</v>
      </c>
      <c r="Y2638" s="1">
        <v>144893893</v>
      </c>
      <c r="Z2638" s="1">
        <v>7145101</v>
      </c>
      <c r="AA2638" t="s">
        <v>389</v>
      </c>
      <c r="AB2638" t="s">
        <v>632</v>
      </c>
      <c r="AC2638">
        <v>26.65</v>
      </c>
      <c r="AD2638">
        <v>11.89</v>
      </c>
      <c r="AE2638">
        <v>0.94</v>
      </c>
      <c r="AF2638" t="s">
        <v>230</v>
      </c>
      <c r="AG2638" s="1">
        <v>833500</v>
      </c>
      <c r="AH2638" s="36">
        <v>4025</v>
      </c>
      <c r="AI2638" s="1">
        <v>3200</v>
      </c>
      <c r="AJ2638" s="36">
        <v>4024</v>
      </c>
      <c r="AK2638" s="1">
        <v>3200</v>
      </c>
      <c r="AL2638" s="2">
        <v>0.62222222222222223</v>
      </c>
      <c r="AM2638" s="3">
        <v>46241</v>
      </c>
      <c r="AN2638" t="s">
        <v>298</v>
      </c>
      <c r="AO2638" t="s">
        <v>382</v>
      </c>
    </row>
    <row r="2639" spans="1:41">
      <c r="A2639" s="8">
        <v>46231</v>
      </c>
      <c r="B2639" s="67">
        <v>3960.45</v>
      </c>
      <c r="C2639">
        <v>-2.6</v>
      </c>
      <c r="D2639">
        <v>62300</v>
      </c>
      <c r="E2639" s="67">
        <v>-4.4000000000000004</v>
      </c>
      <c r="F2639" s="7">
        <v>6038</v>
      </c>
      <c r="G2639" t="s">
        <v>61</v>
      </c>
      <c r="H2639">
        <v>0</v>
      </c>
      <c r="I2639" t="s">
        <v>347</v>
      </c>
      <c r="J2639" t="s">
        <v>289</v>
      </c>
      <c r="K2639" t="s">
        <v>290</v>
      </c>
      <c r="L2639">
        <v>823</v>
      </c>
      <c r="M2639">
        <v>1</v>
      </c>
      <c r="N2639" s="66">
        <v>1.1999999999999999E-3</v>
      </c>
      <c r="O2639">
        <v>822</v>
      </c>
      <c r="P2639" s="66">
        <v>1.1999999999999999E-3</v>
      </c>
      <c r="Q2639">
        <v>822</v>
      </c>
      <c r="R2639">
        <v>828</v>
      </c>
      <c r="S2639">
        <v>818</v>
      </c>
      <c r="T2639" s="66">
        <v>1.1999999999999999E-3</v>
      </c>
      <c r="U2639" s="66">
        <v>4.7999999999999996E-3</v>
      </c>
      <c r="V2639" s="66">
        <v>-6.0000000000000001E-3</v>
      </c>
      <c r="W2639" s="66">
        <v>6.1000000000000004E-3</v>
      </c>
      <c r="X2639" s="1">
        <v>4000</v>
      </c>
      <c r="Y2639" s="1">
        <v>3288</v>
      </c>
      <c r="Z2639" s="1">
        <v>4166</v>
      </c>
      <c r="AA2639" t="s">
        <v>391</v>
      </c>
      <c r="AB2639" t="s">
        <v>711</v>
      </c>
      <c r="AC2639">
        <v>11.87</v>
      </c>
      <c r="AD2639">
        <v>0.83</v>
      </c>
      <c r="AE2639">
        <v>2.79</v>
      </c>
      <c r="AF2639" t="s">
        <v>230</v>
      </c>
      <c r="AG2639">
        <v>0</v>
      </c>
      <c r="AH2639">
        <v>825</v>
      </c>
      <c r="AI2639">
        <v>900</v>
      </c>
      <c r="AJ2639">
        <v>820</v>
      </c>
      <c r="AK2639">
        <v>100</v>
      </c>
      <c r="AL2639" s="2">
        <v>0.61250000000000004</v>
      </c>
      <c r="AM2639" s="3">
        <v>46248</v>
      </c>
      <c r="AN2639" t="s">
        <v>350</v>
      </c>
      <c r="AO2639" t="s">
        <v>313</v>
      </c>
    </row>
    <row r="2640" spans="1:41">
      <c r="A2640" s="8">
        <v>46231</v>
      </c>
      <c r="B2640" s="67">
        <v>3960.45</v>
      </c>
      <c r="C2640">
        <v>-2.6</v>
      </c>
      <c r="D2640">
        <v>62300</v>
      </c>
      <c r="E2640" s="67">
        <v>-4.4000000000000004</v>
      </c>
      <c r="F2640" s="7">
        <v>6156</v>
      </c>
      <c r="G2640" t="s">
        <v>62</v>
      </c>
      <c r="H2640">
        <v>0</v>
      </c>
      <c r="I2640" t="s">
        <v>314</v>
      </c>
      <c r="J2640" t="s">
        <v>323</v>
      </c>
      <c r="K2640" t="s">
        <v>290</v>
      </c>
      <c r="L2640" s="36">
        <v>1786</v>
      </c>
      <c r="M2640">
        <v>-4</v>
      </c>
      <c r="N2640" s="66">
        <v>-2.2000000000000001E-3</v>
      </c>
      <c r="O2640" s="36">
        <v>1790</v>
      </c>
      <c r="P2640" s="66">
        <v>-2.2000000000000001E-3</v>
      </c>
      <c r="Q2640" s="36">
        <v>1788</v>
      </c>
      <c r="R2640" s="36">
        <v>1791</v>
      </c>
      <c r="S2640" s="36">
        <v>1776</v>
      </c>
      <c r="T2640" s="66">
        <v>-1.1000000000000001E-3</v>
      </c>
      <c r="U2640" s="66">
        <v>-2.2000000000000001E-3</v>
      </c>
      <c r="V2640" s="66">
        <v>-2.7000000000000001E-3</v>
      </c>
      <c r="W2640" s="66">
        <v>5.5999999999999999E-3</v>
      </c>
      <c r="X2640" s="1">
        <v>9600</v>
      </c>
      <c r="Y2640" s="1">
        <v>17126</v>
      </c>
      <c r="Z2640" s="1">
        <v>9465</v>
      </c>
      <c r="AA2640" t="s">
        <v>393</v>
      </c>
      <c r="AB2640" t="s">
        <v>697</v>
      </c>
      <c r="AC2640">
        <v>52.99</v>
      </c>
      <c r="AD2640">
        <v>1.25</v>
      </c>
      <c r="AE2640">
        <v>5.6</v>
      </c>
      <c r="AF2640">
        <v>1.3</v>
      </c>
      <c r="AG2640">
        <v>0</v>
      </c>
      <c r="AH2640" s="36">
        <v>1785</v>
      </c>
      <c r="AI2640">
        <v>200</v>
      </c>
      <c r="AJ2640" s="36">
        <v>1780</v>
      </c>
      <c r="AK2640">
        <v>100</v>
      </c>
      <c r="AL2640" s="2">
        <v>0.60902777777777772</v>
      </c>
      <c r="AM2640" s="3">
        <v>46244</v>
      </c>
      <c r="AN2640" t="s">
        <v>350</v>
      </c>
      <c r="AO2640" t="s">
        <v>395</v>
      </c>
    </row>
    <row r="2641" spans="1:41">
      <c r="A2641" s="8">
        <v>46231</v>
      </c>
      <c r="B2641" s="67">
        <v>3960.45</v>
      </c>
      <c r="C2641">
        <v>-2.6</v>
      </c>
      <c r="D2641">
        <v>62300</v>
      </c>
      <c r="E2641" s="67">
        <v>-4.4000000000000004</v>
      </c>
      <c r="F2641" s="7">
        <v>6178</v>
      </c>
      <c r="G2641" t="s">
        <v>63</v>
      </c>
      <c r="H2641">
        <v>0</v>
      </c>
      <c r="I2641" t="s">
        <v>288</v>
      </c>
      <c r="J2641" t="s">
        <v>289</v>
      </c>
      <c r="K2641" t="s">
        <v>295</v>
      </c>
      <c r="L2641" s="36">
        <v>2464.5</v>
      </c>
      <c r="M2641">
        <v>-57</v>
      </c>
      <c r="N2641" s="66">
        <v>-2.2599999999999999E-2</v>
      </c>
      <c r="O2641" s="36">
        <v>2521.5</v>
      </c>
      <c r="P2641" s="66">
        <v>-2.2599999999999999E-2</v>
      </c>
      <c r="Q2641" s="36">
        <v>2498.5</v>
      </c>
      <c r="R2641" s="36">
        <v>2510</v>
      </c>
      <c r="S2641" s="36">
        <v>2448</v>
      </c>
      <c r="T2641" s="66">
        <v>-1.3599999999999999E-2</v>
      </c>
      <c r="U2641" s="66">
        <v>0</v>
      </c>
      <c r="V2641" s="66">
        <v>-1.8100000000000002E-2</v>
      </c>
      <c r="W2641" s="66">
        <v>6.7000000000000002E-3</v>
      </c>
      <c r="X2641" s="1">
        <v>2954900</v>
      </c>
      <c r="Y2641" s="1">
        <v>7296751</v>
      </c>
      <c r="Z2641" s="1">
        <v>6920795</v>
      </c>
      <c r="AA2641" t="s">
        <v>899</v>
      </c>
      <c r="AB2641" t="s">
        <v>397</v>
      </c>
      <c r="AC2641">
        <v>17.73</v>
      </c>
      <c r="AD2641">
        <v>0.71</v>
      </c>
      <c r="AE2641">
        <v>2.4300000000000002</v>
      </c>
      <c r="AF2641" t="s">
        <v>230</v>
      </c>
      <c r="AG2641" s="1">
        <v>92000</v>
      </c>
      <c r="AH2641" s="36">
        <v>2465</v>
      </c>
      <c r="AI2641">
        <v>700</v>
      </c>
      <c r="AJ2641" s="36">
        <v>2464.5</v>
      </c>
      <c r="AK2641" s="1">
        <v>1800</v>
      </c>
      <c r="AL2641" s="2">
        <v>0.62222222222222223</v>
      </c>
      <c r="AM2641" s="3">
        <v>46241</v>
      </c>
      <c r="AN2641" t="s">
        <v>298</v>
      </c>
      <c r="AO2641" t="s">
        <v>313</v>
      </c>
    </row>
    <row r="2642" spans="1:41">
      <c r="A2642" s="8">
        <v>46231</v>
      </c>
      <c r="B2642" s="67">
        <v>3960.45</v>
      </c>
      <c r="C2642">
        <v>-2.6</v>
      </c>
      <c r="D2642">
        <v>62300</v>
      </c>
      <c r="E2642" s="67">
        <v>-4.4000000000000004</v>
      </c>
      <c r="F2642" s="7">
        <v>6208</v>
      </c>
      <c r="G2642" t="s">
        <v>64</v>
      </c>
      <c r="H2642">
        <v>0</v>
      </c>
      <c r="I2642" t="s">
        <v>314</v>
      </c>
      <c r="J2642" t="s">
        <v>289</v>
      </c>
      <c r="K2642" t="s">
        <v>290</v>
      </c>
      <c r="L2642" s="36">
        <v>1592</v>
      </c>
      <c r="M2642">
        <v>-58</v>
      </c>
      <c r="N2642" s="66">
        <v>-3.5200000000000002E-2</v>
      </c>
      <c r="O2642" s="36">
        <v>1650</v>
      </c>
      <c r="P2642" s="66">
        <v>-3.5099999999999999E-2</v>
      </c>
      <c r="Q2642" s="36">
        <v>1650</v>
      </c>
      <c r="R2642" s="36">
        <v>1650</v>
      </c>
      <c r="S2642" s="36">
        <v>1591</v>
      </c>
      <c r="T2642" s="66">
        <v>-3.5099999999999999E-2</v>
      </c>
      <c r="U2642" s="66">
        <v>-9.2999999999999992E-3</v>
      </c>
      <c r="V2642" s="66">
        <v>-3.5099999999999999E-2</v>
      </c>
      <c r="W2642" s="66">
        <v>5.9999999999999995E-4</v>
      </c>
      <c r="X2642" s="1">
        <v>50700</v>
      </c>
      <c r="Y2642" s="1">
        <v>81493</v>
      </c>
      <c r="Z2642" s="1">
        <v>10166</v>
      </c>
      <c r="AA2642" t="s">
        <v>398</v>
      </c>
      <c r="AB2642" t="s">
        <v>399</v>
      </c>
      <c r="AC2642">
        <v>15.51</v>
      </c>
      <c r="AD2642">
        <v>1.62</v>
      </c>
      <c r="AE2642">
        <v>1.26</v>
      </c>
      <c r="AF2642">
        <v>1.9</v>
      </c>
      <c r="AG2642">
        <v>0</v>
      </c>
      <c r="AH2642" s="36">
        <v>1593</v>
      </c>
      <c r="AI2642">
        <v>200</v>
      </c>
      <c r="AJ2642" s="36">
        <v>1591</v>
      </c>
      <c r="AK2642">
        <v>500</v>
      </c>
      <c r="AL2642" s="2">
        <v>0.62152777777777779</v>
      </c>
      <c r="AM2642" s="3">
        <v>46241</v>
      </c>
      <c r="AN2642" t="s">
        <v>298</v>
      </c>
      <c r="AO2642" t="s">
        <v>395</v>
      </c>
    </row>
    <row r="2643" spans="1:41">
      <c r="A2643" s="8">
        <v>46231</v>
      </c>
      <c r="B2643" s="67">
        <v>3960.45</v>
      </c>
      <c r="C2643">
        <v>-2.6</v>
      </c>
      <c r="D2643">
        <v>62300</v>
      </c>
      <c r="E2643" s="67">
        <v>-4.4000000000000004</v>
      </c>
      <c r="F2643" s="7">
        <v>6356</v>
      </c>
      <c r="G2643" t="s">
        <v>65</v>
      </c>
      <c r="H2643">
        <v>0</v>
      </c>
      <c r="I2643" t="s">
        <v>314</v>
      </c>
      <c r="J2643" t="s">
        <v>289</v>
      </c>
      <c r="K2643" t="s">
        <v>295</v>
      </c>
      <c r="L2643" s="36">
        <v>1297</v>
      </c>
      <c r="M2643">
        <v>-82</v>
      </c>
      <c r="N2643" s="66">
        <v>-5.9499999999999997E-2</v>
      </c>
      <c r="O2643" s="36">
        <v>1379</v>
      </c>
      <c r="P2643" s="66">
        <v>-5.9400000000000001E-2</v>
      </c>
      <c r="Q2643" s="36">
        <v>1380</v>
      </c>
      <c r="R2643" s="36">
        <v>1386</v>
      </c>
      <c r="S2643" s="36">
        <v>1294</v>
      </c>
      <c r="T2643" s="66">
        <v>-6.0100000000000001E-2</v>
      </c>
      <c r="U2643" s="66">
        <v>-2.9100000000000001E-2</v>
      </c>
      <c r="V2643" s="66">
        <v>-6.4199999999999993E-2</v>
      </c>
      <c r="W2643" s="66">
        <v>2.3E-3</v>
      </c>
      <c r="X2643" s="1">
        <v>135900</v>
      </c>
      <c r="Y2643" s="1">
        <v>181232</v>
      </c>
      <c r="Z2643" s="1">
        <v>18521</v>
      </c>
      <c r="AA2643" t="s">
        <v>400</v>
      </c>
      <c r="AB2643" t="s">
        <v>401</v>
      </c>
      <c r="AC2643">
        <v>10.49</v>
      </c>
      <c r="AD2643">
        <v>1.27</v>
      </c>
      <c r="AE2643">
        <v>0.77</v>
      </c>
      <c r="AF2643" t="s">
        <v>230</v>
      </c>
      <c r="AG2643" s="1">
        <v>2100</v>
      </c>
      <c r="AH2643" s="36">
        <v>1300</v>
      </c>
      <c r="AI2643">
        <v>100</v>
      </c>
      <c r="AJ2643" s="36">
        <v>1296</v>
      </c>
      <c r="AK2643">
        <v>300</v>
      </c>
      <c r="AL2643" s="2">
        <v>0.62222222222222223</v>
      </c>
      <c r="AN2643" t="s">
        <v>298</v>
      </c>
      <c r="AO2643" t="s">
        <v>395</v>
      </c>
    </row>
    <row r="2644" spans="1:41">
      <c r="A2644" s="8">
        <v>46231</v>
      </c>
      <c r="B2644" s="67">
        <v>3960.45</v>
      </c>
      <c r="C2644">
        <v>-2.6</v>
      </c>
      <c r="D2644">
        <v>62300</v>
      </c>
      <c r="E2644" s="67">
        <v>-4.4000000000000004</v>
      </c>
      <c r="F2644" s="7">
        <v>6378</v>
      </c>
      <c r="G2644" t="s">
        <v>66</v>
      </c>
      <c r="H2644">
        <v>0</v>
      </c>
      <c r="I2644" t="s">
        <v>314</v>
      </c>
      <c r="J2644" t="s">
        <v>289</v>
      </c>
      <c r="K2644" t="s">
        <v>290</v>
      </c>
      <c r="L2644" s="36">
        <v>1207</v>
      </c>
      <c r="M2644">
        <v>-13</v>
      </c>
      <c r="N2644" s="66">
        <v>-1.0699999999999999E-2</v>
      </c>
      <c r="O2644" s="36">
        <v>1220</v>
      </c>
      <c r="P2644" s="66">
        <v>-1.06E-2</v>
      </c>
      <c r="Q2644" s="36">
        <v>1216</v>
      </c>
      <c r="R2644" s="36">
        <v>1224</v>
      </c>
      <c r="S2644" s="36">
        <v>1194</v>
      </c>
      <c r="T2644" s="66">
        <v>-7.4000000000000003E-3</v>
      </c>
      <c r="U2644" s="66">
        <v>6.6E-3</v>
      </c>
      <c r="V2644" s="66">
        <v>-1.38E-2</v>
      </c>
      <c r="W2644" s="66">
        <v>1.0800000000000001E-2</v>
      </c>
      <c r="X2644" s="1">
        <v>124800</v>
      </c>
      <c r="Y2644" s="1">
        <v>150269</v>
      </c>
      <c r="Z2644" s="1">
        <v>24864</v>
      </c>
      <c r="AA2644" t="s">
        <v>402</v>
      </c>
      <c r="AB2644" t="s">
        <v>634</v>
      </c>
      <c r="AC2644">
        <v>12.57</v>
      </c>
      <c r="AD2644">
        <v>1.1200000000000001</v>
      </c>
      <c r="AE2644">
        <v>3.4</v>
      </c>
      <c r="AF2644" t="s">
        <v>230</v>
      </c>
      <c r="AG2644">
        <v>0</v>
      </c>
      <c r="AH2644" s="36">
        <v>1209</v>
      </c>
      <c r="AI2644" s="1">
        <v>1500</v>
      </c>
      <c r="AJ2644" s="36">
        <v>1207</v>
      </c>
      <c r="AK2644">
        <v>100</v>
      </c>
      <c r="AL2644" s="2">
        <v>0.62083333333333335</v>
      </c>
      <c r="AM2644" s="3">
        <v>46241</v>
      </c>
      <c r="AN2644" t="s">
        <v>298</v>
      </c>
      <c r="AO2644" t="s">
        <v>395</v>
      </c>
    </row>
    <row r="2645" spans="1:41">
      <c r="A2645" s="8">
        <v>46231</v>
      </c>
      <c r="B2645" s="67">
        <v>3960.45</v>
      </c>
      <c r="C2645">
        <v>-2.6</v>
      </c>
      <c r="D2645">
        <v>62300</v>
      </c>
      <c r="E2645" s="67">
        <v>-4.4000000000000004</v>
      </c>
      <c r="F2645" s="7">
        <v>6526</v>
      </c>
      <c r="G2645" t="s">
        <v>67</v>
      </c>
      <c r="H2645">
        <v>0</v>
      </c>
      <c r="I2645" t="s">
        <v>288</v>
      </c>
      <c r="J2645" t="s">
        <v>289</v>
      </c>
      <c r="K2645" t="s">
        <v>295</v>
      </c>
      <c r="L2645" s="36">
        <v>2144</v>
      </c>
      <c r="M2645">
        <v>-253.5</v>
      </c>
      <c r="N2645" s="66">
        <v>-0.1057</v>
      </c>
      <c r="O2645" s="36">
        <v>2397.5</v>
      </c>
      <c r="P2645" s="66">
        <v>-0.1057</v>
      </c>
      <c r="Q2645" s="36">
        <v>2301</v>
      </c>
      <c r="R2645" s="36">
        <v>2307.5</v>
      </c>
      <c r="S2645" s="36">
        <v>2139</v>
      </c>
      <c r="T2645" s="66">
        <v>-6.8199999999999997E-2</v>
      </c>
      <c r="U2645" s="66">
        <v>-9.9000000000000008E-3</v>
      </c>
      <c r="V2645" s="66">
        <v>-7.0800000000000002E-2</v>
      </c>
      <c r="W2645" s="66">
        <v>2.3E-3</v>
      </c>
      <c r="X2645" s="1">
        <v>7298400</v>
      </c>
      <c r="Y2645" s="1">
        <v>16060381</v>
      </c>
      <c r="Z2645" s="1">
        <v>385872</v>
      </c>
      <c r="AA2645" t="s">
        <v>584</v>
      </c>
      <c r="AB2645" t="s">
        <v>405</v>
      </c>
      <c r="AC2645">
        <v>37.61</v>
      </c>
      <c r="AD2645">
        <v>2.82</v>
      </c>
      <c r="AE2645">
        <v>2.33</v>
      </c>
      <c r="AF2645" t="s">
        <v>230</v>
      </c>
      <c r="AG2645" s="1">
        <v>75000</v>
      </c>
      <c r="AH2645" s="36">
        <v>2144.5</v>
      </c>
      <c r="AI2645" s="1">
        <v>2700</v>
      </c>
      <c r="AJ2645" s="36">
        <v>2143.5</v>
      </c>
      <c r="AK2645">
        <v>800</v>
      </c>
      <c r="AL2645" s="2">
        <v>0.62222222222222223</v>
      </c>
      <c r="AM2645" s="3">
        <v>46232</v>
      </c>
      <c r="AN2645" t="s">
        <v>298</v>
      </c>
      <c r="AO2645" t="s">
        <v>344</v>
      </c>
    </row>
    <row r="2646" spans="1:41">
      <c r="A2646" s="8">
        <v>46231</v>
      </c>
      <c r="B2646" s="67">
        <v>3960.45</v>
      </c>
      <c r="C2646">
        <v>-2.6</v>
      </c>
      <c r="D2646">
        <v>62300</v>
      </c>
      <c r="E2646" s="67">
        <v>-4.4000000000000004</v>
      </c>
      <c r="F2646" s="7">
        <v>6586</v>
      </c>
      <c r="G2646" t="s">
        <v>68</v>
      </c>
      <c r="H2646">
        <v>0</v>
      </c>
      <c r="I2646" t="s">
        <v>288</v>
      </c>
      <c r="J2646" t="s">
        <v>289</v>
      </c>
      <c r="K2646" t="s">
        <v>295</v>
      </c>
      <c r="L2646" s="36">
        <v>5653</v>
      </c>
      <c r="M2646">
        <v>-207</v>
      </c>
      <c r="N2646" s="66">
        <v>-3.5299999999999998E-2</v>
      </c>
      <c r="O2646" s="36">
        <v>5860</v>
      </c>
      <c r="P2646" s="66">
        <v>-3.5299999999999998E-2</v>
      </c>
      <c r="Q2646" s="36">
        <v>5762</v>
      </c>
      <c r="R2646" s="36">
        <v>5798</v>
      </c>
      <c r="S2646" s="36">
        <v>5644</v>
      </c>
      <c r="T2646" s="66">
        <v>-1.89E-2</v>
      </c>
      <c r="U2646" s="66">
        <v>-1.2699999999999999E-2</v>
      </c>
      <c r="V2646" s="66">
        <v>-2.5000000000000001E-2</v>
      </c>
      <c r="W2646" s="66">
        <v>1.5E-3</v>
      </c>
      <c r="X2646" s="1">
        <v>371300</v>
      </c>
      <c r="Y2646" s="1">
        <v>2118394</v>
      </c>
      <c r="Z2646" s="1">
        <v>1582939</v>
      </c>
      <c r="AA2646" t="s">
        <v>406</v>
      </c>
      <c r="AB2646" t="s">
        <v>407</v>
      </c>
      <c r="AC2646">
        <v>17.98</v>
      </c>
      <c r="AD2646">
        <v>1.46</v>
      </c>
      <c r="AE2646">
        <v>2.79</v>
      </c>
      <c r="AF2646" t="s">
        <v>230</v>
      </c>
      <c r="AG2646" s="1">
        <v>6600</v>
      </c>
      <c r="AH2646" s="36">
        <v>5654</v>
      </c>
      <c r="AI2646">
        <v>100</v>
      </c>
      <c r="AJ2646" s="36">
        <v>5651</v>
      </c>
      <c r="AK2646">
        <v>100</v>
      </c>
      <c r="AL2646" s="2">
        <v>0.62222222222222223</v>
      </c>
      <c r="AM2646" s="3">
        <v>46232</v>
      </c>
      <c r="AN2646" t="s">
        <v>298</v>
      </c>
      <c r="AO2646" t="s">
        <v>395</v>
      </c>
    </row>
    <row r="2647" spans="1:41">
      <c r="A2647" s="8">
        <v>46231</v>
      </c>
      <c r="B2647" s="67">
        <v>3960.45</v>
      </c>
      <c r="C2647">
        <v>-2.6</v>
      </c>
      <c r="D2647">
        <v>62300</v>
      </c>
      <c r="E2647" s="67">
        <v>-4.4000000000000004</v>
      </c>
      <c r="F2647" s="7">
        <v>6594</v>
      </c>
      <c r="G2647" t="s">
        <v>69</v>
      </c>
      <c r="H2647">
        <v>0</v>
      </c>
      <c r="I2647" t="s">
        <v>288</v>
      </c>
      <c r="J2647" t="s">
        <v>289</v>
      </c>
      <c r="K2647" t="s">
        <v>295</v>
      </c>
      <c r="L2647" s="36">
        <v>2550</v>
      </c>
      <c r="M2647">
        <v>-7</v>
      </c>
      <c r="N2647" s="66">
        <v>-2.7000000000000001E-3</v>
      </c>
      <c r="O2647" s="36">
        <v>2557</v>
      </c>
      <c r="P2647" s="66">
        <v>-2.7000000000000001E-3</v>
      </c>
      <c r="Q2647" s="36">
        <v>2600</v>
      </c>
      <c r="R2647" s="36">
        <v>2625</v>
      </c>
      <c r="S2647" s="36">
        <v>2537</v>
      </c>
      <c r="T2647" s="66">
        <v>-1.9199999999999998E-2</v>
      </c>
      <c r="U2647" s="66">
        <v>-5.0000000000000001E-3</v>
      </c>
      <c r="V2647" s="66">
        <v>-2.8500000000000001E-2</v>
      </c>
      <c r="W2647" s="66">
        <v>5.1000000000000004E-3</v>
      </c>
      <c r="X2647" s="1">
        <v>5073200</v>
      </c>
      <c r="Y2647" s="1">
        <v>13047643</v>
      </c>
      <c r="Z2647" s="1">
        <v>3041050</v>
      </c>
      <c r="AA2647" t="s">
        <v>560</v>
      </c>
      <c r="AB2647" t="s">
        <v>409</v>
      </c>
      <c r="AC2647">
        <v>36.53</v>
      </c>
      <c r="AD2647">
        <v>1.66</v>
      </c>
      <c r="AE2647">
        <v>0</v>
      </c>
      <c r="AF2647" t="s">
        <v>230</v>
      </c>
      <c r="AG2647">
        <v>0</v>
      </c>
      <c r="AH2647" s="36">
        <v>2550</v>
      </c>
      <c r="AI2647">
        <v>800</v>
      </c>
      <c r="AJ2647" s="36">
        <v>2549</v>
      </c>
      <c r="AK2647" s="1">
        <v>3900</v>
      </c>
      <c r="AL2647" s="2">
        <v>0.62222222222222223</v>
      </c>
      <c r="AN2647" t="s">
        <v>298</v>
      </c>
      <c r="AO2647" t="s">
        <v>344</v>
      </c>
    </row>
    <row r="2648" spans="1:41">
      <c r="A2648" s="8">
        <v>46231</v>
      </c>
      <c r="B2648" s="67">
        <v>3960.45</v>
      </c>
      <c r="C2648">
        <v>-2.6</v>
      </c>
      <c r="D2648">
        <v>62300</v>
      </c>
      <c r="E2648" s="67">
        <v>-4.4000000000000004</v>
      </c>
      <c r="F2648" s="7">
        <v>6674</v>
      </c>
      <c r="G2648" t="s">
        <v>70</v>
      </c>
      <c r="H2648">
        <v>0</v>
      </c>
      <c r="I2648" t="s">
        <v>288</v>
      </c>
      <c r="J2648" t="s">
        <v>289</v>
      </c>
      <c r="K2648" t="s">
        <v>295</v>
      </c>
      <c r="L2648" s="36">
        <v>5441</v>
      </c>
      <c r="M2648">
        <v>-352</v>
      </c>
      <c r="N2648" s="66">
        <v>-6.08E-2</v>
      </c>
      <c r="O2648" s="36">
        <v>5793</v>
      </c>
      <c r="P2648" s="66">
        <v>-6.0699999999999997E-2</v>
      </c>
      <c r="Q2648" s="36">
        <v>5640</v>
      </c>
      <c r="R2648" s="36">
        <v>5678</v>
      </c>
      <c r="S2648" s="36">
        <v>5435</v>
      </c>
      <c r="T2648" s="66">
        <v>-3.5200000000000002E-2</v>
      </c>
      <c r="U2648" s="66">
        <v>-3.2000000000000002E-3</v>
      </c>
      <c r="V2648" s="66">
        <v>-4.1700000000000001E-2</v>
      </c>
      <c r="W2648" s="66">
        <v>1.1000000000000001E-3</v>
      </c>
      <c r="X2648" s="1">
        <v>715000</v>
      </c>
      <c r="Y2648" s="1">
        <v>3958671</v>
      </c>
      <c r="Z2648" s="1">
        <v>546529</v>
      </c>
      <c r="AA2648" t="s">
        <v>679</v>
      </c>
      <c r="AB2648" t="s">
        <v>411</v>
      </c>
      <c r="AC2648">
        <v>14.63</v>
      </c>
      <c r="AD2648">
        <v>1.38</v>
      </c>
      <c r="AE2648">
        <v>1.8</v>
      </c>
      <c r="AF2648" t="s">
        <v>230</v>
      </c>
      <c r="AG2648" s="1">
        <v>18700</v>
      </c>
      <c r="AH2648" s="36">
        <v>5442</v>
      </c>
      <c r="AI2648">
        <v>600</v>
      </c>
      <c r="AJ2648" s="36">
        <v>5440</v>
      </c>
      <c r="AK2648">
        <v>200</v>
      </c>
      <c r="AL2648" s="2">
        <v>0.62222222222222223</v>
      </c>
      <c r="AM2648" s="3">
        <v>46239</v>
      </c>
      <c r="AN2648" t="s">
        <v>298</v>
      </c>
      <c r="AO2648" t="s">
        <v>344</v>
      </c>
    </row>
    <row r="2649" spans="1:41">
      <c r="A2649" s="8">
        <v>46231</v>
      </c>
      <c r="B2649" s="67">
        <v>3960.45</v>
      </c>
      <c r="C2649">
        <v>-2.6</v>
      </c>
      <c r="D2649">
        <v>62300</v>
      </c>
      <c r="E2649" s="67">
        <v>-4.4000000000000004</v>
      </c>
      <c r="F2649" s="7">
        <v>6758</v>
      </c>
      <c r="G2649" t="s">
        <v>71</v>
      </c>
      <c r="H2649">
        <v>0</v>
      </c>
      <c r="I2649" t="s">
        <v>288</v>
      </c>
      <c r="J2649" t="s">
        <v>289</v>
      </c>
      <c r="K2649" t="s">
        <v>295</v>
      </c>
      <c r="L2649" s="36">
        <v>3658</v>
      </c>
      <c r="M2649">
        <v>84</v>
      </c>
      <c r="N2649" s="66">
        <v>2.35E-2</v>
      </c>
      <c r="O2649" s="36">
        <v>3574</v>
      </c>
      <c r="P2649" s="66">
        <v>2.35E-2</v>
      </c>
      <c r="Q2649" s="36">
        <v>3595</v>
      </c>
      <c r="R2649" s="36">
        <v>3659</v>
      </c>
      <c r="S2649" s="36">
        <v>3536</v>
      </c>
      <c r="T2649" s="66">
        <v>1.7500000000000002E-2</v>
      </c>
      <c r="U2649" s="66">
        <v>1.41E-2</v>
      </c>
      <c r="V2649" s="66">
        <v>-2.0000000000000001E-4</v>
      </c>
      <c r="W2649" s="66">
        <v>3.4500000000000003E-2</v>
      </c>
      <c r="X2649" s="1">
        <v>14562500</v>
      </c>
      <c r="Y2649" s="1">
        <v>52423844</v>
      </c>
      <c r="Z2649" s="1">
        <v>21821127</v>
      </c>
      <c r="AA2649" t="s">
        <v>412</v>
      </c>
      <c r="AB2649" t="s">
        <v>413</v>
      </c>
      <c r="AC2649">
        <v>18.52</v>
      </c>
      <c r="AD2649">
        <v>2.66</v>
      </c>
      <c r="AE2649">
        <v>0.96</v>
      </c>
      <c r="AF2649" t="s">
        <v>230</v>
      </c>
      <c r="AG2649" s="1">
        <v>362900</v>
      </c>
      <c r="AH2649" s="36">
        <v>3658</v>
      </c>
      <c r="AI2649" s="1">
        <v>1500</v>
      </c>
      <c r="AJ2649" s="36">
        <v>3657</v>
      </c>
      <c r="AK2649" s="1">
        <v>16200</v>
      </c>
      <c r="AL2649" s="2">
        <v>0.62222222222222223</v>
      </c>
      <c r="AM2649" s="3">
        <v>46234</v>
      </c>
      <c r="AN2649" t="s">
        <v>298</v>
      </c>
      <c r="AO2649" t="s">
        <v>344</v>
      </c>
    </row>
    <row r="2650" spans="1:41">
      <c r="A2650" s="8">
        <v>46231</v>
      </c>
      <c r="B2650" s="67">
        <v>3960.45</v>
      </c>
      <c r="C2650">
        <v>-2.6</v>
      </c>
      <c r="D2650">
        <v>62300</v>
      </c>
      <c r="E2650" s="67">
        <v>-4.4000000000000004</v>
      </c>
      <c r="F2650" s="7">
        <v>6810</v>
      </c>
      <c r="G2650" t="s">
        <v>72</v>
      </c>
      <c r="H2650">
        <v>0</v>
      </c>
      <c r="I2650" t="s">
        <v>288</v>
      </c>
      <c r="J2650" t="s">
        <v>289</v>
      </c>
      <c r="K2650" t="s">
        <v>295</v>
      </c>
      <c r="L2650" s="36">
        <v>2074</v>
      </c>
      <c r="M2650">
        <v>-97</v>
      </c>
      <c r="N2650" s="66">
        <v>-4.4699999999999997E-2</v>
      </c>
      <c r="O2650" s="36">
        <v>2171</v>
      </c>
      <c r="P2650" s="66">
        <v>-4.4600000000000001E-2</v>
      </c>
      <c r="Q2650" s="36">
        <v>2147</v>
      </c>
      <c r="R2650" s="36">
        <v>2164</v>
      </c>
      <c r="S2650" s="36">
        <v>2073</v>
      </c>
      <c r="T2650" s="66">
        <v>-3.4000000000000002E-2</v>
      </c>
      <c r="U2650" s="66">
        <v>-6.7000000000000002E-3</v>
      </c>
      <c r="V2650" s="66">
        <v>-4.1500000000000002E-2</v>
      </c>
      <c r="W2650" s="66">
        <v>4.0000000000000002E-4</v>
      </c>
      <c r="X2650" s="1">
        <v>130700</v>
      </c>
      <c r="Y2650" s="1">
        <v>273942</v>
      </c>
      <c r="Z2650" s="1">
        <v>84337</v>
      </c>
      <c r="AA2650" t="s">
        <v>414</v>
      </c>
      <c r="AB2650" t="s">
        <v>415</v>
      </c>
      <c r="AC2650">
        <v>11.4</v>
      </c>
      <c r="AD2650">
        <v>0.87</v>
      </c>
      <c r="AE2650">
        <v>2.7</v>
      </c>
      <c r="AF2650" t="s">
        <v>230</v>
      </c>
      <c r="AG2650" s="1">
        <v>20200</v>
      </c>
      <c r="AH2650" s="36">
        <v>2075</v>
      </c>
      <c r="AI2650">
        <v>600</v>
      </c>
      <c r="AJ2650" s="36">
        <v>2073</v>
      </c>
      <c r="AK2650">
        <v>400</v>
      </c>
      <c r="AL2650" s="2">
        <v>0.62222222222222223</v>
      </c>
      <c r="AM2650" s="3">
        <v>46234</v>
      </c>
      <c r="AN2650" t="s">
        <v>298</v>
      </c>
      <c r="AO2650" t="s">
        <v>344</v>
      </c>
    </row>
    <row r="2651" spans="1:41">
      <c r="A2651" s="8">
        <v>46231</v>
      </c>
      <c r="B2651" s="67">
        <v>3960.45</v>
      </c>
      <c r="C2651">
        <v>-2.6</v>
      </c>
      <c r="D2651">
        <v>62300</v>
      </c>
      <c r="E2651" s="67">
        <v>-4.4000000000000004</v>
      </c>
      <c r="F2651" s="7">
        <v>6841</v>
      </c>
      <c r="G2651" t="s">
        <v>73</v>
      </c>
      <c r="H2651">
        <v>0</v>
      </c>
      <c r="I2651" t="s">
        <v>288</v>
      </c>
      <c r="J2651" t="s">
        <v>289</v>
      </c>
      <c r="K2651" t="s">
        <v>290</v>
      </c>
      <c r="L2651" s="36">
        <v>5663</v>
      </c>
      <c r="M2651">
        <v>-359</v>
      </c>
      <c r="N2651" s="66">
        <v>-5.96E-2</v>
      </c>
      <c r="O2651" s="36">
        <v>6022</v>
      </c>
      <c r="P2651" s="66">
        <v>-5.96E-2</v>
      </c>
      <c r="Q2651" s="36">
        <v>5900</v>
      </c>
      <c r="R2651" s="36">
        <v>5910</v>
      </c>
      <c r="S2651" s="36">
        <v>5650</v>
      </c>
      <c r="T2651" s="66">
        <v>-4.0099999999999997E-2</v>
      </c>
      <c r="U2651" s="66">
        <v>-1.15E-2</v>
      </c>
      <c r="V2651" s="66">
        <v>-4.1700000000000001E-2</v>
      </c>
      <c r="W2651" s="66">
        <v>2.3E-3</v>
      </c>
      <c r="X2651" s="1">
        <v>511800</v>
      </c>
      <c r="Y2651" s="1">
        <v>2946457</v>
      </c>
      <c r="Z2651" s="1">
        <v>1456530</v>
      </c>
      <c r="AA2651" t="s">
        <v>416</v>
      </c>
      <c r="AB2651" t="s">
        <v>635</v>
      </c>
      <c r="AC2651">
        <v>24.25</v>
      </c>
      <c r="AD2651">
        <v>2.77</v>
      </c>
      <c r="AE2651">
        <v>1.62</v>
      </c>
      <c r="AF2651" t="s">
        <v>230</v>
      </c>
      <c r="AG2651" s="1">
        <v>8200</v>
      </c>
      <c r="AH2651" s="36">
        <v>5666</v>
      </c>
      <c r="AI2651">
        <v>100</v>
      </c>
      <c r="AJ2651" s="36">
        <v>5661</v>
      </c>
      <c r="AK2651">
        <v>300</v>
      </c>
      <c r="AL2651" s="2">
        <v>0.62222222222222223</v>
      </c>
      <c r="AM2651" s="3">
        <v>46238</v>
      </c>
      <c r="AN2651" t="s">
        <v>298</v>
      </c>
      <c r="AO2651" t="s">
        <v>344</v>
      </c>
    </row>
    <row r="2652" spans="1:41">
      <c r="A2652" s="8">
        <v>46231</v>
      </c>
      <c r="B2652" s="67">
        <v>3960.45</v>
      </c>
      <c r="C2652">
        <v>-2.6</v>
      </c>
      <c r="D2652">
        <v>62300</v>
      </c>
      <c r="E2652" s="67">
        <v>-4.4000000000000004</v>
      </c>
      <c r="F2652" s="7">
        <v>6890</v>
      </c>
      <c r="G2652" t="s">
        <v>74</v>
      </c>
      <c r="H2652">
        <v>0</v>
      </c>
      <c r="I2652" t="s">
        <v>314</v>
      </c>
      <c r="J2652" t="s">
        <v>289</v>
      </c>
      <c r="K2652" t="s">
        <v>290</v>
      </c>
      <c r="L2652" s="36">
        <v>7570</v>
      </c>
      <c r="M2652" s="36">
        <v>-1050</v>
      </c>
      <c r="N2652" s="66">
        <v>-0.12180000000000001</v>
      </c>
      <c r="O2652" s="36">
        <v>8620</v>
      </c>
      <c r="P2652" s="66">
        <v>-0.12180000000000001</v>
      </c>
      <c r="Q2652" s="36">
        <v>8130</v>
      </c>
      <c r="R2652" s="36">
        <v>8180</v>
      </c>
      <c r="S2652" s="36">
        <v>7520</v>
      </c>
      <c r="T2652" s="66">
        <v>-6.88E-2</v>
      </c>
      <c r="U2652" s="66">
        <v>-2.9399999999999999E-2</v>
      </c>
      <c r="V2652" s="66">
        <v>-7.4499999999999997E-2</v>
      </c>
      <c r="W2652" s="66">
        <v>6.6E-3</v>
      </c>
      <c r="X2652" s="1">
        <v>2632100</v>
      </c>
      <c r="Y2652" s="1">
        <v>20606734</v>
      </c>
      <c r="Z2652" s="1">
        <v>399032</v>
      </c>
      <c r="AA2652" t="s">
        <v>680</v>
      </c>
      <c r="AB2652" t="s">
        <v>419</v>
      </c>
      <c r="AC2652">
        <v>17.29</v>
      </c>
      <c r="AD2652">
        <v>1.36</v>
      </c>
      <c r="AE2652">
        <v>2.64</v>
      </c>
      <c r="AF2652" t="s">
        <v>230</v>
      </c>
      <c r="AG2652" s="1">
        <v>22300</v>
      </c>
      <c r="AH2652" s="36">
        <v>7570</v>
      </c>
      <c r="AI2652">
        <v>800</v>
      </c>
      <c r="AJ2652" s="36">
        <v>7560</v>
      </c>
      <c r="AK2652" s="1">
        <v>5100</v>
      </c>
      <c r="AL2652" s="2">
        <v>0.62222222222222223</v>
      </c>
      <c r="AM2652" s="3">
        <v>46248</v>
      </c>
      <c r="AN2652" t="s">
        <v>293</v>
      </c>
      <c r="AO2652" t="s">
        <v>344</v>
      </c>
    </row>
    <row r="2653" spans="1:41">
      <c r="A2653" s="8">
        <v>46231</v>
      </c>
      <c r="B2653" s="67">
        <v>3960.45</v>
      </c>
      <c r="C2653">
        <v>-2.6</v>
      </c>
      <c r="D2653">
        <v>62300</v>
      </c>
      <c r="E2653" s="67">
        <v>-4.4000000000000004</v>
      </c>
      <c r="F2653" s="7">
        <v>6925</v>
      </c>
      <c r="G2653" t="s">
        <v>75</v>
      </c>
      <c r="H2653">
        <v>0</v>
      </c>
      <c r="I2653" t="s">
        <v>288</v>
      </c>
      <c r="J2653" t="s">
        <v>289</v>
      </c>
      <c r="K2653" t="s">
        <v>290</v>
      </c>
      <c r="L2653" s="36">
        <v>3811</v>
      </c>
      <c r="M2653">
        <v>-331</v>
      </c>
      <c r="N2653" s="66">
        <v>-7.9899999999999999E-2</v>
      </c>
      <c r="O2653" s="36">
        <v>4142</v>
      </c>
      <c r="P2653" s="66">
        <v>-7.9899999999999999E-2</v>
      </c>
      <c r="Q2653" s="36">
        <v>4002</v>
      </c>
      <c r="R2653" s="36">
        <v>4014</v>
      </c>
      <c r="S2653" s="36">
        <v>3800</v>
      </c>
      <c r="T2653" s="66">
        <v>-4.7699999999999999E-2</v>
      </c>
      <c r="U2653" s="66">
        <v>-2.3E-3</v>
      </c>
      <c r="V2653" s="66">
        <v>-5.0500000000000003E-2</v>
      </c>
      <c r="W2653" s="66">
        <v>2.8E-3</v>
      </c>
      <c r="X2653" s="1">
        <v>264200</v>
      </c>
      <c r="Y2653" s="1">
        <v>1024000</v>
      </c>
      <c r="Z2653" s="1">
        <v>318218</v>
      </c>
      <c r="AA2653" t="s">
        <v>698</v>
      </c>
      <c r="AB2653" t="s">
        <v>421</v>
      </c>
      <c r="AC2653">
        <v>28.8</v>
      </c>
      <c r="AD2653">
        <v>1.53</v>
      </c>
      <c r="AE2653">
        <v>1.84</v>
      </c>
      <c r="AF2653" t="s">
        <v>230</v>
      </c>
      <c r="AG2653" s="1">
        <v>7700</v>
      </c>
      <c r="AH2653" s="36">
        <v>3812</v>
      </c>
      <c r="AI2653">
        <v>100</v>
      </c>
      <c r="AJ2653" s="36">
        <v>3810</v>
      </c>
      <c r="AK2653">
        <v>100</v>
      </c>
      <c r="AL2653" s="2">
        <v>0.62222222222222223</v>
      </c>
      <c r="AM2653" s="3">
        <v>46238</v>
      </c>
      <c r="AN2653" t="s">
        <v>298</v>
      </c>
      <c r="AO2653" t="s">
        <v>344</v>
      </c>
    </row>
    <row r="2654" spans="1:41">
      <c r="A2654" s="8">
        <v>46231</v>
      </c>
      <c r="B2654" s="67">
        <v>3960.45</v>
      </c>
      <c r="C2654">
        <v>-2.6</v>
      </c>
      <c r="D2654">
        <v>62300</v>
      </c>
      <c r="E2654" s="67">
        <v>-4.4000000000000004</v>
      </c>
      <c r="F2654" s="7">
        <v>6963</v>
      </c>
      <c r="G2654" t="s">
        <v>76</v>
      </c>
      <c r="H2654">
        <v>0</v>
      </c>
      <c r="I2654" t="s">
        <v>288</v>
      </c>
      <c r="J2654" t="s">
        <v>289</v>
      </c>
      <c r="K2654" t="s">
        <v>295</v>
      </c>
      <c r="L2654" s="36">
        <v>4109</v>
      </c>
      <c r="M2654">
        <v>-519</v>
      </c>
      <c r="N2654" s="66">
        <v>-0.11210000000000001</v>
      </c>
      <c r="O2654" s="36">
        <v>4628</v>
      </c>
      <c r="P2654" s="66">
        <v>-0.11210000000000001</v>
      </c>
      <c r="Q2654" s="36">
        <v>4430</v>
      </c>
      <c r="R2654" s="36">
        <v>4431</v>
      </c>
      <c r="S2654" s="36">
        <v>4109</v>
      </c>
      <c r="T2654" s="66">
        <v>-7.2400000000000006E-2</v>
      </c>
      <c r="U2654" s="66">
        <v>-1.6500000000000001E-2</v>
      </c>
      <c r="V2654" s="66">
        <v>-7.2599999999999998E-2</v>
      </c>
      <c r="W2654" s="66">
        <v>0</v>
      </c>
      <c r="X2654" s="1">
        <v>4336600</v>
      </c>
      <c r="Y2654" s="1">
        <v>18368556</v>
      </c>
      <c r="Z2654" s="1">
        <v>1659049</v>
      </c>
      <c r="AA2654" t="s">
        <v>713</v>
      </c>
      <c r="AB2654" t="s">
        <v>423</v>
      </c>
      <c r="AC2654">
        <v>54.71</v>
      </c>
      <c r="AD2654">
        <v>2.09</v>
      </c>
      <c r="AE2654">
        <v>1.22</v>
      </c>
      <c r="AF2654" t="s">
        <v>230</v>
      </c>
      <c r="AG2654" s="1">
        <v>41200</v>
      </c>
      <c r="AH2654" s="36">
        <v>4110</v>
      </c>
      <c r="AI2654" s="1">
        <v>2300</v>
      </c>
      <c r="AJ2654" s="36">
        <v>4109</v>
      </c>
      <c r="AK2654">
        <v>200</v>
      </c>
      <c r="AL2654" s="2">
        <v>0.62222222222222223</v>
      </c>
      <c r="AM2654" s="3">
        <v>46239</v>
      </c>
      <c r="AN2654" t="s">
        <v>298</v>
      </c>
      <c r="AO2654" t="s">
        <v>344</v>
      </c>
    </row>
    <row r="2655" spans="1:41">
      <c r="A2655" s="8">
        <v>46231</v>
      </c>
      <c r="B2655" s="67">
        <v>3960.45</v>
      </c>
      <c r="C2655">
        <v>-2.6</v>
      </c>
      <c r="D2655">
        <v>62300</v>
      </c>
      <c r="E2655" s="67">
        <v>-4.4000000000000004</v>
      </c>
      <c r="F2655" s="7">
        <v>7011</v>
      </c>
      <c r="G2655" t="s">
        <v>77</v>
      </c>
      <c r="H2655">
        <v>0</v>
      </c>
      <c r="I2655" t="s">
        <v>288</v>
      </c>
      <c r="J2655" t="s">
        <v>289</v>
      </c>
      <c r="K2655" t="s">
        <v>290</v>
      </c>
      <c r="L2655" s="36">
        <v>3780</v>
      </c>
      <c r="M2655">
        <v>-111</v>
      </c>
      <c r="N2655" s="66">
        <v>-2.8500000000000001E-2</v>
      </c>
      <c r="O2655" s="36">
        <v>3891</v>
      </c>
      <c r="P2655" s="66">
        <v>-2.8500000000000001E-2</v>
      </c>
      <c r="Q2655" s="36">
        <v>3811</v>
      </c>
      <c r="R2655" s="36">
        <v>3817</v>
      </c>
      <c r="S2655" s="36">
        <v>3736</v>
      </c>
      <c r="T2655" s="66">
        <v>-8.0999999999999996E-3</v>
      </c>
      <c r="U2655" s="66">
        <v>-2.0000000000000001E-4</v>
      </c>
      <c r="V2655" s="66">
        <v>-9.5999999999999992E-3</v>
      </c>
      <c r="W2655" s="66">
        <v>1.17E-2</v>
      </c>
      <c r="X2655" s="1">
        <v>11608200</v>
      </c>
      <c r="Y2655" s="1">
        <v>43882022</v>
      </c>
      <c r="Z2655" s="1">
        <v>12752388</v>
      </c>
      <c r="AA2655" t="s">
        <v>424</v>
      </c>
      <c r="AB2655" t="s">
        <v>636</v>
      </c>
      <c r="AC2655">
        <v>33.42</v>
      </c>
      <c r="AD2655">
        <v>4.1100000000000003</v>
      </c>
      <c r="AE2655">
        <v>0.77</v>
      </c>
      <c r="AF2655" t="s">
        <v>230</v>
      </c>
      <c r="AG2655" s="1">
        <v>583400</v>
      </c>
      <c r="AH2655" s="36">
        <v>3780</v>
      </c>
      <c r="AI2655" s="1">
        <v>5500</v>
      </c>
      <c r="AJ2655" s="36">
        <v>3779</v>
      </c>
      <c r="AK2655" s="1">
        <v>3500</v>
      </c>
      <c r="AL2655" s="2">
        <v>0.62222222222222223</v>
      </c>
      <c r="AM2655" s="3">
        <v>46238</v>
      </c>
      <c r="AN2655" t="s">
        <v>298</v>
      </c>
      <c r="AO2655" t="s">
        <v>395</v>
      </c>
    </row>
    <row r="2656" spans="1:41">
      <c r="A2656" s="8">
        <v>46231</v>
      </c>
      <c r="B2656" s="67">
        <v>3960.45</v>
      </c>
      <c r="C2656">
        <v>-2.6</v>
      </c>
      <c r="D2656">
        <v>62300</v>
      </c>
      <c r="E2656" s="67">
        <v>-4.4000000000000004</v>
      </c>
      <c r="F2656" s="7">
        <v>7013</v>
      </c>
      <c r="G2656" t="s">
        <v>78</v>
      </c>
      <c r="H2656">
        <v>0</v>
      </c>
      <c r="I2656" t="s">
        <v>288</v>
      </c>
      <c r="J2656" t="s">
        <v>289</v>
      </c>
      <c r="K2656" t="s">
        <v>295</v>
      </c>
      <c r="L2656" s="36">
        <v>2772</v>
      </c>
      <c r="M2656">
        <v>-64</v>
      </c>
      <c r="N2656" s="66">
        <v>-2.2599999999999999E-2</v>
      </c>
      <c r="O2656" s="36">
        <v>2836</v>
      </c>
      <c r="P2656" s="66">
        <v>-2.2499999999999999E-2</v>
      </c>
      <c r="Q2656" s="36">
        <v>2799.5</v>
      </c>
      <c r="R2656" s="36">
        <v>2855</v>
      </c>
      <c r="S2656" s="36">
        <v>2742.5</v>
      </c>
      <c r="T2656" s="66">
        <v>-9.7999999999999997E-3</v>
      </c>
      <c r="U2656" s="66">
        <v>-2.9999999999999997E-4</v>
      </c>
      <c r="V2656" s="66">
        <v>-2.9000000000000001E-2</v>
      </c>
      <c r="W2656" s="66">
        <v>1.0699999999999999E-2</v>
      </c>
      <c r="X2656" s="1">
        <v>7337600</v>
      </c>
      <c r="Y2656" s="1">
        <v>20419782</v>
      </c>
      <c r="Z2656" s="1">
        <v>3001409</v>
      </c>
      <c r="AA2656" t="s">
        <v>426</v>
      </c>
      <c r="AB2656" t="s">
        <v>637</v>
      </c>
      <c r="AC2656">
        <v>17.809999999999999</v>
      </c>
      <c r="AD2656">
        <v>4.5</v>
      </c>
      <c r="AE2656">
        <v>0.83</v>
      </c>
      <c r="AF2656" t="s">
        <v>230</v>
      </c>
      <c r="AG2656" s="1">
        <v>319200</v>
      </c>
      <c r="AH2656" s="36">
        <v>2772</v>
      </c>
      <c r="AI2656" s="1">
        <v>1400</v>
      </c>
      <c r="AJ2656" s="36">
        <v>2771.5</v>
      </c>
      <c r="AK2656" s="1">
        <v>1700</v>
      </c>
      <c r="AL2656" s="2">
        <v>0.62222222222222223</v>
      </c>
      <c r="AM2656" s="3">
        <v>46239</v>
      </c>
      <c r="AN2656" t="s">
        <v>298</v>
      </c>
      <c r="AO2656" t="s">
        <v>395</v>
      </c>
    </row>
    <row r="2657" spans="1:41">
      <c r="A2657" s="8">
        <v>46231</v>
      </c>
      <c r="B2657" s="67">
        <v>3960.45</v>
      </c>
      <c r="C2657">
        <v>-2.6</v>
      </c>
      <c r="D2657">
        <v>62300</v>
      </c>
      <c r="E2657" s="67">
        <v>-4.4000000000000004</v>
      </c>
      <c r="F2657" s="7">
        <v>7047</v>
      </c>
      <c r="G2657" t="s">
        <v>79</v>
      </c>
      <c r="H2657">
        <v>0</v>
      </c>
      <c r="I2657" t="s">
        <v>347</v>
      </c>
      <c r="J2657" t="s">
        <v>289</v>
      </c>
      <c r="K2657" t="s">
        <v>290</v>
      </c>
      <c r="L2657" s="36">
        <v>2350</v>
      </c>
      <c r="M2657">
        <v>-78</v>
      </c>
      <c r="N2657" s="66">
        <v>-3.2099999999999997E-2</v>
      </c>
      <c r="O2657" s="36">
        <v>2428</v>
      </c>
      <c r="P2657" s="66">
        <v>-3.2099999999999997E-2</v>
      </c>
      <c r="Q2657" s="36">
        <v>2410</v>
      </c>
      <c r="R2657" s="36">
        <v>2424</v>
      </c>
      <c r="S2657" s="36">
        <v>2342</v>
      </c>
      <c r="T2657" s="66">
        <v>-2.4799999999999999E-2</v>
      </c>
      <c r="U2657" s="66">
        <v>-1.38E-2</v>
      </c>
      <c r="V2657" s="66">
        <v>-3.0499999999999999E-2</v>
      </c>
      <c r="W2657" s="66">
        <v>3.3999999999999998E-3</v>
      </c>
      <c r="X2657" s="1">
        <v>69200</v>
      </c>
      <c r="Y2657" s="1">
        <v>164654</v>
      </c>
      <c r="Z2657" s="1">
        <v>33360</v>
      </c>
      <c r="AA2657" t="s">
        <v>840</v>
      </c>
      <c r="AB2657" t="s">
        <v>638</v>
      </c>
      <c r="AC2657">
        <v>9.31</v>
      </c>
      <c r="AD2657">
        <v>2.92</v>
      </c>
      <c r="AE2657">
        <v>0.55000000000000004</v>
      </c>
      <c r="AF2657" t="s">
        <v>230</v>
      </c>
      <c r="AG2657">
        <v>0</v>
      </c>
      <c r="AH2657" s="36">
        <v>2353</v>
      </c>
      <c r="AI2657">
        <v>100</v>
      </c>
      <c r="AJ2657" s="36">
        <v>2350</v>
      </c>
      <c r="AK2657">
        <v>400</v>
      </c>
      <c r="AL2657" s="2">
        <v>0.62222222222222223</v>
      </c>
      <c r="AM2657" s="3">
        <v>46246</v>
      </c>
      <c r="AN2657" t="s">
        <v>298</v>
      </c>
      <c r="AO2657" t="s">
        <v>313</v>
      </c>
    </row>
    <row r="2658" spans="1:41">
      <c r="A2658" s="8">
        <v>46231</v>
      </c>
      <c r="B2658" s="67">
        <v>3960.45</v>
      </c>
      <c r="C2658">
        <v>-2.6</v>
      </c>
      <c r="D2658">
        <v>62300</v>
      </c>
      <c r="E2658" s="67">
        <v>-4.4000000000000004</v>
      </c>
      <c r="F2658" s="7">
        <v>7084</v>
      </c>
      <c r="G2658" t="s">
        <v>80</v>
      </c>
      <c r="H2658">
        <v>0</v>
      </c>
      <c r="I2658" t="s">
        <v>347</v>
      </c>
      <c r="J2658" t="s">
        <v>323</v>
      </c>
      <c r="K2658" t="s">
        <v>290</v>
      </c>
      <c r="L2658" s="36">
        <v>2745</v>
      </c>
      <c r="M2658">
        <v>-3</v>
      </c>
      <c r="N2658" s="66">
        <v>-1.1000000000000001E-3</v>
      </c>
      <c r="O2658" s="36">
        <v>2748</v>
      </c>
      <c r="P2658" s="66">
        <v>-1E-3</v>
      </c>
      <c r="Q2658" s="36">
        <v>2748</v>
      </c>
      <c r="R2658" s="36">
        <v>2748</v>
      </c>
      <c r="S2658" s="36">
        <v>2728</v>
      </c>
      <c r="T2658" s="66">
        <v>-1E-3</v>
      </c>
      <c r="U2658" s="66">
        <v>4.3E-3</v>
      </c>
      <c r="V2658" s="66">
        <v>-1E-3</v>
      </c>
      <c r="W2658" s="66">
        <v>6.1999999999999998E-3</v>
      </c>
      <c r="X2658" s="1">
        <v>1400</v>
      </c>
      <c r="Y2658" s="1">
        <v>3830</v>
      </c>
      <c r="Z2658" s="1">
        <v>8947</v>
      </c>
      <c r="AA2658" t="s">
        <v>430</v>
      </c>
      <c r="AB2658" t="s">
        <v>642</v>
      </c>
      <c r="AC2658">
        <v>40.01</v>
      </c>
      <c r="AD2658">
        <v>1.43</v>
      </c>
      <c r="AE2658">
        <v>3.83</v>
      </c>
      <c r="AF2658">
        <v>0.6</v>
      </c>
      <c r="AG2658">
        <v>0</v>
      </c>
      <c r="AH2658" s="36">
        <v>2746</v>
      </c>
      <c r="AI2658">
        <v>100</v>
      </c>
      <c r="AJ2658" s="36">
        <v>2732</v>
      </c>
      <c r="AK2658">
        <v>100</v>
      </c>
      <c r="AL2658" s="2">
        <v>0.53263888888888888</v>
      </c>
      <c r="AM2658" s="3">
        <v>46248</v>
      </c>
      <c r="AN2658" t="s">
        <v>298</v>
      </c>
      <c r="AO2658" t="s">
        <v>313</v>
      </c>
    </row>
    <row r="2659" spans="1:41">
      <c r="A2659" s="8">
        <v>46231</v>
      </c>
      <c r="B2659" s="67">
        <v>3960.45</v>
      </c>
      <c r="C2659">
        <v>-2.6</v>
      </c>
      <c r="D2659">
        <v>62300</v>
      </c>
      <c r="E2659" s="67">
        <v>-4.4000000000000004</v>
      </c>
      <c r="F2659" s="7">
        <v>7182</v>
      </c>
      <c r="G2659" t="s">
        <v>81</v>
      </c>
      <c r="H2659">
        <v>0</v>
      </c>
      <c r="I2659" t="s">
        <v>288</v>
      </c>
      <c r="J2659" t="s">
        <v>289</v>
      </c>
      <c r="K2659" t="s">
        <v>290</v>
      </c>
      <c r="L2659" s="36">
        <v>3268</v>
      </c>
      <c r="M2659">
        <v>-148</v>
      </c>
      <c r="N2659" s="66">
        <v>-4.3299999999999998E-2</v>
      </c>
      <c r="O2659" s="36">
        <v>3416</v>
      </c>
      <c r="P2659" s="66">
        <v>-4.3299999999999998E-2</v>
      </c>
      <c r="Q2659" s="36">
        <v>3361</v>
      </c>
      <c r="R2659" s="36">
        <v>3371</v>
      </c>
      <c r="S2659" s="36">
        <v>3261</v>
      </c>
      <c r="T2659" s="66">
        <v>-2.76E-2</v>
      </c>
      <c r="U2659" s="66">
        <v>-3.0000000000000001E-3</v>
      </c>
      <c r="V2659" s="66">
        <v>-3.0499999999999999E-2</v>
      </c>
      <c r="W2659" s="66">
        <v>2.0999999999999999E-3</v>
      </c>
      <c r="X2659" s="1">
        <v>4779500</v>
      </c>
      <c r="Y2659" s="1">
        <v>15787694</v>
      </c>
      <c r="Z2659" s="1">
        <v>11685971</v>
      </c>
      <c r="AA2659" t="s">
        <v>895</v>
      </c>
      <c r="AB2659" t="s">
        <v>433</v>
      </c>
      <c r="AC2659">
        <v>17.63</v>
      </c>
      <c r="AD2659">
        <v>1.26</v>
      </c>
      <c r="AE2659">
        <v>2.85</v>
      </c>
      <c r="AF2659" t="s">
        <v>230</v>
      </c>
      <c r="AG2659" s="1">
        <v>70400</v>
      </c>
      <c r="AH2659" s="36">
        <v>3268</v>
      </c>
      <c r="AI2659" s="1">
        <v>7700</v>
      </c>
      <c r="AJ2659" s="36">
        <v>3267</v>
      </c>
      <c r="AK2659" s="1">
        <v>1700</v>
      </c>
      <c r="AL2659" s="2">
        <v>0.62222222222222223</v>
      </c>
      <c r="AM2659" s="3">
        <v>46241</v>
      </c>
      <c r="AN2659" t="s">
        <v>298</v>
      </c>
      <c r="AO2659" t="s">
        <v>434</v>
      </c>
    </row>
    <row r="2660" spans="1:41">
      <c r="A2660" s="8">
        <v>46231</v>
      </c>
      <c r="B2660" s="67">
        <v>3960.45</v>
      </c>
      <c r="C2660">
        <v>-2.6</v>
      </c>
      <c r="D2660">
        <v>62300</v>
      </c>
      <c r="E2660" s="67">
        <v>-4.4000000000000004</v>
      </c>
      <c r="F2660" s="7">
        <v>7203</v>
      </c>
      <c r="G2660" t="s">
        <v>82</v>
      </c>
      <c r="H2660">
        <v>0</v>
      </c>
      <c r="I2660" t="s">
        <v>288</v>
      </c>
      <c r="J2660" t="s">
        <v>289</v>
      </c>
      <c r="K2660" t="s">
        <v>295</v>
      </c>
      <c r="L2660" s="36">
        <v>3001</v>
      </c>
      <c r="M2660">
        <v>35.5</v>
      </c>
      <c r="N2660" s="66">
        <v>1.2E-2</v>
      </c>
      <c r="O2660" s="36">
        <v>2965.5</v>
      </c>
      <c r="P2660" s="66">
        <v>1.1900000000000001E-2</v>
      </c>
      <c r="Q2660" s="36">
        <v>2972.5</v>
      </c>
      <c r="R2660" s="36">
        <v>3015</v>
      </c>
      <c r="S2660" s="36">
        <v>2934.5</v>
      </c>
      <c r="T2660" s="66">
        <v>9.4999999999999998E-3</v>
      </c>
      <c r="U2660" s="66">
        <v>4.5999999999999999E-3</v>
      </c>
      <c r="V2660" s="66">
        <v>-4.5999999999999999E-3</v>
      </c>
      <c r="W2660" s="66">
        <v>2.2599999999999999E-2</v>
      </c>
      <c r="X2660" s="1">
        <v>22185900</v>
      </c>
      <c r="Y2660" s="1">
        <v>66104985</v>
      </c>
      <c r="Z2660" s="1">
        <v>43799557</v>
      </c>
      <c r="AA2660" t="s">
        <v>435</v>
      </c>
      <c r="AB2660" t="s">
        <v>699</v>
      </c>
      <c r="AC2660">
        <v>11.84</v>
      </c>
      <c r="AD2660">
        <v>0.97</v>
      </c>
      <c r="AE2660">
        <v>3.33</v>
      </c>
      <c r="AF2660" t="s">
        <v>230</v>
      </c>
      <c r="AG2660" s="1">
        <v>269000</v>
      </c>
      <c r="AH2660" s="36">
        <v>3002</v>
      </c>
      <c r="AI2660" s="1">
        <v>17400</v>
      </c>
      <c r="AJ2660" s="36">
        <v>3001</v>
      </c>
      <c r="AK2660" s="1">
        <v>26100</v>
      </c>
      <c r="AL2660" s="2">
        <v>0.62222222222222223</v>
      </c>
      <c r="AM2660" s="3">
        <v>46238</v>
      </c>
      <c r="AN2660" t="s">
        <v>298</v>
      </c>
      <c r="AO2660" t="s">
        <v>437</v>
      </c>
    </row>
    <row r="2661" spans="1:41">
      <c r="A2661" s="8">
        <v>46231</v>
      </c>
      <c r="B2661" s="67">
        <v>3960.45</v>
      </c>
      <c r="C2661">
        <v>-2.6</v>
      </c>
      <c r="D2661">
        <v>62300</v>
      </c>
      <c r="E2661" s="67">
        <v>-4.4000000000000004</v>
      </c>
      <c r="F2661" s="7">
        <v>7213</v>
      </c>
      <c r="G2661" t="s">
        <v>83</v>
      </c>
      <c r="H2661">
        <v>0</v>
      </c>
      <c r="I2661" t="s">
        <v>314</v>
      </c>
      <c r="J2661" t="s">
        <v>289</v>
      </c>
      <c r="K2661" t="s">
        <v>295</v>
      </c>
      <c r="L2661">
        <v>620</v>
      </c>
      <c r="M2661">
        <v>-4</v>
      </c>
      <c r="N2661" s="66">
        <v>-6.4000000000000003E-3</v>
      </c>
      <c r="O2661">
        <v>624</v>
      </c>
      <c r="P2661" s="66">
        <v>-6.4000000000000003E-3</v>
      </c>
      <c r="Q2661">
        <v>627</v>
      </c>
      <c r="R2661">
        <v>627</v>
      </c>
      <c r="S2661">
        <v>616</v>
      </c>
      <c r="T2661" s="66">
        <v>-1.11E-2</v>
      </c>
      <c r="U2661" s="66">
        <v>4.7999999999999996E-3</v>
      </c>
      <c r="V2661" s="66">
        <v>-1.11E-2</v>
      </c>
      <c r="W2661" s="66">
        <v>6.4000000000000003E-3</v>
      </c>
      <c r="X2661" s="1">
        <v>10300</v>
      </c>
      <c r="Y2661" s="1">
        <v>6401</v>
      </c>
      <c r="Z2661" s="1">
        <v>9852</v>
      </c>
      <c r="AA2661" t="s">
        <v>841</v>
      </c>
      <c r="AB2661" t="s">
        <v>439</v>
      </c>
      <c r="AC2661">
        <v>7.26</v>
      </c>
      <c r="AD2661">
        <v>0.87</v>
      </c>
      <c r="AE2661">
        <v>4.1900000000000004</v>
      </c>
      <c r="AF2661" t="s">
        <v>230</v>
      </c>
      <c r="AG2661">
        <v>200</v>
      </c>
      <c r="AH2661">
        <v>622</v>
      </c>
      <c r="AI2661">
        <v>200</v>
      </c>
      <c r="AJ2661">
        <v>620</v>
      </c>
      <c r="AK2661">
        <v>700</v>
      </c>
      <c r="AL2661" s="2">
        <v>0.61250000000000004</v>
      </c>
      <c r="AM2661" s="3">
        <v>46241</v>
      </c>
      <c r="AN2661" t="s">
        <v>298</v>
      </c>
      <c r="AO2661" t="s">
        <v>437</v>
      </c>
    </row>
    <row r="2662" spans="1:41">
      <c r="A2662" s="8">
        <v>46231</v>
      </c>
      <c r="B2662" s="67">
        <v>3960.45</v>
      </c>
      <c r="C2662">
        <v>-2.6</v>
      </c>
      <c r="D2662">
        <v>62300</v>
      </c>
      <c r="E2662" s="67">
        <v>-4.4000000000000004</v>
      </c>
      <c r="F2662" s="7">
        <v>7220</v>
      </c>
      <c r="G2662" t="s">
        <v>84</v>
      </c>
      <c r="H2662">
        <v>0</v>
      </c>
      <c r="I2662" t="s">
        <v>288</v>
      </c>
      <c r="J2662" t="s">
        <v>289</v>
      </c>
      <c r="K2662" t="s">
        <v>290</v>
      </c>
      <c r="L2662" s="36">
        <v>3070</v>
      </c>
      <c r="M2662">
        <v>50</v>
      </c>
      <c r="N2662" s="66">
        <v>1.66E-2</v>
      </c>
      <c r="O2662" s="36">
        <v>3020</v>
      </c>
      <c r="P2662" s="66">
        <v>1.6500000000000001E-2</v>
      </c>
      <c r="Q2662" s="36">
        <v>2920</v>
      </c>
      <c r="R2662" s="36">
        <v>3140</v>
      </c>
      <c r="S2662" s="36">
        <v>2868</v>
      </c>
      <c r="T2662" s="66">
        <v>5.1299999999999998E-2</v>
      </c>
      <c r="U2662" s="66">
        <v>4.7699999999999999E-2</v>
      </c>
      <c r="V2662" s="66">
        <v>-2.2200000000000001E-2</v>
      </c>
      <c r="W2662" s="66">
        <v>7.0400000000000004E-2</v>
      </c>
      <c r="X2662" s="1">
        <v>1927500</v>
      </c>
      <c r="Y2662" s="1">
        <v>5790475</v>
      </c>
      <c r="Z2662" s="1">
        <v>201380</v>
      </c>
      <c r="AA2662" t="s">
        <v>563</v>
      </c>
      <c r="AB2662" t="s">
        <v>441</v>
      </c>
      <c r="AC2662">
        <v>30.94</v>
      </c>
      <c r="AD2662">
        <v>1.64</v>
      </c>
      <c r="AE2662">
        <v>1.3</v>
      </c>
      <c r="AF2662" t="s">
        <v>230</v>
      </c>
      <c r="AG2662" s="1">
        <v>10400</v>
      </c>
      <c r="AH2662" s="36">
        <v>3070</v>
      </c>
      <c r="AI2662" s="1">
        <v>1000</v>
      </c>
      <c r="AJ2662" s="36">
        <v>3065</v>
      </c>
      <c r="AK2662" s="1">
        <v>5700</v>
      </c>
      <c r="AL2662" s="2">
        <v>0.62222222222222223</v>
      </c>
      <c r="AM2662" s="3">
        <v>46239</v>
      </c>
      <c r="AN2662" t="s">
        <v>298</v>
      </c>
      <c r="AO2662" t="s">
        <v>437</v>
      </c>
    </row>
    <row r="2663" spans="1:41">
      <c r="A2663" s="8">
        <v>46231</v>
      </c>
      <c r="B2663" s="67">
        <v>3960.45</v>
      </c>
      <c r="C2663">
        <v>-2.6</v>
      </c>
      <c r="D2663">
        <v>62300</v>
      </c>
      <c r="E2663" s="67">
        <v>-4.4000000000000004</v>
      </c>
      <c r="F2663" s="7">
        <v>7269</v>
      </c>
      <c r="G2663" t="s">
        <v>85</v>
      </c>
      <c r="H2663">
        <v>0</v>
      </c>
      <c r="I2663" t="s">
        <v>288</v>
      </c>
      <c r="J2663" t="s">
        <v>289</v>
      </c>
      <c r="K2663" t="s">
        <v>295</v>
      </c>
      <c r="L2663" s="36">
        <v>2088</v>
      </c>
      <c r="M2663">
        <v>33</v>
      </c>
      <c r="N2663" s="66">
        <v>1.61E-2</v>
      </c>
      <c r="O2663" s="36">
        <v>2055</v>
      </c>
      <c r="P2663" s="66">
        <v>1.6E-2</v>
      </c>
      <c r="Q2663" s="36">
        <v>2037.5</v>
      </c>
      <c r="R2663" s="36">
        <v>2098</v>
      </c>
      <c r="S2663" s="36">
        <v>2032</v>
      </c>
      <c r="T2663" s="66">
        <v>2.47E-2</v>
      </c>
      <c r="U2663" s="66">
        <v>-6.9999999999999999E-4</v>
      </c>
      <c r="V2663" s="66">
        <v>-4.7000000000000002E-3</v>
      </c>
      <c r="W2663" s="66">
        <v>2.75E-2</v>
      </c>
      <c r="X2663" s="1">
        <v>3815500</v>
      </c>
      <c r="Y2663" s="1">
        <v>7906284</v>
      </c>
      <c r="Z2663" s="1">
        <v>4102056</v>
      </c>
      <c r="AA2663" t="s">
        <v>442</v>
      </c>
      <c r="AB2663" t="s">
        <v>443</v>
      </c>
      <c r="AC2663">
        <v>10.59</v>
      </c>
      <c r="AD2663">
        <v>1.19</v>
      </c>
      <c r="AE2663">
        <v>2.44</v>
      </c>
      <c r="AF2663" t="s">
        <v>230</v>
      </c>
      <c r="AG2663" s="1">
        <v>4087600</v>
      </c>
      <c r="AH2663" s="36">
        <v>2088.5</v>
      </c>
      <c r="AI2663" s="1">
        <v>2400</v>
      </c>
      <c r="AJ2663" s="36">
        <v>2088</v>
      </c>
      <c r="AK2663" s="1">
        <v>2900</v>
      </c>
      <c r="AL2663" s="2">
        <v>0.62222222222222223</v>
      </c>
      <c r="AM2663" s="3">
        <v>46239</v>
      </c>
      <c r="AN2663" t="s">
        <v>298</v>
      </c>
      <c r="AO2663" t="s">
        <v>437</v>
      </c>
    </row>
    <row r="2664" spans="1:41">
      <c r="A2664" s="8">
        <v>46231</v>
      </c>
      <c r="B2664" s="67">
        <v>3960.45</v>
      </c>
      <c r="C2664">
        <v>-2.6</v>
      </c>
      <c r="D2664">
        <v>62300</v>
      </c>
      <c r="E2664" s="67">
        <v>-4.4000000000000004</v>
      </c>
      <c r="F2664" s="7">
        <v>7272</v>
      </c>
      <c r="G2664" t="s">
        <v>86</v>
      </c>
      <c r="H2664">
        <v>0</v>
      </c>
      <c r="I2664" t="s">
        <v>288</v>
      </c>
      <c r="J2664" t="s">
        <v>289</v>
      </c>
      <c r="K2664" t="s">
        <v>290</v>
      </c>
      <c r="L2664" s="36">
        <v>1333</v>
      </c>
      <c r="M2664">
        <v>6</v>
      </c>
      <c r="N2664" s="66">
        <v>4.4999999999999997E-3</v>
      </c>
      <c r="O2664" s="36">
        <v>1327</v>
      </c>
      <c r="P2664" s="66">
        <v>4.4999999999999997E-3</v>
      </c>
      <c r="Q2664" s="36">
        <v>1329.5</v>
      </c>
      <c r="R2664" s="36">
        <v>1340</v>
      </c>
      <c r="S2664" s="36">
        <v>1320</v>
      </c>
      <c r="T2664" s="66">
        <v>2.5999999999999999E-3</v>
      </c>
      <c r="U2664" s="66">
        <v>-1.8E-3</v>
      </c>
      <c r="V2664" s="66">
        <v>-5.1999999999999998E-3</v>
      </c>
      <c r="W2664" s="66">
        <v>9.7999999999999997E-3</v>
      </c>
      <c r="X2664" s="1">
        <v>4244600</v>
      </c>
      <c r="Y2664" s="1">
        <v>5647561</v>
      </c>
      <c r="Z2664" s="1">
        <v>1357160</v>
      </c>
      <c r="AA2664" t="s">
        <v>444</v>
      </c>
      <c r="AB2664" t="s">
        <v>445</v>
      </c>
      <c r="AC2664">
        <v>10.5</v>
      </c>
      <c r="AD2664">
        <v>1.1399999999999999</v>
      </c>
      <c r="AE2664">
        <v>3.75</v>
      </c>
      <c r="AF2664" t="s">
        <v>230</v>
      </c>
      <c r="AG2664" s="1">
        <v>416600</v>
      </c>
      <c r="AH2664" s="36">
        <v>1333</v>
      </c>
      <c r="AI2664" s="1">
        <v>3100</v>
      </c>
      <c r="AJ2664" s="36">
        <v>1332.5</v>
      </c>
      <c r="AK2664" s="1">
        <v>11500</v>
      </c>
      <c r="AL2664" s="2">
        <v>0.62222222222222223</v>
      </c>
      <c r="AM2664" s="3">
        <v>46238</v>
      </c>
      <c r="AN2664" t="s">
        <v>293</v>
      </c>
      <c r="AO2664" t="s">
        <v>437</v>
      </c>
    </row>
    <row r="2665" spans="1:41">
      <c r="A2665" s="8">
        <v>46231</v>
      </c>
      <c r="B2665" s="67">
        <v>3960.45</v>
      </c>
      <c r="C2665">
        <v>-2.6</v>
      </c>
      <c r="D2665">
        <v>62300</v>
      </c>
      <c r="E2665" s="67">
        <v>-4.4000000000000004</v>
      </c>
      <c r="F2665" s="7">
        <v>7376</v>
      </c>
      <c r="G2665" t="s">
        <v>87</v>
      </c>
      <c r="H2665">
        <v>0</v>
      </c>
      <c r="I2665" t="s">
        <v>347</v>
      </c>
      <c r="J2665" t="s">
        <v>323</v>
      </c>
      <c r="K2665" t="s">
        <v>295</v>
      </c>
      <c r="L2665" s="36">
        <v>1150</v>
      </c>
      <c r="M2665">
        <v>-21</v>
      </c>
      <c r="N2665" s="66">
        <v>-1.7899999999999999E-2</v>
      </c>
      <c r="O2665" s="36">
        <v>1171</v>
      </c>
      <c r="P2665" s="66">
        <v>-1.7899999999999999E-2</v>
      </c>
      <c r="Q2665" s="36">
        <v>1168</v>
      </c>
      <c r="R2665" s="36">
        <v>1200</v>
      </c>
      <c r="S2665" s="36">
        <v>1040</v>
      </c>
      <c r="T2665" s="66">
        <v>-1.54E-2</v>
      </c>
      <c r="U2665" s="66">
        <v>-2.12E-2</v>
      </c>
      <c r="V2665" s="66">
        <v>-4.1599999999999998E-2</v>
      </c>
      <c r="W2665" s="66">
        <v>0.1057</v>
      </c>
      <c r="X2665" s="1">
        <v>56900</v>
      </c>
      <c r="Y2665" s="1">
        <v>65309</v>
      </c>
      <c r="Z2665" s="1">
        <v>4898</v>
      </c>
      <c r="AA2665" t="s">
        <v>446</v>
      </c>
      <c r="AB2665" t="s">
        <v>447</v>
      </c>
      <c r="AC2665">
        <v>0</v>
      </c>
      <c r="AD2665">
        <v>4.57</v>
      </c>
      <c r="AE2665">
        <v>0</v>
      </c>
      <c r="AF2665">
        <v>0.6</v>
      </c>
      <c r="AG2665" s="1">
        <v>1200</v>
      </c>
      <c r="AH2665" s="36">
        <v>1170</v>
      </c>
      <c r="AI2665">
        <v>200</v>
      </c>
      <c r="AJ2665" s="36">
        <v>1147</v>
      </c>
      <c r="AK2665">
        <v>200</v>
      </c>
      <c r="AL2665" s="2">
        <v>0.61736111111111114</v>
      </c>
      <c r="AM2665" s="3">
        <v>46246</v>
      </c>
      <c r="AN2665" t="s">
        <v>448</v>
      </c>
      <c r="AO2665" t="s">
        <v>313</v>
      </c>
    </row>
    <row r="2666" spans="1:41">
      <c r="A2666" s="8">
        <v>46231</v>
      </c>
      <c r="B2666" s="67">
        <v>3960.45</v>
      </c>
      <c r="C2666">
        <v>-2.6</v>
      </c>
      <c r="D2666">
        <v>62300</v>
      </c>
      <c r="E2666" s="67">
        <v>-4.4000000000000004</v>
      </c>
      <c r="F2666" s="7">
        <v>7525</v>
      </c>
      <c r="G2666" t="s">
        <v>88</v>
      </c>
      <c r="H2666">
        <v>0</v>
      </c>
      <c r="I2666" t="s">
        <v>288</v>
      </c>
      <c r="J2666" t="s">
        <v>289</v>
      </c>
      <c r="K2666" t="s">
        <v>290</v>
      </c>
      <c r="L2666" s="36">
        <v>3580</v>
      </c>
      <c r="M2666">
        <v>-45</v>
      </c>
      <c r="N2666" s="66">
        <v>-1.24E-2</v>
      </c>
      <c r="O2666" s="36">
        <v>3625</v>
      </c>
      <c r="P2666" s="66">
        <v>-1.24E-2</v>
      </c>
      <c r="Q2666" s="36">
        <v>3630</v>
      </c>
      <c r="R2666" s="36">
        <v>3630</v>
      </c>
      <c r="S2666" s="36">
        <v>3560</v>
      </c>
      <c r="T2666" s="66">
        <v>-1.37E-2</v>
      </c>
      <c r="U2666" s="66">
        <v>2.8E-3</v>
      </c>
      <c r="V2666" s="66">
        <v>-1.37E-2</v>
      </c>
      <c r="W2666" s="66">
        <v>5.5999999999999999E-3</v>
      </c>
      <c r="X2666" s="1">
        <v>16100</v>
      </c>
      <c r="Y2666" s="1">
        <v>57932</v>
      </c>
      <c r="Z2666" s="1">
        <v>30931</v>
      </c>
      <c r="AA2666" t="s">
        <v>449</v>
      </c>
      <c r="AB2666" t="s">
        <v>450</v>
      </c>
      <c r="AC2666">
        <v>9.68</v>
      </c>
      <c r="AD2666">
        <v>1.01</v>
      </c>
      <c r="AE2666">
        <v>4.53</v>
      </c>
      <c r="AF2666" t="s">
        <v>230</v>
      </c>
      <c r="AG2666">
        <v>600</v>
      </c>
      <c r="AH2666" s="36">
        <v>3580</v>
      </c>
      <c r="AI2666">
        <v>200</v>
      </c>
      <c r="AJ2666" s="36">
        <v>3570</v>
      </c>
      <c r="AK2666">
        <v>300</v>
      </c>
      <c r="AL2666" s="2">
        <v>0.62083333333333335</v>
      </c>
      <c r="AM2666" s="3">
        <v>46241</v>
      </c>
      <c r="AN2666" t="s">
        <v>298</v>
      </c>
      <c r="AO2666" t="s">
        <v>322</v>
      </c>
    </row>
    <row r="2667" spans="1:41">
      <c r="A2667" s="8">
        <v>46231</v>
      </c>
      <c r="B2667" s="67">
        <v>3960.45</v>
      </c>
      <c r="C2667">
        <v>-2.6</v>
      </c>
      <c r="D2667">
        <v>62300</v>
      </c>
      <c r="E2667" s="67">
        <v>-4.4000000000000004</v>
      </c>
      <c r="F2667" s="7">
        <v>7729</v>
      </c>
      <c r="G2667" t="s">
        <v>89</v>
      </c>
      <c r="H2667">
        <v>0</v>
      </c>
      <c r="I2667" t="s">
        <v>288</v>
      </c>
      <c r="J2667" t="s">
        <v>289</v>
      </c>
      <c r="K2667" t="s">
        <v>290</v>
      </c>
      <c r="L2667" s="36">
        <v>16065</v>
      </c>
      <c r="M2667" s="36">
        <v>-1800</v>
      </c>
      <c r="N2667" s="66">
        <v>-0.1008</v>
      </c>
      <c r="O2667" s="36">
        <v>17865</v>
      </c>
      <c r="P2667" s="66">
        <v>-0.1007</v>
      </c>
      <c r="Q2667" s="36">
        <v>17465</v>
      </c>
      <c r="R2667" s="36">
        <v>17645</v>
      </c>
      <c r="S2667" s="36">
        <v>16055</v>
      </c>
      <c r="T2667" s="66">
        <v>-8.0100000000000005E-2</v>
      </c>
      <c r="U2667" s="66">
        <v>-1.35E-2</v>
      </c>
      <c r="V2667" s="66">
        <v>-8.9499999999999996E-2</v>
      </c>
      <c r="W2667" s="66">
        <v>5.9999999999999995E-4</v>
      </c>
      <c r="X2667" s="1">
        <v>600600</v>
      </c>
      <c r="Y2667" s="1">
        <v>9937594</v>
      </c>
      <c r="Z2667" s="1">
        <v>679308</v>
      </c>
      <c r="AA2667" t="s">
        <v>700</v>
      </c>
      <c r="AB2667" t="s">
        <v>452</v>
      </c>
      <c r="AC2667">
        <v>23.28</v>
      </c>
      <c r="AD2667">
        <v>3.41</v>
      </c>
      <c r="AE2667">
        <v>1.72</v>
      </c>
      <c r="AF2667" t="s">
        <v>230</v>
      </c>
      <c r="AG2667" s="1">
        <v>5700</v>
      </c>
      <c r="AH2667" s="36">
        <v>16065</v>
      </c>
      <c r="AI2667" s="1">
        <v>1200</v>
      </c>
      <c r="AJ2667" s="36">
        <v>16055</v>
      </c>
      <c r="AK2667">
        <v>100</v>
      </c>
      <c r="AL2667" s="2">
        <v>0.62152777777777779</v>
      </c>
      <c r="AM2667" s="3">
        <v>46238</v>
      </c>
      <c r="AN2667" t="s">
        <v>298</v>
      </c>
      <c r="AO2667" t="s">
        <v>453</v>
      </c>
    </row>
    <row r="2668" spans="1:41">
      <c r="A2668" s="8">
        <v>46231</v>
      </c>
      <c r="B2668" s="67">
        <v>3960.45</v>
      </c>
      <c r="C2668">
        <v>-2.6</v>
      </c>
      <c r="D2668">
        <v>62300</v>
      </c>
      <c r="E2668" s="67">
        <v>-4.4000000000000004</v>
      </c>
      <c r="F2668" s="7">
        <v>7921</v>
      </c>
      <c r="G2668" t="s">
        <v>90</v>
      </c>
      <c r="H2668">
        <v>0</v>
      </c>
      <c r="I2668" t="s">
        <v>288</v>
      </c>
      <c r="J2668" t="s">
        <v>289</v>
      </c>
      <c r="K2668" t="s">
        <v>295</v>
      </c>
      <c r="L2668" s="36">
        <v>4430</v>
      </c>
      <c r="M2668">
        <v>-10</v>
      </c>
      <c r="N2668" s="66">
        <v>-2.3E-3</v>
      </c>
      <c r="O2668" s="36">
        <v>4440</v>
      </c>
      <c r="P2668" s="66">
        <v>-2.2000000000000001E-3</v>
      </c>
      <c r="Q2668" s="36">
        <v>4370</v>
      </c>
      <c r="R2668" s="36">
        <v>4520</v>
      </c>
      <c r="S2668" s="36">
        <v>4370</v>
      </c>
      <c r="T2668" s="66">
        <v>1.37E-2</v>
      </c>
      <c r="U2668" s="66">
        <v>-8.8999999999999999E-3</v>
      </c>
      <c r="V2668" s="66">
        <v>-1.9900000000000001E-2</v>
      </c>
      <c r="W2668" s="66">
        <v>1.37E-2</v>
      </c>
      <c r="X2668" s="1">
        <v>34900</v>
      </c>
      <c r="Y2668" s="1">
        <v>154752</v>
      </c>
      <c r="Z2668" s="1">
        <v>58269</v>
      </c>
      <c r="AA2668" t="s">
        <v>454</v>
      </c>
      <c r="AB2668" t="s">
        <v>591</v>
      </c>
      <c r="AC2668">
        <v>16.329999999999998</v>
      </c>
      <c r="AD2668">
        <v>1.76</v>
      </c>
      <c r="AE2668">
        <v>4.0599999999999996</v>
      </c>
      <c r="AF2668" t="s">
        <v>230</v>
      </c>
      <c r="AG2668" s="1">
        <v>6700</v>
      </c>
      <c r="AH2668" s="36">
        <v>4440</v>
      </c>
      <c r="AI2668">
        <v>500</v>
      </c>
      <c r="AJ2668" s="36">
        <v>4425</v>
      </c>
      <c r="AK2668">
        <v>200</v>
      </c>
      <c r="AL2668" s="2">
        <v>0.61458333333333337</v>
      </c>
      <c r="AM2668" s="3">
        <v>46211</v>
      </c>
      <c r="AN2668" t="s">
        <v>326</v>
      </c>
      <c r="AO2668" t="s">
        <v>456</v>
      </c>
    </row>
    <row r="2669" spans="1:41">
      <c r="A2669" s="8">
        <v>46231</v>
      </c>
      <c r="B2669" s="67">
        <v>3960.45</v>
      </c>
      <c r="C2669">
        <v>-2.6</v>
      </c>
      <c r="D2669">
        <v>62300</v>
      </c>
      <c r="E2669" s="67">
        <v>-4.4000000000000004</v>
      </c>
      <c r="F2669" s="7">
        <v>8031</v>
      </c>
      <c r="G2669" t="s">
        <v>91</v>
      </c>
      <c r="H2669">
        <v>0</v>
      </c>
      <c r="I2669" t="s">
        <v>288</v>
      </c>
      <c r="J2669" t="s">
        <v>289</v>
      </c>
      <c r="K2669" t="s">
        <v>290</v>
      </c>
      <c r="L2669" s="36">
        <v>4878</v>
      </c>
      <c r="M2669">
        <v>-97</v>
      </c>
      <c r="N2669" s="66">
        <v>-1.95E-2</v>
      </c>
      <c r="O2669" s="36">
        <v>4975</v>
      </c>
      <c r="P2669" s="66">
        <v>-1.9400000000000001E-2</v>
      </c>
      <c r="Q2669" s="36">
        <v>4905</v>
      </c>
      <c r="R2669" s="36">
        <v>4918</v>
      </c>
      <c r="S2669" s="36">
        <v>4824</v>
      </c>
      <c r="T2669" s="66">
        <v>-5.4999999999999997E-3</v>
      </c>
      <c r="U2669" s="66">
        <v>3.7000000000000002E-3</v>
      </c>
      <c r="V2669" s="66">
        <v>-8.0999999999999996E-3</v>
      </c>
      <c r="W2669" s="66">
        <v>1.11E-2</v>
      </c>
      <c r="X2669" s="1">
        <v>3535200</v>
      </c>
      <c r="Y2669" s="1">
        <v>17210609</v>
      </c>
      <c r="Z2669" s="1">
        <v>13973843</v>
      </c>
      <c r="AA2669" t="s">
        <v>457</v>
      </c>
      <c r="AB2669" t="s">
        <v>701</v>
      </c>
      <c r="AC2669">
        <v>15.02</v>
      </c>
      <c r="AD2669">
        <v>1.57</v>
      </c>
      <c r="AE2669">
        <v>2.87</v>
      </c>
      <c r="AF2669" t="s">
        <v>230</v>
      </c>
      <c r="AG2669" s="1">
        <v>278800</v>
      </c>
      <c r="AH2669" s="36">
        <v>4878</v>
      </c>
      <c r="AI2669" s="1">
        <v>1400</v>
      </c>
      <c r="AJ2669" s="36">
        <v>4877</v>
      </c>
      <c r="AK2669" s="1">
        <v>3100</v>
      </c>
      <c r="AL2669" s="2">
        <v>0.62222222222222223</v>
      </c>
      <c r="AM2669" s="3">
        <v>46238</v>
      </c>
      <c r="AN2669" t="s">
        <v>298</v>
      </c>
      <c r="AO2669" t="s">
        <v>322</v>
      </c>
    </row>
    <row r="2670" spans="1:41">
      <c r="A2670" s="8">
        <v>46231</v>
      </c>
      <c r="B2670" s="67">
        <v>3960.45</v>
      </c>
      <c r="C2670">
        <v>-2.6</v>
      </c>
      <c r="D2670">
        <v>62300</v>
      </c>
      <c r="E2670" s="67">
        <v>-4.4000000000000004</v>
      </c>
      <c r="F2670" s="7">
        <v>8058</v>
      </c>
      <c r="G2670" t="s">
        <v>92</v>
      </c>
      <c r="H2670">
        <v>0</v>
      </c>
      <c r="I2670" t="s">
        <v>288</v>
      </c>
      <c r="J2670" t="s">
        <v>289</v>
      </c>
      <c r="K2670" t="s">
        <v>290</v>
      </c>
      <c r="L2670" s="36">
        <v>4787</v>
      </c>
      <c r="M2670">
        <v>-60</v>
      </c>
      <c r="N2670" s="66">
        <v>-1.24E-2</v>
      </c>
      <c r="O2670" s="36">
        <v>4847</v>
      </c>
      <c r="P2670" s="66">
        <v>-1.23E-2</v>
      </c>
      <c r="Q2670" s="36">
        <v>4815</v>
      </c>
      <c r="R2670" s="36">
        <v>4824</v>
      </c>
      <c r="S2670" s="36">
        <v>4710</v>
      </c>
      <c r="T2670" s="66">
        <v>-5.7999999999999996E-3</v>
      </c>
      <c r="U2670" s="66">
        <v>3.8999999999999998E-3</v>
      </c>
      <c r="V2670" s="66">
        <v>-7.6E-3</v>
      </c>
      <c r="W2670" s="66">
        <v>1.6299999999999999E-2</v>
      </c>
      <c r="X2670" s="1">
        <v>4989900</v>
      </c>
      <c r="Y2670" s="1">
        <v>23806494</v>
      </c>
      <c r="Z2670" s="1">
        <v>17762301</v>
      </c>
      <c r="AA2670" t="s">
        <v>459</v>
      </c>
      <c r="AB2670" t="s">
        <v>460</v>
      </c>
      <c r="AC2670">
        <v>15.93</v>
      </c>
      <c r="AD2670">
        <v>1.85</v>
      </c>
      <c r="AE2670">
        <v>2.61</v>
      </c>
      <c r="AF2670" t="s">
        <v>230</v>
      </c>
      <c r="AG2670" s="1">
        <v>552200</v>
      </c>
      <c r="AH2670" s="36">
        <v>4787</v>
      </c>
      <c r="AI2670">
        <v>600</v>
      </c>
      <c r="AJ2670" s="36">
        <v>4786</v>
      </c>
      <c r="AK2670">
        <v>600</v>
      </c>
      <c r="AL2670" s="2">
        <v>0.62222222222222223</v>
      </c>
      <c r="AM2670" s="3">
        <v>46237</v>
      </c>
      <c r="AN2670" t="s">
        <v>298</v>
      </c>
      <c r="AO2670" t="s">
        <v>322</v>
      </c>
    </row>
    <row r="2671" spans="1:41">
      <c r="A2671" s="8">
        <v>46231</v>
      </c>
      <c r="B2671" s="67">
        <v>3960.45</v>
      </c>
      <c r="C2671">
        <v>-2.6</v>
      </c>
      <c r="D2671">
        <v>62300</v>
      </c>
      <c r="E2671" s="67">
        <v>-4.4000000000000004</v>
      </c>
      <c r="F2671" s="7">
        <v>8233</v>
      </c>
      <c r="G2671" t="s">
        <v>93</v>
      </c>
      <c r="H2671">
        <v>0</v>
      </c>
      <c r="I2671" t="s">
        <v>288</v>
      </c>
      <c r="J2671" t="s">
        <v>289</v>
      </c>
      <c r="K2671" t="s">
        <v>290</v>
      </c>
      <c r="L2671" s="36">
        <v>2309.5</v>
      </c>
      <c r="M2671">
        <v>-13.5</v>
      </c>
      <c r="N2671" s="66">
        <v>-5.7999999999999996E-3</v>
      </c>
      <c r="O2671" s="36">
        <v>2323</v>
      </c>
      <c r="P2671" s="66">
        <v>-5.7999999999999996E-3</v>
      </c>
      <c r="Q2671" s="36">
        <v>2337.5</v>
      </c>
      <c r="R2671" s="36">
        <v>2345</v>
      </c>
      <c r="S2671" s="36">
        <v>2258</v>
      </c>
      <c r="T2671" s="66">
        <v>-1.1900000000000001E-2</v>
      </c>
      <c r="U2671" s="66">
        <v>1.3299999999999999E-2</v>
      </c>
      <c r="V2671" s="66">
        <v>-1.5100000000000001E-2</v>
      </c>
      <c r="W2671" s="66">
        <v>2.2800000000000001E-2</v>
      </c>
      <c r="X2671" s="1">
        <v>942500</v>
      </c>
      <c r="Y2671" s="1">
        <v>2159840</v>
      </c>
      <c r="Z2671" s="1">
        <v>704879</v>
      </c>
      <c r="AA2671" t="s">
        <v>702</v>
      </c>
      <c r="AB2671" t="s">
        <v>462</v>
      </c>
      <c r="AC2671">
        <v>17.8</v>
      </c>
      <c r="AD2671">
        <v>1.5</v>
      </c>
      <c r="AE2671">
        <v>1.73</v>
      </c>
      <c r="AF2671" t="s">
        <v>230</v>
      </c>
      <c r="AG2671" s="1">
        <v>73200</v>
      </c>
      <c r="AH2671" s="36">
        <v>2310</v>
      </c>
      <c r="AI2671" s="1">
        <v>3200</v>
      </c>
      <c r="AJ2671" s="36">
        <v>2309</v>
      </c>
      <c r="AK2671" s="1">
        <v>1300</v>
      </c>
      <c r="AL2671" s="2">
        <v>0.62222222222222223</v>
      </c>
      <c r="AM2671" s="3">
        <v>46203</v>
      </c>
      <c r="AN2671" t="s">
        <v>463</v>
      </c>
      <c r="AO2671" t="s">
        <v>327</v>
      </c>
    </row>
    <row r="2672" spans="1:41">
      <c r="A2672" s="8">
        <v>46231</v>
      </c>
      <c r="B2672" s="67">
        <v>3960.45</v>
      </c>
      <c r="C2672">
        <v>-2.6</v>
      </c>
      <c r="D2672">
        <v>62300</v>
      </c>
      <c r="E2672" s="67">
        <v>-4.4000000000000004</v>
      </c>
      <c r="F2672" s="7">
        <v>8304</v>
      </c>
      <c r="G2672" t="s">
        <v>94</v>
      </c>
      <c r="H2672">
        <v>0</v>
      </c>
      <c r="I2672" t="s">
        <v>288</v>
      </c>
      <c r="J2672" t="s">
        <v>289</v>
      </c>
      <c r="K2672" t="s">
        <v>295</v>
      </c>
      <c r="L2672" s="36">
        <v>3088</v>
      </c>
      <c r="M2672">
        <v>-36</v>
      </c>
      <c r="N2672" s="66">
        <v>-1.15E-2</v>
      </c>
      <c r="O2672" s="36">
        <v>3124</v>
      </c>
      <c r="P2672" s="66">
        <v>-1.15E-2</v>
      </c>
      <c r="Q2672" s="36">
        <v>3122</v>
      </c>
      <c r="R2672" s="36">
        <v>3123</v>
      </c>
      <c r="S2672" s="36">
        <v>3063</v>
      </c>
      <c r="T2672" s="66">
        <v>-1.0800000000000001E-2</v>
      </c>
      <c r="U2672" s="66">
        <v>-6.7000000000000002E-3</v>
      </c>
      <c r="V2672" s="66">
        <v>-1.12E-2</v>
      </c>
      <c r="W2672" s="66">
        <v>8.0999999999999996E-3</v>
      </c>
      <c r="X2672" s="1">
        <v>1229300</v>
      </c>
      <c r="Y2672" s="1">
        <v>3804866</v>
      </c>
      <c r="Z2672" s="1">
        <v>431669</v>
      </c>
      <c r="AA2672" t="s">
        <v>900</v>
      </c>
      <c r="AB2672" t="s">
        <v>465</v>
      </c>
      <c r="AC2672">
        <v>15.82</v>
      </c>
      <c r="AD2672">
        <v>0.89</v>
      </c>
      <c r="AE2672">
        <v>3.24</v>
      </c>
      <c r="AF2672" t="s">
        <v>230</v>
      </c>
      <c r="AG2672" s="1">
        <v>18100</v>
      </c>
      <c r="AH2672" s="36">
        <v>3089</v>
      </c>
      <c r="AI2672">
        <v>400</v>
      </c>
      <c r="AJ2672" s="36">
        <v>3088</v>
      </c>
      <c r="AK2672">
        <v>300</v>
      </c>
      <c r="AL2672" s="2">
        <v>0.62222222222222223</v>
      </c>
      <c r="AM2672" s="3">
        <v>46234</v>
      </c>
      <c r="AN2672" t="s">
        <v>298</v>
      </c>
      <c r="AO2672" t="s">
        <v>434</v>
      </c>
    </row>
    <row r="2673" spans="1:41">
      <c r="A2673" s="8">
        <v>46231</v>
      </c>
      <c r="B2673" s="67">
        <v>3960.45</v>
      </c>
      <c r="C2673">
        <v>-2.6</v>
      </c>
      <c r="D2673">
        <v>62300</v>
      </c>
      <c r="E2673" s="67">
        <v>-4.4000000000000004</v>
      </c>
      <c r="F2673" s="7">
        <v>8316</v>
      </c>
      <c r="G2673" t="s">
        <v>95</v>
      </c>
      <c r="H2673">
        <v>0</v>
      </c>
      <c r="I2673" t="s">
        <v>288</v>
      </c>
      <c r="J2673" t="s">
        <v>289</v>
      </c>
      <c r="K2673" t="s">
        <v>290</v>
      </c>
      <c r="L2673" s="36">
        <v>6970</v>
      </c>
      <c r="M2673">
        <v>-244</v>
      </c>
      <c r="N2673" s="66">
        <v>-3.3799999999999997E-2</v>
      </c>
      <c r="O2673" s="36">
        <v>7214</v>
      </c>
      <c r="P2673" s="66">
        <v>-3.3799999999999997E-2</v>
      </c>
      <c r="Q2673" s="36">
        <v>7100</v>
      </c>
      <c r="R2673" s="36">
        <v>7141</v>
      </c>
      <c r="S2673" s="36">
        <v>6923</v>
      </c>
      <c r="T2673" s="66">
        <v>-1.83E-2</v>
      </c>
      <c r="U2673" s="66">
        <v>-6.9999999999999999E-4</v>
      </c>
      <c r="V2673" s="66">
        <v>-2.3900000000000001E-2</v>
      </c>
      <c r="W2673" s="66">
        <v>6.7000000000000002E-3</v>
      </c>
      <c r="X2673" s="1">
        <v>11484900</v>
      </c>
      <c r="Y2673" s="1">
        <v>80438172</v>
      </c>
      <c r="Z2673" s="1">
        <v>26689130</v>
      </c>
      <c r="AA2673" t="s">
        <v>901</v>
      </c>
      <c r="AB2673" t="s">
        <v>467</v>
      </c>
      <c r="AC2673">
        <v>15.49</v>
      </c>
      <c r="AD2673">
        <v>1.68</v>
      </c>
      <c r="AE2673">
        <v>2.58</v>
      </c>
      <c r="AF2673" t="s">
        <v>230</v>
      </c>
      <c r="AG2673">
        <v>0</v>
      </c>
      <c r="AH2673" s="36">
        <v>6970</v>
      </c>
      <c r="AI2673">
        <v>700</v>
      </c>
      <c r="AJ2673" s="36">
        <v>6969</v>
      </c>
      <c r="AK2673" s="1">
        <v>5000</v>
      </c>
      <c r="AL2673" s="2">
        <v>0.62222222222222223</v>
      </c>
      <c r="AM2673" s="3">
        <v>46234</v>
      </c>
      <c r="AN2673" t="s">
        <v>298</v>
      </c>
      <c r="AO2673" t="s">
        <v>434</v>
      </c>
    </row>
    <row r="2674" spans="1:41">
      <c r="A2674" s="8">
        <v>46231</v>
      </c>
      <c r="B2674" s="67">
        <v>3960.45</v>
      </c>
      <c r="C2674">
        <v>-2.6</v>
      </c>
      <c r="D2674">
        <v>62300</v>
      </c>
      <c r="E2674" s="67">
        <v>-4.4000000000000004</v>
      </c>
      <c r="F2674" s="7">
        <v>8331</v>
      </c>
      <c r="G2674" t="s">
        <v>96</v>
      </c>
      <c r="H2674">
        <v>0</v>
      </c>
      <c r="I2674" t="s">
        <v>288</v>
      </c>
      <c r="J2674" t="s">
        <v>289</v>
      </c>
      <c r="K2674" t="s">
        <v>295</v>
      </c>
      <c r="L2674" s="36">
        <v>2708.5</v>
      </c>
      <c r="M2674">
        <v>-96.5</v>
      </c>
      <c r="N2674" s="66">
        <v>-3.44E-2</v>
      </c>
      <c r="O2674" s="36">
        <v>2805</v>
      </c>
      <c r="P2674" s="66">
        <v>-3.44E-2</v>
      </c>
      <c r="Q2674" s="36">
        <v>2746.5</v>
      </c>
      <c r="R2674" s="36">
        <v>2750.5</v>
      </c>
      <c r="S2674" s="36">
        <v>2672</v>
      </c>
      <c r="T2674" s="66">
        <v>-1.38E-2</v>
      </c>
      <c r="U2674" s="66">
        <v>-2E-3</v>
      </c>
      <c r="V2674" s="66">
        <v>-1.52E-2</v>
      </c>
      <c r="W2674" s="66">
        <v>1.3599999999999999E-2</v>
      </c>
      <c r="X2674" s="1">
        <v>1641700</v>
      </c>
      <c r="Y2674" s="1">
        <v>4454740</v>
      </c>
      <c r="Z2674" s="1">
        <v>2100498</v>
      </c>
      <c r="AA2674" t="s">
        <v>902</v>
      </c>
      <c r="AB2674" t="s">
        <v>469</v>
      </c>
      <c r="AC2674">
        <v>17.489999999999998</v>
      </c>
      <c r="AD2674">
        <v>1.5</v>
      </c>
      <c r="AE2674">
        <v>2.36</v>
      </c>
      <c r="AF2674" t="s">
        <v>230</v>
      </c>
      <c r="AG2674" s="1">
        <v>22600</v>
      </c>
      <c r="AH2674" s="36">
        <v>2710</v>
      </c>
      <c r="AI2674">
        <v>200</v>
      </c>
      <c r="AJ2674" s="36">
        <v>2709</v>
      </c>
      <c r="AK2674">
        <v>900</v>
      </c>
      <c r="AL2674" s="2">
        <v>0.62222222222222223</v>
      </c>
      <c r="AM2674" s="3">
        <v>46238</v>
      </c>
      <c r="AN2674" t="s">
        <v>298</v>
      </c>
      <c r="AO2674" t="s">
        <v>434</v>
      </c>
    </row>
    <row r="2675" spans="1:41">
      <c r="A2675" s="8">
        <v>46231</v>
      </c>
      <c r="B2675" s="67">
        <v>3960.45</v>
      </c>
      <c r="C2675">
        <v>-2.6</v>
      </c>
      <c r="D2675">
        <v>62300</v>
      </c>
      <c r="E2675" s="67">
        <v>-4.4000000000000004</v>
      </c>
      <c r="F2675" s="7">
        <v>8424</v>
      </c>
      <c r="G2675" t="s">
        <v>97</v>
      </c>
      <c r="H2675">
        <v>0</v>
      </c>
      <c r="I2675" t="s">
        <v>288</v>
      </c>
      <c r="J2675" t="s">
        <v>289</v>
      </c>
      <c r="K2675" t="s">
        <v>290</v>
      </c>
      <c r="L2675" s="36">
        <v>4492</v>
      </c>
      <c r="M2675">
        <v>-28</v>
      </c>
      <c r="N2675" s="66">
        <v>-6.1999999999999998E-3</v>
      </c>
      <c r="O2675" s="36">
        <v>4520</v>
      </c>
      <c r="P2675" s="66">
        <v>-6.1000000000000004E-3</v>
      </c>
      <c r="Q2675" s="36">
        <v>4549</v>
      </c>
      <c r="R2675" s="36">
        <v>4549</v>
      </c>
      <c r="S2675" s="36">
        <v>4482</v>
      </c>
      <c r="T2675" s="66">
        <v>-1.2500000000000001E-2</v>
      </c>
      <c r="U2675" s="66">
        <v>-4.4000000000000003E-3</v>
      </c>
      <c r="V2675" s="66">
        <v>-1.2500000000000001E-2</v>
      </c>
      <c r="W2675" s="66">
        <v>2.2000000000000001E-3</v>
      </c>
      <c r="X2675" s="1">
        <v>123700</v>
      </c>
      <c r="Y2675" s="1">
        <v>558081</v>
      </c>
      <c r="Z2675" s="1">
        <v>408158</v>
      </c>
      <c r="AA2675" t="s">
        <v>470</v>
      </c>
      <c r="AB2675" t="s">
        <v>592</v>
      </c>
      <c r="AC2675">
        <v>8.44</v>
      </c>
      <c r="AD2675">
        <v>0.8</v>
      </c>
      <c r="AE2675">
        <v>3.83</v>
      </c>
      <c r="AF2675" t="s">
        <v>230</v>
      </c>
      <c r="AG2675" s="1">
        <v>2100</v>
      </c>
      <c r="AH2675" s="36">
        <v>4492</v>
      </c>
      <c r="AI2675">
        <v>200</v>
      </c>
      <c r="AJ2675" s="36">
        <v>4490</v>
      </c>
      <c r="AK2675">
        <v>400</v>
      </c>
      <c r="AL2675" s="2">
        <v>0.62013888888888891</v>
      </c>
      <c r="AM2675" s="3">
        <v>46233</v>
      </c>
      <c r="AN2675" t="s">
        <v>298</v>
      </c>
      <c r="AO2675" t="s">
        <v>472</v>
      </c>
    </row>
    <row r="2676" spans="1:41">
      <c r="A2676" s="8">
        <v>46231</v>
      </c>
      <c r="B2676" s="67">
        <v>3960.45</v>
      </c>
      <c r="C2676">
        <v>-2.6</v>
      </c>
      <c r="D2676">
        <v>62300</v>
      </c>
      <c r="E2676" s="67">
        <v>-4.4000000000000004</v>
      </c>
      <c r="F2676" s="7">
        <v>8425</v>
      </c>
      <c r="G2676" t="s">
        <v>98</v>
      </c>
      <c r="H2676">
        <v>0</v>
      </c>
      <c r="I2676" t="s">
        <v>288</v>
      </c>
      <c r="J2676" t="s">
        <v>289</v>
      </c>
      <c r="K2676" t="s">
        <v>290</v>
      </c>
      <c r="L2676" s="36">
        <v>1339</v>
      </c>
      <c r="M2676">
        <v>-6</v>
      </c>
      <c r="N2676" s="66">
        <v>-4.4999999999999997E-3</v>
      </c>
      <c r="O2676" s="36">
        <v>1345</v>
      </c>
      <c r="P2676" s="66">
        <v>-4.4000000000000003E-3</v>
      </c>
      <c r="Q2676" s="36">
        <v>1350</v>
      </c>
      <c r="R2676" s="36">
        <v>1351</v>
      </c>
      <c r="S2676" s="36">
        <v>1336</v>
      </c>
      <c r="T2676" s="66">
        <v>-8.0999999999999996E-3</v>
      </c>
      <c r="U2676" s="66">
        <v>-3.7000000000000002E-3</v>
      </c>
      <c r="V2676" s="66">
        <v>-8.8000000000000005E-3</v>
      </c>
      <c r="W2676" s="66">
        <v>2.2000000000000001E-3</v>
      </c>
      <c r="X2676" s="1">
        <v>423900</v>
      </c>
      <c r="Y2676" s="1">
        <v>569257</v>
      </c>
      <c r="Z2676" s="1">
        <v>421338</v>
      </c>
      <c r="AA2676" t="s">
        <v>473</v>
      </c>
      <c r="AB2676" t="s">
        <v>607</v>
      </c>
      <c r="AC2676">
        <v>8.0299999999999994</v>
      </c>
      <c r="AD2676">
        <v>0.87</v>
      </c>
      <c r="AE2676">
        <v>3.88</v>
      </c>
      <c r="AF2676" t="s">
        <v>230</v>
      </c>
      <c r="AG2676" s="1">
        <v>129800</v>
      </c>
      <c r="AH2676" s="36">
        <v>1340</v>
      </c>
      <c r="AI2676" s="1">
        <v>3200</v>
      </c>
      <c r="AJ2676" s="36">
        <v>1339</v>
      </c>
      <c r="AK2676" s="1">
        <v>1300</v>
      </c>
      <c r="AL2676" s="2">
        <v>0.62222222222222223</v>
      </c>
      <c r="AM2676" s="3">
        <v>46233</v>
      </c>
      <c r="AN2676" t="s">
        <v>298</v>
      </c>
      <c r="AO2676" t="s">
        <v>472</v>
      </c>
    </row>
    <row r="2677" spans="1:41">
      <c r="A2677" s="8">
        <v>46231</v>
      </c>
      <c r="B2677" s="67">
        <v>3960.45</v>
      </c>
      <c r="C2677">
        <v>-2.6</v>
      </c>
      <c r="D2677">
        <v>62300</v>
      </c>
      <c r="E2677" s="67">
        <v>-4.4000000000000004</v>
      </c>
      <c r="F2677" s="7">
        <v>8591</v>
      </c>
      <c r="G2677" t="s">
        <v>99</v>
      </c>
      <c r="H2677">
        <v>0</v>
      </c>
      <c r="I2677" t="s">
        <v>288</v>
      </c>
      <c r="J2677" t="s">
        <v>289</v>
      </c>
      <c r="K2677" t="s">
        <v>290</v>
      </c>
      <c r="L2677" s="36">
        <v>6421</v>
      </c>
      <c r="M2677">
        <v>-252</v>
      </c>
      <c r="N2677" s="66">
        <v>-3.78E-2</v>
      </c>
      <c r="O2677" s="36">
        <v>6673</v>
      </c>
      <c r="P2677" s="66">
        <v>-3.7699999999999997E-2</v>
      </c>
      <c r="Q2677" s="36">
        <v>6674</v>
      </c>
      <c r="R2677" s="36">
        <v>6680</v>
      </c>
      <c r="S2677" s="36">
        <v>6361</v>
      </c>
      <c r="T2677" s="66">
        <v>-3.7900000000000003E-2</v>
      </c>
      <c r="U2677" s="66">
        <v>2.9999999999999997E-4</v>
      </c>
      <c r="V2677" s="66">
        <v>-3.8699999999999998E-2</v>
      </c>
      <c r="W2677" s="66">
        <v>9.4000000000000004E-3</v>
      </c>
      <c r="X2677" s="1">
        <v>2907800</v>
      </c>
      <c r="Y2677" s="1">
        <v>18820101</v>
      </c>
      <c r="Z2677" s="1">
        <v>7217888</v>
      </c>
      <c r="AA2677" t="s">
        <v>903</v>
      </c>
      <c r="AB2677" t="s">
        <v>476</v>
      </c>
      <c r="AC2677">
        <v>13.26</v>
      </c>
      <c r="AD2677">
        <v>1.57</v>
      </c>
      <c r="AE2677">
        <v>2.92</v>
      </c>
      <c r="AF2677" t="s">
        <v>230</v>
      </c>
      <c r="AG2677" s="1">
        <v>235300</v>
      </c>
      <c r="AH2677" s="36">
        <v>6421</v>
      </c>
      <c r="AI2677">
        <v>300</v>
      </c>
      <c r="AJ2677" s="36">
        <v>6418</v>
      </c>
      <c r="AK2677">
        <v>400</v>
      </c>
      <c r="AL2677" s="2">
        <v>0.62222222222222223</v>
      </c>
      <c r="AM2677" s="3">
        <v>46240</v>
      </c>
      <c r="AN2677" t="s">
        <v>298</v>
      </c>
      <c r="AO2677" t="s">
        <v>472</v>
      </c>
    </row>
    <row r="2678" spans="1:41">
      <c r="A2678" s="8">
        <v>46231</v>
      </c>
      <c r="B2678" s="67">
        <v>3960.45</v>
      </c>
      <c r="C2678">
        <v>-2.6</v>
      </c>
      <c r="D2678">
        <v>62300</v>
      </c>
      <c r="E2678" s="67">
        <v>-4.4000000000000004</v>
      </c>
      <c r="F2678" s="7">
        <v>8593</v>
      </c>
      <c r="G2678" t="s">
        <v>100</v>
      </c>
      <c r="H2678">
        <v>0</v>
      </c>
      <c r="I2678" t="s">
        <v>288</v>
      </c>
      <c r="J2678" t="s">
        <v>289</v>
      </c>
      <c r="K2678" t="s">
        <v>290</v>
      </c>
      <c r="L2678" s="36">
        <v>1468</v>
      </c>
      <c r="M2678">
        <v>-2</v>
      </c>
      <c r="N2678" s="66">
        <v>-1.4E-3</v>
      </c>
      <c r="O2678" s="36">
        <v>1470</v>
      </c>
      <c r="P2678" s="66">
        <v>-1.2999999999999999E-3</v>
      </c>
      <c r="Q2678" s="36">
        <v>1470</v>
      </c>
      <c r="R2678" s="36">
        <v>1470</v>
      </c>
      <c r="S2678" s="36">
        <v>1453</v>
      </c>
      <c r="T2678" s="66">
        <v>-1.2999999999999999E-3</v>
      </c>
      <c r="U2678" s="66">
        <v>4.7000000000000002E-3</v>
      </c>
      <c r="V2678" s="66">
        <v>-1.2999999999999999E-3</v>
      </c>
      <c r="W2678" s="66">
        <v>1.03E-2</v>
      </c>
      <c r="X2678" s="1">
        <v>2435400</v>
      </c>
      <c r="Y2678" s="1">
        <v>3560019</v>
      </c>
      <c r="Z2678" s="1">
        <v>2153427</v>
      </c>
      <c r="AA2678" t="s">
        <v>477</v>
      </c>
      <c r="AB2678" t="s">
        <v>594</v>
      </c>
      <c r="AC2678">
        <v>13.17</v>
      </c>
      <c r="AD2678">
        <v>1.05</v>
      </c>
      <c r="AE2678">
        <v>3.47</v>
      </c>
      <c r="AF2678" t="s">
        <v>230</v>
      </c>
      <c r="AG2678" s="1">
        <v>706100</v>
      </c>
      <c r="AH2678" s="36">
        <v>1468.5</v>
      </c>
      <c r="AI2678" s="1">
        <v>4100</v>
      </c>
      <c r="AJ2678" s="36">
        <v>1468</v>
      </c>
      <c r="AK2678" s="1">
        <v>8100</v>
      </c>
      <c r="AL2678" s="2">
        <v>0.62222222222222223</v>
      </c>
      <c r="AM2678" s="3">
        <v>46241</v>
      </c>
      <c r="AN2678" t="s">
        <v>298</v>
      </c>
      <c r="AO2678" t="s">
        <v>472</v>
      </c>
    </row>
    <row r="2679" spans="1:41">
      <c r="A2679" s="8">
        <v>46231</v>
      </c>
      <c r="B2679" s="67">
        <v>3960.45</v>
      </c>
      <c r="C2679">
        <v>-2.6</v>
      </c>
      <c r="D2679">
        <v>62300</v>
      </c>
      <c r="E2679" s="67">
        <v>-4.4000000000000004</v>
      </c>
      <c r="F2679" s="7">
        <v>8604</v>
      </c>
      <c r="G2679" t="s">
        <v>101</v>
      </c>
      <c r="H2679">
        <v>0</v>
      </c>
      <c r="I2679" t="s">
        <v>288</v>
      </c>
      <c r="J2679" t="s">
        <v>289</v>
      </c>
      <c r="K2679" t="s">
        <v>290</v>
      </c>
      <c r="L2679" s="36">
        <v>1563</v>
      </c>
      <c r="M2679">
        <v>-42.5</v>
      </c>
      <c r="N2679" s="66">
        <v>-2.6499999999999999E-2</v>
      </c>
      <c r="O2679" s="36">
        <v>1605.5</v>
      </c>
      <c r="P2679" s="66">
        <v>-2.64E-2</v>
      </c>
      <c r="Q2679" s="36">
        <v>1594.5</v>
      </c>
      <c r="R2679" s="36">
        <v>1596</v>
      </c>
      <c r="S2679" s="36">
        <v>1555</v>
      </c>
      <c r="T2679" s="66">
        <v>-1.9699999999999999E-2</v>
      </c>
      <c r="U2679" s="66">
        <v>1.9E-3</v>
      </c>
      <c r="V2679" s="66">
        <v>-2.06E-2</v>
      </c>
      <c r="W2679" s="66">
        <v>5.1000000000000004E-3</v>
      </c>
      <c r="X2679" s="1">
        <v>6299400</v>
      </c>
      <c r="Y2679" s="1">
        <v>9881174</v>
      </c>
      <c r="Z2679" s="1">
        <v>4827423</v>
      </c>
      <c r="AA2679" t="s">
        <v>845</v>
      </c>
      <c r="AB2679" t="s">
        <v>480</v>
      </c>
      <c r="AC2679">
        <v>12.15</v>
      </c>
      <c r="AD2679">
        <v>1.22</v>
      </c>
      <c r="AE2679">
        <v>3.33</v>
      </c>
      <c r="AF2679" t="s">
        <v>230</v>
      </c>
      <c r="AG2679" s="1">
        <v>617000</v>
      </c>
      <c r="AH2679" s="36">
        <v>1563</v>
      </c>
      <c r="AI2679" s="1">
        <v>2000</v>
      </c>
      <c r="AJ2679" s="36">
        <v>1562.5</v>
      </c>
      <c r="AK2679" s="1">
        <v>5400</v>
      </c>
      <c r="AL2679" s="2">
        <v>0.62222222222222223</v>
      </c>
      <c r="AM2679" s="3">
        <v>46232</v>
      </c>
      <c r="AN2679" t="s">
        <v>298</v>
      </c>
      <c r="AO2679" t="s">
        <v>481</v>
      </c>
    </row>
    <row r="2680" spans="1:41">
      <c r="A2680" s="8">
        <v>46231</v>
      </c>
      <c r="B2680" s="67">
        <v>3960.45</v>
      </c>
      <c r="C2680">
        <v>-2.6</v>
      </c>
      <c r="D2680">
        <v>62300</v>
      </c>
      <c r="E2680" s="67">
        <v>-4.4000000000000004</v>
      </c>
      <c r="F2680" s="7">
        <v>8697</v>
      </c>
      <c r="G2680" t="s">
        <v>102</v>
      </c>
      <c r="H2680">
        <v>0</v>
      </c>
      <c r="I2680" t="s">
        <v>288</v>
      </c>
      <c r="J2680" t="s">
        <v>289</v>
      </c>
      <c r="K2680" t="s">
        <v>290</v>
      </c>
      <c r="L2680" s="36">
        <v>2223</v>
      </c>
      <c r="M2680">
        <v>-65.5</v>
      </c>
      <c r="N2680" s="66">
        <v>-2.86E-2</v>
      </c>
      <c r="O2680" s="36">
        <v>2288.5</v>
      </c>
      <c r="P2680" s="66">
        <v>-2.86E-2</v>
      </c>
      <c r="Q2680" s="36">
        <v>2260</v>
      </c>
      <c r="R2680" s="36">
        <v>2287.5</v>
      </c>
      <c r="S2680" s="36">
        <v>2214.5</v>
      </c>
      <c r="T2680" s="66">
        <v>-1.6299999999999999E-2</v>
      </c>
      <c r="U2680" s="66">
        <v>-9.7000000000000003E-3</v>
      </c>
      <c r="V2680" s="66">
        <v>-2.81E-2</v>
      </c>
      <c r="W2680" s="66">
        <v>3.8E-3</v>
      </c>
      <c r="X2680" s="1">
        <v>3353500</v>
      </c>
      <c r="Y2680" s="1">
        <v>7550974</v>
      </c>
      <c r="Z2680" s="1">
        <v>2293658</v>
      </c>
      <c r="AA2680" t="s">
        <v>904</v>
      </c>
      <c r="AB2680" t="s">
        <v>483</v>
      </c>
      <c r="AC2680">
        <v>28.06</v>
      </c>
      <c r="AD2680">
        <v>6.62</v>
      </c>
      <c r="AE2680">
        <v>2.83</v>
      </c>
      <c r="AF2680" t="s">
        <v>230</v>
      </c>
      <c r="AG2680" s="1">
        <v>88700</v>
      </c>
      <c r="AH2680" s="36">
        <v>2223.5</v>
      </c>
      <c r="AI2680">
        <v>900</v>
      </c>
      <c r="AJ2680" s="36">
        <v>2223</v>
      </c>
      <c r="AK2680">
        <v>200</v>
      </c>
      <c r="AL2680" s="2">
        <v>0.62222222222222223</v>
      </c>
      <c r="AM2680" s="3">
        <v>46231</v>
      </c>
      <c r="AN2680" t="s">
        <v>298</v>
      </c>
      <c r="AO2680" t="s">
        <v>472</v>
      </c>
    </row>
    <row r="2681" spans="1:41">
      <c r="A2681" s="8">
        <v>46231</v>
      </c>
      <c r="B2681" s="67">
        <v>3960.45</v>
      </c>
      <c r="C2681">
        <v>-2.6</v>
      </c>
      <c r="D2681">
        <v>62300</v>
      </c>
      <c r="E2681" s="67">
        <v>-4.4000000000000004</v>
      </c>
      <c r="F2681" s="7">
        <v>8830</v>
      </c>
      <c r="G2681" t="s">
        <v>103</v>
      </c>
      <c r="H2681">
        <v>0</v>
      </c>
      <c r="I2681" t="s">
        <v>288</v>
      </c>
      <c r="J2681" t="s">
        <v>289</v>
      </c>
      <c r="K2681" t="s">
        <v>290</v>
      </c>
      <c r="L2681" s="36">
        <v>3753</v>
      </c>
      <c r="M2681">
        <v>-28</v>
      </c>
      <c r="N2681" s="66">
        <v>-7.4000000000000003E-3</v>
      </c>
      <c r="O2681" s="36">
        <v>3781</v>
      </c>
      <c r="P2681" s="66">
        <v>-7.4000000000000003E-3</v>
      </c>
      <c r="Q2681" s="36">
        <v>3812</v>
      </c>
      <c r="R2681" s="36">
        <v>3822</v>
      </c>
      <c r="S2681" s="36">
        <v>3713</v>
      </c>
      <c r="T2681" s="66">
        <v>-1.54E-2</v>
      </c>
      <c r="U2681" s="66">
        <v>3.7000000000000002E-3</v>
      </c>
      <c r="V2681" s="66">
        <v>-1.7999999999999999E-2</v>
      </c>
      <c r="W2681" s="66">
        <v>1.0699999999999999E-2</v>
      </c>
      <c r="X2681" s="1">
        <v>990400</v>
      </c>
      <c r="Y2681" s="1">
        <v>3718748</v>
      </c>
      <c r="Z2681" s="1">
        <v>3512808</v>
      </c>
      <c r="AA2681" t="s">
        <v>484</v>
      </c>
      <c r="AB2681" t="s">
        <v>620</v>
      </c>
      <c r="AC2681">
        <v>15.54</v>
      </c>
      <c r="AD2681">
        <v>1.4</v>
      </c>
      <c r="AE2681">
        <v>1.39</v>
      </c>
      <c r="AF2681" t="s">
        <v>230</v>
      </c>
      <c r="AG2681" s="1">
        <v>21200</v>
      </c>
      <c r="AH2681" s="36">
        <v>3753</v>
      </c>
      <c r="AI2681" s="1">
        <v>1500</v>
      </c>
      <c r="AJ2681" s="36">
        <v>3752</v>
      </c>
      <c r="AK2681" s="1">
        <v>1800</v>
      </c>
      <c r="AL2681" s="2">
        <v>0.62222222222222223</v>
      </c>
      <c r="AM2681" s="3">
        <v>46240</v>
      </c>
      <c r="AN2681" t="s">
        <v>298</v>
      </c>
      <c r="AO2681" t="s">
        <v>332</v>
      </c>
    </row>
    <row r="2682" spans="1:41">
      <c r="A2682" s="8">
        <v>46231</v>
      </c>
      <c r="B2682" s="67">
        <v>3960.45</v>
      </c>
      <c r="C2682">
        <v>-2.6</v>
      </c>
      <c r="D2682">
        <v>62300</v>
      </c>
      <c r="E2682" s="67">
        <v>-4.4000000000000004</v>
      </c>
      <c r="F2682" s="7">
        <v>9020</v>
      </c>
      <c r="G2682" t="s">
        <v>104</v>
      </c>
      <c r="H2682">
        <v>0</v>
      </c>
      <c r="I2682" t="s">
        <v>288</v>
      </c>
      <c r="J2682" t="s">
        <v>289</v>
      </c>
      <c r="K2682" t="s">
        <v>290</v>
      </c>
      <c r="L2682" s="36">
        <v>3828</v>
      </c>
      <c r="M2682">
        <v>72</v>
      </c>
      <c r="N2682" s="66">
        <v>1.9199999999999998E-2</v>
      </c>
      <c r="O2682" s="36">
        <v>3756</v>
      </c>
      <c r="P2682" s="66">
        <v>1.9099999999999999E-2</v>
      </c>
      <c r="Q2682" s="36">
        <v>3784</v>
      </c>
      <c r="R2682" s="36">
        <v>3847</v>
      </c>
      <c r="S2682" s="36">
        <v>3754</v>
      </c>
      <c r="T2682" s="66">
        <v>1.1599999999999999E-2</v>
      </c>
      <c r="U2682" s="66">
        <v>-3.5999999999999999E-3</v>
      </c>
      <c r="V2682" s="66">
        <v>-4.8999999999999998E-3</v>
      </c>
      <c r="W2682" s="66">
        <v>1.9699999999999999E-2</v>
      </c>
      <c r="X2682" s="1">
        <v>2384100</v>
      </c>
      <c r="Y2682" s="1">
        <v>9081245</v>
      </c>
      <c r="Z2682" s="1">
        <v>4342529</v>
      </c>
      <c r="AA2682" t="s">
        <v>486</v>
      </c>
      <c r="AB2682" t="s">
        <v>608</v>
      </c>
      <c r="AC2682">
        <v>16.95</v>
      </c>
      <c r="AD2682">
        <v>1.41</v>
      </c>
      <c r="AE2682">
        <v>2.19</v>
      </c>
      <c r="AF2682" t="s">
        <v>230</v>
      </c>
      <c r="AG2682" s="1">
        <v>22700</v>
      </c>
      <c r="AH2682" s="36">
        <v>3829</v>
      </c>
      <c r="AI2682" s="1">
        <v>2300</v>
      </c>
      <c r="AJ2682" s="36">
        <v>3827</v>
      </c>
      <c r="AK2682" s="1">
        <v>3100</v>
      </c>
      <c r="AL2682" s="2">
        <v>0.62222222222222223</v>
      </c>
      <c r="AM2682" s="3">
        <v>46234</v>
      </c>
      <c r="AN2682" t="s">
        <v>298</v>
      </c>
      <c r="AO2682" t="s">
        <v>488</v>
      </c>
    </row>
    <row r="2683" spans="1:41">
      <c r="A2683" s="8">
        <v>46231</v>
      </c>
      <c r="B2683" s="67">
        <v>3960.45</v>
      </c>
      <c r="C2683">
        <v>-2.6</v>
      </c>
      <c r="D2683">
        <v>62300</v>
      </c>
      <c r="E2683" s="67">
        <v>-4.4000000000000004</v>
      </c>
      <c r="F2683" s="7">
        <v>9024</v>
      </c>
      <c r="G2683" t="s">
        <v>105</v>
      </c>
      <c r="H2683">
        <v>0</v>
      </c>
      <c r="I2683" t="s">
        <v>288</v>
      </c>
      <c r="J2683" t="s">
        <v>289</v>
      </c>
      <c r="K2683" t="s">
        <v>295</v>
      </c>
      <c r="L2683" s="36">
        <v>3694</v>
      </c>
      <c r="M2683">
        <v>29</v>
      </c>
      <c r="N2683" s="66">
        <v>7.9000000000000008E-3</v>
      </c>
      <c r="O2683" s="36">
        <v>3665</v>
      </c>
      <c r="P2683" s="66">
        <v>7.9000000000000008E-3</v>
      </c>
      <c r="Q2683" s="36">
        <v>3655</v>
      </c>
      <c r="R2683" s="36">
        <v>3729</v>
      </c>
      <c r="S2683" s="36">
        <v>3619</v>
      </c>
      <c r="T2683" s="66">
        <v>1.06E-2</v>
      </c>
      <c r="U2683" s="66">
        <v>-2.3999999999999998E-3</v>
      </c>
      <c r="V2683" s="66">
        <v>-9.2999999999999992E-3</v>
      </c>
      <c r="W2683" s="66">
        <v>2.07E-2</v>
      </c>
      <c r="X2683" s="1">
        <v>674300</v>
      </c>
      <c r="Y2683" s="1">
        <v>2480232</v>
      </c>
      <c r="Z2683" s="1">
        <v>1129534</v>
      </c>
      <c r="AA2683" t="s">
        <v>489</v>
      </c>
      <c r="AB2683" t="s">
        <v>609</v>
      </c>
      <c r="AC2683">
        <v>34.78</v>
      </c>
      <c r="AD2683">
        <v>1.65</v>
      </c>
      <c r="AE2683">
        <v>1.1399999999999999</v>
      </c>
      <c r="AF2683" t="s">
        <v>230</v>
      </c>
      <c r="AG2683">
        <v>0</v>
      </c>
      <c r="AH2683" s="36">
        <v>3695</v>
      </c>
      <c r="AI2683">
        <v>200</v>
      </c>
      <c r="AJ2683" s="36">
        <v>3693</v>
      </c>
      <c r="AK2683">
        <v>700</v>
      </c>
      <c r="AL2683" s="2">
        <v>0.62222222222222223</v>
      </c>
      <c r="AM2683" s="3">
        <v>46234</v>
      </c>
      <c r="AN2683" t="s">
        <v>298</v>
      </c>
      <c r="AO2683" t="s">
        <v>488</v>
      </c>
    </row>
    <row r="2684" spans="1:41">
      <c r="A2684" s="8">
        <v>46231</v>
      </c>
      <c r="B2684" s="67">
        <v>3960.45</v>
      </c>
      <c r="C2684">
        <v>-2.6</v>
      </c>
      <c r="D2684">
        <v>62300</v>
      </c>
      <c r="E2684" s="67">
        <v>-4.4000000000000004</v>
      </c>
      <c r="F2684" s="7">
        <v>9069</v>
      </c>
      <c r="G2684" t="s">
        <v>106</v>
      </c>
      <c r="H2684">
        <v>0</v>
      </c>
      <c r="I2684" t="s">
        <v>288</v>
      </c>
      <c r="J2684" t="s">
        <v>289</v>
      </c>
      <c r="K2684" t="s">
        <v>290</v>
      </c>
      <c r="L2684" s="36">
        <v>2198</v>
      </c>
      <c r="M2684">
        <v>-7.5</v>
      </c>
      <c r="N2684" s="66">
        <v>-3.3999999999999998E-3</v>
      </c>
      <c r="O2684" s="36">
        <v>2205.5</v>
      </c>
      <c r="P2684" s="66">
        <v>-3.3999999999999998E-3</v>
      </c>
      <c r="Q2684" s="36">
        <v>2211</v>
      </c>
      <c r="R2684" s="36">
        <v>2225.5</v>
      </c>
      <c r="S2684" s="36">
        <v>2195.5</v>
      </c>
      <c r="T2684" s="66">
        <v>-5.7999999999999996E-3</v>
      </c>
      <c r="U2684" s="66">
        <v>-6.3E-3</v>
      </c>
      <c r="V2684" s="66">
        <v>-1.23E-2</v>
      </c>
      <c r="W2684" s="66">
        <v>1.1000000000000001E-3</v>
      </c>
      <c r="X2684" s="1">
        <v>193300</v>
      </c>
      <c r="Y2684" s="1">
        <v>426577</v>
      </c>
      <c r="Z2684" s="1">
        <v>386172</v>
      </c>
      <c r="AA2684" t="s">
        <v>870</v>
      </c>
      <c r="AB2684" t="s">
        <v>492</v>
      </c>
      <c r="AC2684">
        <v>15.73</v>
      </c>
      <c r="AD2684">
        <v>1.61</v>
      </c>
      <c r="AE2684">
        <v>2.5499999999999998</v>
      </c>
      <c r="AF2684" t="s">
        <v>230</v>
      </c>
      <c r="AG2684" s="1">
        <v>24000</v>
      </c>
      <c r="AH2684" s="36">
        <v>2199</v>
      </c>
      <c r="AI2684">
        <v>100</v>
      </c>
      <c r="AJ2684" s="36">
        <v>2197.5</v>
      </c>
      <c r="AK2684">
        <v>400</v>
      </c>
      <c r="AL2684" s="2">
        <v>0.62152777777777779</v>
      </c>
      <c r="AM2684" s="3">
        <v>46246</v>
      </c>
      <c r="AN2684" t="s">
        <v>298</v>
      </c>
      <c r="AO2684" t="s">
        <v>488</v>
      </c>
    </row>
    <row r="2685" spans="1:41">
      <c r="A2685" s="8">
        <v>46231</v>
      </c>
      <c r="B2685" s="67">
        <v>3960.45</v>
      </c>
      <c r="C2685">
        <v>-2.6</v>
      </c>
      <c r="D2685">
        <v>62300</v>
      </c>
      <c r="E2685" s="67">
        <v>-4.4000000000000004</v>
      </c>
      <c r="F2685" s="7">
        <v>9227</v>
      </c>
      <c r="G2685" t="s">
        <v>107</v>
      </c>
      <c r="H2685">
        <v>0</v>
      </c>
      <c r="I2685" t="s">
        <v>347</v>
      </c>
      <c r="J2685" t="s">
        <v>289</v>
      </c>
      <c r="K2685" t="s">
        <v>290</v>
      </c>
      <c r="L2685">
        <v>817</v>
      </c>
      <c r="M2685">
        <v>-6</v>
      </c>
      <c r="N2685" s="66">
        <v>-7.3000000000000001E-3</v>
      </c>
      <c r="O2685">
        <v>823</v>
      </c>
      <c r="P2685" s="66">
        <v>-7.1999999999999998E-3</v>
      </c>
      <c r="Q2685">
        <v>814</v>
      </c>
      <c r="R2685">
        <v>819</v>
      </c>
      <c r="S2685">
        <v>787</v>
      </c>
      <c r="T2685" s="66">
        <v>3.5999999999999999E-3</v>
      </c>
      <c r="U2685" s="66">
        <v>1.23E-2</v>
      </c>
      <c r="V2685" s="66">
        <v>-2.3999999999999998E-3</v>
      </c>
      <c r="W2685" s="66">
        <v>3.8100000000000002E-2</v>
      </c>
      <c r="X2685" s="1">
        <v>91400</v>
      </c>
      <c r="Y2685" s="1">
        <v>73525</v>
      </c>
      <c r="Z2685" s="1">
        <v>12993</v>
      </c>
      <c r="AA2685" t="s">
        <v>493</v>
      </c>
      <c r="AB2685" t="s">
        <v>494</v>
      </c>
      <c r="AC2685">
        <v>0</v>
      </c>
      <c r="AD2685">
        <v>26.88</v>
      </c>
      <c r="AE2685">
        <v>0</v>
      </c>
      <c r="AF2685">
        <v>2.2999999999999998</v>
      </c>
      <c r="AG2685" s="1">
        <v>1000</v>
      </c>
      <c r="AH2685">
        <v>817</v>
      </c>
      <c r="AI2685" s="1">
        <v>1200</v>
      </c>
      <c r="AJ2685">
        <v>813</v>
      </c>
      <c r="AK2685">
        <v>100</v>
      </c>
      <c r="AL2685" s="2">
        <v>0.62083333333333335</v>
      </c>
      <c r="AM2685" s="3">
        <v>46246</v>
      </c>
      <c r="AN2685" t="s">
        <v>350</v>
      </c>
      <c r="AO2685" t="s">
        <v>313</v>
      </c>
    </row>
    <row r="2686" spans="1:41">
      <c r="A2686" s="8">
        <v>46231</v>
      </c>
      <c r="B2686" s="67">
        <v>3960.45</v>
      </c>
      <c r="C2686">
        <v>-2.6</v>
      </c>
      <c r="D2686">
        <v>62300</v>
      </c>
      <c r="E2686" s="67">
        <v>-4.4000000000000004</v>
      </c>
      <c r="F2686" s="7">
        <v>9303</v>
      </c>
      <c r="G2686" t="s">
        <v>108</v>
      </c>
      <c r="H2686">
        <v>0</v>
      </c>
      <c r="I2686" t="s">
        <v>288</v>
      </c>
      <c r="J2686" t="s">
        <v>289</v>
      </c>
      <c r="K2686" t="s">
        <v>295</v>
      </c>
      <c r="L2686" s="36">
        <v>4065</v>
      </c>
      <c r="M2686">
        <v>10</v>
      </c>
      <c r="N2686" s="66">
        <v>2.5000000000000001E-3</v>
      </c>
      <c r="O2686" s="36">
        <v>4055</v>
      </c>
      <c r="P2686" s="66">
        <v>2.3999999999999998E-3</v>
      </c>
      <c r="Q2686" s="36">
        <v>4055</v>
      </c>
      <c r="R2686" s="36">
        <v>4090</v>
      </c>
      <c r="S2686" s="36">
        <v>4040</v>
      </c>
      <c r="T2686" s="66">
        <v>2.3999999999999998E-3</v>
      </c>
      <c r="U2686" s="66">
        <v>-2.3999999999999998E-3</v>
      </c>
      <c r="V2686" s="66">
        <v>-6.1000000000000004E-3</v>
      </c>
      <c r="W2686" s="66">
        <v>6.1000000000000004E-3</v>
      </c>
      <c r="X2686" s="1">
        <v>68700</v>
      </c>
      <c r="Y2686" s="1">
        <v>279147</v>
      </c>
      <c r="Z2686" s="1">
        <v>311436</v>
      </c>
      <c r="AA2686" t="s">
        <v>495</v>
      </c>
      <c r="AB2686" t="s">
        <v>496</v>
      </c>
      <c r="AC2686">
        <v>17.93</v>
      </c>
      <c r="AD2686">
        <v>0.98</v>
      </c>
      <c r="AE2686">
        <v>2.5299999999999998</v>
      </c>
      <c r="AF2686" t="s">
        <v>230</v>
      </c>
      <c r="AG2686" s="1">
        <v>29500</v>
      </c>
      <c r="AH2686" s="36">
        <v>4070</v>
      </c>
      <c r="AI2686">
        <v>800</v>
      </c>
      <c r="AJ2686" s="36">
        <v>4060</v>
      </c>
      <c r="AK2686" s="1">
        <v>1900</v>
      </c>
      <c r="AL2686" s="2">
        <v>0.62222222222222223</v>
      </c>
      <c r="AM2686" s="3">
        <v>46241</v>
      </c>
      <c r="AN2686" t="s">
        <v>298</v>
      </c>
      <c r="AO2686" t="s">
        <v>497</v>
      </c>
    </row>
    <row r="2687" spans="1:41">
      <c r="A2687" s="8">
        <v>46231</v>
      </c>
      <c r="B2687" s="67">
        <v>3960.45</v>
      </c>
      <c r="C2687">
        <v>-2.6</v>
      </c>
      <c r="D2687">
        <v>62300</v>
      </c>
      <c r="E2687" s="67">
        <v>-4.4000000000000004</v>
      </c>
      <c r="F2687" s="7">
        <v>9308</v>
      </c>
      <c r="G2687" t="s">
        <v>109</v>
      </c>
      <c r="H2687">
        <v>0</v>
      </c>
      <c r="I2687" t="s">
        <v>314</v>
      </c>
      <c r="J2687" t="s">
        <v>289</v>
      </c>
      <c r="K2687" t="s">
        <v>290</v>
      </c>
      <c r="L2687" s="36">
        <v>1867</v>
      </c>
      <c r="M2687">
        <v>7</v>
      </c>
      <c r="N2687" s="66">
        <v>3.8E-3</v>
      </c>
      <c r="O2687" s="36">
        <v>1860</v>
      </c>
      <c r="P2687" s="66">
        <v>3.7000000000000002E-3</v>
      </c>
      <c r="Q2687" s="36">
        <v>1860</v>
      </c>
      <c r="R2687" s="36">
        <v>1888</v>
      </c>
      <c r="S2687" s="36">
        <v>1801</v>
      </c>
      <c r="T2687" s="66">
        <v>3.7000000000000002E-3</v>
      </c>
      <c r="U2687" s="66">
        <v>7.0000000000000001E-3</v>
      </c>
      <c r="V2687" s="66">
        <v>-1.11E-2</v>
      </c>
      <c r="W2687" s="66">
        <v>3.6600000000000001E-2</v>
      </c>
      <c r="X2687" s="1">
        <v>124600</v>
      </c>
      <c r="Y2687" s="1">
        <v>231362</v>
      </c>
      <c r="Z2687" s="1">
        <v>48678</v>
      </c>
      <c r="AA2687" t="s">
        <v>905</v>
      </c>
      <c r="AB2687" t="s">
        <v>499</v>
      </c>
      <c r="AC2687">
        <v>15.95</v>
      </c>
      <c r="AD2687">
        <v>1.25</v>
      </c>
      <c r="AE2687">
        <v>1.86</v>
      </c>
      <c r="AF2687" t="s">
        <v>230</v>
      </c>
      <c r="AG2687">
        <v>800</v>
      </c>
      <c r="AH2687" s="36">
        <v>1868</v>
      </c>
      <c r="AI2687" s="1">
        <v>2100</v>
      </c>
      <c r="AJ2687" s="36">
        <v>1866</v>
      </c>
      <c r="AK2687">
        <v>800</v>
      </c>
      <c r="AL2687" s="2">
        <v>0.62152777777777779</v>
      </c>
      <c r="AM2687" s="3">
        <v>46241</v>
      </c>
      <c r="AN2687" t="s">
        <v>298</v>
      </c>
      <c r="AO2687" t="s">
        <v>500</v>
      </c>
    </row>
    <row r="2688" spans="1:41">
      <c r="A2688" s="8">
        <v>46231</v>
      </c>
      <c r="B2688" s="67">
        <v>3960.45</v>
      </c>
      <c r="C2688">
        <v>-2.6</v>
      </c>
      <c r="D2688">
        <v>62300</v>
      </c>
      <c r="E2688" s="67">
        <v>-4.4000000000000004</v>
      </c>
      <c r="F2688" s="7">
        <v>9348</v>
      </c>
      <c r="G2688" t="s">
        <v>110</v>
      </c>
      <c r="H2688">
        <v>0</v>
      </c>
      <c r="I2688" t="s">
        <v>347</v>
      </c>
      <c r="J2688" t="s">
        <v>323</v>
      </c>
      <c r="K2688" t="s">
        <v>290</v>
      </c>
      <c r="L2688">
        <v>406</v>
      </c>
      <c r="M2688">
        <v>-13</v>
      </c>
      <c r="N2688" s="66">
        <v>-3.1E-2</v>
      </c>
      <c r="O2688">
        <v>419</v>
      </c>
      <c r="P2688" s="66">
        <v>-3.1E-2</v>
      </c>
      <c r="Q2688">
        <v>410</v>
      </c>
      <c r="R2688">
        <v>413</v>
      </c>
      <c r="S2688">
        <v>405</v>
      </c>
      <c r="T2688" s="66">
        <v>-9.7000000000000003E-3</v>
      </c>
      <c r="U2688" s="66">
        <v>-2.3999999999999998E-3</v>
      </c>
      <c r="V2688" s="66">
        <v>-1.6899999999999998E-2</v>
      </c>
      <c r="W2688" s="66">
        <v>2.3999999999999998E-3</v>
      </c>
      <c r="X2688" s="1">
        <v>1410600</v>
      </c>
      <c r="Y2688" s="1">
        <v>575020</v>
      </c>
      <c r="Z2688" s="1">
        <v>59399</v>
      </c>
      <c r="AA2688" t="s">
        <v>552</v>
      </c>
      <c r="AB2688" t="s">
        <v>851</v>
      </c>
      <c r="AC2688">
        <v>0</v>
      </c>
      <c r="AD2688">
        <v>3.94</v>
      </c>
      <c r="AE2688">
        <v>0</v>
      </c>
      <c r="AF2688">
        <v>1.8</v>
      </c>
      <c r="AG2688" s="1">
        <v>18300</v>
      </c>
      <c r="AH2688">
        <v>407</v>
      </c>
      <c r="AI2688" s="1">
        <v>10000</v>
      </c>
      <c r="AJ2688">
        <v>406</v>
      </c>
      <c r="AK2688" s="1">
        <v>7500</v>
      </c>
      <c r="AL2688" s="2">
        <v>0.62222222222222223</v>
      </c>
      <c r="AM2688" s="3">
        <v>46241</v>
      </c>
      <c r="AN2688" t="s">
        <v>298</v>
      </c>
      <c r="AO2688" t="s">
        <v>313</v>
      </c>
    </row>
    <row r="2689" spans="1:41">
      <c r="A2689" s="8">
        <v>46231</v>
      </c>
      <c r="B2689" s="67">
        <v>3960.45</v>
      </c>
      <c r="C2689">
        <v>-2.6</v>
      </c>
      <c r="D2689">
        <v>62300</v>
      </c>
      <c r="E2689" s="67">
        <v>-4.4000000000000004</v>
      </c>
      <c r="F2689" s="7">
        <v>9432</v>
      </c>
      <c r="G2689" t="s">
        <v>111</v>
      </c>
      <c r="H2689">
        <v>0</v>
      </c>
      <c r="I2689" t="s">
        <v>288</v>
      </c>
      <c r="J2689" t="s">
        <v>289</v>
      </c>
      <c r="K2689" t="s">
        <v>295</v>
      </c>
      <c r="L2689">
        <v>156.5</v>
      </c>
      <c r="M2689">
        <v>2.2000000000000002</v>
      </c>
      <c r="N2689" s="66">
        <v>1.43E-2</v>
      </c>
      <c r="O2689">
        <v>154.30000000000001</v>
      </c>
      <c r="P2689" s="66">
        <v>1.4200000000000001E-2</v>
      </c>
      <c r="Q2689">
        <v>155</v>
      </c>
      <c r="R2689">
        <v>156.69999999999999</v>
      </c>
      <c r="S2689">
        <v>154.4</v>
      </c>
      <c r="T2689" s="66">
        <v>9.5999999999999992E-3</v>
      </c>
      <c r="U2689" s="66">
        <v>5.1000000000000004E-3</v>
      </c>
      <c r="V2689" s="66">
        <v>-1.1999999999999999E-3</v>
      </c>
      <c r="W2689" s="66">
        <v>1.3599999999999999E-2</v>
      </c>
      <c r="X2689" s="1">
        <v>244124500</v>
      </c>
      <c r="Y2689" s="1">
        <v>38008040</v>
      </c>
      <c r="Z2689" s="1">
        <v>14171124</v>
      </c>
      <c r="AA2689" t="s">
        <v>503</v>
      </c>
      <c r="AB2689" t="s">
        <v>689</v>
      </c>
      <c r="AC2689">
        <v>13.04</v>
      </c>
      <c r="AD2689">
        <v>1.3</v>
      </c>
      <c r="AE2689">
        <v>3.45</v>
      </c>
      <c r="AF2689" t="s">
        <v>230</v>
      </c>
      <c r="AG2689" s="1">
        <v>2260500</v>
      </c>
      <c r="AH2689">
        <v>156.6</v>
      </c>
      <c r="AI2689" s="1">
        <v>445900</v>
      </c>
      <c r="AJ2689">
        <v>156.5</v>
      </c>
      <c r="AK2689" s="1">
        <v>950600</v>
      </c>
      <c r="AL2689" s="2">
        <v>0.62222222222222223</v>
      </c>
      <c r="AM2689" s="3">
        <v>46240</v>
      </c>
      <c r="AN2689" t="s">
        <v>298</v>
      </c>
      <c r="AO2689" t="s">
        <v>351</v>
      </c>
    </row>
    <row r="2690" spans="1:41">
      <c r="A2690" s="8">
        <v>46231</v>
      </c>
      <c r="B2690" s="67">
        <v>3960.45</v>
      </c>
      <c r="C2690">
        <v>-2.6</v>
      </c>
      <c r="D2690">
        <v>62300</v>
      </c>
      <c r="E2690" s="67">
        <v>-4.4000000000000004</v>
      </c>
      <c r="F2690" s="7">
        <v>9449</v>
      </c>
      <c r="G2690" t="s">
        <v>112</v>
      </c>
      <c r="H2690">
        <v>0</v>
      </c>
      <c r="I2690" t="s">
        <v>288</v>
      </c>
      <c r="J2690" t="s">
        <v>289</v>
      </c>
      <c r="K2690" t="s">
        <v>295</v>
      </c>
      <c r="L2690" s="36">
        <v>4100</v>
      </c>
      <c r="M2690">
        <v>-20</v>
      </c>
      <c r="N2690" s="66">
        <v>-4.8999999999999998E-3</v>
      </c>
      <c r="O2690" s="36">
        <v>4120</v>
      </c>
      <c r="P2690" s="66">
        <v>-4.7999999999999996E-3</v>
      </c>
      <c r="Q2690" s="36">
        <v>4135</v>
      </c>
      <c r="R2690" s="36">
        <v>4168</v>
      </c>
      <c r="S2690" s="36">
        <v>4082</v>
      </c>
      <c r="T2690" s="66">
        <v>-8.3999999999999995E-3</v>
      </c>
      <c r="U2690" s="66">
        <v>-5.4999999999999997E-3</v>
      </c>
      <c r="V2690" s="66">
        <v>-1.6299999999999999E-2</v>
      </c>
      <c r="W2690" s="66">
        <v>4.4000000000000003E-3</v>
      </c>
      <c r="X2690" s="1">
        <v>554700</v>
      </c>
      <c r="Y2690" s="1">
        <v>2285358</v>
      </c>
      <c r="Z2690" s="1">
        <v>440131</v>
      </c>
      <c r="AA2690" t="s">
        <v>847</v>
      </c>
      <c r="AB2690" t="s">
        <v>506</v>
      </c>
      <c r="AC2690">
        <v>17.38</v>
      </c>
      <c r="AD2690">
        <v>3.69</v>
      </c>
      <c r="AE2690">
        <v>1.9</v>
      </c>
      <c r="AF2690" t="s">
        <v>230</v>
      </c>
      <c r="AG2690" s="1">
        <v>2300</v>
      </c>
      <c r="AH2690" s="36">
        <v>4102</v>
      </c>
      <c r="AI2690">
        <v>400</v>
      </c>
      <c r="AJ2690" s="36">
        <v>4099</v>
      </c>
      <c r="AK2690">
        <v>300</v>
      </c>
      <c r="AL2690" s="2">
        <v>0.62222222222222223</v>
      </c>
      <c r="AM2690" s="3">
        <v>46248</v>
      </c>
      <c r="AN2690" t="s">
        <v>293</v>
      </c>
      <c r="AO2690" t="s">
        <v>351</v>
      </c>
    </row>
    <row r="2691" spans="1:41">
      <c r="A2691" s="8">
        <v>46231</v>
      </c>
      <c r="B2691" s="67">
        <v>3960.45</v>
      </c>
      <c r="C2691">
        <v>-2.6</v>
      </c>
      <c r="D2691">
        <v>62300</v>
      </c>
      <c r="E2691" s="67">
        <v>-4.4000000000000004</v>
      </c>
      <c r="F2691" s="7">
        <v>9501</v>
      </c>
      <c r="G2691" t="s">
        <v>113</v>
      </c>
      <c r="H2691">
        <v>0</v>
      </c>
      <c r="I2691" t="s">
        <v>288</v>
      </c>
      <c r="J2691" t="s">
        <v>289</v>
      </c>
      <c r="K2691" t="s">
        <v>295</v>
      </c>
      <c r="L2691">
        <v>519.70000000000005</v>
      </c>
      <c r="M2691">
        <v>-17.3</v>
      </c>
      <c r="N2691" s="66">
        <v>-3.2199999999999999E-2</v>
      </c>
      <c r="O2691">
        <v>537</v>
      </c>
      <c r="P2691" s="66">
        <v>-3.2199999999999999E-2</v>
      </c>
      <c r="Q2691">
        <v>533.9</v>
      </c>
      <c r="R2691">
        <v>535.79999999999995</v>
      </c>
      <c r="S2691">
        <v>514.79999999999995</v>
      </c>
      <c r="T2691" s="66">
        <v>-2.6499999999999999E-2</v>
      </c>
      <c r="U2691" s="66">
        <v>-1.9400000000000001E-2</v>
      </c>
      <c r="V2691" s="66">
        <v>-0.03</v>
      </c>
      <c r="W2691" s="66">
        <v>9.4999999999999998E-3</v>
      </c>
      <c r="X2691" s="1">
        <v>41481700</v>
      </c>
      <c r="Y2691" s="1">
        <v>21777390</v>
      </c>
      <c r="Z2691" s="1">
        <v>835167</v>
      </c>
      <c r="AA2691" t="s">
        <v>507</v>
      </c>
      <c r="AB2691" t="s">
        <v>703</v>
      </c>
      <c r="AC2691">
        <v>3.33</v>
      </c>
      <c r="AD2691">
        <v>0.34</v>
      </c>
      <c r="AE2691">
        <v>0</v>
      </c>
      <c r="AF2691" t="s">
        <v>230</v>
      </c>
      <c r="AG2691" s="1">
        <v>356600</v>
      </c>
      <c r="AH2691">
        <v>519.79999999999995</v>
      </c>
      <c r="AI2691" s="1">
        <v>3700</v>
      </c>
      <c r="AJ2691">
        <v>519.70000000000005</v>
      </c>
      <c r="AK2691" s="1">
        <v>7900</v>
      </c>
      <c r="AL2691" s="2">
        <v>0.62222222222222223</v>
      </c>
      <c r="AM2691" s="3">
        <v>46232</v>
      </c>
      <c r="AN2691" t="s">
        <v>298</v>
      </c>
      <c r="AO2691" t="s">
        <v>509</v>
      </c>
    </row>
    <row r="2692" spans="1:41">
      <c r="A2692" s="8">
        <v>46231</v>
      </c>
      <c r="B2692" s="67">
        <v>3960.45</v>
      </c>
      <c r="C2692">
        <v>-2.6</v>
      </c>
      <c r="D2692">
        <v>62300</v>
      </c>
      <c r="E2692" s="67">
        <v>-4.4000000000000004</v>
      </c>
      <c r="F2692" s="7">
        <v>9531</v>
      </c>
      <c r="G2692" t="s">
        <v>114</v>
      </c>
      <c r="H2692">
        <v>0</v>
      </c>
      <c r="I2692" t="s">
        <v>288</v>
      </c>
      <c r="J2692" t="s">
        <v>289</v>
      </c>
      <c r="K2692" t="s">
        <v>290</v>
      </c>
      <c r="L2692" s="36">
        <v>6239</v>
      </c>
      <c r="M2692">
        <v>-34</v>
      </c>
      <c r="N2692" s="66">
        <v>-5.4000000000000003E-3</v>
      </c>
      <c r="O2692" s="36">
        <v>6273</v>
      </c>
      <c r="P2692" s="66">
        <v>-5.4000000000000003E-3</v>
      </c>
      <c r="Q2692" s="36">
        <v>6243</v>
      </c>
      <c r="R2692" s="36">
        <v>6268</v>
      </c>
      <c r="S2692" s="36">
        <v>6182</v>
      </c>
      <c r="T2692" s="66">
        <v>-5.9999999999999995E-4</v>
      </c>
      <c r="U2692" s="66">
        <v>-8.9999999999999998E-4</v>
      </c>
      <c r="V2692" s="66">
        <v>-4.5999999999999999E-3</v>
      </c>
      <c r="W2692" s="66">
        <v>9.1999999999999998E-3</v>
      </c>
      <c r="X2692" s="1">
        <v>503000</v>
      </c>
      <c r="Y2692" s="1">
        <v>3133378</v>
      </c>
      <c r="Z2692" s="1">
        <v>2089810</v>
      </c>
      <c r="AA2692" t="s">
        <v>510</v>
      </c>
      <c r="AB2692" t="s">
        <v>704</v>
      </c>
      <c r="AC2692">
        <v>15.04</v>
      </c>
      <c r="AD2692">
        <v>1.21</v>
      </c>
      <c r="AE2692">
        <v>1.92</v>
      </c>
      <c r="AF2692" t="s">
        <v>230</v>
      </c>
      <c r="AG2692" s="1">
        <v>22100</v>
      </c>
      <c r="AH2692" s="36">
        <v>6241</v>
      </c>
      <c r="AI2692">
        <v>200</v>
      </c>
      <c r="AJ2692" s="36">
        <v>6239</v>
      </c>
      <c r="AK2692">
        <v>500</v>
      </c>
      <c r="AL2692" s="2">
        <v>0.62222222222222223</v>
      </c>
      <c r="AM2692" s="3">
        <v>46233</v>
      </c>
      <c r="AN2692" t="s">
        <v>298</v>
      </c>
      <c r="AO2692" t="s">
        <v>509</v>
      </c>
    </row>
    <row r="2693" spans="1:41">
      <c r="A2693" s="8">
        <v>46231</v>
      </c>
      <c r="B2693" s="67">
        <v>3960.45</v>
      </c>
      <c r="C2693">
        <v>-2.6</v>
      </c>
      <c r="D2693">
        <v>62300</v>
      </c>
      <c r="E2693" s="67">
        <v>-4.4000000000000004</v>
      </c>
      <c r="F2693" s="7">
        <v>9882</v>
      </c>
      <c r="G2693" t="s">
        <v>115</v>
      </c>
      <c r="H2693">
        <v>0</v>
      </c>
      <c r="I2693" t="s">
        <v>288</v>
      </c>
      <c r="J2693" t="s">
        <v>289</v>
      </c>
      <c r="K2693" t="s">
        <v>290</v>
      </c>
      <c r="L2693" s="36">
        <v>1847</v>
      </c>
      <c r="M2693">
        <v>18</v>
      </c>
      <c r="N2693" s="66">
        <v>9.7999999999999997E-3</v>
      </c>
      <c r="O2693" s="36">
        <v>1829</v>
      </c>
      <c r="P2693" s="66">
        <v>9.7999999999999997E-3</v>
      </c>
      <c r="Q2693" s="36">
        <v>1840</v>
      </c>
      <c r="R2693" s="36">
        <v>1857</v>
      </c>
      <c r="S2693" s="36">
        <v>1829</v>
      </c>
      <c r="T2693" s="66">
        <v>3.8E-3</v>
      </c>
      <c r="U2693" s="66">
        <v>1.6000000000000001E-3</v>
      </c>
      <c r="V2693" s="66">
        <v>-5.3E-3</v>
      </c>
      <c r="W2693" s="66">
        <v>9.7999999999999997E-3</v>
      </c>
      <c r="X2693" s="1">
        <v>160400</v>
      </c>
      <c r="Y2693" s="1">
        <v>295965</v>
      </c>
      <c r="Z2693" s="1">
        <v>158881</v>
      </c>
      <c r="AA2693" t="s">
        <v>720</v>
      </c>
      <c r="AB2693" t="s">
        <v>513</v>
      </c>
      <c r="AC2693">
        <v>12.04</v>
      </c>
      <c r="AD2693">
        <v>1.27</v>
      </c>
      <c r="AE2693">
        <v>3.68</v>
      </c>
      <c r="AF2693" t="s">
        <v>230</v>
      </c>
      <c r="AG2693">
        <v>0</v>
      </c>
      <c r="AH2693" s="36">
        <v>1848</v>
      </c>
      <c r="AI2693" s="1">
        <v>1000</v>
      </c>
      <c r="AJ2693" s="36">
        <v>1847</v>
      </c>
      <c r="AK2693">
        <v>300</v>
      </c>
      <c r="AL2693" s="2">
        <v>0.62222222222222223</v>
      </c>
      <c r="AM2693" s="3">
        <v>46234</v>
      </c>
      <c r="AN2693" t="s">
        <v>298</v>
      </c>
      <c r="AO2693" t="s">
        <v>322</v>
      </c>
    </row>
    <row r="2694" spans="1:41">
      <c r="F2694" s="7">
        <v>6502</v>
      </c>
      <c r="I2694" t="s">
        <v>514</v>
      </c>
      <c r="P2694" t="s">
        <v>230</v>
      </c>
      <c r="T2694" t="s">
        <v>230</v>
      </c>
      <c r="U2694" t="s">
        <v>230</v>
      </c>
      <c r="V2694" t="s">
        <v>230</v>
      </c>
      <c r="W2694" t="s">
        <v>230</v>
      </c>
      <c r="AF2694" t="s">
        <v>230</v>
      </c>
      <c r="AG2694" t="s">
        <v>230</v>
      </c>
      <c r="AO2694" t="s">
        <v>515</v>
      </c>
    </row>
    <row r="2695" spans="1:41">
      <c r="F2695" s="7">
        <v>5759</v>
      </c>
      <c r="I2695" t="s">
        <v>514</v>
      </c>
      <c r="P2695" t="s">
        <v>230</v>
      </c>
      <c r="T2695" t="s">
        <v>230</v>
      </c>
      <c r="U2695" t="s">
        <v>230</v>
      </c>
      <c r="V2695" t="s">
        <v>230</v>
      </c>
      <c r="W2695" t="s">
        <v>230</v>
      </c>
      <c r="AF2695" t="s">
        <v>230</v>
      </c>
      <c r="AG2695" t="s">
        <v>230</v>
      </c>
      <c r="AO2695" t="s">
        <v>515</v>
      </c>
    </row>
    <row r="2699" spans="1:41">
      <c r="B2699" s="67">
        <v>3967.85</v>
      </c>
      <c r="C2699">
        <v>0.11</v>
      </c>
      <c r="D2699">
        <v>61370</v>
      </c>
      <c r="E2699" s="67">
        <v>-1.65</v>
      </c>
    </row>
    <row r="2700" spans="1:41">
      <c r="A2700" s="8" t="s">
        <v>0</v>
      </c>
      <c r="B2700" s="67" t="s">
        <v>116</v>
      </c>
      <c r="C2700" t="s">
        <v>1</v>
      </c>
      <c r="D2700" t="s">
        <v>2</v>
      </c>
      <c r="E2700" s="67" t="s">
        <v>3</v>
      </c>
      <c r="F2700" s="7" t="s">
        <v>4</v>
      </c>
      <c r="G2700" t="s">
        <v>5</v>
      </c>
      <c r="H2700" t="s">
        <v>268</v>
      </c>
      <c r="I2700" t="s">
        <v>269</v>
      </c>
      <c r="J2700" t="s">
        <v>270</v>
      </c>
      <c r="K2700" t="s">
        <v>271</v>
      </c>
      <c r="L2700" t="s">
        <v>6</v>
      </c>
      <c r="M2700" t="s">
        <v>7</v>
      </c>
      <c r="N2700" t="s">
        <v>8</v>
      </c>
      <c r="O2700" t="s">
        <v>9</v>
      </c>
      <c r="P2700" t="s">
        <v>272</v>
      </c>
      <c r="Q2700" t="s">
        <v>10</v>
      </c>
      <c r="R2700" t="s">
        <v>11</v>
      </c>
      <c r="S2700" t="s">
        <v>12</v>
      </c>
      <c r="T2700" t="s">
        <v>273</v>
      </c>
      <c r="U2700" t="s">
        <v>274</v>
      </c>
      <c r="V2700" t="s">
        <v>275</v>
      </c>
      <c r="W2700" t="s">
        <v>276</v>
      </c>
      <c r="X2700" t="s">
        <v>13</v>
      </c>
      <c r="Y2700" t="s">
        <v>277</v>
      </c>
      <c r="Z2700" t="s">
        <v>278</v>
      </c>
      <c r="AA2700" t="s">
        <v>14</v>
      </c>
      <c r="AB2700" t="s">
        <v>15</v>
      </c>
      <c r="AC2700" t="s">
        <v>279</v>
      </c>
      <c r="AD2700" t="s">
        <v>280</v>
      </c>
      <c r="AE2700" t="s">
        <v>281</v>
      </c>
      <c r="AF2700" t="s">
        <v>282</v>
      </c>
      <c r="AG2700" t="s">
        <v>283</v>
      </c>
      <c r="AH2700" t="s">
        <v>284</v>
      </c>
      <c r="AI2700" t="s">
        <v>16</v>
      </c>
      <c r="AJ2700" t="s">
        <v>17</v>
      </c>
      <c r="AK2700" t="s">
        <v>18</v>
      </c>
      <c r="AL2700" t="s">
        <v>19</v>
      </c>
      <c r="AM2700" t="s">
        <v>20</v>
      </c>
      <c r="AN2700" t="s">
        <v>285</v>
      </c>
      <c r="AO2700" t="s">
        <v>286</v>
      </c>
    </row>
    <row r="2701" spans="1:41">
      <c r="A2701" s="8">
        <v>46232</v>
      </c>
      <c r="B2701" s="67">
        <v>3967.85</v>
      </c>
      <c r="C2701">
        <v>0.11</v>
      </c>
      <c r="D2701">
        <v>61370</v>
      </c>
      <c r="E2701" s="67">
        <v>-1.65</v>
      </c>
      <c r="F2701" s="7">
        <v>1605</v>
      </c>
      <c r="G2701" t="s">
        <v>21</v>
      </c>
      <c r="H2701">
        <v>0</v>
      </c>
      <c r="I2701" t="s">
        <v>288</v>
      </c>
      <c r="J2701" t="s">
        <v>289</v>
      </c>
      <c r="K2701" t="s">
        <v>295</v>
      </c>
      <c r="L2701" s="36">
        <v>3637</v>
      </c>
      <c r="M2701">
        <v>71</v>
      </c>
      <c r="N2701" s="66">
        <v>1.9900000000000001E-2</v>
      </c>
      <c r="O2701" s="36">
        <v>3566</v>
      </c>
      <c r="P2701" s="66">
        <v>1.9900000000000001E-2</v>
      </c>
      <c r="Q2701" s="36">
        <v>3555</v>
      </c>
      <c r="R2701" s="36">
        <v>3651</v>
      </c>
      <c r="S2701" s="36">
        <v>3555</v>
      </c>
      <c r="T2701" s="66">
        <v>2.3E-2</v>
      </c>
      <c r="U2701" s="66">
        <v>6.0000000000000001E-3</v>
      </c>
      <c r="V2701" s="66">
        <v>-3.8E-3</v>
      </c>
      <c r="W2701" s="66">
        <v>2.3E-2</v>
      </c>
      <c r="X2701" s="1">
        <v>2852000</v>
      </c>
      <c r="Y2701" s="1">
        <v>10299455</v>
      </c>
      <c r="Z2701" s="1">
        <v>4579477</v>
      </c>
      <c r="AA2701" t="s">
        <v>291</v>
      </c>
      <c r="AB2701" t="s">
        <v>292</v>
      </c>
      <c r="AC2701">
        <v>9.39</v>
      </c>
      <c r="AD2701">
        <v>0.89</v>
      </c>
      <c r="AE2701">
        <v>2.97</v>
      </c>
      <c r="AF2701" t="s">
        <v>230</v>
      </c>
      <c r="AG2701" s="1">
        <v>303400</v>
      </c>
      <c r="AH2701" s="36">
        <v>3638</v>
      </c>
      <c r="AI2701" s="1">
        <v>1700</v>
      </c>
      <c r="AJ2701" s="36">
        <v>3636</v>
      </c>
      <c r="AK2701" s="1">
        <v>1500</v>
      </c>
      <c r="AL2701" s="2">
        <v>0.62222222222222223</v>
      </c>
      <c r="AM2701" s="3">
        <v>46241</v>
      </c>
      <c r="AN2701" t="s">
        <v>293</v>
      </c>
      <c r="AO2701" t="s">
        <v>294</v>
      </c>
    </row>
    <row r="2702" spans="1:41">
      <c r="A2702" s="8">
        <v>46232</v>
      </c>
      <c r="B2702" s="67">
        <v>3967.85</v>
      </c>
      <c r="C2702">
        <v>0.11</v>
      </c>
      <c r="D2702">
        <v>61370</v>
      </c>
      <c r="E2702" s="67">
        <v>-1.65</v>
      </c>
      <c r="F2702" s="7">
        <v>1833</v>
      </c>
      <c r="G2702" t="s">
        <v>24</v>
      </c>
      <c r="H2702">
        <v>0</v>
      </c>
      <c r="I2702" t="s">
        <v>288</v>
      </c>
      <c r="J2702" t="s">
        <v>289</v>
      </c>
      <c r="K2702" t="s">
        <v>290</v>
      </c>
      <c r="L2702" s="36">
        <v>5790</v>
      </c>
      <c r="M2702">
        <v>-60</v>
      </c>
      <c r="N2702" s="66">
        <v>-1.03E-2</v>
      </c>
      <c r="O2702" s="36">
        <v>5850</v>
      </c>
      <c r="P2702" s="66">
        <v>-1.0200000000000001E-2</v>
      </c>
      <c r="Q2702" s="36">
        <v>5900</v>
      </c>
      <c r="R2702" s="36">
        <v>5900</v>
      </c>
      <c r="S2702" s="36">
        <v>5710</v>
      </c>
      <c r="T2702" s="66">
        <v>-1.8599999999999998E-2</v>
      </c>
      <c r="U2702" s="66">
        <v>1.6999999999999999E-3</v>
      </c>
      <c r="V2702" s="66">
        <v>-1.8599999999999998E-2</v>
      </c>
      <c r="W2702" s="66">
        <v>1.4E-2</v>
      </c>
      <c r="X2702" s="1">
        <v>140100</v>
      </c>
      <c r="Y2702" s="1">
        <v>810195</v>
      </c>
      <c r="Z2702" s="1">
        <v>223871</v>
      </c>
      <c r="AA2702" t="s">
        <v>296</v>
      </c>
      <c r="AB2702" t="s">
        <v>572</v>
      </c>
      <c r="AC2702">
        <v>13.49</v>
      </c>
      <c r="AD2702">
        <v>1.05</v>
      </c>
      <c r="AE2702">
        <v>5.18</v>
      </c>
      <c r="AF2702">
        <v>3.4</v>
      </c>
      <c r="AG2702" s="1">
        <v>1200</v>
      </c>
      <c r="AH2702" s="36">
        <v>5800</v>
      </c>
      <c r="AI2702" s="1">
        <v>2100</v>
      </c>
      <c r="AJ2702" s="36">
        <v>5780</v>
      </c>
      <c r="AK2702" s="1">
        <v>3200</v>
      </c>
      <c r="AL2702" s="2">
        <v>0.62222222222222223</v>
      </c>
      <c r="AM2702" s="3">
        <v>46241</v>
      </c>
      <c r="AN2702" t="s">
        <v>298</v>
      </c>
      <c r="AO2702" t="s">
        <v>299</v>
      </c>
    </row>
    <row r="2703" spans="1:41">
      <c r="A2703" s="8">
        <v>46232</v>
      </c>
      <c r="B2703" s="67">
        <v>3967.85</v>
      </c>
      <c r="C2703">
        <v>0.11</v>
      </c>
      <c r="D2703">
        <v>61370</v>
      </c>
      <c r="E2703" s="67">
        <v>-1.65</v>
      </c>
      <c r="F2703" s="7">
        <v>1911</v>
      </c>
      <c r="G2703" t="s">
        <v>25</v>
      </c>
      <c r="H2703">
        <v>0</v>
      </c>
      <c r="I2703" t="s">
        <v>288</v>
      </c>
      <c r="J2703" t="s">
        <v>289</v>
      </c>
      <c r="K2703" t="s">
        <v>295</v>
      </c>
      <c r="L2703" s="36">
        <v>1399.5</v>
      </c>
      <c r="M2703">
        <v>25</v>
      </c>
      <c r="N2703" s="66">
        <v>1.8200000000000001E-2</v>
      </c>
      <c r="O2703" s="36">
        <v>1374.5</v>
      </c>
      <c r="P2703" s="66">
        <v>1.8100000000000002E-2</v>
      </c>
      <c r="Q2703" s="36">
        <v>1389</v>
      </c>
      <c r="R2703" s="36">
        <v>1413</v>
      </c>
      <c r="S2703" s="36">
        <v>1381.5</v>
      </c>
      <c r="T2703" s="66">
        <v>7.4999999999999997E-3</v>
      </c>
      <c r="U2703" s="66">
        <v>-6.9999999999999999E-4</v>
      </c>
      <c r="V2703" s="66">
        <v>-9.4999999999999998E-3</v>
      </c>
      <c r="W2703" s="66">
        <v>1.2999999999999999E-2</v>
      </c>
      <c r="X2703" s="1">
        <v>2943100</v>
      </c>
      <c r="Y2703" s="1">
        <v>4122326</v>
      </c>
      <c r="Z2703" s="1">
        <v>865683</v>
      </c>
      <c r="AA2703" t="s">
        <v>300</v>
      </c>
      <c r="AB2703" t="s">
        <v>301</v>
      </c>
      <c r="AC2703">
        <v>8.91</v>
      </c>
      <c r="AD2703">
        <v>0.85</v>
      </c>
      <c r="AE2703">
        <v>3.57</v>
      </c>
      <c r="AF2703" t="s">
        <v>230</v>
      </c>
      <c r="AG2703" s="1">
        <v>282100</v>
      </c>
      <c r="AH2703" s="36">
        <v>1400</v>
      </c>
      <c r="AI2703" s="1">
        <v>3400</v>
      </c>
      <c r="AJ2703" s="36">
        <v>1399.5</v>
      </c>
      <c r="AK2703" s="1">
        <v>2100</v>
      </c>
      <c r="AL2703" s="2">
        <v>0.62152777777777779</v>
      </c>
      <c r="AM2703" s="3">
        <v>46241</v>
      </c>
      <c r="AN2703" t="s">
        <v>293</v>
      </c>
      <c r="AO2703" t="s">
        <v>299</v>
      </c>
    </row>
    <row r="2704" spans="1:41">
      <c r="A2704" s="8">
        <v>46232</v>
      </c>
      <c r="B2704" s="67">
        <v>3967.85</v>
      </c>
      <c r="C2704">
        <v>0.11</v>
      </c>
      <c r="D2704">
        <v>61370</v>
      </c>
      <c r="E2704" s="67">
        <v>-1.65</v>
      </c>
      <c r="F2704" s="7">
        <v>1925</v>
      </c>
      <c r="G2704" t="s">
        <v>26</v>
      </c>
      <c r="H2704">
        <v>0</v>
      </c>
      <c r="I2704" t="s">
        <v>288</v>
      </c>
      <c r="J2704" t="s">
        <v>289</v>
      </c>
      <c r="K2704" t="s">
        <v>295</v>
      </c>
      <c r="L2704" s="36">
        <v>4886</v>
      </c>
      <c r="M2704">
        <v>121</v>
      </c>
      <c r="N2704" s="66">
        <v>2.5399999999999999E-2</v>
      </c>
      <c r="O2704" s="36">
        <v>4765</v>
      </c>
      <c r="P2704" s="66">
        <v>2.53E-2</v>
      </c>
      <c r="Q2704" s="36">
        <v>4820</v>
      </c>
      <c r="R2704" s="36">
        <v>4929</v>
      </c>
      <c r="S2704" s="36">
        <v>4789</v>
      </c>
      <c r="T2704" s="66">
        <v>1.3599999999999999E-2</v>
      </c>
      <c r="U2704" s="66">
        <v>-2.3999999999999998E-3</v>
      </c>
      <c r="V2704" s="66">
        <v>-8.6999999999999994E-3</v>
      </c>
      <c r="W2704" s="66">
        <v>2.0199999999999999E-2</v>
      </c>
      <c r="X2704" s="1">
        <v>1900600</v>
      </c>
      <c r="Y2704" s="1">
        <v>9259387</v>
      </c>
      <c r="Z2704" s="1">
        <v>3222982</v>
      </c>
      <c r="AA2704" t="s">
        <v>302</v>
      </c>
      <c r="AB2704" t="s">
        <v>573</v>
      </c>
      <c r="AC2704">
        <v>13.33</v>
      </c>
      <c r="AD2704">
        <v>1.04</v>
      </c>
      <c r="AE2704">
        <v>3.6</v>
      </c>
      <c r="AF2704" t="s">
        <v>230</v>
      </c>
      <c r="AG2704" s="1">
        <v>20800</v>
      </c>
      <c r="AH2704" s="36">
        <v>4886</v>
      </c>
      <c r="AI2704">
        <v>200</v>
      </c>
      <c r="AJ2704" s="36">
        <v>4885</v>
      </c>
      <c r="AK2704">
        <v>700</v>
      </c>
      <c r="AL2704" s="2">
        <v>0.62222222222222223</v>
      </c>
      <c r="AM2704" s="3">
        <v>46240</v>
      </c>
      <c r="AN2704" t="s">
        <v>298</v>
      </c>
      <c r="AO2704" t="s">
        <v>299</v>
      </c>
    </row>
    <row r="2705" spans="1:41">
      <c r="A2705" s="8">
        <v>46232</v>
      </c>
      <c r="B2705" s="67">
        <v>3967.85</v>
      </c>
      <c r="C2705">
        <v>0.11</v>
      </c>
      <c r="D2705">
        <v>61370</v>
      </c>
      <c r="E2705" s="67">
        <v>-1.65</v>
      </c>
      <c r="F2705" s="7">
        <v>1928</v>
      </c>
      <c r="G2705" t="s">
        <v>27</v>
      </c>
      <c r="H2705">
        <v>0</v>
      </c>
      <c r="I2705" t="s">
        <v>288</v>
      </c>
      <c r="J2705" t="s">
        <v>289</v>
      </c>
      <c r="K2705" t="s">
        <v>295</v>
      </c>
      <c r="L2705" s="36">
        <v>3743</v>
      </c>
      <c r="M2705">
        <v>86</v>
      </c>
      <c r="N2705" s="66">
        <v>2.35E-2</v>
      </c>
      <c r="O2705" s="36">
        <v>3657</v>
      </c>
      <c r="P2705" s="66">
        <v>2.35E-2</v>
      </c>
      <c r="Q2705" s="36">
        <v>3696</v>
      </c>
      <c r="R2705" s="36">
        <v>3767</v>
      </c>
      <c r="S2705" s="36">
        <v>3676</v>
      </c>
      <c r="T2705" s="66">
        <v>1.2699999999999999E-2</v>
      </c>
      <c r="U2705" s="66">
        <v>8.0000000000000004E-4</v>
      </c>
      <c r="V2705" s="66">
        <v>-6.3E-3</v>
      </c>
      <c r="W2705" s="66">
        <v>1.8200000000000001E-2</v>
      </c>
      <c r="X2705" s="1">
        <v>3594200</v>
      </c>
      <c r="Y2705" s="1">
        <v>13397233</v>
      </c>
      <c r="Z2705" s="1">
        <v>2438884</v>
      </c>
      <c r="AA2705" t="s">
        <v>304</v>
      </c>
      <c r="AB2705" t="s">
        <v>574</v>
      </c>
      <c r="AC2705">
        <v>11.13</v>
      </c>
      <c r="AD2705">
        <v>1.1299999999999999</v>
      </c>
      <c r="AE2705">
        <v>3.87</v>
      </c>
      <c r="AF2705" t="s">
        <v>230</v>
      </c>
      <c r="AG2705" s="1">
        <v>224700</v>
      </c>
      <c r="AH2705" s="36">
        <v>3743</v>
      </c>
      <c r="AI2705">
        <v>700</v>
      </c>
      <c r="AJ2705" s="36">
        <v>3742</v>
      </c>
      <c r="AK2705" s="1">
        <v>2900</v>
      </c>
      <c r="AL2705" s="2">
        <v>0.62222222222222223</v>
      </c>
      <c r="AN2705" t="s">
        <v>306</v>
      </c>
      <c r="AO2705" t="s">
        <v>299</v>
      </c>
    </row>
    <row r="2706" spans="1:41">
      <c r="A2706" s="8">
        <v>46232</v>
      </c>
      <c r="B2706" s="67">
        <v>3967.85</v>
      </c>
      <c r="C2706">
        <v>0.11</v>
      </c>
      <c r="D2706">
        <v>61370</v>
      </c>
      <c r="E2706" s="67">
        <v>-1.65</v>
      </c>
      <c r="F2706" s="7">
        <v>1929</v>
      </c>
      <c r="G2706" t="s">
        <v>28</v>
      </c>
      <c r="H2706">
        <v>0</v>
      </c>
      <c r="I2706" t="s">
        <v>288</v>
      </c>
      <c r="J2706" t="s">
        <v>289</v>
      </c>
      <c r="K2706" t="s">
        <v>295</v>
      </c>
      <c r="L2706" s="36">
        <v>1166</v>
      </c>
      <c r="M2706">
        <v>27</v>
      </c>
      <c r="N2706" s="66">
        <v>2.3699999999999999E-2</v>
      </c>
      <c r="O2706" s="36">
        <v>1139</v>
      </c>
      <c r="P2706" s="66">
        <v>2.3699999999999999E-2</v>
      </c>
      <c r="Q2706" s="36">
        <v>1204</v>
      </c>
      <c r="R2706" s="36">
        <v>1212</v>
      </c>
      <c r="S2706" s="36">
        <v>1154</v>
      </c>
      <c r="T2706" s="66">
        <v>-3.15E-2</v>
      </c>
      <c r="U2706" s="66">
        <v>1.6999999999999999E-3</v>
      </c>
      <c r="V2706" s="66">
        <v>-3.7900000000000003E-2</v>
      </c>
      <c r="W2706" s="66">
        <v>1.03E-2</v>
      </c>
      <c r="X2706" s="1">
        <v>268200</v>
      </c>
      <c r="Y2706" s="1">
        <v>316455</v>
      </c>
      <c r="Z2706" s="1">
        <v>48733</v>
      </c>
      <c r="AA2706" t="s">
        <v>307</v>
      </c>
      <c r="AB2706" t="s">
        <v>575</v>
      </c>
      <c r="AC2706">
        <v>13.17</v>
      </c>
      <c r="AD2706">
        <v>1.29</v>
      </c>
      <c r="AE2706">
        <v>4.29</v>
      </c>
      <c r="AF2706" t="s">
        <v>230</v>
      </c>
      <c r="AG2706" s="1">
        <v>14500</v>
      </c>
      <c r="AH2706" s="36">
        <v>1168</v>
      </c>
      <c r="AI2706">
        <v>500</v>
      </c>
      <c r="AJ2706" s="36">
        <v>1166</v>
      </c>
      <c r="AK2706">
        <v>900</v>
      </c>
      <c r="AL2706" s="2">
        <v>0.62222222222222223</v>
      </c>
      <c r="AM2706" s="3">
        <v>46241</v>
      </c>
      <c r="AN2706" t="s">
        <v>298</v>
      </c>
      <c r="AO2706" t="s">
        <v>299</v>
      </c>
    </row>
    <row r="2707" spans="1:41">
      <c r="A2707" s="8">
        <v>46232</v>
      </c>
      <c r="B2707" s="67">
        <v>3967.85</v>
      </c>
      <c r="C2707">
        <v>0.11</v>
      </c>
      <c r="D2707">
        <v>61370</v>
      </c>
      <c r="E2707" s="67">
        <v>-1.65</v>
      </c>
      <c r="F2707" s="7">
        <v>1963</v>
      </c>
      <c r="G2707" t="s">
        <v>29</v>
      </c>
      <c r="H2707">
        <v>0</v>
      </c>
      <c r="I2707" t="s">
        <v>288</v>
      </c>
      <c r="J2707" t="s">
        <v>289</v>
      </c>
      <c r="K2707" t="s">
        <v>295</v>
      </c>
      <c r="L2707" s="36">
        <v>2212</v>
      </c>
      <c r="M2707">
        <v>-82</v>
      </c>
      <c r="N2707" s="66">
        <v>-3.5700000000000003E-2</v>
      </c>
      <c r="O2707" s="36">
        <v>2294</v>
      </c>
      <c r="P2707" s="66">
        <v>-3.5700000000000003E-2</v>
      </c>
      <c r="Q2707" s="36">
        <v>2329</v>
      </c>
      <c r="R2707" s="36">
        <v>2329</v>
      </c>
      <c r="S2707" s="36">
        <v>2184</v>
      </c>
      <c r="T2707" s="66">
        <v>-5.0200000000000002E-2</v>
      </c>
      <c r="U2707" s="66">
        <v>-9.7999999999999997E-3</v>
      </c>
      <c r="V2707" s="66">
        <v>-5.0200000000000002E-2</v>
      </c>
      <c r="W2707" s="66">
        <v>1.2800000000000001E-2</v>
      </c>
      <c r="X2707" s="1">
        <v>1662900</v>
      </c>
      <c r="Y2707" s="1">
        <v>3718800</v>
      </c>
      <c r="Z2707" s="1">
        <v>540376</v>
      </c>
      <c r="AA2707" t="s">
        <v>309</v>
      </c>
      <c r="AB2707" t="s">
        <v>310</v>
      </c>
      <c r="AC2707">
        <v>11.64</v>
      </c>
      <c r="AD2707">
        <v>1.24</v>
      </c>
      <c r="AE2707">
        <v>2.35</v>
      </c>
      <c r="AF2707" t="s">
        <v>230</v>
      </c>
      <c r="AG2707" s="1">
        <v>32500</v>
      </c>
      <c r="AH2707" s="36">
        <v>2212</v>
      </c>
      <c r="AI2707">
        <v>200</v>
      </c>
      <c r="AJ2707" s="36">
        <v>2211.5</v>
      </c>
      <c r="AK2707">
        <v>400</v>
      </c>
      <c r="AL2707" s="2">
        <v>0.62222222222222223</v>
      </c>
      <c r="AM2707" s="3">
        <v>46241</v>
      </c>
      <c r="AN2707" t="s">
        <v>298</v>
      </c>
      <c r="AO2707" t="s">
        <v>299</v>
      </c>
    </row>
    <row r="2708" spans="1:41">
      <c r="A2708" s="8">
        <v>46232</v>
      </c>
      <c r="B2708" s="67">
        <v>3967.85</v>
      </c>
      <c r="C2708">
        <v>0.11</v>
      </c>
      <c r="D2708">
        <v>61370</v>
      </c>
      <c r="E2708" s="67">
        <v>-1.65</v>
      </c>
      <c r="F2708" s="7">
        <v>2124</v>
      </c>
      <c r="G2708" t="s">
        <v>30</v>
      </c>
      <c r="H2708">
        <v>0</v>
      </c>
      <c r="I2708" t="s">
        <v>288</v>
      </c>
      <c r="J2708" t="s">
        <v>289</v>
      </c>
      <c r="K2708" t="s">
        <v>290</v>
      </c>
      <c r="L2708">
        <v>987</v>
      </c>
      <c r="M2708">
        <v>35</v>
      </c>
      <c r="N2708" s="66">
        <v>3.6799999999999999E-2</v>
      </c>
      <c r="O2708">
        <v>952</v>
      </c>
      <c r="P2708" s="66">
        <v>3.6700000000000003E-2</v>
      </c>
      <c r="Q2708">
        <v>966</v>
      </c>
      <c r="R2708">
        <v>996</v>
      </c>
      <c r="S2708">
        <v>951</v>
      </c>
      <c r="T2708" s="66">
        <v>2.1700000000000001E-2</v>
      </c>
      <c r="U2708" s="66">
        <v>-1E-3</v>
      </c>
      <c r="V2708" s="66">
        <v>-8.9999999999999993E-3</v>
      </c>
      <c r="W2708" s="66">
        <v>3.78E-2</v>
      </c>
      <c r="X2708" s="1">
        <v>560000</v>
      </c>
      <c r="Y2708" s="1">
        <v>549600</v>
      </c>
      <c r="Z2708" s="1">
        <v>163404</v>
      </c>
      <c r="AA2708" t="s">
        <v>311</v>
      </c>
      <c r="AB2708" t="s">
        <v>312</v>
      </c>
      <c r="AC2708">
        <v>18.239999999999998</v>
      </c>
      <c r="AD2708">
        <v>6.99</v>
      </c>
      <c r="AE2708">
        <v>3.85</v>
      </c>
      <c r="AF2708" t="s">
        <v>230</v>
      </c>
      <c r="AG2708" s="1">
        <v>37200</v>
      </c>
      <c r="AH2708">
        <v>987</v>
      </c>
      <c r="AI2708" s="1">
        <v>2200</v>
      </c>
      <c r="AJ2708">
        <v>986</v>
      </c>
      <c r="AK2708" s="1">
        <v>2800</v>
      </c>
      <c r="AL2708" s="2">
        <v>0.62152777777777779</v>
      </c>
      <c r="AM2708" s="3">
        <v>46246</v>
      </c>
      <c r="AN2708" t="s">
        <v>293</v>
      </c>
      <c r="AO2708" t="s">
        <v>313</v>
      </c>
    </row>
    <row r="2709" spans="1:41">
      <c r="A2709" s="8">
        <v>46232</v>
      </c>
      <c r="B2709" s="67">
        <v>3967.85</v>
      </c>
      <c r="C2709">
        <v>0.11</v>
      </c>
      <c r="D2709">
        <v>61370</v>
      </c>
      <c r="E2709" s="67">
        <v>-1.65</v>
      </c>
      <c r="F2709" s="7">
        <v>2162</v>
      </c>
      <c r="G2709" t="s">
        <v>31</v>
      </c>
      <c r="H2709">
        <v>0</v>
      </c>
      <c r="I2709" t="s">
        <v>314</v>
      </c>
      <c r="J2709" t="s">
        <v>289</v>
      </c>
      <c r="K2709" t="s">
        <v>295</v>
      </c>
      <c r="L2709">
        <v>536</v>
      </c>
      <c r="M2709">
        <v>0</v>
      </c>
      <c r="N2709" s="66">
        <v>0</v>
      </c>
      <c r="O2709">
        <v>536</v>
      </c>
      <c r="P2709" s="66">
        <v>0</v>
      </c>
      <c r="Q2709">
        <v>536</v>
      </c>
      <c r="R2709">
        <v>536</v>
      </c>
      <c r="S2709">
        <v>536</v>
      </c>
      <c r="T2709" s="66">
        <v>0</v>
      </c>
      <c r="U2709" t="s">
        <v>230</v>
      </c>
      <c r="V2709" s="66">
        <v>0</v>
      </c>
      <c r="W2709" s="66">
        <v>0</v>
      </c>
      <c r="X2709">
        <v>100</v>
      </c>
      <c r="Y2709">
        <v>54</v>
      </c>
      <c r="Z2709" s="1">
        <v>11583</v>
      </c>
      <c r="AA2709" t="s">
        <v>685</v>
      </c>
      <c r="AB2709" t="s">
        <v>316</v>
      </c>
      <c r="AC2709">
        <v>31.16</v>
      </c>
      <c r="AD2709">
        <v>2.04</v>
      </c>
      <c r="AE2709">
        <v>0</v>
      </c>
      <c r="AF2709">
        <v>0.6</v>
      </c>
      <c r="AG2709">
        <v>0</v>
      </c>
      <c r="AH2709">
        <v>537</v>
      </c>
      <c r="AI2709">
        <v>300</v>
      </c>
      <c r="AJ2709">
        <v>536</v>
      </c>
      <c r="AK2709" s="1">
        <v>78400</v>
      </c>
      <c r="AL2709" s="2">
        <v>0.40902777777777777</v>
      </c>
      <c r="AM2709" s="3">
        <v>46241</v>
      </c>
      <c r="AN2709" t="s">
        <v>298</v>
      </c>
      <c r="AO2709" t="s">
        <v>313</v>
      </c>
    </row>
    <row r="2710" spans="1:41">
      <c r="A2710" s="8">
        <v>46232</v>
      </c>
      <c r="B2710" s="67">
        <v>3967.85</v>
      </c>
      <c r="C2710">
        <v>0.11</v>
      </c>
      <c r="D2710">
        <v>61370</v>
      </c>
      <c r="E2710" s="67">
        <v>-1.65</v>
      </c>
      <c r="F2710" s="7">
        <v>2229</v>
      </c>
      <c r="G2710" t="s">
        <v>32</v>
      </c>
      <c r="H2710">
        <v>0</v>
      </c>
      <c r="I2710" t="s">
        <v>288</v>
      </c>
      <c r="J2710" t="s">
        <v>289</v>
      </c>
      <c r="K2710" t="s">
        <v>290</v>
      </c>
      <c r="L2710" s="36">
        <v>3181</v>
      </c>
      <c r="M2710">
        <v>120</v>
      </c>
      <c r="N2710" s="66">
        <v>3.9199999999999999E-2</v>
      </c>
      <c r="O2710" s="36">
        <v>3061</v>
      </c>
      <c r="P2710" s="66">
        <v>3.9199999999999999E-2</v>
      </c>
      <c r="Q2710" s="36">
        <v>3097</v>
      </c>
      <c r="R2710" s="36">
        <v>3209</v>
      </c>
      <c r="S2710" s="36">
        <v>3078</v>
      </c>
      <c r="T2710" s="66">
        <v>2.7099999999999999E-2</v>
      </c>
      <c r="U2710" s="66">
        <v>2.2000000000000001E-3</v>
      </c>
      <c r="V2710" s="66">
        <v>-8.6999999999999994E-3</v>
      </c>
      <c r="W2710" s="66">
        <v>3.3399999999999999E-2</v>
      </c>
      <c r="X2710" s="1">
        <v>398900</v>
      </c>
      <c r="Y2710" s="1">
        <v>1260019</v>
      </c>
      <c r="Z2710" s="1">
        <v>426030</v>
      </c>
      <c r="AA2710" t="s">
        <v>317</v>
      </c>
      <c r="AB2710" t="s">
        <v>660</v>
      </c>
      <c r="AC2710">
        <v>22.22</v>
      </c>
      <c r="AD2710">
        <v>1.83</v>
      </c>
      <c r="AE2710">
        <v>2.17</v>
      </c>
      <c r="AF2710" t="s">
        <v>230</v>
      </c>
      <c r="AG2710" s="1">
        <v>3300</v>
      </c>
      <c r="AH2710" s="36">
        <v>3182</v>
      </c>
      <c r="AI2710">
        <v>100</v>
      </c>
      <c r="AJ2710" s="36">
        <v>3180</v>
      </c>
      <c r="AK2710">
        <v>600</v>
      </c>
      <c r="AL2710" s="2">
        <v>0.62152777777777779</v>
      </c>
      <c r="AM2710" s="3">
        <v>46233</v>
      </c>
      <c r="AN2710" t="s">
        <v>298</v>
      </c>
      <c r="AO2710" t="s">
        <v>319</v>
      </c>
    </row>
    <row r="2711" spans="1:41">
      <c r="A2711" s="8">
        <v>46232</v>
      </c>
      <c r="B2711" s="67">
        <v>3967.85</v>
      </c>
      <c r="C2711">
        <v>0.11</v>
      </c>
      <c r="D2711">
        <v>61370</v>
      </c>
      <c r="E2711" s="67">
        <v>-1.65</v>
      </c>
      <c r="F2711" s="7">
        <v>2768</v>
      </c>
      <c r="G2711" t="s">
        <v>33</v>
      </c>
      <c r="H2711">
        <v>0</v>
      </c>
      <c r="I2711" t="s">
        <v>288</v>
      </c>
      <c r="J2711" t="s">
        <v>289</v>
      </c>
      <c r="K2711" t="s">
        <v>295</v>
      </c>
      <c r="L2711" s="36">
        <v>5306</v>
      </c>
      <c r="M2711">
        <v>-53</v>
      </c>
      <c r="N2711" s="66">
        <v>-9.9000000000000008E-3</v>
      </c>
      <c r="O2711" s="36">
        <v>5359</v>
      </c>
      <c r="P2711" s="66">
        <v>-9.7999999999999997E-3</v>
      </c>
      <c r="Q2711" s="36">
        <v>5400</v>
      </c>
      <c r="R2711" s="36">
        <v>5412</v>
      </c>
      <c r="S2711" s="36">
        <v>5243</v>
      </c>
      <c r="T2711" s="66">
        <v>-1.7399999999999999E-2</v>
      </c>
      <c r="U2711" s="66">
        <v>1E-4</v>
      </c>
      <c r="V2711" s="66">
        <v>-1.95E-2</v>
      </c>
      <c r="W2711" s="66">
        <v>1.2E-2</v>
      </c>
      <c r="X2711" s="1">
        <v>1209400</v>
      </c>
      <c r="Y2711" s="1">
        <v>6405889</v>
      </c>
      <c r="Z2711" s="1">
        <v>1114260</v>
      </c>
      <c r="AA2711" t="s">
        <v>320</v>
      </c>
      <c r="AB2711" t="s">
        <v>321</v>
      </c>
      <c r="AC2711">
        <v>8.49</v>
      </c>
      <c r="AD2711">
        <v>1.01</v>
      </c>
      <c r="AE2711">
        <v>3.39</v>
      </c>
      <c r="AF2711" t="s">
        <v>230</v>
      </c>
      <c r="AG2711" s="1">
        <v>174900</v>
      </c>
      <c r="AH2711" s="36">
        <v>5307</v>
      </c>
      <c r="AI2711">
        <v>400</v>
      </c>
      <c r="AJ2711" s="36">
        <v>5305</v>
      </c>
      <c r="AK2711">
        <v>300</v>
      </c>
      <c r="AL2711" s="2">
        <v>0.62222222222222223</v>
      </c>
      <c r="AM2711" s="3">
        <v>46234</v>
      </c>
      <c r="AN2711" t="s">
        <v>298</v>
      </c>
      <c r="AO2711" t="s">
        <v>322</v>
      </c>
    </row>
    <row r="2712" spans="1:41">
      <c r="A2712" s="8">
        <v>46232</v>
      </c>
      <c r="B2712" s="67">
        <v>3967.85</v>
      </c>
      <c r="C2712">
        <v>0.11</v>
      </c>
      <c r="D2712">
        <v>61370</v>
      </c>
      <c r="E2712" s="67">
        <v>-1.65</v>
      </c>
      <c r="F2712" s="7">
        <v>2769</v>
      </c>
      <c r="G2712" t="s">
        <v>34</v>
      </c>
      <c r="H2712">
        <v>0</v>
      </c>
      <c r="I2712" t="s">
        <v>314</v>
      </c>
      <c r="J2712" t="s">
        <v>323</v>
      </c>
      <c r="K2712" t="s">
        <v>295</v>
      </c>
      <c r="L2712">
        <v>891</v>
      </c>
      <c r="M2712">
        <v>1</v>
      </c>
      <c r="N2712" s="66">
        <v>1.1000000000000001E-3</v>
      </c>
      <c r="O2712">
        <v>890</v>
      </c>
      <c r="P2712" s="66">
        <v>1.1000000000000001E-3</v>
      </c>
      <c r="Q2712">
        <v>890</v>
      </c>
      <c r="R2712">
        <v>893</v>
      </c>
      <c r="S2712">
        <v>890</v>
      </c>
      <c r="T2712" s="66">
        <v>1.1000000000000001E-3</v>
      </c>
      <c r="U2712" s="66">
        <v>0</v>
      </c>
      <c r="V2712" s="66">
        <v>-2.2000000000000001E-3</v>
      </c>
      <c r="W2712" s="66">
        <v>1.1000000000000001E-3</v>
      </c>
      <c r="X2712" s="1">
        <v>2600</v>
      </c>
      <c r="Y2712" s="1">
        <v>2317</v>
      </c>
      <c r="Z2712" s="1">
        <v>7004</v>
      </c>
      <c r="AA2712" t="s">
        <v>324</v>
      </c>
      <c r="AB2712" t="s">
        <v>325</v>
      </c>
      <c r="AC2712">
        <v>53.67</v>
      </c>
      <c r="AD2712">
        <v>8.34</v>
      </c>
      <c r="AE2712">
        <v>0</v>
      </c>
      <c r="AF2712">
        <v>0.2</v>
      </c>
      <c r="AG2712">
        <v>0</v>
      </c>
      <c r="AH2712">
        <v>892</v>
      </c>
      <c r="AI2712">
        <v>300</v>
      </c>
      <c r="AJ2712">
        <v>890</v>
      </c>
      <c r="AK2712" s="1">
        <v>3700</v>
      </c>
      <c r="AL2712" s="2">
        <v>0.61527777777777781</v>
      </c>
      <c r="AM2712" s="3">
        <v>46213</v>
      </c>
      <c r="AN2712" t="s">
        <v>326</v>
      </c>
      <c r="AO2712" t="s">
        <v>327</v>
      </c>
    </row>
    <row r="2713" spans="1:41">
      <c r="A2713" s="8">
        <v>46232</v>
      </c>
      <c r="B2713" s="67">
        <v>3967.85</v>
      </c>
      <c r="C2713">
        <v>0.11</v>
      </c>
      <c r="D2713">
        <v>61370</v>
      </c>
      <c r="E2713" s="67">
        <v>-1.65</v>
      </c>
      <c r="F2713" s="7">
        <v>2914</v>
      </c>
      <c r="G2713" t="s">
        <v>35</v>
      </c>
      <c r="H2713">
        <v>0</v>
      </c>
      <c r="I2713" t="s">
        <v>288</v>
      </c>
      <c r="J2713" t="s">
        <v>289</v>
      </c>
      <c r="K2713" t="s">
        <v>290</v>
      </c>
      <c r="L2713" s="36">
        <v>6789</v>
      </c>
      <c r="M2713">
        <v>141</v>
      </c>
      <c r="N2713" s="66">
        <v>2.12E-2</v>
      </c>
      <c r="O2713" s="36">
        <v>6648</v>
      </c>
      <c r="P2713" s="66">
        <v>2.12E-2</v>
      </c>
      <c r="Q2713" s="36">
        <v>6677</v>
      </c>
      <c r="R2713" s="36">
        <v>6832</v>
      </c>
      <c r="S2713" s="36">
        <v>6630</v>
      </c>
      <c r="T2713" s="66">
        <v>1.67E-2</v>
      </c>
      <c r="U2713" s="66">
        <v>1.6999999999999999E-3</v>
      </c>
      <c r="V2713" s="66">
        <v>-6.1999999999999998E-3</v>
      </c>
      <c r="W2713" s="66">
        <v>2.3900000000000001E-2</v>
      </c>
      <c r="X2713" s="1">
        <v>4925300</v>
      </c>
      <c r="Y2713" s="1">
        <v>33294009</v>
      </c>
      <c r="Z2713" s="1">
        <v>13578000</v>
      </c>
      <c r="AA2713" t="s">
        <v>918</v>
      </c>
      <c r="AB2713" t="s">
        <v>329</v>
      </c>
      <c r="AC2713">
        <v>21.14</v>
      </c>
      <c r="AD2713">
        <v>2.94</v>
      </c>
      <c r="AE2713">
        <v>3.56</v>
      </c>
      <c r="AF2713" t="s">
        <v>230</v>
      </c>
      <c r="AG2713" s="1">
        <v>383700</v>
      </c>
      <c r="AH2713" s="36">
        <v>6789</v>
      </c>
      <c r="AI2713">
        <v>800</v>
      </c>
      <c r="AJ2713" s="36">
        <v>6788</v>
      </c>
      <c r="AK2713">
        <v>300</v>
      </c>
      <c r="AL2713" s="2">
        <v>0.62222222222222223</v>
      </c>
      <c r="AM2713" s="3">
        <v>46233</v>
      </c>
      <c r="AN2713" t="s">
        <v>293</v>
      </c>
      <c r="AO2713" t="s">
        <v>319</v>
      </c>
    </row>
    <row r="2714" spans="1:41">
      <c r="A2714" s="8">
        <v>46232</v>
      </c>
      <c r="B2714" s="67">
        <v>3967.85</v>
      </c>
      <c r="C2714">
        <v>0.11</v>
      </c>
      <c r="D2714">
        <v>61370</v>
      </c>
      <c r="E2714" s="67">
        <v>-1.65</v>
      </c>
      <c r="F2714" s="7">
        <v>3003</v>
      </c>
      <c r="G2714" t="s">
        <v>36</v>
      </c>
      <c r="H2714">
        <v>0</v>
      </c>
      <c r="I2714" t="s">
        <v>288</v>
      </c>
      <c r="J2714" t="s">
        <v>289</v>
      </c>
      <c r="K2714" t="s">
        <v>295</v>
      </c>
      <c r="L2714" s="36">
        <v>1910.5</v>
      </c>
      <c r="M2714">
        <v>101.5</v>
      </c>
      <c r="N2714" s="66">
        <v>5.6099999999999997E-2</v>
      </c>
      <c r="O2714" s="36">
        <v>1809</v>
      </c>
      <c r="P2714" s="66">
        <v>5.6099999999999997E-2</v>
      </c>
      <c r="Q2714" s="36">
        <v>1849</v>
      </c>
      <c r="R2714" s="36">
        <v>1915</v>
      </c>
      <c r="S2714" s="36">
        <v>1841</v>
      </c>
      <c r="T2714" s="66">
        <v>3.32E-2</v>
      </c>
      <c r="U2714" s="66">
        <v>1.6199999999999999E-2</v>
      </c>
      <c r="V2714" s="66">
        <v>-2.3E-3</v>
      </c>
      <c r="W2714" s="66">
        <v>3.7699999999999997E-2</v>
      </c>
      <c r="X2714" s="1">
        <v>3355900</v>
      </c>
      <c r="Y2714" s="1">
        <v>6326355</v>
      </c>
      <c r="Z2714" s="1">
        <v>1467087</v>
      </c>
      <c r="AA2714" t="s">
        <v>330</v>
      </c>
      <c r="AB2714" t="s">
        <v>577</v>
      </c>
      <c r="AC2714">
        <v>11.99</v>
      </c>
      <c r="AD2714">
        <v>1.53</v>
      </c>
      <c r="AE2714">
        <v>3.51</v>
      </c>
      <c r="AF2714" t="s">
        <v>230</v>
      </c>
      <c r="AG2714" s="1">
        <v>244400</v>
      </c>
      <c r="AH2714" s="36">
        <v>1910.5</v>
      </c>
      <c r="AI2714" s="1">
        <v>1300</v>
      </c>
      <c r="AJ2714" s="36">
        <v>1910</v>
      </c>
      <c r="AK2714" s="1">
        <v>1200</v>
      </c>
      <c r="AL2714" s="2">
        <v>0.62222222222222223</v>
      </c>
      <c r="AM2714" s="3">
        <v>46231</v>
      </c>
      <c r="AN2714" t="s">
        <v>293</v>
      </c>
      <c r="AO2714" t="s">
        <v>332</v>
      </c>
    </row>
    <row r="2715" spans="1:41">
      <c r="A2715" s="8">
        <v>46232</v>
      </c>
      <c r="B2715" s="67">
        <v>3967.85</v>
      </c>
      <c r="C2715">
        <v>0.11</v>
      </c>
      <c r="D2715">
        <v>61370</v>
      </c>
      <c r="E2715" s="67">
        <v>-1.65</v>
      </c>
      <c r="F2715" s="7">
        <v>3407</v>
      </c>
      <c r="G2715" t="s">
        <v>37</v>
      </c>
      <c r="H2715">
        <v>0</v>
      </c>
      <c r="I2715" t="s">
        <v>288</v>
      </c>
      <c r="J2715" t="s">
        <v>289</v>
      </c>
      <c r="K2715" t="s">
        <v>295</v>
      </c>
      <c r="L2715" s="36">
        <v>1820</v>
      </c>
      <c r="M2715">
        <v>3</v>
      </c>
      <c r="N2715" s="66">
        <v>1.6999999999999999E-3</v>
      </c>
      <c r="O2715" s="36">
        <v>1817</v>
      </c>
      <c r="P2715" s="66">
        <v>1.6000000000000001E-3</v>
      </c>
      <c r="Q2715" s="36">
        <v>1820</v>
      </c>
      <c r="R2715" s="36">
        <v>1830.5</v>
      </c>
      <c r="S2715" s="36">
        <v>1794</v>
      </c>
      <c r="T2715" s="66">
        <v>0</v>
      </c>
      <c r="U2715" s="66">
        <v>1.9E-3</v>
      </c>
      <c r="V2715" s="66">
        <v>-5.7000000000000002E-3</v>
      </c>
      <c r="W2715" s="66">
        <v>1.44E-2</v>
      </c>
      <c r="X2715" s="1">
        <v>3690100</v>
      </c>
      <c r="Y2715" s="1">
        <v>6690458</v>
      </c>
      <c r="Z2715" s="1">
        <v>2485668</v>
      </c>
      <c r="AA2715" t="s">
        <v>706</v>
      </c>
      <c r="AB2715" t="s">
        <v>334</v>
      </c>
      <c r="AC2715">
        <v>15.31</v>
      </c>
      <c r="AD2715">
        <v>1.18</v>
      </c>
      <c r="AE2715">
        <v>2.42</v>
      </c>
      <c r="AF2715" t="s">
        <v>230</v>
      </c>
      <c r="AG2715" s="1">
        <v>131400</v>
      </c>
      <c r="AH2715" s="36">
        <v>1820.5</v>
      </c>
      <c r="AI2715" s="1">
        <v>2000</v>
      </c>
      <c r="AJ2715" s="36">
        <v>1819.5</v>
      </c>
      <c r="AK2715" s="1">
        <v>1500</v>
      </c>
      <c r="AL2715" s="2">
        <v>0.62222222222222223</v>
      </c>
      <c r="AM2715" s="3">
        <v>46234</v>
      </c>
      <c r="AN2715" t="s">
        <v>298</v>
      </c>
      <c r="AO2715" t="s">
        <v>335</v>
      </c>
    </row>
    <row r="2716" spans="1:41">
      <c r="A2716" s="8">
        <v>46232</v>
      </c>
      <c r="B2716" s="67">
        <v>3967.85</v>
      </c>
      <c r="C2716">
        <v>0.11</v>
      </c>
      <c r="D2716">
        <v>61370</v>
      </c>
      <c r="E2716" s="67">
        <v>-1.65</v>
      </c>
      <c r="F2716" s="7">
        <v>4008</v>
      </c>
      <c r="G2716" t="s">
        <v>38</v>
      </c>
      <c r="H2716">
        <v>0</v>
      </c>
      <c r="I2716" t="s">
        <v>288</v>
      </c>
      <c r="J2716" t="s">
        <v>289</v>
      </c>
      <c r="K2716" t="s">
        <v>295</v>
      </c>
      <c r="L2716" s="36">
        <v>1219</v>
      </c>
      <c r="M2716">
        <v>-11</v>
      </c>
      <c r="N2716" s="66">
        <v>-8.8999999999999999E-3</v>
      </c>
      <c r="O2716" s="36">
        <v>1230</v>
      </c>
      <c r="P2716" s="66">
        <v>-8.8999999999999999E-3</v>
      </c>
      <c r="Q2716" s="36">
        <v>1247</v>
      </c>
      <c r="R2716" s="36">
        <v>1247</v>
      </c>
      <c r="S2716" s="36">
        <v>1195</v>
      </c>
      <c r="T2716" s="66">
        <v>-2.24E-2</v>
      </c>
      <c r="U2716" s="66">
        <v>4.1000000000000003E-3</v>
      </c>
      <c r="V2716" s="66">
        <v>-2.24E-2</v>
      </c>
      <c r="W2716" s="66">
        <v>0.02</v>
      </c>
      <c r="X2716" s="1">
        <v>193900</v>
      </c>
      <c r="Y2716" s="1">
        <v>234977</v>
      </c>
      <c r="Z2716" s="1">
        <v>78880</v>
      </c>
      <c r="AA2716" t="s">
        <v>707</v>
      </c>
      <c r="AB2716" t="s">
        <v>337</v>
      </c>
      <c r="AC2716">
        <v>9.98</v>
      </c>
      <c r="AD2716">
        <v>0.76</v>
      </c>
      <c r="AE2716">
        <v>3.94</v>
      </c>
      <c r="AF2716" t="s">
        <v>230</v>
      </c>
      <c r="AG2716">
        <v>200</v>
      </c>
      <c r="AH2716" s="36">
        <v>1220</v>
      </c>
      <c r="AI2716">
        <v>500</v>
      </c>
      <c r="AJ2716" s="36">
        <v>1219</v>
      </c>
      <c r="AK2716">
        <v>200</v>
      </c>
      <c r="AL2716" s="2">
        <v>0.62152777777777779</v>
      </c>
      <c r="AM2716" s="3">
        <v>46240</v>
      </c>
      <c r="AN2716" t="s">
        <v>298</v>
      </c>
      <c r="AO2716" t="s">
        <v>335</v>
      </c>
    </row>
    <row r="2717" spans="1:41">
      <c r="A2717" s="8">
        <v>46232</v>
      </c>
      <c r="B2717" s="67">
        <v>3967.85</v>
      </c>
      <c r="C2717">
        <v>0.11</v>
      </c>
      <c r="D2717">
        <v>61370</v>
      </c>
      <c r="E2717" s="67">
        <v>-1.65</v>
      </c>
      <c r="F2717" s="7">
        <v>4026</v>
      </c>
      <c r="G2717" t="s">
        <v>39</v>
      </c>
      <c r="H2717">
        <v>0</v>
      </c>
      <c r="I2717" t="s">
        <v>314</v>
      </c>
      <c r="J2717" t="s">
        <v>289</v>
      </c>
      <c r="K2717" t="s">
        <v>295</v>
      </c>
      <c r="L2717" s="36">
        <v>1516</v>
      </c>
      <c r="M2717">
        <v>-21</v>
      </c>
      <c r="N2717" s="66">
        <v>-1.37E-2</v>
      </c>
      <c r="O2717" s="36">
        <v>1537</v>
      </c>
      <c r="P2717" s="66">
        <v>-1.3599999999999999E-2</v>
      </c>
      <c r="Q2717" s="36">
        <v>1540</v>
      </c>
      <c r="R2717" s="36">
        <v>1544</v>
      </c>
      <c r="S2717" s="36">
        <v>1495</v>
      </c>
      <c r="T2717" s="66">
        <v>-1.55E-2</v>
      </c>
      <c r="U2717" s="66">
        <v>5.9999999999999995E-4</v>
      </c>
      <c r="V2717" s="66">
        <v>-1.8100000000000002E-2</v>
      </c>
      <c r="W2717" s="66">
        <v>1.4E-2</v>
      </c>
      <c r="X2717" s="1">
        <v>89000</v>
      </c>
      <c r="Y2717" s="1">
        <v>134481</v>
      </c>
      <c r="Z2717" s="1">
        <v>14007</v>
      </c>
      <c r="AA2717" t="s">
        <v>338</v>
      </c>
      <c r="AB2717" t="s">
        <v>848</v>
      </c>
      <c r="AC2717">
        <v>7.18</v>
      </c>
      <c r="AD2717">
        <v>0.93</v>
      </c>
      <c r="AE2717">
        <v>3.3</v>
      </c>
      <c r="AF2717" t="s">
        <v>230</v>
      </c>
      <c r="AG2717">
        <v>0</v>
      </c>
      <c r="AH2717" s="36">
        <v>1518</v>
      </c>
      <c r="AI2717">
        <v>100</v>
      </c>
      <c r="AJ2717" s="36">
        <v>1514</v>
      </c>
      <c r="AK2717">
        <v>200</v>
      </c>
      <c r="AL2717" s="2">
        <v>0.61944444444444446</v>
      </c>
      <c r="AN2717" t="s">
        <v>340</v>
      </c>
      <c r="AO2717" t="s">
        <v>341</v>
      </c>
    </row>
    <row r="2718" spans="1:41">
      <c r="A2718" s="8">
        <v>46232</v>
      </c>
      <c r="B2718" s="67">
        <v>3967.85</v>
      </c>
      <c r="C2718">
        <v>0.11</v>
      </c>
      <c r="D2718">
        <v>61370</v>
      </c>
      <c r="E2718" s="67">
        <v>-1.65</v>
      </c>
      <c r="F2718" s="7">
        <v>4062</v>
      </c>
      <c r="G2718" t="s">
        <v>40</v>
      </c>
      <c r="H2718">
        <v>0</v>
      </c>
      <c r="I2718" t="s">
        <v>288</v>
      </c>
      <c r="J2718" t="s">
        <v>289</v>
      </c>
      <c r="K2718" t="s">
        <v>290</v>
      </c>
      <c r="L2718" s="36">
        <v>13355</v>
      </c>
      <c r="M2718" s="36">
        <v>-1500</v>
      </c>
      <c r="N2718" s="66">
        <v>-0.10100000000000001</v>
      </c>
      <c r="O2718" s="36">
        <v>14855</v>
      </c>
      <c r="P2718" s="66">
        <v>-0.1009</v>
      </c>
      <c r="Q2718" s="36">
        <v>15155</v>
      </c>
      <c r="R2718" s="36">
        <v>15340</v>
      </c>
      <c r="S2718" s="36">
        <v>12980</v>
      </c>
      <c r="T2718" s="66">
        <v>-0.1187</v>
      </c>
      <c r="U2718" s="66">
        <v>-3.1099999999999999E-2</v>
      </c>
      <c r="V2718" s="66">
        <v>-0.12939999999999999</v>
      </c>
      <c r="W2718" s="66">
        <v>2.8799999999999999E-2</v>
      </c>
      <c r="X2718" s="1">
        <v>8141900</v>
      </c>
      <c r="Y2718" s="1">
        <v>114707452</v>
      </c>
      <c r="Z2718" s="1">
        <v>3762385</v>
      </c>
      <c r="AA2718" t="s">
        <v>691</v>
      </c>
      <c r="AB2718" t="s">
        <v>343</v>
      </c>
      <c r="AC2718">
        <v>64.36</v>
      </c>
      <c r="AD2718">
        <v>6.77</v>
      </c>
      <c r="AE2718">
        <v>0.26</v>
      </c>
      <c r="AF2718" t="s">
        <v>230</v>
      </c>
      <c r="AG2718" s="1">
        <v>9400</v>
      </c>
      <c r="AH2718" s="36">
        <v>13360</v>
      </c>
      <c r="AI2718" s="1">
        <v>1600</v>
      </c>
      <c r="AJ2718" s="36">
        <v>13350</v>
      </c>
      <c r="AK2718" s="1">
        <v>1100</v>
      </c>
      <c r="AL2718" s="2">
        <v>0.62222222222222223</v>
      </c>
      <c r="AM2718" s="3">
        <v>46238</v>
      </c>
      <c r="AN2718" t="s">
        <v>298</v>
      </c>
      <c r="AO2718" t="s">
        <v>344</v>
      </c>
    </row>
    <row r="2719" spans="1:41">
      <c r="A2719" s="8">
        <v>46232</v>
      </c>
      <c r="B2719" s="67">
        <v>3967.85</v>
      </c>
      <c r="C2719">
        <v>0.11</v>
      </c>
      <c r="D2719">
        <v>61370</v>
      </c>
      <c r="E2719" s="67">
        <v>-1.65</v>
      </c>
      <c r="F2719" s="7">
        <v>4063</v>
      </c>
      <c r="G2719" t="s">
        <v>41</v>
      </c>
      <c r="H2719">
        <v>0</v>
      </c>
      <c r="I2719" t="s">
        <v>288</v>
      </c>
      <c r="J2719" t="s">
        <v>289</v>
      </c>
      <c r="K2719" t="s">
        <v>295</v>
      </c>
      <c r="L2719" s="36">
        <v>5692</v>
      </c>
      <c r="M2719">
        <v>-180</v>
      </c>
      <c r="N2719" s="66">
        <v>-3.0700000000000002E-2</v>
      </c>
      <c r="O2719" s="36">
        <v>5872</v>
      </c>
      <c r="P2719" s="66">
        <v>-3.0599999999999999E-2</v>
      </c>
      <c r="Q2719" s="36">
        <v>5835</v>
      </c>
      <c r="R2719" s="36">
        <v>5945</v>
      </c>
      <c r="S2719" s="36">
        <v>5636</v>
      </c>
      <c r="T2719" s="66">
        <v>-2.4500000000000001E-2</v>
      </c>
      <c r="U2719" s="66">
        <v>-5.1999999999999998E-3</v>
      </c>
      <c r="V2719" s="66">
        <v>-4.2500000000000003E-2</v>
      </c>
      <c r="W2719" s="66">
        <v>9.9000000000000008E-3</v>
      </c>
      <c r="X2719" s="1">
        <v>9118100</v>
      </c>
      <c r="Y2719" s="1">
        <v>52554675</v>
      </c>
      <c r="Z2719" s="1">
        <v>11298596</v>
      </c>
      <c r="AA2719" t="s">
        <v>556</v>
      </c>
      <c r="AB2719" t="s">
        <v>346</v>
      </c>
      <c r="AC2719">
        <v>20.05</v>
      </c>
      <c r="AD2719">
        <v>2.37</v>
      </c>
      <c r="AE2719">
        <v>2.04</v>
      </c>
      <c r="AF2719" t="s">
        <v>230</v>
      </c>
      <c r="AG2719" s="1">
        <v>189900</v>
      </c>
      <c r="AH2719" s="36">
        <v>5692</v>
      </c>
      <c r="AI2719">
        <v>300</v>
      </c>
      <c r="AJ2719" s="36">
        <v>5691</v>
      </c>
      <c r="AK2719">
        <v>300</v>
      </c>
      <c r="AL2719" s="2">
        <v>0.62222222222222223</v>
      </c>
      <c r="AM2719" s="3">
        <v>46227</v>
      </c>
      <c r="AN2719" t="s">
        <v>298</v>
      </c>
      <c r="AO2719" t="s">
        <v>335</v>
      </c>
    </row>
    <row r="2720" spans="1:41">
      <c r="A2720" s="8">
        <v>46232</v>
      </c>
      <c r="B2720" s="67">
        <v>3967.85</v>
      </c>
      <c r="C2720">
        <v>0.11</v>
      </c>
      <c r="D2720">
        <v>61370</v>
      </c>
      <c r="E2720" s="67">
        <v>-1.65</v>
      </c>
      <c r="F2720" s="7">
        <v>4068</v>
      </c>
      <c r="G2720" t="s">
        <v>42</v>
      </c>
      <c r="H2720">
        <v>0</v>
      </c>
      <c r="I2720" t="s">
        <v>347</v>
      </c>
      <c r="J2720" t="s">
        <v>323</v>
      </c>
      <c r="K2720" t="s">
        <v>290</v>
      </c>
      <c r="L2720" s="36">
        <v>1650</v>
      </c>
      <c r="M2720">
        <v>1</v>
      </c>
      <c r="N2720" s="66">
        <v>5.9999999999999995E-4</v>
      </c>
      <c r="O2720" s="36">
        <v>1649</v>
      </c>
      <c r="P2720" s="66">
        <v>5.9999999999999995E-4</v>
      </c>
      <c r="Q2720" s="36">
        <v>1650</v>
      </c>
      <c r="R2720" s="36">
        <v>1650</v>
      </c>
      <c r="S2720" s="36">
        <v>1650</v>
      </c>
      <c r="T2720" s="66">
        <v>0</v>
      </c>
      <c r="U2720" t="s">
        <v>230</v>
      </c>
      <c r="V2720" s="66">
        <v>0</v>
      </c>
      <c r="W2720" s="66">
        <v>0</v>
      </c>
      <c r="X2720">
        <v>400</v>
      </c>
      <c r="Y2720">
        <v>660</v>
      </c>
      <c r="Z2720" s="1">
        <v>3117</v>
      </c>
      <c r="AA2720" t="s">
        <v>348</v>
      </c>
      <c r="AB2720" t="s">
        <v>692</v>
      </c>
      <c r="AC2720">
        <v>21.68</v>
      </c>
      <c r="AD2720">
        <v>1.45</v>
      </c>
      <c r="AE2720">
        <v>0</v>
      </c>
      <c r="AF2720">
        <v>1.6</v>
      </c>
      <c r="AG2720">
        <v>0</v>
      </c>
      <c r="AH2720" s="36">
        <v>1665</v>
      </c>
      <c r="AI2720">
        <v>100</v>
      </c>
      <c r="AJ2720" s="36">
        <v>1650</v>
      </c>
      <c r="AK2720">
        <v>200</v>
      </c>
      <c r="AL2720" s="2">
        <v>0.375</v>
      </c>
      <c r="AM2720" s="3">
        <v>46248</v>
      </c>
      <c r="AN2720" t="s">
        <v>350</v>
      </c>
      <c r="AO2720" t="s">
        <v>351</v>
      </c>
    </row>
    <row r="2721" spans="1:41">
      <c r="A2721" s="8">
        <v>46232</v>
      </c>
      <c r="B2721" s="67">
        <v>3967.85</v>
      </c>
      <c r="C2721">
        <v>0.11</v>
      </c>
      <c r="D2721">
        <v>61370</v>
      </c>
      <c r="E2721" s="67">
        <v>-1.65</v>
      </c>
      <c r="F2721" s="7">
        <v>4100</v>
      </c>
      <c r="G2721" t="s">
        <v>43</v>
      </c>
      <c r="H2721">
        <v>0</v>
      </c>
      <c r="I2721" t="s">
        <v>314</v>
      </c>
      <c r="J2721" t="s">
        <v>289</v>
      </c>
      <c r="K2721" t="s">
        <v>290</v>
      </c>
      <c r="L2721" s="36">
        <v>1264</v>
      </c>
      <c r="M2721">
        <v>-58</v>
      </c>
      <c r="N2721" s="66">
        <v>-4.3900000000000002E-2</v>
      </c>
      <c r="O2721" s="36">
        <v>1322</v>
      </c>
      <c r="P2721" s="66">
        <v>-4.3799999999999999E-2</v>
      </c>
      <c r="Q2721" s="36">
        <v>1327</v>
      </c>
      <c r="R2721" s="36">
        <v>1346</v>
      </c>
      <c r="S2721" s="36">
        <v>1255</v>
      </c>
      <c r="T2721" s="66">
        <v>-4.7399999999999998E-2</v>
      </c>
      <c r="U2721" s="66">
        <v>-1.8599999999999998E-2</v>
      </c>
      <c r="V2721" s="66">
        <v>-6.0900000000000003E-2</v>
      </c>
      <c r="W2721" s="66">
        <v>7.1000000000000004E-3</v>
      </c>
      <c r="X2721" s="1">
        <v>92700</v>
      </c>
      <c r="Y2721" s="1">
        <v>118539</v>
      </c>
      <c r="Z2721" s="1">
        <v>7709</v>
      </c>
      <c r="AA2721" t="s">
        <v>544</v>
      </c>
      <c r="AB2721" t="s">
        <v>353</v>
      </c>
      <c r="AC2721">
        <v>14.62</v>
      </c>
      <c r="AD2721">
        <v>0.8</v>
      </c>
      <c r="AE2721">
        <v>0</v>
      </c>
      <c r="AF2721" t="s">
        <v>230</v>
      </c>
      <c r="AG2721">
        <v>0</v>
      </c>
      <c r="AH2721" s="36">
        <v>1264</v>
      </c>
      <c r="AI2721">
        <v>300</v>
      </c>
      <c r="AJ2721" s="36">
        <v>1260</v>
      </c>
      <c r="AK2721">
        <v>300</v>
      </c>
      <c r="AL2721" s="2">
        <v>0.62083333333333335</v>
      </c>
      <c r="AM2721" s="3">
        <v>46241</v>
      </c>
      <c r="AN2721" t="s">
        <v>298</v>
      </c>
      <c r="AO2721" t="s">
        <v>335</v>
      </c>
    </row>
    <row r="2722" spans="1:41">
      <c r="A2722" s="8">
        <v>46232</v>
      </c>
      <c r="B2722" s="67">
        <v>3967.85</v>
      </c>
      <c r="C2722">
        <v>0.11</v>
      </c>
      <c r="D2722">
        <v>61370</v>
      </c>
      <c r="E2722" s="67">
        <v>-1.65</v>
      </c>
      <c r="F2722" s="7">
        <v>4182</v>
      </c>
      <c r="G2722" t="s">
        <v>44</v>
      </c>
      <c r="H2722">
        <v>0</v>
      </c>
      <c r="I2722" t="s">
        <v>288</v>
      </c>
      <c r="J2722" t="s">
        <v>289</v>
      </c>
      <c r="K2722" t="s">
        <v>295</v>
      </c>
      <c r="L2722" s="36">
        <v>3795</v>
      </c>
      <c r="M2722">
        <v>-208</v>
      </c>
      <c r="N2722" s="66">
        <v>-5.1999999999999998E-2</v>
      </c>
      <c r="O2722" s="36">
        <v>4003</v>
      </c>
      <c r="P2722" s="66">
        <v>-5.1900000000000002E-2</v>
      </c>
      <c r="Q2722" s="36">
        <v>3988</v>
      </c>
      <c r="R2722" s="36">
        <v>4047</v>
      </c>
      <c r="S2722" s="36">
        <v>3744</v>
      </c>
      <c r="T2722" s="66">
        <v>-4.8300000000000003E-2</v>
      </c>
      <c r="U2722" s="66">
        <v>-1.4E-2</v>
      </c>
      <c r="V2722" s="66">
        <v>-6.2199999999999998E-2</v>
      </c>
      <c r="W2722" s="66">
        <v>1.3599999999999999E-2</v>
      </c>
      <c r="X2722" s="1">
        <v>997100</v>
      </c>
      <c r="Y2722" s="1">
        <v>3862804</v>
      </c>
      <c r="Z2722" s="1">
        <v>803350</v>
      </c>
      <c r="AA2722" t="s">
        <v>678</v>
      </c>
      <c r="AB2722" t="s">
        <v>355</v>
      </c>
      <c r="AC2722">
        <v>16.079999999999998</v>
      </c>
      <c r="AD2722">
        <v>1.1399999999999999</v>
      </c>
      <c r="AE2722">
        <v>2.9</v>
      </c>
      <c r="AF2722" t="s">
        <v>230</v>
      </c>
      <c r="AG2722" s="1">
        <v>20900</v>
      </c>
      <c r="AH2722" s="36">
        <v>3795</v>
      </c>
      <c r="AI2722">
        <v>500</v>
      </c>
      <c r="AJ2722" s="36">
        <v>3793</v>
      </c>
      <c r="AK2722">
        <v>300</v>
      </c>
      <c r="AL2722" s="2">
        <v>0.62222222222222223</v>
      </c>
      <c r="AM2722" s="3">
        <v>46241</v>
      </c>
      <c r="AN2722" t="s">
        <v>298</v>
      </c>
      <c r="AO2722" t="s">
        <v>335</v>
      </c>
    </row>
    <row r="2723" spans="1:41">
      <c r="A2723" s="8">
        <v>46232</v>
      </c>
      <c r="B2723" s="67">
        <v>3967.85</v>
      </c>
      <c r="C2723">
        <v>0.11</v>
      </c>
      <c r="D2723">
        <v>61370</v>
      </c>
      <c r="E2723" s="67">
        <v>-1.65</v>
      </c>
      <c r="F2723" s="7">
        <v>4188</v>
      </c>
      <c r="G2723" t="s">
        <v>45</v>
      </c>
      <c r="H2723">
        <v>0</v>
      </c>
      <c r="I2723" t="s">
        <v>288</v>
      </c>
      <c r="J2723" t="s">
        <v>289</v>
      </c>
      <c r="K2723" t="s">
        <v>295</v>
      </c>
      <c r="L2723" s="36">
        <v>1150</v>
      </c>
      <c r="M2723">
        <v>-15</v>
      </c>
      <c r="N2723" s="66">
        <v>-1.29E-2</v>
      </c>
      <c r="O2723" s="36">
        <v>1165</v>
      </c>
      <c r="P2723" s="66">
        <v>-1.2800000000000001E-2</v>
      </c>
      <c r="Q2723" s="36">
        <v>1178</v>
      </c>
      <c r="R2723" s="36">
        <v>1179</v>
      </c>
      <c r="S2723" s="36">
        <v>1129</v>
      </c>
      <c r="T2723" s="66">
        <v>-2.3699999999999999E-2</v>
      </c>
      <c r="U2723" s="66">
        <v>7.0000000000000001E-3</v>
      </c>
      <c r="V2723" s="66">
        <v>-2.4500000000000001E-2</v>
      </c>
      <c r="W2723" s="66">
        <v>1.8599999999999998E-2</v>
      </c>
      <c r="X2723" s="1">
        <v>5037100</v>
      </c>
      <c r="Y2723" s="1">
        <v>5772198</v>
      </c>
      <c r="Z2723" s="1">
        <v>1657687</v>
      </c>
      <c r="AA2723" t="s">
        <v>898</v>
      </c>
      <c r="AB2723" t="s">
        <v>357</v>
      </c>
      <c r="AC2723">
        <v>13.14</v>
      </c>
      <c r="AD2723">
        <v>0.88</v>
      </c>
      <c r="AE2723">
        <v>2.78</v>
      </c>
      <c r="AF2723" t="s">
        <v>230</v>
      </c>
      <c r="AG2723" s="1">
        <v>260000</v>
      </c>
      <c r="AH2723" s="36">
        <v>1151</v>
      </c>
      <c r="AI2723" s="1">
        <v>3700</v>
      </c>
      <c r="AJ2723" s="36">
        <v>1150</v>
      </c>
      <c r="AK2723" s="1">
        <v>4300</v>
      </c>
      <c r="AL2723" s="2">
        <v>0.62222222222222223</v>
      </c>
      <c r="AM2723" s="3">
        <v>46234</v>
      </c>
      <c r="AN2723" t="s">
        <v>298</v>
      </c>
      <c r="AO2723" t="s">
        <v>335</v>
      </c>
    </row>
    <row r="2724" spans="1:41">
      <c r="A2724" s="8">
        <v>46232</v>
      </c>
      <c r="B2724" s="67">
        <v>3967.85</v>
      </c>
      <c r="C2724">
        <v>0.11</v>
      </c>
      <c r="D2724">
        <v>61370</v>
      </c>
      <c r="E2724" s="67">
        <v>-1.65</v>
      </c>
      <c r="F2724" s="7">
        <v>4220</v>
      </c>
      <c r="G2724" t="s">
        <v>46</v>
      </c>
      <c r="H2724">
        <v>0</v>
      </c>
      <c r="I2724" t="s">
        <v>288</v>
      </c>
      <c r="J2724" t="s">
        <v>289</v>
      </c>
      <c r="K2724" t="s">
        <v>295</v>
      </c>
      <c r="L2724" s="36">
        <v>1786</v>
      </c>
      <c r="M2724">
        <v>-8</v>
      </c>
      <c r="N2724" s="66">
        <v>-4.4999999999999997E-3</v>
      </c>
      <c r="O2724" s="36">
        <v>1794</v>
      </c>
      <c r="P2724" s="66">
        <v>-4.4000000000000003E-3</v>
      </c>
      <c r="Q2724" s="36">
        <v>1814</v>
      </c>
      <c r="R2724" s="36">
        <v>1814</v>
      </c>
      <c r="S2724" s="36">
        <v>1752</v>
      </c>
      <c r="T2724" s="66">
        <v>-1.54E-2</v>
      </c>
      <c r="U2724" s="66">
        <v>7.3000000000000001E-3</v>
      </c>
      <c r="V2724" s="66">
        <v>-1.54E-2</v>
      </c>
      <c r="W2724" s="66">
        <v>1.9400000000000001E-2</v>
      </c>
      <c r="X2724" s="1">
        <v>64400</v>
      </c>
      <c r="Y2724" s="1">
        <v>114148</v>
      </c>
      <c r="Z2724" s="1">
        <v>91576</v>
      </c>
      <c r="AA2724" t="s">
        <v>790</v>
      </c>
      <c r="AB2724" t="s">
        <v>578</v>
      </c>
      <c r="AC2724">
        <v>12.49</v>
      </c>
      <c r="AD2724">
        <v>1.25</v>
      </c>
      <c r="AE2724">
        <v>3.02</v>
      </c>
      <c r="AF2724" t="s">
        <v>230</v>
      </c>
      <c r="AG2724">
        <v>0</v>
      </c>
      <c r="AH2724" s="36">
        <v>1787</v>
      </c>
      <c r="AI2724">
        <v>100</v>
      </c>
      <c r="AJ2724" s="36">
        <v>1784</v>
      </c>
      <c r="AK2724">
        <v>100</v>
      </c>
      <c r="AL2724" s="2">
        <v>0.62013888888888891</v>
      </c>
      <c r="AM2724" s="3">
        <v>46234</v>
      </c>
      <c r="AN2724" t="s">
        <v>298</v>
      </c>
      <c r="AO2724" t="s">
        <v>335</v>
      </c>
    </row>
    <row r="2725" spans="1:41">
      <c r="A2725" s="8">
        <v>46232</v>
      </c>
      <c r="B2725" s="67">
        <v>3967.85</v>
      </c>
      <c r="C2725">
        <v>0.11</v>
      </c>
      <c r="D2725">
        <v>61370</v>
      </c>
      <c r="E2725" s="67">
        <v>-1.65</v>
      </c>
      <c r="F2725" s="7">
        <v>4334</v>
      </c>
      <c r="G2725" t="s">
        <v>47</v>
      </c>
      <c r="H2725">
        <v>0</v>
      </c>
      <c r="I2725" t="s">
        <v>314</v>
      </c>
      <c r="J2725" t="s">
        <v>323</v>
      </c>
      <c r="K2725" t="s">
        <v>290</v>
      </c>
      <c r="L2725">
        <v>379</v>
      </c>
      <c r="M2725">
        <v>-2</v>
      </c>
      <c r="N2725" s="66">
        <v>-5.1999999999999998E-3</v>
      </c>
      <c r="O2725">
        <v>381</v>
      </c>
      <c r="P2725" s="66">
        <v>-5.1999999999999998E-3</v>
      </c>
      <c r="Q2725">
        <v>379</v>
      </c>
      <c r="R2725">
        <v>380</v>
      </c>
      <c r="S2725">
        <v>375</v>
      </c>
      <c r="T2725" s="66">
        <v>0</v>
      </c>
      <c r="U2725" s="66">
        <v>-2.5999999999999999E-3</v>
      </c>
      <c r="V2725" s="66">
        <v>-2.5999999999999999E-3</v>
      </c>
      <c r="W2725" s="66">
        <v>1.06E-2</v>
      </c>
      <c r="X2725" s="1">
        <v>11600</v>
      </c>
      <c r="Y2725" s="1">
        <v>4374</v>
      </c>
      <c r="Z2725" s="1">
        <v>4205</v>
      </c>
      <c r="AA2725" t="s">
        <v>360</v>
      </c>
      <c r="AB2725" t="s">
        <v>693</v>
      </c>
      <c r="AC2725">
        <v>11.38</v>
      </c>
      <c r="AD2725">
        <v>1.25</v>
      </c>
      <c r="AE2725">
        <v>2.64</v>
      </c>
      <c r="AF2725">
        <v>0.1</v>
      </c>
      <c r="AG2725">
        <v>200</v>
      </c>
      <c r="AH2725">
        <v>379</v>
      </c>
      <c r="AI2725">
        <v>100</v>
      </c>
      <c r="AJ2725">
        <v>377</v>
      </c>
      <c r="AK2725">
        <v>600</v>
      </c>
      <c r="AL2725" s="2">
        <v>0.61319444444444449</v>
      </c>
      <c r="AN2725" t="s">
        <v>306</v>
      </c>
      <c r="AO2725" t="s">
        <v>351</v>
      </c>
    </row>
    <row r="2726" spans="1:41">
      <c r="A2726" s="8">
        <v>46232</v>
      </c>
      <c r="B2726" s="67">
        <v>3967.85</v>
      </c>
      <c r="C2726">
        <v>0.11</v>
      </c>
      <c r="D2726">
        <v>61370</v>
      </c>
      <c r="E2726" s="67">
        <v>-1.65</v>
      </c>
      <c r="F2726" s="7">
        <v>4523</v>
      </c>
      <c r="G2726" t="s">
        <v>48</v>
      </c>
      <c r="H2726">
        <v>0</v>
      </c>
      <c r="I2726" t="s">
        <v>288</v>
      </c>
      <c r="J2726" t="s">
        <v>289</v>
      </c>
      <c r="K2726" t="s">
        <v>290</v>
      </c>
      <c r="L2726" s="36">
        <v>5075</v>
      </c>
      <c r="M2726">
        <v>284</v>
      </c>
      <c r="N2726" s="66">
        <v>5.9299999999999999E-2</v>
      </c>
      <c r="O2726" s="36">
        <v>4791</v>
      </c>
      <c r="P2726" s="66">
        <v>5.9200000000000003E-2</v>
      </c>
      <c r="Q2726" s="36">
        <v>4861</v>
      </c>
      <c r="R2726" s="36">
        <v>5110</v>
      </c>
      <c r="S2726" s="36">
        <v>4846</v>
      </c>
      <c r="T2726" s="66">
        <v>4.3999999999999997E-2</v>
      </c>
      <c r="U2726" s="66">
        <v>4.8999999999999998E-3</v>
      </c>
      <c r="V2726" s="66">
        <v>-6.7999999999999996E-3</v>
      </c>
      <c r="W2726" s="66">
        <v>4.7199999999999999E-2</v>
      </c>
      <c r="X2726" s="1">
        <v>2317400</v>
      </c>
      <c r="Y2726" s="1">
        <v>11587946</v>
      </c>
      <c r="Z2726" s="1">
        <v>1480119</v>
      </c>
      <c r="AA2726" t="s">
        <v>362</v>
      </c>
      <c r="AB2726" t="s">
        <v>631</v>
      </c>
      <c r="AC2726">
        <v>27.4</v>
      </c>
      <c r="AD2726">
        <v>1.59</v>
      </c>
      <c r="AE2726">
        <v>3.15</v>
      </c>
      <c r="AF2726" t="s">
        <v>230</v>
      </c>
      <c r="AG2726" s="1">
        <v>71400</v>
      </c>
      <c r="AH2726" s="36">
        <v>5076</v>
      </c>
      <c r="AI2726">
        <v>400</v>
      </c>
      <c r="AJ2726" s="36">
        <v>5074</v>
      </c>
      <c r="AK2726">
        <v>900</v>
      </c>
      <c r="AL2726" s="2">
        <v>0.62222222222222223</v>
      </c>
      <c r="AM2726" s="3">
        <v>46237</v>
      </c>
      <c r="AN2726" t="s">
        <v>298</v>
      </c>
      <c r="AO2726" t="s">
        <v>364</v>
      </c>
    </row>
    <row r="2727" spans="1:41">
      <c r="A2727" s="8">
        <v>46232</v>
      </c>
      <c r="B2727" s="67">
        <v>3967.85</v>
      </c>
      <c r="C2727">
        <v>0.11</v>
      </c>
      <c r="D2727">
        <v>61370</v>
      </c>
      <c r="E2727" s="67">
        <v>-1.65</v>
      </c>
      <c r="F2727" s="7">
        <v>4528</v>
      </c>
      <c r="G2727" t="s">
        <v>49</v>
      </c>
      <c r="H2727">
        <v>0</v>
      </c>
      <c r="I2727" t="s">
        <v>288</v>
      </c>
      <c r="J2727" t="s">
        <v>289</v>
      </c>
      <c r="K2727" t="s">
        <v>290</v>
      </c>
      <c r="L2727" s="36">
        <v>2497</v>
      </c>
      <c r="M2727">
        <v>80</v>
      </c>
      <c r="N2727" s="66">
        <v>3.3099999999999997E-2</v>
      </c>
      <c r="O2727" s="36">
        <v>2417</v>
      </c>
      <c r="P2727" s="66">
        <v>3.3000000000000002E-2</v>
      </c>
      <c r="Q2727" s="36">
        <v>2450</v>
      </c>
      <c r="R2727" s="36">
        <v>2514.5</v>
      </c>
      <c r="S2727" s="36">
        <v>2426.5</v>
      </c>
      <c r="T2727" s="66">
        <v>1.9099999999999999E-2</v>
      </c>
      <c r="U2727" s="66">
        <v>1.2699999999999999E-2</v>
      </c>
      <c r="V2727" s="66">
        <v>-6.8999999999999999E-3</v>
      </c>
      <c r="W2727" s="66">
        <v>2.9000000000000001E-2</v>
      </c>
      <c r="X2727" s="1">
        <v>1342600</v>
      </c>
      <c r="Y2727" s="1">
        <v>3331643</v>
      </c>
      <c r="Z2727" s="1">
        <v>1245235</v>
      </c>
      <c r="AA2727" t="s">
        <v>365</v>
      </c>
      <c r="AB2727" t="s">
        <v>580</v>
      </c>
      <c r="AC2727">
        <v>16.53</v>
      </c>
      <c r="AD2727">
        <v>1.37</v>
      </c>
      <c r="AE2727">
        <v>3.2</v>
      </c>
      <c r="AF2727" t="s">
        <v>230</v>
      </c>
      <c r="AG2727" s="1">
        <v>76200</v>
      </c>
      <c r="AH2727" s="36">
        <v>2497.5</v>
      </c>
      <c r="AI2727">
        <v>500</v>
      </c>
      <c r="AJ2727" s="36">
        <v>2496</v>
      </c>
      <c r="AK2727">
        <v>500</v>
      </c>
      <c r="AL2727" s="2">
        <v>0.62222222222222223</v>
      </c>
      <c r="AM2727" s="3">
        <v>46234</v>
      </c>
      <c r="AN2727" t="s">
        <v>298</v>
      </c>
      <c r="AO2727" t="s">
        <v>364</v>
      </c>
    </row>
    <row r="2728" spans="1:41">
      <c r="A2728" s="8">
        <v>46232</v>
      </c>
      <c r="B2728" s="67">
        <v>3967.85</v>
      </c>
      <c r="C2728">
        <v>0.11</v>
      </c>
      <c r="D2728">
        <v>61370</v>
      </c>
      <c r="E2728" s="67">
        <v>-1.65</v>
      </c>
      <c r="F2728" s="7">
        <v>4661</v>
      </c>
      <c r="G2728" t="s">
        <v>50</v>
      </c>
      <c r="H2728">
        <v>0</v>
      </c>
      <c r="I2728" t="s">
        <v>288</v>
      </c>
      <c r="J2728" t="s">
        <v>289</v>
      </c>
      <c r="K2728" t="s">
        <v>295</v>
      </c>
      <c r="L2728" s="36">
        <v>3017</v>
      </c>
      <c r="M2728">
        <v>113</v>
      </c>
      <c r="N2728" s="66">
        <v>3.8899999999999997E-2</v>
      </c>
      <c r="O2728" s="36">
        <v>2904</v>
      </c>
      <c r="P2728" s="66">
        <v>3.8899999999999997E-2</v>
      </c>
      <c r="Q2728" s="36">
        <v>2932</v>
      </c>
      <c r="R2728" s="36">
        <v>3051</v>
      </c>
      <c r="S2728" s="36">
        <v>2876</v>
      </c>
      <c r="T2728" s="66">
        <v>2.8899999999999999E-2</v>
      </c>
      <c r="U2728" s="66">
        <v>7.6E-3</v>
      </c>
      <c r="V2728" s="66">
        <v>-1.11E-2</v>
      </c>
      <c r="W2728" s="66">
        <v>4.9000000000000002E-2</v>
      </c>
      <c r="X2728" s="1">
        <v>9285500</v>
      </c>
      <c r="Y2728" s="1">
        <v>27676947</v>
      </c>
      <c r="Z2728" s="1">
        <v>5431960</v>
      </c>
      <c r="AA2728" t="s">
        <v>367</v>
      </c>
      <c r="AB2728" t="s">
        <v>368</v>
      </c>
      <c r="AC2728">
        <v>42.25</v>
      </c>
      <c r="AD2728">
        <v>4.49</v>
      </c>
      <c r="AE2728">
        <v>0.53</v>
      </c>
      <c r="AF2728" t="s">
        <v>230</v>
      </c>
      <c r="AG2728" s="1">
        <v>35500</v>
      </c>
      <c r="AH2728" s="36">
        <v>3018</v>
      </c>
      <c r="AI2728" s="1">
        <v>2900</v>
      </c>
      <c r="AJ2728" s="36">
        <v>3017</v>
      </c>
      <c r="AK2728" s="1">
        <v>4000</v>
      </c>
      <c r="AL2728" s="2">
        <v>0.62222222222222223</v>
      </c>
      <c r="AM2728" s="3">
        <v>46233</v>
      </c>
      <c r="AN2728" t="s">
        <v>298</v>
      </c>
      <c r="AO2728" t="s">
        <v>313</v>
      </c>
    </row>
    <row r="2729" spans="1:41">
      <c r="A2729" s="8">
        <v>46232</v>
      </c>
      <c r="B2729" s="67">
        <v>3967.85</v>
      </c>
      <c r="C2729">
        <v>0.11</v>
      </c>
      <c r="D2729">
        <v>61370</v>
      </c>
      <c r="E2729" s="67">
        <v>-1.65</v>
      </c>
      <c r="F2729" s="7">
        <v>5020</v>
      </c>
      <c r="G2729" t="s">
        <v>51</v>
      </c>
      <c r="H2729">
        <v>0</v>
      </c>
      <c r="I2729" t="s">
        <v>288</v>
      </c>
      <c r="J2729" t="s">
        <v>289</v>
      </c>
      <c r="K2729" t="s">
        <v>295</v>
      </c>
      <c r="L2729" s="36">
        <v>1309</v>
      </c>
      <c r="M2729">
        <v>13</v>
      </c>
      <c r="N2729" s="66">
        <v>0.01</v>
      </c>
      <c r="O2729" s="36">
        <v>1296</v>
      </c>
      <c r="P2729" s="66">
        <v>0.01</v>
      </c>
      <c r="Q2729" s="36">
        <v>1296.5</v>
      </c>
      <c r="R2729" s="36">
        <v>1311</v>
      </c>
      <c r="S2729" s="36">
        <v>1296</v>
      </c>
      <c r="T2729" s="66">
        <v>9.5999999999999992E-3</v>
      </c>
      <c r="U2729" s="66">
        <v>-6.9999999999999999E-4</v>
      </c>
      <c r="V2729" s="66">
        <v>-1.5E-3</v>
      </c>
      <c r="W2729" s="66">
        <v>0.01</v>
      </c>
      <c r="X2729" s="1">
        <v>4211900</v>
      </c>
      <c r="Y2729" s="1">
        <v>5492705</v>
      </c>
      <c r="Z2729" s="1">
        <v>3543157</v>
      </c>
      <c r="AA2729" t="s">
        <v>369</v>
      </c>
      <c r="AB2729" t="s">
        <v>370</v>
      </c>
      <c r="AC2729">
        <v>8.4</v>
      </c>
      <c r="AD2729">
        <v>1.04</v>
      </c>
      <c r="AE2729">
        <v>2.6</v>
      </c>
      <c r="AF2729" t="s">
        <v>230</v>
      </c>
      <c r="AG2729" s="1">
        <v>277800</v>
      </c>
      <c r="AH2729" s="36">
        <v>1309.5</v>
      </c>
      <c r="AI2729" s="1">
        <v>7800</v>
      </c>
      <c r="AJ2729" s="36">
        <v>1308.5</v>
      </c>
      <c r="AK2729" s="1">
        <v>3100</v>
      </c>
      <c r="AL2729" s="2">
        <v>0.62222222222222223</v>
      </c>
      <c r="AM2729" s="3">
        <v>46241</v>
      </c>
      <c r="AN2729" t="s">
        <v>298</v>
      </c>
      <c r="AO2729" t="s">
        <v>371</v>
      </c>
    </row>
    <row r="2730" spans="1:41">
      <c r="A2730" s="8">
        <v>46232</v>
      </c>
      <c r="B2730" s="67">
        <v>3967.85</v>
      </c>
      <c r="C2730">
        <v>0.11</v>
      </c>
      <c r="D2730">
        <v>61370</v>
      </c>
      <c r="E2730" s="67">
        <v>-1.65</v>
      </c>
      <c r="F2730" s="7">
        <v>5201</v>
      </c>
      <c r="G2730" t="s">
        <v>52</v>
      </c>
      <c r="H2730">
        <v>0</v>
      </c>
      <c r="I2730" t="s">
        <v>288</v>
      </c>
      <c r="J2730" t="s">
        <v>289</v>
      </c>
      <c r="K2730" t="s">
        <v>295</v>
      </c>
      <c r="L2730" s="36">
        <v>6035</v>
      </c>
      <c r="M2730">
        <v>-133</v>
      </c>
      <c r="N2730" s="66">
        <v>-2.1600000000000001E-2</v>
      </c>
      <c r="O2730" s="36">
        <v>6168</v>
      </c>
      <c r="P2730" s="66">
        <v>-2.1499999999999998E-2</v>
      </c>
      <c r="Q2730" s="36">
        <v>6175</v>
      </c>
      <c r="R2730" s="36">
        <v>6194</v>
      </c>
      <c r="S2730" s="36">
        <v>5951</v>
      </c>
      <c r="T2730" s="66">
        <v>-2.2599999999999999E-2</v>
      </c>
      <c r="U2730" s="66">
        <v>-5.5999999999999999E-3</v>
      </c>
      <c r="V2730" s="66">
        <v>-2.5600000000000001E-2</v>
      </c>
      <c r="W2730" s="66">
        <v>1.41E-2</v>
      </c>
      <c r="X2730" s="1">
        <v>1129700</v>
      </c>
      <c r="Y2730" s="1">
        <v>6834282</v>
      </c>
      <c r="Z2730" s="1">
        <v>1312218</v>
      </c>
      <c r="AA2730" t="s">
        <v>581</v>
      </c>
      <c r="AB2730" t="s">
        <v>373</v>
      </c>
      <c r="AC2730">
        <v>16.64</v>
      </c>
      <c r="AD2730">
        <v>0.86</v>
      </c>
      <c r="AE2730">
        <v>3.48</v>
      </c>
      <c r="AF2730" t="s">
        <v>230</v>
      </c>
      <c r="AG2730" s="1">
        <v>58900</v>
      </c>
      <c r="AH2730" s="36">
        <v>6037</v>
      </c>
      <c r="AI2730">
        <v>300</v>
      </c>
      <c r="AJ2730" s="36">
        <v>6034</v>
      </c>
      <c r="AK2730">
        <v>400</v>
      </c>
      <c r="AL2730" s="2">
        <v>0.62222222222222223</v>
      </c>
      <c r="AM2730" s="3">
        <v>46238</v>
      </c>
      <c r="AN2730" t="s">
        <v>293</v>
      </c>
      <c r="AO2730" t="s">
        <v>341</v>
      </c>
    </row>
    <row r="2731" spans="1:41">
      <c r="A2731" s="8">
        <v>46232</v>
      </c>
      <c r="B2731" s="67">
        <v>3967.85</v>
      </c>
      <c r="C2731">
        <v>0.11</v>
      </c>
      <c r="D2731">
        <v>61370</v>
      </c>
      <c r="E2731" s="67">
        <v>-1.65</v>
      </c>
      <c r="F2731" s="7">
        <v>5302</v>
      </c>
      <c r="G2731" t="s">
        <v>53</v>
      </c>
      <c r="H2731">
        <v>0</v>
      </c>
      <c r="I2731" t="s">
        <v>288</v>
      </c>
      <c r="J2731" t="s">
        <v>289</v>
      </c>
      <c r="K2731" t="s">
        <v>290</v>
      </c>
      <c r="L2731" s="36">
        <v>4685</v>
      </c>
      <c r="M2731">
        <v>20</v>
      </c>
      <c r="N2731" s="66">
        <v>4.3E-3</v>
      </c>
      <c r="O2731" s="36">
        <v>4665</v>
      </c>
      <c r="P2731" s="66">
        <v>4.1999999999999997E-3</v>
      </c>
      <c r="Q2731" s="36">
        <v>4665</v>
      </c>
      <c r="R2731" s="36">
        <v>4695</v>
      </c>
      <c r="S2731" s="36">
        <v>4615</v>
      </c>
      <c r="T2731" s="66">
        <v>4.1999999999999997E-3</v>
      </c>
      <c r="U2731" s="66">
        <v>5.3E-3</v>
      </c>
      <c r="V2731" s="66">
        <v>-2.0999999999999999E-3</v>
      </c>
      <c r="W2731" s="66">
        <v>1.5100000000000001E-2</v>
      </c>
      <c r="X2731" s="1">
        <v>54500</v>
      </c>
      <c r="Y2731" s="1">
        <v>253978</v>
      </c>
      <c r="Z2731" s="1">
        <v>55435</v>
      </c>
      <c r="AA2731" t="s">
        <v>374</v>
      </c>
      <c r="AB2731" t="s">
        <v>375</v>
      </c>
      <c r="AC2731">
        <v>18.79</v>
      </c>
      <c r="AD2731">
        <v>0.95</v>
      </c>
      <c r="AE2731">
        <v>4.2699999999999996</v>
      </c>
      <c r="AF2731" t="s">
        <v>230</v>
      </c>
      <c r="AG2731" s="1">
        <v>12800</v>
      </c>
      <c r="AH2731" s="36">
        <v>4690</v>
      </c>
      <c r="AI2731" s="1">
        <v>1800</v>
      </c>
      <c r="AJ2731" s="36">
        <v>4680</v>
      </c>
      <c r="AK2731" s="1">
        <v>1000</v>
      </c>
      <c r="AL2731" s="2">
        <v>0.62152777777777779</v>
      </c>
      <c r="AM2731" s="3">
        <v>46244</v>
      </c>
      <c r="AN2731" t="s">
        <v>293</v>
      </c>
      <c r="AO2731" t="s">
        <v>341</v>
      </c>
    </row>
    <row r="2732" spans="1:41">
      <c r="A2732" s="8">
        <v>46232</v>
      </c>
      <c r="B2732" s="67">
        <v>3967.85</v>
      </c>
      <c r="C2732">
        <v>0.11</v>
      </c>
      <c r="D2732">
        <v>61370</v>
      </c>
      <c r="E2732" s="67">
        <v>-1.65</v>
      </c>
      <c r="F2732" s="7">
        <v>5310</v>
      </c>
      <c r="G2732" t="s">
        <v>54</v>
      </c>
      <c r="H2732">
        <v>0</v>
      </c>
      <c r="I2732" t="s">
        <v>288</v>
      </c>
      <c r="J2732" t="s">
        <v>289</v>
      </c>
      <c r="K2732" t="s">
        <v>290</v>
      </c>
      <c r="L2732" s="36">
        <v>6020</v>
      </c>
      <c r="M2732">
        <v>-330</v>
      </c>
      <c r="N2732" s="66">
        <v>-5.1999999999999998E-2</v>
      </c>
      <c r="O2732" s="36">
        <v>6350</v>
      </c>
      <c r="P2732" s="66">
        <v>-5.1900000000000002E-2</v>
      </c>
      <c r="Q2732" s="36">
        <v>6330</v>
      </c>
      <c r="R2732" s="36">
        <v>6330</v>
      </c>
      <c r="S2732" s="36">
        <v>5870</v>
      </c>
      <c r="T2732" s="66">
        <v>-4.8899999999999999E-2</v>
      </c>
      <c r="U2732" s="66">
        <v>8.3000000000000001E-3</v>
      </c>
      <c r="V2732" s="66">
        <v>-4.8899999999999999E-2</v>
      </c>
      <c r="W2732" s="66">
        <v>2.5499999999999998E-2</v>
      </c>
      <c r="X2732" s="1">
        <v>198100</v>
      </c>
      <c r="Y2732" s="1">
        <v>1187584</v>
      </c>
      <c r="Z2732" s="1">
        <v>126375</v>
      </c>
      <c r="AA2732" t="s">
        <v>662</v>
      </c>
      <c r="AB2732" t="s">
        <v>377</v>
      </c>
      <c r="AC2732">
        <v>25.77</v>
      </c>
      <c r="AD2732">
        <v>1.29</v>
      </c>
      <c r="AE2732">
        <v>2.41</v>
      </c>
      <c r="AF2732" t="s">
        <v>230</v>
      </c>
      <c r="AG2732" s="1">
        <v>4000</v>
      </c>
      <c r="AH2732" s="36">
        <v>6020</v>
      </c>
      <c r="AI2732">
        <v>500</v>
      </c>
      <c r="AJ2732" s="36">
        <v>6010</v>
      </c>
      <c r="AK2732">
        <v>200</v>
      </c>
      <c r="AL2732" s="2">
        <v>0.62083333333333335</v>
      </c>
      <c r="AM2732" s="3">
        <v>46241</v>
      </c>
      <c r="AN2732" t="s">
        <v>293</v>
      </c>
      <c r="AO2732" t="s">
        <v>341</v>
      </c>
    </row>
    <row r="2733" spans="1:41">
      <c r="A2733" s="8">
        <v>46232</v>
      </c>
      <c r="B2733" s="67">
        <v>3967.85</v>
      </c>
      <c r="C2733">
        <v>0.11</v>
      </c>
      <c r="D2733">
        <v>61370</v>
      </c>
      <c r="E2733" s="67">
        <v>-1.65</v>
      </c>
      <c r="F2733" s="7">
        <v>5334</v>
      </c>
      <c r="G2733" t="s">
        <v>55</v>
      </c>
      <c r="H2733">
        <v>0</v>
      </c>
      <c r="I2733" t="s">
        <v>288</v>
      </c>
      <c r="J2733" t="s">
        <v>289</v>
      </c>
      <c r="K2733" t="s">
        <v>295</v>
      </c>
      <c r="L2733" s="36">
        <v>9009</v>
      </c>
      <c r="M2733">
        <v>68</v>
      </c>
      <c r="N2733" s="66">
        <v>7.6E-3</v>
      </c>
      <c r="O2733" s="36">
        <v>8941</v>
      </c>
      <c r="P2733" s="66">
        <v>7.6E-3</v>
      </c>
      <c r="Q2733" s="36">
        <v>8999</v>
      </c>
      <c r="R2733" s="36">
        <v>9185</v>
      </c>
      <c r="S2733" s="36">
        <v>8755</v>
      </c>
      <c r="T2733" s="66">
        <v>1.1000000000000001E-3</v>
      </c>
      <c r="U2733" s="66">
        <v>5.1999999999999998E-3</v>
      </c>
      <c r="V2733" s="66">
        <v>-1.9099999999999999E-2</v>
      </c>
      <c r="W2733" s="66">
        <v>2.9000000000000001E-2</v>
      </c>
      <c r="X2733" s="1">
        <v>1771800</v>
      </c>
      <c r="Y2733" s="1">
        <v>15924396</v>
      </c>
      <c r="Z2733" s="1">
        <v>1795022</v>
      </c>
      <c r="AA2733" t="s">
        <v>709</v>
      </c>
      <c r="AB2733" t="s">
        <v>379</v>
      </c>
      <c r="AC2733">
        <v>16.7</v>
      </c>
      <c r="AD2733">
        <v>2.2999999999999998</v>
      </c>
      <c r="AE2733">
        <v>2.33</v>
      </c>
      <c r="AF2733" t="s">
        <v>230</v>
      </c>
      <c r="AG2733" s="1">
        <v>26900</v>
      </c>
      <c r="AH2733" s="36">
        <v>9012</v>
      </c>
      <c r="AI2733">
        <v>500</v>
      </c>
      <c r="AJ2733" s="36">
        <v>9008</v>
      </c>
      <c r="AK2733">
        <v>400</v>
      </c>
      <c r="AL2733" s="2">
        <v>0.62222222222222223</v>
      </c>
      <c r="AM2733" s="3">
        <v>46234</v>
      </c>
      <c r="AN2733" t="s">
        <v>298</v>
      </c>
      <c r="AO2733" t="s">
        <v>341</v>
      </c>
    </row>
    <row r="2734" spans="1:41">
      <c r="A2734" s="8">
        <v>46232</v>
      </c>
      <c r="B2734" s="67">
        <v>3967.85</v>
      </c>
      <c r="C2734">
        <v>0.11</v>
      </c>
      <c r="D2734">
        <v>61370</v>
      </c>
      <c r="E2734" s="67">
        <v>-1.65</v>
      </c>
      <c r="F2734" s="7">
        <v>5706</v>
      </c>
      <c r="G2734" t="s">
        <v>56</v>
      </c>
      <c r="H2734">
        <v>0</v>
      </c>
      <c r="I2734" t="s">
        <v>288</v>
      </c>
      <c r="J2734" t="s">
        <v>289</v>
      </c>
      <c r="K2734" t="s">
        <v>295</v>
      </c>
      <c r="L2734" s="36">
        <v>25555</v>
      </c>
      <c r="M2734" s="36">
        <v>-2455</v>
      </c>
      <c r="N2734" s="66">
        <v>-8.7599999999999997E-2</v>
      </c>
      <c r="O2734" s="36">
        <v>28010</v>
      </c>
      <c r="P2734" s="66">
        <v>-8.7599999999999997E-2</v>
      </c>
      <c r="Q2734" s="36">
        <v>28010</v>
      </c>
      <c r="R2734" s="36">
        <v>28435</v>
      </c>
      <c r="S2734" s="36">
        <v>24780</v>
      </c>
      <c r="T2734" s="66">
        <v>-8.7599999999999997E-2</v>
      </c>
      <c r="U2734" s="66">
        <v>-1.14E-2</v>
      </c>
      <c r="V2734" s="66">
        <v>-0.1012</v>
      </c>
      <c r="W2734" s="66">
        <v>3.1199999999999999E-2</v>
      </c>
      <c r="X2734" s="1">
        <v>1233800</v>
      </c>
      <c r="Y2734" s="1">
        <v>32477975</v>
      </c>
      <c r="Z2734" s="1">
        <v>1467251</v>
      </c>
      <c r="AA2734" t="s">
        <v>521</v>
      </c>
      <c r="AB2734" t="s">
        <v>381</v>
      </c>
      <c r="AC2734">
        <v>19.489999999999998</v>
      </c>
      <c r="AD2734">
        <v>3.54</v>
      </c>
      <c r="AE2734">
        <v>1.1000000000000001</v>
      </c>
      <c r="AF2734" t="s">
        <v>230</v>
      </c>
      <c r="AG2734" s="1">
        <v>5800</v>
      </c>
      <c r="AH2734" s="36">
        <v>25560</v>
      </c>
      <c r="AI2734">
        <v>400</v>
      </c>
      <c r="AJ2734" s="36">
        <v>25545</v>
      </c>
      <c r="AK2734">
        <v>200</v>
      </c>
      <c r="AL2734" s="2">
        <v>0.62222222222222223</v>
      </c>
      <c r="AM2734" s="3">
        <v>46241</v>
      </c>
      <c r="AN2734" t="s">
        <v>298</v>
      </c>
      <c r="AO2734" t="s">
        <v>382</v>
      </c>
    </row>
    <row r="2735" spans="1:41">
      <c r="A2735" s="8">
        <v>46232</v>
      </c>
      <c r="B2735" s="67">
        <v>3967.85</v>
      </c>
      <c r="C2735">
        <v>0.11</v>
      </c>
      <c r="D2735">
        <v>61370</v>
      </c>
      <c r="E2735" s="67">
        <v>-1.65</v>
      </c>
      <c r="F2735" s="7">
        <v>5711</v>
      </c>
      <c r="G2735" t="s">
        <v>57</v>
      </c>
      <c r="H2735">
        <v>0</v>
      </c>
      <c r="I2735" t="s">
        <v>288</v>
      </c>
      <c r="J2735" t="s">
        <v>289</v>
      </c>
      <c r="K2735" t="s">
        <v>295</v>
      </c>
      <c r="L2735" s="36">
        <v>3925</v>
      </c>
      <c r="M2735">
        <v>-109</v>
      </c>
      <c r="N2735" s="66">
        <v>-2.7E-2</v>
      </c>
      <c r="O2735" s="36">
        <v>4034</v>
      </c>
      <c r="P2735" s="66">
        <v>-2.7E-2</v>
      </c>
      <c r="Q2735" s="36">
        <v>4035</v>
      </c>
      <c r="R2735" s="36">
        <v>4065</v>
      </c>
      <c r="S2735" s="36">
        <v>3825</v>
      </c>
      <c r="T2735" s="66">
        <v>-2.7199999999999998E-2</v>
      </c>
      <c r="U2735" s="66">
        <v>2E-3</v>
      </c>
      <c r="V2735" s="66">
        <v>-3.44E-2</v>
      </c>
      <c r="W2735" s="66">
        <v>2.6100000000000002E-2</v>
      </c>
      <c r="X2735" s="1">
        <v>1165900</v>
      </c>
      <c r="Y2735" s="1">
        <v>4575588</v>
      </c>
      <c r="Z2735" s="1">
        <v>516096</v>
      </c>
      <c r="AA2735" t="s">
        <v>383</v>
      </c>
      <c r="AB2735" t="s">
        <v>384</v>
      </c>
      <c r="AC2735">
        <v>10.46</v>
      </c>
      <c r="AD2735">
        <v>0.69</v>
      </c>
      <c r="AE2735">
        <v>2.96</v>
      </c>
      <c r="AF2735" t="s">
        <v>230</v>
      </c>
      <c r="AG2735" s="1">
        <v>25400</v>
      </c>
      <c r="AH2735" s="36">
        <v>3925</v>
      </c>
      <c r="AI2735">
        <v>400</v>
      </c>
      <c r="AJ2735" s="36">
        <v>3924</v>
      </c>
      <c r="AK2735">
        <v>500</v>
      </c>
      <c r="AL2735" s="2">
        <v>0.62222222222222223</v>
      </c>
      <c r="AM2735" s="3">
        <v>46240</v>
      </c>
      <c r="AN2735" t="s">
        <v>298</v>
      </c>
      <c r="AO2735" t="s">
        <v>382</v>
      </c>
    </row>
    <row r="2736" spans="1:41">
      <c r="A2736" s="8">
        <v>46232</v>
      </c>
      <c r="B2736" s="67">
        <v>3967.85</v>
      </c>
      <c r="C2736">
        <v>0.11</v>
      </c>
      <c r="D2736">
        <v>61370</v>
      </c>
      <c r="E2736" s="67">
        <v>-1.65</v>
      </c>
      <c r="F2736" s="7">
        <v>5713</v>
      </c>
      <c r="G2736" t="s">
        <v>58</v>
      </c>
      <c r="H2736">
        <v>0</v>
      </c>
      <c r="I2736" t="s">
        <v>288</v>
      </c>
      <c r="J2736" t="s">
        <v>289</v>
      </c>
      <c r="K2736" t="s">
        <v>290</v>
      </c>
      <c r="L2736" s="36">
        <v>7262</v>
      </c>
      <c r="M2736">
        <v>-102</v>
      </c>
      <c r="N2736" s="66">
        <v>-1.3899999999999999E-2</v>
      </c>
      <c r="O2736" s="36">
        <v>7364</v>
      </c>
      <c r="P2736" s="66">
        <v>-1.38E-2</v>
      </c>
      <c r="Q2736" s="36">
        <v>7309</v>
      </c>
      <c r="R2736" s="36">
        <v>7453</v>
      </c>
      <c r="S2736" s="36">
        <v>6969</v>
      </c>
      <c r="T2736" s="66">
        <v>-6.4000000000000003E-3</v>
      </c>
      <c r="U2736" s="66">
        <v>1.3299999999999999E-2</v>
      </c>
      <c r="V2736" s="66">
        <v>-2.5600000000000001E-2</v>
      </c>
      <c r="W2736" s="66">
        <v>4.2000000000000003E-2</v>
      </c>
      <c r="X2736" s="1">
        <v>2593200</v>
      </c>
      <c r="Y2736" s="1">
        <v>18675555</v>
      </c>
      <c r="Z2736" s="1">
        <v>2111891</v>
      </c>
      <c r="AA2736" t="s">
        <v>385</v>
      </c>
      <c r="AB2736" t="s">
        <v>386</v>
      </c>
      <c r="AC2736">
        <v>12.99</v>
      </c>
      <c r="AD2736">
        <v>0.94</v>
      </c>
      <c r="AE2736">
        <v>2.85</v>
      </c>
      <c r="AF2736" t="s">
        <v>230</v>
      </c>
      <c r="AG2736" s="1">
        <v>48000</v>
      </c>
      <c r="AH2736" s="36">
        <v>7265</v>
      </c>
      <c r="AI2736">
        <v>300</v>
      </c>
      <c r="AJ2736" s="36">
        <v>7260</v>
      </c>
      <c r="AK2736">
        <v>200</v>
      </c>
      <c r="AL2736" s="2">
        <v>0.62222222222222223</v>
      </c>
      <c r="AM2736" s="3">
        <v>46244</v>
      </c>
      <c r="AN2736" t="s">
        <v>298</v>
      </c>
      <c r="AO2736" t="s">
        <v>382</v>
      </c>
    </row>
    <row r="2737" spans="1:41">
      <c r="A2737" s="8">
        <v>46232</v>
      </c>
      <c r="B2737" s="67">
        <v>3967.85</v>
      </c>
      <c r="C2737">
        <v>0.11</v>
      </c>
      <c r="D2737">
        <v>61370</v>
      </c>
      <c r="E2737" s="67">
        <v>-1.65</v>
      </c>
      <c r="F2737" s="7">
        <v>5802</v>
      </c>
      <c r="G2737" t="s">
        <v>59</v>
      </c>
      <c r="H2737">
        <v>0</v>
      </c>
      <c r="I2737" t="s">
        <v>288</v>
      </c>
      <c r="J2737" t="s">
        <v>289</v>
      </c>
      <c r="K2737" t="s">
        <v>290</v>
      </c>
      <c r="L2737" s="36">
        <v>2066.5</v>
      </c>
      <c r="M2737">
        <v>-121</v>
      </c>
      <c r="N2737" s="66">
        <v>-5.5300000000000002E-2</v>
      </c>
      <c r="O2737" s="36">
        <v>2187.5</v>
      </c>
      <c r="P2737" s="66">
        <v>-5.5300000000000002E-2</v>
      </c>
      <c r="Q2737" s="36">
        <v>2137.5</v>
      </c>
      <c r="R2737" s="36">
        <v>2197</v>
      </c>
      <c r="S2737" s="36">
        <v>2002.5</v>
      </c>
      <c r="T2737" s="66">
        <v>-3.32E-2</v>
      </c>
      <c r="U2737" s="66">
        <v>3.0999999999999999E-3</v>
      </c>
      <c r="V2737" s="66">
        <v>-5.9299999999999999E-2</v>
      </c>
      <c r="W2737" s="66">
        <v>3.1899999999999998E-2</v>
      </c>
      <c r="X2737" s="1">
        <v>24625000</v>
      </c>
      <c r="Y2737" s="1">
        <v>51445737</v>
      </c>
      <c r="Z2737" s="1">
        <v>6562712</v>
      </c>
      <c r="AA2737" t="s">
        <v>694</v>
      </c>
      <c r="AB2737" t="s">
        <v>849</v>
      </c>
      <c r="AC2737">
        <v>19.829999999999998</v>
      </c>
      <c r="AD2737">
        <v>2.34</v>
      </c>
      <c r="AE2737">
        <v>1.89</v>
      </c>
      <c r="AF2737" t="s">
        <v>230</v>
      </c>
      <c r="AG2737" s="1">
        <v>300900</v>
      </c>
      <c r="AH2737" s="36">
        <v>2066.5</v>
      </c>
      <c r="AI2737" s="1">
        <v>1800</v>
      </c>
      <c r="AJ2737" s="36">
        <v>2065.5</v>
      </c>
      <c r="AK2737" s="1">
        <v>1500</v>
      </c>
      <c r="AL2737" s="2">
        <v>0.62222222222222223</v>
      </c>
      <c r="AM2737" s="3">
        <v>46234</v>
      </c>
      <c r="AN2737" t="s">
        <v>298</v>
      </c>
      <c r="AO2737" t="s">
        <v>382</v>
      </c>
    </row>
    <row r="2738" spans="1:41">
      <c r="A2738" s="8">
        <v>46232</v>
      </c>
      <c r="B2738" s="67">
        <v>3967.85</v>
      </c>
      <c r="C2738">
        <v>0.11</v>
      </c>
      <c r="D2738">
        <v>61370</v>
      </c>
      <c r="E2738" s="67">
        <v>-1.65</v>
      </c>
      <c r="F2738" s="7">
        <v>5803</v>
      </c>
      <c r="G2738" t="s">
        <v>60</v>
      </c>
      <c r="H2738">
        <v>0</v>
      </c>
      <c r="I2738" t="s">
        <v>288</v>
      </c>
      <c r="J2738" t="s">
        <v>289</v>
      </c>
      <c r="K2738" t="s">
        <v>295</v>
      </c>
      <c r="L2738" s="36">
        <v>3753</v>
      </c>
      <c r="M2738">
        <v>-320</v>
      </c>
      <c r="N2738" s="66">
        <v>-7.8600000000000003E-2</v>
      </c>
      <c r="O2738" s="36">
        <v>4073</v>
      </c>
      <c r="P2738" s="66">
        <v>-7.85E-2</v>
      </c>
      <c r="Q2738" s="36">
        <v>4003</v>
      </c>
      <c r="R2738" s="36">
        <v>4129</v>
      </c>
      <c r="S2738" s="36">
        <v>3665</v>
      </c>
      <c r="T2738" s="66">
        <v>-6.2399999999999997E-2</v>
      </c>
      <c r="U2738" s="66">
        <v>-1.0200000000000001E-2</v>
      </c>
      <c r="V2738" s="66">
        <v>-9.0999999999999998E-2</v>
      </c>
      <c r="W2738" s="66">
        <v>2.4E-2</v>
      </c>
      <c r="X2738" s="1">
        <v>49149400</v>
      </c>
      <c r="Y2738" s="1">
        <v>190485674</v>
      </c>
      <c r="Z2738" s="1">
        <v>6662252</v>
      </c>
      <c r="AA2738" t="s">
        <v>389</v>
      </c>
      <c r="AB2738" t="s">
        <v>632</v>
      </c>
      <c r="AC2738">
        <v>24.85</v>
      </c>
      <c r="AD2738">
        <v>11.08</v>
      </c>
      <c r="AE2738">
        <v>1.01</v>
      </c>
      <c r="AF2738" t="s">
        <v>230</v>
      </c>
      <c r="AG2738" s="1">
        <v>797200</v>
      </c>
      <c r="AH2738" s="36">
        <v>3754</v>
      </c>
      <c r="AI2738" s="1">
        <v>1100</v>
      </c>
      <c r="AJ2738" s="36">
        <v>3753</v>
      </c>
      <c r="AK2738">
        <v>600</v>
      </c>
      <c r="AL2738" s="2">
        <v>0.62222222222222223</v>
      </c>
      <c r="AM2738" s="3">
        <v>46241</v>
      </c>
      <c r="AN2738" t="s">
        <v>298</v>
      </c>
      <c r="AO2738" t="s">
        <v>382</v>
      </c>
    </row>
    <row r="2739" spans="1:41">
      <c r="A2739" s="8">
        <v>46232</v>
      </c>
      <c r="B2739" s="67">
        <v>3967.85</v>
      </c>
      <c r="C2739">
        <v>0.11</v>
      </c>
      <c r="D2739">
        <v>61370</v>
      </c>
      <c r="E2739" s="67">
        <v>-1.65</v>
      </c>
      <c r="F2739" s="7">
        <v>6038</v>
      </c>
      <c r="G2739" t="s">
        <v>61</v>
      </c>
      <c r="H2739">
        <v>0</v>
      </c>
      <c r="I2739" t="s">
        <v>347</v>
      </c>
      <c r="J2739" t="s">
        <v>289</v>
      </c>
      <c r="K2739" t="s">
        <v>290</v>
      </c>
      <c r="L2739">
        <v>819</v>
      </c>
      <c r="M2739">
        <v>-8</v>
      </c>
      <c r="N2739" s="66">
        <v>-9.7000000000000003E-3</v>
      </c>
      <c r="O2739">
        <v>827</v>
      </c>
      <c r="P2739" s="66">
        <v>-9.5999999999999992E-3</v>
      </c>
      <c r="Q2739">
        <v>826</v>
      </c>
      <c r="R2739">
        <v>829</v>
      </c>
      <c r="S2739">
        <v>816</v>
      </c>
      <c r="T2739" s="66">
        <v>-8.3999999999999995E-3</v>
      </c>
      <c r="U2739" s="66">
        <v>-1.2E-2</v>
      </c>
      <c r="V2739" s="66">
        <v>-1.2E-2</v>
      </c>
      <c r="W2739" s="66">
        <v>3.5999999999999999E-3</v>
      </c>
      <c r="X2739" s="1">
        <v>186900</v>
      </c>
      <c r="Y2739" s="1">
        <v>154916</v>
      </c>
      <c r="Z2739" s="1">
        <v>4146</v>
      </c>
      <c r="AA2739" t="s">
        <v>391</v>
      </c>
      <c r="AB2739" t="s">
        <v>711</v>
      </c>
      <c r="AC2739">
        <v>11.81</v>
      </c>
      <c r="AD2739">
        <v>0.82</v>
      </c>
      <c r="AE2739">
        <v>2.81</v>
      </c>
      <c r="AF2739" t="s">
        <v>230</v>
      </c>
      <c r="AG2739">
        <v>0</v>
      </c>
      <c r="AH2739">
        <v>820</v>
      </c>
      <c r="AI2739">
        <v>100</v>
      </c>
      <c r="AJ2739">
        <v>818</v>
      </c>
      <c r="AK2739">
        <v>200</v>
      </c>
      <c r="AL2739" s="2">
        <v>0.61736111111111114</v>
      </c>
      <c r="AM2739" s="3">
        <v>46248</v>
      </c>
      <c r="AN2739" t="s">
        <v>350</v>
      </c>
      <c r="AO2739" t="s">
        <v>313</v>
      </c>
    </row>
    <row r="2740" spans="1:41">
      <c r="A2740" s="8">
        <v>46232</v>
      </c>
      <c r="B2740" s="67">
        <v>3967.85</v>
      </c>
      <c r="C2740">
        <v>0.11</v>
      </c>
      <c r="D2740">
        <v>61370</v>
      </c>
      <c r="E2740" s="67">
        <v>-1.65</v>
      </c>
      <c r="F2740" s="7">
        <v>6156</v>
      </c>
      <c r="G2740" t="s">
        <v>62</v>
      </c>
      <c r="H2740">
        <v>0</v>
      </c>
      <c r="I2740" t="s">
        <v>314</v>
      </c>
      <c r="J2740" t="s">
        <v>323</v>
      </c>
      <c r="K2740" t="s">
        <v>295</v>
      </c>
      <c r="L2740" s="36">
        <v>1779</v>
      </c>
      <c r="M2740">
        <v>2</v>
      </c>
      <c r="N2740" s="66">
        <v>1.1000000000000001E-3</v>
      </c>
      <c r="O2740" s="36">
        <v>1777</v>
      </c>
      <c r="P2740" s="66">
        <v>1.1000000000000001E-3</v>
      </c>
      <c r="Q2740" s="36">
        <v>1790</v>
      </c>
      <c r="R2740" s="36">
        <v>1797</v>
      </c>
      <c r="S2740" s="36">
        <v>1776</v>
      </c>
      <c r="T2740" s="66">
        <v>-6.1000000000000004E-3</v>
      </c>
      <c r="U2740" s="66">
        <v>-7.1999999999999998E-3</v>
      </c>
      <c r="V2740" s="66">
        <v>-0.01</v>
      </c>
      <c r="W2740" s="66">
        <v>1.6000000000000001E-3</v>
      </c>
      <c r="X2740" s="1">
        <v>11100</v>
      </c>
      <c r="Y2740" s="1">
        <v>19820</v>
      </c>
      <c r="Z2740" s="1">
        <v>9428</v>
      </c>
      <c r="AA2740" t="s">
        <v>393</v>
      </c>
      <c r="AB2740" t="s">
        <v>697</v>
      </c>
      <c r="AC2740">
        <v>52.78</v>
      </c>
      <c r="AD2740">
        <v>1.25</v>
      </c>
      <c r="AE2740">
        <v>5.62</v>
      </c>
      <c r="AF2740">
        <v>1.3</v>
      </c>
      <c r="AG2740">
        <v>300</v>
      </c>
      <c r="AH2740" s="36">
        <v>1787</v>
      </c>
      <c r="AI2740">
        <v>100</v>
      </c>
      <c r="AJ2740" s="36">
        <v>1781</v>
      </c>
      <c r="AK2740">
        <v>100</v>
      </c>
      <c r="AL2740" s="2">
        <v>0.61250000000000004</v>
      </c>
      <c r="AM2740" s="3">
        <v>46244</v>
      </c>
      <c r="AN2740" t="s">
        <v>350</v>
      </c>
      <c r="AO2740" t="s">
        <v>395</v>
      </c>
    </row>
    <row r="2741" spans="1:41">
      <c r="A2741" s="8">
        <v>46232</v>
      </c>
      <c r="B2741" s="67">
        <v>3967.85</v>
      </c>
      <c r="C2741">
        <v>0.11</v>
      </c>
      <c r="D2741">
        <v>61370</v>
      </c>
      <c r="E2741" s="67">
        <v>-1.65</v>
      </c>
      <c r="F2741" s="7">
        <v>6178</v>
      </c>
      <c r="G2741" t="s">
        <v>63</v>
      </c>
      <c r="H2741">
        <v>0</v>
      </c>
      <c r="I2741" t="s">
        <v>288</v>
      </c>
      <c r="J2741" t="s">
        <v>289</v>
      </c>
      <c r="K2741" t="s">
        <v>295</v>
      </c>
      <c r="L2741" s="36">
        <v>2487</v>
      </c>
      <c r="M2741">
        <v>23</v>
      </c>
      <c r="N2741" s="66">
        <v>9.2999999999999992E-3</v>
      </c>
      <c r="O2741" s="36">
        <v>2464</v>
      </c>
      <c r="P2741" s="66">
        <v>9.2999999999999992E-3</v>
      </c>
      <c r="Q2741" s="36">
        <v>2496.5</v>
      </c>
      <c r="R2741" s="36">
        <v>2499</v>
      </c>
      <c r="S2741" s="36">
        <v>2448.5</v>
      </c>
      <c r="T2741" s="66">
        <v>-3.8E-3</v>
      </c>
      <c r="U2741" s="66">
        <v>1E-3</v>
      </c>
      <c r="V2741" s="66">
        <v>-4.7999999999999996E-3</v>
      </c>
      <c r="W2741" s="66">
        <v>1.5699999999999999E-2</v>
      </c>
      <c r="X2741" s="1">
        <v>4748900</v>
      </c>
      <c r="Y2741" s="1">
        <v>11754291</v>
      </c>
      <c r="Z2741" s="1">
        <v>6983979</v>
      </c>
      <c r="AA2741" t="s">
        <v>899</v>
      </c>
      <c r="AB2741" t="s">
        <v>397</v>
      </c>
      <c r="AC2741">
        <v>17.89</v>
      </c>
      <c r="AD2741">
        <v>0.71</v>
      </c>
      <c r="AE2741">
        <v>2.41</v>
      </c>
      <c r="AF2741" t="s">
        <v>230</v>
      </c>
      <c r="AG2741" s="1">
        <v>89800</v>
      </c>
      <c r="AH2741" s="36">
        <v>2487</v>
      </c>
      <c r="AI2741">
        <v>200</v>
      </c>
      <c r="AJ2741" s="36">
        <v>2486.5</v>
      </c>
      <c r="AK2741" s="1">
        <v>1700</v>
      </c>
      <c r="AL2741" s="2">
        <v>0.62222222222222223</v>
      </c>
      <c r="AM2741" s="3">
        <v>46241</v>
      </c>
      <c r="AN2741" t="s">
        <v>298</v>
      </c>
      <c r="AO2741" t="s">
        <v>313</v>
      </c>
    </row>
    <row r="2742" spans="1:41">
      <c r="A2742" s="8">
        <v>46232</v>
      </c>
      <c r="B2742" s="67">
        <v>3967.85</v>
      </c>
      <c r="C2742">
        <v>0.11</v>
      </c>
      <c r="D2742">
        <v>61370</v>
      </c>
      <c r="E2742" s="67">
        <v>-1.65</v>
      </c>
      <c r="F2742" s="7">
        <v>6208</v>
      </c>
      <c r="G2742" t="s">
        <v>64</v>
      </c>
      <c r="H2742">
        <v>0</v>
      </c>
      <c r="I2742" t="s">
        <v>314</v>
      </c>
      <c r="J2742" t="s">
        <v>289</v>
      </c>
      <c r="K2742" t="s">
        <v>290</v>
      </c>
      <c r="L2742" s="36">
        <v>1550</v>
      </c>
      <c r="M2742">
        <v>-40</v>
      </c>
      <c r="N2742" s="66">
        <v>-2.52E-2</v>
      </c>
      <c r="O2742" s="36">
        <v>1590</v>
      </c>
      <c r="P2742" s="66">
        <v>-2.5100000000000001E-2</v>
      </c>
      <c r="Q2742" s="36">
        <v>1600</v>
      </c>
      <c r="R2742" s="36">
        <v>1605</v>
      </c>
      <c r="S2742" s="36">
        <v>1531</v>
      </c>
      <c r="T2742" s="66">
        <v>-3.1199999999999999E-2</v>
      </c>
      <c r="U2742" s="66">
        <v>1.9E-3</v>
      </c>
      <c r="V2742" s="66">
        <v>-3.4200000000000001E-2</v>
      </c>
      <c r="W2742" s="66">
        <v>1.24E-2</v>
      </c>
      <c r="X2742" s="1">
        <v>51600</v>
      </c>
      <c r="Y2742" s="1">
        <v>80216</v>
      </c>
      <c r="Z2742" s="1">
        <v>9898</v>
      </c>
      <c r="AA2742" t="s">
        <v>398</v>
      </c>
      <c r="AB2742" t="s">
        <v>399</v>
      </c>
      <c r="AC2742">
        <v>15.1</v>
      </c>
      <c r="AD2742">
        <v>1.57</v>
      </c>
      <c r="AE2742">
        <v>1.29</v>
      </c>
      <c r="AF2742">
        <v>1.9</v>
      </c>
      <c r="AG2742">
        <v>0</v>
      </c>
      <c r="AH2742" s="36">
        <v>1553</v>
      </c>
      <c r="AI2742">
        <v>100</v>
      </c>
      <c r="AJ2742" s="36">
        <v>1549</v>
      </c>
      <c r="AK2742">
        <v>200</v>
      </c>
      <c r="AL2742" s="2">
        <v>0.62083333333333335</v>
      </c>
      <c r="AM2742" s="3">
        <v>46241</v>
      </c>
      <c r="AN2742" t="s">
        <v>298</v>
      </c>
      <c r="AO2742" t="s">
        <v>395</v>
      </c>
    </row>
    <row r="2743" spans="1:41">
      <c r="A2743" s="8">
        <v>46232</v>
      </c>
      <c r="B2743" s="67">
        <v>3967.85</v>
      </c>
      <c r="C2743">
        <v>0.11</v>
      </c>
      <c r="D2743">
        <v>61370</v>
      </c>
      <c r="E2743" s="67">
        <v>-1.65</v>
      </c>
      <c r="F2743" s="7">
        <v>6356</v>
      </c>
      <c r="G2743" t="s">
        <v>65</v>
      </c>
      <c r="H2743">
        <v>0</v>
      </c>
      <c r="I2743" t="s">
        <v>314</v>
      </c>
      <c r="J2743" t="s">
        <v>289</v>
      </c>
      <c r="K2743" t="s">
        <v>290</v>
      </c>
      <c r="L2743" s="36">
        <v>1253</v>
      </c>
      <c r="M2743">
        <v>-43</v>
      </c>
      <c r="N2743" s="66">
        <v>-3.32E-2</v>
      </c>
      <c r="O2743" s="36">
        <v>1296</v>
      </c>
      <c r="P2743" s="66">
        <v>-3.3099999999999997E-2</v>
      </c>
      <c r="Q2743" s="36">
        <v>1304</v>
      </c>
      <c r="R2743" s="36">
        <v>1312</v>
      </c>
      <c r="S2743" s="36">
        <v>1235</v>
      </c>
      <c r="T2743" s="66">
        <v>-3.9100000000000003E-2</v>
      </c>
      <c r="U2743" s="66">
        <v>-1.49E-2</v>
      </c>
      <c r="V2743" s="66">
        <v>-4.4900000000000002E-2</v>
      </c>
      <c r="W2743" s="66">
        <v>1.4500000000000001E-2</v>
      </c>
      <c r="X2743" s="1">
        <v>146600</v>
      </c>
      <c r="Y2743" s="1">
        <v>186043</v>
      </c>
      <c r="Z2743" s="1">
        <v>17892</v>
      </c>
      <c r="AA2743" t="s">
        <v>400</v>
      </c>
      <c r="AB2743" t="s">
        <v>401</v>
      </c>
      <c r="AC2743">
        <v>10.130000000000001</v>
      </c>
      <c r="AD2743">
        <v>1.23</v>
      </c>
      <c r="AE2743">
        <v>0.8</v>
      </c>
      <c r="AF2743" t="s">
        <v>230</v>
      </c>
      <c r="AG2743" s="1">
        <v>1600</v>
      </c>
      <c r="AH2743" s="36">
        <v>1256</v>
      </c>
      <c r="AI2743">
        <v>500</v>
      </c>
      <c r="AJ2743" s="36">
        <v>1252</v>
      </c>
      <c r="AK2743">
        <v>200</v>
      </c>
      <c r="AL2743" s="2">
        <v>0.62013888888888891</v>
      </c>
      <c r="AN2743" t="s">
        <v>298</v>
      </c>
      <c r="AO2743" t="s">
        <v>395</v>
      </c>
    </row>
    <row r="2744" spans="1:41">
      <c r="A2744" s="8">
        <v>46232</v>
      </c>
      <c r="B2744" s="67">
        <v>3967.85</v>
      </c>
      <c r="C2744">
        <v>0.11</v>
      </c>
      <c r="D2744">
        <v>61370</v>
      </c>
      <c r="E2744" s="67">
        <v>-1.65</v>
      </c>
      <c r="F2744" s="7">
        <v>6378</v>
      </c>
      <c r="G2744" t="s">
        <v>66</v>
      </c>
      <c r="H2744">
        <v>0</v>
      </c>
      <c r="I2744" t="s">
        <v>314</v>
      </c>
      <c r="J2744" t="s">
        <v>289</v>
      </c>
      <c r="K2744" t="s">
        <v>290</v>
      </c>
      <c r="L2744" s="36">
        <v>1207</v>
      </c>
      <c r="M2744">
        <v>8</v>
      </c>
      <c r="N2744" s="66">
        <v>6.7000000000000002E-3</v>
      </c>
      <c r="O2744" s="36">
        <v>1199</v>
      </c>
      <c r="P2744" s="66">
        <v>6.6E-3</v>
      </c>
      <c r="Q2744" s="36">
        <v>1197</v>
      </c>
      <c r="R2744" s="36">
        <v>1210</v>
      </c>
      <c r="S2744" s="36">
        <v>1159</v>
      </c>
      <c r="T2744" s="66">
        <v>8.3000000000000001E-3</v>
      </c>
      <c r="U2744" s="66">
        <v>3.1600000000000003E-2</v>
      </c>
      <c r="V2744" s="66">
        <v>-2.3999999999999998E-3</v>
      </c>
      <c r="W2744" s="66">
        <v>4.1399999999999999E-2</v>
      </c>
      <c r="X2744" s="1">
        <v>156400</v>
      </c>
      <c r="Y2744" s="1">
        <v>184541</v>
      </c>
      <c r="Z2744" s="1">
        <v>24864</v>
      </c>
      <c r="AA2744" t="s">
        <v>402</v>
      </c>
      <c r="AB2744" t="s">
        <v>634</v>
      </c>
      <c r="AC2744">
        <v>12.57</v>
      </c>
      <c r="AD2744">
        <v>1.1200000000000001</v>
      </c>
      <c r="AE2744">
        <v>3.4</v>
      </c>
      <c r="AF2744" t="s">
        <v>230</v>
      </c>
      <c r="AG2744">
        <v>0</v>
      </c>
      <c r="AH2744" s="36">
        <v>1207</v>
      </c>
      <c r="AI2744">
        <v>500</v>
      </c>
      <c r="AJ2744" s="36">
        <v>1204</v>
      </c>
      <c r="AK2744">
        <v>200</v>
      </c>
      <c r="AL2744" s="2">
        <v>0.62152777777777779</v>
      </c>
      <c r="AM2744" s="3">
        <v>46241</v>
      </c>
      <c r="AN2744" t="s">
        <v>298</v>
      </c>
      <c r="AO2744" t="s">
        <v>395</v>
      </c>
    </row>
    <row r="2745" spans="1:41">
      <c r="A2745" s="8">
        <v>46232</v>
      </c>
      <c r="B2745" s="67">
        <v>3967.85</v>
      </c>
      <c r="C2745">
        <v>0.11</v>
      </c>
      <c r="D2745">
        <v>61370</v>
      </c>
      <c r="E2745" s="67">
        <v>-1.65</v>
      </c>
      <c r="F2745" s="7">
        <v>6526</v>
      </c>
      <c r="G2745" t="s">
        <v>67</v>
      </c>
      <c r="H2745">
        <v>0</v>
      </c>
      <c r="I2745" t="s">
        <v>288</v>
      </c>
      <c r="J2745" t="s">
        <v>289</v>
      </c>
      <c r="K2745" t="s">
        <v>290</v>
      </c>
      <c r="L2745" s="36">
        <v>2009</v>
      </c>
      <c r="M2745">
        <v>-140</v>
      </c>
      <c r="N2745" s="66">
        <v>-6.5100000000000005E-2</v>
      </c>
      <c r="O2745" s="36">
        <v>2149</v>
      </c>
      <c r="P2745" s="66">
        <v>-6.5100000000000005E-2</v>
      </c>
      <c r="Q2745" s="36">
        <v>2162</v>
      </c>
      <c r="R2745" s="36">
        <v>2197.5</v>
      </c>
      <c r="S2745" s="36">
        <v>1963</v>
      </c>
      <c r="T2745" s="66">
        <v>-7.0699999999999999E-2</v>
      </c>
      <c r="U2745" s="66">
        <v>-1.0999999999999999E-2</v>
      </c>
      <c r="V2745" s="66">
        <v>-8.5699999999999998E-2</v>
      </c>
      <c r="W2745" s="66">
        <v>2.3400000000000001E-2</v>
      </c>
      <c r="X2745" s="1">
        <v>8902000</v>
      </c>
      <c r="Y2745" s="1">
        <v>18268054</v>
      </c>
      <c r="Z2745" s="1">
        <v>361575</v>
      </c>
      <c r="AA2745" t="s">
        <v>584</v>
      </c>
      <c r="AB2745" t="s">
        <v>405</v>
      </c>
      <c r="AC2745">
        <v>35.24</v>
      </c>
      <c r="AD2745">
        <v>2.64</v>
      </c>
      <c r="AE2745">
        <v>2.4900000000000002</v>
      </c>
      <c r="AF2745" t="s">
        <v>230</v>
      </c>
      <c r="AG2745" s="1">
        <v>84400</v>
      </c>
      <c r="AH2745" s="36">
        <v>2009</v>
      </c>
      <c r="AI2745">
        <v>800</v>
      </c>
      <c r="AJ2745" s="36">
        <v>2008</v>
      </c>
      <c r="AK2745">
        <v>400</v>
      </c>
      <c r="AL2745" s="2">
        <v>0.62222222222222223</v>
      </c>
      <c r="AM2745" s="3">
        <v>46232</v>
      </c>
      <c r="AN2745" t="s">
        <v>298</v>
      </c>
      <c r="AO2745" t="s">
        <v>344</v>
      </c>
    </row>
    <row r="2746" spans="1:41">
      <c r="A2746" s="8">
        <v>46232</v>
      </c>
      <c r="B2746" s="67">
        <v>3967.85</v>
      </c>
      <c r="C2746">
        <v>0.11</v>
      </c>
      <c r="D2746">
        <v>61370</v>
      </c>
      <c r="E2746" s="67">
        <v>-1.65</v>
      </c>
      <c r="F2746" s="7">
        <v>6586</v>
      </c>
      <c r="G2746" t="s">
        <v>68</v>
      </c>
      <c r="H2746">
        <v>0</v>
      </c>
      <c r="I2746" t="s">
        <v>288</v>
      </c>
      <c r="J2746" t="s">
        <v>289</v>
      </c>
      <c r="K2746" t="s">
        <v>295</v>
      </c>
      <c r="L2746" s="36">
        <v>5798</v>
      </c>
      <c r="M2746">
        <v>126</v>
      </c>
      <c r="N2746" s="66">
        <v>2.2200000000000001E-2</v>
      </c>
      <c r="O2746" s="36">
        <v>5672</v>
      </c>
      <c r="P2746" s="66">
        <v>2.2200000000000001E-2</v>
      </c>
      <c r="Q2746" s="36">
        <v>5741</v>
      </c>
      <c r="R2746" s="36">
        <v>5859</v>
      </c>
      <c r="S2746" s="36">
        <v>5717</v>
      </c>
      <c r="T2746" s="66">
        <v>9.9000000000000008E-3</v>
      </c>
      <c r="U2746" s="66">
        <v>-1.0200000000000001E-2</v>
      </c>
      <c r="V2746" s="66">
        <v>-1.04E-2</v>
      </c>
      <c r="W2746" s="66">
        <v>1.41E-2</v>
      </c>
      <c r="X2746" s="1">
        <v>858600</v>
      </c>
      <c r="Y2746" s="1">
        <v>4980745</v>
      </c>
      <c r="Z2746" s="1">
        <v>1623541</v>
      </c>
      <c r="AA2746" t="s">
        <v>406</v>
      </c>
      <c r="AB2746" t="s">
        <v>407</v>
      </c>
      <c r="AC2746">
        <v>18.440000000000001</v>
      </c>
      <c r="AD2746">
        <v>1.5</v>
      </c>
      <c r="AE2746">
        <v>2.73</v>
      </c>
      <c r="AF2746" t="s">
        <v>230</v>
      </c>
      <c r="AG2746" s="1">
        <v>7100</v>
      </c>
      <c r="AH2746" s="36">
        <v>5800</v>
      </c>
      <c r="AI2746">
        <v>300</v>
      </c>
      <c r="AJ2746" s="36">
        <v>5797</v>
      </c>
      <c r="AK2746">
        <v>200</v>
      </c>
      <c r="AL2746" s="2">
        <v>0.62222222222222223</v>
      </c>
      <c r="AM2746" s="3">
        <v>46232</v>
      </c>
      <c r="AN2746" t="s">
        <v>298</v>
      </c>
      <c r="AO2746" t="s">
        <v>395</v>
      </c>
    </row>
    <row r="2747" spans="1:41">
      <c r="A2747" s="8">
        <v>46232</v>
      </c>
      <c r="B2747" s="67">
        <v>3967.85</v>
      </c>
      <c r="C2747">
        <v>0.11</v>
      </c>
      <c r="D2747">
        <v>61370</v>
      </c>
      <c r="E2747" s="67">
        <v>-1.65</v>
      </c>
      <c r="F2747" s="7">
        <v>6594</v>
      </c>
      <c r="G2747" t="s">
        <v>69</v>
      </c>
      <c r="H2747">
        <v>0</v>
      </c>
      <c r="I2747" t="s">
        <v>288</v>
      </c>
      <c r="J2747" t="s">
        <v>289</v>
      </c>
      <c r="K2747" t="s">
        <v>295</v>
      </c>
      <c r="L2747" s="36">
        <v>2552</v>
      </c>
      <c r="M2747">
        <v>-12</v>
      </c>
      <c r="N2747" s="66">
        <v>-4.7000000000000002E-3</v>
      </c>
      <c r="O2747" s="36">
        <v>2564</v>
      </c>
      <c r="P2747" s="66">
        <v>-4.5999999999999999E-3</v>
      </c>
      <c r="Q2747" s="36">
        <v>2614</v>
      </c>
      <c r="R2747" s="36">
        <v>2615</v>
      </c>
      <c r="S2747" s="36">
        <v>2488</v>
      </c>
      <c r="T2747" s="66">
        <v>-2.3699999999999999E-2</v>
      </c>
      <c r="U2747" s="66">
        <v>1.3899999999999999E-2</v>
      </c>
      <c r="V2747" s="66">
        <v>-2.4E-2</v>
      </c>
      <c r="W2747" s="66">
        <v>2.5700000000000001E-2</v>
      </c>
      <c r="X2747" s="1">
        <v>9122800</v>
      </c>
      <c r="Y2747" s="1">
        <v>23102473</v>
      </c>
      <c r="Z2747" s="1">
        <v>3043435</v>
      </c>
      <c r="AA2747" t="s">
        <v>560</v>
      </c>
      <c r="AB2747" t="s">
        <v>409</v>
      </c>
      <c r="AC2747">
        <v>36.56</v>
      </c>
      <c r="AD2747">
        <v>1.66</v>
      </c>
      <c r="AE2747">
        <v>0</v>
      </c>
      <c r="AF2747" t="s">
        <v>230</v>
      </c>
      <c r="AG2747">
        <v>0</v>
      </c>
      <c r="AH2747" s="36">
        <v>2552</v>
      </c>
      <c r="AI2747">
        <v>900</v>
      </c>
      <c r="AJ2747" s="36">
        <v>2551</v>
      </c>
      <c r="AK2747" s="1">
        <v>4100</v>
      </c>
      <c r="AL2747" s="2">
        <v>0.62152777777777779</v>
      </c>
      <c r="AN2747" t="s">
        <v>298</v>
      </c>
      <c r="AO2747" t="s">
        <v>344</v>
      </c>
    </row>
    <row r="2748" spans="1:41">
      <c r="A2748" s="8">
        <v>46232</v>
      </c>
      <c r="B2748" s="67">
        <v>3967.85</v>
      </c>
      <c r="C2748">
        <v>0.11</v>
      </c>
      <c r="D2748">
        <v>61370</v>
      </c>
      <c r="E2748" s="67">
        <v>-1.65</v>
      </c>
      <c r="F2748" s="7">
        <v>6674</v>
      </c>
      <c r="G2748" t="s">
        <v>70</v>
      </c>
      <c r="H2748">
        <v>0</v>
      </c>
      <c r="I2748" t="s">
        <v>288</v>
      </c>
      <c r="J2748" t="s">
        <v>289</v>
      </c>
      <c r="K2748" t="s">
        <v>295</v>
      </c>
      <c r="L2748" s="36">
        <v>5140</v>
      </c>
      <c r="M2748">
        <v>-321</v>
      </c>
      <c r="N2748" s="66">
        <v>-5.8799999999999998E-2</v>
      </c>
      <c r="O2748" s="36">
        <v>5461</v>
      </c>
      <c r="P2748" s="66">
        <v>-5.8700000000000002E-2</v>
      </c>
      <c r="Q2748" s="36">
        <v>5401</v>
      </c>
      <c r="R2748" s="36">
        <v>5439</v>
      </c>
      <c r="S2748" s="36">
        <v>5044</v>
      </c>
      <c r="T2748" s="66">
        <v>-4.8300000000000003E-2</v>
      </c>
      <c r="U2748" s="66">
        <v>-6.3E-3</v>
      </c>
      <c r="V2748" s="66">
        <v>-5.4899999999999997E-2</v>
      </c>
      <c r="W2748" s="66">
        <v>1.9E-2</v>
      </c>
      <c r="X2748" s="1">
        <v>682600</v>
      </c>
      <c r="Y2748" s="1">
        <v>3550268</v>
      </c>
      <c r="Z2748" s="1">
        <v>516294</v>
      </c>
      <c r="AA2748" t="s">
        <v>679</v>
      </c>
      <c r="AB2748" t="s">
        <v>411</v>
      </c>
      <c r="AC2748">
        <v>13.82</v>
      </c>
      <c r="AD2748">
        <v>1.3</v>
      </c>
      <c r="AE2748">
        <v>1.91</v>
      </c>
      <c r="AF2748" t="s">
        <v>230</v>
      </c>
      <c r="AG2748" s="1">
        <v>19500</v>
      </c>
      <c r="AH2748" s="36">
        <v>5140</v>
      </c>
      <c r="AI2748">
        <v>400</v>
      </c>
      <c r="AJ2748" s="36">
        <v>5137</v>
      </c>
      <c r="AK2748">
        <v>100</v>
      </c>
      <c r="AL2748" s="2">
        <v>0.62222222222222223</v>
      </c>
      <c r="AM2748" s="3">
        <v>46239</v>
      </c>
      <c r="AN2748" t="s">
        <v>298</v>
      </c>
      <c r="AO2748" t="s">
        <v>344</v>
      </c>
    </row>
    <row r="2749" spans="1:41">
      <c r="A2749" s="8">
        <v>46232</v>
      </c>
      <c r="B2749" s="67">
        <v>3967.85</v>
      </c>
      <c r="C2749">
        <v>0.11</v>
      </c>
      <c r="D2749">
        <v>61370</v>
      </c>
      <c r="E2749" s="67">
        <v>-1.65</v>
      </c>
      <c r="F2749" s="7">
        <v>6758</v>
      </c>
      <c r="G2749" t="s">
        <v>71</v>
      </c>
      <c r="H2749">
        <v>0</v>
      </c>
      <c r="I2749" t="s">
        <v>288</v>
      </c>
      <c r="J2749" t="s">
        <v>289</v>
      </c>
      <c r="K2749" t="s">
        <v>295</v>
      </c>
      <c r="L2749" s="36">
        <v>3802</v>
      </c>
      <c r="M2749">
        <v>140</v>
      </c>
      <c r="N2749" s="66">
        <v>3.8199999999999998E-2</v>
      </c>
      <c r="O2749" s="36">
        <v>3662</v>
      </c>
      <c r="P2749" s="66">
        <v>3.8199999999999998E-2</v>
      </c>
      <c r="Q2749" s="36">
        <v>3685</v>
      </c>
      <c r="R2749" s="36">
        <v>3809</v>
      </c>
      <c r="S2749" s="36">
        <v>3646</v>
      </c>
      <c r="T2749" s="66">
        <v>3.1699999999999999E-2</v>
      </c>
      <c r="U2749" s="66">
        <v>4.1999999999999997E-3</v>
      </c>
      <c r="V2749" s="66">
        <v>-1.8E-3</v>
      </c>
      <c r="W2749" s="66">
        <v>4.2700000000000002E-2</v>
      </c>
      <c r="X2749" s="1">
        <v>22978400</v>
      </c>
      <c r="Y2749" s="1">
        <v>86202718</v>
      </c>
      <c r="Z2749" s="1">
        <v>22680132</v>
      </c>
      <c r="AA2749" t="s">
        <v>412</v>
      </c>
      <c r="AB2749" t="s">
        <v>413</v>
      </c>
      <c r="AC2749">
        <v>19.25</v>
      </c>
      <c r="AD2749">
        <v>2.76</v>
      </c>
      <c r="AE2749">
        <v>0.92</v>
      </c>
      <c r="AF2749" t="s">
        <v>230</v>
      </c>
      <c r="AG2749" s="1">
        <v>358600</v>
      </c>
      <c r="AH2749" s="36">
        <v>3803</v>
      </c>
      <c r="AI2749" s="1">
        <v>7900</v>
      </c>
      <c r="AJ2749" s="36">
        <v>3802</v>
      </c>
      <c r="AK2749" s="1">
        <v>11000</v>
      </c>
      <c r="AL2749" s="2">
        <v>0.62222222222222223</v>
      </c>
      <c r="AM2749" s="3">
        <v>46234</v>
      </c>
      <c r="AN2749" t="s">
        <v>298</v>
      </c>
      <c r="AO2749" t="s">
        <v>344</v>
      </c>
    </row>
    <row r="2750" spans="1:41">
      <c r="A2750" s="8">
        <v>46232</v>
      </c>
      <c r="B2750" s="67">
        <v>3967.85</v>
      </c>
      <c r="C2750">
        <v>0.11</v>
      </c>
      <c r="D2750">
        <v>61370</v>
      </c>
      <c r="E2750" s="67">
        <v>-1.65</v>
      </c>
      <c r="F2750" s="7">
        <v>6810</v>
      </c>
      <c r="G2750" t="s">
        <v>72</v>
      </c>
      <c r="H2750">
        <v>0</v>
      </c>
      <c r="I2750" t="s">
        <v>288</v>
      </c>
      <c r="J2750" t="s">
        <v>289</v>
      </c>
      <c r="K2750" t="s">
        <v>295</v>
      </c>
      <c r="L2750" s="36">
        <v>2061</v>
      </c>
      <c r="M2750">
        <v>-18</v>
      </c>
      <c r="N2750" s="66">
        <v>-8.6999999999999994E-3</v>
      </c>
      <c r="O2750" s="36">
        <v>2079</v>
      </c>
      <c r="P2750" s="66">
        <v>-8.6E-3</v>
      </c>
      <c r="Q2750" s="36">
        <v>2099</v>
      </c>
      <c r="R2750" s="36">
        <v>2100</v>
      </c>
      <c r="S2750" s="36">
        <v>2038</v>
      </c>
      <c r="T2750" s="66">
        <v>-1.8100000000000002E-2</v>
      </c>
      <c r="U2750" s="66">
        <v>2.8999999999999998E-3</v>
      </c>
      <c r="V2750" s="66">
        <v>-1.8499999999999999E-2</v>
      </c>
      <c r="W2750" s="66">
        <v>1.12E-2</v>
      </c>
      <c r="X2750" s="1">
        <v>125000</v>
      </c>
      <c r="Y2750" s="1">
        <v>258442</v>
      </c>
      <c r="Z2750" s="1">
        <v>83808</v>
      </c>
      <c r="AA2750" t="s">
        <v>414</v>
      </c>
      <c r="AB2750" t="s">
        <v>415</v>
      </c>
      <c r="AC2750">
        <v>11.33</v>
      </c>
      <c r="AD2750">
        <v>0.87</v>
      </c>
      <c r="AE2750">
        <v>2.72</v>
      </c>
      <c r="AF2750" t="s">
        <v>230</v>
      </c>
      <c r="AG2750" s="1">
        <v>20700</v>
      </c>
      <c r="AH2750" s="36">
        <v>2062</v>
      </c>
      <c r="AI2750">
        <v>100</v>
      </c>
      <c r="AJ2750" s="36">
        <v>2061</v>
      </c>
      <c r="AK2750">
        <v>100</v>
      </c>
      <c r="AL2750" s="2">
        <v>0.62222222222222223</v>
      </c>
      <c r="AM2750" s="3">
        <v>46234</v>
      </c>
      <c r="AN2750" t="s">
        <v>298</v>
      </c>
      <c r="AO2750" t="s">
        <v>344</v>
      </c>
    </row>
    <row r="2751" spans="1:41">
      <c r="A2751" s="8">
        <v>46232</v>
      </c>
      <c r="B2751" s="67">
        <v>3967.85</v>
      </c>
      <c r="C2751">
        <v>0.11</v>
      </c>
      <c r="D2751">
        <v>61370</v>
      </c>
      <c r="E2751" s="67">
        <v>-1.65</v>
      </c>
      <c r="F2751" s="7">
        <v>6841</v>
      </c>
      <c r="G2751" t="s">
        <v>73</v>
      </c>
      <c r="H2751">
        <v>0</v>
      </c>
      <c r="I2751" t="s">
        <v>288</v>
      </c>
      <c r="J2751" t="s">
        <v>289</v>
      </c>
      <c r="K2751" t="s">
        <v>295</v>
      </c>
      <c r="L2751" s="36">
        <v>5576</v>
      </c>
      <c r="M2751">
        <v>-79</v>
      </c>
      <c r="N2751" s="66">
        <v>-1.4E-2</v>
      </c>
      <c r="O2751" s="36">
        <v>5655</v>
      </c>
      <c r="P2751" s="66">
        <v>-1.3899999999999999E-2</v>
      </c>
      <c r="Q2751" s="36">
        <v>5668</v>
      </c>
      <c r="R2751" s="36">
        <v>5703</v>
      </c>
      <c r="S2751" s="36">
        <v>5472</v>
      </c>
      <c r="T2751" s="66">
        <v>-1.6199999999999999E-2</v>
      </c>
      <c r="U2751" s="66">
        <v>-4.1999999999999997E-3</v>
      </c>
      <c r="V2751" s="66">
        <v>-2.2200000000000001E-2</v>
      </c>
      <c r="W2751" s="66">
        <v>1.9E-2</v>
      </c>
      <c r="X2751" s="1">
        <v>852000</v>
      </c>
      <c r="Y2751" s="1">
        <v>4763262</v>
      </c>
      <c r="Z2751" s="1">
        <v>1434153</v>
      </c>
      <c r="AA2751" t="s">
        <v>416</v>
      </c>
      <c r="AB2751" t="s">
        <v>635</v>
      </c>
      <c r="AC2751">
        <v>23.88</v>
      </c>
      <c r="AD2751">
        <v>2.73</v>
      </c>
      <c r="AE2751">
        <v>1.65</v>
      </c>
      <c r="AF2751" t="s">
        <v>230</v>
      </c>
      <c r="AG2751" s="1">
        <v>8300</v>
      </c>
      <c r="AH2751" s="36">
        <v>5578</v>
      </c>
      <c r="AI2751">
        <v>500</v>
      </c>
      <c r="AJ2751" s="36">
        <v>5575</v>
      </c>
      <c r="AK2751">
        <v>300</v>
      </c>
      <c r="AL2751" s="2">
        <v>0.62222222222222223</v>
      </c>
      <c r="AM2751" s="3">
        <v>46238</v>
      </c>
      <c r="AN2751" t="s">
        <v>298</v>
      </c>
      <c r="AO2751" t="s">
        <v>344</v>
      </c>
    </row>
    <row r="2752" spans="1:41">
      <c r="A2752" s="8">
        <v>46232</v>
      </c>
      <c r="B2752" s="67">
        <v>3967.85</v>
      </c>
      <c r="C2752">
        <v>0.11</v>
      </c>
      <c r="D2752">
        <v>61370</v>
      </c>
      <c r="E2752" s="67">
        <v>-1.65</v>
      </c>
      <c r="F2752" s="7">
        <v>6890</v>
      </c>
      <c r="G2752" t="s">
        <v>74</v>
      </c>
      <c r="H2752">
        <v>0</v>
      </c>
      <c r="I2752" t="s">
        <v>314</v>
      </c>
      <c r="J2752" t="s">
        <v>289</v>
      </c>
      <c r="K2752" t="s">
        <v>295</v>
      </c>
      <c r="L2752" s="36">
        <v>7180</v>
      </c>
      <c r="M2752">
        <v>-370</v>
      </c>
      <c r="N2752" s="66">
        <v>-4.9000000000000002E-2</v>
      </c>
      <c r="O2752" s="36">
        <v>7550</v>
      </c>
      <c r="P2752" s="66">
        <v>-4.9000000000000002E-2</v>
      </c>
      <c r="Q2752" s="36">
        <v>7670</v>
      </c>
      <c r="R2752" s="36">
        <v>7950</v>
      </c>
      <c r="S2752" s="36">
        <v>6950</v>
      </c>
      <c r="T2752" s="66">
        <v>-6.3799999999999996E-2</v>
      </c>
      <c r="U2752" s="66">
        <v>4.1000000000000003E-3</v>
      </c>
      <c r="V2752" s="66">
        <v>-9.6799999999999997E-2</v>
      </c>
      <c r="W2752" s="66">
        <v>3.3000000000000002E-2</v>
      </c>
      <c r="X2752" s="1">
        <v>1921600</v>
      </c>
      <c r="Y2752" s="1">
        <v>14098458</v>
      </c>
      <c r="Z2752" s="1">
        <v>378474</v>
      </c>
      <c r="AA2752" t="s">
        <v>680</v>
      </c>
      <c r="AB2752" t="s">
        <v>419</v>
      </c>
      <c r="AC2752">
        <v>16.82</v>
      </c>
      <c r="AD2752">
        <v>1.29</v>
      </c>
      <c r="AE2752">
        <v>2.79</v>
      </c>
      <c r="AF2752" t="s">
        <v>230</v>
      </c>
      <c r="AG2752" s="1">
        <v>32300</v>
      </c>
      <c r="AH2752" s="36">
        <v>7190</v>
      </c>
      <c r="AI2752" s="1">
        <v>1300</v>
      </c>
      <c r="AJ2752" s="36">
        <v>7180</v>
      </c>
      <c r="AK2752" s="1">
        <v>2000</v>
      </c>
      <c r="AL2752" s="2">
        <v>0.62152777777777779</v>
      </c>
      <c r="AM2752" s="3">
        <v>46248</v>
      </c>
      <c r="AN2752" t="s">
        <v>293</v>
      </c>
      <c r="AO2752" t="s">
        <v>344</v>
      </c>
    </row>
    <row r="2753" spans="1:41">
      <c r="A2753" s="8">
        <v>46232</v>
      </c>
      <c r="B2753" s="67">
        <v>3967.85</v>
      </c>
      <c r="C2753">
        <v>0.11</v>
      </c>
      <c r="D2753">
        <v>61370</v>
      </c>
      <c r="E2753" s="67">
        <v>-1.65</v>
      </c>
      <c r="F2753" s="7">
        <v>6925</v>
      </c>
      <c r="G2753" t="s">
        <v>75</v>
      </c>
      <c r="H2753">
        <v>0</v>
      </c>
      <c r="I2753" t="s">
        <v>288</v>
      </c>
      <c r="J2753" t="s">
        <v>289</v>
      </c>
      <c r="K2753" t="s">
        <v>295</v>
      </c>
      <c r="L2753" s="36">
        <v>3583</v>
      </c>
      <c r="M2753">
        <v>-240</v>
      </c>
      <c r="N2753" s="66">
        <v>-6.2799999999999995E-2</v>
      </c>
      <c r="O2753" s="36">
        <v>3823</v>
      </c>
      <c r="P2753" s="66">
        <v>-6.2700000000000006E-2</v>
      </c>
      <c r="Q2753" s="36">
        <v>3753</v>
      </c>
      <c r="R2753" s="36">
        <v>3812</v>
      </c>
      <c r="S2753" s="36">
        <v>3513</v>
      </c>
      <c r="T2753" s="66">
        <v>-4.5199999999999997E-2</v>
      </c>
      <c r="U2753" s="66">
        <v>-1.1000000000000001E-3</v>
      </c>
      <c r="V2753" s="66">
        <v>-0.06</v>
      </c>
      <c r="W2753" s="66">
        <v>1.9900000000000001E-2</v>
      </c>
      <c r="X2753" s="1">
        <v>353400</v>
      </c>
      <c r="Y2753" s="1">
        <v>1278911</v>
      </c>
      <c r="Z2753" s="1">
        <v>299180</v>
      </c>
      <c r="AA2753" t="s">
        <v>698</v>
      </c>
      <c r="AB2753" t="s">
        <v>421</v>
      </c>
      <c r="AC2753">
        <v>27.08</v>
      </c>
      <c r="AD2753">
        <v>1.44</v>
      </c>
      <c r="AE2753">
        <v>1.95</v>
      </c>
      <c r="AF2753" t="s">
        <v>230</v>
      </c>
      <c r="AG2753" s="1">
        <v>8000</v>
      </c>
      <c r="AH2753" s="36">
        <v>3585</v>
      </c>
      <c r="AI2753">
        <v>200</v>
      </c>
      <c r="AJ2753" s="36">
        <v>3582</v>
      </c>
      <c r="AK2753">
        <v>100</v>
      </c>
      <c r="AL2753" s="2">
        <v>0.62222222222222223</v>
      </c>
      <c r="AM2753" s="3">
        <v>46238</v>
      </c>
      <c r="AN2753" t="s">
        <v>298</v>
      </c>
      <c r="AO2753" t="s">
        <v>344</v>
      </c>
    </row>
    <row r="2754" spans="1:41">
      <c r="A2754" s="8">
        <v>46232</v>
      </c>
      <c r="B2754" s="67">
        <v>3967.85</v>
      </c>
      <c r="C2754">
        <v>0.11</v>
      </c>
      <c r="D2754">
        <v>61370</v>
      </c>
      <c r="E2754" s="67">
        <v>-1.65</v>
      </c>
      <c r="F2754" s="7">
        <v>6963</v>
      </c>
      <c r="G2754" t="s">
        <v>76</v>
      </c>
      <c r="H2754">
        <v>0</v>
      </c>
      <c r="I2754" t="s">
        <v>288</v>
      </c>
      <c r="J2754" t="s">
        <v>289</v>
      </c>
      <c r="K2754" t="s">
        <v>290</v>
      </c>
      <c r="L2754" s="36">
        <v>3902</v>
      </c>
      <c r="M2754">
        <v>-215</v>
      </c>
      <c r="N2754" s="66">
        <v>-5.2200000000000003E-2</v>
      </c>
      <c r="O2754" s="36">
        <v>4117</v>
      </c>
      <c r="P2754" s="66">
        <v>-5.2200000000000003E-2</v>
      </c>
      <c r="Q2754" s="36">
        <v>4121</v>
      </c>
      <c r="R2754" s="36">
        <v>4272</v>
      </c>
      <c r="S2754" s="36">
        <v>3784</v>
      </c>
      <c r="T2754" s="66">
        <v>-5.3100000000000001E-2</v>
      </c>
      <c r="U2754" s="66">
        <v>-1.6799999999999999E-2</v>
      </c>
      <c r="V2754" s="66">
        <v>-8.6599999999999996E-2</v>
      </c>
      <c r="W2754" s="66">
        <v>3.1099999999999999E-2</v>
      </c>
      <c r="X2754" s="1">
        <v>5582300</v>
      </c>
      <c r="Y2754" s="1">
        <v>22252328</v>
      </c>
      <c r="Z2754" s="1">
        <v>1575471</v>
      </c>
      <c r="AA2754" t="s">
        <v>713</v>
      </c>
      <c r="AB2754" t="s">
        <v>423</v>
      </c>
      <c r="AC2754">
        <v>51.95</v>
      </c>
      <c r="AD2754">
        <v>1.98</v>
      </c>
      <c r="AE2754">
        <v>1.28</v>
      </c>
      <c r="AF2754" t="s">
        <v>230</v>
      </c>
      <c r="AG2754" s="1">
        <v>41900</v>
      </c>
      <c r="AH2754" s="36">
        <v>3902</v>
      </c>
      <c r="AI2754">
        <v>700</v>
      </c>
      <c r="AJ2754" s="36">
        <v>3901</v>
      </c>
      <c r="AK2754">
        <v>300</v>
      </c>
      <c r="AL2754" s="2">
        <v>0.62222222222222223</v>
      </c>
      <c r="AM2754" s="3">
        <v>46239</v>
      </c>
      <c r="AN2754" t="s">
        <v>298</v>
      </c>
      <c r="AO2754" t="s">
        <v>344</v>
      </c>
    </row>
    <row r="2755" spans="1:41">
      <c r="A2755" s="8">
        <v>46232</v>
      </c>
      <c r="B2755" s="67">
        <v>3967.85</v>
      </c>
      <c r="C2755">
        <v>0.11</v>
      </c>
      <c r="D2755">
        <v>61370</v>
      </c>
      <c r="E2755" s="67">
        <v>-1.65</v>
      </c>
      <c r="F2755" s="7">
        <v>7011</v>
      </c>
      <c r="G2755" t="s">
        <v>77</v>
      </c>
      <c r="H2755">
        <v>0</v>
      </c>
      <c r="I2755" t="s">
        <v>288</v>
      </c>
      <c r="J2755" t="s">
        <v>289</v>
      </c>
      <c r="K2755" t="s">
        <v>290</v>
      </c>
      <c r="L2755" s="36">
        <v>3740</v>
      </c>
      <c r="M2755">
        <v>-65</v>
      </c>
      <c r="N2755" s="66">
        <v>-1.7100000000000001E-2</v>
      </c>
      <c r="O2755" s="36">
        <v>3805</v>
      </c>
      <c r="P2755" s="66">
        <v>-1.7000000000000001E-2</v>
      </c>
      <c r="Q2755" s="36">
        <v>3751</v>
      </c>
      <c r="R2755" s="36">
        <v>3783</v>
      </c>
      <c r="S2755" s="36">
        <v>3701</v>
      </c>
      <c r="T2755" s="66">
        <v>-2.8999999999999998E-3</v>
      </c>
      <c r="U2755" s="66">
        <v>-1.8E-3</v>
      </c>
      <c r="V2755" s="66">
        <v>-1.1299999999999999E-2</v>
      </c>
      <c r="W2755" s="66">
        <v>1.0500000000000001E-2</v>
      </c>
      <c r="X2755" s="1">
        <v>13944300</v>
      </c>
      <c r="Y2755" s="1">
        <v>52086578</v>
      </c>
      <c r="Z2755" s="1">
        <v>12617442</v>
      </c>
      <c r="AA2755" t="s">
        <v>424</v>
      </c>
      <c r="AB2755" t="s">
        <v>636</v>
      </c>
      <c r="AC2755">
        <v>33.06</v>
      </c>
      <c r="AD2755">
        <v>4.0599999999999996</v>
      </c>
      <c r="AE2755">
        <v>0.78</v>
      </c>
      <c r="AF2755" t="s">
        <v>230</v>
      </c>
      <c r="AG2755" s="1">
        <v>577500</v>
      </c>
      <c r="AH2755" s="36">
        <v>3741</v>
      </c>
      <c r="AI2755" s="1">
        <v>4000</v>
      </c>
      <c r="AJ2755" s="36">
        <v>3740</v>
      </c>
      <c r="AK2755">
        <v>200</v>
      </c>
      <c r="AL2755" s="2">
        <v>0.62222222222222223</v>
      </c>
      <c r="AM2755" s="3">
        <v>46238</v>
      </c>
      <c r="AN2755" t="s">
        <v>298</v>
      </c>
      <c r="AO2755" t="s">
        <v>395</v>
      </c>
    </row>
    <row r="2756" spans="1:41">
      <c r="A2756" s="8">
        <v>46232</v>
      </c>
      <c r="B2756" s="67">
        <v>3967.85</v>
      </c>
      <c r="C2756">
        <v>0.11</v>
      </c>
      <c r="D2756">
        <v>61370</v>
      </c>
      <c r="E2756" s="67">
        <v>-1.65</v>
      </c>
      <c r="F2756" s="7">
        <v>7013</v>
      </c>
      <c r="G2756" t="s">
        <v>78</v>
      </c>
      <c r="H2756">
        <v>0</v>
      </c>
      <c r="I2756" t="s">
        <v>288</v>
      </c>
      <c r="J2756" t="s">
        <v>289</v>
      </c>
      <c r="K2756" t="s">
        <v>290</v>
      </c>
      <c r="L2756" s="36">
        <v>2743</v>
      </c>
      <c r="M2756">
        <v>-31.5</v>
      </c>
      <c r="N2756" s="66">
        <v>-1.14E-2</v>
      </c>
      <c r="O2756" s="36">
        <v>2774.5</v>
      </c>
      <c r="P2756" s="66">
        <v>-1.1299999999999999E-2</v>
      </c>
      <c r="Q2756" s="36">
        <v>2783</v>
      </c>
      <c r="R2756" s="36">
        <v>2805.5</v>
      </c>
      <c r="S2756" s="36">
        <v>2704</v>
      </c>
      <c r="T2756" s="66">
        <v>-1.43E-2</v>
      </c>
      <c r="U2756" s="66">
        <v>-1.8E-3</v>
      </c>
      <c r="V2756" s="66">
        <v>-2.2200000000000001E-2</v>
      </c>
      <c r="W2756" s="66">
        <v>1.44E-2</v>
      </c>
      <c r="X2756" s="1">
        <v>9841800</v>
      </c>
      <c r="Y2756" s="1">
        <v>26960707</v>
      </c>
      <c r="Z2756" s="1">
        <v>2970009</v>
      </c>
      <c r="AA2756" t="s">
        <v>426</v>
      </c>
      <c r="AB2756" t="s">
        <v>637</v>
      </c>
      <c r="AC2756">
        <v>17.62</v>
      </c>
      <c r="AD2756">
        <v>4.45</v>
      </c>
      <c r="AE2756">
        <v>0.84</v>
      </c>
      <c r="AF2756" t="s">
        <v>230</v>
      </c>
      <c r="AG2756" s="1">
        <v>295500</v>
      </c>
      <c r="AH2756" s="36">
        <v>2743.5</v>
      </c>
      <c r="AI2756" s="1">
        <v>1300</v>
      </c>
      <c r="AJ2756" s="36">
        <v>2742.5</v>
      </c>
      <c r="AK2756" s="1">
        <v>2100</v>
      </c>
      <c r="AL2756" s="2">
        <v>0.62222222222222223</v>
      </c>
      <c r="AM2756" s="3">
        <v>46239</v>
      </c>
      <c r="AN2756" t="s">
        <v>298</v>
      </c>
      <c r="AO2756" t="s">
        <v>395</v>
      </c>
    </row>
    <row r="2757" spans="1:41">
      <c r="A2757" s="8">
        <v>46232</v>
      </c>
      <c r="B2757" s="67">
        <v>3967.85</v>
      </c>
      <c r="C2757">
        <v>0.11</v>
      </c>
      <c r="D2757">
        <v>61370</v>
      </c>
      <c r="E2757" s="67">
        <v>-1.65</v>
      </c>
      <c r="F2757" s="7">
        <v>7047</v>
      </c>
      <c r="G2757" t="s">
        <v>79</v>
      </c>
      <c r="H2757">
        <v>0</v>
      </c>
      <c r="I2757" t="s">
        <v>347</v>
      </c>
      <c r="J2757" t="s">
        <v>289</v>
      </c>
      <c r="K2757" t="s">
        <v>295</v>
      </c>
      <c r="L2757" s="36">
        <v>2308</v>
      </c>
      <c r="M2757">
        <v>-38</v>
      </c>
      <c r="N2757" s="66">
        <v>-1.6199999999999999E-2</v>
      </c>
      <c r="O2757" s="36">
        <v>2346</v>
      </c>
      <c r="P2757" s="66">
        <v>-1.61E-2</v>
      </c>
      <c r="Q2757" s="36">
        <v>2375</v>
      </c>
      <c r="R2757" s="36">
        <v>2380</v>
      </c>
      <c r="S2757" s="36">
        <v>2281</v>
      </c>
      <c r="T2757" s="66">
        <v>-2.8199999999999999E-2</v>
      </c>
      <c r="U2757" s="66">
        <v>-3.8E-3</v>
      </c>
      <c r="V2757" s="66">
        <v>-3.0200000000000001E-2</v>
      </c>
      <c r="W2757" s="66">
        <v>1.18E-2</v>
      </c>
      <c r="X2757" s="1">
        <v>80700</v>
      </c>
      <c r="Y2757" s="1">
        <v>186959</v>
      </c>
      <c r="Z2757" s="1">
        <v>32764</v>
      </c>
      <c r="AA2757" t="s">
        <v>840</v>
      </c>
      <c r="AB2757" t="s">
        <v>638</v>
      </c>
      <c r="AC2757">
        <v>9.14</v>
      </c>
      <c r="AD2757">
        <v>2.86</v>
      </c>
      <c r="AE2757">
        <v>0.56000000000000005</v>
      </c>
      <c r="AF2757" t="s">
        <v>230</v>
      </c>
      <c r="AG2757">
        <v>0</v>
      </c>
      <c r="AH2757" s="36">
        <v>2309</v>
      </c>
      <c r="AI2757">
        <v>300</v>
      </c>
      <c r="AJ2757" s="36">
        <v>2305</v>
      </c>
      <c r="AK2757">
        <v>100</v>
      </c>
      <c r="AL2757" s="2">
        <v>0.62222222222222223</v>
      </c>
      <c r="AM2757" s="3">
        <v>46246</v>
      </c>
      <c r="AN2757" t="s">
        <v>298</v>
      </c>
      <c r="AO2757" t="s">
        <v>313</v>
      </c>
    </row>
    <row r="2758" spans="1:41">
      <c r="A2758" s="8">
        <v>46232</v>
      </c>
      <c r="B2758" s="67">
        <v>3967.85</v>
      </c>
      <c r="C2758">
        <v>0.11</v>
      </c>
      <c r="D2758">
        <v>61370</v>
      </c>
      <c r="E2758" s="67">
        <v>-1.65</v>
      </c>
      <c r="F2758" s="7">
        <v>7084</v>
      </c>
      <c r="G2758" t="s">
        <v>80</v>
      </c>
      <c r="H2758">
        <v>0</v>
      </c>
      <c r="I2758" t="s">
        <v>347</v>
      </c>
      <c r="J2758" t="s">
        <v>323</v>
      </c>
      <c r="K2758" t="s">
        <v>290</v>
      </c>
      <c r="L2758" s="36">
        <v>2720</v>
      </c>
      <c r="M2758">
        <v>-10</v>
      </c>
      <c r="N2758" s="66">
        <v>-3.7000000000000002E-3</v>
      </c>
      <c r="O2758" s="36">
        <v>2730</v>
      </c>
      <c r="P2758" s="66">
        <v>-3.5999999999999999E-3</v>
      </c>
      <c r="Q2758" s="36">
        <v>2719</v>
      </c>
      <c r="R2758" s="36">
        <v>2737</v>
      </c>
      <c r="S2758" s="36">
        <v>2660</v>
      </c>
      <c r="T2758" s="66">
        <v>2.9999999999999997E-4</v>
      </c>
      <c r="U2758" s="66">
        <v>-4.7000000000000002E-3</v>
      </c>
      <c r="V2758" s="66">
        <v>-6.1999999999999998E-3</v>
      </c>
      <c r="W2758" s="66">
        <v>2.2499999999999999E-2</v>
      </c>
      <c r="X2758" s="1">
        <v>5800</v>
      </c>
      <c r="Y2758" s="1">
        <v>15714</v>
      </c>
      <c r="Z2758" s="1">
        <v>8865</v>
      </c>
      <c r="AA2758" t="s">
        <v>430</v>
      </c>
      <c r="AB2758" t="s">
        <v>642</v>
      </c>
      <c r="AC2758">
        <v>39.65</v>
      </c>
      <c r="AD2758">
        <v>1.41</v>
      </c>
      <c r="AE2758">
        <v>3.86</v>
      </c>
      <c r="AF2758">
        <v>0.6</v>
      </c>
      <c r="AG2758">
        <v>0</v>
      </c>
      <c r="AH2758" s="36">
        <v>2724</v>
      </c>
      <c r="AI2758">
        <v>100</v>
      </c>
      <c r="AJ2758" s="36">
        <v>2710</v>
      </c>
      <c r="AK2758">
        <v>100</v>
      </c>
      <c r="AL2758" s="2">
        <v>0.57986111111111116</v>
      </c>
      <c r="AM2758" s="3">
        <v>46248</v>
      </c>
      <c r="AN2758" t="s">
        <v>298</v>
      </c>
      <c r="AO2758" t="s">
        <v>313</v>
      </c>
    </row>
    <row r="2759" spans="1:41">
      <c r="A2759" s="8">
        <v>46232</v>
      </c>
      <c r="B2759" s="67">
        <v>3967.85</v>
      </c>
      <c r="C2759">
        <v>0.11</v>
      </c>
      <c r="D2759">
        <v>61370</v>
      </c>
      <c r="E2759" s="67">
        <v>-1.65</v>
      </c>
      <c r="F2759" s="7">
        <v>7182</v>
      </c>
      <c r="G2759" t="s">
        <v>81</v>
      </c>
      <c r="H2759">
        <v>0</v>
      </c>
      <c r="I2759" t="s">
        <v>288</v>
      </c>
      <c r="J2759" t="s">
        <v>289</v>
      </c>
      <c r="K2759" t="s">
        <v>295</v>
      </c>
      <c r="L2759" s="36">
        <v>3234</v>
      </c>
      <c r="M2759">
        <v>-22</v>
      </c>
      <c r="N2759" s="66">
        <v>-6.7999999999999996E-3</v>
      </c>
      <c r="O2759" s="36">
        <v>3256</v>
      </c>
      <c r="P2759" s="66">
        <v>-6.7000000000000002E-3</v>
      </c>
      <c r="Q2759" s="36">
        <v>3200</v>
      </c>
      <c r="R2759" s="36">
        <v>3241</v>
      </c>
      <c r="S2759" s="36">
        <v>3134</v>
      </c>
      <c r="T2759" s="66">
        <v>1.06E-2</v>
      </c>
      <c r="U2759" s="66">
        <v>1.89E-2</v>
      </c>
      <c r="V2759" s="66">
        <v>-2.0999999999999999E-3</v>
      </c>
      <c r="W2759" s="66">
        <v>3.1899999999999998E-2</v>
      </c>
      <c r="X2759" s="1">
        <v>7800100</v>
      </c>
      <c r="Y2759" s="1">
        <v>24836054</v>
      </c>
      <c r="Z2759" s="1">
        <v>11564391</v>
      </c>
      <c r="AA2759" t="s">
        <v>895</v>
      </c>
      <c r="AB2759" t="s">
        <v>433</v>
      </c>
      <c r="AC2759">
        <v>17.45</v>
      </c>
      <c r="AD2759">
        <v>1.25</v>
      </c>
      <c r="AE2759">
        <v>2.88</v>
      </c>
      <c r="AF2759" t="s">
        <v>230</v>
      </c>
      <c r="AG2759" s="1">
        <v>73100</v>
      </c>
      <c r="AH2759" s="36">
        <v>3235</v>
      </c>
      <c r="AI2759" s="1">
        <v>2900</v>
      </c>
      <c r="AJ2759" s="36">
        <v>3234</v>
      </c>
      <c r="AK2759">
        <v>100</v>
      </c>
      <c r="AL2759" s="2">
        <v>0.62222222222222223</v>
      </c>
      <c r="AM2759" s="3">
        <v>46241</v>
      </c>
      <c r="AN2759" t="s">
        <v>298</v>
      </c>
      <c r="AO2759" t="s">
        <v>434</v>
      </c>
    </row>
    <row r="2760" spans="1:41">
      <c r="A2760" s="8">
        <v>46232</v>
      </c>
      <c r="B2760" s="67">
        <v>3967.85</v>
      </c>
      <c r="C2760">
        <v>0.11</v>
      </c>
      <c r="D2760">
        <v>61370</v>
      </c>
      <c r="E2760" s="67">
        <v>-1.65</v>
      </c>
      <c r="F2760" s="7">
        <v>7203</v>
      </c>
      <c r="G2760" t="s">
        <v>82</v>
      </c>
      <c r="H2760">
        <v>0</v>
      </c>
      <c r="I2760" t="s">
        <v>288</v>
      </c>
      <c r="J2760" t="s">
        <v>289</v>
      </c>
      <c r="K2760" t="s">
        <v>295</v>
      </c>
      <c r="L2760" s="36">
        <v>3208</v>
      </c>
      <c r="M2760">
        <v>200</v>
      </c>
      <c r="N2760" s="66">
        <v>6.6500000000000004E-2</v>
      </c>
      <c r="O2760" s="36">
        <v>3008</v>
      </c>
      <c r="P2760" s="66">
        <v>6.6400000000000001E-2</v>
      </c>
      <c r="Q2760" s="36">
        <v>3085</v>
      </c>
      <c r="R2760" s="36">
        <v>3224</v>
      </c>
      <c r="S2760" s="36">
        <v>3059</v>
      </c>
      <c r="T2760" s="66">
        <v>3.9800000000000002E-2</v>
      </c>
      <c r="U2760" s="66">
        <v>7.7999999999999996E-3</v>
      </c>
      <c r="V2760" s="66">
        <v>-4.8999999999999998E-3</v>
      </c>
      <c r="W2760" s="66">
        <v>4.87E-2</v>
      </c>
      <c r="X2760" s="1">
        <v>47758300</v>
      </c>
      <c r="Y2760" s="1">
        <v>150594128</v>
      </c>
      <c r="Z2760" s="1">
        <v>46820719</v>
      </c>
      <c r="AA2760" t="s">
        <v>435</v>
      </c>
      <c r="AB2760" t="s">
        <v>699</v>
      </c>
      <c r="AC2760">
        <v>12.66</v>
      </c>
      <c r="AD2760">
        <v>1.04</v>
      </c>
      <c r="AE2760">
        <v>3.12</v>
      </c>
      <c r="AF2760" t="s">
        <v>230</v>
      </c>
      <c r="AG2760" s="1">
        <v>306200</v>
      </c>
      <c r="AH2760" s="36">
        <v>3209</v>
      </c>
      <c r="AI2760" s="1">
        <v>5100</v>
      </c>
      <c r="AJ2760" s="36">
        <v>3208</v>
      </c>
      <c r="AK2760" s="1">
        <v>11600</v>
      </c>
      <c r="AL2760" s="2">
        <v>0.62222222222222223</v>
      </c>
      <c r="AM2760" s="3">
        <v>46238</v>
      </c>
      <c r="AN2760" t="s">
        <v>298</v>
      </c>
      <c r="AO2760" t="s">
        <v>437</v>
      </c>
    </row>
    <row r="2761" spans="1:41">
      <c r="A2761" s="8">
        <v>46232</v>
      </c>
      <c r="B2761" s="67">
        <v>3967.85</v>
      </c>
      <c r="C2761">
        <v>0.11</v>
      </c>
      <c r="D2761">
        <v>61370</v>
      </c>
      <c r="E2761" s="67">
        <v>-1.65</v>
      </c>
      <c r="F2761" s="7">
        <v>7213</v>
      </c>
      <c r="G2761" t="s">
        <v>83</v>
      </c>
      <c r="H2761">
        <v>0</v>
      </c>
      <c r="I2761" t="s">
        <v>314</v>
      </c>
      <c r="J2761" t="s">
        <v>289</v>
      </c>
      <c r="K2761" t="s">
        <v>295</v>
      </c>
      <c r="L2761">
        <v>611</v>
      </c>
      <c r="M2761">
        <v>-8</v>
      </c>
      <c r="N2761" s="66">
        <v>-1.29E-2</v>
      </c>
      <c r="O2761">
        <v>619</v>
      </c>
      <c r="P2761" s="66">
        <v>-1.29E-2</v>
      </c>
      <c r="Q2761">
        <v>622</v>
      </c>
      <c r="R2761">
        <v>624</v>
      </c>
      <c r="S2761">
        <v>605</v>
      </c>
      <c r="T2761" s="66">
        <v>-1.7600000000000001E-2</v>
      </c>
      <c r="U2761" s="66">
        <v>-1.1299999999999999E-2</v>
      </c>
      <c r="V2761" s="66">
        <v>-2.0799999999999999E-2</v>
      </c>
      <c r="W2761" s="66">
        <v>9.9000000000000008E-3</v>
      </c>
      <c r="X2761" s="1">
        <v>26600</v>
      </c>
      <c r="Y2761" s="1">
        <v>16249</v>
      </c>
      <c r="Z2761" s="1">
        <v>9709</v>
      </c>
      <c r="AA2761" t="s">
        <v>841</v>
      </c>
      <c r="AB2761" t="s">
        <v>439</v>
      </c>
      <c r="AC2761">
        <v>7.19</v>
      </c>
      <c r="AD2761">
        <v>0.86</v>
      </c>
      <c r="AE2761">
        <v>4.26</v>
      </c>
      <c r="AF2761" t="s">
        <v>230</v>
      </c>
      <c r="AG2761">
        <v>100</v>
      </c>
      <c r="AH2761">
        <v>615</v>
      </c>
      <c r="AI2761">
        <v>100</v>
      </c>
      <c r="AJ2761">
        <v>611</v>
      </c>
      <c r="AK2761">
        <v>200</v>
      </c>
      <c r="AL2761" s="2">
        <v>0.62013888888888891</v>
      </c>
      <c r="AM2761" s="3">
        <v>46241</v>
      </c>
      <c r="AN2761" t="s">
        <v>298</v>
      </c>
      <c r="AO2761" t="s">
        <v>437</v>
      </c>
    </row>
    <row r="2762" spans="1:41">
      <c r="A2762" s="8">
        <v>46232</v>
      </c>
      <c r="B2762" s="67">
        <v>3967.85</v>
      </c>
      <c r="C2762">
        <v>0.11</v>
      </c>
      <c r="D2762">
        <v>61370</v>
      </c>
      <c r="E2762" s="67">
        <v>-1.65</v>
      </c>
      <c r="F2762" s="7">
        <v>7220</v>
      </c>
      <c r="G2762" t="s">
        <v>84</v>
      </c>
      <c r="H2762">
        <v>0</v>
      </c>
      <c r="I2762" t="s">
        <v>288</v>
      </c>
      <c r="J2762" t="s">
        <v>289</v>
      </c>
      <c r="K2762" t="s">
        <v>290</v>
      </c>
      <c r="L2762" s="36">
        <v>2992</v>
      </c>
      <c r="M2762">
        <v>-73</v>
      </c>
      <c r="N2762" s="66">
        <v>-2.3800000000000002E-2</v>
      </c>
      <c r="O2762" s="36">
        <v>3065</v>
      </c>
      <c r="P2762" s="66">
        <v>-2.3800000000000002E-2</v>
      </c>
      <c r="Q2762" s="36">
        <v>3065</v>
      </c>
      <c r="R2762" s="36">
        <v>3175</v>
      </c>
      <c r="S2762" s="36">
        <v>2871</v>
      </c>
      <c r="T2762" s="66">
        <v>-2.3800000000000002E-2</v>
      </c>
      <c r="U2762" s="66">
        <v>-1.6000000000000001E-3</v>
      </c>
      <c r="V2762" s="66">
        <v>-5.7599999999999998E-2</v>
      </c>
      <c r="W2762" s="66">
        <v>4.2099999999999999E-2</v>
      </c>
      <c r="X2762" s="1">
        <v>1548400</v>
      </c>
      <c r="Y2762" s="1">
        <v>4635857</v>
      </c>
      <c r="Z2762" s="1">
        <v>196263</v>
      </c>
      <c r="AA2762" t="s">
        <v>563</v>
      </c>
      <c r="AB2762" t="s">
        <v>441</v>
      </c>
      <c r="AC2762">
        <v>30.16</v>
      </c>
      <c r="AD2762">
        <v>1.6</v>
      </c>
      <c r="AE2762">
        <v>1.34</v>
      </c>
      <c r="AF2762" t="s">
        <v>230</v>
      </c>
      <c r="AG2762" s="1">
        <v>8500</v>
      </c>
      <c r="AH2762" s="36">
        <v>2994</v>
      </c>
      <c r="AI2762">
        <v>200</v>
      </c>
      <c r="AJ2762" s="36">
        <v>2991</v>
      </c>
      <c r="AK2762">
        <v>600</v>
      </c>
      <c r="AL2762" s="2">
        <v>0.62222222222222223</v>
      </c>
      <c r="AM2762" s="3">
        <v>46239</v>
      </c>
      <c r="AN2762" t="s">
        <v>298</v>
      </c>
      <c r="AO2762" t="s">
        <v>437</v>
      </c>
    </row>
    <row r="2763" spans="1:41">
      <c r="A2763" s="8">
        <v>46232</v>
      </c>
      <c r="B2763" s="67">
        <v>3967.85</v>
      </c>
      <c r="C2763">
        <v>0.11</v>
      </c>
      <c r="D2763">
        <v>61370</v>
      </c>
      <c r="E2763" s="67">
        <v>-1.65</v>
      </c>
      <c r="F2763" s="7">
        <v>7269</v>
      </c>
      <c r="G2763" t="s">
        <v>85</v>
      </c>
      <c r="H2763">
        <v>0</v>
      </c>
      <c r="I2763" t="s">
        <v>288</v>
      </c>
      <c r="J2763" t="s">
        <v>289</v>
      </c>
      <c r="K2763" t="s">
        <v>295</v>
      </c>
      <c r="L2763" s="36">
        <v>2124</v>
      </c>
      <c r="M2763">
        <v>45.5</v>
      </c>
      <c r="N2763" s="66">
        <v>2.1899999999999999E-2</v>
      </c>
      <c r="O2763" s="36">
        <v>2078.5</v>
      </c>
      <c r="P2763" s="66">
        <v>2.18E-2</v>
      </c>
      <c r="Q2763" s="36">
        <v>2115</v>
      </c>
      <c r="R2763" s="36">
        <v>2127</v>
      </c>
      <c r="S2763" s="36">
        <v>2074</v>
      </c>
      <c r="T2763" s="66">
        <v>4.1999999999999997E-3</v>
      </c>
      <c r="U2763" s="66">
        <v>8.6999999999999994E-3</v>
      </c>
      <c r="V2763" s="66">
        <v>-1.4E-3</v>
      </c>
      <c r="W2763" s="66">
        <v>2.41E-2</v>
      </c>
      <c r="X2763" s="1">
        <v>4443700</v>
      </c>
      <c r="Y2763" s="1">
        <v>9332465</v>
      </c>
      <c r="Z2763" s="1">
        <v>4172781</v>
      </c>
      <c r="AA2763" t="s">
        <v>442</v>
      </c>
      <c r="AB2763" t="s">
        <v>443</v>
      </c>
      <c r="AC2763">
        <v>10.78</v>
      </c>
      <c r="AD2763">
        <v>1.21</v>
      </c>
      <c r="AE2763">
        <v>2.4</v>
      </c>
      <c r="AF2763" t="s">
        <v>230</v>
      </c>
      <c r="AG2763" s="1">
        <v>4087500</v>
      </c>
      <c r="AH2763" s="36">
        <v>2124.5</v>
      </c>
      <c r="AI2763" s="1">
        <v>1400</v>
      </c>
      <c r="AJ2763" s="36">
        <v>2123.5</v>
      </c>
      <c r="AK2763" s="1">
        <v>1800</v>
      </c>
      <c r="AL2763" s="2">
        <v>0.62222222222222223</v>
      </c>
      <c r="AM2763" s="3">
        <v>46239</v>
      </c>
      <c r="AN2763" t="s">
        <v>298</v>
      </c>
      <c r="AO2763" t="s">
        <v>437</v>
      </c>
    </row>
    <row r="2764" spans="1:41">
      <c r="A2764" s="8">
        <v>46232</v>
      </c>
      <c r="B2764" s="67">
        <v>3967.85</v>
      </c>
      <c r="C2764">
        <v>0.11</v>
      </c>
      <c r="D2764">
        <v>61370</v>
      </c>
      <c r="E2764" s="67">
        <v>-1.65</v>
      </c>
      <c r="F2764" s="7">
        <v>7272</v>
      </c>
      <c r="G2764" t="s">
        <v>86</v>
      </c>
      <c r="H2764">
        <v>0</v>
      </c>
      <c r="I2764" t="s">
        <v>288</v>
      </c>
      <c r="J2764" t="s">
        <v>289</v>
      </c>
      <c r="K2764" t="s">
        <v>290</v>
      </c>
      <c r="L2764" s="36">
        <v>1407.5</v>
      </c>
      <c r="M2764">
        <v>67.5</v>
      </c>
      <c r="N2764" s="66">
        <v>5.04E-2</v>
      </c>
      <c r="O2764" s="36">
        <v>1340</v>
      </c>
      <c r="P2764" s="66">
        <v>5.0299999999999997E-2</v>
      </c>
      <c r="Q2764" s="36">
        <v>1379</v>
      </c>
      <c r="R2764" s="36">
        <v>1411</v>
      </c>
      <c r="S2764" s="36">
        <v>1356.5</v>
      </c>
      <c r="T2764" s="66">
        <v>2.06E-2</v>
      </c>
      <c r="U2764" s="66">
        <v>1.7299999999999999E-2</v>
      </c>
      <c r="V2764" s="66">
        <v>-2.3999999999999998E-3</v>
      </c>
      <c r="W2764" s="66">
        <v>3.7499999999999999E-2</v>
      </c>
      <c r="X2764" s="1">
        <v>9097500</v>
      </c>
      <c r="Y2764" s="1">
        <v>12604698</v>
      </c>
      <c r="Z2764" s="1">
        <v>1433011</v>
      </c>
      <c r="AA2764" t="s">
        <v>919</v>
      </c>
      <c r="AB2764" t="s">
        <v>445</v>
      </c>
      <c r="AC2764">
        <v>11.09</v>
      </c>
      <c r="AD2764">
        <v>1.2</v>
      </c>
      <c r="AE2764">
        <v>3.55</v>
      </c>
      <c r="AF2764" t="s">
        <v>230</v>
      </c>
      <c r="AG2764" s="1">
        <v>381100</v>
      </c>
      <c r="AH2764" s="36">
        <v>1407.5</v>
      </c>
      <c r="AI2764" s="1">
        <v>3300</v>
      </c>
      <c r="AJ2764" s="36">
        <v>1407</v>
      </c>
      <c r="AK2764" s="1">
        <v>3000</v>
      </c>
      <c r="AL2764" s="2">
        <v>0.62222222222222223</v>
      </c>
      <c r="AM2764" s="3">
        <v>46238</v>
      </c>
      <c r="AN2764" t="s">
        <v>293</v>
      </c>
      <c r="AO2764" t="s">
        <v>437</v>
      </c>
    </row>
    <row r="2765" spans="1:41">
      <c r="A2765" s="8">
        <v>46232</v>
      </c>
      <c r="B2765" s="67">
        <v>3967.85</v>
      </c>
      <c r="C2765">
        <v>0.11</v>
      </c>
      <c r="D2765">
        <v>61370</v>
      </c>
      <c r="E2765" s="67">
        <v>-1.65</v>
      </c>
      <c r="F2765" s="7">
        <v>7376</v>
      </c>
      <c r="G2765" t="s">
        <v>87</v>
      </c>
      <c r="H2765">
        <v>0</v>
      </c>
      <c r="I2765" t="s">
        <v>347</v>
      </c>
      <c r="J2765" t="s">
        <v>323</v>
      </c>
      <c r="K2765" t="s">
        <v>290</v>
      </c>
      <c r="L2765" s="36">
        <v>1162</v>
      </c>
      <c r="M2765">
        <v>-9</v>
      </c>
      <c r="N2765" s="66">
        <v>-7.7000000000000002E-3</v>
      </c>
      <c r="O2765" s="36">
        <v>1171</v>
      </c>
      <c r="P2765" s="66">
        <v>-7.6E-3</v>
      </c>
      <c r="Q2765" s="36">
        <v>1168</v>
      </c>
      <c r="R2765" s="36">
        <v>1171</v>
      </c>
      <c r="S2765" s="36">
        <v>1120</v>
      </c>
      <c r="T2765" s="66">
        <v>-5.1000000000000004E-3</v>
      </c>
      <c r="U2765" s="66">
        <v>1.04E-2</v>
      </c>
      <c r="V2765" s="66">
        <v>-7.6E-3</v>
      </c>
      <c r="W2765" s="66">
        <v>3.7499999999999999E-2</v>
      </c>
      <c r="X2765" s="1">
        <v>18600</v>
      </c>
      <c r="Y2765" s="1">
        <v>21346</v>
      </c>
      <c r="Z2765" s="1">
        <v>4949</v>
      </c>
      <c r="AA2765" t="s">
        <v>446</v>
      </c>
      <c r="AB2765" t="s">
        <v>447</v>
      </c>
      <c r="AC2765">
        <v>0</v>
      </c>
      <c r="AD2765">
        <v>4.62</v>
      </c>
      <c r="AE2765">
        <v>0</v>
      </c>
      <c r="AF2765">
        <v>0.6</v>
      </c>
      <c r="AG2765" s="1">
        <v>1200</v>
      </c>
      <c r="AH2765" s="36">
        <v>1162</v>
      </c>
      <c r="AI2765">
        <v>100</v>
      </c>
      <c r="AJ2765" s="36">
        <v>1150</v>
      </c>
      <c r="AK2765">
        <v>200</v>
      </c>
      <c r="AL2765" s="2">
        <v>0.61527777777777781</v>
      </c>
      <c r="AM2765" s="3">
        <v>46246</v>
      </c>
      <c r="AN2765" t="s">
        <v>448</v>
      </c>
      <c r="AO2765" t="s">
        <v>313</v>
      </c>
    </row>
    <row r="2766" spans="1:41">
      <c r="A2766" s="8">
        <v>46232</v>
      </c>
      <c r="B2766" s="67">
        <v>3967.85</v>
      </c>
      <c r="C2766">
        <v>0.11</v>
      </c>
      <c r="D2766">
        <v>61370</v>
      </c>
      <c r="E2766" s="67">
        <v>-1.65</v>
      </c>
      <c r="F2766" s="7">
        <v>7525</v>
      </c>
      <c r="G2766" t="s">
        <v>88</v>
      </c>
      <c r="H2766">
        <v>0</v>
      </c>
      <c r="I2766" t="s">
        <v>288</v>
      </c>
      <c r="J2766" t="s">
        <v>289</v>
      </c>
      <c r="K2766" t="s">
        <v>290</v>
      </c>
      <c r="L2766" s="36">
        <v>3570</v>
      </c>
      <c r="M2766">
        <v>-5</v>
      </c>
      <c r="N2766" s="66">
        <v>-1.4E-3</v>
      </c>
      <c r="O2766" s="36">
        <v>3575</v>
      </c>
      <c r="P2766" s="66">
        <v>-1.2999999999999999E-3</v>
      </c>
      <c r="Q2766" s="36">
        <v>3625</v>
      </c>
      <c r="R2766" s="36">
        <v>3625</v>
      </c>
      <c r="S2766" s="36">
        <v>3510</v>
      </c>
      <c r="T2766" s="66">
        <v>-1.5100000000000001E-2</v>
      </c>
      <c r="U2766" s="66">
        <v>1.4E-3</v>
      </c>
      <c r="V2766" s="66">
        <v>-1.5100000000000001E-2</v>
      </c>
      <c r="W2766" s="66">
        <v>1.7000000000000001E-2</v>
      </c>
      <c r="X2766" s="1">
        <v>23100</v>
      </c>
      <c r="Y2766" s="1">
        <v>82210</v>
      </c>
      <c r="Z2766" s="1">
        <v>30844</v>
      </c>
      <c r="AA2766" t="s">
        <v>449</v>
      </c>
      <c r="AB2766" t="s">
        <v>450</v>
      </c>
      <c r="AC2766">
        <v>9.65</v>
      </c>
      <c r="AD2766">
        <v>1</v>
      </c>
      <c r="AE2766">
        <v>4.54</v>
      </c>
      <c r="AF2766" t="s">
        <v>230</v>
      </c>
      <c r="AG2766">
        <v>600</v>
      </c>
      <c r="AH2766" s="36">
        <v>3575</v>
      </c>
      <c r="AI2766">
        <v>200</v>
      </c>
      <c r="AJ2766" s="36">
        <v>3565</v>
      </c>
      <c r="AK2766">
        <v>300</v>
      </c>
      <c r="AL2766" s="2">
        <v>0.61319444444444449</v>
      </c>
      <c r="AM2766" s="3">
        <v>46241</v>
      </c>
      <c r="AN2766" t="s">
        <v>298</v>
      </c>
      <c r="AO2766" t="s">
        <v>322</v>
      </c>
    </row>
    <row r="2767" spans="1:41">
      <c r="A2767" s="8">
        <v>46232</v>
      </c>
      <c r="B2767" s="67">
        <v>3967.85</v>
      </c>
      <c r="C2767">
        <v>0.11</v>
      </c>
      <c r="D2767">
        <v>61370</v>
      </c>
      <c r="E2767" s="67">
        <v>-1.65</v>
      </c>
      <c r="F2767" s="7">
        <v>7729</v>
      </c>
      <c r="G2767" t="s">
        <v>89</v>
      </c>
      <c r="H2767">
        <v>0</v>
      </c>
      <c r="I2767" t="s">
        <v>288</v>
      </c>
      <c r="J2767" t="s">
        <v>289</v>
      </c>
      <c r="K2767" t="s">
        <v>290</v>
      </c>
      <c r="L2767" s="36">
        <v>14635</v>
      </c>
      <c r="M2767" s="36">
        <v>-1485</v>
      </c>
      <c r="N2767" s="66">
        <v>-9.2100000000000001E-2</v>
      </c>
      <c r="O2767" s="36">
        <v>16120</v>
      </c>
      <c r="P2767" s="66">
        <v>-9.2100000000000001E-2</v>
      </c>
      <c r="Q2767" s="36">
        <v>15905</v>
      </c>
      <c r="R2767" s="36">
        <v>16210</v>
      </c>
      <c r="S2767" s="36">
        <v>14390</v>
      </c>
      <c r="T2767" s="66">
        <v>-7.9799999999999996E-2</v>
      </c>
      <c r="U2767" s="66">
        <v>-0.02</v>
      </c>
      <c r="V2767" s="66">
        <v>-9.7100000000000006E-2</v>
      </c>
      <c r="W2767" s="66">
        <v>1.7000000000000001E-2</v>
      </c>
      <c r="X2767" s="1">
        <v>576500</v>
      </c>
      <c r="Y2767" s="1">
        <v>8698966</v>
      </c>
      <c r="Z2767" s="1">
        <v>618840</v>
      </c>
      <c r="AA2767" t="s">
        <v>700</v>
      </c>
      <c r="AB2767" t="s">
        <v>452</v>
      </c>
      <c r="AC2767">
        <v>21.21</v>
      </c>
      <c r="AD2767">
        <v>3.1</v>
      </c>
      <c r="AE2767">
        <v>1.89</v>
      </c>
      <c r="AF2767" t="s">
        <v>230</v>
      </c>
      <c r="AG2767" s="1">
        <v>5500</v>
      </c>
      <c r="AH2767" s="36">
        <v>14635</v>
      </c>
      <c r="AI2767">
        <v>800</v>
      </c>
      <c r="AJ2767" s="36">
        <v>14615</v>
      </c>
      <c r="AK2767">
        <v>200</v>
      </c>
      <c r="AL2767" s="2">
        <v>0.62222222222222223</v>
      </c>
      <c r="AM2767" s="3">
        <v>46238</v>
      </c>
      <c r="AN2767" t="s">
        <v>298</v>
      </c>
      <c r="AO2767" t="s">
        <v>453</v>
      </c>
    </row>
    <row r="2768" spans="1:41">
      <c r="A2768" s="8">
        <v>46232</v>
      </c>
      <c r="B2768" s="67">
        <v>3967.85</v>
      </c>
      <c r="C2768">
        <v>0.11</v>
      </c>
      <c r="D2768">
        <v>61370</v>
      </c>
      <c r="E2768" s="67">
        <v>-1.65</v>
      </c>
      <c r="F2768" s="7">
        <v>7921</v>
      </c>
      <c r="G2768" t="s">
        <v>90</v>
      </c>
      <c r="H2768">
        <v>0</v>
      </c>
      <c r="I2768" t="s">
        <v>288</v>
      </c>
      <c r="J2768" t="s">
        <v>289</v>
      </c>
      <c r="K2768" t="s">
        <v>295</v>
      </c>
      <c r="L2768" s="36">
        <v>4545</v>
      </c>
      <c r="M2768">
        <v>120</v>
      </c>
      <c r="N2768" s="66">
        <v>2.7099999999999999E-2</v>
      </c>
      <c r="O2768" s="36">
        <v>4425</v>
      </c>
      <c r="P2768" s="66">
        <v>2.7099999999999999E-2</v>
      </c>
      <c r="Q2768" s="36">
        <v>4410</v>
      </c>
      <c r="R2768" s="36">
        <v>4595</v>
      </c>
      <c r="S2768" s="36">
        <v>4365</v>
      </c>
      <c r="T2768" s="66">
        <v>3.0599999999999999E-2</v>
      </c>
      <c r="U2768" s="66">
        <v>-4.3E-3</v>
      </c>
      <c r="V2768" s="66">
        <v>-1.0800000000000001E-2</v>
      </c>
      <c r="W2768" s="66">
        <v>4.1200000000000001E-2</v>
      </c>
      <c r="X2768" s="1">
        <v>52900</v>
      </c>
      <c r="Y2768" s="1">
        <v>237520</v>
      </c>
      <c r="Z2768" s="1">
        <v>59781</v>
      </c>
      <c r="AA2768" t="s">
        <v>454</v>
      </c>
      <c r="AB2768" t="s">
        <v>591</v>
      </c>
      <c r="AC2768">
        <v>16.75</v>
      </c>
      <c r="AD2768">
        <v>1.8</v>
      </c>
      <c r="AE2768">
        <v>3.96</v>
      </c>
      <c r="AF2768" t="s">
        <v>230</v>
      </c>
      <c r="AG2768" s="1">
        <v>6800</v>
      </c>
      <c r="AH2768" s="36">
        <v>4550</v>
      </c>
      <c r="AI2768">
        <v>100</v>
      </c>
      <c r="AJ2768" s="36">
        <v>4540</v>
      </c>
      <c r="AK2768">
        <v>200</v>
      </c>
      <c r="AL2768" s="2">
        <v>0.61805555555555558</v>
      </c>
      <c r="AM2768" s="3">
        <v>46211</v>
      </c>
      <c r="AN2768" t="s">
        <v>326</v>
      </c>
      <c r="AO2768" t="s">
        <v>456</v>
      </c>
    </row>
    <row r="2769" spans="1:41">
      <c r="A2769" s="8">
        <v>46232</v>
      </c>
      <c r="B2769" s="67">
        <v>3967.85</v>
      </c>
      <c r="C2769">
        <v>0.11</v>
      </c>
      <c r="D2769">
        <v>61370</v>
      </c>
      <c r="E2769" s="67">
        <v>-1.65</v>
      </c>
      <c r="F2769" s="7">
        <v>8031</v>
      </c>
      <c r="G2769" t="s">
        <v>91</v>
      </c>
      <c r="H2769">
        <v>0</v>
      </c>
      <c r="I2769" t="s">
        <v>288</v>
      </c>
      <c r="J2769" t="s">
        <v>289</v>
      </c>
      <c r="K2769" t="s">
        <v>290</v>
      </c>
      <c r="L2769" s="36">
        <v>4910</v>
      </c>
      <c r="M2769">
        <v>20</v>
      </c>
      <c r="N2769" s="66">
        <v>4.1000000000000003E-3</v>
      </c>
      <c r="O2769" s="36">
        <v>4890</v>
      </c>
      <c r="P2769" s="66">
        <v>4.0000000000000001E-3</v>
      </c>
      <c r="Q2769" s="36">
        <v>4908</v>
      </c>
      <c r="R2769" s="36">
        <v>4931</v>
      </c>
      <c r="S2769" s="36">
        <v>4862</v>
      </c>
      <c r="T2769" s="66">
        <v>4.0000000000000002E-4</v>
      </c>
      <c r="U2769" s="66">
        <v>-8.0000000000000004E-4</v>
      </c>
      <c r="V2769" s="66">
        <v>-4.1999999999999997E-3</v>
      </c>
      <c r="W2769" s="66">
        <v>9.7999999999999997E-3</v>
      </c>
      <c r="X2769" s="1">
        <v>3997800</v>
      </c>
      <c r="Y2769" s="1">
        <v>19577721</v>
      </c>
      <c r="Z2769" s="1">
        <v>14065512</v>
      </c>
      <c r="AA2769" t="s">
        <v>457</v>
      </c>
      <c r="AB2769" t="s">
        <v>701</v>
      </c>
      <c r="AC2769">
        <v>15.12</v>
      </c>
      <c r="AD2769">
        <v>1.58</v>
      </c>
      <c r="AE2769">
        <v>2.85</v>
      </c>
      <c r="AF2769" t="s">
        <v>230</v>
      </c>
      <c r="AG2769" s="1">
        <v>275600</v>
      </c>
      <c r="AH2769" s="36">
        <v>4910</v>
      </c>
      <c r="AI2769">
        <v>600</v>
      </c>
      <c r="AJ2769" s="36">
        <v>4909</v>
      </c>
      <c r="AK2769" s="1">
        <v>1000</v>
      </c>
      <c r="AL2769" s="2">
        <v>0.62222222222222223</v>
      </c>
      <c r="AM2769" s="3">
        <v>46238</v>
      </c>
      <c r="AN2769" t="s">
        <v>298</v>
      </c>
      <c r="AO2769" t="s">
        <v>322</v>
      </c>
    </row>
    <row r="2770" spans="1:41">
      <c r="A2770" s="8">
        <v>46232</v>
      </c>
      <c r="B2770" s="67">
        <v>3967.85</v>
      </c>
      <c r="C2770">
        <v>0.11</v>
      </c>
      <c r="D2770">
        <v>61370</v>
      </c>
      <c r="E2770" s="67">
        <v>-1.65</v>
      </c>
      <c r="F2770" s="7">
        <v>8058</v>
      </c>
      <c r="G2770" t="s">
        <v>92</v>
      </c>
      <c r="H2770">
        <v>0</v>
      </c>
      <c r="I2770" t="s">
        <v>288</v>
      </c>
      <c r="J2770" t="s">
        <v>289</v>
      </c>
      <c r="K2770" t="s">
        <v>290</v>
      </c>
      <c r="L2770" s="36">
        <v>4826</v>
      </c>
      <c r="M2770">
        <v>50</v>
      </c>
      <c r="N2770" s="66">
        <v>1.0500000000000001E-2</v>
      </c>
      <c r="O2770" s="36">
        <v>4776</v>
      </c>
      <c r="P2770" s="66">
        <v>1.04E-2</v>
      </c>
      <c r="Q2770" s="36">
        <v>4800</v>
      </c>
      <c r="R2770" s="36">
        <v>4830</v>
      </c>
      <c r="S2770" s="36">
        <v>4750</v>
      </c>
      <c r="T2770" s="66">
        <v>5.4000000000000003E-3</v>
      </c>
      <c r="U2770" s="66">
        <v>2.2000000000000001E-3</v>
      </c>
      <c r="V2770" s="66">
        <v>-8.0000000000000004E-4</v>
      </c>
      <c r="W2770" s="66">
        <v>1.6E-2</v>
      </c>
      <c r="X2770" s="1">
        <v>5652800</v>
      </c>
      <c r="Y2770" s="1">
        <v>27091804</v>
      </c>
      <c r="Z2770" s="1">
        <v>17907011</v>
      </c>
      <c r="AA2770" t="s">
        <v>459</v>
      </c>
      <c r="AB2770" t="s">
        <v>460</v>
      </c>
      <c r="AC2770">
        <v>16.059999999999999</v>
      </c>
      <c r="AD2770">
        <v>1.87</v>
      </c>
      <c r="AE2770">
        <v>2.59</v>
      </c>
      <c r="AF2770" t="s">
        <v>230</v>
      </c>
      <c r="AG2770" s="1">
        <v>543200</v>
      </c>
      <c r="AH2770" s="36">
        <v>4826</v>
      </c>
      <c r="AI2770" s="1">
        <v>2000</v>
      </c>
      <c r="AJ2770" s="36">
        <v>4824</v>
      </c>
      <c r="AK2770" s="1">
        <v>1100</v>
      </c>
      <c r="AL2770" s="2">
        <v>0.62222222222222223</v>
      </c>
      <c r="AM2770" s="3">
        <v>46237</v>
      </c>
      <c r="AN2770" t="s">
        <v>298</v>
      </c>
      <c r="AO2770" t="s">
        <v>322</v>
      </c>
    </row>
    <row r="2771" spans="1:41">
      <c r="A2771" s="8">
        <v>46232</v>
      </c>
      <c r="B2771" s="67">
        <v>3967.85</v>
      </c>
      <c r="C2771">
        <v>0.11</v>
      </c>
      <c r="D2771">
        <v>61370</v>
      </c>
      <c r="E2771" s="67">
        <v>-1.65</v>
      </c>
      <c r="F2771" s="7">
        <v>8233</v>
      </c>
      <c r="G2771" t="s">
        <v>93</v>
      </c>
      <c r="H2771">
        <v>0</v>
      </c>
      <c r="I2771" t="s">
        <v>288</v>
      </c>
      <c r="J2771" t="s">
        <v>289</v>
      </c>
      <c r="K2771" t="s">
        <v>290</v>
      </c>
      <c r="L2771" s="36">
        <v>2372</v>
      </c>
      <c r="M2771">
        <v>54.5</v>
      </c>
      <c r="N2771" s="66">
        <v>2.35E-2</v>
      </c>
      <c r="O2771" s="36">
        <v>2317.5</v>
      </c>
      <c r="P2771" s="66">
        <v>2.35E-2</v>
      </c>
      <c r="Q2771" s="36">
        <v>2355</v>
      </c>
      <c r="R2771" s="36">
        <v>2376</v>
      </c>
      <c r="S2771" s="36">
        <v>2323</v>
      </c>
      <c r="T2771" s="66">
        <v>7.1999999999999998E-3</v>
      </c>
      <c r="U2771" s="66">
        <v>3.8E-3</v>
      </c>
      <c r="V2771" s="66">
        <v>-1.6000000000000001E-3</v>
      </c>
      <c r="W2771" s="66">
        <v>2.1000000000000001E-2</v>
      </c>
      <c r="X2771" s="1">
        <v>1037300</v>
      </c>
      <c r="Y2771" s="1">
        <v>2447146</v>
      </c>
      <c r="Z2771" s="1">
        <v>723955</v>
      </c>
      <c r="AA2771" t="s">
        <v>702</v>
      </c>
      <c r="AB2771" t="s">
        <v>462</v>
      </c>
      <c r="AC2771">
        <v>18.28</v>
      </c>
      <c r="AD2771">
        <v>1.54</v>
      </c>
      <c r="AE2771">
        <v>1.69</v>
      </c>
      <c r="AF2771" t="s">
        <v>230</v>
      </c>
      <c r="AG2771" s="1">
        <v>73800</v>
      </c>
      <c r="AH2771" s="36">
        <v>2372</v>
      </c>
      <c r="AI2771">
        <v>900</v>
      </c>
      <c r="AJ2771" s="36">
        <v>2371</v>
      </c>
      <c r="AK2771">
        <v>300</v>
      </c>
      <c r="AL2771" s="2">
        <v>0.62152777777777779</v>
      </c>
      <c r="AM2771" s="3">
        <v>46203</v>
      </c>
      <c r="AN2771" t="s">
        <v>463</v>
      </c>
      <c r="AO2771" t="s">
        <v>327</v>
      </c>
    </row>
    <row r="2772" spans="1:41">
      <c r="A2772" s="8">
        <v>46232</v>
      </c>
      <c r="B2772" s="67">
        <v>3967.85</v>
      </c>
      <c r="C2772">
        <v>0.11</v>
      </c>
      <c r="D2772">
        <v>61370</v>
      </c>
      <c r="E2772" s="67">
        <v>-1.65</v>
      </c>
      <c r="F2772" s="7">
        <v>8304</v>
      </c>
      <c r="G2772" t="s">
        <v>94</v>
      </c>
      <c r="H2772">
        <v>0</v>
      </c>
      <c r="I2772" t="s">
        <v>288</v>
      </c>
      <c r="J2772" t="s">
        <v>289</v>
      </c>
      <c r="K2772" t="s">
        <v>295</v>
      </c>
      <c r="L2772" s="36">
        <v>3083</v>
      </c>
      <c r="M2772">
        <v>-6</v>
      </c>
      <c r="N2772" s="66">
        <v>-1.9E-3</v>
      </c>
      <c r="O2772" s="36">
        <v>3089</v>
      </c>
      <c r="P2772" s="66">
        <v>-1.9E-3</v>
      </c>
      <c r="Q2772" s="36">
        <v>3088</v>
      </c>
      <c r="R2772" s="36">
        <v>3092</v>
      </c>
      <c r="S2772" s="36">
        <v>3025</v>
      </c>
      <c r="T2772" s="66">
        <v>-1.6000000000000001E-3</v>
      </c>
      <c r="U2772" s="66">
        <v>1.1999999999999999E-3</v>
      </c>
      <c r="V2772" s="66">
        <v>-2.8999999999999998E-3</v>
      </c>
      <c r="W2772" s="66">
        <v>1.9099999999999999E-2</v>
      </c>
      <c r="X2772" s="1">
        <v>1279400</v>
      </c>
      <c r="Y2772" s="1">
        <v>3914515</v>
      </c>
      <c r="Z2772" s="1">
        <v>430970</v>
      </c>
      <c r="AA2772" t="s">
        <v>900</v>
      </c>
      <c r="AB2772" t="s">
        <v>465</v>
      </c>
      <c r="AC2772">
        <v>15.8</v>
      </c>
      <c r="AD2772">
        <v>0.89</v>
      </c>
      <c r="AE2772">
        <v>3.24</v>
      </c>
      <c r="AF2772" t="s">
        <v>230</v>
      </c>
      <c r="AG2772" s="1">
        <v>16200</v>
      </c>
      <c r="AH2772" s="36">
        <v>3083</v>
      </c>
      <c r="AI2772">
        <v>100</v>
      </c>
      <c r="AJ2772" s="36">
        <v>3082</v>
      </c>
      <c r="AK2772">
        <v>500</v>
      </c>
      <c r="AL2772" s="2">
        <v>0.62222222222222223</v>
      </c>
      <c r="AM2772" s="3">
        <v>46234</v>
      </c>
      <c r="AN2772" t="s">
        <v>298</v>
      </c>
      <c r="AO2772" t="s">
        <v>434</v>
      </c>
    </row>
    <row r="2773" spans="1:41">
      <c r="A2773" s="8">
        <v>46232</v>
      </c>
      <c r="B2773" s="67">
        <v>3967.85</v>
      </c>
      <c r="C2773">
        <v>0.11</v>
      </c>
      <c r="D2773">
        <v>61370</v>
      </c>
      <c r="E2773" s="67">
        <v>-1.65</v>
      </c>
      <c r="F2773" s="7">
        <v>8316</v>
      </c>
      <c r="G2773" t="s">
        <v>95</v>
      </c>
      <c r="H2773">
        <v>0</v>
      </c>
      <c r="I2773" t="s">
        <v>288</v>
      </c>
      <c r="J2773" t="s">
        <v>289</v>
      </c>
      <c r="K2773" t="s">
        <v>295</v>
      </c>
      <c r="L2773" s="36">
        <v>6905</v>
      </c>
      <c r="M2773">
        <v>-29</v>
      </c>
      <c r="N2773" s="66">
        <v>-4.1999999999999997E-3</v>
      </c>
      <c r="O2773" s="36">
        <v>6934</v>
      </c>
      <c r="P2773" s="66">
        <v>-4.1000000000000003E-3</v>
      </c>
      <c r="Q2773" s="36">
        <v>6857</v>
      </c>
      <c r="R2773" s="36">
        <v>6932</v>
      </c>
      <c r="S2773" s="36">
        <v>6731</v>
      </c>
      <c r="T2773" s="66">
        <v>7.0000000000000001E-3</v>
      </c>
      <c r="U2773" s="66">
        <v>1.4500000000000001E-2</v>
      </c>
      <c r="V2773" s="66">
        <v>-3.8E-3</v>
      </c>
      <c r="W2773" s="66">
        <v>2.58E-2</v>
      </c>
      <c r="X2773" s="1">
        <v>13066400</v>
      </c>
      <c r="Y2773" s="1">
        <v>89164527</v>
      </c>
      <c r="Z2773" s="1">
        <v>26440235</v>
      </c>
      <c r="AA2773" t="s">
        <v>901</v>
      </c>
      <c r="AB2773" t="s">
        <v>467</v>
      </c>
      <c r="AC2773">
        <v>15.35</v>
      </c>
      <c r="AD2773">
        <v>1.66</v>
      </c>
      <c r="AE2773">
        <v>2.61</v>
      </c>
      <c r="AF2773" t="s">
        <v>230</v>
      </c>
      <c r="AG2773">
        <v>900</v>
      </c>
      <c r="AH2773" s="36">
        <v>6905</v>
      </c>
      <c r="AI2773" s="1">
        <v>1000</v>
      </c>
      <c r="AJ2773" s="36">
        <v>6904</v>
      </c>
      <c r="AK2773" s="1">
        <v>1900</v>
      </c>
      <c r="AL2773" s="2">
        <v>0.62222222222222223</v>
      </c>
      <c r="AM2773" s="3">
        <v>46234</v>
      </c>
      <c r="AN2773" t="s">
        <v>298</v>
      </c>
      <c r="AO2773" t="s">
        <v>434</v>
      </c>
    </row>
    <row r="2774" spans="1:41">
      <c r="A2774" s="8">
        <v>46232</v>
      </c>
      <c r="B2774" s="67">
        <v>3967.85</v>
      </c>
      <c r="C2774">
        <v>0.11</v>
      </c>
      <c r="D2774">
        <v>61370</v>
      </c>
      <c r="E2774" s="67">
        <v>-1.65</v>
      </c>
      <c r="F2774" s="7">
        <v>8331</v>
      </c>
      <c r="G2774" t="s">
        <v>96</v>
      </c>
      <c r="H2774">
        <v>0</v>
      </c>
      <c r="I2774" t="s">
        <v>288</v>
      </c>
      <c r="J2774" t="s">
        <v>289</v>
      </c>
      <c r="K2774" t="s">
        <v>295</v>
      </c>
      <c r="L2774" s="36">
        <v>2695.5</v>
      </c>
      <c r="M2774">
        <v>-6.5</v>
      </c>
      <c r="N2774" s="66">
        <v>-2.3999999999999998E-3</v>
      </c>
      <c r="O2774" s="36">
        <v>2702</v>
      </c>
      <c r="P2774" s="66">
        <v>-2.3999999999999998E-3</v>
      </c>
      <c r="Q2774" s="36">
        <v>2702</v>
      </c>
      <c r="R2774" s="36">
        <v>2702.5</v>
      </c>
      <c r="S2774" s="36">
        <v>2613.5</v>
      </c>
      <c r="T2774" s="66">
        <v>-2.3999999999999998E-3</v>
      </c>
      <c r="U2774" s="66">
        <v>1.5800000000000002E-2</v>
      </c>
      <c r="V2774" s="66">
        <v>-2.5000000000000001E-3</v>
      </c>
      <c r="W2774" s="66">
        <v>3.1300000000000001E-2</v>
      </c>
      <c r="X2774" s="1">
        <v>1788300</v>
      </c>
      <c r="Y2774" s="1">
        <v>4751808</v>
      </c>
      <c r="Z2774" s="1">
        <v>2090417</v>
      </c>
      <c r="AA2774" t="s">
        <v>902</v>
      </c>
      <c r="AB2774" t="s">
        <v>469</v>
      </c>
      <c r="AC2774">
        <v>17.41</v>
      </c>
      <c r="AD2774">
        <v>1.49</v>
      </c>
      <c r="AE2774">
        <v>2.37</v>
      </c>
      <c r="AF2774" t="s">
        <v>230</v>
      </c>
      <c r="AG2774" s="1">
        <v>24500</v>
      </c>
      <c r="AH2774" s="36">
        <v>2696</v>
      </c>
      <c r="AI2774">
        <v>600</v>
      </c>
      <c r="AJ2774" s="36">
        <v>2695</v>
      </c>
      <c r="AK2774">
        <v>400</v>
      </c>
      <c r="AL2774" s="2">
        <v>0.62222222222222223</v>
      </c>
      <c r="AM2774" s="3">
        <v>46238</v>
      </c>
      <c r="AN2774" t="s">
        <v>298</v>
      </c>
      <c r="AO2774" t="s">
        <v>434</v>
      </c>
    </row>
    <row r="2775" spans="1:41">
      <c r="A2775" s="8">
        <v>46232</v>
      </c>
      <c r="B2775" s="67">
        <v>3967.85</v>
      </c>
      <c r="C2775">
        <v>0.11</v>
      </c>
      <c r="D2775">
        <v>61370</v>
      </c>
      <c r="E2775" s="67">
        <v>-1.65</v>
      </c>
      <c r="F2775" s="7">
        <v>8424</v>
      </c>
      <c r="G2775" t="s">
        <v>97</v>
      </c>
      <c r="H2775">
        <v>0</v>
      </c>
      <c r="I2775" t="s">
        <v>288</v>
      </c>
      <c r="J2775" t="s">
        <v>289</v>
      </c>
      <c r="K2775" t="s">
        <v>295</v>
      </c>
      <c r="L2775" s="36">
        <v>4593</v>
      </c>
      <c r="M2775">
        <v>111</v>
      </c>
      <c r="N2775" s="66">
        <v>2.4799999999999999E-2</v>
      </c>
      <c r="O2775" s="36">
        <v>4482</v>
      </c>
      <c r="P2775" s="66">
        <v>2.47E-2</v>
      </c>
      <c r="Q2775" s="36">
        <v>4523</v>
      </c>
      <c r="R2775" s="36">
        <v>4620</v>
      </c>
      <c r="S2775" s="36">
        <v>4498</v>
      </c>
      <c r="T2775" s="66">
        <v>1.54E-2</v>
      </c>
      <c r="U2775" s="66">
        <v>1E-3</v>
      </c>
      <c r="V2775" s="66">
        <v>-5.7999999999999996E-3</v>
      </c>
      <c r="W2775" s="66">
        <v>2.1100000000000001E-2</v>
      </c>
      <c r="X2775" s="1">
        <v>203700</v>
      </c>
      <c r="Y2775" s="1">
        <v>930893</v>
      </c>
      <c r="Z2775" s="1">
        <v>417335</v>
      </c>
      <c r="AA2775" t="s">
        <v>470</v>
      </c>
      <c r="AB2775" t="s">
        <v>592</v>
      </c>
      <c r="AC2775">
        <v>8.6300000000000008</v>
      </c>
      <c r="AD2775">
        <v>0.82</v>
      </c>
      <c r="AE2775">
        <v>3.74</v>
      </c>
      <c r="AF2775" t="s">
        <v>230</v>
      </c>
      <c r="AG2775" s="1">
        <v>1800</v>
      </c>
      <c r="AH2775" s="36">
        <v>4594</v>
      </c>
      <c r="AI2775">
        <v>300</v>
      </c>
      <c r="AJ2775" s="36">
        <v>4589</v>
      </c>
      <c r="AK2775">
        <v>300</v>
      </c>
      <c r="AL2775" s="2">
        <v>0.62152777777777779</v>
      </c>
      <c r="AM2775" s="3">
        <v>46233</v>
      </c>
      <c r="AN2775" t="s">
        <v>298</v>
      </c>
      <c r="AO2775" t="s">
        <v>472</v>
      </c>
    </row>
    <row r="2776" spans="1:41">
      <c r="A2776" s="8">
        <v>46232</v>
      </c>
      <c r="B2776" s="67">
        <v>3967.85</v>
      </c>
      <c r="C2776">
        <v>0.11</v>
      </c>
      <c r="D2776">
        <v>61370</v>
      </c>
      <c r="E2776" s="67">
        <v>-1.65</v>
      </c>
      <c r="F2776" s="7">
        <v>8425</v>
      </c>
      <c r="G2776" t="s">
        <v>98</v>
      </c>
      <c r="H2776">
        <v>0</v>
      </c>
      <c r="I2776" t="s">
        <v>288</v>
      </c>
      <c r="J2776" t="s">
        <v>289</v>
      </c>
      <c r="K2776" t="s">
        <v>290</v>
      </c>
      <c r="L2776" s="36">
        <v>1369</v>
      </c>
      <c r="M2776">
        <v>31</v>
      </c>
      <c r="N2776" s="66">
        <v>2.3199999999999998E-2</v>
      </c>
      <c r="O2776" s="36">
        <v>1338</v>
      </c>
      <c r="P2776" s="66">
        <v>2.3099999999999999E-2</v>
      </c>
      <c r="Q2776" s="36">
        <v>1347</v>
      </c>
      <c r="R2776" s="36">
        <v>1372</v>
      </c>
      <c r="S2776" s="36">
        <v>1342</v>
      </c>
      <c r="T2776" s="66">
        <v>1.6299999999999999E-2</v>
      </c>
      <c r="U2776" s="66">
        <v>2.8999999999999998E-3</v>
      </c>
      <c r="V2776" s="66">
        <v>-2.0999999999999999E-3</v>
      </c>
      <c r="W2776" s="66">
        <v>2.01E-2</v>
      </c>
      <c r="X2776" s="1">
        <v>520000</v>
      </c>
      <c r="Y2776" s="1">
        <v>707586</v>
      </c>
      <c r="Z2776" s="1">
        <v>430778</v>
      </c>
      <c r="AA2776" t="s">
        <v>473</v>
      </c>
      <c r="AB2776" t="s">
        <v>607</v>
      </c>
      <c r="AC2776">
        <v>8.2100000000000009</v>
      </c>
      <c r="AD2776">
        <v>0.89</v>
      </c>
      <c r="AE2776">
        <v>3.8</v>
      </c>
      <c r="AF2776" t="s">
        <v>230</v>
      </c>
      <c r="AG2776" s="1">
        <v>128700</v>
      </c>
      <c r="AH2776" s="36">
        <v>1369</v>
      </c>
      <c r="AI2776" s="1">
        <v>3800</v>
      </c>
      <c r="AJ2776" s="36">
        <v>1368</v>
      </c>
      <c r="AK2776">
        <v>600</v>
      </c>
      <c r="AL2776" s="2">
        <v>0.62152777777777779</v>
      </c>
      <c r="AM2776" s="3">
        <v>46233</v>
      </c>
      <c r="AN2776" t="s">
        <v>298</v>
      </c>
      <c r="AO2776" t="s">
        <v>472</v>
      </c>
    </row>
    <row r="2777" spans="1:41">
      <c r="A2777" s="8">
        <v>46232</v>
      </c>
      <c r="B2777" s="67">
        <v>3967.85</v>
      </c>
      <c r="C2777">
        <v>0.11</v>
      </c>
      <c r="D2777">
        <v>61370</v>
      </c>
      <c r="E2777" s="67">
        <v>-1.65</v>
      </c>
      <c r="F2777" s="7">
        <v>8591</v>
      </c>
      <c r="G2777" t="s">
        <v>99</v>
      </c>
      <c r="H2777">
        <v>0</v>
      </c>
      <c r="I2777" t="s">
        <v>288</v>
      </c>
      <c r="J2777" t="s">
        <v>289</v>
      </c>
      <c r="K2777" t="s">
        <v>295</v>
      </c>
      <c r="L2777" s="36">
        <v>6481</v>
      </c>
      <c r="M2777">
        <v>81</v>
      </c>
      <c r="N2777" s="66">
        <v>1.2699999999999999E-2</v>
      </c>
      <c r="O2777" s="36">
        <v>6400</v>
      </c>
      <c r="P2777" s="66">
        <v>1.26E-2</v>
      </c>
      <c r="Q2777" s="36">
        <v>6398</v>
      </c>
      <c r="R2777" s="36">
        <v>6496</v>
      </c>
      <c r="S2777" s="36">
        <v>6358</v>
      </c>
      <c r="T2777" s="66">
        <v>1.29E-2</v>
      </c>
      <c r="U2777" s="66">
        <v>9.1000000000000004E-3</v>
      </c>
      <c r="V2777" s="66">
        <v>-2.3E-3</v>
      </c>
      <c r="W2777" s="66">
        <v>1.9300000000000001E-2</v>
      </c>
      <c r="X2777" s="1">
        <v>3239700</v>
      </c>
      <c r="Y2777" s="1">
        <v>20823341</v>
      </c>
      <c r="Z2777" s="1">
        <v>7285335</v>
      </c>
      <c r="AA2777" t="s">
        <v>920</v>
      </c>
      <c r="AB2777" t="s">
        <v>476</v>
      </c>
      <c r="AC2777">
        <v>13.39</v>
      </c>
      <c r="AD2777">
        <v>1.58</v>
      </c>
      <c r="AE2777">
        <v>2.89</v>
      </c>
      <c r="AF2777" t="s">
        <v>230</v>
      </c>
      <c r="AG2777" s="1">
        <v>247300</v>
      </c>
      <c r="AH2777" s="36">
        <v>6483</v>
      </c>
      <c r="AI2777" s="1">
        <v>1200</v>
      </c>
      <c r="AJ2777" s="36">
        <v>6480</v>
      </c>
      <c r="AK2777" s="1">
        <v>2900</v>
      </c>
      <c r="AL2777" s="2">
        <v>0.62222222222222223</v>
      </c>
      <c r="AM2777" s="3">
        <v>46240</v>
      </c>
      <c r="AN2777" t="s">
        <v>298</v>
      </c>
      <c r="AO2777" t="s">
        <v>472</v>
      </c>
    </row>
    <row r="2778" spans="1:41">
      <c r="A2778" s="8">
        <v>46232</v>
      </c>
      <c r="B2778" s="67">
        <v>3967.85</v>
      </c>
      <c r="C2778">
        <v>0.11</v>
      </c>
      <c r="D2778">
        <v>61370</v>
      </c>
      <c r="E2778" s="67">
        <v>-1.65</v>
      </c>
      <c r="F2778" s="7">
        <v>8593</v>
      </c>
      <c r="G2778" t="s">
        <v>100</v>
      </c>
      <c r="H2778">
        <v>0</v>
      </c>
      <c r="I2778" t="s">
        <v>288</v>
      </c>
      <c r="J2778" t="s">
        <v>289</v>
      </c>
      <c r="K2778" t="s">
        <v>295</v>
      </c>
      <c r="L2778" s="36">
        <v>1515</v>
      </c>
      <c r="M2778">
        <v>48</v>
      </c>
      <c r="N2778" s="66">
        <v>3.27E-2</v>
      </c>
      <c r="O2778" s="36">
        <v>1467</v>
      </c>
      <c r="P2778" s="66">
        <v>3.27E-2</v>
      </c>
      <c r="Q2778" s="36">
        <v>1490</v>
      </c>
      <c r="R2778" s="36">
        <v>1517</v>
      </c>
      <c r="S2778" s="36">
        <v>1484</v>
      </c>
      <c r="T2778" s="66">
        <v>1.67E-2</v>
      </c>
      <c r="U2778" s="66">
        <v>2.8999999999999998E-3</v>
      </c>
      <c r="V2778" s="66">
        <v>-1.2999999999999999E-3</v>
      </c>
      <c r="W2778" s="66">
        <v>2.0799999999999999E-2</v>
      </c>
      <c r="X2778" s="1">
        <v>5739300</v>
      </c>
      <c r="Y2778" s="1">
        <v>8646487</v>
      </c>
      <c r="Z2778" s="1">
        <v>2222372</v>
      </c>
      <c r="AA2778" t="s">
        <v>477</v>
      </c>
      <c r="AB2778" t="s">
        <v>594</v>
      </c>
      <c r="AC2778">
        <v>13.59</v>
      </c>
      <c r="AD2778">
        <v>1.0900000000000001</v>
      </c>
      <c r="AE2778">
        <v>3.37</v>
      </c>
      <c r="AF2778" t="s">
        <v>230</v>
      </c>
      <c r="AG2778" s="1">
        <v>699700</v>
      </c>
      <c r="AH2778" s="36">
        <v>1515</v>
      </c>
      <c r="AI2778">
        <v>100</v>
      </c>
      <c r="AJ2778" s="36">
        <v>1514.5</v>
      </c>
      <c r="AK2778" s="1">
        <v>4600</v>
      </c>
      <c r="AL2778" s="2">
        <v>0.62222222222222223</v>
      </c>
      <c r="AM2778" s="3">
        <v>46241</v>
      </c>
      <c r="AN2778" t="s">
        <v>298</v>
      </c>
      <c r="AO2778" t="s">
        <v>472</v>
      </c>
    </row>
    <row r="2779" spans="1:41">
      <c r="A2779" s="8">
        <v>46232</v>
      </c>
      <c r="B2779" s="67">
        <v>3967.85</v>
      </c>
      <c r="C2779">
        <v>0.11</v>
      </c>
      <c r="D2779">
        <v>61370</v>
      </c>
      <c r="E2779" s="67">
        <v>-1.65</v>
      </c>
      <c r="F2779" s="7">
        <v>8604</v>
      </c>
      <c r="G2779" t="s">
        <v>101</v>
      </c>
      <c r="H2779">
        <v>0</v>
      </c>
      <c r="I2779" t="s">
        <v>288</v>
      </c>
      <c r="J2779" t="s">
        <v>289</v>
      </c>
      <c r="K2779" t="s">
        <v>295</v>
      </c>
      <c r="L2779" s="36">
        <v>1575</v>
      </c>
      <c r="M2779">
        <v>4</v>
      </c>
      <c r="N2779" s="66">
        <v>2.5000000000000001E-3</v>
      </c>
      <c r="O2779" s="36">
        <v>1571</v>
      </c>
      <c r="P2779" s="66">
        <v>2.5000000000000001E-3</v>
      </c>
      <c r="Q2779" s="36">
        <v>1567</v>
      </c>
      <c r="R2779" s="36">
        <v>1578.5</v>
      </c>
      <c r="S2779" s="36">
        <v>1545</v>
      </c>
      <c r="T2779" s="66">
        <v>5.1000000000000004E-3</v>
      </c>
      <c r="U2779" s="66">
        <v>5.7000000000000002E-3</v>
      </c>
      <c r="V2779" s="66">
        <v>-2.2000000000000001E-3</v>
      </c>
      <c r="W2779" s="66">
        <v>1.9400000000000001E-2</v>
      </c>
      <c r="X2779" s="1">
        <v>8930100</v>
      </c>
      <c r="Y2779" s="1">
        <v>13925266</v>
      </c>
      <c r="Z2779" s="1">
        <v>4864486</v>
      </c>
      <c r="AA2779" t="s">
        <v>845</v>
      </c>
      <c r="AB2779" t="s">
        <v>480</v>
      </c>
      <c r="AC2779">
        <v>12.24</v>
      </c>
      <c r="AD2779">
        <v>1.23</v>
      </c>
      <c r="AE2779">
        <v>3.3</v>
      </c>
      <c r="AF2779" t="s">
        <v>230</v>
      </c>
      <c r="AG2779" s="1">
        <v>626700</v>
      </c>
      <c r="AH2779" s="36">
        <v>1575.5</v>
      </c>
      <c r="AI2779" s="1">
        <v>3400</v>
      </c>
      <c r="AJ2779" s="36">
        <v>1575</v>
      </c>
      <c r="AK2779">
        <v>300</v>
      </c>
      <c r="AL2779" s="2">
        <v>0.62222222222222223</v>
      </c>
      <c r="AM2779" s="3">
        <v>46232</v>
      </c>
      <c r="AN2779" t="s">
        <v>298</v>
      </c>
      <c r="AO2779" t="s">
        <v>481</v>
      </c>
    </row>
    <row r="2780" spans="1:41">
      <c r="A2780" s="8">
        <v>46232</v>
      </c>
      <c r="B2780" s="67">
        <v>3967.85</v>
      </c>
      <c r="C2780">
        <v>0.11</v>
      </c>
      <c r="D2780">
        <v>61370</v>
      </c>
      <c r="E2780" s="67">
        <v>-1.65</v>
      </c>
      <c r="F2780" s="7">
        <v>8697</v>
      </c>
      <c r="G2780" t="s">
        <v>102</v>
      </c>
      <c r="H2780">
        <v>0</v>
      </c>
      <c r="I2780" t="s">
        <v>288</v>
      </c>
      <c r="J2780" t="s">
        <v>289</v>
      </c>
      <c r="K2780" t="s">
        <v>295</v>
      </c>
      <c r="L2780" s="36">
        <v>2283.5</v>
      </c>
      <c r="M2780">
        <v>42.5</v>
      </c>
      <c r="N2780" s="66">
        <v>1.9E-2</v>
      </c>
      <c r="O2780" s="36">
        <v>2241</v>
      </c>
      <c r="P2780" s="66">
        <v>1.89E-2</v>
      </c>
      <c r="Q2780" s="36">
        <v>2257</v>
      </c>
      <c r="R2780" s="36">
        <v>2356</v>
      </c>
      <c r="S2780" s="36">
        <v>2244.5</v>
      </c>
      <c r="T2780" s="66">
        <v>1.17E-2</v>
      </c>
      <c r="U2780" s="66">
        <v>-1.4800000000000001E-2</v>
      </c>
      <c r="V2780" s="66">
        <v>-3.0700000000000002E-2</v>
      </c>
      <c r="W2780" s="66">
        <v>1.7299999999999999E-2</v>
      </c>
      <c r="X2780" s="1">
        <v>5973300</v>
      </c>
      <c r="Y2780" s="1">
        <v>13727034</v>
      </c>
      <c r="Z2780" s="1">
        <v>2356081</v>
      </c>
      <c r="AA2780" t="s">
        <v>904</v>
      </c>
      <c r="AB2780" t="s">
        <v>483</v>
      </c>
      <c r="AC2780">
        <v>23.61</v>
      </c>
      <c r="AD2780">
        <v>6.8</v>
      </c>
      <c r="AE2780">
        <v>3.37</v>
      </c>
      <c r="AF2780" t="s">
        <v>230</v>
      </c>
      <c r="AG2780" s="1">
        <v>89000</v>
      </c>
      <c r="AH2780" s="36">
        <v>2284</v>
      </c>
      <c r="AI2780" s="1">
        <v>1500</v>
      </c>
      <c r="AJ2780" s="36">
        <v>2283</v>
      </c>
      <c r="AK2780" s="1">
        <v>1300</v>
      </c>
      <c r="AL2780" s="2">
        <v>0.62222222222222223</v>
      </c>
      <c r="AM2780" s="3">
        <v>46231</v>
      </c>
      <c r="AN2780" t="s">
        <v>298</v>
      </c>
      <c r="AO2780" t="s">
        <v>472</v>
      </c>
    </row>
    <row r="2781" spans="1:41">
      <c r="A2781" s="8">
        <v>46232</v>
      </c>
      <c r="B2781" s="67">
        <v>3967.85</v>
      </c>
      <c r="C2781">
        <v>0.11</v>
      </c>
      <c r="D2781">
        <v>61370</v>
      </c>
      <c r="E2781" s="67">
        <v>-1.65</v>
      </c>
      <c r="F2781" s="7">
        <v>8830</v>
      </c>
      <c r="G2781" t="s">
        <v>103</v>
      </c>
      <c r="H2781">
        <v>0</v>
      </c>
      <c r="I2781" t="s">
        <v>288</v>
      </c>
      <c r="J2781" t="s">
        <v>289</v>
      </c>
      <c r="K2781" t="s">
        <v>295</v>
      </c>
      <c r="L2781" s="36">
        <v>3745</v>
      </c>
      <c r="M2781">
        <v>14</v>
      </c>
      <c r="N2781" s="66">
        <v>3.8E-3</v>
      </c>
      <c r="O2781" s="36">
        <v>3731</v>
      </c>
      <c r="P2781" s="66">
        <v>3.7000000000000002E-3</v>
      </c>
      <c r="Q2781" s="36">
        <v>3744</v>
      </c>
      <c r="R2781" s="36">
        <v>3753</v>
      </c>
      <c r="S2781" s="36">
        <v>3701</v>
      </c>
      <c r="T2781" s="66">
        <v>2.0000000000000001E-4</v>
      </c>
      <c r="U2781" s="66">
        <v>9.4000000000000004E-3</v>
      </c>
      <c r="V2781" s="66">
        <v>-2.0999999999999999E-3</v>
      </c>
      <c r="W2781" s="66">
        <v>1.18E-2</v>
      </c>
      <c r="X2781" s="1">
        <v>2003500</v>
      </c>
      <c r="Y2781" s="1">
        <v>7464270</v>
      </c>
      <c r="Z2781" s="1">
        <v>3505320</v>
      </c>
      <c r="AA2781" t="s">
        <v>484</v>
      </c>
      <c r="AB2781" t="s">
        <v>620</v>
      </c>
      <c r="AC2781">
        <v>15.51</v>
      </c>
      <c r="AD2781">
        <v>1.39</v>
      </c>
      <c r="AE2781">
        <v>1.39</v>
      </c>
      <c r="AF2781" t="s">
        <v>230</v>
      </c>
      <c r="AG2781" s="1">
        <v>20800</v>
      </c>
      <c r="AH2781" s="36">
        <v>3745</v>
      </c>
      <c r="AI2781">
        <v>900</v>
      </c>
      <c r="AJ2781" s="36">
        <v>3744</v>
      </c>
      <c r="AK2781">
        <v>300</v>
      </c>
      <c r="AL2781" s="2">
        <v>0.62152777777777779</v>
      </c>
      <c r="AM2781" s="3">
        <v>46240</v>
      </c>
      <c r="AN2781" t="s">
        <v>298</v>
      </c>
      <c r="AO2781" t="s">
        <v>332</v>
      </c>
    </row>
    <row r="2782" spans="1:41">
      <c r="A2782" s="8">
        <v>46232</v>
      </c>
      <c r="B2782" s="67">
        <v>3967.85</v>
      </c>
      <c r="C2782">
        <v>0.11</v>
      </c>
      <c r="D2782">
        <v>61370</v>
      </c>
      <c r="E2782" s="67">
        <v>-1.65</v>
      </c>
      <c r="F2782" s="7">
        <v>9020</v>
      </c>
      <c r="G2782" t="s">
        <v>104</v>
      </c>
      <c r="H2782">
        <v>0</v>
      </c>
      <c r="I2782" t="s">
        <v>288</v>
      </c>
      <c r="J2782" t="s">
        <v>289</v>
      </c>
      <c r="K2782" t="s">
        <v>295</v>
      </c>
      <c r="L2782" s="36">
        <v>3928</v>
      </c>
      <c r="M2782">
        <v>99</v>
      </c>
      <c r="N2782" s="66">
        <v>2.5899999999999999E-2</v>
      </c>
      <c r="O2782" s="36">
        <v>3829</v>
      </c>
      <c r="P2782" s="66">
        <v>2.58E-2</v>
      </c>
      <c r="Q2782" s="36">
        <v>3812</v>
      </c>
      <c r="R2782" s="36">
        <v>3966</v>
      </c>
      <c r="S2782" s="36">
        <v>3802</v>
      </c>
      <c r="T2782" s="66">
        <v>3.04E-2</v>
      </c>
      <c r="U2782" s="66">
        <v>6.9999999999999999E-4</v>
      </c>
      <c r="V2782" s="66">
        <v>-9.4999999999999998E-3</v>
      </c>
      <c r="W2782" s="66">
        <v>3.3099999999999997E-2</v>
      </c>
      <c r="X2782" s="1">
        <v>3092800</v>
      </c>
      <c r="Y2782" s="1">
        <v>12052316</v>
      </c>
      <c r="Z2782" s="1">
        <v>4455971</v>
      </c>
      <c r="AA2782" t="s">
        <v>486</v>
      </c>
      <c r="AB2782" t="s">
        <v>608</v>
      </c>
      <c r="AC2782">
        <v>17.39</v>
      </c>
      <c r="AD2782">
        <v>1.45</v>
      </c>
      <c r="AE2782">
        <v>2.14</v>
      </c>
      <c r="AF2782" t="s">
        <v>230</v>
      </c>
      <c r="AG2782" s="1">
        <v>22900</v>
      </c>
      <c r="AH2782" s="36">
        <v>3929</v>
      </c>
      <c r="AI2782" s="1">
        <v>1200</v>
      </c>
      <c r="AJ2782" s="36">
        <v>3927</v>
      </c>
      <c r="AK2782" s="1">
        <v>1300</v>
      </c>
      <c r="AL2782" s="2">
        <v>0.62222222222222223</v>
      </c>
      <c r="AM2782" s="3">
        <v>46234</v>
      </c>
      <c r="AN2782" t="s">
        <v>298</v>
      </c>
      <c r="AO2782" t="s">
        <v>488</v>
      </c>
    </row>
    <row r="2783" spans="1:41">
      <c r="A2783" s="8">
        <v>46232</v>
      </c>
      <c r="B2783" s="67">
        <v>3967.85</v>
      </c>
      <c r="C2783">
        <v>0.11</v>
      </c>
      <c r="D2783">
        <v>61370</v>
      </c>
      <c r="E2783" s="67">
        <v>-1.65</v>
      </c>
      <c r="F2783" s="7">
        <v>9024</v>
      </c>
      <c r="G2783" t="s">
        <v>105</v>
      </c>
      <c r="H2783">
        <v>0</v>
      </c>
      <c r="I2783" t="s">
        <v>288</v>
      </c>
      <c r="J2783" t="s">
        <v>289</v>
      </c>
      <c r="K2783" t="s">
        <v>295</v>
      </c>
      <c r="L2783" s="36">
        <v>3744</v>
      </c>
      <c r="M2783">
        <v>31</v>
      </c>
      <c r="N2783" s="66">
        <v>8.3000000000000001E-3</v>
      </c>
      <c r="O2783" s="36">
        <v>3713</v>
      </c>
      <c r="P2783" s="66">
        <v>8.3000000000000001E-3</v>
      </c>
      <c r="Q2783" s="36">
        <v>3722</v>
      </c>
      <c r="R2783" s="36">
        <v>3770</v>
      </c>
      <c r="S2783" s="36">
        <v>3586</v>
      </c>
      <c r="T2783" s="66">
        <v>5.8999999999999999E-3</v>
      </c>
      <c r="U2783" s="66">
        <v>8.0000000000000002E-3</v>
      </c>
      <c r="V2783" s="66">
        <v>-6.7999999999999996E-3</v>
      </c>
      <c r="W2783" s="66">
        <v>4.3999999999999997E-2</v>
      </c>
      <c r="X2783" s="1">
        <v>857800</v>
      </c>
      <c r="Y2783" s="1">
        <v>3179751</v>
      </c>
      <c r="Z2783" s="1">
        <v>1144823</v>
      </c>
      <c r="AA2783" t="s">
        <v>489</v>
      </c>
      <c r="AB2783" t="s">
        <v>609</v>
      </c>
      <c r="AC2783">
        <v>35.25</v>
      </c>
      <c r="AD2783">
        <v>1.67</v>
      </c>
      <c r="AE2783">
        <v>1.1200000000000001</v>
      </c>
      <c r="AF2783" t="s">
        <v>230</v>
      </c>
      <c r="AG2783" s="1">
        <v>8300</v>
      </c>
      <c r="AH2783" s="36">
        <v>3745</v>
      </c>
      <c r="AI2783">
        <v>600</v>
      </c>
      <c r="AJ2783" s="36">
        <v>3744</v>
      </c>
      <c r="AK2783">
        <v>100</v>
      </c>
      <c r="AL2783" s="2">
        <v>0.62222222222222223</v>
      </c>
      <c r="AM2783" s="3">
        <v>46234</v>
      </c>
      <c r="AN2783" t="s">
        <v>298</v>
      </c>
      <c r="AO2783" t="s">
        <v>488</v>
      </c>
    </row>
    <row r="2784" spans="1:41">
      <c r="A2784" s="8">
        <v>46232</v>
      </c>
      <c r="B2784" s="67">
        <v>3967.85</v>
      </c>
      <c r="C2784">
        <v>0.11</v>
      </c>
      <c r="D2784">
        <v>61370</v>
      </c>
      <c r="E2784" s="67">
        <v>-1.65</v>
      </c>
      <c r="F2784" s="7">
        <v>9069</v>
      </c>
      <c r="G2784" t="s">
        <v>106</v>
      </c>
      <c r="H2784">
        <v>0</v>
      </c>
      <c r="I2784" t="s">
        <v>288</v>
      </c>
      <c r="J2784" t="s">
        <v>289</v>
      </c>
      <c r="K2784" t="s">
        <v>295</v>
      </c>
      <c r="L2784" s="36">
        <v>2260.5</v>
      </c>
      <c r="M2784">
        <v>64.5</v>
      </c>
      <c r="N2784" s="66">
        <v>2.9399999999999999E-2</v>
      </c>
      <c r="O2784" s="36">
        <v>2196</v>
      </c>
      <c r="P2784" s="66">
        <v>2.93E-2</v>
      </c>
      <c r="Q2784" s="36">
        <v>2208</v>
      </c>
      <c r="R2784" s="36">
        <v>2264</v>
      </c>
      <c r="S2784" s="36">
        <v>2196.5</v>
      </c>
      <c r="T2784" s="66">
        <v>2.3699999999999999E-2</v>
      </c>
      <c r="U2784" s="66">
        <v>2.2000000000000001E-3</v>
      </c>
      <c r="V2784" s="66">
        <v>-1.5E-3</v>
      </c>
      <c r="W2784" s="66">
        <v>2.9100000000000001E-2</v>
      </c>
      <c r="X2784" s="1">
        <v>309200</v>
      </c>
      <c r="Y2784" s="1">
        <v>693773</v>
      </c>
      <c r="Z2784" s="1">
        <v>397152</v>
      </c>
      <c r="AA2784" t="s">
        <v>870</v>
      </c>
      <c r="AB2784" t="s">
        <v>492</v>
      </c>
      <c r="AC2784">
        <v>16.18</v>
      </c>
      <c r="AD2784">
        <v>1.66</v>
      </c>
      <c r="AE2784">
        <v>2.48</v>
      </c>
      <c r="AF2784" t="s">
        <v>230</v>
      </c>
      <c r="AG2784" s="1">
        <v>23800</v>
      </c>
      <c r="AH2784" s="36">
        <v>2261</v>
      </c>
      <c r="AI2784">
        <v>200</v>
      </c>
      <c r="AJ2784" s="36">
        <v>2259.5</v>
      </c>
      <c r="AK2784">
        <v>300</v>
      </c>
      <c r="AL2784" s="2">
        <v>0.62222222222222223</v>
      </c>
      <c r="AM2784" s="3">
        <v>46246</v>
      </c>
      <c r="AN2784" t="s">
        <v>298</v>
      </c>
      <c r="AO2784" t="s">
        <v>488</v>
      </c>
    </row>
    <row r="2785" spans="1:41">
      <c r="A2785" s="8">
        <v>46232</v>
      </c>
      <c r="B2785" s="67">
        <v>3967.85</v>
      </c>
      <c r="C2785">
        <v>0.11</v>
      </c>
      <c r="D2785">
        <v>61370</v>
      </c>
      <c r="E2785" s="67">
        <v>-1.65</v>
      </c>
      <c r="F2785" s="7">
        <v>9227</v>
      </c>
      <c r="G2785" t="s">
        <v>107</v>
      </c>
      <c r="H2785">
        <v>0</v>
      </c>
      <c r="I2785" t="s">
        <v>347</v>
      </c>
      <c r="J2785" t="s">
        <v>289</v>
      </c>
      <c r="K2785" t="s">
        <v>295</v>
      </c>
      <c r="L2785">
        <v>926</v>
      </c>
      <c r="M2785">
        <v>109</v>
      </c>
      <c r="N2785" s="66">
        <v>0.13339999999999999</v>
      </c>
      <c r="O2785">
        <v>817</v>
      </c>
      <c r="P2785" s="66">
        <v>0.13339999999999999</v>
      </c>
      <c r="Q2785">
        <v>846</v>
      </c>
      <c r="R2785">
        <v>967</v>
      </c>
      <c r="S2785">
        <v>841</v>
      </c>
      <c r="T2785" s="66">
        <v>9.4500000000000001E-2</v>
      </c>
      <c r="U2785" s="66">
        <v>1E-3</v>
      </c>
      <c r="V2785" s="66">
        <v>-4.2299999999999997E-2</v>
      </c>
      <c r="W2785" s="66">
        <v>0.10100000000000001</v>
      </c>
      <c r="X2785" s="1">
        <v>3226500</v>
      </c>
      <c r="Y2785" s="1">
        <v>3023668</v>
      </c>
      <c r="Z2785" s="1">
        <v>14727</v>
      </c>
      <c r="AA2785" t="s">
        <v>493</v>
      </c>
      <c r="AB2785" t="s">
        <v>494</v>
      </c>
      <c r="AC2785">
        <v>0</v>
      </c>
      <c r="AD2785">
        <v>30.47</v>
      </c>
      <c r="AE2785">
        <v>0</v>
      </c>
      <c r="AF2785">
        <v>2.2999999999999998</v>
      </c>
      <c r="AG2785">
        <v>0</v>
      </c>
      <c r="AH2785">
        <v>927</v>
      </c>
      <c r="AI2785">
        <v>100</v>
      </c>
      <c r="AJ2785">
        <v>926</v>
      </c>
      <c r="AK2785">
        <v>200</v>
      </c>
      <c r="AL2785" s="2">
        <v>0.62222222222222223</v>
      </c>
      <c r="AM2785" s="3">
        <v>46246</v>
      </c>
      <c r="AN2785" t="s">
        <v>350</v>
      </c>
      <c r="AO2785" t="s">
        <v>313</v>
      </c>
    </row>
    <row r="2786" spans="1:41">
      <c r="A2786" s="8">
        <v>46232</v>
      </c>
      <c r="B2786" s="67">
        <v>3967.85</v>
      </c>
      <c r="C2786">
        <v>0.11</v>
      </c>
      <c r="D2786">
        <v>61370</v>
      </c>
      <c r="E2786" s="67">
        <v>-1.65</v>
      </c>
      <c r="F2786" s="7">
        <v>9303</v>
      </c>
      <c r="G2786" t="s">
        <v>108</v>
      </c>
      <c r="H2786">
        <v>0</v>
      </c>
      <c r="I2786" t="s">
        <v>288</v>
      </c>
      <c r="J2786" t="s">
        <v>289</v>
      </c>
      <c r="K2786" t="s">
        <v>295</v>
      </c>
      <c r="L2786" s="36">
        <v>4135</v>
      </c>
      <c r="M2786">
        <v>80</v>
      </c>
      <c r="N2786" s="66">
        <v>1.9699999999999999E-2</v>
      </c>
      <c r="O2786" s="36">
        <v>4055</v>
      </c>
      <c r="P2786" s="66">
        <v>1.9699999999999999E-2</v>
      </c>
      <c r="Q2786" s="36">
        <v>4070</v>
      </c>
      <c r="R2786" s="36">
        <v>4165</v>
      </c>
      <c r="S2786" s="36">
        <v>4045</v>
      </c>
      <c r="T2786" s="66">
        <v>1.5900000000000001E-2</v>
      </c>
      <c r="U2786" s="66">
        <v>-6.0000000000000001E-3</v>
      </c>
      <c r="V2786" s="66">
        <v>-7.1999999999999998E-3</v>
      </c>
      <c r="W2786" s="66">
        <v>2.2200000000000001E-2</v>
      </c>
      <c r="X2786" s="1">
        <v>152700</v>
      </c>
      <c r="Y2786" s="1">
        <v>630104</v>
      </c>
      <c r="Z2786" s="1">
        <v>316799</v>
      </c>
      <c r="AA2786" t="s">
        <v>495</v>
      </c>
      <c r="AB2786" t="s">
        <v>496</v>
      </c>
      <c r="AC2786">
        <v>18.23</v>
      </c>
      <c r="AD2786">
        <v>1</v>
      </c>
      <c r="AE2786">
        <v>2.4900000000000002</v>
      </c>
      <c r="AF2786" t="s">
        <v>230</v>
      </c>
      <c r="AG2786" s="1">
        <v>29800</v>
      </c>
      <c r="AH2786" s="36">
        <v>4140</v>
      </c>
      <c r="AI2786">
        <v>100</v>
      </c>
      <c r="AJ2786" s="36">
        <v>4135</v>
      </c>
      <c r="AK2786">
        <v>600</v>
      </c>
      <c r="AL2786" s="2">
        <v>0.62152777777777779</v>
      </c>
      <c r="AM2786" s="3">
        <v>46241</v>
      </c>
      <c r="AN2786" t="s">
        <v>298</v>
      </c>
      <c r="AO2786" t="s">
        <v>497</v>
      </c>
    </row>
    <row r="2787" spans="1:41">
      <c r="A2787" s="8">
        <v>46232</v>
      </c>
      <c r="B2787" s="67">
        <v>3967.85</v>
      </c>
      <c r="C2787">
        <v>0.11</v>
      </c>
      <c r="D2787">
        <v>61370</v>
      </c>
      <c r="E2787" s="67">
        <v>-1.65</v>
      </c>
      <c r="F2787" s="7">
        <v>9308</v>
      </c>
      <c r="G2787" t="s">
        <v>109</v>
      </c>
      <c r="H2787">
        <v>0</v>
      </c>
      <c r="I2787" t="s">
        <v>314</v>
      </c>
      <c r="J2787" t="s">
        <v>289</v>
      </c>
      <c r="K2787" t="s">
        <v>290</v>
      </c>
      <c r="L2787" s="36">
        <v>1870</v>
      </c>
      <c r="M2787">
        <v>-2</v>
      </c>
      <c r="N2787" s="66">
        <v>-1.1000000000000001E-3</v>
      </c>
      <c r="O2787" s="36">
        <v>1872</v>
      </c>
      <c r="P2787" s="66">
        <v>-1E-3</v>
      </c>
      <c r="Q2787" s="36">
        <v>1885</v>
      </c>
      <c r="R2787" s="36">
        <v>1897</v>
      </c>
      <c r="S2787" s="36">
        <v>1830</v>
      </c>
      <c r="T2787" s="66">
        <v>-7.9000000000000008E-3</v>
      </c>
      <c r="U2787" s="66">
        <v>7.0000000000000001E-3</v>
      </c>
      <c r="V2787" s="66">
        <v>-1.4200000000000001E-2</v>
      </c>
      <c r="W2787" s="66">
        <v>2.18E-2</v>
      </c>
      <c r="X2787" s="1">
        <v>121800</v>
      </c>
      <c r="Y2787" s="1">
        <v>226855</v>
      </c>
      <c r="Z2787" s="1">
        <v>48756</v>
      </c>
      <c r="AA2787" t="s">
        <v>921</v>
      </c>
      <c r="AB2787" t="s">
        <v>499</v>
      </c>
      <c r="AC2787">
        <v>15.98</v>
      </c>
      <c r="AD2787">
        <v>1.25</v>
      </c>
      <c r="AE2787">
        <v>1.86</v>
      </c>
      <c r="AF2787" t="s">
        <v>230</v>
      </c>
      <c r="AG2787">
        <v>800</v>
      </c>
      <c r="AH2787" s="36">
        <v>1871</v>
      </c>
      <c r="AI2787">
        <v>200</v>
      </c>
      <c r="AJ2787" s="36">
        <v>1869</v>
      </c>
      <c r="AK2787">
        <v>400</v>
      </c>
      <c r="AL2787" s="2">
        <v>0.61944444444444446</v>
      </c>
      <c r="AM2787" s="3">
        <v>46241</v>
      </c>
      <c r="AN2787" t="s">
        <v>298</v>
      </c>
      <c r="AO2787" t="s">
        <v>500</v>
      </c>
    </row>
    <row r="2788" spans="1:41">
      <c r="A2788" s="8">
        <v>46232</v>
      </c>
      <c r="B2788" s="67">
        <v>3967.85</v>
      </c>
      <c r="C2788">
        <v>0.11</v>
      </c>
      <c r="D2788">
        <v>61370</v>
      </c>
      <c r="E2788" s="67">
        <v>-1.65</v>
      </c>
      <c r="F2788" s="7">
        <v>9348</v>
      </c>
      <c r="G2788" t="s">
        <v>110</v>
      </c>
      <c r="H2788">
        <v>0</v>
      </c>
      <c r="I2788" t="s">
        <v>347</v>
      </c>
      <c r="J2788" t="s">
        <v>323</v>
      </c>
      <c r="K2788" t="s">
        <v>290</v>
      </c>
      <c r="L2788">
        <v>401</v>
      </c>
      <c r="M2788">
        <v>-7</v>
      </c>
      <c r="N2788" s="66">
        <v>-1.72E-2</v>
      </c>
      <c r="O2788">
        <v>408</v>
      </c>
      <c r="P2788" s="66">
        <v>-1.7100000000000001E-2</v>
      </c>
      <c r="Q2788">
        <v>407</v>
      </c>
      <c r="R2788">
        <v>408</v>
      </c>
      <c r="S2788">
        <v>397</v>
      </c>
      <c r="T2788" s="66">
        <v>-1.47E-2</v>
      </c>
      <c r="U2788" s="66">
        <v>2.5000000000000001E-3</v>
      </c>
      <c r="V2788" s="66">
        <v>-1.7100000000000001E-2</v>
      </c>
      <c r="W2788" s="66">
        <v>0.01</v>
      </c>
      <c r="X2788" s="1">
        <v>2005800</v>
      </c>
      <c r="Y2788" s="1">
        <v>805095</v>
      </c>
      <c r="Z2788" s="1">
        <v>58667</v>
      </c>
      <c r="AA2788" t="s">
        <v>552</v>
      </c>
      <c r="AB2788" t="s">
        <v>922</v>
      </c>
      <c r="AC2788">
        <v>0</v>
      </c>
      <c r="AD2788">
        <v>3.89</v>
      </c>
      <c r="AE2788">
        <v>0</v>
      </c>
      <c r="AF2788">
        <v>1.7</v>
      </c>
      <c r="AG2788" s="1">
        <v>31600</v>
      </c>
      <c r="AH2788">
        <v>401</v>
      </c>
      <c r="AI2788" s="1">
        <v>29500</v>
      </c>
      <c r="AJ2788">
        <v>400</v>
      </c>
      <c r="AK2788" s="1">
        <v>68200</v>
      </c>
      <c r="AL2788" s="2">
        <v>0.62152777777777779</v>
      </c>
      <c r="AM2788" s="3">
        <v>46241</v>
      </c>
      <c r="AN2788" t="s">
        <v>298</v>
      </c>
      <c r="AO2788" t="s">
        <v>313</v>
      </c>
    </row>
    <row r="2789" spans="1:41">
      <c r="A2789" s="8">
        <v>46232</v>
      </c>
      <c r="B2789" s="67">
        <v>3967.85</v>
      </c>
      <c r="C2789">
        <v>0.11</v>
      </c>
      <c r="D2789">
        <v>61370</v>
      </c>
      <c r="E2789" s="67">
        <v>-1.65</v>
      </c>
      <c r="F2789" s="7">
        <v>9432</v>
      </c>
      <c r="G2789" t="s">
        <v>111</v>
      </c>
      <c r="H2789">
        <v>0</v>
      </c>
      <c r="I2789" t="s">
        <v>288</v>
      </c>
      <c r="J2789" t="s">
        <v>289</v>
      </c>
      <c r="K2789" t="s">
        <v>295</v>
      </c>
      <c r="L2789">
        <v>160</v>
      </c>
      <c r="M2789">
        <v>3.6</v>
      </c>
      <c r="N2789" s="66">
        <v>2.3E-2</v>
      </c>
      <c r="O2789">
        <v>156.4</v>
      </c>
      <c r="P2789" s="66">
        <v>2.3E-2</v>
      </c>
      <c r="Q2789">
        <v>156.4</v>
      </c>
      <c r="R2789">
        <v>161.19999999999999</v>
      </c>
      <c r="S2789">
        <v>156.19999999999999</v>
      </c>
      <c r="T2789" s="66">
        <v>2.3E-2</v>
      </c>
      <c r="U2789" s="66">
        <v>5.0000000000000001E-3</v>
      </c>
      <c r="V2789" s="66">
        <v>-7.4000000000000003E-3</v>
      </c>
      <c r="W2789" s="66">
        <v>2.4299999999999999E-2</v>
      </c>
      <c r="X2789" s="1">
        <v>406677200</v>
      </c>
      <c r="Y2789" s="1">
        <v>64763210</v>
      </c>
      <c r="Z2789" s="1">
        <v>14488050</v>
      </c>
      <c r="AA2789" t="s">
        <v>503</v>
      </c>
      <c r="AB2789" t="s">
        <v>689</v>
      </c>
      <c r="AC2789">
        <v>13.33</v>
      </c>
      <c r="AD2789">
        <v>1.33</v>
      </c>
      <c r="AE2789">
        <v>3.38</v>
      </c>
      <c r="AF2789" t="s">
        <v>230</v>
      </c>
      <c r="AG2789" s="1">
        <v>2632100</v>
      </c>
      <c r="AH2789">
        <v>160</v>
      </c>
      <c r="AI2789" s="1">
        <v>144800</v>
      </c>
      <c r="AJ2789">
        <v>159.9</v>
      </c>
      <c r="AK2789" s="1">
        <v>610500</v>
      </c>
      <c r="AL2789" s="2">
        <v>0.62222222222222223</v>
      </c>
      <c r="AM2789" s="3">
        <v>46240</v>
      </c>
      <c r="AN2789" t="s">
        <v>298</v>
      </c>
      <c r="AO2789" t="s">
        <v>351</v>
      </c>
    </row>
    <row r="2790" spans="1:41">
      <c r="A2790" s="8">
        <v>46232</v>
      </c>
      <c r="B2790" s="67">
        <v>3967.85</v>
      </c>
      <c r="C2790">
        <v>0.11</v>
      </c>
      <c r="D2790">
        <v>61370</v>
      </c>
      <c r="E2790" s="67">
        <v>-1.65</v>
      </c>
      <c r="F2790" s="7">
        <v>9449</v>
      </c>
      <c r="G2790" t="s">
        <v>112</v>
      </c>
      <c r="H2790">
        <v>0</v>
      </c>
      <c r="I2790" t="s">
        <v>288</v>
      </c>
      <c r="J2790" t="s">
        <v>289</v>
      </c>
      <c r="K2790" t="s">
        <v>295</v>
      </c>
      <c r="L2790" s="36">
        <v>4275</v>
      </c>
      <c r="M2790">
        <v>175</v>
      </c>
      <c r="N2790" s="66">
        <v>4.2700000000000002E-2</v>
      </c>
      <c r="O2790" s="36">
        <v>4100</v>
      </c>
      <c r="P2790" s="66">
        <v>4.2599999999999999E-2</v>
      </c>
      <c r="Q2790" s="36">
        <v>4154</v>
      </c>
      <c r="R2790" s="36">
        <v>4285</v>
      </c>
      <c r="S2790" s="36">
        <v>4120</v>
      </c>
      <c r="T2790" s="66">
        <v>2.9100000000000001E-2</v>
      </c>
      <c r="U2790" s="66">
        <v>8.8999999999999999E-3</v>
      </c>
      <c r="V2790" s="66">
        <v>-2.3E-3</v>
      </c>
      <c r="W2790" s="66">
        <v>3.7600000000000001E-2</v>
      </c>
      <c r="X2790" s="1">
        <v>358000</v>
      </c>
      <c r="Y2790" s="1">
        <v>1511854</v>
      </c>
      <c r="Z2790" s="1">
        <v>458917</v>
      </c>
      <c r="AA2790" t="s">
        <v>923</v>
      </c>
      <c r="AB2790" t="s">
        <v>506</v>
      </c>
      <c r="AC2790">
        <v>18.12</v>
      </c>
      <c r="AD2790">
        <v>3.84</v>
      </c>
      <c r="AE2790">
        <v>1.82</v>
      </c>
      <c r="AF2790" t="s">
        <v>230</v>
      </c>
      <c r="AG2790" s="1">
        <v>2800</v>
      </c>
      <c r="AH2790" s="36">
        <v>4276</v>
      </c>
      <c r="AI2790">
        <v>100</v>
      </c>
      <c r="AJ2790" s="36">
        <v>4275</v>
      </c>
      <c r="AK2790">
        <v>100</v>
      </c>
      <c r="AL2790" s="2">
        <v>0.62222222222222223</v>
      </c>
      <c r="AM2790" s="3">
        <v>46248</v>
      </c>
      <c r="AN2790" t="s">
        <v>293</v>
      </c>
      <c r="AO2790" t="s">
        <v>351</v>
      </c>
    </row>
    <row r="2791" spans="1:41">
      <c r="A2791" s="8">
        <v>46232</v>
      </c>
      <c r="B2791" s="67">
        <v>3967.85</v>
      </c>
      <c r="C2791">
        <v>0.11</v>
      </c>
      <c r="D2791">
        <v>61370</v>
      </c>
      <c r="E2791" s="67">
        <v>-1.65</v>
      </c>
      <c r="F2791" s="7">
        <v>9501</v>
      </c>
      <c r="G2791" t="s">
        <v>113</v>
      </c>
      <c r="H2791">
        <v>0</v>
      </c>
      <c r="I2791" t="s">
        <v>288</v>
      </c>
      <c r="J2791" t="s">
        <v>289</v>
      </c>
      <c r="K2791" t="s">
        <v>295</v>
      </c>
      <c r="L2791">
        <v>533.1</v>
      </c>
      <c r="M2791">
        <v>9.5</v>
      </c>
      <c r="N2791" s="66">
        <v>1.8100000000000002E-2</v>
      </c>
      <c r="O2791">
        <v>523.6</v>
      </c>
      <c r="P2791" s="66">
        <v>1.8100000000000002E-2</v>
      </c>
      <c r="Q2791">
        <v>521.9</v>
      </c>
      <c r="R2791">
        <v>535.4</v>
      </c>
      <c r="S2791">
        <v>521.9</v>
      </c>
      <c r="T2791" s="66">
        <v>2.1399999999999999E-2</v>
      </c>
      <c r="U2791" s="66">
        <v>6.6E-3</v>
      </c>
      <c r="V2791" s="66">
        <v>-4.1999999999999997E-3</v>
      </c>
      <c r="W2791" s="66">
        <v>2.1399999999999999E-2</v>
      </c>
      <c r="X2791" s="1">
        <v>33408400</v>
      </c>
      <c r="Y2791" s="1">
        <v>17671498</v>
      </c>
      <c r="Z2791" s="1">
        <v>856701</v>
      </c>
      <c r="AA2791" t="s">
        <v>507</v>
      </c>
      <c r="AB2791" t="s">
        <v>703</v>
      </c>
      <c r="AC2791">
        <v>3.41</v>
      </c>
      <c r="AD2791">
        <v>0.35</v>
      </c>
      <c r="AE2791">
        <v>0</v>
      </c>
      <c r="AF2791" t="s">
        <v>230</v>
      </c>
      <c r="AG2791" s="1">
        <v>586300</v>
      </c>
      <c r="AH2791">
        <v>533.20000000000005</v>
      </c>
      <c r="AI2791" s="1">
        <v>8800</v>
      </c>
      <c r="AJ2791">
        <v>533.1</v>
      </c>
      <c r="AK2791" s="1">
        <v>1000</v>
      </c>
      <c r="AL2791" s="2">
        <v>0.62222222222222223</v>
      </c>
      <c r="AM2791" s="3">
        <v>46232</v>
      </c>
      <c r="AN2791" t="s">
        <v>298</v>
      </c>
      <c r="AO2791" t="s">
        <v>509</v>
      </c>
    </row>
    <row r="2792" spans="1:41">
      <c r="A2792" s="8">
        <v>46232</v>
      </c>
      <c r="B2792" s="67">
        <v>3967.85</v>
      </c>
      <c r="C2792">
        <v>0.11</v>
      </c>
      <c r="D2792">
        <v>61370</v>
      </c>
      <c r="E2792" s="67">
        <v>-1.65</v>
      </c>
      <c r="F2792" s="7">
        <v>9531</v>
      </c>
      <c r="G2792" t="s">
        <v>114</v>
      </c>
      <c r="H2792">
        <v>0</v>
      </c>
      <c r="I2792" t="s">
        <v>288</v>
      </c>
      <c r="J2792" t="s">
        <v>289</v>
      </c>
      <c r="K2792" t="s">
        <v>295</v>
      </c>
      <c r="L2792" s="36">
        <v>6279</v>
      </c>
      <c r="M2792">
        <v>44</v>
      </c>
      <c r="N2792" s="66">
        <v>7.1000000000000004E-3</v>
      </c>
      <c r="O2792" s="36">
        <v>6235</v>
      </c>
      <c r="P2792" s="66">
        <v>7.0000000000000001E-3</v>
      </c>
      <c r="Q2792" s="36">
        <v>6289</v>
      </c>
      <c r="R2792" s="36">
        <v>6312</v>
      </c>
      <c r="S2792" s="36">
        <v>6190</v>
      </c>
      <c r="T2792" s="66">
        <v>-1.5E-3</v>
      </c>
      <c r="U2792" s="66">
        <v>-1.6999999999999999E-3</v>
      </c>
      <c r="V2792" s="66">
        <v>-5.1999999999999998E-3</v>
      </c>
      <c r="W2792" s="66">
        <v>1.43E-2</v>
      </c>
      <c r="X2792" s="1">
        <v>709600</v>
      </c>
      <c r="Y2792" s="1">
        <v>4449748</v>
      </c>
      <c r="Z2792" s="1">
        <v>2103209</v>
      </c>
      <c r="AA2792" t="s">
        <v>510</v>
      </c>
      <c r="AB2792" t="s">
        <v>704</v>
      </c>
      <c r="AC2792">
        <v>15.14</v>
      </c>
      <c r="AD2792">
        <v>1.21</v>
      </c>
      <c r="AE2792">
        <v>1.91</v>
      </c>
      <c r="AF2792" t="s">
        <v>230</v>
      </c>
      <c r="AG2792" s="1">
        <v>21800</v>
      </c>
      <c r="AH2792" s="36">
        <v>6279</v>
      </c>
      <c r="AI2792">
        <v>100</v>
      </c>
      <c r="AJ2792" s="36">
        <v>6278</v>
      </c>
      <c r="AK2792">
        <v>300</v>
      </c>
      <c r="AL2792" s="2">
        <v>0.62222222222222223</v>
      </c>
      <c r="AM2792" s="3">
        <v>46233</v>
      </c>
      <c r="AN2792" t="s">
        <v>298</v>
      </c>
      <c r="AO2792" t="s">
        <v>509</v>
      </c>
    </row>
    <row r="2793" spans="1:41">
      <c r="A2793" s="8">
        <v>46232</v>
      </c>
      <c r="B2793" s="67">
        <v>3967.85</v>
      </c>
      <c r="C2793">
        <v>0.11</v>
      </c>
      <c r="D2793">
        <v>61370</v>
      </c>
      <c r="E2793" s="67">
        <v>-1.65</v>
      </c>
      <c r="F2793" s="7">
        <v>9882</v>
      </c>
      <c r="G2793" t="s">
        <v>115</v>
      </c>
      <c r="H2793">
        <v>0</v>
      </c>
      <c r="I2793" t="s">
        <v>288</v>
      </c>
      <c r="J2793" t="s">
        <v>289</v>
      </c>
      <c r="K2793" t="s">
        <v>290</v>
      </c>
      <c r="L2793" s="36">
        <v>1884</v>
      </c>
      <c r="M2793">
        <v>39</v>
      </c>
      <c r="N2793" s="66">
        <v>2.1100000000000001E-2</v>
      </c>
      <c r="O2793" s="36">
        <v>1845</v>
      </c>
      <c r="P2793" s="66">
        <v>2.1100000000000001E-2</v>
      </c>
      <c r="Q2793" s="36">
        <v>1860</v>
      </c>
      <c r="R2793" s="36">
        <v>1891</v>
      </c>
      <c r="S2793" s="36">
        <v>1846</v>
      </c>
      <c r="T2793" s="66">
        <v>1.29E-2</v>
      </c>
      <c r="U2793" s="66">
        <v>1E-3</v>
      </c>
      <c r="V2793" s="66">
        <v>-3.7000000000000002E-3</v>
      </c>
      <c r="W2793" s="66">
        <v>2.0500000000000001E-2</v>
      </c>
      <c r="X2793" s="1">
        <v>231700</v>
      </c>
      <c r="Y2793" s="1">
        <v>435129</v>
      </c>
      <c r="Z2793" s="1">
        <v>162064</v>
      </c>
      <c r="AA2793" t="s">
        <v>720</v>
      </c>
      <c r="AB2793" t="s">
        <v>513</v>
      </c>
      <c r="AC2793">
        <v>12.28</v>
      </c>
      <c r="AD2793">
        <v>1.3</v>
      </c>
      <c r="AE2793">
        <v>3.61</v>
      </c>
      <c r="AF2793" t="s">
        <v>230</v>
      </c>
      <c r="AG2793" s="1">
        <v>4400</v>
      </c>
      <c r="AH2793" s="36">
        <v>1883</v>
      </c>
      <c r="AI2793">
        <v>400</v>
      </c>
      <c r="AJ2793" s="36">
        <v>1882</v>
      </c>
      <c r="AK2793">
        <v>900</v>
      </c>
      <c r="AL2793" s="2">
        <v>0.62152777777777779</v>
      </c>
      <c r="AM2793" s="3">
        <v>46234</v>
      </c>
      <c r="AN2793" t="s">
        <v>298</v>
      </c>
      <c r="AO2793" t="s">
        <v>322</v>
      </c>
    </row>
    <row r="2794" spans="1:41">
      <c r="F2794" s="7">
        <v>6502</v>
      </c>
      <c r="I2794" t="s">
        <v>514</v>
      </c>
      <c r="P2794" t="s">
        <v>230</v>
      </c>
      <c r="T2794" t="s">
        <v>230</v>
      </c>
      <c r="U2794" t="s">
        <v>230</v>
      </c>
      <c r="V2794" t="s">
        <v>230</v>
      </c>
      <c r="W2794" t="s">
        <v>230</v>
      </c>
      <c r="AF2794" t="s">
        <v>230</v>
      </c>
      <c r="AG2794" t="s">
        <v>230</v>
      </c>
      <c r="AO2794" t="s">
        <v>515</v>
      </c>
    </row>
    <row r="2795" spans="1:41">
      <c r="F2795" s="7">
        <v>5759</v>
      </c>
      <c r="I2795" t="s">
        <v>514</v>
      </c>
      <c r="P2795" t="s">
        <v>230</v>
      </c>
      <c r="T2795" t="s">
        <v>230</v>
      </c>
      <c r="U2795" t="s">
        <v>230</v>
      </c>
      <c r="V2795" t="s">
        <v>230</v>
      </c>
      <c r="W2795" t="s">
        <v>230</v>
      </c>
      <c r="AF2795" t="s">
        <v>230</v>
      </c>
      <c r="AG2795" t="s">
        <v>230</v>
      </c>
      <c r="AO2795" t="s">
        <v>515</v>
      </c>
    </row>
    <row r="2799" spans="1:41">
      <c r="B2799" s="67">
        <v>3967.85</v>
      </c>
      <c r="C2799">
        <v>0.11</v>
      </c>
      <c r="D2799">
        <v>61370</v>
      </c>
      <c r="E2799" s="67">
        <v>-1.65</v>
      </c>
    </row>
    <row r="2800" spans="1:41">
      <c r="A2800" s="8" t="s">
        <v>0</v>
      </c>
      <c r="B2800" s="67" t="s">
        <v>116</v>
      </c>
      <c r="C2800" t="s">
        <v>1</v>
      </c>
      <c r="D2800" t="s">
        <v>2</v>
      </c>
      <c r="E2800" s="67" t="s">
        <v>3</v>
      </c>
      <c r="F2800" s="7" t="s">
        <v>4</v>
      </c>
      <c r="G2800" t="s">
        <v>5</v>
      </c>
      <c r="H2800" t="s">
        <v>268</v>
      </c>
      <c r="I2800" t="s">
        <v>269</v>
      </c>
      <c r="J2800" t="s">
        <v>270</v>
      </c>
      <c r="K2800" t="s">
        <v>271</v>
      </c>
      <c r="L2800" t="s">
        <v>6</v>
      </c>
      <c r="M2800" t="s">
        <v>7</v>
      </c>
      <c r="N2800" t="s">
        <v>8</v>
      </c>
      <c r="O2800" t="s">
        <v>9</v>
      </c>
      <c r="P2800" t="s">
        <v>272</v>
      </c>
      <c r="Q2800" t="s">
        <v>10</v>
      </c>
      <c r="R2800" t="s">
        <v>11</v>
      </c>
      <c r="S2800" t="s">
        <v>12</v>
      </c>
      <c r="T2800" t="s">
        <v>273</v>
      </c>
      <c r="U2800" t="s">
        <v>274</v>
      </c>
      <c r="V2800" t="s">
        <v>275</v>
      </c>
      <c r="W2800" t="s">
        <v>276</v>
      </c>
      <c r="X2800" t="s">
        <v>13</v>
      </c>
      <c r="Y2800" t="s">
        <v>277</v>
      </c>
      <c r="Z2800" t="s">
        <v>278</v>
      </c>
      <c r="AA2800" t="s">
        <v>14</v>
      </c>
      <c r="AB2800" t="s">
        <v>15</v>
      </c>
      <c r="AC2800" t="s">
        <v>279</v>
      </c>
      <c r="AD2800" t="s">
        <v>280</v>
      </c>
      <c r="AE2800" t="s">
        <v>281</v>
      </c>
      <c r="AF2800" t="s">
        <v>282</v>
      </c>
      <c r="AG2800" t="s">
        <v>283</v>
      </c>
      <c r="AH2800" t="s">
        <v>284</v>
      </c>
      <c r="AI2800" t="s">
        <v>16</v>
      </c>
      <c r="AJ2800" t="s">
        <v>17</v>
      </c>
      <c r="AK2800" t="s">
        <v>18</v>
      </c>
      <c r="AL2800" t="s">
        <v>19</v>
      </c>
      <c r="AM2800" t="s">
        <v>20</v>
      </c>
      <c r="AN2800" t="s">
        <v>285</v>
      </c>
      <c r="AO2800" t="s">
        <v>286</v>
      </c>
    </row>
    <row r="2801" spans="1:41">
      <c r="A2801" s="8">
        <v>46233</v>
      </c>
      <c r="B2801" s="67">
        <v>3967.85</v>
      </c>
      <c r="C2801">
        <v>0.11</v>
      </c>
      <c r="D2801">
        <v>61370</v>
      </c>
      <c r="E2801" s="67">
        <v>-1.65</v>
      </c>
      <c r="F2801" s="7">
        <v>1605</v>
      </c>
      <c r="G2801" t="s">
        <v>21</v>
      </c>
      <c r="H2801">
        <v>0</v>
      </c>
      <c r="I2801" t="s">
        <v>288</v>
      </c>
      <c r="J2801" t="s">
        <v>289</v>
      </c>
      <c r="K2801" t="s">
        <v>295</v>
      </c>
      <c r="L2801" s="36">
        <v>3638</v>
      </c>
      <c r="M2801">
        <v>22</v>
      </c>
      <c r="N2801" s="66">
        <v>6.1000000000000004E-3</v>
      </c>
      <c r="O2801" s="36">
        <v>3616</v>
      </c>
      <c r="P2801" s="66">
        <v>6.0000000000000001E-3</v>
      </c>
      <c r="Q2801" s="36">
        <v>3652</v>
      </c>
      <c r="R2801" s="36">
        <v>3678</v>
      </c>
      <c r="S2801" s="36">
        <v>3589</v>
      </c>
      <c r="T2801" s="66">
        <v>-3.8E-3</v>
      </c>
      <c r="U2801" s="66">
        <v>3.5000000000000001E-3</v>
      </c>
      <c r="V2801" s="66">
        <v>-1.0800000000000001E-2</v>
      </c>
      <c r="W2801" s="66">
        <v>1.3599999999999999E-2</v>
      </c>
      <c r="X2801" s="1">
        <v>2493200</v>
      </c>
      <c r="Y2801" s="1">
        <v>9048648</v>
      </c>
      <c r="Z2801" s="1">
        <v>4580737</v>
      </c>
      <c r="AA2801" t="s">
        <v>291</v>
      </c>
      <c r="AB2801" t="s">
        <v>292</v>
      </c>
      <c r="AC2801">
        <v>9.39</v>
      </c>
      <c r="AD2801">
        <v>0.89</v>
      </c>
      <c r="AE2801">
        <v>2.97</v>
      </c>
      <c r="AF2801" t="s">
        <v>230</v>
      </c>
      <c r="AG2801" s="1">
        <v>292500</v>
      </c>
      <c r="AH2801" s="36">
        <v>3639</v>
      </c>
      <c r="AI2801" s="1">
        <v>1700</v>
      </c>
      <c r="AJ2801" s="36">
        <v>3637</v>
      </c>
      <c r="AK2801" s="1">
        <v>3400</v>
      </c>
      <c r="AL2801" s="2">
        <v>0.62222222222222223</v>
      </c>
      <c r="AM2801" s="3">
        <v>46241</v>
      </c>
      <c r="AN2801" t="s">
        <v>293</v>
      </c>
      <c r="AO2801" t="s">
        <v>294</v>
      </c>
    </row>
    <row r="2802" spans="1:41">
      <c r="A2802" s="8">
        <v>46233</v>
      </c>
      <c r="B2802" s="67">
        <v>3967.85</v>
      </c>
      <c r="C2802">
        <v>0.11</v>
      </c>
      <c r="D2802">
        <v>61370</v>
      </c>
      <c r="E2802" s="67">
        <v>-1.65</v>
      </c>
      <c r="F2802" s="7">
        <v>1833</v>
      </c>
      <c r="G2802" t="s">
        <v>24</v>
      </c>
      <c r="H2802">
        <v>0</v>
      </c>
      <c r="I2802" t="s">
        <v>288</v>
      </c>
      <c r="J2802" t="s">
        <v>289</v>
      </c>
      <c r="K2802" t="s">
        <v>290</v>
      </c>
      <c r="L2802" s="36">
        <v>5820</v>
      </c>
      <c r="M2802">
        <v>10</v>
      </c>
      <c r="N2802" s="66">
        <v>1.6999999999999999E-3</v>
      </c>
      <c r="O2802" s="36">
        <v>5810</v>
      </c>
      <c r="P2802" s="66">
        <v>1.6999999999999999E-3</v>
      </c>
      <c r="Q2802" s="36">
        <v>5770</v>
      </c>
      <c r="R2802" s="36">
        <v>5830</v>
      </c>
      <c r="S2802" s="36">
        <v>5730</v>
      </c>
      <c r="T2802" s="66">
        <v>8.6E-3</v>
      </c>
      <c r="U2802" s="66">
        <v>3.3999999999999998E-3</v>
      </c>
      <c r="V2802" s="66">
        <v>-1.6999999999999999E-3</v>
      </c>
      <c r="W2802" s="66">
        <v>1.5699999999999999E-2</v>
      </c>
      <c r="X2802" s="1">
        <v>83100</v>
      </c>
      <c r="Y2802" s="1">
        <v>481541</v>
      </c>
      <c r="Z2802" s="1">
        <v>225031</v>
      </c>
      <c r="AA2802" t="s">
        <v>296</v>
      </c>
      <c r="AB2802" t="s">
        <v>572</v>
      </c>
      <c r="AC2802">
        <v>13.56</v>
      </c>
      <c r="AD2802">
        <v>1.06</v>
      </c>
      <c r="AE2802">
        <v>5.15</v>
      </c>
      <c r="AF2802">
        <v>3.4</v>
      </c>
      <c r="AG2802" s="1">
        <v>1800</v>
      </c>
      <c r="AH2802" s="36">
        <v>5820</v>
      </c>
      <c r="AI2802" s="1">
        <v>2000</v>
      </c>
      <c r="AJ2802" s="36">
        <v>5810</v>
      </c>
      <c r="AK2802" s="1">
        <v>1900</v>
      </c>
      <c r="AL2802" s="2">
        <v>0.62222222222222223</v>
      </c>
      <c r="AM2802" s="3">
        <v>46241</v>
      </c>
      <c r="AN2802" t="s">
        <v>298</v>
      </c>
      <c r="AO2802" t="s">
        <v>299</v>
      </c>
    </row>
    <row r="2803" spans="1:41">
      <c r="A2803" s="8">
        <v>46233</v>
      </c>
      <c r="B2803" s="67">
        <v>3967.85</v>
      </c>
      <c r="C2803">
        <v>0.11</v>
      </c>
      <c r="D2803">
        <v>61370</v>
      </c>
      <c r="E2803" s="67">
        <v>-1.65</v>
      </c>
      <c r="F2803" s="7">
        <v>1911</v>
      </c>
      <c r="G2803" t="s">
        <v>25</v>
      </c>
      <c r="H2803">
        <v>0</v>
      </c>
      <c r="I2803" t="s">
        <v>288</v>
      </c>
      <c r="J2803" t="s">
        <v>289</v>
      </c>
      <c r="K2803" t="s">
        <v>290</v>
      </c>
      <c r="L2803" s="36">
        <v>1381.5</v>
      </c>
      <c r="M2803">
        <v>-25</v>
      </c>
      <c r="N2803" s="66">
        <v>-1.78E-2</v>
      </c>
      <c r="O2803" s="36">
        <v>1406.5</v>
      </c>
      <c r="P2803" s="66">
        <v>-1.77E-2</v>
      </c>
      <c r="Q2803" s="36">
        <v>1382</v>
      </c>
      <c r="R2803" s="36">
        <v>1394</v>
      </c>
      <c r="S2803" s="36">
        <v>1363.5</v>
      </c>
      <c r="T2803" s="66">
        <v>-2.9999999999999997E-4</v>
      </c>
      <c r="U2803" s="66">
        <v>9.1000000000000004E-3</v>
      </c>
      <c r="V2803" s="66">
        <v>-8.8999999999999999E-3</v>
      </c>
      <c r="W2803" s="66">
        <v>1.32E-2</v>
      </c>
      <c r="X2803" s="1">
        <v>2137500</v>
      </c>
      <c r="Y2803" s="1">
        <v>2946882</v>
      </c>
      <c r="Z2803" s="1">
        <v>854549</v>
      </c>
      <c r="AA2803" t="s">
        <v>300</v>
      </c>
      <c r="AB2803" t="s">
        <v>301</v>
      </c>
      <c r="AC2803">
        <v>8.8000000000000007</v>
      </c>
      <c r="AD2803">
        <v>0.84</v>
      </c>
      <c r="AE2803">
        <v>3.62</v>
      </c>
      <c r="AF2803" t="s">
        <v>230</v>
      </c>
      <c r="AG2803" s="1">
        <v>277600</v>
      </c>
      <c r="AH2803" s="36">
        <v>1381.5</v>
      </c>
      <c r="AI2803" s="1">
        <v>3700</v>
      </c>
      <c r="AJ2803" s="36">
        <v>1381</v>
      </c>
      <c r="AK2803" s="1">
        <v>2500</v>
      </c>
      <c r="AL2803" s="2">
        <v>0.62222222222222223</v>
      </c>
      <c r="AM2803" s="3">
        <v>46241</v>
      </c>
      <c r="AN2803" t="s">
        <v>293</v>
      </c>
      <c r="AO2803" t="s">
        <v>299</v>
      </c>
    </row>
    <row r="2804" spans="1:41">
      <c r="A2804" s="8">
        <v>46233</v>
      </c>
      <c r="B2804" s="67">
        <v>3967.85</v>
      </c>
      <c r="C2804">
        <v>0.11</v>
      </c>
      <c r="D2804">
        <v>61370</v>
      </c>
      <c r="E2804" s="67">
        <v>-1.65</v>
      </c>
      <c r="F2804" s="7">
        <v>1925</v>
      </c>
      <c r="G2804" t="s">
        <v>26</v>
      </c>
      <c r="H2804">
        <v>0</v>
      </c>
      <c r="I2804" t="s">
        <v>288</v>
      </c>
      <c r="J2804" t="s">
        <v>289</v>
      </c>
      <c r="K2804" t="s">
        <v>290</v>
      </c>
      <c r="L2804" s="36">
        <v>4841</v>
      </c>
      <c r="M2804">
        <v>-68</v>
      </c>
      <c r="N2804" s="66">
        <v>-1.3899999999999999E-2</v>
      </c>
      <c r="O2804" s="36">
        <v>4909</v>
      </c>
      <c r="P2804" s="66">
        <v>-1.38E-2</v>
      </c>
      <c r="Q2804" s="36">
        <v>4876</v>
      </c>
      <c r="R2804" s="36">
        <v>4901</v>
      </c>
      <c r="S2804" s="36">
        <v>4783</v>
      </c>
      <c r="T2804" s="66">
        <v>-7.1000000000000004E-3</v>
      </c>
      <c r="U2804" s="66">
        <v>7.7000000000000002E-3</v>
      </c>
      <c r="V2804" s="66">
        <v>-1.2200000000000001E-2</v>
      </c>
      <c r="W2804" s="66">
        <v>1.21E-2</v>
      </c>
      <c r="X2804" s="1">
        <v>1349100</v>
      </c>
      <c r="Y2804" s="1">
        <v>6518397</v>
      </c>
      <c r="Z2804" s="1">
        <v>3193298</v>
      </c>
      <c r="AA2804" t="s">
        <v>302</v>
      </c>
      <c r="AB2804" t="s">
        <v>573</v>
      </c>
      <c r="AC2804">
        <v>13.21</v>
      </c>
      <c r="AD2804">
        <v>1.03</v>
      </c>
      <c r="AE2804">
        <v>3.64</v>
      </c>
      <c r="AF2804" t="s">
        <v>230</v>
      </c>
      <c r="AG2804" s="1">
        <v>30200</v>
      </c>
      <c r="AH2804" s="36">
        <v>4842</v>
      </c>
      <c r="AI2804">
        <v>200</v>
      </c>
      <c r="AJ2804" s="36">
        <v>4841</v>
      </c>
      <c r="AK2804">
        <v>300</v>
      </c>
      <c r="AL2804" s="2">
        <v>0.62222222222222223</v>
      </c>
      <c r="AM2804" s="3">
        <v>46240</v>
      </c>
      <c r="AN2804" t="s">
        <v>298</v>
      </c>
      <c r="AO2804" t="s">
        <v>299</v>
      </c>
    </row>
    <row r="2805" spans="1:41">
      <c r="A2805" s="8">
        <v>46233</v>
      </c>
      <c r="B2805" s="67">
        <v>3967.85</v>
      </c>
      <c r="C2805">
        <v>0.11</v>
      </c>
      <c r="D2805">
        <v>61370</v>
      </c>
      <c r="E2805" s="67">
        <v>-1.65</v>
      </c>
      <c r="F2805" s="7">
        <v>1928</v>
      </c>
      <c r="G2805" t="s">
        <v>27</v>
      </c>
      <c r="H2805">
        <v>0</v>
      </c>
      <c r="I2805" t="s">
        <v>288</v>
      </c>
      <c r="J2805" t="s">
        <v>289</v>
      </c>
      <c r="K2805" t="s">
        <v>290</v>
      </c>
      <c r="L2805" s="36">
        <v>3592</v>
      </c>
      <c r="M2805">
        <v>-158</v>
      </c>
      <c r="N2805" s="66">
        <v>-4.2099999999999999E-2</v>
      </c>
      <c r="O2805" s="36">
        <v>3750</v>
      </c>
      <c r="P2805" s="66">
        <v>-4.2099999999999999E-2</v>
      </c>
      <c r="Q2805" s="36">
        <v>3630</v>
      </c>
      <c r="R2805" s="36">
        <v>3652</v>
      </c>
      <c r="S2805" s="36">
        <v>3565</v>
      </c>
      <c r="T2805" s="66">
        <v>-1.04E-2</v>
      </c>
      <c r="U2805" s="66">
        <v>4.4000000000000003E-3</v>
      </c>
      <c r="V2805" s="66">
        <v>-1.6400000000000001E-2</v>
      </c>
      <c r="W2805" s="66">
        <v>7.4999999999999997E-3</v>
      </c>
      <c r="X2805" s="1">
        <v>3591300</v>
      </c>
      <c r="Y2805" s="1">
        <v>12929090</v>
      </c>
      <c r="Z2805" s="1">
        <v>2340495</v>
      </c>
      <c r="AA2805" t="s">
        <v>304</v>
      </c>
      <c r="AB2805" t="s">
        <v>574</v>
      </c>
      <c r="AC2805">
        <v>10.68</v>
      </c>
      <c r="AD2805">
        <v>1.08</v>
      </c>
      <c r="AE2805">
        <v>4.04</v>
      </c>
      <c r="AF2805" t="s">
        <v>230</v>
      </c>
      <c r="AG2805" s="1">
        <v>68300</v>
      </c>
      <c r="AH2805" s="36">
        <v>3592</v>
      </c>
      <c r="AI2805" s="1">
        <v>2000</v>
      </c>
      <c r="AJ2805" s="36">
        <v>3590</v>
      </c>
      <c r="AK2805" s="1">
        <v>1900</v>
      </c>
      <c r="AL2805" s="2">
        <v>0.62222222222222223</v>
      </c>
      <c r="AN2805" t="s">
        <v>306</v>
      </c>
      <c r="AO2805" t="s">
        <v>299</v>
      </c>
    </row>
    <row r="2806" spans="1:41">
      <c r="A2806" s="8">
        <v>46233</v>
      </c>
      <c r="B2806" s="67">
        <v>3967.85</v>
      </c>
      <c r="C2806">
        <v>0.11</v>
      </c>
      <c r="D2806">
        <v>61370</v>
      </c>
      <c r="E2806" s="67">
        <v>-1.65</v>
      </c>
      <c r="F2806" s="7">
        <v>1929</v>
      </c>
      <c r="G2806" t="s">
        <v>28</v>
      </c>
      <c r="H2806">
        <v>0</v>
      </c>
      <c r="I2806" t="s">
        <v>288</v>
      </c>
      <c r="J2806" t="s">
        <v>289</v>
      </c>
      <c r="K2806" t="s">
        <v>290</v>
      </c>
      <c r="L2806" s="36">
        <v>1168</v>
      </c>
      <c r="M2806">
        <v>-4</v>
      </c>
      <c r="N2806" s="66">
        <v>-3.3999999999999998E-3</v>
      </c>
      <c r="O2806" s="36">
        <v>1172</v>
      </c>
      <c r="P2806" s="66">
        <v>-3.3999999999999998E-3</v>
      </c>
      <c r="Q2806" s="36">
        <v>1171</v>
      </c>
      <c r="R2806" s="36">
        <v>1172</v>
      </c>
      <c r="S2806" s="36">
        <v>1156</v>
      </c>
      <c r="T2806" s="66">
        <v>-2.5000000000000001E-3</v>
      </c>
      <c r="U2806" s="66">
        <v>0</v>
      </c>
      <c r="V2806" s="66">
        <v>-3.3999999999999998E-3</v>
      </c>
      <c r="W2806" s="66">
        <v>1.03E-2</v>
      </c>
      <c r="X2806" s="1">
        <v>80400</v>
      </c>
      <c r="Y2806" s="1">
        <v>93794</v>
      </c>
      <c r="Z2806" s="1">
        <v>48817</v>
      </c>
      <c r="AA2806" t="s">
        <v>307</v>
      </c>
      <c r="AB2806" t="s">
        <v>575</v>
      </c>
      <c r="AC2806">
        <v>13.19</v>
      </c>
      <c r="AD2806">
        <v>1.29</v>
      </c>
      <c r="AE2806">
        <v>4.28</v>
      </c>
      <c r="AF2806" t="s">
        <v>230</v>
      </c>
      <c r="AG2806" s="1">
        <v>14600</v>
      </c>
      <c r="AH2806" s="36">
        <v>1169</v>
      </c>
      <c r="AI2806">
        <v>600</v>
      </c>
      <c r="AJ2806" s="36">
        <v>1168</v>
      </c>
      <c r="AK2806">
        <v>100</v>
      </c>
      <c r="AL2806" s="2">
        <v>0.62222222222222223</v>
      </c>
      <c r="AM2806" s="3">
        <v>46241</v>
      </c>
      <c r="AN2806" t="s">
        <v>298</v>
      </c>
      <c r="AO2806" t="s">
        <v>299</v>
      </c>
    </row>
    <row r="2807" spans="1:41">
      <c r="A2807" s="8">
        <v>46233</v>
      </c>
      <c r="B2807" s="67">
        <v>3967.85</v>
      </c>
      <c r="C2807">
        <v>0.11</v>
      </c>
      <c r="D2807">
        <v>61370</v>
      </c>
      <c r="E2807" s="67">
        <v>-1.65</v>
      </c>
      <c r="F2807" s="7">
        <v>1963</v>
      </c>
      <c r="G2807" t="s">
        <v>29</v>
      </c>
      <c r="H2807">
        <v>0</v>
      </c>
      <c r="I2807" t="s">
        <v>288</v>
      </c>
      <c r="J2807" t="s">
        <v>289</v>
      </c>
      <c r="K2807" t="s">
        <v>290</v>
      </c>
      <c r="L2807" s="36">
        <v>2228</v>
      </c>
      <c r="M2807">
        <v>2.5</v>
      </c>
      <c r="N2807" s="66">
        <v>1.1000000000000001E-3</v>
      </c>
      <c r="O2807" s="36">
        <v>2225.5</v>
      </c>
      <c r="P2807" s="66">
        <v>1.1000000000000001E-3</v>
      </c>
      <c r="Q2807" s="36">
        <v>2200</v>
      </c>
      <c r="R2807" s="36">
        <v>2275.5</v>
      </c>
      <c r="S2807" s="36">
        <v>2200</v>
      </c>
      <c r="T2807" s="66">
        <v>1.2699999999999999E-2</v>
      </c>
      <c r="U2807" s="66">
        <v>2.2000000000000001E-3</v>
      </c>
      <c r="V2807" s="66">
        <v>-2.0799999999999999E-2</v>
      </c>
      <c r="W2807" s="66">
        <v>1.2699999999999999E-2</v>
      </c>
      <c r="X2807" s="1">
        <v>1278600</v>
      </c>
      <c r="Y2807" s="1">
        <v>2862336</v>
      </c>
      <c r="Z2807" s="1">
        <v>544284</v>
      </c>
      <c r="AA2807" t="s">
        <v>309</v>
      </c>
      <c r="AB2807" t="s">
        <v>310</v>
      </c>
      <c r="AC2807">
        <v>11.72</v>
      </c>
      <c r="AD2807">
        <v>1.25</v>
      </c>
      <c r="AE2807">
        <v>2.33</v>
      </c>
      <c r="AF2807" t="s">
        <v>230</v>
      </c>
      <c r="AG2807" s="1">
        <v>31100</v>
      </c>
      <c r="AH2807" s="36">
        <v>2228.5</v>
      </c>
      <c r="AI2807">
        <v>200</v>
      </c>
      <c r="AJ2807" s="36">
        <v>2228</v>
      </c>
      <c r="AK2807">
        <v>300</v>
      </c>
      <c r="AL2807" s="2">
        <v>0.62222222222222223</v>
      </c>
      <c r="AM2807" s="3">
        <v>46241</v>
      </c>
      <c r="AN2807" t="s">
        <v>298</v>
      </c>
      <c r="AO2807" t="s">
        <v>299</v>
      </c>
    </row>
    <row r="2808" spans="1:41">
      <c r="A2808" s="8">
        <v>46233</v>
      </c>
      <c r="B2808" s="67">
        <v>3967.85</v>
      </c>
      <c r="C2808">
        <v>0.11</v>
      </c>
      <c r="D2808">
        <v>61370</v>
      </c>
      <c r="E2808" s="67">
        <v>-1.65</v>
      </c>
      <c r="F2808" s="7">
        <v>2124</v>
      </c>
      <c r="G2808" t="s">
        <v>30</v>
      </c>
      <c r="H2808">
        <v>0</v>
      </c>
      <c r="I2808" t="s">
        <v>288</v>
      </c>
      <c r="J2808" t="s">
        <v>289</v>
      </c>
      <c r="K2808" t="s">
        <v>295</v>
      </c>
      <c r="L2808">
        <v>984</v>
      </c>
      <c r="M2808">
        <v>-4</v>
      </c>
      <c r="N2808" s="66">
        <v>-4.0000000000000001E-3</v>
      </c>
      <c r="O2808">
        <v>988</v>
      </c>
      <c r="P2808" s="66">
        <v>-4.0000000000000001E-3</v>
      </c>
      <c r="Q2808">
        <v>991</v>
      </c>
      <c r="R2808">
        <v>995</v>
      </c>
      <c r="S2808">
        <v>964</v>
      </c>
      <c r="T2808" s="66">
        <v>-7.0000000000000001E-3</v>
      </c>
      <c r="U2808" s="66">
        <v>1.23E-2</v>
      </c>
      <c r="V2808" s="66">
        <v>-1.0999999999999999E-2</v>
      </c>
      <c r="W2808" s="66">
        <v>2.07E-2</v>
      </c>
      <c r="X2808" s="1">
        <v>406700</v>
      </c>
      <c r="Y2808" s="1">
        <v>398458</v>
      </c>
      <c r="Z2808" s="1">
        <v>162908</v>
      </c>
      <c r="AA2808" t="s">
        <v>311</v>
      </c>
      <c r="AB2808" t="s">
        <v>312</v>
      </c>
      <c r="AC2808">
        <v>18.18</v>
      </c>
      <c r="AD2808">
        <v>6.97</v>
      </c>
      <c r="AE2808">
        <v>3.86</v>
      </c>
      <c r="AF2808" t="s">
        <v>230</v>
      </c>
      <c r="AG2808" s="1">
        <v>36600</v>
      </c>
      <c r="AH2808">
        <v>985</v>
      </c>
      <c r="AI2808" s="1">
        <v>3000</v>
      </c>
      <c r="AJ2808">
        <v>984</v>
      </c>
      <c r="AK2808" s="1">
        <v>3300</v>
      </c>
      <c r="AL2808" s="2">
        <v>0.62222222222222223</v>
      </c>
      <c r="AM2808" s="3">
        <v>46246</v>
      </c>
      <c r="AN2808" t="s">
        <v>293</v>
      </c>
      <c r="AO2808" t="s">
        <v>313</v>
      </c>
    </row>
    <row r="2809" spans="1:41">
      <c r="A2809" s="8">
        <v>46233</v>
      </c>
      <c r="B2809" s="67">
        <v>3967.85</v>
      </c>
      <c r="C2809">
        <v>0.11</v>
      </c>
      <c r="D2809">
        <v>61370</v>
      </c>
      <c r="E2809" s="67">
        <v>-1.65</v>
      </c>
      <c r="F2809" s="7">
        <v>2162</v>
      </c>
      <c r="G2809" t="s">
        <v>31</v>
      </c>
      <c r="H2809">
        <v>0</v>
      </c>
      <c r="I2809" t="s">
        <v>314</v>
      </c>
      <c r="J2809" t="s">
        <v>289</v>
      </c>
      <c r="K2809" t="s">
        <v>290</v>
      </c>
      <c r="L2809">
        <v>537</v>
      </c>
      <c r="M2809">
        <v>0</v>
      </c>
      <c r="N2809" s="66">
        <v>0</v>
      </c>
      <c r="O2809">
        <v>537</v>
      </c>
      <c r="P2809" s="66">
        <v>0</v>
      </c>
      <c r="Q2809">
        <v>536</v>
      </c>
      <c r="R2809">
        <v>537</v>
      </c>
      <c r="S2809">
        <v>536</v>
      </c>
      <c r="T2809" s="66">
        <v>1.8E-3</v>
      </c>
      <c r="U2809" t="s">
        <v>230</v>
      </c>
      <c r="V2809" s="66">
        <v>0</v>
      </c>
      <c r="W2809" s="66">
        <v>1.8E-3</v>
      </c>
      <c r="X2809" s="1">
        <v>5700</v>
      </c>
      <c r="Y2809" s="1">
        <v>3057</v>
      </c>
      <c r="Z2809" s="1">
        <v>11605</v>
      </c>
      <c r="AA2809" t="s">
        <v>685</v>
      </c>
      <c r="AB2809" t="s">
        <v>316</v>
      </c>
      <c r="AC2809">
        <v>31.22</v>
      </c>
      <c r="AD2809">
        <v>2.04</v>
      </c>
      <c r="AE2809">
        <v>0</v>
      </c>
      <c r="AF2809">
        <v>0.6</v>
      </c>
      <c r="AG2809">
        <v>0</v>
      </c>
      <c r="AH2809">
        <v>537</v>
      </c>
      <c r="AI2809" s="1">
        <v>1200</v>
      </c>
      <c r="AJ2809">
        <v>536</v>
      </c>
      <c r="AK2809" s="1">
        <v>72400</v>
      </c>
      <c r="AL2809" s="2">
        <v>0.44166666666666665</v>
      </c>
      <c r="AM2809" s="3">
        <v>46241</v>
      </c>
      <c r="AN2809" t="s">
        <v>298</v>
      </c>
      <c r="AO2809" t="s">
        <v>313</v>
      </c>
    </row>
    <row r="2810" spans="1:41">
      <c r="A2810" s="8">
        <v>46233</v>
      </c>
      <c r="B2810" s="67">
        <v>3967.85</v>
      </c>
      <c r="C2810">
        <v>0.11</v>
      </c>
      <c r="D2810">
        <v>61370</v>
      </c>
      <c r="E2810" s="67">
        <v>-1.65</v>
      </c>
      <c r="F2810" s="7">
        <v>2229</v>
      </c>
      <c r="G2810" t="s">
        <v>32</v>
      </c>
      <c r="H2810">
        <v>0</v>
      </c>
      <c r="I2810" t="s">
        <v>288</v>
      </c>
      <c r="J2810" t="s">
        <v>289</v>
      </c>
      <c r="K2810" t="s">
        <v>290</v>
      </c>
      <c r="L2810" s="36">
        <v>3142</v>
      </c>
      <c r="M2810">
        <v>-53</v>
      </c>
      <c r="N2810" s="66">
        <v>-1.66E-2</v>
      </c>
      <c r="O2810" s="36">
        <v>3195</v>
      </c>
      <c r="P2810" s="66">
        <v>-1.6500000000000001E-2</v>
      </c>
      <c r="Q2810" s="36">
        <v>3195</v>
      </c>
      <c r="R2810" s="36">
        <v>3195</v>
      </c>
      <c r="S2810" s="36">
        <v>3035</v>
      </c>
      <c r="T2810" s="66">
        <v>-1.6500000000000001E-2</v>
      </c>
      <c r="U2810" s="66">
        <v>6.0000000000000001E-3</v>
      </c>
      <c r="V2810" s="66">
        <v>-1.6500000000000001E-2</v>
      </c>
      <c r="W2810" s="66">
        <v>3.5200000000000002E-2</v>
      </c>
      <c r="X2810" s="1">
        <v>404900</v>
      </c>
      <c r="Y2810" s="1">
        <v>1259689</v>
      </c>
      <c r="Z2810" s="1">
        <v>420807</v>
      </c>
      <c r="AA2810" t="s">
        <v>930</v>
      </c>
      <c r="AB2810" t="s">
        <v>660</v>
      </c>
      <c r="AC2810">
        <v>21.95</v>
      </c>
      <c r="AD2810">
        <v>1.81</v>
      </c>
      <c r="AE2810">
        <v>2.2000000000000002</v>
      </c>
      <c r="AF2810" t="s">
        <v>230</v>
      </c>
      <c r="AG2810" s="1">
        <v>5700</v>
      </c>
      <c r="AH2810" s="36">
        <v>3145</v>
      </c>
      <c r="AI2810">
        <v>300</v>
      </c>
      <c r="AJ2810" s="36">
        <v>3142</v>
      </c>
      <c r="AK2810">
        <v>400</v>
      </c>
      <c r="AL2810" s="2">
        <v>0.62222222222222223</v>
      </c>
      <c r="AM2810" s="3">
        <v>46233</v>
      </c>
      <c r="AN2810" t="s">
        <v>298</v>
      </c>
      <c r="AO2810" t="s">
        <v>319</v>
      </c>
    </row>
    <row r="2811" spans="1:41">
      <c r="A2811" s="8">
        <v>46233</v>
      </c>
      <c r="B2811" s="67">
        <v>3967.85</v>
      </c>
      <c r="C2811">
        <v>0.11</v>
      </c>
      <c r="D2811">
        <v>61370</v>
      </c>
      <c r="E2811" s="67">
        <v>-1.65</v>
      </c>
      <c r="F2811" s="7">
        <v>2768</v>
      </c>
      <c r="G2811" t="s">
        <v>33</v>
      </c>
      <c r="H2811">
        <v>0</v>
      </c>
      <c r="I2811" t="s">
        <v>288</v>
      </c>
      <c r="J2811" t="s">
        <v>289</v>
      </c>
      <c r="K2811" t="s">
        <v>290</v>
      </c>
      <c r="L2811" s="36">
        <v>5352</v>
      </c>
      <c r="M2811">
        <v>14</v>
      </c>
      <c r="N2811" s="66">
        <v>2.5999999999999999E-3</v>
      </c>
      <c r="O2811" s="36">
        <v>5338</v>
      </c>
      <c r="P2811" s="66">
        <v>2.5999999999999999E-3</v>
      </c>
      <c r="Q2811" s="36">
        <v>5340</v>
      </c>
      <c r="R2811" s="36">
        <v>5373</v>
      </c>
      <c r="S2811" s="36">
        <v>5279</v>
      </c>
      <c r="T2811" s="66">
        <v>2.2000000000000001E-3</v>
      </c>
      <c r="U2811" s="66">
        <v>2.2000000000000001E-3</v>
      </c>
      <c r="V2811" s="66">
        <v>-3.8999999999999998E-3</v>
      </c>
      <c r="W2811" s="66">
        <v>1.38E-2</v>
      </c>
      <c r="X2811" s="1">
        <v>773600</v>
      </c>
      <c r="Y2811" s="1">
        <v>4130602</v>
      </c>
      <c r="Z2811" s="1">
        <v>1123920</v>
      </c>
      <c r="AA2811" t="s">
        <v>320</v>
      </c>
      <c r="AB2811" t="s">
        <v>321</v>
      </c>
      <c r="AC2811">
        <v>8.56</v>
      </c>
      <c r="AD2811">
        <v>1.02</v>
      </c>
      <c r="AE2811">
        <v>3.36</v>
      </c>
      <c r="AF2811" t="s">
        <v>230</v>
      </c>
      <c r="AG2811" s="1">
        <v>162800</v>
      </c>
      <c r="AH2811" s="36">
        <v>5354</v>
      </c>
      <c r="AI2811">
        <v>500</v>
      </c>
      <c r="AJ2811" s="36">
        <v>5351</v>
      </c>
      <c r="AK2811">
        <v>800</v>
      </c>
      <c r="AL2811" s="2">
        <v>0.62222222222222223</v>
      </c>
      <c r="AM2811" s="3">
        <v>46234</v>
      </c>
      <c r="AN2811" t="s">
        <v>298</v>
      </c>
      <c r="AO2811" t="s">
        <v>322</v>
      </c>
    </row>
    <row r="2812" spans="1:41">
      <c r="A2812" s="8">
        <v>46233</v>
      </c>
      <c r="B2812" s="67">
        <v>3967.85</v>
      </c>
      <c r="C2812">
        <v>0.11</v>
      </c>
      <c r="D2812">
        <v>61370</v>
      </c>
      <c r="E2812" s="67">
        <v>-1.65</v>
      </c>
      <c r="F2812" s="7">
        <v>2769</v>
      </c>
      <c r="G2812" t="s">
        <v>34</v>
      </c>
      <c r="H2812">
        <v>0</v>
      </c>
      <c r="I2812" t="s">
        <v>314</v>
      </c>
      <c r="J2812" t="s">
        <v>323</v>
      </c>
      <c r="K2812" t="s">
        <v>295</v>
      </c>
      <c r="L2812">
        <v>892</v>
      </c>
      <c r="M2812">
        <v>2</v>
      </c>
      <c r="N2812" s="66">
        <v>2.2000000000000001E-3</v>
      </c>
      <c r="O2812">
        <v>890</v>
      </c>
      <c r="P2812" s="66">
        <v>2.2000000000000001E-3</v>
      </c>
      <c r="Q2812">
        <v>891</v>
      </c>
      <c r="R2812">
        <v>893</v>
      </c>
      <c r="S2812">
        <v>891</v>
      </c>
      <c r="T2812" s="66">
        <v>1.1000000000000001E-3</v>
      </c>
      <c r="U2812" s="66">
        <v>-1.1000000000000001E-3</v>
      </c>
      <c r="V2812" s="66">
        <v>-1.1000000000000001E-3</v>
      </c>
      <c r="W2812" s="66">
        <v>1.1000000000000001E-3</v>
      </c>
      <c r="X2812" s="1">
        <v>1600</v>
      </c>
      <c r="Y2812" s="1">
        <v>1427</v>
      </c>
      <c r="Z2812" s="1">
        <v>7012</v>
      </c>
      <c r="AA2812" t="s">
        <v>324</v>
      </c>
      <c r="AB2812" t="s">
        <v>325</v>
      </c>
      <c r="AC2812">
        <v>53.73</v>
      </c>
      <c r="AD2812">
        <v>8.34</v>
      </c>
      <c r="AE2812">
        <v>0</v>
      </c>
      <c r="AF2812">
        <v>0.2</v>
      </c>
      <c r="AG2812">
        <v>0</v>
      </c>
      <c r="AH2812">
        <v>893</v>
      </c>
      <c r="AI2812" s="1">
        <v>1200</v>
      </c>
      <c r="AJ2812">
        <v>892</v>
      </c>
      <c r="AK2812">
        <v>200</v>
      </c>
      <c r="AL2812" s="2">
        <v>0.61805555555555558</v>
      </c>
      <c r="AM2812" s="3">
        <v>46213</v>
      </c>
      <c r="AN2812" t="s">
        <v>326</v>
      </c>
      <c r="AO2812" t="s">
        <v>327</v>
      </c>
    </row>
    <row r="2813" spans="1:41">
      <c r="A2813" s="8">
        <v>46233</v>
      </c>
      <c r="B2813" s="67">
        <v>3967.85</v>
      </c>
      <c r="C2813">
        <v>0.11</v>
      </c>
      <c r="D2813">
        <v>61370</v>
      </c>
      <c r="E2813" s="67">
        <v>-1.65</v>
      </c>
      <c r="F2813" s="7">
        <v>2914</v>
      </c>
      <c r="G2813" t="s">
        <v>35</v>
      </c>
      <c r="H2813">
        <v>0</v>
      </c>
      <c r="I2813" t="s">
        <v>288</v>
      </c>
      <c r="J2813" t="s">
        <v>289</v>
      </c>
      <c r="K2813" t="s">
        <v>290</v>
      </c>
      <c r="L2813" s="36">
        <v>6680</v>
      </c>
      <c r="M2813">
        <v>-101</v>
      </c>
      <c r="N2813" s="66">
        <v>-1.49E-2</v>
      </c>
      <c r="O2813" s="36">
        <v>6781</v>
      </c>
      <c r="P2813" s="66">
        <v>-1.4800000000000001E-2</v>
      </c>
      <c r="Q2813" s="36">
        <v>6800</v>
      </c>
      <c r="R2813" s="36">
        <v>6820</v>
      </c>
      <c r="S2813" s="36">
        <v>6619</v>
      </c>
      <c r="T2813" s="66">
        <v>-1.7600000000000001E-2</v>
      </c>
      <c r="U2813" s="66">
        <v>7.3000000000000001E-3</v>
      </c>
      <c r="V2813" s="66">
        <v>-2.0500000000000001E-2</v>
      </c>
      <c r="W2813" s="66">
        <v>9.1999999999999998E-3</v>
      </c>
      <c r="X2813" s="1">
        <v>4334000</v>
      </c>
      <c r="Y2813" s="1">
        <v>28979030</v>
      </c>
      <c r="Z2813" s="1">
        <v>13360000</v>
      </c>
      <c r="AA2813" t="s">
        <v>931</v>
      </c>
      <c r="AB2813" t="s">
        <v>329</v>
      </c>
      <c r="AC2813">
        <v>20.8</v>
      </c>
      <c r="AD2813">
        <v>2.9</v>
      </c>
      <c r="AE2813">
        <v>3.62</v>
      </c>
      <c r="AF2813" t="s">
        <v>230</v>
      </c>
      <c r="AG2813" s="1">
        <v>380100</v>
      </c>
      <c r="AH2813" s="36">
        <v>6681</v>
      </c>
      <c r="AI2813" s="1">
        <v>1600</v>
      </c>
      <c r="AJ2813" s="36">
        <v>6679</v>
      </c>
      <c r="AK2813" s="1">
        <v>1100</v>
      </c>
      <c r="AL2813" s="2">
        <v>0.62222222222222223</v>
      </c>
      <c r="AM2813" s="3">
        <v>46233</v>
      </c>
      <c r="AN2813" t="s">
        <v>293</v>
      </c>
      <c r="AO2813" t="s">
        <v>319</v>
      </c>
    </row>
    <row r="2814" spans="1:41">
      <c r="A2814" s="8">
        <v>46233</v>
      </c>
      <c r="B2814" s="67">
        <v>3967.85</v>
      </c>
      <c r="C2814">
        <v>0.11</v>
      </c>
      <c r="D2814">
        <v>61370</v>
      </c>
      <c r="E2814" s="67">
        <v>-1.65</v>
      </c>
      <c r="F2814" s="7">
        <v>3003</v>
      </c>
      <c r="G2814" t="s">
        <v>36</v>
      </c>
      <c r="H2814">
        <v>0</v>
      </c>
      <c r="I2814" t="s">
        <v>288</v>
      </c>
      <c r="J2814" t="s">
        <v>289</v>
      </c>
      <c r="K2814" t="s">
        <v>295</v>
      </c>
      <c r="L2814" s="36">
        <v>1831</v>
      </c>
      <c r="M2814">
        <v>-76</v>
      </c>
      <c r="N2814" s="66">
        <v>-3.9899999999999998E-2</v>
      </c>
      <c r="O2814" s="36">
        <v>1907</v>
      </c>
      <c r="P2814" s="66">
        <v>-3.9800000000000002E-2</v>
      </c>
      <c r="Q2814" s="36">
        <v>1904.5</v>
      </c>
      <c r="R2814" s="36">
        <v>1913</v>
      </c>
      <c r="S2814" s="36">
        <v>1823</v>
      </c>
      <c r="T2814" s="66">
        <v>-3.85E-2</v>
      </c>
      <c r="U2814" s="66">
        <v>-2.0999999999999999E-3</v>
      </c>
      <c r="V2814" s="66">
        <v>-4.2799999999999998E-2</v>
      </c>
      <c r="W2814" s="66">
        <v>4.3E-3</v>
      </c>
      <c r="X2814" s="1">
        <v>2213300</v>
      </c>
      <c r="Y2814" s="1">
        <v>4096136</v>
      </c>
      <c r="Z2814" s="1">
        <v>1406039</v>
      </c>
      <c r="AA2814" t="s">
        <v>330</v>
      </c>
      <c r="AB2814" t="s">
        <v>577</v>
      </c>
      <c r="AC2814">
        <v>11.49</v>
      </c>
      <c r="AD2814">
        <v>1.46</v>
      </c>
      <c r="AE2814">
        <v>3.66</v>
      </c>
      <c r="AF2814" t="s">
        <v>230</v>
      </c>
      <c r="AG2814" s="1">
        <v>236400</v>
      </c>
      <c r="AH2814" s="36">
        <v>1831.5</v>
      </c>
      <c r="AI2814">
        <v>400</v>
      </c>
      <c r="AJ2814" s="36">
        <v>1831</v>
      </c>
      <c r="AK2814" s="1">
        <v>1100</v>
      </c>
      <c r="AL2814" s="2">
        <v>0.62222222222222223</v>
      </c>
      <c r="AM2814" s="3">
        <v>46231</v>
      </c>
      <c r="AN2814" t="s">
        <v>293</v>
      </c>
      <c r="AO2814" t="s">
        <v>332</v>
      </c>
    </row>
    <row r="2815" spans="1:41">
      <c r="A2815" s="8">
        <v>46233</v>
      </c>
      <c r="B2815" s="67">
        <v>3967.85</v>
      </c>
      <c r="C2815">
        <v>0.11</v>
      </c>
      <c r="D2815">
        <v>61370</v>
      </c>
      <c r="E2815" s="67">
        <v>-1.65</v>
      </c>
      <c r="F2815" s="7">
        <v>3407</v>
      </c>
      <c r="G2815" t="s">
        <v>37</v>
      </c>
      <c r="H2815">
        <v>0</v>
      </c>
      <c r="I2815" t="s">
        <v>288</v>
      </c>
      <c r="J2815" t="s">
        <v>289</v>
      </c>
      <c r="K2815" t="s">
        <v>290</v>
      </c>
      <c r="L2815" s="36">
        <v>1812.5</v>
      </c>
      <c r="M2815">
        <v>-18</v>
      </c>
      <c r="N2815" s="66">
        <v>-9.7999999999999997E-3</v>
      </c>
      <c r="O2815" s="36">
        <v>1830.5</v>
      </c>
      <c r="P2815" s="66">
        <v>-9.7999999999999997E-3</v>
      </c>
      <c r="Q2815" s="36">
        <v>1801</v>
      </c>
      <c r="R2815" s="36">
        <v>1818.5</v>
      </c>
      <c r="S2815" s="36">
        <v>1785.5</v>
      </c>
      <c r="T2815" s="66">
        <v>6.3E-3</v>
      </c>
      <c r="U2815" s="66">
        <v>8.8999999999999999E-3</v>
      </c>
      <c r="V2815" s="66">
        <v>-3.2000000000000002E-3</v>
      </c>
      <c r="W2815" s="66">
        <v>1.5100000000000001E-2</v>
      </c>
      <c r="X2815" s="1">
        <v>3594500</v>
      </c>
      <c r="Y2815" s="1">
        <v>6486047</v>
      </c>
      <c r="Z2815" s="1">
        <v>2475425</v>
      </c>
      <c r="AA2815" t="s">
        <v>706</v>
      </c>
      <c r="AB2815" t="s">
        <v>334</v>
      </c>
      <c r="AC2815">
        <v>15.25</v>
      </c>
      <c r="AD2815">
        <v>1.17</v>
      </c>
      <c r="AE2815">
        <v>2.4300000000000002</v>
      </c>
      <c r="AF2815" t="s">
        <v>230</v>
      </c>
      <c r="AG2815" s="1">
        <v>129600</v>
      </c>
      <c r="AH2815" s="36">
        <v>1813</v>
      </c>
      <c r="AI2815" s="1">
        <v>1900</v>
      </c>
      <c r="AJ2815" s="36">
        <v>1812</v>
      </c>
      <c r="AK2815" s="1">
        <v>2900</v>
      </c>
      <c r="AL2815" s="2">
        <v>0.62222222222222223</v>
      </c>
      <c r="AM2815" s="3">
        <v>46234</v>
      </c>
      <c r="AN2815" t="s">
        <v>298</v>
      </c>
      <c r="AO2815" t="s">
        <v>335</v>
      </c>
    </row>
    <row r="2816" spans="1:41">
      <c r="A2816" s="8">
        <v>46233</v>
      </c>
      <c r="B2816" s="67">
        <v>3967.85</v>
      </c>
      <c r="C2816">
        <v>0.11</v>
      </c>
      <c r="D2816">
        <v>61370</v>
      </c>
      <c r="E2816" s="67">
        <v>-1.65</v>
      </c>
      <c r="F2816" s="7">
        <v>4008</v>
      </c>
      <c r="G2816" t="s">
        <v>38</v>
      </c>
      <c r="H2816">
        <v>0</v>
      </c>
      <c r="I2816" t="s">
        <v>288</v>
      </c>
      <c r="J2816" t="s">
        <v>289</v>
      </c>
      <c r="K2816" t="s">
        <v>295</v>
      </c>
      <c r="L2816" s="36">
        <v>1225</v>
      </c>
      <c r="M2816">
        <v>0</v>
      </c>
      <c r="N2816" s="66">
        <v>0</v>
      </c>
      <c r="O2816" s="36">
        <v>1225</v>
      </c>
      <c r="P2816" s="66">
        <v>0</v>
      </c>
      <c r="Q2816" s="36">
        <v>1216</v>
      </c>
      <c r="R2816" s="36">
        <v>1237</v>
      </c>
      <c r="S2816" s="36">
        <v>1206</v>
      </c>
      <c r="T2816" s="66">
        <v>7.4000000000000003E-3</v>
      </c>
      <c r="U2816" s="66">
        <v>-2.3999999999999998E-3</v>
      </c>
      <c r="V2816" s="66">
        <v>-9.7000000000000003E-3</v>
      </c>
      <c r="W2816" s="66">
        <v>1.5699999999999999E-2</v>
      </c>
      <c r="X2816" s="1">
        <v>114200</v>
      </c>
      <c r="Y2816" s="1">
        <v>140017</v>
      </c>
      <c r="Z2816" s="1">
        <v>79268</v>
      </c>
      <c r="AA2816" t="s">
        <v>707</v>
      </c>
      <c r="AB2816" t="s">
        <v>337</v>
      </c>
      <c r="AC2816">
        <v>10.029999999999999</v>
      </c>
      <c r="AD2816">
        <v>0.76</v>
      </c>
      <c r="AE2816">
        <v>3.92</v>
      </c>
      <c r="AF2816" t="s">
        <v>230</v>
      </c>
      <c r="AG2816">
        <v>200</v>
      </c>
      <c r="AH2816" s="36">
        <v>1226</v>
      </c>
      <c r="AI2816">
        <v>500</v>
      </c>
      <c r="AJ2816" s="36">
        <v>1225</v>
      </c>
      <c r="AK2816">
        <v>700</v>
      </c>
      <c r="AL2816" s="2">
        <v>0.62152777777777779</v>
      </c>
      <c r="AM2816" s="3">
        <v>46240</v>
      </c>
      <c r="AN2816" t="s">
        <v>298</v>
      </c>
      <c r="AO2816" t="s">
        <v>335</v>
      </c>
    </row>
    <row r="2817" spans="1:41">
      <c r="A2817" s="8">
        <v>46233</v>
      </c>
      <c r="B2817" s="67">
        <v>3967.85</v>
      </c>
      <c r="C2817">
        <v>0.11</v>
      </c>
      <c r="D2817">
        <v>61370</v>
      </c>
      <c r="E2817" s="67">
        <v>-1.65</v>
      </c>
      <c r="F2817" s="7">
        <v>4026</v>
      </c>
      <c r="G2817" t="s">
        <v>39</v>
      </c>
      <c r="H2817">
        <v>0</v>
      </c>
      <c r="I2817" t="s">
        <v>314</v>
      </c>
      <c r="J2817" t="s">
        <v>289</v>
      </c>
      <c r="K2817" t="s">
        <v>295</v>
      </c>
      <c r="L2817" s="36">
        <v>1534</v>
      </c>
      <c r="M2817">
        <v>14</v>
      </c>
      <c r="N2817" s="66">
        <v>9.1999999999999998E-3</v>
      </c>
      <c r="O2817" s="36">
        <v>1520</v>
      </c>
      <c r="P2817" s="66">
        <v>9.1999999999999998E-3</v>
      </c>
      <c r="Q2817" s="36">
        <v>1507</v>
      </c>
      <c r="R2817" s="36">
        <v>1546</v>
      </c>
      <c r="S2817" s="36">
        <v>1505</v>
      </c>
      <c r="T2817" s="66">
        <v>1.7899999999999999E-2</v>
      </c>
      <c r="U2817" s="66">
        <v>-3.8E-3</v>
      </c>
      <c r="V2817" s="66">
        <v>-7.7000000000000002E-3</v>
      </c>
      <c r="W2817" s="66">
        <v>1.9199999999999998E-2</v>
      </c>
      <c r="X2817" s="1">
        <v>23800</v>
      </c>
      <c r="Y2817" s="1">
        <v>36361</v>
      </c>
      <c r="Z2817" s="1">
        <v>14174</v>
      </c>
      <c r="AA2817" t="s">
        <v>338</v>
      </c>
      <c r="AB2817" t="s">
        <v>848</v>
      </c>
      <c r="AC2817">
        <v>7.27</v>
      </c>
      <c r="AD2817">
        <v>0.95</v>
      </c>
      <c r="AE2817">
        <v>3.26</v>
      </c>
      <c r="AF2817" t="s">
        <v>230</v>
      </c>
      <c r="AG2817" s="1">
        <v>1000</v>
      </c>
      <c r="AH2817" s="36">
        <v>1533</v>
      </c>
      <c r="AI2817">
        <v>100</v>
      </c>
      <c r="AJ2817" s="36">
        <v>1531</v>
      </c>
      <c r="AK2817">
        <v>200</v>
      </c>
      <c r="AL2817" s="2">
        <v>0.62013888888888891</v>
      </c>
      <c r="AN2817" t="s">
        <v>340</v>
      </c>
      <c r="AO2817" t="s">
        <v>341</v>
      </c>
    </row>
    <row r="2818" spans="1:41">
      <c r="A2818" s="8">
        <v>46233</v>
      </c>
      <c r="B2818" s="67">
        <v>3967.85</v>
      </c>
      <c r="C2818">
        <v>0.11</v>
      </c>
      <c r="D2818">
        <v>61370</v>
      </c>
      <c r="E2818" s="67">
        <v>-1.65</v>
      </c>
      <c r="F2818" s="7">
        <v>4062</v>
      </c>
      <c r="G2818" t="s">
        <v>40</v>
      </c>
      <c r="H2818">
        <v>0</v>
      </c>
      <c r="I2818" t="s">
        <v>288</v>
      </c>
      <c r="J2818" t="s">
        <v>289</v>
      </c>
      <c r="K2818" t="s">
        <v>290</v>
      </c>
      <c r="L2818" s="36">
        <v>13660</v>
      </c>
      <c r="M2818">
        <v>190</v>
      </c>
      <c r="N2818" s="66">
        <v>1.41E-2</v>
      </c>
      <c r="O2818" s="36">
        <v>13470</v>
      </c>
      <c r="P2818" s="66">
        <v>1.41E-2</v>
      </c>
      <c r="Q2818" s="36">
        <v>13475</v>
      </c>
      <c r="R2818" s="36">
        <v>14700</v>
      </c>
      <c r="S2818" s="36">
        <v>13095</v>
      </c>
      <c r="T2818" s="66">
        <v>1.37E-2</v>
      </c>
      <c r="U2818" s="66">
        <v>-2.98E-2</v>
      </c>
      <c r="V2818" s="66">
        <v>-7.0699999999999999E-2</v>
      </c>
      <c r="W2818" s="66">
        <v>4.3099999999999999E-2</v>
      </c>
      <c r="X2818" s="1">
        <v>9066800</v>
      </c>
      <c r="Y2818" s="1">
        <v>127317403</v>
      </c>
      <c r="Z2818" s="1">
        <v>3848310</v>
      </c>
      <c r="AA2818" t="s">
        <v>691</v>
      </c>
      <c r="AB2818" t="s">
        <v>343</v>
      </c>
      <c r="AC2818">
        <v>65.83</v>
      </c>
      <c r="AD2818">
        <v>6.93</v>
      </c>
      <c r="AE2818">
        <v>0.26</v>
      </c>
      <c r="AF2818" t="s">
        <v>230</v>
      </c>
      <c r="AG2818" s="1">
        <v>1089600</v>
      </c>
      <c r="AH2818" s="36">
        <v>13665</v>
      </c>
      <c r="AI2818" s="1">
        <v>1200</v>
      </c>
      <c r="AJ2818" s="36">
        <v>13660</v>
      </c>
      <c r="AK2818">
        <v>800</v>
      </c>
      <c r="AL2818" s="2">
        <v>0.62222222222222223</v>
      </c>
      <c r="AM2818" s="3">
        <v>46238</v>
      </c>
      <c r="AN2818" t="s">
        <v>298</v>
      </c>
      <c r="AO2818" t="s">
        <v>344</v>
      </c>
    </row>
    <row r="2819" spans="1:41">
      <c r="A2819" s="8">
        <v>46233</v>
      </c>
      <c r="B2819" s="67">
        <v>3967.85</v>
      </c>
      <c r="C2819">
        <v>0.11</v>
      </c>
      <c r="D2819">
        <v>61370</v>
      </c>
      <c r="E2819" s="67">
        <v>-1.65</v>
      </c>
      <c r="F2819" s="7">
        <v>4063</v>
      </c>
      <c r="G2819" t="s">
        <v>41</v>
      </c>
      <c r="H2819">
        <v>0</v>
      </c>
      <c r="I2819" t="s">
        <v>288</v>
      </c>
      <c r="J2819" t="s">
        <v>289</v>
      </c>
      <c r="K2819" t="s">
        <v>290</v>
      </c>
      <c r="L2819" s="36">
        <v>5788</v>
      </c>
      <c r="M2819">
        <v>98</v>
      </c>
      <c r="N2819" s="66">
        <v>1.72E-2</v>
      </c>
      <c r="O2819" s="36">
        <v>5690</v>
      </c>
      <c r="P2819" s="66">
        <v>1.72E-2</v>
      </c>
      <c r="Q2819" s="36">
        <v>5712</v>
      </c>
      <c r="R2819" s="36">
        <v>5879</v>
      </c>
      <c r="S2819" s="36">
        <v>5696</v>
      </c>
      <c r="T2819" s="66">
        <v>1.3299999999999999E-2</v>
      </c>
      <c r="U2819" s="66">
        <v>1E-3</v>
      </c>
      <c r="V2819" s="66">
        <v>-1.54E-2</v>
      </c>
      <c r="W2819" s="66">
        <v>1.61E-2</v>
      </c>
      <c r="X2819" s="1">
        <v>7235700</v>
      </c>
      <c r="Y2819" s="1">
        <v>41989353</v>
      </c>
      <c r="Z2819" s="1">
        <v>11489156</v>
      </c>
      <c r="AA2819" t="s">
        <v>556</v>
      </c>
      <c r="AB2819" t="s">
        <v>346</v>
      </c>
      <c r="AC2819">
        <v>20.39</v>
      </c>
      <c r="AD2819">
        <v>2.41</v>
      </c>
      <c r="AE2819">
        <v>2</v>
      </c>
      <c r="AF2819" t="s">
        <v>230</v>
      </c>
      <c r="AG2819" s="1">
        <v>151900</v>
      </c>
      <c r="AH2819" s="36">
        <v>5789</v>
      </c>
      <c r="AI2819">
        <v>900</v>
      </c>
      <c r="AJ2819" s="36">
        <v>5788</v>
      </c>
      <c r="AK2819">
        <v>600</v>
      </c>
      <c r="AL2819" s="2">
        <v>0.62222222222222223</v>
      </c>
      <c r="AM2819" s="3">
        <v>46227</v>
      </c>
      <c r="AN2819" t="s">
        <v>298</v>
      </c>
      <c r="AO2819" t="s">
        <v>335</v>
      </c>
    </row>
    <row r="2820" spans="1:41">
      <c r="A2820" s="8">
        <v>46233</v>
      </c>
      <c r="B2820" s="67">
        <v>3967.85</v>
      </c>
      <c r="C2820">
        <v>0.11</v>
      </c>
      <c r="D2820">
        <v>61370</v>
      </c>
      <c r="E2820" s="67">
        <v>-1.65</v>
      </c>
      <c r="F2820" s="7">
        <v>4068</v>
      </c>
      <c r="G2820" t="s">
        <v>42</v>
      </c>
      <c r="H2820">
        <v>0</v>
      </c>
      <c r="I2820" t="s">
        <v>347</v>
      </c>
      <c r="J2820" t="s">
        <v>323</v>
      </c>
      <c r="K2820" t="s">
        <v>295</v>
      </c>
      <c r="L2820" s="36">
        <v>1652</v>
      </c>
      <c r="M2820">
        <v>1</v>
      </c>
      <c r="N2820" s="66">
        <v>5.9999999999999995E-4</v>
      </c>
      <c r="O2820" s="36">
        <v>1651</v>
      </c>
      <c r="P2820" s="66">
        <v>5.9999999999999995E-4</v>
      </c>
      <c r="Q2820" s="36">
        <v>1651</v>
      </c>
      <c r="R2820" s="36">
        <v>1668</v>
      </c>
      <c r="S2820" s="36">
        <v>1651</v>
      </c>
      <c r="T2820" s="66">
        <v>5.9999999999999995E-4</v>
      </c>
      <c r="U2820" s="66">
        <v>-5.9999999999999995E-4</v>
      </c>
      <c r="V2820" s="66">
        <v>-9.4999999999999998E-3</v>
      </c>
      <c r="W2820" s="66">
        <v>5.9999999999999995E-4</v>
      </c>
      <c r="X2820">
        <v>800</v>
      </c>
      <c r="Y2820" s="1">
        <v>1325</v>
      </c>
      <c r="Z2820" s="1">
        <v>3121</v>
      </c>
      <c r="AA2820" t="s">
        <v>348</v>
      </c>
      <c r="AB2820" t="s">
        <v>692</v>
      </c>
      <c r="AC2820">
        <v>21.7</v>
      </c>
      <c r="AD2820">
        <v>1.45</v>
      </c>
      <c r="AE2820">
        <v>0</v>
      </c>
      <c r="AF2820">
        <v>1.6</v>
      </c>
      <c r="AG2820" s="1">
        <v>3100</v>
      </c>
      <c r="AH2820" s="36">
        <v>1668</v>
      </c>
      <c r="AI2820">
        <v>200</v>
      </c>
      <c r="AJ2820" s="36">
        <v>1653</v>
      </c>
      <c r="AK2820">
        <v>100</v>
      </c>
      <c r="AL2820" s="2">
        <v>0.54583333333333328</v>
      </c>
      <c r="AM2820" s="3">
        <v>46248</v>
      </c>
      <c r="AN2820" t="s">
        <v>350</v>
      </c>
      <c r="AO2820" t="s">
        <v>351</v>
      </c>
    </row>
    <row r="2821" spans="1:41">
      <c r="A2821" s="8">
        <v>46233</v>
      </c>
      <c r="B2821" s="67">
        <v>3967.85</v>
      </c>
      <c r="C2821">
        <v>0.11</v>
      </c>
      <c r="D2821">
        <v>61370</v>
      </c>
      <c r="E2821" s="67">
        <v>-1.65</v>
      </c>
      <c r="F2821" s="7">
        <v>4100</v>
      </c>
      <c r="G2821" t="s">
        <v>43</v>
      </c>
      <c r="H2821">
        <v>0</v>
      </c>
      <c r="I2821" t="s">
        <v>314</v>
      </c>
      <c r="J2821" t="s">
        <v>289</v>
      </c>
      <c r="K2821" t="s">
        <v>290</v>
      </c>
      <c r="L2821" s="36">
        <v>1316</v>
      </c>
      <c r="M2821">
        <v>58</v>
      </c>
      <c r="N2821" s="66">
        <v>4.6100000000000002E-2</v>
      </c>
      <c r="O2821" s="36">
        <v>1258</v>
      </c>
      <c r="P2821" s="66">
        <v>4.6100000000000002E-2</v>
      </c>
      <c r="Q2821" s="36">
        <v>1275</v>
      </c>
      <c r="R2821" s="36">
        <v>1323</v>
      </c>
      <c r="S2821" s="36">
        <v>1250</v>
      </c>
      <c r="T2821" s="66">
        <v>3.2099999999999997E-2</v>
      </c>
      <c r="U2821" s="66">
        <v>9.9000000000000008E-3</v>
      </c>
      <c r="V2821" s="66">
        <v>-5.1999999999999998E-3</v>
      </c>
      <c r="W2821" s="66">
        <v>5.28E-2</v>
      </c>
      <c r="X2821" s="1">
        <v>34200</v>
      </c>
      <c r="Y2821" s="1">
        <v>44217</v>
      </c>
      <c r="Z2821" s="1">
        <v>8026</v>
      </c>
      <c r="AA2821" t="s">
        <v>544</v>
      </c>
      <c r="AB2821" t="s">
        <v>353</v>
      </c>
      <c r="AC2821">
        <v>15.23</v>
      </c>
      <c r="AD2821">
        <v>0.84</v>
      </c>
      <c r="AE2821">
        <v>0</v>
      </c>
      <c r="AF2821" t="s">
        <v>230</v>
      </c>
      <c r="AG2821">
        <v>0</v>
      </c>
      <c r="AH2821" s="36">
        <v>1314</v>
      </c>
      <c r="AI2821">
        <v>200</v>
      </c>
      <c r="AJ2821" s="36">
        <v>1309</v>
      </c>
      <c r="AK2821">
        <v>300</v>
      </c>
      <c r="AL2821" s="2">
        <v>0.61944444444444446</v>
      </c>
      <c r="AM2821" s="3">
        <v>46241</v>
      </c>
      <c r="AN2821" t="s">
        <v>298</v>
      </c>
      <c r="AO2821" t="s">
        <v>335</v>
      </c>
    </row>
    <row r="2822" spans="1:41">
      <c r="A2822" s="8">
        <v>46233</v>
      </c>
      <c r="B2822" s="67">
        <v>3967.85</v>
      </c>
      <c r="C2822">
        <v>0.11</v>
      </c>
      <c r="D2822">
        <v>61370</v>
      </c>
      <c r="E2822" s="67">
        <v>-1.65</v>
      </c>
      <c r="F2822" s="7">
        <v>4182</v>
      </c>
      <c r="G2822" t="s">
        <v>44</v>
      </c>
      <c r="H2822">
        <v>0</v>
      </c>
      <c r="I2822" t="s">
        <v>288</v>
      </c>
      <c r="J2822" t="s">
        <v>289</v>
      </c>
      <c r="K2822" t="s">
        <v>290</v>
      </c>
      <c r="L2822" s="36">
        <v>3862</v>
      </c>
      <c r="M2822">
        <v>42</v>
      </c>
      <c r="N2822" s="66">
        <v>1.0999999999999999E-2</v>
      </c>
      <c r="O2822" s="36">
        <v>3820</v>
      </c>
      <c r="P2822" s="66">
        <v>1.09E-2</v>
      </c>
      <c r="Q2822" s="36">
        <v>3751</v>
      </c>
      <c r="R2822" s="36">
        <v>3970</v>
      </c>
      <c r="S2822" s="36">
        <v>3711</v>
      </c>
      <c r="T2822" s="66">
        <v>2.9499999999999998E-2</v>
      </c>
      <c r="U2822" s="66">
        <v>-7.1000000000000004E-3</v>
      </c>
      <c r="V2822" s="66">
        <v>-2.7199999999999998E-2</v>
      </c>
      <c r="W2822" s="66">
        <v>4.0599999999999997E-2</v>
      </c>
      <c r="X2822" s="1">
        <v>731600</v>
      </c>
      <c r="Y2822" s="1">
        <v>2825170</v>
      </c>
      <c r="Z2822" s="1">
        <v>817533</v>
      </c>
      <c r="AA2822" t="s">
        <v>678</v>
      </c>
      <c r="AB2822" t="s">
        <v>355</v>
      </c>
      <c r="AC2822">
        <v>16.37</v>
      </c>
      <c r="AD2822">
        <v>1.1599999999999999</v>
      </c>
      <c r="AE2822">
        <v>2.85</v>
      </c>
      <c r="AF2822" t="s">
        <v>230</v>
      </c>
      <c r="AG2822" s="1">
        <v>20500</v>
      </c>
      <c r="AH2822" s="36">
        <v>3863</v>
      </c>
      <c r="AI2822">
        <v>200</v>
      </c>
      <c r="AJ2822" s="36">
        <v>3861</v>
      </c>
      <c r="AK2822">
        <v>400</v>
      </c>
      <c r="AL2822" s="2">
        <v>0.62222222222222223</v>
      </c>
      <c r="AM2822" s="3">
        <v>46241</v>
      </c>
      <c r="AN2822" t="s">
        <v>298</v>
      </c>
      <c r="AO2822" t="s">
        <v>335</v>
      </c>
    </row>
    <row r="2823" spans="1:41">
      <c r="A2823" s="8">
        <v>46233</v>
      </c>
      <c r="B2823" s="67">
        <v>3967.85</v>
      </c>
      <c r="C2823">
        <v>0.11</v>
      </c>
      <c r="D2823">
        <v>61370</v>
      </c>
      <c r="E2823" s="67">
        <v>-1.65</v>
      </c>
      <c r="F2823" s="7">
        <v>4188</v>
      </c>
      <c r="G2823" t="s">
        <v>45</v>
      </c>
      <c r="H2823">
        <v>0</v>
      </c>
      <c r="I2823" t="s">
        <v>288</v>
      </c>
      <c r="J2823" t="s">
        <v>289</v>
      </c>
      <c r="K2823" t="s">
        <v>290</v>
      </c>
      <c r="L2823" s="36">
        <v>1135.5</v>
      </c>
      <c r="M2823">
        <v>-20</v>
      </c>
      <c r="N2823" s="66">
        <v>-1.7299999999999999E-2</v>
      </c>
      <c r="O2823" s="36">
        <v>1155.5</v>
      </c>
      <c r="P2823" s="66">
        <v>-1.7299999999999999E-2</v>
      </c>
      <c r="Q2823" s="36">
        <v>1143.5</v>
      </c>
      <c r="R2823" s="36">
        <v>1156.5</v>
      </c>
      <c r="S2823" s="36">
        <v>1129</v>
      </c>
      <c r="T2823" s="66">
        <v>-6.8999999999999999E-3</v>
      </c>
      <c r="U2823" s="66">
        <v>-2.5999999999999999E-3</v>
      </c>
      <c r="V2823" s="66">
        <v>-1.8100000000000002E-2</v>
      </c>
      <c r="W2823" s="66">
        <v>5.7000000000000002E-3</v>
      </c>
      <c r="X2823" s="1">
        <v>3624800</v>
      </c>
      <c r="Y2823" s="1">
        <v>4138901</v>
      </c>
      <c r="Z2823" s="1">
        <v>1636786</v>
      </c>
      <c r="AA2823" t="s">
        <v>898</v>
      </c>
      <c r="AB2823" t="s">
        <v>357</v>
      </c>
      <c r="AC2823">
        <v>12.97</v>
      </c>
      <c r="AD2823">
        <v>0.87</v>
      </c>
      <c r="AE2823">
        <v>2.82</v>
      </c>
      <c r="AF2823" t="s">
        <v>230</v>
      </c>
      <c r="AG2823" s="1">
        <v>259400</v>
      </c>
      <c r="AH2823" s="36">
        <v>1136</v>
      </c>
      <c r="AI2823" s="1">
        <v>3500</v>
      </c>
      <c r="AJ2823" s="36">
        <v>1135</v>
      </c>
      <c r="AK2823" s="1">
        <v>2800</v>
      </c>
      <c r="AL2823" s="2">
        <v>0.62222222222222223</v>
      </c>
      <c r="AM2823" s="3">
        <v>46234</v>
      </c>
      <c r="AN2823" t="s">
        <v>298</v>
      </c>
      <c r="AO2823" t="s">
        <v>335</v>
      </c>
    </row>
    <row r="2824" spans="1:41">
      <c r="A2824" s="8">
        <v>46233</v>
      </c>
      <c r="B2824" s="67">
        <v>3967.85</v>
      </c>
      <c r="C2824">
        <v>0.11</v>
      </c>
      <c r="D2824">
        <v>61370</v>
      </c>
      <c r="E2824" s="67">
        <v>-1.65</v>
      </c>
      <c r="F2824" s="7">
        <v>4220</v>
      </c>
      <c r="G2824" t="s">
        <v>46</v>
      </c>
      <c r="H2824">
        <v>0</v>
      </c>
      <c r="I2824" t="s">
        <v>288</v>
      </c>
      <c r="J2824" t="s">
        <v>289</v>
      </c>
      <c r="K2824" t="s">
        <v>295</v>
      </c>
      <c r="L2824" s="36">
        <v>1814</v>
      </c>
      <c r="M2824">
        <v>27</v>
      </c>
      <c r="N2824" s="66">
        <v>1.5100000000000001E-2</v>
      </c>
      <c r="O2824" s="36">
        <v>1787</v>
      </c>
      <c r="P2824" s="66">
        <v>1.5100000000000001E-2</v>
      </c>
      <c r="Q2824" s="36">
        <v>1766</v>
      </c>
      <c r="R2824" s="36">
        <v>1841</v>
      </c>
      <c r="S2824" s="36">
        <v>1754</v>
      </c>
      <c r="T2824" s="66">
        <v>2.7099999999999999E-2</v>
      </c>
      <c r="U2824" s="66">
        <v>-5.4000000000000003E-3</v>
      </c>
      <c r="V2824" s="66">
        <v>-1.46E-2</v>
      </c>
      <c r="W2824" s="66">
        <v>3.4200000000000001E-2</v>
      </c>
      <c r="X2824" s="1">
        <v>97900</v>
      </c>
      <c r="Y2824" s="1">
        <v>176810</v>
      </c>
      <c r="Z2824" s="1">
        <v>93012</v>
      </c>
      <c r="AA2824" t="s">
        <v>790</v>
      </c>
      <c r="AB2824" t="s">
        <v>578</v>
      </c>
      <c r="AC2824">
        <v>12.69</v>
      </c>
      <c r="AD2824">
        <v>1.27</v>
      </c>
      <c r="AE2824">
        <v>2.98</v>
      </c>
      <c r="AF2824" t="s">
        <v>230</v>
      </c>
      <c r="AG2824">
        <v>600</v>
      </c>
      <c r="AH2824" s="36">
        <v>1815</v>
      </c>
      <c r="AI2824">
        <v>200</v>
      </c>
      <c r="AJ2824" s="36">
        <v>1813</v>
      </c>
      <c r="AK2824">
        <v>300</v>
      </c>
      <c r="AL2824" s="2">
        <v>0.62222222222222223</v>
      </c>
      <c r="AM2824" s="3">
        <v>46234</v>
      </c>
      <c r="AN2824" t="s">
        <v>298</v>
      </c>
      <c r="AO2824" t="s">
        <v>335</v>
      </c>
    </row>
    <row r="2825" spans="1:41">
      <c r="A2825" s="8">
        <v>46233</v>
      </c>
      <c r="B2825" s="67">
        <v>3967.85</v>
      </c>
      <c r="C2825">
        <v>0.11</v>
      </c>
      <c r="D2825">
        <v>61370</v>
      </c>
      <c r="E2825" s="67">
        <v>-1.65</v>
      </c>
      <c r="F2825" s="7">
        <v>4334</v>
      </c>
      <c r="G2825" t="s">
        <v>47</v>
      </c>
      <c r="H2825">
        <v>0</v>
      </c>
      <c r="I2825" t="s">
        <v>314</v>
      </c>
      <c r="J2825" t="s">
        <v>323</v>
      </c>
      <c r="K2825" t="s">
        <v>290</v>
      </c>
      <c r="L2825">
        <v>377</v>
      </c>
      <c r="M2825">
        <v>2</v>
      </c>
      <c r="N2825" s="66">
        <v>5.3E-3</v>
      </c>
      <c r="O2825">
        <v>375</v>
      </c>
      <c r="P2825" s="66">
        <v>5.3E-3</v>
      </c>
      <c r="Q2825">
        <v>374</v>
      </c>
      <c r="R2825">
        <v>378</v>
      </c>
      <c r="S2825">
        <v>374</v>
      </c>
      <c r="T2825" s="66">
        <v>8.0000000000000002E-3</v>
      </c>
      <c r="U2825" s="66">
        <v>0</v>
      </c>
      <c r="V2825" s="66">
        <v>-2.5999999999999999E-3</v>
      </c>
      <c r="W2825" s="66">
        <v>8.0000000000000002E-3</v>
      </c>
      <c r="X2825" s="1">
        <v>4000</v>
      </c>
      <c r="Y2825" s="1">
        <v>1505</v>
      </c>
      <c r="Z2825" s="1">
        <v>4183</v>
      </c>
      <c r="AA2825" t="s">
        <v>360</v>
      </c>
      <c r="AB2825" t="s">
        <v>693</v>
      </c>
      <c r="AC2825">
        <v>11.32</v>
      </c>
      <c r="AD2825">
        <v>1.24</v>
      </c>
      <c r="AE2825">
        <v>2.65</v>
      </c>
      <c r="AF2825">
        <v>0.1</v>
      </c>
      <c r="AG2825">
        <v>300</v>
      </c>
      <c r="AH2825">
        <v>378</v>
      </c>
      <c r="AI2825">
        <v>100</v>
      </c>
      <c r="AJ2825">
        <v>377</v>
      </c>
      <c r="AK2825">
        <v>500</v>
      </c>
      <c r="AL2825" s="2">
        <v>0.57708333333333328</v>
      </c>
      <c r="AN2825" t="s">
        <v>306</v>
      </c>
      <c r="AO2825" t="s">
        <v>351</v>
      </c>
    </row>
    <row r="2826" spans="1:41">
      <c r="A2826" s="8">
        <v>46233</v>
      </c>
      <c r="B2826" s="67">
        <v>3967.85</v>
      </c>
      <c r="C2826">
        <v>0.11</v>
      </c>
      <c r="D2826">
        <v>61370</v>
      </c>
      <c r="E2826" s="67">
        <v>-1.65</v>
      </c>
      <c r="F2826" s="7">
        <v>4523</v>
      </c>
      <c r="G2826" t="s">
        <v>48</v>
      </c>
      <c r="H2826">
        <v>0</v>
      </c>
      <c r="I2826" t="s">
        <v>288</v>
      </c>
      <c r="J2826" t="s">
        <v>289</v>
      </c>
      <c r="K2826" t="s">
        <v>290</v>
      </c>
      <c r="L2826" s="36">
        <v>5016</v>
      </c>
      <c r="M2826">
        <v>-94</v>
      </c>
      <c r="N2826" s="66">
        <v>-1.84E-2</v>
      </c>
      <c r="O2826" s="36">
        <v>5110</v>
      </c>
      <c r="P2826" s="66">
        <v>-1.83E-2</v>
      </c>
      <c r="Q2826" s="36">
        <v>5057</v>
      </c>
      <c r="R2826" s="36">
        <v>5132</v>
      </c>
      <c r="S2826" s="36">
        <v>4897</v>
      </c>
      <c r="T2826" s="66">
        <v>-8.0999999999999996E-3</v>
      </c>
      <c r="U2826" s="66">
        <v>2.1299999999999999E-2</v>
      </c>
      <c r="V2826" s="66">
        <v>-2.2599999999999999E-2</v>
      </c>
      <c r="W2826" s="66">
        <v>2.4299999999999999E-2</v>
      </c>
      <c r="X2826" s="1">
        <v>1352500</v>
      </c>
      <c r="Y2826" s="1">
        <v>6730509</v>
      </c>
      <c r="Z2826" s="1">
        <v>1462912</v>
      </c>
      <c r="AA2826" t="s">
        <v>362</v>
      </c>
      <c r="AB2826" t="s">
        <v>631</v>
      </c>
      <c r="AC2826">
        <v>27.08</v>
      </c>
      <c r="AD2826">
        <v>1.57</v>
      </c>
      <c r="AE2826">
        <v>3.19</v>
      </c>
      <c r="AF2826" t="s">
        <v>230</v>
      </c>
      <c r="AG2826" s="1">
        <v>66600</v>
      </c>
      <c r="AH2826" s="36">
        <v>5017</v>
      </c>
      <c r="AI2826">
        <v>800</v>
      </c>
      <c r="AJ2826" s="36">
        <v>5015</v>
      </c>
      <c r="AK2826">
        <v>300</v>
      </c>
      <c r="AL2826" s="2">
        <v>0.62222222222222223</v>
      </c>
      <c r="AM2826" s="3">
        <v>46237</v>
      </c>
      <c r="AN2826" t="s">
        <v>298</v>
      </c>
      <c r="AO2826" t="s">
        <v>364</v>
      </c>
    </row>
    <row r="2827" spans="1:41">
      <c r="A2827" s="8">
        <v>46233</v>
      </c>
      <c r="B2827" s="67">
        <v>3967.85</v>
      </c>
      <c r="C2827">
        <v>0.11</v>
      </c>
      <c r="D2827">
        <v>61370</v>
      </c>
      <c r="E2827" s="67">
        <v>-1.65</v>
      </c>
      <c r="F2827" s="7">
        <v>4528</v>
      </c>
      <c r="G2827" t="s">
        <v>49</v>
      </c>
      <c r="H2827">
        <v>0</v>
      </c>
      <c r="I2827" t="s">
        <v>288</v>
      </c>
      <c r="J2827" t="s">
        <v>289</v>
      </c>
      <c r="K2827" t="s">
        <v>290</v>
      </c>
      <c r="L2827" s="36">
        <v>2442</v>
      </c>
      <c r="M2827">
        <v>-49.5</v>
      </c>
      <c r="N2827" s="66">
        <v>-1.9900000000000001E-2</v>
      </c>
      <c r="O2827" s="36">
        <v>2491.5</v>
      </c>
      <c r="P2827" s="66">
        <v>-1.9800000000000002E-2</v>
      </c>
      <c r="Q2827" s="36">
        <v>2479.5</v>
      </c>
      <c r="R2827" s="36">
        <v>2482</v>
      </c>
      <c r="S2827" s="36">
        <v>2404</v>
      </c>
      <c r="T2827" s="66">
        <v>-1.5100000000000001E-2</v>
      </c>
      <c r="U2827" s="66">
        <v>8.3999999999999995E-3</v>
      </c>
      <c r="V2827" s="66">
        <v>-1.61E-2</v>
      </c>
      <c r="W2827" s="66">
        <v>1.5800000000000002E-2</v>
      </c>
      <c r="X2827" s="1">
        <v>871700</v>
      </c>
      <c r="Y2827" s="1">
        <v>2119715</v>
      </c>
      <c r="Z2827" s="1">
        <v>1217807</v>
      </c>
      <c r="AA2827" t="s">
        <v>365</v>
      </c>
      <c r="AB2827" t="s">
        <v>580</v>
      </c>
      <c r="AC2827">
        <v>16.170000000000002</v>
      </c>
      <c r="AD2827">
        <v>1.34</v>
      </c>
      <c r="AE2827">
        <v>3.28</v>
      </c>
      <c r="AF2827" t="s">
        <v>230</v>
      </c>
      <c r="AG2827" s="1">
        <v>58300</v>
      </c>
      <c r="AH2827" s="36">
        <v>2442</v>
      </c>
      <c r="AI2827">
        <v>100</v>
      </c>
      <c r="AJ2827" s="36">
        <v>2441.5</v>
      </c>
      <c r="AK2827">
        <v>500</v>
      </c>
      <c r="AL2827" s="2">
        <v>0.62222222222222223</v>
      </c>
      <c r="AM2827" s="3">
        <v>46234</v>
      </c>
      <c r="AN2827" t="s">
        <v>298</v>
      </c>
      <c r="AO2827" t="s">
        <v>364</v>
      </c>
    </row>
    <row r="2828" spans="1:41">
      <c r="A2828" s="8">
        <v>46233</v>
      </c>
      <c r="B2828" s="67">
        <v>3967.85</v>
      </c>
      <c r="C2828">
        <v>0.11</v>
      </c>
      <c r="D2828">
        <v>61370</v>
      </c>
      <c r="E2828" s="67">
        <v>-1.65</v>
      </c>
      <c r="F2828" s="7">
        <v>4661</v>
      </c>
      <c r="G2828" t="s">
        <v>50</v>
      </c>
      <c r="H2828">
        <v>0</v>
      </c>
      <c r="I2828" t="s">
        <v>288</v>
      </c>
      <c r="J2828" t="s">
        <v>289</v>
      </c>
      <c r="K2828" t="s">
        <v>290</v>
      </c>
      <c r="L2828" s="36">
        <v>2919.5</v>
      </c>
      <c r="M2828">
        <v>-110.5</v>
      </c>
      <c r="N2828" s="66">
        <v>-3.6499999999999998E-2</v>
      </c>
      <c r="O2828" s="36">
        <v>3030</v>
      </c>
      <c r="P2828" s="66">
        <v>-3.6400000000000002E-2</v>
      </c>
      <c r="Q2828" s="36">
        <v>3033</v>
      </c>
      <c r="R2828" s="36">
        <v>3065</v>
      </c>
      <c r="S2828" s="36">
        <v>2908</v>
      </c>
      <c r="T2828" s="66">
        <v>-3.7400000000000003E-2</v>
      </c>
      <c r="U2828" s="66">
        <v>2.2000000000000001E-3</v>
      </c>
      <c r="V2828" s="66">
        <v>-4.7399999999999998E-2</v>
      </c>
      <c r="W2828" s="66">
        <v>3.8999999999999998E-3</v>
      </c>
      <c r="X2828" s="1">
        <v>7614600</v>
      </c>
      <c r="Y2828" s="1">
        <v>22474908</v>
      </c>
      <c r="Z2828" s="1">
        <v>5256416</v>
      </c>
      <c r="AA2828" t="s">
        <v>932</v>
      </c>
      <c r="AB2828" t="s">
        <v>368</v>
      </c>
      <c r="AC2828">
        <v>40.880000000000003</v>
      </c>
      <c r="AD2828">
        <v>4.3499999999999996</v>
      </c>
      <c r="AE2828">
        <v>0.55000000000000004</v>
      </c>
      <c r="AF2828" t="s">
        <v>230</v>
      </c>
      <c r="AG2828" s="1">
        <v>80000</v>
      </c>
      <c r="AH2828" s="36">
        <v>2920</v>
      </c>
      <c r="AI2828" s="1">
        <v>1200</v>
      </c>
      <c r="AJ2828" s="36">
        <v>2919</v>
      </c>
      <c r="AK2828">
        <v>900</v>
      </c>
      <c r="AL2828" s="2">
        <v>0.62222222222222223</v>
      </c>
      <c r="AM2828" s="3">
        <v>46233</v>
      </c>
      <c r="AN2828" t="s">
        <v>298</v>
      </c>
      <c r="AO2828" t="s">
        <v>313</v>
      </c>
    </row>
    <row r="2829" spans="1:41">
      <c r="A2829" s="8">
        <v>46233</v>
      </c>
      <c r="B2829" s="67">
        <v>3967.85</v>
      </c>
      <c r="C2829">
        <v>0.11</v>
      </c>
      <c r="D2829">
        <v>61370</v>
      </c>
      <c r="E2829" s="67">
        <v>-1.65</v>
      </c>
      <c r="F2829" s="7">
        <v>5020</v>
      </c>
      <c r="G2829" t="s">
        <v>51</v>
      </c>
      <c r="H2829">
        <v>0</v>
      </c>
      <c r="I2829" t="s">
        <v>288</v>
      </c>
      <c r="J2829" t="s">
        <v>289</v>
      </c>
      <c r="K2829" t="s">
        <v>290</v>
      </c>
      <c r="L2829" s="36">
        <v>1311</v>
      </c>
      <c r="M2829">
        <v>0.5</v>
      </c>
      <c r="N2829" s="66">
        <v>4.0000000000000002E-4</v>
      </c>
      <c r="O2829" s="36">
        <v>1310.5</v>
      </c>
      <c r="P2829" s="66">
        <v>2.9999999999999997E-4</v>
      </c>
      <c r="Q2829" s="36">
        <v>1310</v>
      </c>
      <c r="R2829" s="36">
        <v>1323</v>
      </c>
      <c r="S2829" s="36">
        <v>1301.5</v>
      </c>
      <c r="T2829" s="66">
        <v>6.9999999999999999E-4</v>
      </c>
      <c r="U2829" s="66">
        <v>3.0000000000000001E-3</v>
      </c>
      <c r="V2829" s="66">
        <v>-8.9999999999999993E-3</v>
      </c>
      <c r="W2829" s="66">
        <v>7.1999999999999998E-3</v>
      </c>
      <c r="X2829" s="1">
        <v>4086900</v>
      </c>
      <c r="Y2829" s="1">
        <v>5358734</v>
      </c>
      <c r="Z2829" s="1">
        <v>3548570</v>
      </c>
      <c r="AA2829" t="s">
        <v>369</v>
      </c>
      <c r="AB2829" t="s">
        <v>370</v>
      </c>
      <c r="AC2829">
        <v>8.42</v>
      </c>
      <c r="AD2829">
        <v>1.04</v>
      </c>
      <c r="AE2829">
        <v>2.59</v>
      </c>
      <c r="AF2829" t="s">
        <v>230</v>
      </c>
      <c r="AG2829" s="1">
        <v>274300</v>
      </c>
      <c r="AH2829" s="36">
        <v>1311</v>
      </c>
      <c r="AI2829" s="1">
        <v>1600</v>
      </c>
      <c r="AJ2829" s="36">
        <v>1310.5</v>
      </c>
      <c r="AK2829" s="1">
        <v>2300</v>
      </c>
      <c r="AL2829" s="2">
        <v>0.62222222222222223</v>
      </c>
      <c r="AM2829" s="3">
        <v>46241</v>
      </c>
      <c r="AN2829" t="s">
        <v>298</v>
      </c>
      <c r="AO2829" t="s">
        <v>371</v>
      </c>
    </row>
    <row r="2830" spans="1:41">
      <c r="A2830" s="8">
        <v>46233</v>
      </c>
      <c r="B2830" s="67">
        <v>3967.85</v>
      </c>
      <c r="C2830">
        <v>0.11</v>
      </c>
      <c r="D2830">
        <v>61370</v>
      </c>
      <c r="E2830" s="67">
        <v>-1.65</v>
      </c>
      <c r="F2830" s="7">
        <v>5201</v>
      </c>
      <c r="G2830" t="s">
        <v>52</v>
      </c>
      <c r="H2830">
        <v>0</v>
      </c>
      <c r="I2830" t="s">
        <v>288</v>
      </c>
      <c r="J2830" t="s">
        <v>289</v>
      </c>
      <c r="K2830" t="s">
        <v>290</v>
      </c>
      <c r="L2830" s="36">
        <v>5981</v>
      </c>
      <c r="M2830">
        <v>-79</v>
      </c>
      <c r="N2830" s="66">
        <v>-1.2999999999999999E-2</v>
      </c>
      <c r="O2830" s="36">
        <v>6060</v>
      </c>
      <c r="P2830" s="66">
        <v>-1.2999999999999999E-2</v>
      </c>
      <c r="Q2830" s="36">
        <v>6000</v>
      </c>
      <c r="R2830" s="36">
        <v>6090</v>
      </c>
      <c r="S2830" s="36">
        <v>5948</v>
      </c>
      <c r="T2830" s="66">
        <v>-3.0999999999999999E-3</v>
      </c>
      <c r="U2830" s="66">
        <v>-7.4000000000000003E-3</v>
      </c>
      <c r="V2830" s="66">
        <v>-1.78E-2</v>
      </c>
      <c r="W2830" s="66">
        <v>5.4999999999999997E-3</v>
      </c>
      <c r="X2830" s="1">
        <v>836700</v>
      </c>
      <c r="Y2830" s="1">
        <v>5030438</v>
      </c>
      <c r="Z2830" s="1">
        <v>1300476</v>
      </c>
      <c r="AA2830" t="s">
        <v>581</v>
      </c>
      <c r="AB2830" t="s">
        <v>373</v>
      </c>
      <c r="AC2830">
        <v>16.489999999999998</v>
      </c>
      <c r="AD2830">
        <v>0.85</v>
      </c>
      <c r="AE2830">
        <v>3.51</v>
      </c>
      <c r="AF2830" t="s">
        <v>230</v>
      </c>
      <c r="AG2830" s="1">
        <v>58700</v>
      </c>
      <c r="AH2830" s="36">
        <v>5983</v>
      </c>
      <c r="AI2830">
        <v>200</v>
      </c>
      <c r="AJ2830" s="36">
        <v>5980</v>
      </c>
      <c r="AK2830">
        <v>300</v>
      </c>
      <c r="AL2830" s="2">
        <v>0.62222222222222223</v>
      </c>
      <c r="AM2830" s="3">
        <v>46238</v>
      </c>
      <c r="AN2830" t="s">
        <v>293</v>
      </c>
      <c r="AO2830" t="s">
        <v>341</v>
      </c>
    </row>
    <row r="2831" spans="1:41">
      <c r="A2831" s="8">
        <v>46233</v>
      </c>
      <c r="B2831" s="67">
        <v>3967.85</v>
      </c>
      <c r="C2831">
        <v>0.11</v>
      </c>
      <c r="D2831">
        <v>61370</v>
      </c>
      <c r="E2831" s="67">
        <v>-1.65</v>
      </c>
      <c r="F2831" s="7">
        <v>5302</v>
      </c>
      <c r="G2831" t="s">
        <v>53</v>
      </c>
      <c r="H2831">
        <v>0</v>
      </c>
      <c r="I2831" t="s">
        <v>288</v>
      </c>
      <c r="J2831" t="s">
        <v>289</v>
      </c>
      <c r="K2831" t="s">
        <v>290</v>
      </c>
      <c r="L2831" s="36">
        <v>4715</v>
      </c>
      <c r="M2831">
        <v>15</v>
      </c>
      <c r="N2831" s="66">
        <v>3.2000000000000002E-3</v>
      </c>
      <c r="O2831" s="36">
        <v>4700</v>
      </c>
      <c r="P2831" s="66">
        <v>3.0999999999999999E-3</v>
      </c>
      <c r="Q2831" s="36">
        <v>4650</v>
      </c>
      <c r="R2831" s="36">
        <v>4720</v>
      </c>
      <c r="S2831" s="36">
        <v>4630</v>
      </c>
      <c r="T2831" s="66">
        <v>1.3899999999999999E-2</v>
      </c>
      <c r="U2831" s="66">
        <v>5.3E-3</v>
      </c>
      <c r="V2831" s="66">
        <v>-1E-3</v>
      </c>
      <c r="W2831" s="66">
        <v>1.83E-2</v>
      </c>
      <c r="X2831" s="1">
        <v>48300</v>
      </c>
      <c r="Y2831" s="1">
        <v>226472</v>
      </c>
      <c r="Z2831" s="1">
        <v>55790</v>
      </c>
      <c r="AA2831" t="s">
        <v>374</v>
      </c>
      <c r="AB2831" t="s">
        <v>375</v>
      </c>
      <c r="AC2831">
        <v>18.91</v>
      </c>
      <c r="AD2831">
        <v>0.95</v>
      </c>
      <c r="AE2831">
        <v>4.24</v>
      </c>
      <c r="AF2831" t="s">
        <v>230</v>
      </c>
      <c r="AG2831" s="1">
        <v>12800</v>
      </c>
      <c r="AH2831" s="36">
        <v>4715</v>
      </c>
      <c r="AI2831">
        <v>300</v>
      </c>
      <c r="AJ2831" s="36">
        <v>4710</v>
      </c>
      <c r="AK2831">
        <v>500</v>
      </c>
      <c r="AL2831" s="2">
        <v>0.62222222222222223</v>
      </c>
      <c r="AM2831" s="3">
        <v>46244</v>
      </c>
      <c r="AN2831" t="s">
        <v>293</v>
      </c>
      <c r="AO2831" t="s">
        <v>341</v>
      </c>
    </row>
    <row r="2832" spans="1:41">
      <c r="A2832" s="8">
        <v>46233</v>
      </c>
      <c r="B2832" s="67">
        <v>3967.85</v>
      </c>
      <c r="C2832">
        <v>0.11</v>
      </c>
      <c r="D2832">
        <v>61370</v>
      </c>
      <c r="E2832" s="67">
        <v>-1.65</v>
      </c>
      <c r="F2832" s="7">
        <v>5310</v>
      </c>
      <c r="G2832" t="s">
        <v>54</v>
      </c>
      <c r="H2832">
        <v>0</v>
      </c>
      <c r="I2832" t="s">
        <v>288</v>
      </c>
      <c r="J2832" t="s">
        <v>289</v>
      </c>
      <c r="K2832" t="s">
        <v>295</v>
      </c>
      <c r="L2832" s="36">
        <v>6050</v>
      </c>
      <c r="M2832">
        <v>20</v>
      </c>
      <c r="N2832" s="66">
        <v>3.3E-3</v>
      </c>
      <c r="O2832" s="36">
        <v>6030</v>
      </c>
      <c r="P2832" s="66">
        <v>3.3E-3</v>
      </c>
      <c r="Q2832" s="36">
        <v>5950</v>
      </c>
      <c r="R2832" s="36">
        <v>6180</v>
      </c>
      <c r="S2832" s="36">
        <v>5940</v>
      </c>
      <c r="T2832" s="66">
        <v>1.6799999999999999E-2</v>
      </c>
      <c r="U2832" s="66">
        <v>-1.2999999999999999E-2</v>
      </c>
      <c r="V2832" s="66">
        <v>-2.1000000000000001E-2</v>
      </c>
      <c r="W2832" s="66">
        <v>1.8499999999999999E-2</v>
      </c>
      <c r="X2832" s="1">
        <v>84700</v>
      </c>
      <c r="Y2832" s="1">
        <v>514795</v>
      </c>
      <c r="Z2832" s="1">
        <v>127005</v>
      </c>
      <c r="AA2832" t="s">
        <v>662</v>
      </c>
      <c r="AB2832" t="s">
        <v>377</v>
      </c>
      <c r="AC2832">
        <v>25.89</v>
      </c>
      <c r="AD2832">
        <v>1.3</v>
      </c>
      <c r="AE2832">
        <v>2.4</v>
      </c>
      <c r="AF2832" t="s">
        <v>230</v>
      </c>
      <c r="AG2832" s="1">
        <v>4000</v>
      </c>
      <c r="AH2832" s="36">
        <v>6060</v>
      </c>
      <c r="AI2832" s="1">
        <v>1300</v>
      </c>
      <c r="AJ2832" s="36">
        <v>6040</v>
      </c>
      <c r="AK2832">
        <v>500</v>
      </c>
      <c r="AL2832" s="2">
        <v>0.62083333333333335</v>
      </c>
      <c r="AM2832" s="3">
        <v>46241</v>
      </c>
      <c r="AN2832" t="s">
        <v>293</v>
      </c>
      <c r="AO2832" t="s">
        <v>341</v>
      </c>
    </row>
    <row r="2833" spans="1:41">
      <c r="A2833" s="8">
        <v>46233</v>
      </c>
      <c r="B2833" s="67">
        <v>3967.85</v>
      </c>
      <c r="C2833">
        <v>0.11</v>
      </c>
      <c r="D2833">
        <v>61370</v>
      </c>
      <c r="E2833" s="67">
        <v>-1.65</v>
      </c>
      <c r="F2833" s="7">
        <v>5334</v>
      </c>
      <c r="G2833" t="s">
        <v>55</v>
      </c>
      <c r="H2833">
        <v>0</v>
      </c>
      <c r="I2833" t="s">
        <v>288</v>
      </c>
      <c r="J2833" t="s">
        <v>289</v>
      </c>
      <c r="K2833" t="s">
        <v>295</v>
      </c>
      <c r="L2833" s="36">
        <v>8915</v>
      </c>
      <c r="M2833">
        <v>-163</v>
      </c>
      <c r="N2833" s="66">
        <v>-1.7999999999999999E-2</v>
      </c>
      <c r="O2833" s="36">
        <v>9078</v>
      </c>
      <c r="P2833" s="66">
        <v>-1.7899999999999999E-2</v>
      </c>
      <c r="Q2833" s="36">
        <v>9020</v>
      </c>
      <c r="R2833" s="36">
        <v>9130</v>
      </c>
      <c r="S2833" s="36">
        <v>8854</v>
      </c>
      <c r="T2833" s="66">
        <v>-1.1599999999999999E-2</v>
      </c>
      <c r="U2833" s="66">
        <v>-9.1999999999999998E-3</v>
      </c>
      <c r="V2833" s="66">
        <v>-2.35E-2</v>
      </c>
      <c r="W2833" s="66">
        <v>6.7999999999999996E-3</v>
      </c>
      <c r="X2833" s="1">
        <v>811000</v>
      </c>
      <c r="Y2833" s="1">
        <v>7272346</v>
      </c>
      <c r="Z2833" s="1">
        <v>1776293</v>
      </c>
      <c r="AA2833" t="s">
        <v>709</v>
      </c>
      <c r="AB2833" t="s">
        <v>379</v>
      </c>
      <c r="AC2833">
        <v>16.52</v>
      </c>
      <c r="AD2833">
        <v>2.27</v>
      </c>
      <c r="AE2833">
        <v>2.36</v>
      </c>
      <c r="AF2833" t="s">
        <v>230</v>
      </c>
      <c r="AG2833" s="1">
        <v>26400</v>
      </c>
      <c r="AH2833" s="36">
        <v>8917</v>
      </c>
      <c r="AI2833">
        <v>300</v>
      </c>
      <c r="AJ2833" s="36">
        <v>8914</v>
      </c>
      <c r="AK2833">
        <v>100</v>
      </c>
      <c r="AL2833" s="2">
        <v>0.62222222222222223</v>
      </c>
      <c r="AM2833" s="3">
        <v>46234</v>
      </c>
      <c r="AN2833" t="s">
        <v>298</v>
      </c>
      <c r="AO2833" t="s">
        <v>341</v>
      </c>
    </row>
    <row r="2834" spans="1:41">
      <c r="A2834" s="8">
        <v>46233</v>
      </c>
      <c r="B2834" s="67">
        <v>3967.85</v>
      </c>
      <c r="C2834">
        <v>0.11</v>
      </c>
      <c r="D2834">
        <v>61370</v>
      </c>
      <c r="E2834" s="67">
        <v>-1.65</v>
      </c>
      <c r="F2834" s="7">
        <v>5706</v>
      </c>
      <c r="G2834" t="s">
        <v>56</v>
      </c>
      <c r="H2834">
        <v>0</v>
      </c>
      <c r="I2834" t="s">
        <v>288</v>
      </c>
      <c r="J2834" t="s">
        <v>289</v>
      </c>
      <c r="K2834" t="s">
        <v>290</v>
      </c>
      <c r="L2834" s="36">
        <v>26980</v>
      </c>
      <c r="M2834" s="36">
        <v>1315</v>
      </c>
      <c r="N2834" s="66">
        <v>5.1200000000000002E-2</v>
      </c>
      <c r="O2834" s="36">
        <v>25665</v>
      </c>
      <c r="P2834" s="66">
        <v>5.1200000000000002E-2</v>
      </c>
      <c r="Q2834" s="36">
        <v>25670</v>
      </c>
      <c r="R2834" s="36">
        <v>28080</v>
      </c>
      <c r="S2834" s="36">
        <v>24950</v>
      </c>
      <c r="T2834" s="66">
        <v>5.0999999999999997E-2</v>
      </c>
      <c r="U2834" s="66">
        <v>-1.17E-2</v>
      </c>
      <c r="V2834" s="66">
        <v>-3.9100000000000003E-2</v>
      </c>
      <c r="W2834" s="66">
        <v>8.1299999999999997E-2</v>
      </c>
      <c r="X2834" s="1">
        <v>1384600</v>
      </c>
      <c r="Y2834" s="1">
        <v>37482780</v>
      </c>
      <c r="Z2834" s="1">
        <v>1549068</v>
      </c>
      <c r="AA2834" t="s">
        <v>521</v>
      </c>
      <c r="AB2834" t="s">
        <v>381</v>
      </c>
      <c r="AC2834">
        <v>20.58</v>
      </c>
      <c r="AD2834">
        <v>3.74</v>
      </c>
      <c r="AE2834">
        <v>1.04</v>
      </c>
      <c r="AF2834" t="s">
        <v>230</v>
      </c>
      <c r="AG2834" s="1">
        <v>4200</v>
      </c>
      <c r="AH2834" s="36">
        <v>27000</v>
      </c>
      <c r="AI2834">
        <v>100</v>
      </c>
      <c r="AJ2834" s="36">
        <v>26985</v>
      </c>
      <c r="AK2834">
        <v>200</v>
      </c>
      <c r="AL2834" s="2">
        <v>0.62222222222222223</v>
      </c>
      <c r="AM2834" s="3">
        <v>46241</v>
      </c>
      <c r="AN2834" t="s">
        <v>298</v>
      </c>
      <c r="AO2834" t="s">
        <v>382</v>
      </c>
    </row>
    <row r="2835" spans="1:41">
      <c r="A2835" s="8">
        <v>46233</v>
      </c>
      <c r="B2835" s="67">
        <v>3967.85</v>
      </c>
      <c r="C2835">
        <v>0.11</v>
      </c>
      <c r="D2835">
        <v>61370</v>
      </c>
      <c r="E2835" s="67">
        <v>-1.65</v>
      </c>
      <c r="F2835" s="7">
        <v>5711</v>
      </c>
      <c r="G2835" t="s">
        <v>57</v>
      </c>
      <c r="H2835">
        <v>0</v>
      </c>
      <c r="I2835" t="s">
        <v>288</v>
      </c>
      <c r="J2835" t="s">
        <v>289</v>
      </c>
      <c r="K2835" t="s">
        <v>290</v>
      </c>
      <c r="L2835" s="36">
        <v>3963</v>
      </c>
      <c r="M2835">
        <v>19</v>
      </c>
      <c r="N2835" s="66">
        <v>4.7999999999999996E-3</v>
      </c>
      <c r="O2835" s="36">
        <v>3944</v>
      </c>
      <c r="P2835" s="66">
        <v>4.7999999999999996E-3</v>
      </c>
      <c r="Q2835" s="36">
        <v>3906</v>
      </c>
      <c r="R2835" s="36">
        <v>4026</v>
      </c>
      <c r="S2835" s="36">
        <v>3894</v>
      </c>
      <c r="T2835" s="66">
        <v>1.4500000000000001E-2</v>
      </c>
      <c r="U2835" s="66">
        <v>2.0000000000000001E-4</v>
      </c>
      <c r="V2835" s="66">
        <v>-1.5599999999999999E-2</v>
      </c>
      <c r="W2835" s="66">
        <v>1.77E-2</v>
      </c>
      <c r="X2835" s="1">
        <v>732900</v>
      </c>
      <c r="Y2835" s="1">
        <v>2902982</v>
      </c>
      <c r="Z2835" s="1">
        <v>521093</v>
      </c>
      <c r="AA2835" t="s">
        <v>383</v>
      </c>
      <c r="AB2835" t="s">
        <v>384</v>
      </c>
      <c r="AC2835">
        <v>10.56</v>
      </c>
      <c r="AD2835">
        <v>0.7</v>
      </c>
      <c r="AE2835">
        <v>2.93</v>
      </c>
      <c r="AF2835" t="s">
        <v>230</v>
      </c>
      <c r="AG2835" s="1">
        <v>24200</v>
      </c>
      <c r="AH2835" s="36">
        <v>3965</v>
      </c>
      <c r="AI2835">
        <v>100</v>
      </c>
      <c r="AJ2835" s="36">
        <v>3962</v>
      </c>
      <c r="AK2835">
        <v>500</v>
      </c>
      <c r="AL2835" s="2">
        <v>0.62222222222222223</v>
      </c>
      <c r="AM2835" s="3">
        <v>46240</v>
      </c>
      <c r="AN2835" t="s">
        <v>298</v>
      </c>
      <c r="AO2835" t="s">
        <v>382</v>
      </c>
    </row>
    <row r="2836" spans="1:41">
      <c r="A2836" s="8">
        <v>46233</v>
      </c>
      <c r="B2836" s="67">
        <v>3967.85</v>
      </c>
      <c r="C2836">
        <v>0.11</v>
      </c>
      <c r="D2836">
        <v>61370</v>
      </c>
      <c r="E2836" s="67">
        <v>-1.65</v>
      </c>
      <c r="F2836" s="7">
        <v>5713</v>
      </c>
      <c r="G2836" t="s">
        <v>58</v>
      </c>
      <c r="H2836">
        <v>0</v>
      </c>
      <c r="I2836" t="s">
        <v>288</v>
      </c>
      <c r="J2836" t="s">
        <v>289</v>
      </c>
      <c r="K2836" t="s">
        <v>290</v>
      </c>
      <c r="L2836" s="36">
        <v>7390</v>
      </c>
      <c r="M2836">
        <v>75</v>
      </c>
      <c r="N2836" s="66">
        <v>1.03E-2</v>
      </c>
      <c r="O2836" s="36">
        <v>7315</v>
      </c>
      <c r="P2836" s="66">
        <v>1.0200000000000001E-2</v>
      </c>
      <c r="Q2836" s="36">
        <v>7224</v>
      </c>
      <c r="R2836" s="36">
        <v>7502</v>
      </c>
      <c r="S2836" s="36">
        <v>7134</v>
      </c>
      <c r="T2836" s="66">
        <v>2.29E-2</v>
      </c>
      <c r="U2836" s="66">
        <v>-8.9999999999999998E-4</v>
      </c>
      <c r="V2836" s="66">
        <v>-1.49E-2</v>
      </c>
      <c r="W2836" s="66">
        <v>3.5799999999999998E-2</v>
      </c>
      <c r="X2836" s="1">
        <v>2170600</v>
      </c>
      <c r="Y2836" s="1">
        <v>15963753</v>
      </c>
      <c r="Z2836" s="1">
        <v>2149115</v>
      </c>
      <c r="AA2836" t="s">
        <v>385</v>
      </c>
      <c r="AB2836" t="s">
        <v>386</v>
      </c>
      <c r="AC2836">
        <v>13.22</v>
      </c>
      <c r="AD2836">
        <v>0.96</v>
      </c>
      <c r="AE2836">
        <v>2.8</v>
      </c>
      <c r="AF2836" t="s">
        <v>230</v>
      </c>
      <c r="AG2836" s="1">
        <v>44700</v>
      </c>
      <c r="AH2836" s="36">
        <v>7393</v>
      </c>
      <c r="AI2836">
        <v>100</v>
      </c>
      <c r="AJ2836" s="36">
        <v>7391</v>
      </c>
      <c r="AK2836">
        <v>100</v>
      </c>
      <c r="AL2836" s="2">
        <v>0.62222222222222223</v>
      </c>
      <c r="AM2836" s="3">
        <v>46244</v>
      </c>
      <c r="AN2836" t="s">
        <v>298</v>
      </c>
      <c r="AO2836" t="s">
        <v>382</v>
      </c>
    </row>
    <row r="2837" spans="1:41">
      <c r="A2837" s="8">
        <v>46233</v>
      </c>
      <c r="B2837" s="67">
        <v>3967.85</v>
      </c>
      <c r="C2837">
        <v>0.11</v>
      </c>
      <c r="D2837">
        <v>61370</v>
      </c>
      <c r="E2837" s="67">
        <v>-1.65</v>
      </c>
      <c r="F2837" s="7">
        <v>5802</v>
      </c>
      <c r="G2837" t="s">
        <v>59</v>
      </c>
      <c r="H2837">
        <v>0</v>
      </c>
      <c r="I2837" t="s">
        <v>288</v>
      </c>
      <c r="J2837" t="s">
        <v>289</v>
      </c>
      <c r="K2837" t="s">
        <v>290</v>
      </c>
      <c r="L2837" s="36">
        <v>2098</v>
      </c>
      <c r="M2837">
        <v>26</v>
      </c>
      <c r="N2837" s="66">
        <v>1.2500000000000001E-2</v>
      </c>
      <c r="O2837" s="36">
        <v>2072</v>
      </c>
      <c r="P2837" s="66">
        <v>1.2500000000000001E-2</v>
      </c>
      <c r="Q2837" s="36">
        <v>2040.5</v>
      </c>
      <c r="R2837" s="36">
        <v>2175.5</v>
      </c>
      <c r="S2837" s="36">
        <v>2013</v>
      </c>
      <c r="T2837" s="66">
        <v>2.81E-2</v>
      </c>
      <c r="U2837" s="66">
        <v>1.4E-3</v>
      </c>
      <c r="V2837" s="66">
        <v>-3.56E-2</v>
      </c>
      <c r="W2837" s="66">
        <v>4.2200000000000001E-2</v>
      </c>
      <c r="X2837" s="1">
        <v>20089700</v>
      </c>
      <c r="Y2837" s="1">
        <v>42408892</v>
      </c>
      <c r="Z2837" s="1">
        <v>6662749</v>
      </c>
      <c r="AA2837" t="s">
        <v>694</v>
      </c>
      <c r="AB2837" t="s">
        <v>933</v>
      </c>
      <c r="AC2837">
        <v>20.13</v>
      </c>
      <c r="AD2837">
        <v>2.38</v>
      </c>
      <c r="AE2837">
        <v>1.86</v>
      </c>
      <c r="AF2837" t="s">
        <v>230</v>
      </c>
      <c r="AG2837" s="1">
        <v>162200</v>
      </c>
      <c r="AH2837" s="36">
        <v>2097.5</v>
      </c>
      <c r="AI2837">
        <v>200</v>
      </c>
      <c r="AJ2837" s="36">
        <v>2097</v>
      </c>
      <c r="AK2837">
        <v>300</v>
      </c>
      <c r="AL2837" s="2">
        <v>0.62222222222222223</v>
      </c>
      <c r="AM2837" s="3">
        <v>46234</v>
      </c>
      <c r="AN2837" t="s">
        <v>298</v>
      </c>
      <c r="AO2837" t="s">
        <v>382</v>
      </c>
    </row>
    <row r="2838" spans="1:41">
      <c r="A2838" s="8">
        <v>46233</v>
      </c>
      <c r="B2838" s="67">
        <v>3967.85</v>
      </c>
      <c r="C2838">
        <v>0.11</v>
      </c>
      <c r="D2838">
        <v>61370</v>
      </c>
      <c r="E2838" s="67">
        <v>-1.65</v>
      </c>
      <c r="F2838" s="7">
        <v>5803</v>
      </c>
      <c r="G2838" t="s">
        <v>60</v>
      </c>
      <c r="H2838">
        <v>0</v>
      </c>
      <c r="I2838" t="s">
        <v>288</v>
      </c>
      <c r="J2838" t="s">
        <v>289</v>
      </c>
      <c r="K2838" t="s">
        <v>290</v>
      </c>
      <c r="L2838" s="36">
        <v>3719</v>
      </c>
      <c r="M2838">
        <v>-41</v>
      </c>
      <c r="N2838" s="66">
        <v>-1.09E-2</v>
      </c>
      <c r="O2838" s="36">
        <v>3760</v>
      </c>
      <c r="P2838" s="66">
        <v>-1.09E-2</v>
      </c>
      <c r="Q2838" s="36">
        <v>3750</v>
      </c>
      <c r="R2838" s="36">
        <v>3927</v>
      </c>
      <c r="S2838" s="36">
        <v>3690</v>
      </c>
      <c r="T2838" s="66">
        <v>-8.2000000000000007E-3</v>
      </c>
      <c r="U2838" s="66">
        <v>-7.7000000000000002E-3</v>
      </c>
      <c r="V2838" s="66">
        <v>-5.2900000000000003E-2</v>
      </c>
      <c r="W2838" s="66">
        <v>7.7999999999999996E-3</v>
      </c>
      <c r="X2838" s="1">
        <v>43101900</v>
      </c>
      <c r="Y2838" s="1">
        <v>163155161</v>
      </c>
      <c r="Z2838" s="1">
        <v>6601896</v>
      </c>
      <c r="AA2838" t="s">
        <v>389</v>
      </c>
      <c r="AB2838" t="s">
        <v>934</v>
      </c>
      <c r="AC2838">
        <v>24.62</v>
      </c>
      <c r="AD2838">
        <v>10.98</v>
      </c>
      <c r="AE2838">
        <v>1.02</v>
      </c>
      <c r="AF2838" t="s">
        <v>230</v>
      </c>
      <c r="AG2838" s="1">
        <v>634500</v>
      </c>
      <c r="AH2838" s="36">
        <v>3719</v>
      </c>
      <c r="AI2838" s="1">
        <v>1200</v>
      </c>
      <c r="AJ2838" s="36">
        <v>3718</v>
      </c>
      <c r="AK2838" s="1">
        <v>3400</v>
      </c>
      <c r="AL2838" s="2">
        <v>0.62222222222222223</v>
      </c>
      <c r="AM2838" s="3">
        <v>46241</v>
      </c>
      <c r="AN2838" t="s">
        <v>298</v>
      </c>
      <c r="AO2838" t="s">
        <v>382</v>
      </c>
    </row>
    <row r="2839" spans="1:41">
      <c r="A2839" s="8">
        <v>46233</v>
      </c>
      <c r="B2839" s="67">
        <v>3967.85</v>
      </c>
      <c r="C2839">
        <v>0.11</v>
      </c>
      <c r="D2839">
        <v>61370</v>
      </c>
      <c r="E2839" s="67">
        <v>-1.65</v>
      </c>
      <c r="F2839" s="7">
        <v>6038</v>
      </c>
      <c r="G2839" t="s">
        <v>61</v>
      </c>
      <c r="H2839">
        <v>0</v>
      </c>
      <c r="I2839" t="s">
        <v>347</v>
      </c>
      <c r="J2839" t="s">
        <v>289</v>
      </c>
      <c r="K2839" t="s">
        <v>295</v>
      </c>
      <c r="L2839">
        <v>814</v>
      </c>
      <c r="M2839">
        <v>-4</v>
      </c>
      <c r="N2839" s="66">
        <v>-4.8999999999999998E-3</v>
      </c>
      <c r="O2839">
        <v>818</v>
      </c>
      <c r="P2839" s="66">
        <v>-4.7999999999999996E-3</v>
      </c>
      <c r="Q2839">
        <v>817</v>
      </c>
      <c r="R2839">
        <v>821</v>
      </c>
      <c r="S2839">
        <v>814</v>
      </c>
      <c r="T2839" s="66">
        <v>-3.5999999999999999E-3</v>
      </c>
      <c r="U2839" s="66">
        <v>-3.5999999999999999E-3</v>
      </c>
      <c r="V2839" s="66">
        <v>-8.5000000000000006E-3</v>
      </c>
      <c r="W2839" s="66">
        <v>0</v>
      </c>
      <c r="X2839" s="1">
        <v>2800</v>
      </c>
      <c r="Y2839" s="1">
        <v>2286</v>
      </c>
      <c r="Z2839" s="1">
        <v>4120</v>
      </c>
      <c r="AA2839" t="s">
        <v>391</v>
      </c>
      <c r="AB2839" t="s">
        <v>711</v>
      </c>
      <c r="AC2839">
        <v>11.74</v>
      </c>
      <c r="AD2839">
        <v>0.82</v>
      </c>
      <c r="AE2839">
        <v>2.83</v>
      </c>
      <c r="AF2839" t="s">
        <v>230</v>
      </c>
      <c r="AG2839" s="1">
        <v>1900</v>
      </c>
      <c r="AH2839">
        <v>816</v>
      </c>
      <c r="AI2839">
        <v>400</v>
      </c>
      <c r="AJ2839">
        <v>814</v>
      </c>
      <c r="AK2839">
        <v>100</v>
      </c>
      <c r="AL2839" s="2">
        <v>0.61805555555555558</v>
      </c>
      <c r="AM2839" s="3">
        <v>46248</v>
      </c>
      <c r="AN2839" t="s">
        <v>350</v>
      </c>
      <c r="AO2839" t="s">
        <v>313</v>
      </c>
    </row>
    <row r="2840" spans="1:41">
      <c r="A2840" s="8">
        <v>46233</v>
      </c>
      <c r="B2840" s="67">
        <v>3967.85</v>
      </c>
      <c r="C2840">
        <v>0.11</v>
      </c>
      <c r="D2840">
        <v>61370</v>
      </c>
      <c r="E2840" s="67">
        <v>-1.65</v>
      </c>
      <c r="F2840" s="7">
        <v>6156</v>
      </c>
      <c r="G2840" t="s">
        <v>62</v>
      </c>
      <c r="H2840">
        <v>0</v>
      </c>
      <c r="I2840" t="s">
        <v>314</v>
      </c>
      <c r="J2840" t="s">
        <v>323</v>
      </c>
      <c r="K2840" t="s">
        <v>290</v>
      </c>
      <c r="L2840" s="36">
        <v>1810</v>
      </c>
      <c r="M2840">
        <v>32</v>
      </c>
      <c r="N2840" s="66">
        <v>1.7999999999999999E-2</v>
      </c>
      <c r="O2840" s="36">
        <v>1778</v>
      </c>
      <c r="P2840" s="66">
        <v>1.7899999999999999E-2</v>
      </c>
      <c r="Q2840" s="36">
        <v>1798</v>
      </c>
      <c r="R2840" s="36">
        <v>1828</v>
      </c>
      <c r="S2840" s="36">
        <v>1778</v>
      </c>
      <c r="T2840" s="66">
        <v>6.6E-3</v>
      </c>
      <c r="U2840" s="66">
        <v>5.4999999999999997E-3</v>
      </c>
      <c r="V2840" s="66">
        <v>-9.7999999999999997E-3</v>
      </c>
      <c r="W2840" s="66">
        <v>1.7899999999999999E-2</v>
      </c>
      <c r="X2840" s="1">
        <v>16000</v>
      </c>
      <c r="Y2840" s="1">
        <v>28877</v>
      </c>
      <c r="Z2840" s="1">
        <v>9593</v>
      </c>
      <c r="AA2840" t="s">
        <v>393</v>
      </c>
      <c r="AB2840" t="s">
        <v>697</v>
      </c>
      <c r="AC2840">
        <v>53.7</v>
      </c>
      <c r="AD2840">
        <v>1.27</v>
      </c>
      <c r="AE2840">
        <v>5.52</v>
      </c>
      <c r="AF2840">
        <v>1.3</v>
      </c>
      <c r="AG2840">
        <v>300</v>
      </c>
      <c r="AH2840" s="36">
        <v>1815</v>
      </c>
      <c r="AI2840">
        <v>200</v>
      </c>
      <c r="AJ2840" s="36">
        <v>1808</v>
      </c>
      <c r="AK2840">
        <v>400</v>
      </c>
      <c r="AL2840" s="2">
        <v>0.6166666666666667</v>
      </c>
      <c r="AM2840" s="3">
        <v>46244</v>
      </c>
      <c r="AN2840" t="s">
        <v>350</v>
      </c>
      <c r="AO2840" t="s">
        <v>395</v>
      </c>
    </row>
    <row r="2841" spans="1:41">
      <c r="A2841" s="8">
        <v>46233</v>
      </c>
      <c r="B2841" s="67">
        <v>3967.85</v>
      </c>
      <c r="C2841">
        <v>0.11</v>
      </c>
      <c r="D2841">
        <v>61370</v>
      </c>
      <c r="E2841" s="67">
        <v>-1.65</v>
      </c>
      <c r="F2841" s="7">
        <v>6178</v>
      </c>
      <c r="G2841" t="s">
        <v>63</v>
      </c>
      <c r="H2841">
        <v>0</v>
      </c>
      <c r="I2841" t="s">
        <v>288</v>
      </c>
      <c r="J2841" t="s">
        <v>289</v>
      </c>
      <c r="K2841" t="s">
        <v>290</v>
      </c>
      <c r="L2841" s="36">
        <v>2428</v>
      </c>
      <c r="M2841">
        <v>-54</v>
      </c>
      <c r="N2841" s="66">
        <v>-2.18E-2</v>
      </c>
      <c r="O2841" s="36">
        <v>2482</v>
      </c>
      <c r="P2841" s="66">
        <v>-2.1700000000000001E-2</v>
      </c>
      <c r="Q2841" s="36">
        <v>2436.5</v>
      </c>
      <c r="R2841" s="36">
        <v>2466</v>
      </c>
      <c r="S2841" s="36">
        <v>2401.5</v>
      </c>
      <c r="T2841" s="66">
        <v>-3.3999999999999998E-3</v>
      </c>
      <c r="U2841" s="66">
        <v>1.0999999999999999E-2</v>
      </c>
      <c r="V2841" s="66">
        <v>-1.54E-2</v>
      </c>
      <c r="W2841" s="66">
        <v>1.0999999999999999E-2</v>
      </c>
      <c r="X2841" s="1">
        <v>3150900</v>
      </c>
      <c r="Y2841" s="1">
        <v>7644881</v>
      </c>
      <c r="Z2841" s="1">
        <v>6818296</v>
      </c>
      <c r="AA2841" t="s">
        <v>899</v>
      </c>
      <c r="AB2841" t="s">
        <v>397</v>
      </c>
      <c r="AC2841">
        <v>17.46</v>
      </c>
      <c r="AD2841">
        <v>0.7</v>
      </c>
      <c r="AE2841">
        <v>2.4700000000000002</v>
      </c>
      <c r="AF2841" t="s">
        <v>230</v>
      </c>
      <c r="AG2841" s="1">
        <v>87800</v>
      </c>
      <c r="AH2841" s="36">
        <v>2428</v>
      </c>
      <c r="AI2841" s="1">
        <v>1300</v>
      </c>
      <c r="AJ2841" s="36">
        <v>2427.5</v>
      </c>
      <c r="AK2841">
        <v>600</v>
      </c>
      <c r="AL2841" s="2">
        <v>0.62222222222222223</v>
      </c>
      <c r="AM2841" s="3">
        <v>46241</v>
      </c>
      <c r="AN2841" t="s">
        <v>298</v>
      </c>
      <c r="AO2841" t="s">
        <v>313</v>
      </c>
    </row>
    <row r="2842" spans="1:41">
      <c r="A2842" s="8">
        <v>46233</v>
      </c>
      <c r="B2842" s="67">
        <v>3967.85</v>
      </c>
      <c r="C2842">
        <v>0.11</v>
      </c>
      <c r="D2842">
        <v>61370</v>
      </c>
      <c r="E2842" s="67">
        <v>-1.65</v>
      </c>
      <c r="F2842" s="7">
        <v>6208</v>
      </c>
      <c r="G2842" t="s">
        <v>64</v>
      </c>
      <c r="H2842">
        <v>0</v>
      </c>
      <c r="I2842" t="s">
        <v>314</v>
      </c>
      <c r="J2842" t="s">
        <v>289</v>
      </c>
      <c r="K2842" t="s">
        <v>295</v>
      </c>
      <c r="L2842" s="36">
        <v>1561</v>
      </c>
      <c r="M2842">
        <v>14</v>
      </c>
      <c r="N2842" s="66">
        <v>8.9999999999999993E-3</v>
      </c>
      <c r="O2842" s="36">
        <v>1547</v>
      </c>
      <c r="P2842" s="66">
        <v>8.9999999999999993E-3</v>
      </c>
      <c r="Q2842" s="36">
        <v>1549</v>
      </c>
      <c r="R2842" s="36">
        <v>1574</v>
      </c>
      <c r="S2842" s="36">
        <v>1525</v>
      </c>
      <c r="T2842" s="66">
        <v>7.7000000000000002E-3</v>
      </c>
      <c r="U2842" s="66">
        <v>-3.8E-3</v>
      </c>
      <c r="V2842" s="66">
        <v>-8.2000000000000007E-3</v>
      </c>
      <c r="W2842" s="66">
        <v>2.3599999999999999E-2</v>
      </c>
      <c r="X2842" s="1">
        <v>33800</v>
      </c>
      <c r="Y2842" s="1">
        <v>52660</v>
      </c>
      <c r="Z2842" s="1">
        <v>9968</v>
      </c>
      <c r="AA2842" t="s">
        <v>398</v>
      </c>
      <c r="AB2842" t="s">
        <v>399</v>
      </c>
      <c r="AC2842">
        <v>15.21</v>
      </c>
      <c r="AD2842">
        <v>1.58</v>
      </c>
      <c r="AE2842">
        <v>1.28</v>
      </c>
      <c r="AF2842">
        <v>1.8</v>
      </c>
      <c r="AG2842">
        <v>0</v>
      </c>
      <c r="AH2842" s="36">
        <v>1563</v>
      </c>
      <c r="AI2842">
        <v>500</v>
      </c>
      <c r="AJ2842" s="36">
        <v>1560</v>
      </c>
      <c r="AK2842">
        <v>200</v>
      </c>
      <c r="AL2842" s="2">
        <v>0.62152777777777779</v>
      </c>
      <c r="AM2842" s="3">
        <v>46241</v>
      </c>
      <c r="AN2842" t="s">
        <v>298</v>
      </c>
      <c r="AO2842" t="s">
        <v>395</v>
      </c>
    </row>
    <row r="2843" spans="1:41">
      <c r="A2843" s="8">
        <v>46233</v>
      </c>
      <c r="B2843" s="67">
        <v>3967.85</v>
      </c>
      <c r="C2843">
        <v>0.11</v>
      </c>
      <c r="D2843">
        <v>61370</v>
      </c>
      <c r="E2843" s="67">
        <v>-1.65</v>
      </c>
      <c r="F2843" s="7">
        <v>6356</v>
      </c>
      <c r="G2843" t="s">
        <v>65</v>
      </c>
      <c r="H2843">
        <v>0</v>
      </c>
      <c r="I2843" t="s">
        <v>314</v>
      </c>
      <c r="J2843" t="s">
        <v>289</v>
      </c>
      <c r="K2843" t="s">
        <v>295</v>
      </c>
      <c r="L2843" s="36">
        <v>1260</v>
      </c>
      <c r="M2843">
        <v>10</v>
      </c>
      <c r="N2843" s="66">
        <v>8.0000000000000002E-3</v>
      </c>
      <c r="O2843" s="36">
        <v>1250</v>
      </c>
      <c r="P2843" s="66">
        <v>8.0000000000000002E-3</v>
      </c>
      <c r="Q2843" s="36">
        <v>1222</v>
      </c>
      <c r="R2843" s="36">
        <v>1285</v>
      </c>
      <c r="S2843" s="36">
        <v>1220</v>
      </c>
      <c r="T2843" s="66">
        <v>3.1E-2</v>
      </c>
      <c r="U2843" s="66">
        <v>-3.0999999999999999E-3</v>
      </c>
      <c r="V2843" s="66">
        <v>-1.9400000000000001E-2</v>
      </c>
      <c r="W2843" s="66">
        <v>3.27E-2</v>
      </c>
      <c r="X2843" s="1">
        <v>119000</v>
      </c>
      <c r="Y2843" s="1">
        <v>149334</v>
      </c>
      <c r="Z2843" s="1">
        <v>17992</v>
      </c>
      <c r="AA2843" t="s">
        <v>400</v>
      </c>
      <c r="AB2843" t="s">
        <v>401</v>
      </c>
      <c r="AC2843">
        <v>10.19</v>
      </c>
      <c r="AD2843">
        <v>1.23</v>
      </c>
      <c r="AE2843">
        <v>0.79</v>
      </c>
      <c r="AF2843" t="s">
        <v>230</v>
      </c>
      <c r="AG2843">
        <v>0</v>
      </c>
      <c r="AH2843" s="36">
        <v>1261</v>
      </c>
      <c r="AI2843">
        <v>400</v>
      </c>
      <c r="AJ2843" s="36">
        <v>1258</v>
      </c>
      <c r="AK2843">
        <v>400</v>
      </c>
      <c r="AL2843" s="2">
        <v>0.62083333333333335</v>
      </c>
      <c r="AN2843" t="s">
        <v>298</v>
      </c>
      <c r="AO2843" t="s">
        <v>395</v>
      </c>
    </row>
    <row r="2844" spans="1:41">
      <c r="A2844" s="8">
        <v>46233</v>
      </c>
      <c r="B2844" s="67">
        <v>3967.85</v>
      </c>
      <c r="C2844">
        <v>0.11</v>
      </c>
      <c r="D2844">
        <v>61370</v>
      </c>
      <c r="E2844" s="67">
        <v>-1.65</v>
      </c>
      <c r="F2844" s="7">
        <v>6378</v>
      </c>
      <c r="G2844" t="s">
        <v>66</v>
      </c>
      <c r="H2844">
        <v>0</v>
      </c>
      <c r="I2844" t="s">
        <v>314</v>
      </c>
      <c r="J2844" t="s">
        <v>289</v>
      </c>
      <c r="K2844" t="s">
        <v>295</v>
      </c>
      <c r="L2844" s="36">
        <v>1192</v>
      </c>
      <c r="M2844">
        <v>0</v>
      </c>
      <c r="N2844" s="66">
        <v>0</v>
      </c>
      <c r="O2844" s="36">
        <v>1192</v>
      </c>
      <c r="P2844" s="66">
        <v>0</v>
      </c>
      <c r="Q2844" s="36">
        <v>1180</v>
      </c>
      <c r="R2844" s="36">
        <v>1202</v>
      </c>
      <c r="S2844" s="36">
        <v>1171</v>
      </c>
      <c r="T2844" s="66">
        <v>1.01E-2</v>
      </c>
      <c r="U2844" s="66">
        <v>7.6E-3</v>
      </c>
      <c r="V2844" s="66">
        <v>-8.3000000000000001E-3</v>
      </c>
      <c r="W2844" s="66">
        <v>1.7899999999999999E-2</v>
      </c>
      <c r="X2844" s="1">
        <v>57900</v>
      </c>
      <c r="Y2844" s="1">
        <v>68801</v>
      </c>
      <c r="Z2844" s="1">
        <v>24555</v>
      </c>
      <c r="AA2844" t="s">
        <v>402</v>
      </c>
      <c r="AB2844" t="s">
        <v>634</v>
      </c>
      <c r="AC2844">
        <v>12.41</v>
      </c>
      <c r="AD2844">
        <v>1.1100000000000001</v>
      </c>
      <c r="AE2844">
        <v>3.44</v>
      </c>
      <c r="AF2844" t="s">
        <v>230</v>
      </c>
      <c r="AG2844">
        <v>0</v>
      </c>
      <c r="AH2844" s="36">
        <v>1194</v>
      </c>
      <c r="AI2844">
        <v>400</v>
      </c>
      <c r="AJ2844" s="36">
        <v>1192</v>
      </c>
      <c r="AK2844">
        <v>600</v>
      </c>
      <c r="AL2844" s="2">
        <v>0.62083333333333335</v>
      </c>
      <c r="AM2844" s="3">
        <v>46241</v>
      </c>
      <c r="AN2844" t="s">
        <v>298</v>
      </c>
      <c r="AO2844" t="s">
        <v>395</v>
      </c>
    </row>
    <row r="2845" spans="1:41">
      <c r="A2845" s="8">
        <v>46233</v>
      </c>
      <c r="B2845" s="67">
        <v>3967.85</v>
      </c>
      <c r="C2845">
        <v>0.11</v>
      </c>
      <c r="D2845">
        <v>61370</v>
      </c>
      <c r="E2845" s="67">
        <v>-1.65</v>
      </c>
      <c r="F2845" s="7">
        <v>6526</v>
      </c>
      <c r="G2845" t="s">
        <v>67</v>
      </c>
      <c r="H2845">
        <v>0</v>
      </c>
      <c r="I2845" t="s">
        <v>288</v>
      </c>
      <c r="J2845" t="s">
        <v>289</v>
      </c>
      <c r="K2845" t="s">
        <v>290</v>
      </c>
      <c r="L2845" s="36">
        <v>1896.5</v>
      </c>
      <c r="M2845">
        <v>-126.5</v>
      </c>
      <c r="N2845" s="66">
        <v>-6.25E-2</v>
      </c>
      <c r="O2845" s="36">
        <v>2023</v>
      </c>
      <c r="P2845" s="66">
        <v>-6.25E-2</v>
      </c>
      <c r="Q2845" s="36">
        <v>1853</v>
      </c>
      <c r="R2845" s="36">
        <v>2013.5</v>
      </c>
      <c r="S2845" s="36">
        <v>1815.5</v>
      </c>
      <c r="T2845" s="66">
        <v>2.3400000000000001E-2</v>
      </c>
      <c r="U2845" s="66">
        <v>-1.2200000000000001E-2</v>
      </c>
      <c r="V2845" s="66">
        <v>-5.8099999999999999E-2</v>
      </c>
      <c r="W2845" s="66">
        <v>4.4600000000000001E-2</v>
      </c>
      <c r="X2845" s="1">
        <v>15459800</v>
      </c>
      <c r="Y2845" s="1">
        <v>29658694</v>
      </c>
      <c r="Z2845" s="1">
        <v>341328</v>
      </c>
      <c r="AA2845" t="s">
        <v>584</v>
      </c>
      <c r="AB2845" t="s">
        <v>405</v>
      </c>
      <c r="AC2845">
        <v>33.270000000000003</v>
      </c>
      <c r="AD2845">
        <v>2.4900000000000002</v>
      </c>
      <c r="AE2845">
        <v>2.64</v>
      </c>
      <c r="AF2845" t="s">
        <v>230</v>
      </c>
      <c r="AG2845" s="1">
        <v>170600</v>
      </c>
      <c r="AH2845" s="36">
        <v>1897</v>
      </c>
      <c r="AI2845" s="1">
        <v>2700</v>
      </c>
      <c r="AJ2845" s="36">
        <v>1896.5</v>
      </c>
      <c r="AK2845">
        <v>600</v>
      </c>
      <c r="AL2845" s="2">
        <v>0.62222222222222223</v>
      </c>
      <c r="AM2845" s="3">
        <v>46232</v>
      </c>
      <c r="AN2845" t="s">
        <v>298</v>
      </c>
      <c r="AO2845" t="s">
        <v>344</v>
      </c>
    </row>
    <row r="2846" spans="1:41">
      <c r="A2846" s="8">
        <v>46233</v>
      </c>
      <c r="B2846" s="67">
        <v>3967.85</v>
      </c>
      <c r="C2846">
        <v>0.11</v>
      </c>
      <c r="D2846">
        <v>61370</v>
      </c>
      <c r="E2846" s="67">
        <v>-1.65</v>
      </c>
      <c r="F2846" s="7">
        <v>6586</v>
      </c>
      <c r="G2846" t="s">
        <v>68</v>
      </c>
      <c r="H2846">
        <v>0</v>
      </c>
      <c r="I2846" t="s">
        <v>288</v>
      </c>
      <c r="J2846" t="s">
        <v>289</v>
      </c>
      <c r="K2846" t="s">
        <v>290</v>
      </c>
      <c r="L2846" s="36">
        <v>5264</v>
      </c>
      <c r="M2846">
        <v>-631</v>
      </c>
      <c r="N2846" s="66">
        <v>-0.107</v>
      </c>
      <c r="O2846" s="36">
        <v>5895</v>
      </c>
      <c r="P2846" s="66">
        <v>-0.107</v>
      </c>
      <c r="Q2846" s="36">
        <v>5306</v>
      </c>
      <c r="R2846" s="36">
        <v>5308</v>
      </c>
      <c r="S2846" s="36">
        <v>5043</v>
      </c>
      <c r="T2846" s="66">
        <v>-7.9000000000000008E-3</v>
      </c>
      <c r="U2846" s="66">
        <v>-3.3999999999999998E-3</v>
      </c>
      <c r="V2846" s="66">
        <v>-8.2000000000000007E-3</v>
      </c>
      <c r="W2846" s="66">
        <v>4.3799999999999999E-2</v>
      </c>
      <c r="X2846" s="1">
        <v>2659000</v>
      </c>
      <c r="Y2846" s="1">
        <v>13817682</v>
      </c>
      <c r="Z2846" s="1">
        <v>1474012</v>
      </c>
      <c r="AA2846" t="s">
        <v>406</v>
      </c>
      <c r="AB2846" t="s">
        <v>407</v>
      </c>
      <c r="AC2846">
        <v>16.739999999999998</v>
      </c>
      <c r="AD2846">
        <v>1.36</v>
      </c>
      <c r="AE2846">
        <v>3</v>
      </c>
      <c r="AF2846" t="s">
        <v>230</v>
      </c>
      <c r="AG2846" s="1">
        <v>7600</v>
      </c>
      <c r="AH2846" s="36">
        <v>5265</v>
      </c>
      <c r="AI2846">
        <v>300</v>
      </c>
      <c r="AJ2846" s="36">
        <v>5261</v>
      </c>
      <c r="AK2846">
        <v>300</v>
      </c>
      <c r="AL2846" s="2">
        <v>0.62222222222222223</v>
      </c>
      <c r="AM2846" s="3">
        <v>46232</v>
      </c>
      <c r="AN2846" t="s">
        <v>298</v>
      </c>
      <c r="AO2846" t="s">
        <v>395</v>
      </c>
    </row>
    <row r="2847" spans="1:41">
      <c r="A2847" s="8">
        <v>46233</v>
      </c>
      <c r="B2847" s="67">
        <v>3967.85</v>
      </c>
      <c r="C2847">
        <v>0.11</v>
      </c>
      <c r="D2847">
        <v>61370</v>
      </c>
      <c r="E2847" s="67">
        <v>-1.65</v>
      </c>
      <c r="F2847" s="7">
        <v>6594</v>
      </c>
      <c r="G2847" t="s">
        <v>69</v>
      </c>
      <c r="H2847">
        <v>0</v>
      </c>
      <c r="I2847" t="s">
        <v>288</v>
      </c>
      <c r="J2847" t="s">
        <v>289</v>
      </c>
      <c r="K2847" t="s">
        <v>290</v>
      </c>
      <c r="L2847" s="36">
        <v>2484</v>
      </c>
      <c r="M2847">
        <v>-83</v>
      </c>
      <c r="N2847" s="66">
        <v>-3.2300000000000002E-2</v>
      </c>
      <c r="O2847" s="36">
        <v>2567</v>
      </c>
      <c r="P2847" s="66">
        <v>-3.2300000000000002E-2</v>
      </c>
      <c r="Q2847" s="36">
        <v>2588</v>
      </c>
      <c r="R2847" s="36">
        <v>2602</v>
      </c>
      <c r="S2847" s="36">
        <v>2447</v>
      </c>
      <c r="T2847" s="66">
        <v>-4.0099999999999997E-2</v>
      </c>
      <c r="U2847" s="66">
        <v>-8.6999999999999994E-3</v>
      </c>
      <c r="V2847" s="66">
        <v>-4.53E-2</v>
      </c>
      <c r="W2847" s="66">
        <v>1.5100000000000001E-2</v>
      </c>
      <c r="X2847" s="1">
        <v>5936500</v>
      </c>
      <c r="Y2847" s="1">
        <v>14922881</v>
      </c>
      <c r="Z2847" s="1">
        <v>2962341</v>
      </c>
      <c r="AA2847" t="s">
        <v>560</v>
      </c>
      <c r="AB2847" t="s">
        <v>409</v>
      </c>
      <c r="AC2847">
        <v>35.58</v>
      </c>
      <c r="AD2847">
        <v>1.61</v>
      </c>
      <c r="AE2847">
        <v>0</v>
      </c>
      <c r="AF2847" t="s">
        <v>230</v>
      </c>
      <c r="AG2847">
        <v>0</v>
      </c>
      <c r="AH2847" s="36">
        <v>2485</v>
      </c>
      <c r="AI2847" s="1">
        <v>1100</v>
      </c>
      <c r="AJ2847" s="36">
        <v>2484</v>
      </c>
      <c r="AK2847">
        <v>600</v>
      </c>
      <c r="AL2847" s="2">
        <v>0.62222222222222223</v>
      </c>
      <c r="AN2847" t="s">
        <v>298</v>
      </c>
      <c r="AO2847" t="s">
        <v>344</v>
      </c>
    </row>
    <row r="2848" spans="1:41">
      <c r="A2848" s="8">
        <v>46233</v>
      </c>
      <c r="B2848" s="67">
        <v>3967.85</v>
      </c>
      <c r="C2848">
        <v>0.11</v>
      </c>
      <c r="D2848">
        <v>61370</v>
      </c>
      <c r="E2848" s="67">
        <v>-1.65</v>
      </c>
      <c r="F2848" s="7">
        <v>6674</v>
      </c>
      <c r="G2848" t="s">
        <v>70</v>
      </c>
      <c r="H2848">
        <v>0</v>
      </c>
      <c r="I2848" t="s">
        <v>288</v>
      </c>
      <c r="J2848" t="s">
        <v>289</v>
      </c>
      <c r="K2848" t="s">
        <v>295</v>
      </c>
      <c r="L2848" s="36">
        <v>5272</v>
      </c>
      <c r="M2848">
        <v>94</v>
      </c>
      <c r="N2848" s="66">
        <v>1.8200000000000001E-2</v>
      </c>
      <c r="O2848" s="36">
        <v>5178</v>
      </c>
      <c r="P2848" s="66">
        <v>1.8100000000000002E-2</v>
      </c>
      <c r="Q2848" s="36">
        <v>5095</v>
      </c>
      <c r="R2848" s="36">
        <v>5386</v>
      </c>
      <c r="S2848" s="36">
        <v>5095</v>
      </c>
      <c r="T2848" s="66">
        <v>3.4700000000000002E-2</v>
      </c>
      <c r="U2848" s="66">
        <v>-1.03E-2</v>
      </c>
      <c r="V2848" s="66">
        <v>-2.1100000000000001E-2</v>
      </c>
      <c r="W2848" s="66">
        <v>3.4700000000000002E-2</v>
      </c>
      <c r="X2848" s="1">
        <v>672000</v>
      </c>
      <c r="Y2848" s="1">
        <v>3548338</v>
      </c>
      <c r="Z2848" s="1">
        <v>529553</v>
      </c>
      <c r="AA2848" t="s">
        <v>679</v>
      </c>
      <c r="AB2848" t="s">
        <v>411</v>
      </c>
      <c r="AC2848">
        <v>14.17</v>
      </c>
      <c r="AD2848">
        <v>1.34</v>
      </c>
      <c r="AE2848">
        <v>1.86</v>
      </c>
      <c r="AF2848" t="s">
        <v>230</v>
      </c>
      <c r="AG2848" s="1">
        <v>19400</v>
      </c>
      <c r="AH2848" s="36">
        <v>5274</v>
      </c>
      <c r="AI2848">
        <v>200</v>
      </c>
      <c r="AJ2848" s="36">
        <v>5270</v>
      </c>
      <c r="AK2848">
        <v>300</v>
      </c>
      <c r="AL2848" s="2">
        <v>0.62222222222222223</v>
      </c>
      <c r="AM2848" s="3">
        <v>46239</v>
      </c>
      <c r="AN2848" t="s">
        <v>298</v>
      </c>
      <c r="AO2848" t="s">
        <v>344</v>
      </c>
    </row>
    <row r="2849" spans="1:41">
      <c r="A2849" s="8">
        <v>46233</v>
      </c>
      <c r="B2849" s="67">
        <v>3967.85</v>
      </c>
      <c r="C2849">
        <v>0.11</v>
      </c>
      <c r="D2849">
        <v>61370</v>
      </c>
      <c r="E2849" s="67">
        <v>-1.65</v>
      </c>
      <c r="F2849" s="7">
        <v>6758</v>
      </c>
      <c r="G2849" t="s">
        <v>71</v>
      </c>
      <c r="H2849">
        <v>0</v>
      </c>
      <c r="I2849" t="s">
        <v>288</v>
      </c>
      <c r="J2849" t="s">
        <v>289</v>
      </c>
      <c r="K2849" t="s">
        <v>290</v>
      </c>
      <c r="L2849" s="36">
        <v>3798</v>
      </c>
      <c r="M2849">
        <v>-11</v>
      </c>
      <c r="N2849" s="66">
        <v>-2.8999999999999998E-3</v>
      </c>
      <c r="O2849" s="36">
        <v>3809</v>
      </c>
      <c r="P2849" s="66">
        <v>-2.8E-3</v>
      </c>
      <c r="Q2849" s="36">
        <v>3809</v>
      </c>
      <c r="R2849" s="36">
        <v>3862</v>
      </c>
      <c r="S2849" s="36">
        <v>3730</v>
      </c>
      <c r="T2849" s="66">
        <v>-2.8E-3</v>
      </c>
      <c r="U2849" s="66">
        <v>5.4999999999999997E-3</v>
      </c>
      <c r="V2849" s="66">
        <v>-1.6500000000000001E-2</v>
      </c>
      <c r="W2849" s="66">
        <v>1.8200000000000001E-2</v>
      </c>
      <c r="X2849" s="1">
        <v>17108400</v>
      </c>
      <c r="Y2849" s="1">
        <v>64873136</v>
      </c>
      <c r="Z2849" s="1">
        <v>22656271</v>
      </c>
      <c r="AA2849" t="s">
        <v>412</v>
      </c>
      <c r="AB2849" t="s">
        <v>413</v>
      </c>
      <c r="AC2849">
        <v>19.23</v>
      </c>
      <c r="AD2849">
        <v>2.76</v>
      </c>
      <c r="AE2849">
        <v>0.92</v>
      </c>
      <c r="AF2849" t="s">
        <v>230</v>
      </c>
      <c r="AG2849" s="1">
        <v>323400</v>
      </c>
      <c r="AH2849" s="36">
        <v>3798</v>
      </c>
      <c r="AI2849" s="1">
        <v>1300</v>
      </c>
      <c r="AJ2849" s="36">
        <v>3797</v>
      </c>
      <c r="AK2849" s="1">
        <v>3800</v>
      </c>
      <c r="AL2849" s="2">
        <v>0.62222222222222223</v>
      </c>
      <c r="AM2849" s="3">
        <v>46234</v>
      </c>
      <c r="AN2849" t="s">
        <v>298</v>
      </c>
      <c r="AO2849" t="s">
        <v>344</v>
      </c>
    </row>
    <row r="2850" spans="1:41">
      <c r="A2850" s="8">
        <v>46233</v>
      </c>
      <c r="B2850" s="67">
        <v>3967.85</v>
      </c>
      <c r="C2850">
        <v>0.11</v>
      </c>
      <c r="D2850">
        <v>61370</v>
      </c>
      <c r="E2850" s="67">
        <v>-1.65</v>
      </c>
      <c r="F2850" s="7">
        <v>6810</v>
      </c>
      <c r="G2850" t="s">
        <v>72</v>
      </c>
      <c r="H2850">
        <v>0</v>
      </c>
      <c r="I2850" t="s">
        <v>288</v>
      </c>
      <c r="J2850" t="s">
        <v>289</v>
      </c>
      <c r="K2850" t="s">
        <v>295</v>
      </c>
      <c r="L2850" s="36">
        <v>2058</v>
      </c>
      <c r="M2850">
        <v>-17</v>
      </c>
      <c r="N2850" s="66">
        <v>-8.2000000000000007E-3</v>
      </c>
      <c r="O2850" s="36">
        <v>2075</v>
      </c>
      <c r="P2850" s="66">
        <v>-8.0999999999999996E-3</v>
      </c>
      <c r="Q2850" s="36">
        <v>2074</v>
      </c>
      <c r="R2850" s="36">
        <v>2096</v>
      </c>
      <c r="S2850" s="36">
        <v>2052</v>
      </c>
      <c r="T2850" s="66">
        <v>-7.7000000000000002E-3</v>
      </c>
      <c r="U2850" s="66">
        <v>-3.3E-3</v>
      </c>
      <c r="V2850" s="66">
        <v>-1.8100000000000002E-2</v>
      </c>
      <c r="W2850" s="66">
        <v>2.8999999999999998E-3</v>
      </c>
      <c r="X2850" s="1">
        <v>137800</v>
      </c>
      <c r="Y2850" s="1">
        <v>285624</v>
      </c>
      <c r="Z2850" s="1">
        <v>83686</v>
      </c>
      <c r="AA2850" t="s">
        <v>414</v>
      </c>
      <c r="AB2850" t="s">
        <v>415</v>
      </c>
      <c r="AC2850">
        <v>11.32</v>
      </c>
      <c r="AD2850">
        <v>0.87</v>
      </c>
      <c r="AE2850">
        <v>2.72</v>
      </c>
      <c r="AF2850" t="s">
        <v>230</v>
      </c>
      <c r="AG2850" s="1">
        <v>21100</v>
      </c>
      <c r="AH2850" s="36">
        <v>2059</v>
      </c>
      <c r="AI2850">
        <v>700</v>
      </c>
      <c r="AJ2850" s="36">
        <v>2057</v>
      </c>
      <c r="AK2850">
        <v>400</v>
      </c>
      <c r="AL2850" s="2">
        <v>0.62083333333333335</v>
      </c>
      <c r="AM2850" s="3">
        <v>46234</v>
      </c>
      <c r="AN2850" t="s">
        <v>298</v>
      </c>
      <c r="AO2850" t="s">
        <v>344</v>
      </c>
    </row>
    <row r="2851" spans="1:41">
      <c r="A2851" s="8">
        <v>46233</v>
      </c>
      <c r="B2851" s="67">
        <v>3967.85</v>
      </c>
      <c r="C2851">
        <v>0.11</v>
      </c>
      <c r="D2851">
        <v>61370</v>
      </c>
      <c r="E2851" s="67">
        <v>-1.65</v>
      </c>
      <c r="F2851" s="7">
        <v>6841</v>
      </c>
      <c r="G2851" t="s">
        <v>73</v>
      </c>
      <c r="H2851">
        <v>0</v>
      </c>
      <c r="I2851" t="s">
        <v>288</v>
      </c>
      <c r="J2851" t="s">
        <v>289</v>
      </c>
      <c r="K2851" t="s">
        <v>290</v>
      </c>
      <c r="L2851" s="36">
        <v>5641</v>
      </c>
      <c r="M2851">
        <v>81</v>
      </c>
      <c r="N2851" s="66">
        <v>1.46E-2</v>
      </c>
      <c r="O2851" s="36">
        <v>5560</v>
      </c>
      <c r="P2851" s="66">
        <v>1.4500000000000001E-2</v>
      </c>
      <c r="Q2851" s="36">
        <v>5487</v>
      </c>
      <c r="R2851" s="36">
        <v>5761</v>
      </c>
      <c r="S2851" s="36">
        <v>5481</v>
      </c>
      <c r="T2851" s="66">
        <v>2.8000000000000001E-2</v>
      </c>
      <c r="U2851" s="66">
        <v>5.1000000000000004E-3</v>
      </c>
      <c r="V2851" s="66">
        <v>-2.0799999999999999E-2</v>
      </c>
      <c r="W2851" s="66">
        <v>2.9100000000000001E-2</v>
      </c>
      <c r="X2851" s="1">
        <v>474000</v>
      </c>
      <c r="Y2851" s="1">
        <v>2669071</v>
      </c>
      <c r="Z2851" s="1">
        <v>1450872</v>
      </c>
      <c r="AA2851" t="s">
        <v>416</v>
      </c>
      <c r="AB2851" t="s">
        <v>635</v>
      </c>
      <c r="AC2851">
        <v>24.15</v>
      </c>
      <c r="AD2851">
        <v>2.76</v>
      </c>
      <c r="AE2851">
        <v>1.63</v>
      </c>
      <c r="AF2851" t="s">
        <v>230</v>
      </c>
      <c r="AG2851" s="1">
        <v>8000</v>
      </c>
      <c r="AH2851" s="36">
        <v>5642</v>
      </c>
      <c r="AI2851">
        <v>200</v>
      </c>
      <c r="AJ2851" s="36">
        <v>5638</v>
      </c>
      <c r="AK2851">
        <v>200</v>
      </c>
      <c r="AL2851" s="2">
        <v>0.62222222222222223</v>
      </c>
      <c r="AM2851" s="3">
        <v>46238</v>
      </c>
      <c r="AN2851" t="s">
        <v>298</v>
      </c>
      <c r="AO2851" t="s">
        <v>344</v>
      </c>
    </row>
    <row r="2852" spans="1:41">
      <c r="A2852" s="8">
        <v>46233</v>
      </c>
      <c r="B2852" s="67">
        <v>3967.85</v>
      </c>
      <c r="C2852">
        <v>0.11</v>
      </c>
      <c r="D2852">
        <v>61370</v>
      </c>
      <c r="E2852" s="67">
        <v>-1.65</v>
      </c>
      <c r="F2852" s="7">
        <v>6890</v>
      </c>
      <c r="G2852" t="s">
        <v>74</v>
      </c>
      <c r="H2852">
        <v>0</v>
      </c>
      <c r="I2852" t="s">
        <v>314</v>
      </c>
      <c r="J2852" t="s">
        <v>289</v>
      </c>
      <c r="K2852" t="s">
        <v>295</v>
      </c>
      <c r="L2852" s="36">
        <v>7170</v>
      </c>
      <c r="M2852">
        <v>-80</v>
      </c>
      <c r="N2852" s="66">
        <v>-1.0999999999999999E-2</v>
      </c>
      <c r="O2852" s="36">
        <v>7250</v>
      </c>
      <c r="P2852" s="66">
        <v>-1.0999999999999999E-2</v>
      </c>
      <c r="Q2852" s="36">
        <v>7330</v>
      </c>
      <c r="R2852" s="36">
        <v>7720</v>
      </c>
      <c r="S2852" s="36">
        <v>7100</v>
      </c>
      <c r="T2852" s="66">
        <v>-2.18E-2</v>
      </c>
      <c r="U2852" s="66">
        <v>-1.9099999999999999E-2</v>
      </c>
      <c r="V2852" s="66">
        <v>-7.1199999999999999E-2</v>
      </c>
      <c r="W2852" s="66">
        <v>9.7999999999999997E-3</v>
      </c>
      <c r="X2852" s="1">
        <v>1864200</v>
      </c>
      <c r="Y2852" s="1">
        <v>13748462</v>
      </c>
      <c r="Z2852" s="1">
        <v>377947</v>
      </c>
      <c r="AA2852" t="s">
        <v>680</v>
      </c>
      <c r="AB2852" t="s">
        <v>419</v>
      </c>
      <c r="AC2852">
        <v>16.79</v>
      </c>
      <c r="AD2852">
        <v>1.29</v>
      </c>
      <c r="AE2852">
        <v>2.79</v>
      </c>
      <c r="AF2852" t="s">
        <v>230</v>
      </c>
      <c r="AG2852" s="1">
        <v>27900</v>
      </c>
      <c r="AH2852" s="36">
        <v>7180</v>
      </c>
      <c r="AI2852" s="1">
        <v>1600</v>
      </c>
      <c r="AJ2852" s="36">
        <v>7170</v>
      </c>
      <c r="AK2852" s="1">
        <v>1700</v>
      </c>
      <c r="AL2852" s="2">
        <v>0.62222222222222223</v>
      </c>
      <c r="AM2852" s="3">
        <v>46248</v>
      </c>
      <c r="AN2852" t="s">
        <v>293</v>
      </c>
      <c r="AO2852" t="s">
        <v>344</v>
      </c>
    </row>
    <row r="2853" spans="1:41">
      <c r="A2853" s="8">
        <v>46233</v>
      </c>
      <c r="B2853" s="67">
        <v>3967.85</v>
      </c>
      <c r="C2853">
        <v>0.11</v>
      </c>
      <c r="D2853">
        <v>61370</v>
      </c>
      <c r="E2853" s="67">
        <v>-1.65</v>
      </c>
      <c r="F2853" s="7">
        <v>6925</v>
      </c>
      <c r="G2853" t="s">
        <v>75</v>
      </c>
      <c r="H2853">
        <v>0</v>
      </c>
      <c r="I2853" t="s">
        <v>288</v>
      </c>
      <c r="J2853" t="s">
        <v>289</v>
      </c>
      <c r="K2853" t="s">
        <v>290</v>
      </c>
      <c r="L2853" s="36">
        <v>3613</v>
      </c>
      <c r="M2853">
        <v>31</v>
      </c>
      <c r="N2853" s="66">
        <v>8.6999999999999994E-3</v>
      </c>
      <c r="O2853" s="36">
        <v>3582</v>
      </c>
      <c r="P2853" s="66">
        <v>8.6E-3</v>
      </c>
      <c r="Q2853" s="36">
        <v>3538</v>
      </c>
      <c r="R2853" s="36">
        <v>3676</v>
      </c>
      <c r="S2853" s="36">
        <v>3516</v>
      </c>
      <c r="T2853" s="66">
        <v>2.1100000000000001E-2</v>
      </c>
      <c r="U2853" s="66">
        <v>3.0000000000000001E-3</v>
      </c>
      <c r="V2853" s="66">
        <v>-1.7100000000000001E-2</v>
      </c>
      <c r="W2853" s="66">
        <v>2.75E-2</v>
      </c>
      <c r="X2853" s="1">
        <v>258600</v>
      </c>
      <c r="Y2853" s="1">
        <v>932109</v>
      </c>
      <c r="Z2853" s="1">
        <v>301685</v>
      </c>
      <c r="AA2853" t="s">
        <v>698</v>
      </c>
      <c r="AB2853" t="s">
        <v>421</v>
      </c>
      <c r="AC2853">
        <v>27.3</v>
      </c>
      <c r="AD2853">
        <v>1.45</v>
      </c>
      <c r="AE2853">
        <v>1.94</v>
      </c>
      <c r="AF2853" t="s">
        <v>230</v>
      </c>
      <c r="AG2853" s="1">
        <v>7900</v>
      </c>
      <c r="AH2853" s="36">
        <v>3614</v>
      </c>
      <c r="AI2853">
        <v>200</v>
      </c>
      <c r="AJ2853" s="36">
        <v>3610</v>
      </c>
      <c r="AK2853">
        <v>300</v>
      </c>
      <c r="AL2853" s="2">
        <v>0.62222222222222223</v>
      </c>
      <c r="AM2853" s="3">
        <v>46238</v>
      </c>
      <c r="AN2853" t="s">
        <v>298</v>
      </c>
      <c r="AO2853" t="s">
        <v>344</v>
      </c>
    </row>
    <row r="2854" spans="1:41">
      <c r="A2854" s="8">
        <v>46233</v>
      </c>
      <c r="B2854" s="67">
        <v>3967.85</v>
      </c>
      <c r="C2854">
        <v>0.11</v>
      </c>
      <c r="D2854">
        <v>61370</v>
      </c>
      <c r="E2854" s="67">
        <v>-1.65</v>
      </c>
      <c r="F2854" s="7">
        <v>6963</v>
      </c>
      <c r="G2854" t="s">
        <v>76</v>
      </c>
      <c r="H2854">
        <v>0</v>
      </c>
      <c r="I2854" t="s">
        <v>288</v>
      </c>
      <c r="J2854" t="s">
        <v>289</v>
      </c>
      <c r="K2854" t="s">
        <v>290</v>
      </c>
      <c r="L2854" s="36">
        <v>3879</v>
      </c>
      <c r="M2854">
        <v>-46</v>
      </c>
      <c r="N2854" s="66">
        <v>-1.17E-2</v>
      </c>
      <c r="O2854" s="36">
        <v>3925</v>
      </c>
      <c r="P2854" s="66">
        <v>-1.17E-2</v>
      </c>
      <c r="Q2854" s="36">
        <v>3916</v>
      </c>
      <c r="R2854" s="36">
        <v>4065</v>
      </c>
      <c r="S2854" s="36">
        <v>3775</v>
      </c>
      <c r="T2854" s="66">
        <v>-9.4000000000000004E-3</v>
      </c>
      <c r="U2854" s="66">
        <v>-2.8E-3</v>
      </c>
      <c r="V2854" s="66">
        <v>-4.5699999999999998E-2</v>
      </c>
      <c r="W2854" s="66">
        <v>2.75E-2</v>
      </c>
      <c r="X2854" s="1">
        <v>5449500</v>
      </c>
      <c r="Y2854" s="1">
        <v>21436478</v>
      </c>
      <c r="Z2854" s="1">
        <v>1566185</v>
      </c>
      <c r="AA2854" t="s">
        <v>713</v>
      </c>
      <c r="AB2854" t="s">
        <v>423</v>
      </c>
      <c r="AC2854">
        <v>51.65</v>
      </c>
      <c r="AD2854">
        <v>1.97</v>
      </c>
      <c r="AE2854">
        <v>1.29</v>
      </c>
      <c r="AF2854" t="s">
        <v>230</v>
      </c>
      <c r="AG2854" s="1">
        <v>40200</v>
      </c>
      <c r="AH2854" s="36">
        <v>3880</v>
      </c>
      <c r="AI2854" s="1">
        <v>1000</v>
      </c>
      <c r="AJ2854" s="36">
        <v>3879</v>
      </c>
      <c r="AK2854">
        <v>100</v>
      </c>
      <c r="AL2854" s="2">
        <v>0.62222222222222223</v>
      </c>
      <c r="AM2854" s="3">
        <v>46239</v>
      </c>
      <c r="AN2854" t="s">
        <v>298</v>
      </c>
      <c r="AO2854" t="s">
        <v>344</v>
      </c>
    </row>
    <row r="2855" spans="1:41">
      <c r="A2855" s="8">
        <v>46233</v>
      </c>
      <c r="B2855" s="67">
        <v>3967.85</v>
      </c>
      <c r="C2855">
        <v>0.11</v>
      </c>
      <c r="D2855">
        <v>61370</v>
      </c>
      <c r="E2855" s="67">
        <v>-1.65</v>
      </c>
      <c r="F2855" s="7">
        <v>7011</v>
      </c>
      <c r="G2855" t="s">
        <v>77</v>
      </c>
      <c r="H2855">
        <v>0</v>
      </c>
      <c r="I2855" t="s">
        <v>288</v>
      </c>
      <c r="J2855" t="s">
        <v>289</v>
      </c>
      <c r="K2855" t="s">
        <v>290</v>
      </c>
      <c r="L2855" s="36">
        <v>3754</v>
      </c>
      <c r="M2855">
        <v>14</v>
      </c>
      <c r="N2855" s="66">
        <v>3.7000000000000002E-3</v>
      </c>
      <c r="O2855" s="36">
        <v>3740</v>
      </c>
      <c r="P2855" s="66">
        <v>3.7000000000000002E-3</v>
      </c>
      <c r="Q2855" s="36">
        <v>3710</v>
      </c>
      <c r="R2855" s="36">
        <v>3801</v>
      </c>
      <c r="S2855" s="36">
        <v>3702</v>
      </c>
      <c r="T2855" s="66">
        <v>1.18E-2</v>
      </c>
      <c r="U2855" s="66">
        <v>-3.3999999999999998E-3</v>
      </c>
      <c r="V2855" s="66">
        <v>-1.23E-2</v>
      </c>
      <c r="W2855" s="66">
        <v>1.4E-2</v>
      </c>
      <c r="X2855" s="1">
        <v>10359600</v>
      </c>
      <c r="Y2855" s="1">
        <v>38915049</v>
      </c>
      <c r="Z2855" s="1">
        <v>12664673</v>
      </c>
      <c r="AA2855" t="s">
        <v>424</v>
      </c>
      <c r="AB2855" t="s">
        <v>636</v>
      </c>
      <c r="AC2855">
        <v>33.19</v>
      </c>
      <c r="AD2855">
        <v>4.08</v>
      </c>
      <c r="AE2855">
        <v>0.77</v>
      </c>
      <c r="AF2855" t="s">
        <v>230</v>
      </c>
      <c r="AG2855" s="1">
        <v>565500</v>
      </c>
      <c r="AH2855" s="36">
        <v>3754</v>
      </c>
      <c r="AI2855" s="1">
        <v>2000</v>
      </c>
      <c r="AJ2855" s="36">
        <v>3753</v>
      </c>
      <c r="AK2855" s="1">
        <v>3200</v>
      </c>
      <c r="AL2855" s="2">
        <v>0.62222222222222223</v>
      </c>
      <c r="AM2855" s="3">
        <v>46238</v>
      </c>
      <c r="AN2855" t="s">
        <v>298</v>
      </c>
      <c r="AO2855" t="s">
        <v>395</v>
      </c>
    </row>
    <row r="2856" spans="1:41">
      <c r="A2856" s="8">
        <v>46233</v>
      </c>
      <c r="B2856" s="67">
        <v>3967.85</v>
      </c>
      <c r="C2856">
        <v>0.11</v>
      </c>
      <c r="D2856">
        <v>61370</v>
      </c>
      <c r="E2856" s="67">
        <v>-1.65</v>
      </c>
      <c r="F2856" s="7">
        <v>7013</v>
      </c>
      <c r="G2856" t="s">
        <v>78</v>
      </c>
      <c r="H2856">
        <v>0</v>
      </c>
      <c r="I2856" t="s">
        <v>288</v>
      </c>
      <c r="J2856" t="s">
        <v>289</v>
      </c>
      <c r="K2856" t="s">
        <v>290</v>
      </c>
      <c r="L2856" s="36">
        <v>2773</v>
      </c>
      <c r="M2856">
        <v>18</v>
      </c>
      <c r="N2856" s="66">
        <v>6.4999999999999997E-3</v>
      </c>
      <c r="O2856" s="36">
        <v>2755</v>
      </c>
      <c r="P2856" s="66">
        <v>6.4999999999999997E-3</v>
      </c>
      <c r="Q2856" s="36">
        <v>2706</v>
      </c>
      <c r="R2856" s="36">
        <v>2798</v>
      </c>
      <c r="S2856" s="36">
        <v>2701</v>
      </c>
      <c r="T2856" s="66">
        <v>2.47E-2</v>
      </c>
      <c r="U2856" s="66">
        <v>4.1000000000000003E-3</v>
      </c>
      <c r="V2856" s="66">
        <v>-8.8999999999999999E-3</v>
      </c>
      <c r="W2856" s="66">
        <v>2.6599999999999999E-2</v>
      </c>
      <c r="X2856" s="1">
        <v>8002000</v>
      </c>
      <c r="Y2856" s="1">
        <v>22089404</v>
      </c>
      <c r="Z2856" s="1">
        <v>3002492</v>
      </c>
      <c r="AA2856" t="s">
        <v>426</v>
      </c>
      <c r="AB2856" t="s">
        <v>637</v>
      </c>
      <c r="AC2856">
        <v>17.82</v>
      </c>
      <c r="AD2856">
        <v>4.5</v>
      </c>
      <c r="AE2856">
        <v>0.83</v>
      </c>
      <c r="AF2856" t="s">
        <v>230</v>
      </c>
      <c r="AG2856" s="1">
        <v>224000</v>
      </c>
      <c r="AH2856" s="36">
        <v>2773.5</v>
      </c>
      <c r="AI2856" s="1">
        <v>1200</v>
      </c>
      <c r="AJ2856" s="36">
        <v>2773</v>
      </c>
      <c r="AK2856" s="1">
        <v>1500</v>
      </c>
      <c r="AL2856" s="2">
        <v>0.62222222222222223</v>
      </c>
      <c r="AM2856" s="3">
        <v>46239</v>
      </c>
      <c r="AN2856" t="s">
        <v>298</v>
      </c>
      <c r="AO2856" t="s">
        <v>395</v>
      </c>
    </row>
    <row r="2857" spans="1:41">
      <c r="A2857" s="8">
        <v>46233</v>
      </c>
      <c r="B2857" s="67">
        <v>3967.85</v>
      </c>
      <c r="C2857">
        <v>0.11</v>
      </c>
      <c r="D2857">
        <v>61370</v>
      </c>
      <c r="E2857" s="67">
        <v>-1.65</v>
      </c>
      <c r="F2857" s="7">
        <v>7047</v>
      </c>
      <c r="G2857" t="s">
        <v>79</v>
      </c>
      <c r="H2857">
        <v>0</v>
      </c>
      <c r="I2857" t="s">
        <v>347</v>
      </c>
      <c r="J2857" t="s">
        <v>289</v>
      </c>
      <c r="K2857" t="s">
        <v>295</v>
      </c>
      <c r="L2857" s="36">
        <v>2336</v>
      </c>
      <c r="M2857">
        <v>19</v>
      </c>
      <c r="N2857" s="66">
        <v>8.2000000000000007E-3</v>
      </c>
      <c r="O2857" s="36">
        <v>2317</v>
      </c>
      <c r="P2857" s="66">
        <v>8.2000000000000007E-3</v>
      </c>
      <c r="Q2857" s="36">
        <v>2330</v>
      </c>
      <c r="R2857" s="36">
        <v>2360</v>
      </c>
      <c r="S2857" s="36">
        <v>2290</v>
      </c>
      <c r="T2857" s="66">
        <v>2.5000000000000001E-3</v>
      </c>
      <c r="U2857" s="66">
        <v>-5.1000000000000004E-3</v>
      </c>
      <c r="V2857" s="66">
        <v>-1.01E-2</v>
      </c>
      <c r="W2857" s="66">
        <v>0.02</v>
      </c>
      <c r="X2857" s="1">
        <v>62500</v>
      </c>
      <c r="Y2857" s="1">
        <v>145666</v>
      </c>
      <c r="Z2857" s="1">
        <v>33161</v>
      </c>
      <c r="AA2857" t="s">
        <v>840</v>
      </c>
      <c r="AB2857" t="s">
        <v>638</v>
      </c>
      <c r="AC2857">
        <v>9.25</v>
      </c>
      <c r="AD2857">
        <v>2.9</v>
      </c>
      <c r="AE2857">
        <v>0.56000000000000005</v>
      </c>
      <c r="AF2857" t="s">
        <v>230</v>
      </c>
      <c r="AG2857">
        <v>0</v>
      </c>
      <c r="AH2857" s="36">
        <v>2339</v>
      </c>
      <c r="AI2857">
        <v>200</v>
      </c>
      <c r="AJ2857" s="36">
        <v>2335</v>
      </c>
      <c r="AK2857">
        <v>100</v>
      </c>
      <c r="AL2857" s="2">
        <v>0.62152777777777779</v>
      </c>
      <c r="AM2857" s="3">
        <v>46246</v>
      </c>
      <c r="AN2857" t="s">
        <v>298</v>
      </c>
      <c r="AO2857" t="s">
        <v>313</v>
      </c>
    </row>
    <row r="2858" spans="1:41">
      <c r="A2858" s="8">
        <v>46233</v>
      </c>
      <c r="B2858" s="67">
        <v>3967.85</v>
      </c>
      <c r="C2858">
        <v>0.11</v>
      </c>
      <c r="D2858">
        <v>61370</v>
      </c>
      <c r="E2858" s="67">
        <v>-1.65</v>
      </c>
      <c r="F2858" s="7">
        <v>7084</v>
      </c>
      <c r="G2858" t="s">
        <v>80</v>
      </c>
      <c r="H2858">
        <v>0</v>
      </c>
      <c r="I2858" t="s">
        <v>347</v>
      </c>
      <c r="J2858" t="s">
        <v>323</v>
      </c>
      <c r="K2858" t="s">
        <v>290</v>
      </c>
      <c r="L2858" s="36">
        <v>2732</v>
      </c>
      <c r="M2858">
        <v>10</v>
      </c>
      <c r="N2858" s="66">
        <v>3.7000000000000002E-3</v>
      </c>
      <c r="O2858" s="36">
        <v>2722</v>
      </c>
      <c r="P2858" s="66">
        <v>3.5999999999999999E-3</v>
      </c>
      <c r="Q2858" s="36">
        <v>2730</v>
      </c>
      <c r="R2858" s="36">
        <v>2732</v>
      </c>
      <c r="S2858" s="36">
        <v>2684</v>
      </c>
      <c r="T2858" s="66">
        <v>6.9999999999999999E-4</v>
      </c>
      <c r="U2858" s="66">
        <v>6.9999999999999999E-4</v>
      </c>
      <c r="V2858" s="66">
        <v>0</v>
      </c>
      <c r="W2858" s="66">
        <v>1.78E-2</v>
      </c>
      <c r="X2858" s="1">
        <v>2000</v>
      </c>
      <c r="Y2858" s="1">
        <v>5419</v>
      </c>
      <c r="Z2858" s="1">
        <v>8904</v>
      </c>
      <c r="AA2858" t="s">
        <v>430</v>
      </c>
      <c r="AB2858" t="s">
        <v>642</v>
      </c>
      <c r="AC2858">
        <v>39.82</v>
      </c>
      <c r="AD2858">
        <v>1.42</v>
      </c>
      <c r="AE2858">
        <v>3.84</v>
      </c>
      <c r="AF2858">
        <v>0.6</v>
      </c>
      <c r="AG2858">
        <v>0</v>
      </c>
      <c r="AH2858" s="36">
        <v>2732</v>
      </c>
      <c r="AI2858">
        <v>100</v>
      </c>
      <c r="AJ2858" s="36">
        <v>2696</v>
      </c>
      <c r="AK2858">
        <v>100</v>
      </c>
      <c r="AL2858" s="2">
        <v>0.62152777777777779</v>
      </c>
      <c r="AM2858" s="3">
        <v>46248</v>
      </c>
      <c r="AN2858" t="s">
        <v>298</v>
      </c>
      <c r="AO2858" t="s">
        <v>313</v>
      </c>
    </row>
    <row r="2859" spans="1:41">
      <c r="A2859" s="8">
        <v>46233</v>
      </c>
      <c r="B2859" s="67">
        <v>3967.85</v>
      </c>
      <c r="C2859">
        <v>0.11</v>
      </c>
      <c r="D2859">
        <v>61370</v>
      </c>
      <c r="E2859" s="67">
        <v>-1.65</v>
      </c>
      <c r="F2859" s="7">
        <v>7182</v>
      </c>
      <c r="G2859" t="s">
        <v>81</v>
      </c>
      <c r="H2859">
        <v>0</v>
      </c>
      <c r="I2859" t="s">
        <v>288</v>
      </c>
      <c r="J2859" t="s">
        <v>289</v>
      </c>
      <c r="K2859" t="s">
        <v>290</v>
      </c>
      <c r="L2859" s="36">
        <v>3122</v>
      </c>
      <c r="M2859">
        <v>-94</v>
      </c>
      <c r="N2859" s="66">
        <v>-2.92E-2</v>
      </c>
      <c r="O2859" s="36">
        <v>3216</v>
      </c>
      <c r="P2859" s="66">
        <v>-2.92E-2</v>
      </c>
      <c r="Q2859" s="36">
        <v>3122</v>
      </c>
      <c r="R2859" s="36">
        <v>3165</v>
      </c>
      <c r="S2859" s="36">
        <v>3107</v>
      </c>
      <c r="T2859" s="66">
        <v>0</v>
      </c>
      <c r="U2859" s="66">
        <v>-2.9999999999999997E-4</v>
      </c>
      <c r="V2859" s="66">
        <v>-1.35E-2</v>
      </c>
      <c r="W2859" s="66">
        <v>4.7999999999999996E-3</v>
      </c>
      <c r="X2859" s="1">
        <v>5249900</v>
      </c>
      <c r="Y2859" s="1">
        <v>16435705</v>
      </c>
      <c r="Z2859" s="1">
        <v>11163893</v>
      </c>
      <c r="AA2859" t="s">
        <v>895</v>
      </c>
      <c r="AB2859" t="s">
        <v>433</v>
      </c>
      <c r="AC2859">
        <v>16.84</v>
      </c>
      <c r="AD2859">
        <v>1.2</v>
      </c>
      <c r="AE2859">
        <v>2.98</v>
      </c>
      <c r="AF2859" t="s">
        <v>230</v>
      </c>
      <c r="AG2859" s="1">
        <v>104700</v>
      </c>
      <c r="AH2859" s="36">
        <v>3123</v>
      </c>
      <c r="AI2859" s="1">
        <v>3600</v>
      </c>
      <c r="AJ2859" s="36">
        <v>3122</v>
      </c>
      <c r="AK2859" s="1">
        <v>2200</v>
      </c>
      <c r="AL2859" s="2">
        <v>0.62222222222222223</v>
      </c>
      <c r="AM2859" s="3">
        <v>46241</v>
      </c>
      <c r="AN2859" t="s">
        <v>298</v>
      </c>
      <c r="AO2859" t="s">
        <v>434</v>
      </c>
    </row>
    <row r="2860" spans="1:41">
      <c r="A2860" s="8">
        <v>46233</v>
      </c>
      <c r="B2860" s="67">
        <v>3967.85</v>
      </c>
      <c r="C2860">
        <v>0.11</v>
      </c>
      <c r="D2860">
        <v>61370</v>
      </c>
      <c r="E2860" s="67">
        <v>-1.65</v>
      </c>
      <c r="F2860" s="7">
        <v>7203</v>
      </c>
      <c r="G2860" t="s">
        <v>82</v>
      </c>
      <c r="H2860">
        <v>0</v>
      </c>
      <c r="I2860" t="s">
        <v>288</v>
      </c>
      <c r="J2860" t="s">
        <v>289</v>
      </c>
      <c r="K2860" t="s">
        <v>290</v>
      </c>
      <c r="L2860" s="36">
        <v>3177</v>
      </c>
      <c r="M2860">
        <v>-47</v>
      </c>
      <c r="N2860" s="66">
        <v>-1.46E-2</v>
      </c>
      <c r="O2860" s="36">
        <v>3224</v>
      </c>
      <c r="P2860" s="66">
        <v>-1.4500000000000001E-2</v>
      </c>
      <c r="Q2860" s="36">
        <v>3181</v>
      </c>
      <c r="R2860" s="36">
        <v>3192</v>
      </c>
      <c r="S2860" s="36">
        <v>3106</v>
      </c>
      <c r="T2860" s="66">
        <v>-1.1999999999999999E-3</v>
      </c>
      <c r="U2860" s="66">
        <v>8.5000000000000006E-3</v>
      </c>
      <c r="V2860" s="66">
        <v>-4.5999999999999999E-3</v>
      </c>
      <c r="W2860" s="66">
        <v>2.2800000000000001E-2</v>
      </c>
      <c r="X2860" s="1">
        <v>24781300</v>
      </c>
      <c r="Y2860" s="1">
        <v>78381601</v>
      </c>
      <c r="Z2860" s="1">
        <v>46368275</v>
      </c>
      <c r="AA2860" t="s">
        <v>435</v>
      </c>
      <c r="AB2860" t="s">
        <v>699</v>
      </c>
      <c r="AC2860">
        <v>12.54</v>
      </c>
      <c r="AD2860">
        <v>1.03</v>
      </c>
      <c r="AE2860">
        <v>3.15</v>
      </c>
      <c r="AF2860" t="s">
        <v>230</v>
      </c>
      <c r="AG2860" s="1">
        <v>353500</v>
      </c>
      <c r="AH2860" s="36">
        <v>3177</v>
      </c>
      <c r="AI2860" s="1">
        <v>15400</v>
      </c>
      <c r="AJ2860" s="36">
        <v>3176</v>
      </c>
      <c r="AK2860" s="1">
        <v>12800</v>
      </c>
      <c r="AL2860" s="2">
        <v>0.62222222222222223</v>
      </c>
      <c r="AM2860" s="3">
        <v>46238</v>
      </c>
      <c r="AN2860" t="s">
        <v>298</v>
      </c>
      <c r="AO2860" t="s">
        <v>437</v>
      </c>
    </row>
    <row r="2861" spans="1:41">
      <c r="A2861" s="8">
        <v>46233</v>
      </c>
      <c r="B2861" s="67">
        <v>3967.85</v>
      </c>
      <c r="C2861">
        <v>0.11</v>
      </c>
      <c r="D2861">
        <v>61370</v>
      </c>
      <c r="E2861" s="67">
        <v>-1.65</v>
      </c>
      <c r="F2861" s="7">
        <v>7213</v>
      </c>
      <c r="G2861" t="s">
        <v>83</v>
      </c>
      <c r="H2861">
        <v>0</v>
      </c>
      <c r="I2861" t="s">
        <v>314</v>
      </c>
      <c r="J2861" t="s">
        <v>289</v>
      </c>
      <c r="K2861" t="s">
        <v>290</v>
      </c>
      <c r="L2861">
        <v>621</v>
      </c>
      <c r="M2861">
        <v>2</v>
      </c>
      <c r="N2861" s="66">
        <v>3.2000000000000002E-3</v>
      </c>
      <c r="O2861">
        <v>619</v>
      </c>
      <c r="P2861" s="66">
        <v>3.2000000000000002E-3</v>
      </c>
      <c r="Q2861">
        <v>616</v>
      </c>
      <c r="R2861">
        <v>623</v>
      </c>
      <c r="S2861">
        <v>615</v>
      </c>
      <c r="T2861" s="66">
        <v>8.0999999999999996E-3</v>
      </c>
      <c r="U2861" s="66">
        <v>1.6000000000000001E-3</v>
      </c>
      <c r="V2861" s="66">
        <v>-3.2000000000000002E-3</v>
      </c>
      <c r="W2861" s="66">
        <v>9.7000000000000003E-3</v>
      </c>
      <c r="X2861" s="1">
        <v>7100</v>
      </c>
      <c r="Y2861" s="1">
        <v>4391</v>
      </c>
      <c r="Z2861" s="1">
        <v>9868</v>
      </c>
      <c r="AA2861" t="s">
        <v>841</v>
      </c>
      <c r="AB2861" t="s">
        <v>439</v>
      </c>
      <c r="AC2861">
        <v>7.31</v>
      </c>
      <c r="AD2861">
        <v>0.87</v>
      </c>
      <c r="AE2861">
        <v>4.1900000000000004</v>
      </c>
      <c r="AF2861" t="s">
        <v>230</v>
      </c>
      <c r="AG2861">
        <v>300</v>
      </c>
      <c r="AH2861">
        <v>622</v>
      </c>
      <c r="AI2861">
        <v>100</v>
      </c>
      <c r="AJ2861">
        <v>617</v>
      </c>
      <c r="AK2861">
        <v>200</v>
      </c>
      <c r="AL2861" s="2">
        <v>0.62152777777777779</v>
      </c>
      <c r="AM2861" s="3">
        <v>46241</v>
      </c>
      <c r="AN2861" t="s">
        <v>298</v>
      </c>
      <c r="AO2861" t="s">
        <v>437</v>
      </c>
    </row>
    <row r="2862" spans="1:41">
      <c r="A2862" s="8">
        <v>46233</v>
      </c>
      <c r="B2862" s="67">
        <v>3967.85</v>
      </c>
      <c r="C2862">
        <v>0.11</v>
      </c>
      <c r="D2862">
        <v>61370</v>
      </c>
      <c r="E2862" s="67">
        <v>-1.65</v>
      </c>
      <c r="F2862" s="7">
        <v>7220</v>
      </c>
      <c r="G2862" t="s">
        <v>84</v>
      </c>
      <c r="H2862">
        <v>0</v>
      </c>
      <c r="I2862" t="s">
        <v>288</v>
      </c>
      <c r="J2862" t="s">
        <v>289</v>
      </c>
      <c r="K2862" t="s">
        <v>295</v>
      </c>
      <c r="L2862" s="36">
        <v>3035</v>
      </c>
      <c r="M2862">
        <v>-5</v>
      </c>
      <c r="N2862" s="66">
        <v>-1.6000000000000001E-3</v>
      </c>
      <c r="O2862" s="36">
        <v>3040</v>
      </c>
      <c r="P2862" s="66">
        <v>-1.6000000000000001E-3</v>
      </c>
      <c r="Q2862" s="36">
        <v>2980</v>
      </c>
      <c r="R2862" s="36">
        <v>3165</v>
      </c>
      <c r="S2862" s="36">
        <v>2956</v>
      </c>
      <c r="T2862" s="66">
        <v>1.84E-2</v>
      </c>
      <c r="U2862" s="66">
        <v>-1.46E-2</v>
      </c>
      <c r="V2862" s="66">
        <v>-4.1000000000000002E-2</v>
      </c>
      <c r="W2862" s="66">
        <v>2.6700000000000002E-2</v>
      </c>
      <c r="X2862" s="1">
        <v>524700</v>
      </c>
      <c r="Y2862" s="1">
        <v>1604775</v>
      </c>
      <c r="Z2862" s="1">
        <v>199084</v>
      </c>
      <c r="AA2862" t="s">
        <v>563</v>
      </c>
      <c r="AB2862" t="s">
        <v>441</v>
      </c>
      <c r="AC2862">
        <v>30.59</v>
      </c>
      <c r="AD2862">
        <v>1.63</v>
      </c>
      <c r="AE2862">
        <v>1.32</v>
      </c>
      <c r="AF2862" t="s">
        <v>230</v>
      </c>
      <c r="AG2862" s="1">
        <v>8700</v>
      </c>
      <c r="AH2862" s="36">
        <v>3040</v>
      </c>
      <c r="AI2862" s="1">
        <v>1400</v>
      </c>
      <c r="AJ2862" s="36">
        <v>3035</v>
      </c>
      <c r="AK2862" s="1">
        <v>1200</v>
      </c>
      <c r="AL2862" s="2">
        <v>0.62152777777777779</v>
      </c>
      <c r="AM2862" s="3">
        <v>46239</v>
      </c>
      <c r="AN2862" t="s">
        <v>298</v>
      </c>
      <c r="AO2862" t="s">
        <v>437</v>
      </c>
    </row>
    <row r="2863" spans="1:41">
      <c r="A2863" s="8">
        <v>46233</v>
      </c>
      <c r="B2863" s="67">
        <v>3967.85</v>
      </c>
      <c r="C2863">
        <v>0.11</v>
      </c>
      <c r="D2863">
        <v>61370</v>
      </c>
      <c r="E2863" s="67">
        <v>-1.65</v>
      </c>
      <c r="F2863" s="7">
        <v>7269</v>
      </c>
      <c r="G2863" t="s">
        <v>85</v>
      </c>
      <c r="H2863">
        <v>0</v>
      </c>
      <c r="I2863" t="s">
        <v>288</v>
      </c>
      <c r="J2863" t="s">
        <v>289</v>
      </c>
      <c r="K2863" t="s">
        <v>290</v>
      </c>
      <c r="L2863" s="36">
        <v>2151.5</v>
      </c>
      <c r="M2863">
        <v>6</v>
      </c>
      <c r="N2863" s="66">
        <v>2.8E-3</v>
      </c>
      <c r="O2863" s="36">
        <v>2145.5</v>
      </c>
      <c r="P2863" s="66">
        <v>2.7000000000000001E-3</v>
      </c>
      <c r="Q2863" s="36">
        <v>2116.5</v>
      </c>
      <c r="R2863" s="36">
        <v>2161.5</v>
      </c>
      <c r="S2863" s="36">
        <v>2102.5</v>
      </c>
      <c r="T2863" s="66">
        <v>1.6500000000000001E-2</v>
      </c>
      <c r="U2863" s="66">
        <v>5.3E-3</v>
      </c>
      <c r="V2863" s="66">
        <v>-4.5999999999999999E-3</v>
      </c>
      <c r="W2863" s="66">
        <v>2.3300000000000001E-2</v>
      </c>
      <c r="X2863" s="1">
        <v>4264000</v>
      </c>
      <c r="Y2863" s="1">
        <v>9123411</v>
      </c>
      <c r="Z2863" s="1">
        <v>4226807</v>
      </c>
      <c r="AA2863" t="s">
        <v>442</v>
      </c>
      <c r="AB2863" t="s">
        <v>443</v>
      </c>
      <c r="AC2863">
        <v>10.92</v>
      </c>
      <c r="AD2863">
        <v>1.22</v>
      </c>
      <c r="AE2863">
        <v>2.37</v>
      </c>
      <c r="AF2863" t="s">
        <v>230</v>
      </c>
      <c r="AG2863" s="1">
        <v>319800</v>
      </c>
      <c r="AH2863" s="36">
        <v>2151.5</v>
      </c>
      <c r="AI2863" s="1">
        <v>3400</v>
      </c>
      <c r="AJ2863" s="36">
        <v>2151</v>
      </c>
      <c r="AK2863">
        <v>600</v>
      </c>
      <c r="AL2863" s="2">
        <v>0.62222222222222223</v>
      </c>
      <c r="AM2863" s="3">
        <v>46239</v>
      </c>
      <c r="AN2863" t="s">
        <v>298</v>
      </c>
      <c r="AO2863" t="s">
        <v>437</v>
      </c>
    </row>
    <row r="2864" spans="1:41">
      <c r="A2864" s="8">
        <v>46233</v>
      </c>
      <c r="B2864" s="67">
        <v>3967.85</v>
      </c>
      <c r="C2864">
        <v>0.11</v>
      </c>
      <c r="D2864">
        <v>61370</v>
      </c>
      <c r="E2864" s="67">
        <v>-1.65</v>
      </c>
      <c r="F2864" s="7">
        <v>7272</v>
      </c>
      <c r="G2864" t="s">
        <v>86</v>
      </c>
      <c r="H2864">
        <v>0</v>
      </c>
      <c r="I2864" t="s">
        <v>288</v>
      </c>
      <c r="J2864" t="s">
        <v>289</v>
      </c>
      <c r="K2864" t="s">
        <v>295</v>
      </c>
      <c r="L2864" s="36">
        <v>1392.5</v>
      </c>
      <c r="M2864">
        <v>-16.5</v>
      </c>
      <c r="N2864" s="66">
        <v>-1.17E-2</v>
      </c>
      <c r="O2864" s="36">
        <v>1409</v>
      </c>
      <c r="P2864" s="66">
        <v>-1.17E-2</v>
      </c>
      <c r="Q2864" s="36">
        <v>1411</v>
      </c>
      <c r="R2864" s="36">
        <v>1415</v>
      </c>
      <c r="S2864" s="36">
        <v>1375</v>
      </c>
      <c r="T2864" s="66">
        <v>-1.3100000000000001E-2</v>
      </c>
      <c r="U2864" s="66">
        <v>3.5999999999999999E-3</v>
      </c>
      <c r="V2864" s="66">
        <v>-1.5900000000000001E-2</v>
      </c>
      <c r="W2864" s="66">
        <v>1.2699999999999999E-2</v>
      </c>
      <c r="X2864" s="1">
        <v>4479200</v>
      </c>
      <c r="Y2864" s="1">
        <v>6243215</v>
      </c>
      <c r="Z2864" s="1">
        <v>1417739</v>
      </c>
      <c r="AA2864" t="s">
        <v>935</v>
      </c>
      <c r="AB2864" t="s">
        <v>445</v>
      </c>
      <c r="AC2864">
        <v>10.97</v>
      </c>
      <c r="AD2864">
        <v>1.19</v>
      </c>
      <c r="AE2864">
        <v>3.59</v>
      </c>
      <c r="AF2864" t="s">
        <v>230</v>
      </c>
      <c r="AG2864" s="1">
        <v>369500</v>
      </c>
      <c r="AH2864" s="36">
        <v>1393</v>
      </c>
      <c r="AI2864" s="1">
        <v>2000</v>
      </c>
      <c r="AJ2864" s="36">
        <v>1392.5</v>
      </c>
      <c r="AK2864" s="1">
        <v>1100</v>
      </c>
      <c r="AL2864" s="2">
        <v>0.62222222222222223</v>
      </c>
      <c r="AM2864" s="3">
        <v>46238</v>
      </c>
      <c r="AN2864" t="s">
        <v>293</v>
      </c>
      <c r="AO2864" t="s">
        <v>437</v>
      </c>
    </row>
    <row r="2865" spans="1:41">
      <c r="A2865" s="8">
        <v>46233</v>
      </c>
      <c r="B2865" s="67">
        <v>3967.85</v>
      </c>
      <c r="C2865">
        <v>0.11</v>
      </c>
      <c r="D2865">
        <v>61370</v>
      </c>
      <c r="E2865" s="67">
        <v>-1.65</v>
      </c>
      <c r="F2865" s="7">
        <v>7376</v>
      </c>
      <c r="G2865" t="s">
        <v>87</v>
      </c>
      <c r="H2865">
        <v>0</v>
      </c>
      <c r="I2865" t="s">
        <v>347</v>
      </c>
      <c r="J2865" t="s">
        <v>323</v>
      </c>
      <c r="K2865" t="s">
        <v>295</v>
      </c>
      <c r="L2865" s="36">
        <v>1172</v>
      </c>
      <c r="M2865">
        <v>-6</v>
      </c>
      <c r="N2865" s="66">
        <v>-5.1000000000000004E-3</v>
      </c>
      <c r="O2865" s="36">
        <v>1178</v>
      </c>
      <c r="P2865" s="66">
        <v>-5.0000000000000001E-3</v>
      </c>
      <c r="Q2865" s="36">
        <v>1178</v>
      </c>
      <c r="R2865" s="36">
        <v>1188</v>
      </c>
      <c r="S2865" s="36">
        <v>1148</v>
      </c>
      <c r="T2865" s="66">
        <v>-5.0000000000000001E-3</v>
      </c>
      <c r="U2865" s="66">
        <v>-1.09E-2</v>
      </c>
      <c r="V2865" s="66">
        <v>-1.34E-2</v>
      </c>
      <c r="W2865" s="66">
        <v>2.0899999999999998E-2</v>
      </c>
      <c r="X2865" s="1">
        <v>6300</v>
      </c>
      <c r="Y2865" s="1">
        <v>7426</v>
      </c>
      <c r="Z2865" s="1">
        <v>4991</v>
      </c>
      <c r="AA2865" t="s">
        <v>446</v>
      </c>
      <c r="AB2865" t="s">
        <v>447</v>
      </c>
      <c r="AC2865">
        <v>0</v>
      </c>
      <c r="AD2865">
        <v>4.66</v>
      </c>
      <c r="AE2865">
        <v>0</v>
      </c>
      <c r="AF2865">
        <v>0.6</v>
      </c>
      <c r="AG2865">
        <v>800</v>
      </c>
      <c r="AH2865" s="36">
        <v>1180</v>
      </c>
      <c r="AI2865">
        <v>100</v>
      </c>
      <c r="AJ2865" s="36">
        <v>1170</v>
      </c>
      <c r="AK2865">
        <v>400</v>
      </c>
      <c r="AL2865" s="2">
        <v>0.60069444444444442</v>
      </c>
      <c r="AM2865" s="3">
        <v>46246</v>
      </c>
      <c r="AN2865" t="s">
        <v>448</v>
      </c>
      <c r="AO2865" t="s">
        <v>313</v>
      </c>
    </row>
    <row r="2866" spans="1:41">
      <c r="A2866" s="8">
        <v>46233</v>
      </c>
      <c r="B2866" s="67">
        <v>3967.85</v>
      </c>
      <c r="C2866">
        <v>0.11</v>
      </c>
      <c r="D2866">
        <v>61370</v>
      </c>
      <c r="E2866" s="67">
        <v>-1.65</v>
      </c>
      <c r="F2866" s="7">
        <v>7525</v>
      </c>
      <c r="G2866" t="s">
        <v>88</v>
      </c>
      <c r="H2866">
        <v>0</v>
      </c>
      <c r="I2866" t="s">
        <v>288</v>
      </c>
      <c r="J2866" t="s">
        <v>289</v>
      </c>
      <c r="K2866" t="s">
        <v>290</v>
      </c>
      <c r="L2866" s="36">
        <v>3600</v>
      </c>
      <c r="M2866">
        <v>15</v>
      </c>
      <c r="N2866" s="66">
        <v>4.1999999999999997E-3</v>
      </c>
      <c r="O2866" s="36">
        <v>3585</v>
      </c>
      <c r="P2866" s="66">
        <v>4.1000000000000003E-3</v>
      </c>
      <c r="Q2866" s="36">
        <v>3595</v>
      </c>
      <c r="R2866" s="36">
        <v>3600</v>
      </c>
      <c r="S2866" s="36">
        <v>3545</v>
      </c>
      <c r="T2866" s="66">
        <v>1.2999999999999999E-3</v>
      </c>
      <c r="U2866" s="66">
        <v>5.4999999999999997E-3</v>
      </c>
      <c r="V2866" s="66">
        <v>0</v>
      </c>
      <c r="W2866" s="66">
        <v>1.55E-2</v>
      </c>
      <c r="X2866" s="1">
        <v>8600</v>
      </c>
      <c r="Y2866" s="1">
        <v>30808</v>
      </c>
      <c r="Z2866" s="1">
        <v>31104</v>
      </c>
      <c r="AA2866" t="s">
        <v>449</v>
      </c>
      <c r="AB2866" t="s">
        <v>450</v>
      </c>
      <c r="AC2866">
        <v>9.73</v>
      </c>
      <c r="AD2866">
        <v>1.01</v>
      </c>
      <c r="AE2866">
        <v>4.5</v>
      </c>
      <c r="AF2866" t="s">
        <v>230</v>
      </c>
      <c r="AG2866">
        <v>600</v>
      </c>
      <c r="AH2866" s="36">
        <v>3605</v>
      </c>
      <c r="AI2866">
        <v>200</v>
      </c>
      <c r="AJ2866" s="36">
        <v>3595</v>
      </c>
      <c r="AK2866">
        <v>100</v>
      </c>
      <c r="AL2866" s="2">
        <v>0.61597222222222225</v>
      </c>
      <c r="AM2866" s="3">
        <v>46241</v>
      </c>
      <c r="AN2866" t="s">
        <v>298</v>
      </c>
      <c r="AO2866" t="s">
        <v>322</v>
      </c>
    </row>
    <row r="2867" spans="1:41">
      <c r="A2867" s="8">
        <v>46233</v>
      </c>
      <c r="B2867" s="67">
        <v>3967.85</v>
      </c>
      <c r="C2867">
        <v>0.11</v>
      </c>
      <c r="D2867">
        <v>61370</v>
      </c>
      <c r="E2867" s="67">
        <v>-1.65</v>
      </c>
      <c r="F2867" s="7">
        <v>7729</v>
      </c>
      <c r="G2867" t="s">
        <v>89</v>
      </c>
      <c r="H2867">
        <v>0</v>
      </c>
      <c r="I2867" t="s">
        <v>288</v>
      </c>
      <c r="J2867" t="s">
        <v>289</v>
      </c>
      <c r="K2867" t="s">
        <v>295</v>
      </c>
      <c r="L2867" s="36">
        <v>15415</v>
      </c>
      <c r="M2867">
        <v>655</v>
      </c>
      <c r="N2867" s="66">
        <v>4.4400000000000002E-2</v>
      </c>
      <c r="O2867" s="36">
        <v>14760</v>
      </c>
      <c r="P2867" s="66">
        <v>4.4299999999999999E-2</v>
      </c>
      <c r="Q2867" s="36">
        <v>15000</v>
      </c>
      <c r="R2867" s="36">
        <v>15690</v>
      </c>
      <c r="S2867" s="36">
        <v>14715</v>
      </c>
      <c r="T2867" s="66">
        <v>2.76E-2</v>
      </c>
      <c r="U2867" s="66">
        <v>1.61E-2</v>
      </c>
      <c r="V2867" s="66">
        <v>-1.7500000000000002E-2</v>
      </c>
      <c r="W2867" s="66">
        <v>4.7500000000000001E-2</v>
      </c>
      <c r="X2867" s="1">
        <v>551000</v>
      </c>
      <c r="Y2867" s="1">
        <v>8396678</v>
      </c>
      <c r="Z2867" s="1">
        <v>651822</v>
      </c>
      <c r="AA2867" t="s">
        <v>700</v>
      </c>
      <c r="AB2867" t="s">
        <v>452</v>
      </c>
      <c r="AC2867">
        <v>22.34</v>
      </c>
      <c r="AD2867">
        <v>3.27</v>
      </c>
      <c r="AE2867">
        <v>1.79</v>
      </c>
      <c r="AF2867" t="s">
        <v>230</v>
      </c>
      <c r="AG2867" s="1">
        <v>5000</v>
      </c>
      <c r="AH2867" s="36">
        <v>15420</v>
      </c>
      <c r="AI2867" s="1">
        <v>1200</v>
      </c>
      <c r="AJ2867" s="36">
        <v>15410</v>
      </c>
      <c r="AK2867">
        <v>300</v>
      </c>
      <c r="AL2867" s="2">
        <v>0.62152777777777779</v>
      </c>
      <c r="AM2867" s="3">
        <v>46238</v>
      </c>
      <c r="AN2867" t="s">
        <v>298</v>
      </c>
      <c r="AO2867" t="s">
        <v>453</v>
      </c>
    </row>
    <row r="2868" spans="1:41">
      <c r="A2868" s="8">
        <v>46233</v>
      </c>
      <c r="B2868" s="67">
        <v>3967.85</v>
      </c>
      <c r="C2868">
        <v>0.11</v>
      </c>
      <c r="D2868">
        <v>61370</v>
      </c>
      <c r="E2868" s="67">
        <v>-1.65</v>
      </c>
      <c r="F2868" s="7">
        <v>7921</v>
      </c>
      <c r="G2868" t="s">
        <v>90</v>
      </c>
      <c r="H2868">
        <v>0</v>
      </c>
      <c r="I2868" t="s">
        <v>288</v>
      </c>
      <c r="J2868" t="s">
        <v>289</v>
      </c>
      <c r="K2868" t="s">
        <v>290</v>
      </c>
      <c r="L2868" s="36">
        <v>4470</v>
      </c>
      <c r="M2868">
        <v>-80</v>
      </c>
      <c r="N2868" s="66">
        <v>-1.7600000000000001E-2</v>
      </c>
      <c r="O2868" s="36">
        <v>4550</v>
      </c>
      <c r="P2868" s="66">
        <v>-1.7500000000000002E-2</v>
      </c>
      <c r="Q2868" s="36">
        <v>4585</v>
      </c>
      <c r="R2868" s="36">
        <v>4595</v>
      </c>
      <c r="S2868" s="36">
        <v>4380</v>
      </c>
      <c r="T2868" s="66">
        <v>-2.5000000000000001E-2</v>
      </c>
      <c r="U2868" s="66">
        <v>1.7000000000000001E-2</v>
      </c>
      <c r="V2868" s="66">
        <v>-2.7199999999999998E-2</v>
      </c>
      <c r="W2868" s="66">
        <v>2.0500000000000001E-2</v>
      </c>
      <c r="X2868" s="1">
        <v>26200</v>
      </c>
      <c r="Y2868" s="1">
        <v>116588</v>
      </c>
      <c r="Z2868" s="1">
        <v>58795</v>
      </c>
      <c r="AA2868" t="s">
        <v>454</v>
      </c>
      <c r="AB2868" t="s">
        <v>591</v>
      </c>
      <c r="AC2868">
        <v>16.48</v>
      </c>
      <c r="AD2868">
        <v>1.77</v>
      </c>
      <c r="AE2868">
        <v>4.03</v>
      </c>
      <c r="AF2868" t="s">
        <v>230</v>
      </c>
      <c r="AG2868" s="1">
        <v>6800</v>
      </c>
      <c r="AH2868" s="36">
        <v>4470</v>
      </c>
      <c r="AI2868">
        <v>700</v>
      </c>
      <c r="AJ2868" s="36">
        <v>4455</v>
      </c>
      <c r="AK2868">
        <v>200</v>
      </c>
      <c r="AL2868" s="2">
        <v>0.62152777777777779</v>
      </c>
      <c r="AM2868" s="3">
        <v>46211</v>
      </c>
      <c r="AN2868" t="s">
        <v>326</v>
      </c>
      <c r="AO2868" t="s">
        <v>456</v>
      </c>
    </row>
    <row r="2869" spans="1:41">
      <c r="A2869" s="8">
        <v>46233</v>
      </c>
      <c r="B2869" s="67">
        <v>3967.85</v>
      </c>
      <c r="C2869">
        <v>0.11</v>
      </c>
      <c r="D2869">
        <v>61370</v>
      </c>
      <c r="E2869" s="67">
        <v>-1.65</v>
      </c>
      <c r="F2869" s="7">
        <v>8031</v>
      </c>
      <c r="G2869" t="s">
        <v>91</v>
      </c>
      <c r="H2869">
        <v>0</v>
      </c>
      <c r="I2869" t="s">
        <v>288</v>
      </c>
      <c r="J2869" t="s">
        <v>289</v>
      </c>
      <c r="K2869" t="s">
        <v>290</v>
      </c>
      <c r="L2869" s="36">
        <v>4919</v>
      </c>
      <c r="M2869">
        <v>1</v>
      </c>
      <c r="N2869" s="66">
        <v>2.0000000000000001E-4</v>
      </c>
      <c r="O2869" s="36">
        <v>4918</v>
      </c>
      <c r="P2869" s="66">
        <v>2.0000000000000001E-4</v>
      </c>
      <c r="Q2869" s="36">
        <v>4853</v>
      </c>
      <c r="R2869" s="36">
        <v>4944</v>
      </c>
      <c r="S2869" s="36">
        <v>4835</v>
      </c>
      <c r="T2869" s="66">
        <v>1.35E-2</v>
      </c>
      <c r="U2869" s="66">
        <v>6.3E-3</v>
      </c>
      <c r="V2869" s="66">
        <v>-5.0000000000000001E-3</v>
      </c>
      <c r="W2869" s="66">
        <v>1.7299999999999999E-2</v>
      </c>
      <c r="X2869" s="1">
        <v>3172200</v>
      </c>
      <c r="Y2869" s="1">
        <v>15515400</v>
      </c>
      <c r="Z2869" s="1">
        <v>14091294</v>
      </c>
      <c r="AA2869" t="s">
        <v>457</v>
      </c>
      <c r="AB2869" t="s">
        <v>701</v>
      </c>
      <c r="AC2869">
        <v>15.15</v>
      </c>
      <c r="AD2869">
        <v>1.59</v>
      </c>
      <c r="AE2869">
        <v>2.85</v>
      </c>
      <c r="AF2869" t="s">
        <v>230</v>
      </c>
      <c r="AG2869" s="1">
        <v>273800</v>
      </c>
      <c r="AH2869" s="36">
        <v>4920</v>
      </c>
      <c r="AI2869" s="1">
        <v>1500</v>
      </c>
      <c r="AJ2869" s="36">
        <v>4918</v>
      </c>
      <c r="AK2869" s="1">
        <v>1000</v>
      </c>
      <c r="AL2869" s="2">
        <v>0.62222222222222223</v>
      </c>
      <c r="AM2869" s="3">
        <v>46238</v>
      </c>
      <c r="AN2869" t="s">
        <v>298</v>
      </c>
      <c r="AO2869" t="s">
        <v>322</v>
      </c>
    </row>
    <row r="2870" spans="1:41">
      <c r="A2870" s="8">
        <v>46233</v>
      </c>
      <c r="B2870" s="67">
        <v>3967.85</v>
      </c>
      <c r="C2870">
        <v>0.11</v>
      </c>
      <c r="D2870">
        <v>61370</v>
      </c>
      <c r="E2870" s="67">
        <v>-1.65</v>
      </c>
      <c r="F2870" s="7">
        <v>8058</v>
      </c>
      <c r="G2870" t="s">
        <v>92</v>
      </c>
      <c r="H2870">
        <v>0</v>
      </c>
      <c r="I2870" t="s">
        <v>288</v>
      </c>
      <c r="J2870" t="s">
        <v>289</v>
      </c>
      <c r="K2870" t="s">
        <v>295</v>
      </c>
      <c r="L2870" s="36">
        <v>4789</v>
      </c>
      <c r="M2870">
        <v>-30</v>
      </c>
      <c r="N2870" s="66">
        <v>-6.1999999999999998E-3</v>
      </c>
      <c r="O2870" s="36">
        <v>4819</v>
      </c>
      <c r="P2870" s="66">
        <v>-6.1999999999999998E-3</v>
      </c>
      <c r="Q2870" s="36">
        <v>4772</v>
      </c>
      <c r="R2870" s="36">
        <v>4833</v>
      </c>
      <c r="S2870" s="36">
        <v>4736</v>
      </c>
      <c r="T2870" s="66">
        <v>3.5000000000000001E-3</v>
      </c>
      <c r="U2870" s="66">
        <v>-1.8E-3</v>
      </c>
      <c r="V2870" s="66">
        <v>-9.1000000000000004E-3</v>
      </c>
      <c r="W2870" s="66">
        <v>1.11E-2</v>
      </c>
      <c r="X2870" s="1">
        <v>4200700</v>
      </c>
      <c r="Y2870" s="1">
        <v>20102440</v>
      </c>
      <c r="Z2870" s="1">
        <v>17769722</v>
      </c>
      <c r="AA2870" t="s">
        <v>459</v>
      </c>
      <c r="AB2870" t="s">
        <v>460</v>
      </c>
      <c r="AC2870">
        <v>15.94</v>
      </c>
      <c r="AD2870">
        <v>1.85</v>
      </c>
      <c r="AE2870">
        <v>2.61</v>
      </c>
      <c r="AF2870" t="s">
        <v>230</v>
      </c>
      <c r="AG2870" s="1">
        <v>539000</v>
      </c>
      <c r="AH2870" s="36">
        <v>4789</v>
      </c>
      <c r="AI2870">
        <v>100</v>
      </c>
      <c r="AJ2870" s="36">
        <v>4788</v>
      </c>
      <c r="AK2870" s="1">
        <v>1400</v>
      </c>
      <c r="AL2870" s="2">
        <v>0.62222222222222223</v>
      </c>
      <c r="AM2870" s="3">
        <v>46237</v>
      </c>
      <c r="AN2870" t="s">
        <v>298</v>
      </c>
      <c r="AO2870" t="s">
        <v>322</v>
      </c>
    </row>
    <row r="2871" spans="1:41">
      <c r="A2871" s="8">
        <v>46233</v>
      </c>
      <c r="B2871" s="67">
        <v>3967.85</v>
      </c>
      <c r="C2871">
        <v>0.11</v>
      </c>
      <c r="D2871">
        <v>61370</v>
      </c>
      <c r="E2871" s="67">
        <v>-1.65</v>
      </c>
      <c r="F2871" s="7">
        <v>8233</v>
      </c>
      <c r="G2871" t="s">
        <v>93</v>
      </c>
      <c r="H2871">
        <v>0</v>
      </c>
      <c r="I2871" t="s">
        <v>288</v>
      </c>
      <c r="J2871" t="s">
        <v>289</v>
      </c>
      <c r="K2871" t="s">
        <v>290</v>
      </c>
      <c r="L2871" s="36">
        <v>2296</v>
      </c>
      <c r="M2871">
        <v>-81.5</v>
      </c>
      <c r="N2871" s="66">
        <v>-3.4299999999999997E-2</v>
      </c>
      <c r="O2871" s="36">
        <v>2377.5</v>
      </c>
      <c r="P2871" s="66">
        <v>-3.4200000000000001E-2</v>
      </c>
      <c r="Q2871" s="36">
        <v>2335</v>
      </c>
      <c r="R2871" s="36">
        <v>2363</v>
      </c>
      <c r="S2871" s="36">
        <v>2292.5</v>
      </c>
      <c r="T2871" s="66">
        <v>-1.67E-2</v>
      </c>
      <c r="U2871" s="66">
        <v>-2.5999999999999999E-3</v>
      </c>
      <c r="V2871" s="66">
        <v>-2.8299999999999999E-2</v>
      </c>
      <c r="W2871" s="66">
        <v>1.5E-3</v>
      </c>
      <c r="X2871" s="1">
        <v>903100</v>
      </c>
      <c r="Y2871" s="1">
        <v>2089197</v>
      </c>
      <c r="Z2871" s="1">
        <v>700759</v>
      </c>
      <c r="AA2871" t="s">
        <v>702</v>
      </c>
      <c r="AB2871" t="s">
        <v>462</v>
      </c>
      <c r="AC2871">
        <v>17.7</v>
      </c>
      <c r="AD2871">
        <v>1.49</v>
      </c>
      <c r="AE2871">
        <v>1.74</v>
      </c>
      <c r="AF2871" t="s">
        <v>230</v>
      </c>
      <c r="AG2871" s="1">
        <v>75100</v>
      </c>
      <c r="AH2871" s="36">
        <v>2296</v>
      </c>
      <c r="AI2871">
        <v>900</v>
      </c>
      <c r="AJ2871" s="36">
        <v>2295</v>
      </c>
      <c r="AK2871">
        <v>500</v>
      </c>
      <c r="AL2871" s="2">
        <v>0.62222222222222223</v>
      </c>
      <c r="AM2871" s="3">
        <v>46203</v>
      </c>
      <c r="AN2871" t="s">
        <v>463</v>
      </c>
      <c r="AO2871" t="s">
        <v>327</v>
      </c>
    </row>
    <row r="2872" spans="1:41">
      <c r="A2872" s="8">
        <v>46233</v>
      </c>
      <c r="B2872" s="67">
        <v>3967.85</v>
      </c>
      <c r="C2872">
        <v>0.11</v>
      </c>
      <c r="D2872">
        <v>61370</v>
      </c>
      <c r="E2872" s="67">
        <v>-1.65</v>
      </c>
      <c r="F2872" s="7">
        <v>8304</v>
      </c>
      <c r="G2872" t="s">
        <v>94</v>
      </c>
      <c r="H2872">
        <v>0</v>
      </c>
      <c r="I2872" t="s">
        <v>288</v>
      </c>
      <c r="J2872" t="s">
        <v>289</v>
      </c>
      <c r="K2872" t="s">
        <v>290</v>
      </c>
      <c r="L2872" s="36">
        <v>3057</v>
      </c>
      <c r="M2872">
        <v>-17</v>
      </c>
      <c r="N2872" s="66">
        <v>-5.4999999999999997E-3</v>
      </c>
      <c r="O2872" s="36">
        <v>3074</v>
      </c>
      <c r="P2872" s="66">
        <v>-5.4999999999999997E-3</v>
      </c>
      <c r="Q2872" s="36">
        <v>3036</v>
      </c>
      <c r="R2872" s="36">
        <v>3070</v>
      </c>
      <c r="S2872" s="36">
        <v>3022</v>
      </c>
      <c r="T2872" s="66">
        <v>6.8999999999999999E-3</v>
      </c>
      <c r="U2872" s="66">
        <v>1.2999999999999999E-3</v>
      </c>
      <c r="V2872" s="66">
        <v>-4.1999999999999997E-3</v>
      </c>
      <c r="W2872" s="66">
        <v>1.15E-2</v>
      </c>
      <c r="X2872" s="1">
        <v>1019900</v>
      </c>
      <c r="Y2872" s="1">
        <v>3113803</v>
      </c>
      <c r="Z2872" s="1">
        <v>427336</v>
      </c>
      <c r="AA2872" t="s">
        <v>900</v>
      </c>
      <c r="AB2872" t="s">
        <v>465</v>
      </c>
      <c r="AC2872">
        <v>15.66</v>
      </c>
      <c r="AD2872">
        <v>0.88</v>
      </c>
      <c r="AE2872">
        <v>3.27</v>
      </c>
      <c r="AF2872" t="s">
        <v>230</v>
      </c>
      <c r="AG2872" s="1">
        <v>17200</v>
      </c>
      <c r="AH2872" s="36">
        <v>3058</v>
      </c>
      <c r="AI2872" s="1">
        <v>1900</v>
      </c>
      <c r="AJ2872" s="36">
        <v>3057</v>
      </c>
      <c r="AK2872">
        <v>100</v>
      </c>
      <c r="AL2872" s="2">
        <v>0.62222222222222223</v>
      </c>
      <c r="AM2872" s="3">
        <v>46234</v>
      </c>
      <c r="AN2872" t="s">
        <v>298</v>
      </c>
      <c r="AO2872" t="s">
        <v>434</v>
      </c>
    </row>
    <row r="2873" spans="1:41">
      <c r="A2873" s="8">
        <v>46233</v>
      </c>
      <c r="B2873" s="67">
        <v>3967.85</v>
      </c>
      <c r="C2873">
        <v>0.11</v>
      </c>
      <c r="D2873">
        <v>61370</v>
      </c>
      <c r="E2873" s="67">
        <v>-1.65</v>
      </c>
      <c r="F2873" s="7">
        <v>8316</v>
      </c>
      <c r="G2873" t="s">
        <v>95</v>
      </c>
      <c r="H2873">
        <v>0</v>
      </c>
      <c r="I2873" t="s">
        <v>288</v>
      </c>
      <c r="J2873" t="s">
        <v>289</v>
      </c>
      <c r="K2873" t="s">
        <v>290</v>
      </c>
      <c r="L2873" s="36">
        <v>6707</v>
      </c>
      <c r="M2873">
        <v>-169</v>
      </c>
      <c r="N2873" s="66">
        <v>-2.46E-2</v>
      </c>
      <c r="O2873" s="36">
        <v>6876</v>
      </c>
      <c r="P2873" s="66">
        <v>-2.4500000000000001E-2</v>
      </c>
      <c r="Q2873" s="36">
        <v>6730</v>
      </c>
      <c r="R2873" s="36">
        <v>6787</v>
      </c>
      <c r="S2873" s="36">
        <v>6666</v>
      </c>
      <c r="T2873" s="66">
        <v>-3.3999999999999998E-3</v>
      </c>
      <c r="U2873" s="66">
        <v>-1.9E-3</v>
      </c>
      <c r="V2873" s="66">
        <v>-1.17E-2</v>
      </c>
      <c r="W2873" s="66">
        <v>6.1000000000000004E-3</v>
      </c>
      <c r="X2873" s="1">
        <v>11107400</v>
      </c>
      <c r="Y2873" s="1">
        <v>74733318</v>
      </c>
      <c r="Z2873" s="1">
        <v>25682065</v>
      </c>
      <c r="AA2873" t="s">
        <v>901</v>
      </c>
      <c r="AB2873" t="s">
        <v>467</v>
      </c>
      <c r="AC2873">
        <v>14.91</v>
      </c>
      <c r="AD2873">
        <v>1.62</v>
      </c>
      <c r="AE2873">
        <v>2.68</v>
      </c>
      <c r="AF2873" t="s">
        <v>230</v>
      </c>
      <c r="AG2873">
        <v>0</v>
      </c>
      <c r="AH2873" s="36">
        <v>6708</v>
      </c>
      <c r="AI2873" s="1">
        <v>1000</v>
      </c>
      <c r="AJ2873" s="36">
        <v>6707</v>
      </c>
      <c r="AK2873">
        <v>300</v>
      </c>
      <c r="AL2873" s="2">
        <v>0.62222222222222223</v>
      </c>
      <c r="AM2873" s="3">
        <v>46234</v>
      </c>
      <c r="AN2873" t="s">
        <v>298</v>
      </c>
      <c r="AO2873" t="s">
        <v>434</v>
      </c>
    </row>
    <row r="2874" spans="1:41">
      <c r="A2874" s="8">
        <v>46233</v>
      </c>
      <c r="B2874" s="67">
        <v>3967.85</v>
      </c>
      <c r="C2874">
        <v>0.11</v>
      </c>
      <c r="D2874">
        <v>61370</v>
      </c>
      <c r="E2874" s="67">
        <v>-1.65</v>
      </c>
      <c r="F2874" s="7">
        <v>8331</v>
      </c>
      <c r="G2874" t="s">
        <v>96</v>
      </c>
      <c r="H2874">
        <v>0</v>
      </c>
      <c r="I2874" t="s">
        <v>288</v>
      </c>
      <c r="J2874" t="s">
        <v>289</v>
      </c>
      <c r="K2874" t="s">
        <v>290</v>
      </c>
      <c r="L2874" s="36">
        <v>2611</v>
      </c>
      <c r="M2874">
        <v>-74.5</v>
      </c>
      <c r="N2874" s="66">
        <v>-2.7699999999999999E-2</v>
      </c>
      <c r="O2874" s="36">
        <v>2685.5</v>
      </c>
      <c r="P2874" s="66">
        <v>-2.7699999999999999E-2</v>
      </c>
      <c r="Q2874" s="36">
        <v>2616</v>
      </c>
      <c r="R2874" s="36">
        <v>2648</v>
      </c>
      <c r="S2874" s="36">
        <v>2594</v>
      </c>
      <c r="T2874" s="66">
        <v>-1.9E-3</v>
      </c>
      <c r="U2874" s="66">
        <v>-1.1000000000000001E-3</v>
      </c>
      <c r="V2874" s="66">
        <v>-1.3899999999999999E-2</v>
      </c>
      <c r="W2874" s="66">
        <v>6.4999999999999997E-3</v>
      </c>
      <c r="X2874" s="1">
        <v>1384000</v>
      </c>
      <c r="Y2874" s="1">
        <v>3623620</v>
      </c>
      <c r="Z2874" s="1">
        <v>2024885</v>
      </c>
      <c r="AA2874" t="s">
        <v>902</v>
      </c>
      <c r="AB2874" t="s">
        <v>469</v>
      </c>
      <c r="AC2874">
        <v>16.86</v>
      </c>
      <c r="AD2874">
        <v>1.44</v>
      </c>
      <c r="AE2874">
        <v>2.4500000000000002</v>
      </c>
      <c r="AF2874" t="s">
        <v>230</v>
      </c>
      <c r="AG2874" s="1">
        <v>30000</v>
      </c>
      <c r="AH2874" s="36">
        <v>2611.5</v>
      </c>
      <c r="AI2874">
        <v>300</v>
      </c>
      <c r="AJ2874" s="36">
        <v>2610.5</v>
      </c>
      <c r="AK2874">
        <v>500</v>
      </c>
      <c r="AL2874" s="2">
        <v>0.62222222222222223</v>
      </c>
      <c r="AM2874" s="3">
        <v>46238</v>
      </c>
      <c r="AN2874" t="s">
        <v>298</v>
      </c>
      <c r="AO2874" t="s">
        <v>434</v>
      </c>
    </row>
    <row r="2875" spans="1:41">
      <c r="A2875" s="8">
        <v>46233</v>
      </c>
      <c r="B2875" s="67">
        <v>3967.85</v>
      </c>
      <c r="C2875">
        <v>0.11</v>
      </c>
      <c r="D2875">
        <v>61370</v>
      </c>
      <c r="E2875" s="67">
        <v>-1.65</v>
      </c>
      <c r="F2875" s="7">
        <v>8424</v>
      </c>
      <c r="G2875" t="s">
        <v>97</v>
      </c>
      <c r="H2875">
        <v>0</v>
      </c>
      <c r="I2875" t="s">
        <v>288</v>
      </c>
      <c r="J2875" t="s">
        <v>289</v>
      </c>
      <c r="K2875" t="s">
        <v>290</v>
      </c>
      <c r="L2875" s="36">
        <v>4529</v>
      </c>
      <c r="M2875">
        <v>-62</v>
      </c>
      <c r="N2875" s="66">
        <v>-1.35E-2</v>
      </c>
      <c r="O2875" s="36">
        <v>4591</v>
      </c>
      <c r="P2875" s="66">
        <v>-1.35E-2</v>
      </c>
      <c r="Q2875" s="36">
        <v>4563</v>
      </c>
      <c r="R2875" s="36">
        <v>4585</v>
      </c>
      <c r="S2875" s="36">
        <v>4464</v>
      </c>
      <c r="T2875" s="66">
        <v>-7.4000000000000003E-3</v>
      </c>
      <c r="U2875" s="66">
        <v>1.6999999999999999E-3</v>
      </c>
      <c r="V2875" s="66">
        <v>-1.2200000000000001E-2</v>
      </c>
      <c r="W2875" s="66">
        <v>1.4500000000000001E-2</v>
      </c>
      <c r="X2875" s="1">
        <v>201300</v>
      </c>
      <c r="Y2875" s="1">
        <v>910310</v>
      </c>
      <c r="Z2875" s="1">
        <v>411520</v>
      </c>
      <c r="AA2875" t="s">
        <v>470</v>
      </c>
      <c r="AB2875" t="s">
        <v>592</v>
      </c>
      <c r="AC2875">
        <v>8.51</v>
      </c>
      <c r="AD2875">
        <v>0.81</v>
      </c>
      <c r="AE2875">
        <v>3.8</v>
      </c>
      <c r="AF2875" t="s">
        <v>230</v>
      </c>
      <c r="AG2875" s="1">
        <v>2700</v>
      </c>
      <c r="AH2875" s="36">
        <v>4532</v>
      </c>
      <c r="AI2875">
        <v>400</v>
      </c>
      <c r="AJ2875" s="36">
        <v>4529</v>
      </c>
      <c r="AK2875">
        <v>100</v>
      </c>
      <c r="AL2875" s="2">
        <v>0.62222222222222223</v>
      </c>
      <c r="AM2875" s="3">
        <v>46233</v>
      </c>
      <c r="AN2875" t="s">
        <v>298</v>
      </c>
      <c r="AO2875" t="s">
        <v>472</v>
      </c>
    </row>
    <row r="2876" spans="1:41">
      <c r="A2876" s="8">
        <v>46233</v>
      </c>
      <c r="B2876" s="67">
        <v>3967.85</v>
      </c>
      <c r="C2876">
        <v>0.11</v>
      </c>
      <c r="D2876">
        <v>61370</v>
      </c>
      <c r="E2876" s="67">
        <v>-1.65</v>
      </c>
      <c r="F2876" s="7">
        <v>8425</v>
      </c>
      <c r="G2876" t="s">
        <v>98</v>
      </c>
      <c r="H2876">
        <v>0</v>
      </c>
      <c r="I2876" t="s">
        <v>288</v>
      </c>
      <c r="J2876" t="s">
        <v>289</v>
      </c>
      <c r="K2876" t="s">
        <v>295</v>
      </c>
      <c r="L2876" s="36">
        <v>1350</v>
      </c>
      <c r="M2876">
        <v>-18</v>
      </c>
      <c r="N2876" s="66">
        <v>-1.32E-2</v>
      </c>
      <c r="O2876" s="36">
        <v>1368</v>
      </c>
      <c r="P2876" s="66">
        <v>-1.3100000000000001E-2</v>
      </c>
      <c r="Q2876" s="36">
        <v>1350</v>
      </c>
      <c r="R2876" s="36">
        <v>1357</v>
      </c>
      <c r="S2876" s="36">
        <v>1335</v>
      </c>
      <c r="T2876" s="66">
        <v>0</v>
      </c>
      <c r="U2876" s="66">
        <v>3.7000000000000002E-3</v>
      </c>
      <c r="V2876" s="66">
        <v>-5.1000000000000004E-3</v>
      </c>
      <c r="W2876" s="66">
        <v>1.12E-2</v>
      </c>
      <c r="X2876" s="1">
        <v>374100</v>
      </c>
      <c r="Y2876" s="1">
        <v>503327</v>
      </c>
      <c r="Z2876" s="1">
        <v>424799</v>
      </c>
      <c r="AA2876" t="s">
        <v>473</v>
      </c>
      <c r="AB2876" t="s">
        <v>607</v>
      </c>
      <c r="AC2876">
        <v>8.1</v>
      </c>
      <c r="AD2876">
        <v>0.88</v>
      </c>
      <c r="AE2876">
        <v>3.85</v>
      </c>
      <c r="AF2876" t="s">
        <v>230</v>
      </c>
      <c r="AG2876" s="1">
        <v>128200</v>
      </c>
      <c r="AH2876" s="36">
        <v>1351</v>
      </c>
      <c r="AI2876" s="1">
        <v>2000</v>
      </c>
      <c r="AJ2876" s="36">
        <v>1350</v>
      </c>
      <c r="AK2876" s="1">
        <v>1500</v>
      </c>
      <c r="AL2876" s="2">
        <v>0.62222222222222223</v>
      </c>
      <c r="AM2876" s="3">
        <v>46233</v>
      </c>
      <c r="AN2876" t="s">
        <v>298</v>
      </c>
      <c r="AO2876" t="s">
        <v>472</v>
      </c>
    </row>
    <row r="2877" spans="1:41">
      <c r="A2877" s="8">
        <v>46233</v>
      </c>
      <c r="B2877" s="67">
        <v>3967.85</v>
      </c>
      <c r="C2877">
        <v>0.11</v>
      </c>
      <c r="D2877">
        <v>61370</v>
      </c>
      <c r="E2877" s="67">
        <v>-1.65</v>
      </c>
      <c r="F2877" s="7">
        <v>8591</v>
      </c>
      <c r="G2877" t="s">
        <v>99</v>
      </c>
      <c r="H2877">
        <v>0</v>
      </c>
      <c r="I2877" t="s">
        <v>288</v>
      </c>
      <c r="J2877" t="s">
        <v>289</v>
      </c>
      <c r="K2877" t="s">
        <v>290</v>
      </c>
      <c r="L2877" s="36">
        <v>6334</v>
      </c>
      <c r="M2877">
        <v>-162</v>
      </c>
      <c r="N2877" s="66">
        <v>-2.4899999999999999E-2</v>
      </c>
      <c r="O2877" s="36">
        <v>6496</v>
      </c>
      <c r="P2877" s="66">
        <v>-2.4899999999999999E-2</v>
      </c>
      <c r="Q2877" s="36">
        <v>6381</v>
      </c>
      <c r="R2877" s="36">
        <v>6382</v>
      </c>
      <c r="S2877" s="36">
        <v>6274</v>
      </c>
      <c r="T2877" s="66">
        <v>-7.3000000000000001E-3</v>
      </c>
      <c r="U2877" s="66">
        <v>3.8999999999999998E-3</v>
      </c>
      <c r="V2877" s="66">
        <v>-7.4999999999999997E-3</v>
      </c>
      <c r="W2877" s="66">
        <v>9.4999999999999998E-3</v>
      </c>
      <c r="X2877" s="1">
        <v>2895800</v>
      </c>
      <c r="Y2877" s="1">
        <v>18334957</v>
      </c>
      <c r="Z2877" s="1">
        <v>7120091</v>
      </c>
      <c r="AA2877" t="s">
        <v>920</v>
      </c>
      <c r="AB2877" t="s">
        <v>476</v>
      </c>
      <c r="AC2877">
        <v>13.08</v>
      </c>
      <c r="AD2877">
        <v>1.55</v>
      </c>
      <c r="AE2877">
        <v>2.96</v>
      </c>
      <c r="AF2877" t="s">
        <v>230</v>
      </c>
      <c r="AG2877" s="1">
        <v>241400</v>
      </c>
      <c r="AH2877" s="36">
        <v>6335</v>
      </c>
      <c r="AI2877">
        <v>500</v>
      </c>
      <c r="AJ2877" s="36">
        <v>6333</v>
      </c>
      <c r="AK2877">
        <v>600</v>
      </c>
      <c r="AL2877" s="2">
        <v>0.62222222222222223</v>
      </c>
      <c r="AM2877" s="3">
        <v>46240</v>
      </c>
      <c r="AN2877" t="s">
        <v>298</v>
      </c>
      <c r="AO2877" t="s">
        <v>472</v>
      </c>
    </row>
    <row r="2878" spans="1:41">
      <c r="A2878" s="8">
        <v>46233</v>
      </c>
      <c r="B2878" s="67">
        <v>3967.85</v>
      </c>
      <c r="C2878">
        <v>0.11</v>
      </c>
      <c r="D2878">
        <v>61370</v>
      </c>
      <c r="E2878" s="67">
        <v>-1.65</v>
      </c>
      <c r="F2878" s="7">
        <v>8593</v>
      </c>
      <c r="G2878" t="s">
        <v>100</v>
      </c>
      <c r="H2878">
        <v>0</v>
      </c>
      <c r="I2878" t="s">
        <v>288</v>
      </c>
      <c r="J2878" t="s">
        <v>289</v>
      </c>
      <c r="K2878" t="s">
        <v>290</v>
      </c>
      <c r="L2878" s="36">
        <v>1492</v>
      </c>
      <c r="M2878">
        <v>-26</v>
      </c>
      <c r="N2878" s="66">
        <v>-1.7100000000000001E-2</v>
      </c>
      <c r="O2878" s="36">
        <v>1518</v>
      </c>
      <c r="P2878" s="66">
        <v>-1.7100000000000001E-2</v>
      </c>
      <c r="Q2878" s="36">
        <v>1507</v>
      </c>
      <c r="R2878" s="36">
        <v>1511.5</v>
      </c>
      <c r="S2878" s="36">
        <v>1476.5</v>
      </c>
      <c r="T2878" s="66">
        <v>-9.9000000000000008E-3</v>
      </c>
      <c r="U2878" s="66">
        <v>2.5999999999999999E-3</v>
      </c>
      <c r="V2878" s="66">
        <v>-1.29E-2</v>
      </c>
      <c r="W2878" s="66">
        <v>1.04E-2</v>
      </c>
      <c r="X2878" s="1">
        <v>2941400</v>
      </c>
      <c r="Y2878" s="1">
        <v>4383884</v>
      </c>
      <c r="Z2878" s="1">
        <v>2188633</v>
      </c>
      <c r="AA2878" t="s">
        <v>477</v>
      </c>
      <c r="AB2878" t="s">
        <v>594</v>
      </c>
      <c r="AC2878">
        <v>13.39</v>
      </c>
      <c r="AD2878">
        <v>1.07</v>
      </c>
      <c r="AE2878">
        <v>3.42</v>
      </c>
      <c r="AF2878" t="s">
        <v>230</v>
      </c>
      <c r="AG2878" s="1">
        <v>669000</v>
      </c>
      <c r="AH2878" s="36">
        <v>1492.5</v>
      </c>
      <c r="AI2878" s="1">
        <v>2400</v>
      </c>
      <c r="AJ2878" s="36">
        <v>1492</v>
      </c>
      <c r="AK2878" s="1">
        <v>2800</v>
      </c>
      <c r="AL2878" s="2">
        <v>0.62222222222222223</v>
      </c>
      <c r="AM2878" s="3">
        <v>46241</v>
      </c>
      <c r="AN2878" t="s">
        <v>298</v>
      </c>
      <c r="AO2878" t="s">
        <v>472</v>
      </c>
    </row>
    <row r="2879" spans="1:41">
      <c r="A2879" s="8">
        <v>46233</v>
      </c>
      <c r="B2879" s="67">
        <v>3967.85</v>
      </c>
      <c r="C2879">
        <v>0.11</v>
      </c>
      <c r="D2879">
        <v>61370</v>
      </c>
      <c r="E2879" s="67">
        <v>-1.65</v>
      </c>
      <c r="F2879" s="7">
        <v>8604</v>
      </c>
      <c r="G2879" t="s">
        <v>101</v>
      </c>
      <c r="H2879">
        <v>0</v>
      </c>
      <c r="I2879" t="s">
        <v>288</v>
      </c>
      <c r="J2879" t="s">
        <v>289</v>
      </c>
      <c r="K2879" t="s">
        <v>290</v>
      </c>
      <c r="L2879" s="36">
        <v>1469</v>
      </c>
      <c r="M2879">
        <v>-103.5</v>
      </c>
      <c r="N2879" s="66">
        <v>-6.5799999999999997E-2</v>
      </c>
      <c r="O2879" s="36">
        <v>1572.5</v>
      </c>
      <c r="P2879" s="66">
        <v>-6.5799999999999997E-2</v>
      </c>
      <c r="Q2879" s="36">
        <v>1473</v>
      </c>
      <c r="R2879" s="36">
        <v>1486</v>
      </c>
      <c r="S2879" s="36">
        <v>1459</v>
      </c>
      <c r="T2879" s="66">
        <v>-2.7000000000000001E-3</v>
      </c>
      <c r="U2879" s="66">
        <v>-3.7000000000000002E-3</v>
      </c>
      <c r="V2879" s="66">
        <v>-1.14E-2</v>
      </c>
      <c r="W2879" s="66">
        <v>6.7999999999999996E-3</v>
      </c>
      <c r="X2879" s="1">
        <v>14061500</v>
      </c>
      <c r="Y2879" s="1">
        <v>20699480</v>
      </c>
      <c r="Z2879" s="1">
        <v>4537098</v>
      </c>
      <c r="AA2879" t="s">
        <v>845</v>
      </c>
      <c r="AB2879" t="s">
        <v>480</v>
      </c>
      <c r="AC2879">
        <v>11.42</v>
      </c>
      <c r="AD2879">
        <v>1.1399999999999999</v>
      </c>
      <c r="AE2879">
        <v>3.54</v>
      </c>
      <c r="AF2879" t="s">
        <v>230</v>
      </c>
      <c r="AG2879" s="1">
        <v>636800</v>
      </c>
      <c r="AH2879" s="36">
        <v>1469</v>
      </c>
      <c r="AI2879" s="1">
        <v>14000</v>
      </c>
      <c r="AJ2879" s="36">
        <v>1468.5</v>
      </c>
      <c r="AK2879" s="1">
        <v>9800</v>
      </c>
      <c r="AL2879" s="2">
        <v>0.62222222222222223</v>
      </c>
      <c r="AM2879" s="3">
        <v>46232</v>
      </c>
      <c r="AN2879" t="s">
        <v>298</v>
      </c>
      <c r="AO2879" t="s">
        <v>481</v>
      </c>
    </row>
    <row r="2880" spans="1:41">
      <c r="A2880" s="8">
        <v>46233</v>
      </c>
      <c r="B2880" s="67">
        <v>3967.85</v>
      </c>
      <c r="C2880">
        <v>0.11</v>
      </c>
      <c r="D2880">
        <v>61370</v>
      </c>
      <c r="E2880" s="67">
        <v>-1.65</v>
      </c>
      <c r="F2880" s="7">
        <v>8697</v>
      </c>
      <c r="G2880" t="s">
        <v>102</v>
      </c>
      <c r="H2880">
        <v>0</v>
      </c>
      <c r="I2880" t="s">
        <v>288</v>
      </c>
      <c r="J2880" t="s">
        <v>289</v>
      </c>
      <c r="K2880" t="s">
        <v>295</v>
      </c>
      <c r="L2880" s="36">
        <v>2172.5</v>
      </c>
      <c r="M2880">
        <v>-117.5</v>
      </c>
      <c r="N2880" s="66">
        <v>-5.1299999999999998E-2</v>
      </c>
      <c r="O2880" s="36">
        <v>2290</v>
      </c>
      <c r="P2880" s="66">
        <v>-5.1299999999999998E-2</v>
      </c>
      <c r="Q2880" s="36">
        <v>2198</v>
      </c>
      <c r="R2880" s="36">
        <v>2228.5</v>
      </c>
      <c r="S2880" s="36">
        <v>2151</v>
      </c>
      <c r="T2880" s="66">
        <v>-1.1599999999999999E-2</v>
      </c>
      <c r="U2880" s="66">
        <v>-3.3999999999999998E-3</v>
      </c>
      <c r="V2880" s="66">
        <v>-2.5100000000000001E-2</v>
      </c>
      <c r="W2880" s="66">
        <v>9.9000000000000008E-3</v>
      </c>
      <c r="X2880" s="1">
        <v>3746900</v>
      </c>
      <c r="Y2880" s="1">
        <v>8182231</v>
      </c>
      <c r="Z2880" s="1">
        <v>2241553</v>
      </c>
      <c r="AA2880" t="s">
        <v>936</v>
      </c>
      <c r="AB2880" t="s">
        <v>483</v>
      </c>
      <c r="AC2880">
        <v>22.46</v>
      </c>
      <c r="AD2880">
        <v>6.47</v>
      </c>
      <c r="AE2880">
        <v>3.54</v>
      </c>
      <c r="AF2880" t="s">
        <v>230</v>
      </c>
      <c r="AG2880" s="1">
        <v>68600</v>
      </c>
      <c r="AH2880" s="36">
        <v>2173</v>
      </c>
      <c r="AI2880">
        <v>700</v>
      </c>
      <c r="AJ2880" s="36">
        <v>2172</v>
      </c>
      <c r="AK2880">
        <v>600</v>
      </c>
      <c r="AL2880" s="2">
        <v>0.62222222222222223</v>
      </c>
      <c r="AM2880" s="3">
        <v>46231</v>
      </c>
      <c r="AN2880" t="s">
        <v>298</v>
      </c>
      <c r="AO2880" t="s">
        <v>472</v>
      </c>
    </row>
    <row r="2881" spans="1:41">
      <c r="A2881" s="8">
        <v>46233</v>
      </c>
      <c r="B2881" s="67">
        <v>3967.85</v>
      </c>
      <c r="C2881">
        <v>0.11</v>
      </c>
      <c r="D2881">
        <v>61370</v>
      </c>
      <c r="E2881" s="67">
        <v>-1.65</v>
      </c>
      <c r="F2881" s="7">
        <v>8830</v>
      </c>
      <c r="G2881" t="s">
        <v>103</v>
      </c>
      <c r="H2881">
        <v>0</v>
      </c>
      <c r="I2881" t="s">
        <v>288</v>
      </c>
      <c r="J2881" t="s">
        <v>289</v>
      </c>
      <c r="K2881" t="s">
        <v>290</v>
      </c>
      <c r="L2881" s="36">
        <v>3711</v>
      </c>
      <c r="M2881">
        <v>-31</v>
      </c>
      <c r="N2881" s="66">
        <v>-8.3000000000000001E-3</v>
      </c>
      <c r="O2881" s="36">
        <v>3742</v>
      </c>
      <c r="P2881" s="66">
        <v>-8.2000000000000007E-3</v>
      </c>
      <c r="Q2881" s="36">
        <v>3720</v>
      </c>
      <c r="R2881" s="36">
        <v>3771</v>
      </c>
      <c r="S2881" s="36">
        <v>3700</v>
      </c>
      <c r="T2881" s="66">
        <v>-2.3999999999999998E-3</v>
      </c>
      <c r="U2881" s="66">
        <v>2.0999999999999999E-3</v>
      </c>
      <c r="V2881" s="66">
        <v>-1.5900000000000001E-2</v>
      </c>
      <c r="W2881" s="66">
        <v>2.8999999999999998E-3</v>
      </c>
      <c r="X2881" s="1">
        <v>1082200</v>
      </c>
      <c r="Y2881" s="1">
        <v>4031531</v>
      </c>
      <c r="Z2881" s="1">
        <v>3473496</v>
      </c>
      <c r="AA2881" t="s">
        <v>484</v>
      </c>
      <c r="AB2881" t="s">
        <v>620</v>
      </c>
      <c r="AC2881">
        <v>15.37</v>
      </c>
      <c r="AD2881">
        <v>1.38</v>
      </c>
      <c r="AE2881">
        <v>1.4</v>
      </c>
      <c r="AF2881" t="s">
        <v>230</v>
      </c>
      <c r="AG2881" s="1">
        <v>20200</v>
      </c>
      <c r="AH2881" s="36">
        <v>3711</v>
      </c>
      <c r="AI2881">
        <v>900</v>
      </c>
      <c r="AJ2881" s="36">
        <v>3710</v>
      </c>
      <c r="AK2881">
        <v>300</v>
      </c>
      <c r="AL2881" s="2">
        <v>0.62222222222222223</v>
      </c>
      <c r="AM2881" s="3">
        <v>46240</v>
      </c>
      <c r="AN2881" t="s">
        <v>298</v>
      </c>
      <c r="AO2881" t="s">
        <v>332</v>
      </c>
    </row>
    <row r="2882" spans="1:41">
      <c r="A2882" s="8">
        <v>46233</v>
      </c>
      <c r="B2882" s="67">
        <v>3967.85</v>
      </c>
      <c r="C2882">
        <v>0.11</v>
      </c>
      <c r="D2882">
        <v>61370</v>
      </c>
      <c r="E2882" s="67">
        <v>-1.65</v>
      </c>
      <c r="F2882" s="7">
        <v>9020</v>
      </c>
      <c r="G2882" t="s">
        <v>104</v>
      </c>
      <c r="H2882">
        <v>0</v>
      </c>
      <c r="I2882" t="s">
        <v>288</v>
      </c>
      <c r="J2882" t="s">
        <v>289</v>
      </c>
      <c r="K2882" t="s">
        <v>290</v>
      </c>
      <c r="L2882" s="36">
        <v>3821</v>
      </c>
      <c r="M2882">
        <v>-114</v>
      </c>
      <c r="N2882" s="66">
        <v>-2.9000000000000001E-2</v>
      </c>
      <c r="O2882" s="36">
        <v>3935</v>
      </c>
      <c r="P2882" s="66">
        <v>-2.8899999999999999E-2</v>
      </c>
      <c r="Q2882" s="36">
        <v>3910</v>
      </c>
      <c r="R2882" s="36">
        <v>3945</v>
      </c>
      <c r="S2882" s="36">
        <v>3780</v>
      </c>
      <c r="T2882" s="66">
        <v>-2.2700000000000001E-2</v>
      </c>
      <c r="U2882" s="66">
        <v>6.4999999999999997E-3</v>
      </c>
      <c r="V2882" s="66">
        <v>-3.1399999999999997E-2</v>
      </c>
      <c r="W2882" s="66">
        <v>1.0800000000000001E-2</v>
      </c>
      <c r="X2882" s="1">
        <v>2154500</v>
      </c>
      <c r="Y2882" s="1">
        <v>8259197</v>
      </c>
      <c r="Z2882" s="1">
        <v>4334589</v>
      </c>
      <c r="AA2882" t="s">
        <v>486</v>
      </c>
      <c r="AB2882" t="s">
        <v>608</v>
      </c>
      <c r="AC2882">
        <v>16.920000000000002</v>
      </c>
      <c r="AD2882">
        <v>1.41</v>
      </c>
      <c r="AE2882">
        <v>2.2000000000000002</v>
      </c>
      <c r="AF2882" t="s">
        <v>230</v>
      </c>
      <c r="AG2882">
        <v>0</v>
      </c>
      <c r="AH2882" s="36">
        <v>3821</v>
      </c>
      <c r="AI2882">
        <v>800</v>
      </c>
      <c r="AJ2882" s="36">
        <v>3820</v>
      </c>
      <c r="AK2882">
        <v>200</v>
      </c>
      <c r="AL2882" s="2">
        <v>0.62222222222222223</v>
      </c>
      <c r="AM2882" s="3">
        <v>46234</v>
      </c>
      <c r="AN2882" t="s">
        <v>298</v>
      </c>
      <c r="AO2882" t="s">
        <v>488</v>
      </c>
    </row>
    <row r="2883" spans="1:41">
      <c r="A2883" s="8">
        <v>46233</v>
      </c>
      <c r="B2883" s="67">
        <v>3967.85</v>
      </c>
      <c r="C2883">
        <v>0.11</v>
      </c>
      <c r="D2883">
        <v>61370</v>
      </c>
      <c r="E2883" s="67">
        <v>-1.65</v>
      </c>
      <c r="F2883" s="7">
        <v>9024</v>
      </c>
      <c r="G2883" t="s">
        <v>105</v>
      </c>
      <c r="H2883">
        <v>0</v>
      </c>
      <c r="I2883" t="s">
        <v>288</v>
      </c>
      <c r="J2883" t="s">
        <v>289</v>
      </c>
      <c r="K2883" t="s">
        <v>295</v>
      </c>
      <c r="L2883" s="36">
        <v>3614</v>
      </c>
      <c r="M2883">
        <v>-147</v>
      </c>
      <c r="N2883" s="66">
        <v>-3.9100000000000003E-2</v>
      </c>
      <c r="O2883" s="36">
        <v>3761</v>
      </c>
      <c r="P2883" s="66">
        <v>-3.9E-2</v>
      </c>
      <c r="Q2883" s="36">
        <v>3715</v>
      </c>
      <c r="R2883" s="36">
        <v>3776</v>
      </c>
      <c r="S2883" s="36">
        <v>3608</v>
      </c>
      <c r="T2883" s="66">
        <v>-2.7099999999999999E-2</v>
      </c>
      <c r="U2883" s="66">
        <v>-3.3E-3</v>
      </c>
      <c r="V2883" s="66">
        <v>-4.2900000000000001E-2</v>
      </c>
      <c r="W2883" s="66">
        <v>1.6000000000000001E-3</v>
      </c>
      <c r="X2883" s="1">
        <v>687100</v>
      </c>
      <c r="Y2883" s="1">
        <v>2516222</v>
      </c>
      <c r="Z2883" s="1">
        <v>1105072</v>
      </c>
      <c r="AA2883" t="s">
        <v>489</v>
      </c>
      <c r="AB2883" t="s">
        <v>609</v>
      </c>
      <c r="AC2883">
        <v>34.03</v>
      </c>
      <c r="AD2883">
        <v>1.61</v>
      </c>
      <c r="AE2883">
        <v>1.1599999999999999</v>
      </c>
      <c r="AF2883" t="s">
        <v>230</v>
      </c>
      <c r="AG2883" s="1">
        <v>17000</v>
      </c>
      <c r="AH2883" s="36">
        <v>3616</v>
      </c>
      <c r="AI2883">
        <v>700</v>
      </c>
      <c r="AJ2883" s="36">
        <v>3613</v>
      </c>
      <c r="AK2883">
        <v>300</v>
      </c>
      <c r="AL2883" s="2">
        <v>0.62222222222222223</v>
      </c>
      <c r="AM2883" s="3">
        <v>46234</v>
      </c>
      <c r="AN2883" t="s">
        <v>298</v>
      </c>
      <c r="AO2883" t="s">
        <v>488</v>
      </c>
    </row>
    <row r="2884" spans="1:41">
      <c r="A2884" s="8">
        <v>46233</v>
      </c>
      <c r="B2884" s="67">
        <v>3967.85</v>
      </c>
      <c r="C2884">
        <v>0.11</v>
      </c>
      <c r="D2884">
        <v>61370</v>
      </c>
      <c r="E2884" s="67">
        <v>-1.65</v>
      </c>
      <c r="F2884" s="7">
        <v>9069</v>
      </c>
      <c r="G2884" t="s">
        <v>106</v>
      </c>
      <c r="H2884">
        <v>0</v>
      </c>
      <c r="I2884" t="s">
        <v>288</v>
      </c>
      <c r="J2884" t="s">
        <v>289</v>
      </c>
      <c r="K2884" t="s">
        <v>295</v>
      </c>
      <c r="L2884" s="36">
        <v>2245</v>
      </c>
      <c r="M2884">
        <v>-16.5</v>
      </c>
      <c r="N2884" s="66">
        <v>-7.3000000000000001E-3</v>
      </c>
      <c r="O2884" s="36">
        <v>2261.5</v>
      </c>
      <c r="P2884" s="66">
        <v>-7.1999999999999998E-3</v>
      </c>
      <c r="Q2884" s="36">
        <v>2244</v>
      </c>
      <c r="R2884" s="36">
        <v>2264</v>
      </c>
      <c r="S2884" s="36">
        <v>2214</v>
      </c>
      <c r="T2884" s="66">
        <v>4.0000000000000002E-4</v>
      </c>
      <c r="U2884" s="66">
        <v>-8.0000000000000004E-4</v>
      </c>
      <c r="V2884" s="66">
        <v>-8.3000000000000001E-3</v>
      </c>
      <c r="W2884" s="66">
        <v>1.4E-2</v>
      </c>
      <c r="X2884" s="1">
        <v>206700</v>
      </c>
      <c r="Y2884" s="1">
        <v>463194</v>
      </c>
      <c r="Z2884" s="1">
        <v>394429</v>
      </c>
      <c r="AA2884" t="s">
        <v>937</v>
      </c>
      <c r="AB2884" t="s">
        <v>492</v>
      </c>
      <c r="AC2884">
        <v>16.07</v>
      </c>
      <c r="AD2884">
        <v>1.65</v>
      </c>
      <c r="AE2884">
        <v>2.4900000000000002</v>
      </c>
      <c r="AF2884" t="s">
        <v>230</v>
      </c>
      <c r="AG2884" s="1">
        <v>23700</v>
      </c>
      <c r="AH2884" s="36">
        <v>2246.5</v>
      </c>
      <c r="AI2884">
        <v>100</v>
      </c>
      <c r="AJ2884" s="36">
        <v>2245</v>
      </c>
      <c r="AK2884">
        <v>200</v>
      </c>
      <c r="AL2884" s="2">
        <v>0.62152777777777779</v>
      </c>
      <c r="AM2884" s="3">
        <v>46246</v>
      </c>
      <c r="AN2884" t="s">
        <v>298</v>
      </c>
      <c r="AO2884" t="s">
        <v>488</v>
      </c>
    </row>
    <row r="2885" spans="1:41">
      <c r="A2885" s="8">
        <v>46233</v>
      </c>
      <c r="B2885" s="67">
        <v>3967.85</v>
      </c>
      <c r="C2885">
        <v>0.11</v>
      </c>
      <c r="D2885">
        <v>61370</v>
      </c>
      <c r="E2885" s="67">
        <v>-1.65</v>
      </c>
      <c r="F2885" s="7">
        <v>9227</v>
      </c>
      <c r="G2885" t="s">
        <v>107</v>
      </c>
      <c r="H2885">
        <v>0</v>
      </c>
      <c r="I2885" t="s">
        <v>347</v>
      </c>
      <c r="J2885" t="s">
        <v>289</v>
      </c>
      <c r="K2885" t="s">
        <v>290</v>
      </c>
      <c r="L2885">
        <v>891</v>
      </c>
      <c r="M2885">
        <v>-31</v>
      </c>
      <c r="N2885" s="66">
        <v>-3.3599999999999998E-2</v>
      </c>
      <c r="O2885">
        <v>922</v>
      </c>
      <c r="P2885" s="66">
        <v>-3.3599999999999998E-2</v>
      </c>
      <c r="Q2885">
        <v>900</v>
      </c>
      <c r="R2885" s="36">
        <v>1041</v>
      </c>
      <c r="S2885">
        <v>864</v>
      </c>
      <c r="T2885" s="66">
        <v>-0.01</v>
      </c>
      <c r="U2885" s="66">
        <v>1.1299999999999999E-2</v>
      </c>
      <c r="V2885" s="66">
        <v>-0.14399999999999999</v>
      </c>
      <c r="W2885" s="66">
        <v>3.1199999999999999E-2</v>
      </c>
      <c r="X2885" s="1">
        <v>2184200</v>
      </c>
      <c r="Y2885" s="1">
        <v>2073538</v>
      </c>
      <c r="Z2885" s="1">
        <v>14170</v>
      </c>
      <c r="AA2885" t="s">
        <v>493</v>
      </c>
      <c r="AB2885" t="s">
        <v>494</v>
      </c>
      <c r="AC2885">
        <v>0</v>
      </c>
      <c r="AD2885">
        <v>29.31</v>
      </c>
      <c r="AE2885">
        <v>0</v>
      </c>
      <c r="AF2885">
        <v>2.6</v>
      </c>
      <c r="AG2885" s="1">
        <v>10300</v>
      </c>
      <c r="AH2885">
        <v>891</v>
      </c>
      <c r="AI2885">
        <v>100</v>
      </c>
      <c r="AJ2885">
        <v>889</v>
      </c>
      <c r="AK2885">
        <v>100</v>
      </c>
      <c r="AL2885" s="2">
        <v>0.62152777777777779</v>
      </c>
      <c r="AM2885" s="3">
        <v>46246</v>
      </c>
      <c r="AN2885" t="s">
        <v>350</v>
      </c>
      <c r="AO2885" t="s">
        <v>313</v>
      </c>
    </row>
    <row r="2886" spans="1:41">
      <c r="A2886" s="8">
        <v>46233</v>
      </c>
      <c r="B2886" s="67">
        <v>3967.85</v>
      </c>
      <c r="C2886">
        <v>0.11</v>
      </c>
      <c r="D2886">
        <v>61370</v>
      </c>
      <c r="E2886" s="67">
        <v>-1.65</v>
      </c>
      <c r="F2886" s="7">
        <v>9303</v>
      </c>
      <c r="G2886" t="s">
        <v>108</v>
      </c>
      <c r="H2886">
        <v>0</v>
      </c>
      <c r="I2886" t="s">
        <v>288</v>
      </c>
      <c r="J2886" t="s">
        <v>289</v>
      </c>
      <c r="K2886" t="s">
        <v>295</v>
      </c>
      <c r="L2886" s="36">
        <v>4115</v>
      </c>
      <c r="M2886">
        <v>-25</v>
      </c>
      <c r="N2886" s="66">
        <v>-6.0000000000000001E-3</v>
      </c>
      <c r="O2886" s="36">
        <v>4140</v>
      </c>
      <c r="P2886" s="66">
        <v>-6.0000000000000001E-3</v>
      </c>
      <c r="Q2886" s="36">
        <v>4120</v>
      </c>
      <c r="R2886" s="36">
        <v>4145</v>
      </c>
      <c r="S2886" s="36">
        <v>4060</v>
      </c>
      <c r="T2886" s="66">
        <v>-1.1999999999999999E-3</v>
      </c>
      <c r="U2886" s="66">
        <v>6.1000000000000004E-3</v>
      </c>
      <c r="V2886" s="66">
        <v>-7.1999999999999998E-3</v>
      </c>
      <c r="W2886" s="66">
        <v>1.35E-2</v>
      </c>
      <c r="X2886" s="1">
        <v>103700</v>
      </c>
      <c r="Y2886" s="1">
        <v>425481</v>
      </c>
      <c r="Z2886" s="1">
        <v>315267</v>
      </c>
      <c r="AA2886" t="s">
        <v>495</v>
      </c>
      <c r="AB2886" t="s">
        <v>496</v>
      </c>
      <c r="AC2886">
        <v>18.149999999999999</v>
      </c>
      <c r="AD2886">
        <v>0.99</v>
      </c>
      <c r="AE2886">
        <v>2.5</v>
      </c>
      <c r="AF2886" t="s">
        <v>230</v>
      </c>
      <c r="AG2886" s="1">
        <v>28100</v>
      </c>
      <c r="AH2886" s="36">
        <v>4125</v>
      </c>
      <c r="AI2886">
        <v>900</v>
      </c>
      <c r="AJ2886" s="36">
        <v>4115</v>
      </c>
      <c r="AK2886" s="1">
        <v>1600</v>
      </c>
      <c r="AL2886" s="2">
        <v>0.62152777777777779</v>
      </c>
      <c r="AM2886" s="3">
        <v>46241</v>
      </c>
      <c r="AN2886" t="s">
        <v>298</v>
      </c>
      <c r="AO2886" t="s">
        <v>497</v>
      </c>
    </row>
    <row r="2887" spans="1:41">
      <c r="A2887" s="8">
        <v>46233</v>
      </c>
      <c r="B2887" s="67">
        <v>3967.85</v>
      </c>
      <c r="C2887">
        <v>0.11</v>
      </c>
      <c r="D2887">
        <v>61370</v>
      </c>
      <c r="E2887" s="67">
        <v>-1.65</v>
      </c>
      <c r="F2887" s="7">
        <v>9308</v>
      </c>
      <c r="G2887" t="s">
        <v>109</v>
      </c>
      <c r="H2887">
        <v>0</v>
      </c>
      <c r="I2887" t="s">
        <v>314</v>
      </c>
      <c r="J2887" t="s">
        <v>289</v>
      </c>
      <c r="K2887" t="s">
        <v>295</v>
      </c>
      <c r="L2887" s="36">
        <v>1868</v>
      </c>
      <c r="M2887">
        <v>-7</v>
      </c>
      <c r="N2887" s="66">
        <v>-3.7000000000000002E-3</v>
      </c>
      <c r="O2887" s="36">
        <v>1875</v>
      </c>
      <c r="P2887" s="66">
        <v>-3.7000000000000002E-3</v>
      </c>
      <c r="Q2887" s="36">
        <v>1898</v>
      </c>
      <c r="R2887" s="36">
        <v>1899</v>
      </c>
      <c r="S2887" s="36">
        <v>1855</v>
      </c>
      <c r="T2887" s="66">
        <v>-1.5800000000000002E-2</v>
      </c>
      <c r="U2887" s="66">
        <v>5.0000000000000001E-4</v>
      </c>
      <c r="V2887" s="66">
        <v>-1.6299999999999999E-2</v>
      </c>
      <c r="W2887" s="66">
        <v>7.0000000000000001E-3</v>
      </c>
      <c r="X2887" s="1">
        <v>84200</v>
      </c>
      <c r="Y2887" s="1">
        <v>157669</v>
      </c>
      <c r="Z2887" s="1">
        <v>48704</v>
      </c>
      <c r="AA2887" t="s">
        <v>938</v>
      </c>
      <c r="AB2887" t="s">
        <v>499</v>
      </c>
      <c r="AC2887">
        <v>15.96</v>
      </c>
      <c r="AD2887">
        <v>1.25</v>
      </c>
      <c r="AE2887">
        <v>1.86</v>
      </c>
      <c r="AF2887" t="s">
        <v>230</v>
      </c>
      <c r="AG2887">
        <v>900</v>
      </c>
      <c r="AH2887" s="36">
        <v>1870</v>
      </c>
      <c r="AI2887" s="1">
        <v>1400</v>
      </c>
      <c r="AJ2887" s="36">
        <v>1867</v>
      </c>
      <c r="AK2887">
        <v>100</v>
      </c>
      <c r="AL2887" s="2">
        <v>0.62083333333333335</v>
      </c>
      <c r="AM2887" s="3">
        <v>46241</v>
      </c>
      <c r="AN2887" t="s">
        <v>298</v>
      </c>
      <c r="AO2887" t="s">
        <v>500</v>
      </c>
    </row>
    <row r="2888" spans="1:41">
      <c r="A2888" s="8">
        <v>46233</v>
      </c>
      <c r="B2888" s="67">
        <v>3967.85</v>
      </c>
      <c r="C2888">
        <v>0.11</v>
      </c>
      <c r="D2888">
        <v>61370</v>
      </c>
      <c r="E2888" s="67">
        <v>-1.65</v>
      </c>
      <c r="F2888" s="7">
        <v>9348</v>
      </c>
      <c r="G2888" t="s">
        <v>110</v>
      </c>
      <c r="H2888">
        <v>0</v>
      </c>
      <c r="I2888" t="s">
        <v>347</v>
      </c>
      <c r="J2888" t="s">
        <v>323</v>
      </c>
      <c r="K2888" t="s">
        <v>295</v>
      </c>
      <c r="L2888">
        <v>406</v>
      </c>
      <c r="M2888">
        <v>6</v>
      </c>
      <c r="N2888" s="66">
        <v>1.4999999999999999E-2</v>
      </c>
      <c r="O2888">
        <v>400</v>
      </c>
      <c r="P2888" s="66">
        <v>1.4999999999999999E-2</v>
      </c>
      <c r="Q2888">
        <v>406</v>
      </c>
      <c r="R2888">
        <v>415</v>
      </c>
      <c r="S2888">
        <v>404</v>
      </c>
      <c r="T2888" s="66">
        <v>0</v>
      </c>
      <c r="U2888" s="66">
        <v>-7.3000000000000001E-3</v>
      </c>
      <c r="V2888" s="66">
        <v>-2.1600000000000001E-2</v>
      </c>
      <c r="W2888" s="66">
        <v>4.8999999999999998E-3</v>
      </c>
      <c r="X2888" s="1">
        <v>1226000</v>
      </c>
      <c r="Y2888" s="1">
        <v>501460</v>
      </c>
      <c r="Z2888" s="1">
        <v>59399</v>
      </c>
      <c r="AA2888" t="s">
        <v>552</v>
      </c>
      <c r="AB2888" t="s">
        <v>939</v>
      </c>
      <c r="AC2888">
        <v>0</v>
      </c>
      <c r="AD2888">
        <v>3.94</v>
      </c>
      <c r="AE2888">
        <v>0</v>
      </c>
      <c r="AF2888">
        <v>1.7</v>
      </c>
      <c r="AG2888" s="1">
        <v>44800</v>
      </c>
      <c r="AH2888">
        <v>407</v>
      </c>
      <c r="AI2888" s="1">
        <v>2900</v>
      </c>
      <c r="AJ2888">
        <v>406</v>
      </c>
      <c r="AK2888" s="1">
        <v>18100</v>
      </c>
      <c r="AL2888" s="2">
        <v>0.62152777777777779</v>
      </c>
      <c r="AM2888" s="3">
        <v>46241</v>
      </c>
      <c r="AN2888" t="s">
        <v>298</v>
      </c>
      <c r="AO2888" t="s">
        <v>313</v>
      </c>
    </row>
    <row r="2889" spans="1:41">
      <c r="A2889" s="8">
        <v>46233</v>
      </c>
      <c r="B2889" s="67">
        <v>3967.85</v>
      </c>
      <c r="C2889">
        <v>0.11</v>
      </c>
      <c r="D2889">
        <v>61370</v>
      </c>
      <c r="E2889" s="67">
        <v>-1.65</v>
      </c>
      <c r="F2889" s="7">
        <v>9432</v>
      </c>
      <c r="G2889" t="s">
        <v>111</v>
      </c>
      <c r="H2889">
        <v>0</v>
      </c>
      <c r="I2889" t="s">
        <v>288</v>
      </c>
      <c r="J2889" t="s">
        <v>289</v>
      </c>
      <c r="K2889" t="s">
        <v>290</v>
      </c>
      <c r="L2889">
        <v>158.5</v>
      </c>
      <c r="M2889">
        <v>-1.8</v>
      </c>
      <c r="N2889" s="66">
        <v>-1.12E-2</v>
      </c>
      <c r="O2889">
        <v>160.30000000000001</v>
      </c>
      <c r="P2889" s="66">
        <v>-1.12E-2</v>
      </c>
      <c r="Q2889">
        <v>160</v>
      </c>
      <c r="R2889">
        <v>160.9</v>
      </c>
      <c r="S2889">
        <v>157.1</v>
      </c>
      <c r="T2889" s="66">
        <v>-9.2999999999999992E-3</v>
      </c>
      <c r="U2889" s="66">
        <v>5.7000000000000002E-3</v>
      </c>
      <c r="V2889" s="66">
        <v>-1.49E-2</v>
      </c>
      <c r="W2889" s="66">
        <v>8.8999999999999999E-3</v>
      </c>
      <c r="X2889" s="1">
        <v>178325200</v>
      </c>
      <c r="Y2889" s="1">
        <v>28296511</v>
      </c>
      <c r="Z2889" s="1">
        <v>14352225</v>
      </c>
      <c r="AA2889" t="s">
        <v>503</v>
      </c>
      <c r="AB2889" t="s">
        <v>689</v>
      </c>
      <c r="AC2889">
        <v>13.2</v>
      </c>
      <c r="AD2889">
        <v>1.32</v>
      </c>
      <c r="AE2889">
        <v>3.41</v>
      </c>
      <c r="AF2889" t="s">
        <v>230</v>
      </c>
      <c r="AG2889" s="1">
        <v>4675500</v>
      </c>
      <c r="AH2889">
        <v>158.5</v>
      </c>
      <c r="AI2889" s="1">
        <v>109200</v>
      </c>
      <c r="AJ2889">
        <v>158.4</v>
      </c>
      <c r="AK2889" s="1">
        <v>431100</v>
      </c>
      <c r="AL2889" s="2">
        <v>0.62222222222222223</v>
      </c>
      <c r="AM2889" s="3">
        <v>46240</v>
      </c>
      <c r="AN2889" t="s">
        <v>298</v>
      </c>
      <c r="AO2889" t="s">
        <v>351</v>
      </c>
    </row>
    <row r="2890" spans="1:41">
      <c r="A2890" s="8">
        <v>46233</v>
      </c>
      <c r="B2890" s="67">
        <v>3967.85</v>
      </c>
      <c r="C2890">
        <v>0.11</v>
      </c>
      <c r="D2890">
        <v>61370</v>
      </c>
      <c r="E2890" s="67">
        <v>-1.65</v>
      </c>
      <c r="F2890" s="7">
        <v>9449</v>
      </c>
      <c r="G2890" t="s">
        <v>112</v>
      </c>
      <c r="H2890">
        <v>0</v>
      </c>
      <c r="I2890" t="s">
        <v>288</v>
      </c>
      <c r="J2890" t="s">
        <v>289</v>
      </c>
      <c r="K2890" t="s">
        <v>290</v>
      </c>
      <c r="L2890" s="36">
        <v>4185</v>
      </c>
      <c r="M2890">
        <v>-73</v>
      </c>
      <c r="N2890" s="66">
        <v>-1.7100000000000001E-2</v>
      </c>
      <c r="O2890" s="36">
        <v>4258</v>
      </c>
      <c r="P2890" s="66">
        <v>-1.7100000000000001E-2</v>
      </c>
      <c r="Q2890" s="36">
        <v>4260</v>
      </c>
      <c r="R2890" s="36">
        <v>4302</v>
      </c>
      <c r="S2890" s="36">
        <v>4154</v>
      </c>
      <c r="T2890" s="66">
        <v>-1.7600000000000001E-2</v>
      </c>
      <c r="U2890" s="66">
        <v>2.5999999999999999E-3</v>
      </c>
      <c r="V2890" s="66">
        <v>-2.7099999999999999E-2</v>
      </c>
      <c r="W2890" s="66">
        <v>7.4000000000000003E-3</v>
      </c>
      <c r="X2890" s="1">
        <v>240600</v>
      </c>
      <c r="Y2890" s="1">
        <v>1012647</v>
      </c>
      <c r="Z2890" s="1">
        <v>449256</v>
      </c>
      <c r="AA2890" t="s">
        <v>940</v>
      </c>
      <c r="AB2890" t="s">
        <v>506</v>
      </c>
      <c r="AC2890">
        <v>17.739999999999998</v>
      </c>
      <c r="AD2890">
        <v>3.76</v>
      </c>
      <c r="AE2890">
        <v>1.86</v>
      </c>
      <c r="AF2890" t="s">
        <v>230</v>
      </c>
      <c r="AG2890" s="1">
        <v>3000</v>
      </c>
      <c r="AH2890" s="36">
        <v>4185</v>
      </c>
      <c r="AI2890">
        <v>100</v>
      </c>
      <c r="AJ2890" s="36">
        <v>4184</v>
      </c>
      <c r="AK2890">
        <v>200</v>
      </c>
      <c r="AL2890" s="2">
        <v>0.62222222222222223</v>
      </c>
      <c r="AM2890" s="3">
        <v>46248</v>
      </c>
      <c r="AN2890" t="s">
        <v>293</v>
      </c>
      <c r="AO2890" t="s">
        <v>351</v>
      </c>
    </row>
    <row r="2891" spans="1:41">
      <c r="A2891" s="8">
        <v>46233</v>
      </c>
      <c r="B2891" s="67">
        <v>3967.85</v>
      </c>
      <c r="C2891">
        <v>0.11</v>
      </c>
      <c r="D2891">
        <v>61370</v>
      </c>
      <c r="E2891" s="67">
        <v>-1.65</v>
      </c>
      <c r="F2891" s="7">
        <v>9501</v>
      </c>
      <c r="G2891" t="s">
        <v>113</v>
      </c>
      <c r="H2891">
        <v>0</v>
      </c>
      <c r="I2891" t="s">
        <v>288</v>
      </c>
      <c r="J2891" t="s">
        <v>289</v>
      </c>
      <c r="K2891" t="s">
        <v>290</v>
      </c>
      <c r="L2891">
        <v>521.5</v>
      </c>
      <c r="M2891">
        <v>-12.2</v>
      </c>
      <c r="N2891" s="66">
        <v>-2.29E-2</v>
      </c>
      <c r="O2891">
        <v>533.70000000000005</v>
      </c>
      <c r="P2891" s="66">
        <v>-2.2800000000000001E-2</v>
      </c>
      <c r="Q2891">
        <v>517.29999999999995</v>
      </c>
      <c r="R2891">
        <v>530.70000000000005</v>
      </c>
      <c r="S2891">
        <v>498.4</v>
      </c>
      <c r="T2891" s="66">
        <v>8.0999999999999996E-3</v>
      </c>
      <c r="U2891" s="66">
        <v>0.01</v>
      </c>
      <c r="V2891" s="66">
        <v>-1.7299999999999999E-2</v>
      </c>
      <c r="W2891" s="66">
        <v>4.6300000000000001E-2</v>
      </c>
      <c r="X2891" s="1">
        <v>52691400</v>
      </c>
      <c r="Y2891" s="1">
        <v>27090317</v>
      </c>
      <c r="Z2891" s="1">
        <v>838059</v>
      </c>
      <c r="AA2891" t="s">
        <v>507</v>
      </c>
      <c r="AB2891" t="s">
        <v>703</v>
      </c>
      <c r="AC2891">
        <v>3.34</v>
      </c>
      <c r="AD2891">
        <v>0.34</v>
      </c>
      <c r="AE2891">
        <v>0</v>
      </c>
      <c r="AF2891" t="s">
        <v>230</v>
      </c>
      <c r="AG2891" s="1">
        <v>413800</v>
      </c>
      <c r="AH2891">
        <v>521.5</v>
      </c>
      <c r="AI2891" s="1">
        <v>1600</v>
      </c>
      <c r="AJ2891">
        <v>521.4</v>
      </c>
      <c r="AK2891" s="1">
        <v>1500</v>
      </c>
      <c r="AL2891" s="2">
        <v>0.62222222222222223</v>
      </c>
      <c r="AM2891" s="3">
        <v>46232</v>
      </c>
      <c r="AN2891" t="s">
        <v>298</v>
      </c>
      <c r="AO2891" t="s">
        <v>509</v>
      </c>
    </row>
    <row r="2892" spans="1:41">
      <c r="A2892" s="8">
        <v>46233</v>
      </c>
      <c r="B2892" s="67">
        <v>3967.85</v>
      </c>
      <c r="C2892">
        <v>0.11</v>
      </c>
      <c r="D2892">
        <v>61370</v>
      </c>
      <c r="E2892" s="67">
        <v>-1.65</v>
      </c>
      <c r="F2892" s="7">
        <v>9531</v>
      </c>
      <c r="G2892" t="s">
        <v>114</v>
      </c>
      <c r="H2892">
        <v>0</v>
      </c>
      <c r="I2892" t="s">
        <v>288</v>
      </c>
      <c r="J2892" t="s">
        <v>289</v>
      </c>
      <c r="K2892" t="s">
        <v>295</v>
      </c>
      <c r="L2892" s="36">
        <v>6309</v>
      </c>
      <c r="M2892">
        <v>19</v>
      </c>
      <c r="N2892" s="66">
        <v>3.0000000000000001E-3</v>
      </c>
      <c r="O2892" s="36">
        <v>6290</v>
      </c>
      <c r="P2892" s="66">
        <v>3.0000000000000001E-3</v>
      </c>
      <c r="Q2892" s="36">
        <v>6297</v>
      </c>
      <c r="R2892" s="36">
        <v>6386</v>
      </c>
      <c r="S2892" s="36">
        <v>6150</v>
      </c>
      <c r="T2892" s="66">
        <v>1.9E-3</v>
      </c>
      <c r="U2892" s="66">
        <v>1.72E-2</v>
      </c>
      <c r="V2892" s="66">
        <v>-1.2E-2</v>
      </c>
      <c r="W2892" s="66">
        <v>2.58E-2</v>
      </c>
      <c r="X2892" s="1">
        <v>1210300</v>
      </c>
      <c r="Y2892" s="1">
        <v>7577615</v>
      </c>
      <c r="Z2892" s="1">
        <v>2113257</v>
      </c>
      <c r="AA2892" t="s">
        <v>510</v>
      </c>
      <c r="AB2892" t="s">
        <v>704</v>
      </c>
      <c r="AC2892">
        <v>15.21</v>
      </c>
      <c r="AD2892">
        <v>1.22</v>
      </c>
      <c r="AE2892">
        <v>1.9</v>
      </c>
      <c r="AF2892" t="s">
        <v>230</v>
      </c>
      <c r="AG2892" s="1">
        <v>18300</v>
      </c>
      <c r="AH2892" s="36">
        <v>6310</v>
      </c>
      <c r="AI2892">
        <v>600</v>
      </c>
      <c r="AJ2892" s="36">
        <v>6308</v>
      </c>
      <c r="AK2892">
        <v>400</v>
      </c>
      <c r="AL2892" s="2">
        <v>0.62222222222222223</v>
      </c>
      <c r="AM2892" s="3">
        <v>46233</v>
      </c>
      <c r="AN2892" t="s">
        <v>298</v>
      </c>
      <c r="AO2892" t="s">
        <v>509</v>
      </c>
    </row>
    <row r="2893" spans="1:41">
      <c r="A2893" s="8">
        <v>46233</v>
      </c>
      <c r="B2893" s="67">
        <v>3967.85</v>
      </c>
      <c r="C2893">
        <v>0.11</v>
      </c>
      <c r="D2893">
        <v>61370</v>
      </c>
      <c r="E2893" s="67">
        <v>-1.65</v>
      </c>
      <c r="F2893" s="7">
        <v>9882</v>
      </c>
      <c r="G2893" t="s">
        <v>115</v>
      </c>
      <c r="H2893">
        <v>0</v>
      </c>
      <c r="I2893" t="s">
        <v>288</v>
      </c>
      <c r="J2893" t="s">
        <v>289</v>
      </c>
      <c r="K2893" t="s">
        <v>295</v>
      </c>
      <c r="L2893" s="36">
        <v>1880</v>
      </c>
      <c r="M2893">
        <v>-1</v>
      </c>
      <c r="N2893" s="66">
        <v>-5.0000000000000001E-4</v>
      </c>
      <c r="O2893" s="36">
        <v>1881</v>
      </c>
      <c r="P2893" s="66">
        <v>-5.0000000000000001E-4</v>
      </c>
      <c r="Q2893" s="36">
        <v>1871</v>
      </c>
      <c r="R2893" s="36">
        <v>1887</v>
      </c>
      <c r="S2893" s="36">
        <v>1868</v>
      </c>
      <c r="T2893" s="66">
        <v>4.7999999999999996E-3</v>
      </c>
      <c r="U2893" s="66">
        <v>4.7999999999999996E-3</v>
      </c>
      <c r="V2893" s="66">
        <v>-3.7000000000000002E-3</v>
      </c>
      <c r="W2893" s="66">
        <v>6.4000000000000003E-3</v>
      </c>
      <c r="X2893" s="1">
        <v>134000</v>
      </c>
      <c r="Y2893" s="1">
        <v>251212</v>
      </c>
      <c r="Z2893" s="1">
        <v>161720</v>
      </c>
      <c r="AA2893" t="s">
        <v>941</v>
      </c>
      <c r="AB2893" t="s">
        <v>513</v>
      </c>
      <c r="AC2893">
        <v>12.26</v>
      </c>
      <c r="AD2893">
        <v>1.29</v>
      </c>
      <c r="AE2893">
        <v>3.62</v>
      </c>
      <c r="AF2893" t="s">
        <v>230</v>
      </c>
      <c r="AG2893" s="1">
        <v>8700</v>
      </c>
      <c r="AH2893" s="36">
        <v>1881</v>
      </c>
      <c r="AI2893">
        <v>400</v>
      </c>
      <c r="AJ2893" s="36">
        <v>1880</v>
      </c>
      <c r="AK2893">
        <v>600</v>
      </c>
      <c r="AL2893" s="2">
        <v>0.62152777777777779</v>
      </c>
      <c r="AM2893" s="3">
        <v>46234</v>
      </c>
      <c r="AN2893" t="s">
        <v>298</v>
      </c>
      <c r="AO2893" t="s">
        <v>322</v>
      </c>
    </row>
    <row r="2894" spans="1:41">
      <c r="F2894" s="7">
        <v>6502</v>
      </c>
      <c r="I2894" t="s">
        <v>514</v>
      </c>
      <c r="P2894" t="s">
        <v>230</v>
      </c>
      <c r="T2894" t="s">
        <v>230</v>
      </c>
      <c r="U2894" t="s">
        <v>230</v>
      </c>
      <c r="V2894" t="s">
        <v>230</v>
      </c>
      <c r="W2894" t="s">
        <v>230</v>
      </c>
      <c r="AF2894" t="s">
        <v>230</v>
      </c>
      <c r="AG2894" t="s">
        <v>230</v>
      </c>
      <c r="AO2894" t="s">
        <v>515</v>
      </c>
    </row>
    <row r="2895" spans="1:41">
      <c r="F2895" s="7">
        <v>5759</v>
      </c>
      <c r="I2895" t="s">
        <v>514</v>
      </c>
      <c r="P2895" t="s">
        <v>230</v>
      </c>
      <c r="T2895" t="s">
        <v>230</v>
      </c>
      <c r="U2895" t="s">
        <v>230</v>
      </c>
      <c r="V2895" t="s">
        <v>230</v>
      </c>
      <c r="W2895" t="s">
        <v>230</v>
      </c>
      <c r="AF2895" t="s">
        <v>230</v>
      </c>
      <c r="AG2895" t="s">
        <v>230</v>
      </c>
      <c r="AO2895" t="s">
        <v>515</v>
      </c>
    </row>
  </sheetData>
  <phoneticPr fontId="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89BCA-7164-481E-B60A-7262CFE8F6CD}">
  <sheetPr codeName="Sheet5">
    <tabColor theme="9" tint="-0.249977111117893"/>
  </sheetPr>
  <dimension ref="A1:BA2796"/>
  <sheetViews>
    <sheetView topLeftCell="A2685" workbookViewId="0">
      <selection activeCell="A2703" sqref="A2703:E2794"/>
    </sheetView>
  </sheetViews>
  <sheetFormatPr defaultRowHeight="24"/>
  <cols>
    <col min="1" max="1" width="9.90625" style="8" bestFit="1" customWidth="1"/>
    <col min="2" max="2" width="9.90625" style="67" customWidth="1"/>
    <col min="3" max="3" width="13.90625" style="67" bestFit="1" customWidth="1"/>
    <col min="4" max="4" width="11.90625" style="67" customWidth="1"/>
    <col min="5" max="5" width="15.54296875" style="67" bestFit="1" customWidth="1"/>
    <col min="6" max="6" width="8.7265625" style="69" customWidth="1"/>
  </cols>
  <sheetData>
    <row r="1" spans="1:53">
      <c r="A1" s="64" t="s">
        <v>0</v>
      </c>
      <c r="B1" s="5" t="s">
        <v>721</v>
      </c>
      <c r="C1" s="5" t="s">
        <v>1</v>
      </c>
      <c r="D1" s="5" t="s">
        <v>2</v>
      </c>
      <c r="E1" s="5" t="s">
        <v>3</v>
      </c>
      <c r="F1" s="69" t="s">
        <v>4</v>
      </c>
      <c r="G1" t="s">
        <v>5</v>
      </c>
      <c r="H1" t="s">
        <v>268</v>
      </c>
      <c r="I1" t="s">
        <v>269</v>
      </c>
      <c r="J1" t="s">
        <v>270</v>
      </c>
      <c r="K1" t="s">
        <v>271</v>
      </c>
      <c r="L1" t="s">
        <v>6</v>
      </c>
      <c r="M1" t="s">
        <v>7</v>
      </c>
      <c r="N1" t="s">
        <v>8</v>
      </c>
      <c r="O1" t="s">
        <v>9</v>
      </c>
      <c r="P1" t="s">
        <v>272</v>
      </c>
      <c r="Q1" t="s">
        <v>10</v>
      </c>
      <c r="R1" t="s">
        <v>11</v>
      </c>
      <c r="S1" t="s">
        <v>12</v>
      </c>
      <c r="T1" t="s">
        <v>273</v>
      </c>
      <c r="U1" t="s">
        <v>274</v>
      </c>
      <c r="V1" t="s">
        <v>275</v>
      </c>
      <c r="W1" t="s">
        <v>276</v>
      </c>
      <c r="X1" t="s">
        <v>13</v>
      </c>
      <c r="Y1" t="s">
        <v>277</v>
      </c>
      <c r="Z1" t="s">
        <v>278</v>
      </c>
      <c r="AA1" t="s">
        <v>14</v>
      </c>
      <c r="AB1" t="s">
        <v>15</v>
      </c>
      <c r="AC1" t="s">
        <v>279</v>
      </c>
      <c r="AD1" t="s">
        <v>280</v>
      </c>
      <c r="AE1" t="s">
        <v>281</v>
      </c>
      <c r="AF1" t="s">
        <v>282</v>
      </c>
      <c r="AG1" t="s">
        <v>283</v>
      </c>
      <c r="AH1" t="s">
        <v>284</v>
      </c>
      <c r="AI1" t="s">
        <v>16</v>
      </c>
      <c r="AJ1" t="s">
        <v>17</v>
      </c>
      <c r="AK1" t="s">
        <v>18</v>
      </c>
      <c r="AL1" t="s">
        <v>19</v>
      </c>
      <c r="AM1" t="s">
        <v>20</v>
      </c>
      <c r="AN1" t="s">
        <v>285</v>
      </c>
      <c r="AO1" t="s">
        <v>286</v>
      </c>
      <c r="AP1" t="s">
        <v>193</v>
      </c>
      <c r="AQ1" t="s">
        <v>287</v>
      </c>
      <c r="AR1" t="s">
        <v>722</v>
      </c>
      <c r="AS1" t="s">
        <v>723</v>
      </c>
      <c r="AT1" t="s">
        <v>724</v>
      </c>
      <c r="AU1" t="s">
        <v>725</v>
      </c>
      <c r="AV1" t="s">
        <v>726</v>
      </c>
      <c r="AW1" s="72" t="s">
        <v>727</v>
      </c>
    </row>
    <row r="2" spans="1:53">
      <c r="A2" s="8">
        <v>46169</v>
      </c>
      <c r="B2" s="3"/>
      <c r="C2" s="66">
        <v>-4.3E-3</v>
      </c>
      <c r="D2" s="1">
        <v>65210</v>
      </c>
      <c r="E2" s="6">
        <v>0.11</v>
      </c>
      <c r="F2" s="69">
        <v>1605</v>
      </c>
      <c r="G2" t="s">
        <v>21</v>
      </c>
      <c r="H2">
        <v>0</v>
      </c>
      <c r="I2" t="s">
        <v>288</v>
      </c>
      <c r="J2" t="s">
        <v>289</v>
      </c>
      <c r="K2" t="s">
        <v>290</v>
      </c>
      <c r="L2" s="36">
        <v>3691</v>
      </c>
      <c r="M2">
        <v>23</v>
      </c>
      <c r="N2" s="66">
        <v>6.3E-3</v>
      </c>
      <c r="O2" s="36">
        <v>3668</v>
      </c>
      <c r="P2" s="66">
        <v>6.1999999999999998E-3</v>
      </c>
      <c r="Q2" s="36">
        <v>3650</v>
      </c>
      <c r="R2" s="36">
        <v>3727</v>
      </c>
      <c r="S2" s="36">
        <v>3643</v>
      </c>
      <c r="T2" s="66">
        <v>1.12E-2</v>
      </c>
      <c r="U2" s="66">
        <v>3.5000000000000001E-3</v>
      </c>
      <c r="V2" s="66">
        <v>-9.5999999999999992E-3</v>
      </c>
      <c r="W2" s="66">
        <v>1.3100000000000001E-2</v>
      </c>
      <c r="X2" s="1">
        <v>3022400</v>
      </c>
      <c r="Y2" s="1">
        <v>11169973</v>
      </c>
      <c r="Z2" s="1">
        <v>4647471</v>
      </c>
      <c r="AA2" s="2" t="s">
        <v>291</v>
      </c>
      <c r="AB2" s="1" t="s">
        <v>292</v>
      </c>
      <c r="AC2" s="1">
        <v>10.72</v>
      </c>
      <c r="AD2">
        <v>0.9</v>
      </c>
      <c r="AE2">
        <v>2.93</v>
      </c>
      <c r="AF2" t="s">
        <v>230</v>
      </c>
      <c r="AG2" s="1">
        <v>54200</v>
      </c>
      <c r="AH2" s="36">
        <v>3692</v>
      </c>
      <c r="AI2" s="1">
        <v>2100</v>
      </c>
      <c r="AJ2" s="1">
        <v>3691</v>
      </c>
      <c r="AK2" s="36">
        <v>1200</v>
      </c>
      <c r="AL2" s="36">
        <v>0.63888888888888884</v>
      </c>
      <c r="AM2" s="3">
        <v>46155</v>
      </c>
      <c r="AN2" t="s">
        <v>293</v>
      </c>
      <c r="AO2" t="s">
        <v>294</v>
      </c>
      <c r="AQ2" t="str">
        <f>IF(AP2="","",ROUND((L2-AP2)/AP2,4))</f>
        <v/>
      </c>
      <c r="AR2" s="73"/>
      <c r="AU2" s="66"/>
      <c r="AV2" s="66"/>
      <c r="AW2" s="5" t="s">
        <v>22</v>
      </c>
      <c r="AX2" s="5" t="s">
        <v>728</v>
      </c>
      <c r="AY2" s="5" t="s">
        <v>729</v>
      </c>
      <c r="AZ2" s="5" t="s">
        <v>23</v>
      </c>
      <c r="BA2" s="5" t="s">
        <v>730</v>
      </c>
    </row>
    <row r="3" spans="1:53">
      <c r="A3" s="8">
        <v>46169</v>
      </c>
      <c r="B3" s="3"/>
      <c r="C3" s="66">
        <v>-4.3E-3</v>
      </c>
      <c r="D3" s="1">
        <v>65210</v>
      </c>
      <c r="E3" s="6">
        <v>0.11</v>
      </c>
      <c r="F3" s="69">
        <v>1833</v>
      </c>
      <c r="G3" t="s">
        <v>24</v>
      </c>
      <c r="H3">
        <v>0</v>
      </c>
      <c r="I3" t="s">
        <v>288</v>
      </c>
      <c r="J3" t="s">
        <v>289</v>
      </c>
      <c r="K3" t="s">
        <v>290</v>
      </c>
      <c r="L3" s="36">
        <v>5540</v>
      </c>
      <c r="M3">
        <v>-90</v>
      </c>
      <c r="N3" s="66">
        <v>-1.6E-2</v>
      </c>
      <c r="O3" s="36">
        <v>5630</v>
      </c>
      <c r="P3" s="66">
        <v>-1.5900000000000001E-2</v>
      </c>
      <c r="Q3" s="36">
        <v>5630</v>
      </c>
      <c r="R3" s="36">
        <v>5660</v>
      </c>
      <c r="S3" s="36">
        <v>5510</v>
      </c>
      <c r="T3" s="66">
        <v>-1.5900000000000001E-2</v>
      </c>
      <c r="U3" s="66">
        <v>0</v>
      </c>
      <c r="V3" s="66">
        <v>-2.12E-2</v>
      </c>
      <c r="W3" s="66">
        <v>5.4000000000000003E-3</v>
      </c>
      <c r="X3" s="1">
        <v>94500</v>
      </c>
      <c r="Y3" s="1">
        <v>525083</v>
      </c>
      <c r="Z3" s="1">
        <v>214205</v>
      </c>
      <c r="AA3" s="2" t="s">
        <v>296</v>
      </c>
      <c r="AB3" s="1" t="s">
        <v>297</v>
      </c>
      <c r="AC3" s="1">
        <v>12.9</v>
      </c>
      <c r="AD3">
        <v>1</v>
      </c>
      <c r="AE3">
        <v>5.42</v>
      </c>
      <c r="AF3" t="s">
        <v>230</v>
      </c>
      <c r="AG3" s="1">
        <v>13100</v>
      </c>
      <c r="AH3" s="36">
        <v>5540</v>
      </c>
      <c r="AI3" s="1">
        <v>2000</v>
      </c>
      <c r="AJ3" s="1">
        <v>5530</v>
      </c>
      <c r="AK3" s="36">
        <v>4000</v>
      </c>
      <c r="AL3" s="36">
        <v>0.63749999999999996</v>
      </c>
      <c r="AM3" s="3">
        <v>46157</v>
      </c>
      <c r="AN3" t="s">
        <v>298</v>
      </c>
      <c r="AO3" t="s">
        <v>299</v>
      </c>
      <c r="AQ3" t="str">
        <f t="shared" ref="AQ3:AQ66" si="0">IF(AP3="","",ROUND((L3-AP3)/AP3,4))</f>
        <v/>
      </c>
      <c r="AR3" s="73"/>
      <c r="AU3" s="66"/>
      <c r="AV3" s="66"/>
      <c r="AW3" t="s">
        <v>731</v>
      </c>
      <c r="AX3">
        <v>93</v>
      </c>
      <c r="AY3">
        <v>39</v>
      </c>
      <c r="AZ3" s="4">
        <v>0.41899999999999998</v>
      </c>
      <c r="BA3">
        <v>-1.7</v>
      </c>
    </row>
    <row r="4" spans="1:53">
      <c r="A4" s="8">
        <v>46169</v>
      </c>
      <c r="B4" s="3"/>
      <c r="C4" s="66">
        <v>-4.3E-3</v>
      </c>
      <c r="D4" s="1">
        <v>65210</v>
      </c>
      <c r="E4" s="6">
        <v>0.11</v>
      </c>
      <c r="F4" s="69">
        <v>1911</v>
      </c>
      <c r="G4" t="s">
        <v>25</v>
      </c>
      <c r="H4">
        <v>0</v>
      </c>
      <c r="I4" t="s">
        <v>288</v>
      </c>
      <c r="J4" t="s">
        <v>289</v>
      </c>
      <c r="K4" t="s">
        <v>290</v>
      </c>
      <c r="L4" s="36">
        <v>1287</v>
      </c>
      <c r="M4">
        <v>-18.5</v>
      </c>
      <c r="N4" s="66">
        <v>-1.4200000000000001E-2</v>
      </c>
      <c r="O4" s="36">
        <v>1305.5</v>
      </c>
      <c r="P4" s="66">
        <v>-1.41E-2</v>
      </c>
      <c r="Q4" s="36">
        <v>1293</v>
      </c>
      <c r="R4" s="36">
        <v>1300</v>
      </c>
      <c r="S4" s="36">
        <v>1279.5</v>
      </c>
      <c r="T4" s="66">
        <v>-4.5999999999999999E-3</v>
      </c>
      <c r="U4" s="66">
        <v>-3.0000000000000001E-3</v>
      </c>
      <c r="V4" s="66">
        <v>-0.01</v>
      </c>
      <c r="W4" s="66">
        <v>5.7999999999999996E-3</v>
      </c>
      <c r="X4" s="1">
        <v>2653600</v>
      </c>
      <c r="Y4" s="1">
        <v>3419381</v>
      </c>
      <c r="Z4" s="1">
        <v>796094</v>
      </c>
      <c r="AA4" s="2" t="s">
        <v>300</v>
      </c>
      <c r="AB4" s="1" t="s">
        <v>301</v>
      </c>
      <c r="AC4" s="1">
        <v>8.1300000000000008</v>
      </c>
      <c r="AD4">
        <v>0.78</v>
      </c>
      <c r="AE4">
        <v>3.89</v>
      </c>
      <c r="AF4" t="s">
        <v>230</v>
      </c>
      <c r="AG4" s="1">
        <v>297700</v>
      </c>
      <c r="AH4" s="36">
        <v>1287</v>
      </c>
      <c r="AI4" s="1">
        <v>7200</v>
      </c>
      <c r="AJ4" s="1">
        <v>1286.5</v>
      </c>
      <c r="AK4" s="36">
        <v>9200</v>
      </c>
      <c r="AL4" s="36">
        <v>0.63888888888888884</v>
      </c>
      <c r="AM4" s="3">
        <v>46149</v>
      </c>
      <c r="AN4" t="s">
        <v>293</v>
      </c>
      <c r="AO4" t="s">
        <v>299</v>
      </c>
      <c r="AQ4" t="str">
        <f t="shared" si="0"/>
        <v/>
      </c>
      <c r="AR4" s="73"/>
      <c r="AU4" s="66"/>
      <c r="AV4" s="66"/>
      <c r="AW4" t="s">
        <v>732</v>
      </c>
      <c r="AX4">
        <v>47</v>
      </c>
      <c r="AY4">
        <v>19</v>
      </c>
      <c r="AZ4" s="4">
        <v>0.40400000000000003</v>
      </c>
      <c r="BA4">
        <v>-2.8</v>
      </c>
    </row>
    <row r="5" spans="1:53">
      <c r="A5" s="8">
        <v>46169</v>
      </c>
      <c r="B5" s="3"/>
      <c r="C5" s="66">
        <v>-4.3E-3</v>
      </c>
      <c r="D5" s="1">
        <v>65210</v>
      </c>
      <c r="E5" s="6">
        <v>0.11</v>
      </c>
      <c r="F5" s="69">
        <v>1925</v>
      </c>
      <c r="G5" t="s">
        <v>26</v>
      </c>
      <c r="H5">
        <v>0</v>
      </c>
      <c r="I5" t="s">
        <v>288</v>
      </c>
      <c r="J5" t="s">
        <v>289</v>
      </c>
      <c r="K5" t="s">
        <v>290</v>
      </c>
      <c r="L5" s="36">
        <v>4413</v>
      </c>
      <c r="M5">
        <v>11</v>
      </c>
      <c r="N5" s="66">
        <v>2.5000000000000001E-3</v>
      </c>
      <c r="O5" s="36">
        <v>4402</v>
      </c>
      <c r="P5" s="66">
        <v>2.3999999999999998E-3</v>
      </c>
      <c r="Q5" s="36">
        <v>4400</v>
      </c>
      <c r="R5" s="36">
        <v>4434</v>
      </c>
      <c r="S5" s="36">
        <v>4394</v>
      </c>
      <c r="T5" s="66">
        <v>2.8999999999999998E-3</v>
      </c>
      <c r="U5" s="66">
        <v>-8.9999999999999998E-4</v>
      </c>
      <c r="V5" s="66">
        <v>-4.7000000000000002E-3</v>
      </c>
      <c r="W5" s="66">
        <v>4.3E-3</v>
      </c>
      <c r="X5" s="1">
        <v>1061900</v>
      </c>
      <c r="Y5" s="1">
        <v>4683432</v>
      </c>
      <c r="Z5" s="1">
        <v>2910974</v>
      </c>
      <c r="AA5" s="2" t="s">
        <v>302</v>
      </c>
      <c r="AB5" s="1" t="s">
        <v>303</v>
      </c>
      <c r="AC5" s="1">
        <v>12.03</v>
      </c>
      <c r="AD5">
        <v>0.94</v>
      </c>
      <c r="AE5">
        <v>3.99</v>
      </c>
      <c r="AF5" t="s">
        <v>230</v>
      </c>
      <c r="AG5" s="1">
        <v>61400</v>
      </c>
      <c r="AH5" s="36">
        <v>4413</v>
      </c>
      <c r="AI5" s="1">
        <v>1600</v>
      </c>
      <c r="AJ5" s="1">
        <v>4412</v>
      </c>
      <c r="AK5" s="36">
        <v>1100</v>
      </c>
      <c r="AL5" s="36">
        <v>0.63888888888888884</v>
      </c>
      <c r="AM5" s="3">
        <v>46155</v>
      </c>
      <c r="AN5" t="s">
        <v>298</v>
      </c>
      <c r="AO5" t="s">
        <v>299</v>
      </c>
      <c r="AQ5" t="str">
        <f t="shared" si="0"/>
        <v/>
      </c>
      <c r="AR5" s="73"/>
      <c r="AU5" s="66"/>
      <c r="AV5" s="66"/>
      <c r="AW5" t="s">
        <v>733</v>
      </c>
      <c r="AX5">
        <v>44</v>
      </c>
      <c r="AY5">
        <v>16</v>
      </c>
      <c r="AZ5" s="4">
        <v>0.36399999999999999</v>
      </c>
      <c r="BA5">
        <v>-2.9</v>
      </c>
    </row>
    <row r="6" spans="1:53">
      <c r="A6" s="8">
        <v>46169</v>
      </c>
      <c r="B6" s="3"/>
      <c r="C6" s="66">
        <v>-4.3E-3</v>
      </c>
      <c r="D6" s="1">
        <v>65210</v>
      </c>
      <c r="E6" s="6">
        <v>0.11</v>
      </c>
      <c r="F6" s="69">
        <v>1928</v>
      </c>
      <c r="G6" t="s">
        <v>27</v>
      </c>
      <c r="H6">
        <v>0</v>
      </c>
      <c r="I6" t="s">
        <v>288</v>
      </c>
      <c r="J6" t="s">
        <v>289</v>
      </c>
      <c r="K6" t="s">
        <v>290</v>
      </c>
      <c r="L6" s="36">
        <v>3338</v>
      </c>
      <c r="M6">
        <v>-7</v>
      </c>
      <c r="N6" s="66">
        <v>-2.0999999999999999E-3</v>
      </c>
      <c r="O6" s="36">
        <v>3345</v>
      </c>
      <c r="P6" s="66">
        <v>-2E-3</v>
      </c>
      <c r="Q6" s="36">
        <v>3328</v>
      </c>
      <c r="R6" s="36">
        <v>3356</v>
      </c>
      <c r="S6" s="36">
        <v>3321</v>
      </c>
      <c r="T6" s="66">
        <v>3.0000000000000001E-3</v>
      </c>
      <c r="U6" s="66">
        <v>2.7000000000000001E-3</v>
      </c>
      <c r="V6" s="66">
        <v>-5.3E-3</v>
      </c>
      <c r="W6" s="66">
        <v>5.1000000000000004E-3</v>
      </c>
      <c r="X6" s="1">
        <v>988800</v>
      </c>
      <c r="Y6" s="1">
        <v>3298289</v>
      </c>
      <c r="Z6" s="1">
        <v>2174447</v>
      </c>
      <c r="AA6" s="2" t="s">
        <v>304</v>
      </c>
      <c r="AB6" s="1" t="s">
        <v>305</v>
      </c>
      <c r="AC6" s="1">
        <v>9.92</v>
      </c>
      <c r="AD6">
        <v>1.01</v>
      </c>
      <c r="AE6">
        <v>4.34</v>
      </c>
      <c r="AF6" t="s">
        <v>230</v>
      </c>
      <c r="AG6" s="1">
        <v>148700</v>
      </c>
      <c r="AH6" s="36">
        <v>3338</v>
      </c>
      <c r="AI6" s="1">
        <v>3200</v>
      </c>
      <c r="AJ6" s="1">
        <v>3337</v>
      </c>
      <c r="AK6" s="36">
        <v>3400</v>
      </c>
      <c r="AL6" s="36">
        <v>0.63888888888888884</v>
      </c>
      <c r="AM6" s="3">
        <v>46177</v>
      </c>
      <c r="AN6" t="s">
        <v>306</v>
      </c>
      <c r="AO6" t="s">
        <v>299</v>
      </c>
      <c r="AQ6" t="str">
        <f t="shared" si="0"/>
        <v/>
      </c>
      <c r="AR6" s="73"/>
      <c r="AU6" s="66"/>
      <c r="AV6" s="66"/>
      <c r="AW6" t="s">
        <v>734</v>
      </c>
      <c r="AX6">
        <v>41</v>
      </c>
      <c r="AY6">
        <v>15</v>
      </c>
      <c r="AZ6" s="4">
        <v>0.36599999999999999</v>
      </c>
      <c r="BA6">
        <v>-2.9</v>
      </c>
    </row>
    <row r="7" spans="1:53">
      <c r="A7" s="8">
        <v>46169</v>
      </c>
      <c r="B7" s="3"/>
      <c r="C7" s="66">
        <v>-4.3E-3</v>
      </c>
      <c r="D7" s="1">
        <v>65210</v>
      </c>
      <c r="E7" s="6">
        <v>0.11</v>
      </c>
      <c r="F7" s="69">
        <v>1929</v>
      </c>
      <c r="G7" t="s">
        <v>28</v>
      </c>
      <c r="H7">
        <v>0</v>
      </c>
      <c r="I7" t="s">
        <v>288</v>
      </c>
      <c r="J7" t="s">
        <v>289</v>
      </c>
      <c r="K7" t="s">
        <v>295</v>
      </c>
      <c r="L7" s="36">
        <v>1116</v>
      </c>
      <c r="M7">
        <v>10</v>
      </c>
      <c r="N7" s="66">
        <v>8.9999999999999993E-3</v>
      </c>
      <c r="O7" s="36">
        <v>1106</v>
      </c>
      <c r="P7" s="66">
        <v>8.9999999999999993E-3</v>
      </c>
      <c r="Q7" s="36">
        <v>1106</v>
      </c>
      <c r="R7" s="36">
        <v>1118</v>
      </c>
      <c r="S7" s="36">
        <v>1102</v>
      </c>
      <c r="T7" s="66">
        <v>8.9999999999999993E-3</v>
      </c>
      <c r="U7" s="66">
        <v>4.4999999999999997E-3</v>
      </c>
      <c r="V7" s="66">
        <v>-1.6999999999999999E-3</v>
      </c>
      <c r="W7" s="66">
        <v>1.2699999999999999E-2</v>
      </c>
      <c r="X7" s="1">
        <v>55800</v>
      </c>
      <c r="Y7" s="1">
        <v>61972</v>
      </c>
      <c r="Z7" s="1">
        <v>46620</v>
      </c>
      <c r="AA7" s="2" t="s">
        <v>307</v>
      </c>
      <c r="AB7" s="1" t="s">
        <v>308</v>
      </c>
      <c r="AC7" s="1">
        <v>12.59</v>
      </c>
      <c r="AD7">
        <v>1.23</v>
      </c>
      <c r="AE7">
        <v>4.4800000000000004</v>
      </c>
      <c r="AF7" t="s">
        <v>230</v>
      </c>
      <c r="AG7" s="1">
        <v>14200</v>
      </c>
      <c r="AH7" s="36">
        <v>1117</v>
      </c>
      <c r="AI7">
        <v>600</v>
      </c>
      <c r="AJ7" s="1">
        <v>1116</v>
      </c>
      <c r="AK7" s="36">
        <v>500</v>
      </c>
      <c r="AL7" s="36">
        <v>0.6381944444444444</v>
      </c>
      <c r="AM7" s="3">
        <v>46153</v>
      </c>
      <c r="AN7" t="s">
        <v>298</v>
      </c>
      <c r="AO7" t="s">
        <v>299</v>
      </c>
      <c r="AQ7" t="str">
        <f t="shared" si="0"/>
        <v/>
      </c>
      <c r="AR7" s="73"/>
      <c r="AU7" s="66"/>
      <c r="AV7" s="66"/>
      <c r="AW7" t="s">
        <v>735</v>
      </c>
      <c r="AX7">
        <v>49</v>
      </c>
      <c r="AY7">
        <v>19</v>
      </c>
      <c r="AZ7" s="4">
        <v>0.38800000000000001</v>
      </c>
      <c r="BA7">
        <v>-1.9</v>
      </c>
    </row>
    <row r="8" spans="1:53">
      <c r="A8" s="8">
        <v>46169</v>
      </c>
      <c r="B8" s="3"/>
      <c r="C8" s="66">
        <v>-4.3E-3</v>
      </c>
      <c r="D8" s="1">
        <v>65210</v>
      </c>
      <c r="E8" s="6">
        <v>0.11</v>
      </c>
      <c r="F8" s="69">
        <v>1963</v>
      </c>
      <c r="G8" t="s">
        <v>29</v>
      </c>
      <c r="H8">
        <v>0</v>
      </c>
      <c r="I8" t="s">
        <v>288</v>
      </c>
      <c r="J8" t="s">
        <v>289</v>
      </c>
      <c r="K8" t="s">
        <v>290</v>
      </c>
      <c r="L8" s="36">
        <v>2732</v>
      </c>
      <c r="M8">
        <v>-48</v>
      </c>
      <c r="N8" s="66">
        <v>-1.7299999999999999E-2</v>
      </c>
      <c r="O8" s="36">
        <v>2780</v>
      </c>
      <c r="P8" s="66">
        <v>-1.72E-2</v>
      </c>
      <c r="Q8" s="36">
        <v>2843.5</v>
      </c>
      <c r="R8" s="36">
        <v>2873.5</v>
      </c>
      <c r="S8" s="36">
        <v>2712</v>
      </c>
      <c r="T8" s="66">
        <v>-3.9199999999999999E-2</v>
      </c>
      <c r="U8" s="66">
        <v>-1.0500000000000001E-2</v>
      </c>
      <c r="V8" s="66">
        <v>-4.9200000000000001E-2</v>
      </c>
      <c r="W8" s="66">
        <v>7.3000000000000001E-3</v>
      </c>
      <c r="X8" s="1">
        <v>1395000</v>
      </c>
      <c r="Y8" s="1">
        <v>3858927</v>
      </c>
      <c r="Z8" s="1">
        <v>667408</v>
      </c>
      <c r="AA8" s="2" t="s">
        <v>309</v>
      </c>
      <c r="AB8" s="1" t="s">
        <v>310</v>
      </c>
      <c r="AC8" s="1">
        <v>14.36</v>
      </c>
      <c r="AD8">
        <v>1.53</v>
      </c>
      <c r="AE8">
        <v>1.9</v>
      </c>
      <c r="AF8" t="s">
        <v>230</v>
      </c>
      <c r="AG8" s="1">
        <v>49000</v>
      </c>
      <c r="AH8" s="36">
        <v>2732</v>
      </c>
      <c r="AI8">
        <v>400</v>
      </c>
      <c r="AJ8" s="1">
        <v>2731</v>
      </c>
      <c r="AK8" s="36">
        <v>500</v>
      </c>
      <c r="AL8" s="36">
        <v>0.63888888888888884</v>
      </c>
      <c r="AM8" s="3">
        <v>46156</v>
      </c>
      <c r="AN8" t="s">
        <v>298</v>
      </c>
      <c r="AO8" t="s">
        <v>299</v>
      </c>
      <c r="AQ8" t="str">
        <f t="shared" si="0"/>
        <v/>
      </c>
      <c r="AR8" s="73"/>
      <c r="AU8" s="66"/>
      <c r="AV8" s="66"/>
      <c r="AW8" t="s">
        <v>736</v>
      </c>
      <c r="AX8">
        <v>27</v>
      </c>
      <c r="AY8">
        <v>10</v>
      </c>
      <c r="AZ8" s="4">
        <v>0.37</v>
      </c>
      <c r="BA8">
        <v>-3.5</v>
      </c>
    </row>
    <row r="9" spans="1:53">
      <c r="A9" s="8">
        <v>46169</v>
      </c>
      <c r="B9" s="3"/>
      <c r="C9" s="66">
        <v>-4.3E-3</v>
      </c>
      <c r="D9" s="1">
        <v>65210</v>
      </c>
      <c r="E9" s="6">
        <v>0.11</v>
      </c>
      <c r="F9" s="69">
        <v>2124</v>
      </c>
      <c r="G9" t="s">
        <v>30</v>
      </c>
      <c r="H9">
        <v>0</v>
      </c>
      <c r="I9" t="s">
        <v>288</v>
      </c>
      <c r="J9" t="s">
        <v>289</v>
      </c>
      <c r="K9" t="s">
        <v>295</v>
      </c>
      <c r="L9">
        <v>861</v>
      </c>
      <c r="M9">
        <v>10</v>
      </c>
      <c r="N9" s="66">
        <v>1.18E-2</v>
      </c>
      <c r="O9">
        <v>851</v>
      </c>
      <c r="P9" s="66">
        <v>1.17E-2</v>
      </c>
      <c r="Q9">
        <v>844</v>
      </c>
      <c r="R9">
        <v>863</v>
      </c>
      <c r="S9">
        <v>841</v>
      </c>
      <c r="T9" s="66">
        <v>2.01E-2</v>
      </c>
      <c r="U9" s="66">
        <v>1.1000000000000001E-3</v>
      </c>
      <c r="V9" s="66">
        <v>-2.3E-3</v>
      </c>
      <c r="W9" s="66">
        <v>2.3699999999999999E-2</v>
      </c>
      <c r="X9" s="1">
        <v>339100</v>
      </c>
      <c r="Y9" s="1">
        <v>289926</v>
      </c>
      <c r="Z9" s="1">
        <v>142544</v>
      </c>
      <c r="AA9" s="2" t="s">
        <v>311</v>
      </c>
      <c r="AB9" s="1" t="s">
        <v>312</v>
      </c>
      <c r="AC9" s="1">
        <v>15.91</v>
      </c>
      <c r="AD9">
        <v>6.1</v>
      </c>
      <c r="AE9">
        <v>4.41</v>
      </c>
      <c r="AF9" t="s">
        <v>230</v>
      </c>
      <c r="AG9" s="1">
        <v>90000</v>
      </c>
      <c r="AH9">
        <v>862</v>
      </c>
      <c r="AI9">
        <v>400</v>
      </c>
      <c r="AJ9" s="1">
        <v>861</v>
      </c>
      <c r="AK9" s="1">
        <v>2900</v>
      </c>
      <c r="AL9" s="2">
        <v>0.63749999999999996</v>
      </c>
      <c r="AM9" s="3">
        <v>46155</v>
      </c>
      <c r="AN9" t="s">
        <v>293</v>
      </c>
      <c r="AO9" t="s">
        <v>313</v>
      </c>
      <c r="AQ9" t="str">
        <f t="shared" si="0"/>
        <v/>
      </c>
      <c r="AR9" s="73"/>
      <c r="AU9" s="66"/>
      <c r="AV9" s="66"/>
      <c r="AW9" t="s">
        <v>737</v>
      </c>
      <c r="AX9">
        <v>32</v>
      </c>
      <c r="AY9">
        <v>15</v>
      </c>
      <c r="AZ9" s="4">
        <v>0.46899999999999997</v>
      </c>
      <c r="BA9">
        <v>-0.1</v>
      </c>
    </row>
    <row r="10" spans="1:53">
      <c r="A10" s="8">
        <v>46169</v>
      </c>
      <c r="B10" s="3"/>
      <c r="C10" s="66">
        <v>-4.3E-3</v>
      </c>
      <c r="D10" s="1">
        <v>65210</v>
      </c>
      <c r="E10" s="6">
        <v>0.11</v>
      </c>
      <c r="F10" s="69">
        <v>2162</v>
      </c>
      <c r="G10" t="s">
        <v>31</v>
      </c>
      <c r="H10">
        <v>0</v>
      </c>
      <c r="I10" t="s">
        <v>314</v>
      </c>
      <c r="J10" t="s">
        <v>289</v>
      </c>
      <c r="K10" t="s">
        <v>290</v>
      </c>
      <c r="L10">
        <v>399</v>
      </c>
      <c r="M10">
        <v>4</v>
      </c>
      <c r="N10" s="66">
        <v>1.01E-2</v>
      </c>
      <c r="O10">
        <v>395</v>
      </c>
      <c r="P10" s="66">
        <v>1.01E-2</v>
      </c>
      <c r="Q10">
        <v>395</v>
      </c>
      <c r="R10">
        <v>399</v>
      </c>
      <c r="S10">
        <v>392</v>
      </c>
      <c r="T10" s="66">
        <v>1.01E-2</v>
      </c>
      <c r="U10" s="66">
        <v>1.26E-2</v>
      </c>
      <c r="V10" s="66">
        <v>0</v>
      </c>
      <c r="W10" s="66">
        <v>1.78E-2</v>
      </c>
      <c r="X10" s="1">
        <v>34600</v>
      </c>
      <c r="Y10" s="1">
        <v>13656</v>
      </c>
      <c r="Z10" s="1">
        <v>8622</v>
      </c>
      <c r="AA10" s="2" t="s">
        <v>315</v>
      </c>
      <c r="AB10" s="1" t="s">
        <v>316</v>
      </c>
      <c r="AC10" s="1">
        <v>23.19</v>
      </c>
      <c r="AD10">
        <v>1.52</v>
      </c>
      <c r="AE10">
        <v>2.2599999999999998</v>
      </c>
      <c r="AF10" t="s">
        <v>230</v>
      </c>
      <c r="AG10">
        <v>500</v>
      </c>
      <c r="AH10">
        <v>399</v>
      </c>
      <c r="AI10">
        <v>700</v>
      </c>
      <c r="AJ10">
        <v>398</v>
      </c>
      <c r="AK10">
        <v>400</v>
      </c>
      <c r="AL10" s="2">
        <v>0.63749999999999996</v>
      </c>
      <c r="AM10" s="3">
        <v>46154</v>
      </c>
      <c r="AN10" t="s">
        <v>298</v>
      </c>
      <c r="AO10" t="s">
        <v>313</v>
      </c>
      <c r="AQ10" t="str">
        <f t="shared" si="0"/>
        <v/>
      </c>
      <c r="AR10" s="73"/>
      <c r="AU10" s="66"/>
      <c r="AV10" s="66"/>
      <c r="AW10" t="s">
        <v>738</v>
      </c>
      <c r="AX10">
        <v>36</v>
      </c>
      <c r="AY10">
        <v>14</v>
      </c>
      <c r="AZ10" s="4">
        <v>0.38900000000000001</v>
      </c>
      <c r="BA10">
        <v>-2</v>
      </c>
    </row>
    <row r="11" spans="1:53">
      <c r="A11" s="8">
        <v>46169</v>
      </c>
      <c r="B11" s="3"/>
      <c r="C11" s="66">
        <v>-4.3E-3</v>
      </c>
      <c r="D11" s="1">
        <v>65210</v>
      </c>
      <c r="E11" s="6">
        <v>0.11</v>
      </c>
      <c r="F11" s="69">
        <v>2229</v>
      </c>
      <c r="G11" t="s">
        <v>32</v>
      </c>
      <c r="H11">
        <v>0</v>
      </c>
      <c r="I11" t="s">
        <v>288</v>
      </c>
      <c r="J11" t="s">
        <v>289</v>
      </c>
      <c r="K11" t="s">
        <v>290</v>
      </c>
      <c r="L11" s="36">
        <v>2891</v>
      </c>
      <c r="M11">
        <v>1</v>
      </c>
      <c r="N11" s="66">
        <v>2.9999999999999997E-4</v>
      </c>
      <c r="O11" s="36">
        <v>2890</v>
      </c>
      <c r="P11" s="66">
        <v>2.9999999999999997E-4</v>
      </c>
      <c r="Q11" s="36">
        <v>2878</v>
      </c>
      <c r="R11" s="36">
        <v>2902</v>
      </c>
      <c r="S11" s="36">
        <v>2862</v>
      </c>
      <c r="T11" s="66">
        <v>4.4999999999999997E-3</v>
      </c>
      <c r="U11" s="66">
        <v>5.0000000000000001E-3</v>
      </c>
      <c r="V11" s="66">
        <v>-3.7000000000000002E-3</v>
      </c>
      <c r="W11" s="66">
        <v>1.01E-2</v>
      </c>
      <c r="X11" s="1">
        <v>372500</v>
      </c>
      <c r="Y11" s="1">
        <v>1073679</v>
      </c>
      <c r="Z11" s="1">
        <v>387191</v>
      </c>
      <c r="AA11" s="2" t="s">
        <v>317</v>
      </c>
      <c r="AB11" s="1" t="s">
        <v>318</v>
      </c>
      <c r="AC11" s="1">
        <v>20.2</v>
      </c>
      <c r="AD11">
        <v>1.66</v>
      </c>
      <c r="AE11">
        <v>2.39</v>
      </c>
      <c r="AF11" t="s">
        <v>230</v>
      </c>
      <c r="AG11" s="1">
        <v>15000</v>
      </c>
      <c r="AH11" s="36">
        <v>2891.5</v>
      </c>
      <c r="AI11">
        <v>300</v>
      </c>
      <c r="AJ11" s="1">
        <v>2891</v>
      </c>
      <c r="AK11" s="36">
        <v>1200</v>
      </c>
      <c r="AL11" s="36">
        <v>0.63888888888888884</v>
      </c>
      <c r="AM11" s="3">
        <v>46156</v>
      </c>
      <c r="AN11" t="s">
        <v>298</v>
      </c>
      <c r="AO11" t="s">
        <v>319</v>
      </c>
      <c r="AQ11" t="str">
        <f t="shared" si="0"/>
        <v/>
      </c>
      <c r="AR11" s="73"/>
      <c r="AU11" s="66"/>
      <c r="AV11" s="66"/>
      <c r="AW11" t="s">
        <v>739</v>
      </c>
      <c r="AX11">
        <v>11</v>
      </c>
      <c r="AY11">
        <v>4</v>
      </c>
      <c r="AZ11" s="4">
        <v>0.36399999999999999</v>
      </c>
      <c r="BA11">
        <v>-1.1000000000000001</v>
      </c>
    </row>
    <row r="12" spans="1:53">
      <c r="A12" s="8">
        <v>46169</v>
      </c>
      <c r="B12" s="3"/>
      <c r="C12" s="66">
        <v>-4.3E-3</v>
      </c>
      <c r="D12" s="1">
        <v>65210</v>
      </c>
      <c r="E12" s="6">
        <v>0.11</v>
      </c>
      <c r="F12" s="69">
        <v>2768</v>
      </c>
      <c r="G12" t="s">
        <v>33</v>
      </c>
      <c r="H12">
        <v>0</v>
      </c>
      <c r="I12" t="s">
        <v>288</v>
      </c>
      <c r="J12" t="s">
        <v>289</v>
      </c>
      <c r="K12" t="s">
        <v>295</v>
      </c>
      <c r="L12" s="36">
        <v>5512</v>
      </c>
      <c r="M12">
        <v>-71</v>
      </c>
      <c r="N12" s="66">
        <v>-1.2699999999999999E-2</v>
      </c>
      <c r="O12" s="36">
        <v>5583</v>
      </c>
      <c r="P12" s="66">
        <v>-1.2699999999999999E-2</v>
      </c>
      <c r="Q12" s="36">
        <v>5601</v>
      </c>
      <c r="R12" s="36">
        <v>5650</v>
      </c>
      <c r="S12" s="36">
        <v>5500</v>
      </c>
      <c r="T12" s="66">
        <v>-1.5800000000000002E-2</v>
      </c>
      <c r="U12" s="66">
        <v>-3.2000000000000002E-3</v>
      </c>
      <c r="V12" s="66">
        <v>-2.4400000000000002E-2</v>
      </c>
      <c r="W12" s="66">
        <v>2.0999999999999999E-3</v>
      </c>
      <c r="X12" s="1">
        <v>732100</v>
      </c>
      <c r="Y12" s="1">
        <v>4069358</v>
      </c>
      <c r="Z12" s="1">
        <v>1157520</v>
      </c>
      <c r="AA12" s="2" t="s">
        <v>320</v>
      </c>
      <c r="AB12" s="1" t="s">
        <v>321</v>
      </c>
      <c r="AC12" s="1">
        <v>8.82</v>
      </c>
      <c r="AD12">
        <v>1.05</v>
      </c>
      <c r="AE12">
        <v>3.27</v>
      </c>
      <c r="AF12" t="s">
        <v>230</v>
      </c>
      <c r="AG12" s="1">
        <v>116100</v>
      </c>
      <c r="AH12" s="36">
        <v>5513</v>
      </c>
      <c r="AI12">
        <v>500</v>
      </c>
      <c r="AJ12" s="1">
        <v>5511</v>
      </c>
      <c r="AK12" s="36">
        <v>200</v>
      </c>
      <c r="AL12" s="36">
        <v>0.63888888888888884</v>
      </c>
      <c r="AM12" s="3">
        <v>46143</v>
      </c>
      <c r="AN12" t="s">
        <v>298</v>
      </c>
      <c r="AO12" t="s">
        <v>322</v>
      </c>
      <c r="AQ12" t="str">
        <f t="shared" si="0"/>
        <v/>
      </c>
      <c r="AR12" s="73"/>
      <c r="AU12" s="66"/>
      <c r="AV12" s="66"/>
    </row>
    <row r="13" spans="1:53">
      <c r="A13" s="8">
        <v>46169</v>
      </c>
      <c r="B13" s="3"/>
      <c r="C13" s="66">
        <v>-4.3E-3</v>
      </c>
      <c r="D13" s="1">
        <v>65210</v>
      </c>
      <c r="E13" s="6">
        <v>0.11</v>
      </c>
      <c r="F13" s="69">
        <v>2769</v>
      </c>
      <c r="G13" t="s">
        <v>34</v>
      </c>
      <c r="H13">
        <v>0</v>
      </c>
      <c r="I13" t="s">
        <v>314</v>
      </c>
      <c r="J13" t="s">
        <v>323</v>
      </c>
      <c r="K13" t="s">
        <v>295</v>
      </c>
      <c r="L13">
        <v>835</v>
      </c>
      <c r="M13">
        <v>-2</v>
      </c>
      <c r="N13" s="66">
        <v>-2.3999999999999998E-3</v>
      </c>
      <c r="O13">
        <v>837</v>
      </c>
      <c r="P13" s="66">
        <v>-2.3E-3</v>
      </c>
      <c r="Q13">
        <v>837</v>
      </c>
      <c r="R13">
        <v>843</v>
      </c>
      <c r="S13">
        <v>833</v>
      </c>
      <c r="T13" s="66">
        <v>-2.3E-3</v>
      </c>
      <c r="U13" s="66">
        <v>-1.1000000000000001E-3</v>
      </c>
      <c r="V13" s="66">
        <v>-9.4000000000000004E-3</v>
      </c>
      <c r="W13" s="66">
        <v>2.3999999999999998E-3</v>
      </c>
      <c r="X13" s="1">
        <v>8100</v>
      </c>
      <c r="Y13" s="1">
        <v>6773</v>
      </c>
      <c r="Z13" s="1">
        <v>6564</v>
      </c>
      <c r="AA13" s="2" t="s">
        <v>324</v>
      </c>
      <c r="AB13" s="1" t="s">
        <v>325</v>
      </c>
      <c r="AC13" s="1">
        <v>9.91</v>
      </c>
      <c r="AD13">
        <v>22.19</v>
      </c>
      <c r="AE13">
        <v>0</v>
      </c>
      <c r="AF13">
        <v>0.1</v>
      </c>
      <c r="AG13">
        <v>0</v>
      </c>
      <c r="AH13">
        <v>836</v>
      </c>
      <c r="AI13">
        <v>100</v>
      </c>
      <c r="AJ13">
        <v>834</v>
      </c>
      <c r="AK13">
        <v>100</v>
      </c>
      <c r="AL13" s="2">
        <v>0.62638888888888888</v>
      </c>
      <c r="AN13" t="s">
        <v>326</v>
      </c>
      <c r="AO13" t="s">
        <v>327</v>
      </c>
      <c r="AQ13" t="str">
        <f t="shared" si="0"/>
        <v/>
      </c>
      <c r="AR13" s="73"/>
      <c r="AU13" s="66"/>
      <c r="AV13" s="66"/>
      <c r="AW13" s="74" t="s">
        <v>740</v>
      </c>
    </row>
    <row r="14" spans="1:53">
      <c r="A14" s="8">
        <v>46169</v>
      </c>
      <c r="B14" s="3"/>
      <c r="C14" s="66">
        <v>-4.3E-3</v>
      </c>
      <c r="D14" s="1">
        <v>65210</v>
      </c>
      <c r="E14" s="6">
        <v>0.11</v>
      </c>
      <c r="F14" s="69">
        <v>2914</v>
      </c>
      <c r="G14" t="s">
        <v>35</v>
      </c>
      <c r="H14">
        <v>0</v>
      </c>
      <c r="I14" t="s">
        <v>288</v>
      </c>
      <c r="J14" t="s">
        <v>289</v>
      </c>
      <c r="K14" t="s">
        <v>290</v>
      </c>
      <c r="L14" s="36">
        <v>6095</v>
      </c>
      <c r="M14">
        <v>-24</v>
      </c>
      <c r="N14" s="66">
        <v>-3.8999999999999998E-3</v>
      </c>
      <c r="O14" s="36">
        <v>6119</v>
      </c>
      <c r="P14" s="66">
        <v>-3.8999999999999998E-3</v>
      </c>
      <c r="Q14" s="36">
        <v>6080</v>
      </c>
      <c r="R14" s="36">
        <v>6121</v>
      </c>
      <c r="S14" s="36">
        <v>6062</v>
      </c>
      <c r="T14" s="66">
        <v>2.3999999999999998E-3</v>
      </c>
      <c r="U14" s="66">
        <v>-3.2000000000000002E-3</v>
      </c>
      <c r="V14" s="66">
        <v>-4.1999999999999997E-3</v>
      </c>
      <c r="W14" s="66">
        <v>5.4000000000000003E-3</v>
      </c>
      <c r="X14" s="1">
        <v>2195400</v>
      </c>
      <c r="Y14" s="1">
        <v>13384744</v>
      </c>
      <c r="Z14" s="1">
        <v>12190000</v>
      </c>
      <c r="AA14" s="2" t="s">
        <v>328</v>
      </c>
      <c r="AB14" s="1" t="s">
        <v>329</v>
      </c>
      <c r="AC14" s="1">
        <v>18.98</v>
      </c>
      <c r="AD14">
        <v>2.64</v>
      </c>
      <c r="AE14">
        <v>3.97</v>
      </c>
      <c r="AF14" t="s">
        <v>230</v>
      </c>
      <c r="AG14" s="1">
        <v>406400</v>
      </c>
      <c r="AH14" s="36">
        <v>6095</v>
      </c>
      <c r="AI14" s="1">
        <v>2200</v>
      </c>
      <c r="AJ14" s="1">
        <v>6094</v>
      </c>
      <c r="AK14" s="36">
        <v>200</v>
      </c>
      <c r="AL14" s="36">
        <v>0.63888888888888884</v>
      </c>
      <c r="AM14" s="3">
        <v>46150</v>
      </c>
      <c r="AN14" t="s">
        <v>293</v>
      </c>
      <c r="AO14" t="s">
        <v>319</v>
      </c>
      <c r="AQ14" t="str">
        <f t="shared" si="0"/>
        <v/>
      </c>
      <c r="AR14" s="73"/>
      <c r="AU14" s="66"/>
      <c r="AV14" s="66"/>
      <c r="AW14" s="5" t="s">
        <v>22</v>
      </c>
      <c r="AX14" s="5" t="s">
        <v>728</v>
      </c>
      <c r="AY14" s="5" t="s">
        <v>729</v>
      </c>
      <c r="AZ14" s="5" t="s">
        <v>23</v>
      </c>
    </row>
    <row r="15" spans="1:53">
      <c r="A15" s="8">
        <v>46169</v>
      </c>
      <c r="B15" s="3"/>
      <c r="C15" s="66">
        <v>-4.3E-3</v>
      </c>
      <c r="D15" s="1">
        <v>65210</v>
      </c>
      <c r="E15" s="6">
        <v>0.11</v>
      </c>
      <c r="F15" s="69">
        <v>3003</v>
      </c>
      <c r="G15" t="s">
        <v>36</v>
      </c>
      <c r="H15">
        <v>0</v>
      </c>
      <c r="I15" t="s">
        <v>288</v>
      </c>
      <c r="J15" t="s">
        <v>289</v>
      </c>
      <c r="K15" t="s">
        <v>290</v>
      </c>
      <c r="L15" s="36">
        <v>1667.5</v>
      </c>
      <c r="M15">
        <v>-15.5</v>
      </c>
      <c r="N15" s="66">
        <v>-9.1999999999999998E-3</v>
      </c>
      <c r="O15" s="36">
        <v>1683</v>
      </c>
      <c r="P15" s="66">
        <v>-9.1999999999999998E-3</v>
      </c>
      <c r="Q15" s="36">
        <v>1675</v>
      </c>
      <c r="R15" s="36">
        <v>1687.5</v>
      </c>
      <c r="S15" s="36">
        <v>1662.5</v>
      </c>
      <c r="T15" s="66">
        <v>-4.4000000000000003E-3</v>
      </c>
      <c r="U15" s="66">
        <v>5.9999999999999995E-4</v>
      </c>
      <c r="V15" s="66">
        <v>-1.18E-2</v>
      </c>
      <c r="W15" s="66">
        <v>3.0000000000000001E-3</v>
      </c>
      <c r="X15" s="1">
        <v>2112200</v>
      </c>
      <c r="Y15" s="1">
        <v>3530504</v>
      </c>
      <c r="Z15" s="1">
        <v>1280486</v>
      </c>
      <c r="AA15" s="2" t="s">
        <v>330</v>
      </c>
      <c r="AB15" s="1" t="s">
        <v>331</v>
      </c>
      <c r="AC15" s="1">
        <v>10.46</v>
      </c>
      <c r="AD15">
        <v>1.38</v>
      </c>
      <c r="AE15">
        <v>4.0199999999999996</v>
      </c>
      <c r="AF15" t="s">
        <v>230</v>
      </c>
      <c r="AG15" s="1">
        <v>43300</v>
      </c>
      <c r="AH15" s="36">
        <v>1667.5</v>
      </c>
      <c r="AI15" s="1">
        <v>5500</v>
      </c>
      <c r="AJ15" s="1">
        <v>1667</v>
      </c>
      <c r="AK15" s="36">
        <v>2800</v>
      </c>
      <c r="AL15" s="36">
        <v>0.63888888888888884</v>
      </c>
      <c r="AM15" s="3">
        <v>46139</v>
      </c>
      <c r="AN15" t="s">
        <v>293</v>
      </c>
      <c r="AO15" t="s">
        <v>332</v>
      </c>
      <c r="AQ15" t="str">
        <f t="shared" si="0"/>
        <v/>
      </c>
      <c r="AR15" s="73"/>
      <c r="AU15" s="66"/>
      <c r="AV15" s="66"/>
      <c r="AW15" t="s">
        <v>741</v>
      </c>
      <c r="AX15">
        <v>10</v>
      </c>
      <c r="AY15">
        <v>7</v>
      </c>
      <c r="AZ15" s="4">
        <v>0.7</v>
      </c>
    </row>
    <row r="16" spans="1:53">
      <c r="A16" s="8">
        <v>46169</v>
      </c>
      <c r="B16" s="3"/>
      <c r="C16" s="66">
        <v>-4.3E-3</v>
      </c>
      <c r="D16" s="1">
        <v>65210</v>
      </c>
      <c r="E16" s="6">
        <v>0.11</v>
      </c>
      <c r="F16" s="69">
        <v>3407</v>
      </c>
      <c r="G16" t="s">
        <v>37</v>
      </c>
      <c r="H16">
        <v>0</v>
      </c>
      <c r="I16" t="s">
        <v>288</v>
      </c>
      <c r="J16" t="s">
        <v>289</v>
      </c>
      <c r="K16" t="s">
        <v>295</v>
      </c>
      <c r="L16" s="36">
        <v>1752</v>
      </c>
      <c r="M16">
        <v>1.5</v>
      </c>
      <c r="N16" s="66">
        <v>8.9999999999999998E-4</v>
      </c>
      <c r="O16" s="36">
        <v>1750.5</v>
      </c>
      <c r="P16" s="66">
        <v>8.0000000000000004E-4</v>
      </c>
      <c r="Q16" s="36">
        <v>1750</v>
      </c>
      <c r="R16" s="36">
        <v>1777.5</v>
      </c>
      <c r="S16" s="36">
        <v>1742.5</v>
      </c>
      <c r="T16" s="66">
        <v>1.1000000000000001E-3</v>
      </c>
      <c r="U16" s="66">
        <v>-4.1999999999999997E-3</v>
      </c>
      <c r="V16" s="66">
        <v>-1.43E-2</v>
      </c>
      <c r="W16" s="66">
        <v>5.4000000000000003E-3</v>
      </c>
      <c r="X16" s="1">
        <v>3162800</v>
      </c>
      <c r="Y16" s="1">
        <v>5559426</v>
      </c>
      <c r="Z16" s="1">
        <v>2392797</v>
      </c>
      <c r="AA16" s="2" t="s">
        <v>333</v>
      </c>
      <c r="AB16" s="1" t="s">
        <v>334</v>
      </c>
      <c r="AC16" s="1">
        <v>14.84</v>
      </c>
      <c r="AD16">
        <v>1.1299999999999999</v>
      </c>
      <c r="AE16">
        <v>2.5099999999999998</v>
      </c>
      <c r="AF16" t="s">
        <v>230</v>
      </c>
      <c r="AG16" s="1">
        <v>133400</v>
      </c>
      <c r="AH16" s="36">
        <v>1752</v>
      </c>
      <c r="AI16" s="1">
        <v>5200</v>
      </c>
      <c r="AJ16" s="1">
        <v>1751.5</v>
      </c>
      <c r="AK16" s="36">
        <v>2400</v>
      </c>
      <c r="AL16" s="36">
        <v>0.63888888888888884</v>
      </c>
      <c r="AM16" s="3">
        <v>46154</v>
      </c>
      <c r="AN16" t="s">
        <v>298</v>
      </c>
      <c r="AO16" t="s">
        <v>335</v>
      </c>
      <c r="AQ16" t="str">
        <f t="shared" si="0"/>
        <v/>
      </c>
      <c r="AR16" s="73"/>
      <c r="AU16" s="66"/>
      <c r="AV16" s="66"/>
      <c r="AW16" t="s">
        <v>742</v>
      </c>
      <c r="AX16">
        <v>9</v>
      </c>
      <c r="AY16">
        <v>6</v>
      </c>
      <c r="AZ16" s="4">
        <v>0.66700000000000004</v>
      </c>
    </row>
    <row r="17" spans="1:53">
      <c r="A17" s="8">
        <v>46169</v>
      </c>
      <c r="B17" s="3"/>
      <c r="C17" s="66">
        <v>-4.3E-3</v>
      </c>
      <c r="D17" s="1">
        <v>65210</v>
      </c>
      <c r="E17" s="6">
        <v>0.11</v>
      </c>
      <c r="F17" s="69">
        <v>4008</v>
      </c>
      <c r="G17" t="s">
        <v>38</v>
      </c>
      <c r="H17">
        <v>0</v>
      </c>
      <c r="I17" t="s">
        <v>288</v>
      </c>
      <c r="J17" t="s">
        <v>289</v>
      </c>
      <c r="K17" t="s">
        <v>290</v>
      </c>
      <c r="L17" s="36">
        <v>1316</v>
      </c>
      <c r="M17">
        <v>34</v>
      </c>
      <c r="N17" s="66">
        <v>2.6499999999999999E-2</v>
      </c>
      <c r="O17" s="36">
        <v>1282</v>
      </c>
      <c r="P17" s="66">
        <v>2.6499999999999999E-2</v>
      </c>
      <c r="Q17" s="36">
        <v>1284</v>
      </c>
      <c r="R17" s="36">
        <v>1319</v>
      </c>
      <c r="S17" s="36">
        <v>1260</v>
      </c>
      <c r="T17" s="66">
        <v>2.4899999999999999E-2</v>
      </c>
      <c r="U17" s="66">
        <v>1.15E-2</v>
      </c>
      <c r="V17" s="66">
        <v>-2.2000000000000001E-3</v>
      </c>
      <c r="W17" s="66">
        <v>4.4400000000000002E-2</v>
      </c>
      <c r="X17" s="1">
        <v>247400</v>
      </c>
      <c r="Y17" s="1">
        <v>322418</v>
      </c>
      <c r="Z17" s="1">
        <v>85123</v>
      </c>
      <c r="AA17" s="2" t="s">
        <v>336</v>
      </c>
      <c r="AB17" s="1" t="s">
        <v>337</v>
      </c>
      <c r="AC17" s="1">
        <v>10.76</v>
      </c>
      <c r="AD17">
        <v>0.82</v>
      </c>
      <c r="AE17">
        <v>3.65</v>
      </c>
      <c r="AF17" t="s">
        <v>230</v>
      </c>
      <c r="AG17" s="1">
        <v>44900</v>
      </c>
      <c r="AH17" s="36">
        <v>1316</v>
      </c>
      <c r="AI17">
        <v>800</v>
      </c>
      <c r="AJ17" s="1">
        <v>1315</v>
      </c>
      <c r="AK17" s="36">
        <v>1800</v>
      </c>
      <c r="AL17" s="36">
        <v>0.63888888888888884</v>
      </c>
      <c r="AM17" s="3">
        <v>46154</v>
      </c>
      <c r="AN17" t="s">
        <v>298</v>
      </c>
      <c r="AO17" t="s">
        <v>335</v>
      </c>
      <c r="AQ17" t="str">
        <f t="shared" si="0"/>
        <v/>
      </c>
      <c r="AR17" s="73"/>
      <c r="AU17" s="66"/>
      <c r="AV17" s="66"/>
      <c r="AW17" t="s">
        <v>743</v>
      </c>
      <c r="AX17">
        <v>11</v>
      </c>
      <c r="AY17">
        <v>7</v>
      </c>
      <c r="AZ17" s="4">
        <v>0.63600000000000001</v>
      </c>
    </row>
    <row r="18" spans="1:53">
      <c r="A18" s="8">
        <v>46169</v>
      </c>
      <c r="B18" s="3"/>
      <c r="C18" s="66">
        <v>-4.3E-3</v>
      </c>
      <c r="D18" s="1">
        <v>65210</v>
      </c>
      <c r="E18" s="6">
        <v>0.11</v>
      </c>
      <c r="F18" s="69">
        <v>4026</v>
      </c>
      <c r="G18" t="s">
        <v>39</v>
      </c>
      <c r="H18">
        <v>0</v>
      </c>
      <c r="I18" t="s">
        <v>314</v>
      </c>
      <c r="J18" t="s">
        <v>289</v>
      </c>
      <c r="K18" t="s">
        <v>290</v>
      </c>
      <c r="L18" s="36">
        <v>1852</v>
      </c>
      <c r="M18">
        <v>-50</v>
      </c>
      <c r="N18" s="66">
        <v>-2.63E-2</v>
      </c>
      <c r="O18" s="36">
        <v>1902</v>
      </c>
      <c r="P18" s="66">
        <v>-2.6200000000000001E-2</v>
      </c>
      <c r="Q18" s="36">
        <v>1902</v>
      </c>
      <c r="R18" s="36">
        <v>1964</v>
      </c>
      <c r="S18" s="36">
        <v>1843</v>
      </c>
      <c r="T18" s="66">
        <v>-2.6200000000000001E-2</v>
      </c>
      <c r="U18" s="66">
        <v>-1.01E-2</v>
      </c>
      <c r="V18" s="66">
        <v>-5.7000000000000002E-2</v>
      </c>
      <c r="W18" s="66">
        <v>4.7999999999999996E-3</v>
      </c>
      <c r="X18" s="1">
        <v>61000</v>
      </c>
      <c r="Y18" s="1">
        <v>115560</v>
      </c>
      <c r="Z18" s="1">
        <v>17112</v>
      </c>
      <c r="AA18" s="2" t="s">
        <v>338</v>
      </c>
      <c r="AB18" s="1" t="s">
        <v>339</v>
      </c>
      <c r="AC18" s="1">
        <v>10.51</v>
      </c>
      <c r="AD18">
        <v>1.23</v>
      </c>
      <c r="AE18">
        <v>2.65</v>
      </c>
      <c r="AF18" t="s">
        <v>230</v>
      </c>
      <c r="AG18">
        <v>0</v>
      </c>
      <c r="AH18" s="36">
        <v>1853</v>
      </c>
      <c r="AI18">
        <v>100</v>
      </c>
      <c r="AJ18" s="36">
        <v>1852</v>
      </c>
      <c r="AK18" s="36">
        <v>100</v>
      </c>
      <c r="AL18" s="36">
        <v>0.6381944444444444</v>
      </c>
      <c r="AM18" s="3">
        <v>46183</v>
      </c>
      <c r="AN18" t="s">
        <v>340</v>
      </c>
      <c r="AO18" t="s">
        <v>341</v>
      </c>
      <c r="AQ18" t="str">
        <f t="shared" si="0"/>
        <v/>
      </c>
      <c r="AR18" s="73"/>
      <c r="AU18" s="66"/>
      <c r="AV18" s="66"/>
      <c r="AW18" t="s">
        <v>744</v>
      </c>
      <c r="AX18">
        <v>8</v>
      </c>
      <c r="AY18">
        <v>5</v>
      </c>
      <c r="AZ18" s="4">
        <v>0.625</v>
      </c>
    </row>
    <row r="19" spans="1:53">
      <c r="A19" s="8">
        <v>46169</v>
      </c>
      <c r="B19" s="3"/>
      <c r="C19" s="66">
        <v>-4.3E-3</v>
      </c>
      <c r="D19" s="1">
        <v>65210</v>
      </c>
      <c r="E19" s="6">
        <v>0.11</v>
      </c>
      <c r="F19" s="69">
        <v>4062</v>
      </c>
      <c r="G19" t="s">
        <v>40</v>
      </c>
      <c r="H19">
        <v>0</v>
      </c>
      <c r="I19" t="s">
        <v>288</v>
      </c>
      <c r="J19" t="s">
        <v>289</v>
      </c>
      <c r="K19" t="s">
        <v>290</v>
      </c>
      <c r="L19" s="36">
        <v>20355</v>
      </c>
      <c r="M19">
        <v>-610</v>
      </c>
      <c r="N19" s="66">
        <v>-2.9100000000000001E-2</v>
      </c>
      <c r="O19" s="36">
        <v>20965</v>
      </c>
      <c r="P19" s="66">
        <v>-2.9000000000000001E-2</v>
      </c>
      <c r="Q19" s="36">
        <v>21255</v>
      </c>
      <c r="R19" s="36">
        <v>21610</v>
      </c>
      <c r="S19" s="36">
        <v>20110</v>
      </c>
      <c r="T19" s="66">
        <v>-4.2299999999999997E-2</v>
      </c>
      <c r="U19" s="66">
        <v>4.8999999999999998E-3</v>
      </c>
      <c r="V19" s="66">
        <v>-5.8000000000000003E-2</v>
      </c>
      <c r="W19" s="66">
        <v>1.21E-2</v>
      </c>
      <c r="X19" s="1">
        <v>6927000</v>
      </c>
      <c r="Y19" s="1">
        <v>142468320</v>
      </c>
      <c r="Z19" s="1">
        <v>5734433</v>
      </c>
      <c r="AA19" s="2" t="s">
        <v>342</v>
      </c>
      <c r="AB19" s="1" t="s">
        <v>343</v>
      </c>
      <c r="AC19" s="1">
        <v>98</v>
      </c>
      <c r="AD19">
        <v>10.33</v>
      </c>
      <c r="AE19">
        <v>0.17</v>
      </c>
      <c r="AF19" t="s">
        <v>230</v>
      </c>
      <c r="AG19" s="1">
        <v>49200</v>
      </c>
      <c r="AH19" s="36">
        <v>20360</v>
      </c>
      <c r="AI19">
        <v>700</v>
      </c>
      <c r="AJ19" s="1">
        <v>20350</v>
      </c>
      <c r="AK19" s="36">
        <v>600</v>
      </c>
      <c r="AL19" s="36">
        <v>0.63888888888888884</v>
      </c>
      <c r="AM19" s="3">
        <v>46153</v>
      </c>
      <c r="AN19" t="s">
        <v>298</v>
      </c>
      <c r="AO19" t="s">
        <v>344</v>
      </c>
      <c r="AQ19" t="str">
        <f t="shared" si="0"/>
        <v/>
      </c>
      <c r="AR19" s="73"/>
      <c r="AU19" s="66"/>
      <c r="AV19" s="66"/>
      <c r="AW19" t="s">
        <v>745</v>
      </c>
      <c r="AX19">
        <v>18</v>
      </c>
      <c r="AY19">
        <v>11</v>
      </c>
      <c r="AZ19" s="4">
        <v>0.61099999999999999</v>
      </c>
    </row>
    <row r="20" spans="1:53">
      <c r="A20" s="8">
        <v>46169</v>
      </c>
      <c r="B20" s="3"/>
      <c r="C20" s="66">
        <v>-4.3E-3</v>
      </c>
      <c r="D20" s="1">
        <v>65210</v>
      </c>
      <c r="E20" s="6">
        <v>0.11</v>
      </c>
      <c r="F20" s="69">
        <v>4063</v>
      </c>
      <c r="G20" t="s">
        <v>41</v>
      </c>
      <c r="H20">
        <v>0</v>
      </c>
      <c r="I20" t="s">
        <v>288</v>
      </c>
      <c r="J20" t="s">
        <v>289</v>
      </c>
      <c r="K20" t="s">
        <v>295</v>
      </c>
      <c r="L20" s="36">
        <v>7390</v>
      </c>
      <c r="M20">
        <v>368</v>
      </c>
      <c r="N20" s="66">
        <v>5.2400000000000002E-2</v>
      </c>
      <c r="O20" s="36">
        <v>7022</v>
      </c>
      <c r="P20" s="66">
        <v>5.2400000000000002E-2</v>
      </c>
      <c r="Q20" s="36">
        <v>7250</v>
      </c>
      <c r="R20" s="36">
        <v>7572</v>
      </c>
      <c r="S20" s="36">
        <v>7219</v>
      </c>
      <c r="T20" s="66">
        <v>1.9300000000000001E-2</v>
      </c>
      <c r="U20" s="66">
        <v>-1.2999999999999999E-3</v>
      </c>
      <c r="V20" s="66">
        <v>-2.4E-2</v>
      </c>
      <c r="W20" s="66">
        <v>2.3599999999999999E-2</v>
      </c>
      <c r="X20" s="1">
        <v>8401500</v>
      </c>
      <c r="Y20" s="1">
        <v>62284398</v>
      </c>
      <c r="Z20" s="1">
        <v>14669119</v>
      </c>
      <c r="AA20" s="2" t="s">
        <v>345</v>
      </c>
      <c r="AB20" s="1" t="s">
        <v>346</v>
      </c>
      <c r="AC20" s="1">
        <v>27.44</v>
      </c>
      <c r="AD20">
        <v>3.07</v>
      </c>
      <c r="AE20">
        <v>1.43</v>
      </c>
      <c r="AF20" t="s">
        <v>230</v>
      </c>
      <c r="AG20" s="1">
        <v>143100</v>
      </c>
      <c r="AH20" s="36">
        <v>7391</v>
      </c>
      <c r="AI20" s="1">
        <v>1100</v>
      </c>
      <c r="AJ20" s="1">
        <v>7390</v>
      </c>
      <c r="AK20" s="36">
        <v>1700</v>
      </c>
      <c r="AL20" s="36">
        <v>0.63888888888888884</v>
      </c>
      <c r="AM20" s="3">
        <v>46140</v>
      </c>
      <c r="AN20" t="s">
        <v>298</v>
      </c>
      <c r="AO20" t="s">
        <v>335</v>
      </c>
      <c r="AQ20" t="str">
        <f t="shared" si="0"/>
        <v/>
      </c>
      <c r="AR20" s="73"/>
      <c r="AU20" s="66"/>
      <c r="AV20" s="66"/>
    </row>
    <row r="21" spans="1:53">
      <c r="A21" s="8">
        <v>46169</v>
      </c>
      <c r="B21" s="3"/>
      <c r="C21" s="66">
        <v>-4.3E-3</v>
      </c>
      <c r="D21" s="1">
        <v>65210</v>
      </c>
      <c r="E21" s="6">
        <v>0.11</v>
      </c>
      <c r="F21" s="69">
        <v>4068</v>
      </c>
      <c r="G21" t="s">
        <v>42</v>
      </c>
      <c r="H21">
        <v>0</v>
      </c>
      <c r="I21" t="s">
        <v>347</v>
      </c>
      <c r="J21" t="s">
        <v>323</v>
      </c>
      <c r="K21" t="s">
        <v>290</v>
      </c>
      <c r="L21" s="36">
        <v>1766</v>
      </c>
      <c r="M21">
        <v>0</v>
      </c>
      <c r="N21" s="66">
        <v>0</v>
      </c>
      <c r="O21" s="36">
        <v>1766</v>
      </c>
      <c r="P21" s="66">
        <v>0</v>
      </c>
      <c r="Q21" s="36">
        <v>1767</v>
      </c>
      <c r="R21" s="36">
        <v>1767</v>
      </c>
      <c r="S21" s="36">
        <v>1700</v>
      </c>
      <c r="T21" s="66">
        <v>-5.0000000000000001E-4</v>
      </c>
      <c r="U21" s="66">
        <v>0</v>
      </c>
      <c r="V21" s="66">
        <v>-5.0000000000000001E-4</v>
      </c>
      <c r="W21" s="66">
        <v>3.8800000000000001E-2</v>
      </c>
      <c r="X21" s="1">
        <v>2700</v>
      </c>
      <c r="Y21" s="1">
        <v>4691</v>
      </c>
      <c r="Z21" s="1">
        <v>3337</v>
      </c>
      <c r="AA21" s="2" t="s">
        <v>348</v>
      </c>
      <c r="AB21" s="1" t="s">
        <v>349</v>
      </c>
      <c r="AC21" s="1">
        <v>23.2</v>
      </c>
      <c r="AD21">
        <v>1.55</v>
      </c>
      <c r="AE21">
        <v>0</v>
      </c>
      <c r="AF21">
        <v>1.7</v>
      </c>
      <c r="AG21">
        <v>100</v>
      </c>
      <c r="AH21" s="36">
        <v>1764</v>
      </c>
      <c r="AI21">
        <v>200</v>
      </c>
      <c r="AJ21" s="36">
        <v>1745</v>
      </c>
      <c r="AK21" s="36">
        <v>100</v>
      </c>
      <c r="AL21" s="36">
        <v>0.5229166666666667</v>
      </c>
      <c r="AM21" s="3">
        <v>46156</v>
      </c>
      <c r="AN21" t="s">
        <v>350</v>
      </c>
      <c r="AO21" t="s">
        <v>351</v>
      </c>
      <c r="AQ21" t="str">
        <f t="shared" si="0"/>
        <v/>
      </c>
      <c r="AR21" s="73"/>
      <c r="AU21" s="66"/>
      <c r="AV21" s="66"/>
      <c r="AW21" s="72" t="s">
        <v>746</v>
      </c>
    </row>
    <row r="22" spans="1:53">
      <c r="A22" s="8">
        <v>46169</v>
      </c>
      <c r="B22" s="3"/>
      <c r="C22" s="66">
        <v>-4.3E-3</v>
      </c>
      <c r="D22" s="1">
        <v>65210</v>
      </c>
      <c r="E22" s="6">
        <v>0.11</v>
      </c>
      <c r="F22" s="69">
        <v>4100</v>
      </c>
      <c r="G22" t="s">
        <v>43</v>
      </c>
      <c r="H22">
        <v>0</v>
      </c>
      <c r="I22" t="s">
        <v>314</v>
      </c>
      <c r="J22" t="s">
        <v>289</v>
      </c>
      <c r="K22" t="s">
        <v>290</v>
      </c>
      <c r="L22" s="36">
        <v>1718</v>
      </c>
      <c r="M22">
        <v>-204</v>
      </c>
      <c r="N22" s="66">
        <v>-0.1061</v>
      </c>
      <c r="O22" s="36">
        <v>1922</v>
      </c>
      <c r="P22" s="66">
        <v>-0.1061</v>
      </c>
      <c r="Q22" s="36">
        <v>2000</v>
      </c>
      <c r="R22" s="36">
        <v>2055</v>
      </c>
      <c r="S22" s="36">
        <v>1670</v>
      </c>
      <c r="T22" s="66">
        <v>-0.14099999999999999</v>
      </c>
      <c r="U22" s="66">
        <v>-1.9900000000000001E-2</v>
      </c>
      <c r="V22" s="66">
        <v>-0.16389999999999999</v>
      </c>
      <c r="W22" s="66">
        <v>2.87E-2</v>
      </c>
      <c r="X22" s="1">
        <v>343400</v>
      </c>
      <c r="Y22" s="1">
        <v>633075</v>
      </c>
      <c r="Z22" s="1">
        <v>10478</v>
      </c>
      <c r="AA22" s="2" t="s">
        <v>352</v>
      </c>
      <c r="AB22" s="1" t="s">
        <v>353</v>
      </c>
      <c r="AC22" s="1">
        <v>19.88</v>
      </c>
      <c r="AD22">
        <v>1.1000000000000001</v>
      </c>
      <c r="AE22">
        <v>0</v>
      </c>
      <c r="AF22" t="s">
        <v>230</v>
      </c>
      <c r="AG22" s="1">
        <v>2500</v>
      </c>
      <c r="AH22" s="36">
        <v>1722</v>
      </c>
      <c r="AI22">
        <v>700</v>
      </c>
      <c r="AJ22" s="1">
        <v>1717</v>
      </c>
      <c r="AK22" s="36">
        <v>600</v>
      </c>
      <c r="AL22" s="36">
        <v>0.63749999999999996</v>
      </c>
      <c r="AM22" s="3">
        <v>46157</v>
      </c>
      <c r="AN22" t="s">
        <v>298</v>
      </c>
      <c r="AO22" t="s">
        <v>335</v>
      </c>
      <c r="AQ22" t="str">
        <f t="shared" si="0"/>
        <v/>
      </c>
      <c r="AR22" s="73"/>
      <c r="AU22" s="66"/>
      <c r="AV22" s="66"/>
      <c r="AW22" s="5" t="s">
        <v>747</v>
      </c>
      <c r="AX22" s="5" t="s">
        <v>728</v>
      </c>
      <c r="AY22" s="5" t="s">
        <v>729</v>
      </c>
      <c r="AZ22" s="5" t="s">
        <v>23</v>
      </c>
      <c r="BA22" s="5" t="s">
        <v>748</v>
      </c>
    </row>
    <row r="23" spans="1:53">
      <c r="A23" s="8">
        <v>46169</v>
      </c>
      <c r="B23" s="3"/>
      <c r="C23" s="66">
        <v>-4.3E-3</v>
      </c>
      <c r="D23" s="1">
        <v>65210</v>
      </c>
      <c r="E23" s="6">
        <v>0.11</v>
      </c>
      <c r="F23" s="69">
        <v>4182</v>
      </c>
      <c r="G23" t="s">
        <v>44</v>
      </c>
      <c r="H23">
        <v>0</v>
      </c>
      <c r="I23" t="s">
        <v>288</v>
      </c>
      <c r="J23" t="s">
        <v>289</v>
      </c>
      <c r="K23" t="s">
        <v>290</v>
      </c>
      <c r="L23" s="36">
        <v>5420</v>
      </c>
      <c r="M23">
        <v>-15</v>
      </c>
      <c r="N23" s="66">
        <v>-2.8E-3</v>
      </c>
      <c r="O23" s="36">
        <v>5435</v>
      </c>
      <c r="P23" s="66">
        <v>-2.7000000000000001E-3</v>
      </c>
      <c r="Q23" s="36">
        <v>5500</v>
      </c>
      <c r="R23" s="36">
        <v>5521</v>
      </c>
      <c r="S23" s="36">
        <v>5283</v>
      </c>
      <c r="T23" s="66">
        <v>-1.4500000000000001E-2</v>
      </c>
      <c r="U23" s="66">
        <v>-2.7000000000000001E-3</v>
      </c>
      <c r="V23" s="66">
        <v>-1.8200000000000001E-2</v>
      </c>
      <c r="W23" s="66">
        <v>2.5899999999999999E-2</v>
      </c>
      <c r="X23" s="1">
        <v>829300</v>
      </c>
      <c r="Y23" s="1">
        <v>4493080</v>
      </c>
      <c r="Z23" s="1">
        <v>1147341</v>
      </c>
      <c r="AA23" s="2" t="s">
        <v>354</v>
      </c>
      <c r="AB23" s="1" t="s">
        <v>355</v>
      </c>
      <c r="AC23" s="1">
        <v>22.97</v>
      </c>
      <c r="AD23">
        <v>1.63</v>
      </c>
      <c r="AE23">
        <v>2.0299999999999998</v>
      </c>
      <c r="AF23" t="s">
        <v>230</v>
      </c>
      <c r="AG23" s="1">
        <v>18000</v>
      </c>
      <c r="AH23" s="36">
        <v>5420</v>
      </c>
      <c r="AI23">
        <v>200</v>
      </c>
      <c r="AJ23" s="1">
        <v>5419</v>
      </c>
      <c r="AK23" s="36">
        <v>700</v>
      </c>
      <c r="AL23" s="36">
        <v>0.63888888888888884</v>
      </c>
      <c r="AM23" s="3">
        <v>46155</v>
      </c>
      <c r="AN23" t="s">
        <v>298</v>
      </c>
      <c r="AO23" t="s">
        <v>335</v>
      </c>
      <c r="AQ23" t="str">
        <f t="shared" si="0"/>
        <v/>
      </c>
      <c r="AR23" s="73"/>
      <c r="AU23" s="66"/>
      <c r="AV23" s="66"/>
      <c r="AW23" s="75" t="s">
        <v>749</v>
      </c>
      <c r="AX23">
        <v>93</v>
      </c>
      <c r="AY23">
        <v>31</v>
      </c>
      <c r="AZ23" s="4">
        <v>0.33300000000000002</v>
      </c>
    </row>
    <row r="24" spans="1:53">
      <c r="A24" s="8">
        <v>46169</v>
      </c>
      <c r="B24" s="3"/>
      <c r="C24" s="66">
        <v>-4.3E-3</v>
      </c>
      <c r="D24" s="1">
        <v>65210</v>
      </c>
      <c r="E24" s="6">
        <v>0.11</v>
      </c>
      <c r="F24" s="69">
        <v>4188</v>
      </c>
      <c r="G24" t="s">
        <v>45</v>
      </c>
      <c r="H24">
        <v>0</v>
      </c>
      <c r="I24" t="s">
        <v>288</v>
      </c>
      <c r="J24" t="s">
        <v>289</v>
      </c>
      <c r="K24" t="s">
        <v>295</v>
      </c>
      <c r="L24" s="36">
        <v>1114</v>
      </c>
      <c r="M24">
        <v>-4.5</v>
      </c>
      <c r="N24" s="66">
        <v>-4.0000000000000001E-3</v>
      </c>
      <c r="O24" s="36">
        <v>1118.5</v>
      </c>
      <c r="P24" s="66">
        <v>-4.0000000000000001E-3</v>
      </c>
      <c r="Q24" s="36">
        <v>1130</v>
      </c>
      <c r="R24" s="36">
        <v>1145</v>
      </c>
      <c r="S24" s="36">
        <v>1109.5</v>
      </c>
      <c r="T24" s="66">
        <v>-1.41E-2</v>
      </c>
      <c r="U24" s="66">
        <v>-5.7999999999999996E-3</v>
      </c>
      <c r="V24" s="66">
        <v>-2.7E-2</v>
      </c>
      <c r="W24" s="66">
        <v>4.0000000000000001E-3</v>
      </c>
      <c r="X24" s="1">
        <v>4478500</v>
      </c>
      <c r="Y24" s="1">
        <v>5029207</v>
      </c>
      <c r="Z24" s="1">
        <v>1605794</v>
      </c>
      <c r="AA24" s="2" t="s">
        <v>356</v>
      </c>
      <c r="AB24" s="1" t="s">
        <v>357</v>
      </c>
      <c r="AC24" s="1">
        <v>11.91</v>
      </c>
      <c r="AD24">
        <v>0.85</v>
      </c>
      <c r="AE24">
        <v>2.87</v>
      </c>
      <c r="AF24" t="s">
        <v>230</v>
      </c>
      <c r="AG24" s="1">
        <v>343000</v>
      </c>
      <c r="AH24" s="36">
        <v>1114.5</v>
      </c>
      <c r="AI24" s="1">
        <v>10100</v>
      </c>
      <c r="AJ24" s="1">
        <v>1114</v>
      </c>
      <c r="AK24" s="36">
        <v>8100</v>
      </c>
      <c r="AL24" s="36">
        <v>0.63888888888888884</v>
      </c>
      <c r="AM24" s="3">
        <v>46155</v>
      </c>
      <c r="AN24" t="s">
        <v>298</v>
      </c>
      <c r="AO24" t="s">
        <v>335</v>
      </c>
      <c r="AQ24" t="str">
        <f t="shared" si="0"/>
        <v/>
      </c>
      <c r="AR24" s="73"/>
      <c r="AU24" s="66"/>
      <c r="AV24" s="66"/>
      <c r="AW24" s="75" t="s">
        <v>750</v>
      </c>
      <c r="AX24">
        <v>93</v>
      </c>
      <c r="AY24">
        <v>40</v>
      </c>
      <c r="AZ24" s="4">
        <v>0.43</v>
      </c>
    </row>
    <row r="25" spans="1:53">
      <c r="A25" s="8">
        <v>46169</v>
      </c>
      <c r="B25" s="3"/>
      <c r="C25" s="66">
        <v>-4.3E-3</v>
      </c>
      <c r="D25" s="1">
        <v>65210</v>
      </c>
      <c r="E25" s="6">
        <v>0.11</v>
      </c>
      <c r="F25" s="69">
        <v>4220</v>
      </c>
      <c r="G25" t="s">
        <v>46</v>
      </c>
      <c r="H25">
        <v>0</v>
      </c>
      <c r="I25" t="s">
        <v>288</v>
      </c>
      <c r="J25" t="s">
        <v>289</v>
      </c>
      <c r="K25" t="s">
        <v>295</v>
      </c>
      <c r="L25" s="36">
        <v>1553</v>
      </c>
      <c r="M25">
        <v>-5</v>
      </c>
      <c r="N25" s="66">
        <v>-3.2000000000000002E-3</v>
      </c>
      <c r="O25" s="36">
        <v>1558</v>
      </c>
      <c r="P25" s="66">
        <v>-3.2000000000000002E-3</v>
      </c>
      <c r="Q25" s="36">
        <v>1580</v>
      </c>
      <c r="R25" s="36">
        <v>1605</v>
      </c>
      <c r="S25" s="36">
        <v>1541</v>
      </c>
      <c r="T25" s="66">
        <v>-1.7000000000000001E-2</v>
      </c>
      <c r="U25" s="66">
        <v>-6.3E-3</v>
      </c>
      <c r="V25" s="66">
        <v>-3.2300000000000002E-2</v>
      </c>
      <c r="W25" s="66">
        <v>7.7000000000000002E-3</v>
      </c>
      <c r="X25" s="1">
        <v>156900</v>
      </c>
      <c r="Y25" s="1">
        <v>246015</v>
      </c>
      <c r="Z25" s="1">
        <v>79629</v>
      </c>
      <c r="AA25" s="2" t="s">
        <v>358</v>
      </c>
      <c r="AB25" s="1" t="s">
        <v>359</v>
      </c>
      <c r="AC25" s="1">
        <v>10.86</v>
      </c>
      <c r="AD25">
        <v>1.0900000000000001</v>
      </c>
      <c r="AE25">
        <v>3.48</v>
      </c>
      <c r="AF25" t="s">
        <v>230</v>
      </c>
      <c r="AG25" s="1">
        <v>14400</v>
      </c>
      <c r="AH25" s="36">
        <v>1554</v>
      </c>
      <c r="AI25">
        <v>600</v>
      </c>
      <c r="AJ25" s="1">
        <v>1552</v>
      </c>
      <c r="AK25" s="36">
        <v>100</v>
      </c>
      <c r="AL25" s="36">
        <v>0.63888888888888884</v>
      </c>
      <c r="AM25" s="3">
        <v>46142</v>
      </c>
      <c r="AN25" t="s">
        <v>298</v>
      </c>
      <c r="AO25" t="s">
        <v>335</v>
      </c>
      <c r="AQ25" t="str">
        <f t="shared" si="0"/>
        <v/>
      </c>
      <c r="AR25" s="73"/>
      <c r="AU25" s="66"/>
      <c r="AV25" s="66"/>
      <c r="AW25" s="76" t="s">
        <v>751</v>
      </c>
      <c r="AX25">
        <v>14</v>
      </c>
      <c r="AY25">
        <v>9</v>
      </c>
      <c r="AZ25" s="4">
        <v>0.64300000000000002</v>
      </c>
      <c r="BA25" s="4">
        <v>0.75</v>
      </c>
    </row>
    <row r="26" spans="1:53">
      <c r="A26" s="8">
        <v>46169</v>
      </c>
      <c r="B26" s="3"/>
      <c r="C26" s="66">
        <v>-4.3E-3</v>
      </c>
      <c r="D26" s="1">
        <v>65210</v>
      </c>
      <c r="E26" s="6">
        <v>0.11</v>
      </c>
      <c r="F26" s="69">
        <v>4334</v>
      </c>
      <c r="G26" t="s">
        <v>47</v>
      </c>
      <c r="H26">
        <v>0</v>
      </c>
      <c r="I26" t="s">
        <v>314</v>
      </c>
      <c r="J26" t="s">
        <v>323</v>
      </c>
      <c r="K26" t="s">
        <v>295</v>
      </c>
      <c r="L26">
        <v>401</v>
      </c>
      <c r="M26">
        <v>-9</v>
      </c>
      <c r="N26" s="66">
        <v>-2.1999999999999999E-2</v>
      </c>
      <c r="O26">
        <v>410</v>
      </c>
      <c r="P26" s="66">
        <v>-2.1899999999999999E-2</v>
      </c>
      <c r="Q26">
        <v>408</v>
      </c>
      <c r="R26">
        <v>411</v>
      </c>
      <c r="S26">
        <v>401</v>
      </c>
      <c r="T26" s="66">
        <v>-1.7100000000000001E-2</v>
      </c>
      <c r="U26" s="66">
        <v>-1.95E-2</v>
      </c>
      <c r="V26" s="66">
        <v>-2.4299999999999999E-2</v>
      </c>
      <c r="W26" s="66">
        <v>0</v>
      </c>
      <c r="X26" s="1">
        <v>19200</v>
      </c>
      <c r="Y26" s="1">
        <v>7830</v>
      </c>
      <c r="Z26" s="1">
        <v>4449</v>
      </c>
      <c r="AA26" s="2" t="s">
        <v>360</v>
      </c>
      <c r="AB26" s="1" t="s">
        <v>361</v>
      </c>
      <c r="AC26" s="1">
        <v>12.04</v>
      </c>
      <c r="AD26">
        <v>1.32</v>
      </c>
      <c r="AE26">
        <v>2.4900000000000002</v>
      </c>
      <c r="AF26">
        <v>0.2</v>
      </c>
      <c r="AG26">
        <v>300</v>
      </c>
      <c r="AH26">
        <v>403</v>
      </c>
      <c r="AI26">
        <v>200</v>
      </c>
      <c r="AJ26">
        <v>401</v>
      </c>
      <c r="AK26">
        <v>700</v>
      </c>
      <c r="AL26" s="2">
        <v>0.6381944444444444</v>
      </c>
      <c r="AM26" s="3">
        <v>46183</v>
      </c>
      <c r="AN26" t="s">
        <v>306</v>
      </c>
      <c r="AO26" t="s">
        <v>351</v>
      </c>
      <c r="AQ26" t="str">
        <f t="shared" si="0"/>
        <v/>
      </c>
      <c r="AR26" s="73"/>
      <c r="AU26" s="66"/>
      <c r="AV26" s="66"/>
      <c r="AW26" s="77" t="s">
        <v>752</v>
      </c>
      <c r="AX26">
        <v>9</v>
      </c>
      <c r="AY26">
        <v>6</v>
      </c>
      <c r="AZ26" s="4">
        <v>0.66700000000000004</v>
      </c>
      <c r="BA26" s="4">
        <v>0.75</v>
      </c>
    </row>
    <row r="27" spans="1:53">
      <c r="A27" s="8">
        <v>46169</v>
      </c>
      <c r="B27" s="3"/>
      <c r="C27" s="66">
        <v>-4.3E-3</v>
      </c>
      <c r="D27" s="1">
        <v>65210</v>
      </c>
      <c r="E27" s="6">
        <v>0.11</v>
      </c>
      <c r="F27" s="69">
        <v>4523</v>
      </c>
      <c r="G27" t="s">
        <v>48</v>
      </c>
      <c r="H27">
        <v>0</v>
      </c>
      <c r="I27" t="s">
        <v>288</v>
      </c>
      <c r="J27" t="s">
        <v>289</v>
      </c>
      <c r="K27" t="s">
        <v>290</v>
      </c>
      <c r="L27" s="36">
        <v>4057</v>
      </c>
      <c r="M27">
        <v>77</v>
      </c>
      <c r="N27" s="66">
        <v>1.9300000000000001E-2</v>
      </c>
      <c r="O27" s="36">
        <v>3980</v>
      </c>
      <c r="P27" s="66">
        <v>1.9300000000000001E-2</v>
      </c>
      <c r="Q27" s="36">
        <v>3980</v>
      </c>
      <c r="R27" s="36">
        <v>4068</v>
      </c>
      <c r="S27" s="36">
        <v>3973</v>
      </c>
      <c r="T27" s="66">
        <v>1.9300000000000001E-2</v>
      </c>
      <c r="U27" s="66">
        <v>4.1999999999999997E-3</v>
      </c>
      <c r="V27" s="66">
        <v>-2.7000000000000001E-3</v>
      </c>
      <c r="W27" s="66">
        <v>2.1100000000000001E-2</v>
      </c>
      <c r="X27" s="1">
        <v>1494400</v>
      </c>
      <c r="Y27" s="1">
        <v>6021999</v>
      </c>
      <c r="Z27" s="1">
        <v>1183220</v>
      </c>
      <c r="AA27" s="2" t="s">
        <v>362</v>
      </c>
      <c r="AB27" s="1" t="s">
        <v>363</v>
      </c>
      <c r="AC27" s="1">
        <v>21.9</v>
      </c>
      <c r="AD27">
        <v>1.27</v>
      </c>
      <c r="AE27">
        <v>3.94</v>
      </c>
      <c r="AF27" t="s">
        <v>230</v>
      </c>
      <c r="AG27" s="1">
        <v>102300</v>
      </c>
      <c r="AH27" s="36">
        <v>4058</v>
      </c>
      <c r="AI27" s="1">
        <v>1900</v>
      </c>
      <c r="AJ27" s="1">
        <v>4056</v>
      </c>
      <c r="AK27" s="36">
        <v>1000</v>
      </c>
      <c r="AL27" s="36">
        <v>0.63888888888888884</v>
      </c>
      <c r="AM27" s="3">
        <v>46157</v>
      </c>
      <c r="AN27" t="s">
        <v>298</v>
      </c>
      <c r="AO27" t="s">
        <v>364</v>
      </c>
      <c r="AQ27" t="str">
        <f t="shared" si="0"/>
        <v/>
      </c>
      <c r="AR27" s="73"/>
      <c r="AU27" s="66"/>
      <c r="AV27" s="66"/>
    </row>
    <row r="28" spans="1:53">
      <c r="A28" s="8">
        <v>46169</v>
      </c>
      <c r="B28" s="3"/>
      <c r="C28" s="66">
        <v>-4.3E-3</v>
      </c>
      <c r="D28" s="1">
        <v>65210</v>
      </c>
      <c r="E28" s="6">
        <v>0.11</v>
      </c>
      <c r="F28" s="69">
        <v>4528</v>
      </c>
      <c r="G28" t="s">
        <v>49</v>
      </c>
      <c r="H28">
        <v>0</v>
      </c>
      <c r="I28" t="s">
        <v>288</v>
      </c>
      <c r="J28" t="s">
        <v>289</v>
      </c>
      <c r="K28" t="s">
        <v>295</v>
      </c>
      <c r="L28" s="36">
        <v>2367.5</v>
      </c>
      <c r="M28">
        <v>-26.5</v>
      </c>
      <c r="N28" s="66">
        <v>-1.11E-2</v>
      </c>
      <c r="O28" s="36">
        <v>2394</v>
      </c>
      <c r="P28" s="66">
        <v>-1.0999999999999999E-2</v>
      </c>
      <c r="Q28" s="36">
        <v>2344</v>
      </c>
      <c r="R28" s="36">
        <v>2378</v>
      </c>
      <c r="S28" s="36">
        <v>2270.5</v>
      </c>
      <c r="T28" s="66">
        <v>0.01</v>
      </c>
      <c r="U28" s="66">
        <v>7.0000000000000001E-3</v>
      </c>
      <c r="V28" s="66">
        <v>-4.4000000000000003E-3</v>
      </c>
      <c r="W28" s="66">
        <v>4.2700000000000002E-2</v>
      </c>
      <c r="X28" s="1">
        <v>1532900</v>
      </c>
      <c r="Y28" s="1">
        <v>3573319</v>
      </c>
      <c r="Z28" s="1">
        <v>1180655</v>
      </c>
      <c r="AA28" s="2" t="s">
        <v>365</v>
      </c>
      <c r="AB28" s="1" t="s">
        <v>366</v>
      </c>
      <c r="AC28" s="1">
        <v>15.66</v>
      </c>
      <c r="AD28">
        <v>1.3</v>
      </c>
      <c r="AE28">
        <v>3.38</v>
      </c>
      <c r="AF28" t="s">
        <v>230</v>
      </c>
      <c r="AG28" s="1">
        <v>90400</v>
      </c>
      <c r="AH28" s="36">
        <v>2368</v>
      </c>
      <c r="AI28">
        <v>300</v>
      </c>
      <c r="AJ28" s="1">
        <v>2367.5</v>
      </c>
      <c r="AK28" s="36">
        <v>400</v>
      </c>
      <c r="AL28" s="36">
        <v>0.63888888888888884</v>
      </c>
      <c r="AM28" s="3">
        <v>46150</v>
      </c>
      <c r="AN28" t="s">
        <v>298</v>
      </c>
      <c r="AO28" t="s">
        <v>364</v>
      </c>
      <c r="AQ28" t="str">
        <f t="shared" si="0"/>
        <v/>
      </c>
      <c r="AR28" s="73"/>
      <c r="AU28" s="66"/>
      <c r="AV28" s="66"/>
      <c r="AW28" s="78" t="s">
        <v>753</v>
      </c>
    </row>
    <row r="29" spans="1:53">
      <c r="A29" s="8">
        <v>46169</v>
      </c>
      <c r="B29" s="3"/>
      <c r="C29" s="66">
        <v>-4.3E-3</v>
      </c>
      <c r="D29" s="1">
        <v>65210</v>
      </c>
      <c r="E29" s="6">
        <v>0.11</v>
      </c>
      <c r="F29" s="69">
        <v>4661</v>
      </c>
      <c r="G29" t="s">
        <v>50</v>
      </c>
      <c r="H29">
        <v>0</v>
      </c>
      <c r="I29" t="s">
        <v>288</v>
      </c>
      <c r="J29" t="s">
        <v>289</v>
      </c>
      <c r="K29" t="s">
        <v>290</v>
      </c>
      <c r="L29" s="36">
        <v>2193</v>
      </c>
      <c r="M29">
        <v>37.5</v>
      </c>
      <c r="N29" s="66">
        <v>1.7399999999999999E-2</v>
      </c>
      <c r="O29" s="36">
        <v>2155.5</v>
      </c>
      <c r="P29" s="66">
        <v>1.7299999999999999E-2</v>
      </c>
      <c r="Q29" s="36">
        <v>2125</v>
      </c>
      <c r="R29" s="36">
        <v>2200</v>
      </c>
      <c r="S29" s="36">
        <v>2116</v>
      </c>
      <c r="T29" s="66">
        <v>3.2000000000000001E-2</v>
      </c>
      <c r="U29" s="66">
        <v>9.9000000000000008E-3</v>
      </c>
      <c r="V29" s="66">
        <v>-3.0999999999999999E-3</v>
      </c>
      <c r="W29" s="66">
        <v>3.6299999999999999E-2</v>
      </c>
      <c r="X29" s="1">
        <v>4022100</v>
      </c>
      <c r="Y29" s="1">
        <v>8703940</v>
      </c>
      <c r="Z29" s="1">
        <v>3948388</v>
      </c>
      <c r="AA29" s="2" t="s">
        <v>367</v>
      </c>
      <c r="AB29" s="1" t="s">
        <v>368</v>
      </c>
      <c r="AC29" s="1">
        <v>30.71</v>
      </c>
      <c r="AD29">
        <v>3.26</v>
      </c>
      <c r="AE29">
        <v>0.73</v>
      </c>
      <c r="AF29" t="s">
        <v>230</v>
      </c>
      <c r="AG29" s="1">
        <v>482300</v>
      </c>
      <c r="AH29" s="36">
        <v>2193</v>
      </c>
      <c r="AI29" s="1">
        <v>4100</v>
      </c>
      <c r="AJ29" s="1">
        <v>2192.5</v>
      </c>
      <c r="AK29" s="36">
        <v>3000</v>
      </c>
      <c r="AL29" s="36">
        <v>0.63888888888888884</v>
      </c>
      <c r="AM29" s="3">
        <v>46140</v>
      </c>
      <c r="AN29" t="s">
        <v>298</v>
      </c>
      <c r="AO29" t="s">
        <v>313</v>
      </c>
      <c r="AQ29" t="str">
        <f t="shared" si="0"/>
        <v/>
      </c>
      <c r="AR29" s="73"/>
      <c r="AU29" s="66"/>
      <c r="AV29" s="66"/>
      <c r="AW29" s="79" t="s">
        <v>754</v>
      </c>
      <c r="AX29" s="79" t="s">
        <v>755</v>
      </c>
      <c r="AY29" s="79" t="s">
        <v>756</v>
      </c>
      <c r="AZ29" s="79" t="s">
        <v>757</v>
      </c>
      <c r="BA29" s="79" t="s">
        <v>758</v>
      </c>
    </row>
    <row r="30" spans="1:53">
      <c r="A30" s="8">
        <v>46169</v>
      </c>
      <c r="B30" s="3"/>
      <c r="C30" s="66">
        <v>-4.3E-3</v>
      </c>
      <c r="D30" s="1">
        <v>65210</v>
      </c>
      <c r="E30" s="6">
        <v>0.11</v>
      </c>
      <c r="F30" s="69">
        <v>5020</v>
      </c>
      <c r="G30" t="s">
        <v>51</v>
      </c>
      <c r="H30">
        <v>0</v>
      </c>
      <c r="I30" t="s">
        <v>288</v>
      </c>
      <c r="J30" t="s">
        <v>289</v>
      </c>
      <c r="K30" t="s">
        <v>295</v>
      </c>
      <c r="L30" s="36">
        <v>1295.5</v>
      </c>
      <c r="M30">
        <v>8</v>
      </c>
      <c r="N30" s="66">
        <v>6.1999999999999998E-3</v>
      </c>
      <c r="O30" s="36">
        <v>1287.5</v>
      </c>
      <c r="P30" s="66">
        <v>6.1999999999999998E-3</v>
      </c>
      <c r="Q30" s="36">
        <v>1292</v>
      </c>
      <c r="R30" s="36">
        <v>1310.5</v>
      </c>
      <c r="S30" s="36">
        <v>1290</v>
      </c>
      <c r="T30" s="66">
        <v>2.7000000000000001E-3</v>
      </c>
      <c r="U30" s="66">
        <v>0</v>
      </c>
      <c r="V30" s="66">
        <v>-1.14E-2</v>
      </c>
      <c r="W30" s="66">
        <v>4.1999999999999997E-3</v>
      </c>
      <c r="X30" s="1">
        <v>3044300</v>
      </c>
      <c r="Y30" s="1">
        <v>3948480</v>
      </c>
      <c r="Z30" s="1">
        <v>3506616</v>
      </c>
      <c r="AA30" s="2" t="s">
        <v>369</v>
      </c>
      <c r="AB30" s="1" t="s">
        <v>370</v>
      </c>
      <c r="AC30" s="1">
        <v>8.39</v>
      </c>
      <c r="AD30">
        <v>1.03</v>
      </c>
      <c r="AE30">
        <v>2.62</v>
      </c>
      <c r="AF30">
        <v>0.8</v>
      </c>
      <c r="AG30" s="1">
        <v>23000</v>
      </c>
      <c r="AH30" s="36">
        <v>1295.5</v>
      </c>
      <c r="AI30" s="1">
        <v>3300</v>
      </c>
      <c r="AJ30" s="1">
        <v>1295</v>
      </c>
      <c r="AK30" s="36">
        <v>10600</v>
      </c>
      <c r="AL30" s="36">
        <v>0.63888888888888884</v>
      </c>
      <c r="AM30" s="3">
        <v>46156</v>
      </c>
      <c r="AN30" t="s">
        <v>298</v>
      </c>
      <c r="AO30" t="s">
        <v>371</v>
      </c>
      <c r="AQ30" t="str">
        <f t="shared" si="0"/>
        <v/>
      </c>
      <c r="AR30" s="73"/>
      <c r="AU30" s="66"/>
      <c r="AV30" s="66"/>
      <c r="AW30" t="s">
        <v>759</v>
      </c>
      <c r="AX30">
        <v>4416</v>
      </c>
      <c r="AY30">
        <v>-14</v>
      </c>
      <c r="AZ30" s="80">
        <v>3.3</v>
      </c>
      <c r="BA30" s="81" t="s">
        <v>760</v>
      </c>
    </row>
    <row r="31" spans="1:53">
      <c r="A31" s="8">
        <v>46169</v>
      </c>
      <c r="B31" s="3"/>
      <c r="C31" s="66">
        <v>-4.3E-3</v>
      </c>
      <c r="D31" s="1">
        <v>65210</v>
      </c>
      <c r="E31" s="6">
        <v>0.11</v>
      </c>
      <c r="F31" s="69">
        <v>5201</v>
      </c>
      <c r="G31" t="s">
        <v>52</v>
      </c>
      <c r="H31">
        <v>0</v>
      </c>
      <c r="I31" t="s">
        <v>288</v>
      </c>
      <c r="J31" t="s">
        <v>289</v>
      </c>
      <c r="K31" t="s">
        <v>290</v>
      </c>
      <c r="L31" s="36">
        <v>7025</v>
      </c>
      <c r="M31">
        <v>-77</v>
      </c>
      <c r="N31" s="66">
        <v>-1.0800000000000001E-2</v>
      </c>
      <c r="O31" s="36">
        <v>7102</v>
      </c>
      <c r="P31" s="66">
        <v>-1.0800000000000001E-2</v>
      </c>
      <c r="Q31" s="36">
        <v>7218</v>
      </c>
      <c r="R31" s="36">
        <v>7259</v>
      </c>
      <c r="S31" s="36">
        <v>7011</v>
      </c>
      <c r="T31" s="66">
        <v>-2.6700000000000002E-2</v>
      </c>
      <c r="U31" s="66">
        <v>-9.7999999999999997E-3</v>
      </c>
      <c r="V31" s="66">
        <v>-3.2199999999999999E-2</v>
      </c>
      <c r="W31" s="66">
        <v>1.9E-3</v>
      </c>
      <c r="X31" s="1">
        <v>1248000</v>
      </c>
      <c r="Y31" s="1">
        <v>8872850</v>
      </c>
      <c r="Z31" s="1">
        <v>1527478</v>
      </c>
      <c r="AA31" s="2" t="s">
        <v>372</v>
      </c>
      <c r="AB31" s="1" t="s">
        <v>373</v>
      </c>
      <c r="AC31" s="1">
        <v>19.37</v>
      </c>
      <c r="AD31">
        <v>1</v>
      </c>
      <c r="AE31">
        <v>2.99</v>
      </c>
      <c r="AF31" t="s">
        <v>230</v>
      </c>
      <c r="AG31" s="1">
        <v>84900</v>
      </c>
      <c r="AH31" s="36">
        <v>7025</v>
      </c>
      <c r="AI31">
        <v>400</v>
      </c>
      <c r="AJ31" s="1">
        <v>7023</v>
      </c>
      <c r="AK31" s="36">
        <v>400</v>
      </c>
      <c r="AL31" s="36">
        <v>0.63888888888888884</v>
      </c>
      <c r="AM31" s="3">
        <v>46154</v>
      </c>
      <c r="AN31" t="s">
        <v>293</v>
      </c>
      <c r="AO31" t="s">
        <v>341</v>
      </c>
      <c r="AQ31" t="str">
        <f t="shared" si="0"/>
        <v/>
      </c>
      <c r="AR31" s="73"/>
      <c r="AU31" s="66"/>
      <c r="AV31" s="66"/>
      <c r="AW31" t="s">
        <v>761</v>
      </c>
      <c r="AX31">
        <v>1107</v>
      </c>
      <c r="AY31">
        <v>-1</v>
      </c>
      <c r="AZ31" s="80">
        <v>2.8</v>
      </c>
      <c r="BA31" s="81" t="s">
        <v>760</v>
      </c>
    </row>
    <row r="32" spans="1:53">
      <c r="A32" s="8">
        <v>46169</v>
      </c>
      <c r="B32" s="3"/>
      <c r="C32" s="66">
        <v>-4.3E-3</v>
      </c>
      <c r="D32" s="1">
        <v>65210</v>
      </c>
      <c r="E32" s="6">
        <v>0.11</v>
      </c>
      <c r="F32" s="69">
        <v>5302</v>
      </c>
      <c r="G32" t="s">
        <v>53</v>
      </c>
      <c r="H32">
        <v>0</v>
      </c>
      <c r="I32" t="s">
        <v>288</v>
      </c>
      <c r="J32" t="s">
        <v>289</v>
      </c>
      <c r="K32" t="s">
        <v>295</v>
      </c>
      <c r="L32" s="36">
        <v>4755</v>
      </c>
      <c r="M32">
        <v>20</v>
      </c>
      <c r="N32" s="66">
        <v>4.1999999999999997E-3</v>
      </c>
      <c r="O32" s="36">
        <v>4735</v>
      </c>
      <c r="P32" s="66">
        <v>4.1999999999999997E-3</v>
      </c>
      <c r="Q32" s="36">
        <v>4740</v>
      </c>
      <c r="R32" s="36">
        <v>4775</v>
      </c>
      <c r="S32" s="36">
        <v>4710</v>
      </c>
      <c r="T32" s="66">
        <v>3.0999999999999999E-3</v>
      </c>
      <c r="U32" s="66">
        <v>9.4999999999999998E-3</v>
      </c>
      <c r="V32" s="66">
        <v>-4.1000000000000003E-3</v>
      </c>
      <c r="W32" s="66">
        <v>9.4999999999999998E-3</v>
      </c>
      <c r="X32" s="1">
        <v>57000</v>
      </c>
      <c r="Y32" s="1">
        <v>270339</v>
      </c>
      <c r="Z32" s="1">
        <v>56263</v>
      </c>
      <c r="AA32" s="2" t="s">
        <v>374</v>
      </c>
      <c r="AB32" s="1" t="s">
        <v>375</v>
      </c>
      <c r="AC32" s="1">
        <v>19.34</v>
      </c>
      <c r="AD32">
        <v>0.96</v>
      </c>
      <c r="AE32">
        <v>4.21</v>
      </c>
      <c r="AF32" t="s">
        <v>230</v>
      </c>
      <c r="AG32" s="1">
        <v>17800</v>
      </c>
      <c r="AH32" s="36">
        <v>4755</v>
      </c>
      <c r="AI32">
        <v>500</v>
      </c>
      <c r="AJ32" s="1">
        <v>4750</v>
      </c>
      <c r="AK32" s="36">
        <v>2100</v>
      </c>
      <c r="AL32" s="36">
        <v>0.63472222222222219</v>
      </c>
      <c r="AM32" s="3">
        <v>46150</v>
      </c>
      <c r="AN32" t="s">
        <v>293</v>
      </c>
      <c r="AO32" t="s">
        <v>341</v>
      </c>
      <c r="AQ32" t="str">
        <f t="shared" si="0"/>
        <v/>
      </c>
      <c r="AR32" s="73"/>
      <c r="AU32" s="66"/>
      <c r="AV32" s="66"/>
      <c r="AW32" t="s">
        <v>762</v>
      </c>
      <c r="AX32">
        <v>395</v>
      </c>
      <c r="AY32">
        <v>0</v>
      </c>
      <c r="AZ32" s="80">
        <v>2.2000000000000002</v>
      </c>
      <c r="BA32" t="s">
        <v>763</v>
      </c>
    </row>
    <row r="33" spans="1:53">
      <c r="A33" s="8">
        <v>46169</v>
      </c>
      <c r="B33" s="3"/>
      <c r="C33" s="66">
        <v>-4.3E-3</v>
      </c>
      <c r="D33" s="1">
        <v>65210</v>
      </c>
      <c r="E33" s="6">
        <v>0.11</v>
      </c>
      <c r="F33" s="69">
        <v>5310</v>
      </c>
      <c r="G33" t="s">
        <v>54</v>
      </c>
      <c r="H33">
        <v>0</v>
      </c>
      <c r="I33" t="s">
        <v>288</v>
      </c>
      <c r="J33" t="s">
        <v>289</v>
      </c>
      <c r="K33" t="s">
        <v>290</v>
      </c>
      <c r="L33" s="36">
        <v>7620</v>
      </c>
      <c r="M33">
        <v>-80</v>
      </c>
      <c r="N33" s="66">
        <v>-1.04E-2</v>
      </c>
      <c r="O33" s="36">
        <v>7700</v>
      </c>
      <c r="P33" s="66">
        <v>-1.03E-2</v>
      </c>
      <c r="Q33" s="36">
        <v>7730</v>
      </c>
      <c r="R33" s="36">
        <v>7850</v>
      </c>
      <c r="S33" s="36">
        <v>7400</v>
      </c>
      <c r="T33" s="66">
        <v>-1.4200000000000001E-2</v>
      </c>
      <c r="U33" s="66">
        <v>2.5999999999999999E-3</v>
      </c>
      <c r="V33" s="66">
        <v>-2.92E-2</v>
      </c>
      <c r="W33" s="66">
        <v>2.9700000000000001E-2</v>
      </c>
      <c r="X33" s="1">
        <v>242500</v>
      </c>
      <c r="Y33" s="1">
        <v>1843798</v>
      </c>
      <c r="Z33" s="1">
        <v>159963</v>
      </c>
      <c r="AA33" s="2" t="s">
        <v>376</v>
      </c>
      <c r="AB33" s="1" t="s">
        <v>377</v>
      </c>
      <c r="AC33" s="1">
        <v>31.96</v>
      </c>
      <c r="AD33">
        <v>1.63</v>
      </c>
      <c r="AE33">
        <v>1.9</v>
      </c>
      <c r="AF33" t="s">
        <v>230</v>
      </c>
      <c r="AG33" s="1">
        <v>3000</v>
      </c>
      <c r="AH33" s="36">
        <v>7620</v>
      </c>
      <c r="AI33" s="1">
        <v>1500</v>
      </c>
      <c r="AJ33" s="1">
        <v>7610</v>
      </c>
      <c r="AK33" s="36">
        <v>700</v>
      </c>
      <c r="AL33" s="36">
        <v>0.63888888888888884</v>
      </c>
      <c r="AM33" s="3">
        <v>46153</v>
      </c>
      <c r="AN33" t="s">
        <v>293</v>
      </c>
      <c r="AO33" t="s">
        <v>341</v>
      </c>
      <c r="AQ33" t="str">
        <f t="shared" si="0"/>
        <v/>
      </c>
      <c r="AR33" s="73"/>
      <c r="AU33" s="66"/>
      <c r="AV33" s="66"/>
      <c r="AW33" t="s">
        <v>764</v>
      </c>
      <c r="AX33">
        <v>5579</v>
      </c>
      <c r="AY33">
        <v>4</v>
      </c>
      <c r="AZ33" s="80">
        <v>3</v>
      </c>
      <c r="BA33" s="82" t="s">
        <v>765</v>
      </c>
    </row>
    <row r="34" spans="1:53">
      <c r="A34" s="8">
        <v>46169</v>
      </c>
      <c r="B34" s="3"/>
      <c r="C34" s="66">
        <v>-4.3E-3</v>
      </c>
      <c r="D34" s="1">
        <v>65210</v>
      </c>
      <c r="E34" s="6">
        <v>0.11</v>
      </c>
      <c r="F34" s="69">
        <v>5334</v>
      </c>
      <c r="G34" t="s">
        <v>55</v>
      </c>
      <c r="H34">
        <v>0</v>
      </c>
      <c r="I34" t="s">
        <v>288</v>
      </c>
      <c r="J34" t="s">
        <v>289</v>
      </c>
      <c r="K34" t="s">
        <v>295</v>
      </c>
      <c r="L34" s="36">
        <v>9902</v>
      </c>
      <c r="M34">
        <v>259</v>
      </c>
      <c r="N34" s="66">
        <v>2.69E-2</v>
      </c>
      <c r="O34" s="36">
        <v>9643</v>
      </c>
      <c r="P34" s="66">
        <v>2.6800000000000001E-2</v>
      </c>
      <c r="Q34" s="36">
        <v>9790</v>
      </c>
      <c r="R34" s="36">
        <v>10120</v>
      </c>
      <c r="S34" s="36">
        <v>9718</v>
      </c>
      <c r="T34" s="66">
        <v>1.14E-2</v>
      </c>
      <c r="U34" s="66">
        <v>-6.7000000000000002E-3</v>
      </c>
      <c r="V34" s="66">
        <v>-2.1499999999999998E-2</v>
      </c>
      <c r="W34" s="66">
        <v>1.89E-2</v>
      </c>
      <c r="X34" s="1">
        <v>1170500</v>
      </c>
      <c r="Y34" s="1">
        <v>11583377</v>
      </c>
      <c r="Z34" s="1">
        <v>1972950</v>
      </c>
      <c r="AA34" s="2" t="s">
        <v>378</v>
      </c>
      <c r="AB34" s="1" t="s">
        <v>379</v>
      </c>
      <c r="AC34" s="1">
        <v>18.45</v>
      </c>
      <c r="AD34">
        <v>2.5299999999999998</v>
      </c>
      <c r="AE34">
        <v>2.12</v>
      </c>
      <c r="AF34" t="s">
        <v>230</v>
      </c>
      <c r="AG34" s="1">
        <v>31800</v>
      </c>
      <c r="AH34" s="36">
        <v>9903</v>
      </c>
      <c r="AI34">
        <v>100</v>
      </c>
      <c r="AJ34" s="1">
        <v>9895</v>
      </c>
      <c r="AK34" s="36">
        <v>200</v>
      </c>
      <c r="AL34" s="36">
        <v>0.63888888888888884</v>
      </c>
      <c r="AM34" s="3">
        <v>46142</v>
      </c>
      <c r="AN34" t="s">
        <v>298</v>
      </c>
      <c r="AO34" t="s">
        <v>341</v>
      </c>
      <c r="AQ34" t="str">
        <f t="shared" si="0"/>
        <v/>
      </c>
      <c r="AR34" s="73"/>
      <c r="AU34" s="66"/>
      <c r="AV34" s="66"/>
      <c r="AW34" t="s">
        <v>766</v>
      </c>
      <c r="AX34">
        <v>838</v>
      </c>
      <c r="AY34">
        <v>-1</v>
      </c>
      <c r="AZ34" s="80">
        <v>2</v>
      </c>
      <c r="BA34" s="81" t="s">
        <v>760</v>
      </c>
    </row>
    <row r="35" spans="1:53">
      <c r="A35" s="8">
        <v>46169</v>
      </c>
      <c r="B35" s="3"/>
      <c r="C35" s="66">
        <v>-4.3E-3</v>
      </c>
      <c r="D35" s="1">
        <v>65210</v>
      </c>
      <c r="E35" s="6">
        <v>0.11</v>
      </c>
      <c r="F35" s="69">
        <v>5706</v>
      </c>
      <c r="G35" t="s">
        <v>56</v>
      </c>
      <c r="H35">
        <v>0</v>
      </c>
      <c r="I35" t="s">
        <v>288</v>
      </c>
      <c r="J35" t="s">
        <v>289</v>
      </c>
      <c r="K35" t="s">
        <v>295</v>
      </c>
      <c r="L35" s="36">
        <v>51880</v>
      </c>
      <c r="M35" s="36">
        <v>-1860</v>
      </c>
      <c r="N35" s="66">
        <v>-3.4599999999999999E-2</v>
      </c>
      <c r="O35" s="36">
        <v>53740</v>
      </c>
      <c r="P35" s="66">
        <v>-3.4599999999999999E-2</v>
      </c>
      <c r="Q35" s="36">
        <v>55650</v>
      </c>
      <c r="R35" s="36">
        <v>57700</v>
      </c>
      <c r="S35" s="36">
        <v>51630</v>
      </c>
      <c r="T35" s="66">
        <v>-6.7699999999999996E-2</v>
      </c>
      <c r="U35" s="66">
        <v>-2.9899999999999999E-2</v>
      </c>
      <c r="V35" s="66">
        <v>-0.1008</v>
      </c>
      <c r="W35" s="66">
        <v>4.7999999999999996E-3</v>
      </c>
      <c r="X35" s="1">
        <v>1772100</v>
      </c>
      <c r="Y35" s="1">
        <v>95849563</v>
      </c>
      <c r="Z35" s="1">
        <v>2978712</v>
      </c>
      <c r="AA35" s="2" t="s">
        <v>380</v>
      </c>
      <c r="AB35" s="1" t="s">
        <v>381</v>
      </c>
      <c r="AC35" s="1">
        <v>39.57</v>
      </c>
      <c r="AD35">
        <v>7.2</v>
      </c>
      <c r="AE35">
        <v>0.54</v>
      </c>
      <c r="AF35" t="s">
        <v>230</v>
      </c>
      <c r="AG35" s="1">
        <v>7400</v>
      </c>
      <c r="AH35" s="36">
        <v>51910</v>
      </c>
      <c r="AI35">
        <v>100</v>
      </c>
      <c r="AJ35" s="1">
        <v>51890</v>
      </c>
      <c r="AK35" s="36">
        <v>100</v>
      </c>
      <c r="AL35" s="36">
        <v>0.63888888888888884</v>
      </c>
      <c r="AM35" s="3">
        <v>46155</v>
      </c>
      <c r="AN35" t="s">
        <v>298</v>
      </c>
      <c r="AO35" t="s">
        <v>382</v>
      </c>
      <c r="AQ35" t="str">
        <f t="shared" si="0"/>
        <v/>
      </c>
      <c r="AR35" s="73"/>
      <c r="AU35" s="66"/>
      <c r="AV35" s="66"/>
      <c r="AW35" t="s">
        <v>767</v>
      </c>
      <c r="AX35">
        <v>2390.5</v>
      </c>
      <c r="AY35">
        <v>3.5</v>
      </c>
      <c r="AZ35" s="80">
        <v>4.5</v>
      </c>
      <c r="BA35" s="82" t="s">
        <v>765</v>
      </c>
    </row>
    <row r="36" spans="1:53">
      <c r="A36" s="8">
        <v>46169</v>
      </c>
      <c r="B36" s="3"/>
      <c r="C36" s="66">
        <v>-4.3E-3</v>
      </c>
      <c r="D36" s="1">
        <v>65210</v>
      </c>
      <c r="E36" s="6">
        <v>0.11</v>
      </c>
      <c r="F36" s="69">
        <v>5711</v>
      </c>
      <c r="G36" t="s">
        <v>57</v>
      </c>
      <c r="H36">
        <v>0</v>
      </c>
      <c r="I36" t="s">
        <v>288</v>
      </c>
      <c r="J36" t="s">
        <v>289</v>
      </c>
      <c r="K36" t="s">
        <v>295</v>
      </c>
      <c r="L36" s="36">
        <v>5272</v>
      </c>
      <c r="M36">
        <v>-158</v>
      </c>
      <c r="N36" s="66">
        <v>-2.9100000000000001E-2</v>
      </c>
      <c r="O36" s="36">
        <v>5430</v>
      </c>
      <c r="P36" s="66">
        <v>-2.9000000000000001E-2</v>
      </c>
      <c r="Q36" s="36">
        <v>5448</v>
      </c>
      <c r="R36" s="36">
        <v>5565</v>
      </c>
      <c r="S36" s="36">
        <v>5260</v>
      </c>
      <c r="T36" s="66">
        <v>-3.2300000000000002E-2</v>
      </c>
      <c r="U36" s="66">
        <v>-9.2999999999999992E-3</v>
      </c>
      <c r="V36" s="66">
        <v>-5.2600000000000001E-2</v>
      </c>
      <c r="W36" s="66">
        <v>2.2000000000000001E-3</v>
      </c>
      <c r="X36" s="1">
        <v>770100</v>
      </c>
      <c r="Y36" s="1">
        <v>4132139</v>
      </c>
      <c r="Z36" s="1">
        <v>693212</v>
      </c>
      <c r="AA36" s="2" t="s">
        <v>383</v>
      </c>
      <c r="AB36" s="1" t="s">
        <v>384</v>
      </c>
      <c r="AC36" s="1">
        <v>14.05</v>
      </c>
      <c r="AD36">
        <v>0.93</v>
      </c>
      <c r="AE36">
        <v>2.2000000000000002</v>
      </c>
      <c r="AF36" t="s">
        <v>230</v>
      </c>
      <c r="AG36" s="1">
        <v>23300</v>
      </c>
      <c r="AH36" s="36">
        <v>5273</v>
      </c>
      <c r="AI36">
        <v>200</v>
      </c>
      <c r="AJ36" s="1">
        <v>5272</v>
      </c>
      <c r="AK36" s="36">
        <v>100</v>
      </c>
      <c r="AL36" s="36">
        <v>0.63888888888888884</v>
      </c>
      <c r="AM36" s="3">
        <v>46155</v>
      </c>
      <c r="AN36" t="s">
        <v>298</v>
      </c>
      <c r="AO36" t="s">
        <v>382</v>
      </c>
      <c r="AQ36" t="str">
        <f t="shared" si="0"/>
        <v/>
      </c>
      <c r="AR36" s="73"/>
      <c r="AU36" s="66"/>
      <c r="AV36" s="66"/>
      <c r="AW36" t="s">
        <v>768</v>
      </c>
      <c r="AX36">
        <v>1930</v>
      </c>
      <c r="AY36">
        <v>0</v>
      </c>
      <c r="AZ36" s="80">
        <v>2</v>
      </c>
      <c r="BA36" t="s">
        <v>763</v>
      </c>
    </row>
    <row r="37" spans="1:53">
      <c r="A37" s="8">
        <v>46169</v>
      </c>
      <c r="B37" s="3"/>
      <c r="C37" s="66">
        <v>-4.3E-3</v>
      </c>
      <c r="D37" s="1">
        <v>65210</v>
      </c>
      <c r="E37" s="6">
        <v>0.11</v>
      </c>
      <c r="F37" s="69">
        <v>5713</v>
      </c>
      <c r="G37" t="s">
        <v>58</v>
      </c>
      <c r="H37">
        <v>0</v>
      </c>
      <c r="I37" t="s">
        <v>288</v>
      </c>
      <c r="J37" t="s">
        <v>289</v>
      </c>
      <c r="K37" t="s">
        <v>295</v>
      </c>
      <c r="L37" s="36">
        <v>9615</v>
      </c>
      <c r="M37">
        <v>-185</v>
      </c>
      <c r="N37" s="66">
        <v>-1.89E-2</v>
      </c>
      <c r="O37" s="36">
        <v>9800</v>
      </c>
      <c r="P37" s="66">
        <v>-1.8800000000000001E-2</v>
      </c>
      <c r="Q37" s="36">
        <v>10155</v>
      </c>
      <c r="R37" s="36">
        <v>10360</v>
      </c>
      <c r="S37" s="36">
        <v>9580</v>
      </c>
      <c r="T37" s="66">
        <v>-5.3100000000000001E-2</v>
      </c>
      <c r="U37" s="66">
        <v>-1.95E-2</v>
      </c>
      <c r="V37" s="66">
        <v>-7.1900000000000006E-2</v>
      </c>
      <c r="W37" s="66">
        <v>3.5999999999999999E-3</v>
      </c>
      <c r="X37" s="1">
        <v>2251700</v>
      </c>
      <c r="Y37" s="1">
        <v>22159042</v>
      </c>
      <c r="Z37" s="1">
        <v>2796176</v>
      </c>
      <c r="AA37" s="2" t="s">
        <v>385</v>
      </c>
      <c r="AB37" s="1" t="s">
        <v>386</v>
      </c>
      <c r="AC37" s="1">
        <v>17.34</v>
      </c>
      <c r="AD37">
        <v>1.25</v>
      </c>
      <c r="AE37">
        <v>2.15</v>
      </c>
      <c r="AF37" t="s">
        <v>230</v>
      </c>
      <c r="AG37" s="1">
        <v>55200</v>
      </c>
      <c r="AH37" s="36">
        <v>9616</v>
      </c>
      <c r="AI37">
        <v>100</v>
      </c>
      <c r="AJ37" s="1">
        <v>9614</v>
      </c>
      <c r="AK37" s="36">
        <v>300</v>
      </c>
      <c r="AL37" s="36">
        <v>0.63888888888888884</v>
      </c>
      <c r="AM37" s="3">
        <v>46153</v>
      </c>
      <c r="AN37" t="s">
        <v>298</v>
      </c>
      <c r="AO37" t="s">
        <v>382</v>
      </c>
      <c r="AQ37" t="str">
        <f t="shared" si="0"/>
        <v/>
      </c>
      <c r="AR37" s="73"/>
      <c r="AU37" s="66"/>
      <c r="AV37" s="66"/>
      <c r="AW37" t="s">
        <v>769</v>
      </c>
      <c r="AX37">
        <v>6174</v>
      </c>
      <c r="AY37">
        <v>0</v>
      </c>
      <c r="AZ37" s="80">
        <v>2</v>
      </c>
      <c r="BA37" t="s">
        <v>763</v>
      </c>
    </row>
    <row r="38" spans="1:53">
      <c r="A38" s="8">
        <v>46169</v>
      </c>
      <c r="B38" s="3"/>
      <c r="C38" s="66">
        <v>-4.3E-3</v>
      </c>
      <c r="D38" s="1">
        <v>65210</v>
      </c>
      <c r="E38" s="6">
        <v>0.11</v>
      </c>
      <c r="F38" s="69">
        <v>5802</v>
      </c>
      <c r="G38" t="s">
        <v>59</v>
      </c>
      <c r="H38">
        <v>0</v>
      </c>
      <c r="I38" t="s">
        <v>288</v>
      </c>
      <c r="J38" t="s">
        <v>289</v>
      </c>
      <c r="K38" t="s">
        <v>290</v>
      </c>
      <c r="L38" s="36">
        <v>12060</v>
      </c>
      <c r="M38">
        <v>120</v>
      </c>
      <c r="N38" s="66">
        <v>1.01E-2</v>
      </c>
      <c r="O38" s="36">
        <v>11940</v>
      </c>
      <c r="P38" s="66">
        <v>0.01</v>
      </c>
      <c r="Q38" s="36">
        <v>12495</v>
      </c>
      <c r="R38" s="36">
        <v>12910</v>
      </c>
      <c r="S38" s="36">
        <v>11985</v>
      </c>
      <c r="T38" s="66">
        <v>-3.4799999999999998E-2</v>
      </c>
      <c r="U38" s="66">
        <v>-1.55E-2</v>
      </c>
      <c r="V38" s="66">
        <v>-6.5799999999999997E-2</v>
      </c>
      <c r="W38" s="66">
        <v>6.1999999999999998E-3</v>
      </c>
      <c r="X38" s="1">
        <v>5672400</v>
      </c>
      <c r="Y38" s="1">
        <v>70409223</v>
      </c>
      <c r="Z38" s="1">
        <v>9574923</v>
      </c>
      <c r="AA38" s="2" t="s">
        <v>387</v>
      </c>
      <c r="AB38" s="1" t="s">
        <v>388</v>
      </c>
      <c r="AC38" s="1">
        <v>28.93</v>
      </c>
      <c r="AD38">
        <v>3.42</v>
      </c>
      <c r="AE38">
        <v>1.29</v>
      </c>
      <c r="AF38" t="s">
        <v>230</v>
      </c>
      <c r="AG38" s="1">
        <v>78100</v>
      </c>
      <c r="AH38" s="36">
        <v>12060</v>
      </c>
      <c r="AI38" s="1">
        <v>1300</v>
      </c>
      <c r="AJ38" s="1">
        <v>12055</v>
      </c>
      <c r="AK38" s="36">
        <v>1100</v>
      </c>
      <c r="AL38" s="36">
        <v>0.63888888888888884</v>
      </c>
      <c r="AM38" s="3">
        <v>46154</v>
      </c>
      <c r="AN38" t="s">
        <v>298</v>
      </c>
      <c r="AO38" t="s">
        <v>382</v>
      </c>
      <c r="AQ38" t="str">
        <f t="shared" si="0"/>
        <v/>
      </c>
      <c r="AR38" s="73"/>
      <c r="AU38" s="66"/>
      <c r="AV38" s="66"/>
      <c r="AW38" t="s">
        <v>770</v>
      </c>
      <c r="AX38">
        <v>3050</v>
      </c>
      <c r="AY38">
        <v>-6</v>
      </c>
      <c r="AZ38" s="80">
        <v>11.5</v>
      </c>
      <c r="BA38" s="81" t="s">
        <v>760</v>
      </c>
    </row>
    <row r="39" spans="1:53">
      <c r="A39" s="8">
        <v>46169</v>
      </c>
      <c r="B39" s="3"/>
      <c r="C39" s="66">
        <v>-4.3E-3</v>
      </c>
      <c r="D39" s="1">
        <v>65210</v>
      </c>
      <c r="E39" s="6">
        <v>0.11</v>
      </c>
      <c r="F39" s="69">
        <v>5803</v>
      </c>
      <c r="G39" t="s">
        <v>60</v>
      </c>
      <c r="H39">
        <v>0</v>
      </c>
      <c r="I39" t="s">
        <v>288</v>
      </c>
      <c r="J39" t="s">
        <v>289</v>
      </c>
      <c r="K39" t="s">
        <v>295</v>
      </c>
      <c r="L39" s="36">
        <v>5138</v>
      </c>
      <c r="M39">
        <v>-191</v>
      </c>
      <c r="N39" s="66">
        <v>-3.5799999999999998E-2</v>
      </c>
      <c r="O39" s="36">
        <v>5329</v>
      </c>
      <c r="P39" s="66">
        <v>-3.5799999999999998E-2</v>
      </c>
      <c r="Q39" s="36">
        <v>5500</v>
      </c>
      <c r="R39" s="36">
        <v>5555</v>
      </c>
      <c r="S39" s="36">
        <v>5035</v>
      </c>
      <c r="T39" s="66">
        <v>-6.5799999999999997E-2</v>
      </c>
      <c r="U39" s="66">
        <v>-1.47E-2</v>
      </c>
      <c r="V39" s="66">
        <v>-7.4999999999999997E-2</v>
      </c>
      <c r="W39" s="66">
        <v>2.0400000000000001E-2</v>
      </c>
      <c r="X39" s="1">
        <v>68538100</v>
      </c>
      <c r="Y39" s="1">
        <v>361929795</v>
      </c>
      <c r="Z39" s="1">
        <v>9120877</v>
      </c>
      <c r="AA39" s="2" t="s">
        <v>389</v>
      </c>
      <c r="AB39" s="1" t="s">
        <v>390</v>
      </c>
      <c r="AC39" s="1">
        <v>54.54</v>
      </c>
      <c r="AD39">
        <v>15.18</v>
      </c>
      <c r="AE39">
        <v>0.74</v>
      </c>
      <c r="AF39" t="s">
        <v>230</v>
      </c>
      <c r="AG39" s="1">
        <v>800800</v>
      </c>
      <c r="AH39" s="36">
        <v>5139</v>
      </c>
      <c r="AI39" s="1">
        <v>2300</v>
      </c>
      <c r="AJ39" s="1">
        <v>5138</v>
      </c>
      <c r="AK39" s="36">
        <v>1800</v>
      </c>
      <c r="AL39" s="36">
        <v>0.63888888888888884</v>
      </c>
      <c r="AM39" s="3">
        <v>46156</v>
      </c>
      <c r="AN39" t="s">
        <v>298</v>
      </c>
      <c r="AO39" t="s">
        <v>382</v>
      </c>
      <c r="AQ39" t="str">
        <f t="shared" si="0"/>
        <v/>
      </c>
      <c r="AR39" s="73"/>
      <c r="AU39" s="66"/>
      <c r="AV39" s="66"/>
      <c r="AW39" t="s">
        <v>771</v>
      </c>
      <c r="AX39">
        <v>3016</v>
      </c>
      <c r="AY39">
        <v>6</v>
      </c>
      <c r="AZ39" s="80">
        <v>3.2</v>
      </c>
      <c r="BA39" s="82" t="s">
        <v>765</v>
      </c>
    </row>
    <row r="40" spans="1:53">
      <c r="A40" s="8">
        <v>46169</v>
      </c>
      <c r="B40" s="3"/>
      <c r="C40" s="66">
        <v>-4.3E-3</v>
      </c>
      <c r="D40" s="1">
        <v>65210</v>
      </c>
      <c r="E40" s="6">
        <v>0.11</v>
      </c>
      <c r="F40" s="69">
        <v>6038</v>
      </c>
      <c r="G40" t="s">
        <v>61</v>
      </c>
      <c r="H40">
        <v>0</v>
      </c>
      <c r="I40" t="s">
        <v>347</v>
      </c>
      <c r="J40" t="s">
        <v>289</v>
      </c>
      <c r="K40" t="s">
        <v>290</v>
      </c>
      <c r="L40">
        <v>903</v>
      </c>
      <c r="M40">
        <v>1</v>
      </c>
      <c r="N40" s="66">
        <v>1.1000000000000001E-3</v>
      </c>
      <c r="O40">
        <v>902</v>
      </c>
      <c r="P40" s="66">
        <v>1.1000000000000001E-3</v>
      </c>
      <c r="Q40">
        <v>902</v>
      </c>
      <c r="R40">
        <v>905</v>
      </c>
      <c r="S40">
        <v>901</v>
      </c>
      <c r="T40" s="66">
        <v>1.1000000000000001E-3</v>
      </c>
      <c r="U40" s="66">
        <v>-1.1000000000000001E-3</v>
      </c>
      <c r="V40" s="66">
        <v>-2.2000000000000001E-3</v>
      </c>
      <c r="W40" s="66">
        <v>2.2000000000000001E-3</v>
      </c>
      <c r="X40" s="1">
        <v>6300</v>
      </c>
      <c r="Y40" s="1">
        <v>5686</v>
      </c>
      <c r="Z40" s="1">
        <v>4571</v>
      </c>
      <c r="AA40" s="2" t="s">
        <v>391</v>
      </c>
      <c r="AB40" s="1" t="s">
        <v>392</v>
      </c>
      <c r="AC40" s="1">
        <v>13.03</v>
      </c>
      <c r="AD40">
        <v>0.91</v>
      </c>
      <c r="AE40">
        <v>2.5499999999999998</v>
      </c>
      <c r="AF40" t="s">
        <v>230</v>
      </c>
      <c r="AG40">
        <v>100</v>
      </c>
      <c r="AH40">
        <v>903</v>
      </c>
      <c r="AI40">
        <v>600</v>
      </c>
      <c r="AJ40">
        <v>902</v>
      </c>
      <c r="AK40">
        <v>100</v>
      </c>
      <c r="AL40" s="2">
        <v>0.63541666666666663</v>
      </c>
      <c r="AM40" s="3">
        <v>46157</v>
      </c>
      <c r="AN40" t="s">
        <v>350</v>
      </c>
      <c r="AO40" t="s">
        <v>313</v>
      </c>
      <c r="AQ40" t="str">
        <f t="shared" si="0"/>
        <v/>
      </c>
      <c r="AR40" s="73"/>
      <c r="AU40" s="66"/>
      <c r="AV40" s="66"/>
      <c r="AW40" t="s">
        <v>772</v>
      </c>
      <c r="AX40">
        <v>17465</v>
      </c>
      <c r="AY40">
        <v>-20</v>
      </c>
      <c r="AZ40" s="80">
        <v>2</v>
      </c>
      <c r="BA40" s="81" t="s">
        <v>760</v>
      </c>
    </row>
    <row r="41" spans="1:53">
      <c r="A41" s="8">
        <v>46169</v>
      </c>
      <c r="B41" s="3"/>
      <c r="C41" s="66">
        <v>-4.3E-3</v>
      </c>
      <c r="D41" s="1">
        <v>65210</v>
      </c>
      <c r="E41" s="6">
        <v>0.11</v>
      </c>
      <c r="F41" s="69">
        <v>6156</v>
      </c>
      <c r="G41" t="s">
        <v>62</v>
      </c>
      <c r="H41">
        <v>0</v>
      </c>
      <c r="I41" t="s">
        <v>314</v>
      </c>
      <c r="J41" t="s">
        <v>323</v>
      </c>
      <c r="K41" t="s">
        <v>290</v>
      </c>
      <c r="L41" s="36">
        <v>2037</v>
      </c>
      <c r="M41">
        <v>14</v>
      </c>
      <c r="N41" s="66">
        <v>6.8999999999999999E-3</v>
      </c>
      <c r="O41" s="36">
        <v>2023</v>
      </c>
      <c r="P41" s="66">
        <v>6.8999999999999999E-3</v>
      </c>
      <c r="Q41" s="36">
        <v>2029</v>
      </c>
      <c r="R41" s="36">
        <v>2037</v>
      </c>
      <c r="S41" s="36">
        <v>2022</v>
      </c>
      <c r="T41" s="66">
        <v>3.8999999999999998E-3</v>
      </c>
      <c r="U41" s="66">
        <v>5.4000000000000003E-3</v>
      </c>
      <c r="V41" s="66">
        <v>0</v>
      </c>
      <c r="W41" s="66">
        <v>7.4000000000000003E-3</v>
      </c>
      <c r="X41" s="1">
        <v>6200</v>
      </c>
      <c r="Y41" s="1">
        <v>12585</v>
      </c>
      <c r="Z41" s="1">
        <v>10796</v>
      </c>
      <c r="AA41" s="2" t="s">
        <v>393</v>
      </c>
      <c r="AB41" s="1" t="s">
        <v>394</v>
      </c>
      <c r="AC41" s="1">
        <v>60.44</v>
      </c>
      <c r="AD41">
        <v>1.43</v>
      </c>
      <c r="AE41">
        <v>4.91</v>
      </c>
      <c r="AF41">
        <v>1.3</v>
      </c>
      <c r="AG41">
        <v>0</v>
      </c>
      <c r="AH41" s="36">
        <v>2037</v>
      </c>
      <c r="AI41">
        <v>300</v>
      </c>
      <c r="AJ41" s="36">
        <v>2033</v>
      </c>
      <c r="AK41" s="36">
        <v>200</v>
      </c>
      <c r="AL41" s="36">
        <v>0.6166666666666667</v>
      </c>
      <c r="AM41" s="3">
        <v>46150</v>
      </c>
      <c r="AN41" t="s">
        <v>350</v>
      </c>
      <c r="AO41" t="s">
        <v>395</v>
      </c>
      <c r="AQ41" t="str">
        <f t="shared" si="0"/>
        <v/>
      </c>
      <c r="AR41" s="73"/>
      <c r="AU41" s="66"/>
      <c r="AV41" s="66"/>
      <c r="AW41" t="s">
        <v>773</v>
      </c>
      <c r="AX41">
        <v>2749.5</v>
      </c>
      <c r="AY41">
        <v>-5</v>
      </c>
      <c r="AZ41" s="80">
        <v>2.2000000000000002</v>
      </c>
      <c r="BA41" s="81" t="s">
        <v>760</v>
      </c>
    </row>
    <row r="42" spans="1:53">
      <c r="A42" s="8">
        <v>46169</v>
      </c>
      <c r="B42" s="3"/>
      <c r="C42" s="66">
        <v>-4.3E-3</v>
      </c>
      <c r="D42" s="1">
        <v>65210</v>
      </c>
      <c r="E42" s="6">
        <v>0.11</v>
      </c>
      <c r="F42" s="69">
        <v>6178</v>
      </c>
      <c r="G42" t="s">
        <v>63</v>
      </c>
      <c r="H42">
        <v>0</v>
      </c>
      <c r="I42" t="s">
        <v>288</v>
      </c>
      <c r="J42" t="s">
        <v>289</v>
      </c>
      <c r="K42" t="s">
        <v>295</v>
      </c>
      <c r="L42" s="36">
        <v>2056</v>
      </c>
      <c r="M42">
        <v>-24</v>
      </c>
      <c r="N42" s="66">
        <v>-1.15E-2</v>
      </c>
      <c r="O42" s="36">
        <v>2080</v>
      </c>
      <c r="P42" s="66">
        <v>-1.15E-2</v>
      </c>
      <c r="Q42" s="36">
        <v>2070</v>
      </c>
      <c r="R42" s="36">
        <v>2093</v>
      </c>
      <c r="S42" s="36">
        <v>2056</v>
      </c>
      <c r="T42" s="66">
        <v>-6.7000000000000002E-3</v>
      </c>
      <c r="U42" s="66">
        <v>-6.1999999999999998E-3</v>
      </c>
      <c r="V42" s="66">
        <v>-1.7600000000000001E-2</v>
      </c>
      <c r="W42" s="66">
        <v>0</v>
      </c>
      <c r="X42" s="1">
        <v>3749300</v>
      </c>
      <c r="Y42" s="1">
        <v>7779432</v>
      </c>
      <c r="Z42" s="1">
        <v>5773648</v>
      </c>
      <c r="AA42" s="2" t="s">
        <v>396</v>
      </c>
      <c r="AB42" s="1" t="s">
        <v>397</v>
      </c>
      <c r="AC42" s="1">
        <v>15.18</v>
      </c>
      <c r="AD42">
        <v>0.59</v>
      </c>
      <c r="AE42">
        <v>2.92</v>
      </c>
      <c r="AF42" t="s">
        <v>230</v>
      </c>
      <c r="AG42" s="1">
        <v>421500</v>
      </c>
      <c r="AH42" s="36">
        <v>2057</v>
      </c>
      <c r="AI42" s="1">
        <v>4200</v>
      </c>
      <c r="AJ42" s="1">
        <v>2056</v>
      </c>
      <c r="AK42" s="36">
        <v>1500</v>
      </c>
      <c r="AL42" s="36">
        <v>0.63888888888888884</v>
      </c>
      <c r="AM42" s="3">
        <v>46157</v>
      </c>
      <c r="AN42" t="s">
        <v>298</v>
      </c>
      <c r="AO42" t="s">
        <v>313</v>
      </c>
      <c r="AQ42" t="str">
        <f t="shared" si="0"/>
        <v/>
      </c>
      <c r="AR42" s="73"/>
      <c r="AU42" s="66"/>
      <c r="AV42" s="66"/>
      <c r="AW42" t="s">
        <v>774</v>
      </c>
      <c r="AX42">
        <v>3551</v>
      </c>
      <c r="AY42">
        <v>0</v>
      </c>
      <c r="AZ42" s="80">
        <v>3.5</v>
      </c>
      <c r="BA42" s="81" t="s">
        <v>763</v>
      </c>
    </row>
    <row r="43" spans="1:53">
      <c r="A43" s="8">
        <v>46169</v>
      </c>
      <c r="B43" s="3"/>
      <c r="C43" s="66">
        <v>-4.3E-3</v>
      </c>
      <c r="D43" s="1">
        <v>65210</v>
      </c>
      <c r="E43" s="6">
        <v>0.11</v>
      </c>
      <c r="F43" s="69">
        <v>6208</v>
      </c>
      <c r="G43" t="s">
        <v>64</v>
      </c>
      <c r="H43">
        <v>0</v>
      </c>
      <c r="I43" t="s">
        <v>314</v>
      </c>
      <c r="J43" t="s">
        <v>289</v>
      </c>
      <c r="K43" t="s">
        <v>295</v>
      </c>
      <c r="L43" s="36">
        <v>1857</v>
      </c>
      <c r="M43">
        <v>-73</v>
      </c>
      <c r="N43" s="66">
        <v>-3.78E-2</v>
      </c>
      <c r="O43" s="36">
        <v>1930</v>
      </c>
      <c r="P43" s="66">
        <v>-3.78E-2</v>
      </c>
      <c r="Q43" s="36">
        <v>1948</v>
      </c>
      <c r="R43" s="36">
        <v>1956</v>
      </c>
      <c r="S43" s="36">
        <v>1848</v>
      </c>
      <c r="T43" s="66">
        <v>-4.6699999999999998E-2</v>
      </c>
      <c r="U43" s="66">
        <v>-1.32E-2</v>
      </c>
      <c r="V43" s="66">
        <v>-5.0599999999999999E-2</v>
      </c>
      <c r="W43" s="66">
        <v>4.7999999999999996E-3</v>
      </c>
      <c r="X43" s="1">
        <v>67700</v>
      </c>
      <c r="Y43" s="1">
        <v>127508</v>
      </c>
      <c r="Z43" s="1">
        <v>11858</v>
      </c>
      <c r="AA43" s="2" t="s">
        <v>398</v>
      </c>
      <c r="AB43" s="1" t="s">
        <v>399</v>
      </c>
      <c r="AC43" s="1">
        <v>18.09</v>
      </c>
      <c r="AD43">
        <v>1.89</v>
      </c>
      <c r="AE43">
        <v>1.08</v>
      </c>
      <c r="AF43">
        <v>2.2000000000000002</v>
      </c>
      <c r="AG43">
        <v>0</v>
      </c>
      <c r="AH43" s="36">
        <v>1859</v>
      </c>
      <c r="AI43">
        <v>100</v>
      </c>
      <c r="AJ43" s="36">
        <v>1857</v>
      </c>
      <c r="AK43" s="36">
        <v>100</v>
      </c>
      <c r="AL43" s="36">
        <v>0.63888888888888884</v>
      </c>
      <c r="AM43" s="3">
        <v>46153</v>
      </c>
      <c r="AN43" t="s">
        <v>298</v>
      </c>
      <c r="AO43" t="s">
        <v>395</v>
      </c>
      <c r="AQ43" t="str">
        <f t="shared" si="0"/>
        <v/>
      </c>
      <c r="AR43" s="73"/>
      <c r="AU43" s="66"/>
      <c r="AV43" s="66"/>
      <c r="AW43" t="s">
        <v>775</v>
      </c>
      <c r="AX43">
        <v>149.9</v>
      </c>
      <c r="AY43">
        <v>-0.4</v>
      </c>
      <c r="AZ43" s="80">
        <v>2.2000000000000002</v>
      </c>
      <c r="BA43" s="81" t="s">
        <v>760</v>
      </c>
    </row>
    <row r="44" spans="1:53">
      <c r="A44" s="8">
        <v>46169</v>
      </c>
      <c r="B44" s="3"/>
      <c r="C44" s="66">
        <v>-4.3E-3</v>
      </c>
      <c r="D44" s="1">
        <v>65210</v>
      </c>
      <c r="E44" s="6">
        <v>0.11</v>
      </c>
      <c r="F44" s="69">
        <v>6356</v>
      </c>
      <c r="G44" t="s">
        <v>65</v>
      </c>
      <c r="H44">
        <v>0</v>
      </c>
      <c r="I44" t="s">
        <v>314</v>
      </c>
      <c r="J44" t="s">
        <v>289</v>
      </c>
      <c r="K44" t="s">
        <v>290</v>
      </c>
      <c r="L44" s="36">
        <v>1719</v>
      </c>
      <c r="M44">
        <v>-21</v>
      </c>
      <c r="N44" s="66">
        <v>-1.21E-2</v>
      </c>
      <c r="O44" s="36">
        <v>1740</v>
      </c>
      <c r="P44" s="66">
        <v>-1.2E-2</v>
      </c>
      <c r="Q44" s="36">
        <v>1766</v>
      </c>
      <c r="R44" s="36">
        <v>1845</v>
      </c>
      <c r="S44" s="36">
        <v>1670</v>
      </c>
      <c r="T44" s="66">
        <v>-2.6599999999999999E-2</v>
      </c>
      <c r="U44" s="66">
        <v>1.29E-2</v>
      </c>
      <c r="V44" s="66">
        <v>-6.8199999999999997E-2</v>
      </c>
      <c r="W44" s="66">
        <v>2.93E-2</v>
      </c>
      <c r="X44" s="1">
        <v>495500</v>
      </c>
      <c r="Y44" s="1">
        <v>861286</v>
      </c>
      <c r="Z44" s="1">
        <v>24547</v>
      </c>
      <c r="AA44" s="2" t="s">
        <v>400</v>
      </c>
      <c r="AB44" s="1" t="s">
        <v>401</v>
      </c>
      <c r="AC44" s="1">
        <v>13.9</v>
      </c>
      <c r="AD44">
        <v>1.69</v>
      </c>
      <c r="AE44">
        <v>0.57999999999999996</v>
      </c>
      <c r="AF44" t="s">
        <v>230</v>
      </c>
      <c r="AG44">
        <v>0</v>
      </c>
      <c r="AH44" s="36">
        <v>1719</v>
      </c>
      <c r="AI44">
        <v>500</v>
      </c>
      <c r="AJ44" s="36">
        <v>1716</v>
      </c>
      <c r="AK44" s="36">
        <v>300</v>
      </c>
      <c r="AL44" s="36">
        <v>0.63888888888888884</v>
      </c>
      <c r="AM44" s="3">
        <v>46155</v>
      </c>
      <c r="AN44" t="s">
        <v>298</v>
      </c>
      <c r="AO44" t="s">
        <v>395</v>
      </c>
      <c r="AQ44" t="str">
        <f t="shared" si="0"/>
        <v/>
      </c>
      <c r="AR44" s="73"/>
      <c r="AU44" s="66"/>
      <c r="AV44" s="66"/>
      <c r="AW44" s="5" t="s">
        <v>23</v>
      </c>
      <c r="AX44" t="s">
        <v>776</v>
      </c>
      <c r="AY44" s="83">
        <v>0.5</v>
      </c>
    </row>
    <row r="45" spans="1:53">
      <c r="A45" s="8">
        <v>46169</v>
      </c>
      <c r="B45" s="3"/>
      <c r="C45" s="66">
        <v>-4.3E-3</v>
      </c>
      <c r="D45" s="1">
        <v>65210</v>
      </c>
      <c r="E45" s="6">
        <v>0.11</v>
      </c>
      <c r="F45" s="69">
        <v>6378</v>
      </c>
      <c r="G45" t="s">
        <v>66</v>
      </c>
      <c r="H45">
        <v>0</v>
      </c>
      <c r="I45" t="s">
        <v>314</v>
      </c>
      <c r="J45" t="s">
        <v>289</v>
      </c>
      <c r="K45" t="s">
        <v>290</v>
      </c>
      <c r="L45" s="36">
        <v>1187</v>
      </c>
      <c r="M45">
        <v>-29</v>
      </c>
      <c r="N45" s="66">
        <v>-2.3800000000000002E-2</v>
      </c>
      <c r="O45" s="36">
        <v>1216</v>
      </c>
      <c r="P45" s="66">
        <v>-2.3800000000000002E-2</v>
      </c>
      <c r="Q45" s="36">
        <v>1217</v>
      </c>
      <c r="R45" s="36">
        <v>1236</v>
      </c>
      <c r="S45" s="36">
        <v>1170</v>
      </c>
      <c r="T45" s="66">
        <v>-2.46E-2</v>
      </c>
      <c r="U45" s="66">
        <v>-2.5000000000000001E-3</v>
      </c>
      <c r="V45" s="66">
        <v>-3.9600000000000003E-2</v>
      </c>
      <c r="W45" s="66">
        <v>1.4500000000000001E-2</v>
      </c>
      <c r="X45" s="1">
        <v>240900</v>
      </c>
      <c r="Y45" s="1">
        <v>286032</v>
      </c>
      <c r="Z45" s="1">
        <v>24452</v>
      </c>
      <c r="AA45" s="2" t="s">
        <v>402</v>
      </c>
      <c r="AB45" s="1" t="s">
        <v>403</v>
      </c>
      <c r="AC45" s="1">
        <v>12.3</v>
      </c>
      <c r="AD45">
        <v>1.1000000000000001</v>
      </c>
      <c r="AE45">
        <v>3.45</v>
      </c>
      <c r="AF45" t="s">
        <v>230</v>
      </c>
      <c r="AG45">
        <v>0</v>
      </c>
      <c r="AH45" s="36">
        <v>1186</v>
      </c>
      <c r="AI45">
        <v>200</v>
      </c>
      <c r="AJ45" s="36">
        <v>1184</v>
      </c>
      <c r="AK45" s="36">
        <v>1000</v>
      </c>
      <c r="AL45" s="36">
        <v>0.6381944444444444</v>
      </c>
      <c r="AM45" s="3">
        <v>46154</v>
      </c>
      <c r="AN45" t="s">
        <v>298</v>
      </c>
      <c r="AO45" t="s">
        <v>395</v>
      </c>
      <c r="AQ45" t="str">
        <f t="shared" si="0"/>
        <v/>
      </c>
      <c r="AR45" s="73"/>
      <c r="AU45" s="66"/>
      <c r="AV45" s="66"/>
    </row>
    <row r="46" spans="1:53">
      <c r="A46" s="8">
        <v>46169</v>
      </c>
      <c r="B46" s="3"/>
      <c r="C46" s="66">
        <v>-4.3E-3</v>
      </c>
      <c r="D46" s="1">
        <v>65210</v>
      </c>
      <c r="E46" s="6">
        <v>0.11</v>
      </c>
      <c r="F46" s="69">
        <v>6526</v>
      </c>
      <c r="G46" t="s">
        <v>67</v>
      </c>
      <c r="H46">
        <v>0</v>
      </c>
      <c r="I46" t="s">
        <v>288</v>
      </c>
      <c r="J46" t="s">
        <v>289</v>
      </c>
      <c r="K46" t="s">
        <v>295</v>
      </c>
      <c r="L46" s="36">
        <v>2825</v>
      </c>
      <c r="M46">
        <v>-19</v>
      </c>
      <c r="N46" s="66">
        <v>-6.7000000000000002E-3</v>
      </c>
      <c r="O46" s="36">
        <v>2844</v>
      </c>
      <c r="P46" s="66">
        <v>-6.6E-3</v>
      </c>
      <c r="Q46" s="36">
        <v>2894</v>
      </c>
      <c r="R46" s="36">
        <v>2894</v>
      </c>
      <c r="S46" s="36">
        <v>2643.5</v>
      </c>
      <c r="T46" s="66">
        <v>-2.3800000000000002E-2</v>
      </c>
      <c r="U46" s="66">
        <v>5.11E-2</v>
      </c>
      <c r="V46" s="66">
        <v>-2.3800000000000002E-2</v>
      </c>
      <c r="W46" s="66">
        <v>6.8599999999999994E-2</v>
      </c>
      <c r="X46" s="1">
        <v>14085400</v>
      </c>
      <c r="Y46" s="1">
        <v>38597987</v>
      </c>
      <c r="Z46" s="1">
        <v>508411</v>
      </c>
      <c r="AA46" s="2" t="s">
        <v>404</v>
      </c>
      <c r="AB46" s="1" t="s">
        <v>405</v>
      </c>
      <c r="AC46" s="1">
        <v>49.56</v>
      </c>
      <c r="AD46">
        <v>3.72</v>
      </c>
      <c r="AE46">
        <v>1.77</v>
      </c>
      <c r="AF46" t="s">
        <v>230</v>
      </c>
      <c r="AG46" s="1">
        <v>203500</v>
      </c>
      <c r="AH46" s="36">
        <v>2825.5</v>
      </c>
      <c r="AI46" s="1">
        <v>1500</v>
      </c>
      <c r="AJ46" s="1">
        <v>2825</v>
      </c>
      <c r="AK46" s="36">
        <v>5100</v>
      </c>
      <c r="AL46" s="36">
        <v>0.63888888888888884</v>
      </c>
      <c r="AM46" s="3">
        <v>46140</v>
      </c>
      <c r="AN46" t="s">
        <v>298</v>
      </c>
      <c r="AO46" t="s">
        <v>344</v>
      </c>
      <c r="AQ46" t="str">
        <f t="shared" si="0"/>
        <v/>
      </c>
      <c r="AR46" s="73"/>
      <c r="AU46" s="66"/>
      <c r="AV46" s="66"/>
      <c r="AW46" s="84" t="s">
        <v>777</v>
      </c>
      <c r="AX46" s="84" t="s">
        <v>755</v>
      </c>
      <c r="AY46" s="84" t="s">
        <v>756</v>
      </c>
      <c r="AZ46" s="84" t="s">
        <v>757</v>
      </c>
      <c r="BA46" s="85" t="s">
        <v>758</v>
      </c>
    </row>
    <row r="47" spans="1:53">
      <c r="A47" s="8">
        <v>46169</v>
      </c>
      <c r="B47" s="3"/>
      <c r="C47" s="66">
        <v>-4.3E-3</v>
      </c>
      <c r="D47" s="1">
        <v>65210</v>
      </c>
      <c r="E47" s="6">
        <v>0.11</v>
      </c>
      <c r="F47" s="69">
        <v>6586</v>
      </c>
      <c r="G47" t="s">
        <v>68</v>
      </c>
      <c r="H47">
        <v>0</v>
      </c>
      <c r="I47" t="s">
        <v>288</v>
      </c>
      <c r="J47" t="s">
        <v>289</v>
      </c>
      <c r="K47" t="s">
        <v>295</v>
      </c>
      <c r="L47" s="36">
        <v>5627</v>
      </c>
      <c r="M47">
        <v>-75</v>
      </c>
      <c r="N47" s="66">
        <v>-1.32E-2</v>
      </c>
      <c r="O47" s="36">
        <v>5702</v>
      </c>
      <c r="P47" s="66">
        <v>-1.3100000000000001E-2</v>
      </c>
      <c r="Q47" s="36">
        <v>5727</v>
      </c>
      <c r="R47" s="36">
        <v>5784</v>
      </c>
      <c r="S47" s="36">
        <v>5580</v>
      </c>
      <c r="T47" s="66">
        <v>-1.7399999999999999E-2</v>
      </c>
      <c r="U47" s="66">
        <v>5.0000000000000001E-4</v>
      </c>
      <c r="V47" s="66">
        <v>-2.7099999999999999E-2</v>
      </c>
      <c r="W47" s="66">
        <v>8.3999999999999995E-3</v>
      </c>
      <c r="X47" s="1">
        <v>311100</v>
      </c>
      <c r="Y47" s="1">
        <v>1757757</v>
      </c>
      <c r="Z47" s="1">
        <v>1575658</v>
      </c>
      <c r="AA47" s="2" t="s">
        <v>406</v>
      </c>
      <c r="AB47" s="1" t="s">
        <v>407</v>
      </c>
      <c r="AC47" s="1">
        <v>17.89</v>
      </c>
      <c r="AD47">
        <v>1.45</v>
      </c>
      <c r="AE47">
        <v>2.81</v>
      </c>
      <c r="AF47" t="s">
        <v>230</v>
      </c>
      <c r="AG47" s="1">
        <v>10000</v>
      </c>
      <c r="AH47" s="36">
        <v>5627</v>
      </c>
      <c r="AI47">
        <v>300</v>
      </c>
      <c r="AJ47" s="1">
        <v>5625</v>
      </c>
      <c r="AK47" s="36">
        <v>400</v>
      </c>
      <c r="AL47" s="36">
        <v>0.63888888888888884</v>
      </c>
      <c r="AM47" s="3">
        <v>46140</v>
      </c>
      <c r="AN47" t="s">
        <v>298</v>
      </c>
      <c r="AO47" t="s">
        <v>395</v>
      </c>
      <c r="AQ47" t="str">
        <f t="shared" si="0"/>
        <v/>
      </c>
      <c r="AR47" s="73"/>
      <c r="AU47" s="66"/>
      <c r="AV47" s="66"/>
      <c r="AW47" t="s">
        <v>778</v>
      </c>
      <c r="AX47">
        <v>1116</v>
      </c>
      <c r="AY47">
        <v>2</v>
      </c>
      <c r="AZ47" s="80">
        <v>12.8</v>
      </c>
      <c r="BA47" s="81" t="s">
        <v>760</v>
      </c>
    </row>
    <row r="48" spans="1:53">
      <c r="A48" s="8">
        <v>46169</v>
      </c>
      <c r="B48" s="3"/>
      <c r="C48" s="66">
        <v>-4.3E-3</v>
      </c>
      <c r="D48" s="1">
        <v>65210</v>
      </c>
      <c r="E48" s="6">
        <v>0.11</v>
      </c>
      <c r="F48" s="69">
        <v>6594</v>
      </c>
      <c r="G48" t="s">
        <v>69</v>
      </c>
      <c r="H48">
        <v>0</v>
      </c>
      <c r="I48" t="s">
        <v>288</v>
      </c>
      <c r="J48" t="s">
        <v>289</v>
      </c>
      <c r="K48" t="s">
        <v>290</v>
      </c>
      <c r="L48" s="36">
        <v>2766</v>
      </c>
      <c r="M48">
        <v>-57</v>
      </c>
      <c r="N48" s="66">
        <v>-2.0199999999999999E-2</v>
      </c>
      <c r="O48" s="36">
        <v>2823</v>
      </c>
      <c r="P48" s="66">
        <v>-2.01E-2</v>
      </c>
      <c r="Q48" s="36">
        <v>2830</v>
      </c>
      <c r="R48" s="36">
        <v>2879</v>
      </c>
      <c r="S48" s="36">
        <v>2754</v>
      </c>
      <c r="T48" s="66">
        <v>-2.2599999999999999E-2</v>
      </c>
      <c r="U48" s="66">
        <v>-5.0000000000000001E-3</v>
      </c>
      <c r="V48" s="66">
        <v>-3.9199999999999999E-2</v>
      </c>
      <c r="W48" s="66">
        <v>4.3E-3</v>
      </c>
      <c r="X48" s="1">
        <v>6844300</v>
      </c>
      <c r="Y48" s="1">
        <v>19195130</v>
      </c>
      <c r="Z48" s="1">
        <v>3298645</v>
      </c>
      <c r="AA48" s="2" t="s">
        <v>408</v>
      </c>
      <c r="AB48" s="1" t="s">
        <v>409</v>
      </c>
      <c r="AC48" s="1">
        <v>39.619999999999997</v>
      </c>
      <c r="AD48">
        <v>1.8</v>
      </c>
      <c r="AE48">
        <v>0</v>
      </c>
      <c r="AF48" t="s">
        <v>230</v>
      </c>
      <c r="AG48" s="1">
        <v>89700</v>
      </c>
      <c r="AH48" s="36">
        <v>2767</v>
      </c>
      <c r="AI48" s="1">
        <v>1300</v>
      </c>
      <c r="AJ48" s="1">
        <v>2766</v>
      </c>
      <c r="AK48" s="36">
        <v>100</v>
      </c>
      <c r="AL48" s="36">
        <v>0.63888888888888884</v>
      </c>
      <c r="AN48" t="s">
        <v>298</v>
      </c>
      <c r="AO48" t="s">
        <v>344</v>
      </c>
      <c r="AQ48" t="str">
        <f t="shared" si="0"/>
        <v/>
      </c>
      <c r="AR48" s="73"/>
      <c r="AU48" s="66"/>
      <c r="AV48" s="66"/>
      <c r="AW48" t="s">
        <v>779</v>
      </c>
      <c r="AX48">
        <v>409</v>
      </c>
      <c r="AY48">
        <v>1</v>
      </c>
      <c r="AZ48" s="80">
        <v>7</v>
      </c>
      <c r="BA48" s="81" t="s">
        <v>760</v>
      </c>
    </row>
    <row r="49" spans="1:53">
      <c r="A49" s="8">
        <v>46169</v>
      </c>
      <c r="B49" s="3"/>
      <c r="C49" s="66">
        <v>-4.3E-3</v>
      </c>
      <c r="D49" s="1">
        <v>65210</v>
      </c>
      <c r="E49" s="6">
        <v>0.11</v>
      </c>
      <c r="F49" s="69">
        <v>6674</v>
      </c>
      <c r="G49" t="s">
        <v>70</v>
      </c>
      <c r="H49">
        <v>0</v>
      </c>
      <c r="I49" t="s">
        <v>288</v>
      </c>
      <c r="J49" t="s">
        <v>289</v>
      </c>
      <c r="K49" t="s">
        <v>290</v>
      </c>
      <c r="L49" s="36">
        <v>6313</v>
      </c>
      <c r="M49">
        <v>139</v>
      </c>
      <c r="N49" s="66">
        <v>2.2499999999999999E-2</v>
      </c>
      <c r="O49" s="36">
        <v>6174</v>
      </c>
      <c r="P49" s="66">
        <v>2.2499999999999999E-2</v>
      </c>
      <c r="Q49" s="36">
        <v>6348</v>
      </c>
      <c r="R49" s="36">
        <v>6524</v>
      </c>
      <c r="S49" s="36">
        <v>6298</v>
      </c>
      <c r="T49" s="66">
        <v>-5.4999999999999997E-3</v>
      </c>
      <c r="U49" s="66">
        <v>-9.4999999999999998E-3</v>
      </c>
      <c r="V49" s="66">
        <v>-3.2300000000000002E-2</v>
      </c>
      <c r="W49" s="66">
        <v>2.3E-3</v>
      </c>
      <c r="X49" s="1">
        <v>571900</v>
      </c>
      <c r="Y49" s="1">
        <v>3654709</v>
      </c>
      <c r="Z49" s="1">
        <v>634118</v>
      </c>
      <c r="AA49" s="2" t="s">
        <v>410</v>
      </c>
      <c r="AB49" s="1" t="s">
        <v>411</v>
      </c>
      <c r="AC49" s="1">
        <v>17.579999999999998</v>
      </c>
      <c r="AD49">
        <v>1.6</v>
      </c>
      <c r="AE49">
        <v>1.55</v>
      </c>
      <c r="AF49" t="s">
        <v>230</v>
      </c>
      <c r="AG49" s="1">
        <v>18200</v>
      </c>
      <c r="AH49" s="36">
        <v>6314</v>
      </c>
      <c r="AI49">
        <v>100</v>
      </c>
      <c r="AJ49" s="1">
        <v>6312</v>
      </c>
      <c r="AK49" s="36">
        <v>100</v>
      </c>
      <c r="AL49" s="36">
        <v>0.63888888888888884</v>
      </c>
      <c r="AM49" s="3">
        <v>46155</v>
      </c>
      <c r="AN49" t="s">
        <v>298</v>
      </c>
      <c r="AO49" t="s">
        <v>344</v>
      </c>
      <c r="AQ49" t="str">
        <f t="shared" si="0"/>
        <v/>
      </c>
      <c r="AR49" s="73"/>
      <c r="AU49" s="66"/>
      <c r="AV49" s="66"/>
      <c r="AW49" t="s">
        <v>780</v>
      </c>
      <c r="AX49">
        <v>9836</v>
      </c>
      <c r="AY49">
        <v>-43</v>
      </c>
      <c r="AZ49" s="80">
        <v>2</v>
      </c>
      <c r="BA49" s="82" t="s">
        <v>765</v>
      </c>
    </row>
    <row r="50" spans="1:53">
      <c r="A50" s="8">
        <v>46169</v>
      </c>
      <c r="B50" s="3"/>
      <c r="C50" s="66">
        <v>-4.3E-3</v>
      </c>
      <c r="D50" s="1">
        <v>65210</v>
      </c>
      <c r="E50" s="6">
        <v>0.11</v>
      </c>
      <c r="F50" s="69">
        <v>6758</v>
      </c>
      <c r="G50" t="s">
        <v>71</v>
      </c>
      <c r="H50">
        <v>0</v>
      </c>
      <c r="I50" t="s">
        <v>288</v>
      </c>
      <c r="J50" t="s">
        <v>289</v>
      </c>
      <c r="K50" t="s">
        <v>290</v>
      </c>
      <c r="L50" s="36">
        <v>3516</v>
      </c>
      <c r="M50">
        <v>-32</v>
      </c>
      <c r="N50" s="66">
        <v>-8.9999999999999993E-3</v>
      </c>
      <c r="O50" s="36">
        <v>3548</v>
      </c>
      <c r="P50" s="66">
        <v>-8.9999999999999993E-3</v>
      </c>
      <c r="Q50" s="36">
        <v>3492</v>
      </c>
      <c r="R50" s="36">
        <v>3525</v>
      </c>
      <c r="S50" s="36">
        <v>3448</v>
      </c>
      <c r="T50" s="66">
        <v>6.7999999999999996E-3</v>
      </c>
      <c r="U50" s="66">
        <v>7.4000000000000003E-3</v>
      </c>
      <c r="V50" s="66">
        <v>-2.5000000000000001E-3</v>
      </c>
      <c r="W50" s="66">
        <v>1.9699999999999999E-2</v>
      </c>
      <c r="X50" s="1">
        <v>12446500</v>
      </c>
      <c r="Y50" s="1">
        <v>43452505</v>
      </c>
      <c r="Z50" s="1">
        <v>21622734</v>
      </c>
      <c r="AA50" s="2" t="s">
        <v>412</v>
      </c>
      <c r="AB50" s="1" t="s">
        <v>413</v>
      </c>
      <c r="AC50" s="1">
        <v>17.91</v>
      </c>
      <c r="AD50">
        <v>2.5499999999999998</v>
      </c>
      <c r="AE50">
        <v>1</v>
      </c>
      <c r="AF50" t="s">
        <v>230</v>
      </c>
      <c r="AG50" s="1">
        <v>671300</v>
      </c>
      <c r="AH50" s="36">
        <v>3516</v>
      </c>
      <c r="AI50" s="1">
        <v>6200</v>
      </c>
      <c r="AJ50" s="1">
        <v>3515</v>
      </c>
      <c r="AK50" s="36">
        <v>6300</v>
      </c>
      <c r="AL50" s="36">
        <v>0.63888888888888884</v>
      </c>
      <c r="AM50" s="3">
        <v>46150</v>
      </c>
      <c r="AN50" t="s">
        <v>298</v>
      </c>
      <c r="AO50" t="s">
        <v>344</v>
      </c>
      <c r="AQ50" t="str">
        <f t="shared" si="0"/>
        <v/>
      </c>
      <c r="AR50" s="73"/>
      <c r="AU50" s="66"/>
      <c r="AV50" s="66"/>
      <c r="AW50" t="s">
        <v>781</v>
      </c>
      <c r="AX50">
        <v>1734</v>
      </c>
      <c r="AY50">
        <v>5</v>
      </c>
      <c r="AZ50" s="80">
        <v>4</v>
      </c>
      <c r="BA50" s="81" t="s">
        <v>760</v>
      </c>
    </row>
    <row r="51" spans="1:53">
      <c r="A51" s="8">
        <v>46169</v>
      </c>
      <c r="B51" s="3"/>
      <c r="C51" s="66">
        <v>-4.3E-3</v>
      </c>
      <c r="D51" s="1">
        <v>65210</v>
      </c>
      <c r="E51" s="6">
        <v>0.11</v>
      </c>
      <c r="F51" s="69">
        <v>6810</v>
      </c>
      <c r="G51" t="s">
        <v>72</v>
      </c>
      <c r="H51">
        <v>0</v>
      </c>
      <c r="I51" t="s">
        <v>288</v>
      </c>
      <c r="J51" t="s">
        <v>289</v>
      </c>
      <c r="K51" t="s">
        <v>295</v>
      </c>
      <c r="L51" s="36">
        <v>1896</v>
      </c>
      <c r="M51">
        <v>-7</v>
      </c>
      <c r="N51" s="66">
        <v>-3.7000000000000002E-3</v>
      </c>
      <c r="O51" s="36">
        <v>1903</v>
      </c>
      <c r="P51" s="66">
        <v>-3.5999999999999999E-3</v>
      </c>
      <c r="Q51" s="36">
        <v>1904</v>
      </c>
      <c r="R51" s="36">
        <v>1911</v>
      </c>
      <c r="S51" s="36">
        <v>1876</v>
      </c>
      <c r="T51" s="66">
        <v>-4.1999999999999997E-3</v>
      </c>
      <c r="U51" s="66">
        <v>-5.0000000000000001E-4</v>
      </c>
      <c r="V51" s="66">
        <v>-7.7999999999999996E-3</v>
      </c>
      <c r="W51" s="66">
        <v>1.06E-2</v>
      </c>
      <c r="X51" s="1">
        <v>135100</v>
      </c>
      <c r="Y51" s="1">
        <v>255751</v>
      </c>
      <c r="Z51" s="1">
        <v>89028</v>
      </c>
      <c r="AA51" s="2" t="s">
        <v>414</v>
      </c>
      <c r="AB51" s="1" t="s">
        <v>415</v>
      </c>
      <c r="AC51" s="1">
        <v>10.42</v>
      </c>
      <c r="AD51">
        <v>0.8</v>
      </c>
      <c r="AE51">
        <v>2.95</v>
      </c>
      <c r="AF51" t="s">
        <v>230</v>
      </c>
      <c r="AG51" s="1">
        <v>26900</v>
      </c>
      <c r="AH51" s="36">
        <v>1897</v>
      </c>
      <c r="AI51">
        <v>300</v>
      </c>
      <c r="AJ51" s="1">
        <v>1896</v>
      </c>
      <c r="AK51" s="36">
        <v>600</v>
      </c>
      <c r="AL51" s="36">
        <v>0.63888888888888884</v>
      </c>
      <c r="AM51" s="3">
        <v>46139</v>
      </c>
      <c r="AN51" t="s">
        <v>298</v>
      </c>
      <c r="AO51" t="s">
        <v>344</v>
      </c>
      <c r="AQ51" t="str">
        <f t="shared" si="0"/>
        <v/>
      </c>
      <c r="AR51" s="73"/>
      <c r="AU51" s="66"/>
      <c r="AV51" s="66"/>
      <c r="AW51" t="s">
        <v>782</v>
      </c>
      <c r="AX51">
        <v>5703</v>
      </c>
      <c r="AY51">
        <v>-1</v>
      </c>
      <c r="AZ51" s="80">
        <v>2.5</v>
      </c>
      <c r="BA51" s="82" t="s">
        <v>765</v>
      </c>
    </row>
    <row r="52" spans="1:53">
      <c r="A52" s="8">
        <v>46169</v>
      </c>
      <c r="B52" s="3"/>
      <c r="C52" s="66">
        <v>-4.3E-3</v>
      </c>
      <c r="D52" s="1">
        <v>65210</v>
      </c>
      <c r="E52" s="6">
        <v>0.11</v>
      </c>
      <c r="F52" s="69">
        <v>6841</v>
      </c>
      <c r="G52" t="s">
        <v>73</v>
      </c>
      <c r="H52">
        <v>0</v>
      </c>
      <c r="I52" t="s">
        <v>288</v>
      </c>
      <c r="J52" t="s">
        <v>289</v>
      </c>
      <c r="K52" t="s">
        <v>295</v>
      </c>
      <c r="L52" s="36">
        <v>4939</v>
      </c>
      <c r="M52">
        <v>24</v>
      </c>
      <c r="N52" s="66">
        <v>4.8999999999999998E-3</v>
      </c>
      <c r="O52" s="36">
        <v>4915</v>
      </c>
      <c r="P52" s="66">
        <v>4.7999999999999996E-3</v>
      </c>
      <c r="Q52" s="36">
        <v>4928</v>
      </c>
      <c r="R52" s="36">
        <v>4980</v>
      </c>
      <c r="S52" s="36">
        <v>4899</v>
      </c>
      <c r="T52" s="66">
        <v>2.2000000000000001E-3</v>
      </c>
      <c r="U52" s="66">
        <v>0</v>
      </c>
      <c r="V52" s="66">
        <v>-8.2000000000000007E-3</v>
      </c>
      <c r="W52" s="66">
        <v>8.0999999999999996E-3</v>
      </c>
      <c r="X52" s="1">
        <v>1263100</v>
      </c>
      <c r="Y52" s="1">
        <v>6236506</v>
      </c>
      <c r="Z52" s="1">
        <v>1270316</v>
      </c>
      <c r="AA52" s="2" t="s">
        <v>416</v>
      </c>
      <c r="AB52" s="1" t="s">
        <v>417</v>
      </c>
      <c r="AC52" s="1">
        <v>21.5</v>
      </c>
      <c r="AD52">
        <v>2.41</v>
      </c>
      <c r="AE52">
        <v>1.86</v>
      </c>
      <c r="AF52" t="s">
        <v>230</v>
      </c>
      <c r="AG52" s="1">
        <v>11800</v>
      </c>
      <c r="AH52" s="36">
        <v>4939</v>
      </c>
      <c r="AI52">
        <v>100</v>
      </c>
      <c r="AJ52" s="1">
        <v>4938</v>
      </c>
      <c r="AK52" s="36">
        <v>200</v>
      </c>
      <c r="AL52" s="36">
        <v>0.63888888888888884</v>
      </c>
      <c r="AM52" s="3">
        <v>46149</v>
      </c>
      <c r="AN52" t="s">
        <v>298</v>
      </c>
      <c r="AO52" t="s">
        <v>344</v>
      </c>
      <c r="AQ52" t="str">
        <f t="shared" si="0"/>
        <v/>
      </c>
      <c r="AR52" s="73"/>
      <c r="AU52" s="66"/>
      <c r="AV52" s="66"/>
      <c r="AW52" t="s">
        <v>783</v>
      </c>
      <c r="AX52">
        <v>632</v>
      </c>
      <c r="AY52">
        <v>2</v>
      </c>
      <c r="AZ52" s="80">
        <v>2.2000000000000002</v>
      </c>
      <c r="BA52" s="81" t="s">
        <v>760</v>
      </c>
    </row>
    <row r="53" spans="1:53">
      <c r="A53" s="8">
        <v>46169</v>
      </c>
      <c r="B53" s="3"/>
      <c r="C53" s="66">
        <v>-4.3E-3</v>
      </c>
      <c r="D53" s="1">
        <v>65210</v>
      </c>
      <c r="E53" s="6">
        <v>0.11</v>
      </c>
      <c r="F53" s="69">
        <v>6890</v>
      </c>
      <c r="G53" t="s">
        <v>74</v>
      </c>
      <c r="H53">
        <v>0</v>
      </c>
      <c r="I53" t="s">
        <v>314</v>
      </c>
      <c r="J53" t="s">
        <v>289</v>
      </c>
      <c r="K53" t="s">
        <v>295</v>
      </c>
      <c r="L53" s="36">
        <v>8550</v>
      </c>
      <c r="M53">
        <v>-270</v>
      </c>
      <c r="N53" s="66">
        <v>-3.0599999999999999E-2</v>
      </c>
      <c r="O53" s="36">
        <v>8820</v>
      </c>
      <c r="P53" s="66">
        <v>-3.0599999999999999E-2</v>
      </c>
      <c r="Q53" s="36">
        <v>9200</v>
      </c>
      <c r="R53" s="36">
        <v>9340</v>
      </c>
      <c r="S53" s="36">
        <v>8490</v>
      </c>
      <c r="T53" s="66">
        <v>-7.0599999999999996E-2</v>
      </c>
      <c r="U53" s="66">
        <v>-3.3799999999999997E-2</v>
      </c>
      <c r="V53" s="66">
        <v>-8.4500000000000006E-2</v>
      </c>
      <c r="W53" s="66">
        <v>7.0000000000000001E-3</v>
      </c>
      <c r="X53" s="1">
        <v>682400</v>
      </c>
      <c r="Y53" s="1">
        <v>6047750</v>
      </c>
      <c r="Z53" s="1">
        <v>433294</v>
      </c>
      <c r="AA53" s="2" t="s">
        <v>418</v>
      </c>
      <c r="AB53" s="1" t="s">
        <v>419</v>
      </c>
      <c r="AC53" s="1">
        <v>18.73</v>
      </c>
      <c r="AD53">
        <v>1.54</v>
      </c>
      <c r="AE53">
        <v>2.34</v>
      </c>
      <c r="AF53" t="s">
        <v>230</v>
      </c>
      <c r="AG53" s="1">
        <v>9100</v>
      </c>
      <c r="AH53" s="36">
        <v>8560</v>
      </c>
      <c r="AI53" s="1">
        <v>2100</v>
      </c>
      <c r="AJ53" s="1">
        <v>8550</v>
      </c>
      <c r="AK53" s="36">
        <v>900</v>
      </c>
      <c r="AL53" s="36">
        <v>0.63888888888888884</v>
      </c>
      <c r="AM53" s="3">
        <v>46157</v>
      </c>
      <c r="AN53" t="s">
        <v>298</v>
      </c>
      <c r="AO53" t="s">
        <v>344</v>
      </c>
      <c r="AQ53" t="str">
        <f t="shared" si="0"/>
        <v/>
      </c>
      <c r="AR53" s="73"/>
      <c r="AU53" s="66"/>
      <c r="AV53" s="66"/>
      <c r="AW53" t="s">
        <v>784</v>
      </c>
      <c r="AX53">
        <v>1110</v>
      </c>
      <c r="AY53">
        <v>0</v>
      </c>
      <c r="AZ53" s="80">
        <v>11</v>
      </c>
      <c r="BA53" s="82" t="s">
        <v>763</v>
      </c>
    </row>
    <row r="54" spans="1:53">
      <c r="A54" s="8">
        <v>46169</v>
      </c>
      <c r="B54" s="3"/>
      <c r="C54" s="66">
        <v>-4.3E-3</v>
      </c>
      <c r="D54" s="1">
        <v>65210</v>
      </c>
      <c r="E54" s="6">
        <v>0.11</v>
      </c>
      <c r="F54" s="69">
        <v>6925</v>
      </c>
      <c r="G54" t="s">
        <v>75</v>
      </c>
      <c r="H54">
        <v>0</v>
      </c>
      <c r="I54" t="s">
        <v>288</v>
      </c>
      <c r="J54" t="s">
        <v>289</v>
      </c>
      <c r="K54" t="s">
        <v>290</v>
      </c>
      <c r="L54" s="36">
        <v>4198</v>
      </c>
      <c r="M54">
        <v>65</v>
      </c>
      <c r="N54" s="66">
        <v>1.5699999999999999E-2</v>
      </c>
      <c r="O54" s="36">
        <v>4133</v>
      </c>
      <c r="P54" s="66">
        <v>1.5699999999999999E-2</v>
      </c>
      <c r="Q54" s="36">
        <v>4226</v>
      </c>
      <c r="R54" s="36">
        <v>4275</v>
      </c>
      <c r="S54" s="36">
        <v>4143</v>
      </c>
      <c r="T54" s="66">
        <v>-6.6E-3</v>
      </c>
      <c r="U54" s="66">
        <v>-8.6999999999999994E-3</v>
      </c>
      <c r="V54" s="66">
        <v>-1.7999999999999999E-2</v>
      </c>
      <c r="W54" s="66">
        <v>1.32E-2</v>
      </c>
      <c r="X54" s="1">
        <v>318200</v>
      </c>
      <c r="Y54" s="1">
        <v>1335932</v>
      </c>
      <c r="Z54" s="1">
        <v>350533</v>
      </c>
      <c r="AA54" s="2" t="s">
        <v>420</v>
      </c>
      <c r="AB54" s="1" t="s">
        <v>421</v>
      </c>
      <c r="AC54" s="1">
        <v>31.73</v>
      </c>
      <c r="AD54">
        <v>1.68</v>
      </c>
      <c r="AE54">
        <v>1.67</v>
      </c>
      <c r="AF54" t="s">
        <v>230</v>
      </c>
      <c r="AG54" s="1">
        <v>7600</v>
      </c>
      <c r="AH54" s="36">
        <v>4198</v>
      </c>
      <c r="AI54">
        <v>500</v>
      </c>
      <c r="AJ54" s="1">
        <v>4197</v>
      </c>
      <c r="AK54" s="36">
        <v>1200</v>
      </c>
      <c r="AL54" s="36">
        <v>0.63888888888888884</v>
      </c>
      <c r="AM54" s="3">
        <v>46156</v>
      </c>
      <c r="AN54" t="s">
        <v>298</v>
      </c>
      <c r="AO54" t="s">
        <v>344</v>
      </c>
      <c r="AQ54" t="str">
        <f t="shared" si="0"/>
        <v/>
      </c>
      <c r="AR54" s="73"/>
      <c r="AU54" s="66"/>
      <c r="AV54" s="66"/>
      <c r="AW54" t="s">
        <v>785</v>
      </c>
      <c r="AX54">
        <v>3915</v>
      </c>
      <c r="AY54">
        <v>0</v>
      </c>
      <c r="AZ54" s="80">
        <v>4</v>
      </c>
      <c r="BA54" s="81" t="s">
        <v>763</v>
      </c>
    </row>
    <row r="55" spans="1:53">
      <c r="A55" s="8">
        <v>46169</v>
      </c>
      <c r="B55" s="3"/>
      <c r="C55" s="66">
        <v>-4.3E-3</v>
      </c>
      <c r="D55" s="1">
        <v>65210</v>
      </c>
      <c r="E55" s="6">
        <v>0.11</v>
      </c>
      <c r="F55" s="69">
        <v>6963</v>
      </c>
      <c r="G55" t="s">
        <v>76</v>
      </c>
      <c r="H55">
        <v>0</v>
      </c>
      <c r="I55" t="s">
        <v>288</v>
      </c>
      <c r="J55" t="s">
        <v>289</v>
      </c>
      <c r="K55" t="s">
        <v>295</v>
      </c>
      <c r="L55" s="36">
        <v>5129</v>
      </c>
      <c r="M55">
        <v>-7</v>
      </c>
      <c r="N55" s="66">
        <v>-1.4E-3</v>
      </c>
      <c r="O55" s="36">
        <v>5136</v>
      </c>
      <c r="P55" s="66">
        <v>-1.2999999999999999E-3</v>
      </c>
      <c r="Q55" s="36">
        <v>5226</v>
      </c>
      <c r="R55" s="36">
        <v>5288</v>
      </c>
      <c r="S55" s="36">
        <v>5023</v>
      </c>
      <c r="T55" s="66">
        <v>-1.8499999999999999E-2</v>
      </c>
      <c r="U55" s="66">
        <v>-2.1700000000000001E-2</v>
      </c>
      <c r="V55" s="66">
        <v>-0.03</v>
      </c>
      <c r="W55" s="66">
        <v>2.1100000000000001E-2</v>
      </c>
      <c r="X55" s="1">
        <v>5180600</v>
      </c>
      <c r="Y55" s="1">
        <v>26842537</v>
      </c>
      <c r="Z55" s="1">
        <v>2070885</v>
      </c>
      <c r="AA55" s="2" t="s">
        <v>422</v>
      </c>
      <c r="AB55" s="1" t="s">
        <v>423</v>
      </c>
      <c r="AC55" s="1">
        <v>68.290000000000006</v>
      </c>
      <c r="AD55">
        <v>2.61</v>
      </c>
      <c r="AE55">
        <v>0.97</v>
      </c>
      <c r="AF55" t="s">
        <v>230</v>
      </c>
      <c r="AG55" s="1">
        <v>65500</v>
      </c>
      <c r="AH55" s="36">
        <v>5129</v>
      </c>
      <c r="AI55">
        <v>500</v>
      </c>
      <c r="AJ55" s="1">
        <v>5128</v>
      </c>
      <c r="AK55" s="36">
        <v>2300</v>
      </c>
      <c r="AL55" s="36">
        <v>0.63888888888888884</v>
      </c>
      <c r="AM55" s="3">
        <v>46154</v>
      </c>
      <c r="AN55" t="s">
        <v>298</v>
      </c>
      <c r="AO55" t="s">
        <v>344</v>
      </c>
      <c r="AQ55" t="str">
        <f t="shared" si="0"/>
        <v/>
      </c>
      <c r="AR55" s="73"/>
      <c r="AU55" s="66"/>
      <c r="AV55" s="66"/>
      <c r="AW55" t="s">
        <v>786</v>
      </c>
      <c r="AX55">
        <v>6478</v>
      </c>
      <c r="AY55">
        <v>-8</v>
      </c>
      <c r="AZ55" s="80">
        <v>2</v>
      </c>
      <c r="BA55" s="82" t="s">
        <v>765</v>
      </c>
    </row>
    <row r="56" spans="1:53">
      <c r="A56" s="8">
        <v>46169</v>
      </c>
      <c r="B56" s="3"/>
      <c r="C56" s="66">
        <v>-4.3E-3</v>
      </c>
      <c r="D56" s="1">
        <v>65210</v>
      </c>
      <c r="E56" s="6">
        <v>0.11</v>
      </c>
      <c r="F56" s="69">
        <v>7011</v>
      </c>
      <c r="G56" t="s">
        <v>77</v>
      </c>
      <c r="H56">
        <v>0</v>
      </c>
      <c r="I56" t="s">
        <v>288</v>
      </c>
      <c r="J56" t="s">
        <v>289</v>
      </c>
      <c r="K56" t="s">
        <v>290</v>
      </c>
      <c r="L56" s="36">
        <v>3891</v>
      </c>
      <c r="M56">
        <v>-53</v>
      </c>
      <c r="N56" s="66">
        <v>-1.34E-2</v>
      </c>
      <c r="O56" s="36">
        <v>3944</v>
      </c>
      <c r="P56" s="66">
        <v>-1.34E-2</v>
      </c>
      <c r="Q56" s="36">
        <v>4025</v>
      </c>
      <c r="R56" s="36">
        <v>4050</v>
      </c>
      <c r="S56" s="36">
        <v>3863</v>
      </c>
      <c r="T56" s="66">
        <v>-3.32E-2</v>
      </c>
      <c r="U56" s="66">
        <v>5.0000000000000001E-4</v>
      </c>
      <c r="V56" s="66">
        <v>-3.9199999999999999E-2</v>
      </c>
      <c r="W56" s="66">
        <v>7.1999999999999998E-3</v>
      </c>
      <c r="X56" s="1">
        <v>16091600</v>
      </c>
      <c r="Y56" s="1">
        <v>62864316</v>
      </c>
      <c r="Z56" s="1">
        <v>13126863</v>
      </c>
      <c r="AA56" s="2" t="s">
        <v>424</v>
      </c>
      <c r="AB56" s="1" t="s">
        <v>425</v>
      </c>
      <c r="AC56" s="1">
        <v>34.4</v>
      </c>
      <c r="AD56">
        <v>4.2300000000000004</v>
      </c>
      <c r="AE56">
        <v>0.75</v>
      </c>
      <c r="AF56" t="s">
        <v>230</v>
      </c>
      <c r="AG56" s="1">
        <v>802200</v>
      </c>
      <c r="AH56" s="36">
        <v>3892</v>
      </c>
      <c r="AI56" s="1">
        <v>8000</v>
      </c>
      <c r="AJ56" s="1">
        <v>3891</v>
      </c>
      <c r="AK56" s="36">
        <v>2000</v>
      </c>
      <c r="AL56" s="36">
        <v>0.63888888888888884</v>
      </c>
      <c r="AM56" s="3">
        <v>46154</v>
      </c>
      <c r="AN56" t="s">
        <v>298</v>
      </c>
      <c r="AO56" t="s">
        <v>395</v>
      </c>
      <c r="AQ56" t="str">
        <f t="shared" si="0"/>
        <v/>
      </c>
      <c r="AR56" s="73"/>
      <c r="AU56" s="66"/>
      <c r="AV56" s="66"/>
      <c r="AW56" s="5" t="s">
        <v>23</v>
      </c>
      <c r="AX56" t="s">
        <v>787</v>
      </c>
      <c r="AY56" s="83">
        <v>0.44400000000000001</v>
      </c>
    </row>
    <row r="57" spans="1:53">
      <c r="A57" s="8">
        <v>46169</v>
      </c>
      <c r="B57" s="3"/>
      <c r="C57" s="66">
        <v>-4.3E-3</v>
      </c>
      <c r="D57" s="1">
        <v>65210</v>
      </c>
      <c r="E57" s="6">
        <v>0.11</v>
      </c>
      <c r="F57" s="69">
        <v>7013</v>
      </c>
      <c r="G57" t="s">
        <v>78</v>
      </c>
      <c r="H57">
        <v>0</v>
      </c>
      <c r="I57" t="s">
        <v>288</v>
      </c>
      <c r="J57" t="s">
        <v>289</v>
      </c>
      <c r="K57" t="s">
        <v>295</v>
      </c>
      <c r="L57" s="36">
        <v>2822.5</v>
      </c>
      <c r="M57">
        <v>-122</v>
      </c>
      <c r="N57" s="66">
        <v>-4.1399999999999999E-2</v>
      </c>
      <c r="O57" s="36">
        <v>2944.5</v>
      </c>
      <c r="P57" s="66">
        <v>-4.1399999999999999E-2</v>
      </c>
      <c r="Q57" s="36">
        <v>2960</v>
      </c>
      <c r="R57" s="36">
        <v>2978</v>
      </c>
      <c r="S57" s="36">
        <v>2809</v>
      </c>
      <c r="T57" s="66">
        <v>-4.6399999999999997E-2</v>
      </c>
      <c r="U57" s="66">
        <v>-7.9000000000000008E-3</v>
      </c>
      <c r="V57" s="66">
        <v>-5.2200000000000003E-2</v>
      </c>
      <c r="W57" s="66">
        <v>4.7999999999999996E-3</v>
      </c>
      <c r="X57" s="1">
        <v>16017100</v>
      </c>
      <c r="Y57" s="1">
        <v>45895480</v>
      </c>
      <c r="Z57" s="1">
        <v>3056089</v>
      </c>
      <c r="AA57" s="2" t="s">
        <v>426</v>
      </c>
      <c r="AB57" s="1" t="s">
        <v>427</v>
      </c>
      <c r="AC57" s="1">
        <v>18.13</v>
      </c>
      <c r="AD57">
        <v>4.58</v>
      </c>
      <c r="AE57">
        <v>0.81</v>
      </c>
      <c r="AF57" t="s">
        <v>230</v>
      </c>
      <c r="AG57" s="1">
        <v>761800</v>
      </c>
      <c r="AH57" s="36">
        <v>2823</v>
      </c>
      <c r="AI57" s="1">
        <v>1700</v>
      </c>
      <c r="AJ57" s="1">
        <v>2822.5</v>
      </c>
      <c r="AK57" s="36">
        <v>2100</v>
      </c>
      <c r="AL57" s="36">
        <v>0.63888888888888884</v>
      </c>
      <c r="AM57" s="3">
        <v>46150</v>
      </c>
      <c r="AN57" t="s">
        <v>298</v>
      </c>
      <c r="AO57" t="s">
        <v>395</v>
      </c>
      <c r="AQ57" t="str">
        <f t="shared" si="0"/>
        <v/>
      </c>
      <c r="AR57" s="73"/>
      <c r="AU57" s="66"/>
      <c r="AV57" s="66"/>
    </row>
    <row r="58" spans="1:53">
      <c r="A58" s="8">
        <v>46169</v>
      </c>
      <c r="B58" s="3"/>
      <c r="C58" s="66">
        <v>-4.3E-3</v>
      </c>
      <c r="D58" s="1">
        <v>65210</v>
      </c>
      <c r="E58" s="6">
        <v>0.11</v>
      </c>
      <c r="F58" s="69">
        <v>7047</v>
      </c>
      <c r="G58" t="s">
        <v>79</v>
      </c>
      <c r="H58">
        <v>0</v>
      </c>
      <c r="I58" t="s">
        <v>347</v>
      </c>
      <c r="J58" t="s">
        <v>289</v>
      </c>
      <c r="K58" t="s">
        <v>290</v>
      </c>
      <c r="L58" s="36">
        <v>2267</v>
      </c>
      <c r="M58">
        <v>-62</v>
      </c>
      <c r="N58" s="66">
        <v>-2.6599999999999999E-2</v>
      </c>
      <c r="O58" s="36">
        <v>2329</v>
      </c>
      <c r="P58" s="66">
        <v>-2.6599999999999999E-2</v>
      </c>
      <c r="Q58" s="36">
        <v>2338</v>
      </c>
      <c r="R58" s="36">
        <v>2397</v>
      </c>
      <c r="S58" s="36">
        <v>2239</v>
      </c>
      <c r="T58" s="66">
        <v>-3.0300000000000001E-2</v>
      </c>
      <c r="U58" s="66">
        <v>-2.9100000000000001E-2</v>
      </c>
      <c r="V58" s="66">
        <v>-5.4199999999999998E-2</v>
      </c>
      <c r="W58" s="66">
        <v>1.2500000000000001E-2</v>
      </c>
      <c r="X58" s="1">
        <v>199400</v>
      </c>
      <c r="Y58" s="1">
        <v>458494</v>
      </c>
      <c r="Z58" s="1">
        <v>32182</v>
      </c>
      <c r="AA58" s="2" t="s">
        <v>428</v>
      </c>
      <c r="AB58" s="1" t="s">
        <v>429</v>
      </c>
      <c r="AC58" s="1">
        <v>8.98</v>
      </c>
      <c r="AD58">
        <v>2.81</v>
      </c>
      <c r="AE58">
        <v>0.56999999999999995</v>
      </c>
      <c r="AF58" t="s">
        <v>230</v>
      </c>
      <c r="AG58">
        <v>0</v>
      </c>
      <c r="AH58" s="36">
        <v>2267</v>
      </c>
      <c r="AI58">
        <v>200</v>
      </c>
      <c r="AJ58" s="1">
        <v>2265</v>
      </c>
      <c r="AK58" s="36">
        <v>600</v>
      </c>
      <c r="AL58" s="36">
        <v>0.63888888888888884</v>
      </c>
      <c r="AM58" s="3">
        <v>46157</v>
      </c>
      <c r="AN58" t="s">
        <v>298</v>
      </c>
      <c r="AO58" t="s">
        <v>313</v>
      </c>
      <c r="AQ58" t="str">
        <f t="shared" si="0"/>
        <v/>
      </c>
      <c r="AR58" s="73"/>
      <c r="AU58" s="66"/>
      <c r="AV58" s="66"/>
    </row>
    <row r="59" spans="1:53">
      <c r="A59" s="8">
        <v>46169</v>
      </c>
      <c r="B59" s="3"/>
      <c r="C59" s="66">
        <v>-4.3E-3</v>
      </c>
      <c r="D59" s="1">
        <v>65210</v>
      </c>
      <c r="E59" s="6">
        <v>0.11</v>
      </c>
      <c r="F59" s="69">
        <v>7084</v>
      </c>
      <c r="G59" t="s">
        <v>80</v>
      </c>
      <c r="H59">
        <v>0</v>
      </c>
      <c r="I59" t="s">
        <v>347</v>
      </c>
      <c r="J59" t="s">
        <v>323</v>
      </c>
      <c r="K59" t="s">
        <v>295</v>
      </c>
      <c r="L59" s="36">
        <v>2376</v>
      </c>
      <c r="M59">
        <v>-124</v>
      </c>
      <c r="N59" s="66">
        <v>-4.9599999999999998E-2</v>
      </c>
      <c r="O59" s="36">
        <v>2500</v>
      </c>
      <c r="P59" s="66">
        <v>-4.9599999999999998E-2</v>
      </c>
      <c r="Q59" s="36">
        <v>2450</v>
      </c>
      <c r="R59" s="36">
        <v>2489</v>
      </c>
      <c r="S59" s="36">
        <v>2350</v>
      </c>
      <c r="T59" s="66">
        <v>-3.0200000000000001E-2</v>
      </c>
      <c r="U59" s="66">
        <v>-2.2599999999999999E-2</v>
      </c>
      <c r="V59" s="66">
        <v>-4.53E-2</v>
      </c>
      <c r="W59" s="66">
        <v>1.0999999999999999E-2</v>
      </c>
      <c r="X59" s="1">
        <v>9800</v>
      </c>
      <c r="Y59" s="1">
        <v>23667</v>
      </c>
      <c r="Z59" s="1">
        <v>7744</v>
      </c>
      <c r="AA59" s="2" t="s">
        <v>430</v>
      </c>
      <c r="AB59" s="1" t="s">
        <v>431</v>
      </c>
      <c r="AC59" s="1">
        <v>20.58</v>
      </c>
      <c r="AD59">
        <v>1.23</v>
      </c>
      <c r="AE59">
        <v>4</v>
      </c>
      <c r="AF59">
        <v>0.4</v>
      </c>
      <c r="AG59">
        <v>500</v>
      </c>
      <c r="AH59" s="36">
        <v>2382</v>
      </c>
      <c r="AI59">
        <v>200</v>
      </c>
      <c r="AJ59" s="36">
        <v>2358</v>
      </c>
      <c r="AK59" s="36">
        <v>200</v>
      </c>
      <c r="AL59" s="36">
        <v>0.63888888888888884</v>
      </c>
      <c r="AM59" s="3">
        <v>46160</v>
      </c>
      <c r="AN59" t="s">
        <v>298</v>
      </c>
      <c r="AO59" t="s">
        <v>313</v>
      </c>
      <c r="AQ59" t="str">
        <f t="shared" si="0"/>
        <v/>
      </c>
      <c r="AR59" s="73"/>
      <c r="AU59" s="66"/>
      <c r="AV59" s="66"/>
    </row>
    <row r="60" spans="1:53">
      <c r="A60" s="8">
        <v>46169</v>
      </c>
      <c r="B60" s="3"/>
      <c r="C60" s="66">
        <v>-4.3E-3</v>
      </c>
      <c r="D60" s="1">
        <v>65210</v>
      </c>
      <c r="E60" s="6">
        <v>0.11</v>
      </c>
      <c r="F60" s="69">
        <v>7182</v>
      </c>
      <c r="G60" t="s">
        <v>81</v>
      </c>
      <c r="H60">
        <v>0</v>
      </c>
      <c r="I60" t="s">
        <v>288</v>
      </c>
      <c r="J60" t="s">
        <v>289</v>
      </c>
      <c r="K60" t="s">
        <v>290</v>
      </c>
      <c r="L60" s="36">
        <v>3004</v>
      </c>
      <c r="M60">
        <v>-46</v>
      </c>
      <c r="N60" s="66">
        <v>-1.5100000000000001E-2</v>
      </c>
      <c r="O60" s="36">
        <v>3050</v>
      </c>
      <c r="P60" s="66">
        <v>-1.4999999999999999E-2</v>
      </c>
      <c r="Q60" s="36">
        <v>3020</v>
      </c>
      <c r="R60" s="36">
        <v>3033</v>
      </c>
      <c r="S60" s="36">
        <v>2968</v>
      </c>
      <c r="T60" s="66">
        <v>-5.1999999999999998E-3</v>
      </c>
      <c r="U60" s="66">
        <v>0</v>
      </c>
      <c r="V60" s="66">
        <v>-9.4999999999999998E-3</v>
      </c>
      <c r="W60" s="66">
        <v>1.21E-2</v>
      </c>
      <c r="X60" s="1">
        <v>4320400</v>
      </c>
      <c r="Y60" s="1">
        <v>12987371</v>
      </c>
      <c r="Z60" s="1">
        <v>10741939</v>
      </c>
      <c r="AA60" s="2" t="s">
        <v>432</v>
      </c>
      <c r="AB60" s="1" t="s">
        <v>433</v>
      </c>
      <c r="AC60" s="1">
        <v>17.920000000000002</v>
      </c>
      <c r="AD60">
        <v>1.1599999999999999</v>
      </c>
      <c r="AE60">
        <v>2.8</v>
      </c>
      <c r="AF60" t="s">
        <v>230</v>
      </c>
      <c r="AG60" s="1">
        <v>270400</v>
      </c>
      <c r="AH60" s="36">
        <v>3004</v>
      </c>
      <c r="AI60" s="1">
        <v>1000</v>
      </c>
      <c r="AJ60" s="1">
        <v>3003</v>
      </c>
      <c r="AK60" s="36">
        <v>3600</v>
      </c>
      <c r="AL60" s="36">
        <v>0.63888888888888884</v>
      </c>
      <c r="AM60" s="3">
        <v>46157</v>
      </c>
      <c r="AN60" t="s">
        <v>298</v>
      </c>
      <c r="AO60" t="s">
        <v>434</v>
      </c>
      <c r="AQ60" t="str">
        <f t="shared" si="0"/>
        <v/>
      </c>
      <c r="AR60" s="73"/>
      <c r="AU60" s="66"/>
      <c r="AV60" s="66"/>
    </row>
    <row r="61" spans="1:53">
      <c r="A61" s="8">
        <v>46169</v>
      </c>
      <c r="B61" s="3"/>
      <c r="C61" s="66">
        <v>-4.3E-3</v>
      </c>
      <c r="D61" s="1">
        <v>65210</v>
      </c>
      <c r="E61" s="6">
        <v>0.11</v>
      </c>
      <c r="F61" s="69">
        <v>7203</v>
      </c>
      <c r="G61" t="s">
        <v>82</v>
      </c>
      <c r="H61">
        <v>0</v>
      </c>
      <c r="I61" t="s">
        <v>288</v>
      </c>
      <c r="J61" t="s">
        <v>289</v>
      </c>
      <c r="K61" t="s">
        <v>290</v>
      </c>
      <c r="L61" s="36">
        <v>3005</v>
      </c>
      <c r="M61">
        <v>-17</v>
      </c>
      <c r="N61" s="66">
        <v>-5.5999999999999999E-3</v>
      </c>
      <c r="O61" s="36">
        <v>3022</v>
      </c>
      <c r="P61" s="66">
        <v>-5.5999999999999999E-3</v>
      </c>
      <c r="Q61" s="36">
        <v>3016</v>
      </c>
      <c r="R61" s="36">
        <v>3039</v>
      </c>
      <c r="S61" s="36">
        <v>2998.5</v>
      </c>
      <c r="T61" s="66">
        <v>-3.5999999999999999E-3</v>
      </c>
      <c r="U61" s="66">
        <v>-2.9999999999999997E-4</v>
      </c>
      <c r="V61" s="66">
        <v>-1.11E-2</v>
      </c>
      <c r="W61" s="66">
        <v>2.0999999999999999E-3</v>
      </c>
      <c r="X61" s="1">
        <v>11304400</v>
      </c>
      <c r="Y61" s="1">
        <v>34047119</v>
      </c>
      <c r="Z61" s="1">
        <v>47463937</v>
      </c>
      <c r="AA61" s="2" t="s">
        <v>435</v>
      </c>
      <c r="AB61" s="1" t="s">
        <v>436</v>
      </c>
      <c r="AC61" s="1">
        <v>11.86</v>
      </c>
      <c r="AD61">
        <v>0.98</v>
      </c>
      <c r="AE61">
        <v>3.33</v>
      </c>
      <c r="AF61" t="s">
        <v>230</v>
      </c>
      <c r="AG61" s="1">
        <v>912700</v>
      </c>
      <c r="AH61" s="36">
        <v>3005</v>
      </c>
      <c r="AI61" s="1">
        <v>18100</v>
      </c>
      <c r="AJ61" s="1">
        <v>3004</v>
      </c>
      <c r="AK61" s="36">
        <v>6900</v>
      </c>
      <c r="AL61" s="36">
        <v>0.63888888888888884</v>
      </c>
      <c r="AM61" s="3">
        <v>46150</v>
      </c>
      <c r="AN61" t="s">
        <v>298</v>
      </c>
      <c r="AO61" t="s">
        <v>437</v>
      </c>
      <c r="AQ61" t="str">
        <f t="shared" si="0"/>
        <v/>
      </c>
      <c r="AR61" s="73"/>
      <c r="AU61" s="66"/>
      <c r="AV61" s="66"/>
    </row>
    <row r="62" spans="1:53">
      <c r="A62" s="8">
        <v>46169</v>
      </c>
      <c r="B62" s="3"/>
      <c r="C62" s="66">
        <v>-4.3E-3</v>
      </c>
      <c r="D62" s="1">
        <v>65210</v>
      </c>
      <c r="E62" s="6">
        <v>0.11</v>
      </c>
      <c r="F62" s="69">
        <v>7213</v>
      </c>
      <c r="G62" t="s">
        <v>83</v>
      </c>
      <c r="H62">
        <v>0</v>
      </c>
      <c r="I62" t="s">
        <v>314</v>
      </c>
      <c r="J62" t="s">
        <v>289</v>
      </c>
      <c r="K62" t="s">
        <v>290</v>
      </c>
      <c r="L62">
        <v>585</v>
      </c>
      <c r="M62">
        <v>-49</v>
      </c>
      <c r="N62" s="66">
        <v>-7.7299999999999994E-2</v>
      </c>
      <c r="O62">
        <v>634</v>
      </c>
      <c r="P62" s="66">
        <v>-7.7200000000000005E-2</v>
      </c>
      <c r="Q62">
        <v>640</v>
      </c>
      <c r="R62">
        <v>643</v>
      </c>
      <c r="S62">
        <v>574</v>
      </c>
      <c r="T62" s="66">
        <v>-8.5900000000000004E-2</v>
      </c>
      <c r="U62" s="66">
        <v>1.6999999999999999E-3</v>
      </c>
      <c r="V62" s="66">
        <v>-9.0200000000000002E-2</v>
      </c>
      <c r="W62" s="66">
        <v>1.9099999999999999E-2</v>
      </c>
      <c r="X62" s="1">
        <v>109400</v>
      </c>
      <c r="Y62" s="1">
        <v>65563</v>
      </c>
      <c r="Z62" s="1">
        <v>9296</v>
      </c>
      <c r="AA62" s="2" t="s">
        <v>438</v>
      </c>
      <c r="AB62" s="1" t="s">
        <v>439</v>
      </c>
      <c r="AC62" s="1">
        <v>6.96</v>
      </c>
      <c r="AD62">
        <v>0.82</v>
      </c>
      <c r="AE62">
        <v>4.4400000000000004</v>
      </c>
      <c r="AF62">
        <v>0.4</v>
      </c>
      <c r="AG62" s="1">
        <v>1000</v>
      </c>
      <c r="AH62">
        <v>586</v>
      </c>
      <c r="AI62" s="1">
        <v>1900</v>
      </c>
      <c r="AJ62" s="1">
        <v>583</v>
      </c>
      <c r="AK62" s="1">
        <v>1900</v>
      </c>
      <c r="AL62" s="2">
        <v>0.6333333333333333</v>
      </c>
      <c r="AM62" s="3">
        <v>46153</v>
      </c>
      <c r="AN62" t="s">
        <v>298</v>
      </c>
      <c r="AO62" t="s">
        <v>437</v>
      </c>
      <c r="AQ62" t="str">
        <f t="shared" si="0"/>
        <v/>
      </c>
      <c r="AR62" s="73"/>
      <c r="AU62" s="66"/>
      <c r="AV62" s="66"/>
    </row>
    <row r="63" spans="1:53">
      <c r="A63" s="8">
        <v>46169</v>
      </c>
      <c r="B63" s="3"/>
      <c r="C63" s="66">
        <v>-4.3E-3</v>
      </c>
      <c r="D63" s="1">
        <v>65210</v>
      </c>
      <c r="E63" s="6">
        <v>0.11</v>
      </c>
      <c r="F63" s="69">
        <v>7220</v>
      </c>
      <c r="G63" t="s">
        <v>84</v>
      </c>
      <c r="H63">
        <v>0</v>
      </c>
      <c r="I63" t="s">
        <v>288</v>
      </c>
      <c r="J63" t="s">
        <v>289</v>
      </c>
      <c r="K63" t="s">
        <v>290</v>
      </c>
      <c r="L63" s="36">
        <v>7580</v>
      </c>
      <c r="M63">
        <v>760</v>
      </c>
      <c r="N63" s="66">
        <v>0.1114</v>
      </c>
      <c r="O63" s="36">
        <v>6820</v>
      </c>
      <c r="P63" s="66">
        <v>0.1114</v>
      </c>
      <c r="Q63" s="36">
        <v>6950</v>
      </c>
      <c r="R63" s="36">
        <v>7730</v>
      </c>
      <c r="S63" s="36">
        <v>6820</v>
      </c>
      <c r="T63" s="66">
        <v>9.06E-2</v>
      </c>
      <c r="U63" s="66">
        <v>3.5499999999999997E-2</v>
      </c>
      <c r="V63" s="66">
        <v>-1.9400000000000001E-2</v>
      </c>
      <c r="W63" s="66">
        <v>0.1114</v>
      </c>
      <c r="X63" s="1">
        <v>3776700</v>
      </c>
      <c r="Y63" s="1">
        <v>27876455</v>
      </c>
      <c r="Z63" s="1">
        <v>497110</v>
      </c>
      <c r="AA63" s="2" t="s">
        <v>440</v>
      </c>
      <c r="AB63" s="1" t="s">
        <v>441</v>
      </c>
      <c r="AC63" s="1">
        <v>76.41</v>
      </c>
      <c r="AD63">
        <v>4.07</v>
      </c>
      <c r="AE63">
        <v>0.53</v>
      </c>
      <c r="AF63" t="s">
        <v>230</v>
      </c>
      <c r="AG63" s="1">
        <v>3100</v>
      </c>
      <c r="AH63" s="36">
        <v>7580</v>
      </c>
      <c r="AI63">
        <v>500</v>
      </c>
      <c r="AJ63" s="1">
        <v>7570</v>
      </c>
      <c r="AK63" s="36">
        <v>1700</v>
      </c>
      <c r="AL63" s="36">
        <v>0.63888888888888884</v>
      </c>
      <c r="AM63" s="3">
        <v>46154</v>
      </c>
      <c r="AN63" t="s">
        <v>298</v>
      </c>
      <c r="AO63" t="s">
        <v>437</v>
      </c>
      <c r="AQ63" t="str">
        <f t="shared" si="0"/>
        <v/>
      </c>
      <c r="AR63" s="73"/>
      <c r="AU63" s="66"/>
      <c r="AV63" s="66"/>
    </row>
    <row r="64" spans="1:53">
      <c r="A64" s="8">
        <v>46169</v>
      </c>
      <c r="B64" s="3"/>
      <c r="C64" s="66">
        <v>-4.3E-3</v>
      </c>
      <c r="D64" s="1">
        <v>65210</v>
      </c>
      <c r="E64" s="6">
        <v>0.11</v>
      </c>
      <c r="F64" s="69">
        <v>7269</v>
      </c>
      <c r="G64" t="s">
        <v>85</v>
      </c>
      <c r="H64">
        <v>0</v>
      </c>
      <c r="I64" t="s">
        <v>288</v>
      </c>
      <c r="J64" t="s">
        <v>289</v>
      </c>
      <c r="K64" t="s">
        <v>295</v>
      </c>
      <c r="L64" s="36">
        <v>1914</v>
      </c>
      <c r="M64">
        <v>-7</v>
      </c>
      <c r="N64" s="66">
        <v>-3.5999999999999999E-3</v>
      </c>
      <c r="O64" s="36">
        <v>1921</v>
      </c>
      <c r="P64" s="66">
        <v>-3.5999999999999999E-3</v>
      </c>
      <c r="Q64" s="36">
        <v>1934</v>
      </c>
      <c r="R64" s="36">
        <v>1964.5</v>
      </c>
      <c r="S64" s="36">
        <v>1903.5</v>
      </c>
      <c r="T64" s="66">
        <v>-1.03E-2</v>
      </c>
      <c r="U64" s="66">
        <v>-2.5999999999999999E-3</v>
      </c>
      <c r="V64" s="66">
        <v>-2.5700000000000001E-2</v>
      </c>
      <c r="W64" s="66">
        <v>5.4999999999999997E-3</v>
      </c>
      <c r="X64" s="1">
        <v>4675800</v>
      </c>
      <c r="Y64" s="1">
        <v>9019673</v>
      </c>
      <c r="Z64" s="1">
        <v>3760218</v>
      </c>
      <c r="AA64" s="2" t="s">
        <v>442</v>
      </c>
      <c r="AB64" s="1" t="s">
        <v>443</v>
      </c>
      <c r="AC64" s="1">
        <v>9.7100000000000009</v>
      </c>
      <c r="AD64">
        <v>1.0900000000000001</v>
      </c>
      <c r="AE64">
        <v>2.66</v>
      </c>
      <c r="AF64" t="s">
        <v>230</v>
      </c>
      <c r="AG64" s="1">
        <v>4129800</v>
      </c>
      <c r="AH64" s="36">
        <v>1914.5</v>
      </c>
      <c r="AI64" s="1">
        <v>7700</v>
      </c>
      <c r="AJ64" s="1">
        <v>1914</v>
      </c>
      <c r="AK64" s="36">
        <v>700</v>
      </c>
      <c r="AL64" s="36">
        <v>0.63888888888888884</v>
      </c>
      <c r="AM64" s="3">
        <v>46156</v>
      </c>
      <c r="AN64" t="s">
        <v>298</v>
      </c>
      <c r="AO64" t="s">
        <v>437</v>
      </c>
      <c r="AQ64" t="str">
        <f t="shared" si="0"/>
        <v/>
      </c>
      <c r="AR64" s="73"/>
      <c r="AU64" s="66"/>
      <c r="AV64" s="66"/>
    </row>
    <row r="65" spans="1:48">
      <c r="A65" s="8">
        <v>46169</v>
      </c>
      <c r="B65" s="3"/>
      <c r="C65" s="66">
        <v>-4.3E-3</v>
      </c>
      <c r="D65" s="1">
        <v>65210</v>
      </c>
      <c r="E65" s="6">
        <v>0.11</v>
      </c>
      <c r="F65" s="69">
        <v>7272</v>
      </c>
      <c r="G65" t="s">
        <v>86</v>
      </c>
      <c r="H65">
        <v>0</v>
      </c>
      <c r="I65" t="s">
        <v>288</v>
      </c>
      <c r="J65" t="s">
        <v>289</v>
      </c>
      <c r="K65" t="s">
        <v>290</v>
      </c>
      <c r="L65" s="36">
        <v>1247</v>
      </c>
      <c r="M65">
        <v>21</v>
      </c>
      <c r="N65" s="66">
        <v>1.7100000000000001E-2</v>
      </c>
      <c r="O65" s="36">
        <v>1226</v>
      </c>
      <c r="P65" s="66">
        <v>1.7100000000000001E-2</v>
      </c>
      <c r="Q65" s="36">
        <v>1228</v>
      </c>
      <c r="R65" s="36">
        <v>1250.5</v>
      </c>
      <c r="S65" s="36">
        <v>1217.5</v>
      </c>
      <c r="T65" s="66">
        <v>1.54E-2</v>
      </c>
      <c r="U65" s="66">
        <v>8.8000000000000005E-3</v>
      </c>
      <c r="V65" s="66">
        <v>-2.7000000000000001E-3</v>
      </c>
      <c r="W65" s="66">
        <v>2.4199999999999999E-2</v>
      </c>
      <c r="X65" s="1">
        <v>5274600</v>
      </c>
      <c r="Y65" s="1">
        <v>6517388</v>
      </c>
      <c r="Z65" s="1">
        <v>1269602</v>
      </c>
      <c r="AA65" s="2" t="s">
        <v>444</v>
      </c>
      <c r="AB65" s="1" t="s">
        <v>445</v>
      </c>
      <c r="AC65" s="1">
        <v>9.82</v>
      </c>
      <c r="AD65">
        <v>1.06</v>
      </c>
      <c r="AE65">
        <v>4.01</v>
      </c>
      <c r="AF65" t="s">
        <v>230</v>
      </c>
      <c r="AG65" s="1">
        <v>554100</v>
      </c>
      <c r="AH65" s="36">
        <v>1247</v>
      </c>
      <c r="AI65" s="1">
        <v>15700</v>
      </c>
      <c r="AJ65" s="1">
        <v>1246.5</v>
      </c>
      <c r="AK65" s="36">
        <v>18800</v>
      </c>
      <c r="AL65" s="36">
        <v>0.63888888888888884</v>
      </c>
      <c r="AM65" s="3">
        <v>46157</v>
      </c>
      <c r="AN65" t="s">
        <v>293</v>
      </c>
      <c r="AO65" t="s">
        <v>437</v>
      </c>
      <c r="AQ65" t="str">
        <f t="shared" si="0"/>
        <v/>
      </c>
      <c r="AR65" s="73"/>
      <c r="AU65" s="66"/>
      <c r="AV65" s="66"/>
    </row>
    <row r="66" spans="1:48">
      <c r="A66" s="8">
        <v>46169</v>
      </c>
      <c r="B66" s="3"/>
      <c r="C66" s="66">
        <v>-4.3E-3</v>
      </c>
      <c r="D66" s="1">
        <v>65210</v>
      </c>
      <c r="E66" s="6">
        <v>0.11</v>
      </c>
      <c r="F66" s="69">
        <v>7376</v>
      </c>
      <c r="G66" t="s">
        <v>87</v>
      </c>
      <c r="H66">
        <v>0</v>
      </c>
      <c r="I66" t="s">
        <v>347</v>
      </c>
      <c r="J66" t="s">
        <v>323</v>
      </c>
      <c r="K66" t="s">
        <v>295</v>
      </c>
      <c r="L66" s="36">
        <v>1191</v>
      </c>
      <c r="M66">
        <v>-54</v>
      </c>
      <c r="N66" s="66">
        <v>-4.3400000000000001E-2</v>
      </c>
      <c r="O66" s="36">
        <v>1245</v>
      </c>
      <c r="P66" s="66">
        <v>-4.3299999999999998E-2</v>
      </c>
      <c r="Q66" s="36">
        <v>1243</v>
      </c>
      <c r="R66" s="36">
        <v>1270</v>
      </c>
      <c r="S66" s="36">
        <v>1160</v>
      </c>
      <c r="T66" s="66">
        <v>-4.1799999999999997E-2</v>
      </c>
      <c r="U66" s="66">
        <v>-3.0099999999999998E-2</v>
      </c>
      <c r="V66" s="66">
        <v>-6.2199999999999998E-2</v>
      </c>
      <c r="W66" s="66">
        <v>2.6700000000000002E-2</v>
      </c>
      <c r="X66" s="1">
        <v>58600</v>
      </c>
      <c r="Y66" s="1">
        <v>71983</v>
      </c>
      <c r="Z66" s="1">
        <v>5072</v>
      </c>
      <c r="AA66" s="2" t="s">
        <v>446</v>
      </c>
      <c r="AB66" s="1" t="s">
        <v>447</v>
      </c>
      <c r="AC66" s="1">
        <v>0</v>
      </c>
      <c r="AD66">
        <v>4.74</v>
      </c>
      <c r="AE66">
        <v>0</v>
      </c>
      <c r="AF66">
        <v>0.7</v>
      </c>
      <c r="AG66">
        <v>500</v>
      </c>
      <c r="AH66" s="36">
        <v>1199</v>
      </c>
      <c r="AI66">
        <v>100</v>
      </c>
      <c r="AJ66" s="36">
        <v>1191</v>
      </c>
      <c r="AK66" s="36">
        <v>100</v>
      </c>
      <c r="AL66" s="36">
        <v>0.6381944444444444</v>
      </c>
      <c r="AM66" s="3">
        <v>46157</v>
      </c>
      <c r="AN66" t="s">
        <v>448</v>
      </c>
      <c r="AO66" t="s">
        <v>313</v>
      </c>
      <c r="AQ66" t="str">
        <f t="shared" si="0"/>
        <v/>
      </c>
      <c r="AR66" s="73"/>
      <c r="AU66" s="66"/>
      <c r="AV66" s="66"/>
    </row>
    <row r="67" spans="1:48">
      <c r="A67" s="8">
        <v>46169</v>
      </c>
      <c r="B67" s="3"/>
      <c r="C67" s="66">
        <v>-4.3E-3</v>
      </c>
      <c r="D67" s="1">
        <v>65210</v>
      </c>
      <c r="E67" s="6">
        <v>0.11</v>
      </c>
      <c r="F67" s="69">
        <v>7525</v>
      </c>
      <c r="G67" t="s">
        <v>88</v>
      </c>
      <c r="H67">
        <v>0</v>
      </c>
      <c r="I67" t="s">
        <v>288</v>
      </c>
      <c r="J67" t="s">
        <v>289</v>
      </c>
      <c r="K67" t="s">
        <v>290</v>
      </c>
      <c r="L67" s="36">
        <v>3525</v>
      </c>
      <c r="M67">
        <v>115</v>
      </c>
      <c r="N67" s="66">
        <v>3.3700000000000001E-2</v>
      </c>
      <c r="O67" s="36">
        <v>3410</v>
      </c>
      <c r="P67" s="66">
        <v>3.3700000000000001E-2</v>
      </c>
      <c r="Q67" s="36">
        <v>3430</v>
      </c>
      <c r="R67" s="36">
        <v>3525</v>
      </c>
      <c r="S67" s="36">
        <v>3430</v>
      </c>
      <c r="T67" s="66">
        <v>2.76E-2</v>
      </c>
      <c r="U67" s="66">
        <v>2.3199999999999998E-2</v>
      </c>
      <c r="V67" s="66">
        <v>0</v>
      </c>
      <c r="W67" s="66">
        <v>2.76E-2</v>
      </c>
      <c r="X67" s="1">
        <v>11100</v>
      </c>
      <c r="Y67" s="1">
        <v>38593</v>
      </c>
      <c r="Z67" s="1">
        <v>30456</v>
      </c>
      <c r="AA67" s="2" t="s">
        <v>449</v>
      </c>
      <c r="AB67" s="1" t="s">
        <v>450</v>
      </c>
      <c r="AC67" s="1">
        <v>9.52</v>
      </c>
      <c r="AD67">
        <v>0.99</v>
      </c>
      <c r="AE67">
        <v>4.5999999999999996</v>
      </c>
      <c r="AF67" t="s">
        <v>230</v>
      </c>
      <c r="AG67" s="1">
        <v>6300</v>
      </c>
      <c r="AH67" s="36">
        <v>3530</v>
      </c>
      <c r="AI67">
        <v>200</v>
      </c>
      <c r="AJ67" s="1">
        <v>3510</v>
      </c>
      <c r="AK67" s="36">
        <v>500</v>
      </c>
      <c r="AL67" s="36">
        <v>0.6381944444444444</v>
      </c>
      <c r="AM67" s="3">
        <v>46157</v>
      </c>
      <c r="AN67" t="s">
        <v>298</v>
      </c>
      <c r="AO67" t="s">
        <v>322</v>
      </c>
      <c r="AQ67" t="str">
        <f t="shared" ref="AQ67:AQ130" si="1">IF(AP67="","",ROUND((L67-AP67)/AP67,4))</f>
        <v/>
      </c>
      <c r="AR67" s="73"/>
      <c r="AU67" s="66"/>
      <c r="AV67" s="66"/>
    </row>
    <row r="68" spans="1:48">
      <c r="A68" s="8">
        <v>46169</v>
      </c>
      <c r="B68" s="3"/>
      <c r="C68" s="66">
        <v>-4.3E-3</v>
      </c>
      <c r="D68" s="1">
        <v>65210</v>
      </c>
      <c r="E68" s="6">
        <v>0.11</v>
      </c>
      <c r="F68" s="69">
        <v>7729</v>
      </c>
      <c r="G68" t="s">
        <v>89</v>
      </c>
      <c r="H68">
        <v>0</v>
      </c>
      <c r="I68" t="s">
        <v>288</v>
      </c>
      <c r="J68" t="s">
        <v>289</v>
      </c>
      <c r="K68" t="s">
        <v>295</v>
      </c>
      <c r="L68" s="36">
        <v>17800</v>
      </c>
      <c r="M68">
        <v>355</v>
      </c>
      <c r="N68" s="66">
        <v>2.0299999999999999E-2</v>
      </c>
      <c r="O68" s="36">
        <v>17445</v>
      </c>
      <c r="P68" s="66">
        <v>2.0299999999999999E-2</v>
      </c>
      <c r="Q68" s="36">
        <v>17795</v>
      </c>
      <c r="R68" s="36">
        <v>18310</v>
      </c>
      <c r="S68" s="36">
        <v>17665</v>
      </c>
      <c r="T68" s="66">
        <v>2.0000000000000001E-4</v>
      </c>
      <c r="U68" s="66">
        <v>-1.9199999999999998E-2</v>
      </c>
      <c r="V68" s="66">
        <v>-2.7799999999999998E-2</v>
      </c>
      <c r="W68" s="66">
        <v>7.6E-3</v>
      </c>
      <c r="X68" s="1">
        <v>252400</v>
      </c>
      <c r="Y68" s="1">
        <v>4535417</v>
      </c>
      <c r="Z68" s="1">
        <v>752635</v>
      </c>
      <c r="AA68" s="2" t="s">
        <v>451</v>
      </c>
      <c r="AB68" s="1" t="s">
        <v>452</v>
      </c>
      <c r="AC68" s="1">
        <v>25.8</v>
      </c>
      <c r="AD68">
        <v>3.78</v>
      </c>
      <c r="AE68">
        <v>1.55</v>
      </c>
      <c r="AF68" t="s">
        <v>230</v>
      </c>
      <c r="AG68" s="1">
        <v>6400</v>
      </c>
      <c r="AH68" s="36">
        <v>17800</v>
      </c>
      <c r="AI68">
        <v>200</v>
      </c>
      <c r="AJ68" s="1">
        <v>17790</v>
      </c>
      <c r="AK68" s="36">
        <v>300</v>
      </c>
      <c r="AL68" s="36">
        <v>0.63888888888888884</v>
      </c>
      <c r="AM68" s="3">
        <v>46155</v>
      </c>
      <c r="AN68" t="s">
        <v>298</v>
      </c>
      <c r="AO68" t="s">
        <v>453</v>
      </c>
      <c r="AQ68" t="str">
        <f t="shared" si="1"/>
        <v/>
      </c>
      <c r="AR68" s="73"/>
      <c r="AU68" s="66"/>
      <c r="AV68" s="66"/>
    </row>
    <row r="69" spans="1:48">
      <c r="A69" s="8">
        <v>46169</v>
      </c>
      <c r="B69" s="3"/>
      <c r="C69" s="66">
        <v>-4.3E-3</v>
      </c>
      <c r="D69" s="1">
        <v>65210</v>
      </c>
      <c r="E69" s="6">
        <v>0.11</v>
      </c>
      <c r="F69" s="69">
        <v>7921</v>
      </c>
      <c r="G69" t="s">
        <v>90</v>
      </c>
      <c r="H69">
        <v>0</v>
      </c>
      <c r="I69" t="s">
        <v>288</v>
      </c>
      <c r="J69" t="s">
        <v>289</v>
      </c>
      <c r="K69" t="s">
        <v>295</v>
      </c>
      <c r="L69" s="36">
        <v>3130</v>
      </c>
      <c r="M69">
        <v>35</v>
      </c>
      <c r="N69" s="66">
        <v>1.1299999999999999E-2</v>
      </c>
      <c r="O69" s="36">
        <v>3095</v>
      </c>
      <c r="P69" s="66">
        <v>1.1299999999999999E-2</v>
      </c>
      <c r="Q69" s="36">
        <v>3095</v>
      </c>
      <c r="R69" s="36">
        <v>3140</v>
      </c>
      <c r="S69" s="36">
        <v>3085</v>
      </c>
      <c r="T69" s="66">
        <v>1.1299999999999999E-2</v>
      </c>
      <c r="U69" s="66">
        <v>9.5999999999999992E-3</v>
      </c>
      <c r="V69" s="66">
        <v>-3.0999999999999999E-3</v>
      </c>
      <c r="W69" s="66">
        <v>1.4500000000000001E-2</v>
      </c>
      <c r="X69" s="1">
        <v>71300</v>
      </c>
      <c r="Y69" s="1">
        <v>221006</v>
      </c>
      <c r="Z69" s="1">
        <v>41169</v>
      </c>
      <c r="AA69" s="2" t="s">
        <v>454</v>
      </c>
      <c r="AB69" s="1" t="s">
        <v>455</v>
      </c>
      <c r="AC69" s="1">
        <v>13.92</v>
      </c>
      <c r="AD69">
        <v>1.31</v>
      </c>
      <c r="AE69">
        <v>3.83</v>
      </c>
      <c r="AF69" t="s">
        <v>230</v>
      </c>
      <c r="AG69">
        <v>0</v>
      </c>
      <c r="AH69" s="36">
        <v>3130</v>
      </c>
      <c r="AI69" s="1">
        <v>1300</v>
      </c>
      <c r="AJ69" s="1">
        <v>3125</v>
      </c>
      <c r="AK69" s="36">
        <v>200</v>
      </c>
      <c r="AL69" s="36">
        <v>0.6381944444444444</v>
      </c>
      <c r="AN69" t="s">
        <v>326</v>
      </c>
      <c r="AO69" t="s">
        <v>456</v>
      </c>
      <c r="AQ69" t="str">
        <f t="shared" si="1"/>
        <v/>
      </c>
      <c r="AR69" s="73"/>
      <c r="AU69" s="66"/>
      <c r="AV69" s="66"/>
    </row>
    <row r="70" spans="1:48">
      <c r="A70" s="8">
        <v>46169</v>
      </c>
      <c r="B70" s="3"/>
      <c r="C70" s="66">
        <v>-4.3E-3</v>
      </c>
      <c r="D70" s="1">
        <v>65210</v>
      </c>
      <c r="E70" s="6">
        <v>0.11</v>
      </c>
      <c r="F70" s="69">
        <v>8031</v>
      </c>
      <c r="G70" t="s">
        <v>91</v>
      </c>
      <c r="H70">
        <v>0</v>
      </c>
      <c r="I70" t="s">
        <v>288</v>
      </c>
      <c r="J70" t="s">
        <v>289</v>
      </c>
      <c r="K70" t="s">
        <v>295</v>
      </c>
      <c r="L70" s="36">
        <v>5332</v>
      </c>
      <c r="M70">
        <v>-49</v>
      </c>
      <c r="N70" s="66">
        <v>-9.1000000000000004E-3</v>
      </c>
      <c r="O70" s="36">
        <v>5381</v>
      </c>
      <c r="P70" s="66">
        <v>-9.1000000000000004E-3</v>
      </c>
      <c r="Q70" s="36">
        <v>5432</v>
      </c>
      <c r="R70" s="36">
        <v>5464</v>
      </c>
      <c r="S70" s="36">
        <v>5303</v>
      </c>
      <c r="T70" s="66">
        <v>-1.84E-2</v>
      </c>
      <c r="U70" s="66">
        <v>1.5E-3</v>
      </c>
      <c r="V70" s="66">
        <v>-2.41E-2</v>
      </c>
      <c r="W70" s="66">
        <v>5.4000000000000003E-3</v>
      </c>
      <c r="X70" s="1">
        <v>3820100</v>
      </c>
      <c r="Y70" s="1">
        <v>20469749</v>
      </c>
      <c r="Z70" s="1">
        <v>15274402</v>
      </c>
      <c r="AA70" s="2" t="s">
        <v>457</v>
      </c>
      <c r="AB70" s="1" t="s">
        <v>458</v>
      </c>
      <c r="AC70" s="1">
        <v>16.420000000000002</v>
      </c>
      <c r="AD70">
        <v>1.72</v>
      </c>
      <c r="AE70">
        <v>2.63</v>
      </c>
      <c r="AF70" t="s">
        <v>230</v>
      </c>
      <c r="AG70" s="1">
        <v>200400</v>
      </c>
      <c r="AH70" s="36">
        <v>5333</v>
      </c>
      <c r="AI70" s="1">
        <v>2800</v>
      </c>
      <c r="AJ70" s="1">
        <v>5332</v>
      </c>
      <c r="AK70" s="36">
        <v>900</v>
      </c>
      <c r="AL70" s="36">
        <v>0.63888888888888884</v>
      </c>
      <c r="AM70" s="3">
        <v>46143</v>
      </c>
      <c r="AN70" t="s">
        <v>298</v>
      </c>
      <c r="AO70" t="s">
        <v>322</v>
      </c>
      <c r="AQ70" t="str">
        <f t="shared" si="1"/>
        <v/>
      </c>
      <c r="AR70" s="73"/>
      <c r="AU70" s="66"/>
      <c r="AV70" s="66"/>
    </row>
    <row r="71" spans="1:48">
      <c r="A71" s="8">
        <v>46169</v>
      </c>
      <c r="B71" s="3"/>
      <c r="C71" s="66">
        <v>-4.3E-3</v>
      </c>
      <c r="D71" s="1">
        <v>65210</v>
      </c>
      <c r="E71" s="6">
        <v>0.11</v>
      </c>
      <c r="F71" s="69">
        <v>8058</v>
      </c>
      <c r="G71" t="s">
        <v>92</v>
      </c>
      <c r="H71">
        <v>0</v>
      </c>
      <c r="I71" t="s">
        <v>288</v>
      </c>
      <c r="J71" t="s">
        <v>289</v>
      </c>
      <c r="K71" t="s">
        <v>290</v>
      </c>
      <c r="L71" s="36">
        <v>5112</v>
      </c>
      <c r="M71">
        <v>-74</v>
      </c>
      <c r="N71" s="66">
        <v>-1.43E-2</v>
      </c>
      <c r="O71" s="36">
        <v>5186</v>
      </c>
      <c r="P71" s="66">
        <v>-1.4200000000000001E-2</v>
      </c>
      <c r="Q71" s="36">
        <v>5182</v>
      </c>
      <c r="R71" s="36">
        <v>5217</v>
      </c>
      <c r="S71" s="36">
        <v>5093</v>
      </c>
      <c r="T71" s="66">
        <v>-1.35E-2</v>
      </c>
      <c r="U71" s="66">
        <v>-2.0999999999999999E-3</v>
      </c>
      <c r="V71" s="66">
        <v>-2.01E-2</v>
      </c>
      <c r="W71" s="66">
        <v>3.7000000000000002E-3</v>
      </c>
      <c r="X71" s="1">
        <v>7162900</v>
      </c>
      <c r="Y71" s="1">
        <v>36758273</v>
      </c>
      <c r="Z71" s="1">
        <v>18968222</v>
      </c>
      <c r="AA71" s="2" t="s">
        <v>459</v>
      </c>
      <c r="AB71" s="1" t="s">
        <v>460</v>
      </c>
      <c r="AC71" s="1">
        <v>17.010000000000002</v>
      </c>
      <c r="AD71">
        <v>1.98</v>
      </c>
      <c r="AE71">
        <v>2.4500000000000002</v>
      </c>
      <c r="AF71" t="s">
        <v>230</v>
      </c>
      <c r="AG71" s="1">
        <v>514000</v>
      </c>
      <c r="AH71" s="36">
        <v>5112</v>
      </c>
      <c r="AI71" s="1">
        <v>5200</v>
      </c>
      <c r="AJ71" s="1">
        <v>5111</v>
      </c>
      <c r="AK71" s="36">
        <v>1000</v>
      </c>
      <c r="AL71" s="36">
        <v>0.63888888888888884</v>
      </c>
      <c r="AM71" s="3">
        <v>46143</v>
      </c>
      <c r="AN71" t="s">
        <v>298</v>
      </c>
      <c r="AO71" t="s">
        <v>322</v>
      </c>
      <c r="AQ71" t="str">
        <f t="shared" si="1"/>
        <v/>
      </c>
      <c r="AR71" s="73"/>
      <c r="AU71" s="66"/>
      <c r="AV71" s="66"/>
    </row>
    <row r="72" spans="1:48">
      <c r="A72" s="8">
        <v>46169</v>
      </c>
      <c r="B72" s="3"/>
      <c r="C72" s="66">
        <v>-4.3E-3</v>
      </c>
      <c r="D72" s="1">
        <v>65210</v>
      </c>
      <c r="E72" s="6">
        <v>0.11</v>
      </c>
      <c r="F72" s="69">
        <v>8233</v>
      </c>
      <c r="G72" t="s">
        <v>93</v>
      </c>
      <c r="H72">
        <v>0</v>
      </c>
      <c r="I72" t="s">
        <v>288</v>
      </c>
      <c r="J72" t="s">
        <v>289</v>
      </c>
      <c r="K72" t="s">
        <v>290</v>
      </c>
      <c r="L72" s="36">
        <v>1987.5</v>
      </c>
      <c r="M72">
        <v>32</v>
      </c>
      <c r="N72" s="66">
        <v>1.6400000000000001E-2</v>
      </c>
      <c r="O72" s="36">
        <v>1955.5</v>
      </c>
      <c r="P72" s="66">
        <v>1.6299999999999999E-2</v>
      </c>
      <c r="Q72" s="36">
        <v>1956</v>
      </c>
      <c r="R72" s="36">
        <v>1989.5</v>
      </c>
      <c r="S72" s="36">
        <v>1950</v>
      </c>
      <c r="T72" s="66">
        <v>1.61E-2</v>
      </c>
      <c r="U72" s="66">
        <v>9.9000000000000008E-3</v>
      </c>
      <c r="V72" s="66">
        <v>-1E-3</v>
      </c>
      <c r="W72" s="66">
        <v>1.9199999999999998E-2</v>
      </c>
      <c r="X72" s="1">
        <v>671800</v>
      </c>
      <c r="Y72" s="1">
        <v>1323930</v>
      </c>
      <c r="Z72" s="1">
        <v>606602</v>
      </c>
      <c r="AA72" s="2" t="s">
        <v>461</v>
      </c>
      <c r="AB72" s="1" t="s">
        <v>462</v>
      </c>
      <c r="AC72" s="1">
        <v>15.32</v>
      </c>
      <c r="AD72">
        <v>1.29</v>
      </c>
      <c r="AE72">
        <v>2.0099999999999998</v>
      </c>
      <c r="AF72" t="s">
        <v>230</v>
      </c>
      <c r="AG72" s="1">
        <v>72900</v>
      </c>
      <c r="AH72" s="36">
        <v>1988</v>
      </c>
      <c r="AI72" s="1">
        <v>1100</v>
      </c>
      <c r="AJ72" s="1">
        <v>1987</v>
      </c>
      <c r="AK72" s="36">
        <v>800</v>
      </c>
      <c r="AL72" s="36">
        <v>0.63888888888888884</v>
      </c>
      <c r="AN72" t="s">
        <v>463</v>
      </c>
      <c r="AO72" t="s">
        <v>327</v>
      </c>
      <c r="AQ72" t="str">
        <f t="shared" si="1"/>
        <v/>
      </c>
      <c r="AR72" s="73"/>
      <c r="AU72" s="66"/>
      <c r="AV72" s="66"/>
    </row>
    <row r="73" spans="1:48">
      <c r="A73" s="8">
        <v>46169</v>
      </c>
      <c r="B73" s="3"/>
      <c r="C73" s="66">
        <v>-4.3E-3</v>
      </c>
      <c r="D73" s="1">
        <v>65210</v>
      </c>
      <c r="E73" s="6">
        <v>0.11</v>
      </c>
      <c r="F73" s="69">
        <v>8304</v>
      </c>
      <c r="G73" t="s">
        <v>94</v>
      </c>
      <c r="H73">
        <v>0</v>
      </c>
      <c r="I73" t="s">
        <v>288</v>
      </c>
      <c r="J73" t="s">
        <v>289</v>
      </c>
      <c r="K73" t="s">
        <v>295</v>
      </c>
      <c r="L73" s="36">
        <v>2662</v>
      </c>
      <c r="M73">
        <v>-83.5</v>
      </c>
      <c r="N73" s="66">
        <v>-3.04E-2</v>
      </c>
      <c r="O73" s="36">
        <v>2745.5</v>
      </c>
      <c r="P73" s="66">
        <v>-3.04E-2</v>
      </c>
      <c r="Q73" s="36">
        <v>2720</v>
      </c>
      <c r="R73" s="36">
        <v>2721</v>
      </c>
      <c r="S73" s="36">
        <v>2649</v>
      </c>
      <c r="T73" s="66">
        <v>-2.1299999999999999E-2</v>
      </c>
      <c r="U73" s="66">
        <v>0</v>
      </c>
      <c r="V73" s="66">
        <v>-2.1600000000000001E-2</v>
      </c>
      <c r="W73" s="66">
        <v>4.8999999999999998E-3</v>
      </c>
      <c r="X73" s="1">
        <v>1117200</v>
      </c>
      <c r="Y73" s="1">
        <v>2983023</v>
      </c>
      <c r="Z73" s="1">
        <v>372119</v>
      </c>
      <c r="AA73" s="2" t="s">
        <v>464</v>
      </c>
      <c r="AB73" s="1" t="s">
        <v>465</v>
      </c>
      <c r="AC73" s="1">
        <v>13.64</v>
      </c>
      <c r="AD73">
        <v>0.76</v>
      </c>
      <c r="AE73">
        <v>3.76</v>
      </c>
      <c r="AF73" t="s">
        <v>230</v>
      </c>
      <c r="AG73" s="1">
        <v>12900</v>
      </c>
      <c r="AH73" s="36">
        <v>2662</v>
      </c>
      <c r="AI73">
        <v>300</v>
      </c>
      <c r="AJ73" s="1">
        <v>2661.5</v>
      </c>
      <c r="AK73" s="36">
        <v>3000</v>
      </c>
      <c r="AL73" s="36">
        <v>0.63888888888888884</v>
      </c>
      <c r="AM73" s="3">
        <v>46156</v>
      </c>
      <c r="AN73" t="s">
        <v>298</v>
      </c>
      <c r="AO73" t="s">
        <v>434</v>
      </c>
      <c r="AQ73" t="str">
        <f t="shared" si="1"/>
        <v/>
      </c>
      <c r="AR73" s="73"/>
      <c r="AU73" s="66"/>
      <c r="AV73" s="66"/>
    </row>
    <row r="74" spans="1:48">
      <c r="A74" s="8">
        <v>46169</v>
      </c>
      <c r="B74" s="3"/>
      <c r="C74" s="66">
        <v>-4.3E-3</v>
      </c>
      <c r="D74" s="1">
        <v>65210</v>
      </c>
      <c r="E74" s="6">
        <v>0.11</v>
      </c>
      <c r="F74" s="69">
        <v>8316</v>
      </c>
      <c r="G74" t="s">
        <v>95</v>
      </c>
      <c r="H74">
        <v>0</v>
      </c>
      <c r="I74" t="s">
        <v>288</v>
      </c>
      <c r="J74" t="s">
        <v>289</v>
      </c>
      <c r="K74" t="s">
        <v>290</v>
      </c>
      <c r="L74" s="36">
        <v>5959</v>
      </c>
      <c r="M74">
        <v>-106</v>
      </c>
      <c r="N74" s="66">
        <v>-1.7500000000000002E-2</v>
      </c>
      <c r="O74" s="36">
        <v>6065</v>
      </c>
      <c r="P74" s="66">
        <v>-1.7399999999999999E-2</v>
      </c>
      <c r="Q74" s="36">
        <v>6017</v>
      </c>
      <c r="R74" s="36">
        <v>6030</v>
      </c>
      <c r="S74" s="36">
        <v>5933</v>
      </c>
      <c r="T74" s="66">
        <v>-9.5999999999999992E-3</v>
      </c>
      <c r="U74" s="66">
        <v>-1.1000000000000001E-3</v>
      </c>
      <c r="V74" s="66">
        <v>-1.17E-2</v>
      </c>
      <c r="W74" s="66">
        <v>4.3E-3</v>
      </c>
      <c r="X74" s="1">
        <v>10257700</v>
      </c>
      <c r="Y74" s="1">
        <v>61225876</v>
      </c>
      <c r="Z74" s="1">
        <v>22808061</v>
      </c>
      <c r="AA74" s="2" t="s">
        <v>466</v>
      </c>
      <c r="AB74" s="1" t="s">
        <v>467</v>
      </c>
      <c r="AC74" s="1">
        <v>13.23</v>
      </c>
      <c r="AD74">
        <v>1.44</v>
      </c>
      <c r="AE74">
        <v>3.02</v>
      </c>
      <c r="AF74" t="s">
        <v>230</v>
      </c>
      <c r="AG74" s="1">
        <v>709700</v>
      </c>
      <c r="AH74" s="36">
        <v>5959</v>
      </c>
      <c r="AI74" s="1">
        <v>2000</v>
      </c>
      <c r="AJ74" s="1">
        <v>5958</v>
      </c>
      <c r="AK74" s="36">
        <v>2100</v>
      </c>
      <c r="AL74" s="36">
        <v>0.63888888888888884</v>
      </c>
      <c r="AM74" s="3">
        <v>46155</v>
      </c>
      <c r="AN74" t="s">
        <v>298</v>
      </c>
      <c r="AO74" t="s">
        <v>434</v>
      </c>
      <c r="AQ74" t="str">
        <f t="shared" si="1"/>
        <v/>
      </c>
      <c r="AR74" s="73"/>
      <c r="AU74" s="66"/>
      <c r="AV74" s="66"/>
    </row>
    <row r="75" spans="1:48">
      <c r="A75" s="8">
        <v>46169</v>
      </c>
      <c r="B75" s="3"/>
      <c r="C75" s="66">
        <v>-4.3E-3</v>
      </c>
      <c r="D75" s="1">
        <v>65210</v>
      </c>
      <c r="E75" s="6">
        <v>0.11</v>
      </c>
      <c r="F75" s="69">
        <v>8331</v>
      </c>
      <c r="G75" t="s">
        <v>96</v>
      </c>
      <c r="H75">
        <v>0</v>
      </c>
      <c r="I75" t="s">
        <v>288</v>
      </c>
      <c r="J75" t="s">
        <v>289</v>
      </c>
      <c r="K75" t="s">
        <v>295</v>
      </c>
      <c r="L75" s="36">
        <v>2331</v>
      </c>
      <c r="M75">
        <v>-22</v>
      </c>
      <c r="N75" s="66">
        <v>-9.2999999999999992E-3</v>
      </c>
      <c r="O75" s="36">
        <v>2353</v>
      </c>
      <c r="P75" s="66">
        <v>-9.2999999999999992E-3</v>
      </c>
      <c r="Q75" s="36">
        <v>2325</v>
      </c>
      <c r="R75" s="36">
        <v>2344.5</v>
      </c>
      <c r="S75" s="36">
        <v>2293</v>
      </c>
      <c r="T75" s="66">
        <v>2.5000000000000001E-3</v>
      </c>
      <c r="U75" s="66">
        <v>2.5000000000000001E-3</v>
      </c>
      <c r="V75" s="66">
        <v>-5.7000000000000002E-3</v>
      </c>
      <c r="W75" s="66">
        <v>1.6500000000000001E-2</v>
      </c>
      <c r="X75" s="1">
        <v>1475200</v>
      </c>
      <c r="Y75" s="1">
        <v>3430245</v>
      </c>
      <c r="Z75" s="1">
        <v>1807739</v>
      </c>
      <c r="AA75" s="2" t="s">
        <v>468</v>
      </c>
      <c r="AB75" s="1" t="s">
        <v>469</v>
      </c>
      <c r="AC75" s="1">
        <v>15.13</v>
      </c>
      <c r="AD75">
        <v>1.29</v>
      </c>
      <c r="AE75">
        <v>2.75</v>
      </c>
      <c r="AF75" t="s">
        <v>230</v>
      </c>
      <c r="AG75" s="1">
        <v>45900</v>
      </c>
      <c r="AH75" s="36">
        <v>2331</v>
      </c>
      <c r="AI75">
        <v>500</v>
      </c>
      <c r="AJ75" s="1">
        <v>2330.5</v>
      </c>
      <c r="AK75" s="36">
        <v>1300</v>
      </c>
      <c r="AL75" s="36">
        <v>0.63888888888888884</v>
      </c>
      <c r="AM75" s="3">
        <v>46157</v>
      </c>
      <c r="AN75" t="s">
        <v>298</v>
      </c>
      <c r="AO75" t="s">
        <v>434</v>
      </c>
      <c r="AQ75" t="str">
        <f t="shared" si="1"/>
        <v/>
      </c>
      <c r="AR75" s="73"/>
      <c r="AU75" s="66"/>
      <c r="AV75" s="66"/>
    </row>
    <row r="76" spans="1:48">
      <c r="A76" s="8">
        <v>46169</v>
      </c>
      <c r="B76" s="3"/>
      <c r="C76" s="66">
        <v>-4.3E-3</v>
      </c>
      <c r="D76" s="1">
        <v>65210</v>
      </c>
      <c r="E76" s="6">
        <v>0.11</v>
      </c>
      <c r="F76" s="69">
        <v>8424</v>
      </c>
      <c r="G76" t="s">
        <v>97</v>
      </c>
      <c r="H76">
        <v>0</v>
      </c>
      <c r="I76" t="s">
        <v>288</v>
      </c>
      <c r="J76" t="s">
        <v>289</v>
      </c>
      <c r="K76" t="s">
        <v>290</v>
      </c>
      <c r="L76" s="36">
        <v>4184</v>
      </c>
      <c r="M76">
        <v>-14</v>
      </c>
      <c r="N76" s="66">
        <v>-3.3E-3</v>
      </c>
      <c r="O76" s="36">
        <v>4198</v>
      </c>
      <c r="P76" s="66">
        <v>-3.3E-3</v>
      </c>
      <c r="Q76" s="36">
        <v>4190</v>
      </c>
      <c r="R76" s="36">
        <v>4200</v>
      </c>
      <c r="S76" s="36">
        <v>4151</v>
      </c>
      <c r="T76" s="66">
        <v>-1.4E-3</v>
      </c>
      <c r="U76" s="66">
        <v>-3.5000000000000001E-3</v>
      </c>
      <c r="V76" s="66">
        <v>-3.8E-3</v>
      </c>
      <c r="W76" s="66">
        <v>7.9000000000000008E-3</v>
      </c>
      <c r="X76" s="1">
        <v>138200</v>
      </c>
      <c r="Y76" s="1">
        <v>578174</v>
      </c>
      <c r="Z76" s="1">
        <v>380172</v>
      </c>
      <c r="AA76" s="2" t="s">
        <v>470</v>
      </c>
      <c r="AB76" s="1" t="s">
        <v>471</v>
      </c>
      <c r="AC76" s="1">
        <v>7.86</v>
      </c>
      <c r="AD76">
        <v>0.75</v>
      </c>
      <c r="AE76">
        <v>4.1100000000000003</v>
      </c>
      <c r="AF76" t="s">
        <v>230</v>
      </c>
      <c r="AG76" s="1">
        <v>28500</v>
      </c>
      <c r="AH76" s="36">
        <v>4185</v>
      </c>
      <c r="AI76">
        <v>200</v>
      </c>
      <c r="AJ76" s="1">
        <v>4184</v>
      </c>
      <c r="AK76" s="36">
        <v>200</v>
      </c>
      <c r="AL76" s="36">
        <v>0.63888888888888884</v>
      </c>
      <c r="AM76" s="3">
        <v>46154</v>
      </c>
      <c r="AN76" t="s">
        <v>298</v>
      </c>
      <c r="AO76" t="s">
        <v>472</v>
      </c>
      <c r="AQ76" t="str">
        <f t="shared" si="1"/>
        <v/>
      </c>
      <c r="AR76" s="73"/>
      <c r="AU76" s="66"/>
      <c r="AV76" s="66"/>
    </row>
    <row r="77" spans="1:48">
      <c r="A77" s="8">
        <v>46169</v>
      </c>
      <c r="B77" s="3"/>
      <c r="C77" s="66">
        <v>-4.3E-3</v>
      </c>
      <c r="D77" s="1">
        <v>65210</v>
      </c>
      <c r="E77" s="6">
        <v>0.11</v>
      </c>
      <c r="F77" s="69">
        <v>8425</v>
      </c>
      <c r="G77" t="s">
        <v>98</v>
      </c>
      <c r="H77">
        <v>0</v>
      </c>
      <c r="I77" t="s">
        <v>288</v>
      </c>
      <c r="J77" t="s">
        <v>289</v>
      </c>
      <c r="K77" t="s">
        <v>295</v>
      </c>
      <c r="L77" s="36">
        <v>1297</v>
      </c>
      <c r="M77">
        <v>-2</v>
      </c>
      <c r="N77" s="66">
        <v>-1.5E-3</v>
      </c>
      <c r="O77" s="36">
        <v>1299</v>
      </c>
      <c r="P77" s="66">
        <v>-1.5E-3</v>
      </c>
      <c r="Q77" s="36">
        <v>1298</v>
      </c>
      <c r="R77" s="36">
        <v>1308</v>
      </c>
      <c r="S77" s="36">
        <v>1292</v>
      </c>
      <c r="T77" s="66">
        <v>-6.9999999999999999E-4</v>
      </c>
      <c r="U77" s="66">
        <v>-6.1000000000000004E-3</v>
      </c>
      <c r="V77" s="66">
        <v>-8.3999999999999995E-3</v>
      </c>
      <c r="W77" s="66">
        <v>3.8E-3</v>
      </c>
      <c r="X77" s="1">
        <v>457000</v>
      </c>
      <c r="Y77" s="1">
        <v>593679</v>
      </c>
      <c r="Z77" s="1">
        <v>366618</v>
      </c>
      <c r="AA77" s="2" t="s">
        <v>473</v>
      </c>
      <c r="AB77" s="1" t="s">
        <v>474</v>
      </c>
      <c r="AC77" s="1">
        <v>7.78</v>
      </c>
      <c r="AD77">
        <v>0.84</v>
      </c>
      <c r="AE77">
        <v>4.01</v>
      </c>
      <c r="AF77" t="s">
        <v>230</v>
      </c>
      <c r="AG77" s="1">
        <v>170400</v>
      </c>
      <c r="AH77" s="36">
        <v>1298</v>
      </c>
      <c r="AI77" s="1">
        <v>2300</v>
      </c>
      <c r="AJ77" s="1">
        <v>1297</v>
      </c>
      <c r="AK77" s="36">
        <v>3500</v>
      </c>
      <c r="AL77" s="36">
        <v>0.6381944444444444</v>
      </c>
      <c r="AM77" s="3">
        <v>46156</v>
      </c>
      <c r="AN77" t="s">
        <v>298</v>
      </c>
      <c r="AO77" t="s">
        <v>472</v>
      </c>
      <c r="AQ77" t="str">
        <f t="shared" si="1"/>
        <v/>
      </c>
      <c r="AR77" s="73"/>
      <c r="AU77" s="66"/>
      <c r="AV77" s="66"/>
    </row>
    <row r="78" spans="1:48">
      <c r="A78" s="8">
        <v>46169</v>
      </c>
      <c r="B78" s="3"/>
      <c r="C78" s="66">
        <v>-4.3E-3</v>
      </c>
      <c r="D78" s="1">
        <v>65210</v>
      </c>
      <c r="E78" s="6">
        <v>0.11</v>
      </c>
      <c r="F78" s="69">
        <v>8591</v>
      </c>
      <c r="G78" t="s">
        <v>99</v>
      </c>
      <c r="H78">
        <v>0</v>
      </c>
      <c r="I78" t="s">
        <v>288</v>
      </c>
      <c r="J78" t="s">
        <v>289</v>
      </c>
      <c r="K78" t="s">
        <v>290</v>
      </c>
      <c r="L78" s="36">
        <v>6181</v>
      </c>
      <c r="M78">
        <v>-181</v>
      </c>
      <c r="N78" s="66">
        <v>-2.8500000000000001E-2</v>
      </c>
      <c r="O78" s="36">
        <v>6362</v>
      </c>
      <c r="P78" s="66">
        <v>-2.8400000000000002E-2</v>
      </c>
      <c r="Q78" s="36">
        <v>6335</v>
      </c>
      <c r="R78" s="36">
        <v>6378</v>
      </c>
      <c r="S78" s="36">
        <v>6172</v>
      </c>
      <c r="T78" s="66">
        <v>-2.4299999999999999E-2</v>
      </c>
      <c r="U78" s="66">
        <v>-1.41E-2</v>
      </c>
      <c r="V78" s="66">
        <v>-3.0800000000000001E-2</v>
      </c>
      <c r="W78" s="66">
        <v>1.4E-3</v>
      </c>
      <c r="X78" s="1">
        <v>2831200</v>
      </c>
      <c r="Y78" s="1">
        <v>17760242</v>
      </c>
      <c r="Z78" s="1">
        <v>6948103</v>
      </c>
      <c r="AA78" s="2" t="s">
        <v>475</v>
      </c>
      <c r="AB78" s="1" t="s">
        <v>476</v>
      </c>
      <c r="AC78" s="1">
        <v>12.84</v>
      </c>
      <c r="AD78">
        <v>1.51</v>
      </c>
      <c r="AE78">
        <v>3.03</v>
      </c>
      <c r="AF78" t="s">
        <v>230</v>
      </c>
      <c r="AG78" s="1">
        <v>245700</v>
      </c>
      <c r="AH78" s="36">
        <v>6181</v>
      </c>
      <c r="AI78" s="1">
        <v>1400</v>
      </c>
      <c r="AJ78" s="1">
        <v>6180</v>
      </c>
      <c r="AK78" s="36">
        <v>400</v>
      </c>
      <c r="AL78" s="36">
        <v>0.63888888888888884</v>
      </c>
      <c r="AM78" s="3">
        <v>46153</v>
      </c>
      <c r="AN78" t="s">
        <v>298</v>
      </c>
      <c r="AO78" t="s">
        <v>472</v>
      </c>
      <c r="AQ78" t="str">
        <f t="shared" si="1"/>
        <v/>
      </c>
      <c r="AR78" s="73"/>
      <c r="AU78" s="66"/>
      <c r="AV78" s="66"/>
    </row>
    <row r="79" spans="1:48">
      <c r="A79" s="8">
        <v>46169</v>
      </c>
      <c r="B79" s="3"/>
      <c r="C79" s="66">
        <v>-4.3E-3</v>
      </c>
      <c r="D79" s="1">
        <v>65210</v>
      </c>
      <c r="E79" s="6">
        <v>0.11</v>
      </c>
      <c r="F79" s="69">
        <v>8593</v>
      </c>
      <c r="G79" t="s">
        <v>100</v>
      </c>
      <c r="H79">
        <v>0</v>
      </c>
      <c r="I79" t="s">
        <v>288</v>
      </c>
      <c r="J79" t="s">
        <v>289</v>
      </c>
      <c r="K79" t="s">
        <v>290</v>
      </c>
      <c r="L79" s="36">
        <v>1310.5</v>
      </c>
      <c r="M79">
        <v>-24.5</v>
      </c>
      <c r="N79" s="66">
        <v>-1.84E-2</v>
      </c>
      <c r="O79" s="36">
        <v>1335</v>
      </c>
      <c r="P79" s="66">
        <v>-1.83E-2</v>
      </c>
      <c r="Q79" s="36">
        <v>1339</v>
      </c>
      <c r="R79" s="36">
        <v>1341</v>
      </c>
      <c r="S79" s="36">
        <v>1308</v>
      </c>
      <c r="T79" s="66">
        <v>-2.12E-2</v>
      </c>
      <c r="U79" s="66">
        <v>2.9999999999999997E-4</v>
      </c>
      <c r="V79" s="66">
        <v>-2.2700000000000001E-2</v>
      </c>
      <c r="W79" s="66">
        <v>1.9E-3</v>
      </c>
      <c r="X79" s="1">
        <v>4973900</v>
      </c>
      <c r="Y79" s="1">
        <v>6566043</v>
      </c>
      <c r="Z79" s="1">
        <v>1922388</v>
      </c>
      <c r="AA79" s="2" t="s">
        <v>477</v>
      </c>
      <c r="AB79" s="1" t="s">
        <v>478</v>
      </c>
      <c r="AC79" s="1">
        <v>11.76</v>
      </c>
      <c r="AD79">
        <v>0.94</v>
      </c>
      <c r="AE79">
        <v>3.89</v>
      </c>
      <c r="AF79" t="s">
        <v>230</v>
      </c>
      <c r="AG79" s="1">
        <v>898900</v>
      </c>
      <c r="AH79" s="36">
        <v>1310.5</v>
      </c>
      <c r="AI79" s="1">
        <v>10300</v>
      </c>
      <c r="AJ79" s="1">
        <v>1310</v>
      </c>
      <c r="AK79" s="36">
        <v>17600</v>
      </c>
      <c r="AL79" s="36">
        <v>0.63888888888888884</v>
      </c>
      <c r="AM79" s="3">
        <v>46157</v>
      </c>
      <c r="AN79" t="s">
        <v>298</v>
      </c>
      <c r="AO79" t="s">
        <v>472</v>
      </c>
      <c r="AQ79" t="str">
        <f t="shared" si="1"/>
        <v/>
      </c>
      <c r="AR79" s="73"/>
      <c r="AU79" s="66"/>
      <c r="AV79" s="66"/>
    </row>
    <row r="80" spans="1:48">
      <c r="A80" s="8">
        <v>46169</v>
      </c>
      <c r="B80" s="3"/>
      <c r="C80" s="66">
        <v>-4.3E-3</v>
      </c>
      <c r="D80" s="1">
        <v>65210</v>
      </c>
      <c r="E80" s="6">
        <v>0.11</v>
      </c>
      <c r="F80" s="69">
        <v>8604</v>
      </c>
      <c r="G80" t="s">
        <v>101</v>
      </c>
      <c r="H80">
        <v>0</v>
      </c>
      <c r="I80" t="s">
        <v>288</v>
      </c>
      <c r="J80" t="s">
        <v>289</v>
      </c>
      <c r="K80" t="s">
        <v>290</v>
      </c>
      <c r="L80" s="36">
        <v>1260</v>
      </c>
      <c r="M80">
        <v>-9</v>
      </c>
      <c r="N80" s="66">
        <v>-7.1000000000000004E-3</v>
      </c>
      <c r="O80" s="36">
        <v>1269</v>
      </c>
      <c r="P80" s="66">
        <v>-7.0000000000000001E-3</v>
      </c>
      <c r="Q80" s="36">
        <v>1251.5</v>
      </c>
      <c r="R80" s="36">
        <v>1263.5</v>
      </c>
      <c r="S80" s="36">
        <v>1247.5</v>
      </c>
      <c r="T80" s="66">
        <v>6.7000000000000002E-3</v>
      </c>
      <c r="U80" s="66">
        <v>-2.3E-3</v>
      </c>
      <c r="V80" s="66">
        <v>-2.7000000000000001E-3</v>
      </c>
      <c r="W80" s="66">
        <v>0.01</v>
      </c>
      <c r="X80" s="1">
        <v>4927000</v>
      </c>
      <c r="Y80" s="1">
        <v>6191818</v>
      </c>
      <c r="Z80" s="1">
        <v>3891588</v>
      </c>
      <c r="AA80" s="2" t="s">
        <v>479</v>
      </c>
      <c r="AB80" s="1" t="s">
        <v>480</v>
      </c>
      <c r="AC80" s="1">
        <v>10.14</v>
      </c>
      <c r="AD80">
        <v>0.98</v>
      </c>
      <c r="AE80">
        <v>4.05</v>
      </c>
      <c r="AF80" t="s">
        <v>230</v>
      </c>
      <c r="AG80" s="1">
        <v>710400</v>
      </c>
      <c r="AH80" s="36">
        <v>1260</v>
      </c>
      <c r="AI80" s="1">
        <v>7400</v>
      </c>
      <c r="AJ80" s="1">
        <v>1259.5</v>
      </c>
      <c r="AK80" s="36">
        <v>4300</v>
      </c>
      <c r="AL80" s="36">
        <v>0.63888888888888884</v>
      </c>
      <c r="AN80" t="s">
        <v>298</v>
      </c>
      <c r="AO80" t="s">
        <v>481</v>
      </c>
      <c r="AQ80" t="str">
        <f t="shared" si="1"/>
        <v/>
      </c>
      <c r="AR80" s="73"/>
      <c r="AU80" s="66"/>
      <c r="AV80" s="66"/>
    </row>
    <row r="81" spans="1:48">
      <c r="A81" s="8">
        <v>46169</v>
      </c>
      <c r="B81" s="3"/>
      <c r="C81" s="66">
        <v>-4.3E-3</v>
      </c>
      <c r="D81" s="1">
        <v>65210</v>
      </c>
      <c r="E81" s="6">
        <v>0.11</v>
      </c>
      <c r="F81" s="69">
        <v>8697</v>
      </c>
      <c r="G81" t="s">
        <v>102</v>
      </c>
      <c r="H81">
        <v>0</v>
      </c>
      <c r="I81" t="s">
        <v>288</v>
      </c>
      <c r="J81" t="s">
        <v>289</v>
      </c>
      <c r="K81" t="s">
        <v>295</v>
      </c>
      <c r="L81" s="36">
        <v>1925</v>
      </c>
      <c r="M81">
        <v>-65</v>
      </c>
      <c r="N81" s="66">
        <v>-3.27E-2</v>
      </c>
      <c r="O81" s="36">
        <v>1990</v>
      </c>
      <c r="P81" s="66">
        <v>-3.2599999999999997E-2</v>
      </c>
      <c r="Q81" s="36">
        <v>1995</v>
      </c>
      <c r="R81" s="36">
        <v>2031.5</v>
      </c>
      <c r="S81" s="36">
        <v>1921.5</v>
      </c>
      <c r="T81" s="66">
        <v>-3.5000000000000003E-2</v>
      </c>
      <c r="U81" s="66">
        <v>-2.5999999999999999E-2</v>
      </c>
      <c r="V81" s="66">
        <v>-5.2400000000000002E-2</v>
      </c>
      <c r="W81" s="66">
        <v>1.8E-3</v>
      </c>
      <c r="X81" s="1">
        <v>4144000</v>
      </c>
      <c r="Y81" s="1">
        <v>8220719</v>
      </c>
      <c r="Z81" s="1">
        <v>1986186</v>
      </c>
      <c r="AA81" s="2" t="s">
        <v>482</v>
      </c>
      <c r="AB81" s="1" t="s">
        <v>483</v>
      </c>
      <c r="AC81" s="1">
        <v>25.53</v>
      </c>
      <c r="AD81">
        <v>5.73</v>
      </c>
      <c r="AE81">
        <v>3.17</v>
      </c>
      <c r="AF81" t="s">
        <v>230</v>
      </c>
      <c r="AG81" s="1">
        <v>94600</v>
      </c>
      <c r="AH81" s="36">
        <v>1925.5</v>
      </c>
      <c r="AI81">
        <v>500</v>
      </c>
      <c r="AJ81" s="1">
        <v>1925</v>
      </c>
      <c r="AK81" s="36">
        <v>300</v>
      </c>
      <c r="AL81" s="36">
        <v>0.63888888888888884</v>
      </c>
      <c r="AM81" s="3">
        <v>46140</v>
      </c>
      <c r="AN81" t="s">
        <v>298</v>
      </c>
      <c r="AO81" t="s">
        <v>472</v>
      </c>
      <c r="AQ81" t="str">
        <f t="shared" si="1"/>
        <v/>
      </c>
      <c r="AR81" s="73"/>
      <c r="AU81" s="66"/>
      <c r="AV81" s="66"/>
    </row>
    <row r="82" spans="1:48">
      <c r="A82" s="8">
        <v>46169</v>
      </c>
      <c r="B82" s="3"/>
      <c r="C82" s="66">
        <v>-4.3E-3</v>
      </c>
      <c r="D82" s="1">
        <v>65210</v>
      </c>
      <c r="E82" s="6">
        <v>0.11</v>
      </c>
      <c r="F82" s="69">
        <v>8830</v>
      </c>
      <c r="G82" t="s">
        <v>103</v>
      </c>
      <c r="H82">
        <v>0</v>
      </c>
      <c r="I82" t="s">
        <v>288</v>
      </c>
      <c r="J82" t="s">
        <v>289</v>
      </c>
      <c r="K82" t="s">
        <v>295</v>
      </c>
      <c r="L82" s="36">
        <v>3714</v>
      </c>
      <c r="M82">
        <v>-242</v>
      </c>
      <c r="N82" s="66">
        <v>-6.1199999999999997E-2</v>
      </c>
      <c r="O82" s="36">
        <v>3956</v>
      </c>
      <c r="P82" s="66">
        <v>-6.1100000000000002E-2</v>
      </c>
      <c r="Q82" s="36">
        <v>3900</v>
      </c>
      <c r="R82" s="36">
        <v>3913</v>
      </c>
      <c r="S82" s="36">
        <v>3706</v>
      </c>
      <c r="T82" s="66">
        <v>-4.7600000000000003E-2</v>
      </c>
      <c r="U82" s="66">
        <v>-7.4000000000000003E-3</v>
      </c>
      <c r="V82" s="66">
        <v>-5.0799999999999998E-2</v>
      </c>
      <c r="W82" s="66">
        <v>2.0999999999999999E-3</v>
      </c>
      <c r="X82" s="1">
        <v>3574200</v>
      </c>
      <c r="Y82" s="1">
        <v>13525326</v>
      </c>
      <c r="Z82" s="1">
        <v>3476304</v>
      </c>
      <c r="AA82" s="2" t="s">
        <v>484</v>
      </c>
      <c r="AB82" s="1" t="s">
        <v>485</v>
      </c>
      <c r="AC82" s="1">
        <v>15.38</v>
      </c>
      <c r="AD82">
        <v>1.38</v>
      </c>
      <c r="AE82">
        <v>1.4</v>
      </c>
      <c r="AF82" t="s">
        <v>230</v>
      </c>
      <c r="AG82" s="1">
        <v>56400</v>
      </c>
      <c r="AH82" s="36">
        <v>3715</v>
      </c>
      <c r="AI82" s="1">
        <v>2700</v>
      </c>
      <c r="AJ82" s="1">
        <v>3714</v>
      </c>
      <c r="AK82" s="36">
        <v>1000</v>
      </c>
      <c r="AL82" s="36">
        <v>0.63888888888888884</v>
      </c>
      <c r="AM82" s="3">
        <v>46155</v>
      </c>
      <c r="AN82" t="s">
        <v>298</v>
      </c>
      <c r="AO82" t="s">
        <v>332</v>
      </c>
      <c r="AQ82" t="str">
        <f t="shared" si="1"/>
        <v/>
      </c>
      <c r="AR82" s="73"/>
      <c r="AU82" s="66"/>
      <c r="AV82" s="66"/>
    </row>
    <row r="83" spans="1:48">
      <c r="A83" s="8">
        <v>46169</v>
      </c>
      <c r="B83" s="3"/>
      <c r="C83" s="66">
        <v>-4.3E-3</v>
      </c>
      <c r="D83" s="1">
        <v>65210</v>
      </c>
      <c r="E83" s="6">
        <v>0.11</v>
      </c>
      <c r="F83" s="69">
        <v>9020</v>
      </c>
      <c r="G83" t="s">
        <v>104</v>
      </c>
      <c r="H83">
        <v>0</v>
      </c>
      <c r="I83" t="s">
        <v>288</v>
      </c>
      <c r="J83" t="s">
        <v>289</v>
      </c>
      <c r="K83" t="s">
        <v>290</v>
      </c>
      <c r="L83" s="36">
        <v>3518</v>
      </c>
      <c r="M83">
        <v>-33</v>
      </c>
      <c r="N83" s="66">
        <v>-9.2999999999999992E-3</v>
      </c>
      <c r="O83" s="36">
        <v>3551</v>
      </c>
      <c r="P83" s="66">
        <v>-9.1999999999999998E-3</v>
      </c>
      <c r="Q83" s="36">
        <v>3532</v>
      </c>
      <c r="R83" s="36">
        <v>3535</v>
      </c>
      <c r="S83" s="36">
        <v>3458</v>
      </c>
      <c r="T83" s="66">
        <v>-3.8999999999999998E-3</v>
      </c>
      <c r="U83" s="66">
        <v>4.1999999999999997E-3</v>
      </c>
      <c r="V83" s="66">
        <v>-4.7999999999999996E-3</v>
      </c>
      <c r="W83" s="66">
        <v>1.7299999999999999E-2</v>
      </c>
      <c r="X83" s="1">
        <v>2205900</v>
      </c>
      <c r="Y83" s="1">
        <v>7722091</v>
      </c>
      <c r="Z83" s="1">
        <v>3990862</v>
      </c>
      <c r="AA83" s="2" t="s">
        <v>486</v>
      </c>
      <c r="AB83" s="1" t="s">
        <v>487</v>
      </c>
      <c r="AC83" s="1">
        <v>15.58</v>
      </c>
      <c r="AD83">
        <v>1.3</v>
      </c>
      <c r="AE83">
        <v>2.39</v>
      </c>
      <c r="AF83" t="s">
        <v>230</v>
      </c>
      <c r="AG83" s="1">
        <v>76000</v>
      </c>
      <c r="AH83" s="36">
        <v>3518</v>
      </c>
      <c r="AI83">
        <v>700</v>
      </c>
      <c r="AJ83" s="1">
        <v>3517</v>
      </c>
      <c r="AK83" s="36">
        <v>3300</v>
      </c>
      <c r="AL83" s="36">
        <v>0.63888888888888884</v>
      </c>
      <c r="AM83" s="3">
        <v>46142</v>
      </c>
      <c r="AN83" t="s">
        <v>298</v>
      </c>
      <c r="AO83" t="s">
        <v>488</v>
      </c>
      <c r="AQ83" t="str">
        <f t="shared" si="1"/>
        <v/>
      </c>
      <c r="AR83" s="73"/>
      <c r="AU83" s="66"/>
      <c r="AV83" s="66"/>
    </row>
    <row r="84" spans="1:48">
      <c r="A84" s="8">
        <v>46169</v>
      </c>
      <c r="B84" s="3"/>
      <c r="C84" s="66">
        <v>-4.3E-3</v>
      </c>
      <c r="D84" s="1">
        <v>65210</v>
      </c>
      <c r="E84" s="6">
        <v>0.11</v>
      </c>
      <c r="F84" s="69">
        <v>9024</v>
      </c>
      <c r="G84" t="s">
        <v>105</v>
      </c>
      <c r="H84">
        <v>0</v>
      </c>
      <c r="I84" t="s">
        <v>288</v>
      </c>
      <c r="J84" t="s">
        <v>289</v>
      </c>
      <c r="K84" t="s">
        <v>295</v>
      </c>
      <c r="L84" s="36">
        <v>2870</v>
      </c>
      <c r="M84">
        <v>-67</v>
      </c>
      <c r="N84" s="66">
        <v>-2.2800000000000001E-2</v>
      </c>
      <c r="O84" s="36">
        <v>2937</v>
      </c>
      <c r="P84" s="66">
        <v>-2.2800000000000001E-2</v>
      </c>
      <c r="Q84" s="36">
        <v>2907.5</v>
      </c>
      <c r="R84" s="36">
        <v>2928.5</v>
      </c>
      <c r="S84" s="36">
        <v>2827</v>
      </c>
      <c r="T84" s="66">
        <v>-1.2800000000000001E-2</v>
      </c>
      <c r="U84" s="66">
        <v>7.9000000000000008E-3</v>
      </c>
      <c r="V84" s="66">
        <v>-1.9900000000000001E-2</v>
      </c>
      <c r="W84" s="66">
        <v>1.52E-2</v>
      </c>
      <c r="X84" s="1">
        <v>1663800</v>
      </c>
      <c r="Y84" s="1">
        <v>4770777</v>
      </c>
      <c r="Z84" s="1">
        <v>877575</v>
      </c>
      <c r="AA84" s="2" t="s">
        <v>489</v>
      </c>
      <c r="AB84" s="1" t="s">
        <v>490</v>
      </c>
      <c r="AC84" s="1">
        <v>27.02</v>
      </c>
      <c r="AD84">
        <v>1.28</v>
      </c>
      <c r="AE84">
        <v>1.46</v>
      </c>
      <c r="AF84" t="s">
        <v>230</v>
      </c>
      <c r="AG84" s="1">
        <v>77000</v>
      </c>
      <c r="AH84" s="36">
        <v>2871</v>
      </c>
      <c r="AI84">
        <v>400</v>
      </c>
      <c r="AJ84" s="1">
        <v>2870</v>
      </c>
      <c r="AK84" s="36">
        <v>300</v>
      </c>
      <c r="AL84" s="36">
        <v>0.63888888888888884</v>
      </c>
      <c r="AM84" s="3">
        <v>46156</v>
      </c>
      <c r="AN84" t="s">
        <v>298</v>
      </c>
      <c r="AO84" t="s">
        <v>488</v>
      </c>
      <c r="AQ84" t="str">
        <f t="shared" si="1"/>
        <v/>
      </c>
      <c r="AR84" s="73"/>
      <c r="AU84" s="66"/>
      <c r="AV84" s="66"/>
    </row>
    <row r="85" spans="1:48">
      <c r="A85" s="8">
        <v>46169</v>
      </c>
      <c r="B85" s="3"/>
      <c r="C85" s="66">
        <v>-4.3E-3</v>
      </c>
      <c r="D85" s="1">
        <v>65210</v>
      </c>
      <c r="E85" s="6">
        <v>0.11</v>
      </c>
      <c r="F85" s="69">
        <v>9069</v>
      </c>
      <c r="G85" t="s">
        <v>106</v>
      </c>
      <c r="H85">
        <v>0</v>
      </c>
      <c r="I85" t="s">
        <v>288</v>
      </c>
      <c r="J85" t="s">
        <v>289</v>
      </c>
      <c r="K85" t="s">
        <v>295</v>
      </c>
      <c r="L85" s="36">
        <v>1920.5</v>
      </c>
      <c r="M85">
        <v>3</v>
      </c>
      <c r="N85" s="66">
        <v>1.6000000000000001E-3</v>
      </c>
      <c r="O85" s="36">
        <v>1917.5</v>
      </c>
      <c r="P85" s="66">
        <v>1.5E-3</v>
      </c>
      <c r="Q85" s="36">
        <v>1932</v>
      </c>
      <c r="R85" s="36">
        <v>1932</v>
      </c>
      <c r="S85" s="36">
        <v>1897.5</v>
      </c>
      <c r="T85" s="66">
        <v>-5.8999999999999999E-3</v>
      </c>
      <c r="U85" s="66">
        <v>5.1999999999999998E-3</v>
      </c>
      <c r="V85" s="66">
        <v>-5.8999999999999999E-3</v>
      </c>
      <c r="W85" s="66">
        <v>1.21E-2</v>
      </c>
      <c r="X85" s="1">
        <v>409200</v>
      </c>
      <c r="Y85" s="1">
        <v>784539</v>
      </c>
      <c r="Z85" s="1">
        <v>337417</v>
      </c>
      <c r="AA85" s="2" t="s">
        <v>491</v>
      </c>
      <c r="AB85" s="1" t="s">
        <v>492</v>
      </c>
      <c r="AC85" s="1">
        <v>13.73</v>
      </c>
      <c r="AD85">
        <v>1.41</v>
      </c>
      <c r="AE85">
        <v>2.92</v>
      </c>
      <c r="AF85" t="s">
        <v>230</v>
      </c>
      <c r="AG85" s="1">
        <v>28300</v>
      </c>
      <c r="AH85" s="36">
        <v>1921</v>
      </c>
      <c r="AI85">
        <v>500</v>
      </c>
      <c r="AJ85" s="1">
        <v>1919.5</v>
      </c>
      <c r="AK85" s="36">
        <v>700</v>
      </c>
      <c r="AL85" s="36">
        <v>0.6381944444444444</v>
      </c>
      <c r="AM85" s="3">
        <v>46155</v>
      </c>
      <c r="AN85" t="s">
        <v>298</v>
      </c>
      <c r="AO85" t="s">
        <v>488</v>
      </c>
      <c r="AQ85" t="str">
        <f t="shared" si="1"/>
        <v/>
      </c>
      <c r="AR85" s="73"/>
      <c r="AU85" s="66"/>
      <c r="AV85" s="66"/>
    </row>
    <row r="86" spans="1:48">
      <c r="A86" s="8">
        <v>46169</v>
      </c>
      <c r="B86" s="3"/>
      <c r="C86" s="66">
        <v>-4.3E-3</v>
      </c>
      <c r="D86" s="1">
        <v>65210</v>
      </c>
      <c r="E86" s="6">
        <v>0.11</v>
      </c>
      <c r="F86" s="69">
        <v>9227</v>
      </c>
      <c r="G86" t="s">
        <v>107</v>
      </c>
      <c r="H86">
        <v>0</v>
      </c>
      <c r="I86" t="s">
        <v>347</v>
      </c>
      <c r="J86" t="s">
        <v>289</v>
      </c>
      <c r="K86" t="s">
        <v>295</v>
      </c>
      <c r="L86" s="36">
        <v>1214</v>
      </c>
      <c r="M86">
        <v>99</v>
      </c>
      <c r="N86" s="66">
        <v>8.8800000000000004E-2</v>
      </c>
      <c r="O86" s="36">
        <v>1115</v>
      </c>
      <c r="P86" s="66">
        <v>8.8700000000000001E-2</v>
      </c>
      <c r="Q86" s="36">
        <v>1179</v>
      </c>
      <c r="R86" s="36">
        <v>1415</v>
      </c>
      <c r="S86" s="36">
        <v>1133</v>
      </c>
      <c r="T86" s="66">
        <v>2.9600000000000001E-2</v>
      </c>
      <c r="U86" s="66">
        <v>-0.1202</v>
      </c>
      <c r="V86" s="66">
        <v>-0.14199999999999999</v>
      </c>
      <c r="W86" s="66">
        <v>7.1400000000000005E-2</v>
      </c>
      <c r="X86" s="1">
        <v>9362900</v>
      </c>
      <c r="Y86" s="1">
        <v>12086905</v>
      </c>
      <c r="Z86" s="1">
        <v>19308</v>
      </c>
      <c r="AA86" s="2" t="s">
        <v>493</v>
      </c>
      <c r="AB86" s="1" t="s">
        <v>494</v>
      </c>
      <c r="AC86" s="1">
        <v>0</v>
      </c>
      <c r="AD86">
        <v>39.94</v>
      </c>
      <c r="AE86">
        <v>0</v>
      </c>
      <c r="AF86">
        <v>3.1</v>
      </c>
      <c r="AG86">
        <v>0</v>
      </c>
      <c r="AH86" s="36">
        <v>1214</v>
      </c>
      <c r="AI86">
        <v>300</v>
      </c>
      <c r="AJ86" s="36">
        <v>1212</v>
      </c>
      <c r="AK86" s="36">
        <v>100</v>
      </c>
      <c r="AL86" s="36">
        <v>0.63888888888888884</v>
      </c>
      <c r="AM86" s="3">
        <v>46154</v>
      </c>
      <c r="AN86" t="s">
        <v>350</v>
      </c>
      <c r="AO86" t="s">
        <v>313</v>
      </c>
      <c r="AQ86" t="str">
        <f t="shared" si="1"/>
        <v/>
      </c>
      <c r="AR86" s="73"/>
      <c r="AU86" s="66"/>
      <c r="AV86" s="66"/>
    </row>
    <row r="87" spans="1:48">
      <c r="A87" s="8">
        <v>46169</v>
      </c>
      <c r="B87" s="3"/>
      <c r="C87" s="66">
        <v>-4.3E-3</v>
      </c>
      <c r="D87" s="1">
        <v>65210</v>
      </c>
      <c r="E87" s="6">
        <v>0.11</v>
      </c>
      <c r="F87" s="69">
        <v>9303</v>
      </c>
      <c r="G87" t="s">
        <v>108</v>
      </c>
      <c r="H87">
        <v>0</v>
      </c>
      <c r="I87" t="s">
        <v>288</v>
      </c>
      <c r="J87" t="s">
        <v>289</v>
      </c>
      <c r="K87" t="s">
        <v>290</v>
      </c>
      <c r="L87" s="36">
        <v>3945</v>
      </c>
      <c r="M87">
        <v>25</v>
      </c>
      <c r="N87" s="66">
        <v>6.4000000000000003E-3</v>
      </c>
      <c r="O87" s="36">
        <v>3920</v>
      </c>
      <c r="P87" s="66">
        <v>6.3E-3</v>
      </c>
      <c r="Q87" s="36">
        <v>3930</v>
      </c>
      <c r="R87" s="36">
        <v>3960</v>
      </c>
      <c r="S87" s="36">
        <v>3920</v>
      </c>
      <c r="T87" s="66">
        <v>3.8E-3</v>
      </c>
      <c r="U87" s="66">
        <v>2.5000000000000001E-3</v>
      </c>
      <c r="V87" s="66">
        <v>-3.7000000000000002E-3</v>
      </c>
      <c r="W87" s="66">
        <v>6.3E-3</v>
      </c>
      <c r="X87" s="1">
        <v>61400</v>
      </c>
      <c r="Y87" s="1">
        <v>241801</v>
      </c>
      <c r="Z87" s="1">
        <v>302243</v>
      </c>
      <c r="AA87" s="2" t="s">
        <v>495</v>
      </c>
      <c r="AB87" s="1" t="s">
        <v>496</v>
      </c>
      <c r="AC87" s="1">
        <v>17.47</v>
      </c>
      <c r="AD87">
        <v>0.95</v>
      </c>
      <c r="AE87">
        <v>2.61</v>
      </c>
      <c r="AF87" t="s">
        <v>230</v>
      </c>
      <c r="AG87" s="1">
        <v>29900</v>
      </c>
      <c r="AH87" s="36">
        <v>3945</v>
      </c>
      <c r="AI87">
        <v>400</v>
      </c>
      <c r="AJ87" s="1">
        <v>3940</v>
      </c>
      <c r="AK87" s="36">
        <v>2200</v>
      </c>
      <c r="AL87" s="36">
        <v>0.6381944444444444</v>
      </c>
      <c r="AM87" s="3">
        <v>46154</v>
      </c>
      <c r="AN87" t="s">
        <v>298</v>
      </c>
      <c r="AO87" t="s">
        <v>497</v>
      </c>
      <c r="AQ87" t="str">
        <f t="shared" si="1"/>
        <v/>
      </c>
      <c r="AR87" s="73"/>
      <c r="AU87" s="66"/>
      <c r="AV87" s="66"/>
    </row>
    <row r="88" spans="1:48">
      <c r="A88" s="8">
        <v>46169</v>
      </c>
      <c r="B88" s="3"/>
      <c r="C88" s="66">
        <v>-4.3E-3</v>
      </c>
      <c r="D88" s="1">
        <v>65210</v>
      </c>
      <c r="E88" s="6">
        <v>0.11</v>
      </c>
      <c r="F88" s="69">
        <v>9308</v>
      </c>
      <c r="G88" t="s">
        <v>109</v>
      </c>
      <c r="H88">
        <v>0</v>
      </c>
      <c r="I88" t="s">
        <v>314</v>
      </c>
      <c r="J88" t="s">
        <v>289</v>
      </c>
      <c r="K88" t="s">
        <v>290</v>
      </c>
      <c r="L88" s="36">
        <v>1552</v>
      </c>
      <c r="M88">
        <v>2</v>
      </c>
      <c r="N88" s="66">
        <v>1.2999999999999999E-3</v>
      </c>
      <c r="O88" s="36">
        <v>1550</v>
      </c>
      <c r="P88" s="66">
        <v>1.1999999999999999E-3</v>
      </c>
      <c r="Q88" s="36">
        <v>1547</v>
      </c>
      <c r="R88" s="36">
        <v>1557</v>
      </c>
      <c r="S88" s="36">
        <v>1525</v>
      </c>
      <c r="T88" s="66">
        <v>3.2000000000000002E-3</v>
      </c>
      <c r="U88" s="66">
        <v>7.7000000000000002E-3</v>
      </c>
      <c r="V88" s="66">
        <v>-3.2000000000000002E-3</v>
      </c>
      <c r="W88" s="66">
        <v>1.77E-2</v>
      </c>
      <c r="X88" s="1">
        <v>33000</v>
      </c>
      <c r="Y88" s="1">
        <v>50948</v>
      </c>
      <c r="Z88" s="1">
        <v>40465</v>
      </c>
      <c r="AA88" s="2" t="s">
        <v>498</v>
      </c>
      <c r="AB88" s="1" t="s">
        <v>499</v>
      </c>
      <c r="AC88" s="1">
        <v>13.41</v>
      </c>
      <c r="AD88">
        <v>1.04</v>
      </c>
      <c r="AE88">
        <v>2.2400000000000002</v>
      </c>
      <c r="AF88" t="s">
        <v>230</v>
      </c>
      <c r="AG88" s="1">
        <v>2500</v>
      </c>
      <c r="AH88" s="36">
        <v>1553</v>
      </c>
      <c r="AI88">
        <v>100</v>
      </c>
      <c r="AJ88" s="1">
        <v>1551</v>
      </c>
      <c r="AK88" s="36">
        <v>300</v>
      </c>
      <c r="AL88" s="36">
        <v>0.6381944444444444</v>
      </c>
      <c r="AM88" s="3">
        <v>46155</v>
      </c>
      <c r="AN88" t="s">
        <v>298</v>
      </c>
      <c r="AO88" t="s">
        <v>500</v>
      </c>
      <c r="AQ88" t="str">
        <f t="shared" si="1"/>
        <v/>
      </c>
      <c r="AR88" s="73"/>
      <c r="AU88" s="66"/>
      <c r="AV88" s="66"/>
    </row>
    <row r="89" spans="1:48">
      <c r="A89" s="8">
        <v>46169</v>
      </c>
      <c r="B89" s="3"/>
      <c r="C89" s="66">
        <v>-4.3E-3</v>
      </c>
      <c r="D89" s="1">
        <v>65210</v>
      </c>
      <c r="E89" s="6">
        <v>0.11</v>
      </c>
      <c r="F89" s="69">
        <v>9348</v>
      </c>
      <c r="G89" t="s">
        <v>110</v>
      </c>
      <c r="H89">
        <v>0</v>
      </c>
      <c r="I89" t="s">
        <v>347</v>
      </c>
      <c r="J89" t="s">
        <v>323</v>
      </c>
      <c r="K89" t="s">
        <v>295</v>
      </c>
      <c r="L89">
        <v>600</v>
      </c>
      <c r="M89">
        <v>3</v>
      </c>
      <c r="N89" s="66">
        <v>5.0000000000000001E-3</v>
      </c>
      <c r="O89">
        <v>597</v>
      </c>
      <c r="P89" s="66">
        <v>5.0000000000000001E-3</v>
      </c>
      <c r="Q89">
        <v>637</v>
      </c>
      <c r="R89">
        <v>690</v>
      </c>
      <c r="S89">
        <v>590</v>
      </c>
      <c r="T89" s="66">
        <v>-5.8000000000000003E-2</v>
      </c>
      <c r="U89" s="66">
        <v>-5.3600000000000002E-2</v>
      </c>
      <c r="V89" s="66">
        <v>-0.13039999999999999</v>
      </c>
      <c r="W89" s="66">
        <v>1.6899999999999998E-2</v>
      </c>
      <c r="X89" s="1">
        <v>10507900</v>
      </c>
      <c r="Y89" s="1">
        <v>6727567</v>
      </c>
      <c r="Z89" s="1">
        <v>87725</v>
      </c>
      <c r="AA89" s="2" t="s">
        <v>501</v>
      </c>
      <c r="AB89" s="1" t="s">
        <v>502</v>
      </c>
      <c r="AC89" s="1">
        <v>0</v>
      </c>
      <c r="AD89">
        <v>5.82</v>
      </c>
      <c r="AE89">
        <v>0</v>
      </c>
      <c r="AF89">
        <v>2.4</v>
      </c>
      <c r="AG89">
        <v>400</v>
      </c>
      <c r="AH89">
        <v>601</v>
      </c>
      <c r="AI89" s="1">
        <v>7500</v>
      </c>
      <c r="AJ89" s="1">
        <v>600</v>
      </c>
      <c r="AK89">
        <v>400</v>
      </c>
      <c r="AL89" s="2">
        <v>0.63888888888888884</v>
      </c>
      <c r="AM89" s="3">
        <v>46157</v>
      </c>
      <c r="AN89" t="s">
        <v>298</v>
      </c>
      <c r="AO89" t="s">
        <v>313</v>
      </c>
      <c r="AQ89" t="str">
        <f t="shared" si="1"/>
        <v/>
      </c>
      <c r="AR89" s="73"/>
      <c r="AU89" s="66"/>
      <c r="AV89" s="66"/>
    </row>
    <row r="90" spans="1:48">
      <c r="A90" s="8">
        <v>46169</v>
      </c>
      <c r="B90" s="3"/>
      <c r="C90" s="66">
        <v>-4.3E-3</v>
      </c>
      <c r="D90" s="1">
        <v>65210</v>
      </c>
      <c r="E90" s="6">
        <v>0.11</v>
      </c>
      <c r="F90" s="69">
        <v>9432</v>
      </c>
      <c r="G90" t="s">
        <v>111</v>
      </c>
      <c r="H90">
        <v>0</v>
      </c>
      <c r="I90" t="s">
        <v>288</v>
      </c>
      <c r="J90" t="s">
        <v>289</v>
      </c>
      <c r="K90" t="s">
        <v>295</v>
      </c>
      <c r="L90">
        <v>150.69999999999999</v>
      </c>
      <c r="M90">
        <v>1</v>
      </c>
      <c r="N90" s="66">
        <v>6.7000000000000002E-3</v>
      </c>
      <c r="O90">
        <v>149.69999999999999</v>
      </c>
      <c r="P90" s="66">
        <v>6.6E-3</v>
      </c>
      <c r="Q90">
        <v>150</v>
      </c>
      <c r="R90">
        <v>151.19999999999999</v>
      </c>
      <c r="S90">
        <v>149.80000000000001</v>
      </c>
      <c r="T90" s="66">
        <v>4.5999999999999999E-3</v>
      </c>
      <c r="U90" s="66">
        <v>3.3E-3</v>
      </c>
      <c r="V90" s="66">
        <v>-3.3E-3</v>
      </c>
      <c r="W90" s="66">
        <v>6.0000000000000001E-3</v>
      </c>
      <c r="X90" s="1">
        <v>160478900</v>
      </c>
      <c r="Y90" s="1">
        <v>24130924</v>
      </c>
      <c r="Z90" s="1">
        <v>13645932</v>
      </c>
      <c r="AA90" s="2" t="s">
        <v>503</v>
      </c>
      <c r="AB90" s="1" t="s">
        <v>504</v>
      </c>
      <c r="AC90" s="1">
        <v>12.55</v>
      </c>
      <c r="AD90">
        <v>1.26</v>
      </c>
      <c r="AE90">
        <v>3.58</v>
      </c>
      <c r="AF90" t="s">
        <v>230</v>
      </c>
      <c r="AG90" s="1">
        <v>2441900</v>
      </c>
      <c r="AH90">
        <v>150.80000000000001</v>
      </c>
      <c r="AI90" s="1">
        <v>699600</v>
      </c>
      <c r="AJ90" s="1">
        <v>150.69999999999999</v>
      </c>
      <c r="AK90" s="1">
        <v>697400</v>
      </c>
      <c r="AL90" s="2">
        <v>0.63888888888888884</v>
      </c>
      <c r="AM90" s="3">
        <v>46150</v>
      </c>
      <c r="AN90" t="s">
        <v>298</v>
      </c>
      <c r="AO90" t="s">
        <v>351</v>
      </c>
      <c r="AQ90" t="str">
        <f t="shared" si="1"/>
        <v/>
      </c>
      <c r="AR90" s="73"/>
      <c r="AU90" s="66"/>
      <c r="AV90" s="66"/>
    </row>
    <row r="91" spans="1:48">
      <c r="A91" s="8">
        <v>46169</v>
      </c>
      <c r="B91" s="3"/>
      <c r="C91" s="66">
        <v>-4.3E-3</v>
      </c>
      <c r="D91" s="1">
        <v>65210</v>
      </c>
      <c r="E91" s="6">
        <v>0.11</v>
      </c>
      <c r="F91" s="69">
        <v>9449</v>
      </c>
      <c r="G91" t="s">
        <v>112</v>
      </c>
      <c r="H91">
        <v>0</v>
      </c>
      <c r="I91" t="s">
        <v>288</v>
      </c>
      <c r="J91" t="s">
        <v>289</v>
      </c>
      <c r="K91" t="s">
        <v>290</v>
      </c>
      <c r="L91" s="36">
        <v>3336</v>
      </c>
      <c r="M91">
        <v>-77</v>
      </c>
      <c r="N91" s="66">
        <v>-2.2599999999999999E-2</v>
      </c>
      <c r="O91" s="36">
        <v>3413</v>
      </c>
      <c r="P91" s="66">
        <v>-2.2499999999999999E-2</v>
      </c>
      <c r="Q91" s="36">
        <v>3400</v>
      </c>
      <c r="R91" s="36">
        <v>3401</v>
      </c>
      <c r="S91" s="36">
        <v>3294</v>
      </c>
      <c r="T91" s="66">
        <v>-1.8800000000000001E-2</v>
      </c>
      <c r="U91" s="66">
        <v>2.7000000000000001E-3</v>
      </c>
      <c r="V91" s="66">
        <v>-1.9099999999999999E-2</v>
      </c>
      <c r="W91" s="66">
        <v>1.2699999999999999E-2</v>
      </c>
      <c r="X91" s="1">
        <v>354500</v>
      </c>
      <c r="Y91" s="1">
        <v>1180817</v>
      </c>
      <c r="Z91" s="1">
        <v>358116</v>
      </c>
      <c r="AA91" s="2" t="s">
        <v>505</v>
      </c>
      <c r="AB91" s="1" t="s">
        <v>506</v>
      </c>
      <c r="AC91" s="1">
        <v>14.34</v>
      </c>
      <c r="AD91">
        <v>3</v>
      </c>
      <c r="AE91">
        <v>2.34</v>
      </c>
      <c r="AF91" t="s">
        <v>230</v>
      </c>
      <c r="AG91">
        <v>200</v>
      </c>
      <c r="AH91" s="36">
        <v>3337</v>
      </c>
      <c r="AI91">
        <v>400</v>
      </c>
      <c r="AJ91" s="36">
        <v>3335</v>
      </c>
      <c r="AK91" s="36">
        <v>400</v>
      </c>
      <c r="AL91" s="36">
        <v>0.63888888888888884</v>
      </c>
      <c r="AM91" s="3">
        <v>46157</v>
      </c>
      <c r="AN91" t="s">
        <v>293</v>
      </c>
      <c r="AO91" t="s">
        <v>351</v>
      </c>
      <c r="AQ91" t="str">
        <f t="shared" si="1"/>
        <v/>
      </c>
      <c r="AR91" s="73"/>
      <c r="AU91" s="66"/>
      <c r="AV91" s="66"/>
    </row>
    <row r="92" spans="1:48">
      <c r="A92" s="8">
        <v>46169</v>
      </c>
      <c r="B92" s="3"/>
      <c r="C92" s="66">
        <v>-4.3E-3</v>
      </c>
      <c r="D92" s="1">
        <v>65210</v>
      </c>
      <c r="E92" s="6">
        <v>0.11</v>
      </c>
      <c r="F92" s="69">
        <v>9501</v>
      </c>
      <c r="G92" t="s">
        <v>113</v>
      </c>
      <c r="H92">
        <v>0</v>
      </c>
      <c r="I92" t="s">
        <v>288</v>
      </c>
      <c r="J92" t="s">
        <v>289</v>
      </c>
      <c r="K92" t="s">
        <v>290</v>
      </c>
      <c r="L92">
        <v>571.4</v>
      </c>
      <c r="M92">
        <v>-5.2</v>
      </c>
      <c r="N92" s="66">
        <v>-8.9999999999999993E-3</v>
      </c>
      <c r="O92">
        <v>576.6</v>
      </c>
      <c r="P92" s="66">
        <v>-8.9999999999999993E-3</v>
      </c>
      <c r="Q92">
        <v>578.4</v>
      </c>
      <c r="R92">
        <v>592.9</v>
      </c>
      <c r="S92">
        <v>567</v>
      </c>
      <c r="T92" s="66">
        <v>-1.21E-2</v>
      </c>
      <c r="U92" s="66">
        <v>1.9E-3</v>
      </c>
      <c r="V92" s="66">
        <v>-3.6200000000000003E-2</v>
      </c>
      <c r="W92" s="66">
        <v>7.7000000000000002E-3</v>
      </c>
      <c r="X92" s="1">
        <v>29267000</v>
      </c>
      <c r="Y92" s="1">
        <v>16900557</v>
      </c>
      <c r="Z92" s="1">
        <v>918249</v>
      </c>
      <c r="AA92" s="2" t="s">
        <v>507</v>
      </c>
      <c r="AB92" s="1" t="s">
        <v>508</v>
      </c>
      <c r="AC92" s="1">
        <v>4.16</v>
      </c>
      <c r="AD92">
        <v>0.38</v>
      </c>
      <c r="AE92">
        <v>0</v>
      </c>
      <c r="AF92" t="s">
        <v>230</v>
      </c>
      <c r="AG92" s="1">
        <v>990500</v>
      </c>
      <c r="AH92">
        <v>571.4</v>
      </c>
      <c r="AI92" s="1">
        <v>2300</v>
      </c>
      <c r="AJ92" s="1">
        <v>571.29999999999995</v>
      </c>
      <c r="AK92" s="1">
        <v>10900</v>
      </c>
      <c r="AL92" s="2">
        <v>0.63888888888888884</v>
      </c>
      <c r="AM92" s="3">
        <v>46142</v>
      </c>
      <c r="AN92" t="s">
        <v>298</v>
      </c>
      <c r="AO92" t="s">
        <v>509</v>
      </c>
      <c r="AQ92" t="str">
        <f t="shared" si="1"/>
        <v/>
      </c>
      <c r="AR92" s="73"/>
      <c r="AU92" s="66"/>
      <c r="AV92" s="66"/>
    </row>
    <row r="93" spans="1:48">
      <c r="A93" s="8">
        <v>46169</v>
      </c>
      <c r="B93" s="3"/>
      <c r="C93" s="66">
        <v>-4.3E-3</v>
      </c>
      <c r="D93" s="1">
        <v>65210</v>
      </c>
      <c r="E93" s="6">
        <v>0.11</v>
      </c>
      <c r="F93" s="69">
        <v>9531</v>
      </c>
      <c r="G93" t="s">
        <v>114</v>
      </c>
      <c r="H93">
        <v>0</v>
      </c>
      <c r="I93" t="s">
        <v>288</v>
      </c>
      <c r="J93" t="s">
        <v>289</v>
      </c>
      <c r="K93" t="s">
        <v>290</v>
      </c>
      <c r="L93" s="36">
        <v>6478</v>
      </c>
      <c r="M93">
        <v>-2</v>
      </c>
      <c r="N93" s="66">
        <v>-2.9999999999999997E-4</v>
      </c>
      <c r="O93" s="36">
        <v>6480</v>
      </c>
      <c r="P93" s="66">
        <v>-2.9999999999999997E-4</v>
      </c>
      <c r="Q93" s="36">
        <v>6500</v>
      </c>
      <c r="R93" s="36">
        <v>6536</v>
      </c>
      <c r="S93" s="36">
        <v>6406</v>
      </c>
      <c r="T93" s="66">
        <v>-3.3E-3</v>
      </c>
      <c r="U93" s="66">
        <v>1.1999999999999999E-3</v>
      </c>
      <c r="V93" s="66">
        <v>-8.8000000000000005E-3</v>
      </c>
      <c r="W93" s="66">
        <v>1.12E-2</v>
      </c>
      <c r="X93" s="1">
        <v>684300</v>
      </c>
      <c r="Y93" s="1">
        <v>4427228</v>
      </c>
      <c r="Z93" s="1">
        <v>2169866</v>
      </c>
      <c r="AA93" s="2" t="s">
        <v>510</v>
      </c>
      <c r="AB93" s="1" t="s">
        <v>511</v>
      </c>
      <c r="AC93" s="1">
        <v>15.76</v>
      </c>
      <c r="AD93">
        <v>1.25</v>
      </c>
      <c r="AE93">
        <v>1.85</v>
      </c>
      <c r="AF93" t="s">
        <v>230</v>
      </c>
      <c r="AG93" s="1">
        <v>24100</v>
      </c>
      <c r="AH93" s="36">
        <v>6478</v>
      </c>
      <c r="AI93">
        <v>400</v>
      </c>
      <c r="AJ93" s="1">
        <v>6477</v>
      </c>
      <c r="AK93" s="36">
        <v>200</v>
      </c>
      <c r="AL93" s="36">
        <v>0.63888888888888884</v>
      </c>
      <c r="AM93" s="3">
        <v>46140</v>
      </c>
      <c r="AN93" t="s">
        <v>298</v>
      </c>
      <c r="AO93" t="s">
        <v>509</v>
      </c>
      <c r="AQ93" t="str">
        <f t="shared" si="1"/>
        <v/>
      </c>
      <c r="AR93" s="73"/>
      <c r="AU93" s="66"/>
      <c r="AV93" s="66"/>
    </row>
    <row r="94" spans="1:48">
      <c r="A94" s="8">
        <v>46169</v>
      </c>
      <c r="B94" s="3"/>
      <c r="C94" s="66">
        <v>-4.3E-3</v>
      </c>
      <c r="D94" s="1">
        <v>65210</v>
      </c>
      <c r="E94" s="6">
        <v>0.11</v>
      </c>
      <c r="F94" s="69">
        <v>9882</v>
      </c>
      <c r="G94" t="s">
        <v>115</v>
      </c>
      <c r="H94">
        <v>0</v>
      </c>
      <c r="I94" t="s">
        <v>288</v>
      </c>
      <c r="J94" t="s">
        <v>289</v>
      </c>
      <c r="K94" t="s">
        <v>290</v>
      </c>
      <c r="L94" s="36">
        <v>1625</v>
      </c>
      <c r="M94">
        <v>-1</v>
      </c>
      <c r="N94" s="66">
        <v>-5.9999999999999995E-4</v>
      </c>
      <c r="O94" s="36">
        <v>1626</v>
      </c>
      <c r="P94" s="66">
        <v>-5.9999999999999995E-4</v>
      </c>
      <c r="Q94" s="36">
        <v>1625</v>
      </c>
      <c r="R94" s="36">
        <v>1633</v>
      </c>
      <c r="S94" s="36">
        <v>1613</v>
      </c>
      <c r="T94" s="66">
        <v>0</v>
      </c>
      <c r="U94" s="66">
        <v>-5.9999999999999995E-4</v>
      </c>
      <c r="V94" s="66">
        <v>-4.7999999999999996E-3</v>
      </c>
      <c r="W94" s="66">
        <v>7.4000000000000003E-3</v>
      </c>
      <c r="X94" s="1">
        <v>92200</v>
      </c>
      <c r="Y94" s="1">
        <v>149615</v>
      </c>
      <c r="Z94" s="1">
        <v>139784</v>
      </c>
      <c r="AA94" s="2" t="s">
        <v>512</v>
      </c>
      <c r="AB94" s="1" t="s">
        <v>513</v>
      </c>
      <c r="AC94" s="1">
        <v>10.59</v>
      </c>
      <c r="AD94">
        <v>1.1200000000000001</v>
      </c>
      <c r="AE94">
        <v>4.18</v>
      </c>
      <c r="AF94" t="s">
        <v>230</v>
      </c>
      <c r="AG94" s="1">
        <v>37500</v>
      </c>
      <c r="AH94" s="36">
        <v>1625</v>
      </c>
      <c r="AI94">
        <v>200</v>
      </c>
      <c r="AJ94" s="1">
        <v>1624</v>
      </c>
      <c r="AK94" s="36">
        <v>1000</v>
      </c>
      <c r="AL94" s="36">
        <v>0.63749999999999996</v>
      </c>
      <c r="AM94" s="3">
        <v>46150</v>
      </c>
      <c r="AN94" t="s">
        <v>298</v>
      </c>
      <c r="AO94" t="s">
        <v>322</v>
      </c>
      <c r="AQ94" t="str">
        <f t="shared" si="1"/>
        <v/>
      </c>
      <c r="AR94" s="73"/>
      <c r="AU94" s="66"/>
      <c r="AV94" s="66"/>
    </row>
    <row r="95" spans="1:48">
      <c r="A95" s="8">
        <v>46169</v>
      </c>
      <c r="B95" s="3"/>
      <c r="C95" s="66">
        <v>-4.3E-3</v>
      </c>
      <c r="D95" s="1">
        <v>65210</v>
      </c>
      <c r="E95" s="6">
        <v>0.11</v>
      </c>
      <c r="F95" s="69">
        <v>6502</v>
      </c>
      <c r="I95" t="s">
        <v>514</v>
      </c>
      <c r="P95" t="s">
        <v>230</v>
      </c>
      <c r="T95" t="s">
        <v>230</v>
      </c>
      <c r="U95" t="s">
        <v>230</v>
      </c>
      <c r="V95" t="s">
        <v>230</v>
      </c>
      <c r="W95" t="s">
        <v>230</v>
      </c>
      <c r="AF95" t="s">
        <v>230</v>
      </c>
      <c r="AG95" t="s">
        <v>230</v>
      </c>
      <c r="AO95" t="s">
        <v>515</v>
      </c>
      <c r="AQ95" t="str">
        <f t="shared" si="1"/>
        <v/>
      </c>
      <c r="AR95" s="73"/>
      <c r="AU95" s="66"/>
      <c r="AV95" s="66"/>
    </row>
    <row r="96" spans="1:48">
      <c r="D96" s="1"/>
      <c r="E96" s="6"/>
      <c r="F96" s="69">
        <v>5759</v>
      </c>
      <c r="I96" t="s">
        <v>514</v>
      </c>
      <c r="P96" t="s">
        <v>230</v>
      </c>
      <c r="T96" t="s">
        <v>230</v>
      </c>
      <c r="U96" t="s">
        <v>230</v>
      </c>
      <c r="V96" t="s">
        <v>230</v>
      </c>
      <c r="W96" t="s">
        <v>230</v>
      </c>
      <c r="AF96" t="s">
        <v>230</v>
      </c>
      <c r="AG96" t="s">
        <v>230</v>
      </c>
      <c r="AO96" t="s">
        <v>515</v>
      </c>
      <c r="AQ96" t="str">
        <f t="shared" si="1"/>
        <v/>
      </c>
    </row>
    <row r="97" spans="1:48">
      <c r="AQ97" t="str">
        <f t="shared" si="1"/>
        <v/>
      </c>
      <c r="AS97" s="86"/>
      <c r="AT97" s="86"/>
      <c r="AV97" s="4"/>
    </row>
    <row r="98" spans="1:48">
      <c r="AQ98" t="str">
        <f t="shared" si="1"/>
        <v/>
      </c>
      <c r="AS98" s="86"/>
      <c r="AT98" s="86"/>
      <c r="AV98" s="4"/>
    </row>
    <row r="99" spans="1:48">
      <c r="AQ99" t="str">
        <f t="shared" si="1"/>
        <v/>
      </c>
    </row>
    <row r="100" spans="1:48">
      <c r="A100" s="8" t="s">
        <v>0</v>
      </c>
      <c r="B100" t="s">
        <v>721</v>
      </c>
      <c r="C100" t="s">
        <v>1</v>
      </c>
      <c r="D100" t="s">
        <v>2</v>
      </c>
      <c r="E100" t="s">
        <v>3</v>
      </c>
      <c r="F100" s="69" t="s">
        <v>4</v>
      </c>
      <c r="G100" t="s">
        <v>5</v>
      </c>
      <c r="H100" t="s">
        <v>268</v>
      </c>
      <c r="I100" t="s">
        <v>269</v>
      </c>
      <c r="J100" t="s">
        <v>270</v>
      </c>
      <c r="K100" t="s">
        <v>271</v>
      </c>
      <c r="L100" t="s">
        <v>6</v>
      </c>
      <c r="M100" t="s">
        <v>7</v>
      </c>
      <c r="N100" t="s">
        <v>8</v>
      </c>
      <c r="O100" t="s">
        <v>9</v>
      </c>
      <c r="P100" t="s">
        <v>272</v>
      </c>
      <c r="Q100" t="s">
        <v>10</v>
      </c>
      <c r="R100" t="s">
        <v>11</v>
      </c>
      <c r="S100" t="s">
        <v>12</v>
      </c>
      <c r="T100" t="s">
        <v>273</v>
      </c>
      <c r="U100" t="s">
        <v>274</v>
      </c>
      <c r="V100" t="s">
        <v>275</v>
      </c>
      <c r="W100" t="s">
        <v>276</v>
      </c>
      <c r="X100" t="s">
        <v>13</v>
      </c>
      <c r="Y100" t="s">
        <v>277</v>
      </c>
      <c r="Z100" t="s">
        <v>278</v>
      </c>
      <c r="AA100" t="s">
        <v>14</v>
      </c>
      <c r="AB100" t="s">
        <v>15</v>
      </c>
      <c r="AC100" t="s">
        <v>279</v>
      </c>
      <c r="AD100" t="s">
        <v>280</v>
      </c>
      <c r="AE100" t="s">
        <v>281</v>
      </c>
      <c r="AF100" t="s">
        <v>282</v>
      </c>
      <c r="AG100" t="s">
        <v>283</v>
      </c>
      <c r="AH100" t="s">
        <v>284</v>
      </c>
      <c r="AI100" t="s">
        <v>16</v>
      </c>
      <c r="AJ100" t="s">
        <v>17</v>
      </c>
      <c r="AK100" t="s">
        <v>18</v>
      </c>
      <c r="AL100" t="s">
        <v>19</v>
      </c>
      <c r="AM100" t="s">
        <v>20</v>
      </c>
      <c r="AN100" t="s">
        <v>285</v>
      </c>
      <c r="AO100" t="s">
        <v>286</v>
      </c>
      <c r="AQ100" t="str">
        <f t="shared" si="1"/>
        <v/>
      </c>
    </row>
    <row r="101" spans="1:48">
      <c r="A101" s="8">
        <v>46170</v>
      </c>
      <c r="B101">
        <v>3903</v>
      </c>
      <c r="C101">
        <v>-0.36</v>
      </c>
      <c r="D101" s="1">
        <v>64720</v>
      </c>
      <c r="E101" s="6">
        <v>-0.46</v>
      </c>
      <c r="F101" s="69">
        <v>1605</v>
      </c>
      <c r="G101" t="s">
        <v>21</v>
      </c>
      <c r="H101">
        <v>0</v>
      </c>
      <c r="I101" t="s">
        <v>288</v>
      </c>
      <c r="J101" t="s">
        <v>289</v>
      </c>
      <c r="K101" t="s">
        <v>290</v>
      </c>
      <c r="L101" s="36">
        <v>3704</v>
      </c>
      <c r="M101">
        <v>15</v>
      </c>
      <c r="N101" s="66">
        <v>4.1000000000000003E-3</v>
      </c>
      <c r="O101" s="36">
        <v>3689</v>
      </c>
      <c r="P101" s="66">
        <v>4.0000000000000001E-3</v>
      </c>
      <c r="Q101" s="36">
        <v>3600</v>
      </c>
      <c r="R101" s="36">
        <v>3722</v>
      </c>
      <c r="S101" s="36">
        <v>3588</v>
      </c>
      <c r="T101" s="66">
        <v>2.8799999999999999E-2</v>
      </c>
      <c r="U101" s="66">
        <v>1.14E-2</v>
      </c>
      <c r="V101" s="66">
        <v>-4.7999999999999996E-3</v>
      </c>
      <c r="W101" s="66">
        <v>3.2300000000000002E-2</v>
      </c>
      <c r="X101" s="1">
        <v>4801300</v>
      </c>
      <c r="Y101" s="1">
        <v>17580917</v>
      </c>
      <c r="Z101" s="1">
        <v>4663839</v>
      </c>
      <c r="AA101" t="s">
        <v>291</v>
      </c>
      <c r="AB101" t="s">
        <v>292</v>
      </c>
      <c r="AC101">
        <v>10.76</v>
      </c>
      <c r="AD101">
        <v>0.9</v>
      </c>
      <c r="AE101">
        <v>2.92</v>
      </c>
      <c r="AF101" t="s">
        <v>230</v>
      </c>
      <c r="AG101" s="1">
        <v>50400</v>
      </c>
      <c r="AH101" s="36">
        <v>3704</v>
      </c>
      <c r="AI101" s="1">
        <v>2700</v>
      </c>
      <c r="AJ101" s="36">
        <v>3703</v>
      </c>
      <c r="AK101" s="1">
        <v>1800</v>
      </c>
      <c r="AL101" s="2">
        <v>0.63888888888888884</v>
      </c>
      <c r="AM101" s="3">
        <v>46155</v>
      </c>
      <c r="AN101" t="s">
        <v>293</v>
      </c>
      <c r="AO101" t="s">
        <v>294</v>
      </c>
      <c r="AQ101" t="str">
        <f t="shared" si="1"/>
        <v/>
      </c>
    </row>
    <row r="102" spans="1:48">
      <c r="A102" s="8">
        <v>46170</v>
      </c>
      <c r="B102">
        <v>3903</v>
      </c>
      <c r="C102">
        <v>-0.36</v>
      </c>
      <c r="D102" s="1">
        <v>64720</v>
      </c>
      <c r="E102" s="6">
        <v>-0.46</v>
      </c>
      <c r="F102" s="69">
        <v>1833</v>
      </c>
      <c r="G102" t="s">
        <v>24</v>
      </c>
      <c r="H102">
        <v>0</v>
      </c>
      <c r="I102" t="s">
        <v>288</v>
      </c>
      <c r="J102" t="s">
        <v>289</v>
      </c>
      <c r="K102" t="s">
        <v>290</v>
      </c>
      <c r="L102" s="36">
        <v>5610</v>
      </c>
      <c r="M102">
        <v>90</v>
      </c>
      <c r="N102" s="66">
        <v>1.6299999999999999E-2</v>
      </c>
      <c r="O102" s="36">
        <v>5520</v>
      </c>
      <c r="P102" s="66">
        <v>1.6299999999999999E-2</v>
      </c>
      <c r="Q102" s="36">
        <v>5520</v>
      </c>
      <c r="R102" s="36">
        <v>5660</v>
      </c>
      <c r="S102" s="36">
        <v>5490</v>
      </c>
      <c r="T102" s="66">
        <v>1.6299999999999999E-2</v>
      </c>
      <c r="U102" s="66">
        <v>7.1000000000000004E-3</v>
      </c>
      <c r="V102" s="66">
        <v>-8.8000000000000005E-3</v>
      </c>
      <c r="W102" s="66">
        <v>2.18E-2</v>
      </c>
      <c r="X102" s="1">
        <v>102100</v>
      </c>
      <c r="Y102" s="1">
        <v>569448</v>
      </c>
      <c r="Z102" s="1">
        <v>216911</v>
      </c>
      <c r="AA102" t="s">
        <v>296</v>
      </c>
      <c r="AB102" t="s">
        <v>297</v>
      </c>
      <c r="AC102">
        <v>13.06</v>
      </c>
      <c r="AD102">
        <v>1.02</v>
      </c>
      <c r="AE102">
        <v>5.35</v>
      </c>
      <c r="AF102" t="s">
        <v>230</v>
      </c>
      <c r="AG102" s="1">
        <v>13200</v>
      </c>
      <c r="AH102" s="36">
        <v>5610</v>
      </c>
      <c r="AI102" s="1">
        <v>2600</v>
      </c>
      <c r="AJ102" s="36">
        <v>5600</v>
      </c>
      <c r="AK102">
        <v>700</v>
      </c>
      <c r="AL102" s="2">
        <v>0.6381944444444444</v>
      </c>
      <c r="AM102" s="3">
        <v>46157</v>
      </c>
      <c r="AN102" t="s">
        <v>298</v>
      </c>
      <c r="AO102" t="s">
        <v>299</v>
      </c>
      <c r="AQ102" t="str">
        <f t="shared" si="1"/>
        <v/>
      </c>
    </row>
    <row r="103" spans="1:48">
      <c r="A103" s="8">
        <v>46170</v>
      </c>
      <c r="B103">
        <v>3903</v>
      </c>
      <c r="C103">
        <v>-0.36</v>
      </c>
      <c r="D103" s="1">
        <v>64720</v>
      </c>
      <c r="E103" s="6">
        <v>-0.46</v>
      </c>
      <c r="F103" s="69">
        <v>1911</v>
      </c>
      <c r="G103" t="s">
        <v>25</v>
      </c>
      <c r="H103">
        <v>0</v>
      </c>
      <c r="I103" t="s">
        <v>288</v>
      </c>
      <c r="J103" t="s">
        <v>289</v>
      </c>
      <c r="K103" t="s">
        <v>295</v>
      </c>
      <c r="L103" s="36">
        <v>1301.5</v>
      </c>
      <c r="M103">
        <v>11</v>
      </c>
      <c r="N103" s="66">
        <v>8.5000000000000006E-3</v>
      </c>
      <c r="O103" s="36">
        <v>1290.5</v>
      </c>
      <c r="P103" s="66">
        <v>8.5000000000000006E-3</v>
      </c>
      <c r="Q103" s="36">
        <v>1320.5</v>
      </c>
      <c r="R103" s="36">
        <v>1320.5</v>
      </c>
      <c r="S103" s="36">
        <v>1295</v>
      </c>
      <c r="T103" s="66">
        <v>-1.43E-2</v>
      </c>
      <c r="U103" s="66">
        <v>-2.5999999999999999E-3</v>
      </c>
      <c r="V103" s="66">
        <v>-1.43E-2</v>
      </c>
      <c r="W103" s="66">
        <v>5.0000000000000001E-3</v>
      </c>
      <c r="X103" s="1">
        <v>2174300</v>
      </c>
      <c r="Y103" s="1">
        <v>2840607</v>
      </c>
      <c r="Z103" s="1">
        <v>805064</v>
      </c>
      <c r="AA103" t="s">
        <v>300</v>
      </c>
      <c r="AB103" t="s">
        <v>301</v>
      </c>
      <c r="AC103">
        <v>8.2200000000000006</v>
      </c>
      <c r="AD103">
        <v>0.79</v>
      </c>
      <c r="AE103">
        <v>3.84</v>
      </c>
      <c r="AF103" t="s">
        <v>230</v>
      </c>
      <c r="AG103" s="1">
        <v>294100</v>
      </c>
      <c r="AH103" s="36">
        <v>1302</v>
      </c>
      <c r="AI103" s="1">
        <v>8900</v>
      </c>
      <c r="AJ103" s="36">
        <v>1301.5</v>
      </c>
      <c r="AK103" s="1">
        <v>2900</v>
      </c>
      <c r="AL103" s="2">
        <v>0.63888888888888884</v>
      </c>
      <c r="AM103" s="3">
        <v>46149</v>
      </c>
      <c r="AN103" t="s">
        <v>293</v>
      </c>
      <c r="AO103" t="s">
        <v>299</v>
      </c>
      <c r="AQ103" t="str">
        <f t="shared" si="1"/>
        <v/>
      </c>
    </row>
    <row r="104" spans="1:48">
      <c r="A104" s="8">
        <v>46170</v>
      </c>
      <c r="B104">
        <v>3903</v>
      </c>
      <c r="C104">
        <v>-0.36</v>
      </c>
      <c r="D104" s="1">
        <v>64720</v>
      </c>
      <c r="E104" s="6">
        <v>-0.46</v>
      </c>
      <c r="F104" s="69">
        <v>1925</v>
      </c>
      <c r="G104" t="s">
        <v>26</v>
      </c>
      <c r="H104">
        <v>0</v>
      </c>
      <c r="I104" t="s">
        <v>288</v>
      </c>
      <c r="J104" t="s">
        <v>289</v>
      </c>
      <c r="K104" t="s">
        <v>295</v>
      </c>
      <c r="L104" s="36">
        <v>4382</v>
      </c>
      <c r="M104">
        <v>-20</v>
      </c>
      <c r="N104" s="66">
        <v>-4.4999999999999997E-3</v>
      </c>
      <c r="O104" s="36">
        <v>4402</v>
      </c>
      <c r="P104" s="66">
        <v>-4.4999999999999997E-3</v>
      </c>
      <c r="Q104" s="36">
        <v>4396</v>
      </c>
      <c r="R104" s="36">
        <v>4429</v>
      </c>
      <c r="S104" s="36">
        <v>4377</v>
      </c>
      <c r="T104" s="66">
        <v>-3.0999999999999999E-3</v>
      </c>
      <c r="U104" s="66">
        <v>-5.9999999999999995E-4</v>
      </c>
      <c r="V104" s="66">
        <v>-1.06E-2</v>
      </c>
      <c r="W104" s="66">
        <v>1.1000000000000001E-3</v>
      </c>
      <c r="X104" s="1">
        <v>1347500</v>
      </c>
      <c r="Y104" s="1">
        <v>5923019</v>
      </c>
      <c r="Z104" s="1">
        <v>2890525</v>
      </c>
      <c r="AA104" t="s">
        <v>302</v>
      </c>
      <c r="AB104" t="s">
        <v>516</v>
      </c>
      <c r="AC104">
        <v>11.95</v>
      </c>
      <c r="AD104">
        <v>0.93</v>
      </c>
      <c r="AE104">
        <v>4.0199999999999996</v>
      </c>
      <c r="AF104" t="s">
        <v>230</v>
      </c>
      <c r="AG104" s="1">
        <v>59600</v>
      </c>
      <c r="AH104" s="36">
        <v>4383</v>
      </c>
      <c r="AI104" s="1">
        <v>1300</v>
      </c>
      <c r="AJ104" s="36">
        <v>4382</v>
      </c>
      <c r="AK104" s="1">
        <v>1600</v>
      </c>
      <c r="AL104" s="2">
        <v>0.63888888888888884</v>
      </c>
      <c r="AM104" s="3">
        <v>46155</v>
      </c>
      <c r="AN104" t="s">
        <v>298</v>
      </c>
      <c r="AO104" t="s">
        <v>299</v>
      </c>
      <c r="AQ104" t="str">
        <f t="shared" si="1"/>
        <v/>
      </c>
    </row>
    <row r="105" spans="1:48">
      <c r="A105" s="8">
        <v>46170</v>
      </c>
      <c r="B105">
        <v>3903</v>
      </c>
      <c r="C105">
        <v>-0.36</v>
      </c>
      <c r="D105" s="1">
        <v>64720</v>
      </c>
      <c r="E105" s="6">
        <v>-0.46</v>
      </c>
      <c r="F105" s="69">
        <v>1928</v>
      </c>
      <c r="G105" t="s">
        <v>27</v>
      </c>
      <c r="H105">
        <v>0</v>
      </c>
      <c r="I105" t="s">
        <v>288</v>
      </c>
      <c r="J105" t="s">
        <v>289</v>
      </c>
      <c r="K105" t="s">
        <v>290</v>
      </c>
      <c r="L105" s="36">
        <v>3352</v>
      </c>
      <c r="M105">
        <v>14</v>
      </c>
      <c r="N105" s="66">
        <v>4.1999999999999997E-3</v>
      </c>
      <c r="O105" s="36">
        <v>3338</v>
      </c>
      <c r="P105" s="66">
        <v>4.1000000000000003E-3</v>
      </c>
      <c r="Q105" s="36">
        <v>3350</v>
      </c>
      <c r="R105" s="36">
        <v>3378</v>
      </c>
      <c r="S105" s="36">
        <v>3345</v>
      </c>
      <c r="T105" s="66">
        <v>5.0000000000000001E-4</v>
      </c>
      <c r="U105" s="66">
        <v>5.0000000000000001E-4</v>
      </c>
      <c r="V105" s="66">
        <v>-7.6E-3</v>
      </c>
      <c r="W105" s="66">
        <v>2E-3</v>
      </c>
      <c r="X105" s="1">
        <v>1291700</v>
      </c>
      <c r="Y105" s="1">
        <v>4336862</v>
      </c>
      <c r="Z105" s="1">
        <v>2183567</v>
      </c>
      <c r="AA105" t="s">
        <v>304</v>
      </c>
      <c r="AB105" t="s">
        <v>305</v>
      </c>
      <c r="AC105">
        <v>9.9700000000000006</v>
      </c>
      <c r="AD105">
        <v>1.01</v>
      </c>
      <c r="AE105">
        <v>4.33</v>
      </c>
      <c r="AF105" t="s">
        <v>230</v>
      </c>
      <c r="AG105" s="1">
        <v>151200</v>
      </c>
      <c r="AH105" s="36">
        <v>3353</v>
      </c>
      <c r="AI105" s="1">
        <v>4500</v>
      </c>
      <c r="AJ105" s="36">
        <v>3351</v>
      </c>
      <c r="AK105" s="1">
        <v>4600</v>
      </c>
      <c r="AL105" s="2">
        <v>0.63888888888888884</v>
      </c>
      <c r="AM105" s="3">
        <v>46177</v>
      </c>
      <c r="AN105" t="s">
        <v>306</v>
      </c>
      <c r="AO105" t="s">
        <v>299</v>
      </c>
      <c r="AQ105" t="str">
        <f t="shared" si="1"/>
        <v/>
      </c>
    </row>
    <row r="106" spans="1:48">
      <c r="A106" s="8">
        <v>46170</v>
      </c>
      <c r="B106">
        <v>3903</v>
      </c>
      <c r="C106">
        <v>-0.36</v>
      </c>
      <c r="D106" s="1">
        <v>64720</v>
      </c>
      <c r="E106" s="6">
        <v>-0.46</v>
      </c>
      <c r="F106" s="69">
        <v>1929</v>
      </c>
      <c r="G106" t="s">
        <v>28</v>
      </c>
      <c r="H106">
        <v>0</v>
      </c>
      <c r="I106" t="s">
        <v>288</v>
      </c>
      <c r="J106" t="s">
        <v>289</v>
      </c>
      <c r="K106" t="s">
        <v>290</v>
      </c>
      <c r="L106" s="36">
        <v>1114</v>
      </c>
      <c r="M106">
        <v>-3</v>
      </c>
      <c r="N106" s="66">
        <v>-2.7000000000000001E-3</v>
      </c>
      <c r="O106" s="36">
        <v>1117</v>
      </c>
      <c r="P106" s="66">
        <v>-2.5999999999999999E-3</v>
      </c>
      <c r="Q106" s="36">
        <v>1120</v>
      </c>
      <c r="R106" s="36">
        <v>1124</v>
      </c>
      <c r="S106" s="36">
        <v>1106</v>
      </c>
      <c r="T106" s="66">
        <v>-5.3E-3</v>
      </c>
      <c r="U106" s="66">
        <v>2.7000000000000001E-3</v>
      </c>
      <c r="V106" s="66">
        <v>-8.8000000000000005E-3</v>
      </c>
      <c r="W106" s="66">
        <v>7.1999999999999998E-3</v>
      </c>
      <c r="X106" s="1">
        <v>50500</v>
      </c>
      <c r="Y106" s="1">
        <v>56279</v>
      </c>
      <c r="Z106" s="1">
        <v>46537</v>
      </c>
      <c r="AA106" t="s">
        <v>307</v>
      </c>
      <c r="AB106" t="s">
        <v>308</v>
      </c>
      <c r="AC106">
        <v>12.57</v>
      </c>
      <c r="AD106">
        <v>1.23</v>
      </c>
      <c r="AE106">
        <v>4.49</v>
      </c>
      <c r="AF106" t="s">
        <v>230</v>
      </c>
      <c r="AG106" s="1">
        <v>14200</v>
      </c>
      <c r="AH106" s="36">
        <v>1115</v>
      </c>
      <c r="AI106" s="1">
        <v>1300</v>
      </c>
      <c r="AJ106" s="36">
        <v>1113</v>
      </c>
      <c r="AK106">
        <v>800</v>
      </c>
      <c r="AL106" s="2">
        <v>0.63888888888888884</v>
      </c>
      <c r="AM106" s="3">
        <v>46153</v>
      </c>
      <c r="AN106" t="s">
        <v>298</v>
      </c>
      <c r="AO106" t="s">
        <v>299</v>
      </c>
      <c r="AQ106" t="str">
        <f t="shared" si="1"/>
        <v/>
      </c>
    </row>
    <row r="107" spans="1:48">
      <c r="A107" s="8">
        <v>46170</v>
      </c>
      <c r="B107">
        <v>3903</v>
      </c>
      <c r="C107">
        <v>-0.36</v>
      </c>
      <c r="D107" s="1">
        <v>64720</v>
      </c>
      <c r="E107" s="6">
        <v>-0.46</v>
      </c>
      <c r="F107" s="69">
        <v>1963</v>
      </c>
      <c r="G107" t="s">
        <v>29</v>
      </c>
      <c r="H107">
        <v>0</v>
      </c>
      <c r="I107" t="s">
        <v>288</v>
      </c>
      <c r="J107" t="s">
        <v>289</v>
      </c>
      <c r="K107" t="s">
        <v>290</v>
      </c>
      <c r="L107" s="36">
        <v>2665</v>
      </c>
      <c r="M107">
        <v>-56</v>
      </c>
      <c r="N107" s="66">
        <v>-2.06E-2</v>
      </c>
      <c r="O107" s="36">
        <v>2721</v>
      </c>
      <c r="P107" s="66">
        <v>-2.0500000000000001E-2</v>
      </c>
      <c r="Q107" s="36">
        <v>2853</v>
      </c>
      <c r="R107" s="36">
        <v>2858</v>
      </c>
      <c r="S107" s="36">
        <v>2623</v>
      </c>
      <c r="T107" s="66">
        <v>-6.5799999999999997E-2</v>
      </c>
      <c r="U107" s="66">
        <v>-4.4000000000000003E-3</v>
      </c>
      <c r="V107" s="66">
        <v>-6.7500000000000004E-2</v>
      </c>
      <c r="W107" s="66">
        <v>1.6E-2</v>
      </c>
      <c r="X107" s="1">
        <v>1596800</v>
      </c>
      <c r="Y107" s="1">
        <v>4342098</v>
      </c>
      <c r="Z107" s="1">
        <v>651040</v>
      </c>
      <c r="AA107" t="s">
        <v>309</v>
      </c>
      <c r="AB107" t="s">
        <v>310</v>
      </c>
      <c r="AC107">
        <v>14.01</v>
      </c>
      <c r="AD107">
        <v>1.5</v>
      </c>
      <c r="AE107">
        <v>1.95</v>
      </c>
      <c r="AF107" t="s">
        <v>230</v>
      </c>
      <c r="AG107" s="1">
        <v>46100</v>
      </c>
      <c r="AH107" s="36">
        <v>2665</v>
      </c>
      <c r="AI107">
        <v>200</v>
      </c>
      <c r="AJ107" s="36">
        <v>2664.5</v>
      </c>
      <c r="AK107">
        <v>200</v>
      </c>
      <c r="AL107" s="2">
        <v>0.63888888888888884</v>
      </c>
      <c r="AM107" s="3">
        <v>46156</v>
      </c>
      <c r="AN107" t="s">
        <v>298</v>
      </c>
      <c r="AO107" t="s">
        <v>299</v>
      </c>
      <c r="AQ107" t="str">
        <f t="shared" si="1"/>
        <v/>
      </c>
    </row>
    <row r="108" spans="1:48">
      <c r="A108" s="8">
        <v>46170</v>
      </c>
      <c r="B108">
        <v>3903</v>
      </c>
      <c r="C108">
        <v>-0.36</v>
      </c>
      <c r="D108" s="1">
        <v>64720</v>
      </c>
      <c r="E108" s="6">
        <v>-0.46</v>
      </c>
      <c r="F108" s="69">
        <v>2124</v>
      </c>
      <c r="G108" t="s">
        <v>30</v>
      </c>
      <c r="H108">
        <v>0</v>
      </c>
      <c r="I108" t="s">
        <v>288</v>
      </c>
      <c r="J108" t="s">
        <v>289</v>
      </c>
      <c r="K108" t="s">
        <v>295</v>
      </c>
      <c r="L108">
        <v>855</v>
      </c>
      <c r="M108">
        <v>-8</v>
      </c>
      <c r="N108" s="66">
        <v>-9.2999999999999992E-3</v>
      </c>
      <c r="O108">
        <v>863</v>
      </c>
      <c r="P108" s="66">
        <v>-9.1999999999999998E-3</v>
      </c>
      <c r="Q108">
        <v>860</v>
      </c>
      <c r="R108">
        <v>860</v>
      </c>
      <c r="S108">
        <v>843</v>
      </c>
      <c r="T108" s="66">
        <v>-5.7999999999999996E-3</v>
      </c>
      <c r="U108" s="66">
        <v>1.06E-2</v>
      </c>
      <c r="V108" s="66">
        <v>-5.7999999999999996E-3</v>
      </c>
      <c r="W108" s="66">
        <v>1.4200000000000001E-2</v>
      </c>
      <c r="X108" s="1">
        <v>407700</v>
      </c>
      <c r="Y108" s="1">
        <v>347367</v>
      </c>
      <c r="Z108" s="1">
        <v>141551</v>
      </c>
      <c r="AA108" t="s">
        <v>311</v>
      </c>
      <c r="AB108" t="s">
        <v>312</v>
      </c>
      <c r="AC108">
        <v>15.8</v>
      </c>
      <c r="AD108">
        <v>6.06</v>
      </c>
      <c r="AE108">
        <v>4.4400000000000004</v>
      </c>
      <c r="AF108" t="s">
        <v>230</v>
      </c>
      <c r="AG108" s="1">
        <v>89000</v>
      </c>
      <c r="AH108">
        <v>856</v>
      </c>
      <c r="AI108" s="1">
        <v>1700</v>
      </c>
      <c r="AJ108">
        <v>855</v>
      </c>
      <c r="AK108" s="1">
        <v>2500</v>
      </c>
      <c r="AL108" s="2">
        <v>0.6381944444444444</v>
      </c>
      <c r="AM108" s="3">
        <v>46155</v>
      </c>
      <c r="AN108" t="s">
        <v>293</v>
      </c>
      <c r="AO108" t="s">
        <v>313</v>
      </c>
      <c r="AQ108" t="str">
        <f t="shared" si="1"/>
        <v/>
      </c>
    </row>
    <row r="109" spans="1:48">
      <c r="A109" s="8">
        <v>46170</v>
      </c>
      <c r="B109">
        <v>3903</v>
      </c>
      <c r="C109">
        <v>-0.36</v>
      </c>
      <c r="D109" s="1">
        <v>64720</v>
      </c>
      <c r="E109" s="6">
        <v>-0.46</v>
      </c>
      <c r="F109" s="69">
        <v>2162</v>
      </c>
      <c r="G109" t="s">
        <v>31</v>
      </c>
      <c r="H109">
        <v>0</v>
      </c>
      <c r="I109" t="s">
        <v>314</v>
      </c>
      <c r="J109" t="s">
        <v>289</v>
      </c>
      <c r="K109" t="s">
        <v>290</v>
      </c>
      <c r="L109">
        <v>397</v>
      </c>
      <c r="M109">
        <v>2</v>
      </c>
      <c r="N109" s="66">
        <v>5.1000000000000004E-3</v>
      </c>
      <c r="O109">
        <v>395</v>
      </c>
      <c r="P109" s="66">
        <v>5.0000000000000001E-3</v>
      </c>
      <c r="Q109">
        <v>395</v>
      </c>
      <c r="R109">
        <v>397</v>
      </c>
      <c r="S109">
        <v>394</v>
      </c>
      <c r="T109" s="66">
        <v>5.0000000000000001E-3</v>
      </c>
      <c r="U109" s="66">
        <v>7.6E-3</v>
      </c>
      <c r="V109" s="66">
        <v>0</v>
      </c>
      <c r="W109" s="66">
        <v>7.6E-3</v>
      </c>
      <c r="X109" s="1">
        <v>7200</v>
      </c>
      <c r="Y109" s="1">
        <v>2848</v>
      </c>
      <c r="Z109" s="1">
        <v>8579</v>
      </c>
      <c r="AA109" t="s">
        <v>315</v>
      </c>
      <c r="AB109" t="s">
        <v>316</v>
      </c>
      <c r="AC109">
        <v>23.08</v>
      </c>
      <c r="AD109">
        <v>1.51</v>
      </c>
      <c r="AE109">
        <v>2.27</v>
      </c>
      <c r="AF109" t="s">
        <v>230</v>
      </c>
      <c r="AG109">
        <v>500</v>
      </c>
      <c r="AH109">
        <v>397</v>
      </c>
      <c r="AI109">
        <v>400</v>
      </c>
      <c r="AJ109">
        <v>395</v>
      </c>
      <c r="AK109">
        <v>700</v>
      </c>
      <c r="AL109" s="2">
        <v>0.63263888888888886</v>
      </c>
      <c r="AM109" s="3">
        <v>46154</v>
      </c>
      <c r="AN109" t="s">
        <v>298</v>
      </c>
      <c r="AO109" t="s">
        <v>313</v>
      </c>
      <c r="AQ109" t="str">
        <f t="shared" si="1"/>
        <v/>
      </c>
    </row>
    <row r="110" spans="1:48">
      <c r="A110" s="8">
        <v>46170</v>
      </c>
      <c r="B110">
        <v>3903</v>
      </c>
      <c r="C110">
        <v>-0.36</v>
      </c>
      <c r="D110" s="1">
        <v>64720</v>
      </c>
      <c r="E110" s="6">
        <v>-0.46</v>
      </c>
      <c r="F110" s="69">
        <v>2229</v>
      </c>
      <c r="G110" t="s">
        <v>32</v>
      </c>
      <c r="H110">
        <v>0</v>
      </c>
      <c r="I110" t="s">
        <v>288</v>
      </c>
      <c r="J110" t="s">
        <v>289</v>
      </c>
      <c r="K110" t="s">
        <v>290</v>
      </c>
      <c r="L110" s="36">
        <v>2895</v>
      </c>
      <c r="M110">
        <v>5</v>
      </c>
      <c r="N110" s="66">
        <v>1.6999999999999999E-3</v>
      </c>
      <c r="O110" s="36">
        <v>2890</v>
      </c>
      <c r="P110" s="66">
        <v>1.6999999999999999E-3</v>
      </c>
      <c r="Q110" s="36">
        <v>2919.5</v>
      </c>
      <c r="R110" s="36">
        <v>2934.5</v>
      </c>
      <c r="S110" s="36">
        <v>2890.5</v>
      </c>
      <c r="T110" s="66">
        <v>-8.3000000000000001E-3</v>
      </c>
      <c r="U110" s="66">
        <v>1.5E-3</v>
      </c>
      <c r="V110" s="66">
        <v>-1.34E-2</v>
      </c>
      <c r="W110" s="66">
        <v>1.5E-3</v>
      </c>
      <c r="X110" s="1">
        <v>256900</v>
      </c>
      <c r="Y110" s="1">
        <v>747036</v>
      </c>
      <c r="Z110" s="1">
        <v>387726</v>
      </c>
      <c r="AA110" t="s">
        <v>317</v>
      </c>
      <c r="AB110" t="s">
        <v>318</v>
      </c>
      <c r="AC110">
        <v>20.23</v>
      </c>
      <c r="AD110">
        <v>1.67</v>
      </c>
      <c r="AE110">
        <v>2.38</v>
      </c>
      <c r="AF110" t="s">
        <v>230</v>
      </c>
      <c r="AG110" s="1">
        <v>15100</v>
      </c>
      <c r="AH110" s="36">
        <v>2895.5</v>
      </c>
      <c r="AI110">
        <v>600</v>
      </c>
      <c r="AJ110" s="36">
        <v>2894.5</v>
      </c>
      <c r="AK110">
        <v>500</v>
      </c>
      <c r="AL110" s="2">
        <v>0.63888888888888884</v>
      </c>
      <c r="AM110" s="3">
        <v>46156</v>
      </c>
      <c r="AN110" t="s">
        <v>298</v>
      </c>
      <c r="AO110" t="s">
        <v>319</v>
      </c>
      <c r="AQ110" t="str">
        <f t="shared" si="1"/>
        <v/>
      </c>
    </row>
    <row r="111" spans="1:48">
      <c r="A111" s="8">
        <v>46170</v>
      </c>
      <c r="B111">
        <v>3903</v>
      </c>
      <c r="C111">
        <v>-0.36</v>
      </c>
      <c r="D111" s="1">
        <v>64720</v>
      </c>
      <c r="E111" s="6">
        <v>-0.46</v>
      </c>
      <c r="F111" s="69">
        <v>2768</v>
      </c>
      <c r="G111" t="s">
        <v>33</v>
      </c>
      <c r="H111">
        <v>0</v>
      </c>
      <c r="I111" t="s">
        <v>288</v>
      </c>
      <c r="J111" t="s">
        <v>289</v>
      </c>
      <c r="K111" t="s">
        <v>290</v>
      </c>
      <c r="L111" s="36">
        <v>5424</v>
      </c>
      <c r="M111">
        <v>-86</v>
      </c>
      <c r="N111" s="66">
        <v>-1.5599999999999999E-2</v>
      </c>
      <c r="O111" s="36">
        <v>5510</v>
      </c>
      <c r="P111" s="66">
        <v>-1.5599999999999999E-2</v>
      </c>
      <c r="Q111" s="36">
        <v>5450</v>
      </c>
      <c r="R111" s="36">
        <v>5475</v>
      </c>
      <c r="S111" s="36">
        <v>5372</v>
      </c>
      <c r="T111" s="66">
        <v>-4.7000000000000002E-3</v>
      </c>
      <c r="U111" s="66">
        <v>-1.6000000000000001E-3</v>
      </c>
      <c r="V111" s="66">
        <v>-9.2999999999999992E-3</v>
      </c>
      <c r="W111" s="66">
        <v>9.5999999999999992E-3</v>
      </c>
      <c r="X111" s="1">
        <v>1181200</v>
      </c>
      <c r="Y111" s="1">
        <v>6402090</v>
      </c>
      <c r="Z111" s="1">
        <v>1139040</v>
      </c>
      <c r="AA111" t="s">
        <v>320</v>
      </c>
      <c r="AB111" t="s">
        <v>321</v>
      </c>
      <c r="AC111">
        <v>8.68</v>
      </c>
      <c r="AD111">
        <v>1.03</v>
      </c>
      <c r="AE111">
        <v>3.32</v>
      </c>
      <c r="AF111" t="s">
        <v>230</v>
      </c>
      <c r="AG111" s="1">
        <v>114100</v>
      </c>
      <c r="AH111" s="36">
        <v>5424</v>
      </c>
      <c r="AI111" s="1">
        <v>1000</v>
      </c>
      <c r="AJ111" s="36">
        <v>5423</v>
      </c>
      <c r="AK111">
        <v>400</v>
      </c>
      <c r="AL111" s="2">
        <v>0.63888888888888884</v>
      </c>
      <c r="AM111" s="3">
        <v>46143</v>
      </c>
      <c r="AN111" t="s">
        <v>298</v>
      </c>
      <c r="AO111" t="s">
        <v>322</v>
      </c>
      <c r="AQ111" t="str">
        <f t="shared" si="1"/>
        <v/>
      </c>
    </row>
    <row r="112" spans="1:48">
      <c r="A112" s="8">
        <v>46170</v>
      </c>
      <c r="B112">
        <v>3903</v>
      </c>
      <c r="C112">
        <v>-0.36</v>
      </c>
      <c r="D112" s="1">
        <v>64720</v>
      </c>
      <c r="E112" s="6">
        <v>-0.46</v>
      </c>
      <c r="F112" s="69">
        <v>2769</v>
      </c>
      <c r="G112" t="s">
        <v>34</v>
      </c>
      <c r="H112">
        <v>0</v>
      </c>
      <c r="I112" t="s">
        <v>314</v>
      </c>
      <c r="J112" t="s">
        <v>323</v>
      </c>
      <c r="K112" t="s">
        <v>295</v>
      </c>
      <c r="L112">
        <v>825</v>
      </c>
      <c r="M112">
        <v>-7</v>
      </c>
      <c r="N112" s="66">
        <v>-8.3999999999999995E-3</v>
      </c>
      <c r="O112">
        <v>832</v>
      </c>
      <c r="P112" s="66">
        <v>-8.3999999999999995E-3</v>
      </c>
      <c r="Q112">
        <v>821</v>
      </c>
      <c r="R112">
        <v>832</v>
      </c>
      <c r="S112">
        <v>820</v>
      </c>
      <c r="T112" s="66">
        <v>4.7999999999999996E-3</v>
      </c>
      <c r="U112" s="66">
        <v>0</v>
      </c>
      <c r="V112" s="66">
        <v>-8.3999999999999995E-3</v>
      </c>
      <c r="W112" s="66">
        <v>6.0000000000000001E-3</v>
      </c>
      <c r="X112" s="1">
        <v>7000</v>
      </c>
      <c r="Y112" s="1">
        <v>5782</v>
      </c>
      <c r="Z112" s="1">
        <v>6485</v>
      </c>
      <c r="AA112" t="s">
        <v>324</v>
      </c>
      <c r="AB112" t="s">
        <v>325</v>
      </c>
      <c r="AC112">
        <v>9.7899999999999991</v>
      </c>
      <c r="AD112">
        <v>21.92</v>
      </c>
      <c r="AE112">
        <v>0</v>
      </c>
      <c r="AF112">
        <v>0.1</v>
      </c>
      <c r="AG112">
        <v>200</v>
      </c>
      <c r="AH112">
        <v>825</v>
      </c>
      <c r="AI112">
        <v>100</v>
      </c>
      <c r="AJ112">
        <v>822</v>
      </c>
      <c r="AK112">
        <v>100</v>
      </c>
      <c r="AL112" s="2">
        <v>0.62847222222222221</v>
      </c>
      <c r="AN112" t="s">
        <v>326</v>
      </c>
      <c r="AO112" t="s">
        <v>327</v>
      </c>
      <c r="AQ112" t="str">
        <f t="shared" si="1"/>
        <v/>
      </c>
    </row>
    <row r="113" spans="1:43">
      <c r="A113" s="8">
        <v>46170</v>
      </c>
      <c r="B113">
        <v>3903</v>
      </c>
      <c r="C113">
        <v>-0.36</v>
      </c>
      <c r="D113" s="1">
        <v>64720</v>
      </c>
      <c r="E113" s="6">
        <v>-0.46</v>
      </c>
      <c r="F113" s="69">
        <v>2914</v>
      </c>
      <c r="G113" t="s">
        <v>35</v>
      </c>
      <c r="H113">
        <v>0</v>
      </c>
      <c r="I113" t="s">
        <v>288</v>
      </c>
      <c r="J113" t="s">
        <v>289</v>
      </c>
      <c r="K113" t="s">
        <v>295</v>
      </c>
      <c r="L113" s="36">
        <v>6092</v>
      </c>
      <c r="M113">
        <v>-23</v>
      </c>
      <c r="N113" s="66">
        <v>-3.8E-3</v>
      </c>
      <c r="O113" s="36">
        <v>6115</v>
      </c>
      <c r="P113" s="66">
        <v>-3.7000000000000002E-3</v>
      </c>
      <c r="Q113" s="36">
        <v>6144</v>
      </c>
      <c r="R113" s="36">
        <v>6201</v>
      </c>
      <c r="S113" s="36">
        <v>6091</v>
      </c>
      <c r="T113" s="66">
        <v>-8.3999999999999995E-3</v>
      </c>
      <c r="U113" s="66">
        <v>-1.4E-3</v>
      </c>
      <c r="V113" s="66">
        <v>-1.7500000000000002E-2</v>
      </c>
      <c r="W113" s="66">
        <v>1E-4</v>
      </c>
      <c r="X113" s="1">
        <v>2459400</v>
      </c>
      <c r="Y113" s="1">
        <v>15071082</v>
      </c>
      <c r="Z113" s="1">
        <v>12184000</v>
      </c>
      <c r="AA113" t="s">
        <v>328</v>
      </c>
      <c r="AB113" t="s">
        <v>329</v>
      </c>
      <c r="AC113">
        <v>18.97</v>
      </c>
      <c r="AD113">
        <v>2.64</v>
      </c>
      <c r="AE113">
        <v>3.97</v>
      </c>
      <c r="AF113" t="s">
        <v>230</v>
      </c>
      <c r="AG113" s="1">
        <v>406800</v>
      </c>
      <c r="AH113" s="36">
        <v>6092</v>
      </c>
      <c r="AI113">
        <v>200</v>
      </c>
      <c r="AJ113" s="36">
        <v>6091</v>
      </c>
      <c r="AK113" s="1">
        <v>3700</v>
      </c>
      <c r="AL113" s="2">
        <v>0.63888888888888884</v>
      </c>
      <c r="AM113" s="3">
        <v>46150</v>
      </c>
      <c r="AN113" t="s">
        <v>293</v>
      </c>
      <c r="AO113" t="s">
        <v>319</v>
      </c>
      <c r="AQ113" t="str">
        <f t="shared" si="1"/>
        <v/>
      </c>
    </row>
    <row r="114" spans="1:43">
      <c r="A114" s="8">
        <v>46170</v>
      </c>
      <c r="B114">
        <v>3903</v>
      </c>
      <c r="C114">
        <v>-0.36</v>
      </c>
      <c r="D114" s="1">
        <v>64720</v>
      </c>
      <c r="E114" s="6">
        <v>-0.46</v>
      </c>
      <c r="F114" s="69">
        <v>3003</v>
      </c>
      <c r="G114" t="s">
        <v>36</v>
      </c>
      <c r="H114">
        <v>0</v>
      </c>
      <c r="I114" t="s">
        <v>288</v>
      </c>
      <c r="J114" t="s">
        <v>289</v>
      </c>
      <c r="K114" t="s">
        <v>290</v>
      </c>
      <c r="L114" s="36">
        <v>1669</v>
      </c>
      <c r="M114">
        <v>6</v>
      </c>
      <c r="N114" s="66">
        <v>3.5999999999999999E-3</v>
      </c>
      <c r="O114" s="36">
        <v>1663</v>
      </c>
      <c r="P114" s="66">
        <v>3.5999999999999999E-3</v>
      </c>
      <c r="Q114" s="36">
        <v>1660</v>
      </c>
      <c r="R114" s="36">
        <v>1669.5</v>
      </c>
      <c r="S114" s="36">
        <v>1655</v>
      </c>
      <c r="T114" s="66">
        <v>5.4000000000000003E-3</v>
      </c>
      <c r="U114" s="66">
        <v>2.7000000000000001E-3</v>
      </c>
      <c r="V114" s="66">
        <v>-2.0000000000000001E-4</v>
      </c>
      <c r="W114" s="66">
        <v>8.3999999999999995E-3</v>
      </c>
      <c r="X114" s="1">
        <v>1961600</v>
      </c>
      <c r="Y114" s="1">
        <v>3263745</v>
      </c>
      <c r="Z114" s="1">
        <v>1281638</v>
      </c>
      <c r="AA114" t="s">
        <v>330</v>
      </c>
      <c r="AB114" t="s">
        <v>331</v>
      </c>
      <c r="AC114">
        <v>10.47</v>
      </c>
      <c r="AD114">
        <v>1.38</v>
      </c>
      <c r="AE114">
        <v>4.01</v>
      </c>
      <c r="AF114" t="s">
        <v>230</v>
      </c>
      <c r="AG114" s="1">
        <v>46500</v>
      </c>
      <c r="AH114" s="36">
        <v>1669</v>
      </c>
      <c r="AI114" s="1">
        <v>1500</v>
      </c>
      <c r="AJ114" s="36">
        <v>1668.5</v>
      </c>
      <c r="AK114" s="1">
        <v>2800</v>
      </c>
      <c r="AL114" s="2">
        <v>0.63888888888888884</v>
      </c>
      <c r="AN114" t="s">
        <v>293</v>
      </c>
      <c r="AO114" t="s">
        <v>332</v>
      </c>
      <c r="AQ114" t="str">
        <f t="shared" si="1"/>
        <v/>
      </c>
    </row>
    <row r="115" spans="1:43">
      <c r="A115" s="8">
        <v>46170</v>
      </c>
      <c r="B115">
        <v>3903</v>
      </c>
      <c r="C115">
        <v>-0.36</v>
      </c>
      <c r="D115" s="1">
        <v>64720</v>
      </c>
      <c r="E115" s="6">
        <v>-0.46</v>
      </c>
      <c r="F115" s="69">
        <v>3407</v>
      </c>
      <c r="G115" t="s">
        <v>37</v>
      </c>
      <c r="H115">
        <v>0</v>
      </c>
      <c r="I115" t="s">
        <v>288</v>
      </c>
      <c r="J115" t="s">
        <v>289</v>
      </c>
      <c r="K115" t="s">
        <v>295</v>
      </c>
      <c r="L115" s="36">
        <v>1755.5</v>
      </c>
      <c r="M115">
        <v>5.5</v>
      </c>
      <c r="N115" s="66">
        <v>3.0999999999999999E-3</v>
      </c>
      <c r="O115" s="36">
        <v>1750</v>
      </c>
      <c r="P115" s="66">
        <v>3.0999999999999999E-3</v>
      </c>
      <c r="Q115" s="36">
        <v>1718</v>
      </c>
      <c r="R115" s="36">
        <v>1760</v>
      </c>
      <c r="S115" s="36">
        <v>1707</v>
      </c>
      <c r="T115" s="66">
        <v>2.18E-2</v>
      </c>
      <c r="U115" s="66">
        <v>1.44E-2</v>
      </c>
      <c r="V115" s="66">
        <v>-2.5000000000000001E-3</v>
      </c>
      <c r="W115" s="66">
        <v>2.8400000000000002E-2</v>
      </c>
      <c r="X115" s="1">
        <v>3536600</v>
      </c>
      <c r="Y115" s="1">
        <v>6112797</v>
      </c>
      <c r="Z115" s="1">
        <v>2397577</v>
      </c>
      <c r="AA115" t="s">
        <v>333</v>
      </c>
      <c r="AB115" t="s">
        <v>334</v>
      </c>
      <c r="AC115">
        <v>14.87</v>
      </c>
      <c r="AD115">
        <v>1.1399999999999999</v>
      </c>
      <c r="AE115">
        <v>2.5099999999999998</v>
      </c>
      <c r="AF115" t="s">
        <v>230</v>
      </c>
      <c r="AG115" s="1">
        <v>133000</v>
      </c>
      <c r="AH115" s="36">
        <v>1756</v>
      </c>
      <c r="AI115" s="1">
        <v>4400</v>
      </c>
      <c r="AJ115" s="36">
        <v>1755.5</v>
      </c>
      <c r="AK115" s="1">
        <v>4500</v>
      </c>
      <c r="AL115" s="2">
        <v>0.6381944444444444</v>
      </c>
      <c r="AM115" s="3">
        <v>46154</v>
      </c>
      <c r="AN115" t="s">
        <v>298</v>
      </c>
      <c r="AO115" t="s">
        <v>335</v>
      </c>
      <c r="AQ115" t="str">
        <f t="shared" si="1"/>
        <v/>
      </c>
    </row>
    <row r="116" spans="1:43">
      <c r="A116" s="8">
        <v>46170</v>
      </c>
      <c r="B116">
        <v>3903</v>
      </c>
      <c r="C116">
        <v>-0.36</v>
      </c>
      <c r="D116" s="1">
        <v>64720</v>
      </c>
      <c r="E116" s="6">
        <v>-0.46</v>
      </c>
      <c r="F116" s="69">
        <v>4008</v>
      </c>
      <c r="G116" t="s">
        <v>38</v>
      </c>
      <c r="H116">
        <v>0</v>
      </c>
      <c r="I116" t="s">
        <v>288</v>
      </c>
      <c r="J116" t="s">
        <v>289</v>
      </c>
      <c r="K116" t="s">
        <v>295</v>
      </c>
      <c r="L116" s="36">
        <v>1318</v>
      </c>
      <c r="M116">
        <v>-1</v>
      </c>
      <c r="N116" s="66">
        <v>-8.0000000000000004E-4</v>
      </c>
      <c r="O116" s="36">
        <v>1319</v>
      </c>
      <c r="P116" s="66">
        <v>-6.9999999999999999E-4</v>
      </c>
      <c r="Q116" s="36">
        <v>1319</v>
      </c>
      <c r="R116" s="36">
        <v>1326</v>
      </c>
      <c r="S116" s="36">
        <v>1297</v>
      </c>
      <c r="T116" s="66">
        <v>-6.9999999999999999E-4</v>
      </c>
      <c r="U116" s="66">
        <v>0</v>
      </c>
      <c r="V116" s="66">
        <v>-6.0000000000000001E-3</v>
      </c>
      <c r="W116" s="66">
        <v>1.61E-2</v>
      </c>
      <c r="X116" s="1">
        <v>185600</v>
      </c>
      <c r="Y116" s="1">
        <v>243490</v>
      </c>
      <c r="Z116" s="1">
        <v>85253</v>
      </c>
      <c r="AA116" t="s">
        <v>517</v>
      </c>
      <c r="AB116" t="s">
        <v>337</v>
      </c>
      <c r="AC116">
        <v>10.78</v>
      </c>
      <c r="AD116">
        <v>0.82</v>
      </c>
      <c r="AE116">
        <v>3.64</v>
      </c>
      <c r="AF116" t="s">
        <v>230</v>
      </c>
      <c r="AG116" s="1">
        <v>45600</v>
      </c>
      <c r="AH116" s="36">
        <v>1319</v>
      </c>
      <c r="AI116" s="1">
        <v>2100</v>
      </c>
      <c r="AJ116" s="36">
        <v>1318</v>
      </c>
      <c r="AK116">
        <v>200</v>
      </c>
      <c r="AL116" s="2">
        <v>0.63749999999999996</v>
      </c>
      <c r="AM116" s="3">
        <v>46154</v>
      </c>
      <c r="AN116" t="s">
        <v>298</v>
      </c>
      <c r="AO116" t="s">
        <v>335</v>
      </c>
      <c r="AQ116" t="str">
        <f t="shared" si="1"/>
        <v/>
      </c>
    </row>
    <row r="117" spans="1:43">
      <c r="A117" s="8">
        <v>46170</v>
      </c>
      <c r="B117">
        <v>3903</v>
      </c>
      <c r="C117">
        <v>-0.36</v>
      </c>
      <c r="D117" s="1">
        <v>64720</v>
      </c>
      <c r="E117" s="6">
        <v>-0.46</v>
      </c>
      <c r="F117" s="69">
        <v>4026</v>
      </c>
      <c r="G117" t="s">
        <v>39</v>
      </c>
      <c r="H117">
        <v>0</v>
      </c>
      <c r="I117" t="s">
        <v>314</v>
      </c>
      <c r="J117" t="s">
        <v>289</v>
      </c>
      <c r="K117" t="s">
        <v>290</v>
      </c>
      <c r="L117" s="36">
        <v>1893</v>
      </c>
      <c r="M117">
        <v>38</v>
      </c>
      <c r="N117" s="66">
        <v>2.0500000000000001E-2</v>
      </c>
      <c r="O117" s="36">
        <v>1855</v>
      </c>
      <c r="P117" s="66">
        <v>2.0400000000000001E-2</v>
      </c>
      <c r="Q117" s="36">
        <v>1856</v>
      </c>
      <c r="R117" s="36">
        <v>1896</v>
      </c>
      <c r="S117" s="36">
        <v>1815</v>
      </c>
      <c r="T117" s="66">
        <v>1.9900000000000001E-2</v>
      </c>
      <c r="U117" s="66">
        <v>2.5999999999999999E-3</v>
      </c>
      <c r="V117" s="66">
        <v>-1.5E-3</v>
      </c>
      <c r="W117" s="66">
        <v>4.2900000000000001E-2</v>
      </c>
      <c r="X117" s="1">
        <v>47700</v>
      </c>
      <c r="Y117" s="1">
        <v>88875</v>
      </c>
      <c r="Z117" s="1">
        <v>17491</v>
      </c>
      <c r="AA117" t="s">
        <v>338</v>
      </c>
      <c r="AB117" t="s">
        <v>339</v>
      </c>
      <c r="AC117">
        <v>10.74</v>
      </c>
      <c r="AD117">
        <v>1.26</v>
      </c>
      <c r="AE117">
        <v>2.59</v>
      </c>
      <c r="AF117" t="s">
        <v>230</v>
      </c>
      <c r="AG117">
        <v>700</v>
      </c>
      <c r="AH117" s="36">
        <v>1893</v>
      </c>
      <c r="AI117">
        <v>200</v>
      </c>
      <c r="AJ117" s="36">
        <v>1889</v>
      </c>
      <c r="AK117">
        <v>400</v>
      </c>
      <c r="AL117" s="2">
        <v>0.6381944444444444</v>
      </c>
      <c r="AM117" s="3">
        <v>46183</v>
      </c>
      <c r="AN117" t="s">
        <v>340</v>
      </c>
      <c r="AO117" t="s">
        <v>341</v>
      </c>
      <c r="AQ117" t="str">
        <f t="shared" si="1"/>
        <v/>
      </c>
    </row>
    <row r="118" spans="1:43">
      <c r="A118" s="8">
        <v>46170</v>
      </c>
      <c r="B118">
        <v>3903</v>
      </c>
      <c r="C118">
        <v>-0.36</v>
      </c>
      <c r="D118" s="1">
        <v>64720</v>
      </c>
      <c r="E118" s="6">
        <v>-0.46</v>
      </c>
      <c r="F118" s="69">
        <v>4062</v>
      </c>
      <c r="G118" t="s">
        <v>40</v>
      </c>
      <c r="H118">
        <v>0</v>
      </c>
      <c r="I118" t="s">
        <v>288</v>
      </c>
      <c r="J118" t="s">
        <v>289</v>
      </c>
      <c r="K118" t="s">
        <v>290</v>
      </c>
      <c r="L118" s="36">
        <v>19875</v>
      </c>
      <c r="M118">
        <v>-550</v>
      </c>
      <c r="N118" s="66">
        <v>-2.69E-2</v>
      </c>
      <c r="O118" s="36">
        <v>20425</v>
      </c>
      <c r="P118" s="66">
        <v>-2.69E-2</v>
      </c>
      <c r="Q118" s="36">
        <v>19925</v>
      </c>
      <c r="R118" s="36">
        <v>20845</v>
      </c>
      <c r="S118" s="36">
        <v>19135</v>
      </c>
      <c r="T118" s="66">
        <v>-2.5000000000000001E-3</v>
      </c>
      <c r="U118" s="66">
        <v>-2.69E-2</v>
      </c>
      <c r="V118" s="66">
        <v>-4.65E-2</v>
      </c>
      <c r="W118" s="66">
        <v>3.8600000000000002E-2</v>
      </c>
      <c r="X118" s="1">
        <v>7832100</v>
      </c>
      <c r="Y118" s="1">
        <v>156850847</v>
      </c>
      <c r="Z118" s="1">
        <v>5599207</v>
      </c>
      <c r="AA118" t="s">
        <v>342</v>
      </c>
      <c r="AB118" t="s">
        <v>343</v>
      </c>
      <c r="AC118">
        <v>95.69</v>
      </c>
      <c r="AD118">
        <v>10.08</v>
      </c>
      <c r="AE118">
        <v>0.18</v>
      </c>
      <c r="AF118" t="s">
        <v>230</v>
      </c>
      <c r="AG118" s="1">
        <v>53700</v>
      </c>
      <c r="AH118" s="36">
        <v>19875</v>
      </c>
      <c r="AI118">
        <v>500</v>
      </c>
      <c r="AJ118" s="36">
        <v>19870</v>
      </c>
      <c r="AK118">
        <v>600</v>
      </c>
      <c r="AL118" s="2">
        <v>0.63888888888888884</v>
      </c>
      <c r="AM118" s="3">
        <v>46153</v>
      </c>
      <c r="AN118" t="s">
        <v>298</v>
      </c>
      <c r="AO118" t="s">
        <v>344</v>
      </c>
      <c r="AQ118" t="str">
        <f t="shared" si="1"/>
        <v/>
      </c>
    </row>
    <row r="119" spans="1:43">
      <c r="A119" s="8">
        <v>46170</v>
      </c>
      <c r="B119">
        <v>3903</v>
      </c>
      <c r="C119">
        <v>-0.36</v>
      </c>
      <c r="D119" s="1">
        <v>64720</v>
      </c>
      <c r="E119" s="6">
        <v>-0.46</v>
      </c>
      <c r="F119" s="69">
        <v>4063</v>
      </c>
      <c r="G119" t="s">
        <v>41</v>
      </c>
      <c r="H119">
        <v>0</v>
      </c>
      <c r="I119" t="s">
        <v>288</v>
      </c>
      <c r="J119" t="s">
        <v>289</v>
      </c>
      <c r="K119" t="s">
        <v>290</v>
      </c>
      <c r="L119" s="36">
        <v>7366</v>
      </c>
      <c r="M119">
        <v>-40</v>
      </c>
      <c r="N119" s="66">
        <v>-5.4000000000000003E-3</v>
      </c>
      <c r="O119" s="36">
        <v>7406</v>
      </c>
      <c r="P119" s="66">
        <v>-5.4000000000000003E-3</v>
      </c>
      <c r="Q119" s="36">
        <v>7385</v>
      </c>
      <c r="R119" s="36">
        <v>7480</v>
      </c>
      <c r="S119" s="36">
        <v>7233</v>
      </c>
      <c r="T119" s="66">
        <v>-2.5000000000000001E-3</v>
      </c>
      <c r="U119" s="66">
        <v>-1.6000000000000001E-3</v>
      </c>
      <c r="V119" s="66">
        <v>-1.52E-2</v>
      </c>
      <c r="W119" s="66">
        <v>1.83E-2</v>
      </c>
      <c r="X119" s="1">
        <v>5775400</v>
      </c>
      <c r="Y119" s="1">
        <v>42478939</v>
      </c>
      <c r="Z119" s="1">
        <v>14621479</v>
      </c>
      <c r="AA119" t="s">
        <v>345</v>
      </c>
      <c r="AB119" t="s">
        <v>346</v>
      </c>
      <c r="AC119">
        <v>27.35</v>
      </c>
      <c r="AD119">
        <v>3.06</v>
      </c>
      <c r="AE119">
        <v>1.44</v>
      </c>
      <c r="AF119" t="s">
        <v>230</v>
      </c>
      <c r="AG119" s="1">
        <v>127200</v>
      </c>
      <c r="AH119" s="36">
        <v>7366</v>
      </c>
      <c r="AI119">
        <v>600</v>
      </c>
      <c r="AJ119" s="36">
        <v>7365</v>
      </c>
      <c r="AK119">
        <v>800</v>
      </c>
      <c r="AL119" s="2">
        <v>0.63888888888888884</v>
      </c>
      <c r="AM119" s="3">
        <v>46140</v>
      </c>
      <c r="AN119" t="s">
        <v>298</v>
      </c>
      <c r="AO119" t="s">
        <v>335</v>
      </c>
      <c r="AQ119" t="str">
        <f t="shared" si="1"/>
        <v/>
      </c>
    </row>
    <row r="120" spans="1:43">
      <c r="A120" s="8">
        <v>46170</v>
      </c>
      <c r="B120">
        <v>3903</v>
      </c>
      <c r="C120">
        <v>-0.36</v>
      </c>
      <c r="D120" s="1">
        <v>64720</v>
      </c>
      <c r="E120" s="6">
        <v>-0.46</v>
      </c>
      <c r="F120" s="69">
        <v>4068</v>
      </c>
      <c r="G120" t="s">
        <v>42</v>
      </c>
      <c r="H120">
        <v>0</v>
      </c>
      <c r="I120" t="s">
        <v>347</v>
      </c>
      <c r="J120" t="s">
        <v>323</v>
      </c>
      <c r="K120" t="s">
        <v>290</v>
      </c>
      <c r="L120" s="36">
        <v>1755</v>
      </c>
      <c r="M120">
        <v>10</v>
      </c>
      <c r="N120" s="66">
        <v>5.7000000000000002E-3</v>
      </c>
      <c r="O120" s="36">
        <v>1745</v>
      </c>
      <c r="P120" s="66">
        <v>5.7000000000000002E-3</v>
      </c>
      <c r="Q120" s="36">
        <v>1732</v>
      </c>
      <c r="R120" s="36">
        <v>1755</v>
      </c>
      <c r="S120" s="36">
        <v>1732</v>
      </c>
      <c r="T120" s="66">
        <v>1.32E-2</v>
      </c>
      <c r="U120" s="66">
        <v>0</v>
      </c>
      <c r="V120" s="66">
        <v>0</v>
      </c>
      <c r="W120" s="66">
        <v>1.32E-2</v>
      </c>
      <c r="X120">
        <v>500</v>
      </c>
      <c r="Y120">
        <v>871</v>
      </c>
      <c r="Z120" s="1">
        <v>3316</v>
      </c>
      <c r="AA120" t="s">
        <v>348</v>
      </c>
      <c r="AB120" t="s">
        <v>349</v>
      </c>
      <c r="AC120">
        <v>23.06</v>
      </c>
      <c r="AD120">
        <v>1.54</v>
      </c>
      <c r="AE120">
        <v>0</v>
      </c>
      <c r="AF120">
        <v>1.6</v>
      </c>
      <c r="AG120">
        <v>100</v>
      </c>
      <c r="AH120" s="36">
        <v>1756</v>
      </c>
      <c r="AI120">
        <v>100</v>
      </c>
      <c r="AJ120" s="36">
        <v>1734</v>
      </c>
      <c r="AK120">
        <v>200</v>
      </c>
      <c r="AL120" s="2">
        <v>0.58472222222222225</v>
      </c>
      <c r="AM120" s="3">
        <v>46156</v>
      </c>
      <c r="AN120" t="s">
        <v>350</v>
      </c>
      <c r="AO120" t="s">
        <v>351</v>
      </c>
      <c r="AQ120" t="str">
        <f t="shared" si="1"/>
        <v/>
      </c>
    </row>
    <row r="121" spans="1:43">
      <c r="A121" s="8">
        <v>46170</v>
      </c>
      <c r="B121">
        <v>3903</v>
      </c>
      <c r="C121">
        <v>-0.36</v>
      </c>
      <c r="D121" s="1">
        <v>64720</v>
      </c>
      <c r="E121" s="6">
        <v>-0.46</v>
      </c>
      <c r="F121" s="69">
        <v>4100</v>
      </c>
      <c r="G121" t="s">
        <v>43</v>
      </c>
      <c r="H121">
        <v>0</v>
      </c>
      <c r="I121" t="s">
        <v>314</v>
      </c>
      <c r="J121" t="s">
        <v>289</v>
      </c>
      <c r="K121" t="s">
        <v>290</v>
      </c>
      <c r="L121" s="36">
        <v>2090</v>
      </c>
      <c r="M121">
        <v>368</v>
      </c>
      <c r="N121" s="66">
        <v>0.2137</v>
      </c>
      <c r="O121" s="36">
        <v>1722</v>
      </c>
      <c r="P121" s="66">
        <v>0.2137</v>
      </c>
      <c r="Q121" s="36">
        <v>1698</v>
      </c>
      <c r="R121" s="36">
        <v>2120</v>
      </c>
      <c r="S121" s="36">
        <v>1698</v>
      </c>
      <c r="T121" s="66">
        <v>0.23080000000000001</v>
      </c>
      <c r="U121" s="66">
        <v>3.2599999999999997E-2</v>
      </c>
      <c r="V121" s="66">
        <v>-1.41E-2</v>
      </c>
      <c r="W121" s="66">
        <v>0.23080000000000001</v>
      </c>
      <c r="X121" s="1">
        <v>526400</v>
      </c>
      <c r="Y121" s="1">
        <v>1034651</v>
      </c>
      <c r="Z121" s="1">
        <v>12747</v>
      </c>
      <c r="AA121" t="s">
        <v>518</v>
      </c>
      <c r="AB121" t="s">
        <v>353</v>
      </c>
      <c r="AC121">
        <v>24.18</v>
      </c>
      <c r="AD121">
        <v>1.33</v>
      </c>
      <c r="AE121">
        <v>0</v>
      </c>
      <c r="AF121" t="s">
        <v>230</v>
      </c>
      <c r="AG121" s="1">
        <v>2500</v>
      </c>
      <c r="AH121" s="36">
        <v>2099</v>
      </c>
      <c r="AI121">
        <v>100</v>
      </c>
      <c r="AJ121" s="36">
        <v>2091</v>
      </c>
      <c r="AK121">
        <v>100</v>
      </c>
      <c r="AL121" s="2">
        <v>0.6381944444444444</v>
      </c>
      <c r="AM121" s="3">
        <v>46157</v>
      </c>
      <c r="AN121" t="s">
        <v>298</v>
      </c>
      <c r="AO121" t="s">
        <v>335</v>
      </c>
      <c r="AQ121" t="str">
        <f t="shared" si="1"/>
        <v/>
      </c>
    </row>
    <row r="122" spans="1:43">
      <c r="A122" s="8">
        <v>46170</v>
      </c>
      <c r="B122">
        <v>3903</v>
      </c>
      <c r="C122">
        <v>-0.36</v>
      </c>
      <c r="D122" s="1">
        <v>64720</v>
      </c>
      <c r="E122" s="6">
        <v>-0.46</v>
      </c>
      <c r="F122" s="69">
        <v>4182</v>
      </c>
      <c r="G122" t="s">
        <v>44</v>
      </c>
      <c r="H122">
        <v>0</v>
      </c>
      <c r="I122" t="s">
        <v>288</v>
      </c>
      <c r="J122" t="s">
        <v>289</v>
      </c>
      <c r="K122" t="s">
        <v>290</v>
      </c>
      <c r="L122" s="36">
        <v>5410</v>
      </c>
      <c r="M122">
        <v>9</v>
      </c>
      <c r="N122" s="66">
        <v>1.6999999999999999E-3</v>
      </c>
      <c r="O122" s="36">
        <v>5401</v>
      </c>
      <c r="P122" s="66">
        <v>1.6000000000000001E-3</v>
      </c>
      <c r="Q122" s="36">
        <v>5337</v>
      </c>
      <c r="R122" s="36">
        <v>5453</v>
      </c>
      <c r="S122" s="36">
        <v>5212</v>
      </c>
      <c r="T122" s="66">
        <v>1.3599999999999999E-2</v>
      </c>
      <c r="U122" s="66">
        <v>3.3E-3</v>
      </c>
      <c r="V122" s="66">
        <v>-7.7999999999999996E-3</v>
      </c>
      <c r="W122" s="66">
        <v>3.7900000000000003E-2</v>
      </c>
      <c r="X122" s="1">
        <v>838400</v>
      </c>
      <c r="Y122" s="1">
        <v>4467689</v>
      </c>
      <c r="Z122" s="1">
        <v>1145224</v>
      </c>
      <c r="AA122" t="s">
        <v>354</v>
      </c>
      <c r="AB122" t="s">
        <v>355</v>
      </c>
      <c r="AC122">
        <v>22.93</v>
      </c>
      <c r="AD122">
        <v>1.62</v>
      </c>
      <c r="AE122">
        <v>2.0299999999999998</v>
      </c>
      <c r="AF122" t="s">
        <v>230</v>
      </c>
      <c r="AG122" s="1">
        <v>17300</v>
      </c>
      <c r="AH122" s="36">
        <v>5411</v>
      </c>
      <c r="AI122">
        <v>500</v>
      </c>
      <c r="AJ122" s="36">
        <v>5410</v>
      </c>
      <c r="AK122">
        <v>500</v>
      </c>
      <c r="AL122" s="2">
        <v>0.63888888888888884</v>
      </c>
      <c r="AM122" s="3">
        <v>46155</v>
      </c>
      <c r="AN122" t="s">
        <v>298</v>
      </c>
      <c r="AO122" t="s">
        <v>335</v>
      </c>
      <c r="AQ122" t="str">
        <f t="shared" si="1"/>
        <v/>
      </c>
    </row>
    <row r="123" spans="1:43">
      <c r="A123" s="8">
        <v>46170</v>
      </c>
      <c r="B123">
        <v>3903</v>
      </c>
      <c r="C123">
        <v>-0.36</v>
      </c>
      <c r="D123" s="1">
        <v>64720</v>
      </c>
      <c r="E123" s="6">
        <v>-0.46</v>
      </c>
      <c r="F123" s="69">
        <v>4188</v>
      </c>
      <c r="G123" t="s">
        <v>45</v>
      </c>
      <c r="H123">
        <v>0</v>
      </c>
      <c r="I123" t="s">
        <v>288</v>
      </c>
      <c r="J123" t="s">
        <v>289</v>
      </c>
      <c r="K123" t="s">
        <v>295</v>
      </c>
      <c r="L123" s="36">
        <v>1118.5</v>
      </c>
      <c r="M123">
        <v>3</v>
      </c>
      <c r="N123" s="66">
        <v>2.7000000000000001E-3</v>
      </c>
      <c r="O123" s="36">
        <v>1115.5</v>
      </c>
      <c r="P123" s="66">
        <v>2.5999999999999999E-3</v>
      </c>
      <c r="Q123" s="36">
        <v>1106</v>
      </c>
      <c r="R123" s="36">
        <v>1125</v>
      </c>
      <c r="S123" s="36">
        <v>1077.5</v>
      </c>
      <c r="T123" s="66">
        <v>1.1299999999999999E-2</v>
      </c>
      <c r="U123" s="66">
        <v>1.35E-2</v>
      </c>
      <c r="V123" s="66">
        <v>-5.7000000000000002E-3</v>
      </c>
      <c r="W123" s="66">
        <v>3.7999999999999999E-2</v>
      </c>
      <c r="X123" s="1">
        <v>4753400</v>
      </c>
      <c r="Y123" s="1">
        <v>5234100</v>
      </c>
      <c r="Z123" s="1">
        <v>1612281</v>
      </c>
      <c r="AA123" t="s">
        <v>356</v>
      </c>
      <c r="AB123" t="s">
        <v>357</v>
      </c>
      <c r="AC123">
        <v>11.96</v>
      </c>
      <c r="AD123">
        <v>0.86</v>
      </c>
      <c r="AE123">
        <v>2.86</v>
      </c>
      <c r="AF123" t="s">
        <v>230</v>
      </c>
      <c r="AG123" s="1">
        <v>339900</v>
      </c>
      <c r="AH123" s="36">
        <v>1118.5</v>
      </c>
      <c r="AI123" s="1">
        <v>1700</v>
      </c>
      <c r="AJ123" s="36">
        <v>1118</v>
      </c>
      <c r="AK123" s="1">
        <v>4700</v>
      </c>
      <c r="AL123" s="2">
        <v>0.63888888888888884</v>
      </c>
      <c r="AM123" s="3">
        <v>46155</v>
      </c>
      <c r="AN123" t="s">
        <v>298</v>
      </c>
      <c r="AO123" t="s">
        <v>335</v>
      </c>
      <c r="AQ123" t="str">
        <f t="shared" si="1"/>
        <v/>
      </c>
    </row>
    <row r="124" spans="1:43">
      <c r="A124" s="8">
        <v>46170</v>
      </c>
      <c r="B124">
        <v>3903</v>
      </c>
      <c r="C124">
        <v>-0.36</v>
      </c>
      <c r="D124" s="1">
        <v>64720</v>
      </c>
      <c r="E124" s="6">
        <v>-0.46</v>
      </c>
      <c r="F124" s="69">
        <v>4220</v>
      </c>
      <c r="G124" t="s">
        <v>46</v>
      </c>
      <c r="H124">
        <v>0</v>
      </c>
      <c r="I124" t="s">
        <v>288</v>
      </c>
      <c r="J124" t="s">
        <v>289</v>
      </c>
      <c r="K124" t="s">
        <v>295</v>
      </c>
      <c r="L124" s="36">
        <v>1553</v>
      </c>
      <c r="M124">
        <v>0</v>
      </c>
      <c r="N124" s="66">
        <v>0</v>
      </c>
      <c r="O124" s="36">
        <v>1553</v>
      </c>
      <c r="P124" s="66">
        <v>0</v>
      </c>
      <c r="Q124" s="36">
        <v>1550</v>
      </c>
      <c r="R124" s="36">
        <v>1571</v>
      </c>
      <c r="S124" s="36">
        <v>1526</v>
      </c>
      <c r="T124" s="66">
        <v>1.9E-3</v>
      </c>
      <c r="U124" s="66">
        <v>-5.7000000000000002E-3</v>
      </c>
      <c r="V124" s="66">
        <v>-1.14E-2</v>
      </c>
      <c r="W124" s="66">
        <v>1.7600000000000001E-2</v>
      </c>
      <c r="X124" s="1">
        <v>93600</v>
      </c>
      <c r="Y124" s="1">
        <v>144961</v>
      </c>
      <c r="Z124" s="1">
        <v>79629</v>
      </c>
      <c r="AA124" t="s">
        <v>358</v>
      </c>
      <c r="AB124" t="s">
        <v>359</v>
      </c>
      <c r="AC124">
        <v>10.86</v>
      </c>
      <c r="AD124">
        <v>1.0900000000000001</v>
      </c>
      <c r="AE124">
        <v>3.48</v>
      </c>
      <c r="AF124" t="s">
        <v>230</v>
      </c>
      <c r="AG124" s="1">
        <v>14200</v>
      </c>
      <c r="AH124" s="36">
        <v>1553</v>
      </c>
      <c r="AI124">
        <v>200</v>
      </c>
      <c r="AJ124" s="36">
        <v>1552</v>
      </c>
      <c r="AK124">
        <v>900</v>
      </c>
      <c r="AL124" s="2">
        <v>0.63888888888888884</v>
      </c>
      <c r="AM124" s="3">
        <v>46142</v>
      </c>
      <c r="AN124" t="s">
        <v>298</v>
      </c>
      <c r="AO124" t="s">
        <v>335</v>
      </c>
      <c r="AQ124" t="str">
        <f t="shared" si="1"/>
        <v/>
      </c>
    </row>
    <row r="125" spans="1:43">
      <c r="A125" s="8">
        <v>46170</v>
      </c>
      <c r="B125">
        <v>3903</v>
      </c>
      <c r="C125">
        <v>-0.36</v>
      </c>
      <c r="D125" s="1">
        <v>64720</v>
      </c>
      <c r="E125" s="6">
        <v>-0.46</v>
      </c>
      <c r="F125" s="69">
        <v>4334</v>
      </c>
      <c r="G125" t="s">
        <v>47</v>
      </c>
      <c r="H125">
        <v>0</v>
      </c>
      <c r="I125" t="s">
        <v>314</v>
      </c>
      <c r="J125" t="s">
        <v>323</v>
      </c>
      <c r="K125" t="s">
        <v>295</v>
      </c>
      <c r="L125">
        <v>395</v>
      </c>
      <c r="M125">
        <v>-7</v>
      </c>
      <c r="N125" s="66">
        <v>-1.7399999999999999E-2</v>
      </c>
      <c r="O125">
        <v>402</v>
      </c>
      <c r="P125" s="66">
        <v>-1.7399999999999999E-2</v>
      </c>
      <c r="Q125">
        <v>400</v>
      </c>
      <c r="R125">
        <v>401</v>
      </c>
      <c r="S125">
        <v>393</v>
      </c>
      <c r="T125" s="66">
        <v>-1.2500000000000001E-2</v>
      </c>
      <c r="U125" s="66">
        <v>2.5000000000000001E-3</v>
      </c>
      <c r="V125" s="66">
        <v>-1.49E-2</v>
      </c>
      <c r="W125" s="66">
        <v>5.0000000000000001E-3</v>
      </c>
      <c r="X125" s="1">
        <v>15300</v>
      </c>
      <c r="Y125" s="1">
        <v>6054</v>
      </c>
      <c r="Z125" s="1">
        <v>4382</v>
      </c>
      <c r="AA125" t="s">
        <v>360</v>
      </c>
      <c r="AB125" t="s">
        <v>361</v>
      </c>
      <c r="AC125">
        <v>11.86</v>
      </c>
      <c r="AD125">
        <v>1.3</v>
      </c>
      <c r="AE125">
        <v>2.5299999999999998</v>
      </c>
      <c r="AF125">
        <v>0.1</v>
      </c>
      <c r="AG125">
        <v>0</v>
      </c>
      <c r="AH125">
        <v>397</v>
      </c>
      <c r="AI125">
        <v>100</v>
      </c>
      <c r="AJ125">
        <v>394</v>
      </c>
      <c r="AK125">
        <v>300</v>
      </c>
      <c r="AL125" s="2">
        <v>0.6381944444444444</v>
      </c>
      <c r="AM125" s="3">
        <v>46183</v>
      </c>
      <c r="AN125" t="s">
        <v>306</v>
      </c>
      <c r="AO125" t="s">
        <v>351</v>
      </c>
      <c r="AQ125" t="str">
        <f t="shared" si="1"/>
        <v/>
      </c>
    </row>
    <row r="126" spans="1:43">
      <c r="A126" s="8">
        <v>46170</v>
      </c>
      <c r="B126">
        <v>3903</v>
      </c>
      <c r="C126">
        <v>-0.36</v>
      </c>
      <c r="D126" s="1">
        <v>64720</v>
      </c>
      <c r="E126" s="6">
        <v>-0.46</v>
      </c>
      <c r="F126" s="69">
        <v>4523</v>
      </c>
      <c r="G126" t="s">
        <v>48</v>
      </c>
      <c r="H126">
        <v>0</v>
      </c>
      <c r="I126" t="s">
        <v>288</v>
      </c>
      <c r="J126" t="s">
        <v>289</v>
      </c>
      <c r="K126" t="s">
        <v>295</v>
      </c>
      <c r="L126" s="36">
        <v>3918</v>
      </c>
      <c r="M126">
        <v>-125</v>
      </c>
      <c r="N126" s="66">
        <v>-3.09E-2</v>
      </c>
      <c r="O126" s="36">
        <v>4043</v>
      </c>
      <c r="P126" s="66">
        <v>-3.09E-2</v>
      </c>
      <c r="Q126" s="36">
        <v>4032</v>
      </c>
      <c r="R126" s="36">
        <v>4057</v>
      </c>
      <c r="S126" s="36">
        <v>3917</v>
      </c>
      <c r="T126" s="66">
        <v>-2.8199999999999999E-2</v>
      </c>
      <c r="U126" s="66">
        <v>-1.2999999999999999E-2</v>
      </c>
      <c r="V126" s="66">
        <v>-3.4200000000000001E-2</v>
      </c>
      <c r="W126" s="66">
        <v>2.0000000000000001E-4</v>
      </c>
      <c r="X126" s="1">
        <v>1895900</v>
      </c>
      <c r="Y126" s="1">
        <v>7538388</v>
      </c>
      <c r="Z126" s="1">
        <v>1142681</v>
      </c>
      <c r="AA126" t="s">
        <v>362</v>
      </c>
      <c r="AB126" t="s">
        <v>363</v>
      </c>
      <c r="AC126">
        <v>21.15</v>
      </c>
      <c r="AD126">
        <v>1.22</v>
      </c>
      <c r="AE126">
        <v>4.08</v>
      </c>
      <c r="AF126" t="s">
        <v>230</v>
      </c>
      <c r="AG126" s="1">
        <v>101900</v>
      </c>
      <c r="AH126" s="36">
        <v>3919</v>
      </c>
      <c r="AI126" s="1">
        <v>4000</v>
      </c>
      <c r="AJ126" s="36">
        <v>3917</v>
      </c>
      <c r="AK126" s="1">
        <v>2900</v>
      </c>
      <c r="AL126" s="2">
        <v>0.63888888888888884</v>
      </c>
      <c r="AM126" s="3">
        <v>46157</v>
      </c>
      <c r="AN126" t="s">
        <v>298</v>
      </c>
      <c r="AO126" t="s">
        <v>364</v>
      </c>
      <c r="AQ126" t="str">
        <f t="shared" si="1"/>
        <v/>
      </c>
    </row>
    <row r="127" spans="1:43">
      <c r="A127" s="8">
        <v>46170</v>
      </c>
      <c r="B127">
        <v>3903</v>
      </c>
      <c r="C127">
        <v>-0.36</v>
      </c>
      <c r="D127" s="1">
        <v>64720</v>
      </c>
      <c r="E127" s="6">
        <v>-0.46</v>
      </c>
      <c r="F127" s="69">
        <v>4528</v>
      </c>
      <c r="G127" t="s">
        <v>49</v>
      </c>
      <c r="H127">
        <v>0</v>
      </c>
      <c r="I127" t="s">
        <v>288</v>
      </c>
      <c r="J127" t="s">
        <v>289</v>
      </c>
      <c r="K127" t="s">
        <v>290</v>
      </c>
      <c r="L127" s="36">
        <v>2400</v>
      </c>
      <c r="M127">
        <v>33</v>
      </c>
      <c r="N127" s="66">
        <v>1.3899999999999999E-2</v>
      </c>
      <c r="O127" s="36">
        <v>2367</v>
      </c>
      <c r="P127" s="66">
        <v>1.3899999999999999E-2</v>
      </c>
      <c r="Q127" s="36">
        <v>2368</v>
      </c>
      <c r="R127" s="36">
        <v>2407.5</v>
      </c>
      <c r="S127" s="36">
        <v>2362</v>
      </c>
      <c r="T127" s="66">
        <v>1.35E-2</v>
      </c>
      <c r="U127" s="66">
        <v>9.5999999999999992E-3</v>
      </c>
      <c r="V127" s="66">
        <v>-3.0999999999999999E-3</v>
      </c>
      <c r="W127" s="66">
        <v>1.6E-2</v>
      </c>
      <c r="X127" s="1">
        <v>961100</v>
      </c>
      <c r="Y127" s="1">
        <v>2295636</v>
      </c>
      <c r="Z127" s="1">
        <v>1196862</v>
      </c>
      <c r="AA127" t="s">
        <v>365</v>
      </c>
      <c r="AB127" t="s">
        <v>366</v>
      </c>
      <c r="AC127">
        <v>15.88</v>
      </c>
      <c r="AD127">
        <v>1.32</v>
      </c>
      <c r="AE127">
        <v>3.33</v>
      </c>
      <c r="AF127" t="s">
        <v>230</v>
      </c>
      <c r="AG127" s="1">
        <v>91100</v>
      </c>
      <c r="AH127" s="36">
        <v>2400</v>
      </c>
      <c r="AI127">
        <v>400</v>
      </c>
      <c r="AJ127" s="36">
        <v>2399.5</v>
      </c>
      <c r="AK127">
        <v>800</v>
      </c>
      <c r="AL127" s="2">
        <v>0.63888888888888884</v>
      </c>
      <c r="AM127" s="3">
        <v>46150</v>
      </c>
      <c r="AN127" t="s">
        <v>298</v>
      </c>
      <c r="AO127" t="s">
        <v>364</v>
      </c>
      <c r="AQ127" t="str">
        <f t="shared" si="1"/>
        <v/>
      </c>
    </row>
    <row r="128" spans="1:43">
      <c r="A128" s="8">
        <v>46170</v>
      </c>
      <c r="B128">
        <v>3903</v>
      </c>
      <c r="C128">
        <v>-0.36</v>
      </c>
      <c r="D128" s="1">
        <v>64720</v>
      </c>
      <c r="E128" s="6">
        <v>-0.46</v>
      </c>
      <c r="F128" s="69">
        <v>4661</v>
      </c>
      <c r="G128" t="s">
        <v>50</v>
      </c>
      <c r="H128">
        <v>0</v>
      </c>
      <c r="I128" t="s">
        <v>288</v>
      </c>
      <c r="J128" t="s">
        <v>289</v>
      </c>
      <c r="K128" t="s">
        <v>290</v>
      </c>
      <c r="L128" s="36">
        <v>2256.5</v>
      </c>
      <c r="M128">
        <v>57.5</v>
      </c>
      <c r="N128" s="66">
        <v>2.6100000000000002E-2</v>
      </c>
      <c r="O128" s="36">
        <v>2199</v>
      </c>
      <c r="P128" s="66">
        <v>2.6100000000000002E-2</v>
      </c>
      <c r="Q128" s="36">
        <v>2220</v>
      </c>
      <c r="R128" s="36">
        <v>2259</v>
      </c>
      <c r="S128" s="36">
        <v>2213.5</v>
      </c>
      <c r="T128" s="66">
        <v>1.6400000000000001E-2</v>
      </c>
      <c r="U128" s="66">
        <v>1.1599999999999999E-2</v>
      </c>
      <c r="V128" s="66">
        <v>-1.1000000000000001E-3</v>
      </c>
      <c r="W128" s="66">
        <v>1.9400000000000001E-2</v>
      </c>
      <c r="X128" s="1">
        <v>5667900</v>
      </c>
      <c r="Y128" s="1">
        <v>12705945</v>
      </c>
      <c r="Z128" s="1">
        <v>4062717</v>
      </c>
      <c r="AA128" t="s">
        <v>367</v>
      </c>
      <c r="AB128" t="s">
        <v>368</v>
      </c>
      <c r="AC128">
        <v>31.6</v>
      </c>
      <c r="AD128">
        <v>3.36</v>
      </c>
      <c r="AE128">
        <v>0.71</v>
      </c>
      <c r="AF128" t="s">
        <v>230</v>
      </c>
      <c r="AG128" s="1">
        <v>473500</v>
      </c>
      <c r="AH128" s="36">
        <v>2257</v>
      </c>
      <c r="AI128" s="1">
        <v>2300</v>
      </c>
      <c r="AJ128" s="36">
        <v>2256</v>
      </c>
      <c r="AK128" s="1">
        <v>3100</v>
      </c>
      <c r="AL128" s="2">
        <v>0.63888888888888884</v>
      </c>
      <c r="AM128" s="3">
        <v>46140</v>
      </c>
      <c r="AN128" t="s">
        <v>298</v>
      </c>
      <c r="AO128" t="s">
        <v>313</v>
      </c>
      <c r="AQ128" t="str">
        <f t="shared" si="1"/>
        <v/>
      </c>
    </row>
    <row r="129" spans="1:43">
      <c r="A129" s="8">
        <v>46170</v>
      </c>
      <c r="B129">
        <v>3903</v>
      </c>
      <c r="C129">
        <v>-0.36</v>
      </c>
      <c r="D129" s="1">
        <v>64720</v>
      </c>
      <c r="E129" s="6">
        <v>-0.46</v>
      </c>
      <c r="F129" s="69">
        <v>5020</v>
      </c>
      <c r="G129" t="s">
        <v>51</v>
      </c>
      <c r="H129">
        <v>0</v>
      </c>
      <c r="I129" t="s">
        <v>288</v>
      </c>
      <c r="J129" t="s">
        <v>289</v>
      </c>
      <c r="K129" t="s">
        <v>290</v>
      </c>
      <c r="L129" s="36">
        <v>1298</v>
      </c>
      <c r="M129">
        <v>2</v>
      </c>
      <c r="N129" s="66">
        <v>1.5E-3</v>
      </c>
      <c r="O129" s="36">
        <v>1296</v>
      </c>
      <c r="P129" s="66">
        <v>1.5E-3</v>
      </c>
      <c r="Q129" s="36">
        <v>1281</v>
      </c>
      <c r="R129" s="36">
        <v>1300.5</v>
      </c>
      <c r="S129" s="36">
        <v>1279</v>
      </c>
      <c r="T129" s="66">
        <v>1.32E-2</v>
      </c>
      <c r="U129" s="66">
        <v>1.0500000000000001E-2</v>
      </c>
      <c r="V129" s="66">
        <v>-1.9E-3</v>
      </c>
      <c r="W129" s="66">
        <v>1.4800000000000001E-2</v>
      </c>
      <c r="X129" s="1">
        <v>4598200</v>
      </c>
      <c r="Y129" s="1">
        <v>5922415</v>
      </c>
      <c r="Z129" s="1">
        <v>3513382</v>
      </c>
      <c r="AA129" t="s">
        <v>369</v>
      </c>
      <c r="AB129" t="s">
        <v>370</v>
      </c>
      <c r="AC129">
        <v>8.41</v>
      </c>
      <c r="AD129">
        <v>1.03</v>
      </c>
      <c r="AE129">
        <v>2.62</v>
      </c>
      <c r="AF129" t="s">
        <v>230</v>
      </c>
      <c r="AG129" s="1">
        <v>646000</v>
      </c>
      <c r="AH129" s="36">
        <v>1298.5</v>
      </c>
      <c r="AI129" s="1">
        <v>7300</v>
      </c>
      <c r="AJ129" s="36">
        <v>1297.5</v>
      </c>
      <c r="AK129" s="1">
        <v>8200</v>
      </c>
      <c r="AL129" s="2">
        <v>0.63888888888888884</v>
      </c>
      <c r="AM129" s="3">
        <v>46156</v>
      </c>
      <c r="AN129" t="s">
        <v>298</v>
      </c>
      <c r="AO129" t="s">
        <v>371</v>
      </c>
      <c r="AQ129" t="str">
        <f t="shared" si="1"/>
        <v/>
      </c>
    </row>
    <row r="130" spans="1:43">
      <c r="A130" s="8">
        <v>46170</v>
      </c>
      <c r="B130">
        <v>3903</v>
      </c>
      <c r="C130">
        <v>-0.36</v>
      </c>
      <c r="D130" s="1">
        <v>64720</v>
      </c>
      <c r="E130" s="6">
        <v>-0.46</v>
      </c>
      <c r="F130" s="69">
        <v>5201</v>
      </c>
      <c r="G130" t="s">
        <v>52</v>
      </c>
      <c r="H130">
        <v>0</v>
      </c>
      <c r="I130" t="s">
        <v>288</v>
      </c>
      <c r="J130" t="s">
        <v>289</v>
      </c>
      <c r="K130" t="s">
        <v>290</v>
      </c>
      <c r="L130" s="36">
        <v>6882</v>
      </c>
      <c r="M130">
        <v>-138</v>
      </c>
      <c r="N130" s="66">
        <v>-1.9699999999999999E-2</v>
      </c>
      <c r="O130" s="36">
        <v>7020</v>
      </c>
      <c r="P130" s="66">
        <v>-1.9599999999999999E-2</v>
      </c>
      <c r="Q130" s="36">
        <v>6968</v>
      </c>
      <c r="R130" s="36">
        <v>6980</v>
      </c>
      <c r="S130" s="36">
        <v>6772</v>
      </c>
      <c r="T130" s="66">
        <v>-1.23E-2</v>
      </c>
      <c r="U130" s="66">
        <v>1.6000000000000001E-3</v>
      </c>
      <c r="V130" s="66">
        <v>-1.4E-2</v>
      </c>
      <c r="W130" s="66">
        <v>1.6199999999999999E-2</v>
      </c>
      <c r="X130" s="1">
        <v>1114800</v>
      </c>
      <c r="Y130" s="1">
        <v>7645499</v>
      </c>
      <c r="Z130" s="1">
        <v>1496385</v>
      </c>
      <c r="AA130" t="s">
        <v>519</v>
      </c>
      <c r="AB130" t="s">
        <v>373</v>
      </c>
      <c r="AC130">
        <v>18.98</v>
      </c>
      <c r="AD130">
        <v>0.98</v>
      </c>
      <c r="AE130">
        <v>3.05</v>
      </c>
      <c r="AF130" t="s">
        <v>230</v>
      </c>
      <c r="AG130" s="1">
        <v>83100</v>
      </c>
      <c r="AH130" s="36">
        <v>6883</v>
      </c>
      <c r="AI130">
        <v>400</v>
      </c>
      <c r="AJ130" s="36">
        <v>6881</v>
      </c>
      <c r="AK130">
        <v>700</v>
      </c>
      <c r="AL130" s="2">
        <v>0.63888888888888884</v>
      </c>
      <c r="AM130" s="3">
        <v>46154</v>
      </c>
      <c r="AN130" t="s">
        <v>293</v>
      </c>
      <c r="AO130" t="s">
        <v>341</v>
      </c>
      <c r="AQ130" t="str">
        <f t="shared" si="1"/>
        <v/>
      </c>
    </row>
    <row r="131" spans="1:43">
      <c r="A131" s="8">
        <v>46170</v>
      </c>
      <c r="B131">
        <v>3903</v>
      </c>
      <c r="C131">
        <v>-0.36</v>
      </c>
      <c r="D131" s="1">
        <v>64720</v>
      </c>
      <c r="E131" s="6">
        <v>-0.46</v>
      </c>
      <c r="F131" s="69">
        <v>5302</v>
      </c>
      <c r="G131" t="s">
        <v>53</v>
      </c>
      <c r="H131">
        <v>0</v>
      </c>
      <c r="I131" t="s">
        <v>288</v>
      </c>
      <c r="J131" t="s">
        <v>289</v>
      </c>
      <c r="K131" t="s">
        <v>295</v>
      </c>
      <c r="L131" s="36">
        <v>4750</v>
      </c>
      <c r="M131">
        <v>-5</v>
      </c>
      <c r="N131" s="66">
        <v>-1.1000000000000001E-3</v>
      </c>
      <c r="O131" s="36">
        <v>4755</v>
      </c>
      <c r="P131" s="66">
        <v>-1E-3</v>
      </c>
      <c r="Q131" s="36">
        <v>4705</v>
      </c>
      <c r="R131" s="36">
        <v>4775</v>
      </c>
      <c r="S131" s="36">
        <v>4675</v>
      </c>
      <c r="T131" s="66">
        <v>9.4999999999999998E-3</v>
      </c>
      <c r="U131" s="66">
        <v>-3.0999999999999999E-3</v>
      </c>
      <c r="V131" s="66">
        <v>-5.1999999999999998E-3</v>
      </c>
      <c r="W131" s="66">
        <v>1.6E-2</v>
      </c>
      <c r="X131" s="1">
        <v>43800</v>
      </c>
      <c r="Y131" s="1">
        <v>207333</v>
      </c>
      <c r="Z131" s="1">
        <v>56204</v>
      </c>
      <c r="AA131" t="s">
        <v>374</v>
      </c>
      <c r="AB131" t="s">
        <v>375</v>
      </c>
      <c r="AC131">
        <v>19.32</v>
      </c>
      <c r="AD131">
        <v>0.96</v>
      </c>
      <c r="AE131">
        <v>4.21</v>
      </c>
      <c r="AF131" t="s">
        <v>230</v>
      </c>
      <c r="AG131" s="1">
        <v>17800</v>
      </c>
      <c r="AH131" s="36">
        <v>4755</v>
      </c>
      <c r="AI131" s="1">
        <v>1200</v>
      </c>
      <c r="AJ131" s="36">
        <v>4750</v>
      </c>
      <c r="AK131">
        <v>100</v>
      </c>
      <c r="AL131" s="2">
        <v>0.6381944444444444</v>
      </c>
      <c r="AM131" s="3">
        <v>46150</v>
      </c>
      <c r="AN131" t="s">
        <v>293</v>
      </c>
      <c r="AO131" t="s">
        <v>341</v>
      </c>
      <c r="AQ131" t="str">
        <f t="shared" ref="AQ131:AQ194" si="2">IF(AP131="","",ROUND((L131-AP131)/AP131,4))</f>
        <v/>
      </c>
    </row>
    <row r="132" spans="1:43">
      <c r="A132" s="8">
        <v>46170</v>
      </c>
      <c r="B132">
        <v>3903</v>
      </c>
      <c r="C132">
        <v>-0.36</v>
      </c>
      <c r="D132" s="1">
        <v>64720</v>
      </c>
      <c r="E132" s="6">
        <v>-0.46</v>
      </c>
      <c r="F132" s="69">
        <v>5310</v>
      </c>
      <c r="G132" t="s">
        <v>54</v>
      </c>
      <c r="H132">
        <v>0</v>
      </c>
      <c r="I132" t="s">
        <v>288</v>
      </c>
      <c r="J132" t="s">
        <v>289</v>
      </c>
      <c r="K132" t="s">
        <v>290</v>
      </c>
      <c r="L132" s="36">
        <v>7380</v>
      </c>
      <c r="M132">
        <v>-240</v>
      </c>
      <c r="N132" s="66">
        <v>-3.15E-2</v>
      </c>
      <c r="O132" s="36">
        <v>7620</v>
      </c>
      <c r="P132" s="66">
        <v>-3.1399999999999997E-2</v>
      </c>
      <c r="Q132" s="36">
        <v>7430</v>
      </c>
      <c r="R132" s="36">
        <v>7450</v>
      </c>
      <c r="S132" s="36">
        <v>7090</v>
      </c>
      <c r="T132" s="66">
        <v>-6.7000000000000002E-3</v>
      </c>
      <c r="U132" s="66">
        <v>1.9300000000000001E-2</v>
      </c>
      <c r="V132" s="66">
        <v>-9.2999999999999992E-3</v>
      </c>
      <c r="W132" s="66">
        <v>4.0899999999999999E-2</v>
      </c>
      <c r="X132" s="1">
        <v>173300</v>
      </c>
      <c r="Y132" s="1">
        <v>1259545</v>
      </c>
      <c r="Z132" s="1">
        <v>154925</v>
      </c>
      <c r="AA132" t="s">
        <v>376</v>
      </c>
      <c r="AB132" t="s">
        <v>377</v>
      </c>
      <c r="AC132">
        <v>30.95</v>
      </c>
      <c r="AD132">
        <v>1.58</v>
      </c>
      <c r="AE132">
        <v>1.96</v>
      </c>
      <c r="AF132" t="s">
        <v>230</v>
      </c>
      <c r="AG132" s="1">
        <v>1300</v>
      </c>
      <c r="AH132" s="36">
        <v>7380</v>
      </c>
      <c r="AI132">
        <v>200</v>
      </c>
      <c r="AJ132" s="36">
        <v>7370</v>
      </c>
      <c r="AK132" s="1">
        <v>1300</v>
      </c>
      <c r="AL132" s="2">
        <v>0.63888888888888884</v>
      </c>
      <c r="AM132" s="3">
        <v>46153</v>
      </c>
      <c r="AN132" t="s">
        <v>293</v>
      </c>
      <c r="AO132" t="s">
        <v>341</v>
      </c>
      <c r="AQ132" t="str">
        <f t="shared" si="2"/>
        <v/>
      </c>
    </row>
    <row r="133" spans="1:43">
      <c r="A133" s="8">
        <v>46170</v>
      </c>
      <c r="B133">
        <v>3903</v>
      </c>
      <c r="C133">
        <v>-0.36</v>
      </c>
      <c r="D133" s="1">
        <v>64720</v>
      </c>
      <c r="E133" s="6">
        <v>-0.46</v>
      </c>
      <c r="F133" s="69">
        <v>5334</v>
      </c>
      <c r="G133" t="s">
        <v>55</v>
      </c>
      <c r="H133">
        <v>0</v>
      </c>
      <c r="I133" t="s">
        <v>288</v>
      </c>
      <c r="J133" t="s">
        <v>289</v>
      </c>
      <c r="K133" t="s">
        <v>295</v>
      </c>
      <c r="L133" s="36">
        <v>9944</v>
      </c>
      <c r="M133">
        <v>41</v>
      </c>
      <c r="N133" s="66">
        <v>4.1000000000000003E-3</v>
      </c>
      <c r="O133" s="36">
        <v>9903</v>
      </c>
      <c r="P133" s="66">
        <v>4.1000000000000003E-3</v>
      </c>
      <c r="Q133" s="36">
        <v>9660</v>
      </c>
      <c r="R133" s="36">
        <v>10035</v>
      </c>
      <c r="S133" s="36">
        <v>9572</v>
      </c>
      <c r="T133" s="66">
        <v>2.93E-2</v>
      </c>
      <c r="U133" s="66">
        <v>-2E-3</v>
      </c>
      <c r="V133" s="66">
        <v>-8.9999999999999993E-3</v>
      </c>
      <c r="W133" s="66">
        <v>3.8800000000000001E-2</v>
      </c>
      <c r="X133" s="1">
        <v>585900</v>
      </c>
      <c r="Y133" s="1">
        <v>5769855</v>
      </c>
      <c r="Z133" s="1">
        <v>1981319</v>
      </c>
      <c r="AA133" t="s">
        <v>520</v>
      </c>
      <c r="AB133" t="s">
        <v>379</v>
      </c>
      <c r="AC133">
        <v>18.53</v>
      </c>
      <c r="AD133">
        <v>2.54</v>
      </c>
      <c r="AE133">
        <v>2.11</v>
      </c>
      <c r="AF133" t="s">
        <v>230</v>
      </c>
      <c r="AG133" s="1">
        <v>31700</v>
      </c>
      <c r="AH133" s="36">
        <v>9946</v>
      </c>
      <c r="AI133">
        <v>100</v>
      </c>
      <c r="AJ133" s="36">
        <v>9943</v>
      </c>
      <c r="AK133">
        <v>200</v>
      </c>
      <c r="AL133" s="2">
        <v>0.63888888888888884</v>
      </c>
      <c r="AM133" s="3">
        <v>46142</v>
      </c>
      <c r="AN133" t="s">
        <v>298</v>
      </c>
      <c r="AO133" t="s">
        <v>341</v>
      </c>
      <c r="AQ133" t="str">
        <f t="shared" si="2"/>
        <v/>
      </c>
    </row>
    <row r="134" spans="1:43">
      <c r="A134" s="8">
        <v>46170</v>
      </c>
      <c r="B134">
        <v>3903</v>
      </c>
      <c r="C134">
        <v>-0.36</v>
      </c>
      <c r="D134" s="1">
        <v>64720</v>
      </c>
      <c r="E134" s="6">
        <v>-0.46</v>
      </c>
      <c r="F134" s="69">
        <v>5706</v>
      </c>
      <c r="G134" t="s">
        <v>56</v>
      </c>
      <c r="H134">
        <v>0</v>
      </c>
      <c r="I134" t="s">
        <v>288</v>
      </c>
      <c r="J134" t="s">
        <v>289</v>
      </c>
      <c r="K134" t="s">
        <v>290</v>
      </c>
      <c r="L134" s="36">
        <v>48880</v>
      </c>
      <c r="M134" s="36">
        <v>-2920</v>
      </c>
      <c r="N134" s="66">
        <v>-5.6399999999999999E-2</v>
      </c>
      <c r="O134" s="36">
        <v>51800</v>
      </c>
      <c r="P134" s="66">
        <v>-5.6300000000000003E-2</v>
      </c>
      <c r="Q134" s="36">
        <v>50150</v>
      </c>
      <c r="R134" s="36">
        <v>51140</v>
      </c>
      <c r="S134" s="36">
        <v>47830</v>
      </c>
      <c r="T134" s="66">
        <v>-2.53E-2</v>
      </c>
      <c r="U134" s="66">
        <v>-2.3300000000000001E-2</v>
      </c>
      <c r="V134" s="66">
        <v>-4.41E-2</v>
      </c>
      <c r="W134" s="66">
        <v>2.1899999999999999E-2</v>
      </c>
      <c r="X134" s="1">
        <v>1973300</v>
      </c>
      <c r="Y134" s="1">
        <v>97040532</v>
      </c>
      <c r="Z134" s="1">
        <v>2806466</v>
      </c>
      <c r="AA134" t="s">
        <v>521</v>
      </c>
      <c r="AB134" t="s">
        <v>381</v>
      </c>
      <c r="AC134">
        <v>37.28</v>
      </c>
      <c r="AD134">
        <v>6.78</v>
      </c>
      <c r="AE134">
        <v>0.56999999999999995</v>
      </c>
      <c r="AF134" t="s">
        <v>230</v>
      </c>
      <c r="AG134" s="1">
        <v>8700</v>
      </c>
      <c r="AH134" s="36">
        <v>48880</v>
      </c>
      <c r="AI134">
        <v>400</v>
      </c>
      <c r="AJ134" s="36">
        <v>48840</v>
      </c>
      <c r="AK134">
        <v>400</v>
      </c>
      <c r="AL134" s="2">
        <v>0.63888888888888884</v>
      </c>
      <c r="AM134" s="3">
        <v>46155</v>
      </c>
      <c r="AN134" t="s">
        <v>298</v>
      </c>
      <c r="AO134" t="s">
        <v>382</v>
      </c>
      <c r="AQ134" t="str">
        <f t="shared" si="2"/>
        <v/>
      </c>
    </row>
    <row r="135" spans="1:43">
      <c r="A135" s="8">
        <v>46170</v>
      </c>
      <c r="B135">
        <v>3903</v>
      </c>
      <c r="C135">
        <v>-0.36</v>
      </c>
      <c r="D135" s="1">
        <v>64720</v>
      </c>
      <c r="E135" s="6">
        <v>-0.46</v>
      </c>
      <c r="F135" s="69">
        <v>5711</v>
      </c>
      <c r="G135" t="s">
        <v>57</v>
      </c>
      <c r="H135">
        <v>0</v>
      </c>
      <c r="I135" t="s">
        <v>288</v>
      </c>
      <c r="J135" t="s">
        <v>289</v>
      </c>
      <c r="K135" t="s">
        <v>295</v>
      </c>
      <c r="L135" s="36">
        <v>5135</v>
      </c>
      <c r="M135">
        <v>-136</v>
      </c>
      <c r="N135" s="66">
        <v>-2.58E-2</v>
      </c>
      <c r="O135" s="36">
        <v>5271</v>
      </c>
      <c r="P135" s="66">
        <v>-2.58E-2</v>
      </c>
      <c r="Q135" s="36">
        <v>5171</v>
      </c>
      <c r="R135" s="36">
        <v>5224</v>
      </c>
      <c r="S135" s="36">
        <v>5036</v>
      </c>
      <c r="T135" s="66">
        <v>-6.8999999999999999E-3</v>
      </c>
      <c r="U135" s="66">
        <v>-1.17E-2</v>
      </c>
      <c r="V135" s="66">
        <v>-1.7000000000000001E-2</v>
      </c>
      <c r="W135" s="66">
        <v>1.9599999999999999E-2</v>
      </c>
      <c r="X135" s="1">
        <v>799000</v>
      </c>
      <c r="Y135" s="1">
        <v>4091398</v>
      </c>
      <c r="Z135" s="1">
        <v>675198</v>
      </c>
      <c r="AA135" t="s">
        <v>383</v>
      </c>
      <c r="AB135" t="s">
        <v>384</v>
      </c>
      <c r="AC135">
        <v>13.69</v>
      </c>
      <c r="AD135">
        <v>0.91</v>
      </c>
      <c r="AE135">
        <v>2.2599999999999998</v>
      </c>
      <c r="AF135" t="s">
        <v>230</v>
      </c>
      <c r="AG135" s="1">
        <v>23000</v>
      </c>
      <c r="AH135" s="36">
        <v>5136</v>
      </c>
      <c r="AI135">
        <v>400</v>
      </c>
      <c r="AJ135" s="36">
        <v>5134</v>
      </c>
      <c r="AK135">
        <v>300</v>
      </c>
      <c r="AL135" s="2">
        <v>0.63888888888888884</v>
      </c>
      <c r="AM135" s="3">
        <v>46155</v>
      </c>
      <c r="AN135" t="s">
        <v>298</v>
      </c>
      <c r="AO135" t="s">
        <v>382</v>
      </c>
      <c r="AQ135" t="str">
        <f t="shared" si="2"/>
        <v/>
      </c>
    </row>
    <row r="136" spans="1:43">
      <c r="A136" s="8">
        <v>46170</v>
      </c>
      <c r="B136">
        <v>3903</v>
      </c>
      <c r="C136">
        <v>-0.36</v>
      </c>
      <c r="D136" s="1">
        <v>64720</v>
      </c>
      <c r="E136" s="6">
        <v>-0.46</v>
      </c>
      <c r="F136" s="69">
        <v>5713</v>
      </c>
      <c r="G136" t="s">
        <v>58</v>
      </c>
      <c r="H136">
        <v>0</v>
      </c>
      <c r="I136" t="s">
        <v>288</v>
      </c>
      <c r="J136" t="s">
        <v>289</v>
      </c>
      <c r="K136" t="s">
        <v>290</v>
      </c>
      <c r="L136" s="36">
        <v>8909</v>
      </c>
      <c r="M136">
        <v>-699</v>
      </c>
      <c r="N136" s="66">
        <v>-7.2800000000000004E-2</v>
      </c>
      <c r="O136" s="36">
        <v>9608</v>
      </c>
      <c r="P136" s="66">
        <v>-7.2700000000000001E-2</v>
      </c>
      <c r="Q136" s="36">
        <v>9398</v>
      </c>
      <c r="R136" s="36">
        <v>9450</v>
      </c>
      <c r="S136" s="36">
        <v>8691</v>
      </c>
      <c r="T136" s="66">
        <v>-5.1999999999999998E-2</v>
      </c>
      <c r="U136" s="66">
        <v>-1.5100000000000001E-2</v>
      </c>
      <c r="V136" s="66">
        <v>-5.7200000000000001E-2</v>
      </c>
      <c r="W136" s="66">
        <v>2.5000000000000001E-2</v>
      </c>
      <c r="X136" s="1">
        <v>3611500</v>
      </c>
      <c r="Y136" s="1">
        <v>32334758</v>
      </c>
      <c r="Z136" s="1">
        <v>2590862</v>
      </c>
      <c r="AA136" t="s">
        <v>385</v>
      </c>
      <c r="AB136" t="s">
        <v>386</v>
      </c>
      <c r="AC136">
        <v>16.059999999999999</v>
      </c>
      <c r="AD136">
        <v>1.1599999999999999</v>
      </c>
      <c r="AE136">
        <v>2.3199999999999998</v>
      </c>
      <c r="AF136" t="s">
        <v>230</v>
      </c>
      <c r="AG136" s="1">
        <v>53700</v>
      </c>
      <c r="AH136" s="36">
        <v>8910</v>
      </c>
      <c r="AI136">
        <v>400</v>
      </c>
      <c r="AJ136" s="36">
        <v>8907</v>
      </c>
      <c r="AK136">
        <v>300</v>
      </c>
      <c r="AL136" s="2">
        <v>0.63888888888888884</v>
      </c>
      <c r="AM136" s="3">
        <v>46153</v>
      </c>
      <c r="AN136" t="s">
        <v>298</v>
      </c>
      <c r="AO136" t="s">
        <v>382</v>
      </c>
      <c r="AQ136" t="str">
        <f t="shared" si="2"/>
        <v/>
      </c>
    </row>
    <row r="137" spans="1:43">
      <c r="A137" s="8">
        <v>46170</v>
      </c>
      <c r="B137">
        <v>3903</v>
      </c>
      <c r="C137">
        <v>-0.36</v>
      </c>
      <c r="D137" s="1">
        <v>64720</v>
      </c>
      <c r="E137" s="6">
        <v>-0.46</v>
      </c>
      <c r="F137" s="69">
        <v>5802</v>
      </c>
      <c r="G137" t="s">
        <v>59</v>
      </c>
      <c r="H137">
        <v>0</v>
      </c>
      <c r="I137" t="s">
        <v>288</v>
      </c>
      <c r="J137" t="s">
        <v>289</v>
      </c>
      <c r="K137" t="s">
        <v>295</v>
      </c>
      <c r="L137" s="36">
        <v>11985</v>
      </c>
      <c r="M137">
        <v>-30</v>
      </c>
      <c r="N137" s="66">
        <v>-2.5000000000000001E-3</v>
      </c>
      <c r="O137" s="36">
        <v>12015</v>
      </c>
      <c r="P137" s="66">
        <v>-2.3999999999999998E-3</v>
      </c>
      <c r="Q137" s="36">
        <v>11720</v>
      </c>
      <c r="R137" s="36">
        <v>12075</v>
      </c>
      <c r="S137" s="36">
        <v>11565</v>
      </c>
      <c r="T137" s="66">
        <v>2.2599999999999999E-2</v>
      </c>
      <c r="U137" s="66">
        <v>1.2200000000000001E-2</v>
      </c>
      <c r="V137" s="66">
        <v>-7.4000000000000003E-3</v>
      </c>
      <c r="W137" s="66">
        <v>3.6299999999999999E-2</v>
      </c>
      <c r="X137" s="1">
        <v>4500100</v>
      </c>
      <c r="Y137" s="1">
        <v>53092569</v>
      </c>
      <c r="Z137" s="1">
        <v>9515377</v>
      </c>
      <c r="AA137" t="s">
        <v>387</v>
      </c>
      <c r="AB137" t="s">
        <v>388</v>
      </c>
      <c r="AC137">
        <v>28.75</v>
      </c>
      <c r="AD137">
        <v>3.4</v>
      </c>
      <c r="AE137">
        <v>1.3</v>
      </c>
      <c r="AF137" t="s">
        <v>230</v>
      </c>
      <c r="AG137" s="1">
        <v>63100</v>
      </c>
      <c r="AH137" s="36">
        <v>11990</v>
      </c>
      <c r="AI137" s="1">
        <v>2100</v>
      </c>
      <c r="AJ137" s="36">
        <v>11985</v>
      </c>
      <c r="AK137" s="1">
        <v>1300</v>
      </c>
      <c r="AL137" s="2">
        <v>0.6381944444444444</v>
      </c>
      <c r="AM137" s="3">
        <v>46154</v>
      </c>
      <c r="AN137" t="s">
        <v>298</v>
      </c>
      <c r="AO137" t="s">
        <v>382</v>
      </c>
      <c r="AQ137" t="str">
        <f t="shared" si="2"/>
        <v/>
      </c>
    </row>
    <row r="138" spans="1:43">
      <c r="A138" s="8">
        <v>46170</v>
      </c>
      <c r="B138">
        <v>3903</v>
      </c>
      <c r="C138">
        <v>-0.36</v>
      </c>
      <c r="D138" s="1">
        <v>64720</v>
      </c>
      <c r="E138" s="6">
        <v>-0.46</v>
      </c>
      <c r="F138" s="69">
        <v>5803</v>
      </c>
      <c r="G138" t="s">
        <v>60</v>
      </c>
      <c r="H138">
        <v>0</v>
      </c>
      <c r="I138" t="s">
        <v>288</v>
      </c>
      <c r="J138" t="s">
        <v>289</v>
      </c>
      <c r="K138" t="s">
        <v>290</v>
      </c>
      <c r="L138" s="36">
        <v>5014</v>
      </c>
      <c r="M138">
        <v>-126</v>
      </c>
      <c r="N138" s="66">
        <v>-2.4500000000000001E-2</v>
      </c>
      <c r="O138" s="36">
        <v>5140</v>
      </c>
      <c r="P138" s="66">
        <v>-2.4500000000000001E-2</v>
      </c>
      <c r="Q138" s="36">
        <v>4998</v>
      </c>
      <c r="R138" s="36">
        <v>5196</v>
      </c>
      <c r="S138" s="36">
        <v>4803</v>
      </c>
      <c r="T138" s="66">
        <v>3.2000000000000002E-3</v>
      </c>
      <c r="U138" s="66">
        <v>2.8E-3</v>
      </c>
      <c r="V138" s="66">
        <v>-3.5000000000000003E-2</v>
      </c>
      <c r="W138" s="66">
        <v>4.3900000000000002E-2</v>
      </c>
      <c r="X138" s="1">
        <v>64025900</v>
      </c>
      <c r="Y138" s="1">
        <v>320158587</v>
      </c>
      <c r="Z138" s="1">
        <v>8900755</v>
      </c>
      <c r="AA138" t="s">
        <v>389</v>
      </c>
      <c r="AB138" t="s">
        <v>390</v>
      </c>
      <c r="AC138">
        <v>53.22</v>
      </c>
      <c r="AD138">
        <v>14.81</v>
      </c>
      <c r="AE138">
        <v>0.76</v>
      </c>
      <c r="AF138" t="s">
        <v>230</v>
      </c>
      <c r="AG138" s="1">
        <v>710700</v>
      </c>
      <c r="AH138" s="36">
        <v>5014</v>
      </c>
      <c r="AI138" s="1">
        <v>1700</v>
      </c>
      <c r="AJ138" s="36">
        <v>5012</v>
      </c>
      <c r="AK138" s="1">
        <v>2300</v>
      </c>
      <c r="AL138" s="2">
        <v>0.63888888888888884</v>
      </c>
      <c r="AM138" s="3">
        <v>46156</v>
      </c>
      <c r="AN138" t="s">
        <v>298</v>
      </c>
      <c r="AO138" t="s">
        <v>382</v>
      </c>
      <c r="AQ138" t="str">
        <f t="shared" si="2"/>
        <v/>
      </c>
    </row>
    <row r="139" spans="1:43">
      <c r="A139" s="8">
        <v>46170</v>
      </c>
      <c r="B139">
        <v>3903</v>
      </c>
      <c r="C139">
        <v>-0.36</v>
      </c>
      <c r="D139" s="1">
        <v>64720</v>
      </c>
      <c r="E139" s="6">
        <v>-0.46</v>
      </c>
      <c r="F139" s="69">
        <v>6038</v>
      </c>
      <c r="G139" t="s">
        <v>61</v>
      </c>
      <c r="H139">
        <v>0</v>
      </c>
      <c r="I139" t="s">
        <v>347</v>
      </c>
      <c r="J139" t="s">
        <v>289</v>
      </c>
      <c r="K139" t="s">
        <v>290</v>
      </c>
      <c r="L139">
        <v>908</v>
      </c>
      <c r="M139">
        <v>4</v>
      </c>
      <c r="N139" s="66">
        <v>4.4000000000000003E-3</v>
      </c>
      <c r="O139">
        <v>904</v>
      </c>
      <c r="P139" s="66">
        <v>4.4000000000000003E-3</v>
      </c>
      <c r="Q139">
        <v>905</v>
      </c>
      <c r="R139">
        <v>909</v>
      </c>
      <c r="S139">
        <v>904</v>
      </c>
      <c r="T139" s="66">
        <v>3.3E-3</v>
      </c>
      <c r="U139" s="66">
        <v>-1.1000000000000001E-3</v>
      </c>
      <c r="V139" s="66">
        <v>-1.1000000000000001E-3</v>
      </c>
      <c r="W139" s="66">
        <v>4.4000000000000003E-3</v>
      </c>
      <c r="X139" s="1">
        <v>5800</v>
      </c>
      <c r="Y139" s="1">
        <v>5258</v>
      </c>
      <c r="Z139" s="1">
        <v>4596</v>
      </c>
      <c r="AA139" t="s">
        <v>391</v>
      </c>
      <c r="AB139" t="s">
        <v>392</v>
      </c>
      <c r="AC139">
        <v>13.1</v>
      </c>
      <c r="AD139">
        <v>0.91</v>
      </c>
      <c r="AE139">
        <v>2.5299999999999998</v>
      </c>
      <c r="AF139" t="s">
        <v>230</v>
      </c>
      <c r="AG139">
        <v>100</v>
      </c>
      <c r="AH139">
        <v>908</v>
      </c>
      <c r="AI139">
        <v>100</v>
      </c>
      <c r="AJ139">
        <v>907</v>
      </c>
      <c r="AK139">
        <v>500</v>
      </c>
      <c r="AL139" s="2">
        <v>0.63541666666666663</v>
      </c>
      <c r="AM139" s="3">
        <v>46157</v>
      </c>
      <c r="AN139" t="s">
        <v>350</v>
      </c>
      <c r="AO139" t="s">
        <v>313</v>
      </c>
      <c r="AQ139" t="str">
        <f t="shared" si="2"/>
        <v/>
      </c>
    </row>
    <row r="140" spans="1:43">
      <c r="A140" s="8">
        <v>46170</v>
      </c>
      <c r="B140">
        <v>3903</v>
      </c>
      <c r="C140">
        <v>-0.36</v>
      </c>
      <c r="D140" s="1">
        <v>64720</v>
      </c>
      <c r="E140" s="6">
        <v>-0.46</v>
      </c>
      <c r="F140" s="69">
        <v>6156</v>
      </c>
      <c r="G140" t="s">
        <v>62</v>
      </c>
      <c r="H140">
        <v>0</v>
      </c>
      <c r="I140" t="s">
        <v>314</v>
      </c>
      <c r="J140" t="s">
        <v>323</v>
      </c>
      <c r="K140" t="s">
        <v>290</v>
      </c>
      <c r="L140" s="36">
        <v>2036</v>
      </c>
      <c r="M140">
        <v>-1</v>
      </c>
      <c r="N140" s="66">
        <v>-5.0000000000000001E-4</v>
      </c>
      <c r="O140" s="36">
        <v>2037</v>
      </c>
      <c r="P140" s="66">
        <v>-4.0000000000000002E-4</v>
      </c>
      <c r="Q140" s="36">
        <v>2037</v>
      </c>
      <c r="R140" s="36">
        <v>2063</v>
      </c>
      <c r="S140" s="36">
        <v>2019</v>
      </c>
      <c r="T140" s="66">
        <v>-4.0000000000000002E-4</v>
      </c>
      <c r="U140" s="66">
        <v>-4.0000000000000002E-4</v>
      </c>
      <c r="V140" s="66">
        <v>-1.2999999999999999E-2</v>
      </c>
      <c r="W140" s="66">
        <v>8.3999999999999995E-3</v>
      </c>
      <c r="X140" s="1">
        <v>15200</v>
      </c>
      <c r="Y140" s="1">
        <v>31019</v>
      </c>
      <c r="Z140" s="1">
        <v>10790</v>
      </c>
      <c r="AA140" t="s">
        <v>393</v>
      </c>
      <c r="AB140" t="s">
        <v>394</v>
      </c>
      <c r="AC140">
        <v>60.41</v>
      </c>
      <c r="AD140">
        <v>1.43</v>
      </c>
      <c r="AE140">
        <v>4.91</v>
      </c>
      <c r="AF140">
        <v>1.3</v>
      </c>
      <c r="AG140">
        <v>0</v>
      </c>
      <c r="AH140" s="36">
        <v>2036</v>
      </c>
      <c r="AI140">
        <v>100</v>
      </c>
      <c r="AJ140" s="36">
        <v>2032</v>
      </c>
      <c r="AK140">
        <v>100</v>
      </c>
      <c r="AL140" s="2">
        <v>0.63541666666666663</v>
      </c>
      <c r="AM140" s="3">
        <v>46150</v>
      </c>
      <c r="AN140" t="s">
        <v>350</v>
      </c>
      <c r="AO140" t="s">
        <v>395</v>
      </c>
      <c r="AQ140" t="str">
        <f t="shared" si="2"/>
        <v/>
      </c>
    </row>
    <row r="141" spans="1:43">
      <c r="A141" s="8">
        <v>46170</v>
      </c>
      <c r="B141">
        <v>3903</v>
      </c>
      <c r="C141">
        <v>-0.36</v>
      </c>
      <c r="D141" s="1">
        <v>64720</v>
      </c>
      <c r="E141" s="6">
        <v>-0.46</v>
      </c>
      <c r="F141" s="69">
        <v>6178</v>
      </c>
      <c r="G141" t="s">
        <v>63</v>
      </c>
      <c r="H141">
        <v>0</v>
      </c>
      <c r="I141" t="s">
        <v>288</v>
      </c>
      <c r="J141" t="s">
        <v>289</v>
      </c>
      <c r="K141" t="s">
        <v>290</v>
      </c>
      <c r="L141" s="36">
        <v>2014.5</v>
      </c>
      <c r="M141">
        <v>-45</v>
      </c>
      <c r="N141" s="66">
        <v>-2.18E-2</v>
      </c>
      <c r="O141" s="36">
        <v>2059.5</v>
      </c>
      <c r="P141" s="66">
        <v>-2.18E-2</v>
      </c>
      <c r="Q141" s="36">
        <v>2024.5</v>
      </c>
      <c r="R141" s="36">
        <v>2037.5</v>
      </c>
      <c r="S141" s="36">
        <v>1995</v>
      </c>
      <c r="T141" s="66">
        <v>-4.8999999999999998E-3</v>
      </c>
      <c r="U141" s="66">
        <v>9.4999999999999998E-3</v>
      </c>
      <c r="V141" s="66">
        <v>-1.12E-2</v>
      </c>
      <c r="W141" s="66">
        <v>9.7000000000000003E-3</v>
      </c>
      <c r="X141" s="1">
        <v>6635000</v>
      </c>
      <c r="Y141" s="1">
        <v>13353345</v>
      </c>
      <c r="Z141" s="1">
        <v>5657108</v>
      </c>
      <c r="AA141" t="s">
        <v>396</v>
      </c>
      <c r="AB141" t="s">
        <v>397</v>
      </c>
      <c r="AC141">
        <v>14.87</v>
      </c>
      <c r="AD141">
        <v>0.57999999999999996</v>
      </c>
      <c r="AE141">
        <v>2.98</v>
      </c>
      <c r="AF141" t="s">
        <v>230</v>
      </c>
      <c r="AG141" s="1">
        <v>264600</v>
      </c>
      <c r="AH141" s="36">
        <v>2015</v>
      </c>
      <c r="AI141" s="1">
        <v>2800</v>
      </c>
      <c r="AJ141" s="36">
        <v>2014.5</v>
      </c>
      <c r="AK141">
        <v>400</v>
      </c>
      <c r="AL141" s="2">
        <v>0.63888888888888884</v>
      </c>
      <c r="AM141" s="3">
        <v>46157</v>
      </c>
      <c r="AN141" t="s">
        <v>298</v>
      </c>
      <c r="AO141" t="s">
        <v>313</v>
      </c>
      <c r="AQ141" t="str">
        <f t="shared" si="2"/>
        <v/>
      </c>
    </row>
    <row r="142" spans="1:43">
      <c r="A142" s="8">
        <v>46170</v>
      </c>
      <c r="B142">
        <v>3903</v>
      </c>
      <c r="C142">
        <v>-0.36</v>
      </c>
      <c r="D142" s="1">
        <v>64720</v>
      </c>
      <c r="E142" s="6">
        <v>-0.46</v>
      </c>
      <c r="F142" s="69">
        <v>6208</v>
      </c>
      <c r="G142" t="s">
        <v>64</v>
      </c>
      <c r="H142">
        <v>0</v>
      </c>
      <c r="I142" t="s">
        <v>314</v>
      </c>
      <c r="J142" t="s">
        <v>289</v>
      </c>
      <c r="K142" t="s">
        <v>295</v>
      </c>
      <c r="L142" s="36">
        <v>1928</v>
      </c>
      <c r="M142">
        <v>78</v>
      </c>
      <c r="N142" s="66">
        <v>4.2200000000000001E-2</v>
      </c>
      <c r="O142" s="36">
        <v>1850</v>
      </c>
      <c r="P142" s="66">
        <v>4.2099999999999999E-2</v>
      </c>
      <c r="Q142" s="36">
        <v>1862</v>
      </c>
      <c r="R142" s="36">
        <v>1931</v>
      </c>
      <c r="S142" s="36">
        <v>1860</v>
      </c>
      <c r="T142" s="66">
        <v>3.5400000000000001E-2</v>
      </c>
      <c r="U142" s="66">
        <v>9.9000000000000008E-3</v>
      </c>
      <c r="V142" s="66">
        <v>-1.5E-3</v>
      </c>
      <c r="W142" s="66">
        <v>3.6499999999999998E-2</v>
      </c>
      <c r="X142" s="1">
        <v>72400</v>
      </c>
      <c r="Y142" s="1">
        <v>137586</v>
      </c>
      <c r="Z142" s="1">
        <v>12312</v>
      </c>
      <c r="AA142" t="s">
        <v>398</v>
      </c>
      <c r="AB142" t="s">
        <v>399</v>
      </c>
      <c r="AC142">
        <v>18.79</v>
      </c>
      <c r="AD142">
        <v>1.96</v>
      </c>
      <c r="AE142">
        <v>1.04</v>
      </c>
      <c r="AF142">
        <v>2.1</v>
      </c>
      <c r="AG142">
        <v>0</v>
      </c>
      <c r="AH142" s="36">
        <v>1931</v>
      </c>
      <c r="AI142">
        <v>100</v>
      </c>
      <c r="AJ142" s="36">
        <v>1927</v>
      </c>
      <c r="AK142">
        <v>200</v>
      </c>
      <c r="AL142" s="2">
        <v>0.6381944444444444</v>
      </c>
      <c r="AM142" s="3">
        <v>46153</v>
      </c>
      <c r="AN142" t="s">
        <v>298</v>
      </c>
      <c r="AO142" t="s">
        <v>395</v>
      </c>
      <c r="AQ142" t="str">
        <f t="shared" si="2"/>
        <v/>
      </c>
    </row>
    <row r="143" spans="1:43">
      <c r="A143" s="8">
        <v>46170</v>
      </c>
      <c r="B143">
        <v>3903</v>
      </c>
      <c r="C143">
        <v>-0.36</v>
      </c>
      <c r="D143" s="1">
        <v>64720</v>
      </c>
      <c r="E143" s="6">
        <v>-0.46</v>
      </c>
      <c r="F143" s="69">
        <v>6356</v>
      </c>
      <c r="G143" t="s">
        <v>65</v>
      </c>
      <c r="H143">
        <v>0</v>
      </c>
      <c r="I143" t="s">
        <v>314</v>
      </c>
      <c r="J143" t="s">
        <v>289</v>
      </c>
      <c r="K143" t="s">
        <v>290</v>
      </c>
      <c r="L143" s="36">
        <v>1698</v>
      </c>
      <c r="M143">
        <v>-22</v>
      </c>
      <c r="N143" s="66">
        <v>-1.2800000000000001E-2</v>
      </c>
      <c r="O143" s="36">
        <v>1720</v>
      </c>
      <c r="P143" s="66">
        <v>-1.2699999999999999E-2</v>
      </c>
      <c r="Q143" s="36">
        <v>1661</v>
      </c>
      <c r="R143" s="36">
        <v>1728</v>
      </c>
      <c r="S143" s="36">
        <v>1622</v>
      </c>
      <c r="T143" s="66">
        <v>2.2200000000000001E-2</v>
      </c>
      <c r="U143" s="66">
        <v>1.3100000000000001E-2</v>
      </c>
      <c r="V143" s="66">
        <v>-1.7299999999999999E-2</v>
      </c>
      <c r="W143" s="66">
        <v>4.6800000000000001E-2</v>
      </c>
      <c r="X143" s="1">
        <v>296500</v>
      </c>
      <c r="Y143" s="1">
        <v>493468</v>
      </c>
      <c r="Z143" s="1">
        <v>24247</v>
      </c>
      <c r="AA143" t="s">
        <v>400</v>
      </c>
      <c r="AB143" t="s">
        <v>401</v>
      </c>
      <c r="AC143">
        <v>13.73</v>
      </c>
      <c r="AD143">
        <v>1.66</v>
      </c>
      <c r="AE143">
        <v>0.59</v>
      </c>
      <c r="AF143" t="s">
        <v>230</v>
      </c>
      <c r="AG143">
        <v>0</v>
      </c>
      <c r="AH143" s="36">
        <v>1699</v>
      </c>
      <c r="AI143" s="1">
        <v>1000</v>
      </c>
      <c r="AJ143" s="36">
        <v>1697</v>
      </c>
      <c r="AK143">
        <v>300</v>
      </c>
      <c r="AL143" s="2">
        <v>0.63888888888888884</v>
      </c>
      <c r="AM143" s="3">
        <v>46155</v>
      </c>
      <c r="AN143" t="s">
        <v>298</v>
      </c>
      <c r="AO143" t="s">
        <v>395</v>
      </c>
      <c r="AQ143" t="str">
        <f t="shared" si="2"/>
        <v/>
      </c>
    </row>
    <row r="144" spans="1:43">
      <c r="A144" s="8">
        <v>46170</v>
      </c>
      <c r="B144">
        <v>3903</v>
      </c>
      <c r="C144">
        <v>-0.36</v>
      </c>
      <c r="D144" s="1">
        <v>64720</v>
      </c>
      <c r="E144" s="6">
        <v>-0.46</v>
      </c>
      <c r="F144" s="69">
        <v>6378</v>
      </c>
      <c r="G144" t="s">
        <v>66</v>
      </c>
      <c r="H144">
        <v>0</v>
      </c>
      <c r="I144" t="s">
        <v>314</v>
      </c>
      <c r="J144" t="s">
        <v>289</v>
      </c>
      <c r="K144" t="s">
        <v>295</v>
      </c>
      <c r="L144" s="36">
        <v>1187</v>
      </c>
      <c r="M144">
        <v>7</v>
      </c>
      <c r="N144" s="66">
        <v>5.8999999999999999E-3</v>
      </c>
      <c r="O144" s="36">
        <v>1180</v>
      </c>
      <c r="P144" s="66">
        <v>5.8999999999999999E-3</v>
      </c>
      <c r="Q144" s="36">
        <v>1180</v>
      </c>
      <c r="R144" s="36">
        <v>1188</v>
      </c>
      <c r="S144" s="36">
        <v>1150</v>
      </c>
      <c r="T144" s="66">
        <v>5.8999999999999999E-3</v>
      </c>
      <c r="U144" s="66">
        <v>4.1999999999999997E-3</v>
      </c>
      <c r="V144" s="66">
        <v>-8.0000000000000004E-4</v>
      </c>
      <c r="W144" s="66">
        <v>3.2099999999999997E-2</v>
      </c>
      <c r="X144" s="1">
        <v>153000</v>
      </c>
      <c r="Y144" s="1">
        <v>179539</v>
      </c>
      <c r="Z144" s="1">
        <v>24452</v>
      </c>
      <c r="AA144" t="s">
        <v>402</v>
      </c>
      <c r="AB144" t="s">
        <v>522</v>
      </c>
      <c r="AC144">
        <v>12.3</v>
      </c>
      <c r="AD144">
        <v>1.1000000000000001</v>
      </c>
      <c r="AE144">
        <v>3.45</v>
      </c>
      <c r="AF144" t="s">
        <v>230</v>
      </c>
      <c r="AG144">
        <v>0</v>
      </c>
      <c r="AH144" s="36">
        <v>1188</v>
      </c>
      <c r="AI144">
        <v>700</v>
      </c>
      <c r="AJ144" s="36">
        <v>1187</v>
      </c>
      <c r="AK144">
        <v>200</v>
      </c>
      <c r="AL144" s="2">
        <v>0.6381944444444444</v>
      </c>
      <c r="AM144" s="3">
        <v>46154</v>
      </c>
      <c r="AN144" t="s">
        <v>298</v>
      </c>
      <c r="AO144" t="s">
        <v>395</v>
      </c>
      <c r="AQ144" t="str">
        <f t="shared" si="2"/>
        <v/>
      </c>
    </row>
    <row r="145" spans="1:43">
      <c r="A145" s="8">
        <v>46170</v>
      </c>
      <c r="B145">
        <v>3903</v>
      </c>
      <c r="C145">
        <v>-0.36</v>
      </c>
      <c r="D145" s="1">
        <v>64720</v>
      </c>
      <c r="E145" s="6">
        <v>-0.46</v>
      </c>
      <c r="F145" s="69">
        <v>6526</v>
      </c>
      <c r="G145" t="s">
        <v>67</v>
      </c>
      <c r="H145">
        <v>0</v>
      </c>
      <c r="I145" t="s">
        <v>288</v>
      </c>
      <c r="J145" t="s">
        <v>289</v>
      </c>
      <c r="K145" t="s">
        <v>290</v>
      </c>
      <c r="L145" s="36">
        <v>2663.5</v>
      </c>
      <c r="M145">
        <v>-157</v>
      </c>
      <c r="N145" s="66">
        <v>-5.57E-2</v>
      </c>
      <c r="O145" s="36">
        <v>2820.5</v>
      </c>
      <c r="P145" s="66">
        <v>-5.5599999999999997E-2</v>
      </c>
      <c r="Q145" s="36">
        <v>2759.5</v>
      </c>
      <c r="R145" s="36">
        <v>2765</v>
      </c>
      <c r="S145" s="36">
        <v>2612</v>
      </c>
      <c r="T145" s="66">
        <v>-3.4700000000000002E-2</v>
      </c>
      <c r="U145" s="66">
        <v>-0.02</v>
      </c>
      <c r="V145" s="66">
        <v>-3.6700000000000003E-2</v>
      </c>
      <c r="W145" s="66">
        <v>1.9699999999999999E-2</v>
      </c>
      <c r="X145" s="1">
        <v>8720200</v>
      </c>
      <c r="Y145" s="1">
        <v>23380247</v>
      </c>
      <c r="Z145" s="1">
        <v>479346</v>
      </c>
      <c r="AA145" t="s">
        <v>404</v>
      </c>
      <c r="AB145" t="s">
        <v>405</v>
      </c>
      <c r="AC145">
        <v>46.72</v>
      </c>
      <c r="AD145">
        <v>3.5</v>
      </c>
      <c r="AE145">
        <v>1.88</v>
      </c>
      <c r="AF145" t="s">
        <v>230</v>
      </c>
      <c r="AG145" s="1">
        <v>209200</v>
      </c>
      <c r="AH145" s="36">
        <v>2663.5</v>
      </c>
      <c r="AI145" s="1">
        <v>1300</v>
      </c>
      <c r="AJ145" s="36">
        <v>2663</v>
      </c>
      <c r="AK145">
        <v>700</v>
      </c>
      <c r="AL145" s="2">
        <v>0.63888888888888884</v>
      </c>
      <c r="AM145" s="3">
        <v>46140</v>
      </c>
      <c r="AN145" t="s">
        <v>298</v>
      </c>
      <c r="AO145" t="s">
        <v>344</v>
      </c>
      <c r="AQ145" t="str">
        <f t="shared" si="2"/>
        <v/>
      </c>
    </row>
    <row r="146" spans="1:43">
      <c r="A146" s="8">
        <v>46170</v>
      </c>
      <c r="B146">
        <v>3903</v>
      </c>
      <c r="C146">
        <v>-0.36</v>
      </c>
      <c r="D146" s="1">
        <v>64720</v>
      </c>
      <c r="E146" s="6">
        <v>-0.46</v>
      </c>
      <c r="F146" s="69">
        <v>6586</v>
      </c>
      <c r="G146" t="s">
        <v>68</v>
      </c>
      <c r="H146">
        <v>0</v>
      </c>
      <c r="I146" t="s">
        <v>288</v>
      </c>
      <c r="J146" t="s">
        <v>289</v>
      </c>
      <c r="K146" t="s">
        <v>290</v>
      </c>
      <c r="L146" s="36">
        <v>5643</v>
      </c>
      <c r="M146">
        <v>32</v>
      </c>
      <c r="N146" s="66">
        <v>5.7000000000000002E-3</v>
      </c>
      <c r="O146" s="36">
        <v>5611</v>
      </c>
      <c r="P146" s="66">
        <v>5.7000000000000002E-3</v>
      </c>
      <c r="Q146" s="36">
        <v>5640</v>
      </c>
      <c r="R146" s="36">
        <v>5649</v>
      </c>
      <c r="S146" s="36">
        <v>5562</v>
      </c>
      <c r="T146" s="66">
        <v>5.0000000000000001E-4</v>
      </c>
      <c r="U146" s="66">
        <v>9.5999999999999992E-3</v>
      </c>
      <c r="V146" s="66">
        <v>-1E-3</v>
      </c>
      <c r="W146" s="66">
        <v>1.4500000000000001E-2</v>
      </c>
      <c r="X146" s="1">
        <v>323700</v>
      </c>
      <c r="Y146" s="1">
        <v>1816882</v>
      </c>
      <c r="Z146" s="1">
        <v>1580138</v>
      </c>
      <c r="AA146" t="s">
        <v>406</v>
      </c>
      <c r="AB146" t="s">
        <v>407</v>
      </c>
      <c r="AC146">
        <v>17.940000000000001</v>
      </c>
      <c r="AD146">
        <v>1.46</v>
      </c>
      <c r="AE146">
        <v>2.8</v>
      </c>
      <c r="AF146" t="s">
        <v>230</v>
      </c>
      <c r="AG146" s="1">
        <v>10300</v>
      </c>
      <c r="AH146" s="36">
        <v>5643</v>
      </c>
      <c r="AI146">
        <v>200</v>
      </c>
      <c r="AJ146" s="36">
        <v>5641</v>
      </c>
      <c r="AK146">
        <v>400</v>
      </c>
      <c r="AL146" s="2">
        <v>0.6381944444444444</v>
      </c>
      <c r="AM146" s="3">
        <v>46140</v>
      </c>
      <c r="AN146" t="s">
        <v>298</v>
      </c>
      <c r="AO146" t="s">
        <v>395</v>
      </c>
      <c r="AQ146" t="str">
        <f t="shared" si="2"/>
        <v/>
      </c>
    </row>
    <row r="147" spans="1:43">
      <c r="A147" s="8">
        <v>46170</v>
      </c>
      <c r="B147">
        <v>3903</v>
      </c>
      <c r="C147">
        <v>-0.36</v>
      </c>
      <c r="D147" s="1">
        <v>64720</v>
      </c>
      <c r="E147" s="6">
        <v>-0.46</v>
      </c>
      <c r="F147" s="69">
        <v>6594</v>
      </c>
      <c r="G147" t="s">
        <v>69</v>
      </c>
      <c r="H147">
        <v>0</v>
      </c>
      <c r="I147" t="s">
        <v>288</v>
      </c>
      <c r="J147" t="s">
        <v>289</v>
      </c>
      <c r="K147" t="s">
        <v>290</v>
      </c>
      <c r="L147" s="36">
        <v>2696</v>
      </c>
      <c r="M147">
        <v>-54</v>
      </c>
      <c r="N147" s="66">
        <v>-1.9599999999999999E-2</v>
      </c>
      <c r="O147" s="36">
        <v>2750</v>
      </c>
      <c r="P147" s="66">
        <v>-1.9599999999999999E-2</v>
      </c>
      <c r="Q147" s="36">
        <v>2680</v>
      </c>
      <c r="R147" s="36">
        <v>2721</v>
      </c>
      <c r="S147" s="36">
        <v>2647</v>
      </c>
      <c r="T147" s="66">
        <v>5.8999999999999999E-3</v>
      </c>
      <c r="U147" s="66">
        <v>8.6E-3</v>
      </c>
      <c r="V147" s="66">
        <v>-9.1000000000000004E-3</v>
      </c>
      <c r="W147" s="66">
        <v>1.8499999999999999E-2</v>
      </c>
      <c r="X147" s="1">
        <v>5762800</v>
      </c>
      <c r="Y147" s="1">
        <v>15455289</v>
      </c>
      <c r="Z147" s="1">
        <v>3215165</v>
      </c>
      <c r="AA147" t="s">
        <v>408</v>
      </c>
      <c r="AB147" t="s">
        <v>409</v>
      </c>
      <c r="AC147">
        <v>38.619999999999997</v>
      </c>
      <c r="AD147">
        <v>1.75</v>
      </c>
      <c r="AE147">
        <v>0</v>
      </c>
      <c r="AF147" t="s">
        <v>230</v>
      </c>
      <c r="AG147" s="1">
        <v>84500</v>
      </c>
      <c r="AH147" s="36">
        <v>2696</v>
      </c>
      <c r="AI147" s="1">
        <v>1100</v>
      </c>
      <c r="AJ147" s="36">
        <v>2695</v>
      </c>
      <c r="AK147" s="1">
        <v>5600</v>
      </c>
      <c r="AL147" s="2">
        <v>0.63888888888888884</v>
      </c>
      <c r="AN147" t="s">
        <v>298</v>
      </c>
      <c r="AO147" t="s">
        <v>344</v>
      </c>
      <c r="AQ147" t="str">
        <f t="shared" si="2"/>
        <v/>
      </c>
    </row>
    <row r="148" spans="1:43">
      <c r="A148" s="8">
        <v>46170</v>
      </c>
      <c r="B148">
        <v>3903</v>
      </c>
      <c r="C148">
        <v>-0.36</v>
      </c>
      <c r="D148" s="1">
        <v>64720</v>
      </c>
      <c r="E148" s="6">
        <v>-0.46</v>
      </c>
      <c r="F148" s="69">
        <v>6674</v>
      </c>
      <c r="G148" t="s">
        <v>70</v>
      </c>
      <c r="H148">
        <v>0</v>
      </c>
      <c r="I148" t="s">
        <v>288</v>
      </c>
      <c r="J148" t="s">
        <v>289</v>
      </c>
      <c r="K148" t="s">
        <v>290</v>
      </c>
      <c r="L148" s="36">
        <v>6446</v>
      </c>
      <c r="M148">
        <v>148</v>
      </c>
      <c r="N148" s="66">
        <v>2.35E-2</v>
      </c>
      <c r="O148" s="36">
        <v>6298</v>
      </c>
      <c r="P148" s="66">
        <v>2.3400000000000001E-2</v>
      </c>
      <c r="Q148" s="36">
        <v>6284</v>
      </c>
      <c r="R148" s="36">
        <v>6471</v>
      </c>
      <c r="S148" s="36">
        <v>6284</v>
      </c>
      <c r="T148" s="66">
        <v>2.5700000000000001E-2</v>
      </c>
      <c r="U148" s="66">
        <v>2.3999999999999998E-3</v>
      </c>
      <c r="V148" s="66">
        <v>-3.8E-3</v>
      </c>
      <c r="W148" s="66">
        <v>2.5700000000000001E-2</v>
      </c>
      <c r="X148" s="1">
        <v>537100</v>
      </c>
      <c r="Y148" s="1">
        <v>3423369</v>
      </c>
      <c r="Z148" s="1">
        <v>647477</v>
      </c>
      <c r="AA148" t="s">
        <v>410</v>
      </c>
      <c r="AB148" t="s">
        <v>411</v>
      </c>
      <c r="AC148">
        <v>17.96</v>
      </c>
      <c r="AD148">
        <v>1.63</v>
      </c>
      <c r="AE148">
        <v>1.52</v>
      </c>
      <c r="AF148" t="s">
        <v>230</v>
      </c>
      <c r="AG148" s="1">
        <v>16700</v>
      </c>
      <c r="AH148" s="36">
        <v>6448</v>
      </c>
      <c r="AI148">
        <v>200</v>
      </c>
      <c r="AJ148" s="36">
        <v>6445</v>
      </c>
      <c r="AK148">
        <v>600</v>
      </c>
      <c r="AL148" s="2">
        <v>0.63888888888888884</v>
      </c>
      <c r="AM148" s="3">
        <v>46155</v>
      </c>
      <c r="AN148" t="s">
        <v>298</v>
      </c>
      <c r="AO148" t="s">
        <v>344</v>
      </c>
      <c r="AQ148" t="str">
        <f t="shared" si="2"/>
        <v/>
      </c>
    </row>
    <row r="149" spans="1:43">
      <c r="A149" s="8">
        <v>46170</v>
      </c>
      <c r="B149">
        <v>3903</v>
      </c>
      <c r="C149">
        <v>-0.36</v>
      </c>
      <c r="D149" s="1">
        <v>64720</v>
      </c>
      <c r="E149" s="6">
        <v>-0.46</v>
      </c>
      <c r="F149" s="69">
        <v>6758</v>
      </c>
      <c r="G149" t="s">
        <v>71</v>
      </c>
      <c r="H149">
        <v>0</v>
      </c>
      <c r="I149" t="s">
        <v>288</v>
      </c>
      <c r="J149" t="s">
        <v>289</v>
      </c>
      <c r="K149" t="s">
        <v>290</v>
      </c>
      <c r="L149" s="36">
        <v>3472</v>
      </c>
      <c r="M149">
        <v>-53</v>
      </c>
      <c r="N149" s="66">
        <v>-1.4999999999999999E-2</v>
      </c>
      <c r="O149" s="36">
        <v>3525</v>
      </c>
      <c r="P149" s="66">
        <v>-1.4999999999999999E-2</v>
      </c>
      <c r="Q149" s="36">
        <v>3438</v>
      </c>
      <c r="R149" s="36">
        <v>3494</v>
      </c>
      <c r="S149" s="36">
        <v>3384</v>
      </c>
      <c r="T149" s="66">
        <v>9.7999999999999997E-3</v>
      </c>
      <c r="U149" s="66">
        <v>2.5000000000000001E-2</v>
      </c>
      <c r="V149" s="66">
        <v>-6.1999999999999998E-3</v>
      </c>
      <c r="W149" s="66">
        <v>2.5999999999999999E-2</v>
      </c>
      <c r="X149" s="1">
        <v>17758200</v>
      </c>
      <c r="Y149" s="1">
        <v>61124715</v>
      </c>
      <c r="Z149" s="1">
        <v>21352142</v>
      </c>
      <c r="AA149" t="s">
        <v>412</v>
      </c>
      <c r="AB149" t="s">
        <v>413</v>
      </c>
      <c r="AC149">
        <v>17.68</v>
      </c>
      <c r="AD149">
        <v>2.52</v>
      </c>
      <c r="AE149">
        <v>1.01</v>
      </c>
      <c r="AF149" t="s">
        <v>230</v>
      </c>
      <c r="AG149" s="1">
        <v>573100</v>
      </c>
      <c r="AH149" s="36">
        <v>3472</v>
      </c>
      <c r="AI149" s="1">
        <v>5100</v>
      </c>
      <c r="AJ149" s="36">
        <v>3471</v>
      </c>
      <c r="AK149" s="1">
        <v>7700</v>
      </c>
      <c r="AL149" s="2">
        <v>0.63888888888888884</v>
      </c>
      <c r="AM149" s="3">
        <v>46150</v>
      </c>
      <c r="AN149" t="s">
        <v>298</v>
      </c>
      <c r="AO149" t="s">
        <v>344</v>
      </c>
      <c r="AQ149" t="str">
        <f t="shared" si="2"/>
        <v/>
      </c>
    </row>
    <row r="150" spans="1:43">
      <c r="A150" s="8">
        <v>46170</v>
      </c>
      <c r="B150">
        <v>3903</v>
      </c>
      <c r="C150">
        <v>-0.36</v>
      </c>
      <c r="D150" s="1">
        <v>64720</v>
      </c>
      <c r="E150" s="6">
        <v>-0.46</v>
      </c>
      <c r="F150" s="69">
        <v>6810</v>
      </c>
      <c r="G150" t="s">
        <v>72</v>
      </c>
      <c r="H150">
        <v>0</v>
      </c>
      <c r="I150" t="s">
        <v>288</v>
      </c>
      <c r="J150" t="s">
        <v>289</v>
      </c>
      <c r="K150" t="s">
        <v>295</v>
      </c>
      <c r="L150" s="36">
        <v>1909</v>
      </c>
      <c r="M150">
        <v>10</v>
      </c>
      <c r="N150" s="66">
        <v>5.3E-3</v>
      </c>
      <c r="O150" s="36">
        <v>1899</v>
      </c>
      <c r="P150" s="66">
        <v>5.1999999999999998E-3</v>
      </c>
      <c r="Q150" s="36">
        <v>1875</v>
      </c>
      <c r="R150" s="36">
        <v>1921</v>
      </c>
      <c r="S150" s="36">
        <v>1872</v>
      </c>
      <c r="T150" s="66">
        <v>1.8100000000000002E-2</v>
      </c>
      <c r="U150" s="66">
        <v>-5.0000000000000001E-4</v>
      </c>
      <c r="V150" s="66">
        <v>-6.1999999999999998E-3</v>
      </c>
      <c r="W150" s="66">
        <v>1.9699999999999999E-2</v>
      </c>
      <c r="X150" s="1">
        <v>113800</v>
      </c>
      <c r="Y150" s="1">
        <v>216194</v>
      </c>
      <c r="Z150" s="1">
        <v>89639</v>
      </c>
      <c r="AA150" t="s">
        <v>414</v>
      </c>
      <c r="AB150" t="s">
        <v>415</v>
      </c>
      <c r="AC150">
        <v>10.5</v>
      </c>
      <c r="AD150">
        <v>0.8</v>
      </c>
      <c r="AE150">
        <v>2.93</v>
      </c>
      <c r="AF150" t="s">
        <v>230</v>
      </c>
      <c r="AG150" s="1">
        <v>26600</v>
      </c>
      <c r="AH150" s="36">
        <v>1910</v>
      </c>
      <c r="AI150">
        <v>200</v>
      </c>
      <c r="AJ150" s="36">
        <v>1909</v>
      </c>
      <c r="AK150">
        <v>300</v>
      </c>
      <c r="AL150" s="2">
        <v>0.63888888888888884</v>
      </c>
      <c r="AN150" t="s">
        <v>298</v>
      </c>
      <c r="AO150" t="s">
        <v>344</v>
      </c>
      <c r="AQ150" t="str">
        <f t="shared" si="2"/>
        <v/>
      </c>
    </row>
    <row r="151" spans="1:43">
      <c r="A151" s="8">
        <v>46170</v>
      </c>
      <c r="B151">
        <v>3903</v>
      </c>
      <c r="C151">
        <v>-0.36</v>
      </c>
      <c r="D151" s="1">
        <v>64720</v>
      </c>
      <c r="E151" s="6">
        <v>-0.46</v>
      </c>
      <c r="F151" s="69">
        <v>6841</v>
      </c>
      <c r="G151" t="s">
        <v>73</v>
      </c>
      <c r="H151">
        <v>0</v>
      </c>
      <c r="I151" t="s">
        <v>288</v>
      </c>
      <c r="J151" t="s">
        <v>289</v>
      </c>
      <c r="K151" t="s">
        <v>295</v>
      </c>
      <c r="L151" s="36">
        <v>4914</v>
      </c>
      <c r="M151">
        <v>-13</v>
      </c>
      <c r="N151" s="66">
        <v>-2.5999999999999999E-3</v>
      </c>
      <c r="O151" s="36">
        <v>4927</v>
      </c>
      <c r="P151" s="66">
        <v>-2.5999999999999999E-3</v>
      </c>
      <c r="Q151" s="36">
        <v>4920</v>
      </c>
      <c r="R151" s="36">
        <v>4939</v>
      </c>
      <c r="S151" s="36">
        <v>4832</v>
      </c>
      <c r="T151" s="66">
        <v>-1.1999999999999999E-3</v>
      </c>
      <c r="U151" s="66">
        <v>5.8999999999999999E-3</v>
      </c>
      <c r="V151" s="66">
        <v>-5.0000000000000001E-3</v>
      </c>
      <c r="W151" s="66">
        <v>1.6899999999999998E-2</v>
      </c>
      <c r="X151" s="1">
        <v>575100</v>
      </c>
      <c r="Y151" s="1">
        <v>2813190</v>
      </c>
      <c r="Z151" s="1">
        <v>1263886</v>
      </c>
      <c r="AA151" t="s">
        <v>416</v>
      </c>
      <c r="AB151" t="s">
        <v>417</v>
      </c>
      <c r="AC151">
        <v>21.39</v>
      </c>
      <c r="AD151">
        <v>2.4</v>
      </c>
      <c r="AE151">
        <v>1.87</v>
      </c>
      <c r="AF151" t="s">
        <v>230</v>
      </c>
      <c r="AG151" s="1">
        <v>11800</v>
      </c>
      <c r="AH151" s="36">
        <v>4916</v>
      </c>
      <c r="AI151">
        <v>300</v>
      </c>
      <c r="AJ151" s="36">
        <v>4915</v>
      </c>
      <c r="AK151">
        <v>200</v>
      </c>
      <c r="AL151" s="2">
        <v>0.6381944444444444</v>
      </c>
      <c r="AM151" s="3">
        <v>46149</v>
      </c>
      <c r="AN151" t="s">
        <v>298</v>
      </c>
      <c r="AO151" t="s">
        <v>344</v>
      </c>
      <c r="AQ151" t="str">
        <f t="shared" si="2"/>
        <v/>
      </c>
    </row>
    <row r="152" spans="1:43">
      <c r="A152" s="8">
        <v>46170</v>
      </c>
      <c r="B152">
        <v>3903</v>
      </c>
      <c r="C152">
        <v>-0.36</v>
      </c>
      <c r="D152" s="1">
        <v>64720</v>
      </c>
      <c r="E152" s="6">
        <v>-0.46</v>
      </c>
      <c r="F152" s="69">
        <v>6890</v>
      </c>
      <c r="G152" t="s">
        <v>74</v>
      </c>
      <c r="H152">
        <v>0</v>
      </c>
      <c r="I152" t="s">
        <v>314</v>
      </c>
      <c r="J152" t="s">
        <v>289</v>
      </c>
      <c r="K152" t="s">
        <v>295</v>
      </c>
      <c r="L152" s="36">
        <v>8500</v>
      </c>
      <c r="M152">
        <v>-30</v>
      </c>
      <c r="N152" s="66">
        <v>-3.5000000000000001E-3</v>
      </c>
      <c r="O152" s="36">
        <v>8530</v>
      </c>
      <c r="P152" s="66">
        <v>-3.5000000000000001E-3</v>
      </c>
      <c r="Q152" s="36">
        <v>8470</v>
      </c>
      <c r="R152" s="36">
        <v>8630</v>
      </c>
      <c r="S152" s="36">
        <v>8270</v>
      </c>
      <c r="T152" s="66">
        <v>3.5000000000000001E-3</v>
      </c>
      <c r="U152" s="66">
        <v>3.5000000000000001E-3</v>
      </c>
      <c r="V152" s="66">
        <v>-1.4999999999999999E-2</v>
      </c>
      <c r="W152" s="66">
        <v>2.7799999999999998E-2</v>
      </c>
      <c r="X152" s="1">
        <v>447400</v>
      </c>
      <c r="Y152" s="1">
        <v>3773631</v>
      </c>
      <c r="Z152" s="1">
        <v>430760</v>
      </c>
      <c r="AA152" t="s">
        <v>418</v>
      </c>
      <c r="AB152" t="s">
        <v>419</v>
      </c>
      <c r="AC152">
        <v>18.62</v>
      </c>
      <c r="AD152">
        <v>1.53</v>
      </c>
      <c r="AE152">
        <v>2.35</v>
      </c>
      <c r="AF152" t="s">
        <v>230</v>
      </c>
      <c r="AG152" s="1">
        <v>7600</v>
      </c>
      <c r="AH152" s="36">
        <v>8510</v>
      </c>
      <c r="AI152">
        <v>700</v>
      </c>
      <c r="AJ152" s="36">
        <v>8500</v>
      </c>
      <c r="AK152">
        <v>700</v>
      </c>
      <c r="AL152" s="2">
        <v>0.6381944444444444</v>
      </c>
      <c r="AM152" s="3">
        <v>46157</v>
      </c>
      <c r="AN152" t="s">
        <v>298</v>
      </c>
      <c r="AO152" t="s">
        <v>344</v>
      </c>
      <c r="AQ152" t="str">
        <f t="shared" si="2"/>
        <v/>
      </c>
    </row>
    <row r="153" spans="1:43">
      <c r="A153" s="8">
        <v>46170</v>
      </c>
      <c r="B153">
        <v>3903</v>
      </c>
      <c r="C153">
        <v>-0.36</v>
      </c>
      <c r="D153" s="1">
        <v>64720</v>
      </c>
      <c r="E153" s="6">
        <v>-0.46</v>
      </c>
      <c r="F153" s="69">
        <v>6925</v>
      </c>
      <c r="G153" t="s">
        <v>75</v>
      </c>
      <c r="H153">
        <v>0</v>
      </c>
      <c r="I153" t="s">
        <v>288</v>
      </c>
      <c r="J153" t="s">
        <v>289</v>
      </c>
      <c r="K153" t="s">
        <v>295</v>
      </c>
      <c r="L153" s="36">
        <v>4105</v>
      </c>
      <c r="M153">
        <v>-94</v>
      </c>
      <c r="N153" s="66">
        <v>-2.24E-2</v>
      </c>
      <c r="O153" s="36">
        <v>4199</v>
      </c>
      <c r="P153" s="66">
        <v>-2.23E-2</v>
      </c>
      <c r="Q153" s="36">
        <v>4192</v>
      </c>
      <c r="R153" s="36">
        <v>4220</v>
      </c>
      <c r="S153" s="36">
        <v>4016</v>
      </c>
      <c r="T153" s="66">
        <v>-2.07E-2</v>
      </c>
      <c r="U153" s="66">
        <v>-6.1999999999999998E-3</v>
      </c>
      <c r="V153" s="66">
        <v>-2.7199999999999998E-2</v>
      </c>
      <c r="W153" s="66">
        <v>2.2100000000000002E-2</v>
      </c>
      <c r="X153" s="1">
        <v>276500</v>
      </c>
      <c r="Y153" s="1">
        <v>1133959</v>
      </c>
      <c r="Z153" s="1">
        <v>342767</v>
      </c>
      <c r="AA153" t="s">
        <v>420</v>
      </c>
      <c r="AB153" t="s">
        <v>421</v>
      </c>
      <c r="AC153">
        <v>31.02</v>
      </c>
      <c r="AD153">
        <v>1.65</v>
      </c>
      <c r="AE153">
        <v>1.71</v>
      </c>
      <c r="AF153" t="s">
        <v>230</v>
      </c>
      <c r="AG153" s="1">
        <v>7200</v>
      </c>
      <c r="AH153" s="36">
        <v>4105</v>
      </c>
      <c r="AI153">
        <v>600</v>
      </c>
      <c r="AJ153" s="36">
        <v>4104</v>
      </c>
      <c r="AK153">
        <v>200</v>
      </c>
      <c r="AL153" s="2">
        <v>0.63888888888888884</v>
      </c>
      <c r="AM153" s="3">
        <v>46156</v>
      </c>
      <c r="AN153" t="s">
        <v>298</v>
      </c>
      <c r="AO153" t="s">
        <v>344</v>
      </c>
      <c r="AQ153" t="str">
        <f t="shared" si="2"/>
        <v/>
      </c>
    </row>
    <row r="154" spans="1:43">
      <c r="A154" s="8">
        <v>46170</v>
      </c>
      <c r="B154">
        <v>3903</v>
      </c>
      <c r="C154">
        <v>-0.36</v>
      </c>
      <c r="D154" s="1">
        <v>64720</v>
      </c>
      <c r="E154" s="6">
        <v>-0.46</v>
      </c>
      <c r="F154" s="69">
        <v>6963</v>
      </c>
      <c r="G154" t="s">
        <v>76</v>
      </c>
      <c r="H154">
        <v>0</v>
      </c>
      <c r="I154" t="s">
        <v>288</v>
      </c>
      <c r="J154" t="s">
        <v>289</v>
      </c>
      <c r="K154" t="s">
        <v>290</v>
      </c>
      <c r="L154" s="36">
        <v>5085</v>
      </c>
      <c r="M154">
        <v>-35</v>
      </c>
      <c r="N154" s="66">
        <v>-6.7999999999999996E-3</v>
      </c>
      <c r="O154" s="36">
        <v>5120</v>
      </c>
      <c r="P154" s="66">
        <v>-6.7999999999999996E-3</v>
      </c>
      <c r="Q154" s="36">
        <v>5058</v>
      </c>
      <c r="R154" s="36">
        <v>5215</v>
      </c>
      <c r="S154" s="36">
        <v>5028</v>
      </c>
      <c r="T154" s="66">
        <v>5.3E-3</v>
      </c>
      <c r="U154" s="66">
        <v>-7.4000000000000003E-3</v>
      </c>
      <c r="V154" s="66">
        <v>-2.4899999999999999E-2</v>
      </c>
      <c r="W154" s="66">
        <v>1.1299999999999999E-2</v>
      </c>
      <c r="X154" s="1">
        <v>5051300</v>
      </c>
      <c r="Y154" s="1">
        <v>25921633</v>
      </c>
      <c r="Z154" s="1">
        <v>2053119</v>
      </c>
      <c r="AA154" t="s">
        <v>523</v>
      </c>
      <c r="AB154" t="s">
        <v>423</v>
      </c>
      <c r="AC154">
        <v>67.7</v>
      </c>
      <c r="AD154">
        <v>2.58</v>
      </c>
      <c r="AE154">
        <v>0.98</v>
      </c>
      <c r="AF154" t="s">
        <v>230</v>
      </c>
      <c r="AG154" s="1">
        <v>64400</v>
      </c>
      <c r="AH154" s="36">
        <v>5085</v>
      </c>
      <c r="AI154" s="1">
        <v>1500</v>
      </c>
      <c r="AJ154" s="36">
        <v>5084</v>
      </c>
      <c r="AK154">
        <v>700</v>
      </c>
      <c r="AL154" s="2">
        <v>0.63888888888888884</v>
      </c>
      <c r="AM154" s="3">
        <v>46154</v>
      </c>
      <c r="AN154" t="s">
        <v>298</v>
      </c>
      <c r="AO154" t="s">
        <v>344</v>
      </c>
      <c r="AQ154" t="str">
        <f t="shared" si="2"/>
        <v/>
      </c>
    </row>
    <row r="155" spans="1:43">
      <c r="A155" s="8">
        <v>46170</v>
      </c>
      <c r="B155">
        <v>3903</v>
      </c>
      <c r="C155">
        <v>-0.36</v>
      </c>
      <c r="D155" s="1">
        <v>64720</v>
      </c>
      <c r="E155" s="6">
        <v>-0.46</v>
      </c>
      <c r="F155" s="69">
        <v>7011</v>
      </c>
      <c r="G155" t="s">
        <v>77</v>
      </c>
      <c r="H155">
        <v>0</v>
      </c>
      <c r="I155" t="s">
        <v>288</v>
      </c>
      <c r="J155" t="s">
        <v>289</v>
      </c>
      <c r="K155" t="s">
        <v>290</v>
      </c>
      <c r="L155" s="36">
        <v>3807</v>
      </c>
      <c r="M155">
        <v>-91</v>
      </c>
      <c r="N155" s="66">
        <v>-2.3300000000000001E-2</v>
      </c>
      <c r="O155" s="36">
        <v>3898</v>
      </c>
      <c r="P155" s="66">
        <v>-2.3300000000000001E-2</v>
      </c>
      <c r="Q155" s="36">
        <v>3950</v>
      </c>
      <c r="R155" s="36">
        <v>3999</v>
      </c>
      <c r="S155" s="36">
        <v>3766</v>
      </c>
      <c r="T155" s="66">
        <v>-3.6200000000000003E-2</v>
      </c>
      <c r="U155" s="66">
        <v>-3.3999999999999998E-3</v>
      </c>
      <c r="V155" s="66">
        <v>-4.8000000000000001E-2</v>
      </c>
      <c r="W155" s="66">
        <v>1.0800000000000001E-2</v>
      </c>
      <c r="X155" s="1">
        <v>21697600</v>
      </c>
      <c r="Y155" s="1">
        <v>83558519</v>
      </c>
      <c r="Z155" s="1">
        <v>12843477</v>
      </c>
      <c r="AA155" t="s">
        <v>424</v>
      </c>
      <c r="AB155" t="s">
        <v>425</v>
      </c>
      <c r="AC155">
        <v>33.659999999999997</v>
      </c>
      <c r="AD155">
        <v>4.1399999999999997</v>
      </c>
      <c r="AE155">
        <v>0.76</v>
      </c>
      <c r="AF155" t="s">
        <v>230</v>
      </c>
      <c r="AG155" s="1">
        <v>765600</v>
      </c>
      <c r="AH155" s="36">
        <v>3807</v>
      </c>
      <c r="AI155" s="1">
        <v>6800</v>
      </c>
      <c r="AJ155" s="36">
        <v>3806</v>
      </c>
      <c r="AK155" s="1">
        <v>4400</v>
      </c>
      <c r="AL155" s="2">
        <v>0.63888888888888884</v>
      </c>
      <c r="AM155" s="3">
        <v>46154</v>
      </c>
      <c r="AN155" t="s">
        <v>298</v>
      </c>
      <c r="AO155" t="s">
        <v>395</v>
      </c>
      <c r="AQ155" t="str">
        <f t="shared" si="2"/>
        <v/>
      </c>
    </row>
    <row r="156" spans="1:43">
      <c r="A156" s="8">
        <v>46170</v>
      </c>
      <c r="B156">
        <v>3903</v>
      </c>
      <c r="C156">
        <v>-0.36</v>
      </c>
      <c r="D156" s="1">
        <v>64720</v>
      </c>
      <c r="E156" s="6">
        <v>-0.46</v>
      </c>
      <c r="F156" s="69">
        <v>7013</v>
      </c>
      <c r="G156" t="s">
        <v>78</v>
      </c>
      <c r="H156">
        <v>0</v>
      </c>
      <c r="I156" t="s">
        <v>288</v>
      </c>
      <c r="J156" t="s">
        <v>289</v>
      </c>
      <c r="K156" t="s">
        <v>290</v>
      </c>
      <c r="L156" s="36">
        <v>2734.5</v>
      </c>
      <c r="M156">
        <v>-83.5</v>
      </c>
      <c r="N156" s="66">
        <v>-2.9600000000000001E-2</v>
      </c>
      <c r="O156" s="36">
        <v>2818</v>
      </c>
      <c r="P156" s="66">
        <v>-2.9600000000000001E-2</v>
      </c>
      <c r="Q156" s="36">
        <v>2800</v>
      </c>
      <c r="R156" s="36">
        <v>2835</v>
      </c>
      <c r="S156" s="36">
        <v>2694</v>
      </c>
      <c r="T156" s="66">
        <v>-2.3300000000000001E-2</v>
      </c>
      <c r="U156" s="66">
        <v>4.1999999999999997E-3</v>
      </c>
      <c r="V156" s="66">
        <v>-3.5400000000000001E-2</v>
      </c>
      <c r="W156" s="66">
        <v>1.4999999999999999E-2</v>
      </c>
      <c r="X156" s="1">
        <v>13274800</v>
      </c>
      <c r="Y156" s="1">
        <v>36502092</v>
      </c>
      <c r="Z156" s="1">
        <v>2960806</v>
      </c>
      <c r="AA156" t="s">
        <v>426</v>
      </c>
      <c r="AB156" t="s">
        <v>427</v>
      </c>
      <c r="AC156">
        <v>17.57</v>
      </c>
      <c r="AD156">
        <v>4.4400000000000004</v>
      </c>
      <c r="AE156">
        <v>0.84</v>
      </c>
      <c r="AF156" t="s">
        <v>230</v>
      </c>
      <c r="AG156" s="1">
        <v>596700</v>
      </c>
      <c r="AH156" s="36">
        <v>2735</v>
      </c>
      <c r="AI156" s="1">
        <v>5300</v>
      </c>
      <c r="AJ156" s="36">
        <v>2734.5</v>
      </c>
      <c r="AK156">
        <v>200</v>
      </c>
      <c r="AL156" s="2">
        <v>0.63888888888888884</v>
      </c>
      <c r="AM156" s="3">
        <v>46150</v>
      </c>
      <c r="AN156" t="s">
        <v>298</v>
      </c>
      <c r="AO156" t="s">
        <v>395</v>
      </c>
      <c r="AQ156" t="str">
        <f t="shared" si="2"/>
        <v/>
      </c>
    </row>
    <row r="157" spans="1:43">
      <c r="A157" s="8">
        <v>46170</v>
      </c>
      <c r="B157">
        <v>3903</v>
      </c>
      <c r="C157">
        <v>-0.36</v>
      </c>
      <c r="D157" s="1">
        <v>64720</v>
      </c>
      <c r="E157" s="6">
        <v>-0.46</v>
      </c>
      <c r="F157" s="69">
        <v>7047</v>
      </c>
      <c r="G157" t="s">
        <v>79</v>
      </c>
      <c r="H157">
        <v>0</v>
      </c>
      <c r="I157" t="s">
        <v>347</v>
      </c>
      <c r="J157" t="s">
        <v>289</v>
      </c>
      <c r="K157" t="s">
        <v>295</v>
      </c>
      <c r="L157" s="36">
        <v>2188</v>
      </c>
      <c r="M157">
        <v>-67</v>
      </c>
      <c r="N157" s="66">
        <v>-2.9700000000000001E-2</v>
      </c>
      <c r="O157" s="36">
        <v>2255</v>
      </c>
      <c r="P157" s="66">
        <v>-2.9700000000000001E-2</v>
      </c>
      <c r="Q157" s="36">
        <v>2269</v>
      </c>
      <c r="R157" s="36">
        <v>2269</v>
      </c>
      <c r="S157" s="36">
        <v>2135</v>
      </c>
      <c r="T157" s="66">
        <v>-3.56E-2</v>
      </c>
      <c r="U157" s="66">
        <v>1.95E-2</v>
      </c>
      <c r="V157" s="66">
        <v>-3.56E-2</v>
      </c>
      <c r="W157" s="66">
        <v>2.4799999999999999E-2</v>
      </c>
      <c r="X157" s="1">
        <v>338200</v>
      </c>
      <c r="Y157" s="1">
        <v>734832</v>
      </c>
      <c r="Z157" s="1">
        <v>31060</v>
      </c>
      <c r="AA157" t="s">
        <v>428</v>
      </c>
      <c r="AB157" t="s">
        <v>429</v>
      </c>
      <c r="AC157">
        <v>8.67</v>
      </c>
      <c r="AD157">
        <v>2.72</v>
      </c>
      <c r="AE157">
        <v>0.59</v>
      </c>
      <c r="AF157" t="s">
        <v>230</v>
      </c>
      <c r="AG157" s="1">
        <v>2100</v>
      </c>
      <c r="AH157" s="36">
        <v>2189</v>
      </c>
      <c r="AI157">
        <v>800</v>
      </c>
      <c r="AJ157" s="36">
        <v>2186</v>
      </c>
      <c r="AK157">
        <v>100</v>
      </c>
      <c r="AL157" s="2">
        <v>0.63888888888888884</v>
      </c>
      <c r="AM157" s="3">
        <v>46157</v>
      </c>
      <c r="AN157" t="s">
        <v>298</v>
      </c>
      <c r="AO157" t="s">
        <v>313</v>
      </c>
      <c r="AQ157" t="str">
        <f t="shared" si="2"/>
        <v/>
      </c>
    </row>
    <row r="158" spans="1:43">
      <c r="A158" s="8">
        <v>46170</v>
      </c>
      <c r="B158">
        <v>3903</v>
      </c>
      <c r="C158">
        <v>-0.36</v>
      </c>
      <c r="D158" s="1">
        <v>64720</v>
      </c>
      <c r="E158" s="6">
        <v>-0.46</v>
      </c>
      <c r="F158" s="69">
        <v>7084</v>
      </c>
      <c r="G158" t="s">
        <v>80</v>
      </c>
      <c r="H158">
        <v>0</v>
      </c>
      <c r="I158" t="s">
        <v>347</v>
      </c>
      <c r="J158" t="s">
        <v>323</v>
      </c>
      <c r="K158" t="s">
        <v>290</v>
      </c>
      <c r="L158" s="36">
        <v>2388</v>
      </c>
      <c r="M158">
        <v>35</v>
      </c>
      <c r="N158" s="66">
        <v>1.49E-2</v>
      </c>
      <c r="O158" s="36">
        <v>2353</v>
      </c>
      <c r="P158" s="66">
        <v>1.4800000000000001E-2</v>
      </c>
      <c r="Q158" s="36">
        <v>2338</v>
      </c>
      <c r="R158" s="36">
        <v>2388</v>
      </c>
      <c r="S158" s="36">
        <v>2299</v>
      </c>
      <c r="T158" s="66">
        <v>2.1299999999999999E-2</v>
      </c>
      <c r="U158" s="66">
        <v>2.2200000000000001E-2</v>
      </c>
      <c r="V158" s="66">
        <v>0</v>
      </c>
      <c r="W158" s="66">
        <v>3.8699999999999998E-2</v>
      </c>
      <c r="X158" s="1">
        <v>5700</v>
      </c>
      <c r="Y158" s="1">
        <v>13226</v>
      </c>
      <c r="Z158" s="1">
        <v>7783</v>
      </c>
      <c r="AA158" t="s">
        <v>430</v>
      </c>
      <c r="AB158" t="s">
        <v>431</v>
      </c>
      <c r="AC158">
        <v>20.69</v>
      </c>
      <c r="AD158">
        <v>1.24</v>
      </c>
      <c r="AE158">
        <v>3.98</v>
      </c>
      <c r="AF158">
        <v>0.4</v>
      </c>
      <c r="AG158">
        <v>200</v>
      </c>
      <c r="AH158" s="36">
        <v>2385</v>
      </c>
      <c r="AI158">
        <v>200</v>
      </c>
      <c r="AJ158" s="36">
        <v>2311</v>
      </c>
      <c r="AK158">
        <v>200</v>
      </c>
      <c r="AL158" s="2">
        <v>0.59930555555555554</v>
      </c>
      <c r="AM158" s="3">
        <v>46160</v>
      </c>
      <c r="AN158" t="s">
        <v>298</v>
      </c>
      <c r="AO158" t="s">
        <v>313</v>
      </c>
      <c r="AQ158" t="str">
        <f t="shared" si="2"/>
        <v/>
      </c>
    </row>
    <row r="159" spans="1:43">
      <c r="A159" s="8">
        <v>46170</v>
      </c>
      <c r="B159">
        <v>3903</v>
      </c>
      <c r="C159">
        <v>-0.36</v>
      </c>
      <c r="D159" s="1">
        <v>64720</v>
      </c>
      <c r="E159" s="6">
        <v>-0.46</v>
      </c>
      <c r="F159" s="69">
        <v>7182</v>
      </c>
      <c r="G159" t="s">
        <v>81</v>
      </c>
      <c r="H159">
        <v>0</v>
      </c>
      <c r="I159" t="s">
        <v>288</v>
      </c>
      <c r="J159" t="s">
        <v>289</v>
      </c>
      <c r="K159" t="s">
        <v>295</v>
      </c>
      <c r="L159" s="36">
        <v>2961</v>
      </c>
      <c r="M159">
        <v>-40</v>
      </c>
      <c r="N159" s="66">
        <v>-1.3299999999999999E-2</v>
      </c>
      <c r="O159" s="36">
        <v>3001</v>
      </c>
      <c r="P159" s="66">
        <v>-1.3299999999999999E-2</v>
      </c>
      <c r="Q159" s="36">
        <v>2951</v>
      </c>
      <c r="R159" s="36">
        <v>2977</v>
      </c>
      <c r="S159" s="36">
        <v>2901</v>
      </c>
      <c r="T159" s="66">
        <v>3.3E-3</v>
      </c>
      <c r="U159" s="66">
        <v>5.7000000000000002E-3</v>
      </c>
      <c r="V159" s="66">
        <v>-5.3E-3</v>
      </c>
      <c r="W159" s="66">
        <v>2.06E-2</v>
      </c>
      <c r="X159" s="1">
        <v>4400600</v>
      </c>
      <c r="Y159" s="1">
        <v>12959074</v>
      </c>
      <c r="Z159" s="1">
        <v>10588176</v>
      </c>
      <c r="AA159" t="s">
        <v>432</v>
      </c>
      <c r="AB159" t="s">
        <v>433</v>
      </c>
      <c r="AC159">
        <v>17.66</v>
      </c>
      <c r="AD159">
        <v>1.1399999999999999</v>
      </c>
      <c r="AE159">
        <v>2.84</v>
      </c>
      <c r="AF159" t="s">
        <v>230</v>
      </c>
      <c r="AG159" s="1">
        <v>274500</v>
      </c>
      <c r="AH159" s="36">
        <v>2961.5</v>
      </c>
      <c r="AI159">
        <v>800</v>
      </c>
      <c r="AJ159" s="36">
        <v>2961</v>
      </c>
      <c r="AK159" s="1">
        <v>1300</v>
      </c>
      <c r="AL159" s="2">
        <v>0.63888888888888884</v>
      </c>
      <c r="AM159" s="3">
        <v>46157</v>
      </c>
      <c r="AN159" t="s">
        <v>298</v>
      </c>
      <c r="AO159" t="s">
        <v>434</v>
      </c>
      <c r="AQ159" t="str">
        <f t="shared" si="2"/>
        <v/>
      </c>
    </row>
    <row r="160" spans="1:43">
      <c r="A160" s="8">
        <v>46170</v>
      </c>
      <c r="B160">
        <v>3903</v>
      </c>
      <c r="C160">
        <v>-0.36</v>
      </c>
      <c r="D160" s="1">
        <v>64720</v>
      </c>
      <c r="E160" s="6">
        <v>-0.46</v>
      </c>
      <c r="F160" s="69">
        <v>7203</v>
      </c>
      <c r="G160" t="s">
        <v>82</v>
      </c>
      <c r="H160">
        <v>0</v>
      </c>
      <c r="I160" t="s">
        <v>288</v>
      </c>
      <c r="J160" t="s">
        <v>289</v>
      </c>
      <c r="K160" t="s">
        <v>295</v>
      </c>
      <c r="L160" s="36">
        <v>3031</v>
      </c>
      <c r="M160">
        <v>23</v>
      </c>
      <c r="N160" s="66">
        <v>7.6E-3</v>
      </c>
      <c r="O160" s="36">
        <v>3008</v>
      </c>
      <c r="P160" s="66">
        <v>7.6E-3</v>
      </c>
      <c r="Q160" s="36">
        <v>3039</v>
      </c>
      <c r="R160" s="36">
        <v>3072</v>
      </c>
      <c r="S160" s="36">
        <v>3023</v>
      </c>
      <c r="T160" s="66">
        <v>-2.5999999999999999E-3</v>
      </c>
      <c r="U160" s="66">
        <v>-3.2000000000000002E-3</v>
      </c>
      <c r="V160" s="66">
        <v>-1.3299999999999999E-2</v>
      </c>
      <c r="W160" s="66">
        <v>2.5999999999999999E-3</v>
      </c>
      <c r="X160" s="1">
        <v>17059100</v>
      </c>
      <c r="Y160" s="1">
        <v>51908532</v>
      </c>
      <c r="Z160" s="1">
        <v>47874606</v>
      </c>
      <c r="AA160" t="s">
        <v>435</v>
      </c>
      <c r="AB160" t="s">
        <v>436</v>
      </c>
      <c r="AC160">
        <v>11.96</v>
      </c>
      <c r="AD160">
        <v>0.98</v>
      </c>
      <c r="AE160">
        <v>3.3</v>
      </c>
      <c r="AF160" t="s">
        <v>230</v>
      </c>
      <c r="AG160" s="1">
        <v>831100</v>
      </c>
      <c r="AH160" s="36">
        <v>3033</v>
      </c>
      <c r="AI160" s="1">
        <v>27500</v>
      </c>
      <c r="AJ160" s="36">
        <v>3031</v>
      </c>
      <c r="AK160" s="1">
        <v>12600</v>
      </c>
      <c r="AL160" s="2">
        <v>0.63888888888888884</v>
      </c>
      <c r="AM160" s="3">
        <v>46150</v>
      </c>
      <c r="AN160" t="s">
        <v>298</v>
      </c>
      <c r="AO160" t="s">
        <v>437</v>
      </c>
      <c r="AQ160" t="str">
        <f t="shared" si="2"/>
        <v/>
      </c>
    </row>
    <row r="161" spans="1:43">
      <c r="A161" s="8">
        <v>46170</v>
      </c>
      <c r="B161">
        <v>3903</v>
      </c>
      <c r="C161">
        <v>-0.36</v>
      </c>
      <c r="D161" s="1">
        <v>64720</v>
      </c>
      <c r="E161" s="6">
        <v>-0.46</v>
      </c>
      <c r="F161" s="69">
        <v>7213</v>
      </c>
      <c r="G161" t="s">
        <v>83</v>
      </c>
      <c r="H161">
        <v>0</v>
      </c>
      <c r="I161" t="s">
        <v>314</v>
      </c>
      <c r="J161" t="s">
        <v>289</v>
      </c>
      <c r="K161" t="s">
        <v>295</v>
      </c>
      <c r="L161">
        <v>586</v>
      </c>
      <c r="M161">
        <v>7</v>
      </c>
      <c r="N161" s="66">
        <v>1.21E-2</v>
      </c>
      <c r="O161">
        <v>579</v>
      </c>
      <c r="P161" s="66">
        <v>1.2E-2</v>
      </c>
      <c r="Q161">
        <v>571</v>
      </c>
      <c r="R161">
        <v>590</v>
      </c>
      <c r="S161">
        <v>571</v>
      </c>
      <c r="T161" s="66">
        <v>2.6200000000000001E-2</v>
      </c>
      <c r="U161" s="66">
        <v>6.7999999999999996E-3</v>
      </c>
      <c r="V161" s="66">
        <v>-6.7000000000000002E-3</v>
      </c>
      <c r="W161" s="66">
        <v>2.6200000000000001E-2</v>
      </c>
      <c r="X161" s="1">
        <v>40000</v>
      </c>
      <c r="Y161" s="1">
        <v>23236</v>
      </c>
      <c r="Z161" s="1">
        <v>9312</v>
      </c>
      <c r="AA161" t="s">
        <v>524</v>
      </c>
      <c r="AB161" t="s">
        <v>439</v>
      </c>
      <c r="AC161">
        <v>6.97</v>
      </c>
      <c r="AD161">
        <v>0.82</v>
      </c>
      <c r="AE161">
        <v>4.4400000000000004</v>
      </c>
      <c r="AF161">
        <v>0.3</v>
      </c>
      <c r="AG161" s="1">
        <v>1200</v>
      </c>
      <c r="AH161">
        <v>590</v>
      </c>
      <c r="AI161">
        <v>100</v>
      </c>
      <c r="AJ161">
        <v>586</v>
      </c>
      <c r="AK161" s="1">
        <v>1300</v>
      </c>
      <c r="AL161" s="2">
        <v>0.6381944444444444</v>
      </c>
      <c r="AM161" s="3">
        <v>46153</v>
      </c>
      <c r="AN161" t="s">
        <v>298</v>
      </c>
      <c r="AO161" t="s">
        <v>437</v>
      </c>
      <c r="AQ161" t="str">
        <f t="shared" si="2"/>
        <v/>
      </c>
    </row>
    <row r="162" spans="1:43">
      <c r="A162" s="8">
        <v>46170</v>
      </c>
      <c r="B162">
        <v>3903</v>
      </c>
      <c r="C162">
        <v>-0.36</v>
      </c>
      <c r="D162" s="1">
        <v>64720</v>
      </c>
      <c r="E162" s="6">
        <v>-0.46</v>
      </c>
      <c r="F162" s="69">
        <v>7220</v>
      </c>
      <c r="G162" t="s">
        <v>84</v>
      </c>
      <c r="H162">
        <v>0</v>
      </c>
      <c r="I162" t="s">
        <v>288</v>
      </c>
      <c r="J162" t="s">
        <v>289</v>
      </c>
      <c r="K162" t="s">
        <v>290</v>
      </c>
      <c r="L162" s="36">
        <v>7900</v>
      </c>
      <c r="M162">
        <v>400</v>
      </c>
      <c r="N162" s="66">
        <v>5.33E-2</v>
      </c>
      <c r="O162" s="36">
        <v>7500</v>
      </c>
      <c r="P162" s="66">
        <v>5.33E-2</v>
      </c>
      <c r="Q162" s="36">
        <v>7080</v>
      </c>
      <c r="R162" s="36">
        <v>8260</v>
      </c>
      <c r="S162" s="36">
        <v>6890</v>
      </c>
      <c r="T162" s="66">
        <v>0.1158</v>
      </c>
      <c r="U162" s="66">
        <v>-1.61E-2</v>
      </c>
      <c r="V162" s="66">
        <v>-4.3499999999999997E-2</v>
      </c>
      <c r="W162" s="66">
        <v>0.14649999999999999</v>
      </c>
      <c r="X162" s="1">
        <v>4389300</v>
      </c>
      <c r="Y162" s="1">
        <v>33493576</v>
      </c>
      <c r="Z162" s="1">
        <v>518096</v>
      </c>
      <c r="AA162" t="s">
        <v>525</v>
      </c>
      <c r="AB162" t="s">
        <v>441</v>
      </c>
      <c r="AC162">
        <v>79.63</v>
      </c>
      <c r="AD162">
        <v>4.24</v>
      </c>
      <c r="AE162">
        <v>0.51</v>
      </c>
      <c r="AF162" t="s">
        <v>230</v>
      </c>
      <c r="AG162" s="1">
        <v>3200</v>
      </c>
      <c r="AH162" s="36">
        <v>7910</v>
      </c>
      <c r="AI162" s="1">
        <v>2100</v>
      </c>
      <c r="AJ162" s="36">
        <v>7900</v>
      </c>
      <c r="AK162">
        <v>500</v>
      </c>
      <c r="AL162" s="2">
        <v>0.63888888888888884</v>
      </c>
      <c r="AM162" s="3">
        <v>46154</v>
      </c>
      <c r="AN162" t="s">
        <v>298</v>
      </c>
      <c r="AO162" t="s">
        <v>437</v>
      </c>
      <c r="AQ162" t="str">
        <f t="shared" si="2"/>
        <v/>
      </c>
    </row>
    <row r="163" spans="1:43">
      <c r="A163" s="8">
        <v>46170</v>
      </c>
      <c r="B163">
        <v>3903</v>
      </c>
      <c r="C163">
        <v>-0.36</v>
      </c>
      <c r="D163" s="1">
        <v>64720</v>
      </c>
      <c r="E163" s="6">
        <v>-0.46</v>
      </c>
      <c r="F163" s="69">
        <v>7269</v>
      </c>
      <c r="G163" t="s">
        <v>85</v>
      </c>
      <c r="H163">
        <v>0</v>
      </c>
      <c r="I163" t="s">
        <v>288</v>
      </c>
      <c r="J163" t="s">
        <v>289</v>
      </c>
      <c r="K163" t="s">
        <v>295</v>
      </c>
      <c r="L163" s="36">
        <v>1918</v>
      </c>
      <c r="M163">
        <v>3.5</v>
      </c>
      <c r="N163" s="66">
        <v>1.8E-3</v>
      </c>
      <c r="O163" s="36">
        <v>1914.5</v>
      </c>
      <c r="P163" s="66">
        <v>1.8E-3</v>
      </c>
      <c r="Q163" s="36">
        <v>1926</v>
      </c>
      <c r="R163" s="36">
        <v>1947.5</v>
      </c>
      <c r="S163" s="36">
        <v>1901.5</v>
      </c>
      <c r="T163" s="66">
        <v>-4.1000000000000003E-3</v>
      </c>
      <c r="U163" s="66">
        <v>-2.8E-3</v>
      </c>
      <c r="V163" s="66">
        <v>-1.5100000000000001E-2</v>
      </c>
      <c r="W163" s="66">
        <v>8.6E-3</v>
      </c>
      <c r="X163" s="1">
        <v>4138200</v>
      </c>
      <c r="Y163" s="1">
        <v>7955175</v>
      </c>
      <c r="Z163" s="1">
        <v>3768076</v>
      </c>
      <c r="AA163" t="s">
        <v>442</v>
      </c>
      <c r="AB163" t="s">
        <v>443</v>
      </c>
      <c r="AC163">
        <v>9.73</v>
      </c>
      <c r="AD163">
        <v>1.0900000000000001</v>
      </c>
      <c r="AE163">
        <v>2.66</v>
      </c>
      <c r="AF163" t="s">
        <v>230</v>
      </c>
      <c r="AG163" s="1">
        <v>4131000</v>
      </c>
      <c r="AH163" s="36">
        <v>1918.5</v>
      </c>
      <c r="AI163" s="1">
        <v>2500</v>
      </c>
      <c r="AJ163" s="36">
        <v>1918</v>
      </c>
      <c r="AK163" s="1">
        <v>1700</v>
      </c>
      <c r="AL163" s="2">
        <v>0.63888888888888884</v>
      </c>
      <c r="AM163" s="3">
        <v>46156</v>
      </c>
      <c r="AN163" t="s">
        <v>298</v>
      </c>
      <c r="AO163" t="s">
        <v>437</v>
      </c>
      <c r="AQ163" t="str">
        <f t="shared" si="2"/>
        <v/>
      </c>
    </row>
    <row r="164" spans="1:43">
      <c r="A164" s="8">
        <v>46170</v>
      </c>
      <c r="B164">
        <v>3903</v>
      </c>
      <c r="C164">
        <v>-0.36</v>
      </c>
      <c r="D164" s="1">
        <v>64720</v>
      </c>
      <c r="E164" s="6">
        <v>-0.46</v>
      </c>
      <c r="F164" s="69">
        <v>7272</v>
      </c>
      <c r="G164" t="s">
        <v>86</v>
      </c>
      <c r="H164">
        <v>0</v>
      </c>
      <c r="I164" t="s">
        <v>288</v>
      </c>
      <c r="J164" t="s">
        <v>289</v>
      </c>
      <c r="K164" t="s">
        <v>290</v>
      </c>
      <c r="L164" s="36">
        <v>1265.5</v>
      </c>
      <c r="M164">
        <v>18.5</v>
      </c>
      <c r="N164" s="66">
        <v>1.4800000000000001E-2</v>
      </c>
      <c r="O164" s="36">
        <v>1247</v>
      </c>
      <c r="P164" s="66">
        <v>1.4800000000000001E-2</v>
      </c>
      <c r="Q164" s="36">
        <v>1269.5</v>
      </c>
      <c r="R164" s="36">
        <v>1277</v>
      </c>
      <c r="S164" s="36">
        <v>1248.5</v>
      </c>
      <c r="T164" s="66">
        <v>-3.0999999999999999E-3</v>
      </c>
      <c r="U164" s="66">
        <v>1.5E-3</v>
      </c>
      <c r="V164" s="66">
        <v>-8.9999999999999993E-3</v>
      </c>
      <c r="W164" s="66">
        <v>1.3599999999999999E-2</v>
      </c>
      <c r="X164" s="1">
        <v>5358900</v>
      </c>
      <c r="Y164" s="1">
        <v>6758290</v>
      </c>
      <c r="Z164" s="1">
        <v>1288437</v>
      </c>
      <c r="AA164" t="s">
        <v>444</v>
      </c>
      <c r="AB164" t="s">
        <v>445</v>
      </c>
      <c r="AC164">
        <v>9.9700000000000006</v>
      </c>
      <c r="AD164">
        <v>1.08</v>
      </c>
      <c r="AE164">
        <v>3.95</v>
      </c>
      <c r="AF164" t="s">
        <v>230</v>
      </c>
      <c r="AG164" s="1">
        <v>549800</v>
      </c>
      <c r="AH164" s="36">
        <v>1266</v>
      </c>
      <c r="AI164" s="1">
        <v>5600</v>
      </c>
      <c r="AJ164" s="36">
        <v>1265.5</v>
      </c>
      <c r="AK164" s="1">
        <v>8200</v>
      </c>
      <c r="AL164" s="2">
        <v>0.63888888888888884</v>
      </c>
      <c r="AM164" s="3">
        <v>46157</v>
      </c>
      <c r="AN164" t="s">
        <v>293</v>
      </c>
      <c r="AO164" t="s">
        <v>437</v>
      </c>
      <c r="AQ164" t="str">
        <f t="shared" si="2"/>
        <v/>
      </c>
    </row>
    <row r="165" spans="1:43">
      <c r="A165" s="8">
        <v>46170</v>
      </c>
      <c r="B165">
        <v>3903</v>
      </c>
      <c r="C165">
        <v>-0.36</v>
      </c>
      <c r="D165" s="1">
        <v>64720</v>
      </c>
      <c r="E165" s="6">
        <v>-0.46</v>
      </c>
      <c r="F165" s="69">
        <v>7376</v>
      </c>
      <c r="G165" t="s">
        <v>87</v>
      </c>
      <c r="H165">
        <v>0</v>
      </c>
      <c r="I165" t="s">
        <v>347</v>
      </c>
      <c r="J165" t="s">
        <v>323</v>
      </c>
      <c r="K165" t="s">
        <v>295</v>
      </c>
      <c r="L165" s="36">
        <v>1200</v>
      </c>
      <c r="M165">
        <v>9</v>
      </c>
      <c r="N165" s="66">
        <v>7.6E-3</v>
      </c>
      <c r="O165" s="36">
        <v>1191</v>
      </c>
      <c r="P165" s="66">
        <v>7.4999999999999997E-3</v>
      </c>
      <c r="Q165" s="36">
        <v>1218</v>
      </c>
      <c r="R165" s="36">
        <v>1240</v>
      </c>
      <c r="S165" s="36">
        <v>1081</v>
      </c>
      <c r="T165" s="66">
        <v>-1.47E-2</v>
      </c>
      <c r="U165" s="66">
        <v>9.1999999999999998E-3</v>
      </c>
      <c r="V165" s="66">
        <v>-3.2199999999999999E-2</v>
      </c>
      <c r="W165" s="66">
        <v>0.11</v>
      </c>
      <c r="X165" s="1">
        <v>70100</v>
      </c>
      <c r="Y165" s="1">
        <v>83286</v>
      </c>
      <c r="Z165" s="1">
        <v>5111</v>
      </c>
      <c r="AA165" t="s">
        <v>446</v>
      </c>
      <c r="AB165" t="s">
        <v>447</v>
      </c>
      <c r="AC165">
        <v>0</v>
      </c>
      <c r="AD165">
        <v>4.7699999999999996</v>
      </c>
      <c r="AE165">
        <v>0</v>
      </c>
      <c r="AF165">
        <v>0.7</v>
      </c>
      <c r="AG165" s="1">
        <v>1200</v>
      </c>
      <c r="AH165" s="36">
        <v>1216</v>
      </c>
      <c r="AI165">
        <v>200</v>
      </c>
      <c r="AJ165" s="36">
        <v>1201</v>
      </c>
      <c r="AK165">
        <v>200</v>
      </c>
      <c r="AL165" s="2">
        <v>0.63749999999999996</v>
      </c>
      <c r="AM165" s="3">
        <v>46157</v>
      </c>
      <c r="AN165" t="s">
        <v>448</v>
      </c>
      <c r="AO165" t="s">
        <v>313</v>
      </c>
      <c r="AQ165" t="str">
        <f t="shared" si="2"/>
        <v/>
      </c>
    </row>
    <row r="166" spans="1:43">
      <c r="A166" s="8">
        <v>46170</v>
      </c>
      <c r="B166">
        <v>3903</v>
      </c>
      <c r="C166">
        <v>-0.36</v>
      </c>
      <c r="D166" s="1">
        <v>64720</v>
      </c>
      <c r="E166" s="6">
        <v>-0.46</v>
      </c>
      <c r="F166" s="69">
        <v>7525</v>
      </c>
      <c r="G166" t="s">
        <v>88</v>
      </c>
      <c r="H166">
        <v>0</v>
      </c>
      <c r="I166" t="s">
        <v>288</v>
      </c>
      <c r="J166" t="s">
        <v>289</v>
      </c>
      <c r="K166" t="s">
        <v>290</v>
      </c>
      <c r="L166" s="36">
        <v>3510</v>
      </c>
      <c r="M166">
        <v>-20</v>
      </c>
      <c r="N166" s="66">
        <v>-5.7000000000000002E-3</v>
      </c>
      <c r="O166" s="36">
        <v>3530</v>
      </c>
      <c r="P166" s="66">
        <v>-5.5999999999999999E-3</v>
      </c>
      <c r="Q166" s="36">
        <v>3480</v>
      </c>
      <c r="R166" s="36">
        <v>3510</v>
      </c>
      <c r="S166" s="36">
        <v>3430</v>
      </c>
      <c r="T166" s="66">
        <v>8.6E-3</v>
      </c>
      <c r="U166" s="66">
        <v>0.01</v>
      </c>
      <c r="V166" s="66">
        <v>0</v>
      </c>
      <c r="W166" s="66">
        <v>2.3300000000000001E-2</v>
      </c>
      <c r="X166" s="1">
        <v>9300</v>
      </c>
      <c r="Y166" s="1">
        <v>32404</v>
      </c>
      <c r="Z166" s="1">
        <v>30326</v>
      </c>
      <c r="AA166" t="s">
        <v>449</v>
      </c>
      <c r="AB166" t="s">
        <v>450</v>
      </c>
      <c r="AC166">
        <v>9.48</v>
      </c>
      <c r="AD166">
        <v>0.99</v>
      </c>
      <c r="AE166">
        <v>4.62</v>
      </c>
      <c r="AF166" t="s">
        <v>230</v>
      </c>
      <c r="AG166" s="1">
        <v>6300</v>
      </c>
      <c r="AH166" s="36">
        <v>3515</v>
      </c>
      <c r="AI166">
        <v>400</v>
      </c>
      <c r="AJ166" s="36">
        <v>3505</v>
      </c>
      <c r="AK166">
        <v>300</v>
      </c>
      <c r="AL166" s="2">
        <v>0.63888888888888884</v>
      </c>
      <c r="AM166" s="3">
        <v>46157</v>
      </c>
      <c r="AN166" t="s">
        <v>298</v>
      </c>
      <c r="AO166" t="s">
        <v>322</v>
      </c>
      <c r="AQ166" t="str">
        <f t="shared" si="2"/>
        <v/>
      </c>
    </row>
    <row r="167" spans="1:43">
      <c r="A167" s="8">
        <v>46170</v>
      </c>
      <c r="B167">
        <v>3903</v>
      </c>
      <c r="C167">
        <v>-0.36</v>
      </c>
      <c r="D167" s="1">
        <v>64720</v>
      </c>
      <c r="E167" s="6">
        <v>-0.46</v>
      </c>
      <c r="F167" s="69">
        <v>7729</v>
      </c>
      <c r="G167" t="s">
        <v>89</v>
      </c>
      <c r="H167">
        <v>0</v>
      </c>
      <c r="I167" t="s">
        <v>288</v>
      </c>
      <c r="J167" t="s">
        <v>289</v>
      </c>
      <c r="K167" t="s">
        <v>290</v>
      </c>
      <c r="L167" s="36">
        <v>17555</v>
      </c>
      <c r="M167">
        <v>-150</v>
      </c>
      <c r="N167" s="66">
        <v>-8.5000000000000006E-3</v>
      </c>
      <c r="O167" s="36">
        <v>17705</v>
      </c>
      <c r="P167" s="66">
        <v>-8.3999999999999995E-3</v>
      </c>
      <c r="Q167" s="36">
        <v>17420</v>
      </c>
      <c r="R167" s="36">
        <v>17740</v>
      </c>
      <c r="S167" s="36">
        <v>17135</v>
      </c>
      <c r="T167" s="66">
        <v>7.7000000000000002E-3</v>
      </c>
      <c r="U167" s="66">
        <v>-2.8E-3</v>
      </c>
      <c r="V167" s="66">
        <v>-1.04E-2</v>
      </c>
      <c r="W167" s="66">
        <v>2.4500000000000001E-2</v>
      </c>
      <c r="X167" s="1">
        <v>231000</v>
      </c>
      <c r="Y167" s="1">
        <v>4028006</v>
      </c>
      <c r="Z167" s="1">
        <v>742275</v>
      </c>
      <c r="AA167" t="s">
        <v>451</v>
      </c>
      <c r="AB167" t="s">
        <v>452</v>
      </c>
      <c r="AC167">
        <v>25.44</v>
      </c>
      <c r="AD167">
        <v>3.72</v>
      </c>
      <c r="AE167">
        <v>1.57</v>
      </c>
      <c r="AF167" t="s">
        <v>230</v>
      </c>
      <c r="AG167" s="1">
        <v>5600</v>
      </c>
      <c r="AH167" s="36">
        <v>17560</v>
      </c>
      <c r="AI167" s="1">
        <v>1300</v>
      </c>
      <c r="AJ167" s="36">
        <v>17555</v>
      </c>
      <c r="AK167">
        <v>600</v>
      </c>
      <c r="AL167" s="2">
        <v>0.6381944444444444</v>
      </c>
      <c r="AM167" s="3">
        <v>46155</v>
      </c>
      <c r="AN167" t="s">
        <v>298</v>
      </c>
      <c r="AO167" t="s">
        <v>453</v>
      </c>
      <c r="AQ167" t="str">
        <f t="shared" si="2"/>
        <v/>
      </c>
    </row>
    <row r="168" spans="1:43">
      <c r="A168" s="8">
        <v>46170</v>
      </c>
      <c r="B168">
        <v>3903</v>
      </c>
      <c r="C168">
        <v>-0.36</v>
      </c>
      <c r="D168" s="1">
        <v>64720</v>
      </c>
      <c r="E168" s="6">
        <v>-0.46</v>
      </c>
      <c r="F168" s="69">
        <v>7921</v>
      </c>
      <c r="G168" t="s">
        <v>90</v>
      </c>
      <c r="H168">
        <v>0</v>
      </c>
      <c r="I168" t="s">
        <v>288</v>
      </c>
      <c r="J168" t="s">
        <v>289</v>
      </c>
      <c r="K168" t="s">
        <v>290</v>
      </c>
      <c r="L168" s="36">
        <v>3070</v>
      </c>
      <c r="M168">
        <v>-50</v>
      </c>
      <c r="N168" s="66">
        <v>-1.6E-2</v>
      </c>
      <c r="O168" s="36">
        <v>3120</v>
      </c>
      <c r="P168" s="66">
        <v>-1.6E-2</v>
      </c>
      <c r="Q168" s="36">
        <v>3060</v>
      </c>
      <c r="R168" s="36">
        <v>3070</v>
      </c>
      <c r="S168" s="36">
        <v>3025</v>
      </c>
      <c r="T168" s="66">
        <v>3.2000000000000002E-3</v>
      </c>
      <c r="U168" s="66">
        <v>9.7999999999999997E-3</v>
      </c>
      <c r="V168" s="66">
        <v>0</v>
      </c>
      <c r="W168" s="66">
        <v>1.4800000000000001E-2</v>
      </c>
      <c r="X168" s="1">
        <v>31600</v>
      </c>
      <c r="Y168" s="1">
        <v>96385</v>
      </c>
      <c r="Z168" s="1">
        <v>40380</v>
      </c>
      <c r="AA168" t="s">
        <v>454</v>
      </c>
      <c r="AB168" t="s">
        <v>455</v>
      </c>
      <c r="AC168">
        <v>13.66</v>
      </c>
      <c r="AD168">
        <v>1.28</v>
      </c>
      <c r="AE168">
        <v>3.91</v>
      </c>
      <c r="AF168" t="s">
        <v>230</v>
      </c>
      <c r="AG168">
        <v>0</v>
      </c>
      <c r="AH168" s="36">
        <v>3070</v>
      </c>
      <c r="AI168">
        <v>400</v>
      </c>
      <c r="AJ168" s="36">
        <v>3060</v>
      </c>
      <c r="AK168" s="1">
        <v>1200</v>
      </c>
      <c r="AL168" s="2">
        <v>0.6381944444444444</v>
      </c>
      <c r="AN168" t="s">
        <v>326</v>
      </c>
      <c r="AO168" t="s">
        <v>456</v>
      </c>
      <c r="AQ168" t="str">
        <f t="shared" si="2"/>
        <v/>
      </c>
    </row>
    <row r="169" spans="1:43">
      <c r="A169" s="8">
        <v>46170</v>
      </c>
      <c r="B169">
        <v>3903</v>
      </c>
      <c r="C169">
        <v>-0.36</v>
      </c>
      <c r="D169" s="1">
        <v>64720</v>
      </c>
      <c r="E169" s="6">
        <v>-0.46</v>
      </c>
      <c r="F169" s="69">
        <v>8031</v>
      </c>
      <c r="G169" t="s">
        <v>91</v>
      </c>
      <c r="H169">
        <v>0</v>
      </c>
      <c r="I169" t="s">
        <v>288</v>
      </c>
      <c r="J169" t="s">
        <v>289</v>
      </c>
      <c r="K169" t="s">
        <v>290</v>
      </c>
      <c r="L169" s="36">
        <v>5328</v>
      </c>
      <c r="M169">
        <v>-31</v>
      </c>
      <c r="N169" s="66">
        <v>-5.7999999999999996E-3</v>
      </c>
      <c r="O169" s="36">
        <v>5359</v>
      </c>
      <c r="P169" s="66">
        <v>-5.7000000000000002E-3</v>
      </c>
      <c r="Q169" s="36">
        <v>5308</v>
      </c>
      <c r="R169" s="36">
        <v>5401</v>
      </c>
      <c r="S169" s="36">
        <v>5272</v>
      </c>
      <c r="T169" s="66">
        <v>3.7000000000000002E-3</v>
      </c>
      <c r="U169" s="66">
        <v>5.1999999999999998E-3</v>
      </c>
      <c r="V169" s="66">
        <v>-1.35E-2</v>
      </c>
      <c r="W169" s="66">
        <v>1.06E-2</v>
      </c>
      <c r="X169" s="1">
        <v>3839300</v>
      </c>
      <c r="Y169" s="1">
        <v>20412613</v>
      </c>
      <c r="Z169" s="1">
        <v>15262943</v>
      </c>
      <c r="AA169" t="s">
        <v>457</v>
      </c>
      <c r="AB169" t="s">
        <v>458</v>
      </c>
      <c r="AC169">
        <v>16.41</v>
      </c>
      <c r="AD169">
        <v>1.72</v>
      </c>
      <c r="AE169">
        <v>2.63</v>
      </c>
      <c r="AF169" t="s">
        <v>230</v>
      </c>
      <c r="AG169" s="1">
        <v>200700</v>
      </c>
      <c r="AH169" s="36">
        <v>5329</v>
      </c>
      <c r="AI169" s="1">
        <v>2000</v>
      </c>
      <c r="AJ169" s="36">
        <v>5328</v>
      </c>
      <c r="AK169">
        <v>200</v>
      </c>
      <c r="AL169" s="2">
        <v>0.63888888888888884</v>
      </c>
      <c r="AM169" s="3">
        <v>46143</v>
      </c>
      <c r="AN169" t="s">
        <v>298</v>
      </c>
      <c r="AO169" t="s">
        <v>322</v>
      </c>
      <c r="AQ169" t="str">
        <f t="shared" si="2"/>
        <v/>
      </c>
    </row>
    <row r="170" spans="1:43">
      <c r="A170" s="8">
        <v>46170</v>
      </c>
      <c r="B170">
        <v>3903</v>
      </c>
      <c r="C170">
        <v>-0.36</v>
      </c>
      <c r="D170" s="1">
        <v>64720</v>
      </c>
      <c r="E170" s="6">
        <v>-0.46</v>
      </c>
      <c r="F170" s="69">
        <v>8058</v>
      </c>
      <c r="G170" t="s">
        <v>92</v>
      </c>
      <c r="H170">
        <v>0</v>
      </c>
      <c r="I170" t="s">
        <v>288</v>
      </c>
      <c r="J170" t="s">
        <v>289</v>
      </c>
      <c r="K170" t="s">
        <v>295</v>
      </c>
      <c r="L170" s="36">
        <v>5035</v>
      </c>
      <c r="M170">
        <v>-89</v>
      </c>
      <c r="N170" s="66">
        <v>-1.7399999999999999E-2</v>
      </c>
      <c r="O170" s="36">
        <v>5124</v>
      </c>
      <c r="P170" s="66">
        <v>-1.7299999999999999E-2</v>
      </c>
      <c r="Q170" s="36">
        <v>5067</v>
      </c>
      <c r="R170" s="36">
        <v>5144</v>
      </c>
      <c r="S170" s="36">
        <v>5003</v>
      </c>
      <c r="T170" s="66">
        <v>-6.3E-3</v>
      </c>
      <c r="U170" s="66">
        <v>1.9E-3</v>
      </c>
      <c r="V170" s="66">
        <v>-2.1100000000000001E-2</v>
      </c>
      <c r="W170" s="66">
        <v>6.3E-3</v>
      </c>
      <c r="X170" s="1">
        <v>10437000</v>
      </c>
      <c r="Y170" s="1">
        <v>52674995</v>
      </c>
      <c r="Z170" s="1">
        <v>18682512</v>
      </c>
      <c r="AA170" t="s">
        <v>459</v>
      </c>
      <c r="AB170" t="s">
        <v>460</v>
      </c>
      <c r="AC170">
        <v>16.760000000000002</v>
      </c>
      <c r="AD170">
        <v>1.95</v>
      </c>
      <c r="AE170">
        <v>2.48</v>
      </c>
      <c r="AF170" t="s">
        <v>230</v>
      </c>
      <c r="AG170" s="1">
        <v>456800</v>
      </c>
      <c r="AH170" s="36">
        <v>5036</v>
      </c>
      <c r="AI170" s="1">
        <v>3600</v>
      </c>
      <c r="AJ170" s="36">
        <v>5035</v>
      </c>
      <c r="AK170">
        <v>900</v>
      </c>
      <c r="AL170" s="2">
        <v>0.63888888888888884</v>
      </c>
      <c r="AM170" s="3">
        <v>46143</v>
      </c>
      <c r="AN170" t="s">
        <v>298</v>
      </c>
      <c r="AO170" t="s">
        <v>322</v>
      </c>
      <c r="AQ170" t="str">
        <f t="shared" si="2"/>
        <v/>
      </c>
    </row>
    <row r="171" spans="1:43">
      <c r="A171" s="8">
        <v>46170</v>
      </c>
      <c r="B171">
        <v>3903</v>
      </c>
      <c r="C171">
        <v>-0.36</v>
      </c>
      <c r="D171" s="1">
        <v>64720</v>
      </c>
      <c r="E171" s="6">
        <v>-0.46</v>
      </c>
      <c r="F171" s="69">
        <v>8233</v>
      </c>
      <c r="G171" t="s">
        <v>93</v>
      </c>
      <c r="H171">
        <v>0</v>
      </c>
      <c r="I171" t="s">
        <v>288</v>
      </c>
      <c r="J171" t="s">
        <v>289</v>
      </c>
      <c r="K171" t="s">
        <v>295</v>
      </c>
      <c r="L171" s="36">
        <v>1984.5</v>
      </c>
      <c r="M171">
        <v>-2</v>
      </c>
      <c r="N171" s="66">
        <v>-1E-3</v>
      </c>
      <c r="O171" s="36">
        <v>1986.5</v>
      </c>
      <c r="P171" s="66">
        <v>-1E-3</v>
      </c>
      <c r="Q171" s="36">
        <v>1999</v>
      </c>
      <c r="R171" s="36">
        <v>2006</v>
      </c>
      <c r="S171" s="36">
        <v>1980.5</v>
      </c>
      <c r="T171" s="66">
        <v>-7.1999999999999998E-3</v>
      </c>
      <c r="U171" s="66">
        <v>-5.0000000000000001E-3</v>
      </c>
      <c r="V171" s="66">
        <v>-1.0699999999999999E-2</v>
      </c>
      <c r="W171" s="66">
        <v>2E-3</v>
      </c>
      <c r="X171" s="1">
        <v>616600</v>
      </c>
      <c r="Y171" s="1">
        <v>1228787</v>
      </c>
      <c r="Z171" s="1">
        <v>605687</v>
      </c>
      <c r="AA171" t="s">
        <v>461</v>
      </c>
      <c r="AB171" t="s">
        <v>462</v>
      </c>
      <c r="AC171">
        <v>15.3</v>
      </c>
      <c r="AD171">
        <v>1.29</v>
      </c>
      <c r="AE171">
        <v>2.02</v>
      </c>
      <c r="AF171" t="s">
        <v>230</v>
      </c>
      <c r="AG171" s="1">
        <v>72600</v>
      </c>
      <c r="AH171" s="36">
        <v>1985</v>
      </c>
      <c r="AI171">
        <v>800</v>
      </c>
      <c r="AJ171" s="36">
        <v>1984.5</v>
      </c>
      <c r="AK171" s="1">
        <v>1000</v>
      </c>
      <c r="AL171" s="2">
        <v>0.63888888888888884</v>
      </c>
      <c r="AN171" t="s">
        <v>463</v>
      </c>
      <c r="AO171" t="s">
        <v>327</v>
      </c>
      <c r="AQ171" t="str">
        <f t="shared" si="2"/>
        <v/>
      </c>
    </row>
    <row r="172" spans="1:43">
      <c r="A172" s="8">
        <v>46170</v>
      </c>
      <c r="B172">
        <v>3903</v>
      </c>
      <c r="C172">
        <v>-0.36</v>
      </c>
      <c r="D172" s="1">
        <v>64720</v>
      </c>
      <c r="E172" s="6">
        <v>-0.46</v>
      </c>
      <c r="F172" s="69">
        <v>8304</v>
      </c>
      <c r="G172" t="s">
        <v>94</v>
      </c>
      <c r="H172">
        <v>0</v>
      </c>
      <c r="I172" t="s">
        <v>288</v>
      </c>
      <c r="J172" t="s">
        <v>289</v>
      </c>
      <c r="K172" t="s">
        <v>295</v>
      </c>
      <c r="L172" s="36">
        <v>2694</v>
      </c>
      <c r="M172">
        <v>30.5</v>
      </c>
      <c r="N172" s="66">
        <v>1.15E-2</v>
      </c>
      <c r="O172" s="36">
        <v>2663.5</v>
      </c>
      <c r="P172" s="66">
        <v>1.14E-2</v>
      </c>
      <c r="Q172" s="36">
        <v>2663.5</v>
      </c>
      <c r="R172" s="36">
        <v>2697</v>
      </c>
      <c r="S172" s="36">
        <v>2619</v>
      </c>
      <c r="T172" s="66">
        <v>1.14E-2</v>
      </c>
      <c r="U172" s="66">
        <v>8.2000000000000007E-3</v>
      </c>
      <c r="V172" s="66">
        <v>-1.1000000000000001E-3</v>
      </c>
      <c r="W172" s="66">
        <v>2.86E-2</v>
      </c>
      <c r="X172" s="1">
        <v>813100</v>
      </c>
      <c r="Y172" s="1">
        <v>2166294</v>
      </c>
      <c r="Z172" s="1">
        <v>376592</v>
      </c>
      <c r="AA172" t="s">
        <v>464</v>
      </c>
      <c r="AB172" t="s">
        <v>465</v>
      </c>
      <c r="AC172">
        <v>13.8</v>
      </c>
      <c r="AD172">
        <v>0.77</v>
      </c>
      <c r="AE172">
        <v>3.71</v>
      </c>
      <c r="AF172" t="s">
        <v>230</v>
      </c>
      <c r="AG172" s="1">
        <v>13500</v>
      </c>
      <c r="AH172" s="36">
        <v>2694.5</v>
      </c>
      <c r="AI172">
        <v>100</v>
      </c>
      <c r="AJ172" s="36">
        <v>2693.5</v>
      </c>
      <c r="AK172">
        <v>500</v>
      </c>
      <c r="AL172" s="2">
        <v>0.63888888888888884</v>
      </c>
      <c r="AM172" s="3">
        <v>46156</v>
      </c>
      <c r="AN172" t="s">
        <v>298</v>
      </c>
      <c r="AO172" t="s">
        <v>434</v>
      </c>
      <c r="AQ172" t="str">
        <f t="shared" si="2"/>
        <v/>
      </c>
    </row>
    <row r="173" spans="1:43">
      <c r="A173" s="8">
        <v>46170</v>
      </c>
      <c r="B173">
        <v>3903</v>
      </c>
      <c r="C173">
        <v>-0.36</v>
      </c>
      <c r="D173" s="1">
        <v>64720</v>
      </c>
      <c r="E173" s="6">
        <v>-0.46</v>
      </c>
      <c r="F173" s="69">
        <v>8316</v>
      </c>
      <c r="G173" t="s">
        <v>95</v>
      </c>
      <c r="H173">
        <v>0</v>
      </c>
      <c r="I173" t="s">
        <v>288</v>
      </c>
      <c r="J173" t="s">
        <v>289</v>
      </c>
      <c r="K173" t="s">
        <v>290</v>
      </c>
      <c r="L173" s="36">
        <v>5872</v>
      </c>
      <c r="M173">
        <v>-78</v>
      </c>
      <c r="N173" s="66">
        <v>-1.3100000000000001E-2</v>
      </c>
      <c r="O173" s="36">
        <v>5950</v>
      </c>
      <c r="P173" s="66">
        <v>-1.3100000000000001E-2</v>
      </c>
      <c r="Q173" s="36">
        <v>5914</v>
      </c>
      <c r="R173" s="36">
        <v>5939</v>
      </c>
      <c r="S173" s="36">
        <v>5810</v>
      </c>
      <c r="T173" s="66">
        <v>-7.1000000000000004E-3</v>
      </c>
      <c r="U173" s="66">
        <v>-1.2999999999999999E-3</v>
      </c>
      <c r="V173" s="66">
        <v>-1.12E-2</v>
      </c>
      <c r="W173" s="66">
        <v>1.06E-2</v>
      </c>
      <c r="X173" s="1">
        <v>11056700</v>
      </c>
      <c r="Y173" s="1">
        <v>64917425</v>
      </c>
      <c r="Z173" s="1">
        <v>22475069</v>
      </c>
      <c r="AA173" t="s">
        <v>466</v>
      </c>
      <c r="AB173" t="s">
        <v>467</v>
      </c>
      <c r="AC173">
        <v>13.04</v>
      </c>
      <c r="AD173">
        <v>1.41</v>
      </c>
      <c r="AE173">
        <v>3.07</v>
      </c>
      <c r="AF173" t="s">
        <v>230</v>
      </c>
      <c r="AG173" s="1">
        <v>734600</v>
      </c>
      <c r="AH173" s="36">
        <v>5873</v>
      </c>
      <c r="AI173" s="1">
        <v>2000</v>
      </c>
      <c r="AJ173" s="36">
        <v>5872</v>
      </c>
      <c r="AK173" s="1">
        <v>1900</v>
      </c>
      <c r="AL173" s="2">
        <v>0.63888888888888884</v>
      </c>
      <c r="AM173" s="3">
        <v>46155</v>
      </c>
      <c r="AN173" t="s">
        <v>298</v>
      </c>
      <c r="AO173" t="s">
        <v>434</v>
      </c>
      <c r="AQ173" t="str">
        <f t="shared" si="2"/>
        <v/>
      </c>
    </row>
    <row r="174" spans="1:43">
      <c r="A174" s="8">
        <v>46170</v>
      </c>
      <c r="B174">
        <v>3903</v>
      </c>
      <c r="C174">
        <v>-0.36</v>
      </c>
      <c r="D174" s="1">
        <v>64720</v>
      </c>
      <c r="E174" s="6">
        <v>-0.46</v>
      </c>
      <c r="F174" s="69">
        <v>8331</v>
      </c>
      <c r="G174" t="s">
        <v>96</v>
      </c>
      <c r="H174">
        <v>0</v>
      </c>
      <c r="I174" t="s">
        <v>288</v>
      </c>
      <c r="J174" t="s">
        <v>289</v>
      </c>
      <c r="K174" t="s">
        <v>290</v>
      </c>
      <c r="L174" s="36">
        <v>2285.5</v>
      </c>
      <c r="M174">
        <v>-38</v>
      </c>
      <c r="N174" s="66">
        <v>-1.6400000000000001E-2</v>
      </c>
      <c r="O174" s="36">
        <v>2323.5</v>
      </c>
      <c r="P174" s="66">
        <v>-1.6299999999999999E-2</v>
      </c>
      <c r="Q174" s="36">
        <v>2306.5</v>
      </c>
      <c r="R174" s="36">
        <v>2306.5</v>
      </c>
      <c r="S174" s="36">
        <v>2245.5</v>
      </c>
      <c r="T174" s="66">
        <v>-9.1000000000000004E-3</v>
      </c>
      <c r="U174" s="66">
        <v>9.7000000000000003E-3</v>
      </c>
      <c r="V174" s="66">
        <v>-9.1000000000000004E-3</v>
      </c>
      <c r="W174" s="66">
        <v>1.78E-2</v>
      </c>
      <c r="X174" s="1">
        <v>1866800</v>
      </c>
      <c r="Y174" s="1">
        <v>4248633</v>
      </c>
      <c r="Z174" s="1">
        <v>1772453</v>
      </c>
      <c r="AA174" t="s">
        <v>468</v>
      </c>
      <c r="AB174" t="s">
        <v>469</v>
      </c>
      <c r="AC174">
        <v>14.84</v>
      </c>
      <c r="AD174">
        <v>1.26</v>
      </c>
      <c r="AE174">
        <v>2.8</v>
      </c>
      <c r="AF174" t="s">
        <v>230</v>
      </c>
      <c r="AG174" s="1">
        <v>45900</v>
      </c>
      <c r="AH174" s="36">
        <v>2285.5</v>
      </c>
      <c r="AI174">
        <v>400</v>
      </c>
      <c r="AJ174" s="36">
        <v>2285</v>
      </c>
      <c r="AK174">
        <v>800</v>
      </c>
      <c r="AL174" s="2">
        <v>0.63888888888888884</v>
      </c>
      <c r="AM174" s="3">
        <v>46157</v>
      </c>
      <c r="AN174" t="s">
        <v>298</v>
      </c>
      <c r="AO174" t="s">
        <v>434</v>
      </c>
      <c r="AQ174" t="str">
        <f t="shared" si="2"/>
        <v/>
      </c>
    </row>
    <row r="175" spans="1:43">
      <c r="A175" s="8">
        <v>46170</v>
      </c>
      <c r="B175">
        <v>3903</v>
      </c>
      <c r="C175">
        <v>-0.36</v>
      </c>
      <c r="D175" s="1">
        <v>64720</v>
      </c>
      <c r="E175" s="6">
        <v>-0.46</v>
      </c>
      <c r="F175" s="69">
        <v>8424</v>
      </c>
      <c r="G175" t="s">
        <v>97</v>
      </c>
      <c r="H175">
        <v>0</v>
      </c>
      <c r="I175" t="s">
        <v>288</v>
      </c>
      <c r="J175" t="s">
        <v>289</v>
      </c>
      <c r="K175" t="s">
        <v>295</v>
      </c>
      <c r="L175" s="36">
        <v>4179</v>
      </c>
      <c r="M175">
        <v>-5</v>
      </c>
      <c r="N175" s="66">
        <v>-1.1999999999999999E-3</v>
      </c>
      <c r="O175" s="36">
        <v>4184</v>
      </c>
      <c r="P175" s="66">
        <v>-1.1000000000000001E-3</v>
      </c>
      <c r="Q175" s="36">
        <v>4185</v>
      </c>
      <c r="R175" s="36">
        <v>4196</v>
      </c>
      <c r="S175" s="36">
        <v>4158</v>
      </c>
      <c r="T175" s="66">
        <v>-1.4E-3</v>
      </c>
      <c r="U175" s="66">
        <v>1.9E-3</v>
      </c>
      <c r="V175" s="66">
        <v>-4.0000000000000001E-3</v>
      </c>
      <c r="W175" s="66">
        <v>5.0000000000000001E-3</v>
      </c>
      <c r="X175" s="1">
        <v>97100</v>
      </c>
      <c r="Y175" s="1">
        <v>405641</v>
      </c>
      <c r="Z175" s="1">
        <v>379718</v>
      </c>
      <c r="AA175" t="s">
        <v>470</v>
      </c>
      <c r="AB175" t="s">
        <v>471</v>
      </c>
      <c r="AC175">
        <v>7.85</v>
      </c>
      <c r="AD175">
        <v>0.74</v>
      </c>
      <c r="AE175">
        <v>4.12</v>
      </c>
      <c r="AF175" t="s">
        <v>230</v>
      </c>
      <c r="AG175" s="1">
        <v>28700</v>
      </c>
      <c r="AH175" s="36">
        <v>4180</v>
      </c>
      <c r="AI175">
        <v>500</v>
      </c>
      <c r="AJ175" s="36">
        <v>4178</v>
      </c>
      <c r="AK175">
        <v>200</v>
      </c>
      <c r="AL175" s="2">
        <v>0.6381944444444444</v>
      </c>
      <c r="AM175" s="3">
        <v>46154</v>
      </c>
      <c r="AN175" t="s">
        <v>298</v>
      </c>
      <c r="AO175" t="s">
        <v>472</v>
      </c>
      <c r="AQ175" t="str">
        <f t="shared" si="2"/>
        <v/>
      </c>
    </row>
    <row r="176" spans="1:43">
      <c r="A176" s="8">
        <v>46170</v>
      </c>
      <c r="B176">
        <v>3903</v>
      </c>
      <c r="C176">
        <v>-0.36</v>
      </c>
      <c r="D176" s="1">
        <v>64720</v>
      </c>
      <c r="E176" s="6">
        <v>-0.46</v>
      </c>
      <c r="F176" s="69">
        <v>8425</v>
      </c>
      <c r="G176" t="s">
        <v>98</v>
      </c>
      <c r="H176">
        <v>0</v>
      </c>
      <c r="I176" t="s">
        <v>288</v>
      </c>
      <c r="J176" t="s">
        <v>289</v>
      </c>
      <c r="K176" t="s">
        <v>295</v>
      </c>
      <c r="L176" s="36">
        <v>1297</v>
      </c>
      <c r="M176">
        <v>-3</v>
      </c>
      <c r="N176" s="66">
        <v>-2.3E-3</v>
      </c>
      <c r="O176" s="36">
        <v>1300</v>
      </c>
      <c r="P176" s="66">
        <v>-2.3E-3</v>
      </c>
      <c r="Q176" s="36">
        <v>1300</v>
      </c>
      <c r="R176" s="36">
        <v>1307</v>
      </c>
      <c r="S176" s="36">
        <v>1292</v>
      </c>
      <c r="T176" s="66">
        <v>-2.3E-3</v>
      </c>
      <c r="U176" s="66">
        <v>-1.5E-3</v>
      </c>
      <c r="V176" s="66">
        <v>-7.6E-3</v>
      </c>
      <c r="W176" s="66">
        <v>3.8E-3</v>
      </c>
      <c r="X176" s="1">
        <v>333300</v>
      </c>
      <c r="Y176" s="1">
        <v>432577</v>
      </c>
      <c r="Z176" s="1">
        <v>366618</v>
      </c>
      <c r="AA176" t="s">
        <v>473</v>
      </c>
      <c r="AB176" t="s">
        <v>526</v>
      </c>
      <c r="AC176">
        <v>7.78</v>
      </c>
      <c r="AD176">
        <v>0.84</v>
      </c>
      <c r="AE176">
        <v>4.01</v>
      </c>
      <c r="AF176" t="s">
        <v>230</v>
      </c>
      <c r="AG176" s="1">
        <v>172500</v>
      </c>
      <c r="AH176" s="36">
        <v>1298</v>
      </c>
      <c r="AI176" s="1">
        <v>1800</v>
      </c>
      <c r="AJ176" s="36">
        <v>1297</v>
      </c>
      <c r="AK176" s="1">
        <v>1200</v>
      </c>
      <c r="AL176" s="2">
        <v>0.6381944444444444</v>
      </c>
      <c r="AM176" s="3">
        <v>46156</v>
      </c>
      <c r="AN176" t="s">
        <v>298</v>
      </c>
      <c r="AO176" t="s">
        <v>472</v>
      </c>
      <c r="AQ176" t="str">
        <f t="shared" si="2"/>
        <v/>
      </c>
    </row>
    <row r="177" spans="1:43">
      <c r="A177" s="8">
        <v>46170</v>
      </c>
      <c r="B177">
        <v>3903</v>
      </c>
      <c r="C177">
        <v>-0.36</v>
      </c>
      <c r="D177" s="1">
        <v>64720</v>
      </c>
      <c r="E177" s="6">
        <v>-0.46</v>
      </c>
      <c r="F177" s="69">
        <v>8591</v>
      </c>
      <c r="G177" t="s">
        <v>99</v>
      </c>
      <c r="H177">
        <v>0</v>
      </c>
      <c r="I177" t="s">
        <v>288</v>
      </c>
      <c r="J177" t="s">
        <v>289</v>
      </c>
      <c r="K177" t="s">
        <v>295</v>
      </c>
      <c r="L177" s="36">
        <v>6128</v>
      </c>
      <c r="M177">
        <v>-28</v>
      </c>
      <c r="N177" s="66">
        <v>-4.4999999999999997E-3</v>
      </c>
      <c r="O177" s="36">
        <v>6156</v>
      </c>
      <c r="P177" s="66">
        <v>-4.4999999999999997E-3</v>
      </c>
      <c r="Q177" s="36">
        <v>6140</v>
      </c>
      <c r="R177" s="36">
        <v>6153</v>
      </c>
      <c r="S177" s="36">
        <v>6042</v>
      </c>
      <c r="T177" s="66">
        <v>-1.9E-3</v>
      </c>
      <c r="U177" s="66">
        <v>4.0000000000000001E-3</v>
      </c>
      <c r="V177" s="66">
        <v>-4.0000000000000001E-3</v>
      </c>
      <c r="W177" s="66">
        <v>1.4200000000000001E-2</v>
      </c>
      <c r="X177" s="1">
        <v>2678300</v>
      </c>
      <c r="Y177" s="1">
        <v>16372511</v>
      </c>
      <c r="Z177" s="1">
        <v>6888525</v>
      </c>
      <c r="AA177" t="s">
        <v>475</v>
      </c>
      <c r="AB177" t="s">
        <v>476</v>
      </c>
      <c r="AC177">
        <v>12.73</v>
      </c>
      <c r="AD177">
        <v>1.5</v>
      </c>
      <c r="AE177">
        <v>3.06</v>
      </c>
      <c r="AF177" t="s">
        <v>230</v>
      </c>
      <c r="AG177" s="1">
        <v>248800</v>
      </c>
      <c r="AH177" s="36">
        <v>6129</v>
      </c>
      <c r="AI177" s="1">
        <v>1800</v>
      </c>
      <c r="AJ177" s="36">
        <v>6127</v>
      </c>
      <c r="AK177" s="1">
        <v>1600</v>
      </c>
      <c r="AL177" s="2">
        <v>0.63888888888888884</v>
      </c>
      <c r="AM177" s="3">
        <v>46153</v>
      </c>
      <c r="AN177" t="s">
        <v>298</v>
      </c>
      <c r="AO177" t="s">
        <v>472</v>
      </c>
      <c r="AQ177" t="str">
        <f t="shared" si="2"/>
        <v/>
      </c>
    </row>
    <row r="178" spans="1:43">
      <c r="A178" s="8">
        <v>46170</v>
      </c>
      <c r="B178">
        <v>3903</v>
      </c>
      <c r="C178">
        <v>-0.36</v>
      </c>
      <c r="D178" s="1">
        <v>64720</v>
      </c>
      <c r="E178" s="6">
        <v>-0.46</v>
      </c>
      <c r="F178" s="69">
        <v>8593</v>
      </c>
      <c r="G178" t="s">
        <v>100</v>
      </c>
      <c r="H178">
        <v>0</v>
      </c>
      <c r="I178" t="s">
        <v>288</v>
      </c>
      <c r="J178" t="s">
        <v>289</v>
      </c>
      <c r="K178" t="s">
        <v>290</v>
      </c>
      <c r="L178" s="36">
        <v>1309</v>
      </c>
      <c r="M178">
        <v>-1</v>
      </c>
      <c r="N178" s="66">
        <v>-8.0000000000000004E-4</v>
      </c>
      <c r="O178" s="36">
        <v>1310</v>
      </c>
      <c r="P178" s="66">
        <v>-6.9999999999999999E-4</v>
      </c>
      <c r="Q178" s="36">
        <v>1312.5</v>
      </c>
      <c r="R178" s="36">
        <v>1314.5</v>
      </c>
      <c r="S178" s="36">
        <v>1300.5</v>
      </c>
      <c r="T178" s="66">
        <v>-2.5999999999999999E-3</v>
      </c>
      <c r="U178" s="66">
        <v>-2.2000000000000001E-3</v>
      </c>
      <c r="V178" s="66">
        <v>-4.1000000000000003E-3</v>
      </c>
      <c r="W178" s="66">
        <v>6.4999999999999997E-3</v>
      </c>
      <c r="X178" s="1">
        <v>3553500</v>
      </c>
      <c r="Y178" s="1">
        <v>4646325</v>
      </c>
      <c r="Z178" s="1">
        <v>1920188</v>
      </c>
      <c r="AA178" t="s">
        <v>477</v>
      </c>
      <c r="AB178" t="s">
        <v>478</v>
      </c>
      <c r="AC178">
        <v>11.75</v>
      </c>
      <c r="AD178">
        <v>0.94</v>
      </c>
      <c r="AE178">
        <v>3.9</v>
      </c>
      <c r="AF178" t="s">
        <v>230</v>
      </c>
      <c r="AG178" s="1">
        <v>927600</v>
      </c>
      <c r="AH178" s="36">
        <v>1309</v>
      </c>
      <c r="AI178" s="1">
        <v>8500</v>
      </c>
      <c r="AJ178" s="36">
        <v>1308.5</v>
      </c>
      <c r="AK178" s="1">
        <v>7300</v>
      </c>
      <c r="AL178" s="2">
        <v>0.6381944444444444</v>
      </c>
      <c r="AM178" s="3">
        <v>46157</v>
      </c>
      <c r="AN178" t="s">
        <v>298</v>
      </c>
      <c r="AO178" t="s">
        <v>472</v>
      </c>
      <c r="AQ178" t="str">
        <f t="shared" si="2"/>
        <v/>
      </c>
    </row>
    <row r="179" spans="1:43">
      <c r="A179" s="8">
        <v>46170</v>
      </c>
      <c r="B179">
        <v>3903</v>
      </c>
      <c r="C179">
        <v>-0.36</v>
      </c>
      <c r="D179" s="1">
        <v>64720</v>
      </c>
      <c r="E179" s="6">
        <v>-0.46</v>
      </c>
      <c r="F179" s="69">
        <v>8604</v>
      </c>
      <c r="G179" t="s">
        <v>101</v>
      </c>
      <c r="H179">
        <v>0</v>
      </c>
      <c r="I179" t="s">
        <v>288</v>
      </c>
      <c r="J179" t="s">
        <v>289</v>
      </c>
      <c r="K179" t="s">
        <v>290</v>
      </c>
      <c r="L179" s="36">
        <v>1253.5</v>
      </c>
      <c r="M179">
        <v>-6.5</v>
      </c>
      <c r="N179" s="66">
        <v>-5.1999999999999998E-3</v>
      </c>
      <c r="O179" s="36">
        <v>1260</v>
      </c>
      <c r="P179" s="66">
        <v>-5.1000000000000004E-3</v>
      </c>
      <c r="Q179" s="36">
        <v>1250</v>
      </c>
      <c r="R179" s="36">
        <v>1255</v>
      </c>
      <c r="S179" s="36">
        <v>1237</v>
      </c>
      <c r="T179" s="66">
        <v>2.8E-3</v>
      </c>
      <c r="U179" s="66">
        <v>0.01</v>
      </c>
      <c r="V179" s="66">
        <v>-1.1000000000000001E-3</v>
      </c>
      <c r="W179" s="66">
        <v>1.3299999999999999E-2</v>
      </c>
      <c r="X179" s="1">
        <v>7270800</v>
      </c>
      <c r="Y179" s="1">
        <v>9053728</v>
      </c>
      <c r="Z179" s="1">
        <v>3871513</v>
      </c>
      <c r="AA179" t="s">
        <v>479</v>
      </c>
      <c r="AB179" t="s">
        <v>480</v>
      </c>
      <c r="AC179">
        <v>10.09</v>
      </c>
      <c r="AD179">
        <v>0.98</v>
      </c>
      <c r="AE179">
        <v>4.07</v>
      </c>
      <c r="AF179" t="s">
        <v>230</v>
      </c>
      <c r="AG179" s="1">
        <v>714100</v>
      </c>
      <c r="AH179" s="36">
        <v>1254</v>
      </c>
      <c r="AI179" s="1">
        <v>8500</v>
      </c>
      <c r="AJ179" s="36">
        <v>1253.5</v>
      </c>
      <c r="AK179" s="1">
        <v>5200</v>
      </c>
      <c r="AL179" s="2">
        <v>0.63888888888888884</v>
      </c>
      <c r="AN179" t="s">
        <v>298</v>
      </c>
      <c r="AO179" t="s">
        <v>481</v>
      </c>
      <c r="AQ179" t="str">
        <f t="shared" si="2"/>
        <v/>
      </c>
    </row>
    <row r="180" spans="1:43">
      <c r="A180" s="8">
        <v>46170</v>
      </c>
      <c r="B180">
        <v>3903</v>
      </c>
      <c r="C180">
        <v>-0.36</v>
      </c>
      <c r="D180" s="1">
        <v>64720</v>
      </c>
      <c r="E180" s="6">
        <v>-0.46</v>
      </c>
      <c r="F180" s="69">
        <v>8697</v>
      </c>
      <c r="G180" t="s">
        <v>102</v>
      </c>
      <c r="H180">
        <v>0</v>
      </c>
      <c r="I180" t="s">
        <v>288</v>
      </c>
      <c r="J180" t="s">
        <v>289</v>
      </c>
      <c r="K180" t="s">
        <v>290</v>
      </c>
      <c r="L180" s="36">
        <v>1898.5</v>
      </c>
      <c r="M180">
        <v>-24</v>
      </c>
      <c r="N180" s="66">
        <v>-1.2500000000000001E-2</v>
      </c>
      <c r="O180" s="36">
        <v>1922.5</v>
      </c>
      <c r="P180" s="66">
        <v>-1.24E-2</v>
      </c>
      <c r="Q180" s="36">
        <v>1923.5</v>
      </c>
      <c r="R180" s="36">
        <v>1944</v>
      </c>
      <c r="S180" s="36">
        <v>1883</v>
      </c>
      <c r="T180" s="66">
        <v>-1.29E-2</v>
      </c>
      <c r="U180" s="66">
        <v>-5.0000000000000001E-4</v>
      </c>
      <c r="V180" s="66">
        <v>-2.3400000000000001E-2</v>
      </c>
      <c r="W180" s="66">
        <v>8.2000000000000007E-3</v>
      </c>
      <c r="X180" s="1">
        <v>2532500</v>
      </c>
      <c r="Y180" s="1">
        <v>4828727</v>
      </c>
      <c r="Z180" s="1">
        <v>1958844</v>
      </c>
      <c r="AA180" t="s">
        <v>482</v>
      </c>
      <c r="AB180" t="s">
        <v>483</v>
      </c>
      <c r="AC180">
        <v>25.17</v>
      </c>
      <c r="AD180">
        <v>5.65</v>
      </c>
      <c r="AE180">
        <v>3.21</v>
      </c>
      <c r="AF180" t="s">
        <v>230</v>
      </c>
      <c r="AG180" s="1">
        <v>94500</v>
      </c>
      <c r="AH180" s="36">
        <v>1898.5</v>
      </c>
      <c r="AI180" s="1">
        <v>1700</v>
      </c>
      <c r="AJ180" s="36">
        <v>1898</v>
      </c>
      <c r="AK180" s="1">
        <v>2300</v>
      </c>
      <c r="AL180" s="2">
        <v>0.63888888888888884</v>
      </c>
      <c r="AM180" s="3">
        <v>46140</v>
      </c>
      <c r="AN180" t="s">
        <v>298</v>
      </c>
      <c r="AO180" t="s">
        <v>472</v>
      </c>
      <c r="AQ180" t="str">
        <f t="shared" si="2"/>
        <v/>
      </c>
    </row>
    <row r="181" spans="1:43">
      <c r="A181" s="8">
        <v>46170</v>
      </c>
      <c r="B181">
        <v>3903</v>
      </c>
      <c r="C181">
        <v>-0.36</v>
      </c>
      <c r="D181" s="1">
        <v>64720</v>
      </c>
      <c r="E181" s="6">
        <v>-0.46</v>
      </c>
      <c r="F181" s="69">
        <v>8830</v>
      </c>
      <c r="G181" t="s">
        <v>103</v>
      </c>
      <c r="H181">
        <v>0</v>
      </c>
      <c r="I181" t="s">
        <v>288</v>
      </c>
      <c r="J181" t="s">
        <v>289</v>
      </c>
      <c r="K181" t="s">
        <v>290</v>
      </c>
      <c r="L181" s="36">
        <v>3652</v>
      </c>
      <c r="M181">
        <v>-61</v>
      </c>
      <c r="N181" s="66">
        <v>-1.6400000000000001E-2</v>
      </c>
      <c r="O181" s="36">
        <v>3713</v>
      </c>
      <c r="P181" s="66">
        <v>-1.6400000000000001E-2</v>
      </c>
      <c r="Q181" s="36">
        <v>3729</v>
      </c>
      <c r="R181" s="36">
        <v>3733</v>
      </c>
      <c r="S181" s="36">
        <v>3627</v>
      </c>
      <c r="T181" s="66">
        <v>-2.06E-2</v>
      </c>
      <c r="U181" s="66">
        <v>5.0000000000000001E-4</v>
      </c>
      <c r="V181" s="66">
        <v>-2.1600000000000001E-2</v>
      </c>
      <c r="W181" s="66">
        <v>6.7999999999999996E-3</v>
      </c>
      <c r="X181" s="1">
        <v>2414100</v>
      </c>
      <c r="Y181" s="1">
        <v>8851895</v>
      </c>
      <c r="Z181" s="1">
        <v>3418272</v>
      </c>
      <c r="AA181" t="s">
        <v>484</v>
      </c>
      <c r="AB181" t="s">
        <v>485</v>
      </c>
      <c r="AC181">
        <v>15.12</v>
      </c>
      <c r="AD181">
        <v>1.36</v>
      </c>
      <c r="AE181">
        <v>1.42</v>
      </c>
      <c r="AF181" t="s">
        <v>230</v>
      </c>
      <c r="AG181" s="1">
        <v>62400</v>
      </c>
      <c r="AH181" s="36">
        <v>3653</v>
      </c>
      <c r="AI181" s="1">
        <v>1400</v>
      </c>
      <c r="AJ181" s="36">
        <v>3652</v>
      </c>
      <c r="AK181" s="1">
        <v>1600</v>
      </c>
      <c r="AL181" s="2">
        <v>0.63888888888888884</v>
      </c>
      <c r="AM181" s="3">
        <v>46155</v>
      </c>
      <c r="AN181" t="s">
        <v>298</v>
      </c>
      <c r="AO181" t="s">
        <v>332</v>
      </c>
      <c r="AQ181" t="str">
        <f t="shared" si="2"/>
        <v/>
      </c>
    </row>
    <row r="182" spans="1:43">
      <c r="A182" s="8">
        <v>46170</v>
      </c>
      <c r="B182">
        <v>3903</v>
      </c>
      <c r="C182">
        <v>-0.36</v>
      </c>
      <c r="D182" s="1">
        <v>64720</v>
      </c>
      <c r="E182" s="6">
        <v>-0.46</v>
      </c>
      <c r="F182" s="69">
        <v>9020</v>
      </c>
      <c r="G182" t="s">
        <v>104</v>
      </c>
      <c r="H182">
        <v>0</v>
      </c>
      <c r="I182" t="s">
        <v>288</v>
      </c>
      <c r="J182" t="s">
        <v>289</v>
      </c>
      <c r="K182" t="s">
        <v>295</v>
      </c>
      <c r="L182" s="36">
        <v>3462</v>
      </c>
      <c r="M182">
        <v>-66</v>
      </c>
      <c r="N182" s="66">
        <v>-1.8700000000000001E-2</v>
      </c>
      <c r="O182" s="36">
        <v>3528</v>
      </c>
      <c r="P182" s="66">
        <v>-1.8700000000000001E-2</v>
      </c>
      <c r="Q182" s="36">
        <v>3516</v>
      </c>
      <c r="R182" s="36">
        <v>3531</v>
      </c>
      <c r="S182" s="36">
        <v>3457</v>
      </c>
      <c r="T182" s="66">
        <v>-1.5299999999999999E-2</v>
      </c>
      <c r="U182" s="66">
        <v>-6.4999999999999997E-3</v>
      </c>
      <c r="V182" s="66">
        <v>-1.95E-2</v>
      </c>
      <c r="W182" s="66">
        <v>1.4E-3</v>
      </c>
      <c r="X182" s="1">
        <v>2437000</v>
      </c>
      <c r="Y182" s="1">
        <v>8499731</v>
      </c>
      <c r="Z182" s="1">
        <v>3927335</v>
      </c>
      <c r="AA182" t="s">
        <v>486</v>
      </c>
      <c r="AB182" t="s">
        <v>487</v>
      </c>
      <c r="AC182">
        <v>15.33</v>
      </c>
      <c r="AD182">
        <v>1.28</v>
      </c>
      <c r="AE182">
        <v>2.4300000000000002</v>
      </c>
      <c r="AF182" t="s">
        <v>230</v>
      </c>
      <c r="AG182" s="1">
        <v>77400</v>
      </c>
      <c r="AH182" s="36">
        <v>3463</v>
      </c>
      <c r="AI182" s="1">
        <v>6300</v>
      </c>
      <c r="AJ182" s="36">
        <v>3461</v>
      </c>
      <c r="AK182" s="1">
        <v>2700</v>
      </c>
      <c r="AL182" s="2">
        <v>0.63888888888888884</v>
      </c>
      <c r="AM182" s="3">
        <v>46142</v>
      </c>
      <c r="AN182" t="s">
        <v>298</v>
      </c>
      <c r="AO182" t="s">
        <v>488</v>
      </c>
      <c r="AQ182" t="str">
        <f t="shared" si="2"/>
        <v/>
      </c>
    </row>
    <row r="183" spans="1:43">
      <c r="A183" s="8">
        <v>46170</v>
      </c>
      <c r="B183">
        <v>3903</v>
      </c>
      <c r="C183">
        <v>-0.36</v>
      </c>
      <c r="D183" s="1">
        <v>64720</v>
      </c>
      <c r="E183" s="6">
        <v>-0.46</v>
      </c>
      <c r="F183" s="69">
        <v>9024</v>
      </c>
      <c r="G183" t="s">
        <v>105</v>
      </c>
      <c r="H183">
        <v>0</v>
      </c>
      <c r="I183" t="s">
        <v>288</v>
      </c>
      <c r="J183" t="s">
        <v>289</v>
      </c>
      <c r="K183" t="s">
        <v>295</v>
      </c>
      <c r="L183" s="36">
        <v>2836</v>
      </c>
      <c r="M183">
        <v>-41</v>
      </c>
      <c r="N183" s="66">
        <v>-1.43E-2</v>
      </c>
      <c r="O183" s="36">
        <v>2877</v>
      </c>
      <c r="P183" s="66">
        <v>-1.4200000000000001E-2</v>
      </c>
      <c r="Q183" s="36">
        <v>2910</v>
      </c>
      <c r="R183" s="36">
        <v>2918</v>
      </c>
      <c r="S183" s="36">
        <v>2798.5</v>
      </c>
      <c r="T183" s="66">
        <v>-2.5399999999999999E-2</v>
      </c>
      <c r="U183" s="66">
        <v>2.0999999999999999E-3</v>
      </c>
      <c r="V183" s="66">
        <v>-2.81E-2</v>
      </c>
      <c r="W183" s="66">
        <v>1.34E-2</v>
      </c>
      <c r="X183" s="1">
        <v>1705000</v>
      </c>
      <c r="Y183" s="1">
        <v>4844968</v>
      </c>
      <c r="Z183" s="1">
        <v>867179</v>
      </c>
      <c r="AA183" t="s">
        <v>489</v>
      </c>
      <c r="AB183" t="s">
        <v>527</v>
      </c>
      <c r="AC183">
        <v>26.7</v>
      </c>
      <c r="AD183">
        <v>1.26</v>
      </c>
      <c r="AE183">
        <v>1.48</v>
      </c>
      <c r="AF183" t="s">
        <v>230</v>
      </c>
      <c r="AG183" s="1">
        <v>88100</v>
      </c>
      <c r="AH183" s="36">
        <v>2836</v>
      </c>
      <c r="AI183">
        <v>100</v>
      </c>
      <c r="AJ183" s="36">
        <v>2835.5</v>
      </c>
      <c r="AK183" s="1">
        <v>1100</v>
      </c>
      <c r="AL183" s="2">
        <v>0.63888888888888884</v>
      </c>
      <c r="AM183" s="3">
        <v>46156</v>
      </c>
      <c r="AN183" t="s">
        <v>298</v>
      </c>
      <c r="AO183" t="s">
        <v>488</v>
      </c>
      <c r="AQ183" t="str">
        <f t="shared" si="2"/>
        <v/>
      </c>
    </row>
    <row r="184" spans="1:43">
      <c r="A184" s="8">
        <v>46170</v>
      </c>
      <c r="B184">
        <v>3903</v>
      </c>
      <c r="C184">
        <v>-0.36</v>
      </c>
      <c r="D184" s="1">
        <v>64720</v>
      </c>
      <c r="E184" s="6">
        <v>-0.46</v>
      </c>
      <c r="F184" s="69">
        <v>9069</v>
      </c>
      <c r="G184" t="s">
        <v>106</v>
      </c>
      <c r="H184">
        <v>0</v>
      </c>
      <c r="I184" t="s">
        <v>288</v>
      </c>
      <c r="J184" t="s">
        <v>289</v>
      </c>
      <c r="K184" t="s">
        <v>295</v>
      </c>
      <c r="L184" s="36">
        <v>1915.5</v>
      </c>
      <c r="M184">
        <v>-2.5</v>
      </c>
      <c r="N184" s="66">
        <v>-1.2999999999999999E-3</v>
      </c>
      <c r="O184" s="36">
        <v>1918</v>
      </c>
      <c r="P184" s="66">
        <v>-1.2999999999999999E-3</v>
      </c>
      <c r="Q184" s="36">
        <v>1932</v>
      </c>
      <c r="R184" s="36">
        <v>1939</v>
      </c>
      <c r="S184" s="36">
        <v>1892.5</v>
      </c>
      <c r="T184" s="66">
        <v>-8.5000000000000006E-3</v>
      </c>
      <c r="U184" s="66">
        <v>2.3E-3</v>
      </c>
      <c r="V184" s="66">
        <v>-1.21E-2</v>
      </c>
      <c r="W184" s="66">
        <v>1.21E-2</v>
      </c>
      <c r="X184" s="1">
        <v>318500</v>
      </c>
      <c r="Y184" s="1">
        <v>608846</v>
      </c>
      <c r="Z184" s="1">
        <v>336538</v>
      </c>
      <c r="AA184" t="s">
        <v>491</v>
      </c>
      <c r="AB184" t="s">
        <v>492</v>
      </c>
      <c r="AC184">
        <v>13.7</v>
      </c>
      <c r="AD184">
        <v>1.41</v>
      </c>
      <c r="AE184">
        <v>2.92</v>
      </c>
      <c r="AF184" t="s">
        <v>230</v>
      </c>
      <c r="AG184" s="1">
        <v>28300</v>
      </c>
      <c r="AH184" s="36">
        <v>1917</v>
      </c>
      <c r="AI184">
        <v>700</v>
      </c>
      <c r="AJ184" s="36">
        <v>1915.5</v>
      </c>
      <c r="AK184">
        <v>200</v>
      </c>
      <c r="AL184" s="2">
        <v>0.6381944444444444</v>
      </c>
      <c r="AM184" s="3">
        <v>46155</v>
      </c>
      <c r="AN184" t="s">
        <v>298</v>
      </c>
      <c r="AO184" t="s">
        <v>488</v>
      </c>
      <c r="AQ184" t="str">
        <f t="shared" si="2"/>
        <v/>
      </c>
    </row>
    <row r="185" spans="1:43">
      <c r="A185" s="8">
        <v>46170</v>
      </c>
      <c r="B185">
        <v>3903</v>
      </c>
      <c r="C185">
        <v>-0.36</v>
      </c>
      <c r="D185" s="1">
        <v>64720</v>
      </c>
      <c r="E185" s="6">
        <v>-0.46</v>
      </c>
      <c r="F185" s="69">
        <v>9227</v>
      </c>
      <c r="G185" t="s">
        <v>107</v>
      </c>
      <c r="H185">
        <v>0</v>
      </c>
      <c r="I185" t="s">
        <v>347</v>
      </c>
      <c r="J185" t="s">
        <v>289</v>
      </c>
      <c r="K185" t="s">
        <v>295</v>
      </c>
      <c r="L185" s="36">
        <v>1116</v>
      </c>
      <c r="M185">
        <v>-93</v>
      </c>
      <c r="N185" s="66">
        <v>-7.6899999999999996E-2</v>
      </c>
      <c r="O185" s="36">
        <v>1209</v>
      </c>
      <c r="P185" s="66">
        <v>-7.6899999999999996E-2</v>
      </c>
      <c r="Q185" s="36">
        <v>1149</v>
      </c>
      <c r="R185" s="36">
        <v>1268</v>
      </c>
      <c r="S185" s="36">
        <v>1087</v>
      </c>
      <c r="T185" s="66">
        <v>-2.87E-2</v>
      </c>
      <c r="U185" s="66">
        <v>-5.4199999999999998E-2</v>
      </c>
      <c r="V185" s="66">
        <v>-0.1198</v>
      </c>
      <c r="W185" s="66">
        <v>2.6599999999999999E-2</v>
      </c>
      <c r="X185" s="1">
        <v>1902800</v>
      </c>
      <c r="Y185" s="1">
        <v>2215451</v>
      </c>
      <c r="Z185" s="1">
        <v>17749</v>
      </c>
      <c r="AA185" t="s">
        <v>493</v>
      </c>
      <c r="AB185" t="s">
        <v>494</v>
      </c>
      <c r="AC185">
        <v>0</v>
      </c>
      <c r="AD185">
        <v>36.72</v>
      </c>
      <c r="AE185">
        <v>0</v>
      </c>
      <c r="AF185">
        <v>3.3</v>
      </c>
      <c r="AG185" s="1">
        <v>8300</v>
      </c>
      <c r="AH185" s="36">
        <v>1120</v>
      </c>
      <c r="AI185">
        <v>600</v>
      </c>
      <c r="AJ185" s="36">
        <v>1117</v>
      </c>
      <c r="AK185">
        <v>100</v>
      </c>
      <c r="AL185" s="2">
        <v>0.6381944444444444</v>
      </c>
      <c r="AM185" s="3">
        <v>46154</v>
      </c>
      <c r="AN185" t="s">
        <v>350</v>
      </c>
      <c r="AO185" t="s">
        <v>313</v>
      </c>
      <c r="AQ185" t="str">
        <f t="shared" si="2"/>
        <v/>
      </c>
    </row>
    <row r="186" spans="1:43">
      <c r="A186" s="8">
        <v>46170</v>
      </c>
      <c r="B186">
        <v>3903</v>
      </c>
      <c r="C186">
        <v>-0.36</v>
      </c>
      <c r="D186" s="1">
        <v>64720</v>
      </c>
      <c r="E186" s="6">
        <v>-0.46</v>
      </c>
      <c r="F186" s="69">
        <v>9303</v>
      </c>
      <c r="G186" t="s">
        <v>108</v>
      </c>
      <c r="H186">
        <v>0</v>
      </c>
      <c r="I186" t="s">
        <v>288</v>
      </c>
      <c r="J186" t="s">
        <v>289</v>
      </c>
      <c r="K186" t="s">
        <v>290</v>
      </c>
      <c r="L186" s="36">
        <v>3910</v>
      </c>
      <c r="M186">
        <v>-45</v>
      </c>
      <c r="N186" s="66">
        <v>-1.14E-2</v>
      </c>
      <c r="O186" s="36">
        <v>3955</v>
      </c>
      <c r="P186" s="66">
        <v>-1.1299999999999999E-2</v>
      </c>
      <c r="Q186" s="36">
        <v>3975</v>
      </c>
      <c r="R186" s="36">
        <v>3980</v>
      </c>
      <c r="S186" s="36">
        <v>3895</v>
      </c>
      <c r="T186" s="66">
        <v>-1.6299999999999999E-2</v>
      </c>
      <c r="U186" s="66">
        <v>-1.1999999999999999E-3</v>
      </c>
      <c r="V186" s="66">
        <v>-1.7500000000000002E-2</v>
      </c>
      <c r="W186" s="66">
        <v>3.8E-3</v>
      </c>
      <c r="X186" s="1">
        <v>77500</v>
      </c>
      <c r="Y186" s="1">
        <v>304407</v>
      </c>
      <c r="Z186" s="1">
        <v>299561</v>
      </c>
      <c r="AA186" t="s">
        <v>495</v>
      </c>
      <c r="AB186" t="s">
        <v>496</v>
      </c>
      <c r="AC186">
        <v>17.32</v>
      </c>
      <c r="AD186">
        <v>0.94</v>
      </c>
      <c r="AE186">
        <v>2.63</v>
      </c>
      <c r="AF186" t="s">
        <v>230</v>
      </c>
      <c r="AG186" s="1">
        <v>29700</v>
      </c>
      <c r="AH186" s="36">
        <v>3915</v>
      </c>
      <c r="AI186" s="1">
        <v>2700</v>
      </c>
      <c r="AJ186" s="36">
        <v>3905</v>
      </c>
      <c r="AK186" s="1">
        <v>2400</v>
      </c>
      <c r="AL186" s="2">
        <v>0.6381944444444444</v>
      </c>
      <c r="AM186" s="3">
        <v>46154</v>
      </c>
      <c r="AN186" t="s">
        <v>298</v>
      </c>
      <c r="AO186" t="s">
        <v>497</v>
      </c>
      <c r="AQ186" t="str">
        <f t="shared" si="2"/>
        <v/>
      </c>
    </row>
    <row r="187" spans="1:43">
      <c r="A187" s="8">
        <v>46170</v>
      </c>
      <c r="B187">
        <v>3903</v>
      </c>
      <c r="C187">
        <v>-0.36</v>
      </c>
      <c r="D187" s="1">
        <v>64720</v>
      </c>
      <c r="E187" s="6">
        <v>-0.46</v>
      </c>
      <c r="F187" s="69">
        <v>9308</v>
      </c>
      <c r="G187" t="s">
        <v>109</v>
      </c>
      <c r="H187">
        <v>0</v>
      </c>
      <c r="I187" t="s">
        <v>314</v>
      </c>
      <c r="J187" t="s">
        <v>289</v>
      </c>
      <c r="K187" t="s">
        <v>295</v>
      </c>
      <c r="L187" s="36">
        <v>1580</v>
      </c>
      <c r="M187">
        <v>27</v>
      </c>
      <c r="N187" s="66">
        <v>1.7399999999999999E-2</v>
      </c>
      <c r="O187" s="36">
        <v>1553</v>
      </c>
      <c r="P187" s="66">
        <v>1.7299999999999999E-2</v>
      </c>
      <c r="Q187" s="36">
        <v>1553</v>
      </c>
      <c r="R187" s="36">
        <v>1588</v>
      </c>
      <c r="S187" s="36">
        <v>1523</v>
      </c>
      <c r="T187" s="66">
        <v>1.7299999999999999E-2</v>
      </c>
      <c r="U187" s="66">
        <v>3.0999999999999999E-3</v>
      </c>
      <c r="V187" s="66">
        <v>-5.0000000000000001E-3</v>
      </c>
      <c r="W187" s="66">
        <v>3.7400000000000003E-2</v>
      </c>
      <c r="X187" s="1">
        <v>100100</v>
      </c>
      <c r="Y187" s="1">
        <v>157417</v>
      </c>
      <c r="Z187" s="1">
        <v>41195</v>
      </c>
      <c r="AA187" t="s">
        <v>498</v>
      </c>
      <c r="AB187" t="s">
        <v>499</v>
      </c>
      <c r="AC187">
        <v>13.65</v>
      </c>
      <c r="AD187">
        <v>1.06</v>
      </c>
      <c r="AE187">
        <v>2.2000000000000002</v>
      </c>
      <c r="AF187" t="s">
        <v>230</v>
      </c>
      <c r="AG187" s="1">
        <v>2300</v>
      </c>
      <c r="AH187" s="36">
        <v>1580</v>
      </c>
      <c r="AI187">
        <v>300</v>
      </c>
      <c r="AJ187" s="36">
        <v>1579</v>
      </c>
      <c r="AK187" s="1">
        <v>2500</v>
      </c>
      <c r="AL187" s="2">
        <v>0.63888888888888884</v>
      </c>
      <c r="AM187" s="3">
        <v>46155</v>
      </c>
      <c r="AN187" t="s">
        <v>298</v>
      </c>
      <c r="AO187" t="s">
        <v>500</v>
      </c>
      <c r="AQ187" t="str">
        <f t="shared" si="2"/>
        <v/>
      </c>
    </row>
    <row r="188" spans="1:43">
      <c r="A188" s="8">
        <v>46170</v>
      </c>
      <c r="B188">
        <v>3903</v>
      </c>
      <c r="C188">
        <v>-0.36</v>
      </c>
      <c r="D188" s="1">
        <v>64720</v>
      </c>
      <c r="E188" s="6">
        <v>-0.46</v>
      </c>
      <c r="F188" s="69">
        <v>9348</v>
      </c>
      <c r="G188" t="s">
        <v>110</v>
      </c>
      <c r="H188">
        <v>0</v>
      </c>
      <c r="I188" t="s">
        <v>347</v>
      </c>
      <c r="J188" t="s">
        <v>323</v>
      </c>
      <c r="K188" t="s">
        <v>295</v>
      </c>
      <c r="L188">
        <v>699</v>
      </c>
      <c r="M188">
        <v>99</v>
      </c>
      <c r="N188" s="66">
        <v>0.16500000000000001</v>
      </c>
      <c r="O188">
        <v>600</v>
      </c>
      <c r="P188" s="66">
        <v>0.16500000000000001</v>
      </c>
      <c r="Q188">
        <v>610</v>
      </c>
      <c r="R188">
        <v>700</v>
      </c>
      <c r="S188">
        <v>600</v>
      </c>
      <c r="T188" s="66">
        <v>0.1459</v>
      </c>
      <c r="U188" s="66">
        <v>-1.4E-3</v>
      </c>
      <c r="V188" s="66">
        <v>-1.4E-3</v>
      </c>
      <c r="W188" s="66">
        <v>0.16500000000000001</v>
      </c>
      <c r="X188" s="1">
        <v>13431700</v>
      </c>
      <c r="Y188" s="1">
        <v>9108491</v>
      </c>
      <c r="Z188" s="1">
        <v>102200</v>
      </c>
      <c r="AA188" t="s">
        <v>528</v>
      </c>
      <c r="AB188" t="s">
        <v>502</v>
      </c>
      <c r="AC188">
        <v>0</v>
      </c>
      <c r="AD188">
        <v>6.78</v>
      </c>
      <c r="AE188">
        <v>0</v>
      </c>
      <c r="AF188">
        <v>2.4</v>
      </c>
      <c r="AG188">
        <v>0</v>
      </c>
      <c r="AH188">
        <v>700</v>
      </c>
      <c r="AI188" s="1">
        <v>162000</v>
      </c>
      <c r="AJ188">
        <v>699</v>
      </c>
      <c r="AK188" s="1">
        <v>1700</v>
      </c>
      <c r="AL188" s="2">
        <v>0.63888888888888884</v>
      </c>
      <c r="AM188" s="3">
        <v>46157</v>
      </c>
      <c r="AN188" t="s">
        <v>298</v>
      </c>
      <c r="AO188" t="s">
        <v>313</v>
      </c>
      <c r="AQ188" t="str">
        <f t="shared" si="2"/>
        <v/>
      </c>
    </row>
    <row r="189" spans="1:43">
      <c r="A189" s="8">
        <v>46170</v>
      </c>
      <c r="B189">
        <v>3903</v>
      </c>
      <c r="C189">
        <v>-0.36</v>
      </c>
      <c r="D189" s="1">
        <v>64720</v>
      </c>
      <c r="E189" s="6">
        <v>-0.46</v>
      </c>
      <c r="F189" s="69">
        <v>9432</v>
      </c>
      <c r="G189" t="s">
        <v>111</v>
      </c>
      <c r="H189">
        <v>0</v>
      </c>
      <c r="I189" t="s">
        <v>288</v>
      </c>
      <c r="J189" t="s">
        <v>289</v>
      </c>
      <c r="K189" t="s">
        <v>295</v>
      </c>
      <c r="L189">
        <v>150.19999999999999</v>
      </c>
      <c r="M189">
        <v>-0.8</v>
      </c>
      <c r="N189" s="66">
        <v>-5.3E-3</v>
      </c>
      <c r="O189">
        <v>151</v>
      </c>
      <c r="P189" s="66">
        <v>-5.1999999999999998E-3</v>
      </c>
      <c r="Q189">
        <v>150.5</v>
      </c>
      <c r="R189">
        <v>151.1</v>
      </c>
      <c r="S189">
        <v>149.69999999999999</v>
      </c>
      <c r="T189" s="66">
        <v>-1.9E-3</v>
      </c>
      <c r="U189" s="66">
        <v>2.5999999999999999E-3</v>
      </c>
      <c r="V189" s="66">
        <v>-5.8999999999999999E-3</v>
      </c>
      <c r="W189" s="66">
        <v>3.3E-3</v>
      </c>
      <c r="X189" s="1">
        <v>195594600</v>
      </c>
      <c r="Y189" s="1">
        <v>29394358</v>
      </c>
      <c r="Z189" s="1">
        <v>13600657</v>
      </c>
      <c r="AA189" t="s">
        <v>503</v>
      </c>
      <c r="AB189" t="s">
        <v>504</v>
      </c>
      <c r="AC189">
        <v>12.51</v>
      </c>
      <c r="AD189">
        <v>1.25</v>
      </c>
      <c r="AE189">
        <v>3.6</v>
      </c>
      <c r="AF189" t="s">
        <v>230</v>
      </c>
      <c r="AG189" s="1">
        <v>2236800</v>
      </c>
      <c r="AH189">
        <v>150.30000000000001</v>
      </c>
      <c r="AI189" s="1">
        <v>584900</v>
      </c>
      <c r="AJ189">
        <v>150.19999999999999</v>
      </c>
      <c r="AK189" s="1">
        <v>1381000</v>
      </c>
      <c r="AL189" s="2">
        <v>0.63888888888888884</v>
      </c>
      <c r="AM189" s="3">
        <v>46150</v>
      </c>
      <c r="AN189" t="s">
        <v>298</v>
      </c>
      <c r="AO189" t="s">
        <v>351</v>
      </c>
      <c r="AQ189" t="str">
        <f t="shared" si="2"/>
        <v/>
      </c>
    </row>
    <row r="190" spans="1:43">
      <c r="A190" s="8">
        <v>46170</v>
      </c>
      <c r="B190">
        <v>3903</v>
      </c>
      <c r="C190">
        <v>-0.36</v>
      </c>
      <c r="D190" s="1">
        <v>64720</v>
      </c>
      <c r="E190" s="6">
        <v>-0.46</v>
      </c>
      <c r="F190" s="69">
        <v>9449</v>
      </c>
      <c r="G190" t="s">
        <v>112</v>
      </c>
      <c r="H190">
        <v>0</v>
      </c>
      <c r="I190" t="s">
        <v>288</v>
      </c>
      <c r="J190" t="s">
        <v>289</v>
      </c>
      <c r="K190" t="s">
        <v>295</v>
      </c>
      <c r="L190" s="36">
        <v>3287</v>
      </c>
      <c r="M190">
        <v>-43</v>
      </c>
      <c r="N190" s="66">
        <v>-1.29E-2</v>
      </c>
      <c r="O190" s="36">
        <v>3330</v>
      </c>
      <c r="P190" s="66">
        <v>-1.29E-2</v>
      </c>
      <c r="Q190" s="36">
        <v>3300</v>
      </c>
      <c r="R190" s="36">
        <v>3311</v>
      </c>
      <c r="S190" s="36">
        <v>3242</v>
      </c>
      <c r="T190" s="66">
        <v>-3.8999999999999998E-3</v>
      </c>
      <c r="U190" s="66">
        <v>6.7000000000000002E-3</v>
      </c>
      <c r="V190" s="66">
        <v>-7.1999999999999998E-3</v>
      </c>
      <c r="W190" s="66">
        <v>1.38E-2</v>
      </c>
      <c r="X190" s="1">
        <v>213800</v>
      </c>
      <c r="Y190" s="1">
        <v>700809</v>
      </c>
      <c r="Z190" s="1">
        <v>352856</v>
      </c>
      <c r="AA190" t="s">
        <v>505</v>
      </c>
      <c r="AB190" t="s">
        <v>506</v>
      </c>
      <c r="AC190">
        <v>14.13</v>
      </c>
      <c r="AD190">
        <v>2.95</v>
      </c>
      <c r="AE190">
        <v>2.37</v>
      </c>
      <c r="AF190" t="s">
        <v>230</v>
      </c>
      <c r="AG190">
        <v>200</v>
      </c>
      <c r="AH190" s="36">
        <v>3290</v>
      </c>
      <c r="AI190" s="1">
        <v>1700</v>
      </c>
      <c r="AJ190" s="36">
        <v>3287</v>
      </c>
      <c r="AK190">
        <v>500</v>
      </c>
      <c r="AL190" s="2">
        <v>0.63888888888888884</v>
      </c>
      <c r="AM190" s="3">
        <v>46157</v>
      </c>
      <c r="AN190" t="s">
        <v>293</v>
      </c>
      <c r="AO190" t="s">
        <v>351</v>
      </c>
      <c r="AQ190" t="str">
        <f t="shared" si="2"/>
        <v/>
      </c>
    </row>
    <row r="191" spans="1:43">
      <c r="A191" s="8">
        <v>46170</v>
      </c>
      <c r="B191">
        <v>3903</v>
      </c>
      <c r="C191">
        <v>-0.36</v>
      </c>
      <c r="D191" s="1">
        <v>64720</v>
      </c>
      <c r="E191" s="6">
        <v>-0.46</v>
      </c>
      <c r="F191" s="69">
        <v>9501</v>
      </c>
      <c r="G191" t="s">
        <v>113</v>
      </c>
      <c r="H191">
        <v>0</v>
      </c>
      <c r="I191" t="s">
        <v>288</v>
      </c>
      <c r="J191" t="s">
        <v>289</v>
      </c>
      <c r="K191" t="s">
        <v>295</v>
      </c>
      <c r="L191">
        <v>556.6</v>
      </c>
      <c r="M191">
        <v>-15.7</v>
      </c>
      <c r="N191" s="66">
        <v>-2.7400000000000001E-2</v>
      </c>
      <c r="O191">
        <v>572.29999999999995</v>
      </c>
      <c r="P191" s="66">
        <v>-2.7400000000000001E-2</v>
      </c>
      <c r="Q191">
        <v>568</v>
      </c>
      <c r="R191">
        <v>570.5</v>
      </c>
      <c r="S191">
        <v>551.5</v>
      </c>
      <c r="T191" s="66">
        <v>-0.02</v>
      </c>
      <c r="U191" s="66">
        <v>-4.1999999999999997E-3</v>
      </c>
      <c r="V191" s="66">
        <v>-2.4299999999999999E-2</v>
      </c>
      <c r="W191" s="66">
        <v>9.1999999999999998E-3</v>
      </c>
      <c r="X191" s="1">
        <v>23799600</v>
      </c>
      <c r="Y191" s="1">
        <v>13300900</v>
      </c>
      <c r="Z191" s="1">
        <v>894465</v>
      </c>
      <c r="AA191" t="s">
        <v>507</v>
      </c>
      <c r="AB191" t="s">
        <v>508</v>
      </c>
      <c r="AC191">
        <v>4.05</v>
      </c>
      <c r="AD191">
        <v>0.37</v>
      </c>
      <c r="AE191">
        <v>0</v>
      </c>
      <c r="AF191" t="s">
        <v>230</v>
      </c>
      <c r="AG191" s="1">
        <v>1046200</v>
      </c>
      <c r="AH191">
        <v>556.70000000000005</v>
      </c>
      <c r="AI191" s="1">
        <v>4600</v>
      </c>
      <c r="AJ191">
        <v>556.6</v>
      </c>
      <c r="AK191" s="1">
        <v>2000</v>
      </c>
      <c r="AL191" s="2">
        <v>0.63888888888888884</v>
      </c>
      <c r="AM191" s="3">
        <v>46142</v>
      </c>
      <c r="AN191" t="s">
        <v>298</v>
      </c>
      <c r="AO191" t="s">
        <v>509</v>
      </c>
      <c r="AQ191" t="str">
        <f t="shared" si="2"/>
        <v/>
      </c>
    </row>
    <row r="192" spans="1:43">
      <c r="A192" s="8">
        <v>46170</v>
      </c>
      <c r="B192">
        <v>3903</v>
      </c>
      <c r="C192">
        <v>-0.36</v>
      </c>
      <c r="D192" s="1">
        <v>64720</v>
      </c>
      <c r="E192" s="6">
        <v>-0.46</v>
      </c>
      <c r="F192" s="69">
        <v>9531</v>
      </c>
      <c r="G192" t="s">
        <v>114</v>
      </c>
      <c r="H192">
        <v>0</v>
      </c>
      <c r="I192" t="s">
        <v>288</v>
      </c>
      <c r="J192" t="s">
        <v>289</v>
      </c>
      <c r="K192" t="s">
        <v>290</v>
      </c>
      <c r="L192" s="36">
        <v>6264</v>
      </c>
      <c r="M192">
        <v>-207</v>
      </c>
      <c r="N192" s="66">
        <v>-3.2000000000000001E-2</v>
      </c>
      <c r="O192" s="36">
        <v>6471</v>
      </c>
      <c r="P192" s="66">
        <v>-3.1899999999999998E-2</v>
      </c>
      <c r="Q192" s="36">
        <v>6428</v>
      </c>
      <c r="R192" s="36">
        <v>6481</v>
      </c>
      <c r="S192" s="36">
        <v>6259</v>
      </c>
      <c r="T192" s="66">
        <v>-2.5499999999999998E-2</v>
      </c>
      <c r="U192" s="66">
        <v>-4.0000000000000002E-4</v>
      </c>
      <c r="V192" s="66">
        <v>-3.3399999999999999E-2</v>
      </c>
      <c r="W192" s="66">
        <v>6.9999999999999999E-4</v>
      </c>
      <c r="X192" s="1">
        <v>1263400</v>
      </c>
      <c r="Y192" s="1">
        <v>7988224</v>
      </c>
      <c r="Z192" s="1">
        <v>2098184</v>
      </c>
      <c r="AA192" t="s">
        <v>510</v>
      </c>
      <c r="AB192" t="s">
        <v>511</v>
      </c>
      <c r="AC192">
        <v>15.24</v>
      </c>
      <c r="AD192">
        <v>1.21</v>
      </c>
      <c r="AE192">
        <v>1.92</v>
      </c>
      <c r="AF192" t="s">
        <v>230</v>
      </c>
      <c r="AG192" s="1">
        <v>24000</v>
      </c>
      <c r="AH192" s="36">
        <v>6265</v>
      </c>
      <c r="AI192">
        <v>400</v>
      </c>
      <c r="AJ192" s="36">
        <v>6263</v>
      </c>
      <c r="AK192">
        <v>100</v>
      </c>
      <c r="AL192" s="2">
        <v>0.63888888888888884</v>
      </c>
      <c r="AM192" s="3">
        <v>46140</v>
      </c>
      <c r="AN192" t="s">
        <v>298</v>
      </c>
      <c r="AO192" t="s">
        <v>509</v>
      </c>
      <c r="AQ192" t="str">
        <f t="shared" si="2"/>
        <v/>
      </c>
    </row>
    <row r="193" spans="1:43">
      <c r="A193" s="8">
        <v>46170</v>
      </c>
      <c r="B193">
        <v>3903</v>
      </c>
      <c r="C193">
        <v>-0.36</v>
      </c>
      <c r="D193" s="1">
        <v>64720</v>
      </c>
      <c r="E193" s="6">
        <v>-0.46</v>
      </c>
      <c r="F193" s="69">
        <v>9882</v>
      </c>
      <c r="G193" t="s">
        <v>115</v>
      </c>
      <c r="H193">
        <v>0</v>
      </c>
      <c r="I193" t="s">
        <v>288</v>
      </c>
      <c r="J193" t="s">
        <v>289</v>
      </c>
      <c r="K193" t="s">
        <v>290</v>
      </c>
      <c r="L193" s="36">
        <v>1627</v>
      </c>
      <c r="M193">
        <v>2</v>
      </c>
      <c r="N193" s="66">
        <v>1.1999999999999999E-3</v>
      </c>
      <c r="O193" s="36">
        <v>1625</v>
      </c>
      <c r="P193" s="66">
        <v>1.1999999999999999E-3</v>
      </c>
      <c r="Q193" s="36">
        <v>1628</v>
      </c>
      <c r="R193" s="36">
        <v>1637</v>
      </c>
      <c r="S193" s="36">
        <v>1622</v>
      </c>
      <c r="T193" s="66">
        <v>-5.9999999999999995E-4</v>
      </c>
      <c r="U193" s="66">
        <v>2.3999999999999998E-3</v>
      </c>
      <c r="V193" s="66">
        <v>-6.1000000000000004E-3</v>
      </c>
      <c r="W193" s="66">
        <v>3.0000000000000001E-3</v>
      </c>
      <c r="X193" s="1">
        <v>81100</v>
      </c>
      <c r="Y193" s="1">
        <v>132019</v>
      </c>
      <c r="Z193" s="1">
        <v>139956</v>
      </c>
      <c r="AA193" t="s">
        <v>512</v>
      </c>
      <c r="AB193" t="s">
        <v>513</v>
      </c>
      <c r="AC193">
        <v>10.6</v>
      </c>
      <c r="AD193">
        <v>1.1200000000000001</v>
      </c>
      <c r="AE193">
        <v>4.18</v>
      </c>
      <c r="AF193" t="s">
        <v>230</v>
      </c>
      <c r="AG193" s="1">
        <v>37500</v>
      </c>
      <c r="AH193" s="36">
        <v>1628</v>
      </c>
      <c r="AI193" s="1">
        <v>1700</v>
      </c>
      <c r="AJ193" s="36">
        <v>1627</v>
      </c>
      <c r="AK193">
        <v>700</v>
      </c>
      <c r="AL193" s="2">
        <v>0.63888888888888884</v>
      </c>
      <c r="AM193" s="3">
        <v>46150</v>
      </c>
      <c r="AN193" t="s">
        <v>298</v>
      </c>
      <c r="AO193" t="s">
        <v>322</v>
      </c>
      <c r="AQ193" t="str">
        <f t="shared" si="2"/>
        <v/>
      </c>
    </row>
    <row r="194" spans="1:43">
      <c r="A194" s="8">
        <v>46170</v>
      </c>
      <c r="B194">
        <v>3903</v>
      </c>
      <c r="C194">
        <v>-0.36</v>
      </c>
      <c r="D194" s="1">
        <v>64720</v>
      </c>
      <c r="E194" s="6">
        <v>-0.46</v>
      </c>
      <c r="F194" s="69">
        <v>6502</v>
      </c>
      <c r="I194" t="s">
        <v>514</v>
      </c>
      <c r="P194" t="s">
        <v>230</v>
      </c>
      <c r="T194" t="s">
        <v>230</v>
      </c>
      <c r="U194" t="s">
        <v>230</v>
      </c>
      <c r="V194" t="s">
        <v>230</v>
      </c>
      <c r="W194" t="s">
        <v>230</v>
      </c>
      <c r="AF194" t="s">
        <v>230</v>
      </c>
      <c r="AG194" t="s">
        <v>230</v>
      </c>
      <c r="AO194" t="s">
        <v>515</v>
      </c>
      <c r="AQ194" t="str">
        <f t="shared" si="2"/>
        <v/>
      </c>
    </row>
    <row r="195" spans="1:43">
      <c r="A195" s="8">
        <v>46170</v>
      </c>
      <c r="B195">
        <v>3903</v>
      </c>
      <c r="C195">
        <v>-0.36</v>
      </c>
      <c r="D195" s="1">
        <v>64720</v>
      </c>
      <c r="E195" s="6">
        <v>-0.46</v>
      </c>
      <c r="F195" s="69">
        <v>5759</v>
      </c>
      <c r="I195" t="s">
        <v>514</v>
      </c>
      <c r="P195" t="s">
        <v>230</v>
      </c>
      <c r="T195" t="s">
        <v>230</v>
      </c>
      <c r="U195" t="s">
        <v>230</v>
      </c>
      <c r="V195" t="s">
        <v>230</v>
      </c>
      <c r="W195" t="s">
        <v>230</v>
      </c>
      <c r="AF195" t="s">
        <v>230</v>
      </c>
      <c r="AG195" t="s">
        <v>230</v>
      </c>
      <c r="AO195" t="s">
        <v>515</v>
      </c>
      <c r="AQ195" t="str">
        <f t="shared" ref="AQ195:AQ258" si="3">IF(AP195="","",ROUND((L195-AP195)/AP195,4))</f>
        <v/>
      </c>
    </row>
    <row r="196" spans="1:43">
      <c r="AQ196" t="str">
        <f t="shared" si="3"/>
        <v/>
      </c>
    </row>
    <row r="197" spans="1:43">
      <c r="D197" s="1"/>
      <c r="E197" s="6"/>
      <c r="AQ197" t="str">
        <f t="shared" si="3"/>
        <v/>
      </c>
    </row>
    <row r="198" spans="1:43">
      <c r="AQ198" t="str">
        <f t="shared" si="3"/>
        <v/>
      </c>
    </row>
    <row r="199" spans="1:43">
      <c r="B199">
        <v>4044.96</v>
      </c>
      <c r="C199">
        <v>-0.56999999999999995</v>
      </c>
      <c r="D199" s="1"/>
      <c r="E199" s="6"/>
      <c r="AQ199" t="str">
        <f t="shared" si="3"/>
        <v/>
      </c>
    </row>
    <row r="200" spans="1:43">
      <c r="A200" s="8" t="s">
        <v>0</v>
      </c>
      <c r="B200" t="s">
        <v>116</v>
      </c>
      <c r="C200" t="s">
        <v>1</v>
      </c>
      <c r="D200" t="s">
        <v>2</v>
      </c>
      <c r="E200" t="s">
        <v>3</v>
      </c>
      <c r="F200" s="69" t="s">
        <v>4</v>
      </c>
      <c r="G200" t="s">
        <v>5</v>
      </c>
      <c r="H200" t="s">
        <v>268</v>
      </c>
      <c r="I200" t="s">
        <v>269</v>
      </c>
      <c r="J200" t="s">
        <v>270</v>
      </c>
      <c r="K200" t="s">
        <v>271</v>
      </c>
      <c r="L200" t="s">
        <v>6</v>
      </c>
      <c r="M200" t="s">
        <v>7</v>
      </c>
      <c r="N200" t="s">
        <v>8</v>
      </c>
      <c r="O200" t="s">
        <v>9</v>
      </c>
      <c r="P200" t="s">
        <v>272</v>
      </c>
      <c r="Q200" t="s">
        <v>10</v>
      </c>
      <c r="R200" t="s">
        <v>11</v>
      </c>
      <c r="S200" t="s">
        <v>12</v>
      </c>
      <c r="T200" t="s">
        <v>273</v>
      </c>
      <c r="U200" t="s">
        <v>274</v>
      </c>
      <c r="V200" t="s">
        <v>275</v>
      </c>
      <c r="W200" t="s">
        <v>276</v>
      </c>
      <c r="X200" t="s">
        <v>13</v>
      </c>
      <c r="Y200" t="s">
        <v>277</v>
      </c>
      <c r="Z200" t="s">
        <v>278</v>
      </c>
      <c r="AA200" t="s">
        <v>14</v>
      </c>
      <c r="AB200" t="s">
        <v>15</v>
      </c>
      <c r="AC200" t="s">
        <v>279</v>
      </c>
      <c r="AD200" t="s">
        <v>280</v>
      </c>
      <c r="AE200" t="s">
        <v>281</v>
      </c>
      <c r="AF200" t="s">
        <v>282</v>
      </c>
      <c r="AG200" t="s">
        <v>283</v>
      </c>
      <c r="AH200" t="s">
        <v>284</v>
      </c>
      <c r="AI200" t="s">
        <v>16</v>
      </c>
      <c r="AJ200" t="s">
        <v>17</v>
      </c>
      <c r="AK200" t="s">
        <v>18</v>
      </c>
      <c r="AL200" t="s">
        <v>19</v>
      </c>
      <c r="AM200" t="s">
        <v>20</v>
      </c>
      <c r="AN200" t="s">
        <v>285</v>
      </c>
      <c r="AO200" t="s">
        <v>286</v>
      </c>
      <c r="AQ200" t="str">
        <f t="shared" si="3"/>
        <v/>
      </c>
    </row>
    <row r="201" spans="1:43">
      <c r="A201" s="8">
        <v>46171</v>
      </c>
      <c r="B201">
        <v>3978.53</v>
      </c>
      <c r="C201">
        <v>1.96</v>
      </c>
      <c r="D201">
        <v>66400</v>
      </c>
      <c r="E201">
        <v>2.85</v>
      </c>
      <c r="F201" s="69">
        <v>1605</v>
      </c>
      <c r="G201" t="s">
        <v>21</v>
      </c>
      <c r="H201">
        <v>0</v>
      </c>
      <c r="I201" t="s">
        <v>288</v>
      </c>
      <c r="J201" t="s">
        <v>289</v>
      </c>
      <c r="K201" t="s">
        <v>290</v>
      </c>
      <c r="L201" s="36">
        <v>3616</v>
      </c>
      <c r="M201">
        <v>-77</v>
      </c>
      <c r="N201" s="66">
        <v>-2.0899999999999998E-2</v>
      </c>
      <c r="O201" s="36">
        <v>3693</v>
      </c>
      <c r="P201" s="66">
        <v>-2.0799999999999999E-2</v>
      </c>
      <c r="Q201" s="36">
        <v>3605</v>
      </c>
      <c r="R201" s="36">
        <v>3643</v>
      </c>
      <c r="S201" s="36">
        <v>3578</v>
      </c>
      <c r="T201" s="66">
        <v>3.0000000000000001E-3</v>
      </c>
      <c r="U201" s="66">
        <v>0</v>
      </c>
      <c r="V201" s="66">
        <v>-7.4000000000000003E-3</v>
      </c>
      <c r="W201" s="66">
        <v>1.06E-2</v>
      </c>
      <c r="X201" s="1">
        <v>4887400</v>
      </c>
      <c r="Y201" s="1">
        <v>17678857</v>
      </c>
      <c r="Z201" s="1">
        <v>4553036</v>
      </c>
      <c r="AA201" t="s">
        <v>291</v>
      </c>
      <c r="AB201" t="s">
        <v>292</v>
      </c>
      <c r="AC201">
        <v>10.5</v>
      </c>
      <c r="AD201">
        <v>0.88</v>
      </c>
      <c r="AE201">
        <v>2.99</v>
      </c>
      <c r="AF201" t="s">
        <v>230</v>
      </c>
      <c r="AG201" s="1">
        <v>60900</v>
      </c>
      <c r="AH201" s="36">
        <v>3617</v>
      </c>
      <c r="AI201" s="1">
        <v>1100</v>
      </c>
      <c r="AJ201" s="36">
        <v>3616</v>
      </c>
      <c r="AK201" s="1">
        <v>1500</v>
      </c>
      <c r="AL201" s="2">
        <v>0.6381944444444444</v>
      </c>
      <c r="AM201" s="3">
        <v>46155</v>
      </c>
      <c r="AN201" t="s">
        <v>293</v>
      </c>
      <c r="AO201" t="s">
        <v>294</v>
      </c>
      <c r="AQ201" t="str">
        <f t="shared" si="3"/>
        <v/>
      </c>
    </row>
    <row r="202" spans="1:43">
      <c r="A202" s="8">
        <v>46171</v>
      </c>
      <c r="B202">
        <v>3978.53</v>
      </c>
      <c r="C202">
        <v>1.96</v>
      </c>
      <c r="D202">
        <v>66400</v>
      </c>
      <c r="E202">
        <v>2.85</v>
      </c>
      <c r="F202" s="69">
        <v>1833</v>
      </c>
      <c r="G202" t="s">
        <v>24</v>
      </c>
      <c r="H202">
        <v>0</v>
      </c>
      <c r="I202" t="s">
        <v>288</v>
      </c>
      <c r="J202" t="s">
        <v>289</v>
      </c>
      <c r="K202" t="s">
        <v>290</v>
      </c>
      <c r="L202" s="36">
        <v>5600</v>
      </c>
      <c r="M202">
        <v>-10</v>
      </c>
      <c r="N202" s="66">
        <v>-1.8E-3</v>
      </c>
      <c r="O202" s="36">
        <v>5610</v>
      </c>
      <c r="P202" s="66">
        <v>-1.6999999999999999E-3</v>
      </c>
      <c r="Q202" s="36">
        <v>5600</v>
      </c>
      <c r="R202" s="36">
        <v>5630</v>
      </c>
      <c r="S202" s="36">
        <v>5510</v>
      </c>
      <c r="T202" s="66">
        <v>0</v>
      </c>
      <c r="U202" s="66">
        <v>3.5000000000000001E-3</v>
      </c>
      <c r="V202" s="66">
        <v>-5.3E-3</v>
      </c>
      <c r="W202" s="66">
        <v>1.6299999999999999E-2</v>
      </c>
      <c r="X202" s="1">
        <v>83500</v>
      </c>
      <c r="Y202" s="1">
        <v>465702</v>
      </c>
      <c r="Z202" s="1">
        <v>216525</v>
      </c>
      <c r="AA202" t="s">
        <v>296</v>
      </c>
      <c r="AB202" t="s">
        <v>297</v>
      </c>
      <c r="AC202">
        <v>13.04</v>
      </c>
      <c r="AD202">
        <v>1.02</v>
      </c>
      <c r="AE202">
        <v>5.36</v>
      </c>
      <c r="AF202" t="s">
        <v>230</v>
      </c>
      <c r="AG202" s="1">
        <v>13100</v>
      </c>
      <c r="AH202" s="36">
        <v>5600</v>
      </c>
      <c r="AI202">
        <v>300</v>
      </c>
      <c r="AJ202" s="36">
        <v>5590</v>
      </c>
      <c r="AK202" s="1">
        <v>2200</v>
      </c>
      <c r="AL202" s="2">
        <v>0.6381944444444444</v>
      </c>
      <c r="AM202" s="3">
        <v>46157</v>
      </c>
      <c r="AN202" t="s">
        <v>298</v>
      </c>
      <c r="AO202" t="s">
        <v>299</v>
      </c>
      <c r="AQ202" t="str">
        <f t="shared" si="3"/>
        <v/>
      </c>
    </row>
    <row r="203" spans="1:43">
      <c r="A203" s="8">
        <v>46171</v>
      </c>
      <c r="B203">
        <v>3978.53</v>
      </c>
      <c r="C203">
        <v>1.96</v>
      </c>
      <c r="D203">
        <v>66400</v>
      </c>
      <c r="E203">
        <v>2.85</v>
      </c>
      <c r="F203" s="69">
        <v>1911</v>
      </c>
      <c r="G203" t="s">
        <v>25</v>
      </c>
      <c r="H203">
        <v>0</v>
      </c>
      <c r="I203" t="s">
        <v>288</v>
      </c>
      <c r="J203" t="s">
        <v>289</v>
      </c>
      <c r="K203" t="s">
        <v>295</v>
      </c>
      <c r="L203" s="36">
        <v>1316</v>
      </c>
      <c r="M203">
        <v>13</v>
      </c>
      <c r="N203" s="66">
        <v>0.01</v>
      </c>
      <c r="O203" s="36">
        <v>1303</v>
      </c>
      <c r="P203" s="66">
        <v>9.9000000000000008E-3</v>
      </c>
      <c r="Q203" s="36">
        <v>1301.5</v>
      </c>
      <c r="R203" s="36">
        <v>1322</v>
      </c>
      <c r="S203" s="36">
        <v>1298</v>
      </c>
      <c r="T203" s="66">
        <v>1.11E-2</v>
      </c>
      <c r="U203" s="66">
        <v>7.6E-3</v>
      </c>
      <c r="V203" s="66">
        <v>-4.4999999999999997E-3</v>
      </c>
      <c r="W203" s="66">
        <v>1.38E-2</v>
      </c>
      <c r="X203" s="1">
        <v>2283400</v>
      </c>
      <c r="Y203" s="1">
        <v>2999646</v>
      </c>
      <c r="Z203" s="1">
        <v>814033</v>
      </c>
      <c r="AA203" t="s">
        <v>300</v>
      </c>
      <c r="AB203" t="s">
        <v>301</v>
      </c>
      <c r="AC203">
        <v>8.31</v>
      </c>
      <c r="AD203">
        <v>0.8</v>
      </c>
      <c r="AE203">
        <v>3.8</v>
      </c>
      <c r="AF203" t="s">
        <v>230</v>
      </c>
      <c r="AG203" s="1">
        <v>295700</v>
      </c>
      <c r="AH203" s="36">
        <v>1316</v>
      </c>
      <c r="AI203" s="1">
        <v>3200</v>
      </c>
      <c r="AJ203" s="36">
        <v>1315.5</v>
      </c>
      <c r="AK203" s="1">
        <v>3800</v>
      </c>
      <c r="AL203" s="2">
        <v>0.6381944444444444</v>
      </c>
      <c r="AM203" s="3">
        <v>46149</v>
      </c>
      <c r="AN203" t="s">
        <v>293</v>
      </c>
      <c r="AO203" t="s">
        <v>299</v>
      </c>
      <c r="AQ203" t="str">
        <f t="shared" si="3"/>
        <v/>
      </c>
    </row>
    <row r="204" spans="1:43">
      <c r="A204" s="8">
        <v>46171</v>
      </c>
      <c r="B204">
        <v>3978.53</v>
      </c>
      <c r="C204">
        <v>1.96</v>
      </c>
      <c r="D204">
        <v>66400</v>
      </c>
      <c r="E204">
        <v>2.85</v>
      </c>
      <c r="F204" s="69">
        <v>1925</v>
      </c>
      <c r="G204" t="s">
        <v>26</v>
      </c>
      <c r="H204">
        <v>0</v>
      </c>
      <c r="I204" t="s">
        <v>288</v>
      </c>
      <c r="J204" t="s">
        <v>289</v>
      </c>
      <c r="K204" t="s">
        <v>295</v>
      </c>
      <c r="L204" s="36">
        <v>4409</v>
      </c>
      <c r="M204">
        <v>35</v>
      </c>
      <c r="N204" s="66">
        <v>8.0000000000000002E-3</v>
      </c>
      <c r="O204" s="36">
        <v>4374</v>
      </c>
      <c r="P204" s="66">
        <v>8.0000000000000002E-3</v>
      </c>
      <c r="Q204" s="36">
        <v>4402</v>
      </c>
      <c r="R204" s="36">
        <v>4421</v>
      </c>
      <c r="S204" s="36">
        <v>4371</v>
      </c>
      <c r="T204" s="66">
        <v>1.5E-3</v>
      </c>
      <c r="U204" s="66">
        <v>3.3999999999999998E-3</v>
      </c>
      <c r="V204" s="66">
        <v>-2.7000000000000001E-3</v>
      </c>
      <c r="W204" s="66">
        <v>8.6E-3</v>
      </c>
      <c r="X204" s="1">
        <v>1146600</v>
      </c>
      <c r="Y204" s="1">
        <v>5047402</v>
      </c>
      <c r="Z204" s="1">
        <v>2908335</v>
      </c>
      <c r="AA204" t="s">
        <v>302</v>
      </c>
      <c r="AB204" t="s">
        <v>529</v>
      </c>
      <c r="AC204">
        <v>12.02</v>
      </c>
      <c r="AD204">
        <v>0.94</v>
      </c>
      <c r="AE204">
        <v>3.99</v>
      </c>
      <c r="AF204" t="s">
        <v>230</v>
      </c>
      <c r="AG204" s="1">
        <v>62900</v>
      </c>
      <c r="AH204" s="36">
        <v>4410</v>
      </c>
      <c r="AI204" s="1">
        <v>1200</v>
      </c>
      <c r="AJ204" s="36">
        <v>4408</v>
      </c>
      <c r="AK204" s="1">
        <v>2300</v>
      </c>
      <c r="AL204" s="2">
        <v>0.6381944444444444</v>
      </c>
      <c r="AM204" s="3">
        <v>46155</v>
      </c>
      <c r="AN204" t="s">
        <v>298</v>
      </c>
      <c r="AO204" t="s">
        <v>299</v>
      </c>
      <c r="AQ204" t="str">
        <f t="shared" si="3"/>
        <v/>
      </c>
    </row>
    <row r="205" spans="1:43">
      <c r="A205" s="8">
        <v>46171</v>
      </c>
      <c r="B205">
        <v>3978.53</v>
      </c>
      <c r="C205">
        <v>1.96</v>
      </c>
      <c r="D205">
        <v>66400</v>
      </c>
      <c r="E205">
        <v>2.85</v>
      </c>
      <c r="F205" s="69">
        <v>1928</v>
      </c>
      <c r="G205" t="s">
        <v>27</v>
      </c>
      <c r="H205">
        <v>0</v>
      </c>
      <c r="I205" t="s">
        <v>288</v>
      </c>
      <c r="J205" t="s">
        <v>289</v>
      </c>
      <c r="K205" t="s">
        <v>295</v>
      </c>
      <c r="L205" s="36">
        <v>3379</v>
      </c>
      <c r="M205">
        <v>17</v>
      </c>
      <c r="N205" s="66">
        <v>5.1000000000000004E-3</v>
      </c>
      <c r="O205" s="36">
        <v>3362</v>
      </c>
      <c r="P205" s="66">
        <v>5.0000000000000001E-3</v>
      </c>
      <c r="Q205" s="36">
        <v>3373</v>
      </c>
      <c r="R205" s="36">
        <v>3391</v>
      </c>
      <c r="S205" s="36">
        <v>3340</v>
      </c>
      <c r="T205" s="66">
        <v>1.6999999999999999E-3</v>
      </c>
      <c r="U205" s="66">
        <v>3.8E-3</v>
      </c>
      <c r="V205" s="66">
        <v>-3.5000000000000001E-3</v>
      </c>
      <c r="W205" s="66">
        <v>1.1599999999999999E-2</v>
      </c>
      <c r="X205" s="1">
        <v>1334500</v>
      </c>
      <c r="Y205" s="1">
        <v>4494326</v>
      </c>
      <c r="Z205" s="1">
        <v>2201155</v>
      </c>
      <c r="AA205" t="s">
        <v>304</v>
      </c>
      <c r="AB205" t="s">
        <v>305</v>
      </c>
      <c r="AC205">
        <v>10.050000000000001</v>
      </c>
      <c r="AD205">
        <v>1.02</v>
      </c>
      <c r="AE205">
        <v>4.29</v>
      </c>
      <c r="AF205" t="s">
        <v>230</v>
      </c>
      <c r="AG205" s="1">
        <v>150900</v>
      </c>
      <c r="AH205" s="36">
        <v>3379</v>
      </c>
      <c r="AI205" s="1">
        <v>1400</v>
      </c>
      <c r="AJ205" s="36">
        <v>3378</v>
      </c>
      <c r="AK205" s="1">
        <v>2200</v>
      </c>
      <c r="AL205" s="2">
        <v>0.6381944444444444</v>
      </c>
      <c r="AM205" s="3">
        <v>46177</v>
      </c>
      <c r="AN205" t="s">
        <v>306</v>
      </c>
      <c r="AO205" t="s">
        <v>299</v>
      </c>
      <c r="AQ205" t="str">
        <f t="shared" si="3"/>
        <v/>
      </c>
    </row>
    <row r="206" spans="1:43">
      <c r="A206" s="8">
        <v>46171</v>
      </c>
      <c r="B206">
        <v>3978.53</v>
      </c>
      <c r="C206">
        <v>1.96</v>
      </c>
      <c r="D206">
        <v>66400</v>
      </c>
      <c r="E206">
        <v>2.85</v>
      </c>
      <c r="F206" s="69">
        <v>1929</v>
      </c>
      <c r="G206" t="s">
        <v>28</v>
      </c>
      <c r="H206">
        <v>0</v>
      </c>
      <c r="I206" t="s">
        <v>288</v>
      </c>
      <c r="J206" t="s">
        <v>289</v>
      </c>
      <c r="K206" t="s">
        <v>295</v>
      </c>
      <c r="L206" s="36">
        <v>1113</v>
      </c>
      <c r="M206">
        <v>-3</v>
      </c>
      <c r="N206" s="66">
        <v>-2.7000000000000001E-3</v>
      </c>
      <c r="O206" s="36">
        <v>1116</v>
      </c>
      <c r="P206" s="66">
        <v>-2.5999999999999999E-3</v>
      </c>
      <c r="Q206" s="36">
        <v>1119</v>
      </c>
      <c r="R206" s="36">
        <v>1123</v>
      </c>
      <c r="S206" s="36">
        <v>1110</v>
      </c>
      <c r="T206" s="66">
        <v>-5.3E-3</v>
      </c>
      <c r="U206" s="66">
        <v>-4.4000000000000003E-3</v>
      </c>
      <c r="V206" s="66">
        <v>-8.8999999999999999E-3</v>
      </c>
      <c r="W206" s="66">
        <v>2.7000000000000001E-3</v>
      </c>
      <c r="X206" s="1">
        <v>48800</v>
      </c>
      <c r="Y206" s="1">
        <v>54544</v>
      </c>
      <c r="Z206" s="1">
        <v>46495</v>
      </c>
      <c r="AA206" t="s">
        <v>307</v>
      </c>
      <c r="AB206" t="s">
        <v>308</v>
      </c>
      <c r="AC206">
        <v>12.56</v>
      </c>
      <c r="AD206">
        <v>1.23</v>
      </c>
      <c r="AE206">
        <v>4.49</v>
      </c>
      <c r="AF206" t="s">
        <v>230</v>
      </c>
      <c r="AG206" s="1">
        <v>14300</v>
      </c>
      <c r="AH206" s="36">
        <v>1114</v>
      </c>
      <c r="AI206">
        <v>800</v>
      </c>
      <c r="AJ206" s="36">
        <v>1112</v>
      </c>
      <c r="AK206" s="1">
        <v>1400</v>
      </c>
      <c r="AL206" s="2">
        <v>0.63749999999999996</v>
      </c>
      <c r="AM206" s="3">
        <v>46153</v>
      </c>
      <c r="AN206" t="s">
        <v>298</v>
      </c>
      <c r="AO206" t="s">
        <v>299</v>
      </c>
      <c r="AQ206" t="str">
        <f t="shared" si="3"/>
        <v/>
      </c>
    </row>
    <row r="207" spans="1:43">
      <c r="A207" s="8">
        <v>46171</v>
      </c>
      <c r="B207">
        <v>3978.53</v>
      </c>
      <c r="C207">
        <v>1.96</v>
      </c>
      <c r="D207">
        <v>66400</v>
      </c>
      <c r="E207">
        <v>2.85</v>
      </c>
      <c r="F207" s="69">
        <v>1963</v>
      </c>
      <c r="G207" t="s">
        <v>29</v>
      </c>
      <c r="H207">
        <v>0</v>
      </c>
      <c r="I207" t="s">
        <v>288</v>
      </c>
      <c r="J207" t="s">
        <v>289</v>
      </c>
      <c r="K207" t="s">
        <v>295</v>
      </c>
      <c r="L207" s="36">
        <v>2740.5</v>
      </c>
      <c r="M207">
        <v>79</v>
      </c>
      <c r="N207" s="66">
        <v>2.9700000000000001E-2</v>
      </c>
      <c r="O207" s="36">
        <v>2661.5</v>
      </c>
      <c r="P207" s="66">
        <v>2.9600000000000001E-2</v>
      </c>
      <c r="Q207" s="36">
        <v>2669.5</v>
      </c>
      <c r="R207" s="36">
        <v>2753</v>
      </c>
      <c r="S207" s="36">
        <v>2636.5</v>
      </c>
      <c r="T207" s="66">
        <v>2.6499999999999999E-2</v>
      </c>
      <c r="U207" s="66">
        <v>1.4999999999999999E-2</v>
      </c>
      <c r="V207" s="66">
        <v>-4.4999999999999997E-3</v>
      </c>
      <c r="W207" s="66">
        <v>3.9399999999999998E-2</v>
      </c>
      <c r="X207" s="1">
        <v>1858300</v>
      </c>
      <c r="Y207" s="1">
        <v>5036160</v>
      </c>
      <c r="Z207" s="1">
        <v>669484</v>
      </c>
      <c r="AA207" t="s">
        <v>309</v>
      </c>
      <c r="AB207" t="s">
        <v>310</v>
      </c>
      <c r="AC207">
        <v>14.4</v>
      </c>
      <c r="AD207">
        <v>1.54</v>
      </c>
      <c r="AE207">
        <v>1.9</v>
      </c>
      <c r="AF207" t="s">
        <v>230</v>
      </c>
      <c r="AG207" s="1">
        <v>46000</v>
      </c>
      <c r="AH207" s="36">
        <v>2741</v>
      </c>
      <c r="AI207">
        <v>600</v>
      </c>
      <c r="AJ207" s="36">
        <v>2740</v>
      </c>
      <c r="AK207" s="1">
        <v>1500</v>
      </c>
      <c r="AL207" s="2">
        <v>0.6381944444444444</v>
      </c>
      <c r="AM207" s="3">
        <v>46156</v>
      </c>
      <c r="AN207" t="s">
        <v>298</v>
      </c>
      <c r="AO207" t="s">
        <v>299</v>
      </c>
      <c r="AQ207" t="str">
        <f t="shared" si="3"/>
        <v/>
      </c>
    </row>
    <row r="208" spans="1:43">
      <c r="A208" s="8">
        <v>46171</v>
      </c>
      <c r="B208">
        <v>3978.53</v>
      </c>
      <c r="C208">
        <v>1.96</v>
      </c>
      <c r="D208">
        <v>66400</v>
      </c>
      <c r="E208">
        <v>2.85</v>
      </c>
      <c r="F208" s="69">
        <v>2124</v>
      </c>
      <c r="G208" t="s">
        <v>30</v>
      </c>
      <c r="H208">
        <v>0</v>
      </c>
      <c r="I208" t="s">
        <v>288</v>
      </c>
      <c r="J208" t="s">
        <v>289</v>
      </c>
      <c r="K208" t="s">
        <v>290</v>
      </c>
      <c r="L208">
        <v>860</v>
      </c>
      <c r="M208">
        <v>3</v>
      </c>
      <c r="N208" s="66">
        <v>3.5000000000000001E-3</v>
      </c>
      <c r="O208">
        <v>857</v>
      </c>
      <c r="P208" s="66">
        <v>3.5000000000000001E-3</v>
      </c>
      <c r="Q208">
        <v>861</v>
      </c>
      <c r="R208">
        <v>872</v>
      </c>
      <c r="S208">
        <v>858</v>
      </c>
      <c r="T208" s="66">
        <v>-1.1000000000000001E-3</v>
      </c>
      <c r="U208" s="66">
        <v>-1.14E-2</v>
      </c>
      <c r="V208" s="66">
        <v>-1.37E-2</v>
      </c>
      <c r="W208" s="66">
        <v>2.3E-3</v>
      </c>
      <c r="X208" s="1">
        <v>229700</v>
      </c>
      <c r="Y208" s="1">
        <v>198812</v>
      </c>
      <c r="Z208" s="1">
        <v>142379</v>
      </c>
      <c r="AA208" t="s">
        <v>311</v>
      </c>
      <c r="AB208" t="s">
        <v>312</v>
      </c>
      <c r="AC208">
        <v>15.89</v>
      </c>
      <c r="AD208">
        <v>6.09</v>
      </c>
      <c r="AE208">
        <v>4.42</v>
      </c>
      <c r="AF208" t="s">
        <v>230</v>
      </c>
      <c r="AG208" s="1">
        <v>89300</v>
      </c>
      <c r="AH208">
        <v>860</v>
      </c>
      <c r="AI208" s="1">
        <v>3300</v>
      </c>
      <c r="AJ208">
        <v>859</v>
      </c>
      <c r="AK208" s="1">
        <v>2100</v>
      </c>
      <c r="AL208" s="2">
        <v>0.6381944444444444</v>
      </c>
      <c r="AM208" s="3">
        <v>46155</v>
      </c>
      <c r="AN208" t="s">
        <v>293</v>
      </c>
      <c r="AO208" t="s">
        <v>313</v>
      </c>
      <c r="AQ208" t="str">
        <f t="shared" si="3"/>
        <v/>
      </c>
    </row>
    <row r="209" spans="1:43">
      <c r="A209" s="8">
        <v>46171</v>
      </c>
      <c r="B209">
        <v>3978.53</v>
      </c>
      <c r="C209">
        <v>1.96</v>
      </c>
      <c r="D209">
        <v>66400</v>
      </c>
      <c r="E209">
        <v>2.85</v>
      </c>
      <c r="F209" s="69">
        <v>2162</v>
      </c>
      <c r="G209" t="s">
        <v>31</v>
      </c>
      <c r="H209">
        <v>0</v>
      </c>
      <c r="I209" t="s">
        <v>314</v>
      </c>
      <c r="J209" t="s">
        <v>289</v>
      </c>
      <c r="K209" t="s">
        <v>295</v>
      </c>
      <c r="L209">
        <v>394</v>
      </c>
      <c r="M209">
        <v>-2</v>
      </c>
      <c r="N209" s="66">
        <v>-5.1000000000000004E-3</v>
      </c>
      <c r="O209">
        <v>396</v>
      </c>
      <c r="P209" s="66">
        <v>-5.0000000000000001E-3</v>
      </c>
      <c r="Q209">
        <v>398</v>
      </c>
      <c r="R209">
        <v>398</v>
      </c>
      <c r="S209">
        <v>390</v>
      </c>
      <c r="T209" s="66">
        <v>-0.01</v>
      </c>
      <c r="U209" s="66">
        <v>-0.01</v>
      </c>
      <c r="V209" s="66">
        <v>-0.01</v>
      </c>
      <c r="W209" s="66">
        <v>1.0200000000000001E-2</v>
      </c>
      <c r="X209" s="1">
        <v>23600</v>
      </c>
      <c r="Y209" s="1">
        <v>9288</v>
      </c>
      <c r="Z209" s="1">
        <v>8514</v>
      </c>
      <c r="AA209" t="s">
        <v>315</v>
      </c>
      <c r="AB209" t="s">
        <v>316</v>
      </c>
      <c r="AC209">
        <v>22.9</v>
      </c>
      <c r="AD209">
        <v>1.5</v>
      </c>
      <c r="AE209">
        <v>2.2799999999999998</v>
      </c>
      <c r="AF209" t="s">
        <v>230</v>
      </c>
      <c r="AG209">
        <v>300</v>
      </c>
      <c r="AH209">
        <v>395</v>
      </c>
      <c r="AI209" s="1">
        <v>2000</v>
      </c>
      <c r="AJ209">
        <v>393</v>
      </c>
      <c r="AK209">
        <v>600</v>
      </c>
      <c r="AL209" s="2">
        <v>0.63749999999999996</v>
      </c>
      <c r="AM209" s="3">
        <v>46154</v>
      </c>
      <c r="AN209" t="s">
        <v>298</v>
      </c>
      <c r="AO209" t="s">
        <v>313</v>
      </c>
      <c r="AQ209" t="str">
        <f t="shared" si="3"/>
        <v/>
      </c>
    </row>
    <row r="210" spans="1:43">
      <c r="A210" s="8">
        <v>46171</v>
      </c>
      <c r="B210">
        <v>3978.53</v>
      </c>
      <c r="C210">
        <v>1.96</v>
      </c>
      <c r="D210">
        <v>66400</v>
      </c>
      <c r="E210">
        <v>2.85</v>
      </c>
      <c r="F210" s="69">
        <v>2229</v>
      </c>
      <c r="G210" t="s">
        <v>32</v>
      </c>
      <c r="H210">
        <v>0</v>
      </c>
      <c r="I210" t="s">
        <v>288</v>
      </c>
      <c r="J210" t="s">
        <v>289</v>
      </c>
      <c r="K210" t="s">
        <v>295</v>
      </c>
      <c r="L210" s="36">
        <v>2907</v>
      </c>
      <c r="M210">
        <v>5.5</v>
      </c>
      <c r="N210" s="66">
        <v>1.9E-3</v>
      </c>
      <c r="O210" s="36">
        <v>2901.5</v>
      </c>
      <c r="P210" s="66">
        <v>1.8E-3</v>
      </c>
      <c r="Q210" s="36">
        <v>2888</v>
      </c>
      <c r="R210" s="36">
        <v>2918</v>
      </c>
      <c r="S210" s="36">
        <v>2878</v>
      </c>
      <c r="T210" s="66">
        <v>6.4999999999999997E-3</v>
      </c>
      <c r="U210" s="66">
        <v>-1.6999999999999999E-3</v>
      </c>
      <c r="V210" s="66">
        <v>-3.7000000000000002E-3</v>
      </c>
      <c r="W210" s="66">
        <v>0.01</v>
      </c>
      <c r="X210" s="1">
        <v>267700</v>
      </c>
      <c r="Y210" s="1">
        <v>777609</v>
      </c>
      <c r="Z210" s="1">
        <v>389333</v>
      </c>
      <c r="AA210" t="s">
        <v>317</v>
      </c>
      <c r="AB210" t="s">
        <v>318</v>
      </c>
      <c r="AC210">
        <v>20.309999999999999</v>
      </c>
      <c r="AD210">
        <v>1.67</v>
      </c>
      <c r="AE210">
        <v>2.37</v>
      </c>
      <c r="AF210" t="s">
        <v>230</v>
      </c>
      <c r="AG210" s="1">
        <v>14800</v>
      </c>
      <c r="AH210" s="36">
        <v>2907</v>
      </c>
      <c r="AI210">
        <v>500</v>
      </c>
      <c r="AJ210" s="36">
        <v>2906.5</v>
      </c>
      <c r="AK210" s="1">
        <v>1100</v>
      </c>
      <c r="AL210" s="2">
        <v>0.6381944444444444</v>
      </c>
      <c r="AM210" s="3">
        <v>46156</v>
      </c>
      <c r="AN210" t="s">
        <v>298</v>
      </c>
      <c r="AO210" t="s">
        <v>319</v>
      </c>
      <c r="AQ210" t="str">
        <f t="shared" si="3"/>
        <v/>
      </c>
    </row>
    <row r="211" spans="1:43">
      <c r="A211" s="8">
        <v>46171</v>
      </c>
      <c r="B211">
        <v>3978.53</v>
      </c>
      <c r="C211">
        <v>1.96</v>
      </c>
      <c r="D211">
        <v>66400</v>
      </c>
      <c r="E211">
        <v>2.85</v>
      </c>
      <c r="F211" s="69">
        <v>2768</v>
      </c>
      <c r="G211" t="s">
        <v>33</v>
      </c>
      <c r="H211">
        <v>0</v>
      </c>
      <c r="I211" t="s">
        <v>288</v>
      </c>
      <c r="J211" t="s">
        <v>289</v>
      </c>
      <c r="K211" t="s">
        <v>290</v>
      </c>
      <c r="L211" s="36">
        <v>5438</v>
      </c>
      <c r="M211">
        <v>11</v>
      </c>
      <c r="N211" s="66">
        <v>2E-3</v>
      </c>
      <c r="O211" s="36">
        <v>5427</v>
      </c>
      <c r="P211" s="66">
        <v>2E-3</v>
      </c>
      <c r="Q211" s="36">
        <v>5422</v>
      </c>
      <c r="R211" s="36">
        <v>5494</v>
      </c>
      <c r="S211" s="36">
        <v>5405</v>
      </c>
      <c r="T211" s="66">
        <v>2.8999999999999998E-3</v>
      </c>
      <c r="U211" s="66">
        <v>2.8999999999999998E-3</v>
      </c>
      <c r="V211" s="66">
        <v>-1.01E-2</v>
      </c>
      <c r="W211" s="66">
        <v>6.1000000000000004E-3</v>
      </c>
      <c r="X211" s="1">
        <v>1003700</v>
      </c>
      <c r="Y211" s="1">
        <v>5456996</v>
      </c>
      <c r="Z211" s="1">
        <v>1141980</v>
      </c>
      <c r="AA211" t="s">
        <v>320</v>
      </c>
      <c r="AB211" t="s">
        <v>321</v>
      </c>
      <c r="AC211">
        <v>8.6999999999999993</v>
      </c>
      <c r="AD211">
        <v>1.03</v>
      </c>
      <c r="AE211">
        <v>3.31</v>
      </c>
      <c r="AF211" t="s">
        <v>230</v>
      </c>
      <c r="AG211" s="1">
        <v>111900</v>
      </c>
      <c r="AH211" s="36">
        <v>5438</v>
      </c>
      <c r="AI211">
        <v>300</v>
      </c>
      <c r="AJ211" s="36">
        <v>5436</v>
      </c>
      <c r="AK211" s="1">
        <v>1100</v>
      </c>
      <c r="AL211" s="2">
        <v>0.6381944444444444</v>
      </c>
      <c r="AM211" s="3">
        <v>46143</v>
      </c>
      <c r="AN211" t="s">
        <v>298</v>
      </c>
      <c r="AO211" t="s">
        <v>322</v>
      </c>
      <c r="AQ211" t="str">
        <f t="shared" si="3"/>
        <v/>
      </c>
    </row>
    <row r="212" spans="1:43">
      <c r="A212" s="8">
        <v>46171</v>
      </c>
      <c r="B212">
        <v>3978.53</v>
      </c>
      <c r="C212">
        <v>1.96</v>
      </c>
      <c r="D212">
        <v>66400</v>
      </c>
      <c r="E212">
        <v>2.85</v>
      </c>
      <c r="F212" s="69">
        <v>2769</v>
      </c>
      <c r="G212" t="s">
        <v>34</v>
      </c>
      <c r="H212">
        <v>0</v>
      </c>
      <c r="I212" t="s">
        <v>314</v>
      </c>
      <c r="J212" t="s">
        <v>323</v>
      </c>
      <c r="K212" t="s">
        <v>290</v>
      </c>
      <c r="L212">
        <v>830</v>
      </c>
      <c r="M212">
        <v>9</v>
      </c>
      <c r="N212" s="66">
        <v>1.0999999999999999E-2</v>
      </c>
      <c r="O212">
        <v>821</v>
      </c>
      <c r="P212" s="66">
        <v>1.09E-2</v>
      </c>
      <c r="Q212">
        <v>825</v>
      </c>
      <c r="R212">
        <v>849</v>
      </c>
      <c r="S212">
        <v>819</v>
      </c>
      <c r="T212" s="66">
        <v>6.0000000000000001E-3</v>
      </c>
      <c r="U212" s="66">
        <v>1.34E-2</v>
      </c>
      <c r="V212" s="66">
        <v>-2.23E-2</v>
      </c>
      <c r="W212" s="66">
        <v>1.34E-2</v>
      </c>
      <c r="X212" s="1">
        <v>9400</v>
      </c>
      <c r="Y212" s="1">
        <v>7761</v>
      </c>
      <c r="Z212" s="1">
        <v>6525</v>
      </c>
      <c r="AA212" t="s">
        <v>324</v>
      </c>
      <c r="AB212" t="s">
        <v>325</v>
      </c>
      <c r="AC212">
        <v>9.85</v>
      </c>
      <c r="AD212">
        <v>22.06</v>
      </c>
      <c r="AE212">
        <v>0</v>
      </c>
      <c r="AF212">
        <v>0.1</v>
      </c>
      <c r="AG212">
        <v>200</v>
      </c>
      <c r="AH212">
        <v>829</v>
      </c>
      <c r="AI212">
        <v>200</v>
      </c>
      <c r="AJ212">
        <v>824</v>
      </c>
      <c r="AK212">
        <v>200</v>
      </c>
      <c r="AL212" s="2">
        <v>0.63124999999999998</v>
      </c>
      <c r="AN212" t="s">
        <v>326</v>
      </c>
      <c r="AO212" t="s">
        <v>327</v>
      </c>
      <c r="AQ212" t="str">
        <f t="shared" si="3"/>
        <v/>
      </c>
    </row>
    <row r="213" spans="1:43">
      <c r="A213" s="8">
        <v>46171</v>
      </c>
      <c r="B213">
        <v>3978.53</v>
      </c>
      <c r="C213">
        <v>1.96</v>
      </c>
      <c r="D213">
        <v>66400</v>
      </c>
      <c r="E213">
        <v>2.85</v>
      </c>
      <c r="F213" s="69">
        <v>2914</v>
      </c>
      <c r="G213" t="s">
        <v>35</v>
      </c>
      <c r="H213">
        <v>0</v>
      </c>
      <c r="I213" t="s">
        <v>288</v>
      </c>
      <c r="J213" t="s">
        <v>289</v>
      </c>
      <c r="K213" t="s">
        <v>290</v>
      </c>
      <c r="L213" s="36">
        <v>6196</v>
      </c>
      <c r="M213">
        <v>98</v>
      </c>
      <c r="N213" s="66">
        <v>1.61E-2</v>
      </c>
      <c r="O213" s="36">
        <v>6098</v>
      </c>
      <c r="P213" s="66">
        <v>1.6E-2</v>
      </c>
      <c r="Q213" s="36">
        <v>6100</v>
      </c>
      <c r="R213" s="36">
        <v>6197</v>
      </c>
      <c r="S213" s="36">
        <v>6088</v>
      </c>
      <c r="T213" s="66">
        <v>1.5699999999999999E-2</v>
      </c>
      <c r="U213" s="66">
        <v>5.5999999999999999E-3</v>
      </c>
      <c r="V213" s="66">
        <v>-1E-4</v>
      </c>
      <c r="W213" s="66">
        <v>1.77E-2</v>
      </c>
      <c r="X213" s="1">
        <v>2181000</v>
      </c>
      <c r="Y213" s="1">
        <v>13426394</v>
      </c>
      <c r="Z213" s="1">
        <v>12392000</v>
      </c>
      <c r="AA213" t="s">
        <v>328</v>
      </c>
      <c r="AB213" t="s">
        <v>329</v>
      </c>
      <c r="AC213">
        <v>19.29</v>
      </c>
      <c r="AD213">
        <v>2.69</v>
      </c>
      <c r="AE213">
        <v>3.91</v>
      </c>
      <c r="AF213" t="s">
        <v>230</v>
      </c>
      <c r="AG213" s="1">
        <v>411000</v>
      </c>
      <c r="AH213" s="36">
        <v>6196</v>
      </c>
      <c r="AI213">
        <v>400</v>
      </c>
      <c r="AJ213" s="36">
        <v>6195</v>
      </c>
      <c r="AK213" s="1">
        <v>7700</v>
      </c>
      <c r="AL213" s="2">
        <v>0.6381944444444444</v>
      </c>
      <c r="AM213" s="3">
        <v>46150</v>
      </c>
      <c r="AN213" t="s">
        <v>293</v>
      </c>
      <c r="AO213" t="s">
        <v>319</v>
      </c>
      <c r="AQ213" t="str">
        <f t="shared" si="3"/>
        <v/>
      </c>
    </row>
    <row r="214" spans="1:43">
      <c r="A214" s="8">
        <v>46171</v>
      </c>
      <c r="B214">
        <v>3978.53</v>
      </c>
      <c r="C214">
        <v>1.96</v>
      </c>
      <c r="D214">
        <v>66400</v>
      </c>
      <c r="E214">
        <v>2.85</v>
      </c>
      <c r="F214" s="69">
        <v>3003</v>
      </c>
      <c r="G214" t="s">
        <v>36</v>
      </c>
      <c r="H214">
        <v>0</v>
      </c>
      <c r="I214" t="s">
        <v>288</v>
      </c>
      <c r="J214" t="s">
        <v>289</v>
      </c>
      <c r="K214" t="s">
        <v>295</v>
      </c>
      <c r="L214" s="36">
        <v>1706</v>
      </c>
      <c r="M214">
        <v>36</v>
      </c>
      <c r="N214" s="66">
        <v>2.1600000000000001E-2</v>
      </c>
      <c r="O214" s="36">
        <v>1670</v>
      </c>
      <c r="P214" s="66">
        <v>2.1499999999999998E-2</v>
      </c>
      <c r="Q214" s="36">
        <v>1677.5</v>
      </c>
      <c r="R214" s="36">
        <v>1709</v>
      </c>
      <c r="S214" s="36">
        <v>1671</v>
      </c>
      <c r="T214" s="66">
        <v>1.6899999999999998E-2</v>
      </c>
      <c r="U214" s="66">
        <v>5.4999999999999997E-3</v>
      </c>
      <c r="V214" s="66">
        <v>-1.6999999999999999E-3</v>
      </c>
      <c r="W214" s="66">
        <v>2.0899999999999998E-2</v>
      </c>
      <c r="X214" s="1">
        <v>1989500</v>
      </c>
      <c r="Y214" s="1">
        <v>3372501</v>
      </c>
      <c r="Z214" s="1">
        <v>1310050</v>
      </c>
      <c r="AA214" t="s">
        <v>330</v>
      </c>
      <c r="AB214" t="s">
        <v>331</v>
      </c>
      <c r="AC214">
        <v>10.7</v>
      </c>
      <c r="AD214">
        <v>1.41</v>
      </c>
      <c r="AE214">
        <v>3.93</v>
      </c>
      <c r="AF214" t="s">
        <v>230</v>
      </c>
      <c r="AG214" s="1">
        <v>49100</v>
      </c>
      <c r="AH214" s="36">
        <v>1706.5</v>
      </c>
      <c r="AI214" s="1">
        <v>2500</v>
      </c>
      <c r="AJ214" s="36">
        <v>1706</v>
      </c>
      <c r="AK214" s="1">
        <v>3800</v>
      </c>
      <c r="AL214" s="2">
        <v>0.6381944444444444</v>
      </c>
      <c r="AN214" t="s">
        <v>293</v>
      </c>
      <c r="AO214" t="s">
        <v>332</v>
      </c>
      <c r="AQ214" t="str">
        <f t="shared" si="3"/>
        <v/>
      </c>
    </row>
    <row r="215" spans="1:43">
      <c r="A215" s="8">
        <v>46171</v>
      </c>
      <c r="B215">
        <v>3978.53</v>
      </c>
      <c r="C215">
        <v>1.96</v>
      </c>
      <c r="D215">
        <v>66400</v>
      </c>
      <c r="E215">
        <v>2.85</v>
      </c>
      <c r="F215" s="69">
        <v>3407</v>
      </c>
      <c r="G215" t="s">
        <v>37</v>
      </c>
      <c r="H215">
        <v>0</v>
      </c>
      <c r="I215" t="s">
        <v>288</v>
      </c>
      <c r="J215" t="s">
        <v>289</v>
      </c>
      <c r="K215" t="s">
        <v>295</v>
      </c>
      <c r="L215" s="36">
        <v>1792.5</v>
      </c>
      <c r="M215">
        <v>37</v>
      </c>
      <c r="N215" s="66">
        <v>2.1100000000000001E-2</v>
      </c>
      <c r="O215" s="36">
        <v>1755.5</v>
      </c>
      <c r="P215" s="66">
        <v>2.1000000000000001E-2</v>
      </c>
      <c r="Q215" s="36">
        <v>1767.5</v>
      </c>
      <c r="R215" s="36">
        <v>1802.5</v>
      </c>
      <c r="S215" s="36">
        <v>1765</v>
      </c>
      <c r="T215" s="66">
        <v>1.41E-2</v>
      </c>
      <c r="U215" s="66">
        <v>4.1999999999999997E-3</v>
      </c>
      <c r="V215" s="66">
        <v>-5.4999999999999997E-3</v>
      </c>
      <c r="W215" s="66">
        <v>1.55E-2</v>
      </c>
      <c r="X215" s="1">
        <v>2477700</v>
      </c>
      <c r="Y215" s="1">
        <v>4428623</v>
      </c>
      <c r="Z215" s="1">
        <v>2448110</v>
      </c>
      <c r="AA215" t="s">
        <v>333</v>
      </c>
      <c r="AB215" t="s">
        <v>334</v>
      </c>
      <c r="AC215">
        <v>15.19</v>
      </c>
      <c r="AD215">
        <v>1.1599999999999999</v>
      </c>
      <c r="AE215">
        <v>2.4500000000000002</v>
      </c>
      <c r="AF215" t="s">
        <v>230</v>
      </c>
      <c r="AG215" s="1">
        <v>131600</v>
      </c>
      <c r="AH215" s="36">
        <v>1793</v>
      </c>
      <c r="AI215" s="1">
        <v>5400</v>
      </c>
      <c r="AJ215" s="36">
        <v>1792.5</v>
      </c>
      <c r="AK215" s="1">
        <v>4000</v>
      </c>
      <c r="AL215" s="2">
        <v>0.6381944444444444</v>
      </c>
      <c r="AM215" s="3">
        <v>46154</v>
      </c>
      <c r="AN215" t="s">
        <v>298</v>
      </c>
      <c r="AO215" t="s">
        <v>335</v>
      </c>
      <c r="AQ215" t="str">
        <f t="shared" si="3"/>
        <v/>
      </c>
    </row>
    <row r="216" spans="1:43">
      <c r="A216" s="8">
        <v>46171</v>
      </c>
      <c r="B216">
        <v>3978.53</v>
      </c>
      <c r="C216">
        <v>1.96</v>
      </c>
      <c r="D216">
        <v>66400</v>
      </c>
      <c r="E216">
        <v>2.85</v>
      </c>
      <c r="F216" s="69">
        <v>4008</v>
      </c>
      <c r="G216" t="s">
        <v>38</v>
      </c>
      <c r="H216">
        <v>0</v>
      </c>
      <c r="I216" t="s">
        <v>288</v>
      </c>
      <c r="J216" t="s">
        <v>289</v>
      </c>
      <c r="K216" t="s">
        <v>290</v>
      </c>
      <c r="L216" s="36">
        <v>1334</v>
      </c>
      <c r="M216">
        <v>11</v>
      </c>
      <c r="N216" s="66">
        <v>8.3000000000000001E-3</v>
      </c>
      <c r="O216" s="36">
        <v>1323</v>
      </c>
      <c r="P216" s="66">
        <v>8.3000000000000001E-3</v>
      </c>
      <c r="Q216" s="36">
        <v>1333</v>
      </c>
      <c r="R216" s="36">
        <v>1346</v>
      </c>
      <c r="S216" s="36">
        <v>1320</v>
      </c>
      <c r="T216" s="66">
        <v>6.9999999999999999E-4</v>
      </c>
      <c r="U216" s="66">
        <v>3.7000000000000002E-3</v>
      </c>
      <c r="V216" s="66">
        <v>-8.8999999999999999E-3</v>
      </c>
      <c r="W216" s="66">
        <v>1.06E-2</v>
      </c>
      <c r="X216" s="1">
        <v>184300</v>
      </c>
      <c r="Y216" s="1">
        <v>245726</v>
      </c>
      <c r="Z216" s="1">
        <v>86288</v>
      </c>
      <c r="AA216" t="s">
        <v>530</v>
      </c>
      <c r="AB216" t="s">
        <v>337</v>
      </c>
      <c r="AC216">
        <v>10.91</v>
      </c>
      <c r="AD216">
        <v>0.83</v>
      </c>
      <c r="AE216">
        <v>3.6</v>
      </c>
      <c r="AF216" t="s">
        <v>230</v>
      </c>
      <c r="AG216" s="1">
        <v>45500</v>
      </c>
      <c r="AH216" s="36">
        <v>1335</v>
      </c>
      <c r="AI216" s="1">
        <v>1600</v>
      </c>
      <c r="AJ216" s="36">
        <v>1333</v>
      </c>
      <c r="AK216">
        <v>700</v>
      </c>
      <c r="AL216" s="2">
        <v>0.6381944444444444</v>
      </c>
      <c r="AM216" s="3">
        <v>46154</v>
      </c>
      <c r="AN216" t="s">
        <v>298</v>
      </c>
      <c r="AO216" t="s">
        <v>335</v>
      </c>
      <c r="AQ216" t="str">
        <f t="shared" si="3"/>
        <v/>
      </c>
    </row>
    <row r="217" spans="1:43">
      <c r="A217" s="8">
        <v>46171</v>
      </c>
      <c r="B217">
        <v>3978.53</v>
      </c>
      <c r="C217">
        <v>1.96</v>
      </c>
      <c r="D217">
        <v>66400</v>
      </c>
      <c r="E217">
        <v>2.85</v>
      </c>
      <c r="F217" s="69">
        <v>4026</v>
      </c>
      <c r="G217" t="s">
        <v>39</v>
      </c>
      <c r="H217">
        <v>0</v>
      </c>
      <c r="I217" t="s">
        <v>314</v>
      </c>
      <c r="J217" t="s">
        <v>289</v>
      </c>
      <c r="K217" t="s">
        <v>290</v>
      </c>
      <c r="L217" s="36">
        <v>1928</v>
      </c>
      <c r="M217">
        <v>33</v>
      </c>
      <c r="N217" s="66">
        <v>1.7399999999999999E-2</v>
      </c>
      <c r="O217" s="36">
        <v>1895</v>
      </c>
      <c r="P217" s="66">
        <v>1.7399999999999999E-2</v>
      </c>
      <c r="Q217" s="36">
        <v>1895</v>
      </c>
      <c r="R217" s="36">
        <v>1941</v>
      </c>
      <c r="S217" s="36">
        <v>1882</v>
      </c>
      <c r="T217" s="66">
        <v>1.7399999999999999E-2</v>
      </c>
      <c r="U217" s="66">
        <v>1.4200000000000001E-2</v>
      </c>
      <c r="V217" s="66">
        <v>-6.6E-3</v>
      </c>
      <c r="W217" s="66">
        <v>2.4400000000000002E-2</v>
      </c>
      <c r="X217" s="1">
        <v>48500</v>
      </c>
      <c r="Y217" s="1">
        <v>92988</v>
      </c>
      <c r="Z217" s="1">
        <v>17814</v>
      </c>
      <c r="AA217" t="s">
        <v>338</v>
      </c>
      <c r="AB217" t="s">
        <v>339</v>
      </c>
      <c r="AC217">
        <v>10.94</v>
      </c>
      <c r="AD217">
        <v>1.28</v>
      </c>
      <c r="AE217">
        <v>2.54</v>
      </c>
      <c r="AF217" t="s">
        <v>230</v>
      </c>
      <c r="AG217">
        <v>0</v>
      </c>
      <c r="AH217" s="36">
        <v>1927</v>
      </c>
      <c r="AI217">
        <v>200</v>
      </c>
      <c r="AJ217" s="36">
        <v>1921</v>
      </c>
      <c r="AK217">
        <v>200</v>
      </c>
      <c r="AL217" s="2">
        <v>0.6333333333333333</v>
      </c>
      <c r="AM217" s="3">
        <v>46183</v>
      </c>
      <c r="AN217" t="s">
        <v>340</v>
      </c>
      <c r="AO217" t="s">
        <v>341</v>
      </c>
      <c r="AQ217" t="str">
        <f t="shared" si="3"/>
        <v/>
      </c>
    </row>
    <row r="218" spans="1:43">
      <c r="A218" s="8">
        <v>46171</v>
      </c>
      <c r="B218">
        <v>3978.53</v>
      </c>
      <c r="C218">
        <v>1.96</v>
      </c>
      <c r="D218">
        <v>66400</v>
      </c>
      <c r="E218">
        <v>2.85</v>
      </c>
      <c r="F218" s="69">
        <v>4062</v>
      </c>
      <c r="G218" t="s">
        <v>40</v>
      </c>
      <c r="H218">
        <v>0</v>
      </c>
      <c r="I218" t="s">
        <v>288</v>
      </c>
      <c r="J218" t="s">
        <v>289</v>
      </c>
      <c r="K218" t="s">
        <v>290</v>
      </c>
      <c r="L218" s="36">
        <v>22040</v>
      </c>
      <c r="M218" s="36">
        <v>2300</v>
      </c>
      <c r="N218" s="66">
        <v>0.11650000000000001</v>
      </c>
      <c r="O218" s="36">
        <v>19740</v>
      </c>
      <c r="P218" s="66">
        <v>0.11650000000000001</v>
      </c>
      <c r="Q218" s="36">
        <v>20000</v>
      </c>
      <c r="R218" s="36">
        <v>22050</v>
      </c>
      <c r="S218" s="36">
        <v>19505</v>
      </c>
      <c r="T218" s="66">
        <v>0.10199999999999999</v>
      </c>
      <c r="U218" s="66">
        <v>3.2300000000000002E-2</v>
      </c>
      <c r="V218" s="66">
        <v>-4.0000000000000002E-4</v>
      </c>
      <c r="W218" s="66">
        <v>0.12989999999999999</v>
      </c>
      <c r="X218" s="1">
        <v>7905600</v>
      </c>
      <c r="Y218" s="1">
        <v>167200762</v>
      </c>
      <c r="Z218" s="1">
        <v>6209133</v>
      </c>
      <c r="AA218" t="s">
        <v>342</v>
      </c>
      <c r="AB218" t="s">
        <v>343</v>
      </c>
      <c r="AC218">
        <v>106.11</v>
      </c>
      <c r="AD218">
        <v>11.18</v>
      </c>
      <c r="AE218">
        <v>0.16</v>
      </c>
      <c r="AF218" t="s">
        <v>230</v>
      </c>
      <c r="AG218" s="1">
        <v>44400</v>
      </c>
      <c r="AH218" s="36">
        <v>22040</v>
      </c>
      <c r="AI218">
        <v>400</v>
      </c>
      <c r="AJ218" s="36">
        <v>22035</v>
      </c>
      <c r="AK218" s="1">
        <v>1000</v>
      </c>
      <c r="AL218" s="2">
        <v>0.6381944444444444</v>
      </c>
      <c r="AM218" s="3">
        <v>46153</v>
      </c>
      <c r="AN218" t="s">
        <v>298</v>
      </c>
      <c r="AO218" t="s">
        <v>344</v>
      </c>
      <c r="AQ218" t="str">
        <f t="shared" si="3"/>
        <v/>
      </c>
    </row>
    <row r="219" spans="1:43">
      <c r="A219" s="8">
        <v>46171</v>
      </c>
      <c r="B219">
        <v>3978.53</v>
      </c>
      <c r="C219">
        <v>1.96</v>
      </c>
      <c r="D219">
        <v>66400</v>
      </c>
      <c r="E219">
        <v>2.85</v>
      </c>
      <c r="F219" s="69">
        <v>4063</v>
      </c>
      <c r="G219" t="s">
        <v>41</v>
      </c>
      <c r="H219">
        <v>0</v>
      </c>
      <c r="I219" t="s">
        <v>288</v>
      </c>
      <c r="J219" t="s">
        <v>289</v>
      </c>
      <c r="K219" t="s">
        <v>290</v>
      </c>
      <c r="L219" s="36">
        <v>7773</v>
      </c>
      <c r="M219">
        <v>429</v>
      </c>
      <c r="N219" s="66">
        <v>5.8400000000000001E-2</v>
      </c>
      <c r="O219" s="36">
        <v>7344</v>
      </c>
      <c r="P219" s="66">
        <v>5.8400000000000001E-2</v>
      </c>
      <c r="Q219" s="36">
        <v>7494</v>
      </c>
      <c r="R219" s="36">
        <v>7904</v>
      </c>
      <c r="S219" s="36">
        <v>7451</v>
      </c>
      <c r="T219" s="66">
        <v>3.7199999999999997E-2</v>
      </c>
      <c r="U219" s="66">
        <v>6.6E-3</v>
      </c>
      <c r="V219" s="66">
        <v>-1.6500000000000001E-2</v>
      </c>
      <c r="W219" s="66">
        <v>4.3200000000000002E-2</v>
      </c>
      <c r="X219" s="1">
        <v>8800700</v>
      </c>
      <c r="Y219" s="1">
        <v>67708963</v>
      </c>
      <c r="Z219" s="1">
        <v>15429372</v>
      </c>
      <c r="AA219" t="s">
        <v>345</v>
      </c>
      <c r="AB219" t="s">
        <v>346</v>
      </c>
      <c r="AC219">
        <v>28.86</v>
      </c>
      <c r="AD219">
        <v>3.23</v>
      </c>
      <c r="AE219">
        <v>1.36</v>
      </c>
      <c r="AF219" t="s">
        <v>230</v>
      </c>
      <c r="AG219" s="1">
        <v>133800</v>
      </c>
      <c r="AH219" s="36">
        <v>7773</v>
      </c>
      <c r="AI219">
        <v>400</v>
      </c>
      <c r="AJ219" s="36">
        <v>7771</v>
      </c>
      <c r="AK219">
        <v>500</v>
      </c>
      <c r="AL219" s="2">
        <v>0.6381944444444444</v>
      </c>
      <c r="AN219" t="s">
        <v>298</v>
      </c>
      <c r="AO219" t="s">
        <v>335</v>
      </c>
      <c r="AQ219" t="str">
        <f t="shared" si="3"/>
        <v/>
      </c>
    </row>
    <row r="220" spans="1:43">
      <c r="A220" s="8">
        <v>46171</v>
      </c>
      <c r="B220">
        <v>3978.53</v>
      </c>
      <c r="C220">
        <v>1.96</v>
      </c>
      <c r="D220">
        <v>66400</v>
      </c>
      <c r="E220">
        <v>2.85</v>
      </c>
      <c r="F220" s="69">
        <v>4068</v>
      </c>
      <c r="G220" t="s">
        <v>42</v>
      </c>
      <c r="H220">
        <v>0</v>
      </c>
      <c r="I220" t="s">
        <v>347</v>
      </c>
      <c r="J220" t="s">
        <v>323</v>
      </c>
      <c r="K220" t="s">
        <v>290</v>
      </c>
      <c r="L220" s="36">
        <v>1761</v>
      </c>
      <c r="M220">
        <v>6</v>
      </c>
      <c r="N220" s="66">
        <v>3.3999999999999998E-3</v>
      </c>
      <c r="O220" s="36">
        <v>1755</v>
      </c>
      <c r="P220" s="66">
        <v>3.3999999999999998E-3</v>
      </c>
      <c r="Q220" s="36">
        <v>1741</v>
      </c>
      <c r="R220" s="36">
        <v>1763</v>
      </c>
      <c r="S220" s="36">
        <v>1741</v>
      </c>
      <c r="T220" s="66">
        <v>1.14E-2</v>
      </c>
      <c r="U220" t="s">
        <v>230</v>
      </c>
      <c r="V220" s="66">
        <v>-1.1000000000000001E-3</v>
      </c>
      <c r="W220" s="66">
        <v>1.14E-2</v>
      </c>
      <c r="X220">
        <v>800</v>
      </c>
      <c r="Y220" s="1">
        <v>1407</v>
      </c>
      <c r="Z220" s="1">
        <v>3327</v>
      </c>
      <c r="AA220" t="s">
        <v>348</v>
      </c>
      <c r="AB220" t="s">
        <v>349</v>
      </c>
      <c r="AC220">
        <v>23.14</v>
      </c>
      <c r="AD220">
        <v>1.55</v>
      </c>
      <c r="AE220">
        <v>0</v>
      </c>
      <c r="AF220">
        <v>1.6</v>
      </c>
      <c r="AG220">
        <v>0</v>
      </c>
      <c r="AH220" s="36">
        <v>1762</v>
      </c>
      <c r="AI220">
        <v>100</v>
      </c>
      <c r="AJ220" s="36">
        <v>1760</v>
      </c>
      <c r="AK220">
        <v>200</v>
      </c>
      <c r="AL220" s="2">
        <v>0.46527777777777779</v>
      </c>
      <c r="AM220" s="3">
        <v>46156</v>
      </c>
      <c r="AN220" t="s">
        <v>350</v>
      </c>
      <c r="AO220" t="s">
        <v>351</v>
      </c>
      <c r="AQ220" t="str">
        <f t="shared" si="3"/>
        <v/>
      </c>
    </row>
    <row r="221" spans="1:43">
      <c r="A221" s="8">
        <v>46171</v>
      </c>
      <c r="B221">
        <v>3978.53</v>
      </c>
      <c r="C221">
        <v>1.96</v>
      </c>
      <c r="D221">
        <v>66400</v>
      </c>
      <c r="E221">
        <v>2.85</v>
      </c>
      <c r="F221" s="69">
        <v>4100</v>
      </c>
      <c r="G221" t="s">
        <v>43</v>
      </c>
      <c r="H221">
        <v>0</v>
      </c>
      <c r="I221" t="s">
        <v>314</v>
      </c>
      <c r="J221" t="s">
        <v>289</v>
      </c>
      <c r="K221" t="s">
        <v>290</v>
      </c>
      <c r="L221" s="36">
        <v>2010</v>
      </c>
      <c r="M221">
        <v>-112</v>
      </c>
      <c r="N221" s="66">
        <v>-5.28E-2</v>
      </c>
      <c r="O221" s="36">
        <v>2122</v>
      </c>
      <c r="P221" s="66">
        <v>-5.2699999999999997E-2</v>
      </c>
      <c r="Q221" s="36">
        <v>2199</v>
      </c>
      <c r="R221" s="36">
        <v>2219</v>
      </c>
      <c r="S221" s="36">
        <v>1948</v>
      </c>
      <c r="T221" s="66">
        <v>-8.5900000000000004E-2</v>
      </c>
      <c r="U221" s="66">
        <v>-9.7999999999999997E-3</v>
      </c>
      <c r="V221" s="66">
        <v>-9.4100000000000003E-2</v>
      </c>
      <c r="W221" s="66">
        <v>3.1800000000000002E-2</v>
      </c>
      <c r="X221" s="1">
        <v>805000</v>
      </c>
      <c r="Y221" s="1">
        <v>1652868</v>
      </c>
      <c r="Z221" s="1">
        <v>12259</v>
      </c>
      <c r="AA221" t="s">
        <v>531</v>
      </c>
      <c r="AB221" t="s">
        <v>353</v>
      </c>
      <c r="AC221">
        <v>23.26</v>
      </c>
      <c r="AD221">
        <v>1.28</v>
      </c>
      <c r="AE221">
        <v>0</v>
      </c>
      <c r="AF221" t="s">
        <v>230</v>
      </c>
      <c r="AG221" s="1">
        <v>1500</v>
      </c>
      <c r="AH221" s="36">
        <v>2018</v>
      </c>
      <c r="AI221">
        <v>400</v>
      </c>
      <c r="AJ221" s="36">
        <v>2010</v>
      </c>
      <c r="AK221">
        <v>400</v>
      </c>
      <c r="AL221" s="2">
        <v>0.6381944444444444</v>
      </c>
      <c r="AM221" s="3">
        <v>46157</v>
      </c>
      <c r="AN221" t="s">
        <v>298</v>
      </c>
      <c r="AO221" t="s">
        <v>335</v>
      </c>
      <c r="AQ221" t="str">
        <f t="shared" si="3"/>
        <v/>
      </c>
    </row>
    <row r="222" spans="1:43">
      <c r="A222" s="8">
        <v>46171</v>
      </c>
      <c r="B222">
        <v>3978.53</v>
      </c>
      <c r="C222">
        <v>1.96</v>
      </c>
      <c r="D222">
        <v>66400</v>
      </c>
      <c r="E222">
        <v>2.85</v>
      </c>
      <c r="F222" s="69">
        <v>4182</v>
      </c>
      <c r="G222" t="s">
        <v>44</v>
      </c>
      <c r="H222">
        <v>0</v>
      </c>
      <c r="I222" t="s">
        <v>288</v>
      </c>
      <c r="J222" t="s">
        <v>289</v>
      </c>
      <c r="K222" t="s">
        <v>295</v>
      </c>
      <c r="L222" s="36">
        <v>5613</v>
      </c>
      <c r="M222">
        <v>222</v>
      </c>
      <c r="N222" s="66">
        <v>4.1200000000000001E-2</v>
      </c>
      <c r="O222" s="36">
        <v>5391</v>
      </c>
      <c r="P222" s="66">
        <v>4.1099999999999998E-2</v>
      </c>
      <c r="Q222" s="36">
        <v>5520</v>
      </c>
      <c r="R222" s="36">
        <v>5626</v>
      </c>
      <c r="S222" s="36">
        <v>5450</v>
      </c>
      <c r="T222" s="66">
        <v>1.6799999999999999E-2</v>
      </c>
      <c r="U222" s="66">
        <v>6.0000000000000001E-3</v>
      </c>
      <c r="V222" s="66">
        <v>-2.3E-3</v>
      </c>
      <c r="W222" s="66">
        <v>2.9899999999999999E-2</v>
      </c>
      <c r="X222" s="1">
        <v>805700</v>
      </c>
      <c r="Y222" s="1">
        <v>4472333</v>
      </c>
      <c r="Z222" s="1">
        <v>1188196</v>
      </c>
      <c r="AA222" t="s">
        <v>354</v>
      </c>
      <c r="AB222" t="s">
        <v>355</v>
      </c>
      <c r="AC222">
        <v>23.79</v>
      </c>
      <c r="AD222">
        <v>1.69</v>
      </c>
      <c r="AE222">
        <v>1.96</v>
      </c>
      <c r="AF222" t="s">
        <v>230</v>
      </c>
      <c r="AG222" s="1">
        <v>17000</v>
      </c>
      <c r="AH222" s="36">
        <v>5613</v>
      </c>
      <c r="AI222">
        <v>200</v>
      </c>
      <c r="AJ222" s="36">
        <v>5612</v>
      </c>
      <c r="AK222">
        <v>300</v>
      </c>
      <c r="AL222" s="2">
        <v>0.6381944444444444</v>
      </c>
      <c r="AM222" s="3">
        <v>46155</v>
      </c>
      <c r="AN222" t="s">
        <v>298</v>
      </c>
      <c r="AO222" t="s">
        <v>335</v>
      </c>
      <c r="AQ222" t="str">
        <f t="shared" si="3"/>
        <v/>
      </c>
    </row>
    <row r="223" spans="1:43">
      <c r="A223" s="8">
        <v>46171</v>
      </c>
      <c r="B223">
        <v>3978.53</v>
      </c>
      <c r="C223">
        <v>1.96</v>
      </c>
      <c r="D223">
        <v>66400</v>
      </c>
      <c r="E223">
        <v>2.85</v>
      </c>
      <c r="F223" s="69">
        <v>4188</v>
      </c>
      <c r="G223" t="s">
        <v>45</v>
      </c>
      <c r="H223">
        <v>0</v>
      </c>
      <c r="I223" t="s">
        <v>288</v>
      </c>
      <c r="J223" t="s">
        <v>289</v>
      </c>
      <c r="K223" t="s">
        <v>290</v>
      </c>
      <c r="L223" s="36">
        <v>1154.5</v>
      </c>
      <c r="M223">
        <v>38</v>
      </c>
      <c r="N223" s="66">
        <v>3.4000000000000002E-2</v>
      </c>
      <c r="O223" s="36">
        <v>1116.5</v>
      </c>
      <c r="P223" s="66">
        <v>3.4000000000000002E-2</v>
      </c>
      <c r="Q223" s="36">
        <v>1135</v>
      </c>
      <c r="R223" s="36">
        <v>1163</v>
      </c>
      <c r="S223" s="36">
        <v>1117.5</v>
      </c>
      <c r="T223" s="66">
        <v>1.7100000000000001E-2</v>
      </c>
      <c r="U223" s="66">
        <v>3.8999999999999998E-3</v>
      </c>
      <c r="V223" s="66">
        <v>-7.3000000000000001E-3</v>
      </c>
      <c r="W223" s="66">
        <v>3.3099999999999997E-2</v>
      </c>
      <c r="X223" s="1">
        <v>4390000</v>
      </c>
      <c r="Y223" s="1">
        <v>5027281</v>
      </c>
      <c r="Z223" s="1">
        <v>1664173</v>
      </c>
      <c r="AA223" t="s">
        <v>356</v>
      </c>
      <c r="AB223" t="s">
        <v>357</v>
      </c>
      <c r="AC223">
        <v>12.34</v>
      </c>
      <c r="AD223">
        <v>0.89</v>
      </c>
      <c r="AE223">
        <v>2.77</v>
      </c>
      <c r="AF223" t="s">
        <v>230</v>
      </c>
      <c r="AG223" s="1">
        <v>337000</v>
      </c>
      <c r="AH223" s="36">
        <v>1154.5</v>
      </c>
      <c r="AI223" s="1">
        <v>8100</v>
      </c>
      <c r="AJ223" s="36">
        <v>1154</v>
      </c>
      <c r="AK223" s="1">
        <v>2000</v>
      </c>
      <c r="AL223" s="2">
        <v>0.6381944444444444</v>
      </c>
      <c r="AM223" s="3">
        <v>46155</v>
      </c>
      <c r="AN223" t="s">
        <v>298</v>
      </c>
      <c r="AO223" t="s">
        <v>335</v>
      </c>
      <c r="AQ223" t="str">
        <f t="shared" si="3"/>
        <v/>
      </c>
    </row>
    <row r="224" spans="1:43">
      <c r="A224" s="8">
        <v>46171</v>
      </c>
      <c r="B224">
        <v>3978.53</v>
      </c>
      <c r="C224">
        <v>1.96</v>
      </c>
      <c r="D224">
        <v>66400</v>
      </c>
      <c r="E224">
        <v>2.85</v>
      </c>
      <c r="F224" s="69">
        <v>4220</v>
      </c>
      <c r="G224" t="s">
        <v>46</v>
      </c>
      <c r="H224">
        <v>0</v>
      </c>
      <c r="I224" t="s">
        <v>288</v>
      </c>
      <c r="J224" t="s">
        <v>289</v>
      </c>
      <c r="K224" t="s">
        <v>295</v>
      </c>
      <c r="L224" s="36">
        <v>1586</v>
      </c>
      <c r="M224">
        <v>31</v>
      </c>
      <c r="N224" s="66">
        <v>1.9900000000000001E-2</v>
      </c>
      <c r="O224" s="36">
        <v>1555</v>
      </c>
      <c r="P224" s="66">
        <v>1.9900000000000001E-2</v>
      </c>
      <c r="Q224" s="36">
        <v>1554</v>
      </c>
      <c r="R224" s="36">
        <v>1596</v>
      </c>
      <c r="S224" s="36">
        <v>1545</v>
      </c>
      <c r="T224" s="66">
        <v>2.0500000000000001E-2</v>
      </c>
      <c r="U224" s="66">
        <v>3.7000000000000002E-3</v>
      </c>
      <c r="V224" s="66">
        <v>-6.1999999999999998E-3</v>
      </c>
      <c r="W224" s="66">
        <v>2.6499999999999999E-2</v>
      </c>
      <c r="X224" s="1">
        <v>82600</v>
      </c>
      <c r="Y224" s="1">
        <v>130126</v>
      </c>
      <c r="Z224" s="1">
        <v>81321</v>
      </c>
      <c r="AA224" t="s">
        <v>358</v>
      </c>
      <c r="AB224" t="s">
        <v>359</v>
      </c>
      <c r="AC224">
        <v>11.09</v>
      </c>
      <c r="AD224">
        <v>1.1100000000000001</v>
      </c>
      <c r="AE224">
        <v>3.4</v>
      </c>
      <c r="AF224" t="s">
        <v>230</v>
      </c>
      <c r="AG224" s="1">
        <v>14200</v>
      </c>
      <c r="AH224" s="36">
        <v>1587</v>
      </c>
      <c r="AI224">
        <v>800</v>
      </c>
      <c r="AJ224" s="36">
        <v>1586</v>
      </c>
      <c r="AK224">
        <v>200</v>
      </c>
      <c r="AL224" s="2">
        <v>0.6381944444444444</v>
      </c>
      <c r="AM224" s="3">
        <v>46142</v>
      </c>
      <c r="AN224" t="s">
        <v>298</v>
      </c>
      <c r="AO224" t="s">
        <v>335</v>
      </c>
      <c r="AQ224" t="str">
        <f t="shared" si="3"/>
        <v/>
      </c>
    </row>
    <row r="225" spans="1:43">
      <c r="A225" s="8">
        <v>46171</v>
      </c>
      <c r="B225">
        <v>3978.53</v>
      </c>
      <c r="C225">
        <v>1.96</v>
      </c>
      <c r="D225">
        <v>66400</v>
      </c>
      <c r="E225">
        <v>2.85</v>
      </c>
      <c r="F225" s="69">
        <v>4334</v>
      </c>
      <c r="G225" t="s">
        <v>47</v>
      </c>
      <c r="H225">
        <v>0</v>
      </c>
      <c r="I225" t="s">
        <v>314</v>
      </c>
      <c r="J225" t="s">
        <v>323</v>
      </c>
      <c r="K225" t="s">
        <v>295</v>
      </c>
      <c r="L225">
        <v>400</v>
      </c>
      <c r="M225">
        <v>2</v>
      </c>
      <c r="N225" s="66">
        <v>5.0000000000000001E-3</v>
      </c>
      <c r="O225">
        <v>398</v>
      </c>
      <c r="P225" s="66">
        <v>5.0000000000000001E-3</v>
      </c>
      <c r="Q225">
        <v>397</v>
      </c>
      <c r="R225">
        <v>401</v>
      </c>
      <c r="S225">
        <v>395</v>
      </c>
      <c r="T225" s="66">
        <v>7.4999999999999997E-3</v>
      </c>
      <c r="U225" s="66">
        <v>1.26E-2</v>
      </c>
      <c r="V225" s="66">
        <v>-2.3999999999999998E-3</v>
      </c>
      <c r="W225" s="66">
        <v>1.26E-2</v>
      </c>
      <c r="X225" s="1">
        <v>8700</v>
      </c>
      <c r="Y225" s="1">
        <v>3461</v>
      </c>
      <c r="Z225" s="1">
        <v>4438</v>
      </c>
      <c r="AA225" t="s">
        <v>360</v>
      </c>
      <c r="AB225" t="s">
        <v>361</v>
      </c>
      <c r="AC225">
        <v>12.01</v>
      </c>
      <c r="AD225">
        <v>1.32</v>
      </c>
      <c r="AE225">
        <v>2.5</v>
      </c>
      <c r="AF225">
        <v>0.1</v>
      </c>
      <c r="AG225">
        <v>400</v>
      </c>
      <c r="AH225">
        <v>400</v>
      </c>
      <c r="AI225" s="1">
        <v>1600</v>
      </c>
      <c r="AJ225">
        <v>398</v>
      </c>
      <c r="AK225">
        <v>300</v>
      </c>
      <c r="AL225" s="2">
        <v>0.63611111111111107</v>
      </c>
      <c r="AM225" s="3">
        <v>46183</v>
      </c>
      <c r="AN225" t="s">
        <v>306</v>
      </c>
      <c r="AO225" t="s">
        <v>351</v>
      </c>
      <c r="AQ225" t="str">
        <f t="shared" si="3"/>
        <v/>
      </c>
    </row>
    <row r="226" spans="1:43">
      <c r="A226" s="8">
        <v>46171</v>
      </c>
      <c r="B226">
        <v>3978.53</v>
      </c>
      <c r="C226">
        <v>1.96</v>
      </c>
      <c r="D226">
        <v>66400</v>
      </c>
      <c r="E226">
        <v>2.85</v>
      </c>
      <c r="F226" s="69">
        <v>4523</v>
      </c>
      <c r="G226" t="s">
        <v>48</v>
      </c>
      <c r="H226">
        <v>0</v>
      </c>
      <c r="I226" t="s">
        <v>288</v>
      </c>
      <c r="J226" t="s">
        <v>289</v>
      </c>
      <c r="K226" t="s">
        <v>290</v>
      </c>
      <c r="L226" s="36">
        <v>3987</v>
      </c>
      <c r="M226">
        <v>86</v>
      </c>
      <c r="N226" s="66">
        <v>2.1999999999999999E-2</v>
      </c>
      <c r="O226" s="36">
        <v>3901</v>
      </c>
      <c r="P226" s="66">
        <v>2.1999999999999999E-2</v>
      </c>
      <c r="Q226" s="36">
        <v>3901</v>
      </c>
      <c r="R226" s="36">
        <v>3992</v>
      </c>
      <c r="S226" s="36">
        <v>3901</v>
      </c>
      <c r="T226" s="66">
        <v>2.1999999999999999E-2</v>
      </c>
      <c r="U226" s="66">
        <v>1.29E-2</v>
      </c>
      <c r="V226" s="66">
        <v>-1.1999999999999999E-3</v>
      </c>
      <c r="W226" s="66">
        <v>2.1999999999999999E-2</v>
      </c>
      <c r="X226" s="1">
        <v>1498100</v>
      </c>
      <c r="Y226" s="1">
        <v>5924339</v>
      </c>
      <c r="Z226" s="1">
        <v>1162805</v>
      </c>
      <c r="AA226" t="s">
        <v>362</v>
      </c>
      <c r="AB226" t="s">
        <v>532</v>
      </c>
      <c r="AC226">
        <v>21.52</v>
      </c>
      <c r="AD226">
        <v>1.25</v>
      </c>
      <c r="AE226">
        <v>4.01</v>
      </c>
      <c r="AF226" t="s">
        <v>230</v>
      </c>
      <c r="AG226" s="1">
        <v>103900</v>
      </c>
      <c r="AH226" s="36">
        <v>3988</v>
      </c>
      <c r="AI226" s="1">
        <v>1000</v>
      </c>
      <c r="AJ226" s="36">
        <v>3987</v>
      </c>
      <c r="AK226" s="1">
        <v>2400</v>
      </c>
      <c r="AL226" s="2">
        <v>0.6381944444444444</v>
      </c>
      <c r="AM226" s="3">
        <v>46157</v>
      </c>
      <c r="AN226" t="s">
        <v>298</v>
      </c>
      <c r="AO226" t="s">
        <v>364</v>
      </c>
      <c r="AQ226" t="str">
        <f t="shared" si="3"/>
        <v/>
      </c>
    </row>
    <row r="227" spans="1:43">
      <c r="A227" s="8">
        <v>46171</v>
      </c>
      <c r="B227">
        <v>3978.53</v>
      </c>
      <c r="C227">
        <v>1.96</v>
      </c>
      <c r="D227">
        <v>66400</v>
      </c>
      <c r="E227">
        <v>2.85</v>
      </c>
      <c r="F227" s="69">
        <v>4528</v>
      </c>
      <c r="G227" t="s">
        <v>49</v>
      </c>
      <c r="H227">
        <v>0</v>
      </c>
      <c r="I227" t="s">
        <v>288</v>
      </c>
      <c r="J227" t="s">
        <v>289</v>
      </c>
      <c r="K227" t="s">
        <v>295</v>
      </c>
      <c r="L227" s="36">
        <v>2410.5</v>
      </c>
      <c r="M227">
        <v>11</v>
      </c>
      <c r="N227" s="66">
        <v>4.5999999999999999E-3</v>
      </c>
      <c r="O227" s="36">
        <v>2399.5</v>
      </c>
      <c r="P227" s="66">
        <v>4.4999999999999997E-3</v>
      </c>
      <c r="Q227" s="36">
        <v>2406</v>
      </c>
      <c r="R227" s="36">
        <v>2419.5</v>
      </c>
      <c r="S227" s="36">
        <v>2385</v>
      </c>
      <c r="T227" s="66">
        <v>1.8E-3</v>
      </c>
      <c r="U227" s="66">
        <v>8.6999999999999994E-3</v>
      </c>
      <c r="V227" s="66">
        <v>-3.7000000000000002E-3</v>
      </c>
      <c r="W227" s="66">
        <v>1.06E-2</v>
      </c>
      <c r="X227" s="1">
        <v>686900</v>
      </c>
      <c r="Y227" s="1">
        <v>1652346</v>
      </c>
      <c r="Z227" s="1">
        <v>1202098</v>
      </c>
      <c r="AA227" t="s">
        <v>365</v>
      </c>
      <c r="AB227" t="s">
        <v>366</v>
      </c>
      <c r="AC227">
        <v>15.95</v>
      </c>
      <c r="AD227">
        <v>1.33</v>
      </c>
      <c r="AE227">
        <v>3.32</v>
      </c>
      <c r="AF227" t="s">
        <v>230</v>
      </c>
      <c r="AG227" s="1">
        <v>91800</v>
      </c>
      <c r="AH227" s="36">
        <v>2411</v>
      </c>
      <c r="AI227">
        <v>600</v>
      </c>
      <c r="AJ227" s="36">
        <v>2410</v>
      </c>
      <c r="AK227" s="1">
        <v>1000</v>
      </c>
      <c r="AL227" s="2">
        <v>0.6381944444444444</v>
      </c>
      <c r="AM227" s="3">
        <v>46150</v>
      </c>
      <c r="AN227" t="s">
        <v>298</v>
      </c>
      <c r="AO227" t="s">
        <v>364</v>
      </c>
      <c r="AQ227" t="str">
        <f t="shared" si="3"/>
        <v/>
      </c>
    </row>
    <row r="228" spans="1:43">
      <c r="A228" s="8">
        <v>46171</v>
      </c>
      <c r="B228">
        <v>3978.53</v>
      </c>
      <c r="C228">
        <v>1.96</v>
      </c>
      <c r="D228">
        <v>66400</v>
      </c>
      <c r="E228">
        <v>2.85</v>
      </c>
      <c r="F228" s="69">
        <v>4661</v>
      </c>
      <c r="G228" t="s">
        <v>50</v>
      </c>
      <c r="H228">
        <v>0</v>
      </c>
      <c r="I228" t="s">
        <v>288</v>
      </c>
      <c r="J228" t="s">
        <v>289</v>
      </c>
      <c r="K228" t="s">
        <v>295</v>
      </c>
      <c r="L228" s="36">
        <v>2303.5</v>
      </c>
      <c r="M228">
        <v>53.5</v>
      </c>
      <c r="N228" s="66">
        <v>2.3800000000000002E-2</v>
      </c>
      <c r="O228" s="36">
        <v>2250</v>
      </c>
      <c r="P228" s="66">
        <v>2.3699999999999999E-2</v>
      </c>
      <c r="Q228" s="36">
        <v>2260</v>
      </c>
      <c r="R228" s="36">
        <v>2327</v>
      </c>
      <c r="S228" s="36">
        <v>2257</v>
      </c>
      <c r="T228" s="66">
        <v>1.9199999999999998E-2</v>
      </c>
      <c r="U228" s="66">
        <v>-2.8E-3</v>
      </c>
      <c r="V228" s="66">
        <v>-0.01</v>
      </c>
      <c r="W228" s="66">
        <v>2.06E-2</v>
      </c>
      <c r="X228" s="1">
        <v>5329300</v>
      </c>
      <c r="Y228" s="1">
        <v>12266383</v>
      </c>
      <c r="Z228" s="1">
        <v>4147338</v>
      </c>
      <c r="AA228" t="s">
        <v>367</v>
      </c>
      <c r="AB228" t="s">
        <v>368</v>
      </c>
      <c r="AC228">
        <v>32.26</v>
      </c>
      <c r="AD228">
        <v>3.43</v>
      </c>
      <c r="AE228">
        <v>0.69</v>
      </c>
      <c r="AF228" t="s">
        <v>230</v>
      </c>
      <c r="AG228" s="1">
        <v>451200</v>
      </c>
      <c r="AH228" s="36">
        <v>2304</v>
      </c>
      <c r="AI228" s="1">
        <v>2500</v>
      </c>
      <c r="AJ228" s="36">
        <v>2303.5</v>
      </c>
      <c r="AK228" s="1">
        <v>5700</v>
      </c>
      <c r="AL228" s="2">
        <v>0.6381944444444444</v>
      </c>
      <c r="AN228" t="s">
        <v>298</v>
      </c>
      <c r="AO228" t="s">
        <v>313</v>
      </c>
      <c r="AQ228" t="str">
        <f t="shared" si="3"/>
        <v/>
      </c>
    </row>
    <row r="229" spans="1:43">
      <c r="A229" s="8">
        <v>46171</v>
      </c>
      <c r="B229">
        <v>3978.53</v>
      </c>
      <c r="C229">
        <v>1.96</v>
      </c>
      <c r="D229">
        <v>66400</v>
      </c>
      <c r="E229">
        <v>2.85</v>
      </c>
      <c r="F229" s="69">
        <v>5020</v>
      </c>
      <c r="G229" t="s">
        <v>51</v>
      </c>
      <c r="H229">
        <v>0</v>
      </c>
      <c r="I229" t="s">
        <v>288</v>
      </c>
      <c r="J229" t="s">
        <v>289</v>
      </c>
      <c r="K229" t="s">
        <v>290</v>
      </c>
      <c r="L229" s="36">
        <v>1302.5</v>
      </c>
      <c r="M229">
        <v>11</v>
      </c>
      <c r="N229" s="66">
        <v>8.5000000000000006E-3</v>
      </c>
      <c r="O229" s="36">
        <v>1291.5</v>
      </c>
      <c r="P229" s="66">
        <v>8.5000000000000006E-3</v>
      </c>
      <c r="Q229" s="36">
        <v>1288.5</v>
      </c>
      <c r="R229" s="36">
        <v>1303</v>
      </c>
      <c r="S229" s="36">
        <v>1280.5</v>
      </c>
      <c r="T229" s="66">
        <v>1.0800000000000001E-2</v>
      </c>
      <c r="U229" s="66">
        <v>6.1000000000000004E-3</v>
      </c>
      <c r="V229" s="66">
        <v>-2.9999999999999997E-4</v>
      </c>
      <c r="W229" s="66">
        <v>1.7100000000000001E-2</v>
      </c>
      <c r="X229" s="1">
        <v>4061300</v>
      </c>
      <c r="Y229" s="1">
        <v>5257808</v>
      </c>
      <c r="Z229" s="1">
        <v>3525563</v>
      </c>
      <c r="AA229" t="s">
        <v>369</v>
      </c>
      <c r="AB229" t="s">
        <v>370</v>
      </c>
      <c r="AC229">
        <v>8.44</v>
      </c>
      <c r="AD229">
        <v>1.03</v>
      </c>
      <c r="AE229">
        <v>2.61</v>
      </c>
      <c r="AF229" t="s">
        <v>230</v>
      </c>
      <c r="AG229" s="1">
        <v>648000</v>
      </c>
      <c r="AH229" s="36">
        <v>1303</v>
      </c>
      <c r="AI229" s="1">
        <v>6900</v>
      </c>
      <c r="AJ229" s="36">
        <v>1302.5</v>
      </c>
      <c r="AK229">
        <v>100</v>
      </c>
      <c r="AL229" s="2">
        <v>0.6381944444444444</v>
      </c>
      <c r="AM229" s="3">
        <v>46156</v>
      </c>
      <c r="AN229" t="s">
        <v>298</v>
      </c>
      <c r="AO229" t="s">
        <v>371</v>
      </c>
      <c r="AQ229" t="str">
        <f t="shared" si="3"/>
        <v/>
      </c>
    </row>
    <row r="230" spans="1:43">
      <c r="A230" s="8">
        <v>46171</v>
      </c>
      <c r="B230">
        <v>3978.53</v>
      </c>
      <c r="C230">
        <v>1.96</v>
      </c>
      <c r="D230">
        <v>66400</v>
      </c>
      <c r="E230">
        <v>2.85</v>
      </c>
      <c r="F230" s="69">
        <v>5201</v>
      </c>
      <c r="G230" t="s">
        <v>52</v>
      </c>
      <c r="H230">
        <v>0</v>
      </c>
      <c r="I230" t="s">
        <v>288</v>
      </c>
      <c r="J230" t="s">
        <v>289</v>
      </c>
      <c r="K230" t="s">
        <v>290</v>
      </c>
      <c r="L230" s="36">
        <v>6955</v>
      </c>
      <c r="M230">
        <v>72</v>
      </c>
      <c r="N230" s="66">
        <v>1.0500000000000001E-2</v>
      </c>
      <c r="O230" s="36">
        <v>6883</v>
      </c>
      <c r="P230" s="66">
        <v>1.04E-2</v>
      </c>
      <c r="Q230" s="36">
        <v>6893</v>
      </c>
      <c r="R230" s="36">
        <v>6980</v>
      </c>
      <c r="S230" s="36">
        <v>6840</v>
      </c>
      <c r="T230" s="66">
        <v>8.8999999999999999E-3</v>
      </c>
      <c r="U230" s="66">
        <v>2.0999999999999999E-3</v>
      </c>
      <c r="V230" s="66">
        <v>-3.5000000000000001E-3</v>
      </c>
      <c r="W230" s="66">
        <v>1.6799999999999999E-2</v>
      </c>
      <c r="X230" s="1">
        <v>1219200</v>
      </c>
      <c r="Y230" s="1">
        <v>8452348</v>
      </c>
      <c r="Z230" s="1">
        <v>1512258</v>
      </c>
      <c r="AA230" t="s">
        <v>519</v>
      </c>
      <c r="AB230" t="s">
        <v>373</v>
      </c>
      <c r="AC230">
        <v>19.18</v>
      </c>
      <c r="AD230">
        <v>0.99</v>
      </c>
      <c r="AE230">
        <v>3.02</v>
      </c>
      <c r="AF230" t="s">
        <v>230</v>
      </c>
      <c r="AG230" s="1">
        <v>86900</v>
      </c>
      <c r="AH230" s="36">
        <v>6956</v>
      </c>
      <c r="AI230">
        <v>500</v>
      </c>
      <c r="AJ230" s="36">
        <v>6954</v>
      </c>
      <c r="AK230">
        <v>700</v>
      </c>
      <c r="AL230" s="2">
        <v>0.6381944444444444</v>
      </c>
      <c r="AM230" s="3">
        <v>46154</v>
      </c>
      <c r="AN230" t="s">
        <v>293</v>
      </c>
      <c r="AO230" t="s">
        <v>341</v>
      </c>
      <c r="AQ230" t="str">
        <f t="shared" si="3"/>
        <v/>
      </c>
    </row>
    <row r="231" spans="1:43">
      <c r="A231" s="8">
        <v>46171</v>
      </c>
      <c r="B231">
        <v>3978.53</v>
      </c>
      <c r="C231">
        <v>1.96</v>
      </c>
      <c r="D231">
        <v>66400</v>
      </c>
      <c r="E231">
        <v>2.85</v>
      </c>
      <c r="F231" s="69">
        <v>5302</v>
      </c>
      <c r="G231" t="s">
        <v>53</v>
      </c>
      <c r="H231">
        <v>0</v>
      </c>
      <c r="I231" t="s">
        <v>288</v>
      </c>
      <c r="J231" t="s">
        <v>289</v>
      </c>
      <c r="K231" t="s">
        <v>290</v>
      </c>
      <c r="L231" s="36">
        <v>4750</v>
      </c>
      <c r="M231">
        <v>-10</v>
      </c>
      <c r="N231" s="66">
        <v>-2.0999999999999999E-3</v>
      </c>
      <c r="O231" s="36">
        <v>4760</v>
      </c>
      <c r="P231" s="66">
        <v>-2.0999999999999999E-3</v>
      </c>
      <c r="Q231" s="36">
        <v>4795</v>
      </c>
      <c r="R231" s="36">
        <v>4830</v>
      </c>
      <c r="S231" s="36">
        <v>4745</v>
      </c>
      <c r="T231" s="66">
        <v>-9.2999999999999992E-3</v>
      </c>
      <c r="U231" s="66">
        <v>-6.1999999999999998E-3</v>
      </c>
      <c r="V231" s="66">
        <v>-1.6500000000000001E-2</v>
      </c>
      <c r="W231" s="66">
        <v>1E-3</v>
      </c>
      <c r="X231" s="1">
        <v>37500</v>
      </c>
      <c r="Y231" s="1">
        <v>179049</v>
      </c>
      <c r="Z231" s="1">
        <v>56204</v>
      </c>
      <c r="AA231" t="s">
        <v>374</v>
      </c>
      <c r="AB231" t="s">
        <v>375</v>
      </c>
      <c r="AC231">
        <v>19.32</v>
      </c>
      <c r="AD231">
        <v>0.96</v>
      </c>
      <c r="AE231">
        <v>4.21</v>
      </c>
      <c r="AF231" t="s">
        <v>230</v>
      </c>
      <c r="AG231" s="1">
        <v>17100</v>
      </c>
      <c r="AH231" s="36">
        <v>4750</v>
      </c>
      <c r="AI231">
        <v>800</v>
      </c>
      <c r="AJ231" s="36">
        <v>4745</v>
      </c>
      <c r="AK231" s="1">
        <v>1500</v>
      </c>
      <c r="AL231" s="2">
        <v>0.6333333333333333</v>
      </c>
      <c r="AM231" s="3">
        <v>46150</v>
      </c>
      <c r="AN231" t="s">
        <v>293</v>
      </c>
      <c r="AO231" t="s">
        <v>341</v>
      </c>
      <c r="AQ231" t="str">
        <f t="shared" si="3"/>
        <v/>
      </c>
    </row>
    <row r="232" spans="1:43">
      <c r="A232" s="8">
        <v>46171</v>
      </c>
      <c r="B232">
        <v>3978.53</v>
      </c>
      <c r="C232">
        <v>1.96</v>
      </c>
      <c r="D232">
        <v>66400</v>
      </c>
      <c r="E232">
        <v>2.85</v>
      </c>
      <c r="F232" s="69">
        <v>5310</v>
      </c>
      <c r="G232" t="s">
        <v>54</v>
      </c>
      <c r="H232">
        <v>0</v>
      </c>
      <c r="I232" t="s">
        <v>288</v>
      </c>
      <c r="J232" t="s">
        <v>289</v>
      </c>
      <c r="K232" t="s">
        <v>290</v>
      </c>
      <c r="L232" s="36">
        <v>7620</v>
      </c>
      <c r="M232">
        <v>230</v>
      </c>
      <c r="N232" s="66">
        <v>3.1099999999999999E-2</v>
      </c>
      <c r="O232" s="36">
        <v>7390</v>
      </c>
      <c r="P232" s="66">
        <v>3.1099999999999999E-2</v>
      </c>
      <c r="Q232" s="36">
        <v>7540</v>
      </c>
      <c r="R232" s="36">
        <v>7640</v>
      </c>
      <c r="S232" s="36">
        <v>7400</v>
      </c>
      <c r="T232" s="66">
        <v>1.06E-2</v>
      </c>
      <c r="U232" s="66">
        <v>1.06E-2</v>
      </c>
      <c r="V232" s="66">
        <v>-2.5999999999999999E-3</v>
      </c>
      <c r="W232" s="66">
        <v>2.9700000000000001E-2</v>
      </c>
      <c r="X232" s="1">
        <v>94400</v>
      </c>
      <c r="Y232" s="1">
        <v>712259</v>
      </c>
      <c r="Z232" s="1">
        <v>159963</v>
      </c>
      <c r="AA232" t="s">
        <v>376</v>
      </c>
      <c r="AB232" t="s">
        <v>377</v>
      </c>
      <c r="AC232">
        <v>31.96</v>
      </c>
      <c r="AD232">
        <v>1.63</v>
      </c>
      <c r="AE232">
        <v>1.9</v>
      </c>
      <c r="AF232" t="s">
        <v>230</v>
      </c>
      <c r="AG232" s="1">
        <v>1400</v>
      </c>
      <c r="AH232" s="36">
        <v>7630</v>
      </c>
      <c r="AI232">
        <v>500</v>
      </c>
      <c r="AJ232" s="36">
        <v>7620</v>
      </c>
      <c r="AK232">
        <v>900</v>
      </c>
      <c r="AL232" s="2">
        <v>0.6381944444444444</v>
      </c>
      <c r="AM232" s="3">
        <v>46153</v>
      </c>
      <c r="AN232" t="s">
        <v>293</v>
      </c>
      <c r="AO232" t="s">
        <v>341</v>
      </c>
      <c r="AQ232" t="str">
        <f t="shared" si="3"/>
        <v/>
      </c>
    </row>
    <row r="233" spans="1:43">
      <c r="A233" s="8">
        <v>46171</v>
      </c>
      <c r="B233">
        <v>3978.53</v>
      </c>
      <c r="C233">
        <v>1.96</v>
      </c>
      <c r="D233">
        <v>66400</v>
      </c>
      <c r="E233">
        <v>2.85</v>
      </c>
      <c r="F233" s="69">
        <v>5334</v>
      </c>
      <c r="G233" t="s">
        <v>55</v>
      </c>
      <c r="H233">
        <v>0</v>
      </c>
      <c r="I233" t="s">
        <v>288</v>
      </c>
      <c r="J233" t="s">
        <v>289</v>
      </c>
      <c r="K233" t="s">
        <v>290</v>
      </c>
      <c r="L233" s="36">
        <v>10255</v>
      </c>
      <c r="M233">
        <v>335</v>
      </c>
      <c r="N233" s="66">
        <v>3.3799999999999997E-2</v>
      </c>
      <c r="O233" s="36">
        <v>9920</v>
      </c>
      <c r="P233" s="66">
        <v>3.3700000000000001E-2</v>
      </c>
      <c r="Q233" s="36">
        <v>10000</v>
      </c>
      <c r="R233" s="36">
        <v>10360</v>
      </c>
      <c r="S233" s="36">
        <v>9921</v>
      </c>
      <c r="T233" s="66">
        <v>2.5499999999999998E-2</v>
      </c>
      <c r="U233" s="66">
        <v>2.0899999999999998E-2</v>
      </c>
      <c r="V233" s="66">
        <v>-1.01E-2</v>
      </c>
      <c r="W233" s="66">
        <v>3.3599999999999998E-2</v>
      </c>
      <c r="X233" s="1">
        <v>744000</v>
      </c>
      <c r="Y233" s="1">
        <v>7522768</v>
      </c>
      <c r="Z233" s="1">
        <v>2043285</v>
      </c>
      <c r="AA233" t="s">
        <v>520</v>
      </c>
      <c r="AB233" t="s">
        <v>379</v>
      </c>
      <c r="AC233">
        <v>19.11</v>
      </c>
      <c r="AD233">
        <v>2.62</v>
      </c>
      <c r="AE233">
        <v>2.0499999999999998</v>
      </c>
      <c r="AF233" t="s">
        <v>230</v>
      </c>
      <c r="AG233" s="1">
        <v>30800</v>
      </c>
      <c r="AH233" s="36">
        <v>10255</v>
      </c>
      <c r="AI233">
        <v>900</v>
      </c>
      <c r="AJ233" s="36">
        <v>10250</v>
      </c>
      <c r="AK233">
        <v>500</v>
      </c>
      <c r="AL233" s="2">
        <v>0.6381944444444444</v>
      </c>
      <c r="AM233" s="3">
        <v>46142</v>
      </c>
      <c r="AN233" t="s">
        <v>298</v>
      </c>
      <c r="AO233" t="s">
        <v>341</v>
      </c>
      <c r="AQ233" t="str">
        <f t="shared" si="3"/>
        <v/>
      </c>
    </row>
    <row r="234" spans="1:43">
      <c r="A234" s="8">
        <v>46171</v>
      </c>
      <c r="B234">
        <v>3978.53</v>
      </c>
      <c r="C234">
        <v>1.96</v>
      </c>
      <c r="D234">
        <v>66400</v>
      </c>
      <c r="E234">
        <v>2.85</v>
      </c>
      <c r="F234" s="69">
        <v>5706</v>
      </c>
      <c r="G234" t="s">
        <v>56</v>
      </c>
      <c r="H234">
        <v>0</v>
      </c>
      <c r="I234" t="s">
        <v>288</v>
      </c>
      <c r="J234" t="s">
        <v>289</v>
      </c>
      <c r="K234" t="s">
        <v>290</v>
      </c>
      <c r="L234" s="36">
        <v>51610</v>
      </c>
      <c r="M234" s="36">
        <v>2860</v>
      </c>
      <c r="N234" s="66">
        <v>5.8700000000000002E-2</v>
      </c>
      <c r="O234" s="36">
        <v>48750</v>
      </c>
      <c r="P234" s="66">
        <v>5.8599999999999999E-2</v>
      </c>
      <c r="Q234" s="36">
        <v>50150</v>
      </c>
      <c r="R234" s="36">
        <v>51920</v>
      </c>
      <c r="S234" s="36">
        <v>48810</v>
      </c>
      <c r="T234" s="66">
        <v>2.9100000000000001E-2</v>
      </c>
      <c r="U234" s="66">
        <v>2.2100000000000002E-2</v>
      </c>
      <c r="V234" s="66">
        <v>-5.8999999999999999E-3</v>
      </c>
      <c r="W234" s="66">
        <v>5.7299999999999997E-2</v>
      </c>
      <c r="X234" s="1">
        <v>1824300</v>
      </c>
      <c r="Y234" s="1">
        <v>92424890</v>
      </c>
      <c r="Z234" s="1">
        <v>2963210</v>
      </c>
      <c r="AA234" t="s">
        <v>521</v>
      </c>
      <c r="AB234" t="s">
        <v>381</v>
      </c>
      <c r="AC234">
        <v>39.36</v>
      </c>
      <c r="AD234">
        <v>7.16</v>
      </c>
      <c r="AE234">
        <v>0.54</v>
      </c>
      <c r="AF234" t="s">
        <v>230</v>
      </c>
      <c r="AG234" s="1">
        <v>9500</v>
      </c>
      <c r="AH234" s="36">
        <v>51630</v>
      </c>
      <c r="AI234">
        <v>500</v>
      </c>
      <c r="AJ234" s="36">
        <v>51600</v>
      </c>
      <c r="AK234">
        <v>500</v>
      </c>
      <c r="AL234" s="2">
        <v>0.6381944444444444</v>
      </c>
      <c r="AM234" s="3">
        <v>46155</v>
      </c>
      <c r="AN234" t="s">
        <v>298</v>
      </c>
      <c r="AO234" t="s">
        <v>382</v>
      </c>
      <c r="AQ234" t="str">
        <f t="shared" si="3"/>
        <v/>
      </c>
    </row>
    <row r="235" spans="1:43">
      <c r="A235" s="8">
        <v>46171</v>
      </c>
      <c r="B235">
        <v>3978.53</v>
      </c>
      <c r="C235">
        <v>1.96</v>
      </c>
      <c r="D235">
        <v>66400</v>
      </c>
      <c r="E235">
        <v>2.85</v>
      </c>
      <c r="F235" s="69">
        <v>5711</v>
      </c>
      <c r="G235" t="s">
        <v>57</v>
      </c>
      <c r="H235">
        <v>0</v>
      </c>
      <c r="I235" t="s">
        <v>288</v>
      </c>
      <c r="J235" t="s">
        <v>289</v>
      </c>
      <c r="K235" t="s">
        <v>290</v>
      </c>
      <c r="L235" s="36">
        <v>5191</v>
      </c>
      <c r="M235">
        <v>63</v>
      </c>
      <c r="N235" s="66">
        <v>1.23E-2</v>
      </c>
      <c r="O235" s="36">
        <v>5128</v>
      </c>
      <c r="P235" s="66">
        <v>1.2200000000000001E-2</v>
      </c>
      <c r="Q235" s="36">
        <v>5228</v>
      </c>
      <c r="R235" s="36">
        <v>5263</v>
      </c>
      <c r="S235" s="36">
        <v>5048</v>
      </c>
      <c r="T235" s="66">
        <v>-7.0000000000000001E-3</v>
      </c>
      <c r="U235" s="66">
        <v>-5.4999999999999997E-3</v>
      </c>
      <c r="V235" s="66">
        <v>-1.3599999999999999E-2</v>
      </c>
      <c r="W235" s="66">
        <v>2.8299999999999999E-2</v>
      </c>
      <c r="X235" s="1">
        <v>1138500</v>
      </c>
      <c r="Y235" s="1">
        <v>5873308</v>
      </c>
      <c r="Z235" s="1">
        <v>682562</v>
      </c>
      <c r="AA235" t="s">
        <v>383</v>
      </c>
      <c r="AB235" t="s">
        <v>384</v>
      </c>
      <c r="AC235">
        <v>13.84</v>
      </c>
      <c r="AD235">
        <v>0.92</v>
      </c>
      <c r="AE235">
        <v>2.23</v>
      </c>
      <c r="AF235" t="s">
        <v>230</v>
      </c>
      <c r="AG235" s="1">
        <v>22800</v>
      </c>
      <c r="AH235" s="36">
        <v>5192</v>
      </c>
      <c r="AI235">
        <v>500</v>
      </c>
      <c r="AJ235" s="36">
        <v>5191</v>
      </c>
      <c r="AK235">
        <v>500</v>
      </c>
      <c r="AL235" s="2">
        <v>0.6381944444444444</v>
      </c>
      <c r="AM235" s="3">
        <v>46155</v>
      </c>
      <c r="AN235" t="s">
        <v>298</v>
      </c>
      <c r="AO235" t="s">
        <v>382</v>
      </c>
      <c r="AQ235" t="str">
        <f t="shared" si="3"/>
        <v/>
      </c>
    </row>
    <row r="236" spans="1:43">
      <c r="A236" s="8">
        <v>46171</v>
      </c>
      <c r="B236">
        <v>3978.53</v>
      </c>
      <c r="C236">
        <v>1.96</v>
      </c>
      <c r="D236">
        <v>66400</v>
      </c>
      <c r="E236">
        <v>2.85</v>
      </c>
      <c r="F236" s="69">
        <v>5713</v>
      </c>
      <c r="G236" t="s">
        <v>58</v>
      </c>
      <c r="H236">
        <v>0</v>
      </c>
      <c r="I236" t="s">
        <v>288</v>
      </c>
      <c r="J236" t="s">
        <v>289</v>
      </c>
      <c r="K236" t="s">
        <v>295</v>
      </c>
      <c r="L236" s="36">
        <v>9152</v>
      </c>
      <c r="M236">
        <v>242</v>
      </c>
      <c r="N236" s="66">
        <v>2.7199999999999998E-2</v>
      </c>
      <c r="O236" s="36">
        <v>8910</v>
      </c>
      <c r="P236" s="66">
        <v>2.7099999999999999E-2</v>
      </c>
      <c r="Q236" s="36">
        <v>9145</v>
      </c>
      <c r="R236" s="36">
        <v>9222</v>
      </c>
      <c r="S236" s="36">
        <v>8810</v>
      </c>
      <c r="T236" s="66">
        <v>6.9999999999999999E-4</v>
      </c>
      <c r="U236" s="66">
        <v>8.0000000000000002E-3</v>
      </c>
      <c r="V236" s="66">
        <v>-7.4999999999999997E-3</v>
      </c>
      <c r="W236" s="66">
        <v>3.8800000000000001E-2</v>
      </c>
      <c r="X236" s="1">
        <v>2215700</v>
      </c>
      <c r="Y236" s="1">
        <v>20096808</v>
      </c>
      <c r="Z236" s="1">
        <v>2661529</v>
      </c>
      <c r="AA236" t="s">
        <v>385</v>
      </c>
      <c r="AB236" t="s">
        <v>386</v>
      </c>
      <c r="AC236">
        <v>16.5</v>
      </c>
      <c r="AD236">
        <v>1.19</v>
      </c>
      <c r="AE236">
        <v>2.2599999999999998</v>
      </c>
      <c r="AF236" t="s">
        <v>230</v>
      </c>
      <c r="AG236" s="1">
        <v>61200</v>
      </c>
      <c r="AH236" s="36">
        <v>9154</v>
      </c>
      <c r="AI236">
        <v>200</v>
      </c>
      <c r="AJ236" s="36">
        <v>9151</v>
      </c>
      <c r="AK236">
        <v>100</v>
      </c>
      <c r="AL236" s="2">
        <v>0.6381944444444444</v>
      </c>
      <c r="AM236" s="3">
        <v>46153</v>
      </c>
      <c r="AN236" t="s">
        <v>298</v>
      </c>
      <c r="AO236" t="s">
        <v>382</v>
      </c>
      <c r="AQ236" t="str">
        <f t="shared" si="3"/>
        <v/>
      </c>
    </row>
    <row r="237" spans="1:43">
      <c r="A237" s="8">
        <v>46171</v>
      </c>
      <c r="B237">
        <v>3978.53</v>
      </c>
      <c r="C237">
        <v>1.96</v>
      </c>
      <c r="D237">
        <v>66400</v>
      </c>
      <c r="E237">
        <v>2.85</v>
      </c>
      <c r="F237" s="69">
        <v>5802</v>
      </c>
      <c r="G237" t="s">
        <v>59</v>
      </c>
      <c r="H237">
        <v>0</v>
      </c>
      <c r="I237" t="s">
        <v>288</v>
      </c>
      <c r="J237" t="s">
        <v>289</v>
      </c>
      <c r="K237" t="s">
        <v>295</v>
      </c>
      <c r="L237" s="36">
        <v>12430</v>
      </c>
      <c r="M237">
        <v>475</v>
      </c>
      <c r="N237" s="66">
        <v>3.9699999999999999E-2</v>
      </c>
      <c r="O237" s="36">
        <v>11955</v>
      </c>
      <c r="P237" s="66">
        <v>3.9699999999999999E-2</v>
      </c>
      <c r="Q237" s="36">
        <v>12095</v>
      </c>
      <c r="R237" s="36">
        <v>12480</v>
      </c>
      <c r="S237" s="36">
        <v>11855</v>
      </c>
      <c r="T237" s="66">
        <v>2.76E-2</v>
      </c>
      <c r="U237" s="66">
        <v>2.2599999999999999E-2</v>
      </c>
      <c r="V237" s="66">
        <v>-4.0000000000000001E-3</v>
      </c>
      <c r="W237" s="66">
        <v>4.8500000000000001E-2</v>
      </c>
      <c r="X237" s="1">
        <v>4950900</v>
      </c>
      <c r="Y237" s="1">
        <v>60216462</v>
      </c>
      <c r="Z237" s="1">
        <v>9868681</v>
      </c>
      <c r="AA237" t="s">
        <v>387</v>
      </c>
      <c r="AB237" t="s">
        <v>388</v>
      </c>
      <c r="AC237">
        <v>29.82</v>
      </c>
      <c r="AD237">
        <v>3.53</v>
      </c>
      <c r="AE237">
        <v>1.26</v>
      </c>
      <c r="AF237" t="s">
        <v>230</v>
      </c>
      <c r="AG237" s="1">
        <v>63000</v>
      </c>
      <c r="AH237" s="36">
        <v>12430</v>
      </c>
      <c r="AI237" s="1">
        <v>1300</v>
      </c>
      <c r="AJ237" s="36">
        <v>12425</v>
      </c>
      <c r="AK237" s="1">
        <v>2400</v>
      </c>
      <c r="AL237" s="2">
        <v>0.6381944444444444</v>
      </c>
      <c r="AM237" s="3">
        <v>46154</v>
      </c>
      <c r="AN237" t="s">
        <v>298</v>
      </c>
      <c r="AO237" t="s">
        <v>382</v>
      </c>
      <c r="AQ237" t="str">
        <f t="shared" si="3"/>
        <v/>
      </c>
    </row>
    <row r="238" spans="1:43">
      <c r="A238" s="8">
        <v>46171</v>
      </c>
      <c r="B238">
        <v>3978.53</v>
      </c>
      <c r="C238">
        <v>1.96</v>
      </c>
      <c r="D238">
        <v>66400</v>
      </c>
      <c r="E238">
        <v>2.85</v>
      </c>
      <c r="F238" s="69">
        <v>5803</v>
      </c>
      <c r="G238" t="s">
        <v>60</v>
      </c>
      <c r="H238">
        <v>0</v>
      </c>
      <c r="I238" t="s">
        <v>288</v>
      </c>
      <c r="J238" t="s">
        <v>289</v>
      </c>
      <c r="K238" t="s">
        <v>295</v>
      </c>
      <c r="L238" s="36">
        <v>4808</v>
      </c>
      <c r="M238">
        <v>-209</v>
      </c>
      <c r="N238" s="66">
        <v>-4.1700000000000001E-2</v>
      </c>
      <c r="O238" s="36">
        <v>5017</v>
      </c>
      <c r="P238" s="66">
        <v>-4.1599999999999998E-2</v>
      </c>
      <c r="Q238" s="36">
        <v>5044</v>
      </c>
      <c r="R238" s="36">
        <v>5047</v>
      </c>
      <c r="S238" s="36">
        <v>4668</v>
      </c>
      <c r="T238" s="66">
        <v>-4.6699999999999998E-2</v>
      </c>
      <c r="U238" s="66">
        <v>2.1000000000000001E-2</v>
      </c>
      <c r="V238" s="66">
        <v>-4.7300000000000002E-2</v>
      </c>
      <c r="W238" s="66">
        <v>2.9899999999999999E-2</v>
      </c>
      <c r="X238" s="1">
        <v>62071000</v>
      </c>
      <c r="Y238" s="1">
        <v>296971573</v>
      </c>
      <c r="Z238" s="1">
        <v>8535067</v>
      </c>
      <c r="AA238" t="s">
        <v>389</v>
      </c>
      <c r="AB238" t="s">
        <v>390</v>
      </c>
      <c r="AC238">
        <v>51.04</v>
      </c>
      <c r="AD238">
        <v>14.2</v>
      </c>
      <c r="AE238">
        <v>0.79</v>
      </c>
      <c r="AF238" t="s">
        <v>230</v>
      </c>
      <c r="AG238" s="1">
        <v>684000</v>
      </c>
      <c r="AH238" s="36">
        <v>4809</v>
      </c>
      <c r="AI238" s="1">
        <v>1300</v>
      </c>
      <c r="AJ238" s="36">
        <v>4807</v>
      </c>
      <c r="AK238" s="1">
        <v>1300</v>
      </c>
      <c r="AL238" s="2">
        <v>0.6381944444444444</v>
      </c>
      <c r="AM238" s="3">
        <v>46156</v>
      </c>
      <c r="AN238" t="s">
        <v>298</v>
      </c>
      <c r="AO238" t="s">
        <v>382</v>
      </c>
      <c r="AQ238" t="str">
        <f t="shared" si="3"/>
        <v/>
      </c>
    </row>
    <row r="239" spans="1:43">
      <c r="A239" s="8">
        <v>46171</v>
      </c>
      <c r="B239">
        <v>3978.53</v>
      </c>
      <c r="C239">
        <v>1.96</v>
      </c>
      <c r="D239">
        <v>66400</v>
      </c>
      <c r="E239">
        <v>2.85</v>
      </c>
      <c r="F239" s="69">
        <v>6038</v>
      </c>
      <c r="G239" t="s">
        <v>61</v>
      </c>
      <c r="H239">
        <v>0</v>
      </c>
      <c r="I239" t="s">
        <v>347</v>
      </c>
      <c r="J239" t="s">
        <v>289</v>
      </c>
      <c r="K239" t="s">
        <v>290</v>
      </c>
      <c r="L239">
        <v>910</v>
      </c>
      <c r="M239">
        <v>3</v>
      </c>
      <c r="N239" s="66">
        <v>3.3E-3</v>
      </c>
      <c r="O239">
        <v>907</v>
      </c>
      <c r="P239" s="66">
        <v>3.3E-3</v>
      </c>
      <c r="Q239">
        <v>910</v>
      </c>
      <c r="R239">
        <v>922</v>
      </c>
      <c r="S239">
        <v>909</v>
      </c>
      <c r="T239" s="66">
        <v>0</v>
      </c>
      <c r="U239" s="66">
        <v>-1.0800000000000001E-2</v>
      </c>
      <c r="V239" s="66">
        <v>-1.2999999999999999E-2</v>
      </c>
      <c r="W239" s="66">
        <v>1.1000000000000001E-3</v>
      </c>
      <c r="X239" s="1">
        <v>13400</v>
      </c>
      <c r="Y239" s="1">
        <v>12253</v>
      </c>
      <c r="Z239" s="1">
        <v>4606</v>
      </c>
      <c r="AA239" t="s">
        <v>391</v>
      </c>
      <c r="AB239" t="s">
        <v>392</v>
      </c>
      <c r="AC239">
        <v>13.13</v>
      </c>
      <c r="AD239">
        <v>0.91</v>
      </c>
      <c r="AE239">
        <v>2.5299999999999998</v>
      </c>
      <c r="AF239" t="s">
        <v>230</v>
      </c>
      <c r="AG239">
        <v>100</v>
      </c>
      <c r="AH239">
        <v>911</v>
      </c>
      <c r="AI239">
        <v>500</v>
      </c>
      <c r="AJ239">
        <v>906</v>
      </c>
      <c r="AK239" s="1">
        <v>1200</v>
      </c>
      <c r="AL239" s="2">
        <v>0.63541666666666663</v>
      </c>
      <c r="AM239" s="3">
        <v>46157</v>
      </c>
      <c r="AN239" t="s">
        <v>350</v>
      </c>
      <c r="AO239" t="s">
        <v>313</v>
      </c>
      <c r="AQ239" t="str">
        <f t="shared" si="3"/>
        <v/>
      </c>
    </row>
    <row r="240" spans="1:43">
      <c r="A240" s="8">
        <v>46171</v>
      </c>
      <c r="B240">
        <v>3978.53</v>
      </c>
      <c r="C240">
        <v>1.96</v>
      </c>
      <c r="D240">
        <v>66400</v>
      </c>
      <c r="E240">
        <v>2.85</v>
      </c>
      <c r="F240" s="69">
        <v>6156</v>
      </c>
      <c r="G240" t="s">
        <v>62</v>
      </c>
      <c r="H240">
        <v>0</v>
      </c>
      <c r="I240" t="s">
        <v>314</v>
      </c>
      <c r="J240" t="s">
        <v>323</v>
      </c>
      <c r="K240" t="s">
        <v>290</v>
      </c>
      <c r="L240" s="36">
        <v>2030</v>
      </c>
      <c r="M240">
        <v>-6</v>
      </c>
      <c r="N240" s="66">
        <v>-2.8999999999999998E-3</v>
      </c>
      <c r="O240" s="36">
        <v>2036</v>
      </c>
      <c r="P240" s="66">
        <v>-2.8999999999999998E-3</v>
      </c>
      <c r="Q240" s="36">
        <v>2046</v>
      </c>
      <c r="R240" s="36">
        <v>2049</v>
      </c>
      <c r="S240" s="36">
        <v>2025</v>
      </c>
      <c r="T240" s="66">
        <v>-7.7999999999999996E-3</v>
      </c>
      <c r="U240" s="66">
        <v>2.3999999999999998E-3</v>
      </c>
      <c r="V240" s="66">
        <v>-9.1999999999999998E-3</v>
      </c>
      <c r="W240" s="66">
        <v>2.3999999999999998E-3</v>
      </c>
      <c r="X240" s="1">
        <v>26800</v>
      </c>
      <c r="Y240" s="1">
        <v>54615</v>
      </c>
      <c r="Z240" s="1">
        <v>10759</v>
      </c>
      <c r="AA240" t="s">
        <v>393</v>
      </c>
      <c r="AB240" t="s">
        <v>394</v>
      </c>
      <c r="AC240">
        <v>60.23</v>
      </c>
      <c r="AD240">
        <v>1.42</v>
      </c>
      <c r="AE240">
        <v>4.93</v>
      </c>
      <c r="AF240">
        <v>1.3</v>
      </c>
      <c r="AG240">
        <v>0</v>
      </c>
      <c r="AH240" s="36">
        <v>2032</v>
      </c>
      <c r="AI240">
        <v>100</v>
      </c>
      <c r="AJ240" s="36">
        <v>2027</v>
      </c>
      <c r="AK240">
        <v>100</v>
      </c>
      <c r="AL240" s="2">
        <v>0.63749999999999996</v>
      </c>
      <c r="AM240" s="3">
        <v>46150</v>
      </c>
      <c r="AN240" t="s">
        <v>350</v>
      </c>
      <c r="AO240" t="s">
        <v>395</v>
      </c>
      <c r="AQ240" t="str">
        <f t="shared" si="3"/>
        <v/>
      </c>
    </row>
    <row r="241" spans="1:43">
      <c r="A241" s="8">
        <v>46171</v>
      </c>
      <c r="B241">
        <v>3978.53</v>
      </c>
      <c r="C241">
        <v>1.96</v>
      </c>
      <c r="D241">
        <v>66400</v>
      </c>
      <c r="E241">
        <v>2.85</v>
      </c>
      <c r="F241" s="69">
        <v>6178</v>
      </c>
      <c r="G241" t="s">
        <v>63</v>
      </c>
      <c r="H241">
        <v>0</v>
      </c>
      <c r="I241" t="s">
        <v>288</v>
      </c>
      <c r="J241" t="s">
        <v>289</v>
      </c>
      <c r="K241" t="s">
        <v>290</v>
      </c>
      <c r="L241" s="36">
        <v>2063.5</v>
      </c>
      <c r="M241">
        <v>34</v>
      </c>
      <c r="N241" s="66">
        <v>1.6799999999999999E-2</v>
      </c>
      <c r="O241" s="36">
        <v>2029.5</v>
      </c>
      <c r="P241" s="66">
        <v>1.67E-2</v>
      </c>
      <c r="Q241" s="36">
        <v>2052</v>
      </c>
      <c r="R241" s="36">
        <v>2075</v>
      </c>
      <c r="S241" s="36">
        <v>2037</v>
      </c>
      <c r="T241" s="66">
        <v>5.5999999999999999E-3</v>
      </c>
      <c r="U241" s="66">
        <v>2.5999999999999999E-3</v>
      </c>
      <c r="V241" s="66">
        <v>-5.4999999999999997E-3</v>
      </c>
      <c r="W241" s="66">
        <v>1.2999999999999999E-2</v>
      </c>
      <c r="X241" s="1">
        <v>3202200</v>
      </c>
      <c r="Y241" s="1">
        <v>6597304</v>
      </c>
      <c r="Z241" s="1">
        <v>5794709</v>
      </c>
      <c r="AA241" t="s">
        <v>396</v>
      </c>
      <c r="AB241" t="s">
        <v>397</v>
      </c>
      <c r="AC241">
        <v>15.24</v>
      </c>
      <c r="AD241">
        <v>0.59</v>
      </c>
      <c r="AE241">
        <v>2.91</v>
      </c>
      <c r="AF241" t="s">
        <v>230</v>
      </c>
      <c r="AG241" s="1">
        <v>257600</v>
      </c>
      <c r="AH241" s="36">
        <v>2063.5</v>
      </c>
      <c r="AI241" s="1">
        <v>3400</v>
      </c>
      <c r="AJ241" s="36">
        <v>2063</v>
      </c>
      <c r="AK241" s="1">
        <v>3100</v>
      </c>
      <c r="AL241" s="2">
        <v>0.6381944444444444</v>
      </c>
      <c r="AM241" s="3">
        <v>46157</v>
      </c>
      <c r="AN241" t="s">
        <v>298</v>
      </c>
      <c r="AO241" t="s">
        <v>313</v>
      </c>
      <c r="AQ241" t="str">
        <f t="shared" si="3"/>
        <v/>
      </c>
    </row>
    <row r="242" spans="1:43">
      <c r="A242" s="8">
        <v>46171</v>
      </c>
      <c r="B242">
        <v>3978.53</v>
      </c>
      <c r="C242">
        <v>1.96</v>
      </c>
      <c r="D242">
        <v>66400</v>
      </c>
      <c r="E242">
        <v>2.85</v>
      </c>
      <c r="F242" s="69">
        <v>6208</v>
      </c>
      <c r="G242" t="s">
        <v>64</v>
      </c>
      <c r="H242">
        <v>0</v>
      </c>
      <c r="I242" t="s">
        <v>314</v>
      </c>
      <c r="J242" t="s">
        <v>289</v>
      </c>
      <c r="K242" t="s">
        <v>290</v>
      </c>
      <c r="L242" s="36">
        <v>1913</v>
      </c>
      <c r="M242">
        <v>-22</v>
      </c>
      <c r="N242" s="66">
        <v>-1.14E-2</v>
      </c>
      <c r="O242" s="36">
        <v>1935</v>
      </c>
      <c r="P242" s="66">
        <v>-1.1299999999999999E-2</v>
      </c>
      <c r="Q242" s="36">
        <v>1930</v>
      </c>
      <c r="R242" s="36">
        <v>1955</v>
      </c>
      <c r="S242" s="36">
        <v>1871</v>
      </c>
      <c r="T242" s="66">
        <v>-8.8000000000000005E-3</v>
      </c>
      <c r="U242" s="66">
        <v>5.1999999999999998E-3</v>
      </c>
      <c r="V242" s="66">
        <v>-2.1399999999999999E-2</v>
      </c>
      <c r="W242" s="66">
        <v>2.24E-2</v>
      </c>
      <c r="X242" s="1">
        <v>98800</v>
      </c>
      <c r="Y242" s="1">
        <v>189261</v>
      </c>
      <c r="Z242" s="1">
        <v>12216</v>
      </c>
      <c r="AA242" t="s">
        <v>398</v>
      </c>
      <c r="AB242" t="s">
        <v>399</v>
      </c>
      <c r="AC242">
        <v>18.64</v>
      </c>
      <c r="AD242">
        <v>1.94</v>
      </c>
      <c r="AE242">
        <v>1.05</v>
      </c>
      <c r="AF242">
        <v>2.2000000000000002</v>
      </c>
      <c r="AG242">
        <v>0</v>
      </c>
      <c r="AH242" s="36">
        <v>1915</v>
      </c>
      <c r="AI242">
        <v>200</v>
      </c>
      <c r="AJ242" s="36">
        <v>1914</v>
      </c>
      <c r="AK242">
        <v>100</v>
      </c>
      <c r="AL242" s="2">
        <v>0.63680555555555551</v>
      </c>
      <c r="AM242" s="3">
        <v>46153</v>
      </c>
      <c r="AN242" t="s">
        <v>298</v>
      </c>
      <c r="AO242" t="s">
        <v>395</v>
      </c>
      <c r="AQ242" t="str">
        <f t="shared" si="3"/>
        <v/>
      </c>
    </row>
    <row r="243" spans="1:43">
      <c r="A243" s="8">
        <v>46171</v>
      </c>
      <c r="B243">
        <v>3978.53</v>
      </c>
      <c r="C243">
        <v>1.96</v>
      </c>
      <c r="D243">
        <v>66400</v>
      </c>
      <c r="E243">
        <v>2.85</v>
      </c>
      <c r="F243" s="69">
        <v>6356</v>
      </c>
      <c r="G243" t="s">
        <v>65</v>
      </c>
      <c r="H243">
        <v>0</v>
      </c>
      <c r="I243" t="s">
        <v>314</v>
      </c>
      <c r="J243" t="s">
        <v>289</v>
      </c>
      <c r="K243" t="s">
        <v>290</v>
      </c>
      <c r="L243" s="36">
        <v>1661</v>
      </c>
      <c r="M243">
        <v>-29</v>
      </c>
      <c r="N243" s="66">
        <v>-1.72E-2</v>
      </c>
      <c r="O243" s="36">
        <v>1690</v>
      </c>
      <c r="P243" s="66">
        <v>-1.7100000000000001E-2</v>
      </c>
      <c r="Q243" s="36">
        <v>1707</v>
      </c>
      <c r="R243" s="36">
        <v>1741</v>
      </c>
      <c r="S243" s="36">
        <v>1633</v>
      </c>
      <c r="T243" s="66">
        <v>-2.69E-2</v>
      </c>
      <c r="U243" s="66">
        <v>3.5999999999999999E-3</v>
      </c>
      <c r="V243" s="66">
        <v>-4.5900000000000003E-2</v>
      </c>
      <c r="W243" s="66">
        <v>1.7100000000000001E-2</v>
      </c>
      <c r="X243" s="1">
        <v>221700</v>
      </c>
      <c r="Y243" s="1">
        <v>371248</v>
      </c>
      <c r="Z243" s="1">
        <v>23719</v>
      </c>
      <c r="AA243" t="s">
        <v>400</v>
      </c>
      <c r="AB243" t="s">
        <v>401</v>
      </c>
      <c r="AC243">
        <v>13.43</v>
      </c>
      <c r="AD243">
        <v>1.63</v>
      </c>
      <c r="AE243">
        <v>0.6</v>
      </c>
      <c r="AF243" t="s">
        <v>230</v>
      </c>
      <c r="AG243">
        <v>0</v>
      </c>
      <c r="AH243" s="36">
        <v>1662</v>
      </c>
      <c r="AI243">
        <v>100</v>
      </c>
      <c r="AJ243" s="36">
        <v>1659</v>
      </c>
      <c r="AK243">
        <v>300</v>
      </c>
      <c r="AL243" s="2">
        <v>0.6381944444444444</v>
      </c>
      <c r="AM243" s="3">
        <v>46155</v>
      </c>
      <c r="AN243" t="s">
        <v>298</v>
      </c>
      <c r="AO243" t="s">
        <v>395</v>
      </c>
      <c r="AQ243" t="str">
        <f t="shared" si="3"/>
        <v/>
      </c>
    </row>
    <row r="244" spans="1:43">
      <c r="A244" s="8">
        <v>46171</v>
      </c>
      <c r="B244">
        <v>3978.53</v>
      </c>
      <c r="C244">
        <v>1.96</v>
      </c>
      <c r="D244">
        <v>66400</v>
      </c>
      <c r="E244">
        <v>2.85</v>
      </c>
      <c r="F244" s="69">
        <v>6378</v>
      </c>
      <c r="G244" t="s">
        <v>66</v>
      </c>
      <c r="H244">
        <v>0</v>
      </c>
      <c r="I244" t="s">
        <v>314</v>
      </c>
      <c r="J244" t="s">
        <v>289</v>
      </c>
      <c r="K244" t="s">
        <v>295</v>
      </c>
      <c r="L244" s="36">
        <v>1210</v>
      </c>
      <c r="M244">
        <v>20</v>
      </c>
      <c r="N244" s="66">
        <v>1.6799999999999999E-2</v>
      </c>
      <c r="O244" s="36">
        <v>1190</v>
      </c>
      <c r="P244" s="66">
        <v>1.6799999999999999E-2</v>
      </c>
      <c r="Q244" s="36">
        <v>1199</v>
      </c>
      <c r="R244" s="36">
        <v>1224</v>
      </c>
      <c r="S244" s="36">
        <v>1195</v>
      </c>
      <c r="T244" s="66">
        <v>9.1000000000000004E-3</v>
      </c>
      <c r="U244" s="66">
        <v>0</v>
      </c>
      <c r="V244" s="66">
        <v>-1.14E-2</v>
      </c>
      <c r="W244" s="66">
        <v>1.2500000000000001E-2</v>
      </c>
      <c r="X244" s="1">
        <v>143900</v>
      </c>
      <c r="Y244" s="1">
        <v>174409</v>
      </c>
      <c r="Z244" s="1">
        <v>24926</v>
      </c>
      <c r="AA244" t="s">
        <v>402</v>
      </c>
      <c r="AB244" t="s">
        <v>533</v>
      </c>
      <c r="AC244">
        <v>12.53</v>
      </c>
      <c r="AD244">
        <v>1.1299999999999999</v>
      </c>
      <c r="AE244">
        <v>3.39</v>
      </c>
      <c r="AF244" t="s">
        <v>230</v>
      </c>
      <c r="AG244">
        <v>0</v>
      </c>
      <c r="AH244" s="36">
        <v>1211</v>
      </c>
      <c r="AI244">
        <v>100</v>
      </c>
      <c r="AJ244" s="36">
        <v>1210</v>
      </c>
      <c r="AK244">
        <v>100</v>
      </c>
      <c r="AL244" s="2">
        <v>0.63749999999999996</v>
      </c>
      <c r="AM244" s="3">
        <v>46154</v>
      </c>
      <c r="AN244" t="s">
        <v>298</v>
      </c>
      <c r="AO244" t="s">
        <v>395</v>
      </c>
      <c r="AQ244" t="str">
        <f t="shared" si="3"/>
        <v/>
      </c>
    </row>
    <row r="245" spans="1:43">
      <c r="A245" s="8">
        <v>46171</v>
      </c>
      <c r="B245">
        <v>3978.53</v>
      </c>
      <c r="C245">
        <v>1.96</v>
      </c>
      <c r="D245">
        <v>66400</v>
      </c>
      <c r="E245">
        <v>2.85</v>
      </c>
      <c r="F245" s="69">
        <v>6526</v>
      </c>
      <c r="G245" t="s">
        <v>67</v>
      </c>
      <c r="H245">
        <v>0</v>
      </c>
      <c r="I245" t="s">
        <v>288</v>
      </c>
      <c r="J245" t="s">
        <v>289</v>
      </c>
      <c r="K245" t="s">
        <v>295</v>
      </c>
      <c r="L245" s="36">
        <v>2646</v>
      </c>
      <c r="M245">
        <v>-19</v>
      </c>
      <c r="N245" s="66">
        <v>-7.1000000000000004E-3</v>
      </c>
      <c r="O245" s="36">
        <v>2665</v>
      </c>
      <c r="P245" s="66">
        <v>-7.1000000000000004E-3</v>
      </c>
      <c r="Q245" s="36">
        <v>2732.5</v>
      </c>
      <c r="R245" s="36">
        <v>2733</v>
      </c>
      <c r="S245" s="36">
        <v>2595</v>
      </c>
      <c r="T245" s="66">
        <v>-3.1600000000000003E-2</v>
      </c>
      <c r="U245" s="66">
        <v>1.5299999999999999E-2</v>
      </c>
      <c r="V245" s="66">
        <v>-3.1800000000000002E-2</v>
      </c>
      <c r="W245" s="66">
        <v>1.9599999999999999E-2</v>
      </c>
      <c r="X245" s="1">
        <v>6313500</v>
      </c>
      <c r="Y245" s="1">
        <v>16740332</v>
      </c>
      <c r="Z245" s="1">
        <v>476213</v>
      </c>
      <c r="AA245" t="s">
        <v>404</v>
      </c>
      <c r="AB245" t="s">
        <v>405</v>
      </c>
      <c r="AC245">
        <v>46.42</v>
      </c>
      <c r="AD245">
        <v>3.48</v>
      </c>
      <c r="AE245">
        <v>1.89</v>
      </c>
      <c r="AF245" t="s">
        <v>230</v>
      </c>
      <c r="AG245" s="1">
        <v>213300</v>
      </c>
      <c r="AH245" s="36">
        <v>2646.5</v>
      </c>
      <c r="AI245">
        <v>800</v>
      </c>
      <c r="AJ245" s="36">
        <v>2645.5</v>
      </c>
      <c r="AK245">
        <v>400</v>
      </c>
      <c r="AL245" s="2">
        <v>0.6381944444444444</v>
      </c>
      <c r="AN245" t="s">
        <v>298</v>
      </c>
      <c r="AO245" t="s">
        <v>344</v>
      </c>
      <c r="AQ245" t="str">
        <f t="shared" si="3"/>
        <v/>
      </c>
    </row>
    <row r="246" spans="1:43">
      <c r="A246" s="8">
        <v>46171</v>
      </c>
      <c r="B246">
        <v>3978.53</v>
      </c>
      <c r="C246">
        <v>1.96</v>
      </c>
      <c r="D246">
        <v>66400</v>
      </c>
      <c r="E246">
        <v>2.85</v>
      </c>
      <c r="F246" s="69">
        <v>6586</v>
      </c>
      <c r="G246" t="s">
        <v>68</v>
      </c>
      <c r="H246">
        <v>0</v>
      </c>
      <c r="I246" t="s">
        <v>288</v>
      </c>
      <c r="J246" t="s">
        <v>289</v>
      </c>
      <c r="K246" t="s">
        <v>295</v>
      </c>
      <c r="L246" s="36">
        <v>5598</v>
      </c>
      <c r="M246">
        <v>-46</v>
      </c>
      <c r="N246" s="66">
        <v>-8.2000000000000007E-3</v>
      </c>
      <c r="O246" s="36">
        <v>5644</v>
      </c>
      <c r="P246" s="66">
        <v>-8.0999999999999996E-3</v>
      </c>
      <c r="Q246" s="36">
        <v>5643</v>
      </c>
      <c r="R246" s="36">
        <v>5678</v>
      </c>
      <c r="S246" s="36">
        <v>5553</v>
      </c>
      <c r="T246" s="66">
        <v>-7.9000000000000008E-3</v>
      </c>
      <c r="U246" s="66">
        <v>5.1999999999999998E-3</v>
      </c>
      <c r="V246" s="66">
        <v>-1.4E-2</v>
      </c>
      <c r="W246" s="66">
        <v>8.0999999999999996E-3</v>
      </c>
      <c r="X246" s="1">
        <v>302500</v>
      </c>
      <c r="Y246" s="1">
        <v>1696204</v>
      </c>
      <c r="Z246" s="1">
        <v>1567538</v>
      </c>
      <c r="AA246" t="s">
        <v>406</v>
      </c>
      <c r="AB246" t="s">
        <v>407</v>
      </c>
      <c r="AC246">
        <v>17.8</v>
      </c>
      <c r="AD246">
        <v>1.45</v>
      </c>
      <c r="AE246">
        <v>2.82</v>
      </c>
      <c r="AF246" t="s">
        <v>230</v>
      </c>
      <c r="AG246" s="1">
        <v>10200</v>
      </c>
      <c r="AH246" s="36">
        <v>5599</v>
      </c>
      <c r="AI246">
        <v>500</v>
      </c>
      <c r="AJ246" s="36">
        <v>5597</v>
      </c>
      <c r="AK246">
        <v>900</v>
      </c>
      <c r="AL246" s="2">
        <v>0.6381944444444444</v>
      </c>
      <c r="AN246" t="s">
        <v>298</v>
      </c>
      <c r="AO246" t="s">
        <v>395</v>
      </c>
      <c r="AQ246" t="str">
        <f t="shared" si="3"/>
        <v/>
      </c>
    </row>
    <row r="247" spans="1:43">
      <c r="A247" s="8">
        <v>46171</v>
      </c>
      <c r="B247">
        <v>3978.53</v>
      </c>
      <c r="C247">
        <v>1.96</v>
      </c>
      <c r="D247">
        <v>66400</v>
      </c>
      <c r="E247">
        <v>2.85</v>
      </c>
      <c r="F247" s="69">
        <v>6594</v>
      </c>
      <c r="G247" t="s">
        <v>69</v>
      </c>
      <c r="H247">
        <v>0</v>
      </c>
      <c r="I247" t="s">
        <v>288</v>
      </c>
      <c r="J247" t="s">
        <v>289</v>
      </c>
      <c r="K247" t="s">
        <v>290</v>
      </c>
      <c r="L247" s="36">
        <v>2810</v>
      </c>
      <c r="M247">
        <v>126</v>
      </c>
      <c r="N247" s="66">
        <v>4.6899999999999997E-2</v>
      </c>
      <c r="O247" s="36">
        <v>2684</v>
      </c>
      <c r="P247" s="66">
        <v>4.6899999999999997E-2</v>
      </c>
      <c r="Q247" s="36">
        <v>2731</v>
      </c>
      <c r="R247" s="36">
        <v>2818</v>
      </c>
      <c r="S247" s="36">
        <v>2676</v>
      </c>
      <c r="T247" s="66">
        <v>2.8899999999999999E-2</v>
      </c>
      <c r="U247" s="66">
        <v>1.29E-2</v>
      </c>
      <c r="V247" s="66">
        <v>-2.8E-3</v>
      </c>
      <c r="W247" s="66">
        <v>0.05</v>
      </c>
      <c r="X247" s="1">
        <v>4398800</v>
      </c>
      <c r="Y247" s="1">
        <v>12217356</v>
      </c>
      <c r="Z247" s="1">
        <v>3351118</v>
      </c>
      <c r="AA247" t="s">
        <v>408</v>
      </c>
      <c r="AB247" t="s">
        <v>409</v>
      </c>
      <c r="AC247">
        <v>40.25</v>
      </c>
      <c r="AD247">
        <v>1.83</v>
      </c>
      <c r="AE247">
        <v>0</v>
      </c>
      <c r="AF247" t="s">
        <v>230</v>
      </c>
      <c r="AG247" s="1">
        <v>79800</v>
      </c>
      <c r="AH247" s="36">
        <v>2811</v>
      </c>
      <c r="AI247" s="1">
        <v>2900</v>
      </c>
      <c r="AJ247" s="36">
        <v>2810</v>
      </c>
      <c r="AK247" s="1">
        <v>1900</v>
      </c>
      <c r="AL247" s="2">
        <v>0.6381944444444444</v>
      </c>
      <c r="AN247" t="s">
        <v>298</v>
      </c>
      <c r="AO247" t="s">
        <v>344</v>
      </c>
      <c r="AQ247" t="str">
        <f t="shared" si="3"/>
        <v/>
      </c>
    </row>
    <row r="248" spans="1:43">
      <c r="A248" s="8">
        <v>46171</v>
      </c>
      <c r="B248">
        <v>3978.53</v>
      </c>
      <c r="C248">
        <v>1.96</v>
      </c>
      <c r="D248">
        <v>66400</v>
      </c>
      <c r="E248">
        <v>2.85</v>
      </c>
      <c r="F248" s="69">
        <v>6674</v>
      </c>
      <c r="G248" t="s">
        <v>70</v>
      </c>
      <c r="H248">
        <v>0</v>
      </c>
      <c r="I248" t="s">
        <v>288</v>
      </c>
      <c r="J248" t="s">
        <v>289</v>
      </c>
      <c r="K248" t="s">
        <v>295</v>
      </c>
      <c r="L248" s="36">
        <v>6618</v>
      </c>
      <c r="M248">
        <v>180</v>
      </c>
      <c r="N248" s="66">
        <v>2.8000000000000001E-2</v>
      </c>
      <c r="O248" s="36">
        <v>6438</v>
      </c>
      <c r="P248" s="66">
        <v>2.7900000000000001E-2</v>
      </c>
      <c r="Q248" s="36">
        <v>6700</v>
      </c>
      <c r="R248" s="36">
        <v>6790</v>
      </c>
      <c r="S248" s="36">
        <v>6470</v>
      </c>
      <c r="T248" s="66">
        <v>-1.2200000000000001E-2</v>
      </c>
      <c r="U248" s="66">
        <v>5.1000000000000004E-3</v>
      </c>
      <c r="V248" s="66">
        <v>-2.53E-2</v>
      </c>
      <c r="W248" s="66">
        <v>2.2800000000000001E-2</v>
      </c>
      <c r="X248" s="1">
        <v>719300</v>
      </c>
      <c r="Y248" s="1">
        <v>4760861</v>
      </c>
      <c r="Z248" s="1">
        <v>664754</v>
      </c>
      <c r="AA248" t="s">
        <v>410</v>
      </c>
      <c r="AB248" t="s">
        <v>411</v>
      </c>
      <c r="AC248">
        <v>18.43</v>
      </c>
      <c r="AD248">
        <v>1.68</v>
      </c>
      <c r="AE248">
        <v>1.48</v>
      </c>
      <c r="AF248" t="s">
        <v>230</v>
      </c>
      <c r="AG248" s="1">
        <v>16700</v>
      </c>
      <c r="AH248" s="36">
        <v>6621</v>
      </c>
      <c r="AI248">
        <v>200</v>
      </c>
      <c r="AJ248" s="36">
        <v>6618</v>
      </c>
      <c r="AK248">
        <v>200</v>
      </c>
      <c r="AL248" s="2">
        <v>0.6381944444444444</v>
      </c>
      <c r="AM248" s="3">
        <v>46155</v>
      </c>
      <c r="AN248" t="s">
        <v>298</v>
      </c>
      <c r="AO248" t="s">
        <v>344</v>
      </c>
      <c r="AQ248" t="str">
        <f t="shared" si="3"/>
        <v/>
      </c>
    </row>
    <row r="249" spans="1:43">
      <c r="A249" s="8">
        <v>46171</v>
      </c>
      <c r="B249">
        <v>3978.53</v>
      </c>
      <c r="C249">
        <v>1.96</v>
      </c>
      <c r="D249">
        <v>66400</v>
      </c>
      <c r="E249">
        <v>2.85</v>
      </c>
      <c r="F249" s="69">
        <v>6758</v>
      </c>
      <c r="G249" t="s">
        <v>71</v>
      </c>
      <c r="H249">
        <v>0</v>
      </c>
      <c r="I249" t="s">
        <v>288</v>
      </c>
      <c r="J249" t="s">
        <v>289</v>
      </c>
      <c r="K249" t="s">
        <v>295</v>
      </c>
      <c r="L249" s="36">
        <v>3473</v>
      </c>
      <c r="M249">
        <v>22</v>
      </c>
      <c r="N249" s="66">
        <v>6.4000000000000003E-3</v>
      </c>
      <c r="O249" s="36">
        <v>3451</v>
      </c>
      <c r="P249" s="66">
        <v>6.3E-3</v>
      </c>
      <c r="Q249" s="36">
        <v>3462</v>
      </c>
      <c r="R249" s="36">
        <v>3496</v>
      </c>
      <c r="S249" s="36">
        <v>3419</v>
      </c>
      <c r="T249" s="66">
        <v>3.0999999999999999E-3</v>
      </c>
      <c r="U249" s="66">
        <v>1.01E-2</v>
      </c>
      <c r="V249" s="66">
        <v>-6.4999999999999997E-3</v>
      </c>
      <c r="W249" s="66">
        <v>1.5699999999999999E-2</v>
      </c>
      <c r="X249" s="1">
        <v>12522200</v>
      </c>
      <c r="Y249" s="1">
        <v>43304657</v>
      </c>
      <c r="Z249" s="1">
        <v>20717543</v>
      </c>
      <c r="AA249" t="s">
        <v>412</v>
      </c>
      <c r="AB249" t="s">
        <v>413</v>
      </c>
      <c r="AC249">
        <v>17.690000000000001</v>
      </c>
      <c r="AD249">
        <v>2.52</v>
      </c>
      <c r="AE249">
        <v>1.01</v>
      </c>
      <c r="AF249" t="s">
        <v>230</v>
      </c>
      <c r="AG249" s="1">
        <v>507900</v>
      </c>
      <c r="AH249" s="36">
        <v>3474</v>
      </c>
      <c r="AI249" s="1">
        <v>3100</v>
      </c>
      <c r="AJ249" s="36">
        <v>3473</v>
      </c>
      <c r="AK249" s="1">
        <v>2600</v>
      </c>
      <c r="AL249" s="2">
        <v>0.6381944444444444</v>
      </c>
      <c r="AM249" s="3">
        <v>46150</v>
      </c>
      <c r="AN249" t="s">
        <v>298</v>
      </c>
      <c r="AO249" t="s">
        <v>344</v>
      </c>
      <c r="AQ249" t="str">
        <f t="shared" si="3"/>
        <v/>
      </c>
    </row>
    <row r="250" spans="1:43">
      <c r="A250" s="8">
        <v>46171</v>
      </c>
      <c r="B250">
        <v>3978.53</v>
      </c>
      <c r="C250">
        <v>1.96</v>
      </c>
      <c r="D250">
        <v>66400</v>
      </c>
      <c r="E250">
        <v>2.85</v>
      </c>
      <c r="F250" s="69">
        <v>6810</v>
      </c>
      <c r="G250" t="s">
        <v>72</v>
      </c>
      <c r="H250">
        <v>0</v>
      </c>
      <c r="I250" t="s">
        <v>288</v>
      </c>
      <c r="J250" t="s">
        <v>289</v>
      </c>
      <c r="K250" t="s">
        <v>295</v>
      </c>
      <c r="L250" s="36">
        <v>1958</v>
      </c>
      <c r="M250">
        <v>48</v>
      </c>
      <c r="N250" s="66">
        <v>2.5100000000000001E-2</v>
      </c>
      <c r="O250" s="36">
        <v>1910</v>
      </c>
      <c r="P250" s="66">
        <v>2.5100000000000001E-2</v>
      </c>
      <c r="Q250" s="36">
        <v>1927</v>
      </c>
      <c r="R250" s="36">
        <v>1963</v>
      </c>
      <c r="S250" s="36">
        <v>1921</v>
      </c>
      <c r="T250" s="66">
        <v>1.6E-2</v>
      </c>
      <c r="U250" s="66">
        <v>1.03E-2</v>
      </c>
      <c r="V250" s="66">
        <v>-2.5000000000000001E-3</v>
      </c>
      <c r="W250" s="66">
        <v>1.9199999999999998E-2</v>
      </c>
      <c r="X250" s="1">
        <v>172400</v>
      </c>
      <c r="Y250" s="1">
        <v>335394</v>
      </c>
      <c r="Z250" s="1">
        <v>79620</v>
      </c>
      <c r="AA250" t="s">
        <v>414</v>
      </c>
      <c r="AB250" t="s">
        <v>415</v>
      </c>
      <c r="AC250">
        <v>10.77</v>
      </c>
      <c r="AD250">
        <v>0.82</v>
      </c>
      <c r="AE250">
        <v>2.86</v>
      </c>
      <c r="AF250" t="s">
        <v>230</v>
      </c>
      <c r="AG250" s="1">
        <v>26600</v>
      </c>
      <c r="AH250" s="36">
        <v>1958</v>
      </c>
      <c r="AI250">
        <v>300</v>
      </c>
      <c r="AJ250" s="36">
        <v>1957</v>
      </c>
      <c r="AK250">
        <v>400</v>
      </c>
      <c r="AL250" s="2">
        <v>0.63749999999999996</v>
      </c>
      <c r="AN250" t="s">
        <v>298</v>
      </c>
      <c r="AO250" t="s">
        <v>344</v>
      </c>
      <c r="AQ250" t="str">
        <f t="shared" si="3"/>
        <v/>
      </c>
    </row>
    <row r="251" spans="1:43">
      <c r="A251" s="8">
        <v>46171</v>
      </c>
      <c r="B251">
        <v>3978.53</v>
      </c>
      <c r="C251">
        <v>1.96</v>
      </c>
      <c r="D251">
        <v>66400</v>
      </c>
      <c r="E251">
        <v>2.85</v>
      </c>
      <c r="F251" s="69">
        <v>6841</v>
      </c>
      <c r="G251" t="s">
        <v>73</v>
      </c>
      <c r="H251">
        <v>0</v>
      </c>
      <c r="I251" t="s">
        <v>288</v>
      </c>
      <c r="J251" t="s">
        <v>289</v>
      </c>
      <c r="K251" t="s">
        <v>290</v>
      </c>
      <c r="L251" s="36">
        <v>5037</v>
      </c>
      <c r="M251">
        <v>123</v>
      </c>
      <c r="N251" s="66">
        <v>2.5000000000000001E-2</v>
      </c>
      <c r="O251" s="36">
        <v>4914</v>
      </c>
      <c r="P251" s="66">
        <v>2.5000000000000001E-2</v>
      </c>
      <c r="Q251" s="36">
        <v>4877</v>
      </c>
      <c r="R251" s="36">
        <v>5052</v>
      </c>
      <c r="S251" s="36">
        <v>4877</v>
      </c>
      <c r="T251" s="66">
        <v>3.2800000000000003E-2</v>
      </c>
      <c r="U251" s="66">
        <v>7.4000000000000003E-3</v>
      </c>
      <c r="V251" s="66">
        <v>-2.8999999999999998E-3</v>
      </c>
      <c r="W251" s="66">
        <v>3.2800000000000003E-2</v>
      </c>
      <c r="X251" s="1">
        <v>535700</v>
      </c>
      <c r="Y251" s="1">
        <v>2673290</v>
      </c>
      <c r="Z251" s="1">
        <v>1295522</v>
      </c>
      <c r="AA251" t="s">
        <v>416</v>
      </c>
      <c r="AB251" t="s">
        <v>417</v>
      </c>
      <c r="AC251">
        <v>21.92</v>
      </c>
      <c r="AD251">
        <v>2.46</v>
      </c>
      <c r="AE251">
        <v>1.83</v>
      </c>
      <c r="AF251" t="s">
        <v>230</v>
      </c>
      <c r="AG251" s="1">
        <v>11400</v>
      </c>
      <c r="AH251" s="36">
        <v>5038</v>
      </c>
      <c r="AI251">
        <v>200</v>
      </c>
      <c r="AJ251" s="36">
        <v>5037</v>
      </c>
      <c r="AK251">
        <v>200</v>
      </c>
      <c r="AL251" s="2">
        <v>0.6381944444444444</v>
      </c>
      <c r="AM251" s="3">
        <v>46149</v>
      </c>
      <c r="AN251" t="s">
        <v>298</v>
      </c>
      <c r="AO251" t="s">
        <v>344</v>
      </c>
      <c r="AQ251" t="str">
        <f t="shared" si="3"/>
        <v/>
      </c>
    </row>
    <row r="252" spans="1:43">
      <c r="A252" s="8">
        <v>46171</v>
      </c>
      <c r="B252">
        <v>3978.53</v>
      </c>
      <c r="C252">
        <v>1.96</v>
      </c>
      <c r="D252">
        <v>66400</v>
      </c>
      <c r="E252">
        <v>2.85</v>
      </c>
      <c r="F252" s="69">
        <v>6890</v>
      </c>
      <c r="G252" t="s">
        <v>74</v>
      </c>
      <c r="H252">
        <v>0</v>
      </c>
      <c r="I252" t="s">
        <v>314</v>
      </c>
      <c r="J252" t="s">
        <v>289</v>
      </c>
      <c r="K252" t="s">
        <v>295</v>
      </c>
      <c r="L252" s="36">
        <v>8800</v>
      </c>
      <c r="M252">
        <v>260</v>
      </c>
      <c r="N252" s="66">
        <v>3.04E-2</v>
      </c>
      <c r="O252" s="36">
        <v>8540</v>
      </c>
      <c r="P252" s="66">
        <v>3.04E-2</v>
      </c>
      <c r="Q252" s="36">
        <v>8570</v>
      </c>
      <c r="R252" s="36">
        <v>9020</v>
      </c>
      <c r="S252" s="36">
        <v>8480</v>
      </c>
      <c r="T252" s="66">
        <v>2.6800000000000001E-2</v>
      </c>
      <c r="U252" s="66">
        <v>3.3999999999999998E-3</v>
      </c>
      <c r="V252" s="66">
        <v>-2.4299999999999999E-2</v>
      </c>
      <c r="W252" s="66">
        <v>3.7699999999999997E-2</v>
      </c>
      <c r="X252" s="1">
        <v>1139000</v>
      </c>
      <c r="Y252" s="1">
        <v>10016848</v>
      </c>
      <c r="Z252" s="1">
        <v>445964</v>
      </c>
      <c r="AA252" t="s">
        <v>418</v>
      </c>
      <c r="AB252" t="s">
        <v>419</v>
      </c>
      <c r="AC252">
        <v>19.28</v>
      </c>
      <c r="AD252">
        <v>1.59</v>
      </c>
      <c r="AE252">
        <v>2.27</v>
      </c>
      <c r="AF252" t="s">
        <v>230</v>
      </c>
      <c r="AG252" s="1">
        <v>6800</v>
      </c>
      <c r="AH252" s="36">
        <v>8800</v>
      </c>
      <c r="AI252" s="1">
        <v>1700</v>
      </c>
      <c r="AJ252" s="36">
        <v>8790</v>
      </c>
      <c r="AK252" s="1">
        <v>1500</v>
      </c>
      <c r="AL252" s="2">
        <v>0.6381944444444444</v>
      </c>
      <c r="AM252" s="3">
        <v>46157</v>
      </c>
      <c r="AN252" t="s">
        <v>298</v>
      </c>
      <c r="AO252" t="s">
        <v>344</v>
      </c>
      <c r="AQ252" t="str">
        <f t="shared" si="3"/>
        <v/>
      </c>
    </row>
    <row r="253" spans="1:43">
      <c r="A253" s="8">
        <v>46171</v>
      </c>
      <c r="B253">
        <v>3978.53</v>
      </c>
      <c r="C253">
        <v>1.96</v>
      </c>
      <c r="D253">
        <v>66400</v>
      </c>
      <c r="E253">
        <v>2.85</v>
      </c>
      <c r="F253" s="69">
        <v>6925</v>
      </c>
      <c r="G253" t="s">
        <v>75</v>
      </c>
      <c r="H253">
        <v>0</v>
      </c>
      <c r="I253" t="s">
        <v>288</v>
      </c>
      <c r="J253" t="s">
        <v>289</v>
      </c>
      <c r="K253" t="s">
        <v>295</v>
      </c>
      <c r="L253" s="36">
        <v>4176</v>
      </c>
      <c r="M253">
        <v>62</v>
      </c>
      <c r="N253" s="66">
        <v>1.5100000000000001E-2</v>
      </c>
      <c r="O253" s="36">
        <v>4114</v>
      </c>
      <c r="P253" s="66">
        <v>1.4999999999999999E-2</v>
      </c>
      <c r="Q253" s="36">
        <v>4229</v>
      </c>
      <c r="R253" s="36">
        <v>4264</v>
      </c>
      <c r="S253" s="36">
        <v>4133</v>
      </c>
      <c r="T253" s="66">
        <v>-1.2500000000000001E-2</v>
      </c>
      <c r="U253" s="66">
        <v>-5.4000000000000003E-3</v>
      </c>
      <c r="V253" s="66">
        <v>-2.06E-2</v>
      </c>
      <c r="W253" s="66">
        <v>1.04E-2</v>
      </c>
      <c r="X253" s="1">
        <v>244000</v>
      </c>
      <c r="Y253" s="1">
        <v>1022295</v>
      </c>
      <c r="Z253" s="1">
        <v>348696</v>
      </c>
      <c r="AA253" t="s">
        <v>420</v>
      </c>
      <c r="AB253" t="s">
        <v>421</v>
      </c>
      <c r="AC253">
        <v>31.56</v>
      </c>
      <c r="AD253">
        <v>1.68</v>
      </c>
      <c r="AE253">
        <v>1.68</v>
      </c>
      <c r="AF253" t="s">
        <v>230</v>
      </c>
      <c r="AG253" s="1">
        <v>7100</v>
      </c>
      <c r="AH253" s="36">
        <v>4177</v>
      </c>
      <c r="AI253">
        <v>500</v>
      </c>
      <c r="AJ253" s="36">
        <v>4176</v>
      </c>
      <c r="AK253">
        <v>300</v>
      </c>
      <c r="AL253" s="2">
        <v>0.6381944444444444</v>
      </c>
      <c r="AM253" s="3">
        <v>46156</v>
      </c>
      <c r="AN253" t="s">
        <v>298</v>
      </c>
      <c r="AO253" t="s">
        <v>344</v>
      </c>
      <c r="AQ253" t="str">
        <f t="shared" si="3"/>
        <v/>
      </c>
    </row>
    <row r="254" spans="1:43">
      <c r="A254" s="8">
        <v>46171</v>
      </c>
      <c r="B254">
        <v>3978.53</v>
      </c>
      <c r="C254">
        <v>1.96</v>
      </c>
      <c r="D254">
        <v>66400</v>
      </c>
      <c r="E254">
        <v>2.85</v>
      </c>
      <c r="F254" s="69">
        <v>6963</v>
      </c>
      <c r="G254" t="s">
        <v>76</v>
      </c>
      <c r="H254">
        <v>0</v>
      </c>
      <c r="I254" t="s">
        <v>288</v>
      </c>
      <c r="J254" t="s">
        <v>289</v>
      </c>
      <c r="K254" t="s">
        <v>290</v>
      </c>
      <c r="L254" s="36">
        <v>5520</v>
      </c>
      <c r="M254">
        <v>442</v>
      </c>
      <c r="N254" s="66">
        <v>8.6999999999999994E-2</v>
      </c>
      <c r="O254" s="36">
        <v>5078</v>
      </c>
      <c r="P254" s="66">
        <v>8.6999999999999994E-2</v>
      </c>
      <c r="Q254" s="36">
        <v>5250</v>
      </c>
      <c r="R254" s="36">
        <v>5550</v>
      </c>
      <c r="S254" s="36">
        <v>5236</v>
      </c>
      <c r="T254" s="66">
        <v>5.1400000000000001E-2</v>
      </c>
      <c r="U254" s="66">
        <v>2.7900000000000001E-2</v>
      </c>
      <c r="V254" s="66">
        <v>-5.4000000000000003E-3</v>
      </c>
      <c r="W254" s="66">
        <v>5.4199999999999998E-2</v>
      </c>
      <c r="X254" s="1">
        <v>5902300</v>
      </c>
      <c r="Y254" s="1">
        <v>31927973</v>
      </c>
      <c r="Z254" s="1">
        <v>2228755</v>
      </c>
      <c r="AA254" t="s">
        <v>523</v>
      </c>
      <c r="AB254" t="s">
        <v>423</v>
      </c>
      <c r="AC254">
        <v>73.5</v>
      </c>
      <c r="AD254">
        <v>2.81</v>
      </c>
      <c r="AE254">
        <v>0.91</v>
      </c>
      <c r="AF254" t="s">
        <v>230</v>
      </c>
      <c r="AG254" s="1">
        <v>64200</v>
      </c>
      <c r="AH254" s="36">
        <v>5520</v>
      </c>
      <c r="AI254" s="1">
        <v>1300</v>
      </c>
      <c r="AJ254" s="36">
        <v>5519</v>
      </c>
      <c r="AK254">
        <v>700</v>
      </c>
      <c r="AL254" s="2">
        <v>0.6381944444444444</v>
      </c>
      <c r="AM254" s="3">
        <v>46154</v>
      </c>
      <c r="AN254" t="s">
        <v>298</v>
      </c>
      <c r="AO254" t="s">
        <v>344</v>
      </c>
      <c r="AQ254" t="str">
        <f t="shared" si="3"/>
        <v/>
      </c>
    </row>
    <row r="255" spans="1:43">
      <c r="A255" s="8">
        <v>46171</v>
      </c>
      <c r="B255">
        <v>3978.53</v>
      </c>
      <c r="C255">
        <v>1.96</v>
      </c>
      <c r="D255">
        <v>66400</v>
      </c>
      <c r="E255">
        <v>2.85</v>
      </c>
      <c r="F255" s="69">
        <v>7011</v>
      </c>
      <c r="G255" t="s">
        <v>77</v>
      </c>
      <c r="H255">
        <v>0</v>
      </c>
      <c r="I255" t="s">
        <v>288</v>
      </c>
      <c r="J255" t="s">
        <v>289</v>
      </c>
      <c r="K255" t="s">
        <v>295</v>
      </c>
      <c r="L255" s="36">
        <v>3805</v>
      </c>
      <c r="M255">
        <v>1</v>
      </c>
      <c r="N255" s="66">
        <v>2.9999999999999997E-4</v>
      </c>
      <c r="O255" s="36">
        <v>3804</v>
      </c>
      <c r="P255" s="66">
        <v>2.0000000000000001E-4</v>
      </c>
      <c r="Q255" s="36">
        <v>3768</v>
      </c>
      <c r="R255" s="36">
        <v>3836</v>
      </c>
      <c r="S255" s="36">
        <v>3744</v>
      </c>
      <c r="T255" s="66">
        <v>9.7999999999999997E-3</v>
      </c>
      <c r="U255" s="66">
        <v>8.9999999999999993E-3</v>
      </c>
      <c r="V255" s="66">
        <v>-8.0000000000000002E-3</v>
      </c>
      <c r="W255" s="66">
        <v>1.6199999999999999E-2</v>
      </c>
      <c r="X255" s="1">
        <v>22609200</v>
      </c>
      <c r="Y255" s="1">
        <v>85767753</v>
      </c>
      <c r="Z255" s="1">
        <v>12836729</v>
      </c>
      <c r="AA255" t="s">
        <v>424</v>
      </c>
      <c r="AB255" t="s">
        <v>534</v>
      </c>
      <c r="AC255">
        <v>33.64</v>
      </c>
      <c r="AD255">
        <v>4.13</v>
      </c>
      <c r="AE255">
        <v>0.76</v>
      </c>
      <c r="AF255" t="s">
        <v>230</v>
      </c>
      <c r="AG255" s="1">
        <v>678600</v>
      </c>
      <c r="AH255" s="36">
        <v>3805</v>
      </c>
      <c r="AI255" s="1">
        <v>4300</v>
      </c>
      <c r="AJ255" s="36">
        <v>3804</v>
      </c>
      <c r="AK255" s="1">
        <v>11600</v>
      </c>
      <c r="AL255" s="2">
        <v>0.6381944444444444</v>
      </c>
      <c r="AM255" s="3">
        <v>46154</v>
      </c>
      <c r="AN255" t="s">
        <v>298</v>
      </c>
      <c r="AO255" t="s">
        <v>395</v>
      </c>
      <c r="AQ255" t="str">
        <f t="shared" si="3"/>
        <v/>
      </c>
    </row>
    <row r="256" spans="1:43">
      <c r="A256" s="8">
        <v>46171</v>
      </c>
      <c r="B256">
        <v>3978.53</v>
      </c>
      <c r="C256">
        <v>1.96</v>
      </c>
      <c r="D256">
        <v>66400</v>
      </c>
      <c r="E256">
        <v>2.85</v>
      </c>
      <c r="F256" s="69">
        <v>7013</v>
      </c>
      <c r="G256" t="s">
        <v>78</v>
      </c>
      <c r="H256">
        <v>0</v>
      </c>
      <c r="I256" t="s">
        <v>288</v>
      </c>
      <c r="J256" t="s">
        <v>289</v>
      </c>
      <c r="K256" t="s">
        <v>295</v>
      </c>
      <c r="L256" s="36">
        <v>2797</v>
      </c>
      <c r="M256">
        <v>67</v>
      </c>
      <c r="N256" s="66">
        <v>2.4500000000000001E-2</v>
      </c>
      <c r="O256" s="36">
        <v>2730</v>
      </c>
      <c r="P256" s="66">
        <v>2.4500000000000001E-2</v>
      </c>
      <c r="Q256" s="36">
        <v>2750</v>
      </c>
      <c r="R256" s="36">
        <v>2822.5</v>
      </c>
      <c r="S256" s="36">
        <v>2718</v>
      </c>
      <c r="T256" s="66">
        <v>1.7000000000000001E-2</v>
      </c>
      <c r="U256" s="66">
        <v>-1E-3</v>
      </c>
      <c r="V256" s="66">
        <v>-8.9999999999999993E-3</v>
      </c>
      <c r="W256" s="66">
        <v>2.9000000000000001E-2</v>
      </c>
      <c r="X256" s="1">
        <v>9681200</v>
      </c>
      <c r="Y256" s="1">
        <v>27023981</v>
      </c>
      <c r="Z256" s="1">
        <v>3028478</v>
      </c>
      <c r="AA256" t="s">
        <v>426</v>
      </c>
      <c r="AB256" t="s">
        <v>427</v>
      </c>
      <c r="AC256">
        <v>17.97</v>
      </c>
      <c r="AD256">
        <v>4.54</v>
      </c>
      <c r="AE256">
        <v>0.82</v>
      </c>
      <c r="AF256" t="s">
        <v>230</v>
      </c>
      <c r="AG256" s="1">
        <v>716800</v>
      </c>
      <c r="AH256" s="36">
        <v>2797.5</v>
      </c>
      <c r="AI256" s="1">
        <v>1200</v>
      </c>
      <c r="AJ256" s="36">
        <v>2797</v>
      </c>
      <c r="AK256">
        <v>600</v>
      </c>
      <c r="AL256" s="2">
        <v>0.6381944444444444</v>
      </c>
      <c r="AM256" s="3">
        <v>46150</v>
      </c>
      <c r="AN256" t="s">
        <v>298</v>
      </c>
      <c r="AO256" t="s">
        <v>395</v>
      </c>
      <c r="AQ256" t="str">
        <f t="shared" si="3"/>
        <v/>
      </c>
    </row>
    <row r="257" spans="1:43">
      <c r="A257" s="8">
        <v>46171</v>
      </c>
      <c r="B257">
        <v>3978.53</v>
      </c>
      <c r="C257">
        <v>1.96</v>
      </c>
      <c r="D257">
        <v>66400</v>
      </c>
      <c r="E257">
        <v>2.85</v>
      </c>
      <c r="F257" s="69">
        <v>7047</v>
      </c>
      <c r="G257" t="s">
        <v>79</v>
      </c>
      <c r="H257">
        <v>0</v>
      </c>
      <c r="I257" t="s">
        <v>347</v>
      </c>
      <c r="J257" t="s">
        <v>289</v>
      </c>
      <c r="K257" t="s">
        <v>295</v>
      </c>
      <c r="L257" s="36">
        <v>2180</v>
      </c>
      <c r="M257">
        <v>-16</v>
      </c>
      <c r="N257" s="66">
        <v>-7.3000000000000001E-3</v>
      </c>
      <c r="O257" s="36">
        <v>2196</v>
      </c>
      <c r="P257" s="66">
        <v>-7.1999999999999998E-3</v>
      </c>
      <c r="Q257" s="36">
        <v>2200</v>
      </c>
      <c r="R257" s="36">
        <v>2238</v>
      </c>
      <c r="S257" s="36">
        <v>2161</v>
      </c>
      <c r="T257" s="66">
        <v>-8.9999999999999993E-3</v>
      </c>
      <c r="U257" s="66">
        <v>-1.0800000000000001E-2</v>
      </c>
      <c r="V257" s="66">
        <v>-2.5899999999999999E-2</v>
      </c>
      <c r="W257" s="66">
        <v>8.6999999999999994E-3</v>
      </c>
      <c r="X257" s="1">
        <v>165500</v>
      </c>
      <c r="Y257" s="1">
        <v>364491</v>
      </c>
      <c r="Z257" s="1">
        <v>30947</v>
      </c>
      <c r="AA257" t="s">
        <v>428</v>
      </c>
      <c r="AB257" t="s">
        <v>429</v>
      </c>
      <c r="AC257">
        <v>8.64</v>
      </c>
      <c r="AD257">
        <v>2.71</v>
      </c>
      <c r="AE257">
        <v>0.6</v>
      </c>
      <c r="AF257" t="s">
        <v>230</v>
      </c>
      <c r="AG257" s="1">
        <v>3600</v>
      </c>
      <c r="AH257" s="36">
        <v>2182</v>
      </c>
      <c r="AI257">
        <v>100</v>
      </c>
      <c r="AJ257" s="36">
        <v>2180</v>
      </c>
      <c r="AK257">
        <v>100</v>
      </c>
      <c r="AL257" s="2">
        <v>0.6381944444444444</v>
      </c>
      <c r="AM257" s="3">
        <v>46157</v>
      </c>
      <c r="AN257" t="s">
        <v>298</v>
      </c>
      <c r="AO257" t="s">
        <v>313</v>
      </c>
      <c r="AQ257" t="str">
        <f t="shared" si="3"/>
        <v/>
      </c>
    </row>
    <row r="258" spans="1:43">
      <c r="A258" s="8">
        <v>46171</v>
      </c>
      <c r="B258">
        <v>3978.53</v>
      </c>
      <c r="C258">
        <v>1.96</v>
      </c>
      <c r="D258">
        <v>66400</v>
      </c>
      <c r="E258">
        <v>2.85</v>
      </c>
      <c r="F258" s="69">
        <v>7084</v>
      </c>
      <c r="G258" t="s">
        <v>80</v>
      </c>
      <c r="H258">
        <v>0</v>
      </c>
      <c r="I258" t="s">
        <v>347</v>
      </c>
      <c r="J258" t="s">
        <v>323</v>
      </c>
      <c r="K258" t="s">
        <v>290</v>
      </c>
      <c r="L258" s="36">
        <v>2355</v>
      </c>
      <c r="M258">
        <v>-33</v>
      </c>
      <c r="N258" s="66">
        <v>-1.38E-2</v>
      </c>
      <c r="O258" s="36">
        <v>2388</v>
      </c>
      <c r="P258" s="66">
        <v>-1.38E-2</v>
      </c>
      <c r="Q258" s="36">
        <v>2398</v>
      </c>
      <c r="R258" s="36">
        <v>2399</v>
      </c>
      <c r="S258" s="36">
        <v>2300</v>
      </c>
      <c r="T258" s="66">
        <v>-1.7899999999999999E-2</v>
      </c>
      <c r="U258" s="66">
        <v>-4.1999999999999997E-3</v>
      </c>
      <c r="V258" s="66">
        <v>-1.83E-2</v>
      </c>
      <c r="W258" s="66">
        <v>2.3900000000000001E-2</v>
      </c>
      <c r="X258" s="1">
        <v>13400</v>
      </c>
      <c r="Y258" s="1">
        <v>31486</v>
      </c>
      <c r="Z258" s="1">
        <v>7676</v>
      </c>
      <c r="AA258" t="s">
        <v>430</v>
      </c>
      <c r="AB258" t="s">
        <v>431</v>
      </c>
      <c r="AC258">
        <v>20.399999999999999</v>
      </c>
      <c r="AD258">
        <v>1.22</v>
      </c>
      <c r="AE258">
        <v>4.03</v>
      </c>
      <c r="AF258">
        <v>0.4</v>
      </c>
      <c r="AG258">
        <v>300</v>
      </c>
      <c r="AH258" s="36">
        <v>2359</v>
      </c>
      <c r="AI258">
        <v>100</v>
      </c>
      <c r="AJ258" s="36">
        <v>2320</v>
      </c>
      <c r="AK258">
        <v>100</v>
      </c>
      <c r="AL258" s="2">
        <v>0.63263888888888886</v>
      </c>
      <c r="AM258" s="3">
        <v>46160</v>
      </c>
      <c r="AN258" t="s">
        <v>298</v>
      </c>
      <c r="AO258" t="s">
        <v>313</v>
      </c>
      <c r="AQ258" t="str">
        <f t="shared" si="3"/>
        <v/>
      </c>
    </row>
    <row r="259" spans="1:43">
      <c r="A259" s="8">
        <v>46171</v>
      </c>
      <c r="B259">
        <v>3978.53</v>
      </c>
      <c r="C259">
        <v>1.96</v>
      </c>
      <c r="D259">
        <v>66400</v>
      </c>
      <c r="E259">
        <v>2.85</v>
      </c>
      <c r="F259" s="69">
        <v>7182</v>
      </c>
      <c r="G259" t="s">
        <v>81</v>
      </c>
      <c r="H259">
        <v>0</v>
      </c>
      <c r="I259" t="s">
        <v>288</v>
      </c>
      <c r="J259" t="s">
        <v>289</v>
      </c>
      <c r="K259" t="s">
        <v>290</v>
      </c>
      <c r="L259" s="36">
        <v>3058</v>
      </c>
      <c r="M259">
        <v>97.5</v>
      </c>
      <c r="N259" s="66">
        <v>3.2899999999999999E-2</v>
      </c>
      <c r="O259" s="36">
        <v>2960.5</v>
      </c>
      <c r="P259" s="66">
        <v>3.2899999999999999E-2</v>
      </c>
      <c r="Q259" s="36">
        <v>3000</v>
      </c>
      <c r="R259" s="36">
        <v>3072</v>
      </c>
      <c r="S259" s="36">
        <v>2968</v>
      </c>
      <c r="T259" s="66">
        <v>1.9300000000000001E-2</v>
      </c>
      <c r="U259" s="66">
        <v>7.9000000000000008E-3</v>
      </c>
      <c r="V259" s="66">
        <v>-4.4999999999999997E-3</v>
      </c>
      <c r="W259" s="66">
        <v>3.0300000000000001E-2</v>
      </c>
      <c r="X259" s="1">
        <v>4044200</v>
      </c>
      <c r="Y259" s="1">
        <v>12271990</v>
      </c>
      <c r="Z259" s="1">
        <v>10935037</v>
      </c>
      <c r="AA259" t="s">
        <v>432</v>
      </c>
      <c r="AB259" t="s">
        <v>433</v>
      </c>
      <c r="AC259">
        <v>18.239999999999998</v>
      </c>
      <c r="AD259">
        <v>1.18</v>
      </c>
      <c r="AE259">
        <v>2.75</v>
      </c>
      <c r="AF259" t="s">
        <v>230</v>
      </c>
      <c r="AG259" s="1">
        <v>272600</v>
      </c>
      <c r="AH259" s="36">
        <v>3058</v>
      </c>
      <c r="AI259" s="1">
        <v>1800</v>
      </c>
      <c r="AJ259" s="36">
        <v>3057</v>
      </c>
      <c r="AK259" s="1">
        <v>3500</v>
      </c>
      <c r="AL259" s="2">
        <v>0.6381944444444444</v>
      </c>
      <c r="AM259" s="3">
        <v>46157</v>
      </c>
      <c r="AN259" t="s">
        <v>298</v>
      </c>
      <c r="AO259" t="s">
        <v>434</v>
      </c>
      <c r="AQ259" t="str">
        <f t="shared" ref="AQ259:AQ322" si="4">IF(AP259="","",ROUND((L259-AP259)/AP259,4))</f>
        <v/>
      </c>
    </row>
    <row r="260" spans="1:43">
      <c r="A260" s="8">
        <v>46171</v>
      </c>
      <c r="B260">
        <v>3978.53</v>
      </c>
      <c r="C260">
        <v>1.96</v>
      </c>
      <c r="D260">
        <v>66400</v>
      </c>
      <c r="E260">
        <v>2.85</v>
      </c>
      <c r="F260" s="69">
        <v>7203</v>
      </c>
      <c r="G260" t="s">
        <v>82</v>
      </c>
      <c r="H260">
        <v>0</v>
      </c>
      <c r="I260" t="s">
        <v>288</v>
      </c>
      <c r="J260" t="s">
        <v>289</v>
      </c>
      <c r="K260" t="s">
        <v>295</v>
      </c>
      <c r="L260" s="36">
        <v>3063</v>
      </c>
      <c r="M260">
        <v>33</v>
      </c>
      <c r="N260" s="66">
        <v>1.09E-2</v>
      </c>
      <c r="O260" s="36">
        <v>3030</v>
      </c>
      <c r="P260" s="66">
        <v>1.0800000000000001E-2</v>
      </c>
      <c r="Q260" s="36">
        <v>3022</v>
      </c>
      <c r="R260" s="36">
        <v>3082</v>
      </c>
      <c r="S260" s="36">
        <v>3022</v>
      </c>
      <c r="T260" s="66">
        <v>1.35E-2</v>
      </c>
      <c r="U260" s="66">
        <v>-2.2000000000000001E-3</v>
      </c>
      <c r="V260" s="66">
        <v>-6.1000000000000004E-3</v>
      </c>
      <c r="W260" s="66">
        <v>1.35E-2</v>
      </c>
      <c r="X260" s="1">
        <v>12208500</v>
      </c>
      <c r="Y260" s="1">
        <v>37398563</v>
      </c>
      <c r="Z260" s="1">
        <v>48380046</v>
      </c>
      <c r="AA260" t="s">
        <v>435</v>
      </c>
      <c r="AB260" t="s">
        <v>436</v>
      </c>
      <c r="AC260">
        <v>12.09</v>
      </c>
      <c r="AD260">
        <v>1</v>
      </c>
      <c r="AE260">
        <v>3.26</v>
      </c>
      <c r="AF260" t="s">
        <v>230</v>
      </c>
      <c r="AG260" s="1">
        <v>783300</v>
      </c>
      <c r="AH260" s="36">
        <v>3063</v>
      </c>
      <c r="AI260" s="1">
        <v>15400</v>
      </c>
      <c r="AJ260" s="36">
        <v>3062</v>
      </c>
      <c r="AK260" s="1">
        <v>4900</v>
      </c>
      <c r="AL260" s="2">
        <v>0.6381944444444444</v>
      </c>
      <c r="AM260" s="3">
        <v>46150</v>
      </c>
      <c r="AN260" t="s">
        <v>298</v>
      </c>
      <c r="AO260" t="s">
        <v>437</v>
      </c>
      <c r="AQ260" t="str">
        <f t="shared" si="4"/>
        <v/>
      </c>
    </row>
    <row r="261" spans="1:43">
      <c r="A261" s="8">
        <v>46171</v>
      </c>
      <c r="B261">
        <v>3978.53</v>
      </c>
      <c r="C261">
        <v>1.96</v>
      </c>
      <c r="D261">
        <v>66400</v>
      </c>
      <c r="E261">
        <v>2.85</v>
      </c>
      <c r="F261" s="69">
        <v>7213</v>
      </c>
      <c r="G261" t="s">
        <v>83</v>
      </c>
      <c r="H261">
        <v>0</v>
      </c>
      <c r="I261" t="s">
        <v>314</v>
      </c>
      <c r="J261" t="s">
        <v>289</v>
      </c>
      <c r="K261" t="s">
        <v>290</v>
      </c>
      <c r="L261">
        <v>581</v>
      </c>
      <c r="M261">
        <v>-5</v>
      </c>
      <c r="N261" s="66">
        <v>-8.5000000000000006E-3</v>
      </c>
      <c r="O261">
        <v>586</v>
      </c>
      <c r="P261" s="66">
        <v>-8.5000000000000006E-3</v>
      </c>
      <c r="Q261">
        <v>586</v>
      </c>
      <c r="R261">
        <v>592</v>
      </c>
      <c r="S261">
        <v>579</v>
      </c>
      <c r="T261" s="66">
        <v>-8.5000000000000006E-3</v>
      </c>
      <c r="U261" s="66">
        <v>-1.6999999999999999E-3</v>
      </c>
      <c r="V261" s="66">
        <v>-1.8499999999999999E-2</v>
      </c>
      <c r="W261" s="66">
        <v>3.3999999999999998E-3</v>
      </c>
      <c r="X261" s="1">
        <v>12300</v>
      </c>
      <c r="Y261" s="1">
        <v>7165</v>
      </c>
      <c r="Z261" s="1">
        <v>9232</v>
      </c>
      <c r="AA261" t="s">
        <v>524</v>
      </c>
      <c r="AB261" t="s">
        <v>439</v>
      </c>
      <c r="AC261">
        <v>6.91</v>
      </c>
      <c r="AD261">
        <v>0.81</v>
      </c>
      <c r="AE261">
        <v>4.4800000000000004</v>
      </c>
      <c r="AF261">
        <v>0.3</v>
      </c>
      <c r="AG261">
        <v>900</v>
      </c>
      <c r="AH261">
        <v>581</v>
      </c>
      <c r="AI261">
        <v>200</v>
      </c>
      <c r="AJ261">
        <v>578</v>
      </c>
      <c r="AK261" s="1">
        <v>2100</v>
      </c>
      <c r="AL261" s="2">
        <v>0.6381944444444444</v>
      </c>
      <c r="AM261" s="3">
        <v>46153</v>
      </c>
      <c r="AN261" t="s">
        <v>298</v>
      </c>
      <c r="AO261" t="s">
        <v>437</v>
      </c>
      <c r="AQ261" t="str">
        <f t="shared" si="4"/>
        <v/>
      </c>
    </row>
    <row r="262" spans="1:43">
      <c r="A262" s="8">
        <v>46171</v>
      </c>
      <c r="B262">
        <v>3978.53</v>
      </c>
      <c r="C262">
        <v>1.96</v>
      </c>
      <c r="D262">
        <v>66400</v>
      </c>
      <c r="E262">
        <v>2.85</v>
      </c>
      <c r="F262" s="69">
        <v>7220</v>
      </c>
      <c r="G262" t="s">
        <v>84</v>
      </c>
      <c r="H262">
        <v>0</v>
      </c>
      <c r="I262" t="s">
        <v>288</v>
      </c>
      <c r="J262" t="s">
        <v>289</v>
      </c>
      <c r="K262" t="s">
        <v>290</v>
      </c>
      <c r="L262" s="36">
        <v>9460</v>
      </c>
      <c r="M262" s="36">
        <v>1500</v>
      </c>
      <c r="N262" s="66">
        <v>0.18840000000000001</v>
      </c>
      <c r="O262" s="36">
        <v>7960</v>
      </c>
      <c r="P262" s="66">
        <v>0.18840000000000001</v>
      </c>
      <c r="Q262" s="36">
        <v>8080</v>
      </c>
      <c r="R262" s="36">
        <v>9460</v>
      </c>
      <c r="S262" s="36">
        <v>8050</v>
      </c>
      <c r="T262" s="66">
        <v>0.17069999999999999</v>
      </c>
      <c r="U262" s="66">
        <v>6.3E-3</v>
      </c>
      <c r="V262" s="66">
        <v>0</v>
      </c>
      <c r="W262" s="66">
        <v>0.17510000000000001</v>
      </c>
      <c r="X262" s="1">
        <v>4148400</v>
      </c>
      <c r="Y262" s="1">
        <v>37433040</v>
      </c>
      <c r="Z262" s="1">
        <v>620404</v>
      </c>
      <c r="AA262" t="s">
        <v>535</v>
      </c>
      <c r="AB262" t="s">
        <v>441</v>
      </c>
      <c r="AC262">
        <v>95.36</v>
      </c>
      <c r="AD262">
        <v>5.08</v>
      </c>
      <c r="AE262">
        <v>0.42</v>
      </c>
      <c r="AF262" t="s">
        <v>230</v>
      </c>
      <c r="AG262">
        <v>0</v>
      </c>
      <c r="AH262" s="36">
        <v>9460</v>
      </c>
      <c r="AI262" s="1">
        <v>112000</v>
      </c>
      <c r="AJ262" s="36">
        <v>9460</v>
      </c>
      <c r="AK262" s="1">
        <v>375500</v>
      </c>
      <c r="AL262" s="2">
        <v>0.5854166666666667</v>
      </c>
      <c r="AM262" s="3">
        <v>46154</v>
      </c>
      <c r="AN262" t="s">
        <v>298</v>
      </c>
      <c r="AO262" t="s">
        <v>437</v>
      </c>
      <c r="AQ262" t="str">
        <f t="shared" si="4"/>
        <v/>
      </c>
    </row>
    <row r="263" spans="1:43">
      <c r="A263" s="8">
        <v>46171</v>
      </c>
      <c r="B263">
        <v>3978.53</v>
      </c>
      <c r="C263">
        <v>1.96</v>
      </c>
      <c r="D263">
        <v>66400</v>
      </c>
      <c r="E263">
        <v>2.85</v>
      </c>
      <c r="F263" s="69">
        <v>7269</v>
      </c>
      <c r="G263" t="s">
        <v>85</v>
      </c>
      <c r="H263">
        <v>0</v>
      </c>
      <c r="I263" t="s">
        <v>288</v>
      </c>
      <c r="J263" t="s">
        <v>289</v>
      </c>
      <c r="K263" t="s">
        <v>295</v>
      </c>
      <c r="L263" s="36">
        <v>1978</v>
      </c>
      <c r="M263">
        <v>59</v>
      </c>
      <c r="N263" s="66">
        <v>3.0700000000000002E-2</v>
      </c>
      <c r="O263" s="36">
        <v>1919</v>
      </c>
      <c r="P263" s="66">
        <v>3.0700000000000002E-2</v>
      </c>
      <c r="Q263" s="36">
        <v>1945.5</v>
      </c>
      <c r="R263" s="36">
        <v>2011</v>
      </c>
      <c r="S263" s="36">
        <v>1936</v>
      </c>
      <c r="T263" s="66">
        <v>1.67E-2</v>
      </c>
      <c r="U263" s="66">
        <v>-1.34E-2</v>
      </c>
      <c r="V263" s="66">
        <v>-1.6400000000000001E-2</v>
      </c>
      <c r="W263" s="66">
        <v>2.1600000000000001E-2</v>
      </c>
      <c r="X263" s="1">
        <v>6220500</v>
      </c>
      <c r="Y263" s="1">
        <v>12346070</v>
      </c>
      <c r="Z263" s="1">
        <v>3885951</v>
      </c>
      <c r="AA263" t="s">
        <v>442</v>
      </c>
      <c r="AB263" t="s">
        <v>443</v>
      </c>
      <c r="AC263">
        <v>10.039999999999999</v>
      </c>
      <c r="AD263">
        <v>1.1200000000000001</v>
      </c>
      <c r="AE263">
        <v>2.58</v>
      </c>
      <c r="AF263" t="s">
        <v>230</v>
      </c>
      <c r="AG263" s="1">
        <v>4083300</v>
      </c>
      <c r="AH263" s="36">
        <v>1978.5</v>
      </c>
      <c r="AI263" s="1">
        <v>3100</v>
      </c>
      <c r="AJ263" s="36">
        <v>1978</v>
      </c>
      <c r="AK263" s="1">
        <v>17400</v>
      </c>
      <c r="AL263" s="2">
        <v>0.6381944444444444</v>
      </c>
      <c r="AM263" s="3">
        <v>46156</v>
      </c>
      <c r="AN263" t="s">
        <v>298</v>
      </c>
      <c r="AO263" t="s">
        <v>437</v>
      </c>
      <c r="AQ263" t="str">
        <f t="shared" si="4"/>
        <v/>
      </c>
    </row>
    <row r="264" spans="1:43">
      <c r="A264" s="8">
        <v>46171</v>
      </c>
      <c r="B264">
        <v>3978.53</v>
      </c>
      <c r="C264">
        <v>1.96</v>
      </c>
      <c r="D264">
        <v>66400</v>
      </c>
      <c r="E264">
        <v>2.85</v>
      </c>
      <c r="F264" s="69">
        <v>7272</v>
      </c>
      <c r="G264" t="s">
        <v>86</v>
      </c>
      <c r="H264">
        <v>0</v>
      </c>
      <c r="I264" t="s">
        <v>288</v>
      </c>
      <c r="J264" t="s">
        <v>289</v>
      </c>
      <c r="K264" t="s">
        <v>290</v>
      </c>
      <c r="L264" s="36">
        <v>1310</v>
      </c>
      <c r="M264">
        <v>41.5</v>
      </c>
      <c r="N264" s="66">
        <v>3.27E-2</v>
      </c>
      <c r="O264" s="36">
        <v>1268.5</v>
      </c>
      <c r="P264" s="66">
        <v>3.27E-2</v>
      </c>
      <c r="Q264" s="36">
        <v>1282</v>
      </c>
      <c r="R264" s="36">
        <v>1315</v>
      </c>
      <c r="S264" s="36">
        <v>1281.5</v>
      </c>
      <c r="T264" s="66">
        <v>2.18E-2</v>
      </c>
      <c r="U264" s="66">
        <v>4.1999999999999997E-3</v>
      </c>
      <c r="V264" s="66">
        <v>-3.8E-3</v>
      </c>
      <c r="W264" s="66">
        <v>2.2200000000000001E-2</v>
      </c>
      <c r="X264" s="1">
        <v>7150000</v>
      </c>
      <c r="Y264" s="1">
        <v>9318788</v>
      </c>
      <c r="Z264" s="1">
        <v>1333743</v>
      </c>
      <c r="AA264" t="s">
        <v>444</v>
      </c>
      <c r="AB264" t="s">
        <v>445</v>
      </c>
      <c r="AC264">
        <v>10.32</v>
      </c>
      <c r="AD264">
        <v>1.1200000000000001</v>
      </c>
      <c r="AE264">
        <v>3.82</v>
      </c>
      <c r="AF264" t="s">
        <v>230</v>
      </c>
      <c r="AG264" s="1">
        <v>572400</v>
      </c>
      <c r="AH264" s="36">
        <v>1310.5</v>
      </c>
      <c r="AI264" s="1">
        <v>17500</v>
      </c>
      <c r="AJ264" s="36">
        <v>1310</v>
      </c>
      <c r="AK264" s="1">
        <v>6700</v>
      </c>
      <c r="AL264" s="2">
        <v>0.6381944444444444</v>
      </c>
      <c r="AM264" s="3">
        <v>46157</v>
      </c>
      <c r="AN264" t="s">
        <v>293</v>
      </c>
      <c r="AO264" t="s">
        <v>437</v>
      </c>
      <c r="AQ264" t="str">
        <f t="shared" si="4"/>
        <v/>
      </c>
    </row>
    <row r="265" spans="1:43">
      <c r="A265" s="8">
        <v>46171</v>
      </c>
      <c r="B265">
        <v>3978.53</v>
      </c>
      <c r="C265">
        <v>1.96</v>
      </c>
      <c r="D265">
        <v>66400</v>
      </c>
      <c r="E265">
        <v>2.85</v>
      </c>
      <c r="F265" s="69">
        <v>7376</v>
      </c>
      <c r="G265" t="s">
        <v>87</v>
      </c>
      <c r="H265">
        <v>0</v>
      </c>
      <c r="I265" t="s">
        <v>347</v>
      </c>
      <c r="J265" t="s">
        <v>323</v>
      </c>
      <c r="K265" t="s">
        <v>290</v>
      </c>
      <c r="L265" s="36">
        <v>1223</v>
      </c>
      <c r="M265">
        <v>21</v>
      </c>
      <c r="N265" s="66">
        <v>1.7500000000000002E-2</v>
      </c>
      <c r="O265" s="36">
        <v>1202</v>
      </c>
      <c r="P265" s="66">
        <v>1.7399999999999999E-2</v>
      </c>
      <c r="Q265" s="36">
        <v>1199</v>
      </c>
      <c r="R265" s="36">
        <v>1223</v>
      </c>
      <c r="S265" s="36">
        <v>1175</v>
      </c>
      <c r="T265" s="66">
        <v>0.02</v>
      </c>
      <c r="U265" s="66">
        <v>1.9099999999999999E-2</v>
      </c>
      <c r="V265" s="66">
        <v>0</v>
      </c>
      <c r="W265" s="66">
        <v>4.0800000000000003E-2</v>
      </c>
      <c r="X265" s="1">
        <v>24300</v>
      </c>
      <c r="Y265" s="1">
        <v>29180</v>
      </c>
      <c r="Z265" s="1">
        <v>5209</v>
      </c>
      <c r="AA265" t="s">
        <v>446</v>
      </c>
      <c r="AB265" t="s">
        <v>447</v>
      </c>
      <c r="AC265">
        <v>0</v>
      </c>
      <c r="AD265">
        <v>4.8600000000000003</v>
      </c>
      <c r="AE265">
        <v>0</v>
      </c>
      <c r="AF265">
        <v>0.7</v>
      </c>
      <c r="AG265" s="1">
        <v>1400</v>
      </c>
      <c r="AH265" s="36">
        <v>1232</v>
      </c>
      <c r="AI265">
        <v>300</v>
      </c>
      <c r="AJ265" s="36">
        <v>1223</v>
      </c>
      <c r="AK265">
        <v>600</v>
      </c>
      <c r="AL265" s="2">
        <v>0.63680555555555551</v>
      </c>
      <c r="AM265" s="3">
        <v>46157</v>
      </c>
      <c r="AN265" t="s">
        <v>448</v>
      </c>
      <c r="AO265" t="s">
        <v>313</v>
      </c>
      <c r="AQ265" t="str">
        <f t="shared" si="4"/>
        <v/>
      </c>
    </row>
    <row r="266" spans="1:43">
      <c r="A266" s="8">
        <v>46171</v>
      </c>
      <c r="B266">
        <v>3978.53</v>
      </c>
      <c r="C266">
        <v>1.96</v>
      </c>
      <c r="D266">
        <v>66400</v>
      </c>
      <c r="E266">
        <v>2.85</v>
      </c>
      <c r="F266" s="69">
        <v>7525</v>
      </c>
      <c r="G266" t="s">
        <v>88</v>
      </c>
      <c r="H266">
        <v>0</v>
      </c>
      <c r="I266" t="s">
        <v>288</v>
      </c>
      <c r="J266" t="s">
        <v>289</v>
      </c>
      <c r="K266" t="s">
        <v>290</v>
      </c>
      <c r="L266" s="36">
        <v>3510</v>
      </c>
      <c r="M266">
        <v>0</v>
      </c>
      <c r="N266" s="66">
        <v>0</v>
      </c>
      <c r="O266" s="36">
        <v>3510</v>
      </c>
      <c r="P266" s="66">
        <v>0</v>
      </c>
      <c r="Q266" s="36">
        <v>3510</v>
      </c>
      <c r="R266" s="36">
        <v>3550</v>
      </c>
      <c r="S266" s="36">
        <v>3505</v>
      </c>
      <c r="T266" s="66">
        <v>0</v>
      </c>
      <c r="U266" s="66">
        <v>-1.4E-3</v>
      </c>
      <c r="V266" s="66">
        <v>-1.12E-2</v>
      </c>
      <c r="W266" s="66">
        <v>1.4E-3</v>
      </c>
      <c r="X266" s="1">
        <v>7900</v>
      </c>
      <c r="Y266" s="1">
        <v>27811</v>
      </c>
      <c r="Z266" s="1">
        <v>30326</v>
      </c>
      <c r="AA266" t="s">
        <v>449</v>
      </c>
      <c r="AB266" t="s">
        <v>450</v>
      </c>
      <c r="AC266">
        <v>9.48</v>
      </c>
      <c r="AD266">
        <v>0.99</v>
      </c>
      <c r="AE266">
        <v>4.62</v>
      </c>
      <c r="AF266" t="s">
        <v>230</v>
      </c>
      <c r="AG266" s="1">
        <v>6300</v>
      </c>
      <c r="AH266" s="36">
        <v>3510</v>
      </c>
      <c r="AI266">
        <v>300</v>
      </c>
      <c r="AJ266" s="36">
        <v>3500</v>
      </c>
      <c r="AK266">
        <v>500</v>
      </c>
      <c r="AL266" s="2">
        <v>0.63680555555555551</v>
      </c>
      <c r="AM266" s="3">
        <v>46157</v>
      </c>
      <c r="AN266" t="s">
        <v>298</v>
      </c>
      <c r="AO266" t="s">
        <v>322</v>
      </c>
      <c r="AQ266" t="str">
        <f t="shared" si="4"/>
        <v/>
      </c>
    </row>
    <row r="267" spans="1:43">
      <c r="A267" s="8">
        <v>46171</v>
      </c>
      <c r="B267">
        <v>3978.53</v>
      </c>
      <c r="C267">
        <v>1.96</v>
      </c>
      <c r="D267">
        <v>66400</v>
      </c>
      <c r="E267">
        <v>2.85</v>
      </c>
      <c r="F267" s="69">
        <v>7729</v>
      </c>
      <c r="G267" t="s">
        <v>89</v>
      </c>
      <c r="H267">
        <v>0</v>
      </c>
      <c r="I267" t="s">
        <v>288</v>
      </c>
      <c r="J267" t="s">
        <v>289</v>
      </c>
      <c r="K267" t="s">
        <v>290</v>
      </c>
      <c r="L267" s="36">
        <v>17605</v>
      </c>
      <c r="M267">
        <v>35</v>
      </c>
      <c r="N267" s="66">
        <v>2E-3</v>
      </c>
      <c r="O267" s="36">
        <v>17570</v>
      </c>
      <c r="P267" s="66">
        <v>1.9E-3</v>
      </c>
      <c r="Q267" s="36">
        <v>17970</v>
      </c>
      <c r="R267" s="36">
        <v>17970</v>
      </c>
      <c r="S267" s="36">
        <v>17190</v>
      </c>
      <c r="T267" s="66">
        <v>-2.0299999999999999E-2</v>
      </c>
      <c r="U267" s="66">
        <v>6.7999999999999996E-3</v>
      </c>
      <c r="V267" s="66">
        <v>-2.0299999999999999E-2</v>
      </c>
      <c r="W267" s="66">
        <v>2.41E-2</v>
      </c>
      <c r="X267" s="1">
        <v>286300</v>
      </c>
      <c r="Y267" s="1">
        <v>5020117</v>
      </c>
      <c r="Z267" s="1">
        <v>744390</v>
      </c>
      <c r="AA267" t="s">
        <v>451</v>
      </c>
      <c r="AB267" t="s">
        <v>452</v>
      </c>
      <c r="AC267">
        <v>25.51</v>
      </c>
      <c r="AD267">
        <v>3.74</v>
      </c>
      <c r="AE267">
        <v>1.57</v>
      </c>
      <c r="AF267" t="s">
        <v>230</v>
      </c>
      <c r="AG267" s="1">
        <v>5800</v>
      </c>
      <c r="AH267" s="36">
        <v>17610</v>
      </c>
      <c r="AI267">
        <v>900</v>
      </c>
      <c r="AJ267" s="36">
        <v>17600</v>
      </c>
      <c r="AK267">
        <v>500</v>
      </c>
      <c r="AL267" s="2">
        <v>0.6381944444444444</v>
      </c>
      <c r="AM267" s="3">
        <v>46155</v>
      </c>
      <c r="AN267" t="s">
        <v>298</v>
      </c>
      <c r="AO267" t="s">
        <v>453</v>
      </c>
      <c r="AQ267" t="str">
        <f t="shared" si="4"/>
        <v/>
      </c>
    </row>
    <row r="268" spans="1:43">
      <c r="A268" s="8">
        <v>46171</v>
      </c>
      <c r="B268">
        <v>3978.53</v>
      </c>
      <c r="C268">
        <v>1.96</v>
      </c>
      <c r="D268">
        <v>66400</v>
      </c>
      <c r="E268">
        <v>2.85</v>
      </c>
      <c r="F268" s="69">
        <v>7921</v>
      </c>
      <c r="G268" t="s">
        <v>90</v>
      </c>
      <c r="H268">
        <v>0</v>
      </c>
      <c r="I268" t="s">
        <v>288</v>
      </c>
      <c r="J268" t="s">
        <v>289</v>
      </c>
      <c r="K268" t="s">
        <v>290</v>
      </c>
      <c r="L268" s="36">
        <v>2997</v>
      </c>
      <c r="M268">
        <v>-73</v>
      </c>
      <c r="N268" s="66">
        <v>-2.3800000000000002E-2</v>
      </c>
      <c r="O268" s="36">
        <v>3070</v>
      </c>
      <c r="P268" s="66">
        <v>-2.3699999999999999E-2</v>
      </c>
      <c r="Q268" s="36">
        <v>3065</v>
      </c>
      <c r="R268" s="36">
        <v>3065</v>
      </c>
      <c r="S268" s="36">
        <v>2988</v>
      </c>
      <c r="T268" s="66">
        <v>-2.2100000000000002E-2</v>
      </c>
      <c r="U268" s="66">
        <v>-1.41E-2</v>
      </c>
      <c r="V268" s="66">
        <v>-2.2100000000000002E-2</v>
      </c>
      <c r="W268" s="66">
        <v>3.0000000000000001E-3</v>
      </c>
      <c r="X268" s="1">
        <v>33500</v>
      </c>
      <c r="Y268" s="1">
        <v>101247</v>
      </c>
      <c r="Z268" s="1">
        <v>39420</v>
      </c>
      <c r="AA268" t="s">
        <v>454</v>
      </c>
      <c r="AB268" t="s">
        <v>536</v>
      </c>
      <c r="AC268">
        <v>13.33</v>
      </c>
      <c r="AD268">
        <v>1.25</v>
      </c>
      <c r="AE268">
        <v>4</v>
      </c>
      <c r="AF268" t="s">
        <v>230</v>
      </c>
      <c r="AG268">
        <v>500</v>
      </c>
      <c r="AH268" s="36">
        <v>2998</v>
      </c>
      <c r="AI268">
        <v>200</v>
      </c>
      <c r="AJ268" s="36">
        <v>2997</v>
      </c>
      <c r="AK268">
        <v>100</v>
      </c>
      <c r="AL268" s="2">
        <v>0.63611111111111107</v>
      </c>
      <c r="AN268" t="s">
        <v>326</v>
      </c>
      <c r="AO268" t="s">
        <v>456</v>
      </c>
      <c r="AQ268" t="str">
        <f t="shared" si="4"/>
        <v/>
      </c>
    </row>
    <row r="269" spans="1:43">
      <c r="A269" s="8">
        <v>46171</v>
      </c>
      <c r="B269">
        <v>3978.53</v>
      </c>
      <c r="C269">
        <v>1.96</v>
      </c>
      <c r="D269">
        <v>66400</v>
      </c>
      <c r="E269">
        <v>2.85</v>
      </c>
      <c r="F269" s="69">
        <v>8031</v>
      </c>
      <c r="G269" t="s">
        <v>91</v>
      </c>
      <c r="H269">
        <v>0</v>
      </c>
      <c r="I269" t="s">
        <v>288</v>
      </c>
      <c r="J269" t="s">
        <v>289</v>
      </c>
      <c r="K269" t="s">
        <v>290</v>
      </c>
      <c r="L269" s="36">
        <v>5313</v>
      </c>
      <c r="M269">
        <v>-14</v>
      </c>
      <c r="N269" s="66">
        <v>-2.5999999999999999E-3</v>
      </c>
      <c r="O269" s="36">
        <v>5327</v>
      </c>
      <c r="P269" s="66">
        <v>-2.5999999999999999E-3</v>
      </c>
      <c r="Q269" s="36">
        <v>5300</v>
      </c>
      <c r="R269" s="36">
        <v>5332</v>
      </c>
      <c r="S269" s="36">
        <v>5218</v>
      </c>
      <c r="T269" s="66">
        <v>2.3999999999999998E-3</v>
      </c>
      <c r="U269" s="66">
        <v>3.7000000000000002E-3</v>
      </c>
      <c r="V269" s="66">
        <v>-3.5000000000000001E-3</v>
      </c>
      <c r="W269" s="66">
        <v>1.8200000000000001E-2</v>
      </c>
      <c r="X269" s="1">
        <v>3715300</v>
      </c>
      <c r="Y269" s="1">
        <v>19630520</v>
      </c>
      <c r="Z269" s="1">
        <v>15219973</v>
      </c>
      <c r="AA269" t="s">
        <v>457</v>
      </c>
      <c r="AB269" t="s">
        <v>458</v>
      </c>
      <c r="AC269">
        <v>16.36</v>
      </c>
      <c r="AD269">
        <v>1.71</v>
      </c>
      <c r="AE269">
        <v>2.64</v>
      </c>
      <c r="AF269" t="s">
        <v>230</v>
      </c>
      <c r="AG269" s="1">
        <v>194200</v>
      </c>
      <c r="AH269" s="36">
        <v>5314</v>
      </c>
      <c r="AI269" s="1">
        <v>3400</v>
      </c>
      <c r="AJ269" s="36">
        <v>5313</v>
      </c>
      <c r="AK269">
        <v>900</v>
      </c>
      <c r="AL269" s="2">
        <v>0.6381944444444444</v>
      </c>
      <c r="AM269" s="3">
        <v>46143</v>
      </c>
      <c r="AN269" t="s">
        <v>298</v>
      </c>
      <c r="AO269" t="s">
        <v>322</v>
      </c>
      <c r="AQ269" t="str">
        <f t="shared" si="4"/>
        <v/>
      </c>
    </row>
    <row r="270" spans="1:43">
      <c r="A270" s="8">
        <v>46171</v>
      </c>
      <c r="B270">
        <v>3978.53</v>
      </c>
      <c r="C270">
        <v>1.96</v>
      </c>
      <c r="D270">
        <v>66400</v>
      </c>
      <c r="E270">
        <v>2.85</v>
      </c>
      <c r="F270" s="69">
        <v>8058</v>
      </c>
      <c r="G270" t="s">
        <v>92</v>
      </c>
      <c r="H270">
        <v>0</v>
      </c>
      <c r="I270" t="s">
        <v>288</v>
      </c>
      <c r="J270" t="s">
        <v>289</v>
      </c>
      <c r="K270" t="s">
        <v>295</v>
      </c>
      <c r="L270" s="36">
        <v>5075</v>
      </c>
      <c r="M270">
        <v>37</v>
      </c>
      <c r="N270" s="66">
        <v>7.3000000000000001E-3</v>
      </c>
      <c r="O270" s="36">
        <v>5038</v>
      </c>
      <c r="P270" s="66">
        <v>7.3000000000000001E-3</v>
      </c>
      <c r="Q270" s="36">
        <v>5000</v>
      </c>
      <c r="R270" s="36">
        <v>5079</v>
      </c>
      <c r="S270" s="36">
        <v>4966</v>
      </c>
      <c r="T270" s="66">
        <v>1.4999999999999999E-2</v>
      </c>
      <c r="U270" s="66">
        <v>8.8999999999999999E-3</v>
      </c>
      <c r="V270" s="66">
        <v>-6.9999999999999999E-4</v>
      </c>
      <c r="W270" s="66">
        <v>2.1899999999999999E-2</v>
      </c>
      <c r="X270" s="1">
        <v>4830700</v>
      </c>
      <c r="Y270" s="1">
        <v>24279665</v>
      </c>
      <c r="Z270" s="1">
        <v>18830933</v>
      </c>
      <c r="AA270" t="s">
        <v>459</v>
      </c>
      <c r="AB270" t="s">
        <v>460</v>
      </c>
      <c r="AC270">
        <v>16.89</v>
      </c>
      <c r="AD270">
        <v>1.96</v>
      </c>
      <c r="AE270">
        <v>2.46</v>
      </c>
      <c r="AF270" t="s">
        <v>230</v>
      </c>
      <c r="AG270" s="1">
        <v>457700</v>
      </c>
      <c r="AH270" s="36">
        <v>5076</v>
      </c>
      <c r="AI270" s="1">
        <v>13500</v>
      </c>
      <c r="AJ270" s="36">
        <v>5075</v>
      </c>
      <c r="AK270" s="1">
        <v>1200</v>
      </c>
      <c r="AL270" s="2">
        <v>0.6381944444444444</v>
      </c>
      <c r="AM270" s="3">
        <v>46143</v>
      </c>
      <c r="AN270" t="s">
        <v>298</v>
      </c>
      <c r="AO270" t="s">
        <v>322</v>
      </c>
      <c r="AQ270" t="str">
        <f t="shared" si="4"/>
        <v/>
      </c>
    </row>
    <row r="271" spans="1:43">
      <c r="A271" s="8">
        <v>46171</v>
      </c>
      <c r="B271">
        <v>3978.53</v>
      </c>
      <c r="C271">
        <v>1.96</v>
      </c>
      <c r="D271">
        <v>66400</v>
      </c>
      <c r="E271">
        <v>2.85</v>
      </c>
      <c r="F271" s="69">
        <v>8233</v>
      </c>
      <c r="G271" t="s">
        <v>93</v>
      </c>
      <c r="H271">
        <v>0</v>
      </c>
      <c r="I271" t="s">
        <v>288</v>
      </c>
      <c r="J271" t="s">
        <v>289</v>
      </c>
      <c r="K271" t="s">
        <v>295</v>
      </c>
      <c r="L271" s="36">
        <v>2002.5</v>
      </c>
      <c r="M271">
        <v>15.5</v>
      </c>
      <c r="N271" s="66">
        <v>7.7999999999999996E-3</v>
      </c>
      <c r="O271" s="36">
        <v>1987</v>
      </c>
      <c r="P271" s="66">
        <v>7.7999999999999996E-3</v>
      </c>
      <c r="Q271" s="36">
        <v>1974</v>
      </c>
      <c r="R271" s="36">
        <v>2010</v>
      </c>
      <c r="S271" s="36">
        <v>1971.5</v>
      </c>
      <c r="T271" s="66">
        <v>1.44E-2</v>
      </c>
      <c r="U271" s="66">
        <v>2.0000000000000001E-4</v>
      </c>
      <c r="V271" s="66">
        <v>-3.7000000000000002E-3</v>
      </c>
      <c r="W271" s="66">
        <v>1.5699999999999999E-2</v>
      </c>
      <c r="X271" s="1">
        <v>561300</v>
      </c>
      <c r="Y271" s="1">
        <v>1121920</v>
      </c>
      <c r="Z271" s="1">
        <v>611180</v>
      </c>
      <c r="AA271" t="s">
        <v>461</v>
      </c>
      <c r="AB271" t="s">
        <v>462</v>
      </c>
      <c r="AC271">
        <v>15.43</v>
      </c>
      <c r="AD271">
        <v>1.3</v>
      </c>
      <c r="AE271">
        <v>2</v>
      </c>
      <c r="AF271" t="s">
        <v>230</v>
      </c>
      <c r="AG271" s="1">
        <v>72800</v>
      </c>
      <c r="AH271" s="36">
        <v>2003</v>
      </c>
      <c r="AI271">
        <v>500</v>
      </c>
      <c r="AJ271" s="36">
        <v>2002.5</v>
      </c>
      <c r="AK271" s="1">
        <v>1900</v>
      </c>
      <c r="AL271" s="2">
        <v>0.6381944444444444</v>
      </c>
      <c r="AN271" t="s">
        <v>463</v>
      </c>
      <c r="AO271" t="s">
        <v>327</v>
      </c>
      <c r="AQ271" t="str">
        <f t="shared" si="4"/>
        <v/>
      </c>
    </row>
    <row r="272" spans="1:43">
      <c r="A272" s="8">
        <v>46171</v>
      </c>
      <c r="B272">
        <v>3978.53</v>
      </c>
      <c r="C272">
        <v>1.96</v>
      </c>
      <c r="D272">
        <v>66400</v>
      </c>
      <c r="E272">
        <v>2.85</v>
      </c>
      <c r="F272" s="69">
        <v>8304</v>
      </c>
      <c r="G272" t="s">
        <v>94</v>
      </c>
      <c r="H272">
        <v>0</v>
      </c>
      <c r="I272" t="s">
        <v>288</v>
      </c>
      <c r="J272" t="s">
        <v>289</v>
      </c>
      <c r="K272" t="s">
        <v>290</v>
      </c>
      <c r="L272" s="36">
        <v>2676</v>
      </c>
      <c r="M272">
        <v>-19.5</v>
      </c>
      <c r="N272" s="66">
        <v>-7.1999999999999998E-3</v>
      </c>
      <c r="O272" s="36">
        <v>2695.5</v>
      </c>
      <c r="P272" s="66">
        <v>-7.1999999999999998E-3</v>
      </c>
      <c r="Q272" s="36">
        <v>2683.5</v>
      </c>
      <c r="R272" s="36">
        <v>2715</v>
      </c>
      <c r="S272" s="36">
        <v>2660</v>
      </c>
      <c r="T272" s="66">
        <v>-2.7000000000000001E-3</v>
      </c>
      <c r="U272" s="66">
        <v>6.9999999999999999E-4</v>
      </c>
      <c r="V272" s="66">
        <v>-1.43E-2</v>
      </c>
      <c r="W272" s="66">
        <v>6.0000000000000001E-3</v>
      </c>
      <c r="X272" s="1">
        <v>852000</v>
      </c>
      <c r="Y272" s="1">
        <v>2280218</v>
      </c>
      <c r="Z272" s="1">
        <v>374076</v>
      </c>
      <c r="AA272" t="s">
        <v>464</v>
      </c>
      <c r="AB272" t="s">
        <v>465</v>
      </c>
      <c r="AC272">
        <v>13.71</v>
      </c>
      <c r="AD272">
        <v>0.77</v>
      </c>
      <c r="AE272">
        <v>3.74</v>
      </c>
      <c r="AF272" t="s">
        <v>230</v>
      </c>
      <c r="AG272" s="1">
        <v>11900</v>
      </c>
      <c r="AH272" s="36">
        <v>2676.5</v>
      </c>
      <c r="AI272">
        <v>400</v>
      </c>
      <c r="AJ272" s="36">
        <v>2675.5</v>
      </c>
      <c r="AK272">
        <v>400</v>
      </c>
      <c r="AL272" s="2">
        <v>0.6381944444444444</v>
      </c>
      <c r="AM272" s="3">
        <v>46156</v>
      </c>
      <c r="AN272" t="s">
        <v>298</v>
      </c>
      <c r="AO272" t="s">
        <v>434</v>
      </c>
      <c r="AQ272" t="str">
        <f t="shared" si="4"/>
        <v/>
      </c>
    </row>
    <row r="273" spans="1:43">
      <c r="A273" s="8">
        <v>46171</v>
      </c>
      <c r="B273">
        <v>3978.53</v>
      </c>
      <c r="C273">
        <v>1.96</v>
      </c>
      <c r="D273">
        <v>66400</v>
      </c>
      <c r="E273">
        <v>2.85</v>
      </c>
      <c r="F273" s="69">
        <v>8316</v>
      </c>
      <c r="G273" t="s">
        <v>95</v>
      </c>
      <c r="H273">
        <v>0</v>
      </c>
      <c r="I273" t="s">
        <v>288</v>
      </c>
      <c r="J273" t="s">
        <v>289</v>
      </c>
      <c r="K273" t="s">
        <v>290</v>
      </c>
      <c r="L273" s="36">
        <v>5894</v>
      </c>
      <c r="M273">
        <v>45</v>
      </c>
      <c r="N273" s="66">
        <v>7.7000000000000002E-3</v>
      </c>
      <c r="O273" s="36">
        <v>5849</v>
      </c>
      <c r="P273" s="66">
        <v>7.6E-3</v>
      </c>
      <c r="Q273" s="36">
        <v>5850</v>
      </c>
      <c r="R273" s="36">
        <v>5944</v>
      </c>
      <c r="S273" s="36">
        <v>5843</v>
      </c>
      <c r="T273" s="66">
        <v>7.4999999999999997E-3</v>
      </c>
      <c r="U273" s="66">
        <v>1.6000000000000001E-3</v>
      </c>
      <c r="V273" s="66">
        <v>-8.3999999999999995E-3</v>
      </c>
      <c r="W273" s="66">
        <v>8.6999999999999994E-3</v>
      </c>
      <c r="X273" s="1">
        <v>8009500</v>
      </c>
      <c r="Y273" s="1">
        <v>47189083</v>
      </c>
      <c r="Z273" s="1">
        <v>22559274</v>
      </c>
      <c r="AA273" t="s">
        <v>466</v>
      </c>
      <c r="AB273" t="s">
        <v>467</v>
      </c>
      <c r="AC273">
        <v>13.09</v>
      </c>
      <c r="AD273">
        <v>1.42</v>
      </c>
      <c r="AE273">
        <v>3.05</v>
      </c>
      <c r="AF273" t="s">
        <v>230</v>
      </c>
      <c r="AG273" s="1">
        <v>738000</v>
      </c>
      <c r="AH273" s="36">
        <v>5894</v>
      </c>
      <c r="AI273" s="1">
        <v>3700</v>
      </c>
      <c r="AJ273" s="36">
        <v>5893</v>
      </c>
      <c r="AK273" s="1">
        <v>5600</v>
      </c>
      <c r="AL273" s="2">
        <v>0.6381944444444444</v>
      </c>
      <c r="AM273" s="3">
        <v>46155</v>
      </c>
      <c r="AN273" t="s">
        <v>298</v>
      </c>
      <c r="AO273" t="s">
        <v>434</v>
      </c>
      <c r="AQ273" t="str">
        <f t="shared" si="4"/>
        <v/>
      </c>
    </row>
    <row r="274" spans="1:43">
      <c r="A274" s="8">
        <v>46171</v>
      </c>
      <c r="B274">
        <v>3978.53</v>
      </c>
      <c r="C274">
        <v>1.96</v>
      </c>
      <c r="D274">
        <v>66400</v>
      </c>
      <c r="E274">
        <v>2.85</v>
      </c>
      <c r="F274" s="69">
        <v>8331</v>
      </c>
      <c r="G274" t="s">
        <v>96</v>
      </c>
      <c r="H274">
        <v>0</v>
      </c>
      <c r="I274" t="s">
        <v>288</v>
      </c>
      <c r="J274" t="s">
        <v>289</v>
      </c>
      <c r="K274" t="s">
        <v>295</v>
      </c>
      <c r="L274" s="36">
        <v>2335</v>
      </c>
      <c r="M274">
        <v>54.5</v>
      </c>
      <c r="N274" s="66">
        <v>2.3900000000000001E-2</v>
      </c>
      <c r="O274" s="36">
        <v>2280.5</v>
      </c>
      <c r="P274" s="66">
        <v>2.3800000000000002E-2</v>
      </c>
      <c r="Q274" s="36">
        <v>2265</v>
      </c>
      <c r="R274" s="36">
        <v>2345.5</v>
      </c>
      <c r="S274" s="36">
        <v>2260.5</v>
      </c>
      <c r="T274" s="66">
        <v>3.09E-2</v>
      </c>
      <c r="U274" s="66">
        <v>7.7000000000000002E-3</v>
      </c>
      <c r="V274" s="66">
        <v>-4.4000000000000003E-3</v>
      </c>
      <c r="W274" s="66">
        <v>3.2899999999999999E-2</v>
      </c>
      <c r="X274" s="1">
        <v>1634900</v>
      </c>
      <c r="Y274" s="1">
        <v>3791857</v>
      </c>
      <c r="Z274" s="1">
        <v>1810841</v>
      </c>
      <c r="AA274" t="s">
        <v>468</v>
      </c>
      <c r="AB274" t="s">
        <v>469</v>
      </c>
      <c r="AC274">
        <v>15.16</v>
      </c>
      <c r="AD274">
        <v>1.29</v>
      </c>
      <c r="AE274">
        <v>2.74</v>
      </c>
      <c r="AF274" t="s">
        <v>230</v>
      </c>
      <c r="AG274" s="1">
        <v>50500</v>
      </c>
      <c r="AH274" s="36">
        <v>2335</v>
      </c>
      <c r="AI274">
        <v>700</v>
      </c>
      <c r="AJ274" s="36">
        <v>2334.5</v>
      </c>
      <c r="AK274">
        <v>600</v>
      </c>
      <c r="AL274" s="2">
        <v>0.6381944444444444</v>
      </c>
      <c r="AM274" s="3">
        <v>46157</v>
      </c>
      <c r="AN274" t="s">
        <v>298</v>
      </c>
      <c r="AO274" t="s">
        <v>434</v>
      </c>
      <c r="AQ274" t="str">
        <f t="shared" si="4"/>
        <v/>
      </c>
    </row>
    <row r="275" spans="1:43">
      <c r="A275" s="8">
        <v>46171</v>
      </c>
      <c r="B275">
        <v>3978.53</v>
      </c>
      <c r="C275">
        <v>1.96</v>
      </c>
      <c r="D275">
        <v>66400</v>
      </c>
      <c r="E275">
        <v>2.85</v>
      </c>
      <c r="F275" s="69">
        <v>8424</v>
      </c>
      <c r="G275" t="s">
        <v>97</v>
      </c>
      <c r="H275">
        <v>0</v>
      </c>
      <c r="I275" t="s">
        <v>288</v>
      </c>
      <c r="J275" t="s">
        <v>289</v>
      </c>
      <c r="K275" t="s">
        <v>295</v>
      </c>
      <c r="L275" s="36">
        <v>4225</v>
      </c>
      <c r="M275">
        <v>43</v>
      </c>
      <c r="N275" s="66">
        <v>1.03E-2</v>
      </c>
      <c r="O275" s="36">
        <v>4182</v>
      </c>
      <c r="P275" s="66">
        <v>1.0200000000000001E-2</v>
      </c>
      <c r="Q275" s="36">
        <v>4170</v>
      </c>
      <c r="R275" s="36">
        <v>4254</v>
      </c>
      <c r="S275" s="36">
        <v>4154</v>
      </c>
      <c r="T275" s="66">
        <v>1.3100000000000001E-2</v>
      </c>
      <c r="U275" s="66">
        <v>-2.0000000000000001E-4</v>
      </c>
      <c r="V275" s="66">
        <v>-6.7999999999999996E-3</v>
      </c>
      <c r="W275" s="66">
        <v>1.7000000000000001E-2</v>
      </c>
      <c r="X275" s="1">
        <v>141000</v>
      </c>
      <c r="Y275" s="1">
        <v>594683</v>
      </c>
      <c r="Z275" s="1">
        <v>383897</v>
      </c>
      <c r="AA275" t="s">
        <v>470</v>
      </c>
      <c r="AB275" t="s">
        <v>471</v>
      </c>
      <c r="AC275">
        <v>7.94</v>
      </c>
      <c r="AD275">
        <v>0.75</v>
      </c>
      <c r="AE275">
        <v>4.07</v>
      </c>
      <c r="AF275" t="s">
        <v>230</v>
      </c>
      <c r="AG275" s="1">
        <v>29100</v>
      </c>
      <c r="AH275" s="36">
        <v>4226</v>
      </c>
      <c r="AI275">
        <v>200</v>
      </c>
      <c r="AJ275" s="36">
        <v>4225</v>
      </c>
      <c r="AK275">
        <v>900</v>
      </c>
      <c r="AL275" s="2">
        <v>0.6381944444444444</v>
      </c>
      <c r="AM275" s="3">
        <v>46154</v>
      </c>
      <c r="AN275" t="s">
        <v>298</v>
      </c>
      <c r="AO275" t="s">
        <v>472</v>
      </c>
      <c r="AQ275" t="str">
        <f t="shared" si="4"/>
        <v/>
      </c>
    </row>
    <row r="276" spans="1:43">
      <c r="A276" s="8">
        <v>46171</v>
      </c>
      <c r="B276">
        <v>3978.53</v>
      </c>
      <c r="C276">
        <v>1.96</v>
      </c>
      <c r="D276">
        <v>66400</v>
      </c>
      <c r="E276">
        <v>2.85</v>
      </c>
      <c r="F276" s="69">
        <v>8425</v>
      </c>
      <c r="G276" t="s">
        <v>98</v>
      </c>
      <c r="H276">
        <v>0</v>
      </c>
      <c r="I276" t="s">
        <v>288</v>
      </c>
      <c r="J276" t="s">
        <v>289</v>
      </c>
      <c r="K276" t="s">
        <v>290</v>
      </c>
      <c r="L276" s="36">
        <v>1303</v>
      </c>
      <c r="M276">
        <v>8</v>
      </c>
      <c r="N276" s="66">
        <v>6.1999999999999998E-3</v>
      </c>
      <c r="O276" s="36">
        <v>1295</v>
      </c>
      <c r="P276" s="66">
        <v>6.1000000000000004E-3</v>
      </c>
      <c r="Q276" s="36">
        <v>1297</v>
      </c>
      <c r="R276" s="36">
        <v>1307</v>
      </c>
      <c r="S276" s="36">
        <v>1294</v>
      </c>
      <c r="T276" s="66">
        <v>4.5999999999999999E-3</v>
      </c>
      <c r="U276" s="66">
        <v>0</v>
      </c>
      <c r="V276" s="66">
        <v>-3.0000000000000001E-3</v>
      </c>
      <c r="W276" s="66">
        <v>6.8999999999999999E-3</v>
      </c>
      <c r="X276" s="1">
        <v>301500</v>
      </c>
      <c r="Y276" s="1">
        <v>392530</v>
      </c>
      <c r="Z276" s="1">
        <v>368314</v>
      </c>
      <c r="AA276" t="s">
        <v>473</v>
      </c>
      <c r="AB276" t="s">
        <v>526</v>
      </c>
      <c r="AC276">
        <v>7.82</v>
      </c>
      <c r="AD276">
        <v>0.85</v>
      </c>
      <c r="AE276">
        <v>3.99</v>
      </c>
      <c r="AF276" t="s">
        <v>230</v>
      </c>
      <c r="AG276" s="1">
        <v>176000</v>
      </c>
      <c r="AH276" s="36">
        <v>1304</v>
      </c>
      <c r="AI276">
        <v>900</v>
      </c>
      <c r="AJ276" s="36">
        <v>1303</v>
      </c>
      <c r="AK276" s="1">
        <v>2600</v>
      </c>
      <c r="AL276" s="2">
        <v>0.63749999999999996</v>
      </c>
      <c r="AM276" s="3">
        <v>46156</v>
      </c>
      <c r="AN276" t="s">
        <v>298</v>
      </c>
      <c r="AO276" t="s">
        <v>472</v>
      </c>
      <c r="AQ276" t="str">
        <f t="shared" si="4"/>
        <v/>
      </c>
    </row>
    <row r="277" spans="1:43">
      <c r="A277" s="8">
        <v>46171</v>
      </c>
      <c r="B277">
        <v>3978.53</v>
      </c>
      <c r="C277">
        <v>1.96</v>
      </c>
      <c r="D277">
        <v>66400</v>
      </c>
      <c r="E277">
        <v>2.85</v>
      </c>
      <c r="F277" s="69">
        <v>8591</v>
      </c>
      <c r="G277" t="s">
        <v>99</v>
      </c>
      <c r="H277">
        <v>0</v>
      </c>
      <c r="I277" t="s">
        <v>288</v>
      </c>
      <c r="J277" t="s">
        <v>289</v>
      </c>
      <c r="K277" t="s">
        <v>290</v>
      </c>
      <c r="L277" s="36">
        <v>6292</v>
      </c>
      <c r="M277">
        <v>168</v>
      </c>
      <c r="N277" s="66">
        <v>2.7400000000000001E-2</v>
      </c>
      <c r="O277" s="36">
        <v>6124</v>
      </c>
      <c r="P277" s="66">
        <v>2.7400000000000001E-2</v>
      </c>
      <c r="Q277" s="36">
        <v>6088</v>
      </c>
      <c r="R277" s="36">
        <v>6309</v>
      </c>
      <c r="S277" s="36">
        <v>6087</v>
      </c>
      <c r="T277" s="66">
        <v>3.3500000000000002E-2</v>
      </c>
      <c r="U277" s="66">
        <v>6.7000000000000002E-3</v>
      </c>
      <c r="V277" s="66">
        <v>-2.5999999999999999E-3</v>
      </c>
      <c r="W277" s="66">
        <v>3.3599999999999998E-2</v>
      </c>
      <c r="X277" s="1">
        <v>2050400</v>
      </c>
      <c r="Y277" s="1">
        <v>12774132</v>
      </c>
      <c r="Z277" s="1">
        <v>7072878</v>
      </c>
      <c r="AA277" t="s">
        <v>475</v>
      </c>
      <c r="AB277" t="s">
        <v>476</v>
      </c>
      <c r="AC277">
        <v>13.07</v>
      </c>
      <c r="AD277">
        <v>1.54</v>
      </c>
      <c r="AE277">
        <v>2.98</v>
      </c>
      <c r="AF277" t="s">
        <v>230</v>
      </c>
      <c r="AG277" s="1">
        <v>250100</v>
      </c>
      <c r="AH277" s="36">
        <v>6293</v>
      </c>
      <c r="AI277" s="1">
        <v>2000</v>
      </c>
      <c r="AJ277" s="36">
        <v>6292</v>
      </c>
      <c r="AK277">
        <v>500</v>
      </c>
      <c r="AL277" s="2">
        <v>0.6381944444444444</v>
      </c>
      <c r="AM277" s="3">
        <v>46153</v>
      </c>
      <c r="AN277" t="s">
        <v>298</v>
      </c>
      <c r="AO277" t="s">
        <v>472</v>
      </c>
      <c r="AQ277" t="str">
        <f t="shared" si="4"/>
        <v/>
      </c>
    </row>
    <row r="278" spans="1:43">
      <c r="A278" s="8">
        <v>46171</v>
      </c>
      <c r="B278">
        <v>3978.53</v>
      </c>
      <c r="C278">
        <v>1.96</v>
      </c>
      <c r="D278">
        <v>66400</v>
      </c>
      <c r="E278">
        <v>2.85</v>
      </c>
      <c r="F278" s="69">
        <v>8593</v>
      </c>
      <c r="G278" t="s">
        <v>100</v>
      </c>
      <c r="H278">
        <v>0</v>
      </c>
      <c r="I278" t="s">
        <v>288</v>
      </c>
      <c r="J278" t="s">
        <v>289</v>
      </c>
      <c r="K278" t="s">
        <v>295</v>
      </c>
      <c r="L278" s="36">
        <v>1322.5</v>
      </c>
      <c r="M278">
        <v>14</v>
      </c>
      <c r="N278" s="66">
        <v>1.0699999999999999E-2</v>
      </c>
      <c r="O278" s="36">
        <v>1308.5</v>
      </c>
      <c r="P278" s="66">
        <v>1.06E-2</v>
      </c>
      <c r="Q278" s="36">
        <v>1309</v>
      </c>
      <c r="R278" s="36">
        <v>1328</v>
      </c>
      <c r="S278" s="36">
        <v>1306</v>
      </c>
      <c r="T278" s="66">
        <v>1.03E-2</v>
      </c>
      <c r="U278" s="66">
        <v>4.4999999999999997E-3</v>
      </c>
      <c r="V278" s="66">
        <v>-4.1000000000000003E-3</v>
      </c>
      <c r="W278" s="66">
        <v>1.26E-2</v>
      </c>
      <c r="X278" s="1">
        <v>3333100</v>
      </c>
      <c r="Y278" s="1">
        <v>4397943</v>
      </c>
      <c r="Z278" s="1">
        <v>1939991</v>
      </c>
      <c r="AA278" t="s">
        <v>477</v>
      </c>
      <c r="AB278" t="s">
        <v>537</v>
      </c>
      <c r="AC278">
        <v>11.87</v>
      </c>
      <c r="AD278">
        <v>0.95</v>
      </c>
      <c r="AE278">
        <v>3.86</v>
      </c>
      <c r="AF278" t="s">
        <v>230</v>
      </c>
      <c r="AG278" s="1">
        <v>930400</v>
      </c>
      <c r="AH278" s="36">
        <v>1323</v>
      </c>
      <c r="AI278" s="1">
        <v>6500</v>
      </c>
      <c r="AJ278" s="36">
        <v>1322.5</v>
      </c>
      <c r="AK278" s="1">
        <v>11600</v>
      </c>
      <c r="AL278" s="2">
        <v>0.6381944444444444</v>
      </c>
      <c r="AM278" s="3">
        <v>46157</v>
      </c>
      <c r="AN278" t="s">
        <v>298</v>
      </c>
      <c r="AO278" t="s">
        <v>472</v>
      </c>
      <c r="AQ278" t="str">
        <f t="shared" si="4"/>
        <v/>
      </c>
    </row>
    <row r="279" spans="1:43">
      <c r="A279" s="8">
        <v>46171</v>
      </c>
      <c r="B279">
        <v>3978.53</v>
      </c>
      <c r="C279">
        <v>1.96</v>
      </c>
      <c r="D279">
        <v>66400</v>
      </c>
      <c r="E279">
        <v>2.85</v>
      </c>
      <c r="F279" s="69">
        <v>8604</v>
      </c>
      <c r="G279" t="s">
        <v>101</v>
      </c>
      <c r="H279">
        <v>0</v>
      </c>
      <c r="I279" t="s">
        <v>288</v>
      </c>
      <c r="J279" t="s">
        <v>289</v>
      </c>
      <c r="K279" t="s">
        <v>290</v>
      </c>
      <c r="L279" s="36">
        <v>1305</v>
      </c>
      <c r="M279">
        <v>54.5</v>
      </c>
      <c r="N279" s="66">
        <v>4.36E-2</v>
      </c>
      <c r="O279" s="36">
        <v>1250.5</v>
      </c>
      <c r="P279" s="66">
        <v>4.3499999999999997E-2</v>
      </c>
      <c r="Q279" s="36">
        <v>1265</v>
      </c>
      <c r="R279" s="36">
        <v>1307.5</v>
      </c>
      <c r="S279" s="36">
        <v>1260.5</v>
      </c>
      <c r="T279" s="66">
        <v>3.1600000000000003E-2</v>
      </c>
      <c r="U279" s="66">
        <v>3.8E-3</v>
      </c>
      <c r="V279" s="66">
        <v>-1.9E-3</v>
      </c>
      <c r="W279" s="66">
        <v>3.5299999999999998E-2</v>
      </c>
      <c r="X279" s="1">
        <v>7700600</v>
      </c>
      <c r="Y279" s="1">
        <v>9947630</v>
      </c>
      <c r="Z279" s="1">
        <v>4030574</v>
      </c>
      <c r="AA279" t="s">
        <v>479</v>
      </c>
      <c r="AB279" t="s">
        <v>480</v>
      </c>
      <c r="AC279">
        <v>10.5</v>
      </c>
      <c r="AD279">
        <v>1.02</v>
      </c>
      <c r="AE279">
        <v>3.91</v>
      </c>
      <c r="AF279" t="s">
        <v>230</v>
      </c>
      <c r="AG279" s="1">
        <v>714600</v>
      </c>
      <c r="AH279" s="36">
        <v>1305</v>
      </c>
      <c r="AI279" s="1">
        <v>31400</v>
      </c>
      <c r="AJ279" s="36">
        <v>1304.5</v>
      </c>
      <c r="AK279" s="1">
        <v>12200</v>
      </c>
      <c r="AL279" s="2">
        <v>0.6381944444444444</v>
      </c>
      <c r="AN279" t="s">
        <v>298</v>
      </c>
      <c r="AO279" t="s">
        <v>481</v>
      </c>
      <c r="AQ279" t="str">
        <f t="shared" si="4"/>
        <v/>
      </c>
    </row>
    <row r="280" spans="1:43">
      <c r="A280" s="8">
        <v>46171</v>
      </c>
      <c r="B280">
        <v>3978.53</v>
      </c>
      <c r="C280">
        <v>1.96</v>
      </c>
      <c r="D280">
        <v>66400</v>
      </c>
      <c r="E280">
        <v>2.85</v>
      </c>
      <c r="F280" s="69">
        <v>8697</v>
      </c>
      <c r="G280" t="s">
        <v>102</v>
      </c>
      <c r="H280">
        <v>0</v>
      </c>
      <c r="I280" t="s">
        <v>288</v>
      </c>
      <c r="J280" t="s">
        <v>289</v>
      </c>
      <c r="K280" t="s">
        <v>290</v>
      </c>
      <c r="L280" s="36">
        <v>1958.5</v>
      </c>
      <c r="M280">
        <v>63</v>
      </c>
      <c r="N280" s="66">
        <v>3.32E-2</v>
      </c>
      <c r="O280" s="36">
        <v>1895.5</v>
      </c>
      <c r="P280" s="66">
        <v>3.32E-2</v>
      </c>
      <c r="Q280" s="36">
        <v>1896.5</v>
      </c>
      <c r="R280" s="36">
        <v>1967.5</v>
      </c>
      <c r="S280" s="36">
        <v>1895.5</v>
      </c>
      <c r="T280" s="66">
        <v>3.2599999999999997E-2</v>
      </c>
      <c r="U280" s="66">
        <v>4.7999999999999996E-3</v>
      </c>
      <c r="V280" s="66">
        <v>-4.4999999999999997E-3</v>
      </c>
      <c r="W280" s="66">
        <v>3.32E-2</v>
      </c>
      <c r="X280" s="1">
        <v>1359400</v>
      </c>
      <c r="Y280" s="1">
        <v>2643505</v>
      </c>
      <c r="Z280" s="1">
        <v>2020751</v>
      </c>
      <c r="AA280" t="s">
        <v>482</v>
      </c>
      <c r="AB280" t="s">
        <v>483</v>
      </c>
      <c r="AC280">
        <v>25.97</v>
      </c>
      <c r="AD280">
        <v>5.83</v>
      </c>
      <c r="AE280">
        <v>3.11</v>
      </c>
      <c r="AF280" t="s">
        <v>230</v>
      </c>
      <c r="AG280" s="1">
        <v>95400</v>
      </c>
      <c r="AH280" s="36">
        <v>1959</v>
      </c>
      <c r="AI280" s="1">
        <v>1700</v>
      </c>
      <c r="AJ280" s="36">
        <v>1958.5</v>
      </c>
      <c r="AK280" s="1">
        <v>1300</v>
      </c>
      <c r="AL280" s="2">
        <v>0.6381944444444444</v>
      </c>
      <c r="AN280" t="s">
        <v>298</v>
      </c>
      <c r="AO280" t="s">
        <v>472</v>
      </c>
      <c r="AQ280" t="str">
        <f t="shared" si="4"/>
        <v/>
      </c>
    </row>
    <row r="281" spans="1:43">
      <c r="A281" s="8">
        <v>46171</v>
      </c>
      <c r="B281">
        <v>3978.53</v>
      </c>
      <c r="C281">
        <v>1.96</v>
      </c>
      <c r="D281">
        <v>66400</v>
      </c>
      <c r="E281">
        <v>2.85</v>
      </c>
      <c r="F281" s="69">
        <v>8830</v>
      </c>
      <c r="G281" t="s">
        <v>103</v>
      </c>
      <c r="H281">
        <v>0</v>
      </c>
      <c r="I281" t="s">
        <v>288</v>
      </c>
      <c r="J281" t="s">
        <v>289</v>
      </c>
      <c r="K281" t="s">
        <v>295</v>
      </c>
      <c r="L281" s="36">
        <v>3753</v>
      </c>
      <c r="M281">
        <v>101</v>
      </c>
      <c r="N281" s="66">
        <v>2.7699999999999999E-2</v>
      </c>
      <c r="O281" s="36">
        <v>3652</v>
      </c>
      <c r="P281" s="66">
        <v>2.76E-2</v>
      </c>
      <c r="Q281" s="36">
        <v>3701</v>
      </c>
      <c r="R281" s="36">
        <v>3799</v>
      </c>
      <c r="S281" s="36">
        <v>3670</v>
      </c>
      <c r="T281" s="66">
        <v>1.4E-2</v>
      </c>
      <c r="U281" s="66">
        <v>8.0000000000000002E-3</v>
      </c>
      <c r="V281" s="66">
        <v>-1.21E-2</v>
      </c>
      <c r="W281" s="66">
        <v>2.2599999999999999E-2</v>
      </c>
      <c r="X281" s="1">
        <v>2681700</v>
      </c>
      <c r="Y281" s="1">
        <v>10038726</v>
      </c>
      <c r="Z281" s="1">
        <v>3512808</v>
      </c>
      <c r="AA281" t="s">
        <v>484</v>
      </c>
      <c r="AB281" t="s">
        <v>485</v>
      </c>
      <c r="AC281">
        <v>15.54</v>
      </c>
      <c r="AD281">
        <v>1.4</v>
      </c>
      <c r="AE281">
        <v>1.39</v>
      </c>
      <c r="AF281" t="s">
        <v>230</v>
      </c>
      <c r="AG281" s="1">
        <v>61700</v>
      </c>
      <c r="AH281" s="36">
        <v>3753</v>
      </c>
      <c r="AI281" s="1">
        <v>1500</v>
      </c>
      <c r="AJ281" s="36">
        <v>3752</v>
      </c>
      <c r="AK281" s="1">
        <v>1500</v>
      </c>
      <c r="AL281" s="2">
        <v>0.6381944444444444</v>
      </c>
      <c r="AM281" s="3">
        <v>46155</v>
      </c>
      <c r="AN281" t="s">
        <v>298</v>
      </c>
      <c r="AO281" t="s">
        <v>332</v>
      </c>
      <c r="AQ281" t="str">
        <f t="shared" si="4"/>
        <v/>
      </c>
    </row>
    <row r="282" spans="1:43">
      <c r="A282" s="8">
        <v>46171</v>
      </c>
      <c r="B282">
        <v>3978.53</v>
      </c>
      <c r="C282">
        <v>1.96</v>
      </c>
      <c r="D282">
        <v>66400</v>
      </c>
      <c r="E282">
        <v>2.85</v>
      </c>
      <c r="F282" s="69">
        <v>9020</v>
      </c>
      <c r="G282" t="s">
        <v>104</v>
      </c>
      <c r="H282">
        <v>0</v>
      </c>
      <c r="I282" t="s">
        <v>288</v>
      </c>
      <c r="J282" t="s">
        <v>289</v>
      </c>
      <c r="K282" t="s">
        <v>295</v>
      </c>
      <c r="L282" s="36">
        <v>3483</v>
      </c>
      <c r="M282">
        <v>39</v>
      </c>
      <c r="N282" s="66">
        <v>1.1299999999999999E-2</v>
      </c>
      <c r="O282" s="36">
        <v>3444</v>
      </c>
      <c r="P282" s="66">
        <v>1.1299999999999999E-2</v>
      </c>
      <c r="Q282" s="36">
        <v>3438</v>
      </c>
      <c r="R282" s="36">
        <v>3500</v>
      </c>
      <c r="S282" s="36">
        <v>3434</v>
      </c>
      <c r="T282" s="66">
        <v>1.2999999999999999E-2</v>
      </c>
      <c r="U282" s="66">
        <v>1.4E-3</v>
      </c>
      <c r="V282" s="66">
        <v>-4.7999999999999996E-3</v>
      </c>
      <c r="W282" s="66">
        <v>1.4200000000000001E-2</v>
      </c>
      <c r="X282" s="1">
        <v>1770000</v>
      </c>
      <c r="Y282" s="1">
        <v>6143969</v>
      </c>
      <c r="Z282" s="1">
        <v>3951157</v>
      </c>
      <c r="AA282" t="s">
        <v>486</v>
      </c>
      <c r="AB282" t="s">
        <v>487</v>
      </c>
      <c r="AC282">
        <v>15.42</v>
      </c>
      <c r="AD282">
        <v>1.29</v>
      </c>
      <c r="AE282">
        <v>2.41</v>
      </c>
      <c r="AF282" t="s">
        <v>230</v>
      </c>
      <c r="AG282" s="1">
        <v>81000</v>
      </c>
      <c r="AH282" s="36">
        <v>3484</v>
      </c>
      <c r="AI282" s="1">
        <v>1900</v>
      </c>
      <c r="AJ282" s="36">
        <v>3483</v>
      </c>
      <c r="AK282" s="1">
        <v>2700</v>
      </c>
      <c r="AL282" s="2">
        <v>0.6381944444444444</v>
      </c>
      <c r="AM282" s="3">
        <v>46142</v>
      </c>
      <c r="AN282" t="s">
        <v>298</v>
      </c>
      <c r="AO282" t="s">
        <v>488</v>
      </c>
      <c r="AQ282" t="str">
        <f t="shared" si="4"/>
        <v/>
      </c>
    </row>
    <row r="283" spans="1:43">
      <c r="A283" s="8">
        <v>46171</v>
      </c>
      <c r="B283">
        <v>3978.53</v>
      </c>
      <c r="C283">
        <v>1.96</v>
      </c>
      <c r="D283">
        <v>66400</v>
      </c>
      <c r="E283">
        <v>2.85</v>
      </c>
      <c r="F283" s="69">
        <v>9024</v>
      </c>
      <c r="G283" t="s">
        <v>105</v>
      </c>
      <c r="H283">
        <v>0</v>
      </c>
      <c r="I283" t="s">
        <v>288</v>
      </c>
      <c r="J283" t="s">
        <v>289</v>
      </c>
      <c r="K283" t="s">
        <v>290</v>
      </c>
      <c r="L283" s="36">
        <v>2842</v>
      </c>
      <c r="M283">
        <v>11</v>
      </c>
      <c r="N283" s="66">
        <v>3.8999999999999998E-3</v>
      </c>
      <c r="O283" s="36">
        <v>2831</v>
      </c>
      <c r="P283" s="66">
        <v>3.8E-3</v>
      </c>
      <c r="Q283" s="36">
        <v>2794</v>
      </c>
      <c r="R283" s="36">
        <v>2874.5</v>
      </c>
      <c r="S283" s="36">
        <v>2790.5</v>
      </c>
      <c r="T283" s="66">
        <v>1.7100000000000001E-2</v>
      </c>
      <c r="U283" s="66">
        <v>1E-4</v>
      </c>
      <c r="V283" s="66">
        <v>-1.1299999999999999E-2</v>
      </c>
      <c r="W283" s="66">
        <v>1.84E-2</v>
      </c>
      <c r="X283" s="1">
        <v>1487200</v>
      </c>
      <c r="Y283" s="1">
        <v>4218528</v>
      </c>
      <c r="Z283" s="1">
        <v>869014</v>
      </c>
      <c r="AA283" t="s">
        <v>489</v>
      </c>
      <c r="AB283" t="s">
        <v>538</v>
      </c>
      <c r="AC283">
        <v>26.76</v>
      </c>
      <c r="AD283">
        <v>1.27</v>
      </c>
      <c r="AE283">
        <v>1.48</v>
      </c>
      <c r="AF283" t="s">
        <v>230</v>
      </c>
      <c r="AG283" s="1">
        <v>89900</v>
      </c>
      <c r="AH283" s="36">
        <v>2842.5</v>
      </c>
      <c r="AI283" s="1">
        <v>1900</v>
      </c>
      <c r="AJ283" s="36">
        <v>2841.5</v>
      </c>
      <c r="AK283">
        <v>800</v>
      </c>
      <c r="AL283" s="2">
        <v>0.6381944444444444</v>
      </c>
      <c r="AM283" s="3">
        <v>46156</v>
      </c>
      <c r="AN283" t="s">
        <v>298</v>
      </c>
      <c r="AO283" t="s">
        <v>488</v>
      </c>
      <c r="AQ283" t="str">
        <f t="shared" si="4"/>
        <v/>
      </c>
    </row>
    <row r="284" spans="1:43">
      <c r="A284" s="8">
        <v>46171</v>
      </c>
      <c r="B284">
        <v>3978.53</v>
      </c>
      <c r="C284">
        <v>1.96</v>
      </c>
      <c r="D284">
        <v>66400</v>
      </c>
      <c r="E284">
        <v>2.85</v>
      </c>
      <c r="F284" s="69">
        <v>9069</v>
      </c>
      <c r="G284" t="s">
        <v>106</v>
      </c>
      <c r="H284">
        <v>0</v>
      </c>
      <c r="I284" t="s">
        <v>288</v>
      </c>
      <c r="J284" t="s">
        <v>289</v>
      </c>
      <c r="K284" t="s">
        <v>290</v>
      </c>
      <c r="L284" s="36">
        <v>1912.5</v>
      </c>
      <c r="M284">
        <v>-7</v>
      </c>
      <c r="N284" s="66">
        <v>-3.5999999999999999E-3</v>
      </c>
      <c r="O284" s="36">
        <v>1919.5</v>
      </c>
      <c r="P284" s="66">
        <v>-3.5999999999999999E-3</v>
      </c>
      <c r="Q284" s="36">
        <v>1908</v>
      </c>
      <c r="R284" s="36">
        <v>1942.5</v>
      </c>
      <c r="S284" s="36">
        <v>1902.5</v>
      </c>
      <c r="T284" s="66">
        <v>2.3E-3</v>
      </c>
      <c r="U284" s="66">
        <v>-1.1299999999999999E-2</v>
      </c>
      <c r="V284" s="66">
        <v>-1.54E-2</v>
      </c>
      <c r="W284" s="66">
        <v>5.1999999999999998E-3</v>
      </c>
      <c r="X284" s="1">
        <v>205800</v>
      </c>
      <c r="Y284" s="1">
        <v>396573</v>
      </c>
      <c r="Z284" s="1">
        <v>336011</v>
      </c>
      <c r="AA284" t="s">
        <v>491</v>
      </c>
      <c r="AB284" t="s">
        <v>492</v>
      </c>
      <c r="AC284">
        <v>13.68</v>
      </c>
      <c r="AD284">
        <v>1.4</v>
      </c>
      <c r="AE284">
        <v>2.93</v>
      </c>
      <c r="AF284" t="s">
        <v>230</v>
      </c>
      <c r="AG284" s="1">
        <v>28800</v>
      </c>
      <c r="AH284" s="36">
        <v>1912.5</v>
      </c>
      <c r="AI284">
        <v>300</v>
      </c>
      <c r="AJ284" s="36">
        <v>1911.5</v>
      </c>
      <c r="AK284">
        <v>300</v>
      </c>
      <c r="AL284" s="2">
        <v>0.6381944444444444</v>
      </c>
      <c r="AM284" s="3">
        <v>46155</v>
      </c>
      <c r="AN284" t="s">
        <v>298</v>
      </c>
      <c r="AO284" t="s">
        <v>488</v>
      </c>
      <c r="AQ284" t="str">
        <f t="shared" si="4"/>
        <v/>
      </c>
    </row>
    <row r="285" spans="1:43">
      <c r="A285" s="8">
        <v>46171</v>
      </c>
      <c r="B285">
        <v>3978.53</v>
      </c>
      <c r="C285">
        <v>1.96</v>
      </c>
      <c r="D285">
        <v>66400</v>
      </c>
      <c r="E285">
        <v>2.85</v>
      </c>
      <c r="F285" s="69">
        <v>9227</v>
      </c>
      <c r="G285" t="s">
        <v>107</v>
      </c>
      <c r="H285">
        <v>0</v>
      </c>
      <c r="I285" t="s">
        <v>347</v>
      </c>
      <c r="J285" t="s">
        <v>289</v>
      </c>
      <c r="K285" t="s">
        <v>290</v>
      </c>
      <c r="L285" s="36">
        <v>1044</v>
      </c>
      <c r="M285">
        <v>-76</v>
      </c>
      <c r="N285" s="66">
        <v>-6.7900000000000002E-2</v>
      </c>
      <c r="O285" s="36">
        <v>1120</v>
      </c>
      <c r="P285" s="66">
        <v>-6.7799999999999999E-2</v>
      </c>
      <c r="Q285" s="36">
        <v>1103</v>
      </c>
      <c r="R285" s="36">
        <v>1103</v>
      </c>
      <c r="S285" s="36">
        <v>1025</v>
      </c>
      <c r="T285" s="66">
        <v>-5.3400000000000003E-2</v>
      </c>
      <c r="U285" s="66">
        <v>2.8E-3</v>
      </c>
      <c r="V285" s="66">
        <v>-5.3400000000000003E-2</v>
      </c>
      <c r="W285" s="66">
        <v>1.8499999999999999E-2</v>
      </c>
      <c r="X285" s="1">
        <v>758200</v>
      </c>
      <c r="Y285" s="1">
        <v>799928</v>
      </c>
      <c r="Z285" s="1">
        <v>16604</v>
      </c>
      <c r="AA285" t="s">
        <v>493</v>
      </c>
      <c r="AB285" t="s">
        <v>494</v>
      </c>
      <c r="AC285">
        <v>0</v>
      </c>
      <c r="AD285">
        <v>34.35</v>
      </c>
      <c r="AE285">
        <v>0</v>
      </c>
      <c r="AF285">
        <v>3.1</v>
      </c>
      <c r="AG285" s="1">
        <v>10200</v>
      </c>
      <c r="AH285" s="36">
        <v>1044</v>
      </c>
      <c r="AI285">
        <v>100</v>
      </c>
      <c r="AJ285" s="36">
        <v>1042</v>
      </c>
      <c r="AK285">
        <v>200</v>
      </c>
      <c r="AL285" s="2">
        <v>0.6381944444444444</v>
      </c>
      <c r="AM285" s="3">
        <v>46154</v>
      </c>
      <c r="AN285" t="s">
        <v>350</v>
      </c>
      <c r="AO285" t="s">
        <v>313</v>
      </c>
      <c r="AQ285" t="str">
        <f t="shared" si="4"/>
        <v/>
      </c>
    </row>
    <row r="286" spans="1:43">
      <c r="A286" s="8">
        <v>46171</v>
      </c>
      <c r="B286">
        <v>3978.53</v>
      </c>
      <c r="C286">
        <v>1.96</v>
      </c>
      <c r="D286">
        <v>66400</v>
      </c>
      <c r="E286">
        <v>2.85</v>
      </c>
      <c r="F286" s="69">
        <v>9303</v>
      </c>
      <c r="G286" t="s">
        <v>108</v>
      </c>
      <c r="H286">
        <v>0</v>
      </c>
      <c r="I286" t="s">
        <v>288</v>
      </c>
      <c r="J286" t="s">
        <v>289</v>
      </c>
      <c r="K286" t="s">
        <v>295</v>
      </c>
      <c r="L286" s="36">
        <v>3930</v>
      </c>
      <c r="M286">
        <v>25</v>
      </c>
      <c r="N286" s="66">
        <v>6.4000000000000003E-3</v>
      </c>
      <c r="O286" s="36">
        <v>3905</v>
      </c>
      <c r="P286" s="66">
        <v>6.4000000000000003E-3</v>
      </c>
      <c r="Q286" s="36">
        <v>3915</v>
      </c>
      <c r="R286" s="36">
        <v>3965</v>
      </c>
      <c r="S286" s="36">
        <v>3910</v>
      </c>
      <c r="T286" s="66">
        <v>3.8E-3</v>
      </c>
      <c r="U286" s="66">
        <v>-3.8E-3</v>
      </c>
      <c r="V286" s="66">
        <v>-8.8000000000000005E-3</v>
      </c>
      <c r="W286" s="66">
        <v>5.1000000000000004E-3</v>
      </c>
      <c r="X286" s="1">
        <v>51400</v>
      </c>
      <c r="Y286" s="1">
        <v>202509</v>
      </c>
      <c r="Z286" s="1">
        <v>301093</v>
      </c>
      <c r="AA286" t="s">
        <v>495</v>
      </c>
      <c r="AB286" t="s">
        <v>496</v>
      </c>
      <c r="AC286">
        <v>17.41</v>
      </c>
      <c r="AD286">
        <v>0.95</v>
      </c>
      <c r="AE286">
        <v>2.62</v>
      </c>
      <c r="AF286" t="s">
        <v>230</v>
      </c>
      <c r="AG286" s="1">
        <v>29700</v>
      </c>
      <c r="AH286" s="36">
        <v>3935</v>
      </c>
      <c r="AI286" s="1">
        <v>1000</v>
      </c>
      <c r="AJ286" s="36">
        <v>3925</v>
      </c>
      <c r="AK286" s="1">
        <v>1700</v>
      </c>
      <c r="AL286" s="2">
        <v>0.63680555555555551</v>
      </c>
      <c r="AM286" s="3">
        <v>46154</v>
      </c>
      <c r="AN286" t="s">
        <v>298</v>
      </c>
      <c r="AO286" t="s">
        <v>497</v>
      </c>
      <c r="AQ286" t="str">
        <f t="shared" si="4"/>
        <v/>
      </c>
    </row>
    <row r="287" spans="1:43">
      <c r="A287" s="8">
        <v>46171</v>
      </c>
      <c r="B287">
        <v>3978.53</v>
      </c>
      <c r="C287">
        <v>1.96</v>
      </c>
      <c r="D287">
        <v>66400</v>
      </c>
      <c r="E287">
        <v>2.85</v>
      </c>
      <c r="F287" s="69">
        <v>9308</v>
      </c>
      <c r="G287" t="s">
        <v>109</v>
      </c>
      <c r="H287">
        <v>0</v>
      </c>
      <c r="I287" t="s">
        <v>314</v>
      </c>
      <c r="J287" t="s">
        <v>289</v>
      </c>
      <c r="K287" t="s">
        <v>295</v>
      </c>
      <c r="L287" s="36">
        <v>1622</v>
      </c>
      <c r="M287">
        <v>39</v>
      </c>
      <c r="N287" s="66">
        <v>2.46E-2</v>
      </c>
      <c r="O287" s="36">
        <v>1583</v>
      </c>
      <c r="P287" s="66">
        <v>2.46E-2</v>
      </c>
      <c r="Q287" s="36">
        <v>1597</v>
      </c>
      <c r="R287" s="36">
        <v>1642</v>
      </c>
      <c r="S287" s="36">
        <v>1589</v>
      </c>
      <c r="T287" s="66">
        <v>1.5599999999999999E-2</v>
      </c>
      <c r="U287" s="66">
        <v>-9.1000000000000004E-3</v>
      </c>
      <c r="V287" s="66">
        <v>-1.21E-2</v>
      </c>
      <c r="W287" s="66">
        <v>2.07E-2</v>
      </c>
      <c r="X287" s="1">
        <v>111200</v>
      </c>
      <c r="Y287" s="1">
        <v>181201</v>
      </c>
      <c r="Z287" s="1">
        <v>42290</v>
      </c>
      <c r="AA287" t="s">
        <v>498</v>
      </c>
      <c r="AB287" t="s">
        <v>499</v>
      </c>
      <c r="AC287">
        <v>14.01</v>
      </c>
      <c r="AD287">
        <v>1.0900000000000001</v>
      </c>
      <c r="AE287">
        <v>2.14</v>
      </c>
      <c r="AF287" t="s">
        <v>230</v>
      </c>
      <c r="AG287" s="1">
        <v>2400</v>
      </c>
      <c r="AH287" s="36">
        <v>1621</v>
      </c>
      <c r="AI287">
        <v>300</v>
      </c>
      <c r="AJ287" s="36">
        <v>1618</v>
      </c>
      <c r="AK287">
        <v>300</v>
      </c>
      <c r="AL287" s="2">
        <v>0.63680555555555551</v>
      </c>
      <c r="AM287" s="3">
        <v>46155</v>
      </c>
      <c r="AN287" t="s">
        <v>298</v>
      </c>
      <c r="AO287" t="s">
        <v>500</v>
      </c>
      <c r="AQ287" t="str">
        <f t="shared" si="4"/>
        <v/>
      </c>
    </row>
    <row r="288" spans="1:43">
      <c r="A288" s="8">
        <v>46171</v>
      </c>
      <c r="B288">
        <v>3978.53</v>
      </c>
      <c r="C288">
        <v>1.96</v>
      </c>
      <c r="D288">
        <v>66400</v>
      </c>
      <c r="E288">
        <v>2.85</v>
      </c>
      <c r="F288" s="69">
        <v>9348</v>
      </c>
      <c r="G288" t="s">
        <v>110</v>
      </c>
      <c r="H288">
        <v>0</v>
      </c>
      <c r="I288" t="s">
        <v>347</v>
      </c>
      <c r="J288" t="s">
        <v>323</v>
      </c>
      <c r="K288" t="s">
        <v>290</v>
      </c>
      <c r="L288">
        <v>675</v>
      </c>
      <c r="M288">
        <v>-24</v>
      </c>
      <c r="N288" s="66">
        <v>-3.4299999999999997E-2</v>
      </c>
      <c r="O288">
        <v>699</v>
      </c>
      <c r="P288" s="66">
        <v>-3.4299999999999997E-2</v>
      </c>
      <c r="Q288">
        <v>709</v>
      </c>
      <c r="R288">
        <v>710</v>
      </c>
      <c r="S288">
        <v>651</v>
      </c>
      <c r="T288" s="66">
        <v>-4.7899999999999998E-2</v>
      </c>
      <c r="U288" s="66">
        <v>1.04E-2</v>
      </c>
      <c r="V288" s="66">
        <v>-4.9200000000000001E-2</v>
      </c>
      <c r="W288" s="66">
        <v>3.6799999999999999E-2</v>
      </c>
      <c r="X288" s="1">
        <v>6819200</v>
      </c>
      <c r="Y288" s="1">
        <v>4611831</v>
      </c>
      <c r="Z288" s="1">
        <v>98709</v>
      </c>
      <c r="AA288" t="s">
        <v>539</v>
      </c>
      <c r="AB288" t="s">
        <v>502</v>
      </c>
      <c r="AC288">
        <v>0</v>
      </c>
      <c r="AD288">
        <v>6.55</v>
      </c>
      <c r="AE288">
        <v>0</v>
      </c>
      <c r="AF288">
        <v>2.8</v>
      </c>
      <c r="AG288" s="1">
        <v>83100</v>
      </c>
      <c r="AH288">
        <v>676</v>
      </c>
      <c r="AI288" s="1">
        <v>4100</v>
      </c>
      <c r="AJ288">
        <v>674</v>
      </c>
      <c r="AK288" s="1">
        <v>10300</v>
      </c>
      <c r="AL288" s="2">
        <v>0.6381944444444444</v>
      </c>
      <c r="AM288" s="3">
        <v>46157</v>
      </c>
      <c r="AN288" t="s">
        <v>298</v>
      </c>
      <c r="AO288" t="s">
        <v>313</v>
      </c>
      <c r="AQ288" t="str">
        <f t="shared" si="4"/>
        <v/>
      </c>
    </row>
    <row r="289" spans="1:43">
      <c r="A289" s="8">
        <v>46171</v>
      </c>
      <c r="B289">
        <v>3978.53</v>
      </c>
      <c r="C289">
        <v>1.96</v>
      </c>
      <c r="D289">
        <v>66400</v>
      </c>
      <c r="E289">
        <v>2.85</v>
      </c>
      <c r="F289" s="69">
        <v>9432</v>
      </c>
      <c r="G289" t="s">
        <v>111</v>
      </c>
      <c r="H289">
        <v>0</v>
      </c>
      <c r="I289" t="s">
        <v>288</v>
      </c>
      <c r="J289" t="s">
        <v>289</v>
      </c>
      <c r="K289" t="s">
        <v>290</v>
      </c>
      <c r="L289">
        <v>150.19999999999999</v>
      </c>
      <c r="M289">
        <v>0.1</v>
      </c>
      <c r="N289" s="66">
        <v>6.9999999999999999E-4</v>
      </c>
      <c r="O289">
        <v>150.1</v>
      </c>
      <c r="P289" s="66">
        <v>5.9999999999999995E-4</v>
      </c>
      <c r="Q289">
        <v>151</v>
      </c>
      <c r="R289">
        <v>151.19999999999999</v>
      </c>
      <c r="S289">
        <v>150</v>
      </c>
      <c r="T289" s="66">
        <v>-5.1999999999999998E-3</v>
      </c>
      <c r="U289" s="66">
        <v>-2.5999999999999999E-3</v>
      </c>
      <c r="V289" s="66">
        <v>-6.6E-3</v>
      </c>
      <c r="W289" s="66">
        <v>1.2999999999999999E-3</v>
      </c>
      <c r="X289" s="1">
        <v>166751600</v>
      </c>
      <c r="Y289" s="1">
        <v>25105176</v>
      </c>
      <c r="Z289" s="1">
        <v>13600657</v>
      </c>
      <c r="AA289" t="s">
        <v>503</v>
      </c>
      <c r="AB289" t="s">
        <v>504</v>
      </c>
      <c r="AC289">
        <v>12.51</v>
      </c>
      <c r="AD289">
        <v>1.25</v>
      </c>
      <c r="AE289">
        <v>3.6</v>
      </c>
      <c r="AF289" t="s">
        <v>230</v>
      </c>
      <c r="AG289" s="1">
        <v>2503000</v>
      </c>
      <c r="AH289">
        <v>150.19999999999999</v>
      </c>
      <c r="AI289" s="1">
        <v>405400</v>
      </c>
      <c r="AJ289">
        <v>150.1</v>
      </c>
      <c r="AK289" s="1">
        <v>1466600</v>
      </c>
      <c r="AL289" s="2">
        <v>0.6381944444444444</v>
      </c>
      <c r="AM289" s="3">
        <v>46150</v>
      </c>
      <c r="AN289" t="s">
        <v>298</v>
      </c>
      <c r="AO289" t="s">
        <v>351</v>
      </c>
      <c r="AQ289" t="str">
        <f t="shared" si="4"/>
        <v/>
      </c>
    </row>
    <row r="290" spans="1:43">
      <c r="A290" s="8">
        <v>46171</v>
      </c>
      <c r="B290">
        <v>3978.53</v>
      </c>
      <c r="C290">
        <v>1.96</v>
      </c>
      <c r="D290">
        <v>66400</v>
      </c>
      <c r="E290">
        <v>2.85</v>
      </c>
      <c r="F290" s="69">
        <v>9449</v>
      </c>
      <c r="G290" t="s">
        <v>112</v>
      </c>
      <c r="H290">
        <v>0</v>
      </c>
      <c r="I290" t="s">
        <v>288</v>
      </c>
      <c r="J290" t="s">
        <v>289</v>
      </c>
      <c r="K290" t="s">
        <v>295</v>
      </c>
      <c r="L290" s="36">
        <v>3317</v>
      </c>
      <c r="M290">
        <v>34</v>
      </c>
      <c r="N290" s="66">
        <v>1.04E-2</v>
      </c>
      <c r="O290" s="36">
        <v>3283</v>
      </c>
      <c r="P290" s="66">
        <v>1.03E-2</v>
      </c>
      <c r="Q290" s="36">
        <v>3330</v>
      </c>
      <c r="R290" s="36">
        <v>3416</v>
      </c>
      <c r="S290" s="36">
        <v>3295</v>
      </c>
      <c r="T290" s="66">
        <v>-3.8999999999999998E-3</v>
      </c>
      <c r="U290" s="66">
        <v>-1.0999999999999999E-2</v>
      </c>
      <c r="V290" s="66">
        <v>-2.8899999999999999E-2</v>
      </c>
      <c r="W290" s="66">
        <v>6.6E-3</v>
      </c>
      <c r="X290" s="1">
        <v>431600</v>
      </c>
      <c r="Y290" s="1">
        <v>1445151</v>
      </c>
      <c r="Z290" s="1">
        <v>356077</v>
      </c>
      <c r="AA290" t="s">
        <v>505</v>
      </c>
      <c r="AB290" t="s">
        <v>506</v>
      </c>
      <c r="AC290">
        <v>14.26</v>
      </c>
      <c r="AD290">
        <v>2.98</v>
      </c>
      <c r="AE290">
        <v>2.35</v>
      </c>
      <c r="AF290" t="s">
        <v>230</v>
      </c>
      <c r="AG290">
        <v>200</v>
      </c>
      <c r="AH290" s="36">
        <v>3318</v>
      </c>
      <c r="AI290" s="1">
        <v>2200</v>
      </c>
      <c r="AJ290" s="36">
        <v>3315</v>
      </c>
      <c r="AK290">
        <v>800</v>
      </c>
      <c r="AL290" s="2">
        <v>0.63680555555555551</v>
      </c>
      <c r="AM290" s="3">
        <v>46157</v>
      </c>
      <c r="AN290" t="s">
        <v>293</v>
      </c>
      <c r="AO290" t="s">
        <v>351</v>
      </c>
      <c r="AQ290" t="str">
        <f t="shared" si="4"/>
        <v/>
      </c>
    </row>
    <row r="291" spans="1:43">
      <c r="A291" s="8">
        <v>46171</v>
      </c>
      <c r="B291">
        <v>3978.53</v>
      </c>
      <c r="C291">
        <v>1.96</v>
      </c>
      <c r="D291">
        <v>66400</v>
      </c>
      <c r="E291">
        <v>2.85</v>
      </c>
      <c r="F291" s="69">
        <v>9501</v>
      </c>
      <c r="G291" t="s">
        <v>113</v>
      </c>
      <c r="H291">
        <v>0</v>
      </c>
      <c r="I291" t="s">
        <v>288</v>
      </c>
      <c r="J291" t="s">
        <v>289</v>
      </c>
      <c r="K291" t="s">
        <v>295</v>
      </c>
      <c r="L291">
        <v>567.5</v>
      </c>
      <c r="M291">
        <v>10.199999999999999</v>
      </c>
      <c r="N291" s="66">
        <v>1.83E-2</v>
      </c>
      <c r="O291">
        <v>557.29999999999995</v>
      </c>
      <c r="P291" s="66">
        <v>1.83E-2</v>
      </c>
      <c r="Q291">
        <v>558.9</v>
      </c>
      <c r="R291">
        <v>573.4</v>
      </c>
      <c r="S291">
        <v>553</v>
      </c>
      <c r="T291" s="66">
        <v>1.5299999999999999E-2</v>
      </c>
      <c r="U291" s="66">
        <v>2.3999999999999998E-3</v>
      </c>
      <c r="V291" s="66">
        <v>-1.0200000000000001E-2</v>
      </c>
      <c r="W291" s="66">
        <v>2.6200000000000001E-2</v>
      </c>
      <c r="X291" s="1">
        <v>22348800</v>
      </c>
      <c r="Y291" s="1">
        <v>12600980</v>
      </c>
      <c r="Z291" s="1">
        <v>911982</v>
      </c>
      <c r="AA291" t="s">
        <v>507</v>
      </c>
      <c r="AB291" t="s">
        <v>508</v>
      </c>
      <c r="AC291">
        <v>4.13</v>
      </c>
      <c r="AD291">
        <v>0.38</v>
      </c>
      <c r="AE291">
        <v>0</v>
      </c>
      <c r="AF291" t="s">
        <v>230</v>
      </c>
      <c r="AG291" s="1">
        <v>1142100</v>
      </c>
      <c r="AH291">
        <v>567.5</v>
      </c>
      <c r="AI291">
        <v>300</v>
      </c>
      <c r="AJ291">
        <v>567.4</v>
      </c>
      <c r="AK291" s="1">
        <v>5000</v>
      </c>
      <c r="AL291" s="2">
        <v>0.6381944444444444</v>
      </c>
      <c r="AM291" s="3">
        <v>46142</v>
      </c>
      <c r="AN291" t="s">
        <v>298</v>
      </c>
      <c r="AO291" t="s">
        <v>509</v>
      </c>
      <c r="AQ291" t="str">
        <f t="shared" si="4"/>
        <v/>
      </c>
    </row>
    <row r="292" spans="1:43">
      <c r="A292" s="8">
        <v>46171</v>
      </c>
      <c r="B292">
        <v>3978.53</v>
      </c>
      <c r="C292">
        <v>1.96</v>
      </c>
      <c r="D292">
        <v>66400</v>
      </c>
      <c r="E292">
        <v>2.85</v>
      </c>
      <c r="F292" s="69">
        <v>9531</v>
      </c>
      <c r="G292" t="s">
        <v>114</v>
      </c>
      <c r="H292">
        <v>0</v>
      </c>
      <c r="I292" t="s">
        <v>288</v>
      </c>
      <c r="J292" t="s">
        <v>289</v>
      </c>
      <c r="K292" t="s">
        <v>290</v>
      </c>
      <c r="L292" s="36">
        <v>6415</v>
      </c>
      <c r="M292">
        <v>121</v>
      </c>
      <c r="N292" s="66">
        <v>1.9199999999999998E-2</v>
      </c>
      <c r="O292" s="36">
        <v>6294</v>
      </c>
      <c r="P292" s="66">
        <v>1.9199999999999998E-2</v>
      </c>
      <c r="Q292" s="36">
        <v>6214</v>
      </c>
      <c r="R292" s="36">
        <v>6422</v>
      </c>
      <c r="S292" s="36">
        <v>6196</v>
      </c>
      <c r="T292" s="66">
        <v>3.2300000000000002E-2</v>
      </c>
      <c r="U292" s="66">
        <v>5.5999999999999999E-3</v>
      </c>
      <c r="V292" s="66">
        <v>-1E-3</v>
      </c>
      <c r="W292" s="66">
        <v>3.5299999999999998E-2</v>
      </c>
      <c r="X292" s="1">
        <v>761200</v>
      </c>
      <c r="Y292" s="1">
        <v>4842194</v>
      </c>
      <c r="Z292" s="1">
        <v>2148763</v>
      </c>
      <c r="AA292" t="s">
        <v>510</v>
      </c>
      <c r="AB292" t="s">
        <v>511</v>
      </c>
      <c r="AC292">
        <v>15.61</v>
      </c>
      <c r="AD292">
        <v>1.24</v>
      </c>
      <c r="AE292">
        <v>1.87</v>
      </c>
      <c r="AF292" t="s">
        <v>230</v>
      </c>
      <c r="AG292" s="1">
        <v>25200</v>
      </c>
      <c r="AH292" s="36">
        <v>6415</v>
      </c>
      <c r="AI292">
        <v>200</v>
      </c>
      <c r="AJ292" s="36">
        <v>6414</v>
      </c>
      <c r="AK292">
        <v>200</v>
      </c>
      <c r="AL292" s="2">
        <v>0.6381944444444444</v>
      </c>
      <c r="AN292" t="s">
        <v>298</v>
      </c>
      <c r="AO292" t="s">
        <v>509</v>
      </c>
      <c r="AQ292" t="str">
        <f t="shared" si="4"/>
        <v/>
      </c>
    </row>
    <row r="293" spans="1:43">
      <c r="A293" s="8">
        <v>46171</v>
      </c>
      <c r="B293">
        <v>3978.53</v>
      </c>
      <c r="C293">
        <v>1.96</v>
      </c>
      <c r="D293">
        <v>66400</v>
      </c>
      <c r="E293">
        <v>2.85</v>
      </c>
      <c r="F293" s="69">
        <v>9882</v>
      </c>
      <c r="G293" t="s">
        <v>115</v>
      </c>
      <c r="H293">
        <v>0</v>
      </c>
      <c r="I293" t="s">
        <v>288</v>
      </c>
      <c r="J293" t="s">
        <v>289</v>
      </c>
      <c r="K293" t="s">
        <v>290</v>
      </c>
      <c r="L293" s="36">
        <v>1650</v>
      </c>
      <c r="M293">
        <v>23</v>
      </c>
      <c r="N293" s="66">
        <v>1.41E-2</v>
      </c>
      <c r="O293" s="36">
        <v>1627</v>
      </c>
      <c r="P293" s="66">
        <v>1.41E-2</v>
      </c>
      <c r="Q293" s="36">
        <v>1627</v>
      </c>
      <c r="R293" s="36">
        <v>1663</v>
      </c>
      <c r="S293" s="36">
        <v>1625</v>
      </c>
      <c r="T293" s="66">
        <v>1.41E-2</v>
      </c>
      <c r="U293" s="66">
        <v>-2.3999999999999998E-3</v>
      </c>
      <c r="V293" s="66">
        <v>-7.7999999999999996E-3</v>
      </c>
      <c r="W293" s="66">
        <v>1.5299999999999999E-2</v>
      </c>
      <c r="X293" s="1">
        <v>87700</v>
      </c>
      <c r="Y293" s="1">
        <v>144666</v>
      </c>
      <c r="Z293" s="1">
        <v>141935</v>
      </c>
      <c r="AA293" t="s">
        <v>512</v>
      </c>
      <c r="AB293" t="s">
        <v>513</v>
      </c>
      <c r="AC293">
        <v>10.75</v>
      </c>
      <c r="AD293">
        <v>1.1399999999999999</v>
      </c>
      <c r="AE293">
        <v>4.12</v>
      </c>
      <c r="AF293" t="s">
        <v>230</v>
      </c>
      <c r="AG293" s="1">
        <v>37400</v>
      </c>
      <c r="AH293" s="36">
        <v>1650</v>
      </c>
      <c r="AI293">
        <v>400</v>
      </c>
      <c r="AJ293" s="36">
        <v>1649</v>
      </c>
      <c r="AK293">
        <v>800</v>
      </c>
      <c r="AL293" s="2">
        <v>0.63680555555555551</v>
      </c>
      <c r="AM293" s="3">
        <v>46150</v>
      </c>
      <c r="AN293" t="s">
        <v>298</v>
      </c>
      <c r="AO293" t="s">
        <v>322</v>
      </c>
      <c r="AQ293" t="str">
        <f t="shared" si="4"/>
        <v/>
      </c>
    </row>
    <row r="294" spans="1:43">
      <c r="F294" s="69">
        <v>6502</v>
      </c>
      <c r="I294" t="s">
        <v>514</v>
      </c>
      <c r="P294" t="s">
        <v>230</v>
      </c>
      <c r="T294" t="s">
        <v>230</v>
      </c>
      <c r="U294" t="s">
        <v>230</v>
      </c>
      <c r="V294" t="s">
        <v>230</v>
      </c>
      <c r="W294" t="s">
        <v>230</v>
      </c>
      <c r="AF294" t="s">
        <v>230</v>
      </c>
      <c r="AG294" t="s">
        <v>230</v>
      </c>
      <c r="AO294" t="s">
        <v>515</v>
      </c>
      <c r="AQ294" t="str">
        <f t="shared" si="4"/>
        <v/>
      </c>
    </row>
    <row r="295" spans="1:43">
      <c r="F295" s="69">
        <v>5759</v>
      </c>
      <c r="I295" t="s">
        <v>514</v>
      </c>
      <c r="P295" t="s">
        <v>230</v>
      </c>
      <c r="T295" t="s">
        <v>230</v>
      </c>
      <c r="U295" t="s">
        <v>230</v>
      </c>
      <c r="V295" t="s">
        <v>230</v>
      </c>
      <c r="W295" t="s">
        <v>230</v>
      </c>
      <c r="AF295" t="s">
        <v>230</v>
      </c>
      <c r="AG295" t="s">
        <v>230</v>
      </c>
      <c r="AO295" t="s">
        <v>515</v>
      </c>
      <c r="AQ295" t="str">
        <f t="shared" si="4"/>
        <v/>
      </c>
    </row>
    <row r="296" spans="1:43">
      <c r="AQ296" t="str">
        <f t="shared" si="4"/>
        <v/>
      </c>
    </row>
    <row r="297" spans="1:43">
      <c r="AQ297" t="str">
        <f t="shared" si="4"/>
        <v/>
      </c>
    </row>
    <row r="298" spans="1:43">
      <c r="AQ298" t="str">
        <f t="shared" si="4"/>
        <v/>
      </c>
    </row>
    <row r="299" spans="1:43">
      <c r="B299">
        <v>4044.96</v>
      </c>
      <c r="C299">
        <v>-0.56999999999999995</v>
      </c>
      <c r="D299" s="1"/>
      <c r="E299" s="6"/>
      <c r="F299" s="7"/>
      <c r="AQ299" t="str">
        <f t="shared" si="4"/>
        <v/>
      </c>
    </row>
    <row r="300" spans="1:43">
      <c r="A300" s="8" t="s">
        <v>0</v>
      </c>
      <c r="B300" t="s">
        <v>116</v>
      </c>
      <c r="C300" t="s">
        <v>1</v>
      </c>
      <c r="D300" t="s">
        <v>2</v>
      </c>
      <c r="E300" t="s">
        <v>3</v>
      </c>
      <c r="F300" s="7" t="s">
        <v>4</v>
      </c>
      <c r="G300" t="s">
        <v>5</v>
      </c>
      <c r="H300" t="s">
        <v>268</v>
      </c>
      <c r="I300" t="s">
        <v>269</v>
      </c>
      <c r="J300" t="s">
        <v>270</v>
      </c>
      <c r="K300" t="s">
        <v>271</v>
      </c>
      <c r="L300" t="s">
        <v>6</v>
      </c>
      <c r="M300" t="s">
        <v>7</v>
      </c>
      <c r="N300" t="s">
        <v>8</v>
      </c>
      <c r="O300" t="s">
        <v>9</v>
      </c>
      <c r="P300" t="s">
        <v>272</v>
      </c>
      <c r="Q300" t="s">
        <v>10</v>
      </c>
      <c r="R300" t="s">
        <v>11</v>
      </c>
      <c r="S300" t="s">
        <v>12</v>
      </c>
      <c r="T300" t="s">
        <v>273</v>
      </c>
      <c r="U300" t="s">
        <v>274</v>
      </c>
      <c r="V300" t="s">
        <v>275</v>
      </c>
      <c r="W300" t="s">
        <v>276</v>
      </c>
      <c r="X300" t="s">
        <v>13</v>
      </c>
      <c r="Y300" t="s">
        <v>277</v>
      </c>
      <c r="Z300" t="s">
        <v>278</v>
      </c>
      <c r="AA300" t="s">
        <v>14</v>
      </c>
      <c r="AB300" t="s">
        <v>15</v>
      </c>
      <c r="AC300" t="s">
        <v>279</v>
      </c>
      <c r="AD300" t="s">
        <v>280</v>
      </c>
      <c r="AE300" t="s">
        <v>281</v>
      </c>
      <c r="AF300" t="s">
        <v>282</v>
      </c>
      <c r="AG300" t="s">
        <v>283</v>
      </c>
      <c r="AH300" t="s">
        <v>284</v>
      </c>
      <c r="AI300" t="s">
        <v>16</v>
      </c>
      <c r="AJ300" t="s">
        <v>17</v>
      </c>
      <c r="AK300" t="s">
        <v>18</v>
      </c>
      <c r="AL300" t="s">
        <v>19</v>
      </c>
      <c r="AM300" t="s">
        <v>20</v>
      </c>
      <c r="AN300" t="s">
        <v>285</v>
      </c>
      <c r="AO300" t="s">
        <v>286</v>
      </c>
      <c r="AQ300" t="str">
        <f t="shared" si="4"/>
        <v/>
      </c>
    </row>
    <row r="301" spans="1:43">
      <c r="A301" s="8">
        <v>46174</v>
      </c>
      <c r="B301">
        <v>3944.17</v>
      </c>
      <c r="C301">
        <v>-0.33</v>
      </c>
      <c r="D301">
        <v>67020</v>
      </c>
      <c r="E301">
        <v>0.83</v>
      </c>
      <c r="F301" s="69">
        <v>1605</v>
      </c>
      <c r="G301" t="s">
        <v>21</v>
      </c>
      <c r="H301">
        <v>0</v>
      </c>
      <c r="I301" t="s">
        <v>288</v>
      </c>
      <c r="J301" t="s">
        <v>289</v>
      </c>
      <c r="K301" t="s">
        <v>290</v>
      </c>
      <c r="L301" s="36">
        <v>3414</v>
      </c>
      <c r="M301">
        <v>-190</v>
      </c>
      <c r="N301" s="66">
        <v>-5.2699999999999997E-2</v>
      </c>
      <c r="O301" s="36">
        <v>3604</v>
      </c>
      <c r="P301" s="66">
        <v>-5.2699999999999997E-2</v>
      </c>
      <c r="Q301" s="36">
        <v>3554</v>
      </c>
      <c r="R301" s="36">
        <v>3565</v>
      </c>
      <c r="S301" s="36">
        <v>3390</v>
      </c>
      <c r="T301" s="66">
        <v>-3.9300000000000002E-2</v>
      </c>
      <c r="U301" s="66">
        <v>1.6999999999999999E-3</v>
      </c>
      <c r="V301" s="66">
        <v>-4.2299999999999997E-2</v>
      </c>
      <c r="W301" s="66">
        <v>7.0000000000000001E-3</v>
      </c>
      <c r="X301" s="1">
        <v>6020100</v>
      </c>
      <c r="Y301" s="1">
        <v>20799094</v>
      </c>
      <c r="Z301" s="1">
        <v>4298690</v>
      </c>
      <c r="AA301" t="s">
        <v>291</v>
      </c>
      <c r="AB301" t="s">
        <v>292</v>
      </c>
      <c r="AC301">
        <v>9.91</v>
      </c>
      <c r="AD301">
        <v>0.83</v>
      </c>
      <c r="AE301">
        <v>3.16</v>
      </c>
      <c r="AF301" t="s">
        <v>230</v>
      </c>
      <c r="AG301" s="1">
        <v>125700</v>
      </c>
      <c r="AH301" s="36">
        <v>3414</v>
      </c>
      <c r="AI301" s="1">
        <v>1900</v>
      </c>
      <c r="AJ301" s="36">
        <v>3413</v>
      </c>
      <c r="AK301" s="1">
        <v>2600</v>
      </c>
      <c r="AL301" s="2">
        <v>0.63888888888888884</v>
      </c>
      <c r="AM301" s="3">
        <v>46155</v>
      </c>
      <c r="AN301" t="s">
        <v>293</v>
      </c>
      <c r="AO301" t="s">
        <v>294</v>
      </c>
      <c r="AQ301" t="str">
        <f t="shared" si="4"/>
        <v/>
      </c>
    </row>
    <row r="302" spans="1:43">
      <c r="A302" s="8">
        <v>46174</v>
      </c>
      <c r="B302">
        <v>3944.17</v>
      </c>
      <c r="C302">
        <v>-0.33</v>
      </c>
      <c r="D302">
        <v>67020</v>
      </c>
      <c r="E302">
        <v>0.83</v>
      </c>
      <c r="F302" s="69">
        <v>1833</v>
      </c>
      <c r="G302" t="s">
        <v>24</v>
      </c>
      <c r="H302">
        <v>0</v>
      </c>
      <c r="I302" t="s">
        <v>288</v>
      </c>
      <c r="J302" t="s">
        <v>289</v>
      </c>
      <c r="K302" t="s">
        <v>295</v>
      </c>
      <c r="L302" s="36">
        <v>5600</v>
      </c>
      <c r="M302">
        <v>-10</v>
      </c>
      <c r="N302" s="66">
        <v>-1.8E-3</v>
      </c>
      <c r="O302" s="36">
        <v>5610</v>
      </c>
      <c r="P302" s="66">
        <v>-1.6999999999999999E-3</v>
      </c>
      <c r="Q302" s="36">
        <v>5560</v>
      </c>
      <c r="R302" s="36">
        <v>5630</v>
      </c>
      <c r="S302" s="36">
        <v>5490</v>
      </c>
      <c r="T302" s="66">
        <v>7.1000000000000004E-3</v>
      </c>
      <c r="U302" s="66">
        <v>5.3E-3</v>
      </c>
      <c r="V302" s="66">
        <v>-5.3E-3</v>
      </c>
      <c r="W302" s="66">
        <v>0.02</v>
      </c>
      <c r="X302" s="1">
        <v>113700</v>
      </c>
      <c r="Y302" s="1">
        <v>634329</v>
      </c>
      <c r="Z302" s="1">
        <v>216525</v>
      </c>
      <c r="AA302" t="s">
        <v>296</v>
      </c>
      <c r="AB302" t="s">
        <v>297</v>
      </c>
      <c r="AC302">
        <v>13.04</v>
      </c>
      <c r="AD302">
        <v>1.02</v>
      </c>
      <c r="AE302">
        <v>5.36</v>
      </c>
      <c r="AF302" t="s">
        <v>230</v>
      </c>
      <c r="AG302" s="1">
        <v>12900</v>
      </c>
      <c r="AH302" s="36">
        <v>5610</v>
      </c>
      <c r="AI302" s="1">
        <v>1500</v>
      </c>
      <c r="AJ302" s="36">
        <v>5600</v>
      </c>
      <c r="AK302">
        <v>700</v>
      </c>
      <c r="AL302" s="2">
        <v>0.63680555555555551</v>
      </c>
      <c r="AM302" s="3">
        <v>46157</v>
      </c>
      <c r="AN302" t="s">
        <v>298</v>
      </c>
      <c r="AO302" t="s">
        <v>299</v>
      </c>
      <c r="AQ302" t="str">
        <f t="shared" si="4"/>
        <v/>
      </c>
    </row>
    <row r="303" spans="1:43">
      <c r="A303" s="8">
        <v>46174</v>
      </c>
      <c r="B303">
        <v>3944.17</v>
      </c>
      <c r="C303">
        <v>-0.33</v>
      </c>
      <c r="D303">
        <v>67020</v>
      </c>
      <c r="E303">
        <v>0.83</v>
      </c>
      <c r="F303" s="69">
        <v>1911</v>
      </c>
      <c r="G303" t="s">
        <v>25</v>
      </c>
      <c r="H303">
        <v>0</v>
      </c>
      <c r="I303" t="s">
        <v>288</v>
      </c>
      <c r="J303" t="s">
        <v>289</v>
      </c>
      <c r="K303" t="s">
        <v>295</v>
      </c>
      <c r="L303" s="36">
        <v>1290</v>
      </c>
      <c r="M303">
        <v>-15.5</v>
      </c>
      <c r="N303" s="66">
        <v>-1.1900000000000001E-2</v>
      </c>
      <c r="O303" s="36">
        <v>1305.5</v>
      </c>
      <c r="P303" s="66">
        <v>-1.18E-2</v>
      </c>
      <c r="Q303" s="36">
        <v>1333.5</v>
      </c>
      <c r="R303" s="36">
        <v>1334</v>
      </c>
      <c r="S303" s="36">
        <v>1287.5</v>
      </c>
      <c r="T303" s="66">
        <v>-3.2599999999999997E-2</v>
      </c>
      <c r="U303" s="66">
        <v>0</v>
      </c>
      <c r="V303" s="66">
        <v>-3.2899999999999999E-2</v>
      </c>
      <c r="W303" s="66">
        <v>1.9E-3</v>
      </c>
      <c r="X303" s="1">
        <v>3908600</v>
      </c>
      <c r="Y303" s="1">
        <v>5078775</v>
      </c>
      <c r="Z303" s="1">
        <v>797950</v>
      </c>
      <c r="AA303" t="s">
        <v>300</v>
      </c>
      <c r="AB303" t="s">
        <v>301</v>
      </c>
      <c r="AC303">
        <v>8.15</v>
      </c>
      <c r="AD303">
        <v>0.78</v>
      </c>
      <c r="AE303">
        <v>3.88</v>
      </c>
      <c r="AF303" t="s">
        <v>230</v>
      </c>
      <c r="AG303" s="1">
        <v>296700</v>
      </c>
      <c r="AH303" s="36">
        <v>1290.5</v>
      </c>
      <c r="AI303" s="1">
        <v>8400</v>
      </c>
      <c r="AJ303" s="36">
        <v>1290</v>
      </c>
      <c r="AK303" s="1">
        <v>17400</v>
      </c>
      <c r="AL303" s="2">
        <v>0.63888888888888884</v>
      </c>
      <c r="AM303" s="3">
        <v>46149</v>
      </c>
      <c r="AN303" t="s">
        <v>293</v>
      </c>
      <c r="AO303" t="s">
        <v>299</v>
      </c>
      <c r="AQ303" t="str">
        <f t="shared" si="4"/>
        <v/>
      </c>
    </row>
    <row r="304" spans="1:43">
      <c r="A304" s="8">
        <v>46174</v>
      </c>
      <c r="B304">
        <v>3944.17</v>
      </c>
      <c r="C304">
        <v>-0.33</v>
      </c>
      <c r="D304">
        <v>67020</v>
      </c>
      <c r="E304">
        <v>0.83</v>
      </c>
      <c r="F304" s="69">
        <v>1925</v>
      </c>
      <c r="G304" t="s">
        <v>26</v>
      </c>
      <c r="H304">
        <v>0</v>
      </c>
      <c r="I304" t="s">
        <v>288</v>
      </c>
      <c r="J304" t="s">
        <v>289</v>
      </c>
      <c r="K304" t="s">
        <v>290</v>
      </c>
      <c r="L304" s="36">
        <v>4220</v>
      </c>
      <c r="M304">
        <v>-114</v>
      </c>
      <c r="N304" s="66">
        <v>-2.63E-2</v>
      </c>
      <c r="O304" s="36">
        <v>4334</v>
      </c>
      <c r="P304" s="66">
        <v>-2.63E-2</v>
      </c>
      <c r="Q304" s="36">
        <v>4338</v>
      </c>
      <c r="R304" s="36">
        <v>4344</v>
      </c>
      <c r="S304" s="36">
        <v>4217</v>
      </c>
      <c r="T304" s="66">
        <v>-2.7199999999999998E-2</v>
      </c>
      <c r="U304" s="66">
        <v>0</v>
      </c>
      <c r="V304" s="66">
        <v>-2.8500000000000001E-2</v>
      </c>
      <c r="W304" s="66">
        <v>6.9999999999999999E-4</v>
      </c>
      <c r="X304" s="1">
        <v>2044500</v>
      </c>
      <c r="Y304" s="1">
        <v>8697238</v>
      </c>
      <c r="Z304" s="1">
        <v>2783664</v>
      </c>
      <c r="AA304" t="s">
        <v>302</v>
      </c>
      <c r="AB304" t="s">
        <v>540</v>
      </c>
      <c r="AC304">
        <v>11.51</v>
      </c>
      <c r="AD304">
        <v>0.9</v>
      </c>
      <c r="AE304">
        <v>4.17</v>
      </c>
      <c r="AF304" t="s">
        <v>230</v>
      </c>
      <c r="AG304" s="1">
        <v>63100</v>
      </c>
      <c r="AH304" s="36">
        <v>4220</v>
      </c>
      <c r="AI304" s="1">
        <v>1700</v>
      </c>
      <c r="AJ304" s="36">
        <v>4219</v>
      </c>
      <c r="AK304" s="1">
        <v>2000</v>
      </c>
      <c r="AL304" s="2">
        <v>0.63888888888888884</v>
      </c>
      <c r="AM304" s="3">
        <v>46155</v>
      </c>
      <c r="AN304" t="s">
        <v>298</v>
      </c>
      <c r="AO304" t="s">
        <v>299</v>
      </c>
      <c r="AQ304" t="str">
        <f t="shared" si="4"/>
        <v/>
      </c>
    </row>
    <row r="305" spans="1:43">
      <c r="A305" s="8">
        <v>46174</v>
      </c>
      <c r="B305">
        <v>3944.17</v>
      </c>
      <c r="C305">
        <v>-0.33</v>
      </c>
      <c r="D305">
        <v>67020</v>
      </c>
      <c r="E305">
        <v>0.83</v>
      </c>
      <c r="F305" s="69">
        <v>1928</v>
      </c>
      <c r="G305" t="s">
        <v>27</v>
      </c>
      <c r="H305">
        <v>0</v>
      </c>
      <c r="I305" t="s">
        <v>288</v>
      </c>
      <c r="J305" t="s">
        <v>289</v>
      </c>
      <c r="K305" t="s">
        <v>290</v>
      </c>
      <c r="L305" s="36">
        <v>3271</v>
      </c>
      <c r="M305">
        <v>-82</v>
      </c>
      <c r="N305" s="66">
        <v>-2.4500000000000001E-2</v>
      </c>
      <c r="O305" s="36">
        <v>3353</v>
      </c>
      <c r="P305" s="66">
        <v>-2.4400000000000002E-2</v>
      </c>
      <c r="Q305" s="36">
        <v>3356</v>
      </c>
      <c r="R305" s="36">
        <v>3360</v>
      </c>
      <c r="S305" s="36">
        <v>3269</v>
      </c>
      <c r="T305" s="66">
        <v>-2.53E-2</v>
      </c>
      <c r="U305" s="66">
        <v>-9.2999999999999992E-3</v>
      </c>
      <c r="V305" s="66">
        <v>-2.64E-2</v>
      </c>
      <c r="W305" s="66">
        <v>5.9999999999999995E-4</v>
      </c>
      <c r="X305" s="1">
        <v>2175600</v>
      </c>
      <c r="Y305" s="1">
        <v>7178372</v>
      </c>
      <c r="Z305" s="1">
        <v>2130801</v>
      </c>
      <c r="AA305" t="s">
        <v>304</v>
      </c>
      <c r="AB305" t="s">
        <v>305</v>
      </c>
      <c r="AC305">
        <v>9.7200000000000006</v>
      </c>
      <c r="AD305">
        <v>0.99</v>
      </c>
      <c r="AE305">
        <v>4.43</v>
      </c>
      <c r="AF305" t="s">
        <v>230</v>
      </c>
      <c r="AG305" s="1">
        <v>150500</v>
      </c>
      <c r="AH305" s="36">
        <v>3271</v>
      </c>
      <c r="AI305" s="1">
        <v>1900</v>
      </c>
      <c r="AJ305" s="36">
        <v>3270</v>
      </c>
      <c r="AK305" s="1">
        <v>4000</v>
      </c>
      <c r="AL305" s="2">
        <v>0.63888888888888884</v>
      </c>
      <c r="AM305" s="3">
        <v>46177</v>
      </c>
      <c r="AN305" t="s">
        <v>306</v>
      </c>
      <c r="AO305" t="s">
        <v>299</v>
      </c>
      <c r="AQ305" t="str">
        <f t="shared" si="4"/>
        <v/>
      </c>
    </row>
    <row r="306" spans="1:43">
      <c r="A306" s="8">
        <v>46174</v>
      </c>
      <c r="B306">
        <v>3944.17</v>
      </c>
      <c r="C306">
        <v>-0.33</v>
      </c>
      <c r="D306">
        <v>67020</v>
      </c>
      <c r="E306">
        <v>0.83</v>
      </c>
      <c r="F306" s="69">
        <v>1929</v>
      </c>
      <c r="G306" t="s">
        <v>28</v>
      </c>
      <c r="H306">
        <v>0</v>
      </c>
      <c r="I306" t="s">
        <v>288</v>
      </c>
      <c r="J306" t="s">
        <v>289</v>
      </c>
      <c r="K306" t="s">
        <v>295</v>
      </c>
      <c r="L306" s="36">
        <v>1103</v>
      </c>
      <c r="M306">
        <v>-8</v>
      </c>
      <c r="N306" s="66">
        <v>-7.1999999999999998E-3</v>
      </c>
      <c r="O306" s="36">
        <v>1111</v>
      </c>
      <c r="P306" s="66">
        <v>-7.1999999999999998E-3</v>
      </c>
      <c r="Q306" s="36">
        <v>1111</v>
      </c>
      <c r="R306" s="36">
        <v>1111</v>
      </c>
      <c r="S306" s="36">
        <v>1091</v>
      </c>
      <c r="T306" s="66">
        <v>-7.1999999999999998E-3</v>
      </c>
      <c r="U306" s="66">
        <v>9.1000000000000004E-3</v>
      </c>
      <c r="V306" s="66">
        <v>-7.1999999999999998E-3</v>
      </c>
      <c r="W306" s="66">
        <v>1.09E-2</v>
      </c>
      <c r="X306" s="1">
        <v>112700</v>
      </c>
      <c r="Y306" s="1">
        <v>123991</v>
      </c>
      <c r="Z306" s="1">
        <v>46077</v>
      </c>
      <c r="AA306" t="s">
        <v>307</v>
      </c>
      <c r="AB306" t="s">
        <v>308</v>
      </c>
      <c r="AC306">
        <v>12.44</v>
      </c>
      <c r="AD306">
        <v>1.22</v>
      </c>
      <c r="AE306">
        <v>4.53</v>
      </c>
      <c r="AF306" t="s">
        <v>230</v>
      </c>
      <c r="AG306" s="1">
        <v>15200</v>
      </c>
      <c r="AH306" s="36">
        <v>1104</v>
      </c>
      <c r="AI306">
        <v>800</v>
      </c>
      <c r="AJ306" s="36">
        <v>1102</v>
      </c>
      <c r="AK306" s="1">
        <v>1100</v>
      </c>
      <c r="AL306" s="2">
        <v>0.63888888888888884</v>
      </c>
      <c r="AM306" s="3">
        <v>46153</v>
      </c>
      <c r="AN306" t="s">
        <v>298</v>
      </c>
      <c r="AO306" t="s">
        <v>299</v>
      </c>
      <c r="AQ306" t="str">
        <f t="shared" si="4"/>
        <v/>
      </c>
    </row>
    <row r="307" spans="1:43">
      <c r="A307" s="8">
        <v>46174</v>
      </c>
      <c r="B307">
        <v>3944.17</v>
      </c>
      <c r="C307">
        <v>-0.33</v>
      </c>
      <c r="D307">
        <v>67020</v>
      </c>
      <c r="E307">
        <v>0.83</v>
      </c>
      <c r="F307" s="69">
        <v>1963</v>
      </c>
      <c r="G307" t="s">
        <v>29</v>
      </c>
      <c r="H307">
        <v>0</v>
      </c>
      <c r="I307" t="s">
        <v>288</v>
      </c>
      <c r="J307" t="s">
        <v>289</v>
      </c>
      <c r="K307" t="s">
        <v>295</v>
      </c>
      <c r="L307" s="36">
        <v>2632.5</v>
      </c>
      <c r="M307">
        <v>-96</v>
      </c>
      <c r="N307" s="66">
        <v>-3.5200000000000002E-2</v>
      </c>
      <c r="O307" s="36">
        <v>2728.5</v>
      </c>
      <c r="P307" s="66">
        <v>-3.5099999999999999E-2</v>
      </c>
      <c r="Q307" s="36">
        <v>2715</v>
      </c>
      <c r="R307" s="36">
        <v>2733</v>
      </c>
      <c r="S307" s="36">
        <v>2629</v>
      </c>
      <c r="T307" s="66">
        <v>-3.0300000000000001E-2</v>
      </c>
      <c r="U307" s="66">
        <v>-2.1499999999999998E-2</v>
      </c>
      <c r="V307" s="66">
        <v>-3.6700000000000003E-2</v>
      </c>
      <c r="W307" s="66">
        <v>1.2999999999999999E-3</v>
      </c>
      <c r="X307" s="1">
        <v>1263500</v>
      </c>
      <c r="Y307" s="1">
        <v>3393358</v>
      </c>
      <c r="Z307" s="1">
        <v>643101</v>
      </c>
      <c r="AA307" t="s">
        <v>309</v>
      </c>
      <c r="AB307" t="s">
        <v>310</v>
      </c>
      <c r="AC307">
        <v>13.84</v>
      </c>
      <c r="AD307">
        <v>1.48</v>
      </c>
      <c r="AE307">
        <v>1.98</v>
      </c>
      <c r="AF307" t="s">
        <v>230</v>
      </c>
      <c r="AG307" s="1">
        <v>45600</v>
      </c>
      <c r="AH307" s="36">
        <v>2633</v>
      </c>
      <c r="AI307">
        <v>700</v>
      </c>
      <c r="AJ307" s="36">
        <v>2632</v>
      </c>
      <c r="AK307">
        <v>600</v>
      </c>
      <c r="AL307" s="2">
        <v>0.63888888888888884</v>
      </c>
      <c r="AM307" s="3">
        <v>46156</v>
      </c>
      <c r="AN307" t="s">
        <v>298</v>
      </c>
      <c r="AO307" t="s">
        <v>299</v>
      </c>
      <c r="AQ307" t="str">
        <f t="shared" si="4"/>
        <v/>
      </c>
    </row>
    <row r="308" spans="1:43">
      <c r="A308" s="8">
        <v>46174</v>
      </c>
      <c r="B308">
        <v>3944.17</v>
      </c>
      <c r="C308">
        <v>-0.33</v>
      </c>
      <c r="D308">
        <v>67020</v>
      </c>
      <c r="E308">
        <v>0.83</v>
      </c>
      <c r="F308" s="69">
        <v>2124</v>
      </c>
      <c r="G308" t="s">
        <v>30</v>
      </c>
      <c r="H308">
        <v>0</v>
      </c>
      <c r="I308" t="s">
        <v>288</v>
      </c>
      <c r="J308" t="s">
        <v>289</v>
      </c>
      <c r="K308" t="s">
        <v>290</v>
      </c>
      <c r="L308">
        <v>864</v>
      </c>
      <c r="M308">
        <v>17</v>
      </c>
      <c r="N308" s="66">
        <v>2.01E-2</v>
      </c>
      <c r="O308">
        <v>847</v>
      </c>
      <c r="P308" s="66">
        <v>0.02</v>
      </c>
      <c r="Q308">
        <v>859</v>
      </c>
      <c r="R308">
        <v>867</v>
      </c>
      <c r="S308">
        <v>850</v>
      </c>
      <c r="T308" s="66">
        <v>5.7999999999999996E-3</v>
      </c>
      <c r="U308" s="66">
        <v>5.7999999999999996E-3</v>
      </c>
      <c r="V308" s="66">
        <v>-3.3999999999999998E-3</v>
      </c>
      <c r="W308" s="66">
        <v>1.6400000000000001E-2</v>
      </c>
      <c r="X308" s="1">
        <v>295100</v>
      </c>
      <c r="Y308" s="1">
        <v>254143</v>
      </c>
      <c r="Z308" s="1">
        <v>143041</v>
      </c>
      <c r="AA308" t="s">
        <v>311</v>
      </c>
      <c r="AB308" t="s">
        <v>312</v>
      </c>
      <c r="AC308">
        <v>15.97</v>
      </c>
      <c r="AD308">
        <v>6.12</v>
      </c>
      <c r="AE308">
        <v>4.4000000000000004</v>
      </c>
      <c r="AF308" t="s">
        <v>230</v>
      </c>
      <c r="AG308" s="1">
        <v>88600</v>
      </c>
      <c r="AH308">
        <v>864</v>
      </c>
      <c r="AI308" s="1">
        <v>3100</v>
      </c>
      <c r="AJ308">
        <v>863</v>
      </c>
      <c r="AK308" s="1">
        <v>5800</v>
      </c>
      <c r="AL308" s="2">
        <v>0.63680555555555551</v>
      </c>
      <c r="AM308" s="3">
        <v>46155</v>
      </c>
      <c r="AN308" t="s">
        <v>293</v>
      </c>
      <c r="AO308" t="s">
        <v>313</v>
      </c>
      <c r="AQ308" t="str">
        <f t="shared" si="4"/>
        <v/>
      </c>
    </row>
    <row r="309" spans="1:43">
      <c r="A309" s="8">
        <v>46174</v>
      </c>
      <c r="B309">
        <v>3944.17</v>
      </c>
      <c r="C309">
        <v>-0.33</v>
      </c>
      <c r="D309">
        <v>67020</v>
      </c>
      <c r="E309">
        <v>0.83</v>
      </c>
      <c r="F309" s="69">
        <v>2162</v>
      </c>
      <c r="G309" t="s">
        <v>31</v>
      </c>
      <c r="H309">
        <v>0</v>
      </c>
      <c r="I309" t="s">
        <v>314</v>
      </c>
      <c r="J309" t="s">
        <v>289</v>
      </c>
      <c r="L309" t="s">
        <v>230</v>
      </c>
      <c r="O309">
        <v>391</v>
      </c>
      <c r="P309" t="s">
        <v>230</v>
      </c>
      <c r="Q309" t="s">
        <v>230</v>
      </c>
      <c r="R309" t="s">
        <v>230</v>
      </c>
      <c r="S309" t="s">
        <v>230</v>
      </c>
      <c r="T309" t="s">
        <v>230</v>
      </c>
      <c r="U309" t="s">
        <v>230</v>
      </c>
      <c r="V309" t="s">
        <v>230</v>
      </c>
      <c r="W309" t="s">
        <v>230</v>
      </c>
      <c r="X309">
        <v>0</v>
      </c>
      <c r="Y309" t="s">
        <v>230</v>
      </c>
      <c r="Z309" s="1">
        <v>8449</v>
      </c>
      <c r="AA309" t="s">
        <v>315</v>
      </c>
      <c r="AB309" t="s">
        <v>316</v>
      </c>
      <c r="AC309">
        <v>22.73</v>
      </c>
      <c r="AD309">
        <v>1.48</v>
      </c>
      <c r="AE309">
        <v>2.2999999999999998</v>
      </c>
      <c r="AF309" t="s">
        <v>230</v>
      </c>
      <c r="AG309">
        <v>0</v>
      </c>
      <c r="AH309">
        <v>471</v>
      </c>
      <c r="AI309" s="1">
        <v>39400</v>
      </c>
      <c r="AJ309">
        <v>471</v>
      </c>
      <c r="AK309" s="1">
        <v>22690800</v>
      </c>
      <c r="AL309" s="2">
        <v>-416.66666666666669</v>
      </c>
      <c r="AM309" s="3">
        <v>46154</v>
      </c>
      <c r="AN309" t="s">
        <v>298</v>
      </c>
      <c r="AO309" t="s">
        <v>313</v>
      </c>
      <c r="AQ309" t="str">
        <f t="shared" si="4"/>
        <v/>
      </c>
    </row>
    <row r="310" spans="1:43">
      <c r="A310" s="8">
        <v>46174</v>
      </c>
      <c r="B310">
        <v>3944.17</v>
      </c>
      <c r="C310">
        <v>-0.33</v>
      </c>
      <c r="D310">
        <v>67020</v>
      </c>
      <c r="E310">
        <v>0.83</v>
      </c>
      <c r="F310" s="69">
        <v>2229</v>
      </c>
      <c r="G310" t="s">
        <v>32</v>
      </c>
      <c r="H310">
        <v>0</v>
      </c>
      <c r="I310" t="s">
        <v>288</v>
      </c>
      <c r="J310" t="s">
        <v>289</v>
      </c>
      <c r="K310" t="s">
        <v>295</v>
      </c>
      <c r="L310" s="36">
        <v>2880.5</v>
      </c>
      <c r="M310">
        <v>-23.5</v>
      </c>
      <c r="N310" s="66">
        <v>-8.0999999999999996E-3</v>
      </c>
      <c r="O310" s="36">
        <v>2904</v>
      </c>
      <c r="P310" s="66">
        <v>-8.0000000000000002E-3</v>
      </c>
      <c r="Q310" s="36">
        <v>2893</v>
      </c>
      <c r="R310" s="36">
        <v>2894.5</v>
      </c>
      <c r="S310" s="36">
        <v>2848</v>
      </c>
      <c r="T310" s="66">
        <v>-4.3E-3</v>
      </c>
      <c r="U310" s="66">
        <v>8.5000000000000006E-3</v>
      </c>
      <c r="V310" s="66">
        <v>-4.7999999999999996E-3</v>
      </c>
      <c r="W310" s="66">
        <v>1.14E-2</v>
      </c>
      <c r="X310" s="1">
        <v>407800</v>
      </c>
      <c r="Y310" s="1">
        <v>1171356</v>
      </c>
      <c r="Z310" s="1">
        <v>385784</v>
      </c>
      <c r="AA310" t="s">
        <v>317</v>
      </c>
      <c r="AB310" t="s">
        <v>318</v>
      </c>
      <c r="AC310">
        <v>20.12</v>
      </c>
      <c r="AD310">
        <v>1.66</v>
      </c>
      <c r="AE310">
        <v>2.4</v>
      </c>
      <c r="AF310" t="s">
        <v>230</v>
      </c>
      <c r="AG310" s="1">
        <v>14900</v>
      </c>
      <c r="AH310" s="36">
        <v>2881</v>
      </c>
      <c r="AI310">
        <v>900</v>
      </c>
      <c r="AJ310" s="36">
        <v>2880</v>
      </c>
      <c r="AK310">
        <v>700</v>
      </c>
      <c r="AL310" s="2">
        <v>0.63888888888888884</v>
      </c>
      <c r="AM310" s="3">
        <v>46156</v>
      </c>
      <c r="AN310" t="s">
        <v>298</v>
      </c>
      <c r="AO310" t="s">
        <v>319</v>
      </c>
      <c r="AQ310" t="str">
        <f t="shared" si="4"/>
        <v/>
      </c>
    </row>
    <row r="311" spans="1:43">
      <c r="A311" s="8">
        <v>46174</v>
      </c>
      <c r="B311">
        <v>3944.17</v>
      </c>
      <c r="C311">
        <v>-0.33</v>
      </c>
      <c r="D311">
        <v>67020</v>
      </c>
      <c r="E311">
        <v>0.83</v>
      </c>
      <c r="F311" s="69">
        <v>2768</v>
      </c>
      <c r="G311" t="s">
        <v>33</v>
      </c>
      <c r="H311">
        <v>0</v>
      </c>
      <c r="I311" t="s">
        <v>288</v>
      </c>
      <c r="J311" t="s">
        <v>289</v>
      </c>
      <c r="K311" t="s">
        <v>295</v>
      </c>
      <c r="L311" s="36">
        <v>5148</v>
      </c>
      <c r="M311">
        <v>-243</v>
      </c>
      <c r="N311" s="66">
        <v>-4.5100000000000001E-2</v>
      </c>
      <c r="O311" s="36">
        <v>5391</v>
      </c>
      <c r="P311" s="66">
        <v>-4.4999999999999998E-2</v>
      </c>
      <c r="Q311" s="36">
        <v>5385</v>
      </c>
      <c r="R311" s="36">
        <v>5388</v>
      </c>
      <c r="S311" s="36">
        <v>5107</v>
      </c>
      <c r="T311" s="66">
        <v>-4.3999999999999997E-2</v>
      </c>
      <c r="U311" s="66">
        <v>3.8999999999999998E-3</v>
      </c>
      <c r="V311" s="66">
        <v>-4.4499999999999998E-2</v>
      </c>
      <c r="W311" s="66">
        <v>8.0000000000000002E-3</v>
      </c>
      <c r="X311" s="1">
        <v>1791100</v>
      </c>
      <c r="Y311" s="1">
        <v>9298831</v>
      </c>
      <c r="Z311" s="1">
        <v>1081080</v>
      </c>
      <c r="AA311" t="s">
        <v>320</v>
      </c>
      <c r="AB311" t="s">
        <v>321</v>
      </c>
      <c r="AC311">
        <v>8.23</v>
      </c>
      <c r="AD311">
        <v>0.98</v>
      </c>
      <c r="AE311">
        <v>3.5</v>
      </c>
      <c r="AF311" t="s">
        <v>230</v>
      </c>
      <c r="AG311" s="1">
        <v>110400</v>
      </c>
      <c r="AH311" s="36">
        <v>5149</v>
      </c>
      <c r="AI311">
        <v>900</v>
      </c>
      <c r="AJ311" s="36">
        <v>5147</v>
      </c>
      <c r="AK311">
        <v>500</v>
      </c>
      <c r="AL311" s="2">
        <v>0.63888888888888884</v>
      </c>
      <c r="AM311" s="3">
        <v>46143</v>
      </c>
      <c r="AN311" t="s">
        <v>298</v>
      </c>
      <c r="AO311" t="s">
        <v>322</v>
      </c>
      <c r="AQ311" t="str">
        <f t="shared" si="4"/>
        <v/>
      </c>
    </row>
    <row r="312" spans="1:43">
      <c r="A312" s="8">
        <v>46174</v>
      </c>
      <c r="B312">
        <v>3944.17</v>
      </c>
      <c r="C312">
        <v>-0.33</v>
      </c>
      <c r="D312">
        <v>67020</v>
      </c>
      <c r="E312">
        <v>0.83</v>
      </c>
      <c r="F312" s="69">
        <v>2769</v>
      </c>
      <c r="G312" t="s">
        <v>34</v>
      </c>
      <c r="H312">
        <v>0</v>
      </c>
      <c r="I312" t="s">
        <v>314</v>
      </c>
      <c r="J312" t="s">
        <v>323</v>
      </c>
      <c r="K312" t="s">
        <v>295</v>
      </c>
      <c r="L312">
        <v>818</v>
      </c>
      <c r="M312">
        <v>-6</v>
      </c>
      <c r="N312" s="66">
        <v>-7.3000000000000001E-3</v>
      </c>
      <c r="O312">
        <v>824</v>
      </c>
      <c r="P312" s="66">
        <v>-7.1999999999999998E-3</v>
      </c>
      <c r="Q312">
        <v>823</v>
      </c>
      <c r="R312">
        <v>823</v>
      </c>
      <c r="S312">
        <v>818</v>
      </c>
      <c r="T312" s="66">
        <v>-6.0000000000000001E-3</v>
      </c>
      <c r="U312" s="66">
        <v>-4.7999999999999996E-3</v>
      </c>
      <c r="V312" s="66">
        <v>-6.0000000000000001E-3</v>
      </c>
      <c r="W312" s="66">
        <v>0</v>
      </c>
      <c r="X312" s="1">
        <v>7900</v>
      </c>
      <c r="Y312" s="1">
        <v>6488</v>
      </c>
      <c r="Z312" s="1">
        <v>6430</v>
      </c>
      <c r="AA312" t="s">
        <v>324</v>
      </c>
      <c r="AB312" t="s">
        <v>325</v>
      </c>
      <c r="AC312">
        <v>9.7100000000000009</v>
      </c>
      <c r="AD312">
        <v>21.74</v>
      </c>
      <c r="AE312">
        <v>0</v>
      </c>
      <c r="AF312">
        <v>0.1</v>
      </c>
      <c r="AG312">
        <v>0</v>
      </c>
      <c r="AH312">
        <v>820</v>
      </c>
      <c r="AI312">
        <v>600</v>
      </c>
      <c r="AJ312">
        <v>817</v>
      </c>
      <c r="AK312">
        <v>200</v>
      </c>
      <c r="AL312" s="2">
        <v>0.63749999999999996</v>
      </c>
      <c r="AN312" t="s">
        <v>326</v>
      </c>
      <c r="AO312" t="s">
        <v>327</v>
      </c>
      <c r="AQ312" t="str">
        <f t="shared" si="4"/>
        <v/>
      </c>
    </row>
    <row r="313" spans="1:43">
      <c r="A313" s="8">
        <v>46174</v>
      </c>
      <c r="B313">
        <v>3944.17</v>
      </c>
      <c r="C313">
        <v>-0.33</v>
      </c>
      <c r="D313">
        <v>67020</v>
      </c>
      <c r="E313">
        <v>0.83</v>
      </c>
      <c r="F313" s="69">
        <v>2914</v>
      </c>
      <c r="G313" t="s">
        <v>35</v>
      </c>
      <c r="H313">
        <v>0</v>
      </c>
      <c r="I313" t="s">
        <v>288</v>
      </c>
      <c r="J313" t="s">
        <v>289</v>
      </c>
      <c r="K313" t="s">
        <v>290</v>
      </c>
      <c r="L313" s="36">
        <v>6075</v>
      </c>
      <c r="M313">
        <v>-92</v>
      </c>
      <c r="N313" s="66">
        <v>-1.49E-2</v>
      </c>
      <c r="O313" s="36">
        <v>6167</v>
      </c>
      <c r="P313" s="66">
        <v>-1.49E-2</v>
      </c>
      <c r="Q313" s="36">
        <v>6123</v>
      </c>
      <c r="R313" s="36">
        <v>6128</v>
      </c>
      <c r="S313" s="36">
        <v>6070</v>
      </c>
      <c r="T313" s="66">
        <v>-7.7999999999999996E-3</v>
      </c>
      <c r="U313" s="66">
        <v>-2.2000000000000001E-3</v>
      </c>
      <c r="V313" s="66">
        <v>-8.6E-3</v>
      </c>
      <c r="W313" s="66">
        <v>8.0000000000000004E-4</v>
      </c>
      <c r="X313" s="1">
        <v>3301700</v>
      </c>
      <c r="Y313" s="1">
        <v>20108675</v>
      </c>
      <c r="Z313" s="1">
        <v>12150000</v>
      </c>
      <c r="AA313" t="s">
        <v>328</v>
      </c>
      <c r="AB313" t="s">
        <v>329</v>
      </c>
      <c r="AC313">
        <v>18.91</v>
      </c>
      <c r="AD313">
        <v>2.63</v>
      </c>
      <c r="AE313">
        <v>3.98</v>
      </c>
      <c r="AF313" t="s">
        <v>230</v>
      </c>
      <c r="AG313" s="1">
        <v>411200</v>
      </c>
      <c r="AH313" s="36">
        <v>6076</v>
      </c>
      <c r="AI313" s="1">
        <v>2800</v>
      </c>
      <c r="AJ313" s="36">
        <v>6074</v>
      </c>
      <c r="AK313" s="1">
        <v>3500</v>
      </c>
      <c r="AL313" s="2">
        <v>0.63888888888888884</v>
      </c>
      <c r="AM313" s="3">
        <v>46150</v>
      </c>
      <c r="AN313" t="s">
        <v>293</v>
      </c>
      <c r="AO313" t="s">
        <v>319</v>
      </c>
      <c r="AQ313" t="str">
        <f t="shared" si="4"/>
        <v/>
      </c>
    </row>
    <row r="314" spans="1:43">
      <c r="A314" s="8">
        <v>46174</v>
      </c>
      <c r="B314">
        <v>3944.17</v>
      </c>
      <c r="C314">
        <v>-0.33</v>
      </c>
      <c r="D314">
        <v>67020</v>
      </c>
      <c r="E314">
        <v>0.83</v>
      </c>
      <c r="F314" s="69">
        <v>3003</v>
      </c>
      <c r="G314" t="s">
        <v>36</v>
      </c>
      <c r="H314">
        <v>0</v>
      </c>
      <c r="I314" t="s">
        <v>288</v>
      </c>
      <c r="J314" t="s">
        <v>289</v>
      </c>
      <c r="K314" t="s">
        <v>295</v>
      </c>
      <c r="L314" s="36">
        <v>1651</v>
      </c>
      <c r="M314">
        <v>-48</v>
      </c>
      <c r="N314" s="66">
        <v>-2.8299999999999999E-2</v>
      </c>
      <c r="O314" s="36">
        <v>1699</v>
      </c>
      <c r="P314" s="66">
        <v>-2.8199999999999999E-2</v>
      </c>
      <c r="Q314" s="36">
        <v>1691</v>
      </c>
      <c r="R314" s="36">
        <v>1691</v>
      </c>
      <c r="S314" s="36">
        <v>1649</v>
      </c>
      <c r="T314" s="66">
        <v>-2.3599999999999999E-2</v>
      </c>
      <c r="U314" s="66">
        <v>-8.9999999999999998E-4</v>
      </c>
      <c r="V314" s="66">
        <v>-2.3599999999999999E-2</v>
      </c>
      <c r="W314" s="66">
        <v>1.1999999999999999E-3</v>
      </c>
      <c r="X314" s="1">
        <v>2153500</v>
      </c>
      <c r="Y314" s="1">
        <v>3578298</v>
      </c>
      <c r="Z314" s="1">
        <v>1267815</v>
      </c>
      <c r="AA314" t="s">
        <v>330</v>
      </c>
      <c r="AB314" t="s">
        <v>331</v>
      </c>
      <c r="AC314">
        <v>10.35</v>
      </c>
      <c r="AD314">
        <v>1.37</v>
      </c>
      <c r="AE314">
        <v>4.0599999999999996</v>
      </c>
      <c r="AF314" t="s">
        <v>230</v>
      </c>
      <c r="AG314" s="1">
        <v>99000</v>
      </c>
      <c r="AH314" s="36">
        <v>1651.5</v>
      </c>
      <c r="AI314" s="1">
        <v>5400</v>
      </c>
      <c r="AJ314" s="36">
        <v>1651</v>
      </c>
      <c r="AK314" s="1">
        <v>3000</v>
      </c>
      <c r="AL314" s="2">
        <v>0.63888888888888884</v>
      </c>
      <c r="AN314" t="s">
        <v>293</v>
      </c>
      <c r="AO314" t="s">
        <v>332</v>
      </c>
      <c r="AQ314" t="str">
        <f t="shared" si="4"/>
        <v/>
      </c>
    </row>
    <row r="315" spans="1:43">
      <c r="A315" s="8">
        <v>46174</v>
      </c>
      <c r="B315">
        <v>3944.17</v>
      </c>
      <c r="C315">
        <v>-0.33</v>
      </c>
      <c r="D315">
        <v>67020</v>
      </c>
      <c r="E315">
        <v>0.83</v>
      </c>
      <c r="F315" s="69">
        <v>3407</v>
      </c>
      <c r="G315" t="s">
        <v>37</v>
      </c>
      <c r="H315">
        <v>0</v>
      </c>
      <c r="I315" t="s">
        <v>288</v>
      </c>
      <c r="J315" t="s">
        <v>289</v>
      </c>
      <c r="K315" t="s">
        <v>295</v>
      </c>
      <c r="L315" s="36">
        <v>1769.5</v>
      </c>
      <c r="M315">
        <v>-17.5</v>
      </c>
      <c r="N315" s="66">
        <v>-9.7999999999999997E-3</v>
      </c>
      <c r="O315" s="36">
        <v>1787</v>
      </c>
      <c r="P315" s="66">
        <v>-9.7000000000000003E-3</v>
      </c>
      <c r="Q315" s="36">
        <v>1777.5</v>
      </c>
      <c r="R315" s="36">
        <v>1785</v>
      </c>
      <c r="S315" s="36">
        <v>1740.5</v>
      </c>
      <c r="T315" s="66">
        <v>-4.4999999999999997E-3</v>
      </c>
      <c r="U315" s="66">
        <v>1.9E-3</v>
      </c>
      <c r="V315" s="66">
        <v>-8.6E-3</v>
      </c>
      <c r="W315" s="66">
        <v>1.66E-2</v>
      </c>
      <c r="X315" s="1">
        <v>3056100</v>
      </c>
      <c r="Y315" s="1">
        <v>5393146</v>
      </c>
      <c r="Z315" s="1">
        <v>2416698</v>
      </c>
      <c r="AA315" t="s">
        <v>333</v>
      </c>
      <c r="AB315" t="s">
        <v>334</v>
      </c>
      <c r="AC315">
        <v>14.99</v>
      </c>
      <c r="AD315">
        <v>1.1399999999999999</v>
      </c>
      <c r="AE315">
        <v>2.4900000000000002</v>
      </c>
      <c r="AF315" t="s">
        <v>230</v>
      </c>
      <c r="AG315" s="1">
        <v>132000</v>
      </c>
      <c r="AH315" s="36">
        <v>1770</v>
      </c>
      <c r="AI315" s="1">
        <v>2600</v>
      </c>
      <c r="AJ315" s="36">
        <v>1769.5</v>
      </c>
      <c r="AK315" s="1">
        <v>4200</v>
      </c>
      <c r="AL315" s="2">
        <v>0.63888888888888884</v>
      </c>
      <c r="AM315" s="3">
        <v>46154</v>
      </c>
      <c r="AN315" t="s">
        <v>298</v>
      </c>
      <c r="AO315" t="s">
        <v>335</v>
      </c>
      <c r="AQ315" t="str">
        <f t="shared" si="4"/>
        <v/>
      </c>
    </row>
    <row r="316" spans="1:43">
      <c r="A316" s="8">
        <v>46174</v>
      </c>
      <c r="B316">
        <v>3944.17</v>
      </c>
      <c r="C316">
        <v>-0.33</v>
      </c>
      <c r="D316">
        <v>67020</v>
      </c>
      <c r="E316">
        <v>0.83</v>
      </c>
      <c r="F316" s="69">
        <v>4008</v>
      </c>
      <c r="G316" t="s">
        <v>38</v>
      </c>
      <c r="H316">
        <v>0</v>
      </c>
      <c r="I316" t="s">
        <v>288</v>
      </c>
      <c r="J316" t="s">
        <v>289</v>
      </c>
      <c r="K316" t="s">
        <v>295</v>
      </c>
      <c r="L316" s="36">
        <v>1277</v>
      </c>
      <c r="M316">
        <v>-55</v>
      </c>
      <c r="N316" s="66">
        <v>-4.1300000000000003E-2</v>
      </c>
      <c r="O316" s="36">
        <v>1332</v>
      </c>
      <c r="P316" s="66">
        <v>-4.1200000000000001E-2</v>
      </c>
      <c r="Q316" s="36">
        <v>1319</v>
      </c>
      <c r="R316" s="36">
        <v>1334</v>
      </c>
      <c r="S316" s="36">
        <v>1267</v>
      </c>
      <c r="T316" s="66">
        <v>-3.1800000000000002E-2</v>
      </c>
      <c r="U316" s="66">
        <v>1.5E-3</v>
      </c>
      <c r="V316" s="66">
        <v>-4.2700000000000002E-2</v>
      </c>
      <c r="W316" s="66">
        <v>7.7999999999999996E-3</v>
      </c>
      <c r="X316" s="1">
        <v>221000</v>
      </c>
      <c r="Y316" s="1">
        <v>283519</v>
      </c>
      <c r="Z316" s="1">
        <v>82601</v>
      </c>
      <c r="AA316" t="s">
        <v>541</v>
      </c>
      <c r="AB316" t="s">
        <v>337</v>
      </c>
      <c r="AC316">
        <v>10.45</v>
      </c>
      <c r="AD316">
        <v>0.79</v>
      </c>
      <c r="AE316">
        <v>3.76</v>
      </c>
      <c r="AF316" t="s">
        <v>230</v>
      </c>
      <c r="AG316" s="1">
        <v>45100</v>
      </c>
      <c r="AH316" s="36">
        <v>1278</v>
      </c>
      <c r="AI316" s="1">
        <v>1300</v>
      </c>
      <c r="AJ316" s="36">
        <v>1277</v>
      </c>
      <c r="AK316" s="1">
        <v>1200</v>
      </c>
      <c r="AL316" s="2">
        <v>0.6381944444444444</v>
      </c>
      <c r="AM316" s="3">
        <v>46154</v>
      </c>
      <c r="AN316" t="s">
        <v>298</v>
      </c>
      <c r="AO316" t="s">
        <v>335</v>
      </c>
      <c r="AQ316" t="str">
        <f t="shared" si="4"/>
        <v/>
      </c>
    </row>
    <row r="317" spans="1:43">
      <c r="A317" s="8">
        <v>46174</v>
      </c>
      <c r="B317">
        <v>3944.17</v>
      </c>
      <c r="C317">
        <v>-0.33</v>
      </c>
      <c r="D317">
        <v>67020</v>
      </c>
      <c r="E317">
        <v>0.83</v>
      </c>
      <c r="F317" s="69">
        <v>4026</v>
      </c>
      <c r="G317" t="s">
        <v>39</v>
      </c>
      <c r="H317">
        <v>0</v>
      </c>
      <c r="I317" t="s">
        <v>314</v>
      </c>
      <c r="J317" t="s">
        <v>289</v>
      </c>
      <c r="K317" t="s">
        <v>295</v>
      </c>
      <c r="L317" s="36">
        <v>1930</v>
      </c>
      <c r="M317">
        <v>5</v>
      </c>
      <c r="N317" s="66">
        <v>2.5999999999999999E-3</v>
      </c>
      <c r="O317" s="36">
        <v>1925</v>
      </c>
      <c r="P317" s="66">
        <v>2.5000000000000001E-3</v>
      </c>
      <c r="Q317" s="36">
        <v>1925</v>
      </c>
      <c r="R317" s="36">
        <v>1940</v>
      </c>
      <c r="S317" s="36">
        <v>1880</v>
      </c>
      <c r="T317" s="66">
        <v>2.5000000000000001E-3</v>
      </c>
      <c r="U317" s="66">
        <v>1.6799999999999999E-2</v>
      </c>
      <c r="V317" s="66">
        <v>-5.1000000000000004E-3</v>
      </c>
      <c r="W317" s="66">
        <v>2.6499999999999999E-2</v>
      </c>
      <c r="X317" s="1">
        <v>46300</v>
      </c>
      <c r="Y317" s="1">
        <v>88228</v>
      </c>
      <c r="Z317" s="1">
        <v>17833</v>
      </c>
      <c r="AA317" t="s">
        <v>338</v>
      </c>
      <c r="AB317" t="s">
        <v>339</v>
      </c>
      <c r="AC317">
        <v>10.95</v>
      </c>
      <c r="AD317">
        <v>1.28</v>
      </c>
      <c r="AE317">
        <v>2.54</v>
      </c>
      <c r="AF317" t="s">
        <v>230</v>
      </c>
      <c r="AG317">
        <v>0</v>
      </c>
      <c r="AH317" s="36">
        <v>1931</v>
      </c>
      <c r="AI317">
        <v>500</v>
      </c>
      <c r="AJ317" s="36">
        <v>1928</v>
      </c>
      <c r="AK317">
        <v>100</v>
      </c>
      <c r="AL317" s="2">
        <v>0.63749999999999996</v>
      </c>
      <c r="AM317" s="3">
        <v>46183</v>
      </c>
      <c r="AN317" t="s">
        <v>340</v>
      </c>
      <c r="AO317" t="s">
        <v>341</v>
      </c>
      <c r="AQ317" t="str">
        <f t="shared" si="4"/>
        <v/>
      </c>
    </row>
    <row r="318" spans="1:43">
      <c r="A318" s="8">
        <v>46174</v>
      </c>
      <c r="B318">
        <v>3944.17</v>
      </c>
      <c r="C318">
        <v>-0.33</v>
      </c>
      <c r="D318">
        <v>67020</v>
      </c>
      <c r="E318">
        <v>0.83</v>
      </c>
      <c r="F318" s="69">
        <v>4062</v>
      </c>
      <c r="G318" t="s">
        <v>40</v>
      </c>
      <c r="H318">
        <v>0</v>
      </c>
      <c r="I318" t="s">
        <v>288</v>
      </c>
      <c r="J318" t="s">
        <v>289</v>
      </c>
      <c r="K318" t="s">
        <v>290</v>
      </c>
      <c r="L318" s="36">
        <v>21775</v>
      </c>
      <c r="M318" s="36">
        <v>-1225</v>
      </c>
      <c r="N318" s="66">
        <v>-5.33E-2</v>
      </c>
      <c r="O318" s="36">
        <v>23000</v>
      </c>
      <c r="P318" s="66">
        <v>-5.3199999999999997E-2</v>
      </c>
      <c r="Q318" s="36">
        <v>22925</v>
      </c>
      <c r="R318" s="36">
        <v>23145</v>
      </c>
      <c r="S318" s="36">
        <v>21550</v>
      </c>
      <c r="T318" s="66">
        <v>-5.0099999999999999E-2</v>
      </c>
      <c r="U318" s="66">
        <v>-3.32E-2</v>
      </c>
      <c r="V318" s="66">
        <v>-5.91E-2</v>
      </c>
      <c r="W318" s="66">
        <v>1.04E-2</v>
      </c>
      <c r="X318" s="1">
        <v>9574300</v>
      </c>
      <c r="Y318" s="1">
        <v>213446480</v>
      </c>
      <c r="Z318" s="1">
        <v>6134477</v>
      </c>
      <c r="AA318" t="s">
        <v>542</v>
      </c>
      <c r="AB318" t="s">
        <v>343</v>
      </c>
      <c r="AC318">
        <v>104.83</v>
      </c>
      <c r="AD318">
        <v>11.05</v>
      </c>
      <c r="AE318">
        <v>0.16</v>
      </c>
      <c r="AF318" t="s">
        <v>230</v>
      </c>
      <c r="AG318" s="1">
        <v>28600</v>
      </c>
      <c r="AH318" s="36">
        <v>21775</v>
      </c>
      <c r="AI318">
        <v>200</v>
      </c>
      <c r="AJ318" s="36">
        <v>21770</v>
      </c>
      <c r="AK318">
        <v>100</v>
      </c>
      <c r="AL318" s="2">
        <v>0.63888888888888884</v>
      </c>
      <c r="AM318" s="3">
        <v>46153</v>
      </c>
      <c r="AN318" t="s">
        <v>298</v>
      </c>
      <c r="AO318" t="s">
        <v>344</v>
      </c>
      <c r="AQ318" t="str">
        <f t="shared" si="4"/>
        <v/>
      </c>
    </row>
    <row r="319" spans="1:43">
      <c r="A319" s="8">
        <v>46174</v>
      </c>
      <c r="B319">
        <v>3944.17</v>
      </c>
      <c r="C319">
        <v>-0.33</v>
      </c>
      <c r="D319">
        <v>67020</v>
      </c>
      <c r="E319">
        <v>0.83</v>
      </c>
      <c r="F319" s="69">
        <v>4063</v>
      </c>
      <c r="G319" t="s">
        <v>41</v>
      </c>
      <c r="H319">
        <v>0</v>
      </c>
      <c r="I319" t="s">
        <v>288</v>
      </c>
      <c r="J319" t="s">
        <v>289</v>
      </c>
      <c r="K319" t="s">
        <v>295</v>
      </c>
      <c r="L319" s="36">
        <v>7794</v>
      </c>
      <c r="M319">
        <v>36</v>
      </c>
      <c r="N319" s="66">
        <v>4.5999999999999999E-3</v>
      </c>
      <c r="O319" s="36">
        <v>7758</v>
      </c>
      <c r="P319" s="66">
        <v>4.5999999999999999E-3</v>
      </c>
      <c r="Q319" s="36">
        <v>7700</v>
      </c>
      <c r="R319" s="36">
        <v>7930</v>
      </c>
      <c r="S319" s="36">
        <v>7660</v>
      </c>
      <c r="T319" s="66">
        <v>1.2200000000000001E-2</v>
      </c>
      <c r="U319" s="66">
        <v>5.0000000000000001E-4</v>
      </c>
      <c r="V319" s="66">
        <v>-1.7100000000000001E-2</v>
      </c>
      <c r="W319" s="66">
        <v>1.7399999999999999E-2</v>
      </c>
      <c r="X319" s="1">
        <v>8686800</v>
      </c>
      <c r="Y319" s="1">
        <v>67575926</v>
      </c>
      <c r="Z319" s="1">
        <v>15471057</v>
      </c>
      <c r="AA319" t="s">
        <v>543</v>
      </c>
      <c r="AB319" t="s">
        <v>346</v>
      </c>
      <c r="AC319">
        <v>28.94</v>
      </c>
      <c r="AD319">
        <v>3.24</v>
      </c>
      <c r="AE319">
        <v>1.36</v>
      </c>
      <c r="AF319" t="s">
        <v>230</v>
      </c>
      <c r="AG319" s="1">
        <v>119100</v>
      </c>
      <c r="AH319" s="36">
        <v>7797</v>
      </c>
      <c r="AI319">
        <v>300</v>
      </c>
      <c r="AJ319" s="36">
        <v>7795</v>
      </c>
      <c r="AK319">
        <v>200</v>
      </c>
      <c r="AL319" s="2">
        <v>0.63888888888888884</v>
      </c>
      <c r="AN319" t="s">
        <v>298</v>
      </c>
      <c r="AO319" t="s">
        <v>335</v>
      </c>
      <c r="AQ319" t="str">
        <f t="shared" si="4"/>
        <v/>
      </c>
    </row>
    <row r="320" spans="1:43">
      <c r="A320" s="8">
        <v>46174</v>
      </c>
      <c r="B320">
        <v>3944.17</v>
      </c>
      <c r="C320">
        <v>-0.33</v>
      </c>
      <c r="D320">
        <v>67020</v>
      </c>
      <c r="E320">
        <v>0.83</v>
      </c>
      <c r="F320" s="69">
        <v>4068</v>
      </c>
      <c r="G320" t="s">
        <v>42</v>
      </c>
      <c r="H320">
        <v>0</v>
      </c>
      <c r="I320" t="s">
        <v>347</v>
      </c>
      <c r="J320" t="s">
        <v>323</v>
      </c>
      <c r="K320" t="s">
        <v>290</v>
      </c>
      <c r="L320" s="36">
        <v>1767</v>
      </c>
      <c r="M320">
        <v>5</v>
      </c>
      <c r="N320" s="66">
        <v>2.8E-3</v>
      </c>
      <c r="O320" s="36">
        <v>1762</v>
      </c>
      <c r="P320" s="66">
        <v>2.8E-3</v>
      </c>
      <c r="Q320" s="36">
        <v>1764</v>
      </c>
      <c r="R320" s="36">
        <v>1799</v>
      </c>
      <c r="S320" s="36">
        <v>1750</v>
      </c>
      <c r="T320" s="66">
        <v>1.6999999999999999E-3</v>
      </c>
      <c r="U320" s="66">
        <v>-1.1000000000000001E-3</v>
      </c>
      <c r="V320" s="66">
        <v>-1.77E-2</v>
      </c>
      <c r="W320" s="66">
        <v>9.7000000000000003E-3</v>
      </c>
      <c r="X320" s="1">
        <v>1700</v>
      </c>
      <c r="Y320" s="1">
        <v>3010</v>
      </c>
      <c r="Z320" s="1">
        <v>3339</v>
      </c>
      <c r="AA320" t="s">
        <v>348</v>
      </c>
      <c r="AB320" t="s">
        <v>349</v>
      </c>
      <c r="AC320">
        <v>23.21</v>
      </c>
      <c r="AD320">
        <v>1.55</v>
      </c>
      <c r="AE320">
        <v>0</v>
      </c>
      <c r="AF320">
        <v>1.6</v>
      </c>
      <c r="AG320">
        <v>0</v>
      </c>
      <c r="AH320" s="36">
        <v>1768</v>
      </c>
      <c r="AI320">
        <v>100</v>
      </c>
      <c r="AJ320" s="36">
        <v>1750</v>
      </c>
      <c r="AK320">
        <v>200</v>
      </c>
      <c r="AL320" s="2">
        <v>0.63055555555555554</v>
      </c>
      <c r="AM320" s="3">
        <v>46156</v>
      </c>
      <c r="AN320" t="s">
        <v>350</v>
      </c>
      <c r="AO320" t="s">
        <v>351</v>
      </c>
      <c r="AQ320" t="str">
        <f t="shared" si="4"/>
        <v/>
      </c>
    </row>
    <row r="321" spans="1:43">
      <c r="A321" s="8">
        <v>46174</v>
      </c>
      <c r="B321">
        <v>3944.17</v>
      </c>
      <c r="C321">
        <v>-0.33</v>
      </c>
      <c r="D321">
        <v>67020</v>
      </c>
      <c r="E321">
        <v>0.83</v>
      </c>
      <c r="F321" s="69">
        <v>4100</v>
      </c>
      <c r="G321" t="s">
        <v>43</v>
      </c>
      <c r="H321">
        <v>0</v>
      </c>
      <c r="I321" t="s">
        <v>314</v>
      </c>
      <c r="J321" t="s">
        <v>289</v>
      </c>
      <c r="K321" t="s">
        <v>290</v>
      </c>
      <c r="L321" s="36">
        <v>1949</v>
      </c>
      <c r="M321">
        <v>-71</v>
      </c>
      <c r="N321" s="66">
        <v>-3.5099999999999999E-2</v>
      </c>
      <c r="O321" s="36">
        <v>2020</v>
      </c>
      <c r="P321" s="66">
        <v>-3.5099999999999999E-2</v>
      </c>
      <c r="Q321" s="36">
        <v>2037</v>
      </c>
      <c r="R321" s="36">
        <v>2194</v>
      </c>
      <c r="S321" s="36">
        <v>1880</v>
      </c>
      <c r="T321" s="66">
        <v>-4.3200000000000002E-2</v>
      </c>
      <c r="U321" s="66">
        <v>-8.9599999999999999E-2</v>
      </c>
      <c r="V321" s="66">
        <v>-0.1116</v>
      </c>
      <c r="W321" s="66">
        <v>3.6700000000000003E-2</v>
      </c>
      <c r="X321" s="1">
        <v>689500</v>
      </c>
      <c r="Y321" s="1">
        <v>1403904</v>
      </c>
      <c r="Z321" s="1">
        <v>11887</v>
      </c>
      <c r="AA321" t="s">
        <v>544</v>
      </c>
      <c r="AB321" t="s">
        <v>353</v>
      </c>
      <c r="AC321">
        <v>22.55</v>
      </c>
      <c r="AD321">
        <v>1.24</v>
      </c>
      <c r="AE321">
        <v>0</v>
      </c>
      <c r="AF321" t="s">
        <v>230</v>
      </c>
      <c r="AG321" s="1">
        <v>2100</v>
      </c>
      <c r="AH321" s="36">
        <v>1953</v>
      </c>
      <c r="AI321">
        <v>100</v>
      </c>
      <c r="AJ321" s="36">
        <v>1945</v>
      </c>
      <c r="AK321">
        <v>100</v>
      </c>
      <c r="AL321" s="2">
        <v>0.63888888888888884</v>
      </c>
      <c r="AM321" s="3">
        <v>46157</v>
      </c>
      <c r="AN321" t="s">
        <v>298</v>
      </c>
      <c r="AO321" t="s">
        <v>335</v>
      </c>
      <c r="AQ321" t="str">
        <f t="shared" si="4"/>
        <v/>
      </c>
    </row>
    <row r="322" spans="1:43">
      <c r="A322" s="8">
        <v>46174</v>
      </c>
      <c r="B322">
        <v>3944.17</v>
      </c>
      <c r="C322">
        <v>-0.33</v>
      </c>
      <c r="D322">
        <v>67020</v>
      </c>
      <c r="E322">
        <v>0.83</v>
      </c>
      <c r="F322" s="69">
        <v>4182</v>
      </c>
      <c r="G322" t="s">
        <v>44</v>
      </c>
      <c r="H322">
        <v>0</v>
      </c>
      <c r="I322" t="s">
        <v>288</v>
      </c>
      <c r="J322" t="s">
        <v>289</v>
      </c>
      <c r="K322" t="s">
        <v>295</v>
      </c>
      <c r="L322" s="36">
        <v>5488</v>
      </c>
      <c r="M322">
        <v>-57</v>
      </c>
      <c r="N322" s="66">
        <v>-1.03E-2</v>
      </c>
      <c r="O322" s="36">
        <v>5545</v>
      </c>
      <c r="P322" s="66">
        <v>-1.0200000000000001E-2</v>
      </c>
      <c r="Q322" s="36">
        <v>5400</v>
      </c>
      <c r="R322" s="36">
        <v>5599</v>
      </c>
      <c r="S322" s="36">
        <v>5366</v>
      </c>
      <c r="T322" s="66">
        <v>1.6199999999999999E-2</v>
      </c>
      <c r="U322" s="66">
        <v>-5.1999999999999998E-3</v>
      </c>
      <c r="V322" s="66">
        <v>-1.9800000000000002E-2</v>
      </c>
      <c r="W322" s="66">
        <v>2.2700000000000001E-2</v>
      </c>
      <c r="X322" s="1">
        <v>907500</v>
      </c>
      <c r="Y322" s="1">
        <v>4972709</v>
      </c>
      <c r="Z322" s="1">
        <v>1161736</v>
      </c>
      <c r="AA322" t="s">
        <v>545</v>
      </c>
      <c r="AB322" t="s">
        <v>355</v>
      </c>
      <c r="AC322">
        <v>23.26</v>
      </c>
      <c r="AD322">
        <v>1.65</v>
      </c>
      <c r="AE322">
        <v>2</v>
      </c>
      <c r="AF322" t="s">
        <v>230</v>
      </c>
      <c r="AG322" s="1">
        <v>19200</v>
      </c>
      <c r="AH322" s="36">
        <v>5489</v>
      </c>
      <c r="AI322">
        <v>200</v>
      </c>
      <c r="AJ322" s="36">
        <v>5487</v>
      </c>
      <c r="AK322">
        <v>300</v>
      </c>
      <c r="AL322" s="2">
        <v>0.63888888888888884</v>
      </c>
      <c r="AM322" s="3">
        <v>46155</v>
      </c>
      <c r="AN322" t="s">
        <v>298</v>
      </c>
      <c r="AO322" t="s">
        <v>335</v>
      </c>
      <c r="AQ322" t="str">
        <f t="shared" si="4"/>
        <v/>
      </c>
    </row>
    <row r="323" spans="1:43">
      <c r="A323" s="8">
        <v>46174</v>
      </c>
      <c r="B323">
        <v>3944.17</v>
      </c>
      <c r="C323">
        <v>-0.33</v>
      </c>
      <c r="D323">
        <v>67020</v>
      </c>
      <c r="E323">
        <v>0.83</v>
      </c>
      <c r="F323" s="69">
        <v>4188</v>
      </c>
      <c r="G323" t="s">
        <v>45</v>
      </c>
      <c r="H323">
        <v>0</v>
      </c>
      <c r="I323" t="s">
        <v>288</v>
      </c>
      <c r="J323" t="s">
        <v>289</v>
      </c>
      <c r="K323" t="s">
        <v>290</v>
      </c>
      <c r="L323" s="36">
        <v>1094.5</v>
      </c>
      <c r="M323">
        <v>-52.5</v>
      </c>
      <c r="N323" s="66">
        <v>-4.58E-2</v>
      </c>
      <c r="O323" s="36">
        <v>1147</v>
      </c>
      <c r="P323" s="66">
        <v>-4.5699999999999998E-2</v>
      </c>
      <c r="Q323" s="36">
        <v>1132.5</v>
      </c>
      <c r="R323" s="36">
        <v>1133</v>
      </c>
      <c r="S323" s="36">
        <v>1083</v>
      </c>
      <c r="T323" s="66">
        <v>-3.3500000000000002E-2</v>
      </c>
      <c r="U323" s="66">
        <v>4.0000000000000002E-4</v>
      </c>
      <c r="V323" s="66">
        <v>-3.39E-2</v>
      </c>
      <c r="W323" s="66">
        <v>1.06E-2</v>
      </c>
      <c r="X323" s="1">
        <v>3768500</v>
      </c>
      <c r="Y323" s="1">
        <v>4130964</v>
      </c>
      <c r="Z323" s="1">
        <v>1577685</v>
      </c>
      <c r="AA323" t="s">
        <v>356</v>
      </c>
      <c r="AB323" t="s">
        <v>357</v>
      </c>
      <c r="AC323">
        <v>11.7</v>
      </c>
      <c r="AD323">
        <v>0.84</v>
      </c>
      <c r="AE323">
        <v>2.92</v>
      </c>
      <c r="AF323" t="s">
        <v>230</v>
      </c>
      <c r="AG323" s="1">
        <v>339300</v>
      </c>
      <c r="AH323" s="36">
        <v>1095</v>
      </c>
      <c r="AI323" s="1">
        <v>4900</v>
      </c>
      <c r="AJ323" s="36">
        <v>1094</v>
      </c>
      <c r="AK323" s="1">
        <v>5500</v>
      </c>
      <c r="AL323" s="2">
        <v>0.63888888888888884</v>
      </c>
      <c r="AM323" s="3">
        <v>46155</v>
      </c>
      <c r="AN323" t="s">
        <v>298</v>
      </c>
      <c r="AO323" t="s">
        <v>335</v>
      </c>
      <c r="AQ323" t="str">
        <f t="shared" ref="AQ323:AQ386" si="5">IF(AP323="","",ROUND((L323-AP323)/AP323,4))</f>
        <v/>
      </c>
    </row>
    <row r="324" spans="1:43">
      <c r="A324" s="8">
        <v>46174</v>
      </c>
      <c r="B324">
        <v>3944.17</v>
      </c>
      <c r="C324">
        <v>-0.33</v>
      </c>
      <c r="D324">
        <v>67020</v>
      </c>
      <c r="E324">
        <v>0.83</v>
      </c>
      <c r="F324" s="69">
        <v>4220</v>
      </c>
      <c r="G324" t="s">
        <v>46</v>
      </c>
      <c r="H324">
        <v>0</v>
      </c>
      <c r="I324" t="s">
        <v>288</v>
      </c>
      <c r="J324" t="s">
        <v>289</v>
      </c>
      <c r="K324" t="s">
        <v>290</v>
      </c>
      <c r="L324" s="36">
        <v>1534</v>
      </c>
      <c r="M324">
        <v>-46</v>
      </c>
      <c r="N324" s="66">
        <v>-2.9100000000000001E-2</v>
      </c>
      <c r="O324" s="36">
        <v>1580</v>
      </c>
      <c r="P324" s="66">
        <v>-2.9100000000000001E-2</v>
      </c>
      <c r="Q324" s="36">
        <v>1550</v>
      </c>
      <c r="R324" s="36">
        <v>1554</v>
      </c>
      <c r="S324" s="36">
        <v>1506</v>
      </c>
      <c r="T324" s="66">
        <v>-1.03E-2</v>
      </c>
      <c r="U324" s="66">
        <v>1.72E-2</v>
      </c>
      <c r="V324" s="66">
        <v>-1.2800000000000001E-2</v>
      </c>
      <c r="W324" s="66">
        <v>1.8499999999999999E-2</v>
      </c>
      <c r="X324" s="1">
        <v>157600</v>
      </c>
      <c r="Y324" s="1">
        <v>240885</v>
      </c>
      <c r="Z324" s="1">
        <v>78655</v>
      </c>
      <c r="AA324" t="s">
        <v>358</v>
      </c>
      <c r="AB324" t="s">
        <v>359</v>
      </c>
      <c r="AC324">
        <v>10.73</v>
      </c>
      <c r="AD324">
        <v>1.07</v>
      </c>
      <c r="AE324">
        <v>3.52</v>
      </c>
      <c r="AF324" t="s">
        <v>230</v>
      </c>
      <c r="AG324" s="1">
        <v>14100</v>
      </c>
      <c r="AH324" s="36">
        <v>1535</v>
      </c>
      <c r="AI324">
        <v>400</v>
      </c>
      <c r="AJ324" s="36">
        <v>1533</v>
      </c>
      <c r="AK324">
        <v>100</v>
      </c>
      <c r="AL324" s="2">
        <v>0.6381944444444444</v>
      </c>
      <c r="AM324" s="3">
        <v>46142</v>
      </c>
      <c r="AN324" t="s">
        <v>298</v>
      </c>
      <c r="AO324" t="s">
        <v>335</v>
      </c>
      <c r="AQ324" t="str">
        <f t="shared" si="5"/>
        <v/>
      </c>
    </row>
    <row r="325" spans="1:43">
      <c r="A325" s="8">
        <v>46174</v>
      </c>
      <c r="B325">
        <v>3944.17</v>
      </c>
      <c r="C325">
        <v>-0.33</v>
      </c>
      <c r="D325">
        <v>67020</v>
      </c>
      <c r="E325">
        <v>0.83</v>
      </c>
      <c r="F325" s="69">
        <v>4334</v>
      </c>
      <c r="G325" t="s">
        <v>47</v>
      </c>
      <c r="H325">
        <v>0</v>
      </c>
      <c r="I325" t="s">
        <v>314</v>
      </c>
      <c r="J325" t="s">
        <v>323</v>
      </c>
      <c r="K325" t="s">
        <v>295</v>
      </c>
      <c r="L325">
        <v>397</v>
      </c>
      <c r="M325">
        <v>-3</v>
      </c>
      <c r="N325" s="66">
        <v>-7.4999999999999997E-3</v>
      </c>
      <c r="O325">
        <v>400</v>
      </c>
      <c r="P325" s="66">
        <v>-7.4999999999999997E-3</v>
      </c>
      <c r="Q325">
        <v>399</v>
      </c>
      <c r="R325">
        <v>400</v>
      </c>
      <c r="S325">
        <v>395</v>
      </c>
      <c r="T325" s="66">
        <v>-5.0000000000000001E-3</v>
      </c>
      <c r="U325" s="66">
        <v>-2.5000000000000001E-3</v>
      </c>
      <c r="V325" s="66">
        <v>-7.4999999999999997E-3</v>
      </c>
      <c r="W325" s="66">
        <v>5.0000000000000001E-3</v>
      </c>
      <c r="X325" s="1">
        <v>22600</v>
      </c>
      <c r="Y325" s="1">
        <v>8981</v>
      </c>
      <c r="Z325" s="1">
        <v>4405</v>
      </c>
      <c r="AA325" t="s">
        <v>360</v>
      </c>
      <c r="AB325" t="s">
        <v>361</v>
      </c>
      <c r="AC325">
        <v>11.92</v>
      </c>
      <c r="AD325">
        <v>1.31</v>
      </c>
      <c r="AE325">
        <v>2.52</v>
      </c>
      <c r="AF325">
        <v>0.1</v>
      </c>
      <c r="AG325">
        <v>400</v>
      </c>
      <c r="AH325">
        <v>398</v>
      </c>
      <c r="AI325">
        <v>100</v>
      </c>
      <c r="AJ325">
        <v>396</v>
      </c>
      <c r="AK325" s="1">
        <v>2100</v>
      </c>
      <c r="AL325" s="2">
        <v>0.62638888888888888</v>
      </c>
      <c r="AM325" s="3">
        <v>46183</v>
      </c>
      <c r="AN325" t="s">
        <v>306</v>
      </c>
      <c r="AO325" t="s">
        <v>351</v>
      </c>
      <c r="AQ325" t="str">
        <f t="shared" si="5"/>
        <v/>
      </c>
    </row>
    <row r="326" spans="1:43">
      <c r="A326" s="8">
        <v>46174</v>
      </c>
      <c r="B326">
        <v>3944.17</v>
      </c>
      <c r="C326">
        <v>-0.33</v>
      </c>
      <c r="D326">
        <v>67020</v>
      </c>
      <c r="E326">
        <v>0.83</v>
      </c>
      <c r="F326" s="69">
        <v>4523</v>
      </c>
      <c r="G326" t="s">
        <v>48</v>
      </c>
      <c r="H326">
        <v>0</v>
      </c>
      <c r="I326" t="s">
        <v>288</v>
      </c>
      <c r="J326" t="s">
        <v>289</v>
      </c>
      <c r="K326" t="s">
        <v>290</v>
      </c>
      <c r="L326" s="36">
        <v>3834</v>
      </c>
      <c r="M326">
        <v>-150</v>
      </c>
      <c r="N326" s="66">
        <v>-3.7699999999999997E-2</v>
      </c>
      <c r="O326" s="36">
        <v>3984</v>
      </c>
      <c r="P326" s="66">
        <v>-3.7600000000000001E-2</v>
      </c>
      <c r="Q326" s="36">
        <v>3958</v>
      </c>
      <c r="R326" s="36">
        <v>3963</v>
      </c>
      <c r="S326" s="36">
        <v>3821</v>
      </c>
      <c r="T326" s="66">
        <v>-3.1300000000000001E-2</v>
      </c>
      <c r="U326" s="66">
        <v>-7.4999999999999997E-3</v>
      </c>
      <c r="V326" s="66">
        <v>-3.2500000000000001E-2</v>
      </c>
      <c r="W326" s="66">
        <v>3.3999999999999998E-3</v>
      </c>
      <c r="X326" s="1">
        <v>1779300</v>
      </c>
      <c r="Y326" s="1">
        <v>6896471</v>
      </c>
      <c r="Z326" s="1">
        <v>1118182</v>
      </c>
      <c r="AA326" t="s">
        <v>362</v>
      </c>
      <c r="AB326" t="s">
        <v>532</v>
      </c>
      <c r="AC326">
        <v>20.7</v>
      </c>
      <c r="AD326">
        <v>1.2</v>
      </c>
      <c r="AE326">
        <v>4.17</v>
      </c>
      <c r="AF326" t="s">
        <v>230</v>
      </c>
      <c r="AG326" s="1">
        <v>103100</v>
      </c>
      <c r="AH326" s="36">
        <v>3834</v>
      </c>
      <c r="AI326" s="1">
        <v>3900</v>
      </c>
      <c r="AJ326" s="36">
        <v>3833</v>
      </c>
      <c r="AK326" s="1">
        <v>3800</v>
      </c>
      <c r="AL326" s="2">
        <v>0.63888888888888884</v>
      </c>
      <c r="AM326" s="3">
        <v>46157</v>
      </c>
      <c r="AN326" t="s">
        <v>298</v>
      </c>
      <c r="AO326" t="s">
        <v>364</v>
      </c>
      <c r="AQ326" t="str">
        <f t="shared" si="5"/>
        <v/>
      </c>
    </row>
    <row r="327" spans="1:43">
      <c r="A327" s="8">
        <v>46174</v>
      </c>
      <c r="B327">
        <v>3944.17</v>
      </c>
      <c r="C327">
        <v>-0.33</v>
      </c>
      <c r="D327">
        <v>67020</v>
      </c>
      <c r="E327">
        <v>0.83</v>
      </c>
      <c r="F327" s="69">
        <v>4528</v>
      </c>
      <c r="G327" t="s">
        <v>49</v>
      </c>
      <c r="H327">
        <v>0</v>
      </c>
      <c r="I327" t="s">
        <v>288</v>
      </c>
      <c r="J327" t="s">
        <v>289</v>
      </c>
      <c r="K327" t="s">
        <v>295</v>
      </c>
      <c r="L327" s="36">
        <v>2327.5</v>
      </c>
      <c r="M327">
        <v>-65</v>
      </c>
      <c r="N327" s="66">
        <v>-2.7199999999999998E-2</v>
      </c>
      <c r="O327" s="36">
        <v>2392.5</v>
      </c>
      <c r="P327" s="66">
        <v>-2.7099999999999999E-2</v>
      </c>
      <c r="Q327" s="36">
        <v>2364</v>
      </c>
      <c r="R327" s="36">
        <v>2364</v>
      </c>
      <c r="S327" s="36">
        <v>2296.5</v>
      </c>
      <c r="T327" s="66">
        <v>-1.54E-2</v>
      </c>
      <c r="U327" s="66">
        <v>1.0999999999999999E-2</v>
      </c>
      <c r="V327" s="66">
        <v>-1.54E-2</v>
      </c>
      <c r="W327" s="66">
        <v>1.34E-2</v>
      </c>
      <c r="X327" s="1">
        <v>854500</v>
      </c>
      <c r="Y327" s="1">
        <v>1986215</v>
      </c>
      <c r="Z327" s="1">
        <v>1160707</v>
      </c>
      <c r="AA327" t="s">
        <v>365</v>
      </c>
      <c r="AB327" t="s">
        <v>366</v>
      </c>
      <c r="AC327">
        <v>15.4</v>
      </c>
      <c r="AD327">
        <v>1.28</v>
      </c>
      <c r="AE327">
        <v>3.44</v>
      </c>
      <c r="AF327" t="s">
        <v>230</v>
      </c>
      <c r="AG327" s="1">
        <v>91900</v>
      </c>
      <c r="AH327" s="36">
        <v>2328</v>
      </c>
      <c r="AI327" s="1">
        <v>1000</v>
      </c>
      <c r="AJ327" s="36">
        <v>2327</v>
      </c>
      <c r="AK327" s="1">
        <v>1800</v>
      </c>
      <c r="AL327" s="2">
        <v>0.63888888888888884</v>
      </c>
      <c r="AM327" s="3">
        <v>46150</v>
      </c>
      <c r="AN327" t="s">
        <v>298</v>
      </c>
      <c r="AO327" t="s">
        <v>364</v>
      </c>
      <c r="AQ327" t="str">
        <f t="shared" si="5"/>
        <v/>
      </c>
    </row>
    <row r="328" spans="1:43">
      <c r="A328" s="8">
        <v>46174</v>
      </c>
      <c r="B328">
        <v>3944.17</v>
      </c>
      <c r="C328">
        <v>-0.33</v>
      </c>
      <c r="D328">
        <v>67020</v>
      </c>
      <c r="E328">
        <v>0.83</v>
      </c>
      <c r="F328" s="69">
        <v>4661</v>
      </c>
      <c r="G328" t="s">
        <v>50</v>
      </c>
      <c r="H328">
        <v>0</v>
      </c>
      <c r="I328" t="s">
        <v>288</v>
      </c>
      <c r="J328" t="s">
        <v>289</v>
      </c>
      <c r="K328" t="s">
        <v>290</v>
      </c>
      <c r="L328" s="36">
        <v>2254</v>
      </c>
      <c r="M328">
        <v>-41.5</v>
      </c>
      <c r="N328" s="66">
        <v>-1.8100000000000002E-2</v>
      </c>
      <c r="O328" s="36">
        <v>2295.5</v>
      </c>
      <c r="P328" s="66">
        <v>-1.7999999999999999E-2</v>
      </c>
      <c r="Q328" s="36">
        <v>2295</v>
      </c>
      <c r="R328" s="36">
        <v>2295.5</v>
      </c>
      <c r="S328" s="36">
        <v>2247</v>
      </c>
      <c r="T328" s="66">
        <v>-1.78E-2</v>
      </c>
      <c r="U328" s="66">
        <v>-3.0000000000000001E-3</v>
      </c>
      <c r="V328" s="66">
        <v>-1.7999999999999999E-2</v>
      </c>
      <c r="W328" s="66">
        <v>3.0999999999999999E-3</v>
      </c>
      <c r="X328" s="1">
        <v>3932700</v>
      </c>
      <c r="Y328" s="1">
        <v>8921889</v>
      </c>
      <c r="Z328" s="1">
        <v>4058216</v>
      </c>
      <c r="AA328" t="s">
        <v>367</v>
      </c>
      <c r="AB328" t="s">
        <v>368</v>
      </c>
      <c r="AC328">
        <v>31.56</v>
      </c>
      <c r="AD328">
        <v>3.35</v>
      </c>
      <c r="AE328">
        <v>0.71</v>
      </c>
      <c r="AF328" t="s">
        <v>230</v>
      </c>
      <c r="AG328" s="1">
        <v>458400</v>
      </c>
      <c r="AH328" s="36">
        <v>2253.5</v>
      </c>
      <c r="AI328">
        <v>700</v>
      </c>
      <c r="AJ328" s="36">
        <v>2253</v>
      </c>
      <c r="AK328" s="1">
        <v>3800</v>
      </c>
      <c r="AL328" s="2">
        <v>0.63888888888888884</v>
      </c>
      <c r="AN328" t="s">
        <v>298</v>
      </c>
      <c r="AO328" t="s">
        <v>313</v>
      </c>
      <c r="AQ328" t="str">
        <f t="shared" si="5"/>
        <v/>
      </c>
    </row>
    <row r="329" spans="1:43">
      <c r="A329" s="8">
        <v>46174</v>
      </c>
      <c r="B329">
        <v>3944.17</v>
      </c>
      <c r="C329">
        <v>-0.33</v>
      </c>
      <c r="D329">
        <v>67020</v>
      </c>
      <c r="E329">
        <v>0.83</v>
      </c>
      <c r="F329" s="69">
        <v>5020</v>
      </c>
      <c r="G329" t="s">
        <v>51</v>
      </c>
      <c r="H329">
        <v>0</v>
      </c>
      <c r="I329" t="s">
        <v>288</v>
      </c>
      <c r="J329" t="s">
        <v>289</v>
      </c>
      <c r="K329" t="s">
        <v>295</v>
      </c>
      <c r="L329" s="36">
        <v>1266</v>
      </c>
      <c r="M329">
        <v>-39.5</v>
      </c>
      <c r="N329" s="66">
        <v>-3.0300000000000001E-2</v>
      </c>
      <c r="O329" s="36">
        <v>1305.5</v>
      </c>
      <c r="P329" s="66">
        <v>-3.0200000000000001E-2</v>
      </c>
      <c r="Q329" s="36">
        <v>1308</v>
      </c>
      <c r="R329" s="36">
        <v>1308</v>
      </c>
      <c r="S329" s="36">
        <v>1249</v>
      </c>
      <c r="T329" s="66">
        <v>-3.2099999999999997E-2</v>
      </c>
      <c r="U329" s="66">
        <v>6.3E-3</v>
      </c>
      <c r="V329" s="66">
        <v>-3.2099999999999997E-2</v>
      </c>
      <c r="W329" s="66">
        <v>1.3599999999999999E-2</v>
      </c>
      <c r="X329" s="1">
        <v>6187600</v>
      </c>
      <c r="Y329" s="1">
        <v>7866547</v>
      </c>
      <c r="Z329" s="1">
        <v>3426766</v>
      </c>
      <c r="AA329" t="s">
        <v>369</v>
      </c>
      <c r="AB329" t="s">
        <v>370</v>
      </c>
      <c r="AC329">
        <v>8.1999999999999993</v>
      </c>
      <c r="AD329">
        <v>1.01</v>
      </c>
      <c r="AE329">
        <v>2.69</v>
      </c>
      <c r="AF329" t="s">
        <v>230</v>
      </c>
      <c r="AG329" s="1">
        <v>641400</v>
      </c>
      <c r="AH329" s="36">
        <v>1266.5</v>
      </c>
      <c r="AI329" s="1">
        <v>3300</v>
      </c>
      <c r="AJ329" s="36">
        <v>1266</v>
      </c>
      <c r="AK329" s="1">
        <v>4100</v>
      </c>
      <c r="AL329" s="2">
        <v>0.63888888888888884</v>
      </c>
      <c r="AM329" s="3">
        <v>46156</v>
      </c>
      <c r="AN329" t="s">
        <v>298</v>
      </c>
      <c r="AO329" t="s">
        <v>371</v>
      </c>
      <c r="AQ329" t="str">
        <f t="shared" si="5"/>
        <v/>
      </c>
    </row>
    <row r="330" spans="1:43">
      <c r="A330" s="8">
        <v>46174</v>
      </c>
      <c r="B330">
        <v>3944.17</v>
      </c>
      <c r="C330">
        <v>-0.33</v>
      </c>
      <c r="D330">
        <v>67020</v>
      </c>
      <c r="E330">
        <v>0.83</v>
      </c>
      <c r="F330" s="69">
        <v>5201</v>
      </c>
      <c r="G330" t="s">
        <v>52</v>
      </c>
      <c r="H330">
        <v>0</v>
      </c>
      <c r="I330" t="s">
        <v>288</v>
      </c>
      <c r="J330" t="s">
        <v>289</v>
      </c>
      <c r="K330" t="s">
        <v>295</v>
      </c>
      <c r="L330" s="36">
        <v>7016</v>
      </c>
      <c r="M330">
        <v>78</v>
      </c>
      <c r="N330" s="66">
        <v>1.12E-2</v>
      </c>
      <c r="O330" s="36">
        <v>6938</v>
      </c>
      <c r="P330" s="66">
        <v>1.12E-2</v>
      </c>
      <c r="Q330" s="36">
        <v>6858</v>
      </c>
      <c r="R330" s="36">
        <v>7076</v>
      </c>
      <c r="S330" s="36">
        <v>6757</v>
      </c>
      <c r="T330" s="66">
        <v>2.3E-2</v>
      </c>
      <c r="U330" s="66">
        <v>2.0999999999999999E-3</v>
      </c>
      <c r="V330" s="66">
        <v>-8.3999999999999995E-3</v>
      </c>
      <c r="W330" s="66">
        <v>3.8300000000000001E-2</v>
      </c>
      <c r="X330" s="1">
        <v>1100500</v>
      </c>
      <c r="Y330" s="1">
        <v>7659340</v>
      </c>
      <c r="Z330" s="1">
        <v>1525521</v>
      </c>
      <c r="AA330" t="s">
        <v>519</v>
      </c>
      <c r="AB330" t="s">
        <v>373</v>
      </c>
      <c r="AC330">
        <v>19.350000000000001</v>
      </c>
      <c r="AD330">
        <v>1</v>
      </c>
      <c r="AE330">
        <v>2.99</v>
      </c>
      <c r="AF330" t="s">
        <v>230</v>
      </c>
      <c r="AG330" s="1">
        <v>86900</v>
      </c>
      <c r="AH330" s="36">
        <v>7017</v>
      </c>
      <c r="AI330">
        <v>100</v>
      </c>
      <c r="AJ330" s="36">
        <v>7015</v>
      </c>
      <c r="AK330">
        <v>600</v>
      </c>
      <c r="AL330" s="2">
        <v>0.63888888888888884</v>
      </c>
      <c r="AM330" s="3">
        <v>46154</v>
      </c>
      <c r="AN330" t="s">
        <v>293</v>
      </c>
      <c r="AO330" t="s">
        <v>341</v>
      </c>
      <c r="AQ330" t="str">
        <f t="shared" si="5"/>
        <v/>
      </c>
    </row>
    <row r="331" spans="1:43">
      <c r="A331" s="8">
        <v>46174</v>
      </c>
      <c r="B331">
        <v>3944.17</v>
      </c>
      <c r="C331">
        <v>-0.33</v>
      </c>
      <c r="D331">
        <v>67020</v>
      </c>
      <c r="E331">
        <v>0.83</v>
      </c>
      <c r="F331" s="69">
        <v>5302</v>
      </c>
      <c r="G331" t="s">
        <v>53</v>
      </c>
      <c r="H331">
        <v>0</v>
      </c>
      <c r="I331" t="s">
        <v>288</v>
      </c>
      <c r="J331" t="s">
        <v>289</v>
      </c>
      <c r="K331" t="s">
        <v>295</v>
      </c>
      <c r="L331" s="36">
        <v>4635</v>
      </c>
      <c r="M331">
        <v>-105</v>
      </c>
      <c r="N331" s="66">
        <v>-2.2200000000000001E-2</v>
      </c>
      <c r="O331" s="36">
        <v>4740</v>
      </c>
      <c r="P331" s="66">
        <v>-2.2100000000000002E-2</v>
      </c>
      <c r="Q331" s="36">
        <v>4720</v>
      </c>
      <c r="R331" s="36">
        <v>4720</v>
      </c>
      <c r="S331" s="36">
        <v>4615</v>
      </c>
      <c r="T331" s="66">
        <v>-1.7999999999999999E-2</v>
      </c>
      <c r="U331" s="66">
        <v>-2.0999999999999999E-3</v>
      </c>
      <c r="V331" s="66">
        <v>-1.7999999999999999E-2</v>
      </c>
      <c r="W331" s="66">
        <v>4.3E-3</v>
      </c>
      <c r="X331" s="1">
        <v>87300</v>
      </c>
      <c r="Y331" s="1">
        <v>406792</v>
      </c>
      <c r="Z331" s="1">
        <v>54843</v>
      </c>
      <c r="AA331" t="s">
        <v>374</v>
      </c>
      <c r="AB331" t="s">
        <v>375</v>
      </c>
      <c r="AC331">
        <v>18.850000000000001</v>
      </c>
      <c r="AD331">
        <v>0.94</v>
      </c>
      <c r="AE331">
        <v>4.3099999999999996</v>
      </c>
      <c r="AF331" t="s">
        <v>230</v>
      </c>
      <c r="AG331" s="1">
        <v>17100</v>
      </c>
      <c r="AH331" s="36">
        <v>4640</v>
      </c>
      <c r="AI331" s="1">
        <v>2200</v>
      </c>
      <c r="AJ331" s="36">
        <v>4635</v>
      </c>
      <c r="AK331" s="1">
        <v>2000</v>
      </c>
      <c r="AL331" s="2">
        <v>0.6381944444444444</v>
      </c>
      <c r="AM331" s="3">
        <v>46150</v>
      </c>
      <c r="AN331" t="s">
        <v>293</v>
      </c>
      <c r="AO331" t="s">
        <v>341</v>
      </c>
      <c r="AQ331" t="str">
        <f t="shared" si="5"/>
        <v/>
      </c>
    </row>
    <row r="332" spans="1:43">
      <c r="A332" s="8">
        <v>46174</v>
      </c>
      <c r="B332">
        <v>3944.17</v>
      </c>
      <c r="C332">
        <v>-0.33</v>
      </c>
      <c r="D332">
        <v>67020</v>
      </c>
      <c r="E332">
        <v>0.83</v>
      </c>
      <c r="F332" s="69">
        <v>5310</v>
      </c>
      <c r="G332" t="s">
        <v>54</v>
      </c>
      <c r="H332">
        <v>0</v>
      </c>
      <c r="I332" t="s">
        <v>288</v>
      </c>
      <c r="J332" t="s">
        <v>289</v>
      </c>
      <c r="K332" t="s">
        <v>295</v>
      </c>
      <c r="L332" s="36">
        <v>7460</v>
      </c>
      <c r="M332">
        <v>-100</v>
      </c>
      <c r="N332" s="66">
        <v>-1.32E-2</v>
      </c>
      <c r="O332" s="36">
        <v>7560</v>
      </c>
      <c r="P332" s="66">
        <v>-1.32E-2</v>
      </c>
      <c r="Q332" s="36">
        <v>7410</v>
      </c>
      <c r="R332" s="36">
        <v>7580</v>
      </c>
      <c r="S332" s="36">
        <v>7350</v>
      </c>
      <c r="T332" s="66">
        <v>6.7000000000000002E-3</v>
      </c>
      <c r="U332" s="66">
        <v>5.3E-3</v>
      </c>
      <c r="V332" s="66">
        <v>-1.5800000000000002E-2</v>
      </c>
      <c r="W332" s="66">
        <v>1.49E-2</v>
      </c>
      <c r="X332" s="1">
        <v>108600</v>
      </c>
      <c r="Y332" s="1">
        <v>808059</v>
      </c>
      <c r="Z332" s="1">
        <v>156604</v>
      </c>
      <c r="AA332" t="s">
        <v>376</v>
      </c>
      <c r="AB332" t="s">
        <v>377</v>
      </c>
      <c r="AC332">
        <v>31.29</v>
      </c>
      <c r="AD332">
        <v>1.6</v>
      </c>
      <c r="AE332">
        <v>1.94</v>
      </c>
      <c r="AF332" t="s">
        <v>230</v>
      </c>
      <c r="AG332" s="1">
        <v>1400</v>
      </c>
      <c r="AH332" s="36">
        <v>7480</v>
      </c>
      <c r="AI332" s="1">
        <v>1000</v>
      </c>
      <c r="AJ332" s="36">
        <v>7460</v>
      </c>
      <c r="AK332">
        <v>700</v>
      </c>
      <c r="AL332" s="2">
        <v>0.63888888888888884</v>
      </c>
      <c r="AM332" s="3">
        <v>46153</v>
      </c>
      <c r="AN332" t="s">
        <v>293</v>
      </c>
      <c r="AO332" t="s">
        <v>341</v>
      </c>
      <c r="AQ332" t="str">
        <f t="shared" si="5"/>
        <v/>
      </c>
    </row>
    <row r="333" spans="1:43">
      <c r="A333" s="8">
        <v>46174</v>
      </c>
      <c r="B333">
        <v>3944.17</v>
      </c>
      <c r="C333">
        <v>-0.33</v>
      </c>
      <c r="D333">
        <v>67020</v>
      </c>
      <c r="E333">
        <v>0.83</v>
      </c>
      <c r="F333" s="69">
        <v>5334</v>
      </c>
      <c r="G333" t="s">
        <v>55</v>
      </c>
      <c r="H333">
        <v>0</v>
      </c>
      <c r="I333" t="s">
        <v>288</v>
      </c>
      <c r="J333" t="s">
        <v>289</v>
      </c>
      <c r="K333" t="s">
        <v>290</v>
      </c>
      <c r="L333" s="36">
        <v>10140</v>
      </c>
      <c r="M333">
        <v>-25</v>
      </c>
      <c r="N333" s="66">
        <v>-2.5000000000000001E-3</v>
      </c>
      <c r="O333" s="36">
        <v>10165</v>
      </c>
      <c r="P333" s="66">
        <v>-2.3999999999999998E-3</v>
      </c>
      <c r="Q333" s="36">
        <v>9996</v>
      </c>
      <c r="R333" s="36">
        <v>10500</v>
      </c>
      <c r="S333" s="36">
        <v>9950</v>
      </c>
      <c r="T333" s="66">
        <v>1.44E-2</v>
      </c>
      <c r="U333" s="66">
        <v>-1.6899999999999998E-2</v>
      </c>
      <c r="V333" s="66">
        <v>-3.4200000000000001E-2</v>
      </c>
      <c r="W333" s="66">
        <v>1.9E-2</v>
      </c>
      <c r="X333" s="1">
        <v>1022100</v>
      </c>
      <c r="Y333" s="1">
        <v>10472211</v>
      </c>
      <c r="Z333" s="1">
        <v>2020371</v>
      </c>
      <c r="AA333" t="s">
        <v>546</v>
      </c>
      <c r="AB333" t="s">
        <v>379</v>
      </c>
      <c r="AC333">
        <v>18.89</v>
      </c>
      <c r="AD333">
        <v>2.59</v>
      </c>
      <c r="AE333">
        <v>2.0699999999999998</v>
      </c>
      <c r="AF333" t="s">
        <v>230</v>
      </c>
      <c r="AG333" s="1">
        <v>27500</v>
      </c>
      <c r="AH333" s="36">
        <v>10145</v>
      </c>
      <c r="AI333" s="1">
        <v>1500</v>
      </c>
      <c r="AJ333" s="36">
        <v>10135</v>
      </c>
      <c r="AK333">
        <v>800</v>
      </c>
      <c r="AL333" s="2">
        <v>0.63888888888888884</v>
      </c>
      <c r="AM333" s="3">
        <v>46142</v>
      </c>
      <c r="AN333" t="s">
        <v>298</v>
      </c>
      <c r="AO333" t="s">
        <v>341</v>
      </c>
      <c r="AQ333" t="str">
        <f t="shared" si="5"/>
        <v/>
      </c>
    </row>
    <row r="334" spans="1:43">
      <c r="A334" s="8">
        <v>46174</v>
      </c>
      <c r="B334">
        <v>3944.17</v>
      </c>
      <c r="C334">
        <v>-0.33</v>
      </c>
      <c r="D334">
        <v>67020</v>
      </c>
      <c r="E334">
        <v>0.83</v>
      </c>
      <c r="F334" s="69">
        <v>5706</v>
      </c>
      <c r="G334" t="s">
        <v>56</v>
      </c>
      <c r="H334">
        <v>0</v>
      </c>
      <c r="I334" t="s">
        <v>288</v>
      </c>
      <c r="J334" t="s">
        <v>289</v>
      </c>
      <c r="K334" t="s">
        <v>290</v>
      </c>
      <c r="L334" s="36">
        <v>54150</v>
      </c>
      <c r="M334" s="36">
        <v>2520</v>
      </c>
      <c r="N334" s="66">
        <v>4.8800000000000003E-2</v>
      </c>
      <c r="O334" s="36">
        <v>51630</v>
      </c>
      <c r="P334" s="66">
        <v>4.8800000000000003E-2</v>
      </c>
      <c r="Q334" s="36">
        <v>52120</v>
      </c>
      <c r="R334" s="36">
        <v>55230</v>
      </c>
      <c r="S334" s="36">
        <v>51940</v>
      </c>
      <c r="T334" s="66">
        <v>3.8899999999999997E-2</v>
      </c>
      <c r="U334" s="66">
        <v>-6.4000000000000003E-3</v>
      </c>
      <c r="V334" s="66">
        <v>-1.95E-2</v>
      </c>
      <c r="W334" s="66">
        <v>4.2500000000000003E-2</v>
      </c>
      <c r="X334" s="1">
        <v>1735100</v>
      </c>
      <c r="Y334" s="1">
        <v>93727374</v>
      </c>
      <c r="Z334" s="1">
        <v>3109045</v>
      </c>
      <c r="AA334" t="s">
        <v>521</v>
      </c>
      <c r="AB334" t="s">
        <v>381</v>
      </c>
      <c r="AC334">
        <v>41.3</v>
      </c>
      <c r="AD334">
        <v>7.51</v>
      </c>
      <c r="AE334">
        <v>0.52</v>
      </c>
      <c r="AF334" t="s">
        <v>230</v>
      </c>
      <c r="AG334" s="1">
        <v>8500</v>
      </c>
      <c r="AH334" s="36">
        <v>54160</v>
      </c>
      <c r="AI334">
        <v>200</v>
      </c>
      <c r="AJ334" s="36">
        <v>54130</v>
      </c>
      <c r="AK334">
        <v>300</v>
      </c>
      <c r="AL334" s="2">
        <v>0.63888888888888884</v>
      </c>
      <c r="AM334" s="3">
        <v>46155</v>
      </c>
      <c r="AN334" t="s">
        <v>298</v>
      </c>
      <c r="AO334" t="s">
        <v>382</v>
      </c>
      <c r="AQ334" t="str">
        <f t="shared" si="5"/>
        <v/>
      </c>
    </row>
    <row r="335" spans="1:43">
      <c r="A335" s="8">
        <v>46174</v>
      </c>
      <c r="B335">
        <v>3944.17</v>
      </c>
      <c r="C335">
        <v>-0.33</v>
      </c>
      <c r="D335">
        <v>67020</v>
      </c>
      <c r="E335">
        <v>0.83</v>
      </c>
      <c r="F335" s="69">
        <v>5711</v>
      </c>
      <c r="G335" t="s">
        <v>57</v>
      </c>
      <c r="H335">
        <v>0</v>
      </c>
      <c r="I335" t="s">
        <v>288</v>
      </c>
      <c r="J335" t="s">
        <v>289</v>
      </c>
      <c r="K335" t="s">
        <v>290</v>
      </c>
      <c r="L335" s="36">
        <v>5096</v>
      </c>
      <c r="M335">
        <v>-57</v>
      </c>
      <c r="N335" s="66">
        <v>-1.11E-2</v>
      </c>
      <c r="O335" s="36">
        <v>5153</v>
      </c>
      <c r="P335" s="66">
        <v>-1.0999999999999999E-2</v>
      </c>
      <c r="Q335" s="36">
        <v>5150</v>
      </c>
      <c r="R335" s="36">
        <v>5202</v>
      </c>
      <c r="S335" s="36">
        <v>5042</v>
      </c>
      <c r="T335" s="66">
        <v>-1.04E-2</v>
      </c>
      <c r="U335" s="66">
        <v>6.4999999999999997E-3</v>
      </c>
      <c r="V335" s="66">
        <v>-2.0299999999999999E-2</v>
      </c>
      <c r="W335" s="66">
        <v>1.0699999999999999E-2</v>
      </c>
      <c r="X335" s="1">
        <v>728600</v>
      </c>
      <c r="Y335" s="1">
        <v>3715016</v>
      </c>
      <c r="Z335" s="1">
        <v>670070</v>
      </c>
      <c r="AA335" t="s">
        <v>383</v>
      </c>
      <c r="AB335" t="s">
        <v>384</v>
      </c>
      <c r="AC335">
        <v>13.58</v>
      </c>
      <c r="AD335">
        <v>0.9</v>
      </c>
      <c r="AE335">
        <v>2.2799999999999998</v>
      </c>
      <c r="AF335" t="s">
        <v>230</v>
      </c>
      <c r="AG335" s="1">
        <v>22600</v>
      </c>
      <c r="AH335" s="36">
        <v>5097</v>
      </c>
      <c r="AI335">
        <v>500</v>
      </c>
      <c r="AJ335" s="36">
        <v>5095</v>
      </c>
      <c r="AK335">
        <v>100</v>
      </c>
      <c r="AL335" s="2">
        <v>0.63888888888888884</v>
      </c>
      <c r="AM335" s="3">
        <v>46155</v>
      </c>
      <c r="AN335" t="s">
        <v>298</v>
      </c>
      <c r="AO335" t="s">
        <v>382</v>
      </c>
      <c r="AQ335" t="str">
        <f t="shared" si="5"/>
        <v/>
      </c>
    </row>
    <row r="336" spans="1:43">
      <c r="A336" s="8">
        <v>46174</v>
      </c>
      <c r="B336">
        <v>3944.17</v>
      </c>
      <c r="C336">
        <v>-0.33</v>
      </c>
      <c r="D336">
        <v>67020</v>
      </c>
      <c r="E336">
        <v>0.83</v>
      </c>
      <c r="F336" s="69">
        <v>5713</v>
      </c>
      <c r="G336" t="s">
        <v>58</v>
      </c>
      <c r="H336">
        <v>0</v>
      </c>
      <c r="I336" t="s">
        <v>288</v>
      </c>
      <c r="J336" t="s">
        <v>289</v>
      </c>
      <c r="K336" t="s">
        <v>290</v>
      </c>
      <c r="L336" s="36">
        <v>9005</v>
      </c>
      <c r="M336">
        <v>-88</v>
      </c>
      <c r="N336" s="66">
        <v>-9.7000000000000003E-3</v>
      </c>
      <c r="O336" s="36">
        <v>9093</v>
      </c>
      <c r="P336" s="66">
        <v>-9.5999999999999992E-3</v>
      </c>
      <c r="Q336" s="36">
        <v>8943</v>
      </c>
      <c r="R336" s="36">
        <v>9257</v>
      </c>
      <c r="S336" s="36">
        <v>8921</v>
      </c>
      <c r="T336" s="66">
        <v>6.8999999999999999E-3</v>
      </c>
      <c r="U336" s="66">
        <v>3.8999999999999998E-3</v>
      </c>
      <c r="V336" s="66">
        <v>-2.7199999999999998E-2</v>
      </c>
      <c r="W336" s="66">
        <v>9.4000000000000004E-3</v>
      </c>
      <c r="X336" s="1">
        <v>1523000</v>
      </c>
      <c r="Y336" s="1">
        <v>13788760</v>
      </c>
      <c r="Z336" s="1">
        <v>2618780</v>
      </c>
      <c r="AA336" t="s">
        <v>385</v>
      </c>
      <c r="AB336" t="s">
        <v>386</v>
      </c>
      <c r="AC336">
        <v>16.239999999999998</v>
      </c>
      <c r="AD336">
        <v>1.17</v>
      </c>
      <c r="AE336">
        <v>2.2999999999999998</v>
      </c>
      <c r="AF336" t="s">
        <v>230</v>
      </c>
      <c r="AG336" s="1">
        <v>58100</v>
      </c>
      <c r="AH336" s="36">
        <v>9005</v>
      </c>
      <c r="AI336">
        <v>200</v>
      </c>
      <c r="AJ336" s="36">
        <v>9002</v>
      </c>
      <c r="AK336">
        <v>200</v>
      </c>
      <c r="AL336" s="2">
        <v>0.63888888888888884</v>
      </c>
      <c r="AM336" s="3">
        <v>46153</v>
      </c>
      <c r="AN336" t="s">
        <v>298</v>
      </c>
      <c r="AO336" t="s">
        <v>382</v>
      </c>
      <c r="AQ336" t="str">
        <f t="shared" si="5"/>
        <v/>
      </c>
    </row>
    <row r="337" spans="1:43">
      <c r="A337" s="8">
        <v>46174</v>
      </c>
      <c r="B337">
        <v>3944.17</v>
      </c>
      <c r="C337">
        <v>-0.33</v>
      </c>
      <c r="D337">
        <v>67020</v>
      </c>
      <c r="E337">
        <v>0.83</v>
      </c>
      <c r="F337" s="69">
        <v>5802</v>
      </c>
      <c r="G337" t="s">
        <v>59</v>
      </c>
      <c r="H337">
        <v>0</v>
      </c>
      <c r="I337" t="s">
        <v>288</v>
      </c>
      <c r="J337" t="s">
        <v>289</v>
      </c>
      <c r="K337" t="s">
        <v>295</v>
      </c>
      <c r="L337" s="36">
        <v>13180</v>
      </c>
      <c r="M337">
        <v>595</v>
      </c>
      <c r="N337" s="66">
        <v>4.7300000000000002E-2</v>
      </c>
      <c r="O337" s="36">
        <v>12585</v>
      </c>
      <c r="P337" s="66">
        <v>4.7199999999999999E-2</v>
      </c>
      <c r="Q337" s="36">
        <v>12285</v>
      </c>
      <c r="R337" s="36">
        <v>13300</v>
      </c>
      <c r="S337" s="36">
        <v>12260</v>
      </c>
      <c r="T337" s="66">
        <v>7.2800000000000004E-2</v>
      </c>
      <c r="U337" s="66">
        <v>-8.2000000000000007E-3</v>
      </c>
      <c r="V337" s="66">
        <v>-8.9999999999999993E-3</v>
      </c>
      <c r="W337" s="66">
        <v>7.4999999999999997E-2</v>
      </c>
      <c r="X337" s="1">
        <v>7103700</v>
      </c>
      <c r="Y337" s="1">
        <v>92446962</v>
      </c>
      <c r="Z337" s="1">
        <v>10464136</v>
      </c>
      <c r="AA337" t="s">
        <v>387</v>
      </c>
      <c r="AB337" t="s">
        <v>388</v>
      </c>
      <c r="AC337">
        <v>31.62</v>
      </c>
      <c r="AD337">
        <v>3.74</v>
      </c>
      <c r="AE337">
        <v>1.18</v>
      </c>
      <c r="AF337" t="s">
        <v>230</v>
      </c>
      <c r="AG337" s="1">
        <v>77300</v>
      </c>
      <c r="AH337" s="36">
        <v>13185</v>
      </c>
      <c r="AI337">
        <v>400</v>
      </c>
      <c r="AJ337" s="36">
        <v>13180</v>
      </c>
      <c r="AK337">
        <v>800</v>
      </c>
      <c r="AL337" s="2">
        <v>0.63888888888888884</v>
      </c>
      <c r="AM337" s="3">
        <v>46154</v>
      </c>
      <c r="AN337" t="s">
        <v>298</v>
      </c>
      <c r="AO337" t="s">
        <v>382</v>
      </c>
      <c r="AQ337" t="str">
        <f t="shared" si="5"/>
        <v/>
      </c>
    </row>
    <row r="338" spans="1:43">
      <c r="A338" s="8">
        <v>46174</v>
      </c>
      <c r="B338">
        <v>3944.17</v>
      </c>
      <c r="C338">
        <v>-0.33</v>
      </c>
      <c r="D338">
        <v>67020</v>
      </c>
      <c r="E338">
        <v>0.83</v>
      </c>
      <c r="F338" s="69">
        <v>5803</v>
      </c>
      <c r="G338" t="s">
        <v>60</v>
      </c>
      <c r="H338">
        <v>0</v>
      </c>
      <c r="I338" t="s">
        <v>288</v>
      </c>
      <c r="J338" t="s">
        <v>289</v>
      </c>
      <c r="K338" t="s">
        <v>290</v>
      </c>
      <c r="L338" s="36">
        <v>4685</v>
      </c>
      <c r="M338">
        <v>-86</v>
      </c>
      <c r="N338" s="66">
        <v>-1.7999999999999999E-2</v>
      </c>
      <c r="O338" s="36">
        <v>4771</v>
      </c>
      <c r="P338" s="66">
        <v>-1.7999999999999999E-2</v>
      </c>
      <c r="Q338" s="36">
        <v>4769</v>
      </c>
      <c r="R338" s="36">
        <v>4895</v>
      </c>
      <c r="S338" s="36">
        <v>4561</v>
      </c>
      <c r="T338" s="66">
        <v>-1.7600000000000001E-2</v>
      </c>
      <c r="U338" s="66">
        <v>2.1100000000000001E-2</v>
      </c>
      <c r="V338" s="66">
        <v>-4.2900000000000001E-2</v>
      </c>
      <c r="W338" s="66">
        <v>2.7099999999999999E-2</v>
      </c>
      <c r="X338" s="1">
        <v>49729100</v>
      </c>
      <c r="Y338" s="1">
        <v>233495622</v>
      </c>
      <c r="Z338" s="1">
        <v>8316720</v>
      </c>
      <c r="AA338" t="s">
        <v>389</v>
      </c>
      <c r="AB338" t="s">
        <v>390</v>
      </c>
      <c r="AC338">
        <v>49.73</v>
      </c>
      <c r="AD338">
        <v>13.84</v>
      </c>
      <c r="AE338">
        <v>0.81</v>
      </c>
      <c r="AF338" t="s">
        <v>230</v>
      </c>
      <c r="AG338" s="1">
        <v>663100</v>
      </c>
      <c r="AH338" s="36">
        <v>4685</v>
      </c>
      <c r="AI338" s="1">
        <v>4000</v>
      </c>
      <c r="AJ338" s="36">
        <v>4684</v>
      </c>
      <c r="AK338" s="1">
        <v>1000</v>
      </c>
      <c r="AL338" s="2">
        <v>0.63888888888888884</v>
      </c>
      <c r="AM338" s="3">
        <v>46156</v>
      </c>
      <c r="AN338" t="s">
        <v>298</v>
      </c>
      <c r="AO338" t="s">
        <v>382</v>
      </c>
      <c r="AQ338" t="str">
        <f t="shared" si="5"/>
        <v/>
      </c>
    </row>
    <row r="339" spans="1:43">
      <c r="A339" s="8">
        <v>46174</v>
      </c>
      <c r="B339">
        <v>3944.17</v>
      </c>
      <c r="C339">
        <v>-0.33</v>
      </c>
      <c r="D339">
        <v>67020</v>
      </c>
      <c r="E339">
        <v>0.83</v>
      </c>
      <c r="F339" s="69">
        <v>6038</v>
      </c>
      <c r="G339" t="s">
        <v>61</v>
      </c>
      <c r="H339">
        <v>0</v>
      </c>
      <c r="I339" t="s">
        <v>347</v>
      </c>
      <c r="J339" t="s">
        <v>289</v>
      </c>
      <c r="K339" t="s">
        <v>290</v>
      </c>
      <c r="L339">
        <v>913</v>
      </c>
      <c r="M339">
        <v>7</v>
      </c>
      <c r="N339" s="66">
        <v>7.7000000000000002E-3</v>
      </c>
      <c r="O339">
        <v>906</v>
      </c>
      <c r="P339" s="66">
        <v>7.7000000000000002E-3</v>
      </c>
      <c r="Q339">
        <v>909</v>
      </c>
      <c r="R339">
        <v>918</v>
      </c>
      <c r="S339">
        <v>906</v>
      </c>
      <c r="T339" s="66">
        <v>4.4000000000000003E-3</v>
      </c>
      <c r="U339" s="66">
        <v>1E-3</v>
      </c>
      <c r="V339" s="66">
        <v>-5.4000000000000003E-3</v>
      </c>
      <c r="W339" s="66">
        <v>7.7000000000000002E-3</v>
      </c>
      <c r="X339" s="1">
        <v>12300</v>
      </c>
      <c r="Y339" s="1">
        <v>11209</v>
      </c>
      <c r="Z339" s="1">
        <v>4622</v>
      </c>
      <c r="AA339" t="s">
        <v>391</v>
      </c>
      <c r="AB339" t="s">
        <v>392</v>
      </c>
      <c r="AC339">
        <v>13.17</v>
      </c>
      <c r="AD339">
        <v>0.92</v>
      </c>
      <c r="AE339">
        <v>2.52</v>
      </c>
      <c r="AF339" t="s">
        <v>230</v>
      </c>
      <c r="AG339">
        <v>200</v>
      </c>
      <c r="AH339">
        <v>913</v>
      </c>
      <c r="AI339">
        <v>100</v>
      </c>
      <c r="AJ339">
        <v>910</v>
      </c>
      <c r="AK339" s="1">
        <v>1000</v>
      </c>
      <c r="AL339" s="2">
        <v>0.63541666666666663</v>
      </c>
      <c r="AM339" s="3">
        <v>46157</v>
      </c>
      <c r="AN339" t="s">
        <v>350</v>
      </c>
      <c r="AO339" t="s">
        <v>313</v>
      </c>
      <c r="AQ339" t="str">
        <f t="shared" si="5"/>
        <v/>
      </c>
    </row>
    <row r="340" spans="1:43">
      <c r="A340" s="8">
        <v>46174</v>
      </c>
      <c r="B340">
        <v>3944.17</v>
      </c>
      <c r="C340">
        <v>-0.33</v>
      </c>
      <c r="D340">
        <v>67020</v>
      </c>
      <c r="E340">
        <v>0.83</v>
      </c>
      <c r="F340" s="69">
        <v>6156</v>
      </c>
      <c r="G340" t="s">
        <v>62</v>
      </c>
      <c r="H340">
        <v>0</v>
      </c>
      <c r="I340" t="s">
        <v>314</v>
      </c>
      <c r="J340" t="s">
        <v>323</v>
      </c>
      <c r="K340" t="s">
        <v>290</v>
      </c>
      <c r="L340" s="36">
        <v>2007</v>
      </c>
      <c r="M340">
        <v>-18</v>
      </c>
      <c r="N340" s="66">
        <v>-8.8999999999999999E-3</v>
      </c>
      <c r="O340" s="36">
        <v>2025</v>
      </c>
      <c r="P340" s="66">
        <v>-8.8000000000000005E-3</v>
      </c>
      <c r="Q340" s="36">
        <v>2034</v>
      </c>
      <c r="R340" s="36">
        <v>2034</v>
      </c>
      <c r="S340" s="36">
        <v>2000</v>
      </c>
      <c r="T340" s="66">
        <v>-1.32E-2</v>
      </c>
      <c r="U340" s="66">
        <v>-4.8999999999999998E-3</v>
      </c>
      <c r="V340" s="66">
        <v>-1.32E-2</v>
      </c>
      <c r="W340" s="66">
        <v>3.5000000000000001E-3</v>
      </c>
      <c r="X340" s="1">
        <v>35100</v>
      </c>
      <c r="Y340" s="1">
        <v>70449</v>
      </c>
      <c r="Z340" s="1">
        <v>10637</v>
      </c>
      <c r="AA340" t="s">
        <v>393</v>
      </c>
      <c r="AB340" t="s">
        <v>394</v>
      </c>
      <c r="AC340">
        <v>59.55</v>
      </c>
      <c r="AD340">
        <v>1.41</v>
      </c>
      <c r="AE340">
        <v>4.9800000000000004</v>
      </c>
      <c r="AF340">
        <v>1.3</v>
      </c>
      <c r="AG340">
        <v>700</v>
      </c>
      <c r="AH340" s="36">
        <v>2009</v>
      </c>
      <c r="AI340">
        <v>200</v>
      </c>
      <c r="AJ340" s="36">
        <v>2006</v>
      </c>
      <c r="AK340">
        <v>900</v>
      </c>
      <c r="AL340" s="2">
        <v>0.63402777777777775</v>
      </c>
      <c r="AM340" s="3">
        <v>46150</v>
      </c>
      <c r="AN340" t="s">
        <v>350</v>
      </c>
      <c r="AO340" t="s">
        <v>395</v>
      </c>
      <c r="AQ340" t="str">
        <f t="shared" si="5"/>
        <v/>
      </c>
    </row>
    <row r="341" spans="1:43">
      <c r="A341" s="8">
        <v>46174</v>
      </c>
      <c r="B341">
        <v>3944.17</v>
      </c>
      <c r="C341">
        <v>-0.33</v>
      </c>
      <c r="D341">
        <v>67020</v>
      </c>
      <c r="E341">
        <v>0.83</v>
      </c>
      <c r="F341" s="69">
        <v>6178</v>
      </c>
      <c r="G341" t="s">
        <v>63</v>
      </c>
      <c r="H341">
        <v>0</v>
      </c>
      <c r="I341" t="s">
        <v>288</v>
      </c>
      <c r="J341" t="s">
        <v>289</v>
      </c>
      <c r="K341" t="s">
        <v>290</v>
      </c>
      <c r="L341" s="36">
        <v>2046</v>
      </c>
      <c r="M341">
        <v>-22</v>
      </c>
      <c r="N341" s="66">
        <v>-1.06E-2</v>
      </c>
      <c r="O341" s="36">
        <v>2068</v>
      </c>
      <c r="P341" s="66">
        <v>-1.06E-2</v>
      </c>
      <c r="Q341" s="36">
        <v>2070</v>
      </c>
      <c r="R341" s="36">
        <v>2092.5</v>
      </c>
      <c r="S341" s="36">
        <v>2041</v>
      </c>
      <c r="T341" s="66">
        <v>-1.15E-2</v>
      </c>
      <c r="U341" s="66">
        <v>-3.8E-3</v>
      </c>
      <c r="V341" s="66">
        <v>-2.2200000000000001E-2</v>
      </c>
      <c r="W341" s="66">
        <v>2.3999999999999998E-3</v>
      </c>
      <c r="X341" s="1">
        <v>3286000</v>
      </c>
      <c r="Y341" s="1">
        <v>6780177</v>
      </c>
      <c r="Z341" s="1">
        <v>5745566</v>
      </c>
      <c r="AA341" t="s">
        <v>396</v>
      </c>
      <c r="AB341" t="s">
        <v>397</v>
      </c>
      <c r="AC341">
        <v>15.11</v>
      </c>
      <c r="AD341">
        <v>0.59</v>
      </c>
      <c r="AE341">
        <v>2.93</v>
      </c>
      <c r="AF341" t="s">
        <v>230</v>
      </c>
      <c r="AG341" s="1">
        <v>220200</v>
      </c>
      <c r="AH341" s="36">
        <v>2046</v>
      </c>
      <c r="AI341" s="1">
        <v>1400</v>
      </c>
      <c r="AJ341" s="36">
        <v>2045.5</v>
      </c>
      <c r="AK341" s="1">
        <v>4100</v>
      </c>
      <c r="AL341" s="2">
        <v>0.63888888888888884</v>
      </c>
      <c r="AM341" s="3">
        <v>46157</v>
      </c>
      <c r="AN341" t="s">
        <v>298</v>
      </c>
      <c r="AO341" t="s">
        <v>313</v>
      </c>
      <c r="AQ341" t="str">
        <f t="shared" si="5"/>
        <v/>
      </c>
    </row>
    <row r="342" spans="1:43">
      <c r="A342" s="8">
        <v>46174</v>
      </c>
      <c r="B342">
        <v>3944.17</v>
      </c>
      <c r="C342">
        <v>-0.33</v>
      </c>
      <c r="D342">
        <v>67020</v>
      </c>
      <c r="E342">
        <v>0.83</v>
      </c>
      <c r="F342" s="69">
        <v>6208</v>
      </c>
      <c r="G342" t="s">
        <v>64</v>
      </c>
      <c r="H342">
        <v>0</v>
      </c>
      <c r="I342" t="s">
        <v>314</v>
      </c>
      <c r="J342" t="s">
        <v>289</v>
      </c>
      <c r="K342" t="s">
        <v>295</v>
      </c>
      <c r="L342" s="36">
        <v>1860</v>
      </c>
      <c r="M342">
        <v>-51</v>
      </c>
      <c r="N342" s="66">
        <v>-2.6700000000000002E-2</v>
      </c>
      <c r="O342" s="36">
        <v>1911</v>
      </c>
      <c r="P342" s="66">
        <v>-2.6599999999999999E-2</v>
      </c>
      <c r="Q342" s="36">
        <v>1947</v>
      </c>
      <c r="R342" s="36">
        <v>1988</v>
      </c>
      <c r="S342" s="36">
        <v>1851</v>
      </c>
      <c r="T342" s="66">
        <v>-4.4600000000000001E-2</v>
      </c>
      <c r="U342" s="66">
        <v>-1.1599999999999999E-2</v>
      </c>
      <c r="V342" s="66">
        <v>-6.4299999999999996E-2</v>
      </c>
      <c r="W342" s="66">
        <v>4.7999999999999996E-3</v>
      </c>
      <c r="X342" s="1">
        <v>96400</v>
      </c>
      <c r="Y342" s="1">
        <v>184567</v>
      </c>
      <c r="Z342" s="1">
        <v>11877</v>
      </c>
      <c r="AA342" t="s">
        <v>398</v>
      </c>
      <c r="AB342" t="s">
        <v>399</v>
      </c>
      <c r="AC342">
        <v>18.12</v>
      </c>
      <c r="AD342">
        <v>1.89</v>
      </c>
      <c r="AE342">
        <v>1.08</v>
      </c>
      <c r="AF342">
        <v>2.2000000000000002</v>
      </c>
      <c r="AG342">
        <v>0</v>
      </c>
      <c r="AH342" s="36">
        <v>1861</v>
      </c>
      <c r="AI342">
        <v>200</v>
      </c>
      <c r="AJ342" s="36">
        <v>1859</v>
      </c>
      <c r="AK342">
        <v>100</v>
      </c>
      <c r="AL342" s="2">
        <v>0.6381944444444444</v>
      </c>
      <c r="AM342" s="3">
        <v>46153</v>
      </c>
      <c r="AN342" t="s">
        <v>298</v>
      </c>
      <c r="AO342" t="s">
        <v>395</v>
      </c>
      <c r="AQ342" t="str">
        <f t="shared" si="5"/>
        <v/>
      </c>
    </row>
    <row r="343" spans="1:43">
      <c r="A343" s="8">
        <v>46174</v>
      </c>
      <c r="B343">
        <v>3944.17</v>
      </c>
      <c r="C343">
        <v>-0.33</v>
      </c>
      <c r="D343">
        <v>67020</v>
      </c>
      <c r="E343">
        <v>0.83</v>
      </c>
      <c r="F343" s="69">
        <v>6356</v>
      </c>
      <c r="G343" t="s">
        <v>65</v>
      </c>
      <c r="H343">
        <v>0</v>
      </c>
      <c r="I343" t="s">
        <v>314</v>
      </c>
      <c r="J343" t="s">
        <v>289</v>
      </c>
      <c r="K343" t="s">
        <v>295</v>
      </c>
      <c r="L343" s="36">
        <v>1496</v>
      </c>
      <c r="M343">
        <v>-164</v>
      </c>
      <c r="N343" s="66">
        <v>-9.8799999999999999E-2</v>
      </c>
      <c r="O343" s="36">
        <v>1660</v>
      </c>
      <c r="P343" s="66">
        <v>-9.8699999999999996E-2</v>
      </c>
      <c r="Q343" s="36">
        <v>1660</v>
      </c>
      <c r="R343" s="36">
        <v>1682</v>
      </c>
      <c r="S343" s="36">
        <v>1495</v>
      </c>
      <c r="T343" s="66">
        <v>-9.8699999999999996E-2</v>
      </c>
      <c r="U343" s="66">
        <v>-4.0399999999999998E-2</v>
      </c>
      <c r="V343" s="66">
        <v>-0.1105</v>
      </c>
      <c r="W343" s="66">
        <v>5.9999999999999995E-4</v>
      </c>
      <c r="X343" s="1">
        <v>504700</v>
      </c>
      <c r="Y343" s="1">
        <v>787999</v>
      </c>
      <c r="Z343" s="1">
        <v>21362</v>
      </c>
      <c r="AA343" t="s">
        <v>400</v>
      </c>
      <c r="AB343" t="s">
        <v>401</v>
      </c>
      <c r="AC343">
        <v>12.1</v>
      </c>
      <c r="AD343">
        <v>1.47</v>
      </c>
      <c r="AE343">
        <v>0.67</v>
      </c>
      <c r="AF343" t="s">
        <v>230</v>
      </c>
      <c r="AG343">
        <v>0</v>
      </c>
      <c r="AH343" s="36">
        <v>1500</v>
      </c>
      <c r="AI343">
        <v>100</v>
      </c>
      <c r="AJ343" s="36">
        <v>1497</v>
      </c>
      <c r="AK343">
        <v>100</v>
      </c>
      <c r="AL343" s="2">
        <v>0.63888888888888884</v>
      </c>
      <c r="AM343" s="3">
        <v>46155</v>
      </c>
      <c r="AN343" t="s">
        <v>298</v>
      </c>
      <c r="AO343" t="s">
        <v>395</v>
      </c>
      <c r="AQ343" t="str">
        <f t="shared" si="5"/>
        <v/>
      </c>
    </row>
    <row r="344" spans="1:43">
      <c r="A344" s="8">
        <v>46174</v>
      </c>
      <c r="B344">
        <v>3944.17</v>
      </c>
      <c r="C344">
        <v>-0.33</v>
      </c>
      <c r="D344">
        <v>67020</v>
      </c>
      <c r="E344">
        <v>0.83</v>
      </c>
      <c r="F344" s="69">
        <v>6378</v>
      </c>
      <c r="G344" t="s">
        <v>66</v>
      </c>
      <c r="H344">
        <v>0</v>
      </c>
      <c r="I344" t="s">
        <v>314</v>
      </c>
      <c r="J344" t="s">
        <v>289</v>
      </c>
      <c r="K344" t="s">
        <v>295</v>
      </c>
      <c r="L344" s="36">
        <v>1163</v>
      </c>
      <c r="M344">
        <v>-44</v>
      </c>
      <c r="N344" s="66">
        <v>-3.6499999999999998E-2</v>
      </c>
      <c r="O344" s="36">
        <v>1207</v>
      </c>
      <c r="P344" s="66">
        <v>-3.6400000000000002E-2</v>
      </c>
      <c r="Q344" s="36">
        <v>1201</v>
      </c>
      <c r="R344" s="36">
        <v>1201</v>
      </c>
      <c r="S344" s="36">
        <v>1160</v>
      </c>
      <c r="T344" s="66">
        <v>-3.1600000000000003E-2</v>
      </c>
      <c r="U344" s="66">
        <v>-6.7999999999999996E-3</v>
      </c>
      <c r="V344" s="66">
        <v>-3.1600000000000003E-2</v>
      </c>
      <c r="W344" s="66">
        <v>2.5000000000000001E-3</v>
      </c>
      <c r="X344" s="1">
        <v>132600</v>
      </c>
      <c r="Y344" s="1">
        <v>155848</v>
      </c>
      <c r="Z344" s="1">
        <v>23957</v>
      </c>
      <c r="AA344" t="s">
        <v>402</v>
      </c>
      <c r="AB344" t="s">
        <v>533</v>
      </c>
      <c r="AC344">
        <v>12.05</v>
      </c>
      <c r="AD344">
        <v>1.08</v>
      </c>
      <c r="AE344">
        <v>3.53</v>
      </c>
      <c r="AF344" t="s">
        <v>230</v>
      </c>
      <c r="AG344">
        <v>0</v>
      </c>
      <c r="AH344" s="36">
        <v>1164</v>
      </c>
      <c r="AI344">
        <v>500</v>
      </c>
      <c r="AJ344" s="36">
        <v>1163</v>
      </c>
      <c r="AK344">
        <v>100</v>
      </c>
      <c r="AL344" s="2">
        <v>0.6381944444444444</v>
      </c>
      <c r="AM344" s="3">
        <v>46154</v>
      </c>
      <c r="AN344" t="s">
        <v>298</v>
      </c>
      <c r="AO344" t="s">
        <v>395</v>
      </c>
      <c r="AQ344" t="str">
        <f t="shared" si="5"/>
        <v/>
      </c>
    </row>
    <row r="345" spans="1:43">
      <c r="A345" s="8">
        <v>46174</v>
      </c>
      <c r="B345">
        <v>3944.17</v>
      </c>
      <c r="C345">
        <v>-0.33</v>
      </c>
      <c r="D345">
        <v>67020</v>
      </c>
      <c r="E345">
        <v>0.83</v>
      </c>
      <c r="F345" s="69">
        <v>6526</v>
      </c>
      <c r="G345" t="s">
        <v>67</v>
      </c>
      <c r="H345">
        <v>0</v>
      </c>
      <c r="I345" t="s">
        <v>288</v>
      </c>
      <c r="J345" t="s">
        <v>289</v>
      </c>
      <c r="K345" t="s">
        <v>295</v>
      </c>
      <c r="L345" s="36">
        <v>2875</v>
      </c>
      <c r="M345">
        <v>240</v>
      </c>
      <c r="N345" s="66">
        <v>9.11E-2</v>
      </c>
      <c r="O345" s="36">
        <v>2635</v>
      </c>
      <c r="P345" s="66">
        <v>9.0999999999999998E-2</v>
      </c>
      <c r="Q345" s="36">
        <v>2626.5</v>
      </c>
      <c r="R345" s="36">
        <v>2899.5</v>
      </c>
      <c r="S345" s="36">
        <v>2615</v>
      </c>
      <c r="T345" s="66">
        <v>9.4600000000000004E-2</v>
      </c>
      <c r="U345" s="66">
        <v>1.5900000000000001E-2</v>
      </c>
      <c r="V345" s="66">
        <v>-8.3999999999999995E-3</v>
      </c>
      <c r="W345" s="66">
        <v>9.9400000000000002E-2</v>
      </c>
      <c r="X345" s="1">
        <v>11315100</v>
      </c>
      <c r="Y345" s="1">
        <v>31904317</v>
      </c>
      <c r="Z345" s="1">
        <v>517427</v>
      </c>
      <c r="AA345" t="s">
        <v>404</v>
      </c>
      <c r="AB345" t="s">
        <v>405</v>
      </c>
      <c r="AC345">
        <v>50.43</v>
      </c>
      <c r="AD345">
        <v>3.78</v>
      </c>
      <c r="AE345">
        <v>1.74</v>
      </c>
      <c r="AF345" t="s">
        <v>230</v>
      </c>
      <c r="AG345" s="1">
        <v>227500</v>
      </c>
      <c r="AH345" s="36">
        <v>2875.5</v>
      </c>
      <c r="AI345">
        <v>300</v>
      </c>
      <c r="AJ345" s="36">
        <v>2875</v>
      </c>
      <c r="AK345">
        <v>100</v>
      </c>
      <c r="AL345" s="2">
        <v>0.63888888888888884</v>
      </c>
      <c r="AN345" t="s">
        <v>298</v>
      </c>
      <c r="AO345" t="s">
        <v>344</v>
      </c>
      <c r="AQ345" t="str">
        <f t="shared" si="5"/>
        <v/>
      </c>
    </row>
    <row r="346" spans="1:43">
      <c r="A346" s="8">
        <v>46174</v>
      </c>
      <c r="B346">
        <v>3944.17</v>
      </c>
      <c r="C346">
        <v>-0.33</v>
      </c>
      <c r="D346">
        <v>67020</v>
      </c>
      <c r="E346">
        <v>0.83</v>
      </c>
      <c r="F346" s="69">
        <v>6586</v>
      </c>
      <c r="G346" t="s">
        <v>68</v>
      </c>
      <c r="H346">
        <v>0</v>
      </c>
      <c r="I346" t="s">
        <v>288</v>
      </c>
      <c r="J346" t="s">
        <v>289</v>
      </c>
      <c r="K346" t="s">
        <v>295</v>
      </c>
      <c r="L346" s="36">
        <v>5354</v>
      </c>
      <c r="M346">
        <v>-180</v>
      </c>
      <c r="N346" s="66">
        <v>-3.2500000000000001E-2</v>
      </c>
      <c r="O346" s="36">
        <v>5534</v>
      </c>
      <c r="P346" s="66">
        <v>-3.2500000000000001E-2</v>
      </c>
      <c r="Q346" s="36">
        <v>5455</v>
      </c>
      <c r="R346" s="36">
        <v>5464</v>
      </c>
      <c r="S346" s="36">
        <v>5314</v>
      </c>
      <c r="T346" s="66">
        <v>-1.8499999999999999E-2</v>
      </c>
      <c r="U346" s="66">
        <v>-1E-4</v>
      </c>
      <c r="V346" s="66">
        <v>-2.01E-2</v>
      </c>
      <c r="W346" s="66">
        <v>7.4999999999999997E-3</v>
      </c>
      <c r="X346" s="1">
        <v>457700</v>
      </c>
      <c r="Y346" s="1">
        <v>2457166</v>
      </c>
      <c r="Z346" s="1">
        <v>1499213</v>
      </c>
      <c r="AA346" t="s">
        <v>406</v>
      </c>
      <c r="AB346" t="s">
        <v>407</v>
      </c>
      <c r="AC346">
        <v>17.02</v>
      </c>
      <c r="AD346">
        <v>1.38</v>
      </c>
      <c r="AE346">
        <v>2.95</v>
      </c>
      <c r="AF346" t="s">
        <v>230</v>
      </c>
      <c r="AG346" s="1">
        <v>10400</v>
      </c>
      <c r="AH346" s="36">
        <v>5355</v>
      </c>
      <c r="AI346">
        <v>800</v>
      </c>
      <c r="AJ346" s="36">
        <v>5354</v>
      </c>
      <c r="AK346">
        <v>300</v>
      </c>
      <c r="AL346" s="2">
        <v>0.63888888888888884</v>
      </c>
      <c r="AN346" t="s">
        <v>298</v>
      </c>
      <c r="AO346" t="s">
        <v>395</v>
      </c>
      <c r="AQ346" t="str">
        <f t="shared" si="5"/>
        <v/>
      </c>
    </row>
    <row r="347" spans="1:43">
      <c r="A347" s="8">
        <v>46174</v>
      </c>
      <c r="B347">
        <v>3944.17</v>
      </c>
      <c r="C347">
        <v>-0.33</v>
      </c>
      <c r="D347">
        <v>67020</v>
      </c>
      <c r="E347">
        <v>0.83</v>
      </c>
      <c r="F347" s="69">
        <v>6594</v>
      </c>
      <c r="G347" t="s">
        <v>69</v>
      </c>
      <c r="H347">
        <v>0</v>
      </c>
      <c r="I347" t="s">
        <v>288</v>
      </c>
      <c r="J347" t="s">
        <v>289</v>
      </c>
      <c r="K347" t="s">
        <v>295</v>
      </c>
      <c r="L347" s="36">
        <v>2907</v>
      </c>
      <c r="M347">
        <v>115</v>
      </c>
      <c r="N347" s="66">
        <v>4.1200000000000001E-2</v>
      </c>
      <c r="O347" s="36">
        <v>2792</v>
      </c>
      <c r="P347" s="66">
        <v>4.1099999999999998E-2</v>
      </c>
      <c r="Q347" s="36">
        <v>2800</v>
      </c>
      <c r="R347" s="36">
        <v>2922</v>
      </c>
      <c r="S347" s="36">
        <v>2759</v>
      </c>
      <c r="T347" s="66">
        <v>3.8199999999999998E-2</v>
      </c>
      <c r="U347" s="66">
        <v>2.9700000000000001E-2</v>
      </c>
      <c r="V347" s="66">
        <v>-5.1000000000000004E-3</v>
      </c>
      <c r="W347" s="66">
        <v>5.3600000000000002E-2</v>
      </c>
      <c r="X347" s="1">
        <v>7713100</v>
      </c>
      <c r="Y347" s="1">
        <v>21997957</v>
      </c>
      <c r="Z347" s="1">
        <v>3466797</v>
      </c>
      <c r="AA347" t="s">
        <v>408</v>
      </c>
      <c r="AB347" t="s">
        <v>409</v>
      </c>
      <c r="AC347">
        <v>41.64</v>
      </c>
      <c r="AD347">
        <v>1.89</v>
      </c>
      <c r="AE347">
        <v>0</v>
      </c>
      <c r="AF347" t="s">
        <v>230</v>
      </c>
      <c r="AG347" s="1">
        <v>92700</v>
      </c>
      <c r="AH347" s="36">
        <v>2907</v>
      </c>
      <c r="AI347" s="1">
        <v>3000</v>
      </c>
      <c r="AJ347" s="36">
        <v>2906</v>
      </c>
      <c r="AK347">
        <v>300</v>
      </c>
      <c r="AL347" s="2">
        <v>0.63888888888888884</v>
      </c>
      <c r="AN347" t="s">
        <v>298</v>
      </c>
      <c r="AO347" t="s">
        <v>344</v>
      </c>
      <c r="AQ347" t="str">
        <f t="shared" si="5"/>
        <v/>
      </c>
    </row>
    <row r="348" spans="1:43">
      <c r="A348" s="8">
        <v>46174</v>
      </c>
      <c r="B348">
        <v>3944.17</v>
      </c>
      <c r="C348">
        <v>-0.33</v>
      </c>
      <c r="D348">
        <v>67020</v>
      </c>
      <c r="E348">
        <v>0.83</v>
      </c>
      <c r="F348" s="69">
        <v>6674</v>
      </c>
      <c r="G348" t="s">
        <v>70</v>
      </c>
      <c r="H348">
        <v>0</v>
      </c>
      <c r="I348" t="s">
        <v>288</v>
      </c>
      <c r="J348" t="s">
        <v>289</v>
      </c>
      <c r="K348" t="s">
        <v>290</v>
      </c>
      <c r="L348" s="36">
        <v>6406</v>
      </c>
      <c r="M348">
        <v>-154</v>
      </c>
      <c r="N348" s="66">
        <v>-2.35E-2</v>
      </c>
      <c r="O348" s="36">
        <v>6560</v>
      </c>
      <c r="P348" s="66">
        <v>-2.3400000000000001E-2</v>
      </c>
      <c r="Q348" s="36">
        <v>6472</v>
      </c>
      <c r="R348" s="36">
        <v>6497</v>
      </c>
      <c r="S348" s="36">
        <v>6334</v>
      </c>
      <c r="T348" s="66">
        <v>-1.01E-2</v>
      </c>
      <c r="U348" s="66">
        <v>3.0999999999999999E-3</v>
      </c>
      <c r="V348" s="66">
        <v>-1.4E-2</v>
      </c>
      <c r="W348" s="66">
        <v>1.1299999999999999E-2</v>
      </c>
      <c r="X348" s="1">
        <v>464600</v>
      </c>
      <c r="Y348" s="1">
        <v>2976748</v>
      </c>
      <c r="Z348" s="1">
        <v>643459</v>
      </c>
      <c r="AA348" t="s">
        <v>410</v>
      </c>
      <c r="AB348" t="s">
        <v>411</v>
      </c>
      <c r="AC348">
        <v>17.84</v>
      </c>
      <c r="AD348">
        <v>1.62</v>
      </c>
      <c r="AE348">
        <v>1.53</v>
      </c>
      <c r="AF348" t="s">
        <v>230</v>
      </c>
      <c r="AG348" s="1">
        <v>18200</v>
      </c>
      <c r="AH348" s="36">
        <v>6407</v>
      </c>
      <c r="AI348">
        <v>200</v>
      </c>
      <c r="AJ348" s="36">
        <v>6404</v>
      </c>
      <c r="AK348">
        <v>100</v>
      </c>
      <c r="AL348" s="2">
        <v>0.63888888888888884</v>
      </c>
      <c r="AM348" s="3">
        <v>46155</v>
      </c>
      <c r="AN348" t="s">
        <v>298</v>
      </c>
      <c r="AO348" t="s">
        <v>344</v>
      </c>
      <c r="AQ348" t="str">
        <f t="shared" si="5"/>
        <v/>
      </c>
    </row>
    <row r="349" spans="1:43">
      <c r="A349" s="8">
        <v>46174</v>
      </c>
      <c r="B349">
        <v>3944.17</v>
      </c>
      <c r="C349">
        <v>-0.33</v>
      </c>
      <c r="D349">
        <v>67020</v>
      </c>
      <c r="E349">
        <v>0.83</v>
      </c>
      <c r="F349" s="69">
        <v>6758</v>
      </c>
      <c r="G349" t="s">
        <v>71</v>
      </c>
      <c r="H349">
        <v>0</v>
      </c>
      <c r="I349" t="s">
        <v>288</v>
      </c>
      <c r="J349" t="s">
        <v>289</v>
      </c>
      <c r="K349" t="s">
        <v>295</v>
      </c>
      <c r="L349" s="36">
        <v>3558</v>
      </c>
      <c r="M349">
        <v>114</v>
      </c>
      <c r="N349" s="66">
        <v>3.3099999999999997E-2</v>
      </c>
      <c r="O349" s="36">
        <v>3444</v>
      </c>
      <c r="P349" s="66">
        <v>3.3099999999999997E-2</v>
      </c>
      <c r="Q349" s="36">
        <v>3471</v>
      </c>
      <c r="R349" s="36">
        <v>3604</v>
      </c>
      <c r="S349" s="36">
        <v>3457</v>
      </c>
      <c r="T349" s="66">
        <v>2.5000000000000001E-2</v>
      </c>
      <c r="U349" s="66">
        <v>-6.1000000000000004E-3</v>
      </c>
      <c r="V349" s="66">
        <v>-1.2699999999999999E-2</v>
      </c>
      <c r="W349" s="66">
        <v>2.92E-2</v>
      </c>
      <c r="X349" s="1">
        <v>15392700</v>
      </c>
      <c r="Y349" s="1">
        <v>54614755</v>
      </c>
      <c r="Z349" s="1">
        <v>21224595</v>
      </c>
      <c r="AA349" t="s">
        <v>412</v>
      </c>
      <c r="AB349" t="s">
        <v>413</v>
      </c>
      <c r="AC349">
        <v>18.12</v>
      </c>
      <c r="AD349">
        <v>2.58</v>
      </c>
      <c r="AE349">
        <v>0.98</v>
      </c>
      <c r="AF349" t="s">
        <v>230</v>
      </c>
      <c r="AG349" s="1">
        <v>517600</v>
      </c>
      <c r="AH349" s="36">
        <v>3558</v>
      </c>
      <c r="AI349" s="1">
        <v>2700</v>
      </c>
      <c r="AJ349" s="36">
        <v>3557</v>
      </c>
      <c r="AK349" s="1">
        <v>6200</v>
      </c>
      <c r="AL349" s="2">
        <v>0.63888888888888884</v>
      </c>
      <c r="AM349" s="3">
        <v>46150</v>
      </c>
      <c r="AN349" t="s">
        <v>298</v>
      </c>
      <c r="AO349" t="s">
        <v>344</v>
      </c>
      <c r="AQ349" t="str">
        <f t="shared" si="5"/>
        <v/>
      </c>
    </row>
    <row r="350" spans="1:43">
      <c r="A350" s="8">
        <v>46174</v>
      </c>
      <c r="B350">
        <v>3944.17</v>
      </c>
      <c r="C350">
        <v>-0.33</v>
      </c>
      <c r="D350">
        <v>67020</v>
      </c>
      <c r="E350">
        <v>0.83</v>
      </c>
      <c r="F350" s="69">
        <v>6810</v>
      </c>
      <c r="G350" t="s">
        <v>72</v>
      </c>
      <c r="H350">
        <v>0</v>
      </c>
      <c r="I350" t="s">
        <v>288</v>
      </c>
      <c r="J350" t="s">
        <v>289</v>
      </c>
      <c r="K350" t="s">
        <v>295</v>
      </c>
      <c r="L350" s="36">
        <v>1978</v>
      </c>
      <c r="M350">
        <v>36</v>
      </c>
      <c r="N350" s="66">
        <v>1.8499999999999999E-2</v>
      </c>
      <c r="O350" s="36">
        <v>1942</v>
      </c>
      <c r="P350" s="66">
        <v>1.8499999999999999E-2</v>
      </c>
      <c r="Q350" s="36">
        <v>1982</v>
      </c>
      <c r="R350" s="36">
        <v>1998</v>
      </c>
      <c r="S350" s="36">
        <v>1956</v>
      </c>
      <c r="T350" s="66">
        <v>-2E-3</v>
      </c>
      <c r="U350" s="66">
        <v>1E-3</v>
      </c>
      <c r="V350" s="66">
        <v>-0.01</v>
      </c>
      <c r="W350" s="66">
        <v>1.12E-2</v>
      </c>
      <c r="X350" s="1">
        <v>233200</v>
      </c>
      <c r="Y350" s="1">
        <v>461361</v>
      </c>
      <c r="Z350" s="1">
        <v>80433</v>
      </c>
      <c r="AA350" t="s">
        <v>414</v>
      </c>
      <c r="AB350" t="s">
        <v>415</v>
      </c>
      <c r="AC350">
        <v>10.88</v>
      </c>
      <c r="AD350">
        <v>0.83</v>
      </c>
      <c r="AE350">
        <v>2.83</v>
      </c>
      <c r="AF350" t="s">
        <v>230</v>
      </c>
      <c r="AG350" s="1">
        <v>26100</v>
      </c>
      <c r="AH350" s="36">
        <v>1979</v>
      </c>
      <c r="AI350">
        <v>400</v>
      </c>
      <c r="AJ350" s="36">
        <v>1978</v>
      </c>
      <c r="AK350">
        <v>200</v>
      </c>
      <c r="AL350" s="2">
        <v>0.6381944444444444</v>
      </c>
      <c r="AN350" t="s">
        <v>298</v>
      </c>
      <c r="AO350" t="s">
        <v>344</v>
      </c>
      <c r="AQ350" t="str">
        <f t="shared" si="5"/>
        <v/>
      </c>
    </row>
    <row r="351" spans="1:43">
      <c r="A351" s="8">
        <v>46174</v>
      </c>
      <c r="B351">
        <v>3944.17</v>
      </c>
      <c r="C351">
        <v>-0.33</v>
      </c>
      <c r="D351">
        <v>67020</v>
      </c>
      <c r="E351">
        <v>0.83</v>
      </c>
      <c r="F351" s="69">
        <v>6841</v>
      </c>
      <c r="G351" t="s">
        <v>73</v>
      </c>
      <c r="H351">
        <v>0</v>
      </c>
      <c r="I351" t="s">
        <v>288</v>
      </c>
      <c r="J351" t="s">
        <v>289</v>
      </c>
      <c r="K351" t="s">
        <v>295</v>
      </c>
      <c r="L351" s="36">
        <v>5096</v>
      </c>
      <c r="M351">
        <v>95</v>
      </c>
      <c r="N351" s="66">
        <v>1.9E-2</v>
      </c>
      <c r="O351" s="36">
        <v>5001</v>
      </c>
      <c r="P351" s="66">
        <v>1.89E-2</v>
      </c>
      <c r="Q351" s="36">
        <v>4958</v>
      </c>
      <c r="R351" s="36">
        <v>5113</v>
      </c>
      <c r="S351" s="36">
        <v>4902</v>
      </c>
      <c r="T351" s="66">
        <v>2.7799999999999998E-2</v>
      </c>
      <c r="U351" s="66">
        <v>1.1000000000000001E-3</v>
      </c>
      <c r="V351" s="66">
        <v>-3.3E-3</v>
      </c>
      <c r="W351" s="66">
        <v>3.95E-2</v>
      </c>
      <c r="X351" s="1">
        <v>825000</v>
      </c>
      <c r="Y351" s="1">
        <v>4146105</v>
      </c>
      <c r="Z351" s="1">
        <v>1310697</v>
      </c>
      <c r="AA351" t="s">
        <v>416</v>
      </c>
      <c r="AB351" t="s">
        <v>417</v>
      </c>
      <c r="AC351">
        <v>22.18</v>
      </c>
      <c r="AD351">
        <v>2.4900000000000002</v>
      </c>
      <c r="AE351">
        <v>1.81</v>
      </c>
      <c r="AF351" t="s">
        <v>230</v>
      </c>
      <c r="AG351" s="1">
        <v>11100</v>
      </c>
      <c r="AH351" s="36">
        <v>5097</v>
      </c>
      <c r="AI351">
        <v>600</v>
      </c>
      <c r="AJ351" s="36">
        <v>5095</v>
      </c>
      <c r="AK351">
        <v>200</v>
      </c>
      <c r="AL351" s="2">
        <v>0.63888888888888884</v>
      </c>
      <c r="AM351" s="3">
        <v>46149</v>
      </c>
      <c r="AN351" t="s">
        <v>298</v>
      </c>
      <c r="AO351" t="s">
        <v>344</v>
      </c>
      <c r="AQ351" t="str">
        <f t="shared" si="5"/>
        <v/>
      </c>
    </row>
    <row r="352" spans="1:43">
      <c r="A352" s="8">
        <v>46174</v>
      </c>
      <c r="B352">
        <v>3944.17</v>
      </c>
      <c r="C352">
        <v>-0.33</v>
      </c>
      <c r="D352">
        <v>67020</v>
      </c>
      <c r="E352">
        <v>0.83</v>
      </c>
      <c r="F352" s="69">
        <v>6890</v>
      </c>
      <c r="G352" t="s">
        <v>74</v>
      </c>
      <c r="H352">
        <v>0</v>
      </c>
      <c r="I352" t="s">
        <v>314</v>
      </c>
      <c r="J352" t="s">
        <v>289</v>
      </c>
      <c r="K352" t="s">
        <v>290</v>
      </c>
      <c r="L352" s="36">
        <v>8120</v>
      </c>
      <c r="M352">
        <v>-570</v>
      </c>
      <c r="N352" s="66">
        <v>-6.5600000000000006E-2</v>
      </c>
      <c r="O352" s="36">
        <v>8690</v>
      </c>
      <c r="P352" s="66">
        <v>-6.5500000000000003E-2</v>
      </c>
      <c r="Q352" s="36">
        <v>8600</v>
      </c>
      <c r="R352" s="36">
        <v>8740</v>
      </c>
      <c r="S352" s="36">
        <v>7980</v>
      </c>
      <c r="T352" s="66">
        <v>-5.5800000000000002E-2</v>
      </c>
      <c r="U352" s="66">
        <v>-2.3999999999999998E-3</v>
      </c>
      <c r="V352" s="66">
        <v>-7.0900000000000005E-2</v>
      </c>
      <c r="W352" s="66">
        <v>1.7500000000000002E-2</v>
      </c>
      <c r="X352" s="1">
        <v>1045300</v>
      </c>
      <c r="Y352" s="1">
        <v>8656472</v>
      </c>
      <c r="Z352" s="1">
        <v>411503</v>
      </c>
      <c r="AA352" t="s">
        <v>418</v>
      </c>
      <c r="AB352" t="s">
        <v>419</v>
      </c>
      <c r="AC352">
        <v>17.79</v>
      </c>
      <c r="AD352">
        <v>1.46</v>
      </c>
      <c r="AE352">
        <v>2.46</v>
      </c>
      <c r="AF352" t="s">
        <v>230</v>
      </c>
      <c r="AG352" s="1">
        <v>14100</v>
      </c>
      <c r="AH352" s="36">
        <v>8120</v>
      </c>
      <c r="AI352" s="1">
        <v>2700</v>
      </c>
      <c r="AJ352" s="36">
        <v>8110</v>
      </c>
      <c r="AK352" s="1">
        <v>1800</v>
      </c>
      <c r="AL352" s="2">
        <v>0.6381944444444444</v>
      </c>
      <c r="AM352" s="3">
        <v>46157</v>
      </c>
      <c r="AN352" t="s">
        <v>298</v>
      </c>
      <c r="AO352" t="s">
        <v>344</v>
      </c>
      <c r="AQ352" t="str">
        <f t="shared" si="5"/>
        <v/>
      </c>
    </row>
    <row r="353" spans="1:43">
      <c r="A353" s="8">
        <v>46174</v>
      </c>
      <c r="B353">
        <v>3944.17</v>
      </c>
      <c r="C353">
        <v>-0.33</v>
      </c>
      <c r="D353">
        <v>67020</v>
      </c>
      <c r="E353">
        <v>0.83</v>
      </c>
      <c r="F353" s="69">
        <v>6925</v>
      </c>
      <c r="G353" t="s">
        <v>75</v>
      </c>
      <c r="H353">
        <v>0</v>
      </c>
      <c r="I353" t="s">
        <v>288</v>
      </c>
      <c r="J353" t="s">
        <v>289</v>
      </c>
      <c r="K353" t="s">
        <v>290</v>
      </c>
      <c r="L353" s="36">
        <v>4061</v>
      </c>
      <c r="M353">
        <v>-95</v>
      </c>
      <c r="N353" s="66">
        <v>-2.29E-2</v>
      </c>
      <c r="O353" s="36">
        <v>4156</v>
      </c>
      <c r="P353" s="66">
        <v>-2.2800000000000001E-2</v>
      </c>
      <c r="Q353" s="36">
        <v>4131</v>
      </c>
      <c r="R353" s="36">
        <v>4132</v>
      </c>
      <c r="S353" s="36">
        <v>4010</v>
      </c>
      <c r="T353" s="66">
        <v>-1.6899999999999998E-2</v>
      </c>
      <c r="U353" s="66">
        <v>-6.7999999999999996E-3</v>
      </c>
      <c r="V353" s="66">
        <v>-1.7100000000000001E-2</v>
      </c>
      <c r="W353" s="66">
        <v>1.2699999999999999E-2</v>
      </c>
      <c r="X353" s="1">
        <v>395900</v>
      </c>
      <c r="Y353" s="1">
        <v>1607373</v>
      </c>
      <c r="Z353" s="1">
        <v>339093</v>
      </c>
      <c r="AA353" t="s">
        <v>420</v>
      </c>
      <c r="AB353" t="s">
        <v>421</v>
      </c>
      <c r="AC353">
        <v>30.69</v>
      </c>
      <c r="AD353">
        <v>1.63</v>
      </c>
      <c r="AE353">
        <v>1.72</v>
      </c>
      <c r="AF353" t="s">
        <v>230</v>
      </c>
      <c r="AG353" s="1">
        <v>8300</v>
      </c>
      <c r="AH353" s="36">
        <v>4061</v>
      </c>
      <c r="AI353">
        <v>200</v>
      </c>
      <c r="AJ353" s="36">
        <v>4060</v>
      </c>
      <c r="AK353">
        <v>500</v>
      </c>
      <c r="AL353" s="2">
        <v>0.6381944444444444</v>
      </c>
      <c r="AM353" s="3">
        <v>46156</v>
      </c>
      <c r="AN353" t="s">
        <v>298</v>
      </c>
      <c r="AO353" t="s">
        <v>344</v>
      </c>
      <c r="AQ353" t="str">
        <f t="shared" si="5"/>
        <v/>
      </c>
    </row>
    <row r="354" spans="1:43">
      <c r="A354" s="8">
        <v>46174</v>
      </c>
      <c r="B354">
        <v>3944.17</v>
      </c>
      <c r="C354">
        <v>-0.33</v>
      </c>
      <c r="D354">
        <v>67020</v>
      </c>
      <c r="E354">
        <v>0.83</v>
      </c>
      <c r="F354" s="69">
        <v>6963</v>
      </c>
      <c r="G354" t="s">
        <v>76</v>
      </c>
      <c r="H354">
        <v>0</v>
      </c>
      <c r="I354" t="s">
        <v>288</v>
      </c>
      <c r="J354" t="s">
        <v>289</v>
      </c>
      <c r="K354" t="s">
        <v>295</v>
      </c>
      <c r="L354" s="36">
        <v>5228</v>
      </c>
      <c r="M354">
        <v>-230</v>
      </c>
      <c r="N354" s="66">
        <v>-4.2099999999999999E-2</v>
      </c>
      <c r="O354" s="36">
        <v>5458</v>
      </c>
      <c r="P354" s="66">
        <v>-4.2099999999999999E-2</v>
      </c>
      <c r="Q354" s="36">
        <v>5258</v>
      </c>
      <c r="R354" s="36">
        <v>5383</v>
      </c>
      <c r="S354" s="36">
        <v>5167</v>
      </c>
      <c r="T354" s="66">
        <v>-5.7000000000000002E-3</v>
      </c>
      <c r="U354" s="66">
        <v>-2.1700000000000001E-2</v>
      </c>
      <c r="V354" s="66">
        <v>-2.87E-2</v>
      </c>
      <c r="W354" s="66">
        <v>1.18E-2</v>
      </c>
      <c r="X354" s="1">
        <v>6355800</v>
      </c>
      <c r="Y354" s="1">
        <v>33410557</v>
      </c>
      <c r="Z354" s="1">
        <v>2110857</v>
      </c>
      <c r="AA354" t="s">
        <v>547</v>
      </c>
      <c r="AB354" t="s">
        <v>423</v>
      </c>
      <c r="AC354">
        <v>69.61</v>
      </c>
      <c r="AD354">
        <v>2.66</v>
      </c>
      <c r="AE354">
        <v>0.96</v>
      </c>
      <c r="AF354" t="s">
        <v>230</v>
      </c>
      <c r="AG354" s="1">
        <v>68600</v>
      </c>
      <c r="AH354" s="36">
        <v>5230</v>
      </c>
      <c r="AI354">
        <v>900</v>
      </c>
      <c r="AJ354" s="36">
        <v>5227</v>
      </c>
      <c r="AK354" s="1">
        <v>1200</v>
      </c>
      <c r="AL354" s="2">
        <v>0.63888888888888884</v>
      </c>
      <c r="AM354" s="3">
        <v>46154</v>
      </c>
      <c r="AN354" t="s">
        <v>298</v>
      </c>
      <c r="AO354" t="s">
        <v>344</v>
      </c>
      <c r="AQ354" t="str">
        <f t="shared" si="5"/>
        <v/>
      </c>
    </row>
    <row r="355" spans="1:43">
      <c r="A355" s="8">
        <v>46174</v>
      </c>
      <c r="B355">
        <v>3944.17</v>
      </c>
      <c r="C355">
        <v>-0.33</v>
      </c>
      <c r="D355">
        <v>67020</v>
      </c>
      <c r="E355">
        <v>0.83</v>
      </c>
      <c r="F355" s="69">
        <v>7011</v>
      </c>
      <c r="G355" t="s">
        <v>77</v>
      </c>
      <c r="H355">
        <v>0</v>
      </c>
      <c r="I355" t="s">
        <v>288</v>
      </c>
      <c r="J355" t="s">
        <v>289</v>
      </c>
      <c r="K355" t="s">
        <v>295</v>
      </c>
      <c r="L355" s="36">
        <v>3638</v>
      </c>
      <c r="M355">
        <v>-168</v>
      </c>
      <c r="N355" s="66">
        <v>-4.41E-2</v>
      </c>
      <c r="O355" s="36">
        <v>3806</v>
      </c>
      <c r="P355" s="66">
        <v>-4.41E-2</v>
      </c>
      <c r="Q355" s="36">
        <v>3820</v>
      </c>
      <c r="R355" s="36">
        <v>3859</v>
      </c>
      <c r="S355" s="36">
        <v>3612</v>
      </c>
      <c r="T355" s="66">
        <v>-4.7600000000000003E-2</v>
      </c>
      <c r="U355" s="66">
        <v>-5.0000000000000001E-4</v>
      </c>
      <c r="V355" s="66">
        <v>-5.7200000000000001E-2</v>
      </c>
      <c r="W355" s="66">
        <v>7.1000000000000004E-3</v>
      </c>
      <c r="X355" s="1">
        <v>24933500</v>
      </c>
      <c r="Y355" s="1">
        <v>91861721</v>
      </c>
      <c r="Z355" s="1">
        <v>12273330</v>
      </c>
      <c r="AA355" t="s">
        <v>424</v>
      </c>
      <c r="AB355" t="s">
        <v>548</v>
      </c>
      <c r="AC355">
        <v>32.159999999999997</v>
      </c>
      <c r="AD355">
        <v>3.95</v>
      </c>
      <c r="AE355">
        <v>0.8</v>
      </c>
      <c r="AF355" t="s">
        <v>230</v>
      </c>
      <c r="AG355" s="1">
        <v>670500</v>
      </c>
      <c r="AH355" s="36">
        <v>3638</v>
      </c>
      <c r="AI355" s="1">
        <v>5700</v>
      </c>
      <c r="AJ355" s="36">
        <v>3637</v>
      </c>
      <c r="AK355" s="1">
        <v>11200</v>
      </c>
      <c r="AL355" s="2">
        <v>0.63888888888888884</v>
      </c>
      <c r="AM355" s="3">
        <v>46154</v>
      </c>
      <c r="AN355" t="s">
        <v>298</v>
      </c>
      <c r="AO355" t="s">
        <v>395</v>
      </c>
      <c r="AQ355" t="str">
        <f t="shared" si="5"/>
        <v/>
      </c>
    </row>
    <row r="356" spans="1:43">
      <c r="A356" s="8">
        <v>46174</v>
      </c>
      <c r="B356">
        <v>3944.17</v>
      </c>
      <c r="C356">
        <v>-0.33</v>
      </c>
      <c r="D356">
        <v>67020</v>
      </c>
      <c r="E356">
        <v>0.83</v>
      </c>
      <c r="F356" s="69">
        <v>7013</v>
      </c>
      <c r="G356" t="s">
        <v>78</v>
      </c>
      <c r="H356">
        <v>0</v>
      </c>
      <c r="I356" t="s">
        <v>288</v>
      </c>
      <c r="J356" t="s">
        <v>289</v>
      </c>
      <c r="K356" t="s">
        <v>295</v>
      </c>
      <c r="L356" s="36">
        <v>2697</v>
      </c>
      <c r="M356">
        <v>-69.5</v>
      </c>
      <c r="N356" s="66">
        <v>-2.5100000000000001E-2</v>
      </c>
      <c r="O356" s="36">
        <v>2766.5</v>
      </c>
      <c r="P356" s="66">
        <v>-2.5100000000000001E-2</v>
      </c>
      <c r="Q356" s="36">
        <v>2729.5</v>
      </c>
      <c r="R356" s="36">
        <v>2755</v>
      </c>
      <c r="S356" s="36">
        <v>2653.5</v>
      </c>
      <c r="T356" s="66">
        <v>-1.1900000000000001E-2</v>
      </c>
      <c r="U356" s="66">
        <v>6.7000000000000002E-3</v>
      </c>
      <c r="V356" s="66">
        <v>-2.1000000000000001E-2</v>
      </c>
      <c r="W356" s="66">
        <v>1.6299999999999999E-2</v>
      </c>
      <c r="X356" s="1">
        <v>14367100</v>
      </c>
      <c r="Y356" s="1">
        <v>38765929</v>
      </c>
      <c r="Z356" s="1">
        <v>2920202</v>
      </c>
      <c r="AA356" t="s">
        <v>426</v>
      </c>
      <c r="AB356" t="s">
        <v>427</v>
      </c>
      <c r="AC356">
        <v>17.329999999999998</v>
      </c>
      <c r="AD356">
        <v>4.38</v>
      </c>
      <c r="AE356">
        <v>0.85</v>
      </c>
      <c r="AF356" t="s">
        <v>230</v>
      </c>
      <c r="AG356" s="1">
        <v>599300</v>
      </c>
      <c r="AH356" s="36">
        <v>2697.5</v>
      </c>
      <c r="AI356" s="1">
        <v>1900</v>
      </c>
      <c r="AJ356" s="36">
        <v>2696.5</v>
      </c>
      <c r="AK356" s="1">
        <v>3500</v>
      </c>
      <c r="AL356" s="2">
        <v>0.63888888888888884</v>
      </c>
      <c r="AM356" s="3">
        <v>46150</v>
      </c>
      <c r="AN356" t="s">
        <v>298</v>
      </c>
      <c r="AO356" t="s">
        <v>395</v>
      </c>
      <c r="AQ356" t="str">
        <f t="shared" si="5"/>
        <v/>
      </c>
    </row>
    <row r="357" spans="1:43">
      <c r="A357" s="8">
        <v>46174</v>
      </c>
      <c r="B357">
        <v>3944.17</v>
      </c>
      <c r="C357">
        <v>-0.33</v>
      </c>
      <c r="D357">
        <v>67020</v>
      </c>
      <c r="E357">
        <v>0.83</v>
      </c>
      <c r="F357" s="69">
        <v>7047</v>
      </c>
      <c r="G357" t="s">
        <v>79</v>
      </c>
      <c r="H357">
        <v>0</v>
      </c>
      <c r="I357" t="s">
        <v>347</v>
      </c>
      <c r="J357" t="s">
        <v>289</v>
      </c>
      <c r="K357" t="s">
        <v>295</v>
      </c>
      <c r="L357" s="36">
        <v>2205</v>
      </c>
      <c r="M357">
        <v>41</v>
      </c>
      <c r="N357" s="66">
        <v>1.89E-2</v>
      </c>
      <c r="O357" s="36">
        <v>2164</v>
      </c>
      <c r="P357" s="66">
        <v>1.89E-2</v>
      </c>
      <c r="Q357" s="36">
        <v>2187</v>
      </c>
      <c r="R357" s="36">
        <v>2215</v>
      </c>
      <c r="S357" s="36">
        <v>2092</v>
      </c>
      <c r="T357" s="66">
        <v>8.2000000000000007E-3</v>
      </c>
      <c r="U357" s="66">
        <v>2.7400000000000001E-2</v>
      </c>
      <c r="V357" s="66">
        <v>-4.4999999999999997E-3</v>
      </c>
      <c r="W357" s="66">
        <v>5.3999999999999999E-2</v>
      </c>
      <c r="X357" s="1">
        <v>320500</v>
      </c>
      <c r="Y357" s="1">
        <v>689294</v>
      </c>
      <c r="Z357" s="1">
        <v>31302</v>
      </c>
      <c r="AA357" t="s">
        <v>428</v>
      </c>
      <c r="AB357" t="s">
        <v>429</v>
      </c>
      <c r="AC357">
        <v>8.73</v>
      </c>
      <c r="AD357">
        <v>2.74</v>
      </c>
      <c r="AE357">
        <v>0.59</v>
      </c>
      <c r="AF357" t="s">
        <v>230</v>
      </c>
      <c r="AG357" s="1">
        <v>2100</v>
      </c>
      <c r="AH357" s="36">
        <v>2205</v>
      </c>
      <c r="AI357">
        <v>100</v>
      </c>
      <c r="AJ357" s="36">
        <v>2202</v>
      </c>
      <c r="AK357">
        <v>500</v>
      </c>
      <c r="AL357" s="2">
        <v>0.6381944444444444</v>
      </c>
      <c r="AM357" s="3">
        <v>46157</v>
      </c>
      <c r="AN357" t="s">
        <v>298</v>
      </c>
      <c r="AO357" t="s">
        <v>313</v>
      </c>
      <c r="AQ357" t="str">
        <f t="shared" si="5"/>
        <v/>
      </c>
    </row>
    <row r="358" spans="1:43">
      <c r="A358" s="8">
        <v>46174</v>
      </c>
      <c r="B358">
        <v>3944.17</v>
      </c>
      <c r="C358">
        <v>-0.33</v>
      </c>
      <c r="D358">
        <v>67020</v>
      </c>
      <c r="E358">
        <v>0.83</v>
      </c>
      <c r="F358" s="69">
        <v>7084</v>
      </c>
      <c r="G358" t="s">
        <v>80</v>
      </c>
      <c r="H358">
        <v>0</v>
      </c>
      <c r="I358" t="s">
        <v>347</v>
      </c>
      <c r="J358" t="s">
        <v>323</v>
      </c>
      <c r="K358" t="s">
        <v>290</v>
      </c>
      <c r="L358" s="36">
        <v>2277</v>
      </c>
      <c r="M358">
        <v>-84</v>
      </c>
      <c r="N358" s="66">
        <v>-3.56E-2</v>
      </c>
      <c r="O358" s="36">
        <v>2361</v>
      </c>
      <c r="P358" s="66">
        <v>-3.5499999999999997E-2</v>
      </c>
      <c r="Q358" s="36">
        <v>2351</v>
      </c>
      <c r="R358" s="36">
        <v>2351</v>
      </c>
      <c r="S358" s="36">
        <v>2235</v>
      </c>
      <c r="T358" s="66">
        <v>-3.1399999999999997E-2</v>
      </c>
      <c r="U358" s="66">
        <v>-0.01</v>
      </c>
      <c r="V358" s="66">
        <v>-3.1399999999999997E-2</v>
      </c>
      <c r="W358" s="66">
        <v>1.8700000000000001E-2</v>
      </c>
      <c r="X358" s="1">
        <v>9300</v>
      </c>
      <c r="Y358" s="1">
        <v>21106</v>
      </c>
      <c r="Z358" s="1">
        <v>7421</v>
      </c>
      <c r="AA358" t="s">
        <v>430</v>
      </c>
      <c r="AB358" t="s">
        <v>431</v>
      </c>
      <c r="AC358">
        <v>19.73</v>
      </c>
      <c r="AD358">
        <v>1.18</v>
      </c>
      <c r="AE358">
        <v>4.17</v>
      </c>
      <c r="AF358">
        <v>0.4</v>
      </c>
      <c r="AG358">
        <v>300</v>
      </c>
      <c r="AH358" s="36">
        <v>2277</v>
      </c>
      <c r="AI358">
        <v>300</v>
      </c>
      <c r="AJ358" s="36">
        <v>2235</v>
      </c>
      <c r="AK358">
        <v>300</v>
      </c>
      <c r="AL358" s="2">
        <v>0.63541666666666663</v>
      </c>
      <c r="AM358" s="3">
        <v>46160</v>
      </c>
      <c r="AN358" t="s">
        <v>298</v>
      </c>
      <c r="AO358" t="s">
        <v>313</v>
      </c>
      <c r="AQ358" t="str">
        <f t="shared" si="5"/>
        <v/>
      </c>
    </row>
    <row r="359" spans="1:43">
      <c r="A359" s="8">
        <v>46174</v>
      </c>
      <c r="B359">
        <v>3944.17</v>
      </c>
      <c r="C359">
        <v>-0.33</v>
      </c>
      <c r="D359">
        <v>67020</v>
      </c>
      <c r="E359">
        <v>0.83</v>
      </c>
      <c r="F359" s="69">
        <v>7182</v>
      </c>
      <c r="G359" t="s">
        <v>81</v>
      </c>
      <c r="H359">
        <v>0</v>
      </c>
      <c r="I359" t="s">
        <v>288</v>
      </c>
      <c r="J359" t="s">
        <v>289</v>
      </c>
      <c r="K359" t="s">
        <v>290</v>
      </c>
      <c r="L359" s="36">
        <v>3005</v>
      </c>
      <c r="M359">
        <v>-64</v>
      </c>
      <c r="N359" s="66">
        <v>-2.0899999999999998E-2</v>
      </c>
      <c r="O359" s="36">
        <v>3069</v>
      </c>
      <c r="P359" s="66">
        <v>-2.0799999999999999E-2</v>
      </c>
      <c r="Q359" s="36">
        <v>3022</v>
      </c>
      <c r="R359" s="36">
        <v>3035</v>
      </c>
      <c r="S359" s="36">
        <v>2988</v>
      </c>
      <c r="T359" s="66">
        <v>-5.5999999999999999E-3</v>
      </c>
      <c r="U359" s="66">
        <v>-2.9999999999999997E-4</v>
      </c>
      <c r="V359" s="66">
        <v>-9.7999999999999997E-3</v>
      </c>
      <c r="W359" s="66">
        <v>5.5999999999999999E-3</v>
      </c>
      <c r="X359" s="1">
        <v>4037800</v>
      </c>
      <c r="Y359" s="1">
        <v>12150508</v>
      </c>
      <c r="Z359" s="1">
        <v>10745515</v>
      </c>
      <c r="AA359" t="s">
        <v>432</v>
      </c>
      <c r="AB359" t="s">
        <v>433</v>
      </c>
      <c r="AC359">
        <v>17.920000000000002</v>
      </c>
      <c r="AD359">
        <v>1.1599999999999999</v>
      </c>
      <c r="AE359">
        <v>2.8</v>
      </c>
      <c r="AF359" t="s">
        <v>230</v>
      </c>
      <c r="AG359" s="1">
        <v>288300</v>
      </c>
      <c r="AH359" s="36">
        <v>3006</v>
      </c>
      <c r="AI359" s="1">
        <v>3000</v>
      </c>
      <c r="AJ359" s="36">
        <v>3004</v>
      </c>
      <c r="AK359" s="1">
        <v>6500</v>
      </c>
      <c r="AL359" s="2">
        <v>0.63888888888888884</v>
      </c>
      <c r="AM359" s="3">
        <v>46157</v>
      </c>
      <c r="AN359" t="s">
        <v>298</v>
      </c>
      <c r="AO359" t="s">
        <v>434</v>
      </c>
      <c r="AQ359" t="str">
        <f t="shared" si="5"/>
        <v/>
      </c>
    </row>
    <row r="360" spans="1:43">
      <c r="A360" s="8">
        <v>46174</v>
      </c>
      <c r="B360">
        <v>3944.17</v>
      </c>
      <c r="C360">
        <v>-0.33</v>
      </c>
      <c r="D360">
        <v>67020</v>
      </c>
      <c r="E360">
        <v>0.83</v>
      </c>
      <c r="F360" s="69">
        <v>7203</v>
      </c>
      <c r="G360" t="s">
        <v>82</v>
      </c>
      <c r="H360">
        <v>0</v>
      </c>
      <c r="I360" t="s">
        <v>288</v>
      </c>
      <c r="J360" t="s">
        <v>289</v>
      </c>
      <c r="K360" t="s">
        <v>295</v>
      </c>
      <c r="L360" s="36">
        <v>2909</v>
      </c>
      <c r="M360">
        <v>-133</v>
      </c>
      <c r="N360" s="66">
        <v>-4.3700000000000003E-2</v>
      </c>
      <c r="O360" s="36">
        <v>3042</v>
      </c>
      <c r="P360" s="66">
        <v>-4.3700000000000003E-2</v>
      </c>
      <c r="Q360" s="36">
        <v>3006</v>
      </c>
      <c r="R360" s="36">
        <v>3009</v>
      </c>
      <c r="S360" s="36">
        <v>2891</v>
      </c>
      <c r="T360" s="66">
        <v>-3.2199999999999999E-2</v>
      </c>
      <c r="U360" s="66">
        <v>4.7999999999999996E-3</v>
      </c>
      <c r="V360" s="66">
        <v>-3.32E-2</v>
      </c>
      <c r="W360" s="66">
        <v>6.1999999999999998E-3</v>
      </c>
      <c r="X360" s="1">
        <v>28475100</v>
      </c>
      <c r="Y360" s="1">
        <v>83081891</v>
      </c>
      <c r="Z360" s="1">
        <v>45947618</v>
      </c>
      <c r="AA360" t="s">
        <v>435</v>
      </c>
      <c r="AB360" t="s">
        <v>436</v>
      </c>
      <c r="AC360">
        <v>11.48</v>
      </c>
      <c r="AD360">
        <v>0.94</v>
      </c>
      <c r="AE360">
        <v>3.44</v>
      </c>
      <c r="AF360" t="s">
        <v>230</v>
      </c>
      <c r="AG360" s="1">
        <v>775600</v>
      </c>
      <c r="AH360" s="36">
        <v>2909.5</v>
      </c>
      <c r="AI360" s="1">
        <v>12600</v>
      </c>
      <c r="AJ360" s="36">
        <v>2909</v>
      </c>
      <c r="AK360" s="1">
        <v>10700</v>
      </c>
      <c r="AL360" s="2">
        <v>0.63888888888888884</v>
      </c>
      <c r="AM360" s="3">
        <v>46150</v>
      </c>
      <c r="AN360" t="s">
        <v>298</v>
      </c>
      <c r="AO360" t="s">
        <v>437</v>
      </c>
      <c r="AQ360" t="str">
        <f t="shared" si="5"/>
        <v/>
      </c>
    </row>
    <row r="361" spans="1:43">
      <c r="A361" s="8">
        <v>46174</v>
      </c>
      <c r="B361">
        <v>3944.17</v>
      </c>
      <c r="C361">
        <v>-0.33</v>
      </c>
      <c r="D361">
        <v>67020</v>
      </c>
      <c r="E361">
        <v>0.83</v>
      </c>
      <c r="F361" s="69">
        <v>7213</v>
      </c>
      <c r="G361" t="s">
        <v>83</v>
      </c>
      <c r="H361">
        <v>0</v>
      </c>
      <c r="I361" t="s">
        <v>314</v>
      </c>
      <c r="J361" t="s">
        <v>289</v>
      </c>
      <c r="K361" t="s">
        <v>295</v>
      </c>
      <c r="L361">
        <v>587</v>
      </c>
      <c r="M361">
        <v>3</v>
      </c>
      <c r="N361" s="66">
        <v>5.1000000000000004E-3</v>
      </c>
      <c r="O361">
        <v>584</v>
      </c>
      <c r="P361" s="66">
        <v>5.1000000000000004E-3</v>
      </c>
      <c r="Q361">
        <v>585</v>
      </c>
      <c r="R361">
        <v>610</v>
      </c>
      <c r="S361">
        <v>585</v>
      </c>
      <c r="T361" s="66">
        <v>3.3999999999999998E-3</v>
      </c>
      <c r="U361" s="66">
        <v>-2.6499999999999999E-2</v>
      </c>
      <c r="V361" s="66">
        <v>-3.7699999999999997E-2</v>
      </c>
      <c r="W361" s="66">
        <v>3.3999999999999998E-3</v>
      </c>
      <c r="X361" s="1">
        <v>31500</v>
      </c>
      <c r="Y361" s="1">
        <v>18867</v>
      </c>
      <c r="Z361" s="1">
        <v>9328</v>
      </c>
      <c r="AA361" t="s">
        <v>524</v>
      </c>
      <c r="AB361" t="s">
        <v>439</v>
      </c>
      <c r="AC361">
        <v>6.98</v>
      </c>
      <c r="AD361">
        <v>0.82</v>
      </c>
      <c r="AE361">
        <v>4.43</v>
      </c>
      <c r="AF361">
        <v>0.3</v>
      </c>
      <c r="AG361">
        <v>800</v>
      </c>
      <c r="AH361">
        <v>589</v>
      </c>
      <c r="AI361">
        <v>600</v>
      </c>
      <c r="AJ361">
        <v>586</v>
      </c>
      <c r="AK361">
        <v>300</v>
      </c>
      <c r="AL361" s="2">
        <v>0.63680555555555551</v>
      </c>
      <c r="AM361" s="3">
        <v>46153</v>
      </c>
      <c r="AN361" t="s">
        <v>298</v>
      </c>
      <c r="AO361" t="s">
        <v>437</v>
      </c>
      <c r="AQ361" t="str">
        <f t="shared" si="5"/>
        <v/>
      </c>
    </row>
    <row r="362" spans="1:43">
      <c r="A362" s="8">
        <v>46174</v>
      </c>
      <c r="B362">
        <v>3944.17</v>
      </c>
      <c r="C362">
        <v>-0.33</v>
      </c>
      <c r="D362">
        <v>67020</v>
      </c>
      <c r="E362">
        <v>0.83</v>
      </c>
      <c r="F362" s="69">
        <v>7220</v>
      </c>
      <c r="G362" t="s">
        <v>84</v>
      </c>
      <c r="H362">
        <v>0</v>
      </c>
      <c r="I362" t="s">
        <v>288</v>
      </c>
      <c r="J362" t="s">
        <v>289</v>
      </c>
      <c r="K362" t="s">
        <v>295</v>
      </c>
      <c r="L362" s="36">
        <v>9320</v>
      </c>
      <c r="M362">
        <v>-140</v>
      </c>
      <c r="N362" s="66">
        <v>-1.4800000000000001E-2</v>
      </c>
      <c r="O362" s="36">
        <v>9460</v>
      </c>
      <c r="P362" s="66">
        <v>-1.47E-2</v>
      </c>
      <c r="Q362" s="36">
        <v>9400</v>
      </c>
      <c r="R362" s="36">
        <v>10550</v>
      </c>
      <c r="S362" s="36">
        <v>9130</v>
      </c>
      <c r="T362" s="66">
        <v>-8.5000000000000006E-3</v>
      </c>
      <c r="U362" s="66">
        <v>-9.3299999999999994E-2</v>
      </c>
      <c r="V362" s="66">
        <v>-0.11650000000000001</v>
      </c>
      <c r="W362" s="66">
        <v>2.0799999999999999E-2</v>
      </c>
      <c r="X362" s="1">
        <v>5619800</v>
      </c>
      <c r="Y362" s="1">
        <v>55370886</v>
      </c>
      <c r="Z362" s="1">
        <v>611222</v>
      </c>
      <c r="AA362" t="s">
        <v>549</v>
      </c>
      <c r="AB362" t="s">
        <v>441</v>
      </c>
      <c r="AC362">
        <v>93.95</v>
      </c>
      <c r="AD362">
        <v>5</v>
      </c>
      <c r="AE362">
        <v>0.43</v>
      </c>
      <c r="AF362" t="s">
        <v>230</v>
      </c>
      <c r="AG362" s="1">
        <v>7100</v>
      </c>
      <c r="AH362" s="36">
        <v>9330</v>
      </c>
      <c r="AI362" s="1">
        <v>2100</v>
      </c>
      <c r="AJ362" s="36">
        <v>9320</v>
      </c>
      <c r="AK362">
        <v>700</v>
      </c>
      <c r="AL362" s="2">
        <v>0.6381944444444444</v>
      </c>
      <c r="AM362" s="3">
        <v>46154</v>
      </c>
      <c r="AN362" t="s">
        <v>298</v>
      </c>
      <c r="AO362" t="s">
        <v>437</v>
      </c>
      <c r="AQ362" t="str">
        <f t="shared" si="5"/>
        <v/>
      </c>
    </row>
    <row r="363" spans="1:43">
      <c r="A363" s="8">
        <v>46174</v>
      </c>
      <c r="B363">
        <v>3944.17</v>
      </c>
      <c r="C363">
        <v>-0.33</v>
      </c>
      <c r="D363">
        <v>67020</v>
      </c>
      <c r="E363">
        <v>0.83</v>
      </c>
      <c r="F363" s="69">
        <v>7269</v>
      </c>
      <c r="G363" t="s">
        <v>85</v>
      </c>
      <c r="H363">
        <v>0</v>
      </c>
      <c r="I363" t="s">
        <v>288</v>
      </c>
      <c r="J363" t="s">
        <v>289</v>
      </c>
      <c r="K363" t="s">
        <v>295</v>
      </c>
      <c r="L363" s="36">
        <v>1944.5</v>
      </c>
      <c r="M363">
        <v>-29</v>
      </c>
      <c r="N363" s="66">
        <v>-1.47E-2</v>
      </c>
      <c r="O363" s="36">
        <v>1973.5</v>
      </c>
      <c r="P363" s="66">
        <v>-1.46E-2</v>
      </c>
      <c r="Q363" s="36">
        <v>1976</v>
      </c>
      <c r="R363" s="36">
        <v>1990</v>
      </c>
      <c r="S363" s="36">
        <v>1912.5</v>
      </c>
      <c r="T363" s="66">
        <v>-1.5900000000000001E-2</v>
      </c>
      <c r="U363" s="66">
        <v>1.2999999999999999E-2</v>
      </c>
      <c r="V363" s="66">
        <v>-2.2800000000000001E-2</v>
      </c>
      <c r="W363" s="66">
        <v>1.67E-2</v>
      </c>
      <c r="X363" s="1">
        <v>3664400</v>
      </c>
      <c r="Y363" s="1">
        <v>7093479</v>
      </c>
      <c r="Z363" s="1">
        <v>3820138</v>
      </c>
      <c r="AA363" t="s">
        <v>442</v>
      </c>
      <c r="AB363" t="s">
        <v>443</v>
      </c>
      <c r="AC363">
        <v>9.8699999999999992</v>
      </c>
      <c r="AD363">
        <v>1.1000000000000001</v>
      </c>
      <c r="AE363">
        <v>2.62</v>
      </c>
      <c r="AF363" t="s">
        <v>230</v>
      </c>
      <c r="AG363" s="1">
        <v>4085200</v>
      </c>
      <c r="AH363" s="36">
        <v>1945</v>
      </c>
      <c r="AI363" s="1">
        <v>3100</v>
      </c>
      <c r="AJ363" s="36">
        <v>1944.5</v>
      </c>
      <c r="AK363">
        <v>300</v>
      </c>
      <c r="AL363" s="2">
        <v>0.63888888888888884</v>
      </c>
      <c r="AM363" s="3">
        <v>46156</v>
      </c>
      <c r="AN363" t="s">
        <v>298</v>
      </c>
      <c r="AO363" t="s">
        <v>437</v>
      </c>
      <c r="AQ363" t="str">
        <f t="shared" si="5"/>
        <v/>
      </c>
    </row>
    <row r="364" spans="1:43">
      <c r="A364" s="8">
        <v>46174</v>
      </c>
      <c r="B364">
        <v>3944.17</v>
      </c>
      <c r="C364">
        <v>-0.33</v>
      </c>
      <c r="D364">
        <v>67020</v>
      </c>
      <c r="E364">
        <v>0.83</v>
      </c>
      <c r="F364" s="69">
        <v>7272</v>
      </c>
      <c r="G364" t="s">
        <v>86</v>
      </c>
      <c r="H364">
        <v>0</v>
      </c>
      <c r="I364" t="s">
        <v>288</v>
      </c>
      <c r="J364" t="s">
        <v>289</v>
      </c>
      <c r="K364" t="s">
        <v>290</v>
      </c>
      <c r="L364" s="36">
        <v>1275.5</v>
      </c>
      <c r="M364">
        <v>-35.5</v>
      </c>
      <c r="N364" s="66">
        <v>-2.7099999999999999E-2</v>
      </c>
      <c r="O364" s="36">
        <v>1311</v>
      </c>
      <c r="P364" s="66">
        <v>-2.7E-2</v>
      </c>
      <c r="Q364" s="36">
        <v>1301</v>
      </c>
      <c r="R364" s="36">
        <v>1302</v>
      </c>
      <c r="S364" s="36">
        <v>1266.5</v>
      </c>
      <c r="T364" s="66">
        <v>-1.9599999999999999E-2</v>
      </c>
      <c r="U364" s="66">
        <v>-1.9E-3</v>
      </c>
      <c r="V364" s="66">
        <v>-2.0299999999999999E-2</v>
      </c>
      <c r="W364" s="66">
        <v>7.1000000000000004E-3</v>
      </c>
      <c r="X364" s="1">
        <v>4445100</v>
      </c>
      <c r="Y364" s="1">
        <v>5718161</v>
      </c>
      <c r="Z364" s="1">
        <v>1298618</v>
      </c>
      <c r="AA364" t="s">
        <v>444</v>
      </c>
      <c r="AB364" t="s">
        <v>445</v>
      </c>
      <c r="AC364">
        <v>10.050000000000001</v>
      </c>
      <c r="AD364">
        <v>1.0900000000000001</v>
      </c>
      <c r="AE364">
        <v>3.92</v>
      </c>
      <c r="AF364" t="s">
        <v>230</v>
      </c>
      <c r="AG364" s="1">
        <v>560300</v>
      </c>
      <c r="AH364" s="36">
        <v>1275.5</v>
      </c>
      <c r="AI364">
        <v>100</v>
      </c>
      <c r="AJ364" s="36">
        <v>1275</v>
      </c>
      <c r="AK364" s="1">
        <v>5300</v>
      </c>
      <c r="AL364" s="2">
        <v>0.63888888888888884</v>
      </c>
      <c r="AM364" s="3">
        <v>46157</v>
      </c>
      <c r="AN364" t="s">
        <v>293</v>
      </c>
      <c r="AO364" t="s">
        <v>437</v>
      </c>
      <c r="AQ364" t="str">
        <f t="shared" si="5"/>
        <v/>
      </c>
    </row>
    <row r="365" spans="1:43">
      <c r="A365" s="8">
        <v>46174</v>
      </c>
      <c r="B365">
        <v>3944.17</v>
      </c>
      <c r="C365">
        <v>-0.33</v>
      </c>
      <c r="D365">
        <v>67020</v>
      </c>
      <c r="E365">
        <v>0.83</v>
      </c>
      <c r="F365" s="69">
        <v>7376</v>
      </c>
      <c r="G365" t="s">
        <v>87</v>
      </c>
      <c r="H365">
        <v>0</v>
      </c>
      <c r="I365" t="s">
        <v>347</v>
      </c>
      <c r="J365" t="s">
        <v>323</v>
      </c>
      <c r="K365" t="s">
        <v>290</v>
      </c>
      <c r="L365" s="36">
        <v>1273</v>
      </c>
      <c r="M365">
        <v>68</v>
      </c>
      <c r="N365" s="66">
        <v>5.6399999999999999E-2</v>
      </c>
      <c r="O365" s="36">
        <v>1205</v>
      </c>
      <c r="P365" s="66">
        <v>5.6399999999999999E-2</v>
      </c>
      <c r="Q365" s="36">
        <v>1206</v>
      </c>
      <c r="R365" s="36">
        <v>1273</v>
      </c>
      <c r="S365" s="36">
        <v>1198</v>
      </c>
      <c r="T365" s="66">
        <v>5.5500000000000001E-2</v>
      </c>
      <c r="U365" s="66">
        <v>2.41E-2</v>
      </c>
      <c r="V365" s="66">
        <v>0</v>
      </c>
      <c r="W365" s="66">
        <v>6.2600000000000003E-2</v>
      </c>
      <c r="X365" s="1">
        <v>39900</v>
      </c>
      <c r="Y365" s="1">
        <v>49559</v>
      </c>
      <c r="Z365" s="1">
        <v>5421</v>
      </c>
      <c r="AA365" t="s">
        <v>446</v>
      </c>
      <c r="AB365" t="s">
        <v>447</v>
      </c>
      <c r="AC365">
        <v>0</v>
      </c>
      <c r="AD365">
        <v>5.0599999999999996</v>
      </c>
      <c r="AE365">
        <v>0</v>
      </c>
      <c r="AF365">
        <v>0.7</v>
      </c>
      <c r="AG365" s="1">
        <v>1200</v>
      </c>
      <c r="AH365" s="36">
        <v>1279</v>
      </c>
      <c r="AI365">
        <v>200</v>
      </c>
      <c r="AJ365" s="36">
        <v>1256</v>
      </c>
      <c r="AK365">
        <v>400</v>
      </c>
      <c r="AL365" s="2">
        <v>0.63680555555555551</v>
      </c>
      <c r="AM365" s="3">
        <v>46157</v>
      </c>
      <c r="AN365" t="s">
        <v>448</v>
      </c>
      <c r="AO365" t="s">
        <v>313</v>
      </c>
      <c r="AQ365" t="str">
        <f t="shared" si="5"/>
        <v/>
      </c>
    </row>
    <row r="366" spans="1:43">
      <c r="A366" s="8">
        <v>46174</v>
      </c>
      <c r="B366">
        <v>3944.17</v>
      </c>
      <c r="C366">
        <v>-0.33</v>
      </c>
      <c r="D366">
        <v>67020</v>
      </c>
      <c r="E366">
        <v>0.83</v>
      </c>
      <c r="F366" s="69">
        <v>7525</v>
      </c>
      <c r="G366" t="s">
        <v>88</v>
      </c>
      <c r="H366">
        <v>0</v>
      </c>
      <c r="I366" t="s">
        <v>288</v>
      </c>
      <c r="J366" t="s">
        <v>289</v>
      </c>
      <c r="K366" t="s">
        <v>290</v>
      </c>
      <c r="L366" s="36">
        <v>3455</v>
      </c>
      <c r="M366">
        <v>-40</v>
      </c>
      <c r="N366" s="66">
        <v>-1.14E-2</v>
      </c>
      <c r="O366" s="36">
        <v>3495</v>
      </c>
      <c r="P366" s="66">
        <v>-1.14E-2</v>
      </c>
      <c r="Q366" s="36">
        <v>3495</v>
      </c>
      <c r="R366" s="36">
        <v>3500</v>
      </c>
      <c r="S366" s="36">
        <v>3430</v>
      </c>
      <c r="T366" s="66">
        <v>-1.14E-2</v>
      </c>
      <c r="U366" s="66">
        <v>0</v>
      </c>
      <c r="V366" s="66">
        <v>-1.2800000000000001E-2</v>
      </c>
      <c r="W366" s="66">
        <v>7.1999999999999998E-3</v>
      </c>
      <c r="X366" s="1">
        <v>11300</v>
      </c>
      <c r="Y366" s="1">
        <v>39195</v>
      </c>
      <c r="Z366" s="1">
        <v>29851</v>
      </c>
      <c r="AA366" t="s">
        <v>449</v>
      </c>
      <c r="AB366" t="s">
        <v>450</v>
      </c>
      <c r="AC366">
        <v>9.33</v>
      </c>
      <c r="AD366">
        <v>0.97</v>
      </c>
      <c r="AE366">
        <v>4.6900000000000004</v>
      </c>
      <c r="AF366" t="s">
        <v>230</v>
      </c>
      <c r="AG366" s="1">
        <v>6300</v>
      </c>
      <c r="AH366" s="36">
        <v>3450</v>
      </c>
      <c r="AI366">
        <v>200</v>
      </c>
      <c r="AJ366" s="36">
        <v>3440</v>
      </c>
      <c r="AK366">
        <v>500</v>
      </c>
      <c r="AL366" s="2">
        <v>0.63194444444444442</v>
      </c>
      <c r="AM366" s="3">
        <v>46157</v>
      </c>
      <c r="AN366" t="s">
        <v>298</v>
      </c>
      <c r="AO366" t="s">
        <v>322</v>
      </c>
      <c r="AQ366" t="str">
        <f t="shared" si="5"/>
        <v/>
      </c>
    </row>
    <row r="367" spans="1:43">
      <c r="A367" s="8">
        <v>46174</v>
      </c>
      <c r="B367">
        <v>3944.17</v>
      </c>
      <c r="C367">
        <v>-0.33</v>
      </c>
      <c r="D367">
        <v>67020</v>
      </c>
      <c r="E367">
        <v>0.83</v>
      </c>
      <c r="F367" s="69">
        <v>7729</v>
      </c>
      <c r="G367" t="s">
        <v>89</v>
      </c>
      <c r="H367">
        <v>0</v>
      </c>
      <c r="I367" t="s">
        <v>288</v>
      </c>
      <c r="J367" t="s">
        <v>289</v>
      </c>
      <c r="K367" t="s">
        <v>295</v>
      </c>
      <c r="L367" s="36">
        <v>16780</v>
      </c>
      <c r="M367">
        <v>-605</v>
      </c>
      <c r="N367" s="66">
        <v>-3.4799999999999998E-2</v>
      </c>
      <c r="O367" s="36">
        <v>17385</v>
      </c>
      <c r="P367" s="66">
        <v>-3.4799999999999998E-2</v>
      </c>
      <c r="Q367" s="36">
        <v>17320</v>
      </c>
      <c r="R367" s="36">
        <v>17660</v>
      </c>
      <c r="S367" s="36">
        <v>16685</v>
      </c>
      <c r="T367" s="66">
        <v>-3.1099999999999999E-2</v>
      </c>
      <c r="U367" s="66">
        <v>-2.4400000000000002E-2</v>
      </c>
      <c r="V367" s="66">
        <v>-4.9799999999999997E-2</v>
      </c>
      <c r="W367" s="66">
        <v>5.5999999999999999E-3</v>
      </c>
      <c r="X367" s="1">
        <v>357500</v>
      </c>
      <c r="Y367" s="1">
        <v>6121270</v>
      </c>
      <c r="Z367" s="1">
        <v>709506</v>
      </c>
      <c r="AA367" t="s">
        <v>451</v>
      </c>
      <c r="AB367" t="s">
        <v>452</v>
      </c>
      <c r="AC367">
        <v>24.32</v>
      </c>
      <c r="AD367">
        <v>3.56</v>
      </c>
      <c r="AE367">
        <v>1.64</v>
      </c>
      <c r="AF367" t="s">
        <v>230</v>
      </c>
      <c r="AG367" s="1">
        <v>5700</v>
      </c>
      <c r="AH367" s="36">
        <v>16795</v>
      </c>
      <c r="AI367" s="1">
        <v>1300</v>
      </c>
      <c r="AJ367" s="36">
        <v>16780</v>
      </c>
      <c r="AK367">
        <v>300</v>
      </c>
      <c r="AL367" s="2">
        <v>0.63888888888888884</v>
      </c>
      <c r="AM367" s="3">
        <v>46155</v>
      </c>
      <c r="AN367" t="s">
        <v>298</v>
      </c>
      <c r="AO367" t="s">
        <v>453</v>
      </c>
      <c r="AQ367" t="str">
        <f t="shared" si="5"/>
        <v/>
      </c>
    </row>
    <row r="368" spans="1:43">
      <c r="A368" s="8">
        <v>46174</v>
      </c>
      <c r="B368">
        <v>3944.17</v>
      </c>
      <c r="C368">
        <v>-0.33</v>
      </c>
      <c r="D368">
        <v>67020</v>
      </c>
      <c r="E368">
        <v>0.83</v>
      </c>
      <c r="F368" s="69">
        <v>7921</v>
      </c>
      <c r="G368" t="s">
        <v>90</v>
      </c>
      <c r="H368">
        <v>0</v>
      </c>
      <c r="I368" t="s">
        <v>288</v>
      </c>
      <c r="J368" t="s">
        <v>289</v>
      </c>
      <c r="K368" t="s">
        <v>290</v>
      </c>
      <c r="L368" s="36">
        <v>2896</v>
      </c>
      <c r="M368">
        <v>-94</v>
      </c>
      <c r="N368" s="66">
        <v>-3.1399999999999997E-2</v>
      </c>
      <c r="O368" s="36">
        <v>2990</v>
      </c>
      <c r="P368" s="66">
        <v>-3.1399999999999997E-2</v>
      </c>
      <c r="Q368" s="36">
        <v>2990</v>
      </c>
      <c r="R368" s="36">
        <v>2990</v>
      </c>
      <c r="S368" s="36">
        <v>2890</v>
      </c>
      <c r="T368" s="66">
        <v>-3.1399999999999997E-2</v>
      </c>
      <c r="U368" s="66">
        <v>-5.1000000000000004E-3</v>
      </c>
      <c r="V368" s="66">
        <v>-3.1399999999999997E-2</v>
      </c>
      <c r="W368" s="66">
        <v>2E-3</v>
      </c>
      <c r="X368" s="1">
        <v>33400</v>
      </c>
      <c r="Y368" s="1">
        <v>97719</v>
      </c>
      <c r="Z368" s="1">
        <v>38091</v>
      </c>
      <c r="AA368" t="s">
        <v>454</v>
      </c>
      <c r="AB368" t="s">
        <v>550</v>
      </c>
      <c r="AC368">
        <v>12.88</v>
      </c>
      <c r="AD368">
        <v>1.21</v>
      </c>
      <c r="AE368">
        <v>4.1399999999999997</v>
      </c>
      <c r="AF368" t="s">
        <v>230</v>
      </c>
      <c r="AG368">
        <v>500</v>
      </c>
      <c r="AH368" s="36">
        <v>2898</v>
      </c>
      <c r="AI368">
        <v>600</v>
      </c>
      <c r="AJ368" s="36">
        <v>2895</v>
      </c>
      <c r="AK368">
        <v>300</v>
      </c>
      <c r="AL368" s="2">
        <v>0.63680555555555551</v>
      </c>
      <c r="AN368" t="s">
        <v>326</v>
      </c>
      <c r="AO368" t="s">
        <v>456</v>
      </c>
      <c r="AQ368" t="str">
        <f t="shared" si="5"/>
        <v/>
      </c>
    </row>
    <row r="369" spans="1:43">
      <c r="A369" s="8">
        <v>46174</v>
      </c>
      <c r="B369">
        <v>3944.17</v>
      </c>
      <c r="C369">
        <v>-0.33</v>
      </c>
      <c r="D369">
        <v>67020</v>
      </c>
      <c r="E369">
        <v>0.83</v>
      </c>
      <c r="F369" s="69">
        <v>8031</v>
      </c>
      <c r="G369" t="s">
        <v>91</v>
      </c>
      <c r="H369">
        <v>0</v>
      </c>
      <c r="I369" t="s">
        <v>288</v>
      </c>
      <c r="J369" t="s">
        <v>289</v>
      </c>
      <c r="K369" t="s">
        <v>290</v>
      </c>
      <c r="L369" s="36">
        <v>5022</v>
      </c>
      <c r="M369">
        <v>-268</v>
      </c>
      <c r="N369" s="66">
        <v>-5.0700000000000002E-2</v>
      </c>
      <c r="O369" s="36">
        <v>5290</v>
      </c>
      <c r="P369" s="66">
        <v>-5.0599999999999999E-2</v>
      </c>
      <c r="Q369" s="36">
        <v>5211</v>
      </c>
      <c r="R369" s="36">
        <v>5240</v>
      </c>
      <c r="S369" s="36">
        <v>4962</v>
      </c>
      <c r="T369" s="66">
        <v>-3.6200000000000003E-2</v>
      </c>
      <c r="U369" s="66">
        <v>8.9999999999999993E-3</v>
      </c>
      <c r="V369" s="66">
        <v>-4.1599999999999998E-2</v>
      </c>
      <c r="W369" s="66">
        <v>1.2E-2</v>
      </c>
      <c r="X369" s="1">
        <v>6123700</v>
      </c>
      <c r="Y369" s="1">
        <v>30947445</v>
      </c>
      <c r="Z369" s="1">
        <v>14386355</v>
      </c>
      <c r="AA369" t="s">
        <v>457</v>
      </c>
      <c r="AB369" t="s">
        <v>458</v>
      </c>
      <c r="AC369">
        <v>15.47</v>
      </c>
      <c r="AD369">
        <v>1.62</v>
      </c>
      <c r="AE369">
        <v>2.79</v>
      </c>
      <c r="AF369" t="s">
        <v>230</v>
      </c>
      <c r="AG369" s="1">
        <v>195200</v>
      </c>
      <c r="AH369" s="36">
        <v>5022</v>
      </c>
      <c r="AI369" s="1">
        <v>1100</v>
      </c>
      <c r="AJ369" s="36">
        <v>5021</v>
      </c>
      <c r="AK369" s="1">
        <v>1400</v>
      </c>
      <c r="AL369" s="2">
        <v>0.63888888888888884</v>
      </c>
      <c r="AM369" s="3">
        <v>46143</v>
      </c>
      <c r="AN369" t="s">
        <v>298</v>
      </c>
      <c r="AO369" t="s">
        <v>322</v>
      </c>
      <c r="AQ369" t="str">
        <f t="shared" si="5"/>
        <v/>
      </c>
    </row>
    <row r="370" spans="1:43">
      <c r="A370" s="8">
        <v>46174</v>
      </c>
      <c r="B370">
        <v>3944.17</v>
      </c>
      <c r="C370">
        <v>-0.33</v>
      </c>
      <c r="D370">
        <v>67020</v>
      </c>
      <c r="E370">
        <v>0.83</v>
      </c>
      <c r="F370" s="69">
        <v>8058</v>
      </c>
      <c r="G370" t="s">
        <v>92</v>
      </c>
      <c r="H370">
        <v>0</v>
      </c>
      <c r="I370" t="s">
        <v>288</v>
      </c>
      <c r="J370" t="s">
        <v>289</v>
      </c>
      <c r="K370" t="s">
        <v>290</v>
      </c>
      <c r="L370" s="36">
        <v>4907</v>
      </c>
      <c r="M370">
        <v>-158</v>
      </c>
      <c r="N370" s="66">
        <v>-3.1199999999999999E-2</v>
      </c>
      <c r="O370" s="36">
        <v>5065</v>
      </c>
      <c r="P370" s="66">
        <v>-3.1099999999999999E-2</v>
      </c>
      <c r="Q370" s="36">
        <v>4970</v>
      </c>
      <c r="R370" s="36">
        <v>4984</v>
      </c>
      <c r="S370" s="36">
        <v>4862</v>
      </c>
      <c r="T370" s="66">
        <v>-1.26E-2</v>
      </c>
      <c r="U370" s="66">
        <v>5.7000000000000002E-3</v>
      </c>
      <c r="V370" s="66">
        <v>-1.54E-2</v>
      </c>
      <c r="W370" s="66">
        <v>9.1999999999999998E-3</v>
      </c>
      <c r="X370" s="1">
        <v>8050400</v>
      </c>
      <c r="Y370" s="1">
        <v>39607177</v>
      </c>
      <c r="Z370" s="1">
        <v>18207564</v>
      </c>
      <c r="AA370" t="s">
        <v>459</v>
      </c>
      <c r="AB370" t="s">
        <v>460</v>
      </c>
      <c r="AC370">
        <v>16.329999999999998</v>
      </c>
      <c r="AD370">
        <v>1.9</v>
      </c>
      <c r="AE370">
        <v>2.5499999999999998</v>
      </c>
      <c r="AF370" t="s">
        <v>230</v>
      </c>
      <c r="AG370" s="1">
        <v>469300</v>
      </c>
      <c r="AH370" s="36">
        <v>4907</v>
      </c>
      <c r="AI370" s="1">
        <v>5400</v>
      </c>
      <c r="AJ370" s="36">
        <v>4906</v>
      </c>
      <c r="AK370" s="1">
        <v>1700</v>
      </c>
      <c r="AL370" s="2">
        <v>0.63888888888888884</v>
      </c>
      <c r="AM370" s="3">
        <v>46143</v>
      </c>
      <c r="AN370" t="s">
        <v>298</v>
      </c>
      <c r="AO370" t="s">
        <v>322</v>
      </c>
      <c r="AQ370" t="str">
        <f t="shared" si="5"/>
        <v/>
      </c>
    </row>
    <row r="371" spans="1:43">
      <c r="A371" s="8">
        <v>46174</v>
      </c>
      <c r="B371">
        <v>3944.17</v>
      </c>
      <c r="C371">
        <v>-0.33</v>
      </c>
      <c r="D371">
        <v>67020</v>
      </c>
      <c r="E371">
        <v>0.83</v>
      </c>
      <c r="F371" s="69">
        <v>8233</v>
      </c>
      <c r="G371" t="s">
        <v>93</v>
      </c>
      <c r="H371">
        <v>0</v>
      </c>
      <c r="I371" t="s">
        <v>288</v>
      </c>
      <c r="J371" t="s">
        <v>289</v>
      </c>
      <c r="K371" t="s">
        <v>290</v>
      </c>
      <c r="L371" s="36">
        <v>1979.5</v>
      </c>
      <c r="M371">
        <v>-13.5</v>
      </c>
      <c r="N371" s="66">
        <v>-6.7999999999999996E-3</v>
      </c>
      <c r="O371" s="36">
        <v>1993</v>
      </c>
      <c r="P371" s="66">
        <v>-6.7000000000000002E-3</v>
      </c>
      <c r="Q371" s="36">
        <v>1993</v>
      </c>
      <c r="R371" s="36">
        <v>1993.5</v>
      </c>
      <c r="S371" s="36">
        <v>1948.5</v>
      </c>
      <c r="T371" s="66">
        <v>-6.7000000000000002E-3</v>
      </c>
      <c r="U371" s="66">
        <v>7.7999999999999996E-3</v>
      </c>
      <c r="V371" s="66">
        <v>-7.0000000000000001E-3</v>
      </c>
      <c r="W371" s="66">
        <v>1.5900000000000001E-2</v>
      </c>
      <c r="X371" s="1">
        <v>743600</v>
      </c>
      <c r="Y371" s="1">
        <v>1463862</v>
      </c>
      <c r="Z371" s="1">
        <v>604161</v>
      </c>
      <c r="AA371" t="s">
        <v>461</v>
      </c>
      <c r="AB371" t="s">
        <v>462</v>
      </c>
      <c r="AC371">
        <v>15.26</v>
      </c>
      <c r="AD371">
        <v>1.28</v>
      </c>
      <c r="AE371">
        <v>2.02</v>
      </c>
      <c r="AF371" t="s">
        <v>230</v>
      </c>
      <c r="AG371" s="1">
        <v>73000</v>
      </c>
      <c r="AH371" s="36">
        <v>1980</v>
      </c>
      <c r="AI371" s="1">
        <v>1800</v>
      </c>
      <c r="AJ371" s="36">
        <v>1979</v>
      </c>
      <c r="AK371">
        <v>300</v>
      </c>
      <c r="AL371" s="2">
        <v>0.63888888888888884</v>
      </c>
      <c r="AN371" t="s">
        <v>463</v>
      </c>
      <c r="AO371" t="s">
        <v>327</v>
      </c>
      <c r="AQ371" t="str">
        <f t="shared" si="5"/>
        <v/>
      </c>
    </row>
    <row r="372" spans="1:43">
      <c r="A372" s="8">
        <v>46174</v>
      </c>
      <c r="B372">
        <v>3944.17</v>
      </c>
      <c r="C372">
        <v>-0.33</v>
      </c>
      <c r="D372">
        <v>67020</v>
      </c>
      <c r="E372">
        <v>0.83</v>
      </c>
      <c r="F372" s="69">
        <v>8304</v>
      </c>
      <c r="G372" t="s">
        <v>94</v>
      </c>
      <c r="H372">
        <v>0</v>
      </c>
      <c r="I372" t="s">
        <v>288</v>
      </c>
      <c r="J372" t="s">
        <v>289</v>
      </c>
      <c r="K372" t="s">
        <v>295</v>
      </c>
      <c r="L372" s="36">
        <v>2662.5</v>
      </c>
      <c r="M372">
        <v>-8</v>
      </c>
      <c r="N372" s="66">
        <v>-3.0000000000000001E-3</v>
      </c>
      <c r="O372" s="36">
        <v>2670.5</v>
      </c>
      <c r="P372" s="66">
        <v>-2.8999999999999998E-3</v>
      </c>
      <c r="Q372" s="36">
        <v>2660</v>
      </c>
      <c r="R372" s="36">
        <v>2663</v>
      </c>
      <c r="S372" s="36">
        <v>2606.5</v>
      </c>
      <c r="T372" s="66">
        <v>8.9999999999999998E-4</v>
      </c>
      <c r="U372" s="66">
        <v>8.6999999999999994E-3</v>
      </c>
      <c r="V372" s="66">
        <v>-1E-4</v>
      </c>
      <c r="W372" s="66">
        <v>2.1399999999999999E-2</v>
      </c>
      <c r="X372" s="1">
        <v>1033300</v>
      </c>
      <c r="Y372" s="1">
        <v>2725813</v>
      </c>
      <c r="Z372" s="1">
        <v>372189</v>
      </c>
      <c r="AA372" t="s">
        <v>464</v>
      </c>
      <c r="AB372" t="s">
        <v>465</v>
      </c>
      <c r="AC372">
        <v>13.64</v>
      </c>
      <c r="AD372">
        <v>0.76</v>
      </c>
      <c r="AE372">
        <v>3.76</v>
      </c>
      <c r="AF372" t="s">
        <v>230</v>
      </c>
      <c r="AG372" s="1">
        <v>12200</v>
      </c>
      <c r="AH372" s="36">
        <v>2663</v>
      </c>
      <c r="AI372">
        <v>600</v>
      </c>
      <c r="AJ372" s="36">
        <v>2662.5</v>
      </c>
      <c r="AK372">
        <v>100</v>
      </c>
      <c r="AL372" s="2">
        <v>0.63888888888888884</v>
      </c>
      <c r="AM372" s="3">
        <v>46156</v>
      </c>
      <c r="AN372" t="s">
        <v>298</v>
      </c>
      <c r="AO372" t="s">
        <v>434</v>
      </c>
      <c r="AQ372" t="str">
        <f t="shared" si="5"/>
        <v/>
      </c>
    </row>
    <row r="373" spans="1:43">
      <c r="A373" s="8">
        <v>46174</v>
      </c>
      <c r="B373">
        <v>3944.17</v>
      </c>
      <c r="C373">
        <v>-0.33</v>
      </c>
      <c r="D373">
        <v>67020</v>
      </c>
      <c r="E373">
        <v>0.83</v>
      </c>
      <c r="F373" s="69">
        <v>8316</v>
      </c>
      <c r="G373" t="s">
        <v>95</v>
      </c>
      <c r="H373">
        <v>0</v>
      </c>
      <c r="I373" t="s">
        <v>288</v>
      </c>
      <c r="J373" t="s">
        <v>289</v>
      </c>
      <c r="K373" t="s">
        <v>295</v>
      </c>
      <c r="L373" s="36">
        <v>5871</v>
      </c>
      <c r="M373">
        <v>52</v>
      </c>
      <c r="N373" s="66">
        <v>8.8999999999999999E-3</v>
      </c>
      <c r="O373" s="36">
        <v>5819</v>
      </c>
      <c r="P373" s="66">
        <v>8.8999999999999999E-3</v>
      </c>
      <c r="Q373" s="36">
        <v>5815</v>
      </c>
      <c r="R373" s="36">
        <v>5939</v>
      </c>
      <c r="S373" s="36">
        <v>5793</v>
      </c>
      <c r="T373" s="66">
        <v>9.5999999999999992E-3</v>
      </c>
      <c r="U373" s="66">
        <v>-5.4999999999999997E-3</v>
      </c>
      <c r="V373" s="66">
        <v>-1.14E-2</v>
      </c>
      <c r="W373" s="66">
        <v>1.34E-2</v>
      </c>
      <c r="X373" s="1">
        <v>8661300</v>
      </c>
      <c r="Y373" s="1">
        <v>50901232</v>
      </c>
      <c r="Z373" s="1">
        <v>22471241</v>
      </c>
      <c r="AA373" t="s">
        <v>466</v>
      </c>
      <c r="AB373" t="s">
        <v>467</v>
      </c>
      <c r="AC373">
        <v>13.04</v>
      </c>
      <c r="AD373">
        <v>1.41</v>
      </c>
      <c r="AE373">
        <v>3.07</v>
      </c>
      <c r="AF373" t="s">
        <v>230</v>
      </c>
      <c r="AG373" s="1">
        <v>725300</v>
      </c>
      <c r="AH373" s="36">
        <v>5872</v>
      </c>
      <c r="AI373" s="1">
        <v>2900</v>
      </c>
      <c r="AJ373" s="36">
        <v>5871</v>
      </c>
      <c r="AK373">
        <v>400</v>
      </c>
      <c r="AL373" s="2">
        <v>0.63888888888888884</v>
      </c>
      <c r="AM373" s="3">
        <v>46155</v>
      </c>
      <c r="AN373" t="s">
        <v>298</v>
      </c>
      <c r="AO373" t="s">
        <v>434</v>
      </c>
      <c r="AQ373" t="str">
        <f t="shared" si="5"/>
        <v/>
      </c>
    </row>
    <row r="374" spans="1:43">
      <c r="A374" s="8">
        <v>46174</v>
      </c>
      <c r="B374">
        <v>3944.17</v>
      </c>
      <c r="C374">
        <v>-0.33</v>
      </c>
      <c r="D374">
        <v>67020</v>
      </c>
      <c r="E374">
        <v>0.83</v>
      </c>
      <c r="F374" s="69">
        <v>8331</v>
      </c>
      <c r="G374" t="s">
        <v>96</v>
      </c>
      <c r="H374">
        <v>0</v>
      </c>
      <c r="I374" t="s">
        <v>288</v>
      </c>
      <c r="J374" t="s">
        <v>289</v>
      </c>
      <c r="K374" t="s">
        <v>295</v>
      </c>
      <c r="L374" s="36">
        <v>2295</v>
      </c>
      <c r="M374">
        <v>-31</v>
      </c>
      <c r="N374" s="66">
        <v>-1.3299999999999999E-2</v>
      </c>
      <c r="O374" s="36">
        <v>2326</v>
      </c>
      <c r="P374" s="66">
        <v>-1.3299999999999999E-2</v>
      </c>
      <c r="Q374" s="36">
        <v>2311</v>
      </c>
      <c r="R374" s="36">
        <v>2347</v>
      </c>
      <c r="S374" s="36">
        <v>2290.5</v>
      </c>
      <c r="T374" s="66">
        <v>-6.8999999999999999E-3</v>
      </c>
      <c r="U374" s="66">
        <v>-6.7000000000000002E-3</v>
      </c>
      <c r="V374" s="66">
        <v>-2.2100000000000002E-2</v>
      </c>
      <c r="W374" s="66">
        <v>1.9E-3</v>
      </c>
      <c r="X374" s="1">
        <v>1902300</v>
      </c>
      <c r="Y374" s="1">
        <v>4399001</v>
      </c>
      <c r="Z374" s="1">
        <v>1779820</v>
      </c>
      <c r="AA374" t="s">
        <v>468</v>
      </c>
      <c r="AB374" t="s">
        <v>469</v>
      </c>
      <c r="AC374">
        <v>14.9</v>
      </c>
      <c r="AD374">
        <v>1.27</v>
      </c>
      <c r="AE374">
        <v>2.79</v>
      </c>
      <c r="AF374" t="s">
        <v>230</v>
      </c>
      <c r="AG374" s="1">
        <v>49800</v>
      </c>
      <c r="AH374" s="36">
        <v>2295</v>
      </c>
      <c r="AI374">
        <v>400</v>
      </c>
      <c r="AJ374" s="36">
        <v>2294.5</v>
      </c>
      <c r="AK374">
        <v>800</v>
      </c>
      <c r="AL374" s="2">
        <v>0.63888888888888884</v>
      </c>
      <c r="AM374" s="3">
        <v>46157</v>
      </c>
      <c r="AN374" t="s">
        <v>298</v>
      </c>
      <c r="AO374" t="s">
        <v>434</v>
      </c>
      <c r="AQ374" t="str">
        <f t="shared" si="5"/>
        <v/>
      </c>
    </row>
    <row r="375" spans="1:43">
      <c r="A375" s="8">
        <v>46174</v>
      </c>
      <c r="B375">
        <v>3944.17</v>
      </c>
      <c r="C375">
        <v>-0.33</v>
      </c>
      <c r="D375">
        <v>67020</v>
      </c>
      <c r="E375">
        <v>0.83</v>
      </c>
      <c r="F375" s="69">
        <v>8424</v>
      </c>
      <c r="G375" t="s">
        <v>97</v>
      </c>
      <c r="H375">
        <v>0</v>
      </c>
      <c r="I375" t="s">
        <v>288</v>
      </c>
      <c r="J375" t="s">
        <v>289</v>
      </c>
      <c r="K375" t="s">
        <v>295</v>
      </c>
      <c r="L375" s="36">
        <v>4092</v>
      </c>
      <c r="M375">
        <v>-102</v>
      </c>
      <c r="N375" s="66">
        <v>-2.4299999999999999E-2</v>
      </c>
      <c r="O375" s="36">
        <v>4194</v>
      </c>
      <c r="P375" s="66">
        <v>-2.4299999999999999E-2</v>
      </c>
      <c r="Q375" s="36">
        <v>4180</v>
      </c>
      <c r="R375" s="36">
        <v>4180</v>
      </c>
      <c r="S375" s="36">
        <v>4083</v>
      </c>
      <c r="T375" s="66">
        <v>-2.1000000000000001E-2</v>
      </c>
      <c r="U375" s="66">
        <v>-3.5999999999999999E-3</v>
      </c>
      <c r="V375" s="66">
        <v>-2.1000000000000001E-2</v>
      </c>
      <c r="W375" s="66">
        <v>2.2000000000000001E-3</v>
      </c>
      <c r="X375" s="1">
        <v>244400</v>
      </c>
      <c r="Y375" s="1">
        <v>1004176</v>
      </c>
      <c r="Z375" s="1">
        <v>371813</v>
      </c>
      <c r="AA375" t="s">
        <v>470</v>
      </c>
      <c r="AB375" t="s">
        <v>471</v>
      </c>
      <c r="AC375">
        <v>7.69</v>
      </c>
      <c r="AD375">
        <v>0.73</v>
      </c>
      <c r="AE375">
        <v>4.2</v>
      </c>
      <c r="AF375" t="s">
        <v>230</v>
      </c>
      <c r="AG375" s="1">
        <v>28900</v>
      </c>
      <c r="AH375" s="36">
        <v>4092</v>
      </c>
      <c r="AI375">
        <v>400</v>
      </c>
      <c r="AJ375" s="36">
        <v>4091</v>
      </c>
      <c r="AK375">
        <v>800</v>
      </c>
      <c r="AL375" s="2">
        <v>0.6381944444444444</v>
      </c>
      <c r="AM375" s="3">
        <v>46154</v>
      </c>
      <c r="AN375" t="s">
        <v>298</v>
      </c>
      <c r="AO375" t="s">
        <v>472</v>
      </c>
      <c r="AQ375" t="str">
        <f t="shared" si="5"/>
        <v/>
      </c>
    </row>
    <row r="376" spans="1:43">
      <c r="A376" s="8">
        <v>46174</v>
      </c>
      <c r="B376">
        <v>3944.17</v>
      </c>
      <c r="C376">
        <v>-0.33</v>
      </c>
      <c r="D376">
        <v>67020</v>
      </c>
      <c r="E376">
        <v>0.83</v>
      </c>
      <c r="F376" s="69">
        <v>8425</v>
      </c>
      <c r="G376" t="s">
        <v>98</v>
      </c>
      <c r="H376">
        <v>0</v>
      </c>
      <c r="I376" t="s">
        <v>288</v>
      </c>
      <c r="J376" t="s">
        <v>289</v>
      </c>
      <c r="K376" t="s">
        <v>290</v>
      </c>
      <c r="L376" s="36">
        <v>1253</v>
      </c>
      <c r="M376">
        <v>-49</v>
      </c>
      <c r="N376" s="66">
        <v>-3.7600000000000001E-2</v>
      </c>
      <c r="O376" s="36">
        <v>1302</v>
      </c>
      <c r="P376" s="66">
        <v>-3.7600000000000001E-2</v>
      </c>
      <c r="Q376" s="36">
        <v>1295</v>
      </c>
      <c r="R376" s="36">
        <v>1295</v>
      </c>
      <c r="S376" s="36">
        <v>1251</v>
      </c>
      <c r="T376" s="66">
        <v>-3.2399999999999998E-2</v>
      </c>
      <c r="U376" s="66">
        <v>-6.3E-3</v>
      </c>
      <c r="V376" s="66">
        <v>-3.2399999999999998E-2</v>
      </c>
      <c r="W376" s="66">
        <v>1.5E-3</v>
      </c>
      <c r="X376" s="1">
        <v>728100</v>
      </c>
      <c r="Y376" s="1">
        <v>921557</v>
      </c>
      <c r="Z376" s="1">
        <v>354180</v>
      </c>
      <c r="AA376" t="s">
        <v>473</v>
      </c>
      <c r="AB376" t="s">
        <v>526</v>
      </c>
      <c r="AC376">
        <v>7.52</v>
      </c>
      <c r="AD376">
        <v>0.82</v>
      </c>
      <c r="AE376">
        <v>4.1500000000000004</v>
      </c>
      <c r="AF376" t="s">
        <v>230</v>
      </c>
      <c r="AG376" s="1">
        <v>174600</v>
      </c>
      <c r="AH376" s="36">
        <v>1253</v>
      </c>
      <c r="AI376" s="1">
        <v>1700</v>
      </c>
      <c r="AJ376" s="36">
        <v>1252</v>
      </c>
      <c r="AK376" s="1">
        <v>3000</v>
      </c>
      <c r="AL376" s="2">
        <v>0.63888888888888884</v>
      </c>
      <c r="AM376" s="3">
        <v>46156</v>
      </c>
      <c r="AN376" t="s">
        <v>298</v>
      </c>
      <c r="AO376" t="s">
        <v>472</v>
      </c>
      <c r="AQ376" t="str">
        <f t="shared" si="5"/>
        <v/>
      </c>
    </row>
    <row r="377" spans="1:43">
      <c r="A377" s="8">
        <v>46174</v>
      </c>
      <c r="B377">
        <v>3944.17</v>
      </c>
      <c r="C377">
        <v>-0.33</v>
      </c>
      <c r="D377">
        <v>67020</v>
      </c>
      <c r="E377">
        <v>0.83</v>
      </c>
      <c r="F377" s="69">
        <v>8591</v>
      </c>
      <c r="G377" t="s">
        <v>99</v>
      </c>
      <c r="H377">
        <v>0</v>
      </c>
      <c r="I377" t="s">
        <v>288</v>
      </c>
      <c r="J377" t="s">
        <v>289</v>
      </c>
      <c r="K377" t="s">
        <v>290</v>
      </c>
      <c r="L377" s="36">
        <v>6194</v>
      </c>
      <c r="M377">
        <v>-43</v>
      </c>
      <c r="N377" s="66">
        <v>-6.8999999999999999E-3</v>
      </c>
      <c r="O377" s="36">
        <v>6237</v>
      </c>
      <c r="P377" s="66">
        <v>-6.7999999999999996E-3</v>
      </c>
      <c r="Q377" s="36">
        <v>6201</v>
      </c>
      <c r="R377" s="36">
        <v>6256</v>
      </c>
      <c r="S377" s="36">
        <v>6145</v>
      </c>
      <c r="T377" s="66">
        <v>-1.1000000000000001E-3</v>
      </c>
      <c r="U377" s="66">
        <v>-2.5000000000000001E-3</v>
      </c>
      <c r="V377" s="66">
        <v>-9.9000000000000008E-3</v>
      </c>
      <c r="W377" s="66">
        <v>7.9000000000000008E-3</v>
      </c>
      <c r="X377" s="1">
        <v>2131300</v>
      </c>
      <c r="Y377" s="1">
        <v>13221704</v>
      </c>
      <c r="Z377" s="1">
        <v>6962716</v>
      </c>
      <c r="AA377" t="s">
        <v>475</v>
      </c>
      <c r="AB377" t="s">
        <v>476</v>
      </c>
      <c r="AC377">
        <v>12.87</v>
      </c>
      <c r="AD377">
        <v>1.51</v>
      </c>
      <c r="AE377">
        <v>3.02</v>
      </c>
      <c r="AF377" t="s">
        <v>230</v>
      </c>
      <c r="AG377" s="1">
        <v>245800</v>
      </c>
      <c r="AH377" s="36">
        <v>6192</v>
      </c>
      <c r="AI377">
        <v>100</v>
      </c>
      <c r="AJ377" s="36">
        <v>6191</v>
      </c>
      <c r="AK377">
        <v>800</v>
      </c>
      <c r="AL377" s="2">
        <v>0.63888888888888884</v>
      </c>
      <c r="AM377" s="3">
        <v>46153</v>
      </c>
      <c r="AN377" t="s">
        <v>298</v>
      </c>
      <c r="AO377" t="s">
        <v>472</v>
      </c>
      <c r="AQ377" t="str">
        <f t="shared" si="5"/>
        <v/>
      </c>
    </row>
    <row r="378" spans="1:43">
      <c r="A378" s="8">
        <v>46174</v>
      </c>
      <c r="B378">
        <v>3944.17</v>
      </c>
      <c r="C378">
        <v>-0.33</v>
      </c>
      <c r="D378">
        <v>67020</v>
      </c>
      <c r="E378">
        <v>0.83</v>
      </c>
      <c r="F378" s="69">
        <v>8593</v>
      </c>
      <c r="G378" t="s">
        <v>100</v>
      </c>
      <c r="H378">
        <v>0</v>
      </c>
      <c r="I378" t="s">
        <v>288</v>
      </c>
      <c r="J378" t="s">
        <v>289</v>
      </c>
      <c r="K378" t="s">
        <v>295</v>
      </c>
      <c r="L378" s="36">
        <v>1269.5</v>
      </c>
      <c r="M378">
        <v>-32</v>
      </c>
      <c r="N378" s="66">
        <v>-2.46E-2</v>
      </c>
      <c r="O378" s="36">
        <v>1301.5</v>
      </c>
      <c r="P378" s="66">
        <v>-2.4500000000000001E-2</v>
      </c>
      <c r="Q378" s="36">
        <v>1303</v>
      </c>
      <c r="R378" s="36">
        <v>1304</v>
      </c>
      <c r="S378" s="36">
        <v>1263.5</v>
      </c>
      <c r="T378" s="66">
        <v>-2.5700000000000001E-2</v>
      </c>
      <c r="U378" s="66">
        <v>3.5000000000000001E-3</v>
      </c>
      <c r="V378" s="66">
        <v>-2.64E-2</v>
      </c>
      <c r="W378" s="66">
        <v>4.7000000000000002E-3</v>
      </c>
      <c r="X378" s="1">
        <v>7384200</v>
      </c>
      <c r="Y378" s="1">
        <v>9451340</v>
      </c>
      <c r="Z378" s="1">
        <v>1862245</v>
      </c>
      <c r="AA378" t="s">
        <v>477</v>
      </c>
      <c r="AB378" t="s">
        <v>537</v>
      </c>
      <c r="AC378">
        <v>11.39</v>
      </c>
      <c r="AD378">
        <v>0.91</v>
      </c>
      <c r="AE378">
        <v>4.0199999999999996</v>
      </c>
      <c r="AF378" t="s">
        <v>230</v>
      </c>
      <c r="AG378" s="1">
        <v>921400</v>
      </c>
      <c r="AH378" s="36">
        <v>1270</v>
      </c>
      <c r="AI378" s="1">
        <v>8800</v>
      </c>
      <c r="AJ378" s="36">
        <v>1269.5</v>
      </c>
      <c r="AK378" s="1">
        <v>11200</v>
      </c>
      <c r="AL378" s="2">
        <v>0.63888888888888884</v>
      </c>
      <c r="AM378" s="3">
        <v>46157</v>
      </c>
      <c r="AN378" t="s">
        <v>298</v>
      </c>
      <c r="AO378" t="s">
        <v>472</v>
      </c>
      <c r="AQ378" t="str">
        <f t="shared" si="5"/>
        <v/>
      </c>
    </row>
    <row r="379" spans="1:43">
      <c r="A379" s="8">
        <v>46174</v>
      </c>
      <c r="B379">
        <v>3944.17</v>
      </c>
      <c r="C379">
        <v>-0.33</v>
      </c>
      <c r="D379">
        <v>67020</v>
      </c>
      <c r="E379">
        <v>0.83</v>
      </c>
      <c r="F379" s="69">
        <v>8604</v>
      </c>
      <c r="G379" t="s">
        <v>101</v>
      </c>
      <c r="H379">
        <v>0</v>
      </c>
      <c r="I379" t="s">
        <v>288</v>
      </c>
      <c r="J379" t="s">
        <v>289</v>
      </c>
      <c r="K379" t="s">
        <v>290</v>
      </c>
      <c r="L379" s="36">
        <v>1298.5</v>
      </c>
      <c r="M379">
        <v>13.5</v>
      </c>
      <c r="N379" s="66">
        <v>1.0500000000000001E-2</v>
      </c>
      <c r="O379" s="36">
        <v>1285</v>
      </c>
      <c r="P379" s="66">
        <v>1.0500000000000001E-2</v>
      </c>
      <c r="Q379" s="36">
        <v>1285.5</v>
      </c>
      <c r="R379" s="36">
        <v>1301.5</v>
      </c>
      <c r="S379" s="36">
        <v>1281</v>
      </c>
      <c r="T379" s="66">
        <v>1.01E-2</v>
      </c>
      <c r="U379" s="66">
        <v>4.1999999999999997E-3</v>
      </c>
      <c r="V379" s="66">
        <v>-2.3E-3</v>
      </c>
      <c r="W379" s="66">
        <v>1.3599999999999999E-2</v>
      </c>
      <c r="X379" s="1">
        <v>8055500</v>
      </c>
      <c r="Y379" s="1">
        <v>10399404</v>
      </c>
      <c r="Z379" s="1">
        <v>4010498</v>
      </c>
      <c r="AA379" t="s">
        <v>479</v>
      </c>
      <c r="AB379" t="s">
        <v>480</v>
      </c>
      <c r="AC379">
        <v>10.45</v>
      </c>
      <c r="AD379">
        <v>1.01</v>
      </c>
      <c r="AE379">
        <v>3.93</v>
      </c>
      <c r="AF379" t="s">
        <v>230</v>
      </c>
      <c r="AG379" s="1">
        <v>702500</v>
      </c>
      <c r="AH379" s="36">
        <v>1298.5</v>
      </c>
      <c r="AI379" s="1">
        <v>8000</v>
      </c>
      <c r="AJ379" s="36">
        <v>1298</v>
      </c>
      <c r="AK379" s="1">
        <v>8600</v>
      </c>
      <c r="AL379" s="2">
        <v>0.63888888888888884</v>
      </c>
      <c r="AN379" t="s">
        <v>298</v>
      </c>
      <c r="AO379" t="s">
        <v>481</v>
      </c>
      <c r="AQ379" t="str">
        <f t="shared" si="5"/>
        <v/>
      </c>
    </row>
    <row r="380" spans="1:43">
      <c r="A380" s="8">
        <v>46174</v>
      </c>
      <c r="B380">
        <v>3944.17</v>
      </c>
      <c r="C380">
        <v>-0.33</v>
      </c>
      <c r="D380">
        <v>67020</v>
      </c>
      <c r="E380">
        <v>0.83</v>
      </c>
      <c r="F380" s="69">
        <v>8697</v>
      </c>
      <c r="G380" t="s">
        <v>102</v>
      </c>
      <c r="H380">
        <v>0</v>
      </c>
      <c r="I380" t="s">
        <v>288</v>
      </c>
      <c r="J380" t="s">
        <v>289</v>
      </c>
      <c r="K380" t="s">
        <v>295</v>
      </c>
      <c r="L380" s="36">
        <v>2003</v>
      </c>
      <c r="M380">
        <v>52</v>
      </c>
      <c r="N380" s="66">
        <v>2.6700000000000002E-2</v>
      </c>
      <c r="O380" s="36">
        <v>1951</v>
      </c>
      <c r="P380" s="66">
        <v>2.6599999999999999E-2</v>
      </c>
      <c r="Q380" s="36">
        <v>1951</v>
      </c>
      <c r="R380" s="36">
        <v>2051.5</v>
      </c>
      <c r="S380" s="36">
        <v>1945</v>
      </c>
      <c r="T380" s="66">
        <v>2.6599999999999999E-2</v>
      </c>
      <c r="U380" s="66">
        <v>3.7000000000000002E-3</v>
      </c>
      <c r="V380" s="66">
        <v>-2.3599999999999999E-2</v>
      </c>
      <c r="W380" s="66">
        <v>2.98E-2</v>
      </c>
      <c r="X380" s="1">
        <v>2968000</v>
      </c>
      <c r="Y380" s="1">
        <v>5942881</v>
      </c>
      <c r="Z380" s="1">
        <v>2066666</v>
      </c>
      <c r="AA380" t="s">
        <v>482</v>
      </c>
      <c r="AB380" t="s">
        <v>483</v>
      </c>
      <c r="AC380">
        <v>26.56</v>
      </c>
      <c r="AD380">
        <v>5.96</v>
      </c>
      <c r="AE380">
        <v>3.05</v>
      </c>
      <c r="AF380" t="s">
        <v>230</v>
      </c>
      <c r="AG380" s="1">
        <v>94300</v>
      </c>
      <c r="AH380" s="36">
        <v>2003.5</v>
      </c>
      <c r="AI380">
        <v>700</v>
      </c>
      <c r="AJ380" s="36">
        <v>2003</v>
      </c>
      <c r="AK380">
        <v>400</v>
      </c>
      <c r="AL380" s="2">
        <v>0.63888888888888884</v>
      </c>
      <c r="AN380" t="s">
        <v>298</v>
      </c>
      <c r="AO380" t="s">
        <v>472</v>
      </c>
      <c r="AQ380" t="str">
        <f t="shared" si="5"/>
        <v/>
      </c>
    </row>
    <row r="381" spans="1:43">
      <c r="A381" s="8">
        <v>46174</v>
      </c>
      <c r="B381">
        <v>3944.17</v>
      </c>
      <c r="C381">
        <v>-0.33</v>
      </c>
      <c r="D381">
        <v>67020</v>
      </c>
      <c r="E381">
        <v>0.83</v>
      </c>
      <c r="F381" s="69">
        <v>8830</v>
      </c>
      <c r="G381" t="s">
        <v>103</v>
      </c>
      <c r="H381">
        <v>0</v>
      </c>
      <c r="I381" t="s">
        <v>288</v>
      </c>
      <c r="J381" t="s">
        <v>289</v>
      </c>
      <c r="K381" t="s">
        <v>290</v>
      </c>
      <c r="L381" s="36">
        <v>3613</v>
      </c>
      <c r="M381">
        <v>-104</v>
      </c>
      <c r="N381" s="66">
        <v>-2.8000000000000001E-2</v>
      </c>
      <c r="O381" s="36">
        <v>3717</v>
      </c>
      <c r="P381" s="66">
        <v>-2.7900000000000001E-2</v>
      </c>
      <c r="Q381" s="36">
        <v>3688</v>
      </c>
      <c r="R381" s="36">
        <v>3716</v>
      </c>
      <c r="S381" s="36">
        <v>3584</v>
      </c>
      <c r="T381" s="66">
        <v>-2.0299999999999999E-2</v>
      </c>
      <c r="U381" s="66">
        <v>-4.5999999999999999E-3</v>
      </c>
      <c r="V381" s="66">
        <v>-2.7699999999999999E-2</v>
      </c>
      <c r="W381" s="66">
        <v>8.0000000000000002E-3</v>
      </c>
      <c r="X381" s="1">
        <v>2553200</v>
      </c>
      <c r="Y381" s="1">
        <v>9276813</v>
      </c>
      <c r="Z381" s="1">
        <v>3381768</v>
      </c>
      <c r="AA381" t="s">
        <v>484</v>
      </c>
      <c r="AB381" t="s">
        <v>485</v>
      </c>
      <c r="AC381">
        <v>14.96</v>
      </c>
      <c r="AD381">
        <v>1.35</v>
      </c>
      <c r="AE381">
        <v>1.44</v>
      </c>
      <c r="AF381" t="s">
        <v>230</v>
      </c>
      <c r="AG381" s="1">
        <v>58400</v>
      </c>
      <c r="AH381" s="36">
        <v>3613</v>
      </c>
      <c r="AI381">
        <v>600</v>
      </c>
      <c r="AJ381" s="36">
        <v>3611</v>
      </c>
      <c r="AK381" s="1">
        <v>2600</v>
      </c>
      <c r="AL381" s="2">
        <v>0.63888888888888884</v>
      </c>
      <c r="AM381" s="3">
        <v>46155</v>
      </c>
      <c r="AN381" t="s">
        <v>298</v>
      </c>
      <c r="AO381" t="s">
        <v>332</v>
      </c>
      <c r="AQ381" t="str">
        <f t="shared" si="5"/>
        <v/>
      </c>
    </row>
    <row r="382" spans="1:43">
      <c r="A382" s="8">
        <v>46174</v>
      </c>
      <c r="B382">
        <v>3944.17</v>
      </c>
      <c r="C382">
        <v>-0.33</v>
      </c>
      <c r="D382">
        <v>67020</v>
      </c>
      <c r="E382">
        <v>0.83</v>
      </c>
      <c r="F382" s="69">
        <v>9020</v>
      </c>
      <c r="G382" t="s">
        <v>104</v>
      </c>
      <c r="H382">
        <v>0</v>
      </c>
      <c r="I382" t="s">
        <v>288</v>
      </c>
      <c r="J382" t="s">
        <v>289</v>
      </c>
      <c r="K382" t="s">
        <v>295</v>
      </c>
      <c r="L382" s="36">
        <v>3356</v>
      </c>
      <c r="M382">
        <v>-56</v>
      </c>
      <c r="N382" s="66">
        <v>-1.6400000000000001E-2</v>
      </c>
      <c r="O382" s="36">
        <v>3412</v>
      </c>
      <c r="P382" s="66">
        <v>-1.6400000000000001E-2</v>
      </c>
      <c r="Q382" s="36">
        <v>3441</v>
      </c>
      <c r="R382" s="36">
        <v>3466</v>
      </c>
      <c r="S382" s="36">
        <v>3325</v>
      </c>
      <c r="T382" s="66">
        <v>-2.47E-2</v>
      </c>
      <c r="U382" s="66">
        <v>4.4000000000000003E-3</v>
      </c>
      <c r="V382" s="66">
        <v>-3.1699999999999999E-2</v>
      </c>
      <c r="W382" s="66">
        <v>9.2999999999999992E-3</v>
      </c>
      <c r="X382" s="1">
        <v>2194800</v>
      </c>
      <c r="Y382" s="1">
        <v>7406355</v>
      </c>
      <c r="Z382" s="1">
        <v>3807087</v>
      </c>
      <c r="AA382" t="s">
        <v>486</v>
      </c>
      <c r="AB382" t="s">
        <v>487</v>
      </c>
      <c r="AC382">
        <v>14.86</v>
      </c>
      <c r="AD382">
        <v>1.24</v>
      </c>
      <c r="AE382">
        <v>2.5</v>
      </c>
      <c r="AF382" t="s">
        <v>230</v>
      </c>
      <c r="AG382" s="1">
        <v>80500</v>
      </c>
      <c r="AH382" s="36">
        <v>3357</v>
      </c>
      <c r="AI382" s="1">
        <v>1200</v>
      </c>
      <c r="AJ382" s="36">
        <v>3356</v>
      </c>
      <c r="AK382" s="1">
        <v>2900</v>
      </c>
      <c r="AL382" s="2">
        <v>0.63888888888888884</v>
      </c>
      <c r="AM382" s="3">
        <v>46142</v>
      </c>
      <c r="AN382" t="s">
        <v>298</v>
      </c>
      <c r="AO382" t="s">
        <v>488</v>
      </c>
      <c r="AQ382" t="str">
        <f t="shared" si="5"/>
        <v/>
      </c>
    </row>
    <row r="383" spans="1:43">
      <c r="A383" s="8">
        <v>46174</v>
      </c>
      <c r="B383">
        <v>3944.17</v>
      </c>
      <c r="C383">
        <v>-0.33</v>
      </c>
      <c r="D383">
        <v>67020</v>
      </c>
      <c r="E383">
        <v>0.83</v>
      </c>
      <c r="F383" s="69">
        <v>9024</v>
      </c>
      <c r="G383" t="s">
        <v>105</v>
      </c>
      <c r="H383">
        <v>0</v>
      </c>
      <c r="I383" t="s">
        <v>288</v>
      </c>
      <c r="J383" t="s">
        <v>289</v>
      </c>
      <c r="K383" t="s">
        <v>295</v>
      </c>
      <c r="L383" s="36">
        <v>2804.5</v>
      </c>
      <c r="M383">
        <v>-15</v>
      </c>
      <c r="N383" s="66">
        <v>-5.3E-3</v>
      </c>
      <c r="O383" s="36">
        <v>2819.5</v>
      </c>
      <c r="P383" s="66">
        <v>-5.3E-3</v>
      </c>
      <c r="Q383" s="36">
        <v>2801</v>
      </c>
      <c r="R383" s="36">
        <v>2823.5</v>
      </c>
      <c r="S383" s="36">
        <v>2723</v>
      </c>
      <c r="T383" s="66">
        <v>1.1999999999999999E-3</v>
      </c>
      <c r="U383" s="66">
        <v>2.76E-2</v>
      </c>
      <c r="V383" s="66">
        <v>-6.7000000000000002E-3</v>
      </c>
      <c r="W383" s="66">
        <v>2.9899999999999999E-2</v>
      </c>
      <c r="X383" s="1">
        <v>1962900</v>
      </c>
      <c r="Y383" s="1">
        <v>5454797</v>
      </c>
      <c r="Z383" s="1">
        <v>857547</v>
      </c>
      <c r="AA383" t="s">
        <v>489</v>
      </c>
      <c r="AB383" t="s">
        <v>551</v>
      </c>
      <c r="AC383">
        <v>26.4</v>
      </c>
      <c r="AD383">
        <v>1.25</v>
      </c>
      <c r="AE383">
        <v>1.5</v>
      </c>
      <c r="AF383" t="s">
        <v>230</v>
      </c>
      <c r="AG383" s="1">
        <v>89100</v>
      </c>
      <c r="AH383" s="36">
        <v>2805.5</v>
      </c>
      <c r="AI383">
        <v>200</v>
      </c>
      <c r="AJ383" s="36">
        <v>2804.5</v>
      </c>
      <c r="AK383">
        <v>300</v>
      </c>
      <c r="AL383" s="2">
        <v>0.63888888888888884</v>
      </c>
      <c r="AM383" s="3">
        <v>46156</v>
      </c>
      <c r="AN383" t="s">
        <v>298</v>
      </c>
      <c r="AO383" t="s">
        <v>488</v>
      </c>
      <c r="AQ383" t="str">
        <f t="shared" si="5"/>
        <v/>
      </c>
    </row>
    <row r="384" spans="1:43">
      <c r="A384" s="8">
        <v>46174</v>
      </c>
      <c r="B384">
        <v>3944.17</v>
      </c>
      <c r="C384">
        <v>-0.33</v>
      </c>
      <c r="D384">
        <v>67020</v>
      </c>
      <c r="E384">
        <v>0.83</v>
      </c>
      <c r="F384" s="69">
        <v>9069</v>
      </c>
      <c r="G384" t="s">
        <v>106</v>
      </c>
      <c r="H384">
        <v>0</v>
      </c>
      <c r="I384" t="s">
        <v>288</v>
      </c>
      <c r="J384" t="s">
        <v>289</v>
      </c>
      <c r="K384" t="s">
        <v>295</v>
      </c>
      <c r="L384" s="36">
        <v>1886.5</v>
      </c>
      <c r="M384">
        <v>-20</v>
      </c>
      <c r="N384" s="66">
        <v>-1.0500000000000001E-2</v>
      </c>
      <c r="O384" s="36">
        <v>1906.5</v>
      </c>
      <c r="P384" s="66">
        <v>-1.04E-2</v>
      </c>
      <c r="Q384" s="36">
        <v>1905</v>
      </c>
      <c r="R384" s="36">
        <v>1909</v>
      </c>
      <c r="S384" s="36">
        <v>1869</v>
      </c>
      <c r="T384" s="66">
        <v>-9.7000000000000003E-3</v>
      </c>
      <c r="U384" s="66">
        <v>3.0999999999999999E-3</v>
      </c>
      <c r="V384" s="66">
        <v>-1.17E-2</v>
      </c>
      <c r="W384" s="66">
        <v>9.2999999999999992E-3</v>
      </c>
      <c r="X384" s="1">
        <v>442000</v>
      </c>
      <c r="Y384" s="1">
        <v>835574</v>
      </c>
      <c r="Z384" s="1">
        <v>331443</v>
      </c>
      <c r="AA384" t="s">
        <v>491</v>
      </c>
      <c r="AB384" t="s">
        <v>492</v>
      </c>
      <c r="AC384">
        <v>13.49</v>
      </c>
      <c r="AD384">
        <v>1.38</v>
      </c>
      <c r="AE384">
        <v>2.97</v>
      </c>
      <c r="AF384" t="s">
        <v>230</v>
      </c>
      <c r="AG384" s="1">
        <v>28600</v>
      </c>
      <c r="AH384" s="36">
        <v>1887.5</v>
      </c>
      <c r="AI384" s="1">
        <v>1800</v>
      </c>
      <c r="AJ384" s="36">
        <v>1886</v>
      </c>
      <c r="AK384">
        <v>200</v>
      </c>
      <c r="AL384" s="2">
        <v>0.63888888888888884</v>
      </c>
      <c r="AM384" s="3">
        <v>46155</v>
      </c>
      <c r="AN384" t="s">
        <v>298</v>
      </c>
      <c r="AO384" t="s">
        <v>488</v>
      </c>
      <c r="AQ384" t="str">
        <f t="shared" si="5"/>
        <v/>
      </c>
    </row>
    <row r="385" spans="1:43">
      <c r="A385" s="8">
        <v>46174</v>
      </c>
      <c r="B385">
        <v>3944.17</v>
      </c>
      <c r="C385">
        <v>-0.33</v>
      </c>
      <c r="D385">
        <v>67020</v>
      </c>
      <c r="E385">
        <v>0.83</v>
      </c>
      <c r="F385" s="69">
        <v>9227</v>
      </c>
      <c r="G385" t="s">
        <v>107</v>
      </c>
      <c r="H385">
        <v>0</v>
      </c>
      <c r="I385" t="s">
        <v>347</v>
      </c>
      <c r="J385" t="s">
        <v>289</v>
      </c>
      <c r="K385" t="s">
        <v>295</v>
      </c>
      <c r="L385">
        <v>996</v>
      </c>
      <c r="M385">
        <v>-35</v>
      </c>
      <c r="N385" s="66">
        <v>-3.39E-2</v>
      </c>
      <c r="O385" s="36">
        <v>1031</v>
      </c>
      <c r="P385" s="66">
        <v>-3.39E-2</v>
      </c>
      <c r="Q385" s="36">
        <v>1001</v>
      </c>
      <c r="R385" s="36">
        <v>1089</v>
      </c>
      <c r="S385">
        <v>982</v>
      </c>
      <c r="T385" s="66">
        <v>-4.8999999999999998E-3</v>
      </c>
      <c r="U385" s="66">
        <v>-5.3199999999999997E-2</v>
      </c>
      <c r="V385" s="66">
        <v>-8.5300000000000001E-2</v>
      </c>
      <c r="W385" s="66">
        <v>1.4200000000000001E-2</v>
      </c>
      <c r="X385" s="1">
        <v>745400</v>
      </c>
      <c r="Y385" s="1">
        <v>760918</v>
      </c>
      <c r="Z385" s="1">
        <v>15840</v>
      </c>
      <c r="AA385" t="s">
        <v>493</v>
      </c>
      <c r="AB385" t="s">
        <v>494</v>
      </c>
      <c r="AC385">
        <v>0</v>
      </c>
      <c r="AD385">
        <v>32.770000000000003</v>
      </c>
      <c r="AE385">
        <v>0</v>
      </c>
      <c r="AF385">
        <v>2.8</v>
      </c>
      <c r="AG385" s="1">
        <v>6600</v>
      </c>
      <c r="AH385">
        <v>997</v>
      </c>
      <c r="AI385">
        <v>400</v>
      </c>
      <c r="AJ385">
        <v>996</v>
      </c>
      <c r="AK385">
        <v>500</v>
      </c>
      <c r="AL385" s="2">
        <v>0.6381944444444444</v>
      </c>
      <c r="AM385" s="3">
        <v>46154</v>
      </c>
      <c r="AN385" t="s">
        <v>350</v>
      </c>
      <c r="AO385" t="s">
        <v>313</v>
      </c>
      <c r="AQ385" t="str">
        <f t="shared" si="5"/>
        <v/>
      </c>
    </row>
    <row r="386" spans="1:43">
      <c r="A386" s="8">
        <v>46174</v>
      </c>
      <c r="B386">
        <v>3944.17</v>
      </c>
      <c r="C386">
        <v>-0.33</v>
      </c>
      <c r="D386">
        <v>67020</v>
      </c>
      <c r="E386">
        <v>0.83</v>
      </c>
      <c r="F386" s="69">
        <v>9303</v>
      </c>
      <c r="G386" t="s">
        <v>108</v>
      </c>
      <c r="H386">
        <v>0</v>
      </c>
      <c r="I386" t="s">
        <v>288</v>
      </c>
      <c r="J386" t="s">
        <v>289</v>
      </c>
      <c r="K386" t="s">
        <v>295</v>
      </c>
      <c r="L386" s="36">
        <v>3915</v>
      </c>
      <c r="M386">
        <v>5</v>
      </c>
      <c r="N386" s="66">
        <v>1.2999999999999999E-3</v>
      </c>
      <c r="O386" s="36">
        <v>3910</v>
      </c>
      <c r="P386" s="66">
        <v>1.1999999999999999E-3</v>
      </c>
      <c r="Q386" s="36">
        <v>3910</v>
      </c>
      <c r="R386" s="36">
        <v>3945</v>
      </c>
      <c r="S386" s="36">
        <v>3890</v>
      </c>
      <c r="T386" s="66">
        <v>1.1999999999999999E-3</v>
      </c>
      <c r="U386" s="66">
        <v>-1.1999999999999999E-3</v>
      </c>
      <c r="V386" s="66">
        <v>-7.6E-3</v>
      </c>
      <c r="W386" s="66">
        <v>6.4000000000000003E-3</v>
      </c>
      <c r="X386" s="1">
        <v>100400</v>
      </c>
      <c r="Y386" s="1">
        <v>393392</v>
      </c>
      <c r="Z386" s="1">
        <v>299944</v>
      </c>
      <c r="AA386" t="s">
        <v>495</v>
      </c>
      <c r="AB386" t="s">
        <v>496</v>
      </c>
      <c r="AC386">
        <v>17.34</v>
      </c>
      <c r="AD386">
        <v>0.95</v>
      </c>
      <c r="AE386">
        <v>2.63</v>
      </c>
      <c r="AF386" t="s">
        <v>230</v>
      </c>
      <c r="AG386" s="1">
        <v>29800</v>
      </c>
      <c r="AH386" s="36">
        <v>3920</v>
      </c>
      <c r="AI386" s="1">
        <v>2300</v>
      </c>
      <c r="AJ386" s="36">
        <v>3915</v>
      </c>
      <c r="AK386">
        <v>400</v>
      </c>
      <c r="AL386" s="2">
        <v>0.63888888888888884</v>
      </c>
      <c r="AM386" s="3">
        <v>46154</v>
      </c>
      <c r="AN386" t="s">
        <v>298</v>
      </c>
      <c r="AO386" t="s">
        <v>497</v>
      </c>
      <c r="AQ386" t="str">
        <f t="shared" si="5"/>
        <v/>
      </c>
    </row>
    <row r="387" spans="1:43">
      <c r="A387" s="8">
        <v>46174</v>
      </c>
      <c r="B387">
        <v>3944.17</v>
      </c>
      <c r="C387">
        <v>-0.33</v>
      </c>
      <c r="D387">
        <v>67020</v>
      </c>
      <c r="E387">
        <v>0.83</v>
      </c>
      <c r="F387" s="69">
        <v>9308</v>
      </c>
      <c r="G387" t="s">
        <v>109</v>
      </c>
      <c r="H387">
        <v>0</v>
      </c>
      <c r="I387" t="s">
        <v>314</v>
      </c>
      <c r="J387" t="s">
        <v>289</v>
      </c>
      <c r="K387" t="s">
        <v>295</v>
      </c>
      <c r="L387" s="36">
        <v>1604</v>
      </c>
      <c r="M387">
        <v>-14</v>
      </c>
      <c r="N387" s="66">
        <v>-8.6999999999999994E-3</v>
      </c>
      <c r="O387" s="36">
        <v>1618</v>
      </c>
      <c r="P387" s="66">
        <v>-8.6E-3</v>
      </c>
      <c r="Q387" s="36">
        <v>1615</v>
      </c>
      <c r="R387" s="36">
        <v>1615</v>
      </c>
      <c r="S387" s="36">
        <v>1575</v>
      </c>
      <c r="T387" s="66">
        <v>-6.7999999999999996E-3</v>
      </c>
      <c r="U387" s="66">
        <v>1.1900000000000001E-2</v>
      </c>
      <c r="V387" s="66">
        <v>-6.7999999999999996E-3</v>
      </c>
      <c r="W387" s="66">
        <v>1.84E-2</v>
      </c>
      <c r="X387" s="1">
        <v>43300</v>
      </c>
      <c r="Y387" s="1">
        <v>69113</v>
      </c>
      <c r="Z387" s="1">
        <v>41821</v>
      </c>
      <c r="AA387" t="s">
        <v>498</v>
      </c>
      <c r="AB387" t="s">
        <v>499</v>
      </c>
      <c r="AC387">
        <v>13.86</v>
      </c>
      <c r="AD387">
        <v>1.07</v>
      </c>
      <c r="AE387">
        <v>2.16</v>
      </c>
      <c r="AF387" t="s">
        <v>230</v>
      </c>
      <c r="AG387" s="1">
        <v>10100</v>
      </c>
      <c r="AH387" s="36">
        <v>1606</v>
      </c>
      <c r="AI387">
        <v>200</v>
      </c>
      <c r="AJ387" s="36">
        <v>1604</v>
      </c>
      <c r="AK387">
        <v>300</v>
      </c>
      <c r="AL387" s="2">
        <v>0.63888888888888884</v>
      </c>
      <c r="AM387" s="3">
        <v>46155</v>
      </c>
      <c r="AN387" t="s">
        <v>298</v>
      </c>
      <c r="AO387" t="s">
        <v>500</v>
      </c>
      <c r="AQ387" t="str">
        <f t="shared" ref="AQ387:AQ450" si="6">IF(AP387="","",ROUND((L387-AP387)/AP387,4))</f>
        <v/>
      </c>
    </row>
    <row r="388" spans="1:43">
      <c r="A388" s="8">
        <v>46174</v>
      </c>
      <c r="B388">
        <v>3944.17</v>
      </c>
      <c r="C388">
        <v>-0.33</v>
      </c>
      <c r="D388">
        <v>67020</v>
      </c>
      <c r="E388">
        <v>0.83</v>
      </c>
      <c r="F388" s="69">
        <v>9348</v>
      </c>
      <c r="G388" t="s">
        <v>110</v>
      </c>
      <c r="H388">
        <v>0</v>
      </c>
      <c r="I388" t="s">
        <v>347</v>
      </c>
      <c r="J388" t="s">
        <v>323</v>
      </c>
      <c r="K388" t="s">
        <v>290</v>
      </c>
      <c r="L388">
        <v>586</v>
      </c>
      <c r="M388">
        <v>-85</v>
      </c>
      <c r="N388" s="66">
        <v>-0.12670000000000001</v>
      </c>
      <c r="O388">
        <v>671</v>
      </c>
      <c r="P388" s="66">
        <v>-0.12659999999999999</v>
      </c>
      <c r="Q388">
        <v>661</v>
      </c>
      <c r="R388">
        <v>676</v>
      </c>
      <c r="S388">
        <v>580</v>
      </c>
      <c r="T388" s="66">
        <v>-0.1134</v>
      </c>
      <c r="U388" s="66">
        <v>-5.0000000000000001E-3</v>
      </c>
      <c r="V388" s="66">
        <v>-0.1331</v>
      </c>
      <c r="W388" s="66">
        <v>1.03E-2</v>
      </c>
      <c r="X388" s="1">
        <v>4501000</v>
      </c>
      <c r="Y388" s="1">
        <v>2735619</v>
      </c>
      <c r="Z388" s="1">
        <v>85694</v>
      </c>
      <c r="AA388" t="s">
        <v>552</v>
      </c>
      <c r="AB388" t="s">
        <v>502</v>
      </c>
      <c r="AC388">
        <v>0</v>
      </c>
      <c r="AD388">
        <v>5.68</v>
      </c>
      <c r="AE388">
        <v>0</v>
      </c>
      <c r="AF388">
        <v>2.7</v>
      </c>
      <c r="AG388" s="1">
        <v>49400</v>
      </c>
      <c r="AH388">
        <v>586</v>
      </c>
      <c r="AI388" s="1">
        <v>1900</v>
      </c>
      <c r="AJ388">
        <v>585</v>
      </c>
      <c r="AK388" s="1">
        <v>14100</v>
      </c>
      <c r="AL388" s="2">
        <v>0.63888888888888884</v>
      </c>
      <c r="AM388" s="3">
        <v>46157</v>
      </c>
      <c r="AN388" t="s">
        <v>298</v>
      </c>
      <c r="AO388" t="s">
        <v>313</v>
      </c>
      <c r="AQ388" t="str">
        <f t="shared" si="6"/>
        <v/>
      </c>
    </row>
    <row r="389" spans="1:43">
      <c r="A389" s="8">
        <v>46174</v>
      </c>
      <c r="B389">
        <v>3944.17</v>
      </c>
      <c r="C389">
        <v>-0.33</v>
      </c>
      <c r="D389">
        <v>67020</v>
      </c>
      <c r="E389">
        <v>0.83</v>
      </c>
      <c r="F389" s="69">
        <v>9432</v>
      </c>
      <c r="G389" t="s">
        <v>111</v>
      </c>
      <c r="H389">
        <v>0</v>
      </c>
      <c r="I389" t="s">
        <v>288</v>
      </c>
      <c r="J389" t="s">
        <v>289</v>
      </c>
      <c r="K389" t="s">
        <v>290</v>
      </c>
      <c r="L389">
        <v>148.19999999999999</v>
      </c>
      <c r="M389">
        <v>-1.3</v>
      </c>
      <c r="N389" s="66">
        <v>-8.6999999999999994E-3</v>
      </c>
      <c r="O389">
        <v>149.5</v>
      </c>
      <c r="P389" s="66">
        <v>-8.6E-3</v>
      </c>
      <c r="Q389">
        <v>149.69999999999999</v>
      </c>
      <c r="R389">
        <v>149.69999999999999</v>
      </c>
      <c r="S389">
        <v>148</v>
      </c>
      <c r="T389" s="66">
        <v>-0.01</v>
      </c>
      <c r="U389" s="66">
        <v>0</v>
      </c>
      <c r="V389" s="66">
        <v>-0.01</v>
      </c>
      <c r="W389" s="66">
        <v>1.2999999999999999E-3</v>
      </c>
      <c r="X389" s="1">
        <v>228095600</v>
      </c>
      <c r="Y389" s="1">
        <v>33914262</v>
      </c>
      <c r="Z389" s="1">
        <v>13419556</v>
      </c>
      <c r="AA389" t="s">
        <v>503</v>
      </c>
      <c r="AB389" t="s">
        <v>504</v>
      </c>
      <c r="AC389">
        <v>12.35</v>
      </c>
      <c r="AD389">
        <v>1.24</v>
      </c>
      <c r="AE389">
        <v>3.64</v>
      </c>
      <c r="AF389" t="s">
        <v>230</v>
      </c>
      <c r="AG389" s="1">
        <v>3216900</v>
      </c>
      <c r="AH389">
        <v>148.19999999999999</v>
      </c>
      <c r="AI389" s="1">
        <v>2374400</v>
      </c>
      <c r="AJ389">
        <v>148.1</v>
      </c>
      <c r="AK389" s="1">
        <v>7276300</v>
      </c>
      <c r="AL389" s="2">
        <v>0.63888888888888884</v>
      </c>
      <c r="AM389" s="3">
        <v>46150</v>
      </c>
      <c r="AN389" t="s">
        <v>298</v>
      </c>
      <c r="AO389" t="s">
        <v>351</v>
      </c>
      <c r="AQ389" t="str">
        <f t="shared" si="6"/>
        <v/>
      </c>
    </row>
    <row r="390" spans="1:43">
      <c r="A390" s="8">
        <v>46174</v>
      </c>
      <c r="B390">
        <v>3944.17</v>
      </c>
      <c r="C390">
        <v>-0.33</v>
      </c>
      <c r="D390">
        <v>67020</v>
      </c>
      <c r="E390">
        <v>0.83</v>
      </c>
      <c r="F390" s="69">
        <v>9449</v>
      </c>
      <c r="G390" t="s">
        <v>112</v>
      </c>
      <c r="H390">
        <v>0</v>
      </c>
      <c r="I390" t="s">
        <v>288</v>
      </c>
      <c r="J390" t="s">
        <v>289</v>
      </c>
      <c r="K390" t="s">
        <v>290</v>
      </c>
      <c r="L390" s="36">
        <v>3352</v>
      </c>
      <c r="M390">
        <v>67</v>
      </c>
      <c r="N390" s="66">
        <v>2.0400000000000001E-2</v>
      </c>
      <c r="O390" s="36">
        <v>3285</v>
      </c>
      <c r="P390" s="66">
        <v>2.0299999999999999E-2</v>
      </c>
      <c r="Q390" s="36">
        <v>3326</v>
      </c>
      <c r="R390" s="36">
        <v>3387</v>
      </c>
      <c r="S390" s="36">
        <v>3317</v>
      </c>
      <c r="T390" s="66">
        <v>7.7999999999999996E-3</v>
      </c>
      <c r="U390" s="66">
        <v>-5.0000000000000001E-4</v>
      </c>
      <c r="V390" s="66">
        <v>-1.03E-2</v>
      </c>
      <c r="W390" s="66">
        <v>1.0500000000000001E-2</v>
      </c>
      <c r="X390" s="1">
        <v>273500</v>
      </c>
      <c r="Y390" s="1">
        <v>918964</v>
      </c>
      <c r="Z390" s="1">
        <v>359834</v>
      </c>
      <c r="AA390" t="s">
        <v>505</v>
      </c>
      <c r="AB390" t="s">
        <v>506</v>
      </c>
      <c r="AC390">
        <v>14.41</v>
      </c>
      <c r="AD390">
        <v>3.01</v>
      </c>
      <c r="AE390">
        <v>2.33</v>
      </c>
      <c r="AF390" t="s">
        <v>230</v>
      </c>
      <c r="AG390">
        <v>200</v>
      </c>
      <c r="AH390" s="36">
        <v>3352</v>
      </c>
      <c r="AI390">
        <v>200</v>
      </c>
      <c r="AJ390" s="36">
        <v>3349</v>
      </c>
      <c r="AK390" s="1">
        <v>1000</v>
      </c>
      <c r="AL390" s="2">
        <v>0.63888888888888884</v>
      </c>
      <c r="AM390" s="3">
        <v>46157</v>
      </c>
      <c r="AN390" t="s">
        <v>293</v>
      </c>
      <c r="AO390" t="s">
        <v>351</v>
      </c>
      <c r="AQ390" t="str">
        <f t="shared" si="6"/>
        <v/>
      </c>
    </row>
    <row r="391" spans="1:43">
      <c r="A391" s="8">
        <v>46174</v>
      </c>
      <c r="B391">
        <v>3944.17</v>
      </c>
      <c r="C391">
        <v>-0.33</v>
      </c>
      <c r="D391">
        <v>67020</v>
      </c>
      <c r="E391">
        <v>0.83</v>
      </c>
      <c r="F391" s="69">
        <v>9501</v>
      </c>
      <c r="G391" t="s">
        <v>113</v>
      </c>
      <c r="H391">
        <v>0</v>
      </c>
      <c r="I391" t="s">
        <v>288</v>
      </c>
      <c r="J391" t="s">
        <v>289</v>
      </c>
      <c r="K391" t="s">
        <v>295</v>
      </c>
      <c r="L391">
        <v>559.9</v>
      </c>
      <c r="M391">
        <v>-4.8</v>
      </c>
      <c r="N391" s="66">
        <v>-8.5000000000000006E-3</v>
      </c>
      <c r="O391">
        <v>564.70000000000005</v>
      </c>
      <c r="P391" s="66">
        <v>-8.5000000000000006E-3</v>
      </c>
      <c r="Q391">
        <v>558</v>
      </c>
      <c r="R391">
        <v>560.6</v>
      </c>
      <c r="S391">
        <v>545.4</v>
      </c>
      <c r="T391" s="66">
        <v>3.3999999999999998E-3</v>
      </c>
      <c r="U391" s="66">
        <v>1.06E-2</v>
      </c>
      <c r="V391" s="66">
        <v>-1.1999999999999999E-3</v>
      </c>
      <c r="W391" s="66">
        <v>2.6499999999999999E-2</v>
      </c>
      <c r="X391" s="1">
        <v>30160500</v>
      </c>
      <c r="Y391" s="1">
        <v>16709904</v>
      </c>
      <c r="Z391" s="1">
        <v>899769</v>
      </c>
      <c r="AA391" t="s">
        <v>507</v>
      </c>
      <c r="AB391" t="s">
        <v>508</v>
      </c>
      <c r="AC391">
        <v>4.07</v>
      </c>
      <c r="AD391">
        <v>0.37</v>
      </c>
      <c r="AE391">
        <v>0</v>
      </c>
      <c r="AF391" t="s">
        <v>230</v>
      </c>
      <c r="AG391" s="1">
        <v>1079200</v>
      </c>
      <c r="AH391">
        <v>560.1</v>
      </c>
      <c r="AI391" s="1">
        <v>25900</v>
      </c>
      <c r="AJ391">
        <v>559.9</v>
      </c>
      <c r="AK391" s="1">
        <v>9700</v>
      </c>
      <c r="AL391" s="2">
        <v>0.63888888888888884</v>
      </c>
      <c r="AM391" s="3">
        <v>46142</v>
      </c>
      <c r="AN391" t="s">
        <v>298</v>
      </c>
      <c r="AO391" t="s">
        <v>509</v>
      </c>
      <c r="AQ391" t="str">
        <f t="shared" si="6"/>
        <v/>
      </c>
    </row>
    <row r="392" spans="1:43">
      <c r="A392" s="8">
        <v>46174</v>
      </c>
      <c r="B392">
        <v>3944.17</v>
      </c>
      <c r="C392">
        <v>-0.33</v>
      </c>
      <c r="D392">
        <v>67020</v>
      </c>
      <c r="E392">
        <v>0.83</v>
      </c>
      <c r="F392" s="69">
        <v>9531</v>
      </c>
      <c r="G392" t="s">
        <v>114</v>
      </c>
      <c r="H392">
        <v>0</v>
      </c>
      <c r="I392" t="s">
        <v>288</v>
      </c>
      <c r="J392" t="s">
        <v>289</v>
      </c>
      <c r="K392" t="s">
        <v>295</v>
      </c>
      <c r="L392" s="36">
        <v>6143</v>
      </c>
      <c r="M392">
        <v>-237</v>
      </c>
      <c r="N392" s="66">
        <v>-3.7100000000000001E-2</v>
      </c>
      <c r="O392" s="36">
        <v>6380</v>
      </c>
      <c r="P392" s="66">
        <v>-3.7100000000000001E-2</v>
      </c>
      <c r="Q392" s="36">
        <v>6293</v>
      </c>
      <c r="R392" s="36">
        <v>6319</v>
      </c>
      <c r="S392" s="36">
        <v>6089</v>
      </c>
      <c r="T392" s="66">
        <v>-2.3800000000000002E-2</v>
      </c>
      <c r="U392" s="66">
        <v>7.4999999999999997E-3</v>
      </c>
      <c r="V392" s="66">
        <v>-2.7799999999999998E-2</v>
      </c>
      <c r="W392" s="66">
        <v>8.8000000000000005E-3</v>
      </c>
      <c r="X392" s="1">
        <v>946300</v>
      </c>
      <c r="Y392" s="1">
        <v>5829304</v>
      </c>
      <c r="Z392" s="1">
        <v>2057654</v>
      </c>
      <c r="AA392" t="s">
        <v>510</v>
      </c>
      <c r="AB392" t="s">
        <v>511</v>
      </c>
      <c r="AC392">
        <v>14.95</v>
      </c>
      <c r="AD392">
        <v>1.19</v>
      </c>
      <c r="AE392">
        <v>1.95</v>
      </c>
      <c r="AF392" t="s">
        <v>230</v>
      </c>
      <c r="AG392" s="1">
        <v>24200</v>
      </c>
      <c r="AH392" s="36">
        <v>6143</v>
      </c>
      <c r="AI392">
        <v>700</v>
      </c>
      <c r="AJ392" s="36">
        <v>6140</v>
      </c>
      <c r="AK392">
        <v>500</v>
      </c>
      <c r="AL392" s="2">
        <v>0.63888888888888884</v>
      </c>
      <c r="AN392" t="s">
        <v>298</v>
      </c>
      <c r="AO392" t="s">
        <v>509</v>
      </c>
      <c r="AQ392" t="str">
        <f t="shared" si="6"/>
        <v/>
      </c>
    </row>
    <row r="393" spans="1:43">
      <c r="A393" s="8">
        <v>46174</v>
      </c>
      <c r="B393">
        <v>3944.17</v>
      </c>
      <c r="C393">
        <v>-0.33</v>
      </c>
      <c r="D393">
        <v>67020</v>
      </c>
      <c r="E393">
        <v>0.83</v>
      </c>
      <c r="F393" s="69">
        <v>9882</v>
      </c>
      <c r="G393" t="s">
        <v>115</v>
      </c>
      <c r="H393">
        <v>0</v>
      </c>
      <c r="I393" t="s">
        <v>288</v>
      </c>
      <c r="J393" t="s">
        <v>289</v>
      </c>
      <c r="K393" t="s">
        <v>295</v>
      </c>
      <c r="L393" s="36">
        <v>1631</v>
      </c>
      <c r="M393">
        <v>-24</v>
      </c>
      <c r="N393" s="66">
        <v>-1.4500000000000001E-2</v>
      </c>
      <c r="O393" s="36">
        <v>1655</v>
      </c>
      <c r="P393" s="66">
        <v>-1.4500000000000001E-2</v>
      </c>
      <c r="Q393" s="36">
        <v>1637</v>
      </c>
      <c r="R393" s="36">
        <v>1641</v>
      </c>
      <c r="S393" s="36">
        <v>1614</v>
      </c>
      <c r="T393" s="66">
        <v>-3.5999999999999999E-3</v>
      </c>
      <c r="U393" s="66">
        <v>8.6E-3</v>
      </c>
      <c r="V393" s="66">
        <v>-6.0000000000000001E-3</v>
      </c>
      <c r="W393" s="66">
        <v>1.0500000000000001E-2</v>
      </c>
      <c r="X393" s="1">
        <v>152500</v>
      </c>
      <c r="Y393" s="1">
        <v>247944</v>
      </c>
      <c r="Z393" s="1">
        <v>140300</v>
      </c>
      <c r="AA393" t="s">
        <v>512</v>
      </c>
      <c r="AB393" t="s">
        <v>513</v>
      </c>
      <c r="AC393">
        <v>10.63</v>
      </c>
      <c r="AD393">
        <v>1.1200000000000001</v>
      </c>
      <c r="AE393">
        <v>4.17</v>
      </c>
      <c r="AF393" t="s">
        <v>230</v>
      </c>
      <c r="AG393" s="1">
        <v>37300</v>
      </c>
      <c r="AH393" s="36">
        <v>1632</v>
      </c>
      <c r="AI393">
        <v>700</v>
      </c>
      <c r="AJ393" s="36">
        <v>1630</v>
      </c>
      <c r="AK393">
        <v>600</v>
      </c>
      <c r="AL393" s="2">
        <v>0.63888888888888884</v>
      </c>
      <c r="AM393" s="3">
        <v>46150</v>
      </c>
      <c r="AN393" t="s">
        <v>298</v>
      </c>
      <c r="AO393" t="s">
        <v>322</v>
      </c>
      <c r="AQ393" t="str">
        <f t="shared" si="6"/>
        <v/>
      </c>
    </row>
    <row r="394" spans="1:43">
      <c r="A394" s="8">
        <v>46174</v>
      </c>
      <c r="F394" s="69">
        <v>6502</v>
      </c>
      <c r="I394" t="s">
        <v>514</v>
      </c>
      <c r="P394" t="s">
        <v>230</v>
      </c>
      <c r="T394" t="s">
        <v>230</v>
      </c>
      <c r="U394" t="s">
        <v>230</v>
      </c>
      <c r="V394" t="s">
        <v>230</v>
      </c>
      <c r="W394" t="s">
        <v>230</v>
      </c>
      <c r="AF394" t="s">
        <v>230</v>
      </c>
      <c r="AG394" t="s">
        <v>230</v>
      </c>
      <c r="AO394" t="s">
        <v>515</v>
      </c>
      <c r="AQ394" t="str">
        <f t="shared" si="6"/>
        <v/>
      </c>
    </row>
    <row r="395" spans="1:43">
      <c r="F395" s="69">
        <v>5759</v>
      </c>
      <c r="I395" t="s">
        <v>514</v>
      </c>
      <c r="P395" t="s">
        <v>230</v>
      </c>
      <c r="T395" t="s">
        <v>230</v>
      </c>
      <c r="U395" t="s">
        <v>230</v>
      </c>
      <c r="V395" t="s">
        <v>230</v>
      </c>
      <c r="W395" t="s">
        <v>230</v>
      </c>
      <c r="AF395" t="s">
        <v>230</v>
      </c>
      <c r="AG395" t="s">
        <v>230</v>
      </c>
      <c r="AO395" t="s">
        <v>515</v>
      </c>
      <c r="AQ395" t="str">
        <f t="shared" si="6"/>
        <v/>
      </c>
    </row>
    <row r="396" spans="1:43">
      <c r="AQ396" t="str">
        <f t="shared" si="6"/>
        <v/>
      </c>
    </row>
    <row r="397" spans="1:43">
      <c r="B397">
        <v>4044.96</v>
      </c>
      <c r="C397">
        <v>-0.56999999999999995</v>
      </c>
      <c r="D397" s="1"/>
      <c r="E397" s="6"/>
      <c r="AQ397" t="str">
        <f t="shared" si="6"/>
        <v/>
      </c>
    </row>
    <row r="398" spans="1:43">
      <c r="AQ398" t="str">
        <f t="shared" si="6"/>
        <v/>
      </c>
    </row>
    <row r="399" spans="1:43">
      <c r="B399">
        <v>4044.96</v>
      </c>
      <c r="C399">
        <v>-0.56999999999999995</v>
      </c>
      <c r="D399" s="1"/>
      <c r="E399" s="6"/>
      <c r="F399" s="7"/>
      <c r="AQ399" t="str">
        <f t="shared" si="6"/>
        <v/>
      </c>
    </row>
    <row r="400" spans="1:43">
      <c r="A400" s="8" t="s">
        <v>0</v>
      </c>
      <c r="B400" t="s">
        <v>116</v>
      </c>
      <c r="C400" t="s">
        <v>1</v>
      </c>
      <c r="D400" t="s">
        <v>2</v>
      </c>
      <c r="E400" t="s">
        <v>3</v>
      </c>
      <c r="F400" s="7" t="s">
        <v>4</v>
      </c>
      <c r="G400" t="s">
        <v>5</v>
      </c>
      <c r="H400" t="s">
        <v>268</v>
      </c>
      <c r="I400" t="s">
        <v>269</v>
      </c>
      <c r="J400" t="s">
        <v>270</v>
      </c>
      <c r="K400" t="s">
        <v>271</v>
      </c>
      <c r="L400" t="s">
        <v>6</v>
      </c>
      <c r="M400" t="s">
        <v>7</v>
      </c>
      <c r="N400" t="s">
        <v>8</v>
      </c>
      <c r="O400" t="s">
        <v>9</v>
      </c>
      <c r="P400" t="s">
        <v>272</v>
      </c>
      <c r="Q400" t="s">
        <v>10</v>
      </c>
      <c r="R400" t="s">
        <v>11</v>
      </c>
      <c r="S400" t="s">
        <v>12</v>
      </c>
      <c r="T400" t="s">
        <v>273</v>
      </c>
      <c r="U400" t="s">
        <v>274</v>
      </c>
      <c r="V400" t="s">
        <v>275</v>
      </c>
      <c r="W400" t="s">
        <v>276</v>
      </c>
      <c r="X400" t="s">
        <v>13</v>
      </c>
      <c r="Y400" t="s">
        <v>277</v>
      </c>
      <c r="Z400" t="s">
        <v>278</v>
      </c>
      <c r="AA400" t="s">
        <v>14</v>
      </c>
      <c r="AB400" t="s">
        <v>15</v>
      </c>
      <c r="AC400" t="s">
        <v>279</v>
      </c>
      <c r="AD400" t="s">
        <v>280</v>
      </c>
      <c r="AE400" t="s">
        <v>281</v>
      </c>
      <c r="AF400" t="s">
        <v>282</v>
      </c>
      <c r="AG400" t="s">
        <v>283</v>
      </c>
      <c r="AH400" t="s">
        <v>284</v>
      </c>
      <c r="AI400" t="s">
        <v>16</v>
      </c>
      <c r="AJ400" t="s">
        <v>17</v>
      </c>
      <c r="AK400" t="s">
        <v>18</v>
      </c>
      <c r="AL400" t="s">
        <v>19</v>
      </c>
      <c r="AM400" t="s">
        <v>20</v>
      </c>
      <c r="AN400" t="s">
        <v>285</v>
      </c>
      <c r="AO400" t="s">
        <v>286</v>
      </c>
      <c r="AQ400" t="str">
        <f t="shared" si="6"/>
        <v/>
      </c>
    </row>
    <row r="401" spans="1:43">
      <c r="A401" s="8">
        <v>46175</v>
      </c>
      <c r="B401">
        <v>3918.73</v>
      </c>
      <c r="C401">
        <v>-0.56000000000000005</v>
      </c>
      <c r="D401">
        <v>66640</v>
      </c>
      <c r="E401">
        <v>-0.66</v>
      </c>
      <c r="F401" s="69">
        <v>1605</v>
      </c>
      <c r="G401" t="s">
        <v>21</v>
      </c>
      <c r="H401">
        <v>0</v>
      </c>
      <c r="I401" t="s">
        <v>288</v>
      </c>
      <c r="J401" t="s">
        <v>289</v>
      </c>
      <c r="K401" t="s">
        <v>290</v>
      </c>
      <c r="L401" s="36">
        <v>3554</v>
      </c>
      <c r="M401">
        <v>138</v>
      </c>
      <c r="N401" s="66">
        <v>4.0399999999999998E-2</v>
      </c>
      <c r="O401" s="36">
        <v>3416</v>
      </c>
      <c r="P401" s="66">
        <v>4.0300000000000002E-2</v>
      </c>
      <c r="Q401" s="36">
        <v>3470</v>
      </c>
      <c r="R401" s="36">
        <v>3597</v>
      </c>
      <c r="S401" s="36">
        <v>3428</v>
      </c>
      <c r="T401" s="66">
        <v>2.4199999999999999E-2</v>
      </c>
      <c r="U401" s="66">
        <v>-2.2000000000000001E-3</v>
      </c>
      <c r="V401" s="66">
        <v>-1.1900000000000001E-2</v>
      </c>
      <c r="W401" s="66">
        <v>3.6700000000000003E-2</v>
      </c>
      <c r="X401" s="1">
        <v>5883900</v>
      </c>
      <c r="Y401" s="1">
        <v>20816946</v>
      </c>
      <c r="Z401" s="1">
        <v>4474969</v>
      </c>
      <c r="AA401" t="s">
        <v>291</v>
      </c>
      <c r="AB401" t="s">
        <v>292</v>
      </c>
      <c r="AC401">
        <v>10.32</v>
      </c>
      <c r="AD401">
        <v>0.87</v>
      </c>
      <c r="AE401">
        <v>3.04</v>
      </c>
      <c r="AF401" t="s">
        <v>230</v>
      </c>
      <c r="AG401" s="1">
        <v>72900</v>
      </c>
      <c r="AH401" s="36">
        <v>3555</v>
      </c>
      <c r="AI401" s="1">
        <v>3000</v>
      </c>
      <c r="AJ401" s="36">
        <v>3554</v>
      </c>
      <c r="AK401">
        <v>500</v>
      </c>
      <c r="AL401" s="2">
        <v>0.63888888888888884</v>
      </c>
      <c r="AM401" s="3">
        <v>46155</v>
      </c>
      <c r="AN401" t="s">
        <v>293</v>
      </c>
      <c r="AO401" t="s">
        <v>294</v>
      </c>
      <c r="AQ401" t="str">
        <f t="shared" si="6"/>
        <v/>
      </c>
    </row>
    <row r="402" spans="1:43">
      <c r="A402" s="8">
        <v>46175</v>
      </c>
      <c r="B402">
        <v>3918.73</v>
      </c>
      <c r="C402">
        <v>-0.56000000000000005</v>
      </c>
      <c r="D402">
        <v>66640</v>
      </c>
      <c r="E402">
        <v>-0.66</v>
      </c>
      <c r="F402" s="69">
        <v>1833</v>
      </c>
      <c r="G402" t="s">
        <v>24</v>
      </c>
      <c r="H402">
        <v>0</v>
      </c>
      <c r="I402" t="s">
        <v>288</v>
      </c>
      <c r="J402" t="s">
        <v>289</v>
      </c>
      <c r="K402" t="s">
        <v>290</v>
      </c>
      <c r="L402" s="36">
        <v>5540</v>
      </c>
      <c r="M402">
        <v>-50</v>
      </c>
      <c r="N402" s="66">
        <v>-8.8999999999999999E-3</v>
      </c>
      <c r="O402" s="36">
        <v>5590</v>
      </c>
      <c r="P402" s="66">
        <v>-8.8999999999999999E-3</v>
      </c>
      <c r="Q402" s="36">
        <v>5550</v>
      </c>
      <c r="R402" s="36">
        <v>5570</v>
      </c>
      <c r="S402" s="36">
        <v>5420</v>
      </c>
      <c r="T402" s="66">
        <v>-1.8E-3</v>
      </c>
      <c r="U402" s="66">
        <v>0</v>
      </c>
      <c r="V402" s="66">
        <v>-5.3E-3</v>
      </c>
      <c r="W402" s="66">
        <v>2.2100000000000002E-2</v>
      </c>
      <c r="X402" s="1">
        <v>113200</v>
      </c>
      <c r="Y402" s="1">
        <v>624361</v>
      </c>
      <c r="Z402" s="1">
        <v>214205</v>
      </c>
      <c r="AA402" t="s">
        <v>296</v>
      </c>
      <c r="AB402" t="s">
        <v>297</v>
      </c>
      <c r="AC402">
        <v>12.9</v>
      </c>
      <c r="AD402">
        <v>1</v>
      </c>
      <c r="AE402">
        <v>5.42</v>
      </c>
      <c r="AF402" t="s">
        <v>230</v>
      </c>
      <c r="AG402" s="1">
        <v>13000</v>
      </c>
      <c r="AH402" s="36">
        <v>5540</v>
      </c>
      <c r="AI402" s="1">
        <v>2100</v>
      </c>
      <c r="AJ402" s="36">
        <v>5530</v>
      </c>
      <c r="AK402" s="1">
        <v>1600</v>
      </c>
      <c r="AL402" s="2">
        <v>0.63541666666666663</v>
      </c>
      <c r="AM402" s="3">
        <v>46157</v>
      </c>
      <c r="AN402" t="s">
        <v>298</v>
      </c>
      <c r="AO402" t="s">
        <v>299</v>
      </c>
      <c r="AQ402" t="str">
        <f t="shared" si="6"/>
        <v/>
      </c>
    </row>
    <row r="403" spans="1:43">
      <c r="A403" s="8">
        <v>46175</v>
      </c>
      <c r="B403">
        <v>3918.73</v>
      </c>
      <c r="C403">
        <v>-0.56000000000000005</v>
      </c>
      <c r="D403">
        <v>66640</v>
      </c>
      <c r="E403">
        <v>-0.66</v>
      </c>
      <c r="F403" s="69">
        <v>1911</v>
      </c>
      <c r="G403" t="s">
        <v>25</v>
      </c>
      <c r="H403">
        <v>0</v>
      </c>
      <c r="I403" t="s">
        <v>288</v>
      </c>
      <c r="J403" t="s">
        <v>289</v>
      </c>
      <c r="K403" t="s">
        <v>290</v>
      </c>
      <c r="L403" s="36">
        <v>1276.5</v>
      </c>
      <c r="M403">
        <v>-10</v>
      </c>
      <c r="N403" s="66">
        <v>-7.7999999999999996E-3</v>
      </c>
      <c r="O403" s="36">
        <v>1286.5</v>
      </c>
      <c r="P403" s="66">
        <v>-7.7000000000000002E-3</v>
      </c>
      <c r="Q403" s="36">
        <v>1278</v>
      </c>
      <c r="R403" s="36">
        <v>1278</v>
      </c>
      <c r="S403" s="36">
        <v>1244</v>
      </c>
      <c r="T403" s="66">
        <v>-1.1000000000000001E-3</v>
      </c>
      <c r="U403" s="66">
        <v>5.1000000000000004E-3</v>
      </c>
      <c r="V403" s="66">
        <v>-1.1000000000000001E-3</v>
      </c>
      <c r="W403" s="66">
        <v>2.6100000000000002E-2</v>
      </c>
      <c r="X403" s="1">
        <v>2878800</v>
      </c>
      <c r="Y403" s="1">
        <v>3644130</v>
      </c>
      <c r="Z403" s="1">
        <v>789599</v>
      </c>
      <c r="AA403" t="s">
        <v>300</v>
      </c>
      <c r="AB403" t="s">
        <v>301</v>
      </c>
      <c r="AC403">
        <v>8.06</v>
      </c>
      <c r="AD403">
        <v>0.77</v>
      </c>
      <c r="AE403">
        <v>3.92</v>
      </c>
      <c r="AF403" t="s">
        <v>230</v>
      </c>
      <c r="AG403" s="1">
        <v>308400</v>
      </c>
      <c r="AH403" s="36">
        <v>1276.5</v>
      </c>
      <c r="AI403" s="1">
        <v>6900</v>
      </c>
      <c r="AJ403" s="36">
        <v>1276</v>
      </c>
      <c r="AK403" s="1">
        <v>10200</v>
      </c>
      <c r="AL403" s="2">
        <v>0.63888888888888884</v>
      </c>
      <c r="AM403" s="3">
        <v>46149</v>
      </c>
      <c r="AN403" t="s">
        <v>293</v>
      </c>
      <c r="AO403" t="s">
        <v>299</v>
      </c>
      <c r="AQ403" t="str">
        <f t="shared" si="6"/>
        <v/>
      </c>
    </row>
    <row r="404" spans="1:43">
      <c r="A404" s="8">
        <v>46175</v>
      </c>
      <c r="B404">
        <v>3918.73</v>
      </c>
      <c r="C404">
        <v>-0.56000000000000005</v>
      </c>
      <c r="D404">
        <v>66640</v>
      </c>
      <c r="E404">
        <v>-0.66</v>
      </c>
      <c r="F404" s="69">
        <v>1925</v>
      </c>
      <c r="G404" t="s">
        <v>26</v>
      </c>
      <c r="H404">
        <v>0</v>
      </c>
      <c r="I404" t="s">
        <v>288</v>
      </c>
      <c r="J404" t="s">
        <v>289</v>
      </c>
      <c r="K404" t="s">
        <v>295</v>
      </c>
      <c r="L404" s="36">
        <v>4173</v>
      </c>
      <c r="M404">
        <v>-42</v>
      </c>
      <c r="N404" s="66">
        <v>-0.01</v>
      </c>
      <c r="O404" s="36">
        <v>4215</v>
      </c>
      <c r="P404" s="66">
        <v>-9.9000000000000008E-3</v>
      </c>
      <c r="Q404" s="36">
        <v>4168</v>
      </c>
      <c r="R404" s="36">
        <v>4194</v>
      </c>
      <c r="S404" s="36">
        <v>4081</v>
      </c>
      <c r="T404" s="66">
        <v>1.1000000000000001E-3</v>
      </c>
      <c r="U404" s="66">
        <v>-2.0999999999999999E-3</v>
      </c>
      <c r="V404" s="66">
        <v>-5.0000000000000001E-3</v>
      </c>
      <c r="W404" s="66">
        <v>2.2499999999999999E-2</v>
      </c>
      <c r="X404" s="1">
        <v>2555200</v>
      </c>
      <c r="Y404" s="1">
        <v>10635243</v>
      </c>
      <c r="Z404" s="1">
        <v>2752661</v>
      </c>
      <c r="AA404" t="s">
        <v>302</v>
      </c>
      <c r="AB404" t="s">
        <v>553</v>
      </c>
      <c r="AC404">
        <v>11.38</v>
      </c>
      <c r="AD404">
        <v>0.89</v>
      </c>
      <c r="AE404">
        <v>4.22</v>
      </c>
      <c r="AF404" t="s">
        <v>230</v>
      </c>
      <c r="AG404" s="1">
        <v>64700</v>
      </c>
      <c r="AH404" s="36">
        <v>4174</v>
      </c>
      <c r="AI404" s="1">
        <v>2300</v>
      </c>
      <c r="AJ404" s="36">
        <v>4173</v>
      </c>
      <c r="AK404" s="1">
        <v>2700</v>
      </c>
      <c r="AL404" s="2">
        <v>0.63888888888888884</v>
      </c>
      <c r="AM404" s="3">
        <v>46155</v>
      </c>
      <c r="AN404" t="s">
        <v>298</v>
      </c>
      <c r="AO404" t="s">
        <v>299</v>
      </c>
      <c r="AQ404" t="str">
        <f t="shared" si="6"/>
        <v/>
      </c>
    </row>
    <row r="405" spans="1:43">
      <c r="A405" s="8">
        <v>46175</v>
      </c>
      <c r="B405">
        <v>3918.73</v>
      </c>
      <c r="C405">
        <v>-0.56000000000000005</v>
      </c>
      <c r="D405">
        <v>66640</v>
      </c>
      <c r="E405">
        <v>-0.66</v>
      </c>
      <c r="F405" s="69">
        <v>1928</v>
      </c>
      <c r="G405" t="s">
        <v>27</v>
      </c>
      <c r="H405">
        <v>0</v>
      </c>
      <c r="I405" t="s">
        <v>288</v>
      </c>
      <c r="J405" t="s">
        <v>289</v>
      </c>
      <c r="K405" t="s">
        <v>290</v>
      </c>
      <c r="L405" s="36">
        <v>3233</v>
      </c>
      <c r="M405">
        <v>-47</v>
      </c>
      <c r="N405" s="66">
        <v>-1.43E-2</v>
      </c>
      <c r="O405" s="36">
        <v>3280</v>
      </c>
      <c r="P405" s="66">
        <v>-1.43E-2</v>
      </c>
      <c r="Q405" s="36">
        <v>3259</v>
      </c>
      <c r="R405" s="36">
        <v>3260</v>
      </c>
      <c r="S405" s="36">
        <v>3181</v>
      </c>
      <c r="T405" s="66">
        <v>-7.9000000000000008E-3</v>
      </c>
      <c r="U405" s="66">
        <v>-4.8999999999999998E-3</v>
      </c>
      <c r="V405" s="66">
        <v>-8.2000000000000007E-3</v>
      </c>
      <c r="W405" s="66">
        <v>1.6299999999999999E-2</v>
      </c>
      <c r="X405" s="1">
        <v>2038500</v>
      </c>
      <c r="Y405" s="1">
        <v>6592007</v>
      </c>
      <c r="Z405" s="1">
        <v>2106047</v>
      </c>
      <c r="AA405" t="s">
        <v>304</v>
      </c>
      <c r="AB405" t="s">
        <v>554</v>
      </c>
      <c r="AC405">
        <v>9.61</v>
      </c>
      <c r="AD405">
        <v>0.97</v>
      </c>
      <c r="AE405">
        <v>4.4800000000000004</v>
      </c>
      <c r="AF405" t="s">
        <v>230</v>
      </c>
      <c r="AG405" s="1">
        <v>216400</v>
      </c>
      <c r="AH405" s="36">
        <v>3233</v>
      </c>
      <c r="AI405" s="1">
        <v>1400</v>
      </c>
      <c r="AJ405" s="36">
        <v>3232</v>
      </c>
      <c r="AK405" s="1">
        <v>6200</v>
      </c>
      <c r="AL405" s="2">
        <v>0.63888888888888884</v>
      </c>
      <c r="AM405" s="3">
        <v>46177</v>
      </c>
      <c r="AN405" t="s">
        <v>306</v>
      </c>
      <c r="AO405" t="s">
        <v>299</v>
      </c>
      <c r="AQ405" t="str">
        <f t="shared" si="6"/>
        <v/>
      </c>
    </row>
    <row r="406" spans="1:43">
      <c r="A406" s="8">
        <v>46175</v>
      </c>
      <c r="B406">
        <v>3918.73</v>
      </c>
      <c r="C406">
        <v>-0.56000000000000005</v>
      </c>
      <c r="D406">
        <v>66640</v>
      </c>
      <c r="E406">
        <v>-0.66</v>
      </c>
      <c r="F406" s="69">
        <v>1929</v>
      </c>
      <c r="G406" t="s">
        <v>28</v>
      </c>
      <c r="H406">
        <v>0</v>
      </c>
      <c r="I406" t="s">
        <v>288</v>
      </c>
      <c r="J406" t="s">
        <v>289</v>
      </c>
      <c r="K406" t="s">
        <v>290</v>
      </c>
      <c r="L406" s="36">
        <v>1086</v>
      </c>
      <c r="M406">
        <v>-15</v>
      </c>
      <c r="N406" s="66">
        <v>-1.3599999999999999E-2</v>
      </c>
      <c r="O406" s="36">
        <v>1101</v>
      </c>
      <c r="P406" s="66">
        <v>-1.3599999999999999E-2</v>
      </c>
      <c r="Q406" s="36">
        <v>1092</v>
      </c>
      <c r="R406" s="36">
        <v>1092</v>
      </c>
      <c r="S406" s="36">
        <v>1078</v>
      </c>
      <c r="T406" s="66">
        <v>-5.4000000000000003E-3</v>
      </c>
      <c r="U406" s="66">
        <v>8.9999999999999998E-4</v>
      </c>
      <c r="V406" s="66">
        <v>-5.4000000000000003E-3</v>
      </c>
      <c r="W406" s="66">
        <v>7.4000000000000003E-3</v>
      </c>
      <c r="X406" s="1">
        <v>62700</v>
      </c>
      <c r="Y406" s="1">
        <v>68081</v>
      </c>
      <c r="Z406" s="1">
        <v>45367</v>
      </c>
      <c r="AA406" t="s">
        <v>307</v>
      </c>
      <c r="AB406" t="s">
        <v>308</v>
      </c>
      <c r="AC406">
        <v>12.25</v>
      </c>
      <c r="AD406">
        <v>1.2</v>
      </c>
      <c r="AE406">
        <v>4.5999999999999996</v>
      </c>
      <c r="AF406" t="s">
        <v>230</v>
      </c>
      <c r="AG406" s="1">
        <v>15000</v>
      </c>
      <c r="AH406" s="36">
        <v>1087</v>
      </c>
      <c r="AI406" s="1">
        <v>1900</v>
      </c>
      <c r="AJ406" s="36">
        <v>1085</v>
      </c>
      <c r="AK406" s="1">
        <v>5900</v>
      </c>
      <c r="AL406" s="2">
        <v>0.63541666666666663</v>
      </c>
      <c r="AM406" s="3">
        <v>46153</v>
      </c>
      <c r="AN406" t="s">
        <v>298</v>
      </c>
      <c r="AO406" t="s">
        <v>299</v>
      </c>
      <c r="AQ406" t="str">
        <f t="shared" si="6"/>
        <v/>
      </c>
    </row>
    <row r="407" spans="1:43">
      <c r="A407" s="8">
        <v>46175</v>
      </c>
      <c r="B407">
        <v>3918.73</v>
      </c>
      <c r="C407">
        <v>-0.56000000000000005</v>
      </c>
      <c r="D407">
        <v>66640</v>
      </c>
      <c r="E407">
        <v>-0.66</v>
      </c>
      <c r="F407" s="69">
        <v>1963</v>
      </c>
      <c r="G407" t="s">
        <v>29</v>
      </c>
      <c r="H407">
        <v>0</v>
      </c>
      <c r="I407" t="s">
        <v>288</v>
      </c>
      <c r="J407" t="s">
        <v>289</v>
      </c>
      <c r="K407" t="s">
        <v>290</v>
      </c>
      <c r="L407" s="36">
        <v>2644</v>
      </c>
      <c r="M407">
        <v>11.5</v>
      </c>
      <c r="N407" s="66">
        <v>4.4000000000000003E-3</v>
      </c>
      <c r="O407" s="36">
        <v>2632.5</v>
      </c>
      <c r="P407" s="66">
        <v>4.3E-3</v>
      </c>
      <c r="Q407" s="36">
        <v>2635.5</v>
      </c>
      <c r="R407" s="36">
        <v>2654.5</v>
      </c>
      <c r="S407" s="36">
        <v>2560</v>
      </c>
      <c r="T407" s="66">
        <v>3.2000000000000002E-3</v>
      </c>
      <c r="U407" s="66">
        <v>1.9199999999999998E-2</v>
      </c>
      <c r="V407" s="66">
        <v>-3.8999999999999998E-3</v>
      </c>
      <c r="W407" s="66">
        <v>3.2800000000000003E-2</v>
      </c>
      <c r="X407" s="1">
        <v>1188100</v>
      </c>
      <c r="Y407" s="1">
        <v>3100730</v>
      </c>
      <c r="Z407" s="1">
        <v>645910</v>
      </c>
      <c r="AA407" t="s">
        <v>309</v>
      </c>
      <c r="AB407" t="s">
        <v>310</v>
      </c>
      <c r="AC407">
        <v>13.9</v>
      </c>
      <c r="AD407">
        <v>1.48</v>
      </c>
      <c r="AE407">
        <v>1.97</v>
      </c>
      <c r="AF407" t="s">
        <v>230</v>
      </c>
      <c r="AG407" s="1">
        <v>42100</v>
      </c>
      <c r="AH407" s="36">
        <v>2644.5</v>
      </c>
      <c r="AI407">
        <v>300</v>
      </c>
      <c r="AJ407" s="36">
        <v>2643.5</v>
      </c>
      <c r="AK407">
        <v>300</v>
      </c>
      <c r="AL407" s="2">
        <v>0.63888888888888884</v>
      </c>
      <c r="AM407" s="3">
        <v>46156</v>
      </c>
      <c r="AN407" t="s">
        <v>298</v>
      </c>
      <c r="AO407" t="s">
        <v>299</v>
      </c>
      <c r="AQ407" t="str">
        <f t="shared" si="6"/>
        <v/>
      </c>
    </row>
    <row r="408" spans="1:43">
      <c r="A408" s="8">
        <v>46175</v>
      </c>
      <c r="B408">
        <v>3918.73</v>
      </c>
      <c r="C408">
        <v>-0.56000000000000005</v>
      </c>
      <c r="D408">
        <v>66640</v>
      </c>
      <c r="E408">
        <v>-0.66</v>
      </c>
      <c r="F408" s="69">
        <v>2124</v>
      </c>
      <c r="G408" t="s">
        <v>30</v>
      </c>
      <c r="H408">
        <v>0</v>
      </c>
      <c r="I408" t="s">
        <v>288</v>
      </c>
      <c r="J408" t="s">
        <v>289</v>
      </c>
      <c r="K408" t="s">
        <v>295</v>
      </c>
      <c r="L408">
        <v>869</v>
      </c>
      <c r="M408">
        <v>5</v>
      </c>
      <c r="N408" s="66">
        <v>5.7999999999999996E-3</v>
      </c>
      <c r="O408">
        <v>864</v>
      </c>
      <c r="P408" s="66">
        <v>5.7000000000000002E-3</v>
      </c>
      <c r="Q408">
        <v>864</v>
      </c>
      <c r="R408">
        <v>873</v>
      </c>
      <c r="S408">
        <v>860</v>
      </c>
      <c r="T408" s="66">
        <v>5.7000000000000002E-3</v>
      </c>
      <c r="U408" s="66">
        <v>-1.1000000000000001E-3</v>
      </c>
      <c r="V408" s="66">
        <v>-4.4999999999999997E-3</v>
      </c>
      <c r="W408" s="66">
        <v>1.04E-2</v>
      </c>
      <c r="X408" s="1">
        <v>409800</v>
      </c>
      <c r="Y408" s="1">
        <v>355596</v>
      </c>
      <c r="Z408" s="1">
        <v>143869</v>
      </c>
      <c r="AA408" t="s">
        <v>311</v>
      </c>
      <c r="AB408" t="s">
        <v>312</v>
      </c>
      <c r="AC408">
        <v>16.059999999999999</v>
      </c>
      <c r="AD408">
        <v>6.16</v>
      </c>
      <c r="AE408">
        <v>4.37</v>
      </c>
      <c r="AF408" t="s">
        <v>230</v>
      </c>
      <c r="AG408" s="1">
        <v>87700</v>
      </c>
      <c r="AH408">
        <v>869</v>
      </c>
      <c r="AI408" s="1">
        <v>1000</v>
      </c>
      <c r="AJ408">
        <v>868</v>
      </c>
      <c r="AK408" s="1">
        <v>4300</v>
      </c>
      <c r="AL408" s="2">
        <v>0.63749999999999996</v>
      </c>
      <c r="AM408" s="3">
        <v>46155</v>
      </c>
      <c r="AN408" t="s">
        <v>293</v>
      </c>
      <c r="AO408" t="s">
        <v>313</v>
      </c>
      <c r="AQ408" t="str">
        <f t="shared" si="6"/>
        <v/>
      </c>
    </row>
    <row r="409" spans="1:43">
      <c r="A409" s="8">
        <v>46175</v>
      </c>
      <c r="B409">
        <v>3918.73</v>
      </c>
      <c r="C409">
        <v>-0.56000000000000005</v>
      </c>
      <c r="D409">
        <v>66640</v>
      </c>
      <c r="E409">
        <v>-0.66</v>
      </c>
      <c r="F409" s="69">
        <v>2162</v>
      </c>
      <c r="G409" t="s">
        <v>31</v>
      </c>
      <c r="H409">
        <v>0</v>
      </c>
      <c r="I409" t="s">
        <v>314</v>
      </c>
      <c r="J409" t="s">
        <v>289</v>
      </c>
      <c r="K409" t="s">
        <v>290</v>
      </c>
      <c r="L409">
        <v>539</v>
      </c>
      <c r="M409">
        <v>68</v>
      </c>
      <c r="N409" s="66">
        <v>0.1444</v>
      </c>
      <c r="O409">
        <v>471</v>
      </c>
      <c r="P409" s="66">
        <v>0.14430000000000001</v>
      </c>
      <c r="Q409">
        <v>538</v>
      </c>
      <c r="R409">
        <v>539</v>
      </c>
      <c r="S409">
        <v>538</v>
      </c>
      <c r="T409" s="66">
        <v>1.8E-3</v>
      </c>
      <c r="U409" s="66">
        <v>1.8E-3</v>
      </c>
      <c r="V409" s="66">
        <v>0</v>
      </c>
      <c r="W409" s="66">
        <v>1.8E-3</v>
      </c>
      <c r="X409" s="1">
        <v>1546800</v>
      </c>
      <c r="Y409" s="1">
        <v>832205</v>
      </c>
      <c r="Z409" s="1">
        <v>11648</v>
      </c>
      <c r="AA409" t="s">
        <v>315</v>
      </c>
      <c r="AB409" t="s">
        <v>316</v>
      </c>
      <c r="AC409">
        <v>31.33</v>
      </c>
      <c r="AD409">
        <v>2.0499999999999998</v>
      </c>
      <c r="AE409">
        <v>1.67</v>
      </c>
      <c r="AF409" t="s">
        <v>230</v>
      </c>
      <c r="AG409">
        <v>0</v>
      </c>
      <c r="AH409">
        <v>539</v>
      </c>
      <c r="AI409" s="1">
        <v>937800</v>
      </c>
      <c r="AJ409">
        <v>538</v>
      </c>
      <c r="AK409" s="1">
        <v>3199000</v>
      </c>
      <c r="AL409" s="2">
        <v>0.6381944444444444</v>
      </c>
      <c r="AM409" s="3">
        <v>46154</v>
      </c>
      <c r="AN409" t="s">
        <v>298</v>
      </c>
      <c r="AO409" t="s">
        <v>313</v>
      </c>
      <c r="AQ409" t="str">
        <f t="shared" si="6"/>
        <v/>
      </c>
    </row>
    <row r="410" spans="1:43">
      <c r="A410" s="8">
        <v>46175</v>
      </c>
      <c r="B410">
        <v>3918.73</v>
      </c>
      <c r="C410">
        <v>-0.56000000000000005</v>
      </c>
      <c r="D410">
        <v>66640</v>
      </c>
      <c r="E410">
        <v>-0.66</v>
      </c>
      <c r="F410" s="69">
        <v>2229</v>
      </c>
      <c r="G410" t="s">
        <v>32</v>
      </c>
      <c r="H410">
        <v>0</v>
      </c>
      <c r="I410" t="s">
        <v>288</v>
      </c>
      <c r="J410" t="s">
        <v>289</v>
      </c>
      <c r="K410" t="s">
        <v>295</v>
      </c>
      <c r="L410" s="36">
        <v>2859</v>
      </c>
      <c r="M410">
        <v>-11.5</v>
      </c>
      <c r="N410" s="66">
        <v>-4.0000000000000001E-3</v>
      </c>
      <c r="O410" s="36">
        <v>2870.5</v>
      </c>
      <c r="P410" s="66">
        <v>-4.0000000000000001E-3</v>
      </c>
      <c r="Q410" s="36">
        <v>2846.5</v>
      </c>
      <c r="R410" s="36">
        <v>2902.5</v>
      </c>
      <c r="S410" s="36">
        <v>2836.5</v>
      </c>
      <c r="T410" s="66">
        <v>4.3E-3</v>
      </c>
      <c r="U410" s="66">
        <v>-1.2E-2</v>
      </c>
      <c r="V410" s="66">
        <v>-1.49E-2</v>
      </c>
      <c r="W410" s="66">
        <v>7.9000000000000008E-3</v>
      </c>
      <c r="X410" s="1">
        <v>393500</v>
      </c>
      <c r="Y410" s="1">
        <v>1129651</v>
      </c>
      <c r="Z410" s="1">
        <v>382905</v>
      </c>
      <c r="AA410" t="s">
        <v>317</v>
      </c>
      <c r="AB410" t="s">
        <v>318</v>
      </c>
      <c r="AC410">
        <v>19.97</v>
      </c>
      <c r="AD410">
        <v>1.65</v>
      </c>
      <c r="AE410">
        <v>2.41</v>
      </c>
      <c r="AF410" t="s">
        <v>230</v>
      </c>
      <c r="AG410" s="1">
        <v>15000</v>
      </c>
      <c r="AH410" s="36">
        <v>2859</v>
      </c>
      <c r="AI410" s="1">
        <v>1600</v>
      </c>
      <c r="AJ410" s="36">
        <v>2858.5</v>
      </c>
      <c r="AK410">
        <v>500</v>
      </c>
      <c r="AL410" s="2">
        <v>0.63888888888888884</v>
      </c>
      <c r="AM410" s="3">
        <v>46156</v>
      </c>
      <c r="AN410" t="s">
        <v>298</v>
      </c>
      <c r="AO410" t="s">
        <v>319</v>
      </c>
      <c r="AQ410" t="str">
        <f t="shared" si="6"/>
        <v/>
      </c>
    </row>
    <row r="411" spans="1:43">
      <c r="A411" s="8">
        <v>46175</v>
      </c>
      <c r="B411">
        <v>3918.73</v>
      </c>
      <c r="C411">
        <v>-0.56000000000000005</v>
      </c>
      <c r="D411">
        <v>66640</v>
      </c>
      <c r="E411">
        <v>-0.66</v>
      </c>
      <c r="F411" s="69">
        <v>2768</v>
      </c>
      <c r="G411" t="s">
        <v>33</v>
      </c>
      <c r="H411">
        <v>0</v>
      </c>
      <c r="I411" t="s">
        <v>288</v>
      </c>
      <c r="J411" t="s">
        <v>289</v>
      </c>
      <c r="K411" t="s">
        <v>290</v>
      </c>
      <c r="L411" s="36">
        <v>5114</v>
      </c>
      <c r="M411">
        <v>-29</v>
      </c>
      <c r="N411" s="66">
        <v>-5.5999999999999999E-3</v>
      </c>
      <c r="O411" s="36">
        <v>5143</v>
      </c>
      <c r="P411" s="66">
        <v>-5.5999999999999999E-3</v>
      </c>
      <c r="Q411" s="36">
        <v>5052</v>
      </c>
      <c r="R411" s="36">
        <v>5126</v>
      </c>
      <c r="S411" s="36">
        <v>5015</v>
      </c>
      <c r="T411" s="66">
        <v>1.2200000000000001E-2</v>
      </c>
      <c r="U411" s="66">
        <v>4.7000000000000002E-3</v>
      </c>
      <c r="V411" s="66">
        <v>-2.3E-3</v>
      </c>
      <c r="W411" s="66">
        <v>1.9699999999999999E-2</v>
      </c>
      <c r="X411" s="1">
        <v>1125300</v>
      </c>
      <c r="Y411" s="1">
        <v>5716571</v>
      </c>
      <c r="Z411" s="1">
        <v>1073940</v>
      </c>
      <c r="AA411" t="s">
        <v>320</v>
      </c>
      <c r="AB411" t="s">
        <v>321</v>
      </c>
      <c r="AC411">
        <v>8.18</v>
      </c>
      <c r="AD411">
        <v>0.97</v>
      </c>
      <c r="AE411">
        <v>3.52</v>
      </c>
      <c r="AF411" t="s">
        <v>230</v>
      </c>
      <c r="AG411" s="1">
        <v>111100</v>
      </c>
      <c r="AH411" s="36">
        <v>5114</v>
      </c>
      <c r="AI411">
        <v>400</v>
      </c>
      <c r="AJ411" s="36">
        <v>5113</v>
      </c>
      <c r="AK411">
        <v>700</v>
      </c>
      <c r="AL411" s="2">
        <v>0.63888888888888884</v>
      </c>
      <c r="AN411" t="s">
        <v>298</v>
      </c>
      <c r="AO411" t="s">
        <v>322</v>
      </c>
      <c r="AQ411" t="str">
        <f t="shared" si="6"/>
        <v/>
      </c>
    </row>
    <row r="412" spans="1:43">
      <c r="A412" s="8">
        <v>46175</v>
      </c>
      <c r="B412">
        <v>3918.73</v>
      </c>
      <c r="C412">
        <v>-0.56000000000000005</v>
      </c>
      <c r="D412">
        <v>66640</v>
      </c>
      <c r="E412">
        <v>-0.66</v>
      </c>
      <c r="F412" s="69">
        <v>2769</v>
      </c>
      <c r="G412" t="s">
        <v>34</v>
      </c>
      <c r="H412">
        <v>0</v>
      </c>
      <c r="I412" t="s">
        <v>314</v>
      </c>
      <c r="J412" t="s">
        <v>323</v>
      </c>
      <c r="K412" t="s">
        <v>290</v>
      </c>
      <c r="L412">
        <v>820</v>
      </c>
      <c r="M412">
        <v>5</v>
      </c>
      <c r="N412" s="66">
        <v>6.1000000000000004E-3</v>
      </c>
      <c r="O412">
        <v>815</v>
      </c>
      <c r="P412" s="66">
        <v>6.1000000000000004E-3</v>
      </c>
      <c r="Q412">
        <v>815</v>
      </c>
      <c r="R412">
        <v>820</v>
      </c>
      <c r="S412">
        <v>813</v>
      </c>
      <c r="T412" s="66">
        <v>6.1000000000000004E-3</v>
      </c>
      <c r="U412" s="66">
        <v>2.3999999999999998E-3</v>
      </c>
      <c r="V412" s="66">
        <v>0</v>
      </c>
      <c r="W412" s="66">
        <v>8.6E-3</v>
      </c>
      <c r="X412" s="1">
        <v>6000</v>
      </c>
      <c r="Y412" s="1">
        <v>4900</v>
      </c>
      <c r="Z412" s="1">
        <v>6446</v>
      </c>
      <c r="AA412" t="s">
        <v>324</v>
      </c>
      <c r="AB412" t="s">
        <v>325</v>
      </c>
      <c r="AC412">
        <v>9.73</v>
      </c>
      <c r="AD412">
        <v>21.79</v>
      </c>
      <c r="AE412">
        <v>0</v>
      </c>
      <c r="AF412">
        <v>0.1</v>
      </c>
      <c r="AG412">
        <v>0</v>
      </c>
      <c r="AH412">
        <v>819</v>
      </c>
      <c r="AI412">
        <v>100</v>
      </c>
      <c r="AJ412">
        <v>818</v>
      </c>
      <c r="AK412">
        <v>100</v>
      </c>
      <c r="AL412" s="2">
        <v>0.63611111111111107</v>
      </c>
      <c r="AN412" t="s">
        <v>326</v>
      </c>
      <c r="AO412" t="s">
        <v>327</v>
      </c>
      <c r="AQ412" t="str">
        <f t="shared" si="6"/>
        <v/>
      </c>
    </row>
    <row r="413" spans="1:43">
      <c r="A413" s="8">
        <v>46175</v>
      </c>
      <c r="B413">
        <v>3918.73</v>
      </c>
      <c r="C413">
        <v>-0.56000000000000005</v>
      </c>
      <c r="D413">
        <v>66640</v>
      </c>
      <c r="E413">
        <v>-0.66</v>
      </c>
      <c r="F413" s="69">
        <v>2914</v>
      </c>
      <c r="G413" t="s">
        <v>35</v>
      </c>
      <c r="H413">
        <v>0</v>
      </c>
      <c r="I413" t="s">
        <v>288</v>
      </c>
      <c r="J413" t="s">
        <v>289</v>
      </c>
      <c r="K413" t="s">
        <v>290</v>
      </c>
      <c r="L413" s="36">
        <v>6109</v>
      </c>
      <c r="M413">
        <v>41</v>
      </c>
      <c r="N413" s="66">
        <v>6.7999999999999996E-3</v>
      </c>
      <c r="O413" s="36">
        <v>6068</v>
      </c>
      <c r="P413" s="66">
        <v>6.7000000000000002E-3</v>
      </c>
      <c r="Q413" s="36">
        <v>6048</v>
      </c>
      <c r="R413" s="36">
        <v>6161</v>
      </c>
      <c r="S413" s="36">
        <v>6022</v>
      </c>
      <c r="T413" s="66">
        <v>0.01</v>
      </c>
      <c r="U413" s="66">
        <v>-8.2000000000000007E-3</v>
      </c>
      <c r="V413" s="66">
        <v>-8.3999999999999995E-3</v>
      </c>
      <c r="W413" s="66">
        <v>1.44E-2</v>
      </c>
      <c r="X413" s="1">
        <v>2802300</v>
      </c>
      <c r="Y413" s="1">
        <v>17113195</v>
      </c>
      <c r="Z413" s="1">
        <v>12218000</v>
      </c>
      <c r="AA413" t="s">
        <v>328</v>
      </c>
      <c r="AB413" t="s">
        <v>329</v>
      </c>
      <c r="AC413">
        <v>19.02</v>
      </c>
      <c r="AD413">
        <v>2.65</v>
      </c>
      <c r="AE413">
        <v>3.96</v>
      </c>
      <c r="AF413" t="s">
        <v>230</v>
      </c>
      <c r="AG413" s="1">
        <v>419900</v>
      </c>
      <c r="AH413" s="36">
        <v>6109</v>
      </c>
      <c r="AI413">
        <v>400</v>
      </c>
      <c r="AJ413" s="36">
        <v>6108</v>
      </c>
      <c r="AK413" s="1">
        <v>1100</v>
      </c>
      <c r="AL413" s="2">
        <v>0.63888888888888884</v>
      </c>
      <c r="AM413" s="3">
        <v>46150</v>
      </c>
      <c r="AN413" t="s">
        <v>293</v>
      </c>
      <c r="AO413" t="s">
        <v>319</v>
      </c>
      <c r="AQ413" t="str">
        <f t="shared" si="6"/>
        <v/>
      </c>
    </row>
    <row r="414" spans="1:43">
      <c r="A414" s="8">
        <v>46175</v>
      </c>
      <c r="B414">
        <v>3918.73</v>
      </c>
      <c r="C414">
        <v>-0.56000000000000005</v>
      </c>
      <c r="D414">
        <v>66640</v>
      </c>
      <c r="E414">
        <v>-0.66</v>
      </c>
      <c r="F414" s="69">
        <v>3003</v>
      </c>
      <c r="G414" t="s">
        <v>36</v>
      </c>
      <c r="H414">
        <v>0</v>
      </c>
      <c r="I414" t="s">
        <v>288</v>
      </c>
      <c r="J414" t="s">
        <v>289</v>
      </c>
      <c r="K414" t="s">
        <v>290</v>
      </c>
      <c r="L414" s="36">
        <v>1649.5</v>
      </c>
      <c r="M414">
        <v>-1.5</v>
      </c>
      <c r="N414" s="66">
        <v>-8.9999999999999998E-4</v>
      </c>
      <c r="O414" s="36">
        <v>1651</v>
      </c>
      <c r="P414" s="66">
        <v>-8.9999999999999998E-4</v>
      </c>
      <c r="Q414" s="36">
        <v>1640</v>
      </c>
      <c r="R414" s="36">
        <v>1652.5</v>
      </c>
      <c r="S414" s="36">
        <v>1620.5</v>
      </c>
      <c r="T414" s="66">
        <v>5.7000000000000002E-3</v>
      </c>
      <c r="U414" s="66">
        <v>1.1999999999999999E-3</v>
      </c>
      <c r="V414" s="66">
        <v>-1.8E-3</v>
      </c>
      <c r="W414" s="66">
        <v>1.78E-2</v>
      </c>
      <c r="X414" s="1">
        <v>1986100</v>
      </c>
      <c r="Y414" s="1">
        <v>3260063</v>
      </c>
      <c r="Z414" s="1">
        <v>1266663</v>
      </c>
      <c r="AA414" t="s">
        <v>330</v>
      </c>
      <c r="AB414" t="s">
        <v>331</v>
      </c>
      <c r="AC414">
        <v>10.34</v>
      </c>
      <c r="AD414">
        <v>1.37</v>
      </c>
      <c r="AE414">
        <v>4.0599999999999996</v>
      </c>
      <c r="AF414" t="s">
        <v>230</v>
      </c>
      <c r="AG414" s="1">
        <v>47100</v>
      </c>
      <c r="AH414" s="36">
        <v>1649.5</v>
      </c>
      <c r="AI414" s="1">
        <v>3400</v>
      </c>
      <c r="AJ414" s="36">
        <v>1649</v>
      </c>
      <c r="AK414" s="1">
        <v>4300</v>
      </c>
      <c r="AL414" s="2">
        <v>0.63888888888888884</v>
      </c>
      <c r="AN414" t="s">
        <v>293</v>
      </c>
      <c r="AO414" t="s">
        <v>332</v>
      </c>
      <c r="AQ414" t="str">
        <f t="shared" si="6"/>
        <v/>
      </c>
    </row>
    <row r="415" spans="1:43">
      <c r="A415" s="8">
        <v>46175</v>
      </c>
      <c r="B415">
        <v>3918.73</v>
      </c>
      <c r="C415">
        <v>-0.56000000000000005</v>
      </c>
      <c r="D415">
        <v>66640</v>
      </c>
      <c r="E415">
        <v>-0.66</v>
      </c>
      <c r="F415" s="69">
        <v>3407</v>
      </c>
      <c r="G415" t="s">
        <v>37</v>
      </c>
      <c r="H415">
        <v>0</v>
      </c>
      <c r="I415" t="s">
        <v>288</v>
      </c>
      <c r="J415" t="s">
        <v>289</v>
      </c>
      <c r="K415" t="s">
        <v>290</v>
      </c>
      <c r="L415" s="36">
        <v>1736</v>
      </c>
      <c r="M415">
        <v>-32</v>
      </c>
      <c r="N415" s="66">
        <v>-1.8100000000000002E-2</v>
      </c>
      <c r="O415" s="36">
        <v>1768</v>
      </c>
      <c r="P415" s="66">
        <v>-1.7999999999999999E-2</v>
      </c>
      <c r="Q415" s="36">
        <v>1770.5</v>
      </c>
      <c r="R415" s="36">
        <v>1773.5</v>
      </c>
      <c r="S415" s="36">
        <v>1700.5</v>
      </c>
      <c r="T415" s="66">
        <v>-1.9400000000000001E-2</v>
      </c>
      <c r="U415" s="66">
        <v>9.4999999999999998E-3</v>
      </c>
      <c r="V415" s="66">
        <v>-2.1100000000000001E-2</v>
      </c>
      <c r="W415" s="66">
        <v>2.0799999999999999E-2</v>
      </c>
      <c r="X415" s="1">
        <v>3140600</v>
      </c>
      <c r="Y415" s="1">
        <v>5454203</v>
      </c>
      <c r="Z415" s="1">
        <v>2370945</v>
      </c>
      <c r="AA415" t="s">
        <v>333</v>
      </c>
      <c r="AB415" t="s">
        <v>334</v>
      </c>
      <c r="AC415">
        <v>14.71</v>
      </c>
      <c r="AD415">
        <v>1.1200000000000001</v>
      </c>
      <c r="AE415">
        <v>2.5299999999999998</v>
      </c>
      <c r="AF415" t="s">
        <v>230</v>
      </c>
      <c r="AG415" s="1">
        <v>131200</v>
      </c>
      <c r="AH415" s="36">
        <v>1736</v>
      </c>
      <c r="AI415">
        <v>500</v>
      </c>
      <c r="AJ415" s="36">
        <v>1735.5</v>
      </c>
      <c r="AK415" s="1">
        <v>5400</v>
      </c>
      <c r="AL415" s="2">
        <v>0.63888888888888884</v>
      </c>
      <c r="AM415" s="3">
        <v>46154</v>
      </c>
      <c r="AN415" t="s">
        <v>298</v>
      </c>
      <c r="AO415" t="s">
        <v>335</v>
      </c>
      <c r="AQ415" t="str">
        <f t="shared" si="6"/>
        <v/>
      </c>
    </row>
    <row r="416" spans="1:43">
      <c r="A416" s="8">
        <v>46175</v>
      </c>
      <c r="B416">
        <v>3918.73</v>
      </c>
      <c r="C416">
        <v>-0.56000000000000005</v>
      </c>
      <c r="D416">
        <v>66640</v>
      </c>
      <c r="E416">
        <v>-0.66</v>
      </c>
      <c r="F416" s="69">
        <v>4008</v>
      </c>
      <c r="G416" t="s">
        <v>38</v>
      </c>
      <c r="H416">
        <v>0</v>
      </c>
      <c r="I416" t="s">
        <v>288</v>
      </c>
      <c r="J416" t="s">
        <v>289</v>
      </c>
      <c r="K416" t="s">
        <v>290</v>
      </c>
      <c r="L416" s="36">
        <v>1284</v>
      </c>
      <c r="M416">
        <v>12</v>
      </c>
      <c r="N416" s="66">
        <v>9.4000000000000004E-3</v>
      </c>
      <c r="O416" s="36">
        <v>1272</v>
      </c>
      <c r="P416" s="66">
        <v>9.4000000000000004E-3</v>
      </c>
      <c r="Q416" s="36">
        <v>1261</v>
      </c>
      <c r="R416" s="36">
        <v>1292</v>
      </c>
      <c r="S416" s="36">
        <v>1233</v>
      </c>
      <c r="T416" s="66">
        <v>1.8200000000000001E-2</v>
      </c>
      <c r="U416" s="66">
        <v>1.18E-2</v>
      </c>
      <c r="V416" s="66">
        <v>-6.1000000000000004E-3</v>
      </c>
      <c r="W416" s="66">
        <v>4.1300000000000003E-2</v>
      </c>
      <c r="X416" s="1">
        <v>190200</v>
      </c>
      <c r="Y416" s="1">
        <v>241161</v>
      </c>
      <c r="Z416" s="1">
        <v>83053</v>
      </c>
      <c r="AA416" t="s">
        <v>541</v>
      </c>
      <c r="AB416" t="s">
        <v>337</v>
      </c>
      <c r="AC416">
        <v>10.5</v>
      </c>
      <c r="AD416">
        <v>0.8</v>
      </c>
      <c r="AE416">
        <v>3.74</v>
      </c>
      <c r="AF416" t="s">
        <v>230</v>
      </c>
      <c r="AG416" s="1">
        <v>45100</v>
      </c>
      <c r="AH416" s="36">
        <v>1284</v>
      </c>
      <c r="AI416">
        <v>700</v>
      </c>
      <c r="AJ416" s="36">
        <v>1283</v>
      </c>
      <c r="AK416">
        <v>500</v>
      </c>
      <c r="AL416" s="2">
        <v>0.63888888888888884</v>
      </c>
      <c r="AM416" s="3">
        <v>46154</v>
      </c>
      <c r="AN416" t="s">
        <v>298</v>
      </c>
      <c r="AO416" t="s">
        <v>335</v>
      </c>
      <c r="AQ416" t="str">
        <f t="shared" si="6"/>
        <v/>
      </c>
    </row>
    <row r="417" spans="1:43">
      <c r="A417" s="8">
        <v>46175</v>
      </c>
      <c r="B417">
        <v>3918.73</v>
      </c>
      <c r="C417">
        <v>-0.56000000000000005</v>
      </c>
      <c r="D417">
        <v>66640</v>
      </c>
      <c r="E417">
        <v>-0.66</v>
      </c>
      <c r="F417" s="69">
        <v>4026</v>
      </c>
      <c r="G417" t="s">
        <v>39</v>
      </c>
      <c r="H417">
        <v>0</v>
      </c>
      <c r="I417" t="s">
        <v>314</v>
      </c>
      <c r="J417" t="s">
        <v>289</v>
      </c>
      <c r="K417" t="s">
        <v>290</v>
      </c>
      <c r="L417" s="36">
        <v>1878</v>
      </c>
      <c r="M417">
        <v>-47</v>
      </c>
      <c r="N417" s="66">
        <v>-2.4400000000000002E-2</v>
      </c>
      <c r="O417" s="36">
        <v>1925</v>
      </c>
      <c r="P417" s="66">
        <v>-2.4400000000000002E-2</v>
      </c>
      <c r="Q417" s="36">
        <v>1903</v>
      </c>
      <c r="R417" s="36">
        <v>1903</v>
      </c>
      <c r="S417" s="36">
        <v>1829</v>
      </c>
      <c r="T417" s="66">
        <v>-1.3100000000000001E-2</v>
      </c>
      <c r="U417" s="66">
        <v>2.06E-2</v>
      </c>
      <c r="V417" s="66">
        <v>-1.3100000000000001E-2</v>
      </c>
      <c r="W417" s="66">
        <v>2.6700000000000002E-2</v>
      </c>
      <c r="X417" s="1">
        <v>50100</v>
      </c>
      <c r="Y417" s="1">
        <v>93271</v>
      </c>
      <c r="Z417" s="1">
        <v>17352</v>
      </c>
      <c r="AA417" t="s">
        <v>338</v>
      </c>
      <c r="AB417" t="s">
        <v>339</v>
      </c>
      <c r="AC417">
        <v>10.66</v>
      </c>
      <c r="AD417">
        <v>1.25</v>
      </c>
      <c r="AE417">
        <v>2.61</v>
      </c>
      <c r="AF417" t="s">
        <v>230</v>
      </c>
      <c r="AG417">
        <v>0</v>
      </c>
      <c r="AH417" s="36">
        <v>1879</v>
      </c>
      <c r="AI417">
        <v>100</v>
      </c>
      <c r="AJ417" s="36">
        <v>1876</v>
      </c>
      <c r="AK417">
        <v>400</v>
      </c>
      <c r="AL417" s="2">
        <v>0.63749999999999996</v>
      </c>
      <c r="AM417" s="3">
        <v>46183</v>
      </c>
      <c r="AN417" t="s">
        <v>340</v>
      </c>
      <c r="AO417" t="s">
        <v>341</v>
      </c>
      <c r="AQ417" t="str">
        <f t="shared" si="6"/>
        <v/>
      </c>
    </row>
    <row r="418" spans="1:43">
      <c r="A418" s="8">
        <v>46175</v>
      </c>
      <c r="B418">
        <v>3918.73</v>
      </c>
      <c r="C418">
        <v>-0.56000000000000005</v>
      </c>
      <c r="D418">
        <v>66640</v>
      </c>
      <c r="E418">
        <v>-0.66</v>
      </c>
      <c r="F418" s="69">
        <v>4062</v>
      </c>
      <c r="G418" t="s">
        <v>40</v>
      </c>
      <c r="H418">
        <v>0</v>
      </c>
      <c r="I418" t="s">
        <v>288</v>
      </c>
      <c r="J418" t="s">
        <v>289</v>
      </c>
      <c r="K418" t="s">
        <v>290</v>
      </c>
      <c r="L418" s="36">
        <v>21275</v>
      </c>
      <c r="M418">
        <v>-520</v>
      </c>
      <c r="N418" s="66">
        <v>-2.3900000000000001E-2</v>
      </c>
      <c r="O418" s="36">
        <v>21795</v>
      </c>
      <c r="P418" s="66">
        <v>-2.3800000000000002E-2</v>
      </c>
      <c r="Q418" s="36">
        <v>21795</v>
      </c>
      <c r="R418" s="36">
        <v>22670</v>
      </c>
      <c r="S418" s="36">
        <v>20265</v>
      </c>
      <c r="T418" s="66">
        <v>-2.3800000000000002E-2</v>
      </c>
      <c r="U418" s="66">
        <v>2.5999999999999999E-2</v>
      </c>
      <c r="V418" s="66">
        <v>-6.1499999999999999E-2</v>
      </c>
      <c r="W418" s="66">
        <v>4.9799999999999997E-2</v>
      </c>
      <c r="X418" s="1">
        <v>7429500</v>
      </c>
      <c r="Y418" s="1">
        <v>157665193</v>
      </c>
      <c r="Z418" s="1">
        <v>5993616</v>
      </c>
      <c r="AA418" t="s">
        <v>555</v>
      </c>
      <c r="AB418" t="s">
        <v>343</v>
      </c>
      <c r="AC418">
        <v>102.43</v>
      </c>
      <c r="AD418">
        <v>10.8</v>
      </c>
      <c r="AE418">
        <v>0.16</v>
      </c>
      <c r="AF418" t="s">
        <v>230</v>
      </c>
      <c r="AG418" s="1">
        <v>36800</v>
      </c>
      <c r="AH418" s="36">
        <v>21275</v>
      </c>
      <c r="AI418">
        <v>500</v>
      </c>
      <c r="AJ418" s="36">
        <v>21270</v>
      </c>
      <c r="AK418">
        <v>500</v>
      </c>
      <c r="AL418" s="2">
        <v>0.63888888888888884</v>
      </c>
      <c r="AM418" s="3">
        <v>46153</v>
      </c>
      <c r="AN418" t="s">
        <v>298</v>
      </c>
      <c r="AO418" t="s">
        <v>344</v>
      </c>
      <c r="AQ418" t="str">
        <f t="shared" si="6"/>
        <v/>
      </c>
    </row>
    <row r="419" spans="1:43">
      <c r="A419" s="8">
        <v>46175</v>
      </c>
      <c r="B419">
        <v>3918.73</v>
      </c>
      <c r="C419">
        <v>-0.56000000000000005</v>
      </c>
      <c r="D419">
        <v>66640</v>
      </c>
      <c r="E419">
        <v>-0.66</v>
      </c>
      <c r="F419" s="69">
        <v>4063</v>
      </c>
      <c r="G419" t="s">
        <v>41</v>
      </c>
      <c r="H419">
        <v>0</v>
      </c>
      <c r="I419" t="s">
        <v>288</v>
      </c>
      <c r="J419" t="s">
        <v>289</v>
      </c>
      <c r="K419" t="s">
        <v>290</v>
      </c>
      <c r="L419" s="36">
        <v>7438</v>
      </c>
      <c r="M419">
        <v>-355</v>
      </c>
      <c r="N419" s="66">
        <v>-4.5600000000000002E-2</v>
      </c>
      <c r="O419" s="36">
        <v>7793</v>
      </c>
      <c r="P419" s="66">
        <v>-4.5499999999999999E-2</v>
      </c>
      <c r="Q419" s="36">
        <v>7600</v>
      </c>
      <c r="R419" s="36">
        <v>7600</v>
      </c>
      <c r="S419" s="36">
        <v>7194</v>
      </c>
      <c r="T419" s="66">
        <v>-2.1299999999999999E-2</v>
      </c>
      <c r="U419" s="66">
        <v>2.5899999999999999E-2</v>
      </c>
      <c r="V419" s="66">
        <v>-2.1299999999999999E-2</v>
      </c>
      <c r="W419" s="66">
        <v>3.39E-2</v>
      </c>
      <c r="X419" s="1">
        <v>6320200</v>
      </c>
      <c r="Y419" s="1">
        <v>46618792</v>
      </c>
      <c r="Z419" s="1">
        <v>14764399</v>
      </c>
      <c r="AA419" t="s">
        <v>556</v>
      </c>
      <c r="AB419" t="s">
        <v>346</v>
      </c>
      <c r="AC419">
        <v>27.61</v>
      </c>
      <c r="AD419">
        <v>3.09</v>
      </c>
      <c r="AE419">
        <v>1.43</v>
      </c>
      <c r="AF419" t="s">
        <v>230</v>
      </c>
      <c r="AG419" s="1">
        <v>132700</v>
      </c>
      <c r="AH419" s="36">
        <v>7439</v>
      </c>
      <c r="AI419">
        <v>400</v>
      </c>
      <c r="AJ419" s="36">
        <v>7437</v>
      </c>
      <c r="AK419">
        <v>500</v>
      </c>
      <c r="AL419" s="2">
        <v>0.63888888888888884</v>
      </c>
      <c r="AN419" t="s">
        <v>298</v>
      </c>
      <c r="AO419" t="s">
        <v>335</v>
      </c>
      <c r="AQ419" t="str">
        <f t="shared" si="6"/>
        <v/>
      </c>
    </row>
    <row r="420" spans="1:43">
      <c r="A420" s="8">
        <v>46175</v>
      </c>
      <c r="B420">
        <v>3918.73</v>
      </c>
      <c r="C420">
        <v>-0.56000000000000005</v>
      </c>
      <c r="D420">
        <v>66640</v>
      </c>
      <c r="E420">
        <v>-0.66</v>
      </c>
      <c r="F420" s="69">
        <v>4068</v>
      </c>
      <c r="G420" t="s">
        <v>42</v>
      </c>
      <c r="H420">
        <v>0</v>
      </c>
      <c r="I420" t="s">
        <v>347</v>
      </c>
      <c r="J420" t="s">
        <v>323</v>
      </c>
      <c r="K420" t="s">
        <v>295</v>
      </c>
      <c r="L420" s="36">
        <v>1750</v>
      </c>
      <c r="M420">
        <v>0</v>
      </c>
      <c r="N420" s="66">
        <v>0</v>
      </c>
      <c r="O420" s="36">
        <v>1750</v>
      </c>
      <c r="P420" s="66">
        <v>0</v>
      </c>
      <c r="Q420" s="36">
        <v>1750</v>
      </c>
      <c r="R420" s="36">
        <v>1750</v>
      </c>
      <c r="S420" s="36">
        <v>1750</v>
      </c>
      <c r="T420" s="66">
        <v>0</v>
      </c>
      <c r="U420" s="66">
        <v>0</v>
      </c>
      <c r="V420" s="66">
        <v>0</v>
      </c>
      <c r="W420" s="66">
        <v>0</v>
      </c>
      <c r="X420">
        <v>500</v>
      </c>
      <c r="Y420">
        <v>875</v>
      </c>
      <c r="Z420" s="1">
        <v>3306</v>
      </c>
      <c r="AA420" t="s">
        <v>348</v>
      </c>
      <c r="AB420" t="s">
        <v>349</v>
      </c>
      <c r="AC420">
        <v>22.99</v>
      </c>
      <c r="AD420">
        <v>1.54</v>
      </c>
      <c r="AE420">
        <v>0</v>
      </c>
      <c r="AF420">
        <v>1.6</v>
      </c>
      <c r="AG420">
        <v>0</v>
      </c>
      <c r="AH420" s="36">
        <v>1767</v>
      </c>
      <c r="AI420">
        <v>300</v>
      </c>
      <c r="AJ420" s="36">
        <v>1751</v>
      </c>
      <c r="AK420">
        <v>200</v>
      </c>
      <c r="AL420" s="2">
        <v>0.59583333333333333</v>
      </c>
      <c r="AM420" s="3">
        <v>46156</v>
      </c>
      <c r="AN420" t="s">
        <v>350</v>
      </c>
      <c r="AO420" t="s">
        <v>351</v>
      </c>
      <c r="AQ420" t="str">
        <f t="shared" si="6"/>
        <v/>
      </c>
    </row>
    <row r="421" spans="1:43">
      <c r="A421" s="8">
        <v>46175</v>
      </c>
      <c r="B421">
        <v>3918.73</v>
      </c>
      <c r="C421">
        <v>-0.56000000000000005</v>
      </c>
      <c r="D421">
        <v>66640</v>
      </c>
      <c r="E421">
        <v>-0.66</v>
      </c>
      <c r="F421" s="69">
        <v>4100</v>
      </c>
      <c r="G421" t="s">
        <v>43</v>
      </c>
      <c r="H421">
        <v>0</v>
      </c>
      <c r="I421" t="s">
        <v>314</v>
      </c>
      <c r="J421" t="s">
        <v>289</v>
      </c>
      <c r="K421" t="s">
        <v>290</v>
      </c>
      <c r="L421" s="36">
        <v>1900</v>
      </c>
      <c r="M421">
        <v>-43</v>
      </c>
      <c r="N421" s="66">
        <v>-2.2100000000000002E-2</v>
      </c>
      <c r="O421" s="36">
        <v>1943</v>
      </c>
      <c r="P421" s="66">
        <v>-2.2100000000000002E-2</v>
      </c>
      <c r="Q421" s="36">
        <v>1942</v>
      </c>
      <c r="R421" s="36">
        <v>1973</v>
      </c>
      <c r="S421" s="36">
        <v>1769</v>
      </c>
      <c r="T421" s="66">
        <v>-2.1600000000000001E-2</v>
      </c>
      <c r="U421" s="66">
        <v>6.0199999999999997E-2</v>
      </c>
      <c r="V421" s="66">
        <v>-3.6900000000000002E-2</v>
      </c>
      <c r="W421" s="66">
        <v>7.3999999999999996E-2</v>
      </c>
      <c r="X421" s="1">
        <v>460100</v>
      </c>
      <c r="Y421" s="1">
        <v>857663</v>
      </c>
      <c r="Z421" s="1">
        <v>11588</v>
      </c>
      <c r="AA421" t="s">
        <v>544</v>
      </c>
      <c r="AB421" t="s">
        <v>353</v>
      </c>
      <c r="AC421">
        <v>21.99</v>
      </c>
      <c r="AD421">
        <v>1.21</v>
      </c>
      <c r="AE421">
        <v>0</v>
      </c>
      <c r="AF421" t="s">
        <v>230</v>
      </c>
      <c r="AG421" s="1">
        <v>2200</v>
      </c>
      <c r="AH421" s="36">
        <v>1901</v>
      </c>
      <c r="AI421">
        <v>400</v>
      </c>
      <c r="AJ421" s="36">
        <v>1894</v>
      </c>
      <c r="AK421">
        <v>300</v>
      </c>
      <c r="AL421" s="2">
        <v>0.63888888888888884</v>
      </c>
      <c r="AM421" s="3">
        <v>46157</v>
      </c>
      <c r="AN421" t="s">
        <v>298</v>
      </c>
      <c r="AO421" t="s">
        <v>335</v>
      </c>
      <c r="AQ421" t="str">
        <f t="shared" si="6"/>
        <v/>
      </c>
    </row>
    <row r="422" spans="1:43">
      <c r="A422" s="8">
        <v>46175</v>
      </c>
      <c r="B422">
        <v>3918.73</v>
      </c>
      <c r="C422">
        <v>-0.56000000000000005</v>
      </c>
      <c r="D422">
        <v>66640</v>
      </c>
      <c r="E422">
        <v>-0.66</v>
      </c>
      <c r="F422" s="69">
        <v>4182</v>
      </c>
      <c r="G422" t="s">
        <v>44</v>
      </c>
      <c r="H422">
        <v>0</v>
      </c>
      <c r="I422" t="s">
        <v>288</v>
      </c>
      <c r="J422" t="s">
        <v>289</v>
      </c>
      <c r="K422" t="s">
        <v>290</v>
      </c>
      <c r="L422" s="36">
        <v>5273</v>
      </c>
      <c r="M422">
        <v>-195</v>
      </c>
      <c r="N422" s="66">
        <v>-3.5700000000000003E-2</v>
      </c>
      <c r="O422" s="36">
        <v>5468</v>
      </c>
      <c r="P422" s="66">
        <v>-3.56E-2</v>
      </c>
      <c r="Q422" s="36">
        <v>5371</v>
      </c>
      <c r="R422" s="36">
        <v>5414</v>
      </c>
      <c r="S422" s="36">
        <v>5119</v>
      </c>
      <c r="T422" s="66">
        <v>-1.8200000000000001E-2</v>
      </c>
      <c r="U422" s="66">
        <v>2.7799999999999998E-2</v>
      </c>
      <c r="V422" s="66">
        <v>-2.5999999999999999E-2</v>
      </c>
      <c r="W422" s="66">
        <v>0.03</v>
      </c>
      <c r="X422" s="1">
        <v>1013100</v>
      </c>
      <c r="Y422" s="1">
        <v>5313709</v>
      </c>
      <c r="Z422" s="1">
        <v>1116223</v>
      </c>
      <c r="AA422" t="s">
        <v>545</v>
      </c>
      <c r="AB422" t="s">
        <v>355</v>
      </c>
      <c r="AC422">
        <v>22.35</v>
      </c>
      <c r="AD422">
        <v>1.58</v>
      </c>
      <c r="AE422">
        <v>2.09</v>
      </c>
      <c r="AF422" t="s">
        <v>230</v>
      </c>
      <c r="AG422" s="1">
        <v>17300</v>
      </c>
      <c r="AH422" s="36">
        <v>5273</v>
      </c>
      <c r="AI422">
        <v>100</v>
      </c>
      <c r="AJ422" s="36">
        <v>5271</v>
      </c>
      <c r="AK422">
        <v>400</v>
      </c>
      <c r="AL422" s="2">
        <v>0.63888888888888884</v>
      </c>
      <c r="AM422" s="3">
        <v>46155</v>
      </c>
      <c r="AN422" t="s">
        <v>298</v>
      </c>
      <c r="AO422" t="s">
        <v>335</v>
      </c>
      <c r="AQ422" t="str">
        <f t="shared" si="6"/>
        <v/>
      </c>
    </row>
    <row r="423" spans="1:43">
      <c r="A423" s="8">
        <v>46175</v>
      </c>
      <c r="B423">
        <v>3918.73</v>
      </c>
      <c r="C423">
        <v>-0.56000000000000005</v>
      </c>
      <c r="D423">
        <v>66640</v>
      </c>
      <c r="E423">
        <v>-0.66</v>
      </c>
      <c r="F423" s="69">
        <v>4188</v>
      </c>
      <c r="G423" t="s">
        <v>45</v>
      </c>
      <c r="H423">
        <v>0</v>
      </c>
      <c r="I423" t="s">
        <v>288</v>
      </c>
      <c r="J423" t="s">
        <v>289</v>
      </c>
      <c r="K423" t="s">
        <v>295</v>
      </c>
      <c r="L423" s="36">
        <v>1084.5</v>
      </c>
      <c r="M423">
        <v>-7</v>
      </c>
      <c r="N423" s="66">
        <v>-6.4000000000000003E-3</v>
      </c>
      <c r="O423" s="36">
        <v>1091.5</v>
      </c>
      <c r="P423" s="66">
        <v>-6.4000000000000003E-3</v>
      </c>
      <c r="Q423" s="36">
        <v>1078</v>
      </c>
      <c r="R423" s="36">
        <v>1091.5</v>
      </c>
      <c r="S423" s="36">
        <v>1056.5</v>
      </c>
      <c r="T423" s="66">
        <v>6.0000000000000001E-3</v>
      </c>
      <c r="U423" s="66">
        <v>1.5900000000000001E-2</v>
      </c>
      <c r="V423" s="66">
        <v>-6.4000000000000003E-3</v>
      </c>
      <c r="W423" s="66">
        <v>2.6499999999999999E-2</v>
      </c>
      <c r="X423" s="1">
        <v>3274700</v>
      </c>
      <c r="Y423" s="1">
        <v>3529099</v>
      </c>
      <c r="Z423" s="1">
        <v>1563271</v>
      </c>
      <c r="AA423" t="s">
        <v>356</v>
      </c>
      <c r="AB423" t="s">
        <v>357</v>
      </c>
      <c r="AC423">
        <v>11.59</v>
      </c>
      <c r="AD423">
        <v>0.83</v>
      </c>
      <c r="AE423">
        <v>2.95</v>
      </c>
      <c r="AF423" t="s">
        <v>230</v>
      </c>
      <c r="AG423" s="1">
        <v>337400</v>
      </c>
      <c r="AH423" s="36">
        <v>1085.5</v>
      </c>
      <c r="AI423" s="1">
        <v>5400</v>
      </c>
      <c r="AJ423" s="36">
        <v>1084.5</v>
      </c>
      <c r="AK423" s="1">
        <v>1100</v>
      </c>
      <c r="AL423" s="2">
        <v>0.63888888888888884</v>
      </c>
      <c r="AM423" s="3">
        <v>46155</v>
      </c>
      <c r="AN423" t="s">
        <v>298</v>
      </c>
      <c r="AO423" t="s">
        <v>335</v>
      </c>
      <c r="AQ423" t="str">
        <f t="shared" si="6"/>
        <v/>
      </c>
    </row>
    <row r="424" spans="1:43">
      <c r="A424" s="8">
        <v>46175</v>
      </c>
      <c r="B424">
        <v>3918.73</v>
      </c>
      <c r="C424">
        <v>-0.56000000000000005</v>
      </c>
      <c r="D424">
        <v>66640</v>
      </c>
      <c r="E424">
        <v>-0.66</v>
      </c>
      <c r="F424" s="69">
        <v>4220</v>
      </c>
      <c r="G424" t="s">
        <v>46</v>
      </c>
      <c r="H424">
        <v>0</v>
      </c>
      <c r="I424" t="s">
        <v>288</v>
      </c>
      <c r="J424" t="s">
        <v>289</v>
      </c>
      <c r="K424" t="s">
        <v>290</v>
      </c>
      <c r="L424" s="36">
        <v>1547</v>
      </c>
      <c r="M424">
        <v>18</v>
      </c>
      <c r="N424" s="66">
        <v>1.18E-2</v>
      </c>
      <c r="O424" s="36">
        <v>1529</v>
      </c>
      <c r="P424" s="66">
        <v>1.17E-2</v>
      </c>
      <c r="Q424" s="36">
        <v>1505</v>
      </c>
      <c r="R424" s="36">
        <v>1557</v>
      </c>
      <c r="S424" s="36">
        <v>1487</v>
      </c>
      <c r="T424" s="66">
        <v>2.7900000000000001E-2</v>
      </c>
      <c r="U424" s="66">
        <v>2.0400000000000001E-2</v>
      </c>
      <c r="V424" s="66">
        <v>-6.4000000000000003E-3</v>
      </c>
      <c r="W424" s="66">
        <v>4.0300000000000002E-2</v>
      </c>
      <c r="X424" s="1">
        <v>102300</v>
      </c>
      <c r="Y424" s="1">
        <v>155683</v>
      </c>
      <c r="Z424" s="1">
        <v>79322</v>
      </c>
      <c r="AA424" t="s">
        <v>358</v>
      </c>
      <c r="AB424" t="s">
        <v>359</v>
      </c>
      <c r="AC424">
        <v>10.82</v>
      </c>
      <c r="AD424">
        <v>1.08</v>
      </c>
      <c r="AE424">
        <v>3.49</v>
      </c>
      <c r="AF424" t="s">
        <v>230</v>
      </c>
      <c r="AG424" s="1">
        <v>14200</v>
      </c>
      <c r="AH424" s="36">
        <v>1547</v>
      </c>
      <c r="AI424">
        <v>700</v>
      </c>
      <c r="AJ424" s="36">
        <v>1545</v>
      </c>
      <c r="AK424">
        <v>400</v>
      </c>
      <c r="AL424" s="2">
        <v>0.63611111111111107</v>
      </c>
      <c r="AN424" t="s">
        <v>298</v>
      </c>
      <c r="AO424" t="s">
        <v>335</v>
      </c>
      <c r="AQ424" t="str">
        <f t="shared" si="6"/>
        <v/>
      </c>
    </row>
    <row r="425" spans="1:43">
      <c r="A425" s="8">
        <v>46175</v>
      </c>
      <c r="B425">
        <v>3918.73</v>
      </c>
      <c r="C425">
        <v>-0.56000000000000005</v>
      </c>
      <c r="D425">
        <v>66640</v>
      </c>
      <c r="E425">
        <v>-0.66</v>
      </c>
      <c r="F425" s="69">
        <v>4334</v>
      </c>
      <c r="G425" t="s">
        <v>47</v>
      </c>
      <c r="H425">
        <v>0</v>
      </c>
      <c r="I425" t="s">
        <v>314</v>
      </c>
      <c r="J425" t="s">
        <v>323</v>
      </c>
      <c r="K425" t="s">
        <v>290</v>
      </c>
      <c r="L425">
        <v>397</v>
      </c>
      <c r="M425">
        <v>-2</v>
      </c>
      <c r="N425" s="66">
        <v>-5.0000000000000001E-3</v>
      </c>
      <c r="O425">
        <v>399</v>
      </c>
      <c r="P425" s="66">
        <v>-5.0000000000000001E-3</v>
      </c>
      <c r="Q425">
        <v>398</v>
      </c>
      <c r="R425">
        <v>398</v>
      </c>
      <c r="S425">
        <v>393</v>
      </c>
      <c r="T425" s="66">
        <v>-2.5000000000000001E-3</v>
      </c>
      <c r="U425" s="66">
        <v>7.6E-3</v>
      </c>
      <c r="V425" s="66">
        <v>-2.5000000000000001E-3</v>
      </c>
      <c r="W425" s="66">
        <v>1.01E-2</v>
      </c>
      <c r="X425" s="1">
        <v>12900</v>
      </c>
      <c r="Y425" s="1">
        <v>5091</v>
      </c>
      <c r="Z425" s="1">
        <v>4405</v>
      </c>
      <c r="AA425" t="s">
        <v>360</v>
      </c>
      <c r="AB425" t="s">
        <v>361</v>
      </c>
      <c r="AC425">
        <v>11.92</v>
      </c>
      <c r="AD425">
        <v>1.31</v>
      </c>
      <c r="AE425">
        <v>2.52</v>
      </c>
      <c r="AF425">
        <v>0.1</v>
      </c>
      <c r="AG425">
        <v>500</v>
      </c>
      <c r="AH425">
        <v>397</v>
      </c>
      <c r="AI425" s="1">
        <v>1500</v>
      </c>
      <c r="AJ425">
        <v>394</v>
      </c>
      <c r="AK425">
        <v>800</v>
      </c>
      <c r="AL425" s="2">
        <v>0.62638888888888888</v>
      </c>
      <c r="AM425" s="3">
        <v>46183</v>
      </c>
      <c r="AN425" t="s">
        <v>306</v>
      </c>
      <c r="AO425" t="s">
        <v>351</v>
      </c>
      <c r="AQ425" t="str">
        <f t="shared" si="6"/>
        <v/>
      </c>
    </row>
    <row r="426" spans="1:43">
      <c r="A426" s="8">
        <v>46175</v>
      </c>
      <c r="B426">
        <v>3918.73</v>
      </c>
      <c r="C426">
        <v>-0.56000000000000005</v>
      </c>
      <c r="D426">
        <v>66640</v>
      </c>
      <c r="E426">
        <v>-0.66</v>
      </c>
      <c r="F426" s="69">
        <v>4523</v>
      </c>
      <c r="G426" t="s">
        <v>48</v>
      </c>
      <c r="H426">
        <v>0</v>
      </c>
      <c r="I426" t="s">
        <v>288</v>
      </c>
      <c r="J426" t="s">
        <v>289</v>
      </c>
      <c r="K426" t="s">
        <v>290</v>
      </c>
      <c r="L426" s="36">
        <v>3819</v>
      </c>
      <c r="M426">
        <v>11</v>
      </c>
      <c r="N426" s="66">
        <v>2.8999999999999998E-3</v>
      </c>
      <c r="O426" s="36">
        <v>3808</v>
      </c>
      <c r="P426" s="66">
        <v>2.8E-3</v>
      </c>
      <c r="Q426" s="36">
        <v>3793</v>
      </c>
      <c r="R426" s="36">
        <v>3853</v>
      </c>
      <c r="S426" s="36">
        <v>3737</v>
      </c>
      <c r="T426" s="66">
        <v>6.7999999999999996E-3</v>
      </c>
      <c r="U426" s="66">
        <v>-5.7000000000000002E-3</v>
      </c>
      <c r="V426" s="66">
        <v>-8.8000000000000005E-3</v>
      </c>
      <c r="W426" s="66">
        <v>2.1899999999999999E-2</v>
      </c>
      <c r="X426" s="1">
        <v>1618500</v>
      </c>
      <c r="Y426" s="1">
        <v>6153017</v>
      </c>
      <c r="Z426" s="1">
        <v>1113808</v>
      </c>
      <c r="AA426" t="s">
        <v>362</v>
      </c>
      <c r="AB426" t="s">
        <v>557</v>
      </c>
      <c r="AC426">
        <v>20.62</v>
      </c>
      <c r="AD426">
        <v>1.19</v>
      </c>
      <c r="AE426">
        <v>4.1900000000000004</v>
      </c>
      <c r="AF426" t="s">
        <v>230</v>
      </c>
      <c r="AG426" s="1">
        <v>107800</v>
      </c>
      <c r="AH426" s="36">
        <v>3820</v>
      </c>
      <c r="AI426" s="1">
        <v>1300</v>
      </c>
      <c r="AJ426" s="36">
        <v>3819</v>
      </c>
      <c r="AK426">
        <v>900</v>
      </c>
      <c r="AL426" s="2">
        <v>0.63888888888888884</v>
      </c>
      <c r="AM426" s="3">
        <v>46157</v>
      </c>
      <c r="AN426" t="s">
        <v>298</v>
      </c>
      <c r="AO426" t="s">
        <v>364</v>
      </c>
      <c r="AQ426" t="str">
        <f t="shared" si="6"/>
        <v/>
      </c>
    </row>
    <row r="427" spans="1:43">
      <c r="A427" s="8">
        <v>46175</v>
      </c>
      <c r="B427">
        <v>3918.73</v>
      </c>
      <c r="C427">
        <v>-0.56000000000000005</v>
      </c>
      <c r="D427">
        <v>66640</v>
      </c>
      <c r="E427">
        <v>-0.66</v>
      </c>
      <c r="F427" s="69">
        <v>4528</v>
      </c>
      <c r="G427" t="s">
        <v>49</v>
      </c>
      <c r="H427">
        <v>0</v>
      </c>
      <c r="I427" t="s">
        <v>288</v>
      </c>
      <c r="J427" t="s">
        <v>289</v>
      </c>
      <c r="K427" t="s">
        <v>290</v>
      </c>
      <c r="L427" s="36">
        <v>2210</v>
      </c>
      <c r="M427">
        <v>-112</v>
      </c>
      <c r="N427" s="66">
        <v>-4.82E-2</v>
      </c>
      <c r="O427" s="36">
        <v>2322</v>
      </c>
      <c r="P427" s="66">
        <v>-4.82E-2</v>
      </c>
      <c r="Q427" s="36">
        <v>2280</v>
      </c>
      <c r="R427" s="36">
        <v>2297</v>
      </c>
      <c r="S427" s="36">
        <v>2209</v>
      </c>
      <c r="T427" s="66">
        <v>-3.0700000000000002E-2</v>
      </c>
      <c r="U427" s="66">
        <v>-1.3299999999999999E-2</v>
      </c>
      <c r="V427" s="66">
        <v>-3.78E-2</v>
      </c>
      <c r="W427" s="66">
        <v>4.0000000000000002E-4</v>
      </c>
      <c r="X427" s="1">
        <v>1564600</v>
      </c>
      <c r="Y427" s="1">
        <v>3505746</v>
      </c>
      <c r="Z427" s="1">
        <v>1102111</v>
      </c>
      <c r="AA427" t="s">
        <v>365</v>
      </c>
      <c r="AB427" t="s">
        <v>366</v>
      </c>
      <c r="AC427">
        <v>14.62</v>
      </c>
      <c r="AD427">
        <v>1.22</v>
      </c>
      <c r="AE427">
        <v>3.62</v>
      </c>
      <c r="AF427" t="s">
        <v>230</v>
      </c>
      <c r="AG427" s="1">
        <v>90500</v>
      </c>
      <c r="AH427" s="36">
        <v>2210</v>
      </c>
      <c r="AI427">
        <v>700</v>
      </c>
      <c r="AJ427" s="36">
        <v>2209.5</v>
      </c>
      <c r="AK427" s="1">
        <v>1000</v>
      </c>
      <c r="AL427" s="2">
        <v>0.63888888888888884</v>
      </c>
      <c r="AM427" s="3">
        <v>46150</v>
      </c>
      <c r="AN427" t="s">
        <v>298</v>
      </c>
      <c r="AO427" t="s">
        <v>364</v>
      </c>
      <c r="AQ427" t="str">
        <f t="shared" si="6"/>
        <v/>
      </c>
    </row>
    <row r="428" spans="1:43">
      <c r="A428" s="8">
        <v>46175</v>
      </c>
      <c r="B428">
        <v>3918.73</v>
      </c>
      <c r="C428">
        <v>-0.56000000000000005</v>
      </c>
      <c r="D428">
        <v>66640</v>
      </c>
      <c r="E428">
        <v>-0.66</v>
      </c>
      <c r="F428" s="69">
        <v>4661</v>
      </c>
      <c r="G428" t="s">
        <v>50</v>
      </c>
      <c r="H428">
        <v>0</v>
      </c>
      <c r="I428" t="s">
        <v>288</v>
      </c>
      <c r="J428" t="s">
        <v>289</v>
      </c>
      <c r="K428" t="s">
        <v>290</v>
      </c>
      <c r="L428" s="36">
        <v>2176.5</v>
      </c>
      <c r="M428">
        <v>-71.5</v>
      </c>
      <c r="N428" s="66">
        <v>-3.1800000000000002E-2</v>
      </c>
      <c r="O428" s="36">
        <v>2248</v>
      </c>
      <c r="P428" s="66">
        <v>-3.1800000000000002E-2</v>
      </c>
      <c r="Q428" s="36">
        <v>2221</v>
      </c>
      <c r="R428" s="36">
        <v>2238</v>
      </c>
      <c r="S428" s="36">
        <v>2173.5</v>
      </c>
      <c r="T428" s="66">
        <v>-0.02</v>
      </c>
      <c r="U428" s="66">
        <v>-2.3900000000000001E-2</v>
      </c>
      <c r="V428" s="66">
        <v>-2.7400000000000001E-2</v>
      </c>
      <c r="W428" s="66">
        <v>1.2999999999999999E-3</v>
      </c>
      <c r="X428" s="1">
        <v>5245900</v>
      </c>
      <c r="Y428" s="1">
        <v>11573216</v>
      </c>
      <c r="Z428" s="1">
        <v>3918681</v>
      </c>
      <c r="AA428" t="s">
        <v>367</v>
      </c>
      <c r="AB428" t="s">
        <v>368</v>
      </c>
      <c r="AC428">
        <v>30.48</v>
      </c>
      <c r="AD428">
        <v>3.24</v>
      </c>
      <c r="AE428">
        <v>0.74</v>
      </c>
      <c r="AF428" t="s">
        <v>230</v>
      </c>
      <c r="AG428" s="1">
        <v>463200</v>
      </c>
      <c r="AH428" s="36">
        <v>2176.5</v>
      </c>
      <c r="AI428" s="1">
        <v>1100</v>
      </c>
      <c r="AJ428" s="36">
        <v>2176</v>
      </c>
      <c r="AK428">
        <v>600</v>
      </c>
      <c r="AL428" s="2">
        <v>0.63888888888888884</v>
      </c>
      <c r="AN428" t="s">
        <v>298</v>
      </c>
      <c r="AO428" t="s">
        <v>313</v>
      </c>
      <c r="AQ428" t="str">
        <f t="shared" si="6"/>
        <v/>
      </c>
    </row>
    <row r="429" spans="1:43">
      <c r="A429" s="8">
        <v>46175</v>
      </c>
      <c r="B429">
        <v>3918.73</v>
      </c>
      <c r="C429">
        <v>-0.56000000000000005</v>
      </c>
      <c r="D429">
        <v>66640</v>
      </c>
      <c r="E429">
        <v>-0.66</v>
      </c>
      <c r="F429" s="69">
        <v>5020</v>
      </c>
      <c r="G429" t="s">
        <v>51</v>
      </c>
      <c r="H429">
        <v>0</v>
      </c>
      <c r="I429" t="s">
        <v>288</v>
      </c>
      <c r="J429" t="s">
        <v>289</v>
      </c>
      <c r="K429" t="s">
        <v>290</v>
      </c>
      <c r="L429" s="36">
        <v>1285.5</v>
      </c>
      <c r="M429">
        <v>20.5</v>
      </c>
      <c r="N429" s="66">
        <v>1.6199999999999999E-2</v>
      </c>
      <c r="O429" s="36">
        <v>1265</v>
      </c>
      <c r="P429" s="66">
        <v>1.6199999999999999E-2</v>
      </c>
      <c r="Q429" s="36">
        <v>1252</v>
      </c>
      <c r="R429" s="36">
        <v>1292.5</v>
      </c>
      <c r="S429" s="36">
        <v>1242.5</v>
      </c>
      <c r="T429" s="66">
        <v>2.6700000000000002E-2</v>
      </c>
      <c r="U429" s="66">
        <v>5.7999999999999996E-3</v>
      </c>
      <c r="V429" s="66">
        <v>-5.4000000000000003E-3</v>
      </c>
      <c r="W429" s="66">
        <v>3.4599999999999999E-2</v>
      </c>
      <c r="X429" s="1">
        <v>5956900</v>
      </c>
      <c r="Y429" s="1">
        <v>7586212</v>
      </c>
      <c r="Z429" s="1">
        <v>3479548</v>
      </c>
      <c r="AA429" t="s">
        <v>369</v>
      </c>
      <c r="AB429" t="s">
        <v>370</v>
      </c>
      <c r="AC429">
        <v>8.33</v>
      </c>
      <c r="AD429">
        <v>1.02</v>
      </c>
      <c r="AE429">
        <v>2.64</v>
      </c>
      <c r="AF429" t="s">
        <v>230</v>
      </c>
      <c r="AG429" s="1">
        <v>388800</v>
      </c>
      <c r="AH429" s="36">
        <v>1285.5</v>
      </c>
      <c r="AI429" s="1">
        <v>5600</v>
      </c>
      <c r="AJ429" s="36">
        <v>1285</v>
      </c>
      <c r="AK429" s="1">
        <v>5600</v>
      </c>
      <c r="AL429" s="2">
        <v>0.63888888888888884</v>
      </c>
      <c r="AM429" s="3">
        <v>46156</v>
      </c>
      <c r="AN429" t="s">
        <v>298</v>
      </c>
      <c r="AO429" t="s">
        <v>371</v>
      </c>
      <c r="AQ429" t="str">
        <f t="shared" si="6"/>
        <v/>
      </c>
    </row>
    <row r="430" spans="1:43">
      <c r="A430" s="8">
        <v>46175</v>
      </c>
      <c r="B430">
        <v>3918.73</v>
      </c>
      <c r="C430">
        <v>-0.56000000000000005</v>
      </c>
      <c r="D430">
        <v>66640</v>
      </c>
      <c r="E430">
        <v>-0.66</v>
      </c>
      <c r="F430" s="69">
        <v>5201</v>
      </c>
      <c r="G430" t="s">
        <v>52</v>
      </c>
      <c r="H430">
        <v>0</v>
      </c>
      <c r="I430" t="s">
        <v>288</v>
      </c>
      <c r="J430" t="s">
        <v>289</v>
      </c>
      <c r="K430" t="s">
        <v>295</v>
      </c>
      <c r="L430" s="36">
        <v>7620</v>
      </c>
      <c r="M430">
        <v>614</v>
      </c>
      <c r="N430" s="66">
        <v>8.7599999999999997E-2</v>
      </c>
      <c r="O430" s="36">
        <v>7006</v>
      </c>
      <c r="P430" s="66">
        <v>8.7599999999999997E-2</v>
      </c>
      <c r="Q430" s="36">
        <v>7098</v>
      </c>
      <c r="R430" s="36">
        <v>7686</v>
      </c>
      <c r="S430" s="36">
        <v>6990</v>
      </c>
      <c r="T430" s="66">
        <v>7.3499999999999996E-2</v>
      </c>
      <c r="U430" s="66">
        <v>-4.4999999999999997E-3</v>
      </c>
      <c r="V430" s="66">
        <v>-8.5000000000000006E-3</v>
      </c>
      <c r="W430" s="66">
        <v>9.01E-2</v>
      </c>
      <c r="X430" s="1">
        <v>5468200</v>
      </c>
      <c r="Y430" s="1">
        <v>40607668</v>
      </c>
      <c r="Z430" s="1">
        <v>1656852</v>
      </c>
      <c r="AA430" t="s">
        <v>519</v>
      </c>
      <c r="AB430" t="s">
        <v>373</v>
      </c>
      <c r="AC430">
        <v>21.02</v>
      </c>
      <c r="AD430">
        <v>1.08</v>
      </c>
      <c r="AE430">
        <v>2.76</v>
      </c>
      <c r="AF430" t="s">
        <v>230</v>
      </c>
      <c r="AG430" s="1">
        <v>87000</v>
      </c>
      <c r="AH430" s="36">
        <v>7623</v>
      </c>
      <c r="AI430">
        <v>300</v>
      </c>
      <c r="AJ430" s="36">
        <v>7622</v>
      </c>
      <c r="AK430">
        <v>300</v>
      </c>
      <c r="AL430" s="2">
        <v>0.63888888888888884</v>
      </c>
      <c r="AM430" s="3">
        <v>46154</v>
      </c>
      <c r="AN430" t="s">
        <v>293</v>
      </c>
      <c r="AO430" t="s">
        <v>341</v>
      </c>
      <c r="AQ430" t="str">
        <f t="shared" si="6"/>
        <v/>
      </c>
    </row>
    <row r="431" spans="1:43">
      <c r="A431" s="8">
        <v>46175</v>
      </c>
      <c r="B431">
        <v>3918.73</v>
      </c>
      <c r="C431">
        <v>-0.56000000000000005</v>
      </c>
      <c r="D431">
        <v>66640</v>
      </c>
      <c r="E431">
        <v>-0.66</v>
      </c>
      <c r="F431" s="69">
        <v>5302</v>
      </c>
      <c r="G431" t="s">
        <v>53</v>
      </c>
      <c r="H431">
        <v>0</v>
      </c>
      <c r="I431" t="s">
        <v>288</v>
      </c>
      <c r="J431" t="s">
        <v>289</v>
      </c>
      <c r="K431" t="s">
        <v>295</v>
      </c>
      <c r="L431" s="36">
        <v>4635</v>
      </c>
      <c r="M431">
        <v>10</v>
      </c>
      <c r="N431" s="66">
        <v>2.2000000000000001E-3</v>
      </c>
      <c r="O431" s="36">
        <v>4625</v>
      </c>
      <c r="P431" s="66">
        <v>2.0999999999999999E-3</v>
      </c>
      <c r="Q431" s="36">
        <v>4600</v>
      </c>
      <c r="R431" s="36">
        <v>4650</v>
      </c>
      <c r="S431" s="36">
        <v>4540</v>
      </c>
      <c r="T431" s="66">
        <v>7.6E-3</v>
      </c>
      <c r="U431" s="66">
        <v>1.5299999999999999E-2</v>
      </c>
      <c r="V431" s="66">
        <v>-3.2000000000000002E-3</v>
      </c>
      <c r="W431" s="66">
        <v>2.0899999999999998E-2</v>
      </c>
      <c r="X431" s="1">
        <v>84700</v>
      </c>
      <c r="Y431" s="1">
        <v>388500</v>
      </c>
      <c r="Z431" s="1">
        <v>54843</v>
      </c>
      <c r="AA431" t="s">
        <v>374</v>
      </c>
      <c r="AB431" t="s">
        <v>375</v>
      </c>
      <c r="AC431">
        <v>18.850000000000001</v>
      </c>
      <c r="AD431">
        <v>0.94</v>
      </c>
      <c r="AE431">
        <v>4.3099999999999996</v>
      </c>
      <c r="AF431" t="s">
        <v>230</v>
      </c>
      <c r="AG431" s="1">
        <v>16000</v>
      </c>
      <c r="AH431" s="36">
        <v>4640</v>
      </c>
      <c r="AI431" s="1">
        <v>1200</v>
      </c>
      <c r="AJ431" s="36">
        <v>4635</v>
      </c>
      <c r="AK431">
        <v>500</v>
      </c>
      <c r="AL431" s="2">
        <v>0.6381944444444444</v>
      </c>
      <c r="AM431" s="3">
        <v>46150</v>
      </c>
      <c r="AN431" t="s">
        <v>293</v>
      </c>
      <c r="AO431" t="s">
        <v>341</v>
      </c>
      <c r="AQ431" t="str">
        <f t="shared" si="6"/>
        <v/>
      </c>
    </row>
    <row r="432" spans="1:43">
      <c r="A432" s="8">
        <v>46175</v>
      </c>
      <c r="B432">
        <v>3918.73</v>
      </c>
      <c r="C432">
        <v>-0.56000000000000005</v>
      </c>
      <c r="D432">
        <v>66640</v>
      </c>
      <c r="E432">
        <v>-0.66</v>
      </c>
      <c r="F432" s="69">
        <v>5310</v>
      </c>
      <c r="G432" t="s">
        <v>54</v>
      </c>
      <c r="H432">
        <v>0</v>
      </c>
      <c r="I432" t="s">
        <v>288</v>
      </c>
      <c r="J432" t="s">
        <v>289</v>
      </c>
      <c r="K432" t="s">
        <v>295</v>
      </c>
      <c r="L432" s="36">
        <v>7460</v>
      </c>
      <c r="M432">
        <v>40</v>
      </c>
      <c r="N432" s="66">
        <v>5.4000000000000003E-3</v>
      </c>
      <c r="O432" s="36">
        <v>7420</v>
      </c>
      <c r="P432" s="66">
        <v>5.3E-3</v>
      </c>
      <c r="Q432" s="36">
        <v>7350</v>
      </c>
      <c r="R432" s="36">
        <v>7490</v>
      </c>
      <c r="S432" s="36">
        <v>7150</v>
      </c>
      <c r="T432" s="66">
        <v>1.49E-2</v>
      </c>
      <c r="U432" s="66">
        <v>3.32E-2</v>
      </c>
      <c r="V432" s="66">
        <v>-4.0000000000000001E-3</v>
      </c>
      <c r="W432" s="66">
        <v>4.3299999999999998E-2</v>
      </c>
      <c r="X432" s="1">
        <v>95400</v>
      </c>
      <c r="Y432" s="1">
        <v>698549</v>
      </c>
      <c r="Z432" s="1">
        <v>156604</v>
      </c>
      <c r="AA432" t="s">
        <v>376</v>
      </c>
      <c r="AB432" t="s">
        <v>377</v>
      </c>
      <c r="AC432">
        <v>31.29</v>
      </c>
      <c r="AD432">
        <v>1.6</v>
      </c>
      <c r="AE432">
        <v>1.94</v>
      </c>
      <c r="AF432" t="s">
        <v>230</v>
      </c>
      <c r="AG432" s="1">
        <v>1500</v>
      </c>
      <c r="AH432" s="36">
        <v>7470</v>
      </c>
      <c r="AI432">
        <v>300</v>
      </c>
      <c r="AJ432" s="36">
        <v>7460</v>
      </c>
      <c r="AK432">
        <v>700</v>
      </c>
      <c r="AL432" s="2">
        <v>0.6381944444444444</v>
      </c>
      <c r="AM432" s="3">
        <v>46153</v>
      </c>
      <c r="AN432" t="s">
        <v>293</v>
      </c>
      <c r="AO432" t="s">
        <v>341</v>
      </c>
      <c r="AQ432" t="str">
        <f t="shared" si="6"/>
        <v/>
      </c>
    </row>
    <row r="433" spans="1:43">
      <c r="A433" s="8">
        <v>46175</v>
      </c>
      <c r="B433">
        <v>3918.73</v>
      </c>
      <c r="C433">
        <v>-0.56000000000000005</v>
      </c>
      <c r="D433">
        <v>66640</v>
      </c>
      <c r="E433">
        <v>-0.66</v>
      </c>
      <c r="F433" s="69">
        <v>5334</v>
      </c>
      <c r="G433" t="s">
        <v>55</v>
      </c>
      <c r="H433">
        <v>0</v>
      </c>
      <c r="I433" t="s">
        <v>288</v>
      </c>
      <c r="J433" t="s">
        <v>289</v>
      </c>
      <c r="K433" t="s">
        <v>295</v>
      </c>
      <c r="L433" s="36">
        <v>9885</v>
      </c>
      <c r="M433">
        <v>-240</v>
      </c>
      <c r="N433" s="66">
        <v>-2.3699999999999999E-2</v>
      </c>
      <c r="O433" s="36">
        <v>10125</v>
      </c>
      <c r="P433" s="66">
        <v>-2.3699999999999999E-2</v>
      </c>
      <c r="Q433" s="36">
        <v>9960</v>
      </c>
      <c r="R433" s="36">
        <v>9990</v>
      </c>
      <c r="S433" s="36">
        <v>9659</v>
      </c>
      <c r="T433" s="66">
        <v>-7.4999999999999997E-3</v>
      </c>
      <c r="U433" s="66">
        <v>1.7399999999999999E-2</v>
      </c>
      <c r="V433" s="66">
        <v>-1.0500000000000001E-2</v>
      </c>
      <c r="W433" s="66">
        <v>2.3300000000000001E-2</v>
      </c>
      <c r="X433" s="1">
        <v>599200</v>
      </c>
      <c r="Y433" s="1">
        <v>5889619</v>
      </c>
      <c r="Z433" s="1">
        <v>1969563</v>
      </c>
      <c r="AA433" t="s">
        <v>558</v>
      </c>
      <c r="AB433" t="s">
        <v>379</v>
      </c>
      <c r="AC433">
        <v>18.420000000000002</v>
      </c>
      <c r="AD433">
        <v>2.52</v>
      </c>
      <c r="AE433">
        <v>2.12</v>
      </c>
      <c r="AF433" t="s">
        <v>230</v>
      </c>
      <c r="AG433" s="1">
        <v>28900</v>
      </c>
      <c r="AH433" s="36">
        <v>9889</v>
      </c>
      <c r="AI433">
        <v>300</v>
      </c>
      <c r="AJ433" s="36">
        <v>9886</v>
      </c>
      <c r="AK433">
        <v>100</v>
      </c>
      <c r="AL433" s="2">
        <v>0.6381944444444444</v>
      </c>
      <c r="AN433" t="s">
        <v>298</v>
      </c>
      <c r="AO433" t="s">
        <v>341</v>
      </c>
      <c r="AQ433" t="str">
        <f t="shared" si="6"/>
        <v/>
      </c>
    </row>
    <row r="434" spans="1:43">
      <c r="A434" s="8">
        <v>46175</v>
      </c>
      <c r="B434">
        <v>3918.73</v>
      </c>
      <c r="C434">
        <v>-0.56000000000000005</v>
      </c>
      <c r="D434">
        <v>66640</v>
      </c>
      <c r="E434">
        <v>-0.66</v>
      </c>
      <c r="F434" s="69">
        <v>5706</v>
      </c>
      <c r="G434" t="s">
        <v>56</v>
      </c>
      <c r="H434">
        <v>0</v>
      </c>
      <c r="I434" t="s">
        <v>288</v>
      </c>
      <c r="J434" t="s">
        <v>289</v>
      </c>
      <c r="K434" t="s">
        <v>295</v>
      </c>
      <c r="L434" s="36">
        <v>49520</v>
      </c>
      <c r="M434" s="36">
        <v>-4320</v>
      </c>
      <c r="N434" s="66">
        <v>-8.0199999999999994E-2</v>
      </c>
      <c r="O434" s="36">
        <v>53840</v>
      </c>
      <c r="P434" s="66">
        <v>-8.0199999999999994E-2</v>
      </c>
      <c r="Q434" s="36">
        <v>53270</v>
      </c>
      <c r="R434" s="36">
        <v>53290</v>
      </c>
      <c r="S434" s="36">
        <v>48260</v>
      </c>
      <c r="T434" s="66">
        <v>-7.0300000000000001E-2</v>
      </c>
      <c r="U434" s="66">
        <v>1.0999999999999999E-2</v>
      </c>
      <c r="V434" s="66">
        <v>-7.0699999999999999E-2</v>
      </c>
      <c r="W434" s="66">
        <v>2.6100000000000002E-2</v>
      </c>
      <c r="X434" s="1">
        <v>2125600</v>
      </c>
      <c r="Y434" s="1">
        <v>106181781</v>
      </c>
      <c r="Z434" s="1">
        <v>2843212</v>
      </c>
      <c r="AA434" t="s">
        <v>521</v>
      </c>
      <c r="AB434" t="s">
        <v>381</v>
      </c>
      <c r="AC434">
        <v>37.770000000000003</v>
      </c>
      <c r="AD434">
        <v>6.87</v>
      </c>
      <c r="AE434">
        <v>0.56999999999999995</v>
      </c>
      <c r="AF434" t="s">
        <v>230</v>
      </c>
      <c r="AG434" s="1">
        <v>8000</v>
      </c>
      <c r="AH434" s="36">
        <v>49550</v>
      </c>
      <c r="AI434">
        <v>800</v>
      </c>
      <c r="AJ434" s="36">
        <v>49520</v>
      </c>
      <c r="AK434">
        <v>200</v>
      </c>
      <c r="AL434" s="2">
        <v>0.63888888888888884</v>
      </c>
      <c r="AM434" s="3">
        <v>46155</v>
      </c>
      <c r="AN434" t="s">
        <v>298</v>
      </c>
      <c r="AO434" t="s">
        <v>382</v>
      </c>
      <c r="AQ434" t="str">
        <f t="shared" si="6"/>
        <v/>
      </c>
    </row>
    <row r="435" spans="1:43">
      <c r="A435" s="8">
        <v>46175</v>
      </c>
      <c r="B435">
        <v>3918.73</v>
      </c>
      <c r="C435">
        <v>-0.56000000000000005</v>
      </c>
      <c r="D435">
        <v>66640</v>
      </c>
      <c r="E435">
        <v>-0.66</v>
      </c>
      <c r="F435" s="69">
        <v>5711</v>
      </c>
      <c r="G435" t="s">
        <v>57</v>
      </c>
      <c r="H435">
        <v>0</v>
      </c>
      <c r="I435" t="s">
        <v>288</v>
      </c>
      <c r="J435" t="s">
        <v>289</v>
      </c>
      <c r="K435" t="s">
        <v>290</v>
      </c>
      <c r="L435" s="36">
        <v>5038</v>
      </c>
      <c r="M435">
        <v>-51</v>
      </c>
      <c r="N435" s="66">
        <v>-0.01</v>
      </c>
      <c r="O435" s="36">
        <v>5089</v>
      </c>
      <c r="P435" s="66">
        <v>-0.01</v>
      </c>
      <c r="Q435" s="36">
        <v>5027</v>
      </c>
      <c r="R435" s="36">
        <v>5066</v>
      </c>
      <c r="S435" s="36">
        <v>4920</v>
      </c>
      <c r="T435" s="66">
        <v>2.0999999999999999E-3</v>
      </c>
      <c r="U435" s="66">
        <v>1.5699999999999999E-2</v>
      </c>
      <c r="V435" s="66">
        <v>-5.4999999999999997E-3</v>
      </c>
      <c r="W435" s="66">
        <v>2.3900000000000001E-2</v>
      </c>
      <c r="X435" s="1">
        <v>722600</v>
      </c>
      <c r="Y435" s="1">
        <v>3610192</v>
      </c>
      <c r="Z435" s="1">
        <v>662444</v>
      </c>
      <c r="AA435" t="s">
        <v>383</v>
      </c>
      <c r="AB435" t="s">
        <v>384</v>
      </c>
      <c r="AC435">
        <v>13.43</v>
      </c>
      <c r="AD435">
        <v>0.89</v>
      </c>
      <c r="AE435">
        <v>2.2999999999999998</v>
      </c>
      <c r="AF435" t="s">
        <v>230</v>
      </c>
      <c r="AG435" s="1">
        <v>20700</v>
      </c>
      <c r="AH435" s="36">
        <v>5039</v>
      </c>
      <c r="AI435">
        <v>400</v>
      </c>
      <c r="AJ435" s="36">
        <v>5037</v>
      </c>
      <c r="AK435">
        <v>400</v>
      </c>
      <c r="AL435" s="2">
        <v>0.63888888888888884</v>
      </c>
      <c r="AM435" s="3">
        <v>46155</v>
      </c>
      <c r="AN435" t="s">
        <v>298</v>
      </c>
      <c r="AO435" t="s">
        <v>382</v>
      </c>
      <c r="AQ435" t="str">
        <f t="shared" si="6"/>
        <v/>
      </c>
    </row>
    <row r="436" spans="1:43">
      <c r="A436" s="8">
        <v>46175</v>
      </c>
      <c r="B436">
        <v>3918.73</v>
      </c>
      <c r="C436">
        <v>-0.56000000000000005</v>
      </c>
      <c r="D436">
        <v>66640</v>
      </c>
      <c r="E436">
        <v>-0.66</v>
      </c>
      <c r="F436" s="69">
        <v>5713</v>
      </c>
      <c r="G436" t="s">
        <v>58</v>
      </c>
      <c r="H436">
        <v>0</v>
      </c>
      <c r="I436" t="s">
        <v>288</v>
      </c>
      <c r="J436" t="s">
        <v>289</v>
      </c>
      <c r="K436" t="s">
        <v>290</v>
      </c>
      <c r="L436" s="36">
        <v>8726</v>
      </c>
      <c r="M436">
        <v>-263</v>
      </c>
      <c r="N436" s="66">
        <v>-2.93E-2</v>
      </c>
      <c r="O436" s="36">
        <v>8989</v>
      </c>
      <c r="P436" s="66">
        <v>-2.92E-2</v>
      </c>
      <c r="Q436" s="36">
        <v>8843</v>
      </c>
      <c r="R436" s="36">
        <v>8880</v>
      </c>
      <c r="S436" s="36">
        <v>8413</v>
      </c>
      <c r="T436" s="66">
        <v>-1.32E-2</v>
      </c>
      <c r="U436" s="66">
        <v>2.1000000000000001E-2</v>
      </c>
      <c r="V436" s="66">
        <v>-1.7299999999999999E-2</v>
      </c>
      <c r="W436" s="66">
        <v>3.7199999999999997E-2</v>
      </c>
      <c r="X436" s="1">
        <v>2412400</v>
      </c>
      <c r="Y436" s="1">
        <v>20875994</v>
      </c>
      <c r="Z436" s="1">
        <v>2537643</v>
      </c>
      <c r="AA436" t="s">
        <v>385</v>
      </c>
      <c r="AB436" t="s">
        <v>386</v>
      </c>
      <c r="AC436">
        <v>15.73</v>
      </c>
      <c r="AD436">
        <v>1.1299999999999999</v>
      </c>
      <c r="AE436">
        <v>2.37</v>
      </c>
      <c r="AF436" t="s">
        <v>230</v>
      </c>
      <c r="AG436" s="1">
        <v>52700</v>
      </c>
      <c r="AH436" s="36">
        <v>8726</v>
      </c>
      <c r="AI436">
        <v>100</v>
      </c>
      <c r="AJ436" s="36">
        <v>8724</v>
      </c>
      <c r="AK436">
        <v>400</v>
      </c>
      <c r="AL436" s="2">
        <v>0.63888888888888884</v>
      </c>
      <c r="AM436" s="3">
        <v>46153</v>
      </c>
      <c r="AN436" t="s">
        <v>298</v>
      </c>
      <c r="AO436" t="s">
        <v>382</v>
      </c>
      <c r="AQ436" t="str">
        <f t="shared" si="6"/>
        <v/>
      </c>
    </row>
    <row r="437" spans="1:43">
      <c r="A437" s="8">
        <v>46175</v>
      </c>
      <c r="B437">
        <v>3918.73</v>
      </c>
      <c r="C437">
        <v>-0.56000000000000005</v>
      </c>
      <c r="D437">
        <v>66640</v>
      </c>
      <c r="E437">
        <v>-0.66</v>
      </c>
      <c r="F437" s="69">
        <v>5802</v>
      </c>
      <c r="G437" t="s">
        <v>59</v>
      </c>
      <c r="H437">
        <v>0</v>
      </c>
      <c r="I437" t="s">
        <v>288</v>
      </c>
      <c r="J437" t="s">
        <v>289</v>
      </c>
      <c r="K437" t="s">
        <v>290</v>
      </c>
      <c r="L437" s="36">
        <v>13005</v>
      </c>
      <c r="M437">
        <v>-175</v>
      </c>
      <c r="N437" s="66">
        <v>-1.3299999999999999E-2</v>
      </c>
      <c r="O437" s="36">
        <v>13180</v>
      </c>
      <c r="P437" s="66">
        <v>-1.32E-2</v>
      </c>
      <c r="Q437" s="36">
        <v>12880</v>
      </c>
      <c r="R437" s="36">
        <v>13340</v>
      </c>
      <c r="S437" s="36">
        <v>12315</v>
      </c>
      <c r="T437" s="66">
        <v>9.7000000000000003E-3</v>
      </c>
      <c r="U437" s="66">
        <v>4.87E-2</v>
      </c>
      <c r="V437" s="66">
        <v>-2.5100000000000001E-2</v>
      </c>
      <c r="W437" s="66">
        <v>5.6000000000000001E-2</v>
      </c>
      <c r="X437" s="1">
        <v>6358800</v>
      </c>
      <c r="Y437" s="1">
        <v>81448583</v>
      </c>
      <c r="Z437" s="1">
        <v>10325197</v>
      </c>
      <c r="AA437" t="s">
        <v>559</v>
      </c>
      <c r="AB437" t="s">
        <v>388</v>
      </c>
      <c r="AC437">
        <v>31.2</v>
      </c>
      <c r="AD437">
        <v>3.69</v>
      </c>
      <c r="AE437">
        <v>1.2</v>
      </c>
      <c r="AF437" t="s">
        <v>230</v>
      </c>
      <c r="AG437" s="1">
        <v>75200</v>
      </c>
      <c r="AH437" s="36">
        <v>13005</v>
      </c>
      <c r="AI437">
        <v>500</v>
      </c>
      <c r="AJ437" s="36">
        <v>13000</v>
      </c>
      <c r="AK437">
        <v>400</v>
      </c>
      <c r="AL437" s="2">
        <v>0.63888888888888884</v>
      </c>
      <c r="AM437" s="3">
        <v>46154</v>
      </c>
      <c r="AN437" t="s">
        <v>298</v>
      </c>
      <c r="AO437" t="s">
        <v>382</v>
      </c>
      <c r="AQ437" t="str">
        <f t="shared" si="6"/>
        <v/>
      </c>
    </row>
    <row r="438" spans="1:43">
      <c r="A438" s="8">
        <v>46175</v>
      </c>
      <c r="B438">
        <v>3918.73</v>
      </c>
      <c r="C438">
        <v>-0.56000000000000005</v>
      </c>
      <c r="D438">
        <v>66640</v>
      </c>
      <c r="E438">
        <v>-0.66</v>
      </c>
      <c r="F438" s="69">
        <v>5803</v>
      </c>
      <c r="G438" t="s">
        <v>60</v>
      </c>
      <c r="H438">
        <v>0</v>
      </c>
      <c r="I438" t="s">
        <v>288</v>
      </c>
      <c r="J438" t="s">
        <v>289</v>
      </c>
      <c r="K438" t="s">
        <v>295</v>
      </c>
      <c r="L438" s="36">
        <v>4621</v>
      </c>
      <c r="M438">
        <v>-56</v>
      </c>
      <c r="N438" s="66">
        <v>-1.2E-2</v>
      </c>
      <c r="O438" s="36">
        <v>4677</v>
      </c>
      <c r="P438" s="66">
        <v>-1.1900000000000001E-2</v>
      </c>
      <c r="Q438" s="36">
        <v>4607</v>
      </c>
      <c r="R438" s="36">
        <v>4666</v>
      </c>
      <c r="S438" s="36">
        <v>4351</v>
      </c>
      <c r="T438" s="66">
        <v>3.0000000000000001E-3</v>
      </c>
      <c r="U438" s="66">
        <v>5.57E-2</v>
      </c>
      <c r="V438" s="66">
        <v>-9.5999999999999992E-3</v>
      </c>
      <c r="W438" s="66">
        <v>6.2E-2</v>
      </c>
      <c r="X438" s="1">
        <v>45827200</v>
      </c>
      <c r="Y438" s="1">
        <v>207378618</v>
      </c>
      <c r="Z438" s="1">
        <v>8203109</v>
      </c>
      <c r="AA438" t="s">
        <v>389</v>
      </c>
      <c r="AB438" t="s">
        <v>390</v>
      </c>
      <c r="AC438">
        <v>49.05</v>
      </c>
      <c r="AD438">
        <v>13.65</v>
      </c>
      <c r="AE438">
        <v>0.82</v>
      </c>
      <c r="AF438" t="s">
        <v>230</v>
      </c>
      <c r="AG438" s="1">
        <v>522600</v>
      </c>
      <c r="AH438" s="36">
        <v>4622</v>
      </c>
      <c r="AI438" s="1">
        <v>3000</v>
      </c>
      <c r="AJ438" s="36">
        <v>4621</v>
      </c>
      <c r="AK438" s="1">
        <v>2100</v>
      </c>
      <c r="AL438" s="2">
        <v>0.63888888888888884</v>
      </c>
      <c r="AM438" s="3">
        <v>46156</v>
      </c>
      <c r="AN438" t="s">
        <v>298</v>
      </c>
      <c r="AO438" t="s">
        <v>382</v>
      </c>
      <c r="AQ438" t="str">
        <f t="shared" si="6"/>
        <v/>
      </c>
    </row>
    <row r="439" spans="1:43">
      <c r="A439" s="8">
        <v>46175</v>
      </c>
      <c r="B439">
        <v>3918.73</v>
      </c>
      <c r="C439">
        <v>-0.56000000000000005</v>
      </c>
      <c r="D439">
        <v>66640</v>
      </c>
      <c r="E439">
        <v>-0.66</v>
      </c>
      <c r="F439" s="69">
        <v>6038</v>
      </c>
      <c r="G439" t="s">
        <v>61</v>
      </c>
      <c r="H439">
        <v>0</v>
      </c>
      <c r="I439" t="s">
        <v>347</v>
      </c>
      <c r="J439" t="s">
        <v>289</v>
      </c>
      <c r="K439" t="s">
        <v>290</v>
      </c>
      <c r="L439">
        <v>912</v>
      </c>
      <c r="M439">
        <v>2</v>
      </c>
      <c r="N439" s="66">
        <v>2.2000000000000001E-3</v>
      </c>
      <c r="O439">
        <v>910</v>
      </c>
      <c r="P439" s="66">
        <v>2.0999999999999999E-3</v>
      </c>
      <c r="Q439">
        <v>908</v>
      </c>
      <c r="R439">
        <v>913</v>
      </c>
      <c r="S439">
        <v>907</v>
      </c>
      <c r="T439" s="66">
        <v>4.4000000000000003E-3</v>
      </c>
      <c r="U439" s="66">
        <v>2.0999999999999999E-3</v>
      </c>
      <c r="V439" s="66">
        <v>-1E-3</v>
      </c>
      <c r="W439" s="66">
        <v>5.4999999999999997E-3</v>
      </c>
      <c r="X439" s="1">
        <v>4100</v>
      </c>
      <c r="Y439" s="1">
        <v>3730</v>
      </c>
      <c r="Z439" s="1">
        <v>4617</v>
      </c>
      <c r="AA439" t="s">
        <v>391</v>
      </c>
      <c r="AB439" t="s">
        <v>392</v>
      </c>
      <c r="AC439">
        <v>13.16</v>
      </c>
      <c r="AD439">
        <v>0.92</v>
      </c>
      <c r="AE439">
        <v>2.52</v>
      </c>
      <c r="AF439" t="s">
        <v>230</v>
      </c>
      <c r="AG439">
        <v>0</v>
      </c>
      <c r="AH439">
        <v>911</v>
      </c>
      <c r="AI439">
        <v>800</v>
      </c>
      <c r="AJ439">
        <v>909</v>
      </c>
      <c r="AK439">
        <v>200</v>
      </c>
      <c r="AL439" s="2">
        <v>0.63541666666666663</v>
      </c>
      <c r="AM439" s="3">
        <v>46157</v>
      </c>
      <c r="AN439" t="s">
        <v>350</v>
      </c>
      <c r="AO439" t="s">
        <v>313</v>
      </c>
      <c r="AQ439" t="str">
        <f t="shared" si="6"/>
        <v/>
      </c>
    </row>
    <row r="440" spans="1:43">
      <c r="A440" s="8">
        <v>46175</v>
      </c>
      <c r="B440">
        <v>3918.73</v>
      </c>
      <c r="C440">
        <v>-0.56000000000000005</v>
      </c>
      <c r="D440">
        <v>66640</v>
      </c>
      <c r="E440">
        <v>-0.66</v>
      </c>
      <c r="F440" s="69">
        <v>6156</v>
      </c>
      <c r="G440" t="s">
        <v>62</v>
      </c>
      <c r="H440">
        <v>0</v>
      </c>
      <c r="I440" t="s">
        <v>314</v>
      </c>
      <c r="J440" t="s">
        <v>323</v>
      </c>
      <c r="K440" t="s">
        <v>295</v>
      </c>
      <c r="L440" s="36">
        <v>1969</v>
      </c>
      <c r="M440">
        <v>-32</v>
      </c>
      <c r="N440" s="66">
        <v>-1.6E-2</v>
      </c>
      <c r="O440" s="36">
        <v>2001</v>
      </c>
      <c r="P440" s="66">
        <v>-1.5900000000000001E-2</v>
      </c>
      <c r="Q440" s="36">
        <v>2001</v>
      </c>
      <c r="R440" s="36">
        <v>2001</v>
      </c>
      <c r="S440" s="36">
        <v>1958</v>
      </c>
      <c r="T440" s="66">
        <v>-1.5900000000000001E-2</v>
      </c>
      <c r="U440" s="66">
        <v>-3.5000000000000001E-3</v>
      </c>
      <c r="V440" s="66">
        <v>-1.5900000000000001E-2</v>
      </c>
      <c r="W440" s="66">
        <v>5.5999999999999999E-3</v>
      </c>
      <c r="X440" s="1">
        <v>34600</v>
      </c>
      <c r="Y440" s="1">
        <v>68373</v>
      </c>
      <c r="Z440" s="1">
        <v>10435</v>
      </c>
      <c r="AA440" t="s">
        <v>393</v>
      </c>
      <c r="AB440" t="s">
        <v>394</v>
      </c>
      <c r="AC440">
        <v>58.42</v>
      </c>
      <c r="AD440">
        <v>1.38</v>
      </c>
      <c r="AE440">
        <v>5.08</v>
      </c>
      <c r="AF440">
        <v>1.3</v>
      </c>
      <c r="AG440">
        <v>800</v>
      </c>
      <c r="AH440" s="36">
        <v>1971</v>
      </c>
      <c r="AI440">
        <v>300</v>
      </c>
      <c r="AJ440" s="36">
        <v>1968</v>
      </c>
      <c r="AK440">
        <v>100</v>
      </c>
      <c r="AL440" s="2">
        <v>0.63749999999999996</v>
      </c>
      <c r="AM440" s="3">
        <v>46150</v>
      </c>
      <c r="AN440" t="s">
        <v>350</v>
      </c>
      <c r="AO440" t="s">
        <v>395</v>
      </c>
      <c r="AQ440" t="str">
        <f t="shared" si="6"/>
        <v/>
      </c>
    </row>
    <row r="441" spans="1:43">
      <c r="A441" s="8">
        <v>46175</v>
      </c>
      <c r="B441">
        <v>3918.73</v>
      </c>
      <c r="C441">
        <v>-0.56000000000000005</v>
      </c>
      <c r="D441">
        <v>66640</v>
      </c>
      <c r="E441">
        <v>-0.66</v>
      </c>
      <c r="F441" s="69">
        <v>6178</v>
      </c>
      <c r="G441" t="s">
        <v>63</v>
      </c>
      <c r="H441">
        <v>0</v>
      </c>
      <c r="I441" t="s">
        <v>288</v>
      </c>
      <c r="J441" t="s">
        <v>289</v>
      </c>
      <c r="K441" t="s">
        <v>295</v>
      </c>
      <c r="L441" s="36">
        <v>2064.5</v>
      </c>
      <c r="M441">
        <v>29.5</v>
      </c>
      <c r="N441" s="66">
        <v>1.4500000000000001E-2</v>
      </c>
      <c r="O441" s="36">
        <v>2035</v>
      </c>
      <c r="P441" s="66">
        <v>1.44E-2</v>
      </c>
      <c r="Q441" s="36">
        <v>2005</v>
      </c>
      <c r="R441" s="36">
        <v>2066</v>
      </c>
      <c r="S441" s="36">
        <v>1992.5</v>
      </c>
      <c r="T441" s="66">
        <v>2.9600000000000001E-2</v>
      </c>
      <c r="U441" s="66">
        <v>1.8700000000000001E-2</v>
      </c>
      <c r="V441" s="66">
        <v>-6.9999999999999999E-4</v>
      </c>
      <c r="W441" s="66">
        <v>3.61E-2</v>
      </c>
      <c r="X441" s="1">
        <v>3063000</v>
      </c>
      <c r="Y441" s="1">
        <v>6223967</v>
      </c>
      <c r="Z441" s="1">
        <v>5797517</v>
      </c>
      <c r="AA441" t="s">
        <v>396</v>
      </c>
      <c r="AB441" t="s">
        <v>397</v>
      </c>
      <c r="AC441">
        <v>15.24</v>
      </c>
      <c r="AD441">
        <v>0.59</v>
      </c>
      <c r="AE441">
        <v>2.91</v>
      </c>
      <c r="AF441" t="s">
        <v>230</v>
      </c>
      <c r="AG441" s="1">
        <v>98400</v>
      </c>
      <c r="AH441" s="36">
        <v>2065</v>
      </c>
      <c r="AI441" s="1">
        <v>1000</v>
      </c>
      <c r="AJ441" s="36">
        <v>2064</v>
      </c>
      <c r="AK441" s="1">
        <v>3600</v>
      </c>
      <c r="AL441" s="2">
        <v>0.63888888888888884</v>
      </c>
      <c r="AM441" s="3">
        <v>46157</v>
      </c>
      <c r="AN441" t="s">
        <v>298</v>
      </c>
      <c r="AO441" t="s">
        <v>313</v>
      </c>
      <c r="AQ441" t="str">
        <f t="shared" si="6"/>
        <v/>
      </c>
    </row>
    <row r="442" spans="1:43">
      <c r="A442" s="8">
        <v>46175</v>
      </c>
      <c r="B442">
        <v>3918.73</v>
      </c>
      <c r="C442">
        <v>-0.56000000000000005</v>
      </c>
      <c r="D442">
        <v>66640</v>
      </c>
      <c r="E442">
        <v>-0.66</v>
      </c>
      <c r="F442" s="69">
        <v>6208</v>
      </c>
      <c r="G442" t="s">
        <v>64</v>
      </c>
      <c r="H442">
        <v>0</v>
      </c>
      <c r="I442" t="s">
        <v>314</v>
      </c>
      <c r="J442" t="s">
        <v>289</v>
      </c>
      <c r="K442" t="s">
        <v>295</v>
      </c>
      <c r="L442" s="36">
        <v>1825</v>
      </c>
      <c r="M442">
        <v>-40</v>
      </c>
      <c r="N442" s="66">
        <v>-2.1399999999999999E-2</v>
      </c>
      <c r="O442" s="36">
        <v>1865</v>
      </c>
      <c r="P442" s="66">
        <v>-2.1399999999999999E-2</v>
      </c>
      <c r="Q442" s="36">
        <v>1880</v>
      </c>
      <c r="R442" s="36">
        <v>1880</v>
      </c>
      <c r="S442" s="36">
        <v>1783</v>
      </c>
      <c r="T442" s="66">
        <v>-2.92E-2</v>
      </c>
      <c r="U442" s="66">
        <v>2.01E-2</v>
      </c>
      <c r="V442" s="66">
        <v>-2.92E-2</v>
      </c>
      <c r="W442" s="66">
        <v>2.35E-2</v>
      </c>
      <c r="X442" s="1">
        <v>67700</v>
      </c>
      <c r="Y442" s="1">
        <v>123287</v>
      </c>
      <c r="Z442" s="1">
        <v>11654</v>
      </c>
      <c r="AA442" t="s">
        <v>398</v>
      </c>
      <c r="AB442" t="s">
        <v>399</v>
      </c>
      <c r="AC442">
        <v>17.78</v>
      </c>
      <c r="AD442">
        <v>1.85</v>
      </c>
      <c r="AE442">
        <v>1.1000000000000001</v>
      </c>
      <c r="AF442">
        <v>2.2000000000000002</v>
      </c>
      <c r="AG442">
        <v>0</v>
      </c>
      <c r="AH442" s="36">
        <v>1826</v>
      </c>
      <c r="AI442">
        <v>200</v>
      </c>
      <c r="AJ442" s="36">
        <v>1822</v>
      </c>
      <c r="AK442">
        <v>100</v>
      </c>
      <c r="AL442" s="2">
        <v>0.6381944444444444</v>
      </c>
      <c r="AM442" s="3">
        <v>46153</v>
      </c>
      <c r="AN442" t="s">
        <v>298</v>
      </c>
      <c r="AO442" t="s">
        <v>395</v>
      </c>
      <c r="AQ442" t="str">
        <f t="shared" si="6"/>
        <v/>
      </c>
    </row>
    <row r="443" spans="1:43">
      <c r="A443" s="8">
        <v>46175</v>
      </c>
      <c r="B443">
        <v>3918.73</v>
      </c>
      <c r="C443">
        <v>-0.56000000000000005</v>
      </c>
      <c r="D443">
        <v>66640</v>
      </c>
      <c r="E443">
        <v>-0.66</v>
      </c>
      <c r="F443" s="69">
        <v>6356</v>
      </c>
      <c r="G443" t="s">
        <v>65</v>
      </c>
      <c r="H443">
        <v>0</v>
      </c>
      <c r="I443" t="s">
        <v>314</v>
      </c>
      <c r="J443" t="s">
        <v>289</v>
      </c>
      <c r="K443" t="s">
        <v>290</v>
      </c>
      <c r="L443" s="36">
        <v>1455</v>
      </c>
      <c r="M443">
        <v>-37</v>
      </c>
      <c r="N443" s="66">
        <v>-2.4799999999999999E-2</v>
      </c>
      <c r="O443" s="36">
        <v>1492</v>
      </c>
      <c r="P443" s="66">
        <v>-2.47E-2</v>
      </c>
      <c r="Q443" s="36">
        <v>1481</v>
      </c>
      <c r="R443" s="36">
        <v>1515</v>
      </c>
      <c r="S443" s="36">
        <v>1442</v>
      </c>
      <c r="T443" s="66">
        <v>-1.7500000000000002E-2</v>
      </c>
      <c r="U443" s="66">
        <v>2E-3</v>
      </c>
      <c r="V443" s="66">
        <v>-3.9600000000000003E-2</v>
      </c>
      <c r="W443" s="66">
        <v>8.9999999999999993E-3</v>
      </c>
      <c r="X443" s="1">
        <v>203100</v>
      </c>
      <c r="Y443" s="1">
        <v>298501</v>
      </c>
      <c r="Z443" s="1">
        <v>20777</v>
      </c>
      <c r="AA443" t="s">
        <v>400</v>
      </c>
      <c r="AB443" t="s">
        <v>401</v>
      </c>
      <c r="AC443">
        <v>11.77</v>
      </c>
      <c r="AD443">
        <v>1.43</v>
      </c>
      <c r="AE443">
        <v>0.69</v>
      </c>
      <c r="AF443" t="s">
        <v>230</v>
      </c>
      <c r="AG443">
        <v>0</v>
      </c>
      <c r="AH443" s="36">
        <v>1457</v>
      </c>
      <c r="AI443">
        <v>200</v>
      </c>
      <c r="AJ443" s="36">
        <v>1452</v>
      </c>
      <c r="AK443">
        <v>400</v>
      </c>
      <c r="AL443" s="2">
        <v>0.63888888888888884</v>
      </c>
      <c r="AM443" s="3">
        <v>46155</v>
      </c>
      <c r="AN443" t="s">
        <v>298</v>
      </c>
      <c r="AO443" t="s">
        <v>395</v>
      </c>
      <c r="AQ443" t="str">
        <f t="shared" si="6"/>
        <v/>
      </c>
    </row>
    <row r="444" spans="1:43">
      <c r="A444" s="8">
        <v>46175</v>
      </c>
      <c r="B444">
        <v>3918.73</v>
      </c>
      <c r="C444">
        <v>-0.56000000000000005</v>
      </c>
      <c r="D444">
        <v>66640</v>
      </c>
      <c r="E444">
        <v>-0.66</v>
      </c>
      <c r="F444" s="69">
        <v>6378</v>
      </c>
      <c r="G444" t="s">
        <v>66</v>
      </c>
      <c r="H444">
        <v>0</v>
      </c>
      <c r="I444" t="s">
        <v>314</v>
      </c>
      <c r="J444" t="s">
        <v>289</v>
      </c>
      <c r="K444" t="s">
        <v>290</v>
      </c>
      <c r="L444" s="36">
        <v>1139</v>
      </c>
      <c r="M444">
        <v>-24</v>
      </c>
      <c r="N444" s="66">
        <v>-2.06E-2</v>
      </c>
      <c r="O444" s="36">
        <v>1163</v>
      </c>
      <c r="P444" s="66">
        <v>-2.06E-2</v>
      </c>
      <c r="Q444" s="36">
        <v>1165</v>
      </c>
      <c r="R444" s="36">
        <v>1178</v>
      </c>
      <c r="S444" s="36">
        <v>1130</v>
      </c>
      <c r="T444" s="66">
        <v>-2.23E-2</v>
      </c>
      <c r="U444" s="66">
        <v>-1.38E-2</v>
      </c>
      <c r="V444" s="66">
        <v>-3.3099999999999997E-2</v>
      </c>
      <c r="W444" s="66">
        <v>7.9000000000000008E-3</v>
      </c>
      <c r="X444" s="1">
        <v>238700</v>
      </c>
      <c r="Y444" s="1">
        <v>275790</v>
      </c>
      <c r="Z444" s="1">
        <v>23463</v>
      </c>
      <c r="AA444" t="s">
        <v>402</v>
      </c>
      <c r="AB444" t="s">
        <v>533</v>
      </c>
      <c r="AC444">
        <v>11.8</v>
      </c>
      <c r="AD444">
        <v>1.06</v>
      </c>
      <c r="AE444">
        <v>3.6</v>
      </c>
      <c r="AF444" t="s">
        <v>230</v>
      </c>
      <c r="AG444">
        <v>0</v>
      </c>
      <c r="AH444" s="36">
        <v>1140</v>
      </c>
      <c r="AI444">
        <v>200</v>
      </c>
      <c r="AJ444" s="36">
        <v>1139</v>
      </c>
      <c r="AK444">
        <v>100</v>
      </c>
      <c r="AL444" s="2">
        <v>0.6381944444444444</v>
      </c>
      <c r="AM444" s="3">
        <v>46154</v>
      </c>
      <c r="AN444" t="s">
        <v>298</v>
      </c>
      <c r="AO444" t="s">
        <v>395</v>
      </c>
      <c r="AQ444" t="str">
        <f t="shared" si="6"/>
        <v/>
      </c>
    </row>
    <row r="445" spans="1:43">
      <c r="A445" s="8">
        <v>46175</v>
      </c>
      <c r="B445">
        <v>3918.73</v>
      </c>
      <c r="C445">
        <v>-0.56000000000000005</v>
      </c>
      <c r="D445">
        <v>66640</v>
      </c>
      <c r="E445">
        <v>-0.66</v>
      </c>
      <c r="F445" s="69">
        <v>6526</v>
      </c>
      <c r="G445" t="s">
        <v>67</v>
      </c>
      <c r="H445">
        <v>0</v>
      </c>
      <c r="I445" t="s">
        <v>288</v>
      </c>
      <c r="J445" t="s">
        <v>289</v>
      </c>
      <c r="K445" t="s">
        <v>290</v>
      </c>
      <c r="L445" s="36">
        <v>2857.5</v>
      </c>
      <c r="M445">
        <v>-4.5</v>
      </c>
      <c r="N445" s="66">
        <v>-1.6000000000000001E-3</v>
      </c>
      <c r="O445" s="36">
        <v>2862</v>
      </c>
      <c r="P445" s="66">
        <v>-1.5E-3</v>
      </c>
      <c r="Q445" s="36">
        <v>2812</v>
      </c>
      <c r="R445" s="36">
        <v>2880.5</v>
      </c>
      <c r="S445" s="36">
        <v>2697</v>
      </c>
      <c r="T445" s="66">
        <v>1.61E-2</v>
      </c>
      <c r="U445" s="66">
        <v>4.9299999999999997E-2</v>
      </c>
      <c r="V445" s="66">
        <v>-7.9000000000000008E-3</v>
      </c>
      <c r="W445" s="66">
        <v>5.9499999999999997E-2</v>
      </c>
      <c r="X445" s="1">
        <v>8056800</v>
      </c>
      <c r="Y445" s="1">
        <v>22436657</v>
      </c>
      <c r="Z445" s="1">
        <v>514278</v>
      </c>
      <c r="AA445" t="s">
        <v>404</v>
      </c>
      <c r="AB445" t="s">
        <v>405</v>
      </c>
      <c r="AC445">
        <v>50.13</v>
      </c>
      <c r="AD445">
        <v>3.76</v>
      </c>
      <c r="AE445">
        <v>1.75</v>
      </c>
      <c r="AF445" t="s">
        <v>230</v>
      </c>
      <c r="AG445" s="1">
        <v>198300</v>
      </c>
      <c r="AH445" s="36">
        <v>2857.5</v>
      </c>
      <c r="AI445" s="1">
        <v>1300</v>
      </c>
      <c r="AJ445" s="36">
        <v>2857</v>
      </c>
      <c r="AK445">
        <v>500</v>
      </c>
      <c r="AL445" s="2">
        <v>0.63888888888888884</v>
      </c>
      <c r="AN445" t="s">
        <v>298</v>
      </c>
      <c r="AO445" t="s">
        <v>344</v>
      </c>
      <c r="AQ445" t="str">
        <f t="shared" si="6"/>
        <v/>
      </c>
    </row>
    <row r="446" spans="1:43">
      <c r="A446" s="8">
        <v>46175</v>
      </c>
      <c r="B446">
        <v>3918.73</v>
      </c>
      <c r="C446">
        <v>-0.56000000000000005</v>
      </c>
      <c r="D446">
        <v>66640</v>
      </c>
      <c r="E446">
        <v>-0.66</v>
      </c>
      <c r="F446" s="69">
        <v>6586</v>
      </c>
      <c r="G446" t="s">
        <v>68</v>
      </c>
      <c r="H446">
        <v>0</v>
      </c>
      <c r="I446" t="s">
        <v>288</v>
      </c>
      <c r="J446" t="s">
        <v>289</v>
      </c>
      <c r="K446" t="s">
        <v>295</v>
      </c>
      <c r="L446" s="36">
        <v>5275</v>
      </c>
      <c r="M446">
        <v>-77</v>
      </c>
      <c r="N446" s="66">
        <v>-1.44E-2</v>
      </c>
      <c r="O446" s="36">
        <v>5352</v>
      </c>
      <c r="P446" s="66">
        <v>-1.43E-2</v>
      </c>
      <c r="Q446" s="36">
        <v>5231</v>
      </c>
      <c r="R446" s="36">
        <v>5298</v>
      </c>
      <c r="S446" s="36">
        <v>5168</v>
      </c>
      <c r="T446" s="66">
        <v>8.3999999999999995E-3</v>
      </c>
      <c r="U446" s="66">
        <v>1.2E-2</v>
      </c>
      <c r="V446" s="66">
        <v>-4.3E-3</v>
      </c>
      <c r="W446" s="66">
        <v>2.07E-2</v>
      </c>
      <c r="X446" s="1">
        <v>448000</v>
      </c>
      <c r="Y446" s="1">
        <v>2343821</v>
      </c>
      <c r="Z446" s="1">
        <v>1477092</v>
      </c>
      <c r="AA446" t="s">
        <v>406</v>
      </c>
      <c r="AB446" t="s">
        <v>407</v>
      </c>
      <c r="AC446">
        <v>16.77</v>
      </c>
      <c r="AD446">
        <v>1.36</v>
      </c>
      <c r="AE446">
        <v>3</v>
      </c>
      <c r="AF446" t="s">
        <v>230</v>
      </c>
      <c r="AG446" s="1">
        <v>11900</v>
      </c>
      <c r="AH446" s="36">
        <v>5277</v>
      </c>
      <c r="AI446">
        <v>500</v>
      </c>
      <c r="AJ446" s="36">
        <v>5275</v>
      </c>
      <c r="AK446">
        <v>200</v>
      </c>
      <c r="AL446" s="2">
        <v>0.6381944444444444</v>
      </c>
      <c r="AN446" t="s">
        <v>298</v>
      </c>
      <c r="AO446" t="s">
        <v>395</v>
      </c>
      <c r="AQ446" t="str">
        <f t="shared" si="6"/>
        <v/>
      </c>
    </row>
    <row r="447" spans="1:43">
      <c r="A447" s="8">
        <v>46175</v>
      </c>
      <c r="B447">
        <v>3918.73</v>
      </c>
      <c r="C447">
        <v>-0.56000000000000005</v>
      </c>
      <c r="D447">
        <v>66640</v>
      </c>
      <c r="E447">
        <v>-0.66</v>
      </c>
      <c r="F447" s="69">
        <v>6594</v>
      </c>
      <c r="G447" t="s">
        <v>69</v>
      </c>
      <c r="H447">
        <v>0</v>
      </c>
      <c r="I447" t="s">
        <v>288</v>
      </c>
      <c r="J447" t="s">
        <v>289</v>
      </c>
      <c r="K447" t="s">
        <v>290</v>
      </c>
      <c r="L447" s="36">
        <v>2808</v>
      </c>
      <c r="M447">
        <v>-91</v>
      </c>
      <c r="N447" s="66">
        <v>-3.1399999999999997E-2</v>
      </c>
      <c r="O447" s="36">
        <v>2899</v>
      </c>
      <c r="P447" s="66">
        <v>-3.1300000000000001E-2</v>
      </c>
      <c r="Q447" s="36">
        <v>2850</v>
      </c>
      <c r="R447" s="36">
        <v>2920</v>
      </c>
      <c r="S447" s="36">
        <v>2734</v>
      </c>
      <c r="T447" s="66">
        <v>-1.47E-2</v>
      </c>
      <c r="U447" s="66">
        <v>7.7999999999999996E-3</v>
      </c>
      <c r="V447" s="66">
        <v>-3.8300000000000001E-2</v>
      </c>
      <c r="W447" s="66">
        <v>2.7E-2</v>
      </c>
      <c r="X447" s="1">
        <v>7387500</v>
      </c>
      <c r="Y447" s="1">
        <v>20722970</v>
      </c>
      <c r="Z447" s="1">
        <v>3348733</v>
      </c>
      <c r="AA447" t="s">
        <v>560</v>
      </c>
      <c r="AB447" t="s">
        <v>409</v>
      </c>
      <c r="AC447">
        <v>40.22</v>
      </c>
      <c r="AD447">
        <v>1.82</v>
      </c>
      <c r="AE447">
        <v>0</v>
      </c>
      <c r="AF447" t="s">
        <v>230</v>
      </c>
      <c r="AG447" s="1">
        <v>91600</v>
      </c>
      <c r="AH447" s="36">
        <v>2808</v>
      </c>
      <c r="AI447" s="1">
        <v>1700</v>
      </c>
      <c r="AJ447" s="36">
        <v>2807</v>
      </c>
      <c r="AK447" s="1">
        <v>2900</v>
      </c>
      <c r="AL447" s="2">
        <v>0.63888888888888884</v>
      </c>
      <c r="AN447" t="s">
        <v>298</v>
      </c>
      <c r="AO447" t="s">
        <v>344</v>
      </c>
      <c r="AQ447" t="str">
        <f t="shared" si="6"/>
        <v/>
      </c>
    </row>
    <row r="448" spans="1:43">
      <c r="A448" s="8">
        <v>46175</v>
      </c>
      <c r="B448">
        <v>3918.73</v>
      </c>
      <c r="C448">
        <v>-0.56000000000000005</v>
      </c>
      <c r="D448">
        <v>66640</v>
      </c>
      <c r="E448">
        <v>-0.66</v>
      </c>
      <c r="F448" s="69">
        <v>6674</v>
      </c>
      <c r="G448" t="s">
        <v>70</v>
      </c>
      <c r="H448">
        <v>0</v>
      </c>
      <c r="I448" t="s">
        <v>288</v>
      </c>
      <c r="J448" t="s">
        <v>289</v>
      </c>
      <c r="K448" t="s">
        <v>290</v>
      </c>
      <c r="L448" s="36">
        <v>6851</v>
      </c>
      <c r="M448">
        <v>442</v>
      </c>
      <c r="N448" s="66">
        <v>6.9000000000000006E-2</v>
      </c>
      <c r="O448" s="36">
        <v>6409</v>
      </c>
      <c r="P448" s="66">
        <v>6.8900000000000003E-2</v>
      </c>
      <c r="Q448" s="36">
        <v>7000</v>
      </c>
      <c r="R448" s="36">
        <v>7070</v>
      </c>
      <c r="S448" s="36">
        <v>6618</v>
      </c>
      <c r="T448" s="66">
        <v>-2.12E-2</v>
      </c>
      <c r="U448" s="66">
        <v>1.6400000000000001E-2</v>
      </c>
      <c r="V448" s="66">
        <v>-3.09E-2</v>
      </c>
      <c r="W448" s="66">
        <v>3.5200000000000002E-2</v>
      </c>
      <c r="X448" s="1">
        <v>1542400</v>
      </c>
      <c r="Y448" s="1">
        <v>10539074</v>
      </c>
      <c r="Z448" s="1">
        <v>688158</v>
      </c>
      <c r="AA448" t="s">
        <v>410</v>
      </c>
      <c r="AB448" t="s">
        <v>411</v>
      </c>
      <c r="AC448">
        <v>19.079999999999998</v>
      </c>
      <c r="AD448">
        <v>1.74</v>
      </c>
      <c r="AE448">
        <v>1.43</v>
      </c>
      <c r="AF448" t="s">
        <v>230</v>
      </c>
      <c r="AG448" s="1">
        <v>17900</v>
      </c>
      <c r="AH448" s="36">
        <v>6852</v>
      </c>
      <c r="AI448" s="1">
        <v>1000</v>
      </c>
      <c r="AJ448" s="36">
        <v>6850</v>
      </c>
      <c r="AK448">
        <v>500</v>
      </c>
      <c r="AL448" s="2">
        <v>0.63888888888888884</v>
      </c>
      <c r="AM448" s="3">
        <v>46155</v>
      </c>
      <c r="AN448" t="s">
        <v>298</v>
      </c>
      <c r="AO448" t="s">
        <v>344</v>
      </c>
      <c r="AQ448" t="str">
        <f t="shared" si="6"/>
        <v/>
      </c>
    </row>
    <row r="449" spans="1:43">
      <c r="A449" s="8">
        <v>46175</v>
      </c>
      <c r="B449">
        <v>3918.73</v>
      </c>
      <c r="C449">
        <v>-0.56000000000000005</v>
      </c>
      <c r="D449">
        <v>66640</v>
      </c>
      <c r="E449">
        <v>-0.66</v>
      </c>
      <c r="F449" s="69">
        <v>6758</v>
      </c>
      <c r="G449" t="s">
        <v>71</v>
      </c>
      <c r="H449">
        <v>0</v>
      </c>
      <c r="I449" t="s">
        <v>288</v>
      </c>
      <c r="J449" t="s">
        <v>289</v>
      </c>
      <c r="K449" t="s">
        <v>295</v>
      </c>
      <c r="L449" s="36">
        <v>3654</v>
      </c>
      <c r="M449">
        <v>112</v>
      </c>
      <c r="N449" s="66">
        <v>3.1600000000000003E-2</v>
      </c>
      <c r="O449" s="36">
        <v>3542</v>
      </c>
      <c r="P449" s="66">
        <v>3.1600000000000003E-2</v>
      </c>
      <c r="Q449" s="36">
        <v>3584</v>
      </c>
      <c r="R449" s="36">
        <v>3672</v>
      </c>
      <c r="S449" s="36">
        <v>3562</v>
      </c>
      <c r="T449" s="66">
        <v>1.95E-2</v>
      </c>
      <c r="U449" s="66">
        <v>1.21E-2</v>
      </c>
      <c r="V449" s="66">
        <v>-4.8999999999999998E-3</v>
      </c>
      <c r="W449" s="66">
        <v>2.58E-2</v>
      </c>
      <c r="X449" s="1">
        <v>18039500</v>
      </c>
      <c r="Y449" s="1">
        <v>65210702</v>
      </c>
      <c r="Z449" s="1">
        <v>21797265</v>
      </c>
      <c r="AA449" t="s">
        <v>412</v>
      </c>
      <c r="AB449" t="s">
        <v>413</v>
      </c>
      <c r="AC449">
        <v>18.61</v>
      </c>
      <c r="AD449">
        <v>2.65</v>
      </c>
      <c r="AE449">
        <v>0.96</v>
      </c>
      <c r="AF449" t="s">
        <v>230</v>
      </c>
      <c r="AG449" s="1">
        <v>504700</v>
      </c>
      <c r="AH449" s="36">
        <v>3655</v>
      </c>
      <c r="AI449" s="1">
        <v>4500</v>
      </c>
      <c r="AJ449" s="36">
        <v>3654</v>
      </c>
      <c r="AK449">
        <v>300</v>
      </c>
      <c r="AL449" s="2">
        <v>0.63888888888888884</v>
      </c>
      <c r="AM449" s="3">
        <v>46150</v>
      </c>
      <c r="AN449" t="s">
        <v>298</v>
      </c>
      <c r="AO449" t="s">
        <v>344</v>
      </c>
      <c r="AQ449" t="str">
        <f t="shared" si="6"/>
        <v/>
      </c>
    </row>
    <row r="450" spans="1:43">
      <c r="A450" s="8">
        <v>46175</v>
      </c>
      <c r="B450">
        <v>3918.73</v>
      </c>
      <c r="C450">
        <v>-0.56000000000000005</v>
      </c>
      <c r="D450">
        <v>66640</v>
      </c>
      <c r="E450">
        <v>-0.66</v>
      </c>
      <c r="F450" s="69">
        <v>6810</v>
      </c>
      <c r="G450" t="s">
        <v>72</v>
      </c>
      <c r="H450">
        <v>0</v>
      </c>
      <c r="I450" t="s">
        <v>288</v>
      </c>
      <c r="J450" t="s">
        <v>289</v>
      </c>
      <c r="K450" t="s">
        <v>295</v>
      </c>
      <c r="L450" s="36">
        <v>1997</v>
      </c>
      <c r="M450">
        <v>27</v>
      </c>
      <c r="N450" s="66">
        <v>1.37E-2</v>
      </c>
      <c r="O450" s="36">
        <v>1970</v>
      </c>
      <c r="P450" s="66">
        <v>1.37E-2</v>
      </c>
      <c r="Q450" s="36">
        <v>1994</v>
      </c>
      <c r="R450" s="36">
        <v>2018</v>
      </c>
      <c r="S450" s="36">
        <v>1954</v>
      </c>
      <c r="T450" s="66">
        <v>1.5E-3</v>
      </c>
      <c r="U450" s="66">
        <v>1.47E-2</v>
      </c>
      <c r="V450" s="66">
        <v>-1.04E-2</v>
      </c>
      <c r="W450" s="66">
        <v>2.1999999999999999E-2</v>
      </c>
      <c r="X450" s="1">
        <v>232000</v>
      </c>
      <c r="Y450" s="1">
        <v>460555</v>
      </c>
      <c r="Z450" s="1">
        <v>81206</v>
      </c>
      <c r="AA450" t="s">
        <v>414</v>
      </c>
      <c r="AB450" t="s">
        <v>415</v>
      </c>
      <c r="AC450">
        <v>10.98</v>
      </c>
      <c r="AD450">
        <v>0.84</v>
      </c>
      <c r="AE450">
        <v>2.8</v>
      </c>
      <c r="AF450" t="s">
        <v>230</v>
      </c>
      <c r="AG450" s="1">
        <v>25000</v>
      </c>
      <c r="AH450" s="36">
        <v>1998</v>
      </c>
      <c r="AI450">
        <v>900</v>
      </c>
      <c r="AJ450" s="36">
        <v>1997</v>
      </c>
      <c r="AK450" s="1">
        <v>1100</v>
      </c>
      <c r="AL450" s="2">
        <v>0.6381944444444444</v>
      </c>
      <c r="AN450" t="s">
        <v>298</v>
      </c>
      <c r="AO450" t="s">
        <v>344</v>
      </c>
      <c r="AQ450" t="str">
        <f t="shared" si="6"/>
        <v/>
      </c>
    </row>
    <row r="451" spans="1:43">
      <c r="A451" s="8">
        <v>46175</v>
      </c>
      <c r="B451">
        <v>3918.73</v>
      </c>
      <c r="C451">
        <v>-0.56000000000000005</v>
      </c>
      <c r="D451">
        <v>66640</v>
      </c>
      <c r="E451">
        <v>-0.66</v>
      </c>
      <c r="F451" s="69">
        <v>6841</v>
      </c>
      <c r="G451" t="s">
        <v>73</v>
      </c>
      <c r="H451">
        <v>0</v>
      </c>
      <c r="I451" t="s">
        <v>288</v>
      </c>
      <c r="J451" t="s">
        <v>289</v>
      </c>
      <c r="K451" t="s">
        <v>295</v>
      </c>
      <c r="L451" s="36">
        <v>5120</v>
      </c>
      <c r="M451">
        <v>43</v>
      </c>
      <c r="N451" s="66">
        <v>8.5000000000000006E-3</v>
      </c>
      <c r="O451" s="36">
        <v>5077</v>
      </c>
      <c r="P451" s="66">
        <v>8.3999999999999995E-3</v>
      </c>
      <c r="Q451" s="36">
        <v>5097</v>
      </c>
      <c r="R451" s="36">
        <v>5174</v>
      </c>
      <c r="S451" s="36">
        <v>5053</v>
      </c>
      <c r="T451" s="66">
        <v>4.4999999999999997E-3</v>
      </c>
      <c r="U451" s="66">
        <v>1.6999999999999999E-3</v>
      </c>
      <c r="V451" s="66">
        <v>-1.04E-2</v>
      </c>
      <c r="W451" s="66">
        <v>1.32E-2</v>
      </c>
      <c r="X451" s="1">
        <v>1101400</v>
      </c>
      <c r="Y451" s="1">
        <v>5636373</v>
      </c>
      <c r="Z451" s="1">
        <v>1316870</v>
      </c>
      <c r="AA451" t="s">
        <v>416</v>
      </c>
      <c r="AB451" t="s">
        <v>417</v>
      </c>
      <c r="AC451">
        <v>22.28</v>
      </c>
      <c r="AD451">
        <v>2.5</v>
      </c>
      <c r="AE451">
        <v>1.8</v>
      </c>
      <c r="AF451" t="s">
        <v>230</v>
      </c>
      <c r="AG451" s="1">
        <v>11000</v>
      </c>
      <c r="AH451" s="36">
        <v>5121</v>
      </c>
      <c r="AI451">
        <v>500</v>
      </c>
      <c r="AJ451" s="36">
        <v>5119</v>
      </c>
      <c r="AK451">
        <v>800</v>
      </c>
      <c r="AL451" s="2">
        <v>0.63888888888888884</v>
      </c>
      <c r="AM451" s="3">
        <v>46149</v>
      </c>
      <c r="AN451" t="s">
        <v>298</v>
      </c>
      <c r="AO451" t="s">
        <v>344</v>
      </c>
      <c r="AQ451" t="str">
        <f t="shared" ref="AQ451:AQ514" si="7">IF(AP451="","",ROUND((L451-AP451)/AP451,4))</f>
        <v/>
      </c>
    </row>
    <row r="452" spans="1:43">
      <c r="A452" s="8">
        <v>46175</v>
      </c>
      <c r="B452">
        <v>3918.73</v>
      </c>
      <c r="C452">
        <v>-0.56000000000000005</v>
      </c>
      <c r="D452">
        <v>66640</v>
      </c>
      <c r="E452">
        <v>-0.66</v>
      </c>
      <c r="F452" s="69">
        <v>6890</v>
      </c>
      <c r="G452" t="s">
        <v>74</v>
      </c>
      <c r="H452">
        <v>0</v>
      </c>
      <c r="I452" t="s">
        <v>314</v>
      </c>
      <c r="J452" t="s">
        <v>289</v>
      </c>
      <c r="K452" t="s">
        <v>290</v>
      </c>
      <c r="L452" s="36">
        <v>8030</v>
      </c>
      <c r="M452">
        <v>-90</v>
      </c>
      <c r="N452" s="66">
        <v>-1.11E-2</v>
      </c>
      <c r="O452" s="36">
        <v>8120</v>
      </c>
      <c r="P452" s="66">
        <v>-1.0999999999999999E-2</v>
      </c>
      <c r="Q452" s="36">
        <v>8000</v>
      </c>
      <c r="R452" s="36">
        <v>8050</v>
      </c>
      <c r="S452" s="36">
        <v>7520</v>
      </c>
      <c r="T452" s="66">
        <v>3.7000000000000002E-3</v>
      </c>
      <c r="U452" s="66">
        <v>5.5100000000000003E-2</v>
      </c>
      <c r="V452" s="66">
        <v>-2.3999999999999998E-3</v>
      </c>
      <c r="W452" s="66">
        <v>6.7799999999999999E-2</v>
      </c>
      <c r="X452" s="1">
        <v>846800</v>
      </c>
      <c r="Y452" s="1">
        <v>6574745</v>
      </c>
      <c r="Z452" s="1">
        <v>406942</v>
      </c>
      <c r="AA452" t="s">
        <v>418</v>
      </c>
      <c r="AB452" t="s">
        <v>419</v>
      </c>
      <c r="AC452">
        <v>17.59</v>
      </c>
      <c r="AD452">
        <v>1.45</v>
      </c>
      <c r="AE452">
        <v>2.4900000000000002</v>
      </c>
      <c r="AF452" t="s">
        <v>230</v>
      </c>
      <c r="AG452" s="1">
        <v>11500</v>
      </c>
      <c r="AH452" s="36">
        <v>8030</v>
      </c>
      <c r="AI452" s="1">
        <v>2000</v>
      </c>
      <c r="AJ452" s="36">
        <v>8010</v>
      </c>
      <c r="AK452" s="1">
        <v>2000</v>
      </c>
      <c r="AL452" s="2">
        <v>0.63888888888888884</v>
      </c>
      <c r="AM452" s="3">
        <v>46157</v>
      </c>
      <c r="AN452" t="s">
        <v>298</v>
      </c>
      <c r="AO452" t="s">
        <v>344</v>
      </c>
      <c r="AQ452" t="str">
        <f t="shared" si="7"/>
        <v/>
      </c>
    </row>
    <row r="453" spans="1:43">
      <c r="A453" s="8">
        <v>46175</v>
      </c>
      <c r="B453">
        <v>3918.73</v>
      </c>
      <c r="C453">
        <v>-0.56000000000000005</v>
      </c>
      <c r="D453">
        <v>66640</v>
      </c>
      <c r="E453">
        <v>-0.66</v>
      </c>
      <c r="F453" s="69">
        <v>6925</v>
      </c>
      <c r="G453" t="s">
        <v>75</v>
      </c>
      <c r="H453">
        <v>0</v>
      </c>
      <c r="I453" t="s">
        <v>288</v>
      </c>
      <c r="J453" t="s">
        <v>289</v>
      </c>
      <c r="K453" t="s">
        <v>290</v>
      </c>
      <c r="L453" s="36">
        <v>4045</v>
      </c>
      <c r="M453">
        <v>-15</v>
      </c>
      <c r="N453" s="66">
        <v>-3.7000000000000002E-3</v>
      </c>
      <c r="O453" s="36">
        <v>4060</v>
      </c>
      <c r="P453" s="66">
        <v>-3.5999999999999999E-3</v>
      </c>
      <c r="Q453" s="36">
        <v>4059</v>
      </c>
      <c r="R453" s="36">
        <v>4088</v>
      </c>
      <c r="S453" s="36">
        <v>3914</v>
      </c>
      <c r="T453" s="66">
        <v>-3.3999999999999998E-3</v>
      </c>
      <c r="U453" s="66">
        <v>2.1899999999999999E-2</v>
      </c>
      <c r="V453" s="66">
        <v>-1.0500000000000001E-2</v>
      </c>
      <c r="W453" s="66">
        <v>3.3399999999999999E-2</v>
      </c>
      <c r="X453" s="1">
        <v>368600</v>
      </c>
      <c r="Y453" s="1">
        <v>1479692</v>
      </c>
      <c r="Z453" s="1">
        <v>337757</v>
      </c>
      <c r="AA453" t="s">
        <v>420</v>
      </c>
      <c r="AB453" t="s">
        <v>421</v>
      </c>
      <c r="AC453">
        <v>30.57</v>
      </c>
      <c r="AD453">
        <v>1.62</v>
      </c>
      <c r="AE453">
        <v>1.73</v>
      </c>
      <c r="AF453" t="s">
        <v>230</v>
      </c>
      <c r="AG453" s="1">
        <v>8100</v>
      </c>
      <c r="AH453" s="36">
        <v>4048</v>
      </c>
      <c r="AI453">
        <v>600</v>
      </c>
      <c r="AJ453" s="36">
        <v>4044</v>
      </c>
      <c r="AK453" s="1">
        <v>1000</v>
      </c>
      <c r="AL453" s="2">
        <v>0.63888888888888884</v>
      </c>
      <c r="AM453" s="3">
        <v>46156</v>
      </c>
      <c r="AN453" t="s">
        <v>298</v>
      </c>
      <c r="AO453" t="s">
        <v>344</v>
      </c>
      <c r="AQ453" t="str">
        <f t="shared" si="7"/>
        <v/>
      </c>
    </row>
    <row r="454" spans="1:43">
      <c r="A454" s="8">
        <v>46175</v>
      </c>
      <c r="B454">
        <v>3918.73</v>
      </c>
      <c r="C454">
        <v>-0.56000000000000005</v>
      </c>
      <c r="D454">
        <v>66640</v>
      </c>
      <c r="E454">
        <v>-0.66</v>
      </c>
      <c r="F454" s="69">
        <v>6963</v>
      </c>
      <c r="G454" t="s">
        <v>76</v>
      </c>
      <c r="H454">
        <v>0</v>
      </c>
      <c r="I454" t="s">
        <v>288</v>
      </c>
      <c r="J454" t="s">
        <v>289</v>
      </c>
      <c r="K454" t="s">
        <v>290</v>
      </c>
      <c r="L454" s="36">
        <v>5139</v>
      </c>
      <c r="M454">
        <v>-43</v>
      </c>
      <c r="N454" s="66">
        <v>-8.3000000000000001E-3</v>
      </c>
      <c r="O454" s="36">
        <v>5182</v>
      </c>
      <c r="P454" s="66">
        <v>-8.2000000000000007E-3</v>
      </c>
      <c r="Q454" s="36">
        <v>5172</v>
      </c>
      <c r="R454" s="36">
        <v>5253</v>
      </c>
      <c r="S454" s="36">
        <v>4817</v>
      </c>
      <c r="T454" s="66">
        <v>-6.3E-3</v>
      </c>
      <c r="U454" s="66">
        <v>5.4100000000000002E-2</v>
      </c>
      <c r="V454" s="66">
        <v>-2.1700000000000001E-2</v>
      </c>
      <c r="W454" s="66">
        <v>6.6799999999999998E-2</v>
      </c>
      <c r="X454" s="1">
        <v>4865100</v>
      </c>
      <c r="Y454" s="1">
        <v>24375581</v>
      </c>
      <c r="Z454" s="1">
        <v>2074922</v>
      </c>
      <c r="AA454" t="s">
        <v>547</v>
      </c>
      <c r="AB454" t="s">
        <v>423</v>
      </c>
      <c r="AC454">
        <v>68.42</v>
      </c>
      <c r="AD454">
        <v>2.61</v>
      </c>
      <c r="AE454">
        <v>0.97</v>
      </c>
      <c r="AF454" t="s">
        <v>230</v>
      </c>
      <c r="AG454" s="1">
        <v>67600</v>
      </c>
      <c r="AH454" s="36">
        <v>5140</v>
      </c>
      <c r="AI454" s="1">
        <v>1000</v>
      </c>
      <c r="AJ454" s="36">
        <v>5138</v>
      </c>
      <c r="AK454" s="1">
        <v>1100</v>
      </c>
      <c r="AL454" s="2">
        <v>0.63888888888888884</v>
      </c>
      <c r="AM454" s="3">
        <v>46154</v>
      </c>
      <c r="AN454" t="s">
        <v>298</v>
      </c>
      <c r="AO454" t="s">
        <v>344</v>
      </c>
      <c r="AQ454" t="str">
        <f t="shared" si="7"/>
        <v/>
      </c>
    </row>
    <row r="455" spans="1:43">
      <c r="A455" s="8">
        <v>46175</v>
      </c>
      <c r="B455">
        <v>3918.73</v>
      </c>
      <c r="C455">
        <v>-0.56000000000000005</v>
      </c>
      <c r="D455">
        <v>66640</v>
      </c>
      <c r="E455">
        <v>-0.66</v>
      </c>
      <c r="F455" s="69">
        <v>7011</v>
      </c>
      <c r="G455" t="s">
        <v>77</v>
      </c>
      <c r="H455">
        <v>0</v>
      </c>
      <c r="I455" t="s">
        <v>288</v>
      </c>
      <c r="J455" t="s">
        <v>289</v>
      </c>
      <c r="K455" t="s">
        <v>295</v>
      </c>
      <c r="L455" s="36">
        <v>3502</v>
      </c>
      <c r="M455">
        <v>-134</v>
      </c>
      <c r="N455" s="66">
        <v>-3.6900000000000002E-2</v>
      </c>
      <c r="O455" s="36">
        <v>3636</v>
      </c>
      <c r="P455" s="66">
        <v>-3.6799999999999999E-2</v>
      </c>
      <c r="Q455" s="36">
        <v>3496</v>
      </c>
      <c r="R455" s="36">
        <v>3504</v>
      </c>
      <c r="S455" s="36">
        <v>3415</v>
      </c>
      <c r="T455" s="66">
        <v>1.6999999999999999E-3</v>
      </c>
      <c r="U455" s="66">
        <v>2.3900000000000001E-2</v>
      </c>
      <c r="V455" s="66">
        <v>-5.0000000000000001E-4</v>
      </c>
      <c r="W455" s="66">
        <v>2.5399999999999999E-2</v>
      </c>
      <c r="X455" s="1">
        <v>29948600</v>
      </c>
      <c r="Y455" s="1">
        <v>103792458</v>
      </c>
      <c r="Z455" s="1">
        <v>11814514</v>
      </c>
      <c r="AA455" t="s">
        <v>424</v>
      </c>
      <c r="AB455" t="s">
        <v>561</v>
      </c>
      <c r="AC455">
        <v>30.96</v>
      </c>
      <c r="AD455">
        <v>3.81</v>
      </c>
      <c r="AE455">
        <v>0.83</v>
      </c>
      <c r="AF455" t="s">
        <v>230</v>
      </c>
      <c r="AG455" s="1">
        <v>685700</v>
      </c>
      <c r="AH455" s="36">
        <v>3503</v>
      </c>
      <c r="AI455" s="1">
        <v>12200</v>
      </c>
      <c r="AJ455" s="36">
        <v>3502</v>
      </c>
      <c r="AK455" s="1">
        <v>9400</v>
      </c>
      <c r="AL455" s="2">
        <v>0.63888888888888884</v>
      </c>
      <c r="AM455" s="3">
        <v>46154</v>
      </c>
      <c r="AN455" t="s">
        <v>298</v>
      </c>
      <c r="AO455" t="s">
        <v>395</v>
      </c>
      <c r="AQ455" t="str">
        <f t="shared" si="7"/>
        <v/>
      </c>
    </row>
    <row r="456" spans="1:43">
      <c r="A456" s="8">
        <v>46175</v>
      </c>
      <c r="B456">
        <v>3918.73</v>
      </c>
      <c r="C456">
        <v>-0.56000000000000005</v>
      </c>
      <c r="D456">
        <v>66640</v>
      </c>
      <c r="E456">
        <v>-0.66</v>
      </c>
      <c r="F456" s="69">
        <v>7013</v>
      </c>
      <c r="G456" t="s">
        <v>78</v>
      </c>
      <c r="H456">
        <v>0</v>
      </c>
      <c r="I456" t="s">
        <v>288</v>
      </c>
      <c r="J456" t="s">
        <v>289</v>
      </c>
      <c r="K456" t="s">
        <v>290</v>
      </c>
      <c r="L456" s="36">
        <v>2597.5</v>
      </c>
      <c r="M456">
        <v>-96.5</v>
      </c>
      <c r="N456" s="66">
        <v>-3.5799999999999998E-2</v>
      </c>
      <c r="O456" s="36">
        <v>2694</v>
      </c>
      <c r="P456" s="66">
        <v>-3.5799999999999998E-2</v>
      </c>
      <c r="Q456" s="36">
        <v>2613.5</v>
      </c>
      <c r="R456" s="36">
        <v>2640</v>
      </c>
      <c r="S456" s="36">
        <v>2526.5</v>
      </c>
      <c r="T456" s="66">
        <v>-6.1000000000000004E-3</v>
      </c>
      <c r="U456" s="66">
        <v>2.6599999999999999E-2</v>
      </c>
      <c r="V456" s="66">
        <v>-1.6E-2</v>
      </c>
      <c r="W456" s="66">
        <v>2.81E-2</v>
      </c>
      <c r="X456" s="1">
        <v>13747600</v>
      </c>
      <c r="Y456" s="1">
        <v>35498453</v>
      </c>
      <c r="Z456" s="1">
        <v>2812468</v>
      </c>
      <c r="AA456" t="s">
        <v>426</v>
      </c>
      <c r="AB456" t="s">
        <v>427</v>
      </c>
      <c r="AC456">
        <v>16.690000000000001</v>
      </c>
      <c r="AD456">
        <v>4.22</v>
      </c>
      <c r="AE456">
        <v>0.89</v>
      </c>
      <c r="AF456" t="s">
        <v>230</v>
      </c>
      <c r="AG456" s="1">
        <v>684000</v>
      </c>
      <c r="AH456" s="36">
        <v>2597.5</v>
      </c>
      <c r="AI456">
        <v>400</v>
      </c>
      <c r="AJ456" s="36">
        <v>2597</v>
      </c>
      <c r="AK456" s="1">
        <v>2100</v>
      </c>
      <c r="AL456" s="2">
        <v>0.63888888888888884</v>
      </c>
      <c r="AM456" s="3">
        <v>46150</v>
      </c>
      <c r="AN456" t="s">
        <v>298</v>
      </c>
      <c r="AO456" t="s">
        <v>395</v>
      </c>
      <c r="AQ456" t="str">
        <f t="shared" si="7"/>
        <v/>
      </c>
    </row>
    <row r="457" spans="1:43">
      <c r="A457" s="8">
        <v>46175</v>
      </c>
      <c r="B457">
        <v>3918.73</v>
      </c>
      <c r="C457">
        <v>-0.56000000000000005</v>
      </c>
      <c r="D457">
        <v>66640</v>
      </c>
      <c r="E457">
        <v>-0.66</v>
      </c>
      <c r="F457" s="69">
        <v>7047</v>
      </c>
      <c r="G457" t="s">
        <v>79</v>
      </c>
      <c r="H457">
        <v>0</v>
      </c>
      <c r="I457" t="s">
        <v>347</v>
      </c>
      <c r="J457" t="s">
        <v>289</v>
      </c>
      <c r="K457" t="s">
        <v>295</v>
      </c>
      <c r="L457" s="36">
        <v>2172</v>
      </c>
      <c r="M457">
        <v>-26</v>
      </c>
      <c r="N457" s="66">
        <v>-1.18E-2</v>
      </c>
      <c r="O457" s="36">
        <v>2198</v>
      </c>
      <c r="P457" s="66">
        <v>-1.18E-2</v>
      </c>
      <c r="Q457" s="36">
        <v>2200</v>
      </c>
      <c r="R457" s="36">
        <v>2228</v>
      </c>
      <c r="S457" s="36">
        <v>2131</v>
      </c>
      <c r="T457" s="66">
        <v>-1.2699999999999999E-2</v>
      </c>
      <c r="U457" s="66">
        <v>1.21E-2</v>
      </c>
      <c r="V457" s="66">
        <v>-2.5100000000000001E-2</v>
      </c>
      <c r="W457" s="66">
        <v>1.9199999999999998E-2</v>
      </c>
      <c r="X457" s="1">
        <v>251500</v>
      </c>
      <c r="Y457" s="1">
        <v>548772</v>
      </c>
      <c r="Z457" s="1">
        <v>30833</v>
      </c>
      <c r="AA457" t="s">
        <v>428</v>
      </c>
      <c r="AB457" t="s">
        <v>429</v>
      </c>
      <c r="AC457">
        <v>8.6</v>
      </c>
      <c r="AD457">
        <v>2.7</v>
      </c>
      <c r="AE457">
        <v>0.6</v>
      </c>
      <c r="AF457" t="s">
        <v>230</v>
      </c>
      <c r="AG457" s="1">
        <v>3300</v>
      </c>
      <c r="AH457" s="36">
        <v>2173</v>
      </c>
      <c r="AI457">
        <v>400</v>
      </c>
      <c r="AJ457" s="36">
        <v>2171</v>
      </c>
      <c r="AK457">
        <v>100</v>
      </c>
      <c r="AL457" s="2">
        <v>0.63888888888888884</v>
      </c>
      <c r="AM457" s="3">
        <v>46157</v>
      </c>
      <c r="AN457" t="s">
        <v>298</v>
      </c>
      <c r="AO457" t="s">
        <v>313</v>
      </c>
      <c r="AQ457" t="str">
        <f t="shared" si="7"/>
        <v/>
      </c>
    </row>
    <row r="458" spans="1:43">
      <c r="A458" s="8">
        <v>46175</v>
      </c>
      <c r="B458">
        <v>3918.73</v>
      </c>
      <c r="C458">
        <v>-0.56000000000000005</v>
      </c>
      <c r="D458">
        <v>66640</v>
      </c>
      <c r="E458">
        <v>-0.66</v>
      </c>
      <c r="F458" s="69">
        <v>7084</v>
      </c>
      <c r="G458" t="s">
        <v>80</v>
      </c>
      <c r="H458">
        <v>0</v>
      </c>
      <c r="I458" t="s">
        <v>347</v>
      </c>
      <c r="J458" t="s">
        <v>323</v>
      </c>
      <c r="K458" t="s">
        <v>290</v>
      </c>
      <c r="L458" s="36">
        <v>2152</v>
      </c>
      <c r="M458">
        <v>-126</v>
      </c>
      <c r="N458" s="66">
        <v>-5.5300000000000002E-2</v>
      </c>
      <c r="O458" s="36">
        <v>2278</v>
      </c>
      <c r="P458" s="66">
        <v>-5.5300000000000002E-2</v>
      </c>
      <c r="Q458" s="36">
        <v>2250</v>
      </c>
      <c r="R458" s="36">
        <v>2272</v>
      </c>
      <c r="S458" s="36">
        <v>2100</v>
      </c>
      <c r="T458" s="66">
        <v>-4.3499999999999997E-2</v>
      </c>
      <c r="U458" s="66">
        <v>2.47E-2</v>
      </c>
      <c r="V458" s="66">
        <v>-5.28E-2</v>
      </c>
      <c r="W458" s="66">
        <v>2.47E-2</v>
      </c>
      <c r="X458" s="1">
        <v>8100</v>
      </c>
      <c r="Y458" s="1">
        <v>17302</v>
      </c>
      <c r="Z458" s="1">
        <v>7014</v>
      </c>
      <c r="AA458" t="s">
        <v>430</v>
      </c>
      <c r="AB458" t="s">
        <v>562</v>
      </c>
      <c r="AC458">
        <v>18.64</v>
      </c>
      <c r="AD458">
        <v>1.1200000000000001</v>
      </c>
      <c r="AE458">
        <v>4.41</v>
      </c>
      <c r="AF458">
        <v>0.3</v>
      </c>
      <c r="AG458">
        <v>300</v>
      </c>
      <c r="AH458" s="36">
        <v>2157</v>
      </c>
      <c r="AI458">
        <v>100</v>
      </c>
      <c r="AJ458" s="36">
        <v>2103</v>
      </c>
      <c r="AK458">
        <v>300</v>
      </c>
      <c r="AL458" s="2">
        <v>0.63611111111111107</v>
      </c>
      <c r="AM458" s="3">
        <v>46160</v>
      </c>
      <c r="AN458" t="s">
        <v>298</v>
      </c>
      <c r="AO458" t="s">
        <v>313</v>
      </c>
      <c r="AQ458" t="str">
        <f t="shared" si="7"/>
        <v/>
      </c>
    </row>
    <row r="459" spans="1:43">
      <c r="A459" s="8">
        <v>46175</v>
      </c>
      <c r="B459">
        <v>3918.73</v>
      </c>
      <c r="C459">
        <v>-0.56000000000000005</v>
      </c>
      <c r="D459">
        <v>66640</v>
      </c>
      <c r="E459">
        <v>-0.66</v>
      </c>
      <c r="F459" s="69">
        <v>7182</v>
      </c>
      <c r="G459" t="s">
        <v>81</v>
      </c>
      <c r="H459">
        <v>0</v>
      </c>
      <c r="I459" t="s">
        <v>288</v>
      </c>
      <c r="J459" t="s">
        <v>289</v>
      </c>
      <c r="K459" t="s">
        <v>290</v>
      </c>
      <c r="L459" s="36">
        <v>3058</v>
      </c>
      <c r="M459">
        <v>49</v>
      </c>
      <c r="N459" s="66">
        <v>1.6299999999999999E-2</v>
      </c>
      <c r="O459" s="36">
        <v>3009</v>
      </c>
      <c r="P459" s="66">
        <v>1.6199999999999999E-2</v>
      </c>
      <c r="Q459" s="36">
        <v>2985</v>
      </c>
      <c r="R459" s="36">
        <v>3065</v>
      </c>
      <c r="S459" s="36">
        <v>2952.5</v>
      </c>
      <c r="T459" s="66">
        <v>2.4400000000000002E-2</v>
      </c>
      <c r="U459" s="66">
        <v>1.2500000000000001E-2</v>
      </c>
      <c r="V459" s="66">
        <v>-2.2000000000000001E-3</v>
      </c>
      <c r="W459" s="66">
        <v>3.5700000000000003E-2</v>
      </c>
      <c r="X459" s="1">
        <v>3448400</v>
      </c>
      <c r="Y459" s="1">
        <v>10421639</v>
      </c>
      <c r="Z459" s="1">
        <v>10935037</v>
      </c>
      <c r="AA459" t="s">
        <v>432</v>
      </c>
      <c r="AB459" t="s">
        <v>433</v>
      </c>
      <c r="AC459">
        <v>18.239999999999998</v>
      </c>
      <c r="AD459">
        <v>1.18</v>
      </c>
      <c r="AE459">
        <v>2.75</v>
      </c>
      <c r="AF459" t="s">
        <v>230</v>
      </c>
      <c r="AG459" s="1">
        <v>271300</v>
      </c>
      <c r="AH459" s="36">
        <v>3058</v>
      </c>
      <c r="AI459" s="1">
        <v>2300</v>
      </c>
      <c r="AJ459" s="36">
        <v>3057</v>
      </c>
      <c r="AK459">
        <v>200</v>
      </c>
      <c r="AL459" s="2">
        <v>0.63888888888888884</v>
      </c>
      <c r="AM459" s="3">
        <v>46157</v>
      </c>
      <c r="AN459" t="s">
        <v>298</v>
      </c>
      <c r="AO459" t="s">
        <v>434</v>
      </c>
      <c r="AQ459" t="str">
        <f t="shared" si="7"/>
        <v/>
      </c>
    </row>
    <row r="460" spans="1:43">
      <c r="A460" s="8">
        <v>46175</v>
      </c>
      <c r="B460">
        <v>3918.73</v>
      </c>
      <c r="C460">
        <v>-0.56000000000000005</v>
      </c>
      <c r="D460">
        <v>66640</v>
      </c>
      <c r="E460">
        <v>-0.66</v>
      </c>
      <c r="F460" s="69">
        <v>7203</v>
      </c>
      <c r="G460" t="s">
        <v>82</v>
      </c>
      <c r="H460">
        <v>0</v>
      </c>
      <c r="I460" t="s">
        <v>288</v>
      </c>
      <c r="J460" t="s">
        <v>289</v>
      </c>
      <c r="K460" t="s">
        <v>295</v>
      </c>
      <c r="L460" s="36">
        <v>2847.5</v>
      </c>
      <c r="M460">
        <v>-58</v>
      </c>
      <c r="N460" s="66">
        <v>-0.02</v>
      </c>
      <c r="O460" s="36">
        <v>2905.5</v>
      </c>
      <c r="P460" s="66">
        <v>-1.9900000000000001E-2</v>
      </c>
      <c r="Q460" s="36">
        <v>2849.5</v>
      </c>
      <c r="R460" s="36">
        <v>2863.5</v>
      </c>
      <c r="S460" s="36">
        <v>2805</v>
      </c>
      <c r="T460" s="66">
        <v>-6.9999999999999999E-4</v>
      </c>
      <c r="U460" s="66">
        <v>1E-4</v>
      </c>
      <c r="V460" s="66">
        <v>-5.4999999999999997E-3</v>
      </c>
      <c r="W460" s="66">
        <v>1.5100000000000001E-2</v>
      </c>
      <c r="X460" s="1">
        <v>27362100</v>
      </c>
      <c r="Y460" s="1">
        <v>77800803</v>
      </c>
      <c r="Z460" s="1">
        <v>44976226</v>
      </c>
      <c r="AA460" t="s">
        <v>435</v>
      </c>
      <c r="AB460" t="s">
        <v>436</v>
      </c>
      <c r="AC460">
        <v>11.24</v>
      </c>
      <c r="AD460">
        <v>0.92</v>
      </c>
      <c r="AE460">
        <v>3.51</v>
      </c>
      <c r="AF460" t="s">
        <v>230</v>
      </c>
      <c r="AG460" s="1">
        <v>905500</v>
      </c>
      <c r="AH460" s="36">
        <v>2848</v>
      </c>
      <c r="AI460" s="1">
        <v>11500</v>
      </c>
      <c r="AJ460" s="36">
        <v>2847.5</v>
      </c>
      <c r="AK460" s="1">
        <v>7100</v>
      </c>
      <c r="AL460" s="2">
        <v>0.63888888888888884</v>
      </c>
      <c r="AM460" s="3">
        <v>46150</v>
      </c>
      <c r="AN460" t="s">
        <v>298</v>
      </c>
      <c r="AO460" t="s">
        <v>437</v>
      </c>
      <c r="AQ460" t="str">
        <f t="shared" si="7"/>
        <v/>
      </c>
    </row>
    <row r="461" spans="1:43">
      <c r="A461" s="8">
        <v>46175</v>
      </c>
      <c r="B461">
        <v>3918.73</v>
      </c>
      <c r="C461">
        <v>-0.56000000000000005</v>
      </c>
      <c r="D461">
        <v>66640</v>
      </c>
      <c r="E461">
        <v>-0.66</v>
      </c>
      <c r="F461" s="69">
        <v>7213</v>
      </c>
      <c r="G461" t="s">
        <v>83</v>
      </c>
      <c r="H461">
        <v>0</v>
      </c>
      <c r="I461" t="s">
        <v>314</v>
      </c>
      <c r="J461" t="s">
        <v>289</v>
      </c>
      <c r="K461" t="s">
        <v>290</v>
      </c>
      <c r="L461">
        <v>577</v>
      </c>
      <c r="M461">
        <v>-19</v>
      </c>
      <c r="N461" s="66">
        <v>-3.1899999999999998E-2</v>
      </c>
      <c r="O461">
        <v>596</v>
      </c>
      <c r="P461" s="66">
        <v>-3.1800000000000002E-2</v>
      </c>
      <c r="Q461">
        <v>597</v>
      </c>
      <c r="R461">
        <v>597</v>
      </c>
      <c r="S461">
        <v>570</v>
      </c>
      <c r="T461" s="66">
        <v>-3.3500000000000002E-2</v>
      </c>
      <c r="U461" s="66">
        <v>-5.1000000000000004E-3</v>
      </c>
      <c r="V461" s="66">
        <v>-3.3500000000000002E-2</v>
      </c>
      <c r="W461" s="66">
        <v>1.2200000000000001E-2</v>
      </c>
      <c r="X461" s="1">
        <v>43000</v>
      </c>
      <c r="Y461" s="1">
        <v>24861</v>
      </c>
      <c r="Z461" s="1">
        <v>9169</v>
      </c>
      <c r="AA461" t="s">
        <v>524</v>
      </c>
      <c r="AB461" t="s">
        <v>439</v>
      </c>
      <c r="AC461">
        <v>6.86</v>
      </c>
      <c r="AD461">
        <v>0.81</v>
      </c>
      <c r="AE461">
        <v>4.51</v>
      </c>
      <c r="AF461">
        <v>0.3</v>
      </c>
      <c r="AG461">
        <v>600</v>
      </c>
      <c r="AH461">
        <v>577</v>
      </c>
      <c r="AI461" s="1">
        <v>1000</v>
      </c>
      <c r="AJ461">
        <v>575</v>
      </c>
      <c r="AK461">
        <v>300</v>
      </c>
      <c r="AL461" s="2">
        <v>0.6381944444444444</v>
      </c>
      <c r="AM461" s="3">
        <v>46153</v>
      </c>
      <c r="AN461" t="s">
        <v>298</v>
      </c>
      <c r="AO461" t="s">
        <v>437</v>
      </c>
      <c r="AQ461" t="str">
        <f t="shared" si="7"/>
        <v/>
      </c>
    </row>
    <row r="462" spans="1:43">
      <c r="A462" s="8">
        <v>46175</v>
      </c>
      <c r="B462">
        <v>3918.73</v>
      </c>
      <c r="C462">
        <v>-0.56000000000000005</v>
      </c>
      <c r="D462">
        <v>66640</v>
      </c>
      <c r="E462">
        <v>-0.66</v>
      </c>
      <c r="F462" s="69">
        <v>7220</v>
      </c>
      <c r="G462" t="s">
        <v>84</v>
      </c>
      <c r="H462">
        <v>0</v>
      </c>
      <c r="I462" t="s">
        <v>288</v>
      </c>
      <c r="J462" t="s">
        <v>289</v>
      </c>
      <c r="K462" t="s">
        <v>290</v>
      </c>
      <c r="L462" s="36">
        <v>8230</v>
      </c>
      <c r="M462" s="36">
        <v>-1080</v>
      </c>
      <c r="N462" s="66">
        <v>-0.11600000000000001</v>
      </c>
      <c r="O462" s="36">
        <v>9310</v>
      </c>
      <c r="P462" s="66">
        <v>-0.11600000000000001</v>
      </c>
      <c r="Q462" s="36">
        <v>9460</v>
      </c>
      <c r="R462" s="36">
        <v>9800</v>
      </c>
      <c r="S462" s="36">
        <v>7810</v>
      </c>
      <c r="T462" s="66">
        <v>-0.13</v>
      </c>
      <c r="U462" s="66">
        <v>5.3699999999999998E-2</v>
      </c>
      <c r="V462" s="66">
        <v>-0.16020000000000001</v>
      </c>
      <c r="W462" s="66">
        <v>5.3699999999999998E-2</v>
      </c>
      <c r="X462" s="1">
        <v>5345200</v>
      </c>
      <c r="Y462" s="1">
        <v>44378744</v>
      </c>
      <c r="Z462" s="1">
        <v>539738</v>
      </c>
      <c r="AA462" t="s">
        <v>563</v>
      </c>
      <c r="AB462" t="s">
        <v>441</v>
      </c>
      <c r="AC462">
        <v>82.96</v>
      </c>
      <c r="AD462">
        <v>4.42</v>
      </c>
      <c r="AE462">
        <v>0.49</v>
      </c>
      <c r="AF462" t="s">
        <v>230</v>
      </c>
      <c r="AG462">
        <v>0</v>
      </c>
      <c r="AH462" s="36">
        <v>8230</v>
      </c>
      <c r="AI462">
        <v>700</v>
      </c>
      <c r="AJ462" s="36">
        <v>8220</v>
      </c>
      <c r="AK462" s="1">
        <v>3800</v>
      </c>
      <c r="AL462" s="2">
        <v>0.63888888888888884</v>
      </c>
      <c r="AM462" s="3">
        <v>46154</v>
      </c>
      <c r="AN462" t="s">
        <v>298</v>
      </c>
      <c r="AO462" t="s">
        <v>437</v>
      </c>
      <c r="AQ462" t="str">
        <f t="shared" si="7"/>
        <v/>
      </c>
    </row>
    <row r="463" spans="1:43">
      <c r="A463" s="8">
        <v>46175</v>
      </c>
      <c r="B463">
        <v>3918.73</v>
      </c>
      <c r="C463">
        <v>-0.56000000000000005</v>
      </c>
      <c r="D463">
        <v>66640</v>
      </c>
      <c r="E463">
        <v>-0.66</v>
      </c>
      <c r="F463" s="69">
        <v>7269</v>
      </c>
      <c r="G463" t="s">
        <v>85</v>
      </c>
      <c r="H463">
        <v>0</v>
      </c>
      <c r="I463" t="s">
        <v>288</v>
      </c>
      <c r="J463" t="s">
        <v>289</v>
      </c>
      <c r="K463" t="s">
        <v>290</v>
      </c>
      <c r="L463" s="36">
        <v>1916.5</v>
      </c>
      <c r="M463">
        <v>-24</v>
      </c>
      <c r="N463" s="66">
        <v>-1.24E-2</v>
      </c>
      <c r="O463" s="36">
        <v>1940.5</v>
      </c>
      <c r="P463" s="66">
        <v>-1.23E-2</v>
      </c>
      <c r="Q463" s="36">
        <v>1904</v>
      </c>
      <c r="R463" s="36">
        <v>1926.5</v>
      </c>
      <c r="S463" s="36">
        <v>1862</v>
      </c>
      <c r="T463" s="66">
        <v>6.4999999999999997E-3</v>
      </c>
      <c r="U463" s="66">
        <v>-6.9999999999999999E-4</v>
      </c>
      <c r="V463" s="66">
        <v>-5.1000000000000004E-3</v>
      </c>
      <c r="W463" s="66">
        <v>2.92E-2</v>
      </c>
      <c r="X463" s="1">
        <v>4976900</v>
      </c>
      <c r="Y463" s="1">
        <v>9500191</v>
      </c>
      <c r="Z463" s="1">
        <v>3765129</v>
      </c>
      <c r="AA463" t="s">
        <v>442</v>
      </c>
      <c r="AB463" t="s">
        <v>443</v>
      </c>
      <c r="AC463">
        <v>9.7200000000000006</v>
      </c>
      <c r="AD463">
        <v>1.0900000000000001</v>
      </c>
      <c r="AE463">
        <v>2.66</v>
      </c>
      <c r="AF463" t="s">
        <v>230</v>
      </c>
      <c r="AG463" s="1">
        <v>4054800</v>
      </c>
      <c r="AH463" s="36">
        <v>1917</v>
      </c>
      <c r="AI463" s="1">
        <v>5300</v>
      </c>
      <c r="AJ463" s="36">
        <v>1916.5</v>
      </c>
      <c r="AK463">
        <v>300</v>
      </c>
      <c r="AL463" s="2">
        <v>0.63888888888888884</v>
      </c>
      <c r="AM463" s="3">
        <v>46156</v>
      </c>
      <c r="AN463" t="s">
        <v>298</v>
      </c>
      <c r="AO463" t="s">
        <v>437</v>
      </c>
      <c r="AQ463" t="str">
        <f t="shared" si="7"/>
        <v/>
      </c>
    </row>
    <row r="464" spans="1:43">
      <c r="A464" s="8">
        <v>46175</v>
      </c>
      <c r="B464">
        <v>3918.73</v>
      </c>
      <c r="C464">
        <v>-0.56000000000000005</v>
      </c>
      <c r="D464">
        <v>66640</v>
      </c>
      <c r="E464">
        <v>-0.66</v>
      </c>
      <c r="F464" s="69">
        <v>7272</v>
      </c>
      <c r="G464" t="s">
        <v>86</v>
      </c>
      <c r="H464">
        <v>0</v>
      </c>
      <c r="I464" t="s">
        <v>288</v>
      </c>
      <c r="J464" t="s">
        <v>289</v>
      </c>
      <c r="K464" t="s">
        <v>290</v>
      </c>
      <c r="L464" s="36">
        <v>1271</v>
      </c>
      <c r="M464">
        <v>-7.5</v>
      </c>
      <c r="N464" s="66">
        <v>-5.8999999999999999E-3</v>
      </c>
      <c r="O464" s="36">
        <v>1278.5</v>
      </c>
      <c r="P464" s="66">
        <v>-5.7999999999999996E-3</v>
      </c>
      <c r="Q464" s="36">
        <v>1263</v>
      </c>
      <c r="R464" s="36">
        <v>1275</v>
      </c>
      <c r="S464" s="36">
        <v>1250.5</v>
      </c>
      <c r="T464" s="66">
        <v>6.3E-3</v>
      </c>
      <c r="U464" s="66">
        <v>3.0999999999999999E-3</v>
      </c>
      <c r="V464" s="66">
        <v>-3.0999999999999999E-3</v>
      </c>
      <c r="W464" s="66">
        <v>1.6299999999999999E-2</v>
      </c>
      <c r="X464" s="1">
        <v>3104100</v>
      </c>
      <c r="Y464" s="1">
        <v>3925678</v>
      </c>
      <c r="Z464" s="1">
        <v>1294037</v>
      </c>
      <c r="AA464" t="s">
        <v>444</v>
      </c>
      <c r="AB464" t="s">
        <v>445</v>
      </c>
      <c r="AC464">
        <v>10.01</v>
      </c>
      <c r="AD464">
        <v>1.08</v>
      </c>
      <c r="AE464">
        <v>3.93</v>
      </c>
      <c r="AF464" t="s">
        <v>230</v>
      </c>
      <c r="AG464" s="1">
        <v>542300</v>
      </c>
      <c r="AH464" s="36">
        <v>1271</v>
      </c>
      <c r="AI464" s="1">
        <v>4000</v>
      </c>
      <c r="AJ464" s="36">
        <v>1270.5</v>
      </c>
      <c r="AK464" s="1">
        <v>1100</v>
      </c>
      <c r="AL464" s="2">
        <v>0.63888888888888884</v>
      </c>
      <c r="AM464" s="3">
        <v>46157</v>
      </c>
      <c r="AN464" t="s">
        <v>293</v>
      </c>
      <c r="AO464" t="s">
        <v>437</v>
      </c>
      <c r="AQ464" t="str">
        <f t="shared" si="7"/>
        <v/>
      </c>
    </row>
    <row r="465" spans="1:43">
      <c r="A465" s="8">
        <v>46175</v>
      </c>
      <c r="B465">
        <v>3918.73</v>
      </c>
      <c r="C465">
        <v>-0.56000000000000005</v>
      </c>
      <c r="D465">
        <v>66640</v>
      </c>
      <c r="E465">
        <v>-0.66</v>
      </c>
      <c r="F465" s="69">
        <v>7376</v>
      </c>
      <c r="G465" t="s">
        <v>87</v>
      </c>
      <c r="H465">
        <v>0</v>
      </c>
      <c r="I465" t="s">
        <v>347</v>
      </c>
      <c r="J465" t="s">
        <v>323</v>
      </c>
      <c r="K465" t="s">
        <v>290</v>
      </c>
      <c r="L465" s="36">
        <v>1210</v>
      </c>
      <c r="M465">
        <v>-89</v>
      </c>
      <c r="N465" s="66">
        <v>-6.8500000000000005E-2</v>
      </c>
      <c r="O465" s="36">
        <v>1299</v>
      </c>
      <c r="P465" s="66">
        <v>-6.8500000000000005E-2</v>
      </c>
      <c r="Q465" s="36">
        <v>1295</v>
      </c>
      <c r="R465" s="36">
        <v>1295</v>
      </c>
      <c r="S465" s="36">
        <v>1189</v>
      </c>
      <c r="T465" s="66">
        <v>-6.5600000000000006E-2</v>
      </c>
      <c r="U465" s="66">
        <v>-1.54E-2</v>
      </c>
      <c r="V465" s="66">
        <v>-6.5600000000000006E-2</v>
      </c>
      <c r="W465" s="66">
        <v>1.7600000000000001E-2</v>
      </c>
      <c r="X465" s="1">
        <v>60700</v>
      </c>
      <c r="Y465" s="1">
        <v>74372</v>
      </c>
      <c r="Z465" s="1">
        <v>5153</v>
      </c>
      <c r="AA465" t="s">
        <v>446</v>
      </c>
      <c r="AB465" t="s">
        <v>447</v>
      </c>
      <c r="AC465">
        <v>0</v>
      </c>
      <c r="AD465">
        <v>4.8099999999999996</v>
      </c>
      <c r="AE465">
        <v>0</v>
      </c>
      <c r="AF465">
        <v>0.7</v>
      </c>
      <c r="AG465" s="1">
        <v>1200</v>
      </c>
      <c r="AH465" s="36">
        <v>1217</v>
      </c>
      <c r="AI465">
        <v>400</v>
      </c>
      <c r="AJ465" s="36">
        <v>1205</v>
      </c>
      <c r="AK465">
        <v>100</v>
      </c>
      <c r="AL465" s="2">
        <v>0.63472222222222219</v>
      </c>
      <c r="AM465" s="3">
        <v>46157</v>
      </c>
      <c r="AN465" t="s">
        <v>448</v>
      </c>
      <c r="AO465" t="s">
        <v>313</v>
      </c>
      <c r="AQ465" t="str">
        <f t="shared" si="7"/>
        <v/>
      </c>
    </row>
    <row r="466" spans="1:43">
      <c r="A466" s="8">
        <v>46175</v>
      </c>
      <c r="B466">
        <v>3918.73</v>
      </c>
      <c r="C466">
        <v>-0.56000000000000005</v>
      </c>
      <c r="D466">
        <v>66640</v>
      </c>
      <c r="E466">
        <v>-0.66</v>
      </c>
      <c r="F466" s="69">
        <v>7525</v>
      </c>
      <c r="G466" t="s">
        <v>88</v>
      </c>
      <c r="H466">
        <v>0</v>
      </c>
      <c r="I466" t="s">
        <v>288</v>
      </c>
      <c r="J466" t="s">
        <v>289</v>
      </c>
      <c r="K466" t="s">
        <v>295</v>
      </c>
      <c r="L466" s="36">
        <v>3360</v>
      </c>
      <c r="M466">
        <v>-80</v>
      </c>
      <c r="N466" s="66">
        <v>-2.3300000000000001E-2</v>
      </c>
      <c r="O466" s="36">
        <v>3440</v>
      </c>
      <c r="P466" s="66">
        <v>-2.3199999999999998E-2</v>
      </c>
      <c r="Q466" s="36">
        <v>3400</v>
      </c>
      <c r="R466" s="36">
        <v>3405</v>
      </c>
      <c r="S466" s="36">
        <v>3345</v>
      </c>
      <c r="T466" s="66">
        <v>-1.17E-2</v>
      </c>
      <c r="U466" s="66">
        <v>2.8999999999999998E-3</v>
      </c>
      <c r="V466" s="66">
        <v>-1.32E-2</v>
      </c>
      <c r="W466" s="66">
        <v>4.4000000000000003E-3</v>
      </c>
      <c r="X466" s="1">
        <v>14900</v>
      </c>
      <c r="Y466" s="1">
        <v>50205</v>
      </c>
      <c r="Z466" s="1">
        <v>29030</v>
      </c>
      <c r="AA466" t="s">
        <v>449</v>
      </c>
      <c r="AB466" t="s">
        <v>450</v>
      </c>
      <c r="AC466">
        <v>9.07</v>
      </c>
      <c r="AD466">
        <v>0.94</v>
      </c>
      <c r="AE466">
        <v>4.82</v>
      </c>
      <c r="AF466" t="s">
        <v>230</v>
      </c>
      <c r="AG466" s="1">
        <v>6300</v>
      </c>
      <c r="AH466" s="36">
        <v>3365</v>
      </c>
      <c r="AI466">
        <v>400</v>
      </c>
      <c r="AJ466" s="36">
        <v>3355</v>
      </c>
      <c r="AK466">
        <v>200</v>
      </c>
      <c r="AL466" s="2">
        <v>0.63749999999999996</v>
      </c>
      <c r="AM466" s="3">
        <v>46157</v>
      </c>
      <c r="AN466" t="s">
        <v>298</v>
      </c>
      <c r="AO466" t="s">
        <v>322</v>
      </c>
      <c r="AQ466" t="str">
        <f t="shared" si="7"/>
        <v/>
      </c>
    </row>
    <row r="467" spans="1:43">
      <c r="A467" s="8">
        <v>46175</v>
      </c>
      <c r="B467">
        <v>3918.73</v>
      </c>
      <c r="C467">
        <v>-0.56000000000000005</v>
      </c>
      <c r="D467">
        <v>66640</v>
      </c>
      <c r="E467">
        <v>-0.66</v>
      </c>
      <c r="F467" s="69">
        <v>7729</v>
      </c>
      <c r="G467" t="s">
        <v>89</v>
      </c>
      <c r="H467">
        <v>0</v>
      </c>
      <c r="I467" t="s">
        <v>288</v>
      </c>
      <c r="J467" t="s">
        <v>289</v>
      </c>
      <c r="K467" t="s">
        <v>295</v>
      </c>
      <c r="L467" s="36">
        <v>16945</v>
      </c>
      <c r="M467">
        <v>125</v>
      </c>
      <c r="N467" s="66">
        <v>7.4000000000000003E-3</v>
      </c>
      <c r="O467" s="36">
        <v>16820</v>
      </c>
      <c r="P467" s="66">
        <v>7.4000000000000003E-3</v>
      </c>
      <c r="Q467" s="36">
        <v>16975</v>
      </c>
      <c r="R467" s="36">
        <v>16990</v>
      </c>
      <c r="S467" s="36">
        <v>16240</v>
      </c>
      <c r="T467" s="66">
        <v>-1.6999999999999999E-3</v>
      </c>
      <c r="U467" s="66">
        <v>3.4099999999999998E-2</v>
      </c>
      <c r="V467" s="66">
        <v>-2.5999999999999999E-3</v>
      </c>
      <c r="W467" s="66">
        <v>4.3400000000000001E-2</v>
      </c>
      <c r="X467" s="1">
        <v>257800</v>
      </c>
      <c r="Y467" s="1">
        <v>4291094</v>
      </c>
      <c r="Z467" s="1">
        <v>716483</v>
      </c>
      <c r="AA467" t="s">
        <v>451</v>
      </c>
      <c r="AB467" t="s">
        <v>452</v>
      </c>
      <c r="AC467">
        <v>24.56</v>
      </c>
      <c r="AD467">
        <v>3.6</v>
      </c>
      <c r="AE467">
        <v>1.63</v>
      </c>
      <c r="AF467" t="s">
        <v>230</v>
      </c>
      <c r="AG467" s="1">
        <v>6000</v>
      </c>
      <c r="AH467" s="36">
        <v>16960</v>
      </c>
      <c r="AI467">
        <v>200</v>
      </c>
      <c r="AJ467" s="36">
        <v>16955</v>
      </c>
      <c r="AK467">
        <v>200</v>
      </c>
      <c r="AL467" s="2">
        <v>0.6381944444444444</v>
      </c>
      <c r="AM467" s="3">
        <v>46155</v>
      </c>
      <c r="AN467" t="s">
        <v>298</v>
      </c>
      <c r="AO467" t="s">
        <v>453</v>
      </c>
      <c r="AQ467" t="str">
        <f t="shared" si="7"/>
        <v/>
      </c>
    </row>
    <row r="468" spans="1:43">
      <c r="A468" s="8">
        <v>46175</v>
      </c>
      <c r="B468">
        <v>3918.73</v>
      </c>
      <c r="C468">
        <v>-0.56000000000000005</v>
      </c>
      <c r="D468">
        <v>66640</v>
      </c>
      <c r="E468">
        <v>-0.66</v>
      </c>
      <c r="F468" s="69">
        <v>7921</v>
      </c>
      <c r="G468" t="s">
        <v>90</v>
      </c>
      <c r="H468">
        <v>0</v>
      </c>
      <c r="I468" t="s">
        <v>288</v>
      </c>
      <c r="J468" t="s">
        <v>289</v>
      </c>
      <c r="K468" t="s">
        <v>295</v>
      </c>
      <c r="L468" s="36">
        <v>2860</v>
      </c>
      <c r="M468">
        <v>-49</v>
      </c>
      <c r="N468" s="66">
        <v>-1.6799999999999999E-2</v>
      </c>
      <c r="O468" s="36">
        <v>2909</v>
      </c>
      <c r="P468" s="66">
        <v>-1.6799999999999999E-2</v>
      </c>
      <c r="Q468" s="36">
        <v>2890</v>
      </c>
      <c r="R468" s="36">
        <v>2910</v>
      </c>
      <c r="S468" s="36">
        <v>2825</v>
      </c>
      <c r="T468" s="66">
        <v>-1.03E-2</v>
      </c>
      <c r="U468" s="66">
        <v>-1.14E-2</v>
      </c>
      <c r="V468" s="66">
        <v>-1.7100000000000001E-2</v>
      </c>
      <c r="W468" s="66">
        <v>1.23E-2</v>
      </c>
      <c r="X468" s="1">
        <v>31500</v>
      </c>
      <c r="Y468" s="1">
        <v>90283</v>
      </c>
      <c r="Z468" s="1">
        <v>37618</v>
      </c>
      <c r="AA468" t="s">
        <v>454</v>
      </c>
      <c r="AB468" t="s">
        <v>564</v>
      </c>
      <c r="AC468">
        <v>12.72</v>
      </c>
      <c r="AD468">
        <v>1.2</v>
      </c>
      <c r="AE468">
        <v>4.2</v>
      </c>
      <c r="AF468" t="s">
        <v>230</v>
      </c>
      <c r="AG468">
        <v>500</v>
      </c>
      <c r="AH468" s="36">
        <v>2864</v>
      </c>
      <c r="AI468">
        <v>300</v>
      </c>
      <c r="AJ468" s="36">
        <v>2860</v>
      </c>
      <c r="AK468">
        <v>100</v>
      </c>
      <c r="AL468" s="2">
        <v>0.63888888888888884</v>
      </c>
      <c r="AN468" t="s">
        <v>326</v>
      </c>
      <c r="AO468" t="s">
        <v>456</v>
      </c>
      <c r="AQ468" t="str">
        <f t="shared" si="7"/>
        <v/>
      </c>
    </row>
    <row r="469" spans="1:43">
      <c r="A469" s="8">
        <v>46175</v>
      </c>
      <c r="B469">
        <v>3918.73</v>
      </c>
      <c r="C469">
        <v>-0.56000000000000005</v>
      </c>
      <c r="D469">
        <v>66640</v>
      </c>
      <c r="E469">
        <v>-0.66</v>
      </c>
      <c r="F469" s="69">
        <v>8031</v>
      </c>
      <c r="G469" t="s">
        <v>91</v>
      </c>
      <c r="H469">
        <v>0</v>
      </c>
      <c r="I469" t="s">
        <v>288</v>
      </c>
      <c r="J469" t="s">
        <v>289</v>
      </c>
      <c r="K469" t="s">
        <v>290</v>
      </c>
      <c r="L469" s="36">
        <v>5048</v>
      </c>
      <c r="M469">
        <v>15</v>
      </c>
      <c r="N469" s="66">
        <v>3.0000000000000001E-3</v>
      </c>
      <c r="O469" s="36">
        <v>5033</v>
      </c>
      <c r="P469" s="66">
        <v>2.8999999999999998E-3</v>
      </c>
      <c r="Q469" s="36">
        <v>5040</v>
      </c>
      <c r="R469" s="36">
        <v>5146</v>
      </c>
      <c r="S469" s="36">
        <v>4962</v>
      </c>
      <c r="T469" s="66">
        <v>1.5E-3</v>
      </c>
      <c r="U469" s="66">
        <v>-7.6E-3</v>
      </c>
      <c r="V469" s="66">
        <v>-1.9E-2</v>
      </c>
      <c r="W469" s="66">
        <v>1.7299999999999999E-2</v>
      </c>
      <c r="X469" s="1">
        <v>4299800</v>
      </c>
      <c r="Y469" s="1">
        <v>21766174</v>
      </c>
      <c r="Z469" s="1">
        <v>14460836</v>
      </c>
      <c r="AA469" t="s">
        <v>457</v>
      </c>
      <c r="AB469" t="s">
        <v>458</v>
      </c>
      <c r="AC469">
        <v>15.55</v>
      </c>
      <c r="AD469">
        <v>1.63</v>
      </c>
      <c r="AE469">
        <v>2.77</v>
      </c>
      <c r="AF469" t="s">
        <v>230</v>
      </c>
      <c r="AG469" s="1">
        <v>215500</v>
      </c>
      <c r="AH469" s="36">
        <v>5049</v>
      </c>
      <c r="AI469" s="1">
        <v>2400</v>
      </c>
      <c r="AJ469" s="36">
        <v>5047</v>
      </c>
      <c r="AK469" s="1">
        <v>1700</v>
      </c>
      <c r="AL469" s="2">
        <v>0.63888888888888884</v>
      </c>
      <c r="AN469" t="s">
        <v>298</v>
      </c>
      <c r="AO469" t="s">
        <v>322</v>
      </c>
      <c r="AQ469" t="str">
        <f t="shared" si="7"/>
        <v/>
      </c>
    </row>
    <row r="470" spans="1:43">
      <c r="A470" s="8">
        <v>46175</v>
      </c>
      <c r="B470">
        <v>3918.73</v>
      </c>
      <c r="C470">
        <v>-0.56000000000000005</v>
      </c>
      <c r="D470">
        <v>66640</v>
      </c>
      <c r="E470">
        <v>-0.66</v>
      </c>
      <c r="F470" s="69">
        <v>8058</v>
      </c>
      <c r="G470" t="s">
        <v>92</v>
      </c>
      <c r="H470">
        <v>0</v>
      </c>
      <c r="I470" t="s">
        <v>288</v>
      </c>
      <c r="J470" t="s">
        <v>289</v>
      </c>
      <c r="K470" t="s">
        <v>295</v>
      </c>
      <c r="L470" s="36">
        <v>4882</v>
      </c>
      <c r="M470">
        <v>-39</v>
      </c>
      <c r="N470" s="66">
        <v>-7.9000000000000008E-3</v>
      </c>
      <c r="O470" s="36">
        <v>4921</v>
      </c>
      <c r="P470" s="66">
        <v>-7.9000000000000008E-3</v>
      </c>
      <c r="Q470" s="36">
        <v>4865</v>
      </c>
      <c r="R470" s="36">
        <v>5019</v>
      </c>
      <c r="S470" s="36">
        <v>4864</v>
      </c>
      <c r="T470" s="66">
        <v>3.3999999999999998E-3</v>
      </c>
      <c r="U470" s="66">
        <v>-7.9000000000000008E-3</v>
      </c>
      <c r="V470" s="66">
        <v>-2.7199999999999998E-2</v>
      </c>
      <c r="W470" s="66">
        <v>3.7000000000000002E-3</v>
      </c>
      <c r="X470" s="1">
        <v>6877500</v>
      </c>
      <c r="Y470" s="1">
        <v>33870649</v>
      </c>
      <c r="Z470" s="1">
        <v>18114801</v>
      </c>
      <c r="AA470" t="s">
        <v>459</v>
      </c>
      <c r="AB470" t="s">
        <v>460</v>
      </c>
      <c r="AC470">
        <v>16.25</v>
      </c>
      <c r="AD470">
        <v>1.89</v>
      </c>
      <c r="AE470">
        <v>2.56</v>
      </c>
      <c r="AF470" t="s">
        <v>230</v>
      </c>
      <c r="AG470" s="1">
        <v>470200</v>
      </c>
      <c r="AH470" s="36">
        <v>4883</v>
      </c>
      <c r="AI470" s="1">
        <v>2500</v>
      </c>
      <c r="AJ470" s="36">
        <v>4882</v>
      </c>
      <c r="AK470" s="1">
        <v>1400</v>
      </c>
      <c r="AL470" s="2">
        <v>0.63888888888888884</v>
      </c>
      <c r="AN470" t="s">
        <v>298</v>
      </c>
      <c r="AO470" t="s">
        <v>322</v>
      </c>
      <c r="AQ470" t="str">
        <f t="shared" si="7"/>
        <v/>
      </c>
    </row>
    <row r="471" spans="1:43">
      <c r="A471" s="8">
        <v>46175</v>
      </c>
      <c r="B471">
        <v>3918.73</v>
      </c>
      <c r="C471">
        <v>-0.56000000000000005</v>
      </c>
      <c r="D471">
        <v>66640</v>
      </c>
      <c r="E471">
        <v>-0.66</v>
      </c>
      <c r="F471" s="69">
        <v>8233</v>
      </c>
      <c r="G471" t="s">
        <v>93</v>
      </c>
      <c r="H471">
        <v>0</v>
      </c>
      <c r="I471" t="s">
        <v>288</v>
      </c>
      <c r="J471" t="s">
        <v>289</v>
      </c>
      <c r="K471" t="s">
        <v>290</v>
      </c>
      <c r="L471" s="36">
        <v>2061.5</v>
      </c>
      <c r="M471">
        <v>85</v>
      </c>
      <c r="N471" s="66">
        <v>4.2999999999999997E-2</v>
      </c>
      <c r="O471" s="36">
        <v>1976.5</v>
      </c>
      <c r="P471" s="66">
        <v>4.2999999999999997E-2</v>
      </c>
      <c r="Q471" s="36">
        <v>1953.5</v>
      </c>
      <c r="R471" s="36">
        <v>2065</v>
      </c>
      <c r="S471" s="36">
        <v>1940</v>
      </c>
      <c r="T471" s="66">
        <v>5.5199999999999999E-2</v>
      </c>
      <c r="U471" s="66">
        <v>1.47E-2</v>
      </c>
      <c r="V471" s="66">
        <v>-1.6000000000000001E-3</v>
      </c>
      <c r="W471" s="66">
        <v>6.2600000000000003E-2</v>
      </c>
      <c r="X471" s="1">
        <v>2009700</v>
      </c>
      <c r="Y471" s="1">
        <v>4086999</v>
      </c>
      <c r="Z471" s="1">
        <v>629188</v>
      </c>
      <c r="AA471" t="s">
        <v>461</v>
      </c>
      <c r="AB471" t="s">
        <v>462</v>
      </c>
      <c r="AC471">
        <v>15.89</v>
      </c>
      <c r="AD471">
        <v>1.34</v>
      </c>
      <c r="AE471">
        <v>1.94</v>
      </c>
      <c r="AF471" t="s">
        <v>230</v>
      </c>
      <c r="AG471">
        <v>0</v>
      </c>
      <c r="AH471" s="36">
        <v>2061.5</v>
      </c>
      <c r="AI471" s="1">
        <v>3300</v>
      </c>
      <c r="AJ471" s="36">
        <v>2060.5</v>
      </c>
      <c r="AK471" s="1">
        <v>4200</v>
      </c>
      <c r="AL471" s="2">
        <v>0.63888888888888884</v>
      </c>
      <c r="AN471" t="s">
        <v>463</v>
      </c>
      <c r="AO471" t="s">
        <v>327</v>
      </c>
      <c r="AQ471" t="str">
        <f t="shared" si="7"/>
        <v/>
      </c>
    </row>
    <row r="472" spans="1:43">
      <c r="A472" s="8">
        <v>46175</v>
      </c>
      <c r="B472">
        <v>3918.73</v>
      </c>
      <c r="C472">
        <v>-0.56000000000000005</v>
      </c>
      <c r="D472">
        <v>66640</v>
      </c>
      <c r="E472">
        <v>-0.66</v>
      </c>
      <c r="F472" s="69">
        <v>8304</v>
      </c>
      <c r="G472" t="s">
        <v>94</v>
      </c>
      <c r="H472">
        <v>0</v>
      </c>
      <c r="I472" t="s">
        <v>288</v>
      </c>
      <c r="J472" t="s">
        <v>289</v>
      </c>
      <c r="K472" t="s">
        <v>295</v>
      </c>
      <c r="L472" s="36">
        <v>2658.5</v>
      </c>
      <c r="M472">
        <v>-1</v>
      </c>
      <c r="N472" s="66">
        <v>-4.0000000000000002E-4</v>
      </c>
      <c r="O472" s="36">
        <v>2659.5</v>
      </c>
      <c r="P472" s="66">
        <v>-2.9999999999999997E-4</v>
      </c>
      <c r="Q472" s="36">
        <v>2660.5</v>
      </c>
      <c r="R472" s="36">
        <v>2670</v>
      </c>
      <c r="S472" s="36">
        <v>2617</v>
      </c>
      <c r="T472" s="66">
        <v>-6.9999999999999999E-4</v>
      </c>
      <c r="U472" s="66">
        <v>7.1000000000000004E-3</v>
      </c>
      <c r="V472" s="66">
        <v>-4.3E-3</v>
      </c>
      <c r="W472" s="66">
        <v>1.5800000000000002E-2</v>
      </c>
      <c r="X472" s="1">
        <v>383500</v>
      </c>
      <c r="Y472" s="1">
        <v>1014798</v>
      </c>
      <c r="Z472" s="1">
        <v>371630</v>
      </c>
      <c r="AA472" t="s">
        <v>464</v>
      </c>
      <c r="AB472" t="s">
        <v>465</v>
      </c>
      <c r="AC472">
        <v>13.62</v>
      </c>
      <c r="AD472">
        <v>0.76</v>
      </c>
      <c r="AE472">
        <v>3.76</v>
      </c>
      <c r="AF472" t="s">
        <v>230</v>
      </c>
      <c r="AG472" s="1">
        <v>12300</v>
      </c>
      <c r="AH472" s="36">
        <v>2659.5</v>
      </c>
      <c r="AI472" s="1">
        <v>1600</v>
      </c>
      <c r="AJ472" s="36">
        <v>2658.5</v>
      </c>
      <c r="AK472">
        <v>500</v>
      </c>
      <c r="AL472" s="2">
        <v>0.63888888888888884</v>
      </c>
      <c r="AM472" s="3">
        <v>46156</v>
      </c>
      <c r="AN472" t="s">
        <v>298</v>
      </c>
      <c r="AO472" t="s">
        <v>434</v>
      </c>
      <c r="AQ472" t="str">
        <f t="shared" si="7"/>
        <v/>
      </c>
    </row>
    <row r="473" spans="1:43">
      <c r="A473" s="8">
        <v>46175</v>
      </c>
      <c r="B473">
        <v>3918.73</v>
      </c>
      <c r="C473">
        <v>-0.56000000000000005</v>
      </c>
      <c r="D473">
        <v>66640</v>
      </c>
      <c r="E473">
        <v>-0.66</v>
      </c>
      <c r="F473" s="69">
        <v>8316</v>
      </c>
      <c r="G473" t="s">
        <v>95</v>
      </c>
      <c r="H473">
        <v>0</v>
      </c>
      <c r="I473" t="s">
        <v>288</v>
      </c>
      <c r="J473" t="s">
        <v>289</v>
      </c>
      <c r="K473" t="s">
        <v>290</v>
      </c>
      <c r="L473" s="36">
        <v>5936</v>
      </c>
      <c r="M473">
        <v>75</v>
      </c>
      <c r="N473" s="66">
        <v>1.2800000000000001E-2</v>
      </c>
      <c r="O473" s="36">
        <v>5861</v>
      </c>
      <c r="P473" s="66">
        <v>1.2699999999999999E-2</v>
      </c>
      <c r="Q473" s="36">
        <v>5880</v>
      </c>
      <c r="R473" s="36">
        <v>5946</v>
      </c>
      <c r="S473" s="36">
        <v>5794</v>
      </c>
      <c r="T473" s="66">
        <v>9.4999999999999998E-3</v>
      </c>
      <c r="U473" s="66">
        <v>6.4000000000000003E-3</v>
      </c>
      <c r="V473" s="66">
        <v>-1.6000000000000001E-3</v>
      </c>
      <c r="W473" s="66">
        <v>2.4500000000000001E-2</v>
      </c>
      <c r="X473" s="1">
        <v>10048700</v>
      </c>
      <c r="Y473" s="1">
        <v>59171458</v>
      </c>
      <c r="Z473" s="1">
        <v>22720028</v>
      </c>
      <c r="AA473" t="s">
        <v>466</v>
      </c>
      <c r="AB473" t="s">
        <v>467</v>
      </c>
      <c r="AC473">
        <v>13.18</v>
      </c>
      <c r="AD473">
        <v>1.43</v>
      </c>
      <c r="AE473">
        <v>3.03</v>
      </c>
      <c r="AF473" t="s">
        <v>230</v>
      </c>
      <c r="AG473" s="1">
        <v>726000</v>
      </c>
      <c r="AH473" s="36">
        <v>5936</v>
      </c>
      <c r="AI473">
        <v>400</v>
      </c>
      <c r="AJ473" s="36">
        <v>5935</v>
      </c>
      <c r="AK473" s="1">
        <v>3800</v>
      </c>
      <c r="AL473" s="2">
        <v>0.63888888888888884</v>
      </c>
      <c r="AM473" s="3">
        <v>46155</v>
      </c>
      <c r="AN473" t="s">
        <v>298</v>
      </c>
      <c r="AO473" t="s">
        <v>434</v>
      </c>
      <c r="AQ473" t="str">
        <f t="shared" si="7"/>
        <v/>
      </c>
    </row>
    <row r="474" spans="1:43">
      <c r="A474" s="8">
        <v>46175</v>
      </c>
      <c r="B474">
        <v>3918.73</v>
      </c>
      <c r="C474">
        <v>-0.56000000000000005</v>
      </c>
      <c r="D474">
        <v>66640</v>
      </c>
      <c r="E474">
        <v>-0.66</v>
      </c>
      <c r="F474" s="69">
        <v>8331</v>
      </c>
      <c r="G474" t="s">
        <v>96</v>
      </c>
      <c r="H474">
        <v>0</v>
      </c>
      <c r="I474" t="s">
        <v>288</v>
      </c>
      <c r="J474" t="s">
        <v>289</v>
      </c>
      <c r="K474" t="s">
        <v>295</v>
      </c>
      <c r="L474" s="36">
        <v>2279.5</v>
      </c>
      <c r="M474">
        <v>-1.5</v>
      </c>
      <c r="N474" s="66">
        <v>-6.9999999999999999E-4</v>
      </c>
      <c r="O474" s="36">
        <v>2281</v>
      </c>
      <c r="P474" s="66">
        <v>-5.9999999999999995E-4</v>
      </c>
      <c r="Q474" s="36">
        <v>2250</v>
      </c>
      <c r="R474" s="36">
        <v>2288.5</v>
      </c>
      <c r="S474" s="36">
        <v>2194.5</v>
      </c>
      <c r="T474" s="66">
        <v>1.3100000000000001E-2</v>
      </c>
      <c r="U474" s="66">
        <v>1.46E-2</v>
      </c>
      <c r="V474" s="66">
        <v>-3.8999999999999998E-3</v>
      </c>
      <c r="W474" s="66">
        <v>3.8699999999999998E-2</v>
      </c>
      <c r="X474" s="1">
        <v>1806300</v>
      </c>
      <c r="Y474" s="1">
        <v>4070245</v>
      </c>
      <c r="Z474" s="1">
        <v>1767800</v>
      </c>
      <c r="AA474" t="s">
        <v>468</v>
      </c>
      <c r="AB474" t="s">
        <v>469</v>
      </c>
      <c r="AC474">
        <v>14.8</v>
      </c>
      <c r="AD474">
        <v>1.26</v>
      </c>
      <c r="AE474">
        <v>2.81</v>
      </c>
      <c r="AF474" t="s">
        <v>230</v>
      </c>
      <c r="AG474" s="1">
        <v>48700</v>
      </c>
      <c r="AH474" s="36">
        <v>2280</v>
      </c>
      <c r="AI474">
        <v>900</v>
      </c>
      <c r="AJ474" s="36">
        <v>2279.5</v>
      </c>
      <c r="AK474" s="1">
        <v>1600</v>
      </c>
      <c r="AL474" s="2">
        <v>0.6381944444444444</v>
      </c>
      <c r="AM474" s="3">
        <v>46157</v>
      </c>
      <c r="AN474" t="s">
        <v>298</v>
      </c>
      <c r="AO474" t="s">
        <v>434</v>
      </c>
      <c r="AQ474" t="str">
        <f t="shared" si="7"/>
        <v/>
      </c>
    </row>
    <row r="475" spans="1:43">
      <c r="A475" s="8">
        <v>46175</v>
      </c>
      <c r="B475">
        <v>3918.73</v>
      </c>
      <c r="C475">
        <v>-0.56000000000000005</v>
      </c>
      <c r="D475">
        <v>66640</v>
      </c>
      <c r="E475">
        <v>-0.66</v>
      </c>
      <c r="F475" s="69">
        <v>8424</v>
      </c>
      <c r="G475" t="s">
        <v>97</v>
      </c>
      <c r="H475">
        <v>0</v>
      </c>
      <c r="I475" t="s">
        <v>288</v>
      </c>
      <c r="J475" t="s">
        <v>289</v>
      </c>
      <c r="K475" t="s">
        <v>295</v>
      </c>
      <c r="L475" s="36">
        <v>4064</v>
      </c>
      <c r="M475">
        <v>-30</v>
      </c>
      <c r="N475" s="66">
        <v>-7.3000000000000001E-3</v>
      </c>
      <c r="O475" s="36">
        <v>4094</v>
      </c>
      <c r="P475" s="66">
        <v>-7.3000000000000001E-3</v>
      </c>
      <c r="Q475" s="36">
        <v>4075</v>
      </c>
      <c r="R475" s="36">
        <v>4081</v>
      </c>
      <c r="S475" s="36">
        <v>4016</v>
      </c>
      <c r="T475" s="66">
        <v>-2.5999999999999999E-3</v>
      </c>
      <c r="U475" s="66">
        <v>-1.1999999999999999E-3</v>
      </c>
      <c r="V475" s="66">
        <v>-4.1000000000000003E-3</v>
      </c>
      <c r="W475" s="66">
        <v>1.1900000000000001E-2</v>
      </c>
      <c r="X475" s="1">
        <v>104700</v>
      </c>
      <c r="Y475" s="1">
        <v>425347</v>
      </c>
      <c r="Z475" s="1">
        <v>369268</v>
      </c>
      <c r="AA475" t="s">
        <v>470</v>
      </c>
      <c r="AB475" t="s">
        <v>565</v>
      </c>
      <c r="AC475">
        <v>7.63</v>
      </c>
      <c r="AD475">
        <v>0.72</v>
      </c>
      <c r="AE475">
        <v>4.2300000000000004</v>
      </c>
      <c r="AF475" t="s">
        <v>230</v>
      </c>
      <c r="AG475" s="1">
        <v>29300</v>
      </c>
      <c r="AH475" s="36">
        <v>4065</v>
      </c>
      <c r="AI475">
        <v>200</v>
      </c>
      <c r="AJ475" s="36">
        <v>4064</v>
      </c>
      <c r="AK475">
        <v>100</v>
      </c>
      <c r="AL475" s="2">
        <v>0.63888888888888884</v>
      </c>
      <c r="AM475" s="3">
        <v>46154</v>
      </c>
      <c r="AN475" t="s">
        <v>298</v>
      </c>
      <c r="AO475" t="s">
        <v>472</v>
      </c>
      <c r="AQ475" t="str">
        <f t="shared" si="7"/>
        <v/>
      </c>
    </row>
    <row r="476" spans="1:43">
      <c r="A476" s="8">
        <v>46175</v>
      </c>
      <c r="B476">
        <v>3918.73</v>
      </c>
      <c r="C476">
        <v>-0.56000000000000005</v>
      </c>
      <c r="D476">
        <v>66640</v>
      </c>
      <c r="E476">
        <v>-0.66</v>
      </c>
      <c r="F476" s="69">
        <v>8425</v>
      </c>
      <c r="G476" t="s">
        <v>98</v>
      </c>
      <c r="H476">
        <v>0</v>
      </c>
      <c r="I476" t="s">
        <v>288</v>
      </c>
      <c r="J476" t="s">
        <v>289</v>
      </c>
      <c r="K476" t="s">
        <v>295</v>
      </c>
      <c r="L476" s="36">
        <v>1244</v>
      </c>
      <c r="M476">
        <v>-6</v>
      </c>
      <c r="N476" s="66">
        <v>-4.7999999999999996E-3</v>
      </c>
      <c r="O476" s="36">
        <v>1250</v>
      </c>
      <c r="P476" s="66">
        <v>-4.7999999999999996E-3</v>
      </c>
      <c r="Q476" s="36">
        <v>1243</v>
      </c>
      <c r="R476" s="36">
        <v>1254</v>
      </c>
      <c r="S476" s="36">
        <v>1227</v>
      </c>
      <c r="T476" s="66">
        <v>8.0000000000000004E-4</v>
      </c>
      <c r="U476" s="66">
        <v>-3.2000000000000002E-3</v>
      </c>
      <c r="V476" s="66">
        <v>-7.9000000000000008E-3</v>
      </c>
      <c r="W476" s="66">
        <v>1.38E-2</v>
      </c>
      <c r="X476" s="1">
        <v>344300</v>
      </c>
      <c r="Y476" s="1">
        <v>428202</v>
      </c>
      <c r="Z476" s="1">
        <v>351636</v>
      </c>
      <c r="AA476" t="s">
        <v>473</v>
      </c>
      <c r="AB476" t="s">
        <v>566</v>
      </c>
      <c r="AC476">
        <v>7.46</v>
      </c>
      <c r="AD476">
        <v>0.81</v>
      </c>
      <c r="AE476">
        <v>4.18</v>
      </c>
      <c r="AF476" t="s">
        <v>230</v>
      </c>
      <c r="AG476" s="1">
        <v>178300</v>
      </c>
      <c r="AH476" s="36">
        <v>1244</v>
      </c>
      <c r="AI476" s="1">
        <v>1400</v>
      </c>
      <c r="AJ476" s="36">
        <v>1243</v>
      </c>
      <c r="AK476" s="1">
        <v>4700</v>
      </c>
      <c r="AL476" s="2">
        <v>0.6381944444444444</v>
      </c>
      <c r="AM476" s="3">
        <v>46156</v>
      </c>
      <c r="AN476" t="s">
        <v>298</v>
      </c>
      <c r="AO476" t="s">
        <v>472</v>
      </c>
      <c r="AQ476" t="str">
        <f t="shared" si="7"/>
        <v/>
      </c>
    </row>
    <row r="477" spans="1:43">
      <c r="A477" s="8">
        <v>46175</v>
      </c>
      <c r="B477">
        <v>3918.73</v>
      </c>
      <c r="C477">
        <v>-0.56000000000000005</v>
      </c>
      <c r="D477">
        <v>66640</v>
      </c>
      <c r="E477">
        <v>-0.66</v>
      </c>
      <c r="F477" s="69">
        <v>8591</v>
      </c>
      <c r="G477" t="s">
        <v>99</v>
      </c>
      <c r="H477">
        <v>0</v>
      </c>
      <c r="I477" t="s">
        <v>288</v>
      </c>
      <c r="J477" t="s">
        <v>289</v>
      </c>
      <c r="K477" t="s">
        <v>290</v>
      </c>
      <c r="L477" s="36">
        <v>6198</v>
      </c>
      <c r="M477">
        <v>-7</v>
      </c>
      <c r="N477" s="66">
        <v>-1.1000000000000001E-3</v>
      </c>
      <c r="O477" s="36">
        <v>6205</v>
      </c>
      <c r="P477" s="66">
        <v>-1.1000000000000001E-3</v>
      </c>
      <c r="Q477" s="36">
        <v>6110</v>
      </c>
      <c r="R477" s="36">
        <v>6198</v>
      </c>
      <c r="S477" s="36">
        <v>6047</v>
      </c>
      <c r="T477" s="66">
        <v>1.44E-2</v>
      </c>
      <c r="U477" s="66">
        <v>7.7999999999999996E-3</v>
      </c>
      <c r="V477" s="66">
        <v>0</v>
      </c>
      <c r="W477" s="66">
        <v>2.4899999999999999E-2</v>
      </c>
      <c r="X477" s="1">
        <v>2318900</v>
      </c>
      <c r="Y477" s="1">
        <v>14243749</v>
      </c>
      <c r="Z477" s="1">
        <v>6967212</v>
      </c>
      <c r="AA477" t="s">
        <v>475</v>
      </c>
      <c r="AB477" t="s">
        <v>476</v>
      </c>
      <c r="AC477">
        <v>12.88</v>
      </c>
      <c r="AD477">
        <v>1.51</v>
      </c>
      <c r="AE477">
        <v>3.02</v>
      </c>
      <c r="AF477" t="s">
        <v>230</v>
      </c>
      <c r="AG477" s="1">
        <v>244900</v>
      </c>
      <c r="AH477" s="36">
        <v>6198</v>
      </c>
      <c r="AI477">
        <v>100</v>
      </c>
      <c r="AJ477" s="36">
        <v>6197</v>
      </c>
      <c r="AK477">
        <v>700</v>
      </c>
      <c r="AL477" s="2">
        <v>0.63888888888888884</v>
      </c>
      <c r="AM477" s="3">
        <v>46153</v>
      </c>
      <c r="AN477" t="s">
        <v>298</v>
      </c>
      <c r="AO477" t="s">
        <v>472</v>
      </c>
      <c r="AQ477" t="str">
        <f t="shared" si="7"/>
        <v/>
      </c>
    </row>
    <row r="478" spans="1:43">
      <c r="A478" s="8">
        <v>46175</v>
      </c>
      <c r="B478">
        <v>3918.73</v>
      </c>
      <c r="C478">
        <v>-0.56000000000000005</v>
      </c>
      <c r="D478">
        <v>66640</v>
      </c>
      <c r="E478">
        <v>-0.66</v>
      </c>
      <c r="F478" s="69">
        <v>8593</v>
      </c>
      <c r="G478" t="s">
        <v>100</v>
      </c>
      <c r="H478">
        <v>0</v>
      </c>
      <c r="I478" t="s">
        <v>288</v>
      </c>
      <c r="J478" t="s">
        <v>289</v>
      </c>
      <c r="K478" t="s">
        <v>290</v>
      </c>
      <c r="L478" s="36">
        <v>1265</v>
      </c>
      <c r="M478">
        <v>-5</v>
      </c>
      <c r="N478" s="66">
        <v>-3.8999999999999998E-3</v>
      </c>
      <c r="O478" s="36">
        <v>1270</v>
      </c>
      <c r="P478" s="66">
        <v>-3.8999999999999998E-3</v>
      </c>
      <c r="Q478" s="36">
        <v>1250.5</v>
      </c>
      <c r="R478" s="36">
        <v>1270</v>
      </c>
      <c r="S478" s="36">
        <v>1239.5</v>
      </c>
      <c r="T478" s="66">
        <v>1.15E-2</v>
      </c>
      <c r="U478" s="66">
        <v>6.9999999999999999E-4</v>
      </c>
      <c r="V478" s="66">
        <v>-3.8999999999999998E-3</v>
      </c>
      <c r="W478" s="66">
        <v>2.0500000000000001E-2</v>
      </c>
      <c r="X478" s="1">
        <v>6126200</v>
      </c>
      <c r="Y478" s="1">
        <v>7693036</v>
      </c>
      <c r="Z478" s="1">
        <v>1855643</v>
      </c>
      <c r="AA478" t="s">
        <v>477</v>
      </c>
      <c r="AB478" t="s">
        <v>567</v>
      </c>
      <c r="AC478">
        <v>11.35</v>
      </c>
      <c r="AD478">
        <v>0.91</v>
      </c>
      <c r="AE478">
        <v>4.03</v>
      </c>
      <c r="AF478" t="s">
        <v>230</v>
      </c>
      <c r="AG478" s="1">
        <v>945200</v>
      </c>
      <c r="AH478" s="36">
        <v>1265</v>
      </c>
      <c r="AI478" s="1">
        <v>8700</v>
      </c>
      <c r="AJ478" s="36">
        <v>1264.5</v>
      </c>
      <c r="AK478" s="1">
        <v>13200</v>
      </c>
      <c r="AL478" s="2">
        <v>0.63888888888888884</v>
      </c>
      <c r="AM478" s="3">
        <v>46157</v>
      </c>
      <c r="AN478" t="s">
        <v>298</v>
      </c>
      <c r="AO478" t="s">
        <v>472</v>
      </c>
      <c r="AQ478" t="str">
        <f t="shared" si="7"/>
        <v/>
      </c>
    </row>
    <row r="479" spans="1:43">
      <c r="A479" s="8">
        <v>46175</v>
      </c>
      <c r="B479">
        <v>3918.73</v>
      </c>
      <c r="C479">
        <v>-0.56000000000000005</v>
      </c>
      <c r="D479">
        <v>66640</v>
      </c>
      <c r="E479">
        <v>-0.66</v>
      </c>
      <c r="F479" s="69">
        <v>8604</v>
      </c>
      <c r="G479" t="s">
        <v>101</v>
      </c>
      <c r="H479">
        <v>0</v>
      </c>
      <c r="I479" t="s">
        <v>288</v>
      </c>
      <c r="J479" t="s">
        <v>289</v>
      </c>
      <c r="K479" t="s">
        <v>290</v>
      </c>
      <c r="L479" s="36">
        <v>1319.5</v>
      </c>
      <c r="M479">
        <v>21</v>
      </c>
      <c r="N479" s="66">
        <v>1.6199999999999999E-2</v>
      </c>
      <c r="O479" s="36">
        <v>1298.5</v>
      </c>
      <c r="P479" s="66">
        <v>1.61E-2</v>
      </c>
      <c r="Q479" s="36">
        <v>1296.5</v>
      </c>
      <c r="R479" s="36">
        <v>1321.5</v>
      </c>
      <c r="S479" s="36">
        <v>1285</v>
      </c>
      <c r="T479" s="66">
        <v>1.77E-2</v>
      </c>
      <c r="U479" s="66">
        <v>1.11E-2</v>
      </c>
      <c r="V479" s="66">
        <v>-1.5E-3</v>
      </c>
      <c r="W479" s="66">
        <v>2.6800000000000001E-2</v>
      </c>
      <c r="X479" s="1">
        <v>8208500</v>
      </c>
      <c r="Y479" s="1">
        <v>10697112</v>
      </c>
      <c r="Z479" s="1">
        <v>4075358</v>
      </c>
      <c r="AA479" t="s">
        <v>479</v>
      </c>
      <c r="AB479" t="s">
        <v>480</v>
      </c>
      <c r="AC479">
        <v>10.62</v>
      </c>
      <c r="AD479">
        <v>1.03</v>
      </c>
      <c r="AE479">
        <v>3.87</v>
      </c>
      <c r="AF479" t="s">
        <v>230</v>
      </c>
      <c r="AG479" s="1">
        <v>695300</v>
      </c>
      <c r="AH479" s="36">
        <v>1319.5</v>
      </c>
      <c r="AI479" s="1">
        <v>8700</v>
      </c>
      <c r="AJ479" s="36">
        <v>1319</v>
      </c>
      <c r="AK479" s="1">
        <v>14600</v>
      </c>
      <c r="AL479" s="2">
        <v>0.6381944444444444</v>
      </c>
      <c r="AN479" t="s">
        <v>298</v>
      </c>
      <c r="AO479" t="s">
        <v>481</v>
      </c>
      <c r="AQ479" t="str">
        <f t="shared" si="7"/>
        <v/>
      </c>
    </row>
    <row r="480" spans="1:43">
      <c r="A480" s="8">
        <v>46175</v>
      </c>
      <c r="B480">
        <v>3918.73</v>
      </c>
      <c r="C480">
        <v>-0.56000000000000005</v>
      </c>
      <c r="D480">
        <v>66640</v>
      </c>
      <c r="E480">
        <v>-0.66</v>
      </c>
      <c r="F480" s="69">
        <v>8697</v>
      </c>
      <c r="G480" t="s">
        <v>102</v>
      </c>
      <c r="H480">
        <v>0</v>
      </c>
      <c r="I480" t="s">
        <v>288</v>
      </c>
      <c r="J480" t="s">
        <v>289</v>
      </c>
      <c r="K480" t="s">
        <v>290</v>
      </c>
      <c r="L480" s="36">
        <v>1949</v>
      </c>
      <c r="M480">
        <v>-59.5</v>
      </c>
      <c r="N480" s="66">
        <v>-2.9600000000000001E-2</v>
      </c>
      <c r="O480" s="36">
        <v>2008.5</v>
      </c>
      <c r="P480" s="66">
        <v>-2.9600000000000001E-2</v>
      </c>
      <c r="Q480" s="36">
        <v>1996</v>
      </c>
      <c r="R480" s="36">
        <v>2000</v>
      </c>
      <c r="S480" s="36">
        <v>1907</v>
      </c>
      <c r="T480" s="66">
        <v>-2.35E-2</v>
      </c>
      <c r="U480" s="66">
        <v>1.72E-2</v>
      </c>
      <c r="V480" s="66">
        <v>-2.5499999999999998E-2</v>
      </c>
      <c r="W480" s="66">
        <v>2.1999999999999999E-2</v>
      </c>
      <c r="X480" s="1">
        <v>3040700</v>
      </c>
      <c r="Y480" s="1">
        <v>5905981</v>
      </c>
      <c r="Z480" s="1">
        <v>2010949</v>
      </c>
      <c r="AA480" t="s">
        <v>482</v>
      </c>
      <c r="AB480" t="s">
        <v>483</v>
      </c>
      <c r="AC480">
        <v>25.84</v>
      </c>
      <c r="AD480">
        <v>5.8</v>
      </c>
      <c r="AE480">
        <v>3.13</v>
      </c>
      <c r="AF480" t="s">
        <v>230</v>
      </c>
      <c r="AG480" s="1">
        <v>92600</v>
      </c>
      <c r="AH480" s="36">
        <v>1949.5</v>
      </c>
      <c r="AI480">
        <v>500</v>
      </c>
      <c r="AJ480" s="36">
        <v>1949</v>
      </c>
      <c r="AK480">
        <v>300</v>
      </c>
      <c r="AL480" s="2">
        <v>0.63888888888888884</v>
      </c>
      <c r="AN480" t="s">
        <v>298</v>
      </c>
      <c r="AO480" t="s">
        <v>472</v>
      </c>
      <c r="AQ480" t="str">
        <f t="shared" si="7"/>
        <v/>
      </c>
    </row>
    <row r="481" spans="1:43">
      <c r="A481" s="8">
        <v>46175</v>
      </c>
      <c r="B481">
        <v>3918.73</v>
      </c>
      <c r="C481">
        <v>-0.56000000000000005</v>
      </c>
      <c r="D481">
        <v>66640</v>
      </c>
      <c r="E481">
        <v>-0.66</v>
      </c>
      <c r="F481" s="69">
        <v>8830</v>
      </c>
      <c r="G481" t="s">
        <v>103</v>
      </c>
      <c r="H481">
        <v>0</v>
      </c>
      <c r="I481" t="s">
        <v>288</v>
      </c>
      <c r="J481" t="s">
        <v>289</v>
      </c>
      <c r="K481" t="s">
        <v>290</v>
      </c>
      <c r="L481" s="36">
        <v>3665</v>
      </c>
      <c r="M481">
        <v>64</v>
      </c>
      <c r="N481" s="66">
        <v>1.78E-2</v>
      </c>
      <c r="O481" s="36">
        <v>3601</v>
      </c>
      <c r="P481" s="66">
        <v>1.77E-2</v>
      </c>
      <c r="Q481" s="36">
        <v>3555</v>
      </c>
      <c r="R481" s="36">
        <v>3665</v>
      </c>
      <c r="S481" s="36">
        <v>3495</v>
      </c>
      <c r="T481" s="66">
        <v>3.09E-2</v>
      </c>
      <c r="U481" s="66">
        <v>2.3400000000000001E-2</v>
      </c>
      <c r="V481" s="66">
        <v>0</v>
      </c>
      <c r="W481" s="66">
        <v>4.8599999999999997E-2</v>
      </c>
      <c r="X481" s="1">
        <v>3096200</v>
      </c>
      <c r="Y481" s="1">
        <v>11088420</v>
      </c>
      <c r="Z481" s="1">
        <v>3430440</v>
      </c>
      <c r="AA481" t="s">
        <v>484</v>
      </c>
      <c r="AB481" t="s">
        <v>568</v>
      </c>
      <c r="AC481">
        <v>15.18</v>
      </c>
      <c r="AD481">
        <v>1.37</v>
      </c>
      <c r="AE481">
        <v>1.42</v>
      </c>
      <c r="AF481" t="s">
        <v>230</v>
      </c>
      <c r="AG481" s="1">
        <v>60300</v>
      </c>
      <c r="AH481" s="36">
        <v>3665</v>
      </c>
      <c r="AI481" s="1">
        <v>1200</v>
      </c>
      <c r="AJ481" s="36">
        <v>3664</v>
      </c>
      <c r="AK481" s="1">
        <v>1100</v>
      </c>
      <c r="AL481" s="2">
        <v>0.63888888888888884</v>
      </c>
      <c r="AM481" s="3">
        <v>46155</v>
      </c>
      <c r="AN481" t="s">
        <v>298</v>
      </c>
      <c r="AO481" t="s">
        <v>332</v>
      </c>
      <c r="AQ481" t="str">
        <f t="shared" si="7"/>
        <v/>
      </c>
    </row>
    <row r="482" spans="1:43">
      <c r="A482" s="8">
        <v>46175</v>
      </c>
      <c r="B482">
        <v>3918.73</v>
      </c>
      <c r="C482">
        <v>-0.56000000000000005</v>
      </c>
      <c r="D482">
        <v>66640</v>
      </c>
      <c r="E482">
        <v>-0.66</v>
      </c>
      <c r="F482" s="69">
        <v>9020</v>
      </c>
      <c r="G482" t="s">
        <v>104</v>
      </c>
      <c r="H482">
        <v>0</v>
      </c>
      <c r="I482" t="s">
        <v>288</v>
      </c>
      <c r="J482" t="s">
        <v>289</v>
      </c>
      <c r="K482" t="s">
        <v>295</v>
      </c>
      <c r="L482" s="36">
        <v>3331</v>
      </c>
      <c r="M482">
        <v>-23</v>
      </c>
      <c r="N482" s="66">
        <v>-6.8999999999999999E-3</v>
      </c>
      <c r="O482" s="36">
        <v>3354</v>
      </c>
      <c r="P482" s="66">
        <v>-6.7999999999999996E-3</v>
      </c>
      <c r="Q482" s="36">
        <v>3335</v>
      </c>
      <c r="R482" s="36">
        <v>3365</v>
      </c>
      <c r="S482" s="36">
        <v>3292</v>
      </c>
      <c r="T482" s="66">
        <v>-1.1000000000000001E-3</v>
      </c>
      <c r="U482" s="66">
        <v>-5.5999999999999999E-3</v>
      </c>
      <c r="V482" s="66">
        <v>-1.01E-2</v>
      </c>
      <c r="W482" s="66">
        <v>1.18E-2</v>
      </c>
      <c r="X482" s="1">
        <v>1660500</v>
      </c>
      <c r="Y482" s="1">
        <v>5537218</v>
      </c>
      <c r="Z482" s="1">
        <v>3778727</v>
      </c>
      <c r="AA482" t="s">
        <v>486</v>
      </c>
      <c r="AB482" t="s">
        <v>487</v>
      </c>
      <c r="AC482">
        <v>14.75</v>
      </c>
      <c r="AD482">
        <v>1.23</v>
      </c>
      <c r="AE482">
        <v>2.52</v>
      </c>
      <c r="AF482" t="s">
        <v>230</v>
      </c>
      <c r="AG482" s="1">
        <v>83200</v>
      </c>
      <c r="AH482" s="36">
        <v>3332</v>
      </c>
      <c r="AI482" s="1">
        <v>2200</v>
      </c>
      <c r="AJ482" s="36">
        <v>3331</v>
      </c>
      <c r="AK482" s="1">
        <v>1400</v>
      </c>
      <c r="AL482" s="2">
        <v>0.63888888888888884</v>
      </c>
      <c r="AN482" t="s">
        <v>298</v>
      </c>
      <c r="AO482" t="s">
        <v>488</v>
      </c>
      <c r="AQ482" t="str">
        <f t="shared" si="7"/>
        <v/>
      </c>
    </row>
    <row r="483" spans="1:43">
      <c r="A483" s="8">
        <v>46175</v>
      </c>
      <c r="B483">
        <v>3918.73</v>
      </c>
      <c r="C483">
        <v>-0.56000000000000005</v>
      </c>
      <c r="D483">
        <v>66640</v>
      </c>
      <c r="E483">
        <v>-0.66</v>
      </c>
      <c r="F483" s="69">
        <v>9024</v>
      </c>
      <c r="G483" t="s">
        <v>105</v>
      </c>
      <c r="H483">
        <v>0</v>
      </c>
      <c r="I483" t="s">
        <v>288</v>
      </c>
      <c r="J483" t="s">
        <v>289</v>
      </c>
      <c r="K483" t="s">
        <v>295</v>
      </c>
      <c r="L483" s="36">
        <v>2810.5</v>
      </c>
      <c r="M483">
        <v>24</v>
      </c>
      <c r="N483" s="66">
        <v>8.6E-3</v>
      </c>
      <c r="O483" s="36">
        <v>2786.5</v>
      </c>
      <c r="P483" s="66">
        <v>8.6E-3</v>
      </c>
      <c r="Q483" s="36">
        <v>2803</v>
      </c>
      <c r="R483" s="36">
        <v>2852</v>
      </c>
      <c r="S483" s="36">
        <v>2766</v>
      </c>
      <c r="T483" s="66">
        <v>2.5999999999999999E-3</v>
      </c>
      <c r="U483" s="66">
        <v>-4.4000000000000003E-3</v>
      </c>
      <c r="V483" s="66">
        <v>-1.4500000000000001E-2</v>
      </c>
      <c r="W483" s="66">
        <v>1.6E-2</v>
      </c>
      <c r="X483" s="1">
        <v>1692600</v>
      </c>
      <c r="Y483" s="1">
        <v>4766903</v>
      </c>
      <c r="Z483" s="1">
        <v>859382</v>
      </c>
      <c r="AA483" t="s">
        <v>489</v>
      </c>
      <c r="AB483" t="s">
        <v>569</v>
      </c>
      <c r="AC483">
        <v>26.46</v>
      </c>
      <c r="AD483">
        <v>1.25</v>
      </c>
      <c r="AE483">
        <v>1.49</v>
      </c>
      <c r="AF483" t="s">
        <v>230</v>
      </c>
      <c r="AG483" s="1">
        <v>89700</v>
      </c>
      <c r="AH483" s="36">
        <v>2811</v>
      </c>
      <c r="AI483">
        <v>300</v>
      </c>
      <c r="AJ483" s="36">
        <v>2810</v>
      </c>
      <c r="AK483">
        <v>300</v>
      </c>
      <c r="AL483" s="2">
        <v>0.63888888888888884</v>
      </c>
      <c r="AM483" s="3">
        <v>46156</v>
      </c>
      <c r="AN483" t="s">
        <v>298</v>
      </c>
      <c r="AO483" t="s">
        <v>488</v>
      </c>
      <c r="AQ483" t="str">
        <f t="shared" si="7"/>
        <v/>
      </c>
    </row>
    <row r="484" spans="1:43">
      <c r="A484" s="8">
        <v>46175</v>
      </c>
      <c r="B484">
        <v>3918.73</v>
      </c>
      <c r="C484">
        <v>-0.56000000000000005</v>
      </c>
      <c r="D484">
        <v>66640</v>
      </c>
      <c r="E484">
        <v>-0.66</v>
      </c>
      <c r="F484" s="69">
        <v>9069</v>
      </c>
      <c r="G484" t="s">
        <v>106</v>
      </c>
      <c r="H484">
        <v>0</v>
      </c>
      <c r="I484" t="s">
        <v>288</v>
      </c>
      <c r="J484" t="s">
        <v>289</v>
      </c>
      <c r="K484" t="s">
        <v>295</v>
      </c>
      <c r="L484" s="36">
        <v>1893.5</v>
      </c>
      <c r="M484">
        <v>1.5</v>
      </c>
      <c r="N484" s="66">
        <v>8.0000000000000004E-4</v>
      </c>
      <c r="O484" s="36">
        <v>1892</v>
      </c>
      <c r="P484" s="66">
        <v>6.9999999999999999E-4</v>
      </c>
      <c r="Q484" s="36">
        <v>1873</v>
      </c>
      <c r="R484" s="36">
        <v>1902.5</v>
      </c>
      <c r="S484" s="36">
        <v>1860</v>
      </c>
      <c r="T484" s="66">
        <v>1.09E-2</v>
      </c>
      <c r="U484" s="66">
        <v>-6.9999999999999999E-4</v>
      </c>
      <c r="V484" s="66">
        <v>-4.7000000000000002E-3</v>
      </c>
      <c r="W484" s="66">
        <v>1.7999999999999999E-2</v>
      </c>
      <c r="X484" s="1">
        <v>223800</v>
      </c>
      <c r="Y484" s="1">
        <v>422479</v>
      </c>
      <c r="Z484" s="1">
        <v>332673</v>
      </c>
      <c r="AA484" t="s">
        <v>491</v>
      </c>
      <c r="AB484" t="s">
        <v>492</v>
      </c>
      <c r="AC484">
        <v>13.54</v>
      </c>
      <c r="AD484">
        <v>1.39</v>
      </c>
      <c r="AE484">
        <v>2.96</v>
      </c>
      <c r="AF484" t="s">
        <v>230</v>
      </c>
      <c r="AG484" s="1">
        <v>28500</v>
      </c>
      <c r="AH484" s="36">
        <v>1894.5</v>
      </c>
      <c r="AI484">
        <v>600</v>
      </c>
      <c r="AJ484" s="36">
        <v>1893.5</v>
      </c>
      <c r="AK484">
        <v>500</v>
      </c>
      <c r="AL484" s="2">
        <v>0.6381944444444444</v>
      </c>
      <c r="AM484" s="3">
        <v>46155</v>
      </c>
      <c r="AN484" t="s">
        <v>298</v>
      </c>
      <c r="AO484" t="s">
        <v>488</v>
      </c>
      <c r="AQ484" t="str">
        <f t="shared" si="7"/>
        <v/>
      </c>
    </row>
    <row r="485" spans="1:43">
      <c r="A485" s="8">
        <v>46175</v>
      </c>
      <c r="B485">
        <v>3918.73</v>
      </c>
      <c r="C485">
        <v>-0.56000000000000005</v>
      </c>
      <c r="D485">
        <v>66640</v>
      </c>
      <c r="E485">
        <v>-0.66</v>
      </c>
      <c r="F485" s="69">
        <v>9227</v>
      </c>
      <c r="G485" t="s">
        <v>107</v>
      </c>
      <c r="H485">
        <v>0</v>
      </c>
      <c r="I485" t="s">
        <v>347</v>
      </c>
      <c r="J485" t="s">
        <v>289</v>
      </c>
      <c r="K485" t="s">
        <v>290</v>
      </c>
      <c r="L485">
        <v>912</v>
      </c>
      <c r="M485">
        <v>-84</v>
      </c>
      <c r="N485" s="66">
        <v>-8.43E-2</v>
      </c>
      <c r="O485">
        <v>996</v>
      </c>
      <c r="P485" s="66">
        <v>-8.43E-2</v>
      </c>
      <c r="Q485">
        <v>939</v>
      </c>
      <c r="R485">
        <v>960</v>
      </c>
      <c r="S485">
        <v>890</v>
      </c>
      <c r="T485" s="66">
        <v>-2.87E-2</v>
      </c>
      <c r="U485" s="66">
        <v>1.67E-2</v>
      </c>
      <c r="V485" s="66">
        <v>-0.05</v>
      </c>
      <c r="W485" s="66">
        <v>2.47E-2</v>
      </c>
      <c r="X485" s="1">
        <v>618400</v>
      </c>
      <c r="Y485" s="1">
        <v>567633</v>
      </c>
      <c r="Z485" s="1">
        <v>14504</v>
      </c>
      <c r="AA485" t="s">
        <v>493</v>
      </c>
      <c r="AB485" t="s">
        <v>494</v>
      </c>
      <c r="AC485">
        <v>0</v>
      </c>
      <c r="AD485">
        <v>30</v>
      </c>
      <c r="AE485">
        <v>0</v>
      </c>
      <c r="AF485">
        <v>3.1</v>
      </c>
      <c r="AG485" s="1">
        <v>7200</v>
      </c>
      <c r="AH485">
        <v>913</v>
      </c>
      <c r="AI485" s="1">
        <v>1000</v>
      </c>
      <c r="AJ485">
        <v>912</v>
      </c>
      <c r="AK485">
        <v>200</v>
      </c>
      <c r="AL485" s="2">
        <v>0.63888888888888884</v>
      </c>
      <c r="AM485" s="3">
        <v>46154</v>
      </c>
      <c r="AN485" t="s">
        <v>350</v>
      </c>
      <c r="AO485" t="s">
        <v>313</v>
      </c>
      <c r="AQ485" t="str">
        <f t="shared" si="7"/>
        <v/>
      </c>
    </row>
    <row r="486" spans="1:43">
      <c r="A486" s="8">
        <v>46175</v>
      </c>
      <c r="B486">
        <v>3918.73</v>
      </c>
      <c r="C486">
        <v>-0.56000000000000005</v>
      </c>
      <c r="D486">
        <v>66640</v>
      </c>
      <c r="E486">
        <v>-0.66</v>
      </c>
      <c r="F486" s="69">
        <v>9303</v>
      </c>
      <c r="G486" t="s">
        <v>108</v>
      </c>
      <c r="H486">
        <v>0</v>
      </c>
      <c r="I486" t="s">
        <v>288</v>
      </c>
      <c r="J486" t="s">
        <v>289</v>
      </c>
      <c r="K486" t="s">
        <v>295</v>
      </c>
      <c r="L486" s="36">
        <v>3820</v>
      </c>
      <c r="M486">
        <v>-100</v>
      </c>
      <c r="N486" s="66">
        <v>-2.5499999999999998E-2</v>
      </c>
      <c r="O486" s="36">
        <v>3920</v>
      </c>
      <c r="P486" s="66">
        <v>-2.5499999999999998E-2</v>
      </c>
      <c r="Q486" s="36">
        <v>3855</v>
      </c>
      <c r="R486" s="36">
        <v>3895</v>
      </c>
      <c r="S486" s="36">
        <v>3790</v>
      </c>
      <c r="T486" s="66">
        <v>-8.9999999999999993E-3</v>
      </c>
      <c r="U486" s="66">
        <v>-6.4999999999999997E-3</v>
      </c>
      <c r="V486" s="66">
        <v>-1.9199999999999998E-2</v>
      </c>
      <c r="W486" s="66">
        <v>7.9000000000000008E-3</v>
      </c>
      <c r="X486" s="1">
        <v>83100</v>
      </c>
      <c r="Y486" s="1">
        <v>319235</v>
      </c>
      <c r="Z486" s="1">
        <v>292666</v>
      </c>
      <c r="AA486" t="s">
        <v>495</v>
      </c>
      <c r="AB486" t="s">
        <v>496</v>
      </c>
      <c r="AC486">
        <v>16.920000000000002</v>
      </c>
      <c r="AD486">
        <v>0.92</v>
      </c>
      <c r="AE486">
        <v>2.7</v>
      </c>
      <c r="AF486" t="s">
        <v>230</v>
      </c>
      <c r="AG486" s="1">
        <v>29900</v>
      </c>
      <c r="AH486" s="36">
        <v>3820</v>
      </c>
      <c r="AI486" s="1">
        <v>1600</v>
      </c>
      <c r="AJ486" s="36">
        <v>3815</v>
      </c>
      <c r="AK486" s="1">
        <v>1100</v>
      </c>
      <c r="AL486" s="2">
        <v>0.63749999999999996</v>
      </c>
      <c r="AM486" s="3">
        <v>46154</v>
      </c>
      <c r="AN486" t="s">
        <v>298</v>
      </c>
      <c r="AO486" t="s">
        <v>497</v>
      </c>
      <c r="AQ486" t="str">
        <f t="shared" si="7"/>
        <v/>
      </c>
    </row>
    <row r="487" spans="1:43">
      <c r="A487" s="8">
        <v>46175</v>
      </c>
      <c r="B487">
        <v>3918.73</v>
      </c>
      <c r="C487">
        <v>-0.56000000000000005</v>
      </c>
      <c r="D487">
        <v>66640</v>
      </c>
      <c r="E487">
        <v>-0.66</v>
      </c>
      <c r="F487" s="69">
        <v>9308</v>
      </c>
      <c r="G487" t="s">
        <v>109</v>
      </c>
      <c r="H487">
        <v>0</v>
      </c>
      <c r="I487" t="s">
        <v>314</v>
      </c>
      <c r="J487" t="s">
        <v>289</v>
      </c>
      <c r="K487" t="s">
        <v>295</v>
      </c>
      <c r="L487" s="36">
        <v>1558</v>
      </c>
      <c r="M487">
        <v>-53</v>
      </c>
      <c r="N487" s="66">
        <v>-3.2899999999999999E-2</v>
      </c>
      <c r="O487" s="36">
        <v>1611</v>
      </c>
      <c r="P487" s="66">
        <v>-3.2800000000000003E-2</v>
      </c>
      <c r="Q487" s="36">
        <v>1609</v>
      </c>
      <c r="R487" s="36">
        <v>1609</v>
      </c>
      <c r="S487" s="36">
        <v>1556</v>
      </c>
      <c r="T487" s="66">
        <v>-3.1600000000000003E-2</v>
      </c>
      <c r="U487" s="66">
        <v>-8.8999999999999999E-3</v>
      </c>
      <c r="V487" s="66">
        <v>-3.1600000000000003E-2</v>
      </c>
      <c r="W487" s="66">
        <v>1.1999999999999999E-3</v>
      </c>
      <c r="X487" s="1">
        <v>51300</v>
      </c>
      <c r="Y487" s="1">
        <v>81000</v>
      </c>
      <c r="Z487" s="1">
        <v>40621</v>
      </c>
      <c r="AA487" t="s">
        <v>498</v>
      </c>
      <c r="AB487" t="s">
        <v>499</v>
      </c>
      <c r="AC487">
        <v>13.46</v>
      </c>
      <c r="AD487">
        <v>1.04</v>
      </c>
      <c r="AE487">
        <v>2.23</v>
      </c>
      <c r="AF487" t="s">
        <v>230</v>
      </c>
      <c r="AG487" s="1">
        <v>10900</v>
      </c>
      <c r="AH487" s="36">
        <v>1559</v>
      </c>
      <c r="AI487">
        <v>200</v>
      </c>
      <c r="AJ487" s="36">
        <v>1558</v>
      </c>
      <c r="AK487">
        <v>400</v>
      </c>
      <c r="AL487" s="2">
        <v>0.63888888888888884</v>
      </c>
      <c r="AM487" s="3">
        <v>46155</v>
      </c>
      <c r="AN487" t="s">
        <v>298</v>
      </c>
      <c r="AO487" t="s">
        <v>500</v>
      </c>
      <c r="AQ487" t="str">
        <f t="shared" si="7"/>
        <v/>
      </c>
    </row>
    <row r="488" spans="1:43">
      <c r="A488" s="8">
        <v>46175</v>
      </c>
      <c r="B488">
        <v>3918.73</v>
      </c>
      <c r="C488">
        <v>-0.56000000000000005</v>
      </c>
      <c r="D488">
        <v>66640</v>
      </c>
      <c r="E488">
        <v>-0.66</v>
      </c>
      <c r="F488" s="69">
        <v>9348</v>
      </c>
      <c r="G488" t="s">
        <v>110</v>
      </c>
      <c r="H488">
        <v>0</v>
      </c>
      <c r="I488" t="s">
        <v>347</v>
      </c>
      <c r="J488" t="s">
        <v>323</v>
      </c>
      <c r="K488" t="s">
        <v>290</v>
      </c>
      <c r="L488">
        <v>586</v>
      </c>
      <c r="M488">
        <v>-2</v>
      </c>
      <c r="N488" s="66">
        <v>-3.3999999999999998E-3</v>
      </c>
      <c r="O488">
        <v>588</v>
      </c>
      <c r="P488" s="66">
        <v>-3.3999999999999998E-3</v>
      </c>
      <c r="Q488">
        <v>578</v>
      </c>
      <c r="R488">
        <v>589</v>
      </c>
      <c r="S488">
        <v>561</v>
      </c>
      <c r="T488" s="66">
        <v>1.38E-2</v>
      </c>
      <c r="U488" s="66">
        <v>2.0899999999999998E-2</v>
      </c>
      <c r="V488" s="66">
        <v>-5.0000000000000001E-3</v>
      </c>
      <c r="W488" s="66">
        <v>4.4499999999999998E-2</v>
      </c>
      <c r="X488" s="1">
        <v>1946400</v>
      </c>
      <c r="Y488" s="1">
        <v>1115935</v>
      </c>
      <c r="Z488" s="1">
        <v>85694</v>
      </c>
      <c r="AA488" t="s">
        <v>552</v>
      </c>
      <c r="AB488" t="s">
        <v>502</v>
      </c>
      <c r="AC488">
        <v>0</v>
      </c>
      <c r="AD488">
        <v>5.68</v>
      </c>
      <c r="AE488">
        <v>0</v>
      </c>
      <c r="AF488">
        <v>2.2999999999999998</v>
      </c>
      <c r="AG488" s="1">
        <v>47500</v>
      </c>
      <c r="AH488">
        <v>586</v>
      </c>
      <c r="AI488">
        <v>500</v>
      </c>
      <c r="AJ488">
        <v>585</v>
      </c>
      <c r="AK488" s="1">
        <v>6200</v>
      </c>
      <c r="AL488" s="2">
        <v>0.6381944444444444</v>
      </c>
      <c r="AM488" s="3">
        <v>46157</v>
      </c>
      <c r="AN488" t="s">
        <v>298</v>
      </c>
      <c r="AO488" t="s">
        <v>313</v>
      </c>
      <c r="AQ488" t="str">
        <f t="shared" si="7"/>
        <v/>
      </c>
    </row>
    <row r="489" spans="1:43">
      <c r="A489" s="8">
        <v>46175</v>
      </c>
      <c r="B489">
        <v>3918.73</v>
      </c>
      <c r="C489">
        <v>-0.56000000000000005</v>
      </c>
      <c r="D489">
        <v>66640</v>
      </c>
      <c r="E489">
        <v>-0.66</v>
      </c>
      <c r="F489" s="69">
        <v>9432</v>
      </c>
      <c r="G489" t="s">
        <v>111</v>
      </c>
      <c r="H489">
        <v>0</v>
      </c>
      <c r="I489" t="s">
        <v>288</v>
      </c>
      <c r="J489" t="s">
        <v>289</v>
      </c>
      <c r="K489" t="s">
        <v>290</v>
      </c>
      <c r="L489">
        <v>147.9</v>
      </c>
      <c r="M489">
        <v>-0.1</v>
      </c>
      <c r="N489" s="66">
        <v>-6.9999999999999999E-4</v>
      </c>
      <c r="O489">
        <v>148</v>
      </c>
      <c r="P489" s="66">
        <v>-5.9999999999999995E-4</v>
      </c>
      <c r="Q489">
        <v>148.1</v>
      </c>
      <c r="R489">
        <v>149</v>
      </c>
      <c r="S489">
        <v>146.30000000000001</v>
      </c>
      <c r="T489" s="66">
        <v>-1.2999999999999999E-3</v>
      </c>
      <c r="U489" s="66">
        <v>-3.3E-3</v>
      </c>
      <c r="V489" s="66">
        <v>-7.3000000000000001E-3</v>
      </c>
      <c r="W489" s="66">
        <v>1.09E-2</v>
      </c>
      <c r="X489" s="1">
        <v>205398700</v>
      </c>
      <c r="Y489" s="1">
        <v>30334396</v>
      </c>
      <c r="Z489" s="1">
        <v>13392391</v>
      </c>
      <c r="AA489" t="s">
        <v>503</v>
      </c>
      <c r="AB489" t="s">
        <v>570</v>
      </c>
      <c r="AC489">
        <v>12.32</v>
      </c>
      <c r="AD489">
        <v>1.23</v>
      </c>
      <c r="AE489">
        <v>3.65</v>
      </c>
      <c r="AF489" t="s">
        <v>230</v>
      </c>
      <c r="AG489" s="1">
        <v>2839800</v>
      </c>
      <c r="AH489">
        <v>147.9</v>
      </c>
      <c r="AI489" s="1">
        <v>631900</v>
      </c>
      <c r="AJ489">
        <v>147.80000000000001</v>
      </c>
      <c r="AK489" s="1">
        <v>374800</v>
      </c>
      <c r="AL489" s="2">
        <v>0.63888888888888884</v>
      </c>
      <c r="AM489" s="3">
        <v>46150</v>
      </c>
      <c r="AN489" t="s">
        <v>298</v>
      </c>
      <c r="AO489" t="s">
        <v>351</v>
      </c>
      <c r="AQ489" t="str">
        <f t="shared" si="7"/>
        <v/>
      </c>
    </row>
    <row r="490" spans="1:43">
      <c r="A490" s="8">
        <v>46175</v>
      </c>
      <c r="B490">
        <v>3918.73</v>
      </c>
      <c r="C490">
        <v>-0.56000000000000005</v>
      </c>
      <c r="D490">
        <v>66640</v>
      </c>
      <c r="E490">
        <v>-0.66</v>
      </c>
      <c r="F490" s="69">
        <v>9449</v>
      </c>
      <c r="G490" t="s">
        <v>112</v>
      </c>
      <c r="H490">
        <v>0</v>
      </c>
      <c r="I490" t="s">
        <v>288</v>
      </c>
      <c r="J490" t="s">
        <v>289</v>
      </c>
      <c r="K490" t="s">
        <v>295</v>
      </c>
      <c r="L490" s="36">
        <v>3330</v>
      </c>
      <c r="M490">
        <v>-25</v>
      </c>
      <c r="N490" s="66">
        <v>-7.4999999999999997E-3</v>
      </c>
      <c r="O490" s="36">
        <v>3355</v>
      </c>
      <c r="P490" s="66">
        <v>-7.4000000000000003E-3</v>
      </c>
      <c r="Q490" s="36">
        <v>3358</v>
      </c>
      <c r="R490" s="36">
        <v>3370</v>
      </c>
      <c r="S490" s="36">
        <v>3304</v>
      </c>
      <c r="T490" s="66">
        <v>-8.3000000000000001E-3</v>
      </c>
      <c r="U490" s="66">
        <v>4.4999999999999997E-3</v>
      </c>
      <c r="V490" s="66">
        <v>-1.18E-2</v>
      </c>
      <c r="W490" s="66">
        <v>7.7999999999999996E-3</v>
      </c>
      <c r="X490" s="1">
        <v>194100</v>
      </c>
      <c r="Y490" s="1">
        <v>647160</v>
      </c>
      <c r="Z490" s="1">
        <v>357472</v>
      </c>
      <c r="AA490" t="s">
        <v>505</v>
      </c>
      <c r="AB490" t="s">
        <v>506</v>
      </c>
      <c r="AC490">
        <v>14.31</v>
      </c>
      <c r="AD490">
        <v>2.99</v>
      </c>
      <c r="AE490">
        <v>2.34</v>
      </c>
      <c r="AF490" t="s">
        <v>230</v>
      </c>
      <c r="AG490">
        <v>200</v>
      </c>
      <c r="AH490" s="36">
        <v>3333</v>
      </c>
      <c r="AI490" s="1">
        <v>1300</v>
      </c>
      <c r="AJ490" s="36">
        <v>3330</v>
      </c>
      <c r="AK490">
        <v>600</v>
      </c>
      <c r="AL490" s="2">
        <v>0.6381944444444444</v>
      </c>
      <c r="AM490" s="3">
        <v>46157</v>
      </c>
      <c r="AN490" t="s">
        <v>293</v>
      </c>
      <c r="AO490" t="s">
        <v>351</v>
      </c>
      <c r="AQ490" t="str">
        <f t="shared" si="7"/>
        <v/>
      </c>
    </row>
    <row r="491" spans="1:43">
      <c r="A491" s="8">
        <v>46175</v>
      </c>
      <c r="B491">
        <v>3918.73</v>
      </c>
      <c r="C491">
        <v>-0.56000000000000005</v>
      </c>
      <c r="D491">
        <v>66640</v>
      </c>
      <c r="E491">
        <v>-0.66</v>
      </c>
      <c r="F491" s="69">
        <v>9501</v>
      </c>
      <c r="G491" t="s">
        <v>113</v>
      </c>
      <c r="H491">
        <v>0</v>
      </c>
      <c r="I491" t="s">
        <v>288</v>
      </c>
      <c r="J491" t="s">
        <v>289</v>
      </c>
      <c r="K491" t="s">
        <v>290</v>
      </c>
      <c r="L491">
        <v>559</v>
      </c>
      <c r="M491">
        <v>0.1</v>
      </c>
      <c r="N491" s="66">
        <v>2.0000000000000001E-4</v>
      </c>
      <c r="O491">
        <v>558.9</v>
      </c>
      <c r="P491" s="66">
        <v>1E-4</v>
      </c>
      <c r="Q491">
        <v>550.1</v>
      </c>
      <c r="R491">
        <v>565.70000000000005</v>
      </c>
      <c r="S491">
        <v>539.20000000000005</v>
      </c>
      <c r="T491" s="66">
        <v>1.61E-2</v>
      </c>
      <c r="U491" s="66">
        <v>-1E-3</v>
      </c>
      <c r="V491" s="66">
        <v>-1.18E-2</v>
      </c>
      <c r="W491" s="66">
        <v>3.6700000000000003E-2</v>
      </c>
      <c r="X491" s="1">
        <v>39893600</v>
      </c>
      <c r="Y491" s="1">
        <v>22045659</v>
      </c>
      <c r="Z491" s="1">
        <v>898322</v>
      </c>
      <c r="AA491" t="s">
        <v>507</v>
      </c>
      <c r="AB491" t="s">
        <v>508</v>
      </c>
      <c r="AC491">
        <v>4.07</v>
      </c>
      <c r="AD491">
        <v>0.37</v>
      </c>
      <c r="AE491">
        <v>0</v>
      </c>
      <c r="AF491" t="s">
        <v>230</v>
      </c>
      <c r="AG491" s="1">
        <v>1070100</v>
      </c>
      <c r="AH491">
        <v>559.1</v>
      </c>
      <c r="AI491" s="1">
        <v>2800</v>
      </c>
      <c r="AJ491">
        <v>559</v>
      </c>
      <c r="AK491" s="1">
        <v>2800</v>
      </c>
      <c r="AL491" s="2">
        <v>0.63888888888888884</v>
      </c>
      <c r="AN491" t="s">
        <v>298</v>
      </c>
      <c r="AO491" t="s">
        <v>509</v>
      </c>
      <c r="AQ491" t="str">
        <f t="shared" si="7"/>
        <v/>
      </c>
    </row>
    <row r="492" spans="1:43">
      <c r="A492" s="8">
        <v>46175</v>
      </c>
      <c r="B492">
        <v>3918.73</v>
      </c>
      <c r="C492">
        <v>-0.56000000000000005</v>
      </c>
      <c r="D492">
        <v>66640</v>
      </c>
      <c r="E492">
        <v>-0.66</v>
      </c>
      <c r="F492" s="69">
        <v>9531</v>
      </c>
      <c r="G492" t="s">
        <v>114</v>
      </c>
      <c r="H492">
        <v>0</v>
      </c>
      <c r="I492" t="s">
        <v>288</v>
      </c>
      <c r="J492" t="s">
        <v>289</v>
      </c>
      <c r="K492" t="s">
        <v>295</v>
      </c>
      <c r="L492" s="36">
        <v>6219</v>
      </c>
      <c r="M492">
        <v>44</v>
      </c>
      <c r="N492" s="66">
        <v>7.1000000000000004E-3</v>
      </c>
      <c r="O492" s="36">
        <v>6175</v>
      </c>
      <c r="P492" s="66">
        <v>7.1000000000000004E-3</v>
      </c>
      <c r="Q492" s="36">
        <v>6098</v>
      </c>
      <c r="R492" s="36">
        <v>6255</v>
      </c>
      <c r="S492" s="36">
        <v>6033</v>
      </c>
      <c r="T492" s="66">
        <v>1.9800000000000002E-2</v>
      </c>
      <c r="U492" s="66">
        <v>1.1999999999999999E-3</v>
      </c>
      <c r="V492" s="66">
        <v>-5.7000000000000002E-3</v>
      </c>
      <c r="W492" s="66">
        <v>3.0800000000000001E-2</v>
      </c>
      <c r="X492" s="1">
        <v>630900</v>
      </c>
      <c r="Y492" s="1">
        <v>3905052</v>
      </c>
      <c r="Z492" s="1">
        <v>2083111</v>
      </c>
      <c r="AA492" t="s">
        <v>510</v>
      </c>
      <c r="AB492" t="s">
        <v>571</v>
      </c>
      <c r="AC492">
        <v>15.13</v>
      </c>
      <c r="AD492">
        <v>1.2</v>
      </c>
      <c r="AE492">
        <v>1.93</v>
      </c>
      <c r="AF492" t="s">
        <v>230</v>
      </c>
      <c r="AG492" s="1">
        <v>24500</v>
      </c>
      <c r="AH492" s="36">
        <v>6221</v>
      </c>
      <c r="AI492">
        <v>100</v>
      </c>
      <c r="AJ492" s="36">
        <v>6218</v>
      </c>
      <c r="AK492">
        <v>100</v>
      </c>
      <c r="AL492" s="2">
        <v>0.63888888888888884</v>
      </c>
      <c r="AN492" t="s">
        <v>298</v>
      </c>
      <c r="AO492" t="s">
        <v>509</v>
      </c>
      <c r="AQ492" t="str">
        <f t="shared" si="7"/>
        <v/>
      </c>
    </row>
    <row r="493" spans="1:43">
      <c r="A493" s="8">
        <v>46175</v>
      </c>
      <c r="B493">
        <v>3918.73</v>
      </c>
      <c r="C493">
        <v>-0.56000000000000005</v>
      </c>
      <c r="D493">
        <v>66640</v>
      </c>
      <c r="E493">
        <v>-0.66</v>
      </c>
      <c r="F493" s="69">
        <v>9882</v>
      </c>
      <c r="G493" t="s">
        <v>115</v>
      </c>
      <c r="H493">
        <v>0</v>
      </c>
      <c r="I493" t="s">
        <v>288</v>
      </c>
      <c r="J493" t="s">
        <v>289</v>
      </c>
      <c r="K493" t="s">
        <v>295</v>
      </c>
      <c r="L493" s="36">
        <v>1632</v>
      </c>
      <c r="M493">
        <v>11</v>
      </c>
      <c r="N493" s="66">
        <v>6.7999999999999996E-3</v>
      </c>
      <c r="O493" s="36">
        <v>1621</v>
      </c>
      <c r="P493" s="66">
        <v>6.7000000000000002E-3</v>
      </c>
      <c r="Q493" s="36">
        <v>1612</v>
      </c>
      <c r="R493" s="36">
        <v>1640</v>
      </c>
      <c r="S493" s="36">
        <v>1601</v>
      </c>
      <c r="T493" s="66">
        <v>1.24E-2</v>
      </c>
      <c r="U493" s="66">
        <v>-1.1999999999999999E-3</v>
      </c>
      <c r="V493" s="66">
        <v>-4.7999999999999996E-3</v>
      </c>
      <c r="W493" s="66">
        <v>1.9300000000000001E-2</v>
      </c>
      <c r="X493" s="1">
        <v>159300</v>
      </c>
      <c r="Y493" s="1">
        <v>259371</v>
      </c>
      <c r="Z493" s="1">
        <v>140386</v>
      </c>
      <c r="AA493" t="s">
        <v>512</v>
      </c>
      <c r="AB493" t="s">
        <v>513</v>
      </c>
      <c r="AC493">
        <v>10.63</v>
      </c>
      <c r="AD493">
        <v>1.1200000000000001</v>
      </c>
      <c r="AE493">
        <v>4.17</v>
      </c>
      <c r="AF493" t="s">
        <v>230</v>
      </c>
      <c r="AG493" s="1">
        <v>37700</v>
      </c>
      <c r="AH493" s="36">
        <v>1633</v>
      </c>
      <c r="AI493" s="1">
        <v>1400</v>
      </c>
      <c r="AJ493" s="36">
        <v>1632</v>
      </c>
      <c r="AK493">
        <v>300</v>
      </c>
      <c r="AL493" s="2">
        <v>0.63888888888888884</v>
      </c>
      <c r="AM493" s="3">
        <v>46150</v>
      </c>
      <c r="AN493" t="s">
        <v>298</v>
      </c>
      <c r="AO493" t="s">
        <v>322</v>
      </c>
      <c r="AQ493" t="str">
        <f t="shared" si="7"/>
        <v/>
      </c>
    </row>
    <row r="494" spans="1:43">
      <c r="A494" s="8">
        <v>46175</v>
      </c>
      <c r="B494">
        <v>3918.73</v>
      </c>
      <c r="C494">
        <v>-0.56000000000000005</v>
      </c>
      <c r="D494">
        <v>66640</v>
      </c>
      <c r="E494">
        <v>-0.66</v>
      </c>
      <c r="F494" s="69">
        <v>6502</v>
      </c>
      <c r="I494" t="s">
        <v>514</v>
      </c>
      <c r="P494" t="s">
        <v>230</v>
      </c>
      <c r="T494" t="s">
        <v>230</v>
      </c>
      <c r="U494" t="s">
        <v>230</v>
      </c>
      <c r="V494" t="s">
        <v>230</v>
      </c>
      <c r="W494" t="s">
        <v>230</v>
      </c>
      <c r="AF494" t="s">
        <v>230</v>
      </c>
      <c r="AG494" t="s">
        <v>230</v>
      </c>
      <c r="AO494" t="s">
        <v>515</v>
      </c>
      <c r="AQ494" t="str">
        <f t="shared" si="7"/>
        <v/>
      </c>
    </row>
    <row r="495" spans="1:43">
      <c r="A495" s="8">
        <v>46175</v>
      </c>
      <c r="B495">
        <v>3918.73</v>
      </c>
      <c r="C495">
        <v>-0.56000000000000005</v>
      </c>
      <c r="D495">
        <v>66640</v>
      </c>
      <c r="E495">
        <v>-0.66</v>
      </c>
      <c r="F495" s="69">
        <v>5759</v>
      </c>
      <c r="I495" t="s">
        <v>514</v>
      </c>
      <c r="P495" t="s">
        <v>230</v>
      </c>
      <c r="T495" t="s">
        <v>230</v>
      </c>
      <c r="U495" t="s">
        <v>230</v>
      </c>
      <c r="V495" t="s">
        <v>230</v>
      </c>
      <c r="W495" t="s">
        <v>230</v>
      </c>
      <c r="AF495" t="s">
        <v>230</v>
      </c>
      <c r="AG495" t="s">
        <v>230</v>
      </c>
      <c r="AO495" t="s">
        <v>515</v>
      </c>
      <c r="AQ495" t="str">
        <f t="shared" si="7"/>
        <v/>
      </c>
    </row>
    <row r="496" spans="1:43">
      <c r="A496" s="8">
        <v>46175</v>
      </c>
      <c r="B496">
        <v>3918.73</v>
      </c>
      <c r="C496">
        <v>-0.56000000000000005</v>
      </c>
      <c r="D496">
        <v>66640</v>
      </c>
      <c r="E496">
        <v>-0.66</v>
      </c>
      <c r="AQ496" t="str">
        <f t="shared" si="7"/>
        <v/>
      </c>
    </row>
    <row r="497" spans="1:43">
      <c r="AQ497" t="str">
        <f t="shared" si="7"/>
        <v/>
      </c>
    </row>
    <row r="498" spans="1:43">
      <c r="AQ498" t="str">
        <f t="shared" si="7"/>
        <v/>
      </c>
    </row>
    <row r="499" spans="1:43">
      <c r="D499" s="1"/>
      <c r="E499" s="6"/>
      <c r="F499" s="7"/>
      <c r="AQ499" t="str">
        <f t="shared" si="7"/>
        <v/>
      </c>
    </row>
    <row r="500" spans="1:43">
      <c r="A500" s="8" t="s">
        <v>0</v>
      </c>
      <c r="B500" t="s">
        <v>116</v>
      </c>
      <c r="C500" t="s">
        <v>1</v>
      </c>
      <c r="D500" t="s">
        <v>2</v>
      </c>
      <c r="E500" t="s">
        <v>3</v>
      </c>
      <c r="F500" s="7" t="s">
        <v>4</v>
      </c>
      <c r="G500" t="s">
        <v>5</v>
      </c>
      <c r="H500" t="s">
        <v>268</v>
      </c>
      <c r="I500" t="s">
        <v>269</v>
      </c>
      <c r="J500" t="s">
        <v>270</v>
      </c>
      <c r="K500" t="s">
        <v>271</v>
      </c>
      <c r="L500" t="s">
        <v>6</v>
      </c>
      <c r="M500" t="s">
        <v>7</v>
      </c>
      <c r="N500" t="s">
        <v>8</v>
      </c>
      <c r="O500" t="s">
        <v>9</v>
      </c>
      <c r="P500" t="s">
        <v>272</v>
      </c>
      <c r="Q500" t="s">
        <v>10</v>
      </c>
      <c r="R500" t="s">
        <v>11</v>
      </c>
      <c r="S500" t="s">
        <v>12</v>
      </c>
      <c r="T500" t="s">
        <v>273</v>
      </c>
      <c r="U500" t="s">
        <v>274</v>
      </c>
      <c r="V500" t="s">
        <v>275</v>
      </c>
      <c r="W500" t="s">
        <v>276</v>
      </c>
      <c r="X500" t="s">
        <v>13</v>
      </c>
      <c r="Y500" t="s">
        <v>277</v>
      </c>
      <c r="Z500" t="s">
        <v>278</v>
      </c>
      <c r="AA500" t="s">
        <v>14</v>
      </c>
      <c r="AB500" t="s">
        <v>15</v>
      </c>
      <c r="AC500" t="s">
        <v>279</v>
      </c>
      <c r="AD500" t="s">
        <v>280</v>
      </c>
      <c r="AE500" t="s">
        <v>281</v>
      </c>
      <c r="AF500" t="s">
        <v>282</v>
      </c>
      <c r="AG500" t="s">
        <v>283</v>
      </c>
      <c r="AH500" t="s">
        <v>284</v>
      </c>
      <c r="AI500" t="s">
        <v>16</v>
      </c>
      <c r="AJ500" t="s">
        <v>17</v>
      </c>
      <c r="AK500" t="s">
        <v>18</v>
      </c>
      <c r="AL500" t="s">
        <v>19</v>
      </c>
      <c r="AM500" t="s">
        <v>20</v>
      </c>
      <c r="AN500" t="s">
        <v>285</v>
      </c>
      <c r="AO500" t="s">
        <v>286</v>
      </c>
      <c r="AQ500" t="str">
        <f t="shared" si="7"/>
        <v/>
      </c>
    </row>
    <row r="501" spans="1:43">
      <c r="A501" s="8">
        <v>46177</v>
      </c>
      <c r="B501">
        <v>3943.82</v>
      </c>
      <c r="C501">
        <v>-1.31</v>
      </c>
      <c r="D501">
        <v>67320</v>
      </c>
      <c r="E501">
        <v>-1.81</v>
      </c>
      <c r="F501" s="69">
        <v>1605</v>
      </c>
      <c r="G501" t="s">
        <v>21</v>
      </c>
      <c r="H501">
        <v>0</v>
      </c>
      <c r="I501" t="s">
        <v>288</v>
      </c>
      <c r="J501" t="s">
        <v>289</v>
      </c>
      <c r="K501" t="s">
        <v>295</v>
      </c>
      <c r="L501" s="36">
        <v>3634</v>
      </c>
      <c r="M501">
        <v>-73</v>
      </c>
      <c r="N501" s="66">
        <v>-1.9699999999999999E-2</v>
      </c>
      <c r="O501" s="36">
        <v>3707</v>
      </c>
      <c r="P501" s="66">
        <v>-1.9599999999999999E-2</v>
      </c>
      <c r="Q501" s="36">
        <v>3646</v>
      </c>
      <c r="R501" s="36">
        <v>3660</v>
      </c>
      <c r="S501" s="36">
        <v>3585</v>
      </c>
      <c r="T501" s="66">
        <v>-3.2000000000000002E-3</v>
      </c>
      <c r="U501" s="66">
        <v>6.8999999999999999E-3</v>
      </c>
      <c r="V501" s="66">
        <v>-7.1000000000000004E-3</v>
      </c>
      <c r="W501" s="66">
        <v>1.3599999999999999E-2</v>
      </c>
      <c r="X501" s="1">
        <v>2734300</v>
      </c>
      <c r="Y501" s="1">
        <v>9901983</v>
      </c>
      <c r="Z501" s="1">
        <v>4575700</v>
      </c>
      <c r="AA501" t="s">
        <v>291</v>
      </c>
      <c r="AB501" t="s">
        <v>292</v>
      </c>
      <c r="AC501">
        <v>9.3800000000000008</v>
      </c>
      <c r="AD501">
        <v>0.89</v>
      </c>
      <c r="AE501">
        <v>2.97</v>
      </c>
      <c r="AF501" t="s">
        <v>230</v>
      </c>
      <c r="AG501" s="1">
        <v>76200</v>
      </c>
      <c r="AH501" s="36">
        <v>3634</v>
      </c>
      <c r="AI501">
        <v>700</v>
      </c>
      <c r="AJ501" s="36">
        <v>3633</v>
      </c>
      <c r="AK501" s="1">
        <v>1900</v>
      </c>
      <c r="AL501" s="2">
        <v>0.63888888888888884</v>
      </c>
      <c r="AM501" s="3">
        <v>46155</v>
      </c>
      <c r="AN501" t="s">
        <v>293</v>
      </c>
      <c r="AO501" t="s">
        <v>294</v>
      </c>
      <c r="AQ501" t="str">
        <f t="shared" si="7"/>
        <v/>
      </c>
    </row>
    <row r="502" spans="1:43">
      <c r="A502" s="8">
        <v>46177</v>
      </c>
      <c r="B502">
        <v>3943.82</v>
      </c>
      <c r="C502">
        <v>-1.31</v>
      </c>
      <c r="D502">
        <v>67320</v>
      </c>
      <c r="E502">
        <v>-1.81</v>
      </c>
      <c r="F502" s="69">
        <v>1833</v>
      </c>
      <c r="G502" t="s">
        <v>24</v>
      </c>
      <c r="H502">
        <v>0</v>
      </c>
      <c r="I502" t="s">
        <v>288</v>
      </c>
      <c r="J502" t="s">
        <v>289</v>
      </c>
      <c r="K502" t="s">
        <v>295</v>
      </c>
      <c r="L502" s="36">
        <v>5500</v>
      </c>
      <c r="M502">
        <v>-50</v>
      </c>
      <c r="N502" s="66">
        <v>-8.9999999999999993E-3</v>
      </c>
      <c r="O502" s="36">
        <v>5550</v>
      </c>
      <c r="P502" s="66">
        <v>-8.9999999999999993E-3</v>
      </c>
      <c r="Q502" s="36">
        <v>5550</v>
      </c>
      <c r="R502" s="36">
        <v>5560</v>
      </c>
      <c r="S502" s="36">
        <v>5460</v>
      </c>
      <c r="T502" s="66">
        <v>-8.9999999999999993E-3</v>
      </c>
      <c r="U502" s="66">
        <v>3.5999999999999999E-3</v>
      </c>
      <c r="V502" s="66">
        <v>-1.0699999999999999E-2</v>
      </c>
      <c r="W502" s="66">
        <v>7.3000000000000001E-3</v>
      </c>
      <c r="X502" s="1">
        <v>99300</v>
      </c>
      <c r="Y502" s="1">
        <v>546720</v>
      </c>
      <c r="Z502" s="1">
        <v>212658</v>
      </c>
      <c r="AA502" t="s">
        <v>296</v>
      </c>
      <c r="AB502" t="s">
        <v>572</v>
      </c>
      <c r="AC502">
        <v>12.81</v>
      </c>
      <c r="AD502">
        <v>1</v>
      </c>
      <c r="AE502">
        <v>5.45</v>
      </c>
      <c r="AF502" t="s">
        <v>230</v>
      </c>
      <c r="AG502" s="1">
        <v>12900</v>
      </c>
      <c r="AH502" s="36">
        <v>5510</v>
      </c>
      <c r="AI502" s="1">
        <v>3700</v>
      </c>
      <c r="AJ502" s="36">
        <v>5500</v>
      </c>
      <c r="AK502">
        <v>700</v>
      </c>
      <c r="AL502" s="2">
        <v>0.6381944444444444</v>
      </c>
      <c r="AM502" s="3">
        <v>46157</v>
      </c>
      <c r="AN502" t="s">
        <v>298</v>
      </c>
      <c r="AO502" t="s">
        <v>299</v>
      </c>
      <c r="AQ502" t="str">
        <f t="shared" si="7"/>
        <v/>
      </c>
    </row>
    <row r="503" spans="1:43">
      <c r="A503" s="8">
        <v>46177</v>
      </c>
      <c r="B503">
        <v>3943.82</v>
      </c>
      <c r="C503">
        <v>-1.31</v>
      </c>
      <c r="D503">
        <v>67320</v>
      </c>
      <c r="E503">
        <v>-1.81</v>
      </c>
      <c r="F503" s="69">
        <v>1911</v>
      </c>
      <c r="G503" t="s">
        <v>25</v>
      </c>
      <c r="H503">
        <v>0</v>
      </c>
      <c r="I503" t="s">
        <v>288</v>
      </c>
      <c r="J503" t="s">
        <v>289</v>
      </c>
      <c r="K503" t="s">
        <v>295</v>
      </c>
      <c r="L503" s="36">
        <v>1282</v>
      </c>
      <c r="M503">
        <v>-17.5</v>
      </c>
      <c r="N503" s="66">
        <v>-1.35E-2</v>
      </c>
      <c r="O503" s="36">
        <v>1299.5</v>
      </c>
      <c r="P503" s="66">
        <v>-1.34E-2</v>
      </c>
      <c r="Q503" s="36">
        <v>1290.5</v>
      </c>
      <c r="R503" s="36">
        <v>1302.5</v>
      </c>
      <c r="S503" s="36">
        <v>1281</v>
      </c>
      <c r="T503" s="66">
        <v>-6.4999999999999997E-3</v>
      </c>
      <c r="U503" s="66">
        <v>-2.7000000000000001E-3</v>
      </c>
      <c r="V503" s="66">
        <v>-1.5699999999999999E-2</v>
      </c>
      <c r="W503" s="66">
        <v>6.9999999999999999E-4</v>
      </c>
      <c r="X503" s="1">
        <v>2663100</v>
      </c>
      <c r="Y503" s="1">
        <v>3434516</v>
      </c>
      <c r="Z503" s="1">
        <v>793002</v>
      </c>
      <c r="AA503" t="s">
        <v>300</v>
      </c>
      <c r="AB503" t="s">
        <v>301</v>
      </c>
      <c r="AC503">
        <v>8.17</v>
      </c>
      <c r="AD503">
        <v>0.78</v>
      </c>
      <c r="AE503">
        <v>3.9</v>
      </c>
      <c r="AF503" t="s">
        <v>230</v>
      </c>
      <c r="AG503" s="1">
        <v>311400</v>
      </c>
      <c r="AH503" s="36">
        <v>1282.5</v>
      </c>
      <c r="AI503" s="1">
        <v>10700</v>
      </c>
      <c r="AJ503" s="36">
        <v>1282</v>
      </c>
      <c r="AK503" s="1">
        <v>8000</v>
      </c>
      <c r="AL503" s="2">
        <v>0.6381944444444444</v>
      </c>
      <c r="AM503" s="3">
        <v>46149</v>
      </c>
      <c r="AN503" t="s">
        <v>293</v>
      </c>
      <c r="AO503" t="s">
        <v>299</v>
      </c>
      <c r="AQ503" t="str">
        <f t="shared" si="7"/>
        <v/>
      </c>
    </row>
    <row r="504" spans="1:43">
      <c r="A504" s="8">
        <v>46177</v>
      </c>
      <c r="B504">
        <v>3943.82</v>
      </c>
      <c r="C504">
        <v>-1.31</v>
      </c>
      <c r="D504">
        <v>67320</v>
      </c>
      <c r="E504">
        <v>-1.81</v>
      </c>
      <c r="F504" s="69">
        <v>1925</v>
      </c>
      <c r="G504" t="s">
        <v>26</v>
      </c>
      <c r="H504">
        <v>0</v>
      </c>
      <c r="I504" t="s">
        <v>288</v>
      </c>
      <c r="J504" t="s">
        <v>289</v>
      </c>
      <c r="K504" t="s">
        <v>295</v>
      </c>
      <c r="L504" s="36">
        <v>4234</v>
      </c>
      <c r="M504">
        <v>-31</v>
      </c>
      <c r="N504" s="66">
        <v>-7.3000000000000001E-3</v>
      </c>
      <c r="O504" s="36">
        <v>4265</v>
      </c>
      <c r="P504" s="66">
        <v>-7.1999999999999998E-3</v>
      </c>
      <c r="Q504" s="36">
        <v>4218</v>
      </c>
      <c r="R504" s="36">
        <v>4276</v>
      </c>
      <c r="S504" s="36">
        <v>4208</v>
      </c>
      <c r="T504" s="66">
        <v>3.7000000000000002E-3</v>
      </c>
      <c r="U504" s="66">
        <v>-8.3999999999999995E-3</v>
      </c>
      <c r="V504" s="66">
        <v>-9.7999999999999997E-3</v>
      </c>
      <c r="W504" s="66">
        <v>6.1000000000000004E-3</v>
      </c>
      <c r="X504" s="1">
        <v>1751900</v>
      </c>
      <c r="Y504" s="1">
        <v>7433277</v>
      </c>
      <c r="Z504" s="1">
        <v>2792899</v>
      </c>
      <c r="AA504" t="s">
        <v>302</v>
      </c>
      <c r="AB504" t="s">
        <v>573</v>
      </c>
      <c r="AC504">
        <v>11.54</v>
      </c>
      <c r="AD504">
        <v>0.9</v>
      </c>
      <c r="AE504">
        <v>4.16</v>
      </c>
      <c r="AF504" t="s">
        <v>230</v>
      </c>
      <c r="AG504" s="1">
        <v>64000</v>
      </c>
      <c r="AH504" s="36">
        <v>4235</v>
      </c>
      <c r="AI504">
        <v>700</v>
      </c>
      <c r="AJ504" s="36">
        <v>4234</v>
      </c>
      <c r="AK504">
        <v>700</v>
      </c>
      <c r="AL504" s="2">
        <v>0.63888888888888884</v>
      </c>
      <c r="AM504" s="3">
        <v>46155</v>
      </c>
      <c r="AN504" t="s">
        <v>298</v>
      </c>
      <c r="AO504" t="s">
        <v>299</v>
      </c>
      <c r="AQ504" t="str">
        <f t="shared" si="7"/>
        <v/>
      </c>
    </row>
    <row r="505" spans="1:43">
      <c r="A505" s="8">
        <v>46177</v>
      </c>
      <c r="B505">
        <v>3943.82</v>
      </c>
      <c r="C505">
        <v>-1.31</v>
      </c>
      <c r="D505">
        <v>67320</v>
      </c>
      <c r="E505">
        <v>-1.81</v>
      </c>
      <c r="F505" s="69">
        <v>1928</v>
      </c>
      <c r="G505" t="s">
        <v>27</v>
      </c>
      <c r="H505">
        <v>0</v>
      </c>
      <c r="I505" t="s">
        <v>288</v>
      </c>
      <c r="J505" t="s">
        <v>289</v>
      </c>
      <c r="K505" t="s">
        <v>295</v>
      </c>
      <c r="L505" s="36">
        <v>3290</v>
      </c>
      <c r="M505">
        <v>9</v>
      </c>
      <c r="N505" s="66">
        <v>2.7000000000000001E-3</v>
      </c>
      <c r="O505" s="36">
        <v>3281</v>
      </c>
      <c r="P505" s="66">
        <v>2.7000000000000001E-3</v>
      </c>
      <c r="Q505" s="36">
        <v>3235</v>
      </c>
      <c r="R505" s="36">
        <v>3326</v>
      </c>
      <c r="S505" s="36">
        <v>3209</v>
      </c>
      <c r="T505" s="66">
        <v>1.7000000000000001E-2</v>
      </c>
      <c r="U505" s="66">
        <v>0</v>
      </c>
      <c r="V505" s="66">
        <v>-1.0800000000000001E-2</v>
      </c>
      <c r="W505" s="66">
        <v>2.52E-2</v>
      </c>
      <c r="X505" s="1">
        <v>6014500</v>
      </c>
      <c r="Y505" s="1">
        <v>19558097</v>
      </c>
      <c r="Z505" s="1">
        <v>2143716</v>
      </c>
      <c r="AA505" t="s">
        <v>304</v>
      </c>
      <c r="AB505" t="s">
        <v>574</v>
      </c>
      <c r="AC505">
        <v>9.7799999999999994</v>
      </c>
      <c r="AD505">
        <v>0.99</v>
      </c>
      <c r="AE505">
        <v>4.41</v>
      </c>
      <c r="AF505" t="s">
        <v>230</v>
      </c>
      <c r="AG505" s="1">
        <v>217500</v>
      </c>
      <c r="AH505" s="36">
        <v>3291</v>
      </c>
      <c r="AI505" s="1">
        <v>1500</v>
      </c>
      <c r="AJ505" s="36">
        <v>3289</v>
      </c>
      <c r="AK505" s="1">
        <v>2000</v>
      </c>
      <c r="AL505" s="2">
        <v>0.63888888888888884</v>
      </c>
      <c r="AM505" s="3">
        <v>46177</v>
      </c>
      <c r="AN505" t="s">
        <v>306</v>
      </c>
      <c r="AO505" t="s">
        <v>299</v>
      </c>
      <c r="AQ505" t="str">
        <f t="shared" si="7"/>
        <v/>
      </c>
    </row>
    <row r="506" spans="1:43">
      <c r="A506" s="8">
        <v>46177</v>
      </c>
      <c r="B506">
        <v>3943.82</v>
      </c>
      <c r="C506">
        <v>-1.31</v>
      </c>
      <c r="D506">
        <v>67320</v>
      </c>
      <c r="E506">
        <v>-1.81</v>
      </c>
      <c r="F506" s="69">
        <v>1929</v>
      </c>
      <c r="G506" t="s">
        <v>28</v>
      </c>
      <c r="H506">
        <v>0</v>
      </c>
      <c r="I506" t="s">
        <v>288</v>
      </c>
      <c r="J506" t="s">
        <v>289</v>
      </c>
      <c r="K506" t="s">
        <v>295</v>
      </c>
      <c r="L506" s="36">
        <v>1092</v>
      </c>
      <c r="M506">
        <v>-4</v>
      </c>
      <c r="N506" s="66">
        <v>-3.5999999999999999E-3</v>
      </c>
      <c r="O506" s="36">
        <v>1096</v>
      </c>
      <c r="P506" s="66">
        <v>-3.5999999999999999E-3</v>
      </c>
      <c r="Q506" s="36">
        <v>1092</v>
      </c>
      <c r="R506" s="36">
        <v>1098</v>
      </c>
      <c r="S506" s="36">
        <v>1083</v>
      </c>
      <c r="T506" s="66">
        <v>0</v>
      </c>
      <c r="U506" s="66">
        <v>3.5999999999999999E-3</v>
      </c>
      <c r="V506" s="66">
        <v>-5.4000000000000003E-3</v>
      </c>
      <c r="W506" s="66">
        <v>8.3000000000000001E-3</v>
      </c>
      <c r="X506" s="1">
        <v>72400</v>
      </c>
      <c r="Y506" s="1">
        <v>78973</v>
      </c>
      <c r="Z506" s="1">
        <v>45618</v>
      </c>
      <c r="AA506" t="s">
        <v>307</v>
      </c>
      <c r="AB506" t="s">
        <v>575</v>
      </c>
      <c r="AC506">
        <v>12.32</v>
      </c>
      <c r="AD506">
        <v>1.21</v>
      </c>
      <c r="AE506">
        <v>4.58</v>
      </c>
      <c r="AF506" t="s">
        <v>230</v>
      </c>
      <c r="AG506" s="1">
        <v>14900</v>
      </c>
      <c r="AH506" s="36">
        <v>1092</v>
      </c>
      <c r="AI506">
        <v>700</v>
      </c>
      <c r="AJ506" s="36">
        <v>1091</v>
      </c>
      <c r="AK506" s="1">
        <v>1400</v>
      </c>
      <c r="AL506" s="2">
        <v>0.63749999999999996</v>
      </c>
      <c r="AM506" s="3">
        <v>46153</v>
      </c>
      <c r="AN506" t="s">
        <v>298</v>
      </c>
      <c r="AO506" t="s">
        <v>299</v>
      </c>
      <c r="AQ506" t="str">
        <f t="shared" si="7"/>
        <v/>
      </c>
    </row>
    <row r="507" spans="1:43">
      <c r="A507" s="8">
        <v>46177</v>
      </c>
      <c r="B507">
        <v>3943.82</v>
      </c>
      <c r="C507">
        <v>-1.31</v>
      </c>
      <c r="D507">
        <v>67320</v>
      </c>
      <c r="E507">
        <v>-1.81</v>
      </c>
      <c r="F507" s="69">
        <v>1963</v>
      </c>
      <c r="G507" t="s">
        <v>29</v>
      </c>
      <c r="H507">
        <v>0</v>
      </c>
      <c r="I507" t="s">
        <v>288</v>
      </c>
      <c r="J507" t="s">
        <v>289</v>
      </c>
      <c r="K507" t="s">
        <v>295</v>
      </c>
      <c r="L507" s="36">
        <v>2588</v>
      </c>
      <c r="M507">
        <v>-70.5</v>
      </c>
      <c r="N507" s="66">
        <v>-2.6499999999999999E-2</v>
      </c>
      <c r="O507" s="36">
        <v>2658.5</v>
      </c>
      <c r="P507" s="66">
        <v>-2.6499999999999999E-2</v>
      </c>
      <c r="Q507" s="36">
        <v>2641.5</v>
      </c>
      <c r="R507" s="36">
        <v>2647</v>
      </c>
      <c r="S507" s="36">
        <v>2580.5</v>
      </c>
      <c r="T507" s="66">
        <v>-2.0199999999999999E-2</v>
      </c>
      <c r="U507" s="66">
        <v>-8.0000000000000002E-3</v>
      </c>
      <c r="V507" s="66">
        <v>-2.2200000000000001E-2</v>
      </c>
      <c r="W507" s="66">
        <v>2.8999999999999998E-3</v>
      </c>
      <c r="X507" s="1">
        <v>807200</v>
      </c>
      <c r="Y507" s="1">
        <v>2102996</v>
      </c>
      <c r="Z507" s="1">
        <v>632230</v>
      </c>
      <c r="AA507" t="s">
        <v>309</v>
      </c>
      <c r="AB507" t="s">
        <v>310</v>
      </c>
      <c r="AC507">
        <v>13.6</v>
      </c>
      <c r="AD507">
        <v>1.45</v>
      </c>
      <c r="AE507">
        <v>2.0099999999999998</v>
      </c>
      <c r="AF507" t="s">
        <v>230</v>
      </c>
      <c r="AG507" s="1">
        <v>38600</v>
      </c>
      <c r="AH507" s="36">
        <v>2588.5</v>
      </c>
      <c r="AI507">
        <v>300</v>
      </c>
      <c r="AJ507" s="36">
        <v>2588</v>
      </c>
      <c r="AK507">
        <v>300</v>
      </c>
      <c r="AL507" s="2">
        <v>0.63888888888888884</v>
      </c>
      <c r="AM507" s="3">
        <v>46156</v>
      </c>
      <c r="AN507" t="s">
        <v>298</v>
      </c>
      <c r="AO507" t="s">
        <v>299</v>
      </c>
      <c r="AQ507" t="str">
        <f t="shared" si="7"/>
        <v/>
      </c>
    </row>
    <row r="508" spans="1:43">
      <c r="A508" s="8">
        <v>46177</v>
      </c>
      <c r="B508">
        <v>3943.82</v>
      </c>
      <c r="C508">
        <v>-1.31</v>
      </c>
      <c r="D508">
        <v>67320</v>
      </c>
      <c r="E508">
        <v>-1.81</v>
      </c>
      <c r="F508" s="69">
        <v>2124</v>
      </c>
      <c r="G508" t="s">
        <v>30</v>
      </c>
      <c r="H508">
        <v>0</v>
      </c>
      <c r="I508" t="s">
        <v>288</v>
      </c>
      <c r="J508" t="s">
        <v>289</v>
      </c>
      <c r="K508" t="s">
        <v>290</v>
      </c>
      <c r="L508">
        <v>847</v>
      </c>
      <c r="M508">
        <v>-14</v>
      </c>
      <c r="N508" s="66">
        <v>-1.6299999999999999E-2</v>
      </c>
      <c r="O508">
        <v>861</v>
      </c>
      <c r="P508" s="66">
        <v>-1.6199999999999999E-2</v>
      </c>
      <c r="Q508">
        <v>851</v>
      </c>
      <c r="R508">
        <v>858</v>
      </c>
      <c r="S508">
        <v>845</v>
      </c>
      <c r="T508" s="66">
        <v>-4.7000000000000002E-3</v>
      </c>
      <c r="U508" s="66">
        <v>-5.7999999999999996E-3</v>
      </c>
      <c r="V508" s="66">
        <v>-1.2800000000000001E-2</v>
      </c>
      <c r="W508" s="66">
        <v>2.3E-3</v>
      </c>
      <c r="X508" s="1">
        <v>219400</v>
      </c>
      <c r="Y508" s="1">
        <v>186557</v>
      </c>
      <c r="Z508" s="1">
        <v>140226</v>
      </c>
      <c r="AA508" t="s">
        <v>311</v>
      </c>
      <c r="AB508" t="s">
        <v>312</v>
      </c>
      <c r="AC508">
        <v>15.65</v>
      </c>
      <c r="AD508">
        <v>6</v>
      </c>
      <c r="AE508">
        <v>4.49</v>
      </c>
      <c r="AF508" t="s">
        <v>230</v>
      </c>
      <c r="AG508" s="1">
        <v>87600</v>
      </c>
      <c r="AH508">
        <v>847</v>
      </c>
      <c r="AI508" s="1">
        <v>5500</v>
      </c>
      <c r="AJ508">
        <v>846</v>
      </c>
      <c r="AK508" s="1">
        <v>1800</v>
      </c>
      <c r="AL508" s="2">
        <v>0.6381944444444444</v>
      </c>
      <c r="AM508" s="3">
        <v>46155</v>
      </c>
      <c r="AN508" t="s">
        <v>293</v>
      </c>
      <c r="AO508" t="s">
        <v>313</v>
      </c>
      <c r="AQ508" t="str">
        <f t="shared" si="7"/>
        <v/>
      </c>
    </row>
    <row r="509" spans="1:43">
      <c r="A509" s="8">
        <v>46177</v>
      </c>
      <c r="B509">
        <v>3943.82</v>
      </c>
      <c r="C509">
        <v>-1.31</v>
      </c>
      <c r="D509">
        <v>67320</v>
      </c>
      <c r="E509">
        <v>-1.81</v>
      </c>
      <c r="F509" s="69">
        <v>2162</v>
      </c>
      <c r="G509" t="s">
        <v>31</v>
      </c>
      <c r="H509">
        <v>0</v>
      </c>
      <c r="I509" t="s">
        <v>314</v>
      </c>
      <c r="J509" t="s">
        <v>289</v>
      </c>
      <c r="K509" t="s">
        <v>295</v>
      </c>
      <c r="L509">
        <v>538</v>
      </c>
      <c r="M509">
        <v>0</v>
      </c>
      <c r="N509" s="66">
        <v>0</v>
      </c>
      <c r="O509">
        <v>538</v>
      </c>
      <c r="P509" s="66">
        <v>0</v>
      </c>
      <c r="Q509">
        <v>538</v>
      </c>
      <c r="R509">
        <v>539</v>
      </c>
      <c r="S509">
        <v>538</v>
      </c>
      <c r="T509" s="66">
        <v>0</v>
      </c>
      <c r="U509" s="66">
        <v>0</v>
      </c>
      <c r="V509" s="66">
        <v>-1.8E-3</v>
      </c>
      <c r="W509" s="66">
        <v>0</v>
      </c>
      <c r="X509" s="1">
        <v>182800</v>
      </c>
      <c r="Y509" s="1">
        <v>98353</v>
      </c>
      <c r="Z509" s="1">
        <v>11626</v>
      </c>
      <c r="AA509" t="s">
        <v>576</v>
      </c>
      <c r="AB509" t="s">
        <v>316</v>
      </c>
      <c r="AC509">
        <v>31.27</v>
      </c>
      <c r="AD509">
        <v>2.04</v>
      </c>
      <c r="AE509">
        <v>0</v>
      </c>
      <c r="AF509" t="s">
        <v>230</v>
      </c>
      <c r="AG509" s="1">
        <v>9200</v>
      </c>
      <c r="AH509">
        <v>539</v>
      </c>
      <c r="AI509" s="1">
        <v>1072100</v>
      </c>
      <c r="AJ509">
        <v>538</v>
      </c>
      <c r="AK509" s="1">
        <v>3928100</v>
      </c>
      <c r="AL509" s="2">
        <v>0.6381944444444444</v>
      </c>
      <c r="AM509" s="3">
        <v>46154</v>
      </c>
      <c r="AN509" t="s">
        <v>298</v>
      </c>
      <c r="AO509" t="s">
        <v>313</v>
      </c>
      <c r="AQ509" t="str">
        <f t="shared" si="7"/>
        <v/>
      </c>
    </row>
    <row r="510" spans="1:43">
      <c r="A510" s="8">
        <v>46177</v>
      </c>
      <c r="B510">
        <v>3943.82</v>
      </c>
      <c r="C510">
        <v>-1.31</v>
      </c>
      <c r="D510">
        <v>67320</v>
      </c>
      <c r="E510">
        <v>-1.81</v>
      </c>
      <c r="F510" s="69">
        <v>2229</v>
      </c>
      <c r="G510" t="s">
        <v>32</v>
      </c>
      <c r="H510">
        <v>0</v>
      </c>
      <c r="I510" t="s">
        <v>288</v>
      </c>
      <c r="J510" t="s">
        <v>289</v>
      </c>
      <c r="K510" t="s">
        <v>290</v>
      </c>
      <c r="L510" s="36">
        <v>2837</v>
      </c>
      <c r="M510">
        <v>-42</v>
      </c>
      <c r="N510" s="66">
        <v>-1.46E-2</v>
      </c>
      <c r="O510" s="36">
        <v>2879</v>
      </c>
      <c r="P510" s="66">
        <v>-1.4500000000000001E-2</v>
      </c>
      <c r="Q510" s="36">
        <v>2876.5</v>
      </c>
      <c r="R510" s="36">
        <v>2879</v>
      </c>
      <c r="S510" s="36">
        <v>2836</v>
      </c>
      <c r="T510" s="66">
        <v>-1.37E-2</v>
      </c>
      <c r="U510" s="66">
        <v>-9.5999999999999992E-3</v>
      </c>
      <c r="V510" s="66">
        <v>-1.4500000000000001E-2</v>
      </c>
      <c r="W510" s="66">
        <v>2.9999999999999997E-4</v>
      </c>
      <c r="X510" s="1">
        <v>159000</v>
      </c>
      <c r="Y510" s="1">
        <v>454233</v>
      </c>
      <c r="Z510" s="1">
        <v>379958</v>
      </c>
      <c r="AA510" t="s">
        <v>317</v>
      </c>
      <c r="AB510" t="s">
        <v>318</v>
      </c>
      <c r="AC510">
        <v>19.82</v>
      </c>
      <c r="AD510">
        <v>1.63</v>
      </c>
      <c r="AE510">
        <v>2.4300000000000002</v>
      </c>
      <c r="AF510" t="s">
        <v>230</v>
      </c>
      <c r="AG510" s="1">
        <v>15000</v>
      </c>
      <c r="AH510" s="36">
        <v>2837</v>
      </c>
      <c r="AI510">
        <v>700</v>
      </c>
      <c r="AJ510" s="36">
        <v>2836</v>
      </c>
      <c r="AK510" s="1">
        <v>1100</v>
      </c>
      <c r="AL510" s="2">
        <v>0.6381944444444444</v>
      </c>
      <c r="AM510" s="3">
        <v>46156</v>
      </c>
      <c r="AN510" t="s">
        <v>298</v>
      </c>
      <c r="AO510" t="s">
        <v>319</v>
      </c>
      <c r="AQ510" t="str">
        <f t="shared" si="7"/>
        <v/>
      </c>
    </row>
    <row r="511" spans="1:43">
      <c r="A511" s="8">
        <v>46177</v>
      </c>
      <c r="B511">
        <v>3943.82</v>
      </c>
      <c r="C511">
        <v>-1.31</v>
      </c>
      <c r="D511">
        <v>67320</v>
      </c>
      <c r="E511">
        <v>-1.81</v>
      </c>
      <c r="F511" s="69">
        <v>2768</v>
      </c>
      <c r="G511" t="s">
        <v>33</v>
      </c>
      <c r="H511">
        <v>0</v>
      </c>
      <c r="I511" t="s">
        <v>288</v>
      </c>
      <c r="J511" t="s">
        <v>289</v>
      </c>
      <c r="K511" t="s">
        <v>295</v>
      </c>
      <c r="L511" s="36">
        <v>5129</v>
      </c>
      <c r="M511">
        <v>-28</v>
      </c>
      <c r="N511" s="66">
        <v>-5.4000000000000003E-3</v>
      </c>
      <c r="O511" s="36">
        <v>5157</v>
      </c>
      <c r="P511" s="66">
        <v>-5.4000000000000003E-3</v>
      </c>
      <c r="Q511" s="36">
        <v>5151</v>
      </c>
      <c r="R511" s="36">
        <v>5190</v>
      </c>
      <c r="S511" s="36">
        <v>5125</v>
      </c>
      <c r="T511" s="66">
        <v>-4.1999999999999997E-3</v>
      </c>
      <c r="U511" s="66">
        <v>-5.7999999999999996E-3</v>
      </c>
      <c r="V511" s="66">
        <v>-1.17E-2</v>
      </c>
      <c r="W511" s="66">
        <v>6.9999999999999999E-4</v>
      </c>
      <c r="X511" s="1">
        <v>839800</v>
      </c>
      <c r="Y511" s="1">
        <v>4329112</v>
      </c>
      <c r="Z511" s="1">
        <v>1077090</v>
      </c>
      <c r="AA511" t="s">
        <v>320</v>
      </c>
      <c r="AB511" t="s">
        <v>321</v>
      </c>
      <c r="AC511">
        <v>8.1999999999999993</v>
      </c>
      <c r="AD511">
        <v>0.97</v>
      </c>
      <c r="AE511">
        <v>3.51</v>
      </c>
      <c r="AF511" t="s">
        <v>230</v>
      </c>
      <c r="AG511" s="1">
        <v>141100</v>
      </c>
      <c r="AH511" s="36">
        <v>5128</v>
      </c>
      <c r="AI511">
        <v>100</v>
      </c>
      <c r="AJ511" s="36">
        <v>5127</v>
      </c>
      <c r="AK511">
        <v>300</v>
      </c>
      <c r="AL511" s="2">
        <v>0.6381944444444444</v>
      </c>
      <c r="AN511" t="s">
        <v>298</v>
      </c>
      <c r="AO511" t="s">
        <v>322</v>
      </c>
      <c r="AQ511" t="str">
        <f t="shared" si="7"/>
        <v/>
      </c>
    </row>
    <row r="512" spans="1:43">
      <c r="A512" s="8">
        <v>46177</v>
      </c>
      <c r="B512">
        <v>3943.82</v>
      </c>
      <c r="C512">
        <v>-1.31</v>
      </c>
      <c r="D512">
        <v>67320</v>
      </c>
      <c r="E512">
        <v>-1.81</v>
      </c>
      <c r="F512" s="69">
        <v>2769</v>
      </c>
      <c r="G512" t="s">
        <v>34</v>
      </c>
      <c r="H512">
        <v>0</v>
      </c>
      <c r="I512" t="s">
        <v>314</v>
      </c>
      <c r="J512" t="s">
        <v>323</v>
      </c>
      <c r="K512" t="s">
        <v>295</v>
      </c>
      <c r="L512">
        <v>821</v>
      </c>
      <c r="M512">
        <v>1</v>
      </c>
      <c r="N512" s="66">
        <v>1.1999999999999999E-3</v>
      </c>
      <c r="O512">
        <v>820</v>
      </c>
      <c r="P512" s="66">
        <v>1.1999999999999999E-3</v>
      </c>
      <c r="Q512">
        <v>820</v>
      </c>
      <c r="R512">
        <v>825</v>
      </c>
      <c r="S512">
        <v>820</v>
      </c>
      <c r="T512" s="66">
        <v>1.1999999999999999E-3</v>
      </c>
      <c r="U512" s="66">
        <v>0</v>
      </c>
      <c r="V512" s="66">
        <v>-4.7999999999999996E-3</v>
      </c>
      <c r="W512" s="66">
        <v>1.1999999999999999E-3</v>
      </c>
      <c r="X512" s="1">
        <v>3300</v>
      </c>
      <c r="Y512" s="1">
        <v>2714</v>
      </c>
      <c r="Z512" s="1">
        <v>6454</v>
      </c>
      <c r="AA512" t="s">
        <v>324</v>
      </c>
      <c r="AB512" t="s">
        <v>325</v>
      </c>
      <c r="AC512">
        <v>9.75</v>
      </c>
      <c r="AD512">
        <v>21.82</v>
      </c>
      <c r="AE512">
        <v>0</v>
      </c>
      <c r="AF512">
        <v>0.1</v>
      </c>
      <c r="AG512">
        <v>0</v>
      </c>
      <c r="AH512">
        <v>825</v>
      </c>
      <c r="AI512">
        <v>200</v>
      </c>
      <c r="AJ512">
        <v>822</v>
      </c>
      <c r="AK512">
        <v>300</v>
      </c>
      <c r="AL512" s="2">
        <v>0.58472222222222225</v>
      </c>
      <c r="AN512" t="s">
        <v>326</v>
      </c>
      <c r="AO512" t="s">
        <v>327</v>
      </c>
      <c r="AQ512" t="str">
        <f t="shared" si="7"/>
        <v/>
      </c>
    </row>
    <row r="513" spans="1:43">
      <c r="A513" s="8">
        <v>46177</v>
      </c>
      <c r="B513">
        <v>3943.82</v>
      </c>
      <c r="C513">
        <v>-1.31</v>
      </c>
      <c r="D513">
        <v>67320</v>
      </c>
      <c r="E513">
        <v>-1.81</v>
      </c>
      <c r="F513" s="69">
        <v>2914</v>
      </c>
      <c r="G513" t="s">
        <v>35</v>
      </c>
      <c r="H513">
        <v>0</v>
      </c>
      <c r="I513" t="s">
        <v>288</v>
      </c>
      <c r="J513" t="s">
        <v>289</v>
      </c>
      <c r="K513" t="s">
        <v>295</v>
      </c>
      <c r="L513" s="36">
        <v>6030</v>
      </c>
      <c r="M513">
        <v>-82</v>
      </c>
      <c r="N513" s="66">
        <v>-1.34E-2</v>
      </c>
      <c r="O513" s="36">
        <v>6112</v>
      </c>
      <c r="P513" s="66">
        <v>-1.34E-2</v>
      </c>
      <c r="Q513" s="36">
        <v>6103</v>
      </c>
      <c r="R513" s="36">
        <v>6109</v>
      </c>
      <c r="S513" s="36">
        <v>6025</v>
      </c>
      <c r="T513" s="66">
        <v>-1.1900000000000001E-2</v>
      </c>
      <c r="U513" s="66">
        <v>-2.3E-3</v>
      </c>
      <c r="V513" s="66">
        <v>-1.29E-2</v>
      </c>
      <c r="W513" s="66">
        <v>8.0000000000000004E-4</v>
      </c>
      <c r="X513" s="1">
        <v>3132400</v>
      </c>
      <c r="Y513" s="1">
        <v>18980139</v>
      </c>
      <c r="Z513" s="1">
        <v>12060000</v>
      </c>
      <c r="AA513" t="s">
        <v>328</v>
      </c>
      <c r="AB513" t="s">
        <v>329</v>
      </c>
      <c r="AC513">
        <v>18.77</v>
      </c>
      <c r="AD513">
        <v>2.61</v>
      </c>
      <c r="AE513">
        <v>4.01</v>
      </c>
      <c r="AF513" t="s">
        <v>230</v>
      </c>
      <c r="AG513" s="1">
        <v>414100</v>
      </c>
      <c r="AH513" s="36">
        <v>6031</v>
      </c>
      <c r="AI513">
        <v>800</v>
      </c>
      <c r="AJ513" s="36">
        <v>6030</v>
      </c>
      <c r="AK513" s="1">
        <v>12100</v>
      </c>
      <c r="AL513" s="2">
        <v>0.63888888888888884</v>
      </c>
      <c r="AM513" s="3">
        <v>46150</v>
      </c>
      <c r="AN513" t="s">
        <v>293</v>
      </c>
      <c r="AO513" t="s">
        <v>319</v>
      </c>
      <c r="AQ513" t="str">
        <f t="shared" si="7"/>
        <v/>
      </c>
    </row>
    <row r="514" spans="1:43">
      <c r="A514" s="8">
        <v>46177</v>
      </c>
      <c r="B514">
        <v>3943.82</v>
      </c>
      <c r="C514">
        <v>-1.31</v>
      </c>
      <c r="D514">
        <v>67320</v>
      </c>
      <c r="E514">
        <v>-1.81</v>
      </c>
      <c r="F514" s="69">
        <v>3003</v>
      </c>
      <c r="G514" t="s">
        <v>36</v>
      </c>
      <c r="H514">
        <v>0</v>
      </c>
      <c r="I514" t="s">
        <v>288</v>
      </c>
      <c r="J514" t="s">
        <v>289</v>
      </c>
      <c r="K514" t="s">
        <v>290</v>
      </c>
      <c r="L514" s="36">
        <v>1631</v>
      </c>
      <c r="M514">
        <v>-19</v>
      </c>
      <c r="N514" s="66">
        <v>-1.15E-2</v>
      </c>
      <c r="O514" s="36">
        <v>1650</v>
      </c>
      <c r="P514" s="66">
        <v>-1.15E-2</v>
      </c>
      <c r="Q514" s="36">
        <v>1645</v>
      </c>
      <c r="R514" s="36">
        <v>1651.5</v>
      </c>
      <c r="S514" s="36">
        <v>1630</v>
      </c>
      <c r="T514" s="66">
        <v>-8.5000000000000006E-3</v>
      </c>
      <c r="U514" s="66">
        <v>-1.09E-2</v>
      </c>
      <c r="V514" s="66">
        <v>-1.24E-2</v>
      </c>
      <c r="W514" s="66">
        <v>5.9999999999999995E-4</v>
      </c>
      <c r="X514" s="1">
        <v>1905600</v>
      </c>
      <c r="Y514" s="1">
        <v>3131792</v>
      </c>
      <c r="Z514" s="1">
        <v>1252457</v>
      </c>
      <c r="AA514" t="s">
        <v>330</v>
      </c>
      <c r="AB514" t="s">
        <v>577</v>
      </c>
      <c r="AC514">
        <v>10.23</v>
      </c>
      <c r="AD514">
        <v>1.35</v>
      </c>
      <c r="AE514">
        <v>4.1100000000000003</v>
      </c>
      <c r="AF514" t="s">
        <v>230</v>
      </c>
      <c r="AG514" s="1">
        <v>42700</v>
      </c>
      <c r="AH514" s="36">
        <v>1631.5</v>
      </c>
      <c r="AI514" s="1">
        <v>7100</v>
      </c>
      <c r="AJ514" s="36">
        <v>1631</v>
      </c>
      <c r="AK514" s="1">
        <v>2300</v>
      </c>
      <c r="AL514" s="2">
        <v>0.63888888888888884</v>
      </c>
      <c r="AN514" t="s">
        <v>293</v>
      </c>
      <c r="AO514" t="s">
        <v>332</v>
      </c>
      <c r="AQ514" t="str">
        <f t="shared" si="7"/>
        <v/>
      </c>
    </row>
    <row r="515" spans="1:43">
      <c r="A515" s="8">
        <v>46177</v>
      </c>
      <c r="B515">
        <v>3943.82</v>
      </c>
      <c r="C515">
        <v>-1.31</v>
      </c>
      <c r="D515">
        <v>67320</v>
      </c>
      <c r="E515">
        <v>-1.81</v>
      </c>
      <c r="F515" s="69">
        <v>3407</v>
      </c>
      <c r="G515" t="s">
        <v>37</v>
      </c>
      <c r="H515">
        <v>0</v>
      </c>
      <c r="I515" t="s">
        <v>288</v>
      </c>
      <c r="J515" t="s">
        <v>289</v>
      </c>
      <c r="K515" t="s">
        <v>295</v>
      </c>
      <c r="L515" s="36">
        <v>1775</v>
      </c>
      <c r="M515">
        <v>17.5</v>
      </c>
      <c r="N515" s="66">
        <v>0.01</v>
      </c>
      <c r="O515" s="36">
        <v>1757.5</v>
      </c>
      <c r="P515" s="66">
        <v>9.9000000000000008E-3</v>
      </c>
      <c r="Q515" s="36">
        <v>1750</v>
      </c>
      <c r="R515" s="36">
        <v>1777.5</v>
      </c>
      <c r="S515" s="36">
        <v>1745</v>
      </c>
      <c r="T515" s="66">
        <v>1.4200000000000001E-2</v>
      </c>
      <c r="U515" s="66">
        <v>1.3100000000000001E-2</v>
      </c>
      <c r="V515" s="66">
        <v>-1.4E-3</v>
      </c>
      <c r="W515" s="66">
        <v>1.7100000000000001E-2</v>
      </c>
      <c r="X515" s="1">
        <v>2340600</v>
      </c>
      <c r="Y515" s="1">
        <v>4120463</v>
      </c>
      <c r="Z515" s="1">
        <v>2424209</v>
      </c>
      <c r="AA515" t="s">
        <v>333</v>
      </c>
      <c r="AB515" t="s">
        <v>334</v>
      </c>
      <c r="AC515">
        <v>15</v>
      </c>
      <c r="AD515">
        <v>1.1499999999999999</v>
      </c>
      <c r="AE515">
        <v>2.48</v>
      </c>
      <c r="AF515" t="s">
        <v>230</v>
      </c>
      <c r="AG515" s="1">
        <v>180800</v>
      </c>
      <c r="AH515" s="36">
        <v>1775.5</v>
      </c>
      <c r="AI515" s="1">
        <v>1100</v>
      </c>
      <c r="AJ515" s="36">
        <v>1774.5</v>
      </c>
      <c r="AK515" s="1">
        <v>3900</v>
      </c>
      <c r="AL515" s="2">
        <v>0.63888888888888884</v>
      </c>
      <c r="AM515" s="3">
        <v>46154</v>
      </c>
      <c r="AN515" t="s">
        <v>298</v>
      </c>
      <c r="AO515" t="s">
        <v>335</v>
      </c>
      <c r="AQ515" t="str">
        <f t="shared" ref="AQ515:AQ578" si="8">IF(AP515="","",ROUND((L515-AP515)/AP515,4))</f>
        <v/>
      </c>
    </row>
    <row r="516" spans="1:43">
      <c r="A516" s="8">
        <v>46177</v>
      </c>
      <c r="B516">
        <v>3943.82</v>
      </c>
      <c r="C516">
        <v>-1.31</v>
      </c>
      <c r="D516">
        <v>67320</v>
      </c>
      <c r="E516">
        <v>-1.81</v>
      </c>
      <c r="F516" s="69">
        <v>4008</v>
      </c>
      <c r="G516" t="s">
        <v>38</v>
      </c>
      <c r="H516">
        <v>0</v>
      </c>
      <c r="I516" t="s">
        <v>288</v>
      </c>
      <c r="J516" t="s">
        <v>289</v>
      </c>
      <c r="K516" t="s">
        <v>295</v>
      </c>
      <c r="L516" s="36">
        <v>1270</v>
      </c>
      <c r="M516">
        <v>-42</v>
      </c>
      <c r="N516" s="66">
        <v>-3.2000000000000001E-2</v>
      </c>
      <c r="O516" s="36">
        <v>1312</v>
      </c>
      <c r="P516" s="66">
        <v>-3.2000000000000001E-2</v>
      </c>
      <c r="Q516" s="36">
        <v>1300</v>
      </c>
      <c r="R516" s="36">
        <v>1301</v>
      </c>
      <c r="S516" s="36">
        <v>1270</v>
      </c>
      <c r="T516" s="66">
        <v>-2.3E-2</v>
      </c>
      <c r="U516" s="66">
        <v>-5.4000000000000003E-3</v>
      </c>
      <c r="V516" s="66">
        <v>-2.3800000000000002E-2</v>
      </c>
      <c r="W516" s="66">
        <v>0</v>
      </c>
      <c r="X516" s="1">
        <v>116200</v>
      </c>
      <c r="Y516" s="1">
        <v>149146</v>
      </c>
      <c r="Z516" s="1">
        <v>82148</v>
      </c>
      <c r="AA516" t="s">
        <v>541</v>
      </c>
      <c r="AB516" t="s">
        <v>337</v>
      </c>
      <c r="AC516">
        <v>10.39</v>
      </c>
      <c r="AD516">
        <v>0.79</v>
      </c>
      <c r="AE516">
        <v>3.78</v>
      </c>
      <c r="AF516" t="s">
        <v>230</v>
      </c>
      <c r="AG516" s="1">
        <v>44200</v>
      </c>
      <c r="AH516" s="36">
        <v>1271</v>
      </c>
      <c r="AI516" s="1">
        <v>1200</v>
      </c>
      <c r="AJ516" s="36">
        <v>1270</v>
      </c>
      <c r="AK516" s="1">
        <v>3000</v>
      </c>
      <c r="AL516" s="2">
        <v>0.6381944444444444</v>
      </c>
      <c r="AM516" s="3">
        <v>46154</v>
      </c>
      <c r="AN516" t="s">
        <v>298</v>
      </c>
      <c r="AO516" t="s">
        <v>335</v>
      </c>
      <c r="AQ516" t="str">
        <f t="shared" si="8"/>
        <v/>
      </c>
    </row>
    <row r="517" spans="1:43">
      <c r="A517" s="8">
        <v>46177</v>
      </c>
      <c r="B517">
        <v>3943.82</v>
      </c>
      <c r="C517">
        <v>-1.31</v>
      </c>
      <c r="D517">
        <v>67320</v>
      </c>
      <c r="E517">
        <v>-1.81</v>
      </c>
      <c r="F517" s="69">
        <v>4026</v>
      </c>
      <c r="G517" t="s">
        <v>39</v>
      </c>
      <c r="H517">
        <v>0</v>
      </c>
      <c r="I517" t="s">
        <v>314</v>
      </c>
      <c r="J517" t="s">
        <v>289</v>
      </c>
      <c r="K517" t="s">
        <v>290</v>
      </c>
      <c r="L517" s="36">
        <v>1875</v>
      </c>
      <c r="M517">
        <v>-133</v>
      </c>
      <c r="N517" s="66">
        <v>-6.6199999999999995E-2</v>
      </c>
      <c r="O517" s="36">
        <v>2008</v>
      </c>
      <c r="P517" s="66">
        <v>-6.6199999999999995E-2</v>
      </c>
      <c r="Q517" s="36">
        <v>1940</v>
      </c>
      <c r="R517" s="36">
        <v>1940</v>
      </c>
      <c r="S517" s="36">
        <v>1860</v>
      </c>
      <c r="T517" s="66">
        <v>-3.3500000000000002E-2</v>
      </c>
      <c r="U517" s="66">
        <v>-3.7000000000000002E-3</v>
      </c>
      <c r="V517" s="66">
        <v>-3.3500000000000002E-2</v>
      </c>
      <c r="W517" s="66">
        <v>8.0000000000000002E-3</v>
      </c>
      <c r="X517" s="1">
        <v>132700</v>
      </c>
      <c r="Y517" s="1">
        <v>251447</v>
      </c>
      <c r="Z517" s="1">
        <v>17325</v>
      </c>
      <c r="AA517" t="s">
        <v>338</v>
      </c>
      <c r="AB517" t="s">
        <v>339</v>
      </c>
      <c r="AC517">
        <v>10.64</v>
      </c>
      <c r="AD517">
        <v>1.25</v>
      </c>
      <c r="AE517">
        <v>2.61</v>
      </c>
      <c r="AF517" t="s">
        <v>230</v>
      </c>
      <c r="AG517" s="1">
        <v>3000</v>
      </c>
      <c r="AH517" s="36">
        <v>1875</v>
      </c>
      <c r="AI517">
        <v>300</v>
      </c>
      <c r="AJ517" s="36">
        <v>1873</v>
      </c>
      <c r="AK517">
        <v>200</v>
      </c>
      <c r="AL517" s="2">
        <v>0.63749999999999996</v>
      </c>
      <c r="AM517" s="3">
        <v>46183</v>
      </c>
      <c r="AN517" t="s">
        <v>340</v>
      </c>
      <c r="AO517" t="s">
        <v>341</v>
      </c>
      <c r="AQ517" t="str">
        <f t="shared" si="8"/>
        <v/>
      </c>
    </row>
    <row r="518" spans="1:43">
      <c r="A518" s="8">
        <v>46177</v>
      </c>
      <c r="B518">
        <v>3943.82</v>
      </c>
      <c r="C518">
        <v>-1.31</v>
      </c>
      <c r="D518">
        <v>67320</v>
      </c>
      <c r="E518">
        <v>-1.81</v>
      </c>
      <c r="F518" s="69">
        <v>4062</v>
      </c>
      <c r="G518" t="s">
        <v>40</v>
      </c>
      <c r="H518">
        <v>0</v>
      </c>
      <c r="I518" t="s">
        <v>288</v>
      </c>
      <c r="J518" t="s">
        <v>289</v>
      </c>
      <c r="K518" t="s">
        <v>295</v>
      </c>
      <c r="L518" s="36">
        <v>20250</v>
      </c>
      <c r="M518" s="36">
        <v>-1690</v>
      </c>
      <c r="N518" s="66">
        <v>-7.6999999999999999E-2</v>
      </c>
      <c r="O518" s="36">
        <v>21940</v>
      </c>
      <c r="P518" s="66">
        <v>-7.6999999999999999E-2</v>
      </c>
      <c r="Q518" s="36">
        <v>21440</v>
      </c>
      <c r="R518" s="36">
        <v>21865</v>
      </c>
      <c r="S518" s="36">
        <v>19965</v>
      </c>
      <c r="T518" s="66">
        <v>-5.5500000000000001E-2</v>
      </c>
      <c r="U518" s="66">
        <v>4.1999999999999997E-3</v>
      </c>
      <c r="V518" s="66">
        <v>-7.3800000000000004E-2</v>
      </c>
      <c r="W518" s="66">
        <v>1.4200000000000001E-2</v>
      </c>
      <c r="X518" s="1">
        <v>5837500</v>
      </c>
      <c r="Y518" s="1">
        <v>119564034</v>
      </c>
      <c r="Z518" s="1">
        <v>5704852</v>
      </c>
      <c r="AA518" t="s">
        <v>555</v>
      </c>
      <c r="AB518" t="s">
        <v>343</v>
      </c>
      <c r="AC518">
        <v>97.49</v>
      </c>
      <c r="AD518">
        <v>10.27</v>
      </c>
      <c r="AE518">
        <v>0.17</v>
      </c>
      <c r="AF518" t="s">
        <v>230</v>
      </c>
      <c r="AG518" s="1">
        <v>37500</v>
      </c>
      <c r="AH518" s="36">
        <v>20255</v>
      </c>
      <c r="AI518" s="1">
        <v>1000</v>
      </c>
      <c r="AJ518" s="36">
        <v>20250</v>
      </c>
      <c r="AK518">
        <v>200</v>
      </c>
      <c r="AL518" s="2">
        <v>0.63888888888888884</v>
      </c>
      <c r="AM518" s="3">
        <v>46153</v>
      </c>
      <c r="AN518" t="s">
        <v>298</v>
      </c>
      <c r="AO518" t="s">
        <v>344</v>
      </c>
      <c r="AQ518" t="str">
        <f t="shared" si="8"/>
        <v/>
      </c>
    </row>
    <row r="519" spans="1:43">
      <c r="A519" s="8">
        <v>46177</v>
      </c>
      <c r="B519">
        <v>3943.82</v>
      </c>
      <c r="C519">
        <v>-1.31</v>
      </c>
      <c r="D519">
        <v>67320</v>
      </c>
      <c r="E519">
        <v>-1.81</v>
      </c>
      <c r="F519" s="69">
        <v>4063</v>
      </c>
      <c r="G519" t="s">
        <v>41</v>
      </c>
      <c r="H519">
        <v>0</v>
      </c>
      <c r="I519" t="s">
        <v>288</v>
      </c>
      <c r="J519" t="s">
        <v>289</v>
      </c>
      <c r="K519" t="s">
        <v>295</v>
      </c>
      <c r="L519" s="36">
        <v>7654</v>
      </c>
      <c r="M519">
        <v>-152</v>
      </c>
      <c r="N519" s="66">
        <v>-1.95E-2</v>
      </c>
      <c r="O519" s="36">
        <v>7806</v>
      </c>
      <c r="P519" s="66">
        <v>-1.9400000000000001E-2</v>
      </c>
      <c r="Q519" s="36">
        <v>7542</v>
      </c>
      <c r="R519" s="36">
        <v>7730</v>
      </c>
      <c r="S519" s="36">
        <v>7492</v>
      </c>
      <c r="T519" s="66">
        <v>1.4800000000000001E-2</v>
      </c>
      <c r="U519" s="66">
        <v>1.37E-2</v>
      </c>
      <c r="V519" s="66">
        <v>-9.7999999999999997E-3</v>
      </c>
      <c r="W519" s="66">
        <v>2.1600000000000001E-2</v>
      </c>
      <c r="X519" s="1">
        <v>5088700</v>
      </c>
      <c r="Y519" s="1">
        <v>38668990</v>
      </c>
      <c r="Z519" s="1">
        <v>15193158</v>
      </c>
      <c r="AA519" t="s">
        <v>556</v>
      </c>
      <c r="AB519" t="s">
        <v>346</v>
      </c>
      <c r="AC519">
        <v>28.42</v>
      </c>
      <c r="AD519">
        <v>3.18</v>
      </c>
      <c r="AE519">
        <v>1.38</v>
      </c>
      <c r="AF519" t="s">
        <v>230</v>
      </c>
      <c r="AG519" s="1">
        <v>139200</v>
      </c>
      <c r="AH519" s="36">
        <v>7655</v>
      </c>
      <c r="AI519" s="1">
        <v>1700</v>
      </c>
      <c r="AJ519" s="36">
        <v>7654</v>
      </c>
      <c r="AK519" s="1">
        <v>2700</v>
      </c>
      <c r="AL519" s="2">
        <v>0.63888888888888884</v>
      </c>
      <c r="AN519" t="s">
        <v>298</v>
      </c>
      <c r="AO519" t="s">
        <v>335</v>
      </c>
      <c r="AQ519" t="str">
        <f t="shared" si="8"/>
        <v/>
      </c>
    </row>
    <row r="520" spans="1:43">
      <c r="A520" s="8">
        <v>46177</v>
      </c>
      <c r="B520">
        <v>3943.82</v>
      </c>
      <c r="C520">
        <v>-1.31</v>
      </c>
      <c r="D520">
        <v>67320</v>
      </c>
      <c r="E520">
        <v>-1.81</v>
      </c>
      <c r="F520" s="69">
        <v>4068</v>
      </c>
      <c r="G520" t="s">
        <v>42</v>
      </c>
      <c r="H520">
        <v>0</v>
      </c>
      <c r="I520" t="s">
        <v>347</v>
      </c>
      <c r="J520" t="s">
        <v>323</v>
      </c>
      <c r="K520" t="s">
        <v>290</v>
      </c>
      <c r="L520" s="36">
        <v>1761</v>
      </c>
      <c r="M520">
        <v>-4</v>
      </c>
      <c r="N520" s="66">
        <v>-2.3E-3</v>
      </c>
      <c r="O520" s="36">
        <v>1765</v>
      </c>
      <c r="P520" s="66">
        <v>-2.2000000000000001E-3</v>
      </c>
      <c r="Q520" s="36">
        <v>1760</v>
      </c>
      <c r="R520" s="36">
        <v>1767</v>
      </c>
      <c r="S520" s="36">
        <v>1750</v>
      </c>
      <c r="T520" s="66">
        <v>5.0000000000000001E-4</v>
      </c>
      <c r="U520" s="66">
        <v>0</v>
      </c>
      <c r="V520" s="66">
        <v>-3.3E-3</v>
      </c>
      <c r="W520" s="66">
        <v>6.1999999999999998E-3</v>
      </c>
      <c r="X520" s="1">
        <v>1500</v>
      </c>
      <c r="Y520" s="1">
        <v>2635</v>
      </c>
      <c r="Z520" s="1">
        <v>3327</v>
      </c>
      <c r="AA520" t="s">
        <v>348</v>
      </c>
      <c r="AB520" t="s">
        <v>349</v>
      </c>
      <c r="AC520">
        <v>23.14</v>
      </c>
      <c r="AD520">
        <v>1.55</v>
      </c>
      <c r="AE520">
        <v>0</v>
      </c>
      <c r="AF520">
        <v>1.6</v>
      </c>
      <c r="AG520">
        <v>0</v>
      </c>
      <c r="AH520" s="36">
        <v>1764</v>
      </c>
      <c r="AI520">
        <v>300</v>
      </c>
      <c r="AJ520" s="36">
        <v>1748</v>
      </c>
      <c r="AK520">
        <v>300</v>
      </c>
      <c r="AL520" s="2">
        <v>0.52083333333333337</v>
      </c>
      <c r="AM520" s="3">
        <v>46156</v>
      </c>
      <c r="AN520" t="s">
        <v>350</v>
      </c>
      <c r="AO520" t="s">
        <v>351</v>
      </c>
      <c r="AQ520" t="str">
        <f t="shared" si="8"/>
        <v/>
      </c>
    </row>
    <row r="521" spans="1:43">
      <c r="A521" s="8">
        <v>46177</v>
      </c>
      <c r="B521">
        <v>3943.82</v>
      </c>
      <c r="C521">
        <v>-1.31</v>
      </c>
      <c r="D521">
        <v>67320</v>
      </c>
      <c r="E521">
        <v>-1.81</v>
      </c>
      <c r="F521" s="69">
        <v>4100</v>
      </c>
      <c r="G521" t="s">
        <v>43</v>
      </c>
      <c r="H521">
        <v>0</v>
      </c>
      <c r="I521" t="s">
        <v>314</v>
      </c>
      <c r="J521" t="s">
        <v>289</v>
      </c>
      <c r="K521" t="s">
        <v>290</v>
      </c>
      <c r="L521" s="36">
        <v>1754</v>
      </c>
      <c r="M521">
        <v>-82</v>
      </c>
      <c r="N521" s="66">
        <v>-4.4699999999999997E-2</v>
      </c>
      <c r="O521" s="36">
        <v>1836</v>
      </c>
      <c r="P521" s="66">
        <v>-4.4600000000000001E-2</v>
      </c>
      <c r="Q521" s="36">
        <v>1809</v>
      </c>
      <c r="R521" s="36">
        <v>1841</v>
      </c>
      <c r="S521" s="36">
        <v>1746</v>
      </c>
      <c r="T521" s="66">
        <v>-3.04E-2</v>
      </c>
      <c r="U521" s="66">
        <v>-2.5000000000000001E-2</v>
      </c>
      <c r="V521" s="66">
        <v>-4.7199999999999999E-2</v>
      </c>
      <c r="W521" s="66">
        <v>4.4999999999999997E-3</v>
      </c>
      <c r="X521" s="1">
        <v>129700</v>
      </c>
      <c r="Y521" s="1">
        <v>232811</v>
      </c>
      <c r="Z521" s="1">
        <v>10697</v>
      </c>
      <c r="AA521" t="s">
        <v>544</v>
      </c>
      <c r="AB521" t="s">
        <v>353</v>
      </c>
      <c r="AC521">
        <v>20.3</v>
      </c>
      <c r="AD521">
        <v>1.1200000000000001</v>
      </c>
      <c r="AE521">
        <v>0</v>
      </c>
      <c r="AF521" t="s">
        <v>230</v>
      </c>
      <c r="AG521">
        <v>0</v>
      </c>
      <c r="AH521" s="36">
        <v>1756</v>
      </c>
      <c r="AI521">
        <v>200</v>
      </c>
      <c r="AJ521" s="36">
        <v>1752</v>
      </c>
      <c r="AK521">
        <v>300</v>
      </c>
      <c r="AL521" s="2">
        <v>0.6381944444444444</v>
      </c>
      <c r="AM521" s="3">
        <v>46157</v>
      </c>
      <c r="AN521" t="s">
        <v>298</v>
      </c>
      <c r="AO521" t="s">
        <v>335</v>
      </c>
      <c r="AQ521" t="str">
        <f t="shared" si="8"/>
        <v/>
      </c>
    </row>
    <row r="522" spans="1:43">
      <c r="A522" s="8">
        <v>46177</v>
      </c>
      <c r="B522">
        <v>3943.82</v>
      </c>
      <c r="C522">
        <v>-1.31</v>
      </c>
      <c r="D522">
        <v>67320</v>
      </c>
      <c r="E522">
        <v>-1.81</v>
      </c>
      <c r="F522" s="69">
        <v>4182</v>
      </c>
      <c r="G522" t="s">
        <v>44</v>
      </c>
      <c r="H522">
        <v>0</v>
      </c>
      <c r="I522" t="s">
        <v>288</v>
      </c>
      <c r="J522" t="s">
        <v>289</v>
      </c>
      <c r="K522" t="s">
        <v>295</v>
      </c>
      <c r="L522" s="36">
        <v>5279</v>
      </c>
      <c r="M522">
        <v>-103</v>
      </c>
      <c r="N522" s="66">
        <v>-1.9099999999999999E-2</v>
      </c>
      <c r="O522" s="36">
        <v>5382</v>
      </c>
      <c r="P522" s="66">
        <v>-1.9099999999999999E-2</v>
      </c>
      <c r="Q522" s="36">
        <v>5282</v>
      </c>
      <c r="R522" s="36">
        <v>5364</v>
      </c>
      <c r="S522" s="36">
        <v>5203</v>
      </c>
      <c r="T522" s="66">
        <v>-5.0000000000000001E-4</v>
      </c>
      <c r="U522" s="66">
        <v>2.3999999999999998E-3</v>
      </c>
      <c r="V522" s="66">
        <v>-1.5800000000000002E-2</v>
      </c>
      <c r="W522" s="66">
        <v>1.46E-2</v>
      </c>
      <c r="X522" s="1">
        <v>605900</v>
      </c>
      <c r="Y522" s="1">
        <v>3201045</v>
      </c>
      <c r="Z522" s="1">
        <v>1117493</v>
      </c>
      <c r="AA522" t="s">
        <v>545</v>
      </c>
      <c r="AB522" t="s">
        <v>355</v>
      </c>
      <c r="AC522">
        <v>22.37</v>
      </c>
      <c r="AD522">
        <v>1.59</v>
      </c>
      <c r="AE522">
        <v>2.08</v>
      </c>
      <c r="AF522" t="s">
        <v>230</v>
      </c>
      <c r="AG522" s="1">
        <v>17600</v>
      </c>
      <c r="AH522" s="36">
        <v>5279</v>
      </c>
      <c r="AI522">
        <v>300</v>
      </c>
      <c r="AJ522" s="36">
        <v>5278</v>
      </c>
      <c r="AK522">
        <v>400</v>
      </c>
      <c r="AL522" s="2">
        <v>0.63888888888888884</v>
      </c>
      <c r="AM522" s="3">
        <v>46155</v>
      </c>
      <c r="AN522" t="s">
        <v>298</v>
      </c>
      <c r="AO522" t="s">
        <v>335</v>
      </c>
      <c r="AQ522" t="str">
        <f t="shared" si="8"/>
        <v/>
      </c>
    </row>
    <row r="523" spans="1:43">
      <c r="A523" s="8">
        <v>46177</v>
      </c>
      <c r="B523">
        <v>3943.82</v>
      </c>
      <c r="C523">
        <v>-1.31</v>
      </c>
      <c r="D523">
        <v>67320</v>
      </c>
      <c r="E523">
        <v>-1.81</v>
      </c>
      <c r="F523" s="69">
        <v>4188</v>
      </c>
      <c r="G523" t="s">
        <v>45</v>
      </c>
      <c r="H523">
        <v>0</v>
      </c>
      <c r="I523" t="s">
        <v>288</v>
      </c>
      <c r="J523" t="s">
        <v>289</v>
      </c>
      <c r="K523" t="s">
        <v>295</v>
      </c>
      <c r="L523" s="36">
        <v>1095.5</v>
      </c>
      <c r="M523">
        <v>-3.5</v>
      </c>
      <c r="N523" s="66">
        <v>-3.2000000000000002E-3</v>
      </c>
      <c r="O523" s="36">
        <v>1099</v>
      </c>
      <c r="P523" s="66">
        <v>-3.0999999999999999E-3</v>
      </c>
      <c r="Q523" s="36">
        <v>1110</v>
      </c>
      <c r="R523" s="36">
        <v>1112.5</v>
      </c>
      <c r="S523" s="36">
        <v>1080</v>
      </c>
      <c r="T523" s="66">
        <v>-1.2999999999999999E-2</v>
      </c>
      <c r="U523" s="66">
        <v>8.6999999999999994E-3</v>
      </c>
      <c r="V523" s="66">
        <v>-1.52E-2</v>
      </c>
      <c r="W523" s="66">
        <v>1.43E-2</v>
      </c>
      <c r="X523" s="1">
        <v>2789200</v>
      </c>
      <c r="Y523" s="1">
        <v>3058890</v>
      </c>
      <c r="Z523" s="1">
        <v>1579127</v>
      </c>
      <c r="AA523" t="s">
        <v>356</v>
      </c>
      <c r="AB523" t="s">
        <v>357</v>
      </c>
      <c r="AC523">
        <v>12.52</v>
      </c>
      <c r="AD523">
        <v>0.84</v>
      </c>
      <c r="AE523">
        <v>2.92</v>
      </c>
      <c r="AF523" t="s">
        <v>230</v>
      </c>
      <c r="AG523" s="1">
        <v>334400</v>
      </c>
      <c r="AH523" s="36">
        <v>1096</v>
      </c>
      <c r="AI523" s="1">
        <v>2800</v>
      </c>
      <c r="AJ523" s="36">
        <v>1095</v>
      </c>
      <c r="AK523" s="1">
        <v>4500</v>
      </c>
      <c r="AL523" s="2">
        <v>0.63888888888888884</v>
      </c>
      <c r="AM523" s="3">
        <v>46155</v>
      </c>
      <c r="AN523" t="s">
        <v>298</v>
      </c>
      <c r="AO523" t="s">
        <v>335</v>
      </c>
      <c r="AQ523" t="str">
        <f t="shared" si="8"/>
        <v/>
      </c>
    </row>
    <row r="524" spans="1:43">
      <c r="A524" s="8">
        <v>46177</v>
      </c>
      <c r="B524">
        <v>3943.82</v>
      </c>
      <c r="C524">
        <v>-1.31</v>
      </c>
      <c r="D524">
        <v>67320</v>
      </c>
      <c r="E524">
        <v>-1.81</v>
      </c>
      <c r="F524" s="69">
        <v>4220</v>
      </c>
      <c r="G524" t="s">
        <v>46</v>
      </c>
      <c r="H524">
        <v>0</v>
      </c>
      <c r="I524" t="s">
        <v>288</v>
      </c>
      <c r="J524" t="s">
        <v>289</v>
      </c>
      <c r="K524" t="s">
        <v>290</v>
      </c>
      <c r="L524" s="36">
        <v>1567</v>
      </c>
      <c r="M524">
        <v>-28</v>
      </c>
      <c r="N524" s="66">
        <v>-1.7600000000000001E-2</v>
      </c>
      <c r="O524" s="36">
        <v>1595</v>
      </c>
      <c r="P524" s="66">
        <v>-1.7500000000000002E-2</v>
      </c>
      <c r="Q524" s="36">
        <v>1540</v>
      </c>
      <c r="R524" s="36">
        <v>1588</v>
      </c>
      <c r="S524" s="36">
        <v>1540</v>
      </c>
      <c r="T524" s="66">
        <v>1.7500000000000002E-2</v>
      </c>
      <c r="U524" s="66">
        <v>5.9999999999999995E-4</v>
      </c>
      <c r="V524" s="66">
        <v>-1.32E-2</v>
      </c>
      <c r="W524" s="66">
        <v>1.7500000000000002E-2</v>
      </c>
      <c r="X524" s="1">
        <v>98300</v>
      </c>
      <c r="Y524" s="1">
        <v>154528</v>
      </c>
      <c r="Z524" s="1">
        <v>80347</v>
      </c>
      <c r="AA524" t="s">
        <v>358</v>
      </c>
      <c r="AB524" t="s">
        <v>578</v>
      </c>
      <c r="AC524">
        <v>10.96</v>
      </c>
      <c r="AD524">
        <v>1.1000000000000001</v>
      </c>
      <c r="AE524">
        <v>3.45</v>
      </c>
      <c r="AF524" t="s">
        <v>230</v>
      </c>
      <c r="AG524" s="1">
        <v>14200</v>
      </c>
      <c r="AH524" s="36">
        <v>1567</v>
      </c>
      <c r="AI524">
        <v>300</v>
      </c>
      <c r="AJ524" s="36">
        <v>1565</v>
      </c>
      <c r="AK524">
        <v>600</v>
      </c>
      <c r="AL524" s="2">
        <v>0.6381944444444444</v>
      </c>
      <c r="AN524" t="s">
        <v>298</v>
      </c>
      <c r="AO524" t="s">
        <v>335</v>
      </c>
      <c r="AQ524" t="str">
        <f t="shared" si="8"/>
        <v/>
      </c>
    </row>
    <row r="525" spans="1:43">
      <c r="A525" s="8">
        <v>46177</v>
      </c>
      <c r="B525">
        <v>3943.82</v>
      </c>
      <c r="C525">
        <v>-1.31</v>
      </c>
      <c r="D525">
        <v>67320</v>
      </c>
      <c r="E525">
        <v>-1.81</v>
      </c>
      <c r="F525" s="69">
        <v>4334</v>
      </c>
      <c r="G525" t="s">
        <v>47</v>
      </c>
      <c r="H525">
        <v>0</v>
      </c>
      <c r="I525" t="s">
        <v>314</v>
      </c>
      <c r="J525" t="s">
        <v>323</v>
      </c>
      <c r="K525" t="s">
        <v>295</v>
      </c>
      <c r="L525">
        <v>393</v>
      </c>
      <c r="M525">
        <v>-2</v>
      </c>
      <c r="N525" s="66">
        <v>-5.1000000000000004E-3</v>
      </c>
      <c r="O525">
        <v>395</v>
      </c>
      <c r="P525" s="66">
        <v>-5.0000000000000001E-3</v>
      </c>
      <c r="Q525">
        <v>393</v>
      </c>
      <c r="R525">
        <v>394</v>
      </c>
      <c r="S525">
        <v>393</v>
      </c>
      <c r="T525" s="66">
        <v>0</v>
      </c>
      <c r="U525" s="66">
        <v>0</v>
      </c>
      <c r="V525" s="66">
        <v>-2.5000000000000001E-3</v>
      </c>
      <c r="W525" s="66">
        <v>0</v>
      </c>
      <c r="X525" s="1">
        <v>10200</v>
      </c>
      <c r="Y525" s="1">
        <v>4009</v>
      </c>
      <c r="Z525" s="1">
        <v>4360</v>
      </c>
      <c r="AA525" t="s">
        <v>360</v>
      </c>
      <c r="AB525" t="s">
        <v>361</v>
      </c>
      <c r="AC525">
        <v>11.8</v>
      </c>
      <c r="AD525">
        <v>1.29</v>
      </c>
      <c r="AE525">
        <v>2.54</v>
      </c>
      <c r="AF525">
        <v>0.1</v>
      </c>
      <c r="AG525">
        <v>400</v>
      </c>
      <c r="AH525">
        <v>393</v>
      </c>
      <c r="AI525" s="1">
        <v>1800</v>
      </c>
      <c r="AJ525">
        <v>392</v>
      </c>
      <c r="AK525">
        <v>600</v>
      </c>
      <c r="AL525" s="2">
        <v>0.6381944444444444</v>
      </c>
      <c r="AM525" s="3">
        <v>46183</v>
      </c>
      <c r="AN525" t="s">
        <v>306</v>
      </c>
      <c r="AO525" t="s">
        <v>351</v>
      </c>
      <c r="AQ525" t="str">
        <f t="shared" si="8"/>
        <v/>
      </c>
    </row>
    <row r="526" spans="1:43">
      <c r="A526" s="8">
        <v>46177</v>
      </c>
      <c r="B526">
        <v>3943.82</v>
      </c>
      <c r="C526">
        <v>-1.31</v>
      </c>
      <c r="D526">
        <v>67320</v>
      </c>
      <c r="E526">
        <v>-1.81</v>
      </c>
      <c r="F526" s="69">
        <v>4523</v>
      </c>
      <c r="G526" t="s">
        <v>48</v>
      </c>
      <c r="H526">
        <v>0</v>
      </c>
      <c r="I526" t="s">
        <v>288</v>
      </c>
      <c r="J526" t="s">
        <v>289</v>
      </c>
      <c r="K526" t="s">
        <v>295</v>
      </c>
      <c r="L526" s="36">
        <v>3831</v>
      </c>
      <c r="M526">
        <v>72</v>
      </c>
      <c r="N526" s="66">
        <v>1.9199999999999998E-2</v>
      </c>
      <c r="O526" s="36">
        <v>3759</v>
      </c>
      <c r="P526" s="66">
        <v>1.9099999999999999E-2</v>
      </c>
      <c r="Q526" s="36">
        <v>3829</v>
      </c>
      <c r="R526" s="36">
        <v>3853</v>
      </c>
      <c r="S526" s="36">
        <v>3785</v>
      </c>
      <c r="T526" s="66">
        <v>5.0000000000000001E-4</v>
      </c>
      <c r="U526" s="66">
        <v>-4.5999999999999999E-3</v>
      </c>
      <c r="V526" s="66">
        <v>-5.7000000000000002E-3</v>
      </c>
      <c r="W526" s="66">
        <v>1.21E-2</v>
      </c>
      <c r="X526" s="1">
        <v>1090800</v>
      </c>
      <c r="Y526" s="1">
        <v>4173449</v>
      </c>
      <c r="Z526" s="1">
        <v>1117307</v>
      </c>
      <c r="AA526" t="s">
        <v>362</v>
      </c>
      <c r="AB526" t="s">
        <v>579</v>
      </c>
      <c r="AC526">
        <v>20.68</v>
      </c>
      <c r="AD526">
        <v>1.2</v>
      </c>
      <c r="AE526">
        <v>4.18</v>
      </c>
      <c r="AF526" t="s">
        <v>230</v>
      </c>
      <c r="AG526" s="1">
        <v>108500</v>
      </c>
      <c r="AH526" s="36">
        <v>3832</v>
      </c>
      <c r="AI526">
        <v>900</v>
      </c>
      <c r="AJ526" s="36">
        <v>3830</v>
      </c>
      <c r="AK526" s="1">
        <v>1500</v>
      </c>
      <c r="AL526" s="2">
        <v>0.63888888888888884</v>
      </c>
      <c r="AM526" s="3">
        <v>46157</v>
      </c>
      <c r="AN526" t="s">
        <v>298</v>
      </c>
      <c r="AO526" t="s">
        <v>364</v>
      </c>
      <c r="AQ526" t="str">
        <f t="shared" si="8"/>
        <v/>
      </c>
    </row>
    <row r="527" spans="1:43">
      <c r="A527" s="8">
        <v>46177</v>
      </c>
      <c r="B527">
        <v>3943.82</v>
      </c>
      <c r="C527">
        <v>-1.31</v>
      </c>
      <c r="D527">
        <v>67320</v>
      </c>
      <c r="E527">
        <v>-1.81</v>
      </c>
      <c r="F527" s="69">
        <v>4528</v>
      </c>
      <c r="G527" t="s">
        <v>49</v>
      </c>
      <c r="H527">
        <v>0</v>
      </c>
      <c r="I527" t="s">
        <v>288</v>
      </c>
      <c r="J527" t="s">
        <v>289</v>
      </c>
      <c r="K527" t="s">
        <v>290</v>
      </c>
      <c r="L527" s="36">
        <v>2199.5</v>
      </c>
      <c r="M527">
        <v>41.5</v>
      </c>
      <c r="N527" s="66">
        <v>1.9199999999999998E-2</v>
      </c>
      <c r="O527" s="36">
        <v>2158</v>
      </c>
      <c r="P527" s="66">
        <v>1.9199999999999998E-2</v>
      </c>
      <c r="Q527" s="36">
        <v>2172</v>
      </c>
      <c r="R527" s="36">
        <v>2228.5</v>
      </c>
      <c r="S527" s="36">
        <v>2157</v>
      </c>
      <c r="T527" s="66">
        <v>1.26E-2</v>
      </c>
      <c r="U527" s="66">
        <v>-7.4000000000000003E-3</v>
      </c>
      <c r="V527" s="66">
        <v>-1.2999999999999999E-2</v>
      </c>
      <c r="W527" s="66">
        <v>1.9699999999999999E-2</v>
      </c>
      <c r="X527" s="1">
        <v>1393500</v>
      </c>
      <c r="Y527" s="1">
        <v>3064404</v>
      </c>
      <c r="Z527" s="1">
        <v>1096874</v>
      </c>
      <c r="AA527" t="s">
        <v>365</v>
      </c>
      <c r="AB527" t="s">
        <v>580</v>
      </c>
      <c r="AC527">
        <v>14.55</v>
      </c>
      <c r="AD527">
        <v>1.21</v>
      </c>
      <c r="AE527">
        <v>3.64</v>
      </c>
      <c r="AF527" t="s">
        <v>230</v>
      </c>
      <c r="AG527" s="1">
        <v>74800</v>
      </c>
      <c r="AH527" s="36">
        <v>2199.5</v>
      </c>
      <c r="AI527">
        <v>600</v>
      </c>
      <c r="AJ527" s="36">
        <v>2198.5</v>
      </c>
      <c r="AK527" s="1">
        <v>2800</v>
      </c>
      <c r="AL527" s="2">
        <v>0.63888888888888884</v>
      </c>
      <c r="AM527" s="3">
        <v>46150</v>
      </c>
      <c r="AN527" t="s">
        <v>298</v>
      </c>
      <c r="AO527" t="s">
        <v>364</v>
      </c>
      <c r="AQ527" t="str">
        <f t="shared" si="8"/>
        <v/>
      </c>
    </row>
    <row r="528" spans="1:43">
      <c r="A528" s="8">
        <v>46177</v>
      </c>
      <c r="B528">
        <v>3943.82</v>
      </c>
      <c r="C528">
        <v>-1.31</v>
      </c>
      <c r="D528">
        <v>67320</v>
      </c>
      <c r="E528">
        <v>-1.81</v>
      </c>
      <c r="F528" s="69">
        <v>4661</v>
      </c>
      <c r="G528" t="s">
        <v>50</v>
      </c>
      <c r="H528">
        <v>0</v>
      </c>
      <c r="I528" t="s">
        <v>288</v>
      </c>
      <c r="J528" t="s">
        <v>289</v>
      </c>
      <c r="K528" t="s">
        <v>295</v>
      </c>
      <c r="L528" s="36">
        <v>2181.5</v>
      </c>
      <c r="M528">
        <v>-33.5</v>
      </c>
      <c r="N528" s="66">
        <v>-1.5100000000000001E-2</v>
      </c>
      <c r="O528" s="36">
        <v>2215</v>
      </c>
      <c r="P528" s="66">
        <v>-1.5100000000000001E-2</v>
      </c>
      <c r="Q528" s="36">
        <v>2215</v>
      </c>
      <c r="R528" s="36">
        <v>2215.5</v>
      </c>
      <c r="S528" s="36">
        <v>2171.5</v>
      </c>
      <c r="T528" s="66">
        <v>-1.5100000000000001E-2</v>
      </c>
      <c r="U528" s="66">
        <v>-2.8999999999999998E-3</v>
      </c>
      <c r="V528" s="66">
        <v>-1.5299999999999999E-2</v>
      </c>
      <c r="W528" s="66">
        <v>4.5999999999999999E-3</v>
      </c>
      <c r="X528" s="1">
        <v>2939000</v>
      </c>
      <c r="Y528" s="1">
        <v>6423302</v>
      </c>
      <c r="Z528" s="1">
        <v>3927683</v>
      </c>
      <c r="AA528" t="s">
        <v>367</v>
      </c>
      <c r="AB528" t="s">
        <v>368</v>
      </c>
      <c r="AC528">
        <v>30.55</v>
      </c>
      <c r="AD528">
        <v>3.25</v>
      </c>
      <c r="AE528">
        <v>0.73</v>
      </c>
      <c r="AF528" t="s">
        <v>230</v>
      </c>
      <c r="AG528" s="1">
        <v>435100</v>
      </c>
      <c r="AH528" s="36">
        <v>2182</v>
      </c>
      <c r="AI528" s="1">
        <v>2600</v>
      </c>
      <c r="AJ528" s="36">
        <v>2181</v>
      </c>
      <c r="AK528" s="1">
        <v>2600</v>
      </c>
      <c r="AL528" s="2">
        <v>0.63888888888888884</v>
      </c>
      <c r="AN528" t="s">
        <v>298</v>
      </c>
      <c r="AO528" t="s">
        <v>313</v>
      </c>
      <c r="AQ528" t="str">
        <f t="shared" si="8"/>
        <v/>
      </c>
    </row>
    <row r="529" spans="1:43">
      <c r="A529" s="8">
        <v>46177</v>
      </c>
      <c r="B529">
        <v>3943.82</v>
      </c>
      <c r="C529">
        <v>-1.31</v>
      </c>
      <c r="D529">
        <v>67320</v>
      </c>
      <c r="E529">
        <v>-1.81</v>
      </c>
      <c r="F529" s="69">
        <v>5020</v>
      </c>
      <c r="G529" t="s">
        <v>51</v>
      </c>
      <c r="H529">
        <v>0</v>
      </c>
      <c r="I529" t="s">
        <v>288</v>
      </c>
      <c r="J529" t="s">
        <v>289</v>
      </c>
      <c r="K529" t="s">
        <v>290</v>
      </c>
      <c r="L529" s="36">
        <v>1285.5</v>
      </c>
      <c r="M529">
        <v>-42</v>
      </c>
      <c r="N529" s="66">
        <v>-3.1600000000000003E-2</v>
      </c>
      <c r="O529" s="36">
        <v>1327.5</v>
      </c>
      <c r="P529" s="66">
        <v>-3.1600000000000003E-2</v>
      </c>
      <c r="Q529" s="36">
        <v>1314.5</v>
      </c>
      <c r="R529" s="36">
        <v>1319</v>
      </c>
      <c r="S529" s="36">
        <v>1283</v>
      </c>
      <c r="T529" s="66">
        <v>-2.1999999999999999E-2</v>
      </c>
      <c r="U529" s="66">
        <v>-3.3999999999999998E-3</v>
      </c>
      <c r="V529" s="66">
        <v>-2.53E-2</v>
      </c>
      <c r="W529" s="66">
        <v>1.9E-3</v>
      </c>
      <c r="X529" s="1">
        <v>4460500</v>
      </c>
      <c r="Y529" s="1">
        <v>5790640</v>
      </c>
      <c r="Z529" s="1">
        <v>3479548</v>
      </c>
      <c r="AA529" t="s">
        <v>369</v>
      </c>
      <c r="AB529" t="s">
        <v>370</v>
      </c>
      <c r="AC529">
        <v>8.3000000000000007</v>
      </c>
      <c r="AD529">
        <v>1.02</v>
      </c>
      <c r="AE529">
        <v>2.64</v>
      </c>
      <c r="AF529" t="s">
        <v>230</v>
      </c>
      <c r="AG529" s="1">
        <v>367300</v>
      </c>
      <c r="AH529" s="36">
        <v>1285.5</v>
      </c>
      <c r="AI529" s="1">
        <v>7900</v>
      </c>
      <c r="AJ529" s="36">
        <v>1285</v>
      </c>
      <c r="AK529" s="1">
        <v>4300</v>
      </c>
      <c r="AL529" s="2">
        <v>0.63888888888888884</v>
      </c>
      <c r="AM529" s="3">
        <v>46156</v>
      </c>
      <c r="AN529" t="s">
        <v>298</v>
      </c>
      <c r="AO529" t="s">
        <v>371</v>
      </c>
      <c r="AQ529" t="str">
        <f t="shared" si="8"/>
        <v/>
      </c>
    </row>
    <row r="530" spans="1:43">
      <c r="A530" s="8">
        <v>46177</v>
      </c>
      <c r="B530">
        <v>3943.82</v>
      </c>
      <c r="C530">
        <v>-1.31</v>
      </c>
      <c r="D530">
        <v>67320</v>
      </c>
      <c r="E530">
        <v>-1.81</v>
      </c>
      <c r="F530" s="69">
        <v>5201</v>
      </c>
      <c r="G530" t="s">
        <v>52</v>
      </c>
      <c r="H530">
        <v>0</v>
      </c>
      <c r="I530" t="s">
        <v>288</v>
      </c>
      <c r="J530" t="s">
        <v>289</v>
      </c>
      <c r="K530" t="s">
        <v>295</v>
      </c>
      <c r="L530" s="36">
        <v>8105</v>
      </c>
      <c r="M530">
        <v>-116</v>
      </c>
      <c r="N530" s="66">
        <v>-1.41E-2</v>
      </c>
      <c r="O530" s="36">
        <v>8221</v>
      </c>
      <c r="P530" s="66">
        <v>-1.41E-2</v>
      </c>
      <c r="Q530" s="36">
        <v>8087</v>
      </c>
      <c r="R530" s="36">
        <v>8218</v>
      </c>
      <c r="S530" s="36">
        <v>7659</v>
      </c>
      <c r="T530" s="66">
        <v>2.2000000000000001E-3</v>
      </c>
      <c r="U530" s="66">
        <v>5.0200000000000002E-2</v>
      </c>
      <c r="V530" s="66">
        <v>-1.37E-2</v>
      </c>
      <c r="W530" s="66">
        <v>5.8200000000000002E-2</v>
      </c>
      <c r="X530" s="1">
        <v>2029300</v>
      </c>
      <c r="Y530" s="1">
        <v>16059328</v>
      </c>
      <c r="Z530" s="1">
        <v>1762308</v>
      </c>
      <c r="AA530" t="s">
        <v>581</v>
      </c>
      <c r="AB530" t="s">
        <v>373</v>
      </c>
      <c r="AC530">
        <v>22.35</v>
      </c>
      <c r="AD530">
        <v>1.1499999999999999</v>
      </c>
      <c r="AE530">
        <v>2.59</v>
      </c>
      <c r="AF530" t="s">
        <v>230</v>
      </c>
      <c r="AG530" s="1">
        <v>92000</v>
      </c>
      <c r="AH530" s="36">
        <v>8107</v>
      </c>
      <c r="AI530">
        <v>300</v>
      </c>
      <c r="AJ530" s="36">
        <v>8104</v>
      </c>
      <c r="AK530">
        <v>100</v>
      </c>
      <c r="AL530" s="2">
        <v>0.63888888888888884</v>
      </c>
      <c r="AM530" s="3">
        <v>46154</v>
      </c>
      <c r="AN530" t="s">
        <v>293</v>
      </c>
      <c r="AO530" t="s">
        <v>341</v>
      </c>
      <c r="AQ530" t="str">
        <f t="shared" si="8"/>
        <v/>
      </c>
    </row>
    <row r="531" spans="1:43">
      <c r="A531" s="8">
        <v>46177</v>
      </c>
      <c r="B531">
        <v>3943.82</v>
      </c>
      <c r="C531">
        <v>-1.31</v>
      </c>
      <c r="D531">
        <v>67320</v>
      </c>
      <c r="E531">
        <v>-1.81</v>
      </c>
      <c r="F531" s="69">
        <v>5302</v>
      </c>
      <c r="G531" t="s">
        <v>53</v>
      </c>
      <c r="H531">
        <v>0</v>
      </c>
      <c r="I531" t="s">
        <v>288</v>
      </c>
      <c r="J531" t="s">
        <v>289</v>
      </c>
      <c r="K531" t="s">
        <v>295</v>
      </c>
      <c r="L531" s="36">
        <v>4725</v>
      </c>
      <c r="M531">
        <v>-25</v>
      </c>
      <c r="N531" s="66">
        <v>-5.3E-3</v>
      </c>
      <c r="O531" s="36">
        <v>4750</v>
      </c>
      <c r="P531" s="66">
        <v>-5.1999999999999998E-3</v>
      </c>
      <c r="Q531" s="36">
        <v>4705</v>
      </c>
      <c r="R531" s="36">
        <v>4770</v>
      </c>
      <c r="S531" s="36">
        <v>4705</v>
      </c>
      <c r="T531" s="66">
        <v>4.1999999999999997E-3</v>
      </c>
      <c r="U531" s="66">
        <v>-1E-3</v>
      </c>
      <c r="V531" s="66">
        <v>-9.4000000000000004E-3</v>
      </c>
      <c r="W531" s="66">
        <v>4.1999999999999997E-3</v>
      </c>
      <c r="X531" s="1">
        <v>51300</v>
      </c>
      <c r="Y531" s="1">
        <v>243107</v>
      </c>
      <c r="Z531" s="1">
        <v>55908</v>
      </c>
      <c r="AA531" t="s">
        <v>374</v>
      </c>
      <c r="AB531" t="s">
        <v>375</v>
      </c>
      <c r="AC531">
        <v>19.22</v>
      </c>
      <c r="AD531">
        <v>0.96</v>
      </c>
      <c r="AE531">
        <v>4.2300000000000004</v>
      </c>
      <c r="AF531" t="s">
        <v>230</v>
      </c>
      <c r="AG531" s="1">
        <v>14900</v>
      </c>
      <c r="AH531" s="36">
        <v>4730</v>
      </c>
      <c r="AI531">
        <v>300</v>
      </c>
      <c r="AJ531" s="36">
        <v>4725</v>
      </c>
      <c r="AK531">
        <v>900</v>
      </c>
      <c r="AL531" s="2">
        <v>0.63472222222222219</v>
      </c>
      <c r="AM531" s="3">
        <v>46150</v>
      </c>
      <c r="AN531" t="s">
        <v>293</v>
      </c>
      <c r="AO531" t="s">
        <v>341</v>
      </c>
      <c r="AQ531" t="str">
        <f t="shared" si="8"/>
        <v/>
      </c>
    </row>
    <row r="532" spans="1:43">
      <c r="A532" s="8">
        <v>46177</v>
      </c>
      <c r="B532">
        <v>3943.82</v>
      </c>
      <c r="C532">
        <v>-1.31</v>
      </c>
      <c r="D532">
        <v>67320</v>
      </c>
      <c r="E532">
        <v>-1.81</v>
      </c>
      <c r="F532" s="69">
        <v>5310</v>
      </c>
      <c r="G532" t="s">
        <v>54</v>
      </c>
      <c r="H532">
        <v>0</v>
      </c>
      <c r="I532" t="s">
        <v>288</v>
      </c>
      <c r="J532" t="s">
        <v>289</v>
      </c>
      <c r="K532" t="s">
        <v>295</v>
      </c>
      <c r="L532" s="36">
        <v>8070</v>
      </c>
      <c r="M532">
        <v>410</v>
      </c>
      <c r="N532" s="66">
        <v>5.3499999999999999E-2</v>
      </c>
      <c r="O532" s="36">
        <v>7660</v>
      </c>
      <c r="P532" s="66">
        <v>5.3499999999999999E-2</v>
      </c>
      <c r="Q532" s="36">
        <v>7960</v>
      </c>
      <c r="R532" s="36">
        <v>8350</v>
      </c>
      <c r="S532" s="36">
        <v>7930</v>
      </c>
      <c r="T532" s="66">
        <v>1.38E-2</v>
      </c>
      <c r="U532" s="66">
        <v>2.3999999999999998E-3</v>
      </c>
      <c r="V532" s="66">
        <v>-3.3500000000000002E-2</v>
      </c>
      <c r="W532" s="66">
        <v>1.7600000000000001E-2</v>
      </c>
      <c r="X532" s="1">
        <v>233500</v>
      </c>
      <c r="Y532" s="1">
        <v>1891832</v>
      </c>
      <c r="Z532" s="1">
        <v>169410</v>
      </c>
      <c r="AA532" t="s">
        <v>376</v>
      </c>
      <c r="AB532" t="s">
        <v>377</v>
      </c>
      <c r="AC532">
        <v>34.54</v>
      </c>
      <c r="AD532">
        <v>1.73</v>
      </c>
      <c r="AE532">
        <v>1.8</v>
      </c>
      <c r="AF532" t="s">
        <v>230</v>
      </c>
      <c r="AG532" s="1">
        <v>1400</v>
      </c>
      <c r="AH532" s="36">
        <v>8080</v>
      </c>
      <c r="AI532">
        <v>600</v>
      </c>
      <c r="AJ532" s="36">
        <v>8070</v>
      </c>
      <c r="AK532">
        <v>500</v>
      </c>
      <c r="AL532" s="2">
        <v>0.63888888888888884</v>
      </c>
      <c r="AM532" s="3">
        <v>46153</v>
      </c>
      <c r="AN532" t="s">
        <v>293</v>
      </c>
      <c r="AO532" t="s">
        <v>341</v>
      </c>
      <c r="AQ532" t="str">
        <f t="shared" si="8"/>
        <v/>
      </c>
    </row>
    <row r="533" spans="1:43">
      <c r="A533" s="8">
        <v>46177</v>
      </c>
      <c r="B533">
        <v>3943.82</v>
      </c>
      <c r="C533">
        <v>-1.31</v>
      </c>
      <c r="D533">
        <v>67320</v>
      </c>
      <c r="E533">
        <v>-1.81</v>
      </c>
      <c r="F533" s="69">
        <v>5334</v>
      </c>
      <c r="G533" t="s">
        <v>55</v>
      </c>
      <c r="H533">
        <v>0</v>
      </c>
      <c r="I533" t="s">
        <v>288</v>
      </c>
      <c r="J533" t="s">
        <v>289</v>
      </c>
      <c r="K533" t="s">
        <v>290</v>
      </c>
      <c r="L533" s="36">
        <v>10205</v>
      </c>
      <c r="M533">
        <v>35</v>
      </c>
      <c r="N533" s="66">
        <v>3.3999999999999998E-3</v>
      </c>
      <c r="O533" s="36">
        <v>10170</v>
      </c>
      <c r="P533" s="66">
        <v>3.3999999999999998E-3</v>
      </c>
      <c r="Q533" s="36">
        <v>10050</v>
      </c>
      <c r="R533" s="36">
        <v>10205</v>
      </c>
      <c r="S533" s="36">
        <v>10025</v>
      </c>
      <c r="T533" s="66">
        <v>1.54E-2</v>
      </c>
      <c r="U533" s="66">
        <v>4.4000000000000003E-3</v>
      </c>
      <c r="V533" s="66">
        <v>0</v>
      </c>
      <c r="W533" s="66">
        <v>1.7899999999999999E-2</v>
      </c>
      <c r="X533" s="1">
        <v>432000</v>
      </c>
      <c r="Y533" s="1">
        <v>4377385</v>
      </c>
      <c r="Z533" s="1">
        <v>2033322</v>
      </c>
      <c r="AA533" t="s">
        <v>558</v>
      </c>
      <c r="AB533" t="s">
        <v>379</v>
      </c>
      <c r="AC533">
        <v>18.98</v>
      </c>
      <c r="AD533">
        <v>2.6</v>
      </c>
      <c r="AE533">
        <v>2.06</v>
      </c>
      <c r="AF533" t="s">
        <v>230</v>
      </c>
      <c r="AG533" s="1">
        <v>28300</v>
      </c>
      <c r="AH533" s="36">
        <v>10205</v>
      </c>
      <c r="AI533">
        <v>500</v>
      </c>
      <c r="AJ533" s="36">
        <v>10195</v>
      </c>
      <c r="AK533" s="1">
        <v>2800</v>
      </c>
      <c r="AL533" s="2">
        <v>0.63888888888888884</v>
      </c>
      <c r="AN533" t="s">
        <v>298</v>
      </c>
      <c r="AO533" t="s">
        <v>341</v>
      </c>
      <c r="AQ533" t="str">
        <f t="shared" si="8"/>
        <v/>
      </c>
    </row>
    <row r="534" spans="1:43">
      <c r="A534" s="8">
        <v>46177</v>
      </c>
      <c r="B534">
        <v>3943.82</v>
      </c>
      <c r="C534">
        <v>-1.31</v>
      </c>
      <c r="D534">
        <v>67320</v>
      </c>
      <c r="E534">
        <v>-1.81</v>
      </c>
      <c r="F534" s="69">
        <v>5706</v>
      </c>
      <c r="G534" t="s">
        <v>56</v>
      </c>
      <c r="H534">
        <v>0</v>
      </c>
      <c r="I534" t="s">
        <v>288</v>
      </c>
      <c r="J534" t="s">
        <v>289</v>
      </c>
      <c r="K534" t="s">
        <v>295</v>
      </c>
      <c r="L534" s="36">
        <v>45890</v>
      </c>
      <c r="M534" s="36">
        <v>-1710</v>
      </c>
      <c r="N534" s="66">
        <v>-3.5900000000000001E-2</v>
      </c>
      <c r="O534" s="36">
        <v>47600</v>
      </c>
      <c r="P534" s="66">
        <v>-3.5900000000000001E-2</v>
      </c>
      <c r="Q534" s="36">
        <v>46530</v>
      </c>
      <c r="R534" s="36">
        <v>47390</v>
      </c>
      <c r="S534" s="36">
        <v>45100</v>
      </c>
      <c r="T534" s="66">
        <v>-1.37E-2</v>
      </c>
      <c r="U534" s="66">
        <v>2.3999999999999998E-3</v>
      </c>
      <c r="V534" s="66">
        <v>-3.1600000000000003E-2</v>
      </c>
      <c r="W534" s="66">
        <v>1.7500000000000002E-2</v>
      </c>
      <c r="X534" s="1">
        <v>1586600</v>
      </c>
      <c r="Y534" s="1">
        <v>72818451</v>
      </c>
      <c r="Z534" s="1">
        <v>2634794</v>
      </c>
      <c r="AA534" t="s">
        <v>521</v>
      </c>
      <c r="AB534" t="s">
        <v>381</v>
      </c>
      <c r="AC534">
        <v>35</v>
      </c>
      <c r="AD534">
        <v>6.37</v>
      </c>
      <c r="AE534">
        <v>0.61</v>
      </c>
      <c r="AF534" t="s">
        <v>230</v>
      </c>
      <c r="AG534" s="1">
        <v>18900</v>
      </c>
      <c r="AH534" s="36">
        <v>45900</v>
      </c>
      <c r="AI534">
        <v>100</v>
      </c>
      <c r="AJ534" s="36">
        <v>45880</v>
      </c>
      <c r="AK534">
        <v>400</v>
      </c>
      <c r="AL534" s="2">
        <v>0.63888888888888884</v>
      </c>
      <c r="AM534" s="3">
        <v>46155</v>
      </c>
      <c r="AN534" t="s">
        <v>298</v>
      </c>
      <c r="AO534" t="s">
        <v>382</v>
      </c>
      <c r="AQ534" t="str">
        <f t="shared" si="8"/>
        <v/>
      </c>
    </row>
    <row r="535" spans="1:43">
      <c r="A535" s="8">
        <v>46177</v>
      </c>
      <c r="B535">
        <v>3943.82</v>
      </c>
      <c r="C535">
        <v>-1.31</v>
      </c>
      <c r="D535">
        <v>67320</v>
      </c>
      <c r="E535">
        <v>-1.81</v>
      </c>
      <c r="F535" s="69">
        <v>5711</v>
      </c>
      <c r="G535" t="s">
        <v>57</v>
      </c>
      <c r="H535">
        <v>0</v>
      </c>
      <c r="I535" t="s">
        <v>288</v>
      </c>
      <c r="J535" t="s">
        <v>289</v>
      </c>
      <c r="K535" t="s">
        <v>290</v>
      </c>
      <c r="L535" s="36">
        <v>4955</v>
      </c>
      <c r="M535">
        <v>-232</v>
      </c>
      <c r="N535" s="66">
        <v>-4.4699999999999997E-2</v>
      </c>
      <c r="O535" s="36">
        <v>5187</v>
      </c>
      <c r="P535" s="66">
        <v>-4.4699999999999997E-2</v>
      </c>
      <c r="Q535" s="36">
        <v>5065</v>
      </c>
      <c r="R535" s="36">
        <v>5074</v>
      </c>
      <c r="S535" s="36">
        <v>4950</v>
      </c>
      <c r="T535" s="66">
        <v>-2.1700000000000001E-2</v>
      </c>
      <c r="U535" s="66">
        <v>-9.1000000000000004E-3</v>
      </c>
      <c r="V535" s="66">
        <v>-2.3400000000000001E-2</v>
      </c>
      <c r="W535" s="66">
        <v>1E-3</v>
      </c>
      <c r="X535" s="1">
        <v>711300</v>
      </c>
      <c r="Y535" s="1">
        <v>3560739</v>
      </c>
      <c r="Z535" s="1">
        <v>651530</v>
      </c>
      <c r="AA535" t="s">
        <v>383</v>
      </c>
      <c r="AB535" t="s">
        <v>384</v>
      </c>
      <c r="AC535">
        <v>13.21</v>
      </c>
      <c r="AD535">
        <v>0.87</v>
      </c>
      <c r="AE535">
        <v>2.34</v>
      </c>
      <c r="AF535" t="s">
        <v>230</v>
      </c>
      <c r="AG535" s="1">
        <v>19400</v>
      </c>
      <c r="AH535" s="36">
        <v>4955</v>
      </c>
      <c r="AI535" s="1">
        <v>1400</v>
      </c>
      <c r="AJ535" s="36">
        <v>4954</v>
      </c>
      <c r="AK535">
        <v>100</v>
      </c>
      <c r="AL535" s="2">
        <v>0.63888888888888884</v>
      </c>
      <c r="AM535" s="3">
        <v>46155</v>
      </c>
      <c r="AN535" t="s">
        <v>298</v>
      </c>
      <c r="AO535" t="s">
        <v>382</v>
      </c>
      <c r="AQ535" t="str">
        <f t="shared" si="8"/>
        <v/>
      </c>
    </row>
    <row r="536" spans="1:43">
      <c r="A536" s="8">
        <v>46177</v>
      </c>
      <c r="B536">
        <v>3943.82</v>
      </c>
      <c r="C536">
        <v>-1.31</v>
      </c>
      <c r="D536">
        <v>67320</v>
      </c>
      <c r="E536">
        <v>-1.81</v>
      </c>
      <c r="F536" s="69">
        <v>5713</v>
      </c>
      <c r="G536" t="s">
        <v>58</v>
      </c>
      <c r="H536">
        <v>0</v>
      </c>
      <c r="I536" t="s">
        <v>288</v>
      </c>
      <c r="J536" t="s">
        <v>289</v>
      </c>
      <c r="K536" t="s">
        <v>295</v>
      </c>
      <c r="L536" s="36">
        <v>8627</v>
      </c>
      <c r="M536">
        <v>-472</v>
      </c>
      <c r="N536" s="66">
        <v>-5.1900000000000002E-2</v>
      </c>
      <c r="O536" s="36">
        <v>9099</v>
      </c>
      <c r="P536" s="66">
        <v>-5.1799999999999999E-2</v>
      </c>
      <c r="Q536" s="36">
        <v>8837</v>
      </c>
      <c r="R536" s="36">
        <v>8929</v>
      </c>
      <c r="S536" s="36">
        <v>8617</v>
      </c>
      <c r="T536" s="66">
        <v>-2.3699999999999999E-2</v>
      </c>
      <c r="U536" s="66">
        <v>-1.17E-2</v>
      </c>
      <c r="V536" s="66">
        <v>-3.3799999999999997E-2</v>
      </c>
      <c r="W536" s="66">
        <v>1.1000000000000001E-3</v>
      </c>
      <c r="X536" s="1">
        <v>1809000</v>
      </c>
      <c r="Y536" s="1">
        <v>15801704</v>
      </c>
      <c r="Z536" s="1">
        <v>2508852</v>
      </c>
      <c r="AA536" t="s">
        <v>385</v>
      </c>
      <c r="AB536" t="s">
        <v>386</v>
      </c>
      <c r="AC536">
        <v>15.44</v>
      </c>
      <c r="AD536">
        <v>1.1200000000000001</v>
      </c>
      <c r="AE536">
        <v>2.4</v>
      </c>
      <c r="AF536" t="s">
        <v>230</v>
      </c>
      <c r="AG536" s="1">
        <v>46800</v>
      </c>
      <c r="AH536" s="36">
        <v>8628</v>
      </c>
      <c r="AI536">
        <v>100</v>
      </c>
      <c r="AJ536" s="36">
        <v>8626</v>
      </c>
      <c r="AK536">
        <v>100</v>
      </c>
      <c r="AL536" s="2">
        <v>0.63888888888888884</v>
      </c>
      <c r="AM536" s="3">
        <v>46153</v>
      </c>
      <c r="AN536" t="s">
        <v>298</v>
      </c>
      <c r="AO536" t="s">
        <v>382</v>
      </c>
      <c r="AQ536" t="str">
        <f t="shared" si="8"/>
        <v/>
      </c>
    </row>
    <row r="537" spans="1:43">
      <c r="A537" s="8">
        <v>46177</v>
      </c>
      <c r="B537">
        <v>3943.82</v>
      </c>
      <c r="C537">
        <v>-1.31</v>
      </c>
      <c r="D537">
        <v>67320</v>
      </c>
      <c r="E537">
        <v>-1.81</v>
      </c>
      <c r="F537" s="69">
        <v>5802</v>
      </c>
      <c r="G537" t="s">
        <v>59</v>
      </c>
      <c r="H537">
        <v>0</v>
      </c>
      <c r="I537" t="s">
        <v>288</v>
      </c>
      <c r="J537" t="s">
        <v>289</v>
      </c>
      <c r="K537" t="s">
        <v>290</v>
      </c>
      <c r="L537" s="36">
        <v>13445</v>
      </c>
      <c r="M537">
        <v>-520</v>
      </c>
      <c r="N537" s="66">
        <v>-3.7199999999999997E-2</v>
      </c>
      <c r="O537" s="36">
        <v>13965</v>
      </c>
      <c r="P537" s="66">
        <v>-3.7199999999999997E-2</v>
      </c>
      <c r="Q537" s="36">
        <v>13845</v>
      </c>
      <c r="R537" s="36">
        <v>14135</v>
      </c>
      <c r="S537" s="36">
        <v>13265</v>
      </c>
      <c r="T537" s="66">
        <v>-2.8799999999999999E-2</v>
      </c>
      <c r="U537" s="66">
        <v>0</v>
      </c>
      <c r="V537" s="66">
        <v>-4.8800000000000003E-2</v>
      </c>
      <c r="W537" s="66">
        <v>1.35E-2</v>
      </c>
      <c r="X537" s="1">
        <v>4913000</v>
      </c>
      <c r="Y537" s="1">
        <v>66569002</v>
      </c>
      <c r="Z537" s="1">
        <v>10674530</v>
      </c>
      <c r="AA537" t="s">
        <v>582</v>
      </c>
      <c r="AB537" t="s">
        <v>388</v>
      </c>
      <c r="AC537">
        <v>32.25</v>
      </c>
      <c r="AD537">
        <v>3.82</v>
      </c>
      <c r="AE537">
        <v>1.1599999999999999</v>
      </c>
      <c r="AF537" t="s">
        <v>230</v>
      </c>
      <c r="AG537" s="1">
        <v>83900</v>
      </c>
      <c r="AH537" s="36">
        <v>13445</v>
      </c>
      <c r="AI537">
        <v>700</v>
      </c>
      <c r="AJ537" s="36">
        <v>13440</v>
      </c>
      <c r="AK537" s="1">
        <v>1500</v>
      </c>
      <c r="AL537" s="2">
        <v>0.63888888888888884</v>
      </c>
      <c r="AM537" s="3">
        <v>46154</v>
      </c>
      <c r="AN537" t="s">
        <v>298</v>
      </c>
      <c r="AO537" t="s">
        <v>382</v>
      </c>
      <c r="AQ537" t="str">
        <f t="shared" si="8"/>
        <v/>
      </c>
    </row>
    <row r="538" spans="1:43">
      <c r="A538" s="8">
        <v>46177</v>
      </c>
      <c r="B538">
        <v>3943.82</v>
      </c>
      <c r="C538">
        <v>-1.31</v>
      </c>
      <c r="D538">
        <v>67320</v>
      </c>
      <c r="E538">
        <v>-1.81</v>
      </c>
      <c r="F538" s="69">
        <v>5803</v>
      </c>
      <c r="G538" t="s">
        <v>60</v>
      </c>
      <c r="H538">
        <v>0</v>
      </c>
      <c r="I538" t="s">
        <v>288</v>
      </c>
      <c r="J538" t="s">
        <v>289</v>
      </c>
      <c r="K538" t="s">
        <v>290</v>
      </c>
      <c r="L538" s="36">
        <v>4797</v>
      </c>
      <c r="M538">
        <v>-204</v>
      </c>
      <c r="N538" s="66">
        <v>-4.0800000000000003E-2</v>
      </c>
      <c r="O538" s="36">
        <v>5001</v>
      </c>
      <c r="P538" s="66">
        <v>-4.07E-2</v>
      </c>
      <c r="Q538" s="36">
        <v>4831</v>
      </c>
      <c r="R538" s="36">
        <v>4866</v>
      </c>
      <c r="S538" s="36">
        <v>4610</v>
      </c>
      <c r="T538" s="66">
        <v>-7.0000000000000001E-3</v>
      </c>
      <c r="U538" s="66">
        <v>-1.11E-2</v>
      </c>
      <c r="V538" s="66">
        <v>-1.41E-2</v>
      </c>
      <c r="W538" s="66">
        <v>4.0500000000000001E-2</v>
      </c>
      <c r="X538" s="1">
        <v>42776900</v>
      </c>
      <c r="Y538" s="1">
        <v>203417627</v>
      </c>
      <c r="Z538" s="1">
        <v>8515540</v>
      </c>
      <c r="AA538" t="s">
        <v>389</v>
      </c>
      <c r="AB538" t="s">
        <v>390</v>
      </c>
      <c r="AC538">
        <v>47.58</v>
      </c>
      <c r="AD538">
        <v>14.17</v>
      </c>
      <c r="AE538">
        <v>0.79</v>
      </c>
      <c r="AF538" t="s">
        <v>230</v>
      </c>
      <c r="AG538" s="1">
        <v>573300</v>
      </c>
      <c r="AH538" s="36">
        <v>4797</v>
      </c>
      <c r="AI538" s="1">
        <v>2500</v>
      </c>
      <c r="AJ538" s="36">
        <v>4796</v>
      </c>
      <c r="AK538" s="1">
        <v>3800</v>
      </c>
      <c r="AL538" s="2">
        <v>0.63888888888888884</v>
      </c>
      <c r="AM538" s="3">
        <v>46156</v>
      </c>
      <c r="AN538" t="s">
        <v>298</v>
      </c>
      <c r="AO538" t="s">
        <v>382</v>
      </c>
      <c r="AQ538" t="str">
        <f t="shared" si="8"/>
        <v/>
      </c>
    </row>
    <row r="539" spans="1:43">
      <c r="A539" s="8">
        <v>46177</v>
      </c>
      <c r="B539">
        <v>3943.82</v>
      </c>
      <c r="C539">
        <v>-1.31</v>
      </c>
      <c r="D539">
        <v>67320</v>
      </c>
      <c r="E539">
        <v>-1.81</v>
      </c>
      <c r="F539" s="69">
        <v>6038</v>
      </c>
      <c r="G539" t="s">
        <v>61</v>
      </c>
      <c r="H539">
        <v>0</v>
      </c>
      <c r="I539" t="s">
        <v>347</v>
      </c>
      <c r="J539" t="s">
        <v>289</v>
      </c>
      <c r="K539" t="s">
        <v>290</v>
      </c>
      <c r="L539">
        <v>897</v>
      </c>
      <c r="M539">
        <v>-12</v>
      </c>
      <c r="N539" s="66">
        <v>-1.32E-2</v>
      </c>
      <c r="O539">
        <v>909</v>
      </c>
      <c r="P539" s="66">
        <v>-1.32E-2</v>
      </c>
      <c r="Q539">
        <v>908</v>
      </c>
      <c r="R539">
        <v>908</v>
      </c>
      <c r="S539">
        <v>892</v>
      </c>
      <c r="T539" s="66">
        <v>-1.21E-2</v>
      </c>
      <c r="U539" s="66">
        <v>-2.2000000000000001E-3</v>
      </c>
      <c r="V539" s="66">
        <v>-1.21E-2</v>
      </c>
      <c r="W539" s="66">
        <v>5.5999999999999999E-3</v>
      </c>
      <c r="X539" s="1">
        <v>14900</v>
      </c>
      <c r="Y539" s="1">
        <v>13401</v>
      </c>
      <c r="Z539" s="1">
        <v>4541</v>
      </c>
      <c r="AA539" t="s">
        <v>391</v>
      </c>
      <c r="AB539" t="s">
        <v>392</v>
      </c>
      <c r="AC539">
        <v>12.94</v>
      </c>
      <c r="AD539">
        <v>0.9</v>
      </c>
      <c r="AE539">
        <v>2.56</v>
      </c>
      <c r="AF539" t="s">
        <v>230</v>
      </c>
      <c r="AG539">
        <v>0</v>
      </c>
      <c r="AH539">
        <v>897</v>
      </c>
      <c r="AI539">
        <v>300</v>
      </c>
      <c r="AJ539">
        <v>894</v>
      </c>
      <c r="AK539">
        <v>300</v>
      </c>
      <c r="AL539" s="2">
        <v>0.63541666666666663</v>
      </c>
      <c r="AM539" s="3">
        <v>46157</v>
      </c>
      <c r="AN539" t="s">
        <v>350</v>
      </c>
      <c r="AO539" t="s">
        <v>313</v>
      </c>
      <c r="AQ539" t="str">
        <f t="shared" si="8"/>
        <v/>
      </c>
    </row>
    <row r="540" spans="1:43">
      <c r="A540" s="8">
        <v>46177</v>
      </c>
      <c r="B540">
        <v>3943.82</v>
      </c>
      <c r="C540">
        <v>-1.31</v>
      </c>
      <c r="D540">
        <v>67320</v>
      </c>
      <c r="E540">
        <v>-1.81</v>
      </c>
      <c r="F540" s="69">
        <v>6156</v>
      </c>
      <c r="G540" t="s">
        <v>62</v>
      </c>
      <c r="H540">
        <v>0</v>
      </c>
      <c r="I540" t="s">
        <v>314</v>
      </c>
      <c r="J540" t="s">
        <v>323</v>
      </c>
      <c r="K540" t="s">
        <v>290</v>
      </c>
      <c r="L540" s="36">
        <v>1957</v>
      </c>
      <c r="M540">
        <v>-27</v>
      </c>
      <c r="N540" s="66">
        <v>-1.3599999999999999E-2</v>
      </c>
      <c r="O540" s="36">
        <v>1984</v>
      </c>
      <c r="P540" s="66">
        <v>-1.3599999999999999E-2</v>
      </c>
      <c r="Q540" s="36">
        <v>1979</v>
      </c>
      <c r="R540" s="36">
        <v>1989</v>
      </c>
      <c r="S540" s="36">
        <v>1952</v>
      </c>
      <c r="T540" s="66">
        <v>-1.11E-2</v>
      </c>
      <c r="U540" s="66">
        <v>-5.0000000000000001E-4</v>
      </c>
      <c r="V540" s="66">
        <v>-1.6E-2</v>
      </c>
      <c r="W540" s="66">
        <v>2.5000000000000001E-3</v>
      </c>
      <c r="X540" s="1">
        <v>29400</v>
      </c>
      <c r="Y540" s="1">
        <v>57719</v>
      </c>
      <c r="Z540" s="1">
        <v>10372</v>
      </c>
      <c r="AA540" t="s">
        <v>393</v>
      </c>
      <c r="AB540" t="s">
        <v>394</v>
      </c>
      <c r="AC540">
        <v>58.07</v>
      </c>
      <c r="AD540">
        <v>1.37</v>
      </c>
      <c r="AE540">
        <v>5.1100000000000003</v>
      </c>
      <c r="AF540">
        <v>1.2</v>
      </c>
      <c r="AG540">
        <v>200</v>
      </c>
      <c r="AH540" s="36">
        <v>1959</v>
      </c>
      <c r="AI540">
        <v>100</v>
      </c>
      <c r="AJ540" s="36">
        <v>1955</v>
      </c>
      <c r="AK540">
        <v>300</v>
      </c>
      <c r="AL540" s="2">
        <v>0.63611111111111107</v>
      </c>
      <c r="AM540" s="3">
        <v>46150</v>
      </c>
      <c r="AN540" t="s">
        <v>350</v>
      </c>
      <c r="AO540" t="s">
        <v>395</v>
      </c>
      <c r="AQ540" t="str">
        <f t="shared" si="8"/>
        <v/>
      </c>
    </row>
    <row r="541" spans="1:43">
      <c r="A541" s="8">
        <v>46177</v>
      </c>
      <c r="B541">
        <v>3943.82</v>
      </c>
      <c r="C541">
        <v>-1.31</v>
      </c>
      <c r="D541">
        <v>67320</v>
      </c>
      <c r="E541">
        <v>-1.81</v>
      </c>
      <c r="F541" s="69">
        <v>6178</v>
      </c>
      <c r="G541" t="s">
        <v>63</v>
      </c>
      <c r="H541">
        <v>0</v>
      </c>
      <c r="I541" t="s">
        <v>288</v>
      </c>
      <c r="J541" t="s">
        <v>289</v>
      </c>
      <c r="K541" t="s">
        <v>295</v>
      </c>
      <c r="L541" s="36">
        <v>2133.5</v>
      </c>
      <c r="M541">
        <v>8.5</v>
      </c>
      <c r="N541" s="66">
        <v>4.0000000000000001E-3</v>
      </c>
      <c r="O541" s="36">
        <v>2125</v>
      </c>
      <c r="P541" s="66">
        <v>4.0000000000000001E-3</v>
      </c>
      <c r="Q541" s="36">
        <v>2108.5</v>
      </c>
      <c r="R541" s="36">
        <v>2144.5</v>
      </c>
      <c r="S541" s="36">
        <v>2078.5</v>
      </c>
      <c r="T541" s="66">
        <v>1.18E-2</v>
      </c>
      <c r="U541" s="66">
        <v>1.2999999999999999E-2</v>
      </c>
      <c r="V541" s="66">
        <v>-5.1000000000000004E-3</v>
      </c>
      <c r="W541" s="66">
        <v>2.64E-2</v>
      </c>
      <c r="X541" s="1">
        <v>3773400</v>
      </c>
      <c r="Y541" s="1">
        <v>7982199</v>
      </c>
      <c r="Z541" s="1">
        <v>5991283</v>
      </c>
      <c r="AA541" t="s">
        <v>396</v>
      </c>
      <c r="AB541" t="s">
        <v>397</v>
      </c>
      <c r="AC541">
        <v>15.34</v>
      </c>
      <c r="AD541">
        <v>0.61</v>
      </c>
      <c r="AE541">
        <v>2.81</v>
      </c>
      <c r="AF541" t="s">
        <v>230</v>
      </c>
      <c r="AG541" s="1">
        <v>102100</v>
      </c>
      <c r="AH541" s="36">
        <v>2134</v>
      </c>
      <c r="AI541" s="1">
        <v>1900</v>
      </c>
      <c r="AJ541" s="36">
        <v>2133.5</v>
      </c>
      <c r="AK541" s="1">
        <v>1100</v>
      </c>
      <c r="AL541" s="2">
        <v>0.63888888888888884</v>
      </c>
      <c r="AM541" s="3">
        <v>46157</v>
      </c>
      <c r="AN541" t="s">
        <v>298</v>
      </c>
      <c r="AO541" t="s">
        <v>313</v>
      </c>
      <c r="AQ541" t="str">
        <f t="shared" si="8"/>
        <v/>
      </c>
    </row>
    <row r="542" spans="1:43">
      <c r="A542" s="8">
        <v>46177</v>
      </c>
      <c r="B542">
        <v>3943.82</v>
      </c>
      <c r="C542">
        <v>-1.31</v>
      </c>
      <c r="D542">
        <v>67320</v>
      </c>
      <c r="E542">
        <v>-1.81</v>
      </c>
      <c r="F542" s="69">
        <v>6208</v>
      </c>
      <c r="G542" t="s">
        <v>64</v>
      </c>
      <c r="H542">
        <v>0</v>
      </c>
      <c r="I542" t="s">
        <v>314</v>
      </c>
      <c r="J542" t="s">
        <v>289</v>
      </c>
      <c r="K542" t="s">
        <v>290</v>
      </c>
      <c r="L542" s="36">
        <v>1752</v>
      </c>
      <c r="M542">
        <v>-48</v>
      </c>
      <c r="N542" s="66">
        <v>-2.6700000000000002E-2</v>
      </c>
      <c r="O542" s="36">
        <v>1800</v>
      </c>
      <c r="P542" s="66">
        <v>-2.6599999999999999E-2</v>
      </c>
      <c r="Q542" s="36">
        <v>1762</v>
      </c>
      <c r="R542" s="36">
        <v>1783</v>
      </c>
      <c r="S542" s="36">
        <v>1729</v>
      </c>
      <c r="T542" s="66">
        <v>-5.5999999999999999E-3</v>
      </c>
      <c r="U542" s="66">
        <v>-8.3999999999999995E-3</v>
      </c>
      <c r="V542" s="66">
        <v>-1.7299999999999999E-2</v>
      </c>
      <c r="W542" s="66">
        <v>1.3299999999999999E-2</v>
      </c>
      <c r="X542" s="1">
        <v>56800</v>
      </c>
      <c r="Y542" s="1">
        <v>99740</v>
      </c>
      <c r="Z542" s="1">
        <v>11188</v>
      </c>
      <c r="AA542" t="s">
        <v>398</v>
      </c>
      <c r="AB542" t="s">
        <v>399</v>
      </c>
      <c r="AC542">
        <v>17.07</v>
      </c>
      <c r="AD542">
        <v>1.78</v>
      </c>
      <c r="AE542">
        <v>1.1399999999999999</v>
      </c>
      <c r="AF542">
        <v>2.1</v>
      </c>
      <c r="AG542">
        <v>0</v>
      </c>
      <c r="AH542" s="36">
        <v>1754</v>
      </c>
      <c r="AI542">
        <v>300</v>
      </c>
      <c r="AJ542" s="36">
        <v>1751</v>
      </c>
      <c r="AK542">
        <v>200</v>
      </c>
      <c r="AL542" s="2">
        <v>0.6381944444444444</v>
      </c>
      <c r="AM542" s="3">
        <v>46153</v>
      </c>
      <c r="AN542" t="s">
        <v>298</v>
      </c>
      <c r="AO542" t="s">
        <v>395</v>
      </c>
      <c r="AQ542" t="str">
        <f t="shared" si="8"/>
        <v/>
      </c>
    </row>
    <row r="543" spans="1:43">
      <c r="A543" s="8">
        <v>46177</v>
      </c>
      <c r="B543">
        <v>3943.82</v>
      </c>
      <c r="C543">
        <v>-1.31</v>
      </c>
      <c r="D543">
        <v>67320</v>
      </c>
      <c r="E543">
        <v>-1.81</v>
      </c>
      <c r="F543" s="69">
        <v>6356</v>
      </c>
      <c r="G543" t="s">
        <v>65</v>
      </c>
      <c r="H543">
        <v>0</v>
      </c>
      <c r="I543" t="s">
        <v>314</v>
      </c>
      <c r="J543" t="s">
        <v>289</v>
      </c>
      <c r="K543" t="s">
        <v>290</v>
      </c>
      <c r="L543" s="36">
        <v>1458</v>
      </c>
      <c r="M543">
        <v>-30</v>
      </c>
      <c r="N543" s="66">
        <v>-2.0199999999999999E-2</v>
      </c>
      <c r="O543" s="36">
        <v>1488</v>
      </c>
      <c r="P543" s="66">
        <v>-2.01E-2</v>
      </c>
      <c r="Q543" s="36">
        <v>1488</v>
      </c>
      <c r="R543" s="36">
        <v>1507</v>
      </c>
      <c r="S543" s="36">
        <v>1451</v>
      </c>
      <c r="T543" s="66">
        <v>-2.01E-2</v>
      </c>
      <c r="U543" s="66">
        <v>1.2999999999999999E-3</v>
      </c>
      <c r="V543" s="66">
        <v>-3.2500000000000001E-2</v>
      </c>
      <c r="W543" s="66">
        <v>4.7999999999999996E-3</v>
      </c>
      <c r="X543" s="1">
        <v>158700</v>
      </c>
      <c r="Y543" s="1">
        <v>234155</v>
      </c>
      <c r="Z543" s="1">
        <v>20820</v>
      </c>
      <c r="AA543" t="s">
        <v>400</v>
      </c>
      <c r="AB543" t="s">
        <v>401</v>
      </c>
      <c r="AC543">
        <v>11.79</v>
      </c>
      <c r="AD543">
        <v>1.43</v>
      </c>
      <c r="AE543">
        <v>0.69</v>
      </c>
      <c r="AF543" t="s">
        <v>230</v>
      </c>
      <c r="AG543">
        <v>0</v>
      </c>
      <c r="AH543" s="36">
        <v>1459</v>
      </c>
      <c r="AI543">
        <v>100</v>
      </c>
      <c r="AJ543" s="36">
        <v>1457</v>
      </c>
      <c r="AK543">
        <v>100</v>
      </c>
      <c r="AL543" s="2">
        <v>0.63888888888888884</v>
      </c>
      <c r="AM543" s="3">
        <v>46155</v>
      </c>
      <c r="AN543" t="s">
        <v>298</v>
      </c>
      <c r="AO543" t="s">
        <v>395</v>
      </c>
      <c r="AQ543" t="str">
        <f t="shared" si="8"/>
        <v/>
      </c>
    </row>
    <row r="544" spans="1:43">
      <c r="A544" s="8">
        <v>46177</v>
      </c>
      <c r="B544">
        <v>3943.82</v>
      </c>
      <c r="C544">
        <v>-1.31</v>
      </c>
      <c r="D544">
        <v>67320</v>
      </c>
      <c r="E544">
        <v>-1.81</v>
      </c>
      <c r="F544" s="69">
        <v>6378</v>
      </c>
      <c r="G544" t="s">
        <v>66</v>
      </c>
      <c r="H544">
        <v>0</v>
      </c>
      <c r="I544" t="s">
        <v>314</v>
      </c>
      <c r="J544" t="s">
        <v>289</v>
      </c>
      <c r="K544" t="s">
        <v>295</v>
      </c>
      <c r="L544" s="36">
        <v>1113</v>
      </c>
      <c r="M544">
        <v>-30</v>
      </c>
      <c r="N544" s="66">
        <v>-2.6200000000000001E-2</v>
      </c>
      <c r="O544" s="36">
        <v>1143</v>
      </c>
      <c r="P544" s="66">
        <v>-2.6200000000000001E-2</v>
      </c>
      <c r="Q544" s="36">
        <v>1118</v>
      </c>
      <c r="R544" s="36">
        <v>1132</v>
      </c>
      <c r="S544" s="36">
        <v>1110</v>
      </c>
      <c r="T544" s="66">
        <v>-4.4000000000000003E-3</v>
      </c>
      <c r="U544" s="66">
        <v>-9.7000000000000003E-3</v>
      </c>
      <c r="V544" s="66">
        <v>-1.67E-2</v>
      </c>
      <c r="W544" s="66">
        <v>2.7000000000000001E-3</v>
      </c>
      <c r="X544" s="1">
        <v>114900</v>
      </c>
      <c r="Y544" s="1">
        <v>128781</v>
      </c>
      <c r="Z544" s="1">
        <v>22927</v>
      </c>
      <c r="AA544" t="s">
        <v>402</v>
      </c>
      <c r="AB544" t="s">
        <v>583</v>
      </c>
      <c r="AC544">
        <v>11.59</v>
      </c>
      <c r="AD544">
        <v>1.03</v>
      </c>
      <c r="AE544">
        <v>3.68</v>
      </c>
      <c r="AF544" t="s">
        <v>230</v>
      </c>
      <c r="AG544">
        <v>0</v>
      </c>
      <c r="AH544" s="36">
        <v>1114</v>
      </c>
      <c r="AI544">
        <v>400</v>
      </c>
      <c r="AJ544" s="36">
        <v>1113</v>
      </c>
      <c r="AK544" s="1">
        <v>1100</v>
      </c>
      <c r="AL544" s="2">
        <v>0.63888888888888884</v>
      </c>
      <c r="AM544" s="3">
        <v>46154</v>
      </c>
      <c r="AN544" t="s">
        <v>298</v>
      </c>
      <c r="AO544" t="s">
        <v>395</v>
      </c>
      <c r="AQ544" t="str">
        <f t="shared" si="8"/>
        <v/>
      </c>
    </row>
    <row r="545" spans="1:43">
      <c r="A545" s="8">
        <v>46177</v>
      </c>
      <c r="B545">
        <v>3943.82</v>
      </c>
      <c r="C545">
        <v>-1.31</v>
      </c>
      <c r="D545">
        <v>67320</v>
      </c>
      <c r="E545">
        <v>-1.81</v>
      </c>
      <c r="F545" s="69">
        <v>6526</v>
      </c>
      <c r="G545" t="s">
        <v>67</v>
      </c>
      <c r="H545">
        <v>0</v>
      </c>
      <c r="I545" t="s">
        <v>288</v>
      </c>
      <c r="J545" t="s">
        <v>289</v>
      </c>
      <c r="K545" t="s">
        <v>290</v>
      </c>
      <c r="L545" s="36">
        <v>2881.5</v>
      </c>
      <c r="M545">
        <v>-138.5</v>
      </c>
      <c r="N545" s="66">
        <v>-4.5900000000000003E-2</v>
      </c>
      <c r="O545" s="36">
        <v>3020</v>
      </c>
      <c r="P545" s="66">
        <v>-4.58E-2</v>
      </c>
      <c r="Q545" s="36">
        <v>2950</v>
      </c>
      <c r="R545" s="36">
        <v>2984.5</v>
      </c>
      <c r="S545" s="36">
        <v>2772</v>
      </c>
      <c r="T545" s="66">
        <v>-2.3199999999999998E-2</v>
      </c>
      <c r="U545" s="66">
        <v>2.07E-2</v>
      </c>
      <c r="V545" s="66">
        <v>-3.4500000000000003E-2</v>
      </c>
      <c r="W545" s="66">
        <v>3.95E-2</v>
      </c>
      <c r="X545" s="1">
        <v>9330500</v>
      </c>
      <c r="Y545" s="1">
        <v>26452412</v>
      </c>
      <c r="Z545" s="1">
        <v>518597</v>
      </c>
      <c r="AA545" t="s">
        <v>584</v>
      </c>
      <c r="AB545" t="s">
        <v>405</v>
      </c>
      <c r="AC545">
        <v>50.55</v>
      </c>
      <c r="AD545">
        <v>3.79</v>
      </c>
      <c r="AE545">
        <v>1.74</v>
      </c>
      <c r="AF545" t="s">
        <v>230</v>
      </c>
      <c r="AG545" s="1">
        <v>193700</v>
      </c>
      <c r="AH545" s="36">
        <v>2881.5</v>
      </c>
      <c r="AI545" s="1">
        <v>1600</v>
      </c>
      <c r="AJ545" s="36">
        <v>2881</v>
      </c>
      <c r="AK545">
        <v>700</v>
      </c>
      <c r="AL545" s="2">
        <v>0.63888888888888884</v>
      </c>
      <c r="AN545" t="s">
        <v>298</v>
      </c>
      <c r="AO545" t="s">
        <v>344</v>
      </c>
      <c r="AQ545" t="str">
        <f t="shared" si="8"/>
        <v/>
      </c>
    </row>
    <row r="546" spans="1:43">
      <c r="A546" s="8">
        <v>46177</v>
      </c>
      <c r="B546">
        <v>3943.82</v>
      </c>
      <c r="C546">
        <v>-1.31</v>
      </c>
      <c r="D546">
        <v>67320</v>
      </c>
      <c r="E546">
        <v>-1.81</v>
      </c>
      <c r="F546" s="69">
        <v>6586</v>
      </c>
      <c r="G546" t="s">
        <v>68</v>
      </c>
      <c r="H546">
        <v>0</v>
      </c>
      <c r="I546" t="s">
        <v>288</v>
      </c>
      <c r="J546" t="s">
        <v>289</v>
      </c>
      <c r="K546" t="s">
        <v>290</v>
      </c>
      <c r="L546" s="36">
        <v>5353</v>
      </c>
      <c r="M546">
        <v>-65</v>
      </c>
      <c r="N546" s="66">
        <v>-1.2E-2</v>
      </c>
      <c r="O546" s="36">
        <v>5418</v>
      </c>
      <c r="P546" s="66">
        <v>-1.1900000000000001E-2</v>
      </c>
      <c r="Q546" s="36">
        <v>5405</v>
      </c>
      <c r="R546" s="36">
        <v>5429</v>
      </c>
      <c r="S546" s="36">
        <v>5350</v>
      </c>
      <c r="T546" s="66">
        <v>-9.5999999999999992E-3</v>
      </c>
      <c r="U546" s="66">
        <v>-6.7999999999999996E-3</v>
      </c>
      <c r="V546" s="66">
        <v>-1.3899999999999999E-2</v>
      </c>
      <c r="W546" s="66">
        <v>5.0000000000000001E-4</v>
      </c>
      <c r="X546" s="1">
        <v>359200</v>
      </c>
      <c r="Y546" s="1">
        <v>1933924</v>
      </c>
      <c r="Z546" s="1">
        <v>1498933</v>
      </c>
      <c r="AA546" t="s">
        <v>406</v>
      </c>
      <c r="AB546" t="s">
        <v>407</v>
      </c>
      <c r="AC546">
        <v>17.02</v>
      </c>
      <c r="AD546">
        <v>1.38</v>
      </c>
      <c r="AE546">
        <v>2.95</v>
      </c>
      <c r="AF546" t="s">
        <v>230</v>
      </c>
      <c r="AG546" s="1">
        <v>12900</v>
      </c>
      <c r="AH546" s="36">
        <v>5352</v>
      </c>
      <c r="AI546">
        <v>100</v>
      </c>
      <c r="AJ546" s="36">
        <v>5350</v>
      </c>
      <c r="AK546" s="1">
        <v>3700</v>
      </c>
      <c r="AL546" s="2">
        <v>0.63888888888888884</v>
      </c>
      <c r="AN546" t="s">
        <v>298</v>
      </c>
      <c r="AO546" t="s">
        <v>395</v>
      </c>
      <c r="AQ546" t="str">
        <f t="shared" si="8"/>
        <v/>
      </c>
    </row>
    <row r="547" spans="1:43">
      <c r="A547" s="8">
        <v>46177</v>
      </c>
      <c r="B547">
        <v>3943.82</v>
      </c>
      <c r="C547">
        <v>-1.31</v>
      </c>
      <c r="D547">
        <v>67320</v>
      </c>
      <c r="E547">
        <v>-1.81</v>
      </c>
      <c r="F547" s="69">
        <v>6594</v>
      </c>
      <c r="G547" t="s">
        <v>69</v>
      </c>
      <c r="H547">
        <v>0</v>
      </c>
      <c r="I547" t="s">
        <v>288</v>
      </c>
      <c r="J547" t="s">
        <v>289</v>
      </c>
      <c r="K547" t="s">
        <v>295</v>
      </c>
      <c r="L547" s="36">
        <v>2860</v>
      </c>
      <c r="M547">
        <v>1</v>
      </c>
      <c r="N547" s="66">
        <v>2.9999999999999997E-4</v>
      </c>
      <c r="O547" s="36">
        <v>2859</v>
      </c>
      <c r="P547" s="66">
        <v>2.9999999999999997E-4</v>
      </c>
      <c r="Q547" s="36">
        <v>2809</v>
      </c>
      <c r="R547" s="36">
        <v>2866</v>
      </c>
      <c r="S547" s="36">
        <v>2782</v>
      </c>
      <c r="T547" s="66">
        <v>1.8100000000000002E-2</v>
      </c>
      <c r="U547" s="66">
        <v>2.1700000000000001E-2</v>
      </c>
      <c r="V547" s="66">
        <v>-2E-3</v>
      </c>
      <c r="W547" s="66">
        <v>2.8000000000000001E-2</v>
      </c>
      <c r="X547" s="1">
        <v>3367400</v>
      </c>
      <c r="Y547" s="1">
        <v>9499560</v>
      </c>
      <c r="Z547" s="1">
        <v>3410747</v>
      </c>
      <c r="AA547" t="s">
        <v>560</v>
      </c>
      <c r="AB547" t="s">
        <v>409</v>
      </c>
      <c r="AC547">
        <v>40.97</v>
      </c>
      <c r="AD547">
        <v>1.86</v>
      </c>
      <c r="AE547">
        <v>0</v>
      </c>
      <c r="AF547" t="s">
        <v>230</v>
      </c>
      <c r="AG547" s="1">
        <v>80500</v>
      </c>
      <c r="AH547" s="36">
        <v>2862</v>
      </c>
      <c r="AI547" s="1">
        <v>3700</v>
      </c>
      <c r="AJ547" s="36">
        <v>2860</v>
      </c>
      <c r="AK547" s="1">
        <v>1600</v>
      </c>
      <c r="AL547" s="2">
        <v>0.63888888888888884</v>
      </c>
      <c r="AN547" t="s">
        <v>298</v>
      </c>
      <c r="AO547" t="s">
        <v>344</v>
      </c>
      <c r="AQ547" t="str">
        <f t="shared" si="8"/>
        <v/>
      </c>
    </row>
    <row r="548" spans="1:43">
      <c r="A548" s="8">
        <v>46177</v>
      </c>
      <c r="B548">
        <v>3943.82</v>
      </c>
      <c r="C548">
        <v>-1.31</v>
      </c>
      <c r="D548">
        <v>67320</v>
      </c>
      <c r="E548">
        <v>-1.81</v>
      </c>
      <c r="F548" s="69">
        <v>6674</v>
      </c>
      <c r="G548" t="s">
        <v>70</v>
      </c>
      <c r="H548">
        <v>0</v>
      </c>
      <c r="I548" t="s">
        <v>288</v>
      </c>
      <c r="J548" t="s">
        <v>289</v>
      </c>
      <c r="K548" t="s">
        <v>295</v>
      </c>
      <c r="L548" s="36">
        <v>7177</v>
      </c>
      <c r="M548">
        <v>-318</v>
      </c>
      <c r="N548" s="66">
        <v>-4.24E-2</v>
      </c>
      <c r="O548" s="36">
        <v>7495</v>
      </c>
      <c r="P548" s="66">
        <v>-4.24E-2</v>
      </c>
      <c r="Q548" s="36">
        <v>7500</v>
      </c>
      <c r="R548" s="36">
        <v>7600</v>
      </c>
      <c r="S548" s="36">
        <v>7143</v>
      </c>
      <c r="T548" s="66">
        <v>-4.2999999999999997E-2</v>
      </c>
      <c r="U548" s="66">
        <v>-1.6799999999999999E-2</v>
      </c>
      <c r="V548" s="66">
        <v>-5.5599999999999997E-2</v>
      </c>
      <c r="W548" s="66">
        <v>4.7000000000000002E-3</v>
      </c>
      <c r="X548" s="1">
        <v>1276900</v>
      </c>
      <c r="Y548" s="1">
        <v>9353324</v>
      </c>
      <c r="Z548" s="1">
        <v>720904</v>
      </c>
      <c r="AA548" t="s">
        <v>585</v>
      </c>
      <c r="AB548" t="s">
        <v>411</v>
      </c>
      <c r="AC548">
        <v>19.3</v>
      </c>
      <c r="AD548">
        <v>1.82</v>
      </c>
      <c r="AE548">
        <v>1.37</v>
      </c>
      <c r="AF548" t="s">
        <v>230</v>
      </c>
      <c r="AG548" s="1">
        <v>23200</v>
      </c>
      <c r="AH548" s="36">
        <v>7182</v>
      </c>
      <c r="AI548">
        <v>100</v>
      </c>
      <c r="AJ548" s="36">
        <v>7177</v>
      </c>
      <c r="AK548">
        <v>100</v>
      </c>
      <c r="AL548" s="2">
        <v>0.63888888888888884</v>
      </c>
      <c r="AM548" s="3">
        <v>46155</v>
      </c>
      <c r="AN548" t="s">
        <v>298</v>
      </c>
      <c r="AO548" t="s">
        <v>344</v>
      </c>
      <c r="AQ548" t="str">
        <f t="shared" si="8"/>
        <v/>
      </c>
    </row>
    <row r="549" spans="1:43">
      <c r="A549" s="8">
        <v>46177</v>
      </c>
      <c r="B549">
        <v>3943.82</v>
      </c>
      <c r="C549">
        <v>-1.31</v>
      </c>
      <c r="D549">
        <v>67320</v>
      </c>
      <c r="E549">
        <v>-1.81</v>
      </c>
      <c r="F549" s="69">
        <v>6758</v>
      </c>
      <c r="G549" t="s">
        <v>71</v>
      </c>
      <c r="H549">
        <v>0</v>
      </c>
      <c r="I549" t="s">
        <v>288</v>
      </c>
      <c r="J549" t="s">
        <v>289</v>
      </c>
      <c r="K549" t="s">
        <v>295</v>
      </c>
      <c r="L549" s="36">
        <v>3521</v>
      </c>
      <c r="M549">
        <v>-98</v>
      </c>
      <c r="N549" s="66">
        <v>-2.7099999999999999E-2</v>
      </c>
      <c r="O549" s="36">
        <v>3619</v>
      </c>
      <c r="P549" s="66">
        <v>-2.7E-2</v>
      </c>
      <c r="Q549" s="36">
        <v>3589</v>
      </c>
      <c r="R549" s="36">
        <v>3606</v>
      </c>
      <c r="S549" s="36">
        <v>3505</v>
      </c>
      <c r="T549" s="66">
        <v>-1.89E-2</v>
      </c>
      <c r="U549" s="66">
        <v>-2.2000000000000001E-3</v>
      </c>
      <c r="V549" s="66">
        <v>-2.35E-2</v>
      </c>
      <c r="W549" s="66">
        <v>4.4999999999999997E-3</v>
      </c>
      <c r="X549" s="1">
        <v>14434100</v>
      </c>
      <c r="Y549" s="1">
        <v>51181043</v>
      </c>
      <c r="Z549" s="1">
        <v>21003878</v>
      </c>
      <c r="AA549" t="s">
        <v>412</v>
      </c>
      <c r="AB549" t="s">
        <v>413</v>
      </c>
      <c r="AC549">
        <v>17.93</v>
      </c>
      <c r="AD549">
        <v>2.56</v>
      </c>
      <c r="AE549">
        <v>0.99</v>
      </c>
      <c r="AF549" t="s">
        <v>230</v>
      </c>
      <c r="AG549" s="1">
        <v>478900</v>
      </c>
      <c r="AH549" s="36">
        <v>3521</v>
      </c>
      <c r="AI549" s="1">
        <v>1600</v>
      </c>
      <c r="AJ549" s="36">
        <v>3520</v>
      </c>
      <c r="AK549" s="1">
        <v>4400</v>
      </c>
      <c r="AL549" s="2">
        <v>0.63888888888888884</v>
      </c>
      <c r="AM549" s="3">
        <v>46150</v>
      </c>
      <c r="AN549" t="s">
        <v>298</v>
      </c>
      <c r="AO549" t="s">
        <v>344</v>
      </c>
      <c r="AQ549" t="str">
        <f t="shared" si="8"/>
        <v/>
      </c>
    </row>
    <row r="550" spans="1:43">
      <c r="A550" s="8">
        <v>46177</v>
      </c>
      <c r="B550">
        <v>3943.82</v>
      </c>
      <c r="C550">
        <v>-1.31</v>
      </c>
      <c r="D550">
        <v>67320</v>
      </c>
      <c r="E550">
        <v>-1.81</v>
      </c>
      <c r="F550" s="69">
        <v>6810</v>
      </c>
      <c r="G550" t="s">
        <v>72</v>
      </c>
      <c r="H550">
        <v>0</v>
      </c>
      <c r="I550" t="s">
        <v>288</v>
      </c>
      <c r="J550" t="s">
        <v>289</v>
      </c>
      <c r="K550" t="s">
        <v>290</v>
      </c>
      <c r="L550" s="36">
        <v>2092</v>
      </c>
      <c r="M550">
        <v>37</v>
      </c>
      <c r="N550" s="66">
        <v>1.7999999999999999E-2</v>
      </c>
      <c r="O550" s="36">
        <v>2055</v>
      </c>
      <c r="P550" s="66">
        <v>1.7999999999999999E-2</v>
      </c>
      <c r="Q550" s="36">
        <v>2000</v>
      </c>
      <c r="R550" s="36">
        <v>2141</v>
      </c>
      <c r="S550" s="36">
        <v>1979</v>
      </c>
      <c r="T550" s="66">
        <v>4.5999999999999999E-2</v>
      </c>
      <c r="U550" s="66">
        <v>1.7500000000000002E-2</v>
      </c>
      <c r="V550" s="66">
        <v>-2.2800000000000001E-2</v>
      </c>
      <c r="W550" s="66">
        <v>5.7000000000000002E-2</v>
      </c>
      <c r="X550" s="1">
        <v>472500</v>
      </c>
      <c r="Y550" s="1">
        <v>972348</v>
      </c>
      <c r="Z550" s="1">
        <v>85069</v>
      </c>
      <c r="AA550" t="s">
        <v>414</v>
      </c>
      <c r="AB550" t="s">
        <v>415</v>
      </c>
      <c r="AC550">
        <v>11.5</v>
      </c>
      <c r="AD550">
        <v>0.88</v>
      </c>
      <c r="AE550">
        <v>2.68</v>
      </c>
      <c r="AF550" t="s">
        <v>230</v>
      </c>
      <c r="AG550" s="1">
        <v>24700</v>
      </c>
      <c r="AH550" s="36">
        <v>2093</v>
      </c>
      <c r="AI550">
        <v>700</v>
      </c>
      <c r="AJ550" s="36">
        <v>2091</v>
      </c>
      <c r="AK550">
        <v>400</v>
      </c>
      <c r="AL550" s="2">
        <v>0.6381944444444444</v>
      </c>
      <c r="AN550" t="s">
        <v>298</v>
      </c>
      <c r="AO550" t="s">
        <v>344</v>
      </c>
      <c r="AQ550" t="str">
        <f t="shared" si="8"/>
        <v/>
      </c>
    </row>
    <row r="551" spans="1:43">
      <c r="A551" s="8">
        <v>46177</v>
      </c>
      <c r="B551">
        <v>3943.82</v>
      </c>
      <c r="C551">
        <v>-1.31</v>
      </c>
      <c r="D551">
        <v>67320</v>
      </c>
      <c r="E551">
        <v>-1.81</v>
      </c>
      <c r="F551" s="69">
        <v>6841</v>
      </c>
      <c r="G551" t="s">
        <v>73</v>
      </c>
      <c r="H551">
        <v>0</v>
      </c>
      <c r="I551" t="s">
        <v>288</v>
      </c>
      <c r="J551" t="s">
        <v>289</v>
      </c>
      <c r="K551" t="s">
        <v>290</v>
      </c>
      <c r="L551" s="36">
        <v>5281</v>
      </c>
      <c r="M551">
        <v>-69</v>
      </c>
      <c r="N551" s="66">
        <v>-1.29E-2</v>
      </c>
      <c r="O551" s="36">
        <v>5350</v>
      </c>
      <c r="P551" s="66">
        <v>-1.2800000000000001E-2</v>
      </c>
      <c r="Q551" s="36">
        <v>5380</v>
      </c>
      <c r="R551" s="36">
        <v>5388</v>
      </c>
      <c r="S551" s="36">
        <v>5274</v>
      </c>
      <c r="T551" s="66">
        <v>-1.84E-2</v>
      </c>
      <c r="U551" s="66">
        <v>-6.8999999999999999E-3</v>
      </c>
      <c r="V551" s="66">
        <v>-1.9800000000000002E-2</v>
      </c>
      <c r="W551" s="66">
        <v>1.2999999999999999E-3</v>
      </c>
      <c r="X551" s="1">
        <v>564000</v>
      </c>
      <c r="Y551" s="1">
        <v>2999534</v>
      </c>
      <c r="Z551" s="1">
        <v>1358279</v>
      </c>
      <c r="AA551" t="s">
        <v>416</v>
      </c>
      <c r="AB551" t="s">
        <v>417</v>
      </c>
      <c r="AC551">
        <v>22.99</v>
      </c>
      <c r="AD551">
        <v>2.58</v>
      </c>
      <c r="AE551">
        <v>1.74</v>
      </c>
      <c r="AF551" t="s">
        <v>230</v>
      </c>
      <c r="AG551" s="1">
        <v>9600</v>
      </c>
      <c r="AH551" s="36">
        <v>5282</v>
      </c>
      <c r="AI551" s="1">
        <v>1000</v>
      </c>
      <c r="AJ551" s="36">
        <v>5280</v>
      </c>
      <c r="AK551">
        <v>400</v>
      </c>
      <c r="AL551" s="2">
        <v>0.63888888888888884</v>
      </c>
      <c r="AM551" s="3">
        <v>46149</v>
      </c>
      <c r="AN551" t="s">
        <v>298</v>
      </c>
      <c r="AO551" t="s">
        <v>344</v>
      </c>
      <c r="AQ551" t="str">
        <f t="shared" si="8"/>
        <v/>
      </c>
    </row>
    <row r="552" spans="1:43">
      <c r="A552" s="8">
        <v>46177</v>
      </c>
      <c r="B552">
        <v>3943.82</v>
      </c>
      <c r="C552">
        <v>-1.31</v>
      </c>
      <c r="D552">
        <v>67320</v>
      </c>
      <c r="E552">
        <v>-1.81</v>
      </c>
      <c r="F552" s="69">
        <v>6890</v>
      </c>
      <c r="G552" t="s">
        <v>74</v>
      </c>
      <c r="H552">
        <v>0</v>
      </c>
      <c r="I552" t="s">
        <v>314</v>
      </c>
      <c r="J552" t="s">
        <v>289</v>
      </c>
      <c r="K552" t="s">
        <v>290</v>
      </c>
      <c r="L552" s="36">
        <v>8910</v>
      </c>
      <c r="M552">
        <v>960</v>
      </c>
      <c r="N552" s="66">
        <v>0.1208</v>
      </c>
      <c r="O552" s="36">
        <v>7950</v>
      </c>
      <c r="P552" s="66">
        <v>0.1207</v>
      </c>
      <c r="Q552" s="36">
        <v>7950</v>
      </c>
      <c r="R552" s="36">
        <v>9070</v>
      </c>
      <c r="S552" s="36">
        <v>7950</v>
      </c>
      <c r="T552" s="66">
        <v>0.1207</v>
      </c>
      <c r="U552" s="66">
        <v>3.3E-3</v>
      </c>
      <c r="V552" s="66">
        <v>-1.7600000000000001E-2</v>
      </c>
      <c r="W552" s="66">
        <v>0.1207</v>
      </c>
      <c r="X552" s="1">
        <v>1553400</v>
      </c>
      <c r="Y552" s="1">
        <v>13660898</v>
      </c>
      <c r="Z552" s="1">
        <v>469666</v>
      </c>
      <c r="AA552" t="s">
        <v>418</v>
      </c>
      <c r="AB552" t="s">
        <v>419</v>
      </c>
      <c r="AC552">
        <v>19.52</v>
      </c>
      <c r="AD552">
        <v>1.61</v>
      </c>
      <c r="AE552">
        <v>2.2400000000000002</v>
      </c>
      <c r="AF552" t="s">
        <v>230</v>
      </c>
      <c r="AG552" s="1">
        <v>9800</v>
      </c>
      <c r="AH552" s="36">
        <v>8910</v>
      </c>
      <c r="AI552">
        <v>700</v>
      </c>
      <c r="AJ552" s="36">
        <v>8900</v>
      </c>
      <c r="AK552" s="1">
        <v>2600</v>
      </c>
      <c r="AL552" s="2">
        <v>0.63888888888888884</v>
      </c>
      <c r="AM552" s="3">
        <v>46157</v>
      </c>
      <c r="AN552" t="s">
        <v>298</v>
      </c>
      <c r="AO552" t="s">
        <v>344</v>
      </c>
      <c r="AQ552" t="str">
        <f t="shared" si="8"/>
        <v/>
      </c>
    </row>
    <row r="553" spans="1:43">
      <c r="A553" s="8">
        <v>46177</v>
      </c>
      <c r="B553">
        <v>3943.82</v>
      </c>
      <c r="C553">
        <v>-1.31</v>
      </c>
      <c r="D553">
        <v>67320</v>
      </c>
      <c r="E553">
        <v>-1.81</v>
      </c>
      <c r="F553" s="69">
        <v>6925</v>
      </c>
      <c r="G553" t="s">
        <v>75</v>
      </c>
      <c r="H553">
        <v>0</v>
      </c>
      <c r="I553" t="s">
        <v>288</v>
      </c>
      <c r="J553" t="s">
        <v>289</v>
      </c>
      <c r="K553" t="s">
        <v>290</v>
      </c>
      <c r="L553" s="36">
        <v>4289</v>
      </c>
      <c r="M553">
        <v>173</v>
      </c>
      <c r="N553" s="66">
        <v>4.2000000000000003E-2</v>
      </c>
      <c r="O553" s="36">
        <v>4116</v>
      </c>
      <c r="P553" s="66">
        <v>4.2000000000000003E-2</v>
      </c>
      <c r="Q553" s="36">
        <v>4077</v>
      </c>
      <c r="R553" s="36">
        <v>4298</v>
      </c>
      <c r="S553" s="36">
        <v>4036</v>
      </c>
      <c r="T553" s="66">
        <v>5.1900000000000002E-2</v>
      </c>
      <c r="U553" s="66">
        <v>1.8499999999999999E-2</v>
      </c>
      <c r="V553" s="66">
        <v>-2E-3</v>
      </c>
      <c r="W553" s="66">
        <v>6.2600000000000003E-2</v>
      </c>
      <c r="X553" s="1">
        <v>306100</v>
      </c>
      <c r="Y553" s="1">
        <v>1289914</v>
      </c>
      <c r="Z553" s="1">
        <v>358131</v>
      </c>
      <c r="AA553" t="s">
        <v>420</v>
      </c>
      <c r="AB553" t="s">
        <v>421</v>
      </c>
      <c r="AC553">
        <v>32.409999999999997</v>
      </c>
      <c r="AD553">
        <v>1.72</v>
      </c>
      <c r="AE553">
        <v>1.63</v>
      </c>
      <c r="AF553" t="s">
        <v>230</v>
      </c>
      <c r="AG553" s="1">
        <v>8200</v>
      </c>
      <c r="AH553" s="36">
        <v>4289</v>
      </c>
      <c r="AI553">
        <v>200</v>
      </c>
      <c r="AJ553" s="36">
        <v>4288</v>
      </c>
      <c r="AK553">
        <v>600</v>
      </c>
      <c r="AL553" s="2">
        <v>0.63888888888888884</v>
      </c>
      <c r="AM553" s="3">
        <v>46156</v>
      </c>
      <c r="AN553" t="s">
        <v>298</v>
      </c>
      <c r="AO553" t="s">
        <v>344</v>
      </c>
      <c r="AQ553" t="str">
        <f t="shared" si="8"/>
        <v/>
      </c>
    </row>
    <row r="554" spans="1:43">
      <c r="A554" s="8">
        <v>46177</v>
      </c>
      <c r="B554">
        <v>3943.82</v>
      </c>
      <c r="C554">
        <v>-1.31</v>
      </c>
      <c r="D554">
        <v>67320</v>
      </c>
      <c r="E554">
        <v>-1.81</v>
      </c>
      <c r="F554" s="69">
        <v>6963</v>
      </c>
      <c r="G554" t="s">
        <v>76</v>
      </c>
      <c r="H554">
        <v>0</v>
      </c>
      <c r="I554" t="s">
        <v>288</v>
      </c>
      <c r="J554" t="s">
        <v>289</v>
      </c>
      <c r="K554" t="s">
        <v>295</v>
      </c>
      <c r="L554" s="36">
        <v>5500</v>
      </c>
      <c r="M554">
        <v>-116</v>
      </c>
      <c r="N554" s="66">
        <v>-2.07E-2</v>
      </c>
      <c r="O554" s="36">
        <v>5616</v>
      </c>
      <c r="P554" s="66">
        <v>-2.06E-2</v>
      </c>
      <c r="Q554" s="36">
        <v>5416</v>
      </c>
      <c r="R554" s="36">
        <v>5516</v>
      </c>
      <c r="S554" s="36">
        <v>5291</v>
      </c>
      <c r="T554" s="66">
        <v>1.55E-2</v>
      </c>
      <c r="U554" s="66">
        <v>7.3000000000000001E-3</v>
      </c>
      <c r="V554" s="66">
        <v>-2.8999999999999998E-3</v>
      </c>
      <c r="W554" s="66">
        <v>3.95E-2</v>
      </c>
      <c r="X554" s="1">
        <v>5315300</v>
      </c>
      <c r="Y554" s="1">
        <v>28816040</v>
      </c>
      <c r="Z554" s="1">
        <v>2220680</v>
      </c>
      <c r="AA554" t="s">
        <v>586</v>
      </c>
      <c r="AB554" t="s">
        <v>423</v>
      </c>
      <c r="AC554">
        <v>73.23</v>
      </c>
      <c r="AD554">
        <v>2.8</v>
      </c>
      <c r="AE554">
        <v>0.91</v>
      </c>
      <c r="AF554" t="s">
        <v>230</v>
      </c>
      <c r="AG554" s="1">
        <v>64200</v>
      </c>
      <c r="AH554" s="36">
        <v>5500</v>
      </c>
      <c r="AI554" s="1">
        <v>1100</v>
      </c>
      <c r="AJ554" s="36">
        <v>5499</v>
      </c>
      <c r="AK554">
        <v>600</v>
      </c>
      <c r="AL554" s="2">
        <v>0.63888888888888884</v>
      </c>
      <c r="AM554" s="3">
        <v>46154</v>
      </c>
      <c r="AN554" t="s">
        <v>298</v>
      </c>
      <c r="AO554" t="s">
        <v>344</v>
      </c>
      <c r="AQ554" t="str">
        <f t="shared" si="8"/>
        <v/>
      </c>
    </row>
    <row r="555" spans="1:43">
      <c r="A555" s="8">
        <v>46177</v>
      </c>
      <c r="B555">
        <v>3943.82</v>
      </c>
      <c r="C555">
        <v>-1.31</v>
      </c>
      <c r="D555">
        <v>67320</v>
      </c>
      <c r="E555">
        <v>-1.81</v>
      </c>
      <c r="F555" s="69">
        <v>7011</v>
      </c>
      <c r="G555" t="s">
        <v>77</v>
      </c>
      <c r="H555">
        <v>0</v>
      </c>
      <c r="I555" t="s">
        <v>288</v>
      </c>
      <c r="J555" t="s">
        <v>289</v>
      </c>
      <c r="K555" t="s">
        <v>295</v>
      </c>
      <c r="L555" s="36">
        <v>3716</v>
      </c>
      <c r="M555">
        <v>143</v>
      </c>
      <c r="N555" s="66">
        <v>0.04</v>
      </c>
      <c r="O555" s="36">
        <v>3573</v>
      </c>
      <c r="P555" s="66">
        <v>0.04</v>
      </c>
      <c r="Q555" s="36">
        <v>3560</v>
      </c>
      <c r="R555" s="36">
        <v>3772</v>
      </c>
      <c r="S555" s="36">
        <v>3551</v>
      </c>
      <c r="T555" s="66">
        <v>4.3799999999999999E-2</v>
      </c>
      <c r="U555" s="66">
        <v>-1.43E-2</v>
      </c>
      <c r="V555" s="66">
        <v>-1.4800000000000001E-2</v>
      </c>
      <c r="W555" s="66">
        <v>4.6399999999999997E-2</v>
      </c>
      <c r="X555" s="1">
        <v>23981900</v>
      </c>
      <c r="Y555" s="1">
        <v>88734676</v>
      </c>
      <c r="Z555" s="1">
        <v>12536475</v>
      </c>
      <c r="AA555" t="s">
        <v>424</v>
      </c>
      <c r="AB555" t="s">
        <v>587</v>
      </c>
      <c r="AC555">
        <v>32.85</v>
      </c>
      <c r="AD555">
        <v>4.04</v>
      </c>
      <c r="AE555">
        <v>0.78</v>
      </c>
      <c r="AF555" t="s">
        <v>230</v>
      </c>
      <c r="AG555" s="1">
        <v>693800</v>
      </c>
      <c r="AH555" s="36">
        <v>3717</v>
      </c>
      <c r="AI555" s="1">
        <v>2600</v>
      </c>
      <c r="AJ555" s="36">
        <v>3716</v>
      </c>
      <c r="AK555" s="1">
        <v>8600</v>
      </c>
      <c r="AL555" s="2">
        <v>0.63888888888888884</v>
      </c>
      <c r="AM555" s="3">
        <v>46154</v>
      </c>
      <c r="AN555" t="s">
        <v>298</v>
      </c>
      <c r="AO555" t="s">
        <v>395</v>
      </c>
      <c r="AQ555" t="str">
        <f t="shared" si="8"/>
        <v/>
      </c>
    </row>
    <row r="556" spans="1:43">
      <c r="A556" s="8">
        <v>46177</v>
      </c>
      <c r="B556">
        <v>3943.82</v>
      </c>
      <c r="C556">
        <v>-1.31</v>
      </c>
      <c r="D556">
        <v>67320</v>
      </c>
      <c r="E556">
        <v>-1.81</v>
      </c>
      <c r="F556" s="69">
        <v>7013</v>
      </c>
      <c r="G556" t="s">
        <v>78</v>
      </c>
      <c r="H556">
        <v>0</v>
      </c>
      <c r="I556" t="s">
        <v>288</v>
      </c>
      <c r="J556" t="s">
        <v>289</v>
      </c>
      <c r="K556" t="s">
        <v>290</v>
      </c>
      <c r="L556" s="36">
        <v>2549</v>
      </c>
      <c r="M556">
        <v>62.5</v>
      </c>
      <c r="N556" s="66">
        <v>2.5100000000000001E-2</v>
      </c>
      <c r="O556" s="36">
        <v>2486.5</v>
      </c>
      <c r="P556" s="66">
        <v>2.5100000000000001E-2</v>
      </c>
      <c r="Q556" s="36">
        <v>2460</v>
      </c>
      <c r="R556" s="36">
        <v>2608.5</v>
      </c>
      <c r="S556" s="36">
        <v>2452</v>
      </c>
      <c r="T556" s="66">
        <v>3.61E-2</v>
      </c>
      <c r="U556" s="66">
        <v>-2.1600000000000001E-2</v>
      </c>
      <c r="V556" s="66">
        <v>-2.2800000000000001E-2</v>
      </c>
      <c r="W556" s="66">
        <v>3.95E-2</v>
      </c>
      <c r="X556" s="1">
        <v>15773600</v>
      </c>
      <c r="Y556" s="1">
        <v>40270558</v>
      </c>
      <c r="Z556" s="1">
        <v>2759954</v>
      </c>
      <c r="AA556" t="s">
        <v>426</v>
      </c>
      <c r="AB556" t="s">
        <v>588</v>
      </c>
      <c r="AC556">
        <v>16.38</v>
      </c>
      <c r="AD556">
        <v>4.1399999999999997</v>
      </c>
      <c r="AE556">
        <v>0.9</v>
      </c>
      <c r="AF556" t="s">
        <v>230</v>
      </c>
      <c r="AG556" s="1">
        <v>651300</v>
      </c>
      <c r="AH556" s="36">
        <v>2549.5</v>
      </c>
      <c r="AI556" s="1">
        <v>2700</v>
      </c>
      <c r="AJ556" s="36">
        <v>2548.5</v>
      </c>
      <c r="AK556" s="1">
        <v>5800</v>
      </c>
      <c r="AL556" s="2">
        <v>0.63888888888888884</v>
      </c>
      <c r="AM556" s="3">
        <v>46150</v>
      </c>
      <c r="AN556" t="s">
        <v>298</v>
      </c>
      <c r="AO556" t="s">
        <v>395</v>
      </c>
      <c r="AQ556" t="str">
        <f t="shared" si="8"/>
        <v/>
      </c>
    </row>
    <row r="557" spans="1:43">
      <c r="A557" s="8">
        <v>46177</v>
      </c>
      <c r="B557">
        <v>3943.82</v>
      </c>
      <c r="C557">
        <v>-1.31</v>
      </c>
      <c r="D557">
        <v>67320</v>
      </c>
      <c r="E557">
        <v>-1.81</v>
      </c>
      <c r="F557" s="69">
        <v>7047</v>
      </c>
      <c r="G557" t="s">
        <v>79</v>
      </c>
      <c r="H557">
        <v>0</v>
      </c>
      <c r="I557" t="s">
        <v>347</v>
      </c>
      <c r="J557" t="s">
        <v>289</v>
      </c>
      <c r="K557" t="s">
        <v>290</v>
      </c>
      <c r="L557" s="36">
        <v>2002</v>
      </c>
      <c r="M557">
        <v>-43</v>
      </c>
      <c r="N557" s="66">
        <v>-2.1000000000000001E-2</v>
      </c>
      <c r="O557" s="36">
        <v>2045</v>
      </c>
      <c r="P557" s="66">
        <v>-2.1000000000000001E-2</v>
      </c>
      <c r="Q557" s="36">
        <v>2051</v>
      </c>
      <c r="R557" s="36">
        <v>2051</v>
      </c>
      <c r="S557" s="36">
        <v>1991</v>
      </c>
      <c r="T557" s="66">
        <v>-2.3800000000000002E-2</v>
      </c>
      <c r="U557" s="66">
        <v>-1.6199999999999999E-2</v>
      </c>
      <c r="V557" s="66">
        <v>-2.3800000000000002E-2</v>
      </c>
      <c r="W557" s="66">
        <v>5.4999999999999997E-3</v>
      </c>
      <c r="X557" s="1">
        <v>243400</v>
      </c>
      <c r="Y557" s="1">
        <v>490830</v>
      </c>
      <c r="Z557" s="1">
        <v>28420</v>
      </c>
      <c r="AA557" t="s">
        <v>428</v>
      </c>
      <c r="AB557" t="s">
        <v>589</v>
      </c>
      <c r="AC557">
        <v>7.93</v>
      </c>
      <c r="AD557">
        <v>2.48</v>
      </c>
      <c r="AE557">
        <v>0.65</v>
      </c>
      <c r="AF557" t="s">
        <v>230</v>
      </c>
      <c r="AG557">
        <v>0</v>
      </c>
      <c r="AH557" s="36">
        <v>2002</v>
      </c>
      <c r="AI557">
        <v>100</v>
      </c>
      <c r="AJ557" s="36">
        <v>2000</v>
      </c>
      <c r="AK557" s="1">
        <v>1200</v>
      </c>
      <c r="AL557" s="2">
        <v>0.6381944444444444</v>
      </c>
      <c r="AM557" s="3">
        <v>46157</v>
      </c>
      <c r="AN557" t="s">
        <v>298</v>
      </c>
      <c r="AO557" t="s">
        <v>313</v>
      </c>
      <c r="AQ557" t="str">
        <f t="shared" si="8"/>
        <v/>
      </c>
    </row>
    <row r="558" spans="1:43">
      <c r="A558" s="8">
        <v>46177</v>
      </c>
      <c r="B558">
        <v>3943.82</v>
      </c>
      <c r="C558">
        <v>-1.31</v>
      </c>
      <c r="D558">
        <v>67320</v>
      </c>
      <c r="E558">
        <v>-1.81</v>
      </c>
      <c r="F558" s="69">
        <v>7084</v>
      </c>
      <c r="G558" t="s">
        <v>80</v>
      </c>
      <c r="H558">
        <v>0</v>
      </c>
      <c r="I558" t="s">
        <v>347</v>
      </c>
      <c r="J558" t="s">
        <v>323</v>
      </c>
      <c r="K558" t="s">
        <v>290</v>
      </c>
      <c r="L558" s="36">
        <v>2081</v>
      </c>
      <c r="M558">
        <v>-15</v>
      </c>
      <c r="N558" s="66">
        <v>-7.1999999999999998E-3</v>
      </c>
      <c r="O558" s="36">
        <v>2096</v>
      </c>
      <c r="P558" s="66">
        <v>-7.1000000000000004E-3</v>
      </c>
      <c r="Q558" s="36">
        <v>2096</v>
      </c>
      <c r="R558" s="36">
        <v>2096</v>
      </c>
      <c r="S558" s="36">
        <v>2068</v>
      </c>
      <c r="T558" s="66">
        <v>-7.1000000000000004E-3</v>
      </c>
      <c r="U558" s="66">
        <v>-4.0000000000000002E-4</v>
      </c>
      <c r="V558" s="66">
        <v>-7.1000000000000004E-3</v>
      </c>
      <c r="W558" s="66">
        <v>6.1999999999999998E-3</v>
      </c>
      <c r="X558" s="1">
        <v>2900</v>
      </c>
      <c r="Y558" s="1">
        <v>6031</v>
      </c>
      <c r="Z558" s="1">
        <v>6783</v>
      </c>
      <c r="AA558" t="s">
        <v>430</v>
      </c>
      <c r="AB558" t="s">
        <v>590</v>
      </c>
      <c r="AC558">
        <v>28.98</v>
      </c>
      <c r="AD558">
        <v>1.08</v>
      </c>
      <c r="AE558">
        <v>4.57</v>
      </c>
      <c r="AF558">
        <v>0.3</v>
      </c>
      <c r="AG558">
        <v>200</v>
      </c>
      <c r="AH558" s="36">
        <v>2082</v>
      </c>
      <c r="AI558">
        <v>200</v>
      </c>
      <c r="AJ558" s="36">
        <v>2056</v>
      </c>
      <c r="AK558">
        <v>200</v>
      </c>
      <c r="AL558" s="2">
        <v>0.63541666666666663</v>
      </c>
      <c r="AM558" s="3">
        <v>46160</v>
      </c>
      <c r="AN558" t="s">
        <v>298</v>
      </c>
      <c r="AO558" t="s">
        <v>313</v>
      </c>
      <c r="AQ558" t="str">
        <f t="shared" si="8"/>
        <v/>
      </c>
    </row>
    <row r="559" spans="1:43">
      <c r="A559" s="8">
        <v>46177</v>
      </c>
      <c r="B559">
        <v>3943.82</v>
      </c>
      <c r="C559">
        <v>-1.31</v>
      </c>
      <c r="D559">
        <v>67320</v>
      </c>
      <c r="E559">
        <v>-1.81</v>
      </c>
      <c r="F559" s="69">
        <v>7182</v>
      </c>
      <c r="G559" t="s">
        <v>81</v>
      </c>
      <c r="H559">
        <v>0</v>
      </c>
      <c r="I559" t="s">
        <v>288</v>
      </c>
      <c r="J559" t="s">
        <v>289</v>
      </c>
      <c r="K559" t="s">
        <v>295</v>
      </c>
      <c r="L559" s="36">
        <v>3206</v>
      </c>
      <c r="M559">
        <v>43</v>
      </c>
      <c r="N559" s="66">
        <v>1.3599999999999999E-2</v>
      </c>
      <c r="O559" s="36">
        <v>3163</v>
      </c>
      <c r="P559" s="66">
        <v>1.35E-2</v>
      </c>
      <c r="Q559" s="36">
        <v>3180</v>
      </c>
      <c r="R559" s="36">
        <v>3234</v>
      </c>
      <c r="S559" s="36">
        <v>3104</v>
      </c>
      <c r="T559" s="66">
        <v>8.0999999999999996E-3</v>
      </c>
      <c r="U559" s="66">
        <v>1.5100000000000001E-2</v>
      </c>
      <c r="V559" s="66">
        <v>-8.6E-3</v>
      </c>
      <c r="W559" s="66">
        <v>3.2800000000000003E-2</v>
      </c>
      <c r="X559" s="1">
        <v>8108900</v>
      </c>
      <c r="Y559" s="1">
        <v>25839606</v>
      </c>
      <c r="Z559" s="1">
        <v>11464267</v>
      </c>
      <c r="AA559" t="s">
        <v>432</v>
      </c>
      <c r="AB559" t="s">
        <v>433</v>
      </c>
      <c r="AC559">
        <v>17.3</v>
      </c>
      <c r="AD559">
        <v>1.23</v>
      </c>
      <c r="AE559">
        <v>2.9</v>
      </c>
      <c r="AF559" t="s">
        <v>230</v>
      </c>
      <c r="AG559" s="1">
        <v>270800</v>
      </c>
      <c r="AH559" s="36">
        <v>3207</v>
      </c>
      <c r="AI559" s="1">
        <v>3100</v>
      </c>
      <c r="AJ559" s="36">
        <v>3206</v>
      </c>
      <c r="AK559">
        <v>200</v>
      </c>
      <c r="AL559" s="2">
        <v>0.63888888888888884</v>
      </c>
      <c r="AM559" s="3">
        <v>46157</v>
      </c>
      <c r="AN559" t="s">
        <v>298</v>
      </c>
      <c r="AO559" t="s">
        <v>434</v>
      </c>
      <c r="AQ559" t="str">
        <f t="shared" si="8"/>
        <v/>
      </c>
    </row>
    <row r="560" spans="1:43">
      <c r="A560" s="8">
        <v>46177</v>
      </c>
      <c r="B560">
        <v>3943.82</v>
      </c>
      <c r="C560">
        <v>-1.31</v>
      </c>
      <c r="D560">
        <v>67320</v>
      </c>
      <c r="E560">
        <v>-1.81</v>
      </c>
      <c r="F560" s="69">
        <v>7203</v>
      </c>
      <c r="G560" t="s">
        <v>82</v>
      </c>
      <c r="H560">
        <v>0</v>
      </c>
      <c r="I560" t="s">
        <v>288</v>
      </c>
      <c r="J560" t="s">
        <v>289</v>
      </c>
      <c r="K560" t="s">
        <v>295</v>
      </c>
      <c r="L560" s="36">
        <v>2835.5</v>
      </c>
      <c r="M560">
        <v>-45.5</v>
      </c>
      <c r="N560" s="66">
        <v>-1.5800000000000002E-2</v>
      </c>
      <c r="O560" s="36">
        <v>2881</v>
      </c>
      <c r="P560" s="66">
        <v>-1.5699999999999999E-2</v>
      </c>
      <c r="Q560" s="36">
        <v>2875</v>
      </c>
      <c r="R560" s="36">
        <v>2879.5</v>
      </c>
      <c r="S560" s="36">
        <v>2835.5</v>
      </c>
      <c r="T560" s="66">
        <v>-1.37E-2</v>
      </c>
      <c r="U560" s="66">
        <v>-1.2E-2</v>
      </c>
      <c r="V560" s="66">
        <v>-1.52E-2</v>
      </c>
      <c r="W560" s="66">
        <v>0</v>
      </c>
      <c r="X560" s="1">
        <v>14360700</v>
      </c>
      <c r="Y560" s="1">
        <v>41055405</v>
      </c>
      <c r="Z560" s="1">
        <v>44786686</v>
      </c>
      <c r="AA560" t="s">
        <v>435</v>
      </c>
      <c r="AB560" t="s">
        <v>436</v>
      </c>
      <c r="AC560">
        <v>11.19</v>
      </c>
      <c r="AD560">
        <v>0.92</v>
      </c>
      <c r="AE560">
        <v>3.53</v>
      </c>
      <c r="AF560" t="s">
        <v>230</v>
      </c>
      <c r="AG560" s="1">
        <v>916000</v>
      </c>
      <c r="AH560" s="36">
        <v>2836</v>
      </c>
      <c r="AI560" s="1">
        <v>13700</v>
      </c>
      <c r="AJ560" s="36">
        <v>2835.5</v>
      </c>
      <c r="AK560" s="1">
        <v>1000</v>
      </c>
      <c r="AL560" s="2">
        <v>0.63888888888888884</v>
      </c>
      <c r="AM560" s="3">
        <v>46150</v>
      </c>
      <c r="AN560" t="s">
        <v>298</v>
      </c>
      <c r="AO560" t="s">
        <v>437</v>
      </c>
      <c r="AQ560" t="str">
        <f t="shared" si="8"/>
        <v/>
      </c>
    </row>
    <row r="561" spans="1:43">
      <c r="A561" s="8">
        <v>46177</v>
      </c>
      <c r="B561">
        <v>3943.82</v>
      </c>
      <c r="C561">
        <v>-1.31</v>
      </c>
      <c r="D561">
        <v>67320</v>
      </c>
      <c r="E561">
        <v>-1.81</v>
      </c>
      <c r="F561" s="69">
        <v>7213</v>
      </c>
      <c r="G561" t="s">
        <v>83</v>
      </c>
      <c r="H561">
        <v>0</v>
      </c>
      <c r="I561" t="s">
        <v>314</v>
      </c>
      <c r="J561" t="s">
        <v>289</v>
      </c>
      <c r="K561" t="s">
        <v>295</v>
      </c>
      <c r="L561">
        <v>560</v>
      </c>
      <c r="M561">
        <v>-9</v>
      </c>
      <c r="N561" s="66">
        <v>-1.5800000000000002E-2</v>
      </c>
      <c r="O561">
        <v>569</v>
      </c>
      <c r="P561" s="66">
        <v>-1.5800000000000002E-2</v>
      </c>
      <c r="Q561">
        <v>568</v>
      </c>
      <c r="R561">
        <v>568</v>
      </c>
      <c r="S561">
        <v>557</v>
      </c>
      <c r="T561" s="66">
        <v>-1.4E-2</v>
      </c>
      <c r="U561" s="66">
        <v>3.5000000000000001E-3</v>
      </c>
      <c r="V561" s="66">
        <v>-1.4E-2</v>
      </c>
      <c r="W561" s="66">
        <v>5.3E-3</v>
      </c>
      <c r="X561" s="1">
        <v>18500</v>
      </c>
      <c r="Y561" s="1">
        <v>10381</v>
      </c>
      <c r="Z561" s="1">
        <v>8899</v>
      </c>
      <c r="AA561" t="s">
        <v>524</v>
      </c>
      <c r="AB561" t="s">
        <v>439</v>
      </c>
      <c r="AC561">
        <v>6.59</v>
      </c>
      <c r="AD561">
        <v>0.78</v>
      </c>
      <c r="AE561">
        <v>4.6399999999999997</v>
      </c>
      <c r="AF561">
        <v>0.3</v>
      </c>
      <c r="AG561">
        <v>300</v>
      </c>
      <c r="AH561">
        <v>563</v>
      </c>
      <c r="AI561">
        <v>200</v>
      </c>
      <c r="AJ561">
        <v>560</v>
      </c>
      <c r="AK561">
        <v>300</v>
      </c>
      <c r="AL561" s="2">
        <v>0.6381944444444444</v>
      </c>
      <c r="AM561" s="3">
        <v>46153</v>
      </c>
      <c r="AN561" t="s">
        <v>298</v>
      </c>
      <c r="AO561" t="s">
        <v>437</v>
      </c>
      <c r="AQ561" t="str">
        <f t="shared" si="8"/>
        <v/>
      </c>
    </row>
    <row r="562" spans="1:43">
      <c r="A562" s="8">
        <v>46177</v>
      </c>
      <c r="B562">
        <v>3943.82</v>
      </c>
      <c r="C562">
        <v>-1.31</v>
      </c>
      <c r="D562">
        <v>67320</v>
      </c>
      <c r="E562">
        <v>-1.81</v>
      </c>
      <c r="F562" s="69">
        <v>7220</v>
      </c>
      <c r="G562" t="s">
        <v>84</v>
      </c>
      <c r="H562">
        <v>0</v>
      </c>
      <c r="I562" t="s">
        <v>288</v>
      </c>
      <c r="J562" t="s">
        <v>289</v>
      </c>
      <c r="K562" t="s">
        <v>295</v>
      </c>
      <c r="L562" s="36">
        <v>8840</v>
      </c>
      <c r="M562">
        <v>-900</v>
      </c>
      <c r="N562" s="66">
        <v>-9.2399999999999996E-2</v>
      </c>
      <c r="O562" s="36">
        <v>9740</v>
      </c>
      <c r="P562" s="66">
        <v>-9.2399999999999996E-2</v>
      </c>
      <c r="Q562" s="36">
        <v>8540</v>
      </c>
      <c r="R562" s="36">
        <v>9160</v>
      </c>
      <c r="S562" s="36">
        <v>8240</v>
      </c>
      <c r="T562" s="66">
        <v>3.5099999999999999E-2</v>
      </c>
      <c r="U562" s="66">
        <v>3.7499999999999999E-2</v>
      </c>
      <c r="V562" s="66">
        <v>-3.49E-2</v>
      </c>
      <c r="W562" s="66">
        <v>7.2800000000000004E-2</v>
      </c>
      <c r="X562" s="1">
        <v>3708600</v>
      </c>
      <c r="Y562" s="1">
        <v>31895481</v>
      </c>
      <c r="Z562" s="1">
        <v>579743</v>
      </c>
      <c r="AA562" t="s">
        <v>563</v>
      </c>
      <c r="AB562" t="s">
        <v>441</v>
      </c>
      <c r="AC562">
        <v>89.11</v>
      </c>
      <c r="AD562">
        <v>4.74</v>
      </c>
      <c r="AE562">
        <v>0.45</v>
      </c>
      <c r="AF562" t="s">
        <v>230</v>
      </c>
      <c r="AG562" s="1">
        <v>1600</v>
      </c>
      <c r="AH562" s="36">
        <v>8850</v>
      </c>
      <c r="AI562" s="1">
        <v>2000</v>
      </c>
      <c r="AJ562" s="36">
        <v>8840</v>
      </c>
      <c r="AK562">
        <v>300</v>
      </c>
      <c r="AL562" s="2">
        <v>0.63888888888888884</v>
      </c>
      <c r="AM562" s="3">
        <v>46154</v>
      </c>
      <c r="AN562" t="s">
        <v>298</v>
      </c>
      <c r="AO562" t="s">
        <v>437</v>
      </c>
      <c r="AQ562" t="str">
        <f t="shared" si="8"/>
        <v/>
      </c>
    </row>
    <row r="563" spans="1:43">
      <c r="A563" s="8">
        <v>46177</v>
      </c>
      <c r="B563">
        <v>3943.82</v>
      </c>
      <c r="C563">
        <v>-1.31</v>
      </c>
      <c r="D563">
        <v>67320</v>
      </c>
      <c r="E563">
        <v>-1.81</v>
      </c>
      <c r="F563" s="69">
        <v>7269</v>
      </c>
      <c r="G563" t="s">
        <v>85</v>
      </c>
      <c r="H563">
        <v>0</v>
      </c>
      <c r="I563" t="s">
        <v>288</v>
      </c>
      <c r="J563" t="s">
        <v>289</v>
      </c>
      <c r="K563" t="s">
        <v>290</v>
      </c>
      <c r="L563" s="36">
        <v>1870.5</v>
      </c>
      <c r="M563">
        <v>-20</v>
      </c>
      <c r="N563" s="66">
        <v>-1.06E-2</v>
      </c>
      <c r="O563" s="36">
        <v>1890.5</v>
      </c>
      <c r="P563" s="66">
        <v>-1.0500000000000001E-2</v>
      </c>
      <c r="Q563" s="36">
        <v>1892</v>
      </c>
      <c r="R563" s="36">
        <v>1899</v>
      </c>
      <c r="S563" s="36">
        <v>1860</v>
      </c>
      <c r="T563" s="66">
        <v>-1.1299999999999999E-2</v>
      </c>
      <c r="U563" s="66">
        <v>2.8999999999999998E-3</v>
      </c>
      <c r="V563" s="66">
        <v>-1.4999999999999999E-2</v>
      </c>
      <c r="W563" s="66">
        <v>5.5999999999999999E-3</v>
      </c>
      <c r="X563" s="1">
        <v>3110300</v>
      </c>
      <c r="Y563" s="1">
        <v>5833421</v>
      </c>
      <c r="Z563" s="1">
        <v>3674758</v>
      </c>
      <c r="AA563" t="s">
        <v>442</v>
      </c>
      <c r="AB563" t="s">
        <v>443</v>
      </c>
      <c r="AC563">
        <v>9.49</v>
      </c>
      <c r="AD563">
        <v>1.06</v>
      </c>
      <c r="AE563">
        <v>2.73</v>
      </c>
      <c r="AF563" t="s">
        <v>230</v>
      </c>
      <c r="AG563" s="1">
        <v>4002400</v>
      </c>
      <c r="AH563" s="36">
        <v>1870.5</v>
      </c>
      <c r="AI563">
        <v>800</v>
      </c>
      <c r="AJ563" s="36">
        <v>1870</v>
      </c>
      <c r="AK563" s="1">
        <v>6400</v>
      </c>
      <c r="AL563" s="2">
        <v>0.63888888888888884</v>
      </c>
      <c r="AM563" s="3">
        <v>46156</v>
      </c>
      <c r="AN563" t="s">
        <v>298</v>
      </c>
      <c r="AO563" t="s">
        <v>437</v>
      </c>
      <c r="AQ563" t="str">
        <f t="shared" si="8"/>
        <v/>
      </c>
    </row>
    <row r="564" spans="1:43">
      <c r="A564" s="8">
        <v>46177</v>
      </c>
      <c r="B564">
        <v>3943.82</v>
      </c>
      <c r="C564">
        <v>-1.31</v>
      </c>
      <c r="D564">
        <v>67320</v>
      </c>
      <c r="E564">
        <v>-1.81</v>
      </c>
      <c r="F564" s="69">
        <v>7272</v>
      </c>
      <c r="G564" t="s">
        <v>86</v>
      </c>
      <c r="H564">
        <v>0</v>
      </c>
      <c r="I564" t="s">
        <v>288</v>
      </c>
      <c r="J564" t="s">
        <v>289</v>
      </c>
      <c r="K564" t="s">
        <v>295</v>
      </c>
      <c r="L564" s="36">
        <v>1251.5</v>
      </c>
      <c r="M564">
        <v>-30</v>
      </c>
      <c r="N564" s="66">
        <v>-2.3400000000000001E-2</v>
      </c>
      <c r="O564" s="36">
        <v>1281.5</v>
      </c>
      <c r="P564" s="66">
        <v>-2.3400000000000001E-2</v>
      </c>
      <c r="Q564" s="36">
        <v>1269</v>
      </c>
      <c r="R564" s="36">
        <v>1281.5</v>
      </c>
      <c r="S564" s="36">
        <v>1249.5</v>
      </c>
      <c r="T564" s="66">
        <v>-1.37E-2</v>
      </c>
      <c r="U564" s="66">
        <v>-4.7000000000000002E-3</v>
      </c>
      <c r="V564" s="66">
        <v>-2.3400000000000001E-2</v>
      </c>
      <c r="W564" s="66">
        <v>1.6000000000000001E-3</v>
      </c>
      <c r="X564" s="1">
        <v>3147000</v>
      </c>
      <c r="Y564" s="1">
        <v>3971032</v>
      </c>
      <c r="Z564" s="1">
        <v>1274183</v>
      </c>
      <c r="AA564" t="s">
        <v>444</v>
      </c>
      <c r="AB564" t="s">
        <v>445</v>
      </c>
      <c r="AC564">
        <v>9.86</v>
      </c>
      <c r="AD564">
        <v>1.07</v>
      </c>
      <c r="AE564">
        <v>4</v>
      </c>
      <c r="AF564" t="s">
        <v>230</v>
      </c>
      <c r="AG564" s="1">
        <v>534300</v>
      </c>
      <c r="AH564" s="36">
        <v>1252</v>
      </c>
      <c r="AI564" s="1">
        <v>4400</v>
      </c>
      <c r="AJ564" s="36">
        <v>1251.5</v>
      </c>
      <c r="AK564" s="1">
        <v>3100</v>
      </c>
      <c r="AL564" s="2">
        <v>0.63888888888888884</v>
      </c>
      <c r="AM564" s="3">
        <v>46157</v>
      </c>
      <c r="AN564" t="s">
        <v>293</v>
      </c>
      <c r="AO564" t="s">
        <v>437</v>
      </c>
      <c r="AQ564" t="str">
        <f t="shared" si="8"/>
        <v/>
      </c>
    </row>
    <row r="565" spans="1:43">
      <c r="A565" s="8">
        <v>46177</v>
      </c>
      <c r="B565">
        <v>3943.82</v>
      </c>
      <c r="C565">
        <v>-1.31</v>
      </c>
      <c r="D565">
        <v>67320</v>
      </c>
      <c r="E565">
        <v>-1.81</v>
      </c>
      <c r="F565" s="69">
        <v>7376</v>
      </c>
      <c r="G565" t="s">
        <v>87</v>
      </c>
      <c r="H565">
        <v>0</v>
      </c>
      <c r="I565" t="s">
        <v>347</v>
      </c>
      <c r="J565" t="s">
        <v>323</v>
      </c>
      <c r="K565" t="s">
        <v>295</v>
      </c>
      <c r="L565" s="36">
        <v>1130</v>
      </c>
      <c r="M565">
        <v>-51</v>
      </c>
      <c r="N565" s="66">
        <v>-4.3200000000000002E-2</v>
      </c>
      <c r="O565" s="36">
        <v>1181</v>
      </c>
      <c r="P565" s="66">
        <v>-4.3099999999999999E-2</v>
      </c>
      <c r="Q565" s="36">
        <v>1175</v>
      </c>
      <c r="R565" s="36">
        <v>1196</v>
      </c>
      <c r="S565" s="36">
        <v>1120</v>
      </c>
      <c r="T565" s="66">
        <v>-3.8199999999999998E-2</v>
      </c>
      <c r="U565" s="66">
        <v>-1.2200000000000001E-2</v>
      </c>
      <c r="V565" s="66">
        <v>-5.5100000000000003E-2</v>
      </c>
      <c r="W565" s="66">
        <v>8.8999999999999999E-3</v>
      </c>
      <c r="X565" s="1">
        <v>49200</v>
      </c>
      <c r="Y565" s="1">
        <v>56368</v>
      </c>
      <c r="Z565" s="1">
        <v>4812</v>
      </c>
      <c r="AA565" t="s">
        <v>446</v>
      </c>
      <c r="AB565" t="s">
        <v>447</v>
      </c>
      <c r="AC565">
        <v>0</v>
      </c>
      <c r="AD565">
        <v>4.49</v>
      </c>
      <c r="AE565">
        <v>0</v>
      </c>
      <c r="AF565">
        <v>0.6</v>
      </c>
      <c r="AG565" s="1">
        <v>1000</v>
      </c>
      <c r="AH565" s="36">
        <v>1135</v>
      </c>
      <c r="AI565">
        <v>300</v>
      </c>
      <c r="AJ565" s="36">
        <v>1125</v>
      </c>
      <c r="AK565">
        <v>100</v>
      </c>
      <c r="AL565" s="2">
        <v>0.63888888888888884</v>
      </c>
      <c r="AM565" s="3">
        <v>46157</v>
      </c>
      <c r="AN565" t="s">
        <v>448</v>
      </c>
      <c r="AO565" t="s">
        <v>313</v>
      </c>
      <c r="AQ565" t="str">
        <f t="shared" si="8"/>
        <v/>
      </c>
    </row>
    <row r="566" spans="1:43">
      <c r="A566" s="8">
        <v>46177</v>
      </c>
      <c r="B566">
        <v>3943.82</v>
      </c>
      <c r="C566">
        <v>-1.31</v>
      </c>
      <c r="D566">
        <v>67320</v>
      </c>
      <c r="E566">
        <v>-1.81</v>
      </c>
      <c r="F566" s="69">
        <v>7525</v>
      </c>
      <c r="G566" t="s">
        <v>88</v>
      </c>
      <c r="H566">
        <v>0</v>
      </c>
      <c r="I566" t="s">
        <v>288</v>
      </c>
      <c r="J566" t="s">
        <v>289</v>
      </c>
      <c r="K566" t="s">
        <v>295</v>
      </c>
      <c r="L566" s="36">
        <v>3390</v>
      </c>
      <c r="M566">
        <v>-5</v>
      </c>
      <c r="N566" s="66">
        <v>-1.5E-3</v>
      </c>
      <c r="O566" s="36">
        <v>3395</v>
      </c>
      <c r="P566" s="66">
        <v>-1.4E-3</v>
      </c>
      <c r="Q566" s="36">
        <v>3375</v>
      </c>
      <c r="R566" s="36">
        <v>3410</v>
      </c>
      <c r="S566" s="36">
        <v>3375</v>
      </c>
      <c r="T566" s="66">
        <v>4.4000000000000003E-3</v>
      </c>
      <c r="U566" s="66">
        <v>1.4E-3</v>
      </c>
      <c r="V566" s="66">
        <v>-5.7999999999999996E-3</v>
      </c>
      <c r="W566" s="66">
        <v>4.4000000000000003E-3</v>
      </c>
      <c r="X566" s="1">
        <v>3200</v>
      </c>
      <c r="Y566" s="1">
        <v>10829</v>
      </c>
      <c r="Z566" s="1">
        <v>29289</v>
      </c>
      <c r="AA566" t="s">
        <v>449</v>
      </c>
      <c r="AB566" t="s">
        <v>450</v>
      </c>
      <c r="AC566">
        <v>9.15</v>
      </c>
      <c r="AD566">
        <v>0.95</v>
      </c>
      <c r="AE566">
        <v>4.78</v>
      </c>
      <c r="AF566" t="s">
        <v>230</v>
      </c>
      <c r="AG566" s="1">
        <v>6500</v>
      </c>
      <c r="AH566" s="36">
        <v>3395</v>
      </c>
      <c r="AI566">
        <v>400</v>
      </c>
      <c r="AJ566" s="36">
        <v>3385</v>
      </c>
      <c r="AK566">
        <v>500</v>
      </c>
      <c r="AL566" s="2">
        <v>0.63124999999999998</v>
      </c>
      <c r="AM566" s="3">
        <v>46157</v>
      </c>
      <c r="AN566" t="s">
        <v>298</v>
      </c>
      <c r="AO566" t="s">
        <v>322</v>
      </c>
      <c r="AQ566" t="str">
        <f t="shared" si="8"/>
        <v/>
      </c>
    </row>
    <row r="567" spans="1:43">
      <c r="A567" s="8">
        <v>46177</v>
      </c>
      <c r="B567">
        <v>3943.82</v>
      </c>
      <c r="C567">
        <v>-1.31</v>
      </c>
      <c r="D567">
        <v>67320</v>
      </c>
      <c r="E567">
        <v>-1.81</v>
      </c>
      <c r="F567" s="69">
        <v>7729</v>
      </c>
      <c r="G567" t="s">
        <v>89</v>
      </c>
      <c r="H567">
        <v>0</v>
      </c>
      <c r="I567" t="s">
        <v>288</v>
      </c>
      <c r="J567" t="s">
        <v>289</v>
      </c>
      <c r="K567" t="s">
        <v>290</v>
      </c>
      <c r="L567" s="36">
        <v>18265</v>
      </c>
      <c r="M567">
        <v>550</v>
      </c>
      <c r="N567" s="66">
        <v>3.1E-2</v>
      </c>
      <c r="O567" s="36">
        <v>17715</v>
      </c>
      <c r="P567" s="66">
        <v>3.1E-2</v>
      </c>
      <c r="Q567" s="36">
        <v>17360</v>
      </c>
      <c r="R567" s="36">
        <v>18765</v>
      </c>
      <c r="S567" s="36">
        <v>17310</v>
      </c>
      <c r="T567" s="66">
        <v>5.21E-2</v>
      </c>
      <c r="U567" s="66">
        <v>-3.5000000000000001E-3</v>
      </c>
      <c r="V567" s="66">
        <v>-2.6599999999999999E-2</v>
      </c>
      <c r="W567" s="66">
        <v>5.5100000000000003E-2</v>
      </c>
      <c r="X567" s="1">
        <v>320600</v>
      </c>
      <c r="Y567" s="1">
        <v>5855076</v>
      </c>
      <c r="Z567" s="1">
        <v>772296</v>
      </c>
      <c r="AA567" t="s">
        <v>451</v>
      </c>
      <c r="AB567" t="s">
        <v>452</v>
      </c>
      <c r="AC567">
        <v>26.47</v>
      </c>
      <c r="AD567">
        <v>3.88</v>
      </c>
      <c r="AE567">
        <v>1.51</v>
      </c>
      <c r="AF567" t="s">
        <v>230</v>
      </c>
      <c r="AG567" s="1">
        <v>6500</v>
      </c>
      <c r="AH567" s="36">
        <v>18270</v>
      </c>
      <c r="AI567">
        <v>100</v>
      </c>
      <c r="AJ567" s="36">
        <v>18260</v>
      </c>
      <c r="AK567">
        <v>200</v>
      </c>
      <c r="AL567" s="2">
        <v>0.63888888888888884</v>
      </c>
      <c r="AM567" s="3">
        <v>46155</v>
      </c>
      <c r="AN567" t="s">
        <v>298</v>
      </c>
      <c r="AO567" t="s">
        <v>453</v>
      </c>
      <c r="AQ567" t="str">
        <f t="shared" si="8"/>
        <v/>
      </c>
    </row>
    <row r="568" spans="1:43">
      <c r="A568" s="8">
        <v>46177</v>
      </c>
      <c r="B568">
        <v>3943.82</v>
      </c>
      <c r="C568">
        <v>-1.31</v>
      </c>
      <c r="D568">
        <v>67320</v>
      </c>
      <c r="E568">
        <v>-1.81</v>
      </c>
      <c r="F568" s="69">
        <v>7921</v>
      </c>
      <c r="G568" t="s">
        <v>90</v>
      </c>
      <c r="H568">
        <v>0</v>
      </c>
      <c r="I568" t="s">
        <v>288</v>
      </c>
      <c r="J568" t="s">
        <v>289</v>
      </c>
      <c r="K568" t="s">
        <v>295</v>
      </c>
      <c r="L568" s="36">
        <v>2861</v>
      </c>
      <c r="M568">
        <v>4</v>
      </c>
      <c r="N568" s="66">
        <v>1.4E-3</v>
      </c>
      <c r="O568" s="36">
        <v>2857</v>
      </c>
      <c r="P568" s="66">
        <v>1.4E-3</v>
      </c>
      <c r="Q568" s="36">
        <v>2864</v>
      </c>
      <c r="R568" s="36">
        <v>2880</v>
      </c>
      <c r="S568" s="36">
        <v>2838</v>
      </c>
      <c r="T568" s="66">
        <v>-1E-3</v>
      </c>
      <c r="U568" s="66">
        <v>0</v>
      </c>
      <c r="V568" s="66">
        <v>-6.4999999999999997E-3</v>
      </c>
      <c r="W568" s="66">
        <v>8.0999999999999996E-3</v>
      </c>
      <c r="X568" s="1">
        <v>18500</v>
      </c>
      <c r="Y568" s="1">
        <v>52917</v>
      </c>
      <c r="Z568" s="1">
        <v>37631</v>
      </c>
      <c r="AA568" t="s">
        <v>454</v>
      </c>
      <c r="AB568" t="s">
        <v>591</v>
      </c>
      <c r="AC568">
        <v>12.73</v>
      </c>
      <c r="AD568">
        <v>1.2</v>
      </c>
      <c r="AE568">
        <v>4.1900000000000004</v>
      </c>
      <c r="AF568" t="s">
        <v>230</v>
      </c>
      <c r="AG568" s="1">
        <v>12800</v>
      </c>
      <c r="AH568" s="36">
        <v>2866</v>
      </c>
      <c r="AI568">
        <v>100</v>
      </c>
      <c r="AJ568" s="36">
        <v>2862</v>
      </c>
      <c r="AK568">
        <v>200</v>
      </c>
      <c r="AL568" s="2">
        <v>0.63749999999999996</v>
      </c>
      <c r="AN568" t="s">
        <v>326</v>
      </c>
      <c r="AO568" t="s">
        <v>456</v>
      </c>
      <c r="AQ568" t="str">
        <f t="shared" si="8"/>
        <v/>
      </c>
    </row>
    <row r="569" spans="1:43">
      <c r="A569" s="8">
        <v>46177</v>
      </c>
      <c r="B569">
        <v>3943.82</v>
      </c>
      <c r="C569">
        <v>-1.31</v>
      </c>
      <c r="D569">
        <v>67320</v>
      </c>
      <c r="E569">
        <v>-1.81</v>
      </c>
      <c r="F569" s="69">
        <v>8031</v>
      </c>
      <c r="G569" t="s">
        <v>91</v>
      </c>
      <c r="H569">
        <v>0</v>
      </c>
      <c r="I569" t="s">
        <v>288</v>
      </c>
      <c r="J569" t="s">
        <v>289</v>
      </c>
      <c r="K569" t="s">
        <v>295</v>
      </c>
      <c r="L569" s="36">
        <v>5006</v>
      </c>
      <c r="M569">
        <v>-53</v>
      </c>
      <c r="N569" s="66">
        <v>-1.0500000000000001E-2</v>
      </c>
      <c r="O569" s="36">
        <v>5059</v>
      </c>
      <c r="P569" s="66">
        <v>-1.04E-2</v>
      </c>
      <c r="Q569" s="36">
        <v>5070</v>
      </c>
      <c r="R569" s="36">
        <v>5115</v>
      </c>
      <c r="S569" s="36">
        <v>4995</v>
      </c>
      <c r="T569" s="66">
        <v>-1.26E-2</v>
      </c>
      <c r="U569" s="66">
        <v>-5.4999999999999997E-3</v>
      </c>
      <c r="V569" s="66">
        <v>-2.1299999999999999E-2</v>
      </c>
      <c r="W569" s="66">
        <v>2.2000000000000001E-3</v>
      </c>
      <c r="X569" s="1">
        <v>3134100</v>
      </c>
      <c r="Y569" s="1">
        <v>15796015</v>
      </c>
      <c r="Z569" s="1">
        <v>14340520</v>
      </c>
      <c r="AA569" t="s">
        <v>457</v>
      </c>
      <c r="AB569" t="s">
        <v>458</v>
      </c>
      <c r="AC569">
        <v>15.42</v>
      </c>
      <c r="AD569">
        <v>1.61</v>
      </c>
      <c r="AE569">
        <v>2.8</v>
      </c>
      <c r="AF569" t="s">
        <v>230</v>
      </c>
      <c r="AG569" s="1">
        <v>213200</v>
      </c>
      <c r="AH569" s="36">
        <v>5007</v>
      </c>
      <c r="AI569">
        <v>200</v>
      </c>
      <c r="AJ569" s="36">
        <v>5006</v>
      </c>
      <c r="AK569">
        <v>800</v>
      </c>
      <c r="AL569" s="2">
        <v>0.63888888888888884</v>
      </c>
      <c r="AN569" t="s">
        <v>298</v>
      </c>
      <c r="AO569" t="s">
        <v>322</v>
      </c>
      <c r="AQ569" t="str">
        <f t="shared" si="8"/>
        <v/>
      </c>
    </row>
    <row r="570" spans="1:43">
      <c r="A570" s="8">
        <v>46177</v>
      </c>
      <c r="B570">
        <v>3943.82</v>
      </c>
      <c r="C570">
        <v>-1.31</v>
      </c>
      <c r="D570">
        <v>67320</v>
      </c>
      <c r="E570">
        <v>-1.81</v>
      </c>
      <c r="F570" s="69">
        <v>8058</v>
      </c>
      <c r="G570" t="s">
        <v>92</v>
      </c>
      <c r="H570">
        <v>0</v>
      </c>
      <c r="I570" t="s">
        <v>288</v>
      </c>
      <c r="J570" t="s">
        <v>289</v>
      </c>
      <c r="K570" t="s">
        <v>290</v>
      </c>
      <c r="L570" s="36">
        <v>4873</v>
      </c>
      <c r="M570">
        <v>-106</v>
      </c>
      <c r="N570" s="66">
        <v>-2.1299999999999999E-2</v>
      </c>
      <c r="O570" s="36">
        <v>4979</v>
      </c>
      <c r="P570" s="66">
        <v>-2.12E-2</v>
      </c>
      <c r="Q570" s="36">
        <v>4984</v>
      </c>
      <c r="R570" s="36">
        <v>4999</v>
      </c>
      <c r="S570" s="36">
        <v>4872</v>
      </c>
      <c r="T570" s="66">
        <v>-2.2200000000000001E-2</v>
      </c>
      <c r="U570" s="66">
        <v>-9.1000000000000004E-3</v>
      </c>
      <c r="V570" s="66">
        <v>-2.52E-2</v>
      </c>
      <c r="W570" s="66">
        <v>2.0000000000000001E-4</v>
      </c>
      <c r="X570" s="1">
        <v>4567300</v>
      </c>
      <c r="Y570" s="1">
        <v>22471194</v>
      </c>
      <c r="Z570" s="1">
        <v>18081406</v>
      </c>
      <c r="AA570" t="s">
        <v>459</v>
      </c>
      <c r="AB570" t="s">
        <v>460</v>
      </c>
      <c r="AC570">
        <v>16.22</v>
      </c>
      <c r="AD570">
        <v>1.88</v>
      </c>
      <c r="AE570">
        <v>2.57</v>
      </c>
      <c r="AF570" t="s">
        <v>230</v>
      </c>
      <c r="AG570" s="1">
        <v>469100</v>
      </c>
      <c r="AH570" s="36">
        <v>4873</v>
      </c>
      <c r="AI570">
        <v>600</v>
      </c>
      <c r="AJ570" s="36">
        <v>4872</v>
      </c>
      <c r="AK570" s="1">
        <v>2600</v>
      </c>
      <c r="AL570" s="2">
        <v>0.63888888888888884</v>
      </c>
      <c r="AN570" t="s">
        <v>298</v>
      </c>
      <c r="AO570" t="s">
        <v>322</v>
      </c>
      <c r="AQ570" t="str">
        <f t="shared" si="8"/>
        <v/>
      </c>
    </row>
    <row r="571" spans="1:43">
      <c r="A571" s="8">
        <v>46177</v>
      </c>
      <c r="B571">
        <v>3943.82</v>
      </c>
      <c r="C571">
        <v>-1.31</v>
      </c>
      <c r="D571">
        <v>67320</v>
      </c>
      <c r="E571">
        <v>-1.81</v>
      </c>
      <c r="F571" s="69">
        <v>8233</v>
      </c>
      <c r="G571" t="s">
        <v>93</v>
      </c>
      <c r="H571">
        <v>0</v>
      </c>
      <c r="I571" t="s">
        <v>288</v>
      </c>
      <c r="J571" t="s">
        <v>289</v>
      </c>
      <c r="K571" t="s">
        <v>295</v>
      </c>
      <c r="L571" s="36">
        <v>2003.5</v>
      </c>
      <c r="M571">
        <v>-22</v>
      </c>
      <c r="N571" s="66">
        <v>-1.09E-2</v>
      </c>
      <c r="O571" s="36">
        <v>2025.5</v>
      </c>
      <c r="P571" s="66">
        <v>-1.0800000000000001E-2</v>
      </c>
      <c r="Q571" s="36">
        <v>2008.5</v>
      </c>
      <c r="R571" s="36">
        <v>2025</v>
      </c>
      <c r="S571" s="36">
        <v>1989</v>
      </c>
      <c r="T571" s="66">
        <v>-2.3999999999999998E-3</v>
      </c>
      <c r="U571" s="66">
        <v>-1.6999999999999999E-3</v>
      </c>
      <c r="V571" s="66">
        <v>-1.06E-2</v>
      </c>
      <c r="W571" s="66">
        <v>7.1999999999999998E-3</v>
      </c>
      <c r="X571" s="1">
        <v>558100</v>
      </c>
      <c r="Y571" s="1">
        <v>1119508</v>
      </c>
      <c r="Z571" s="1">
        <v>611486</v>
      </c>
      <c r="AA571" t="s">
        <v>461</v>
      </c>
      <c r="AB571" t="s">
        <v>462</v>
      </c>
      <c r="AC571">
        <v>15.44</v>
      </c>
      <c r="AD571">
        <v>1.3</v>
      </c>
      <c r="AE571">
        <v>2</v>
      </c>
      <c r="AF571" t="s">
        <v>230</v>
      </c>
      <c r="AG571">
        <v>0</v>
      </c>
      <c r="AH571" s="36">
        <v>2004</v>
      </c>
      <c r="AI571">
        <v>300</v>
      </c>
      <c r="AJ571" s="36">
        <v>2003.5</v>
      </c>
      <c r="AK571">
        <v>800</v>
      </c>
      <c r="AL571" s="2">
        <v>0.6381944444444444</v>
      </c>
      <c r="AN571" t="s">
        <v>463</v>
      </c>
      <c r="AO571" t="s">
        <v>327</v>
      </c>
      <c r="AQ571" t="str">
        <f t="shared" si="8"/>
        <v/>
      </c>
    </row>
    <row r="572" spans="1:43">
      <c r="A572" s="8">
        <v>46177</v>
      </c>
      <c r="B572">
        <v>3943.82</v>
      </c>
      <c r="C572">
        <v>-1.31</v>
      </c>
      <c r="D572">
        <v>67320</v>
      </c>
      <c r="E572">
        <v>-1.81</v>
      </c>
      <c r="F572" s="69">
        <v>8304</v>
      </c>
      <c r="G572" t="s">
        <v>94</v>
      </c>
      <c r="H572">
        <v>0</v>
      </c>
      <c r="I572" t="s">
        <v>288</v>
      </c>
      <c r="J572" t="s">
        <v>289</v>
      </c>
      <c r="K572" t="s">
        <v>290</v>
      </c>
      <c r="L572" s="36">
        <v>2587.5</v>
      </c>
      <c r="M572">
        <v>-116</v>
      </c>
      <c r="N572" s="66">
        <v>-4.2900000000000001E-2</v>
      </c>
      <c r="O572" s="36">
        <v>2703.5</v>
      </c>
      <c r="P572" s="66">
        <v>-4.2900000000000001E-2</v>
      </c>
      <c r="Q572" s="36">
        <v>2680</v>
      </c>
      <c r="R572" s="36">
        <v>2698.5</v>
      </c>
      <c r="S572" s="36">
        <v>2580</v>
      </c>
      <c r="T572" s="66">
        <v>-3.4500000000000003E-2</v>
      </c>
      <c r="U572" s="66">
        <v>-2.52E-2</v>
      </c>
      <c r="V572" s="66">
        <v>-4.1099999999999998E-2</v>
      </c>
      <c r="W572" s="66">
        <v>2.8999999999999998E-3</v>
      </c>
      <c r="X572" s="1">
        <v>1368700</v>
      </c>
      <c r="Y572" s="1">
        <v>3610850</v>
      </c>
      <c r="Z572" s="1">
        <v>361705</v>
      </c>
      <c r="AA572" t="s">
        <v>464</v>
      </c>
      <c r="AB572" t="s">
        <v>465</v>
      </c>
      <c r="AC572">
        <v>13.26</v>
      </c>
      <c r="AD572">
        <v>0.74</v>
      </c>
      <c r="AE572">
        <v>3.86</v>
      </c>
      <c r="AF572" t="s">
        <v>230</v>
      </c>
      <c r="AG572" s="1">
        <v>10100</v>
      </c>
      <c r="AH572" s="36">
        <v>2587.5</v>
      </c>
      <c r="AI572">
        <v>700</v>
      </c>
      <c r="AJ572" s="36">
        <v>2587</v>
      </c>
      <c r="AK572">
        <v>900</v>
      </c>
      <c r="AL572" s="2">
        <v>0.63888888888888884</v>
      </c>
      <c r="AM572" s="3">
        <v>46156</v>
      </c>
      <c r="AN572" t="s">
        <v>298</v>
      </c>
      <c r="AO572" t="s">
        <v>434</v>
      </c>
      <c r="AQ572" t="str">
        <f t="shared" si="8"/>
        <v/>
      </c>
    </row>
    <row r="573" spans="1:43">
      <c r="A573" s="8">
        <v>46177</v>
      </c>
      <c r="B573">
        <v>3943.82</v>
      </c>
      <c r="C573">
        <v>-1.31</v>
      </c>
      <c r="D573">
        <v>67320</v>
      </c>
      <c r="E573">
        <v>-1.81</v>
      </c>
      <c r="F573" s="69">
        <v>8316</v>
      </c>
      <c r="G573" t="s">
        <v>95</v>
      </c>
      <c r="H573">
        <v>0</v>
      </c>
      <c r="I573" t="s">
        <v>288</v>
      </c>
      <c r="J573" t="s">
        <v>289</v>
      </c>
      <c r="K573" t="s">
        <v>295</v>
      </c>
      <c r="L573" s="36">
        <v>6112</v>
      </c>
      <c r="M573">
        <v>-36</v>
      </c>
      <c r="N573" s="66">
        <v>-5.8999999999999999E-3</v>
      </c>
      <c r="O573" s="36">
        <v>6148</v>
      </c>
      <c r="P573" s="66">
        <v>-5.7999999999999996E-3</v>
      </c>
      <c r="Q573" s="36">
        <v>6116</v>
      </c>
      <c r="R573" s="36">
        <v>6218</v>
      </c>
      <c r="S573" s="36">
        <v>6005</v>
      </c>
      <c r="T573" s="66">
        <v>-5.9999999999999995E-4</v>
      </c>
      <c r="U573" s="66">
        <v>5.1999999999999998E-3</v>
      </c>
      <c r="V573" s="66">
        <v>-1.7000000000000001E-2</v>
      </c>
      <c r="W573" s="66">
        <v>1.78E-2</v>
      </c>
      <c r="X573" s="1">
        <v>11489000</v>
      </c>
      <c r="Y573" s="1">
        <v>70255026</v>
      </c>
      <c r="Z573" s="1">
        <v>23393668</v>
      </c>
      <c r="AA573" t="s">
        <v>466</v>
      </c>
      <c r="AB573" t="s">
        <v>467</v>
      </c>
      <c r="AC573">
        <v>13.57</v>
      </c>
      <c r="AD573">
        <v>1.47</v>
      </c>
      <c r="AE573">
        <v>2.95</v>
      </c>
      <c r="AF573" t="s">
        <v>230</v>
      </c>
      <c r="AG573" s="1">
        <v>660800</v>
      </c>
      <c r="AH573" s="36">
        <v>6112</v>
      </c>
      <c r="AI573" s="1">
        <v>1300</v>
      </c>
      <c r="AJ573" s="36">
        <v>6111</v>
      </c>
      <c r="AK573" s="1">
        <v>1300</v>
      </c>
      <c r="AL573" s="2">
        <v>0.63888888888888884</v>
      </c>
      <c r="AM573" s="3">
        <v>46155</v>
      </c>
      <c r="AN573" t="s">
        <v>298</v>
      </c>
      <c r="AO573" t="s">
        <v>434</v>
      </c>
      <c r="AQ573" t="str">
        <f t="shared" si="8"/>
        <v/>
      </c>
    </row>
    <row r="574" spans="1:43">
      <c r="A574" s="8">
        <v>46177</v>
      </c>
      <c r="B574">
        <v>3943.82</v>
      </c>
      <c r="C574">
        <v>-1.31</v>
      </c>
      <c r="D574">
        <v>67320</v>
      </c>
      <c r="E574">
        <v>-1.81</v>
      </c>
      <c r="F574" s="69">
        <v>8331</v>
      </c>
      <c r="G574" t="s">
        <v>96</v>
      </c>
      <c r="H574">
        <v>0</v>
      </c>
      <c r="I574" t="s">
        <v>288</v>
      </c>
      <c r="J574" t="s">
        <v>289</v>
      </c>
      <c r="K574" t="s">
        <v>290</v>
      </c>
      <c r="L574" s="36">
        <v>2379.5</v>
      </c>
      <c r="M574">
        <v>41</v>
      </c>
      <c r="N574" s="66">
        <v>1.7500000000000002E-2</v>
      </c>
      <c r="O574" s="36">
        <v>2338.5</v>
      </c>
      <c r="P574" s="66">
        <v>1.7500000000000002E-2</v>
      </c>
      <c r="Q574" s="36">
        <v>2342.5</v>
      </c>
      <c r="R574" s="36">
        <v>2413</v>
      </c>
      <c r="S574" s="36">
        <v>2305.5</v>
      </c>
      <c r="T574" s="66">
        <v>1.5699999999999999E-2</v>
      </c>
      <c r="U574" s="66">
        <v>-2.0000000000000001E-4</v>
      </c>
      <c r="V574" s="66">
        <v>-1.38E-2</v>
      </c>
      <c r="W574" s="66">
        <v>3.2000000000000001E-2</v>
      </c>
      <c r="X574" s="1">
        <v>2102100</v>
      </c>
      <c r="Y574" s="1">
        <v>4995230</v>
      </c>
      <c r="Z574" s="1">
        <v>1845352</v>
      </c>
      <c r="AA574" t="s">
        <v>468</v>
      </c>
      <c r="AB574" t="s">
        <v>469</v>
      </c>
      <c r="AC574">
        <v>15.45</v>
      </c>
      <c r="AD574">
        <v>1.32</v>
      </c>
      <c r="AE574">
        <v>2.69</v>
      </c>
      <c r="AF574" t="s">
        <v>230</v>
      </c>
      <c r="AG574" s="1">
        <v>47800</v>
      </c>
      <c r="AH574" s="36">
        <v>2380</v>
      </c>
      <c r="AI574" s="1">
        <v>1300</v>
      </c>
      <c r="AJ574" s="36">
        <v>2379.5</v>
      </c>
      <c r="AK574">
        <v>300</v>
      </c>
      <c r="AL574" s="2">
        <v>0.63888888888888884</v>
      </c>
      <c r="AM574" s="3">
        <v>46157</v>
      </c>
      <c r="AN574" t="s">
        <v>298</v>
      </c>
      <c r="AO574" t="s">
        <v>434</v>
      </c>
      <c r="AQ574" t="str">
        <f t="shared" si="8"/>
        <v/>
      </c>
    </row>
    <row r="575" spans="1:43">
      <c r="A575" s="8">
        <v>46177</v>
      </c>
      <c r="B575">
        <v>3943.82</v>
      </c>
      <c r="C575">
        <v>-1.31</v>
      </c>
      <c r="D575">
        <v>67320</v>
      </c>
      <c r="E575">
        <v>-1.81</v>
      </c>
      <c r="F575" s="69">
        <v>8424</v>
      </c>
      <c r="G575" t="s">
        <v>97</v>
      </c>
      <c r="H575">
        <v>0</v>
      </c>
      <c r="I575" t="s">
        <v>288</v>
      </c>
      <c r="J575" t="s">
        <v>289</v>
      </c>
      <c r="K575" t="s">
        <v>295</v>
      </c>
      <c r="L575" s="36">
        <v>4063</v>
      </c>
      <c r="M575">
        <v>-26</v>
      </c>
      <c r="N575" s="66">
        <v>-6.4000000000000003E-3</v>
      </c>
      <c r="O575" s="36">
        <v>4089</v>
      </c>
      <c r="P575" s="66">
        <v>-6.3E-3</v>
      </c>
      <c r="Q575" s="36">
        <v>4077</v>
      </c>
      <c r="R575" s="36">
        <v>4097</v>
      </c>
      <c r="S575" s="36">
        <v>4060</v>
      </c>
      <c r="T575" s="66">
        <v>-3.3999999999999998E-3</v>
      </c>
      <c r="U575" s="66">
        <v>-2.0000000000000001E-4</v>
      </c>
      <c r="V575" s="66">
        <v>-8.2000000000000007E-3</v>
      </c>
      <c r="W575" s="66">
        <v>6.9999999999999999E-4</v>
      </c>
      <c r="X575" s="1">
        <v>127000</v>
      </c>
      <c r="Y575" s="1">
        <v>517666</v>
      </c>
      <c r="Z575" s="1">
        <v>369178</v>
      </c>
      <c r="AA575" t="s">
        <v>470</v>
      </c>
      <c r="AB575" t="s">
        <v>592</v>
      </c>
      <c r="AC575">
        <v>7.63</v>
      </c>
      <c r="AD575">
        <v>0.72</v>
      </c>
      <c r="AE575">
        <v>4.2300000000000004</v>
      </c>
      <c r="AF575" t="s">
        <v>230</v>
      </c>
      <c r="AG575" s="1">
        <v>29600</v>
      </c>
      <c r="AH575" s="36">
        <v>4064</v>
      </c>
      <c r="AI575">
        <v>600</v>
      </c>
      <c r="AJ575" s="36">
        <v>4061</v>
      </c>
      <c r="AK575">
        <v>700</v>
      </c>
      <c r="AL575" s="2">
        <v>0.6381944444444444</v>
      </c>
      <c r="AM575" s="3">
        <v>46154</v>
      </c>
      <c r="AN575" t="s">
        <v>298</v>
      </c>
      <c r="AO575" t="s">
        <v>472</v>
      </c>
      <c r="AQ575" t="str">
        <f t="shared" si="8"/>
        <v/>
      </c>
    </row>
    <row r="576" spans="1:43">
      <c r="A576" s="8">
        <v>46177</v>
      </c>
      <c r="B576">
        <v>3943.82</v>
      </c>
      <c r="C576">
        <v>-1.31</v>
      </c>
      <c r="D576">
        <v>67320</v>
      </c>
      <c r="E576">
        <v>-1.81</v>
      </c>
      <c r="F576" s="69">
        <v>8425</v>
      </c>
      <c r="G576" t="s">
        <v>98</v>
      </c>
      <c r="H576">
        <v>0</v>
      </c>
      <c r="I576" t="s">
        <v>288</v>
      </c>
      <c r="J576" t="s">
        <v>289</v>
      </c>
      <c r="K576" t="s">
        <v>295</v>
      </c>
      <c r="L576" s="36">
        <v>1227</v>
      </c>
      <c r="M576">
        <v>-6</v>
      </c>
      <c r="N576" s="66">
        <v>-4.8999999999999998E-3</v>
      </c>
      <c r="O576" s="36">
        <v>1233</v>
      </c>
      <c r="P576" s="66">
        <v>-4.7999999999999996E-3</v>
      </c>
      <c r="Q576" s="36">
        <v>1231</v>
      </c>
      <c r="R576" s="36">
        <v>1239</v>
      </c>
      <c r="S576" s="36">
        <v>1224</v>
      </c>
      <c r="T576" s="66">
        <v>-3.2000000000000002E-3</v>
      </c>
      <c r="U576" s="66">
        <v>-6.4000000000000003E-3</v>
      </c>
      <c r="V576" s="66">
        <v>-9.5999999999999992E-3</v>
      </c>
      <c r="W576" s="66">
        <v>2.3999999999999998E-3</v>
      </c>
      <c r="X576" s="1">
        <v>350600</v>
      </c>
      <c r="Y576" s="1">
        <v>431954</v>
      </c>
      <c r="Z576" s="1">
        <v>346831</v>
      </c>
      <c r="AA576" t="s">
        <v>473</v>
      </c>
      <c r="AB576" t="s">
        <v>593</v>
      </c>
      <c r="AC576">
        <v>7.36</v>
      </c>
      <c r="AD576">
        <v>0.8</v>
      </c>
      <c r="AE576">
        <v>4.24</v>
      </c>
      <c r="AF576" t="s">
        <v>230</v>
      </c>
      <c r="AG576" s="1">
        <v>180900</v>
      </c>
      <c r="AH576" s="36">
        <v>1228</v>
      </c>
      <c r="AI576" s="1">
        <v>7900</v>
      </c>
      <c r="AJ576" s="36">
        <v>1227</v>
      </c>
      <c r="AK576" s="1">
        <v>1400</v>
      </c>
      <c r="AL576" s="2">
        <v>0.63888888888888884</v>
      </c>
      <c r="AM576" s="3">
        <v>46156</v>
      </c>
      <c r="AN576" t="s">
        <v>298</v>
      </c>
      <c r="AO576" t="s">
        <v>472</v>
      </c>
      <c r="AQ576" t="str">
        <f t="shared" si="8"/>
        <v/>
      </c>
    </row>
    <row r="577" spans="1:43">
      <c r="A577" s="8">
        <v>46177</v>
      </c>
      <c r="B577">
        <v>3943.82</v>
      </c>
      <c r="C577">
        <v>-1.31</v>
      </c>
      <c r="D577">
        <v>67320</v>
      </c>
      <c r="E577">
        <v>-1.81</v>
      </c>
      <c r="F577" s="69">
        <v>8591</v>
      </c>
      <c r="G577" t="s">
        <v>99</v>
      </c>
      <c r="H577">
        <v>0</v>
      </c>
      <c r="I577" t="s">
        <v>288</v>
      </c>
      <c r="J577" t="s">
        <v>289</v>
      </c>
      <c r="K577" t="s">
        <v>295</v>
      </c>
      <c r="L577" s="36">
        <v>6234</v>
      </c>
      <c r="M577">
        <v>-66</v>
      </c>
      <c r="N577" s="66">
        <v>-1.0500000000000001E-2</v>
      </c>
      <c r="O577" s="36">
        <v>6300</v>
      </c>
      <c r="P577" s="66">
        <v>-1.04E-2</v>
      </c>
      <c r="Q577" s="36">
        <v>6290</v>
      </c>
      <c r="R577" s="36">
        <v>6367</v>
      </c>
      <c r="S577" s="36">
        <v>6211</v>
      </c>
      <c r="T577" s="66">
        <v>-8.8999999999999999E-3</v>
      </c>
      <c r="U577" s="66">
        <v>8.0000000000000004E-4</v>
      </c>
      <c r="V577" s="66">
        <v>-2.0799999999999999E-2</v>
      </c>
      <c r="W577" s="66">
        <v>3.7000000000000002E-3</v>
      </c>
      <c r="X577" s="1">
        <v>2662600</v>
      </c>
      <c r="Y577" s="1">
        <v>16714099</v>
      </c>
      <c r="Z577" s="1">
        <v>7007680</v>
      </c>
      <c r="AA577" t="s">
        <v>475</v>
      </c>
      <c r="AB577" t="s">
        <v>476</v>
      </c>
      <c r="AC577">
        <v>12.95</v>
      </c>
      <c r="AD577">
        <v>1.52</v>
      </c>
      <c r="AE577">
        <v>3.01</v>
      </c>
      <c r="AF577" t="s">
        <v>230</v>
      </c>
      <c r="AG577" s="1">
        <v>240900</v>
      </c>
      <c r="AH577" s="36">
        <v>6235</v>
      </c>
      <c r="AI577">
        <v>900</v>
      </c>
      <c r="AJ577" s="36">
        <v>6234</v>
      </c>
      <c r="AK577">
        <v>200</v>
      </c>
      <c r="AL577" s="2">
        <v>0.63888888888888884</v>
      </c>
      <c r="AM577" s="3">
        <v>46153</v>
      </c>
      <c r="AN577" t="s">
        <v>298</v>
      </c>
      <c r="AO577" t="s">
        <v>472</v>
      </c>
      <c r="AQ577" t="str">
        <f t="shared" si="8"/>
        <v/>
      </c>
    </row>
    <row r="578" spans="1:43">
      <c r="A578" s="8">
        <v>46177</v>
      </c>
      <c r="B578">
        <v>3943.82</v>
      </c>
      <c r="C578">
        <v>-1.31</v>
      </c>
      <c r="D578">
        <v>67320</v>
      </c>
      <c r="E578">
        <v>-1.81</v>
      </c>
      <c r="F578" s="69">
        <v>8593</v>
      </c>
      <c r="G578" t="s">
        <v>100</v>
      </c>
      <c r="H578">
        <v>0</v>
      </c>
      <c r="I578" t="s">
        <v>288</v>
      </c>
      <c r="J578" t="s">
        <v>289</v>
      </c>
      <c r="K578" t="s">
        <v>295</v>
      </c>
      <c r="L578" s="36">
        <v>1254.5</v>
      </c>
      <c r="M578">
        <v>-10.5</v>
      </c>
      <c r="N578" s="66">
        <v>-8.3000000000000001E-3</v>
      </c>
      <c r="O578" s="36">
        <v>1265</v>
      </c>
      <c r="P578" s="66">
        <v>-8.3000000000000001E-3</v>
      </c>
      <c r="Q578" s="36">
        <v>1267</v>
      </c>
      <c r="R578" s="36">
        <v>1271.5</v>
      </c>
      <c r="S578" s="36">
        <v>1254</v>
      </c>
      <c r="T578" s="66">
        <v>-9.7999999999999997E-3</v>
      </c>
      <c r="U578" s="66">
        <v>-6.7000000000000002E-3</v>
      </c>
      <c r="V578" s="66">
        <v>-1.3299999999999999E-2</v>
      </c>
      <c r="W578" s="66">
        <v>2.9999999999999997E-4</v>
      </c>
      <c r="X578" s="1">
        <v>4138100</v>
      </c>
      <c r="Y578" s="1">
        <v>5223534</v>
      </c>
      <c r="Z578" s="1">
        <v>1840241</v>
      </c>
      <c r="AA578" t="s">
        <v>477</v>
      </c>
      <c r="AB578" t="s">
        <v>594</v>
      </c>
      <c r="AC578">
        <v>11.26</v>
      </c>
      <c r="AD578">
        <v>0.9</v>
      </c>
      <c r="AE578">
        <v>4.07</v>
      </c>
      <c r="AF578" t="s">
        <v>230</v>
      </c>
      <c r="AG578" s="1">
        <v>955200</v>
      </c>
      <c r="AH578" s="36">
        <v>1255</v>
      </c>
      <c r="AI578" s="1">
        <v>11200</v>
      </c>
      <c r="AJ578" s="36">
        <v>1254.5</v>
      </c>
      <c r="AK578" s="1">
        <v>6300</v>
      </c>
      <c r="AL578" s="2">
        <v>0.6381944444444444</v>
      </c>
      <c r="AM578" s="3">
        <v>46157</v>
      </c>
      <c r="AN578" t="s">
        <v>298</v>
      </c>
      <c r="AO578" t="s">
        <v>472</v>
      </c>
      <c r="AQ578" t="str">
        <f t="shared" si="8"/>
        <v/>
      </c>
    </row>
    <row r="579" spans="1:43">
      <c r="A579" s="8">
        <v>46177</v>
      </c>
      <c r="B579">
        <v>3943.82</v>
      </c>
      <c r="C579">
        <v>-1.31</v>
      </c>
      <c r="D579">
        <v>67320</v>
      </c>
      <c r="E579">
        <v>-1.81</v>
      </c>
      <c r="F579" s="69">
        <v>8604</v>
      </c>
      <c r="G579" t="s">
        <v>101</v>
      </c>
      <c r="H579">
        <v>0</v>
      </c>
      <c r="I579" t="s">
        <v>288</v>
      </c>
      <c r="J579" t="s">
        <v>289</v>
      </c>
      <c r="K579" t="s">
        <v>290</v>
      </c>
      <c r="L579" s="36">
        <v>1347</v>
      </c>
      <c r="M579">
        <v>-3.5</v>
      </c>
      <c r="N579" s="66">
        <v>-2.5999999999999999E-3</v>
      </c>
      <c r="O579" s="36">
        <v>1350.5</v>
      </c>
      <c r="P579" s="66">
        <v>-2.5000000000000001E-3</v>
      </c>
      <c r="Q579" s="36">
        <v>1355.5</v>
      </c>
      <c r="R579" s="36">
        <v>1359.5</v>
      </c>
      <c r="S579" s="36">
        <v>1336.5</v>
      </c>
      <c r="T579" s="66">
        <v>-6.1999999999999998E-3</v>
      </c>
      <c r="U579" s="66">
        <v>7.1000000000000004E-3</v>
      </c>
      <c r="V579" s="66">
        <v>-9.1000000000000004E-3</v>
      </c>
      <c r="W579" s="66">
        <v>7.7999999999999996E-3</v>
      </c>
      <c r="X579" s="1">
        <v>6417800</v>
      </c>
      <c r="Y579" s="1">
        <v>8647742</v>
      </c>
      <c r="Z579" s="1">
        <v>4160293</v>
      </c>
      <c r="AA579" t="s">
        <v>479</v>
      </c>
      <c r="AB579" t="s">
        <v>480</v>
      </c>
      <c r="AC579">
        <v>10.47</v>
      </c>
      <c r="AD579">
        <v>1.05</v>
      </c>
      <c r="AE579">
        <v>3.86</v>
      </c>
      <c r="AF579" t="s">
        <v>230</v>
      </c>
      <c r="AG579" s="1">
        <v>696800</v>
      </c>
      <c r="AH579" s="36">
        <v>1347</v>
      </c>
      <c r="AI579" s="1">
        <v>7300</v>
      </c>
      <c r="AJ579" s="36">
        <v>1346.5</v>
      </c>
      <c r="AK579" s="1">
        <v>1200</v>
      </c>
      <c r="AL579" s="2">
        <v>0.63888888888888884</v>
      </c>
      <c r="AN579" t="s">
        <v>298</v>
      </c>
      <c r="AO579" t="s">
        <v>481</v>
      </c>
      <c r="AQ579" t="str">
        <f t="shared" ref="AQ579:AQ642" si="9">IF(AP579="","",ROUND((L579-AP579)/AP579,4))</f>
        <v/>
      </c>
    </row>
    <row r="580" spans="1:43">
      <c r="A580" s="8">
        <v>46177</v>
      </c>
      <c r="B580">
        <v>3943.82</v>
      </c>
      <c r="C580">
        <v>-1.31</v>
      </c>
      <c r="D580">
        <v>67320</v>
      </c>
      <c r="E580">
        <v>-1.81</v>
      </c>
      <c r="F580" s="69">
        <v>8697</v>
      </c>
      <c r="G580" t="s">
        <v>102</v>
      </c>
      <c r="H580">
        <v>0</v>
      </c>
      <c r="I580" t="s">
        <v>288</v>
      </c>
      <c r="J580" t="s">
        <v>289</v>
      </c>
      <c r="K580" t="s">
        <v>290</v>
      </c>
      <c r="L580" s="36">
        <v>2039</v>
      </c>
      <c r="M580">
        <v>-94</v>
      </c>
      <c r="N580" s="66">
        <v>-4.41E-2</v>
      </c>
      <c r="O580" s="36">
        <v>2133</v>
      </c>
      <c r="P580" s="66">
        <v>-4.3999999999999997E-2</v>
      </c>
      <c r="Q580" s="36">
        <v>2090</v>
      </c>
      <c r="R580" s="36">
        <v>2128.5</v>
      </c>
      <c r="S580" s="36">
        <v>2031.5</v>
      </c>
      <c r="T580" s="66">
        <v>-2.4400000000000002E-2</v>
      </c>
      <c r="U580" s="66">
        <v>-2.8999999999999998E-3</v>
      </c>
      <c r="V580" s="66">
        <v>-4.2000000000000003E-2</v>
      </c>
      <c r="W580" s="66">
        <v>3.5999999999999999E-3</v>
      </c>
      <c r="X580" s="1">
        <v>2779300</v>
      </c>
      <c r="Y580" s="1">
        <v>5758629</v>
      </c>
      <c r="Z580" s="1">
        <v>2103810</v>
      </c>
      <c r="AA580" t="s">
        <v>482</v>
      </c>
      <c r="AB580" t="s">
        <v>483</v>
      </c>
      <c r="AC580">
        <v>25.87</v>
      </c>
      <c r="AD580">
        <v>6.07</v>
      </c>
      <c r="AE580">
        <v>3.09</v>
      </c>
      <c r="AF580" t="s">
        <v>230</v>
      </c>
      <c r="AG580" s="1">
        <v>90000</v>
      </c>
      <c r="AH580" s="36">
        <v>2039.5</v>
      </c>
      <c r="AI580" s="1">
        <v>1700</v>
      </c>
      <c r="AJ580" s="36">
        <v>2038.5</v>
      </c>
      <c r="AK580" s="1">
        <v>1000</v>
      </c>
      <c r="AL580" s="2">
        <v>0.63888888888888884</v>
      </c>
      <c r="AN580" t="s">
        <v>298</v>
      </c>
      <c r="AO580" t="s">
        <v>472</v>
      </c>
      <c r="AQ580" t="str">
        <f t="shared" si="9"/>
        <v/>
      </c>
    </row>
    <row r="581" spans="1:43">
      <c r="A581" s="8">
        <v>46177</v>
      </c>
      <c r="B581">
        <v>3943.82</v>
      </c>
      <c r="C581">
        <v>-1.31</v>
      </c>
      <c r="D581">
        <v>67320</v>
      </c>
      <c r="E581">
        <v>-1.81</v>
      </c>
      <c r="F581" s="69">
        <v>8830</v>
      </c>
      <c r="G581" t="s">
        <v>103</v>
      </c>
      <c r="H581">
        <v>0</v>
      </c>
      <c r="I581" t="s">
        <v>288</v>
      </c>
      <c r="J581" t="s">
        <v>289</v>
      </c>
      <c r="K581" t="s">
        <v>290</v>
      </c>
      <c r="L581" s="36">
        <v>3515</v>
      </c>
      <c r="M581">
        <v>-126</v>
      </c>
      <c r="N581" s="66">
        <v>-3.4599999999999999E-2</v>
      </c>
      <c r="O581" s="36">
        <v>3641</v>
      </c>
      <c r="P581" s="66">
        <v>-3.4599999999999999E-2</v>
      </c>
      <c r="Q581" s="36">
        <v>3571</v>
      </c>
      <c r="R581" s="36">
        <v>3609</v>
      </c>
      <c r="S581" s="36">
        <v>3506</v>
      </c>
      <c r="T581" s="66">
        <v>-1.5599999999999999E-2</v>
      </c>
      <c r="U581" s="66">
        <v>-9.7999999999999997E-3</v>
      </c>
      <c r="V581" s="66">
        <v>-2.5999999999999999E-2</v>
      </c>
      <c r="W581" s="66">
        <v>2.5000000000000001E-3</v>
      </c>
      <c r="X581" s="1">
        <v>2736100</v>
      </c>
      <c r="Y581" s="1">
        <v>9723273</v>
      </c>
      <c r="Z581" s="1">
        <v>3290040</v>
      </c>
      <c r="AA581" t="s">
        <v>484</v>
      </c>
      <c r="AB581" t="s">
        <v>595</v>
      </c>
      <c r="AC581">
        <v>14.56</v>
      </c>
      <c r="AD581">
        <v>1.31</v>
      </c>
      <c r="AE581">
        <v>1.48</v>
      </c>
      <c r="AF581" t="s">
        <v>230</v>
      </c>
      <c r="AG581" s="1">
        <v>61600</v>
      </c>
      <c r="AH581" s="36">
        <v>3515</v>
      </c>
      <c r="AI581" s="1">
        <v>1400</v>
      </c>
      <c r="AJ581" s="36">
        <v>3513</v>
      </c>
      <c r="AK581">
        <v>700</v>
      </c>
      <c r="AL581" s="2">
        <v>0.63888888888888884</v>
      </c>
      <c r="AM581" s="3">
        <v>46155</v>
      </c>
      <c r="AN581" t="s">
        <v>298</v>
      </c>
      <c r="AO581" t="s">
        <v>332</v>
      </c>
      <c r="AQ581" t="str">
        <f t="shared" si="9"/>
        <v/>
      </c>
    </row>
    <row r="582" spans="1:43">
      <c r="A582" s="8">
        <v>46177</v>
      </c>
      <c r="B582">
        <v>3943.82</v>
      </c>
      <c r="C582">
        <v>-1.31</v>
      </c>
      <c r="D582">
        <v>67320</v>
      </c>
      <c r="E582">
        <v>-1.81</v>
      </c>
      <c r="F582" s="69">
        <v>9020</v>
      </c>
      <c r="G582" t="s">
        <v>104</v>
      </c>
      <c r="H582">
        <v>0</v>
      </c>
      <c r="I582" t="s">
        <v>288</v>
      </c>
      <c r="J582" t="s">
        <v>289</v>
      </c>
      <c r="K582" t="s">
        <v>290</v>
      </c>
      <c r="L582" s="36">
        <v>3278</v>
      </c>
      <c r="M582">
        <v>-35</v>
      </c>
      <c r="N582" s="66">
        <v>-1.06E-2</v>
      </c>
      <c r="O582" s="36">
        <v>3313</v>
      </c>
      <c r="P582" s="66">
        <v>-1.0500000000000001E-2</v>
      </c>
      <c r="Q582" s="36">
        <v>3317</v>
      </c>
      <c r="R582" s="36">
        <v>3318</v>
      </c>
      <c r="S582" s="36">
        <v>3243</v>
      </c>
      <c r="T582" s="66">
        <v>-1.17E-2</v>
      </c>
      <c r="U582" s="66">
        <v>-3.0000000000000001E-3</v>
      </c>
      <c r="V582" s="66">
        <v>-1.2E-2</v>
      </c>
      <c r="W582" s="66">
        <v>1.0699999999999999E-2</v>
      </c>
      <c r="X582" s="1">
        <v>2495900</v>
      </c>
      <c r="Y582" s="1">
        <v>8180424</v>
      </c>
      <c r="Z582" s="1">
        <v>3718603</v>
      </c>
      <c r="AA582" t="s">
        <v>486</v>
      </c>
      <c r="AB582" t="s">
        <v>596</v>
      </c>
      <c r="AC582">
        <v>14.51</v>
      </c>
      <c r="AD582">
        <v>1.21</v>
      </c>
      <c r="AE582">
        <v>2.56</v>
      </c>
      <c r="AF582" t="s">
        <v>230</v>
      </c>
      <c r="AG582" s="1">
        <v>83900</v>
      </c>
      <c r="AH582" s="36">
        <v>3279</v>
      </c>
      <c r="AI582" s="1">
        <v>3500</v>
      </c>
      <c r="AJ582" s="36">
        <v>3277</v>
      </c>
      <c r="AK582" s="1">
        <v>4700</v>
      </c>
      <c r="AL582" s="2">
        <v>0.63888888888888884</v>
      </c>
      <c r="AN582" t="s">
        <v>298</v>
      </c>
      <c r="AO582" t="s">
        <v>488</v>
      </c>
      <c r="AQ582" t="str">
        <f t="shared" si="9"/>
        <v/>
      </c>
    </row>
    <row r="583" spans="1:43">
      <c r="A583" s="8">
        <v>46177</v>
      </c>
      <c r="B583">
        <v>3943.82</v>
      </c>
      <c r="C583">
        <v>-1.31</v>
      </c>
      <c r="D583">
        <v>67320</v>
      </c>
      <c r="E583">
        <v>-1.81</v>
      </c>
      <c r="F583" s="69">
        <v>9024</v>
      </c>
      <c r="G583" t="s">
        <v>105</v>
      </c>
      <c r="H583">
        <v>0</v>
      </c>
      <c r="I583" t="s">
        <v>288</v>
      </c>
      <c r="J583" t="s">
        <v>289</v>
      </c>
      <c r="K583" t="s">
        <v>290</v>
      </c>
      <c r="L583" s="36">
        <v>2641.5</v>
      </c>
      <c r="M583">
        <v>-80</v>
      </c>
      <c r="N583" s="66">
        <v>-2.9399999999999999E-2</v>
      </c>
      <c r="O583" s="36">
        <v>2721.5</v>
      </c>
      <c r="P583" s="66">
        <v>-2.93E-2</v>
      </c>
      <c r="Q583" s="36">
        <v>2599.5</v>
      </c>
      <c r="R583" s="36">
        <v>2673.5</v>
      </c>
      <c r="S583" s="36">
        <v>2579.5</v>
      </c>
      <c r="T583" s="66">
        <v>1.61E-2</v>
      </c>
      <c r="U583" s="66">
        <v>-3.0000000000000001E-3</v>
      </c>
      <c r="V583" s="66">
        <v>-1.1900000000000001E-2</v>
      </c>
      <c r="W583" s="66">
        <v>2.4E-2</v>
      </c>
      <c r="X583" s="1">
        <v>2033700</v>
      </c>
      <c r="Y583" s="1">
        <v>5361337</v>
      </c>
      <c r="Z583" s="1">
        <v>807706</v>
      </c>
      <c r="AA583" t="s">
        <v>489</v>
      </c>
      <c r="AB583" t="s">
        <v>597</v>
      </c>
      <c r="AC583">
        <v>24.87</v>
      </c>
      <c r="AD583">
        <v>1.18</v>
      </c>
      <c r="AE583">
        <v>1.59</v>
      </c>
      <c r="AF583" t="s">
        <v>230</v>
      </c>
      <c r="AG583" s="1">
        <v>90100</v>
      </c>
      <c r="AH583" s="36">
        <v>2642.5</v>
      </c>
      <c r="AI583">
        <v>400</v>
      </c>
      <c r="AJ583" s="36">
        <v>2641</v>
      </c>
      <c r="AK583">
        <v>200</v>
      </c>
      <c r="AL583" s="2">
        <v>0.63888888888888884</v>
      </c>
      <c r="AM583" s="3">
        <v>46156</v>
      </c>
      <c r="AN583" t="s">
        <v>298</v>
      </c>
      <c r="AO583" t="s">
        <v>488</v>
      </c>
      <c r="AQ583" t="str">
        <f t="shared" si="9"/>
        <v/>
      </c>
    </row>
    <row r="584" spans="1:43">
      <c r="A584" s="8">
        <v>46177</v>
      </c>
      <c r="B584">
        <v>3943.82</v>
      </c>
      <c r="C584">
        <v>-1.31</v>
      </c>
      <c r="D584">
        <v>67320</v>
      </c>
      <c r="E584">
        <v>-1.81</v>
      </c>
      <c r="F584" s="69">
        <v>9069</v>
      </c>
      <c r="G584" t="s">
        <v>106</v>
      </c>
      <c r="H584">
        <v>0</v>
      </c>
      <c r="I584" t="s">
        <v>288</v>
      </c>
      <c r="J584" t="s">
        <v>289</v>
      </c>
      <c r="K584" t="s">
        <v>290</v>
      </c>
      <c r="L584" s="36">
        <v>1895</v>
      </c>
      <c r="M584">
        <v>-22</v>
      </c>
      <c r="N584" s="66">
        <v>-1.15E-2</v>
      </c>
      <c r="O584" s="36">
        <v>1917</v>
      </c>
      <c r="P584" s="66">
        <v>-1.14E-2</v>
      </c>
      <c r="Q584" s="36">
        <v>1900</v>
      </c>
      <c r="R584" s="36">
        <v>1912.5</v>
      </c>
      <c r="S584" s="36">
        <v>1880.5</v>
      </c>
      <c r="T584" s="66">
        <v>-2.5999999999999999E-3</v>
      </c>
      <c r="U584" s="66">
        <v>-7.3000000000000001E-3</v>
      </c>
      <c r="V584" s="66">
        <v>-9.1000000000000004E-3</v>
      </c>
      <c r="W584" s="66">
        <v>7.7000000000000002E-3</v>
      </c>
      <c r="X584" s="1">
        <v>307700</v>
      </c>
      <c r="Y584" s="1">
        <v>584878</v>
      </c>
      <c r="Z584" s="1">
        <v>332937</v>
      </c>
      <c r="AA584" t="s">
        <v>491</v>
      </c>
      <c r="AB584" t="s">
        <v>492</v>
      </c>
      <c r="AC584">
        <v>13.55</v>
      </c>
      <c r="AD584">
        <v>1.39</v>
      </c>
      <c r="AE584">
        <v>2.96</v>
      </c>
      <c r="AF584" t="s">
        <v>230</v>
      </c>
      <c r="AG584" s="1">
        <v>28500</v>
      </c>
      <c r="AH584" s="36">
        <v>1895.5</v>
      </c>
      <c r="AI584" s="1">
        <v>1000</v>
      </c>
      <c r="AJ584" s="36">
        <v>1894.5</v>
      </c>
      <c r="AK584">
        <v>600</v>
      </c>
      <c r="AL584" s="2">
        <v>0.6381944444444444</v>
      </c>
      <c r="AM584" s="3">
        <v>46155</v>
      </c>
      <c r="AN584" t="s">
        <v>298</v>
      </c>
      <c r="AO584" t="s">
        <v>488</v>
      </c>
      <c r="AQ584" t="str">
        <f t="shared" si="9"/>
        <v/>
      </c>
    </row>
    <row r="585" spans="1:43">
      <c r="A585" s="8">
        <v>46177</v>
      </c>
      <c r="B585">
        <v>3943.82</v>
      </c>
      <c r="C585">
        <v>-1.31</v>
      </c>
      <c r="D585">
        <v>67320</v>
      </c>
      <c r="E585">
        <v>-1.81</v>
      </c>
      <c r="F585" s="69">
        <v>9227</v>
      </c>
      <c r="G585" t="s">
        <v>107</v>
      </c>
      <c r="H585">
        <v>0</v>
      </c>
      <c r="I585" t="s">
        <v>347</v>
      </c>
      <c r="J585" t="s">
        <v>289</v>
      </c>
      <c r="K585" t="s">
        <v>290</v>
      </c>
      <c r="L585">
        <v>887</v>
      </c>
      <c r="M585">
        <v>-17</v>
      </c>
      <c r="N585" s="66">
        <v>-1.8800000000000001E-2</v>
      </c>
      <c r="O585">
        <v>904</v>
      </c>
      <c r="P585" s="66">
        <v>-1.8800000000000001E-2</v>
      </c>
      <c r="Q585">
        <v>894</v>
      </c>
      <c r="R585">
        <v>912</v>
      </c>
      <c r="S585">
        <v>878</v>
      </c>
      <c r="T585" s="66">
        <v>-7.7999999999999996E-3</v>
      </c>
      <c r="U585" s="66">
        <v>-3.3E-3</v>
      </c>
      <c r="V585" s="66">
        <v>-2.7400000000000001E-2</v>
      </c>
      <c r="W585" s="66">
        <v>1.0200000000000001E-2</v>
      </c>
      <c r="X585" s="1">
        <v>213400</v>
      </c>
      <c r="Y585" s="1">
        <v>190414</v>
      </c>
      <c r="Z585" s="1">
        <v>14107</v>
      </c>
      <c r="AA585" t="s">
        <v>493</v>
      </c>
      <c r="AB585" t="s">
        <v>494</v>
      </c>
      <c r="AC585">
        <v>0</v>
      </c>
      <c r="AD585">
        <v>29.18</v>
      </c>
      <c r="AE585">
        <v>0</v>
      </c>
      <c r="AF585">
        <v>2.9</v>
      </c>
      <c r="AG585" s="1">
        <v>9000</v>
      </c>
      <c r="AH585">
        <v>887</v>
      </c>
      <c r="AI585">
        <v>900</v>
      </c>
      <c r="AJ585">
        <v>884</v>
      </c>
      <c r="AK585">
        <v>200</v>
      </c>
      <c r="AL585" s="2">
        <v>0.6381944444444444</v>
      </c>
      <c r="AM585" s="3">
        <v>46154</v>
      </c>
      <c r="AN585" t="s">
        <v>350</v>
      </c>
      <c r="AO585" t="s">
        <v>313</v>
      </c>
      <c r="AQ585" t="str">
        <f t="shared" si="9"/>
        <v/>
      </c>
    </row>
    <row r="586" spans="1:43">
      <c r="A586" s="8">
        <v>46177</v>
      </c>
      <c r="B586">
        <v>3943.82</v>
      </c>
      <c r="C586">
        <v>-1.31</v>
      </c>
      <c r="D586">
        <v>67320</v>
      </c>
      <c r="E586">
        <v>-1.81</v>
      </c>
      <c r="F586" s="69">
        <v>9303</v>
      </c>
      <c r="G586" t="s">
        <v>108</v>
      </c>
      <c r="H586">
        <v>0</v>
      </c>
      <c r="I586" t="s">
        <v>288</v>
      </c>
      <c r="J586" t="s">
        <v>289</v>
      </c>
      <c r="K586" t="s">
        <v>290</v>
      </c>
      <c r="L586" s="36">
        <v>3895</v>
      </c>
      <c r="M586">
        <v>-15</v>
      </c>
      <c r="N586" s="66">
        <v>-3.8E-3</v>
      </c>
      <c r="O586" s="36">
        <v>3910</v>
      </c>
      <c r="P586" s="66">
        <v>-3.8E-3</v>
      </c>
      <c r="Q586" s="36">
        <v>3900</v>
      </c>
      <c r="R586" s="36">
        <v>3905</v>
      </c>
      <c r="S586" s="36">
        <v>3855</v>
      </c>
      <c r="T586" s="66">
        <v>-1.1999999999999999E-3</v>
      </c>
      <c r="U586" s="66">
        <v>1.1999999999999999E-3</v>
      </c>
      <c r="V586" s="66">
        <v>-2.5000000000000001E-3</v>
      </c>
      <c r="W586" s="66">
        <v>1.03E-2</v>
      </c>
      <c r="X586" s="1">
        <v>50800</v>
      </c>
      <c r="Y586" s="1">
        <v>197244</v>
      </c>
      <c r="Z586" s="1">
        <v>298412</v>
      </c>
      <c r="AA586" t="s">
        <v>495</v>
      </c>
      <c r="AB586" t="s">
        <v>496</v>
      </c>
      <c r="AC586">
        <v>17.21</v>
      </c>
      <c r="AD586">
        <v>0.94</v>
      </c>
      <c r="AE586">
        <v>2.64</v>
      </c>
      <c r="AF586" t="s">
        <v>230</v>
      </c>
      <c r="AG586" s="1">
        <v>29900</v>
      </c>
      <c r="AH586" s="36">
        <v>3895</v>
      </c>
      <c r="AI586">
        <v>400</v>
      </c>
      <c r="AJ586" s="36">
        <v>3890</v>
      </c>
      <c r="AK586" s="1">
        <v>1700</v>
      </c>
      <c r="AL586" s="2">
        <v>0.6381944444444444</v>
      </c>
      <c r="AM586" s="3">
        <v>46154</v>
      </c>
      <c r="AN586" t="s">
        <v>298</v>
      </c>
      <c r="AO586" t="s">
        <v>497</v>
      </c>
      <c r="AQ586" t="str">
        <f t="shared" si="9"/>
        <v/>
      </c>
    </row>
    <row r="587" spans="1:43">
      <c r="A587" s="8">
        <v>46177</v>
      </c>
      <c r="B587">
        <v>3943.82</v>
      </c>
      <c r="C587">
        <v>-1.31</v>
      </c>
      <c r="D587">
        <v>67320</v>
      </c>
      <c r="E587">
        <v>-1.81</v>
      </c>
      <c r="F587" s="69">
        <v>9308</v>
      </c>
      <c r="G587" t="s">
        <v>109</v>
      </c>
      <c r="H587">
        <v>0</v>
      </c>
      <c r="I587" t="s">
        <v>314</v>
      </c>
      <c r="J587" t="s">
        <v>289</v>
      </c>
      <c r="K587" t="s">
        <v>295</v>
      </c>
      <c r="L587" s="36">
        <v>1495</v>
      </c>
      <c r="M587">
        <v>0</v>
      </c>
      <c r="N587" s="66">
        <v>0</v>
      </c>
      <c r="O587" s="36">
        <v>1495</v>
      </c>
      <c r="P587" s="66">
        <v>0</v>
      </c>
      <c r="Q587" s="36">
        <v>1495</v>
      </c>
      <c r="R587" s="36">
        <v>1519</v>
      </c>
      <c r="S587" s="36">
        <v>1476</v>
      </c>
      <c r="T587" s="66">
        <v>0</v>
      </c>
      <c r="U587" s="66">
        <v>-2E-3</v>
      </c>
      <c r="V587" s="66">
        <v>-1.5699999999999999E-2</v>
      </c>
      <c r="W587" s="66">
        <v>1.2800000000000001E-2</v>
      </c>
      <c r="X587" s="1">
        <v>109600</v>
      </c>
      <c r="Y587" s="1">
        <v>163820</v>
      </c>
      <c r="Z587" s="1">
        <v>38979</v>
      </c>
      <c r="AA587" t="s">
        <v>498</v>
      </c>
      <c r="AB587" t="s">
        <v>499</v>
      </c>
      <c r="AC587">
        <v>12.76</v>
      </c>
      <c r="AD587">
        <v>1</v>
      </c>
      <c r="AE587">
        <v>2.3199999999999998</v>
      </c>
      <c r="AF587" t="s">
        <v>230</v>
      </c>
      <c r="AG587" s="1">
        <v>12500</v>
      </c>
      <c r="AH587" s="36">
        <v>1496</v>
      </c>
      <c r="AI587">
        <v>200</v>
      </c>
      <c r="AJ587" s="36">
        <v>1495</v>
      </c>
      <c r="AK587">
        <v>100</v>
      </c>
      <c r="AL587" s="2">
        <v>0.63888888888888884</v>
      </c>
      <c r="AM587" s="3">
        <v>46155</v>
      </c>
      <c r="AN587" t="s">
        <v>298</v>
      </c>
      <c r="AO587" t="s">
        <v>500</v>
      </c>
      <c r="AQ587" t="str">
        <f t="shared" si="9"/>
        <v/>
      </c>
    </row>
    <row r="588" spans="1:43">
      <c r="A588" s="8">
        <v>46177</v>
      </c>
      <c r="B588">
        <v>3943.82</v>
      </c>
      <c r="C588">
        <v>-1.31</v>
      </c>
      <c r="D588">
        <v>67320</v>
      </c>
      <c r="E588">
        <v>-1.81</v>
      </c>
      <c r="F588" s="69">
        <v>9348</v>
      </c>
      <c r="G588" t="s">
        <v>110</v>
      </c>
      <c r="H588">
        <v>0</v>
      </c>
      <c r="I588" t="s">
        <v>347</v>
      </c>
      <c r="J588" t="s">
        <v>323</v>
      </c>
      <c r="K588" t="s">
        <v>290</v>
      </c>
      <c r="L588">
        <v>556</v>
      </c>
      <c r="M588">
        <v>-31</v>
      </c>
      <c r="N588" s="66">
        <v>-5.28E-2</v>
      </c>
      <c r="O588">
        <v>587</v>
      </c>
      <c r="P588" s="66">
        <v>-5.28E-2</v>
      </c>
      <c r="Q588">
        <v>584</v>
      </c>
      <c r="R588">
        <v>584</v>
      </c>
      <c r="S588">
        <v>554</v>
      </c>
      <c r="T588" s="66">
        <v>-4.7899999999999998E-2</v>
      </c>
      <c r="U588" s="66">
        <v>-2.4500000000000001E-2</v>
      </c>
      <c r="V588" s="66">
        <v>-4.7899999999999998E-2</v>
      </c>
      <c r="W588" s="66">
        <v>3.5999999999999999E-3</v>
      </c>
      <c r="X588" s="1">
        <v>1750500</v>
      </c>
      <c r="Y588" s="1">
        <v>998694</v>
      </c>
      <c r="Z588" s="1">
        <v>81307</v>
      </c>
      <c r="AA588" t="s">
        <v>552</v>
      </c>
      <c r="AB588" t="s">
        <v>502</v>
      </c>
      <c r="AC588">
        <v>0</v>
      </c>
      <c r="AD588">
        <v>5.39</v>
      </c>
      <c r="AE588">
        <v>0</v>
      </c>
      <c r="AF588">
        <v>2.4</v>
      </c>
      <c r="AG588" s="1">
        <v>36300</v>
      </c>
      <c r="AH588">
        <v>556</v>
      </c>
      <c r="AI588" s="1">
        <v>1300</v>
      </c>
      <c r="AJ588">
        <v>555</v>
      </c>
      <c r="AK588" s="1">
        <v>9000</v>
      </c>
      <c r="AL588" s="2">
        <v>0.63888888888888884</v>
      </c>
      <c r="AM588" s="3">
        <v>46157</v>
      </c>
      <c r="AN588" t="s">
        <v>298</v>
      </c>
      <c r="AO588" t="s">
        <v>313</v>
      </c>
      <c r="AQ588" t="str">
        <f t="shared" si="9"/>
        <v/>
      </c>
    </row>
    <row r="589" spans="1:43">
      <c r="A589" s="8">
        <v>46177</v>
      </c>
      <c r="B589">
        <v>3943.82</v>
      </c>
      <c r="C589">
        <v>-1.31</v>
      </c>
      <c r="D589">
        <v>67320</v>
      </c>
      <c r="E589">
        <v>-1.81</v>
      </c>
      <c r="F589" s="69">
        <v>9432</v>
      </c>
      <c r="G589" t="s">
        <v>111</v>
      </c>
      <c r="H589">
        <v>0</v>
      </c>
      <c r="I589" t="s">
        <v>288</v>
      </c>
      <c r="J589" t="s">
        <v>289</v>
      </c>
      <c r="K589" t="s">
        <v>295</v>
      </c>
      <c r="L589">
        <v>147.1</v>
      </c>
      <c r="M589">
        <v>-0.7</v>
      </c>
      <c r="N589" s="66">
        <v>-4.7000000000000002E-3</v>
      </c>
      <c r="O589">
        <v>147.80000000000001</v>
      </c>
      <c r="P589" s="66">
        <v>-4.7000000000000002E-3</v>
      </c>
      <c r="Q589">
        <v>147.69999999999999</v>
      </c>
      <c r="R589">
        <v>148</v>
      </c>
      <c r="S589">
        <v>146.80000000000001</v>
      </c>
      <c r="T589" s="66">
        <v>-4.0000000000000001E-3</v>
      </c>
      <c r="U589" s="66">
        <v>-2E-3</v>
      </c>
      <c r="V589" s="66">
        <v>-6.0000000000000001E-3</v>
      </c>
      <c r="W589" s="66">
        <v>2E-3</v>
      </c>
      <c r="X589" s="1">
        <v>163480700</v>
      </c>
      <c r="Y589" s="1">
        <v>24084324</v>
      </c>
      <c r="Z589" s="1">
        <v>13319951</v>
      </c>
      <c r="AA589" t="s">
        <v>503</v>
      </c>
      <c r="AB589" t="s">
        <v>598</v>
      </c>
      <c r="AC589">
        <v>12.25</v>
      </c>
      <c r="AD589">
        <v>1.23</v>
      </c>
      <c r="AE589">
        <v>3.67</v>
      </c>
      <c r="AF589" t="s">
        <v>230</v>
      </c>
      <c r="AG589" s="1">
        <v>2562100</v>
      </c>
      <c r="AH589">
        <v>147.19999999999999</v>
      </c>
      <c r="AI589" s="1">
        <v>2146600</v>
      </c>
      <c r="AJ589">
        <v>147.1</v>
      </c>
      <c r="AK589" s="1">
        <v>1097000</v>
      </c>
      <c r="AL589" s="2">
        <v>0.63888888888888884</v>
      </c>
      <c r="AM589" s="3">
        <v>46150</v>
      </c>
      <c r="AN589" t="s">
        <v>298</v>
      </c>
      <c r="AO589" t="s">
        <v>351</v>
      </c>
      <c r="AQ589" t="str">
        <f t="shared" si="9"/>
        <v/>
      </c>
    </row>
    <row r="590" spans="1:43">
      <c r="A590" s="8">
        <v>46177</v>
      </c>
      <c r="B590">
        <v>3943.82</v>
      </c>
      <c r="C590">
        <v>-1.31</v>
      </c>
      <c r="D590">
        <v>67320</v>
      </c>
      <c r="E590">
        <v>-1.81</v>
      </c>
      <c r="F590" s="69">
        <v>9449</v>
      </c>
      <c r="G590" t="s">
        <v>112</v>
      </c>
      <c r="H590">
        <v>0</v>
      </c>
      <c r="I590" t="s">
        <v>288</v>
      </c>
      <c r="J590" t="s">
        <v>289</v>
      </c>
      <c r="K590" t="s">
        <v>295</v>
      </c>
      <c r="L590" s="36">
        <v>3249</v>
      </c>
      <c r="M590">
        <v>-58</v>
      </c>
      <c r="N590" s="66">
        <v>-1.7500000000000002E-2</v>
      </c>
      <c r="O590" s="36">
        <v>3307</v>
      </c>
      <c r="P590" s="66">
        <v>-1.7500000000000002E-2</v>
      </c>
      <c r="Q590" s="36">
        <v>3237</v>
      </c>
      <c r="R590" s="36">
        <v>3332</v>
      </c>
      <c r="S590" s="36">
        <v>3221</v>
      </c>
      <c r="T590" s="66">
        <v>3.7000000000000002E-3</v>
      </c>
      <c r="U590" s="66">
        <v>-1.4800000000000001E-2</v>
      </c>
      <c r="V590" s="66">
        <v>-2.4899999999999999E-2</v>
      </c>
      <c r="W590" s="66">
        <v>8.6E-3</v>
      </c>
      <c r="X590" s="1">
        <v>321200</v>
      </c>
      <c r="Y590" s="1">
        <v>1052893</v>
      </c>
      <c r="Z590" s="1">
        <v>348777</v>
      </c>
      <c r="AA590" t="s">
        <v>505</v>
      </c>
      <c r="AB590" t="s">
        <v>506</v>
      </c>
      <c r="AC590">
        <v>13.96</v>
      </c>
      <c r="AD590">
        <v>2.92</v>
      </c>
      <c r="AE590">
        <v>2.4</v>
      </c>
      <c r="AF590" t="s">
        <v>230</v>
      </c>
      <c r="AG590">
        <v>200</v>
      </c>
      <c r="AH590" s="36">
        <v>3250</v>
      </c>
      <c r="AI590" s="1">
        <v>1200</v>
      </c>
      <c r="AJ590" s="36">
        <v>3248</v>
      </c>
      <c r="AK590">
        <v>500</v>
      </c>
      <c r="AL590" s="2">
        <v>0.6381944444444444</v>
      </c>
      <c r="AM590" s="3">
        <v>46157</v>
      </c>
      <c r="AN590" t="s">
        <v>293</v>
      </c>
      <c r="AO590" t="s">
        <v>351</v>
      </c>
      <c r="AQ590" t="str">
        <f t="shared" si="9"/>
        <v/>
      </c>
    </row>
    <row r="591" spans="1:43">
      <c r="A591" s="8">
        <v>46177</v>
      </c>
      <c r="B591">
        <v>3943.82</v>
      </c>
      <c r="C591">
        <v>-1.31</v>
      </c>
      <c r="D591">
        <v>67320</v>
      </c>
      <c r="E591">
        <v>-1.81</v>
      </c>
      <c r="F591" s="69">
        <v>9501</v>
      </c>
      <c r="G591" t="s">
        <v>113</v>
      </c>
      <c r="H591">
        <v>0</v>
      </c>
      <c r="I591" t="s">
        <v>288</v>
      </c>
      <c r="J591" t="s">
        <v>289</v>
      </c>
      <c r="K591" t="s">
        <v>290</v>
      </c>
      <c r="L591">
        <v>541.1</v>
      </c>
      <c r="M591">
        <v>-31.8</v>
      </c>
      <c r="N591" s="66">
        <v>-5.5500000000000001E-2</v>
      </c>
      <c r="O591">
        <v>572.9</v>
      </c>
      <c r="P591" s="66">
        <v>-5.5500000000000001E-2</v>
      </c>
      <c r="Q591">
        <v>570.1</v>
      </c>
      <c r="R591">
        <v>571.5</v>
      </c>
      <c r="S591">
        <v>536</v>
      </c>
      <c r="T591" s="66">
        <v>-5.0799999999999998E-2</v>
      </c>
      <c r="U591" s="66">
        <v>-3.15E-2</v>
      </c>
      <c r="V591" s="66">
        <v>-5.3100000000000001E-2</v>
      </c>
      <c r="W591" s="66">
        <v>9.4999999999999998E-3</v>
      </c>
      <c r="X591" s="1">
        <v>38002000</v>
      </c>
      <c r="Y591" s="1">
        <v>21013697</v>
      </c>
      <c r="Z591" s="1">
        <v>869557</v>
      </c>
      <c r="AA591" t="s">
        <v>507</v>
      </c>
      <c r="AB591" t="s">
        <v>599</v>
      </c>
      <c r="AC591">
        <v>3.46</v>
      </c>
      <c r="AD591">
        <v>0.36</v>
      </c>
      <c r="AE591">
        <v>0</v>
      </c>
      <c r="AF591" t="s">
        <v>230</v>
      </c>
      <c r="AG591" s="1">
        <v>878200</v>
      </c>
      <c r="AH591">
        <v>541.1</v>
      </c>
      <c r="AI591" s="1">
        <v>1800</v>
      </c>
      <c r="AJ591">
        <v>541</v>
      </c>
      <c r="AK591" s="1">
        <v>46400</v>
      </c>
      <c r="AL591" s="2">
        <v>0.63888888888888884</v>
      </c>
      <c r="AN591" t="s">
        <v>298</v>
      </c>
      <c r="AO591" t="s">
        <v>509</v>
      </c>
      <c r="AQ591" t="str">
        <f t="shared" si="9"/>
        <v/>
      </c>
    </row>
    <row r="592" spans="1:43">
      <c r="A592" s="8">
        <v>46177</v>
      </c>
      <c r="B592">
        <v>3943.82</v>
      </c>
      <c r="C592">
        <v>-1.31</v>
      </c>
      <c r="D592">
        <v>67320</v>
      </c>
      <c r="E592">
        <v>-1.81</v>
      </c>
      <c r="F592" s="69">
        <v>9531</v>
      </c>
      <c r="G592" t="s">
        <v>114</v>
      </c>
      <c r="H592">
        <v>0</v>
      </c>
      <c r="I592" t="s">
        <v>288</v>
      </c>
      <c r="J592" t="s">
        <v>289</v>
      </c>
      <c r="K592" t="s">
        <v>295</v>
      </c>
      <c r="L592" s="36">
        <v>6182</v>
      </c>
      <c r="M592">
        <v>-110</v>
      </c>
      <c r="N592" s="66">
        <v>-1.7500000000000002E-2</v>
      </c>
      <c r="O592" s="36">
        <v>6292</v>
      </c>
      <c r="P592" s="66">
        <v>-1.7399999999999999E-2</v>
      </c>
      <c r="Q592" s="36">
        <v>6292</v>
      </c>
      <c r="R592" s="36">
        <v>6365</v>
      </c>
      <c r="S592" s="36">
        <v>6171</v>
      </c>
      <c r="T592" s="66">
        <v>-1.7399999999999999E-2</v>
      </c>
      <c r="U592" s="66">
        <v>-6.1000000000000004E-3</v>
      </c>
      <c r="V592" s="66">
        <v>-2.87E-2</v>
      </c>
      <c r="W592" s="66">
        <v>1.6999999999999999E-3</v>
      </c>
      <c r="X592" s="1">
        <v>656900</v>
      </c>
      <c r="Y592" s="1">
        <v>4099053</v>
      </c>
      <c r="Z592" s="1">
        <v>2070718</v>
      </c>
      <c r="AA592" t="s">
        <v>510</v>
      </c>
      <c r="AB592" t="s">
        <v>600</v>
      </c>
      <c r="AC592">
        <v>14.97</v>
      </c>
      <c r="AD592">
        <v>1.2</v>
      </c>
      <c r="AE592">
        <v>1.94</v>
      </c>
      <c r="AF592" t="s">
        <v>230</v>
      </c>
      <c r="AG592" s="1">
        <v>24000</v>
      </c>
      <c r="AH592" s="36">
        <v>6184</v>
      </c>
      <c r="AI592">
        <v>100</v>
      </c>
      <c r="AJ592" s="36">
        <v>6181</v>
      </c>
      <c r="AK592">
        <v>500</v>
      </c>
      <c r="AL592" s="2">
        <v>0.63888888888888884</v>
      </c>
      <c r="AN592" t="s">
        <v>298</v>
      </c>
      <c r="AO592" t="s">
        <v>509</v>
      </c>
      <c r="AQ592" t="str">
        <f t="shared" si="9"/>
        <v/>
      </c>
    </row>
    <row r="593" spans="1:43">
      <c r="A593" s="8">
        <v>46177</v>
      </c>
      <c r="B593">
        <v>3943.82</v>
      </c>
      <c r="C593">
        <v>-1.31</v>
      </c>
      <c r="D593">
        <v>67320</v>
      </c>
      <c r="E593">
        <v>-1.81</v>
      </c>
      <c r="F593" s="69">
        <v>9882</v>
      </c>
      <c r="G593" t="s">
        <v>115</v>
      </c>
      <c r="H593">
        <v>0</v>
      </c>
      <c r="I593" t="s">
        <v>288</v>
      </c>
      <c r="J593" t="s">
        <v>289</v>
      </c>
      <c r="K593" t="s">
        <v>295</v>
      </c>
      <c r="L593" s="36">
        <v>1647</v>
      </c>
      <c r="M593">
        <v>-40</v>
      </c>
      <c r="N593" s="66">
        <v>-2.3699999999999999E-2</v>
      </c>
      <c r="O593" s="36">
        <v>1687</v>
      </c>
      <c r="P593" s="66">
        <v>-2.3699999999999999E-2</v>
      </c>
      <c r="Q593" s="36">
        <v>1680</v>
      </c>
      <c r="R593" s="36">
        <v>1687</v>
      </c>
      <c r="S593" s="36">
        <v>1643</v>
      </c>
      <c r="T593" s="66">
        <v>-1.9599999999999999E-2</v>
      </c>
      <c r="U593" s="66">
        <v>-1.14E-2</v>
      </c>
      <c r="V593" s="66">
        <v>-2.3699999999999999E-2</v>
      </c>
      <c r="W593" s="66">
        <v>2.3999999999999998E-3</v>
      </c>
      <c r="X593" s="1">
        <v>181900</v>
      </c>
      <c r="Y593" s="1">
        <v>302481</v>
      </c>
      <c r="Z593" s="1">
        <v>141677</v>
      </c>
      <c r="AA593" t="s">
        <v>512</v>
      </c>
      <c r="AB593" t="s">
        <v>513</v>
      </c>
      <c r="AC593">
        <v>10.73</v>
      </c>
      <c r="AD593">
        <v>1.1299999999999999</v>
      </c>
      <c r="AE593">
        <v>4.13</v>
      </c>
      <c r="AF593" t="s">
        <v>230</v>
      </c>
      <c r="AG593" s="1">
        <v>37500</v>
      </c>
      <c r="AH593" s="36">
        <v>1649</v>
      </c>
      <c r="AI593">
        <v>600</v>
      </c>
      <c r="AJ593" s="36">
        <v>1647</v>
      </c>
      <c r="AK593">
        <v>500</v>
      </c>
      <c r="AL593" s="2">
        <v>0.6381944444444444</v>
      </c>
      <c r="AM593" s="3">
        <v>46150</v>
      </c>
      <c r="AN593" t="s">
        <v>298</v>
      </c>
      <c r="AO593" t="s">
        <v>322</v>
      </c>
      <c r="AQ593" t="str">
        <f t="shared" si="9"/>
        <v/>
      </c>
    </row>
    <row r="594" spans="1:43">
      <c r="F594" s="69">
        <v>6502</v>
      </c>
      <c r="I594" t="s">
        <v>514</v>
      </c>
      <c r="P594" t="s">
        <v>230</v>
      </c>
      <c r="T594" t="s">
        <v>230</v>
      </c>
      <c r="U594" t="s">
        <v>230</v>
      </c>
      <c r="V594" t="s">
        <v>230</v>
      </c>
      <c r="W594" t="s">
        <v>230</v>
      </c>
      <c r="AF594" t="s">
        <v>230</v>
      </c>
      <c r="AG594" t="s">
        <v>230</v>
      </c>
      <c r="AO594" t="s">
        <v>515</v>
      </c>
      <c r="AQ594" t="str">
        <f t="shared" si="9"/>
        <v/>
      </c>
    </row>
    <row r="595" spans="1:43">
      <c r="F595" s="69">
        <v>5759</v>
      </c>
      <c r="I595" t="s">
        <v>514</v>
      </c>
      <c r="P595" t="s">
        <v>230</v>
      </c>
      <c r="T595" t="s">
        <v>230</v>
      </c>
      <c r="U595" t="s">
        <v>230</v>
      </c>
      <c r="V595" t="s">
        <v>230</v>
      </c>
      <c r="W595" t="s">
        <v>230</v>
      </c>
      <c r="AF595" t="s">
        <v>230</v>
      </c>
      <c r="AG595" t="s">
        <v>230</v>
      </c>
      <c r="AO595" t="s">
        <v>515</v>
      </c>
      <c r="AQ595" t="str">
        <f t="shared" si="9"/>
        <v/>
      </c>
    </row>
    <row r="596" spans="1:43">
      <c r="AQ596" t="str">
        <f t="shared" si="9"/>
        <v/>
      </c>
    </row>
    <row r="597" spans="1:43">
      <c r="AQ597" t="str">
        <f t="shared" si="9"/>
        <v/>
      </c>
    </row>
    <row r="598" spans="1:43">
      <c r="AQ598" t="str">
        <f t="shared" si="9"/>
        <v/>
      </c>
    </row>
    <row r="599" spans="1:43">
      <c r="D599" s="1"/>
      <c r="E599" s="6"/>
      <c r="AQ599" t="str">
        <f t="shared" si="9"/>
        <v/>
      </c>
    </row>
    <row r="600" spans="1:43">
      <c r="A600" s="8" t="s">
        <v>0</v>
      </c>
      <c r="B600" t="s">
        <v>116</v>
      </c>
      <c r="C600" t="s">
        <v>1</v>
      </c>
      <c r="D600" t="s">
        <v>2</v>
      </c>
      <c r="E600" t="s">
        <v>3</v>
      </c>
      <c r="F600" s="7" t="s">
        <v>4</v>
      </c>
      <c r="G600" t="s">
        <v>5</v>
      </c>
      <c r="H600" t="s">
        <v>268</v>
      </c>
      <c r="I600" t="s">
        <v>269</v>
      </c>
      <c r="J600" t="s">
        <v>270</v>
      </c>
      <c r="K600" t="s">
        <v>271</v>
      </c>
      <c r="L600" t="s">
        <v>6</v>
      </c>
      <c r="M600" t="s">
        <v>7</v>
      </c>
      <c r="N600" t="s">
        <v>8</v>
      </c>
      <c r="O600" t="s">
        <v>9</v>
      </c>
      <c r="P600" t="s">
        <v>272</v>
      </c>
      <c r="Q600" t="s">
        <v>10</v>
      </c>
      <c r="R600" t="s">
        <v>11</v>
      </c>
      <c r="S600" t="s">
        <v>12</v>
      </c>
      <c r="T600" t="s">
        <v>273</v>
      </c>
      <c r="U600" t="s">
        <v>274</v>
      </c>
      <c r="V600" t="s">
        <v>275</v>
      </c>
      <c r="W600" t="s">
        <v>276</v>
      </c>
      <c r="X600" t="s">
        <v>13</v>
      </c>
      <c r="Y600" t="s">
        <v>277</v>
      </c>
      <c r="Z600" t="s">
        <v>278</v>
      </c>
      <c r="AA600" t="s">
        <v>14</v>
      </c>
      <c r="AB600" t="s">
        <v>15</v>
      </c>
      <c r="AC600" t="s">
        <v>279</v>
      </c>
      <c r="AD600" t="s">
        <v>280</v>
      </c>
      <c r="AE600" t="s">
        <v>281</v>
      </c>
      <c r="AF600" t="s">
        <v>282</v>
      </c>
      <c r="AG600" t="s">
        <v>283</v>
      </c>
      <c r="AH600" t="s">
        <v>284</v>
      </c>
      <c r="AI600" t="s">
        <v>16</v>
      </c>
      <c r="AJ600" t="s">
        <v>17</v>
      </c>
      <c r="AK600" t="s">
        <v>18</v>
      </c>
      <c r="AL600" t="s">
        <v>19</v>
      </c>
      <c r="AM600" t="s">
        <v>20</v>
      </c>
      <c r="AN600" t="s">
        <v>285</v>
      </c>
      <c r="AO600" t="s">
        <v>286</v>
      </c>
      <c r="AQ600" t="str">
        <f t="shared" si="9"/>
        <v/>
      </c>
    </row>
    <row r="601" spans="1:43">
      <c r="A601" s="8">
        <v>46178</v>
      </c>
      <c r="B601">
        <v>3951.55</v>
      </c>
      <c r="C601">
        <v>-0.01</v>
      </c>
      <c r="D601">
        <v>66630</v>
      </c>
      <c r="E601">
        <v>-1.49</v>
      </c>
      <c r="F601" s="69">
        <v>1605</v>
      </c>
      <c r="G601" t="s">
        <v>21</v>
      </c>
      <c r="H601">
        <v>0</v>
      </c>
      <c r="I601" t="s">
        <v>288</v>
      </c>
      <c r="J601" t="s">
        <v>289</v>
      </c>
      <c r="K601" t="s">
        <v>290</v>
      </c>
      <c r="L601" s="36">
        <v>3680</v>
      </c>
      <c r="M601">
        <v>32</v>
      </c>
      <c r="N601" s="66">
        <v>8.8000000000000005E-3</v>
      </c>
      <c r="O601" s="36">
        <v>3648</v>
      </c>
      <c r="P601" s="66">
        <v>8.6999999999999994E-3</v>
      </c>
      <c r="Q601" s="36">
        <v>3650</v>
      </c>
      <c r="R601" s="36">
        <v>3726</v>
      </c>
      <c r="S601" s="36">
        <v>3639</v>
      </c>
      <c r="T601" s="66">
        <v>8.2000000000000007E-3</v>
      </c>
      <c r="U601" s="66">
        <v>4.0000000000000001E-3</v>
      </c>
      <c r="V601" s="66">
        <v>-1.23E-2</v>
      </c>
      <c r="W601" s="66">
        <v>1.12E-2</v>
      </c>
      <c r="X601" s="1">
        <v>2450800</v>
      </c>
      <c r="Y601" s="1">
        <v>9030920</v>
      </c>
      <c r="Z601" s="1">
        <v>4633620</v>
      </c>
      <c r="AA601" t="s">
        <v>291</v>
      </c>
      <c r="AB601" t="s">
        <v>292</v>
      </c>
      <c r="AC601">
        <v>9.5</v>
      </c>
      <c r="AD601">
        <v>0.9</v>
      </c>
      <c r="AE601">
        <v>2.93</v>
      </c>
      <c r="AF601" t="s">
        <v>230</v>
      </c>
      <c r="AG601" s="1">
        <v>70900</v>
      </c>
      <c r="AH601" s="36">
        <v>3681</v>
      </c>
      <c r="AI601" s="1">
        <v>1900</v>
      </c>
      <c r="AJ601" s="36">
        <v>3679</v>
      </c>
      <c r="AK601" s="1">
        <v>2800</v>
      </c>
      <c r="AL601" s="2">
        <v>0.63888888888888884</v>
      </c>
      <c r="AM601" s="3">
        <v>46155</v>
      </c>
      <c r="AN601" t="s">
        <v>293</v>
      </c>
      <c r="AO601" t="s">
        <v>294</v>
      </c>
      <c r="AQ601" t="str">
        <f t="shared" si="9"/>
        <v/>
      </c>
    </row>
    <row r="602" spans="1:43">
      <c r="A602" s="8">
        <v>46178</v>
      </c>
      <c r="B602">
        <v>3951.55</v>
      </c>
      <c r="C602">
        <v>-0.01</v>
      </c>
      <c r="D602">
        <v>66630</v>
      </c>
      <c r="E602">
        <v>-1.49</v>
      </c>
      <c r="F602" s="69">
        <v>1833</v>
      </c>
      <c r="G602" t="s">
        <v>24</v>
      </c>
      <c r="H602">
        <v>0</v>
      </c>
      <c r="I602" t="s">
        <v>288</v>
      </c>
      <c r="J602" t="s">
        <v>289</v>
      </c>
      <c r="K602" t="s">
        <v>295</v>
      </c>
      <c r="L602" s="36">
        <v>5620</v>
      </c>
      <c r="M602">
        <v>140</v>
      </c>
      <c r="N602" s="66">
        <v>2.5499999999999998E-2</v>
      </c>
      <c r="O602" s="36">
        <v>5480</v>
      </c>
      <c r="P602" s="66">
        <v>2.5499999999999998E-2</v>
      </c>
      <c r="Q602" s="36">
        <v>5540</v>
      </c>
      <c r="R602" s="36">
        <v>5630</v>
      </c>
      <c r="S602" s="36">
        <v>5530</v>
      </c>
      <c r="T602" s="66">
        <v>1.44E-2</v>
      </c>
      <c r="U602" s="66">
        <v>8.8999999999999999E-3</v>
      </c>
      <c r="V602" s="66">
        <v>-1.6999999999999999E-3</v>
      </c>
      <c r="W602" s="66">
        <v>1.6199999999999999E-2</v>
      </c>
      <c r="X602" s="1">
        <v>52800</v>
      </c>
      <c r="Y602" s="1">
        <v>294972</v>
      </c>
      <c r="Z602" s="1">
        <v>217298</v>
      </c>
      <c r="AA602" t="s">
        <v>296</v>
      </c>
      <c r="AB602" t="s">
        <v>572</v>
      </c>
      <c r="AC602">
        <v>13.09</v>
      </c>
      <c r="AD602">
        <v>1.02</v>
      </c>
      <c r="AE602">
        <v>5.34</v>
      </c>
      <c r="AF602" t="s">
        <v>230</v>
      </c>
      <c r="AG602" s="1">
        <v>13000</v>
      </c>
      <c r="AH602" s="36">
        <v>5620</v>
      </c>
      <c r="AI602">
        <v>400</v>
      </c>
      <c r="AJ602" s="36">
        <v>5610</v>
      </c>
      <c r="AK602" s="1">
        <v>1400</v>
      </c>
      <c r="AL602" s="2">
        <v>0.6381944444444444</v>
      </c>
      <c r="AM602" s="3">
        <v>46157</v>
      </c>
      <c r="AN602" t="s">
        <v>298</v>
      </c>
      <c r="AO602" t="s">
        <v>299</v>
      </c>
      <c r="AQ602" t="str">
        <f t="shared" si="9"/>
        <v/>
      </c>
    </row>
    <row r="603" spans="1:43">
      <c r="A603" s="8">
        <v>46178</v>
      </c>
      <c r="B603">
        <v>3951.55</v>
      </c>
      <c r="C603">
        <v>-0.01</v>
      </c>
      <c r="D603">
        <v>66630</v>
      </c>
      <c r="E603">
        <v>-1.49</v>
      </c>
      <c r="F603" s="69">
        <v>1911</v>
      </c>
      <c r="G603" t="s">
        <v>25</v>
      </c>
      <c r="H603">
        <v>0</v>
      </c>
      <c r="I603" t="s">
        <v>288</v>
      </c>
      <c r="J603" t="s">
        <v>289</v>
      </c>
      <c r="K603" t="s">
        <v>295</v>
      </c>
      <c r="L603" s="36">
        <v>1289.5</v>
      </c>
      <c r="M603">
        <v>5.5</v>
      </c>
      <c r="N603" s="66">
        <v>4.3E-3</v>
      </c>
      <c r="O603" s="36">
        <v>1284</v>
      </c>
      <c r="P603" s="66">
        <v>4.1999999999999997E-3</v>
      </c>
      <c r="Q603" s="36">
        <v>1295</v>
      </c>
      <c r="R603" s="36">
        <v>1299.5</v>
      </c>
      <c r="S603" s="36">
        <v>1284</v>
      </c>
      <c r="T603" s="66">
        <v>-4.1999999999999997E-3</v>
      </c>
      <c r="U603" s="66">
        <v>-2.7000000000000001E-3</v>
      </c>
      <c r="V603" s="66">
        <v>-7.6E-3</v>
      </c>
      <c r="W603" s="66">
        <v>4.1999999999999997E-3</v>
      </c>
      <c r="X603" s="1">
        <v>2009000</v>
      </c>
      <c r="Y603" s="1">
        <v>2598429</v>
      </c>
      <c r="Z603" s="1">
        <v>797641</v>
      </c>
      <c r="AA603" t="s">
        <v>300</v>
      </c>
      <c r="AB603" t="s">
        <v>301</v>
      </c>
      <c r="AC603">
        <v>8.2100000000000009</v>
      </c>
      <c r="AD603">
        <v>0.78</v>
      </c>
      <c r="AE603">
        <v>3.88</v>
      </c>
      <c r="AF603" t="s">
        <v>230</v>
      </c>
      <c r="AG603" s="1">
        <v>314100</v>
      </c>
      <c r="AH603" s="36">
        <v>1290</v>
      </c>
      <c r="AI603" s="1">
        <v>10800</v>
      </c>
      <c r="AJ603" s="36">
        <v>1289.5</v>
      </c>
      <c r="AK603" s="1">
        <v>2200</v>
      </c>
      <c r="AL603" s="2">
        <v>0.63888888888888884</v>
      </c>
      <c r="AM603" s="3">
        <v>46149</v>
      </c>
      <c r="AN603" t="s">
        <v>293</v>
      </c>
      <c r="AO603" t="s">
        <v>299</v>
      </c>
      <c r="AQ603" t="str">
        <f t="shared" si="9"/>
        <v/>
      </c>
    </row>
    <row r="604" spans="1:43">
      <c r="A604" s="8">
        <v>46178</v>
      </c>
      <c r="B604">
        <v>3951.55</v>
      </c>
      <c r="C604">
        <v>-0.01</v>
      </c>
      <c r="D604">
        <v>66630</v>
      </c>
      <c r="E604">
        <v>-1.49</v>
      </c>
      <c r="F604" s="69">
        <v>1925</v>
      </c>
      <c r="G604" t="s">
        <v>26</v>
      </c>
      <c r="H604">
        <v>0</v>
      </c>
      <c r="I604" t="s">
        <v>288</v>
      </c>
      <c r="J604" t="s">
        <v>289</v>
      </c>
      <c r="K604" t="s">
        <v>295</v>
      </c>
      <c r="L604" s="36">
        <v>4195</v>
      </c>
      <c r="M604">
        <v>-32</v>
      </c>
      <c r="N604" s="66">
        <v>-7.6E-3</v>
      </c>
      <c r="O604" s="36">
        <v>4227</v>
      </c>
      <c r="P604" s="66">
        <v>-7.4999999999999997E-3</v>
      </c>
      <c r="Q604" s="36">
        <v>4241</v>
      </c>
      <c r="R604" s="36">
        <v>4270</v>
      </c>
      <c r="S604" s="36">
        <v>4192</v>
      </c>
      <c r="T604" s="66">
        <v>-1.0800000000000001E-2</v>
      </c>
      <c r="U604" s="66">
        <v>-1.9E-3</v>
      </c>
      <c r="V604" s="66">
        <v>-1.7500000000000002E-2</v>
      </c>
      <c r="W604" s="66">
        <v>6.9999999999999999E-4</v>
      </c>
      <c r="X604" s="1">
        <v>1357200</v>
      </c>
      <c r="Y604" s="1">
        <v>5733124</v>
      </c>
      <c r="Z604" s="1">
        <v>2767173</v>
      </c>
      <c r="AA604" t="s">
        <v>302</v>
      </c>
      <c r="AB604" t="s">
        <v>573</v>
      </c>
      <c r="AC604">
        <v>11.44</v>
      </c>
      <c r="AD604">
        <v>0.89</v>
      </c>
      <c r="AE604">
        <v>4.2</v>
      </c>
      <c r="AF604" t="s">
        <v>230</v>
      </c>
      <c r="AG604" s="1">
        <v>64100</v>
      </c>
      <c r="AH604" s="36">
        <v>4196</v>
      </c>
      <c r="AI604" s="1">
        <v>2400</v>
      </c>
      <c r="AJ604" s="36">
        <v>4194</v>
      </c>
      <c r="AK604">
        <v>600</v>
      </c>
      <c r="AL604" s="2">
        <v>0.63888888888888884</v>
      </c>
      <c r="AM604" s="3">
        <v>46155</v>
      </c>
      <c r="AN604" t="s">
        <v>298</v>
      </c>
      <c r="AO604" t="s">
        <v>299</v>
      </c>
      <c r="AQ604" t="str">
        <f t="shared" si="9"/>
        <v/>
      </c>
    </row>
    <row r="605" spans="1:43">
      <c r="A605" s="8">
        <v>46178</v>
      </c>
      <c r="B605">
        <v>3951.55</v>
      </c>
      <c r="C605">
        <v>-0.01</v>
      </c>
      <c r="D605">
        <v>66630</v>
      </c>
      <c r="E605">
        <v>-1.49</v>
      </c>
      <c r="F605" s="69">
        <v>1928</v>
      </c>
      <c r="G605" t="s">
        <v>27</v>
      </c>
      <c r="H605">
        <v>0</v>
      </c>
      <c r="I605" t="s">
        <v>288</v>
      </c>
      <c r="J605" t="s">
        <v>289</v>
      </c>
      <c r="K605" t="s">
        <v>295</v>
      </c>
      <c r="L605" s="36">
        <v>3210</v>
      </c>
      <c r="M605">
        <v>-84</v>
      </c>
      <c r="N605" s="66">
        <v>-2.5499999999999998E-2</v>
      </c>
      <c r="O605" s="36">
        <v>3294</v>
      </c>
      <c r="P605" s="66">
        <v>-2.5499999999999998E-2</v>
      </c>
      <c r="Q605" s="36">
        <v>3320</v>
      </c>
      <c r="R605" s="36">
        <v>3320</v>
      </c>
      <c r="S605" s="36">
        <v>3210</v>
      </c>
      <c r="T605" s="66">
        <v>-3.3099999999999997E-2</v>
      </c>
      <c r="U605" s="66">
        <v>-1.29E-2</v>
      </c>
      <c r="V605" s="66">
        <v>-3.3099999999999997E-2</v>
      </c>
      <c r="W605" s="66">
        <v>0</v>
      </c>
      <c r="X605" s="1">
        <v>2745800</v>
      </c>
      <c r="Y605" s="1">
        <v>8931195</v>
      </c>
      <c r="Z605" s="1">
        <v>2091589</v>
      </c>
      <c r="AA605" t="s">
        <v>304</v>
      </c>
      <c r="AB605" t="s">
        <v>574</v>
      </c>
      <c r="AC605">
        <v>9.5399999999999991</v>
      </c>
      <c r="AD605">
        <v>0.97</v>
      </c>
      <c r="AE605">
        <v>4.5199999999999996</v>
      </c>
      <c r="AF605" t="s">
        <v>230</v>
      </c>
      <c r="AG605" s="1">
        <v>222100</v>
      </c>
      <c r="AH605" s="36">
        <v>3211</v>
      </c>
      <c r="AI605" s="1">
        <v>3800</v>
      </c>
      <c r="AJ605" s="36">
        <v>3210</v>
      </c>
      <c r="AK605" s="1">
        <v>10900</v>
      </c>
      <c r="AL605" s="2">
        <v>0.63888888888888884</v>
      </c>
      <c r="AM605" s="3">
        <v>46177</v>
      </c>
      <c r="AN605" t="s">
        <v>306</v>
      </c>
      <c r="AO605" t="s">
        <v>299</v>
      </c>
      <c r="AQ605" t="str">
        <f t="shared" si="9"/>
        <v/>
      </c>
    </row>
    <row r="606" spans="1:43">
      <c r="A606" s="8">
        <v>46178</v>
      </c>
      <c r="B606">
        <v>3951.55</v>
      </c>
      <c r="C606">
        <v>-0.01</v>
      </c>
      <c r="D606">
        <v>66630</v>
      </c>
      <c r="E606">
        <v>-1.49</v>
      </c>
      <c r="F606" s="69">
        <v>1929</v>
      </c>
      <c r="G606" t="s">
        <v>28</v>
      </c>
      <c r="H606">
        <v>0</v>
      </c>
      <c r="I606" t="s">
        <v>288</v>
      </c>
      <c r="J606" t="s">
        <v>289</v>
      </c>
      <c r="K606" t="s">
        <v>295</v>
      </c>
      <c r="L606" s="36">
        <v>1109</v>
      </c>
      <c r="M606">
        <v>15</v>
      </c>
      <c r="N606" s="66">
        <v>1.37E-2</v>
      </c>
      <c r="O606" s="36">
        <v>1094</v>
      </c>
      <c r="P606" s="66">
        <v>1.37E-2</v>
      </c>
      <c r="Q606" s="36">
        <v>1099</v>
      </c>
      <c r="R606" s="36">
        <v>1116</v>
      </c>
      <c r="S606" s="36">
        <v>1093</v>
      </c>
      <c r="T606" s="66">
        <v>8.9999999999999993E-3</v>
      </c>
      <c r="U606" s="66">
        <v>2.7000000000000001E-3</v>
      </c>
      <c r="V606" s="66">
        <v>-6.1999999999999998E-3</v>
      </c>
      <c r="W606" s="66">
        <v>1.46E-2</v>
      </c>
      <c r="X606" s="1">
        <v>54900</v>
      </c>
      <c r="Y606" s="1">
        <v>60750</v>
      </c>
      <c r="Z606" s="1">
        <v>46328</v>
      </c>
      <c r="AA606" t="s">
        <v>307</v>
      </c>
      <c r="AB606" t="s">
        <v>575</v>
      </c>
      <c r="AC606">
        <v>12.51</v>
      </c>
      <c r="AD606">
        <v>1.22</v>
      </c>
      <c r="AE606">
        <v>4.51</v>
      </c>
      <c r="AF606" t="s">
        <v>230</v>
      </c>
      <c r="AG606" s="1">
        <v>15000</v>
      </c>
      <c r="AH606" s="36">
        <v>1110</v>
      </c>
      <c r="AI606">
        <v>300</v>
      </c>
      <c r="AJ606" s="36">
        <v>1109</v>
      </c>
      <c r="AK606">
        <v>400</v>
      </c>
      <c r="AL606" s="2">
        <v>0.63611111111111107</v>
      </c>
      <c r="AM606" s="3">
        <v>46153</v>
      </c>
      <c r="AN606" t="s">
        <v>298</v>
      </c>
      <c r="AO606" t="s">
        <v>299</v>
      </c>
      <c r="AQ606" t="str">
        <f t="shared" si="9"/>
        <v/>
      </c>
    </row>
    <row r="607" spans="1:43">
      <c r="A607" s="8">
        <v>46178</v>
      </c>
      <c r="B607">
        <v>3951.55</v>
      </c>
      <c r="C607">
        <v>-0.01</v>
      </c>
      <c r="D607">
        <v>66630</v>
      </c>
      <c r="E607">
        <v>-1.49</v>
      </c>
      <c r="F607" s="69">
        <v>1963</v>
      </c>
      <c r="G607" t="s">
        <v>29</v>
      </c>
      <c r="H607">
        <v>0</v>
      </c>
      <c r="I607" t="s">
        <v>288</v>
      </c>
      <c r="J607" t="s">
        <v>289</v>
      </c>
      <c r="K607" t="s">
        <v>295</v>
      </c>
      <c r="L607" s="36">
        <v>2651.5</v>
      </c>
      <c r="M607">
        <v>54.5</v>
      </c>
      <c r="N607" s="66">
        <v>2.1000000000000001E-2</v>
      </c>
      <c r="O607" s="36">
        <v>2597</v>
      </c>
      <c r="P607" s="66">
        <v>2.0899999999999998E-2</v>
      </c>
      <c r="Q607" s="36">
        <v>2605.5</v>
      </c>
      <c r="R607" s="36">
        <v>2664</v>
      </c>
      <c r="S607" s="36">
        <v>2589</v>
      </c>
      <c r="T607" s="66">
        <v>1.7600000000000001E-2</v>
      </c>
      <c r="U607" s="66">
        <v>1.6799999999999999E-2</v>
      </c>
      <c r="V607" s="66">
        <v>-4.5999999999999999E-3</v>
      </c>
      <c r="W607" s="66">
        <v>2.41E-2</v>
      </c>
      <c r="X607" s="1">
        <v>1158200</v>
      </c>
      <c r="Y607" s="1">
        <v>3048155</v>
      </c>
      <c r="Z607" s="1">
        <v>647742</v>
      </c>
      <c r="AA607" t="s">
        <v>309</v>
      </c>
      <c r="AB607" t="s">
        <v>310</v>
      </c>
      <c r="AC607">
        <v>13.94</v>
      </c>
      <c r="AD607">
        <v>1.49</v>
      </c>
      <c r="AE607">
        <v>1.96</v>
      </c>
      <c r="AF607" t="s">
        <v>230</v>
      </c>
      <c r="AG607" s="1">
        <v>35900</v>
      </c>
      <c r="AH607" s="36">
        <v>2652.5</v>
      </c>
      <c r="AI607">
        <v>500</v>
      </c>
      <c r="AJ607" s="36">
        <v>2651</v>
      </c>
      <c r="AK607">
        <v>500</v>
      </c>
      <c r="AL607" s="2">
        <v>0.63888888888888884</v>
      </c>
      <c r="AM607" s="3">
        <v>46156</v>
      </c>
      <c r="AN607" t="s">
        <v>298</v>
      </c>
      <c r="AO607" t="s">
        <v>299</v>
      </c>
      <c r="AQ607" t="str">
        <f t="shared" si="9"/>
        <v/>
      </c>
    </row>
    <row r="608" spans="1:43">
      <c r="A608" s="8">
        <v>46178</v>
      </c>
      <c r="B608">
        <v>3951.55</v>
      </c>
      <c r="C608">
        <v>-0.01</v>
      </c>
      <c r="D608">
        <v>66630</v>
      </c>
      <c r="E608">
        <v>-1.49</v>
      </c>
      <c r="F608" s="69">
        <v>2124</v>
      </c>
      <c r="G608" t="s">
        <v>30</v>
      </c>
      <c r="H608">
        <v>0</v>
      </c>
      <c r="I608" t="s">
        <v>288</v>
      </c>
      <c r="J608" t="s">
        <v>289</v>
      </c>
      <c r="K608" t="s">
        <v>295</v>
      </c>
      <c r="L608">
        <v>861</v>
      </c>
      <c r="M608">
        <v>12</v>
      </c>
      <c r="N608" s="66">
        <v>1.41E-2</v>
      </c>
      <c r="O608">
        <v>849</v>
      </c>
      <c r="P608" s="66">
        <v>1.41E-2</v>
      </c>
      <c r="Q608">
        <v>855</v>
      </c>
      <c r="R608">
        <v>870</v>
      </c>
      <c r="S608">
        <v>854</v>
      </c>
      <c r="T608" s="66">
        <v>7.0000000000000001E-3</v>
      </c>
      <c r="U608" s="66">
        <v>-1.1000000000000001E-3</v>
      </c>
      <c r="V608" s="66">
        <v>-1.03E-2</v>
      </c>
      <c r="W608" s="66">
        <v>8.0999999999999996E-3</v>
      </c>
      <c r="X608" s="1">
        <v>185700</v>
      </c>
      <c r="Y608" s="1">
        <v>160281</v>
      </c>
      <c r="Z608" s="1">
        <v>142544</v>
      </c>
      <c r="AA608" t="s">
        <v>311</v>
      </c>
      <c r="AB608" t="s">
        <v>312</v>
      </c>
      <c r="AC608">
        <v>15.91</v>
      </c>
      <c r="AD608">
        <v>6.1</v>
      </c>
      <c r="AE608">
        <v>4.41</v>
      </c>
      <c r="AF608" t="s">
        <v>230</v>
      </c>
      <c r="AG608" s="1">
        <v>88300</v>
      </c>
      <c r="AH608">
        <v>862</v>
      </c>
      <c r="AI608" s="1">
        <v>2300</v>
      </c>
      <c r="AJ608">
        <v>861</v>
      </c>
      <c r="AK608">
        <v>200</v>
      </c>
      <c r="AL608" s="2">
        <v>0.6381944444444444</v>
      </c>
      <c r="AM608" s="3">
        <v>46155</v>
      </c>
      <c r="AN608" t="s">
        <v>293</v>
      </c>
      <c r="AO608" t="s">
        <v>313</v>
      </c>
      <c r="AQ608" t="str">
        <f t="shared" si="9"/>
        <v/>
      </c>
    </row>
    <row r="609" spans="1:43">
      <c r="A609" s="8">
        <v>46178</v>
      </c>
      <c r="B609">
        <v>3951.55</v>
      </c>
      <c r="C609">
        <v>-0.01</v>
      </c>
      <c r="D609">
        <v>66630</v>
      </c>
      <c r="E609">
        <v>-1.49</v>
      </c>
      <c r="F609" s="69">
        <v>2162</v>
      </c>
      <c r="G609" t="s">
        <v>31</v>
      </c>
      <c r="H609">
        <v>0</v>
      </c>
      <c r="I609" t="s">
        <v>314</v>
      </c>
      <c r="J609" t="s">
        <v>289</v>
      </c>
      <c r="K609" t="s">
        <v>295</v>
      </c>
      <c r="L609">
        <v>538</v>
      </c>
      <c r="M609">
        <v>0</v>
      </c>
      <c r="N609" s="66">
        <v>0</v>
      </c>
      <c r="O609">
        <v>538</v>
      </c>
      <c r="P609" s="66">
        <v>0</v>
      </c>
      <c r="Q609">
        <v>538</v>
      </c>
      <c r="R609">
        <v>539</v>
      </c>
      <c r="S609">
        <v>538</v>
      </c>
      <c r="T609" s="66">
        <v>0</v>
      </c>
      <c r="U609" s="66">
        <v>0</v>
      </c>
      <c r="V609" s="66">
        <v>-1.8E-3</v>
      </c>
      <c r="W609" s="66">
        <v>0</v>
      </c>
      <c r="X609" s="1">
        <v>169500</v>
      </c>
      <c r="Y609" s="1">
        <v>91192</v>
      </c>
      <c r="Z609" s="1">
        <v>11626</v>
      </c>
      <c r="AA609" t="s">
        <v>576</v>
      </c>
      <c r="AB609" t="s">
        <v>316</v>
      </c>
      <c r="AC609">
        <v>31.27</v>
      </c>
      <c r="AD609">
        <v>2.04</v>
      </c>
      <c r="AE609">
        <v>0</v>
      </c>
      <c r="AF609" t="s">
        <v>230</v>
      </c>
      <c r="AG609" s="1">
        <v>5800</v>
      </c>
      <c r="AH609">
        <v>539</v>
      </c>
      <c r="AI609" s="1">
        <v>1054500</v>
      </c>
      <c r="AJ609">
        <v>538</v>
      </c>
      <c r="AK609" s="1">
        <v>3627400</v>
      </c>
      <c r="AL609" s="2">
        <v>0.63541666666666663</v>
      </c>
      <c r="AM609" s="3">
        <v>46154</v>
      </c>
      <c r="AN609" t="s">
        <v>298</v>
      </c>
      <c r="AO609" t="s">
        <v>313</v>
      </c>
      <c r="AQ609" t="str">
        <f t="shared" si="9"/>
        <v/>
      </c>
    </row>
    <row r="610" spans="1:43">
      <c r="A610" s="8">
        <v>46178</v>
      </c>
      <c r="B610">
        <v>3951.55</v>
      </c>
      <c r="C610">
        <v>-0.01</v>
      </c>
      <c r="D610">
        <v>66630</v>
      </c>
      <c r="E610">
        <v>-1.49</v>
      </c>
      <c r="F610" s="69">
        <v>2229</v>
      </c>
      <c r="G610" t="s">
        <v>32</v>
      </c>
      <c r="H610">
        <v>0</v>
      </c>
      <c r="I610" t="s">
        <v>288</v>
      </c>
      <c r="J610" t="s">
        <v>289</v>
      </c>
      <c r="K610" t="s">
        <v>290</v>
      </c>
      <c r="L610" s="36">
        <v>2819.5</v>
      </c>
      <c r="M610">
        <v>-13.5</v>
      </c>
      <c r="N610" s="66">
        <v>-4.7999999999999996E-3</v>
      </c>
      <c r="O610" s="36">
        <v>2833</v>
      </c>
      <c r="P610" s="66">
        <v>-4.7000000000000002E-3</v>
      </c>
      <c r="Q610" s="36">
        <v>2833</v>
      </c>
      <c r="R610" s="36">
        <v>2852</v>
      </c>
      <c r="S610" s="36">
        <v>2818</v>
      </c>
      <c r="T610" s="66">
        <v>-4.7000000000000002E-3</v>
      </c>
      <c r="U610" s="66">
        <v>-4.7000000000000002E-3</v>
      </c>
      <c r="V610" s="66">
        <v>-1.1299999999999999E-2</v>
      </c>
      <c r="W610" s="66">
        <v>5.0000000000000001E-4</v>
      </c>
      <c r="X610" s="1">
        <v>239800</v>
      </c>
      <c r="Y610" s="1">
        <v>679617</v>
      </c>
      <c r="Z610" s="1">
        <v>377615</v>
      </c>
      <c r="AA610" t="s">
        <v>317</v>
      </c>
      <c r="AB610" t="s">
        <v>601</v>
      </c>
      <c r="AC610">
        <v>19.7</v>
      </c>
      <c r="AD610">
        <v>1.62</v>
      </c>
      <c r="AE610">
        <v>2.4500000000000002</v>
      </c>
      <c r="AF610" t="s">
        <v>230</v>
      </c>
      <c r="AG610" s="1">
        <v>15200</v>
      </c>
      <c r="AH610" s="36">
        <v>2820</v>
      </c>
      <c r="AI610">
        <v>700</v>
      </c>
      <c r="AJ610" s="36">
        <v>2819</v>
      </c>
      <c r="AK610">
        <v>200</v>
      </c>
      <c r="AL610" s="2">
        <v>0.63888888888888884</v>
      </c>
      <c r="AM610" s="3">
        <v>46156</v>
      </c>
      <c r="AN610" t="s">
        <v>298</v>
      </c>
      <c r="AO610" t="s">
        <v>319</v>
      </c>
      <c r="AQ610" t="str">
        <f t="shared" si="9"/>
        <v/>
      </c>
    </row>
    <row r="611" spans="1:43">
      <c r="A611" s="8">
        <v>46178</v>
      </c>
      <c r="B611">
        <v>3951.55</v>
      </c>
      <c r="C611">
        <v>-0.01</v>
      </c>
      <c r="D611">
        <v>66630</v>
      </c>
      <c r="E611">
        <v>-1.49</v>
      </c>
      <c r="F611" s="69">
        <v>2768</v>
      </c>
      <c r="G611" t="s">
        <v>33</v>
      </c>
      <c r="H611">
        <v>0</v>
      </c>
      <c r="I611" t="s">
        <v>288</v>
      </c>
      <c r="J611" t="s">
        <v>289</v>
      </c>
      <c r="K611" t="s">
        <v>295</v>
      </c>
      <c r="L611" s="36">
        <v>5168</v>
      </c>
      <c r="M611">
        <v>13</v>
      </c>
      <c r="N611" s="66">
        <v>2.5000000000000001E-3</v>
      </c>
      <c r="O611" s="36">
        <v>5155</v>
      </c>
      <c r="P611" s="66">
        <v>2.5000000000000001E-3</v>
      </c>
      <c r="Q611" s="36">
        <v>5180</v>
      </c>
      <c r="R611" s="36">
        <v>5275</v>
      </c>
      <c r="S611" s="36">
        <v>5165</v>
      </c>
      <c r="T611" s="66">
        <v>-2.3E-3</v>
      </c>
      <c r="U611" s="66">
        <v>-9.4999999999999998E-3</v>
      </c>
      <c r="V611" s="66">
        <v>-2.0199999999999999E-2</v>
      </c>
      <c r="W611" s="66">
        <v>5.0000000000000001E-4</v>
      </c>
      <c r="X611" s="1">
        <v>749500</v>
      </c>
      <c r="Y611" s="1">
        <v>3908054</v>
      </c>
      <c r="Z611" s="1">
        <v>1085280</v>
      </c>
      <c r="AA611" t="s">
        <v>320</v>
      </c>
      <c r="AB611" t="s">
        <v>321</v>
      </c>
      <c r="AC611">
        <v>8.27</v>
      </c>
      <c r="AD611">
        <v>0.98</v>
      </c>
      <c r="AE611">
        <v>3.48</v>
      </c>
      <c r="AF611" t="s">
        <v>230</v>
      </c>
      <c r="AG611" s="1">
        <v>141200</v>
      </c>
      <c r="AH611" s="36">
        <v>5169</v>
      </c>
      <c r="AI611">
        <v>700</v>
      </c>
      <c r="AJ611" s="36">
        <v>5167</v>
      </c>
      <c r="AK611">
        <v>400</v>
      </c>
      <c r="AL611" s="2">
        <v>0.63888888888888884</v>
      </c>
      <c r="AN611" t="s">
        <v>298</v>
      </c>
      <c r="AO611" t="s">
        <v>322</v>
      </c>
      <c r="AQ611" t="str">
        <f t="shared" si="9"/>
        <v/>
      </c>
    </row>
    <row r="612" spans="1:43">
      <c r="A612" s="8">
        <v>46178</v>
      </c>
      <c r="B612">
        <v>3951.55</v>
      </c>
      <c r="C612">
        <v>-0.01</v>
      </c>
      <c r="D612">
        <v>66630</v>
      </c>
      <c r="E612">
        <v>-1.49</v>
      </c>
      <c r="F612" s="69">
        <v>2769</v>
      </c>
      <c r="G612" t="s">
        <v>34</v>
      </c>
      <c r="H612">
        <v>0</v>
      </c>
      <c r="I612" t="s">
        <v>314</v>
      </c>
      <c r="J612" t="s">
        <v>323</v>
      </c>
      <c r="K612" t="s">
        <v>295</v>
      </c>
      <c r="L612">
        <v>846</v>
      </c>
      <c r="M612">
        <v>24</v>
      </c>
      <c r="N612" s="66">
        <v>2.92E-2</v>
      </c>
      <c r="O612">
        <v>822</v>
      </c>
      <c r="P612" s="66">
        <v>2.9100000000000001E-2</v>
      </c>
      <c r="Q612">
        <v>822</v>
      </c>
      <c r="R612">
        <v>848</v>
      </c>
      <c r="S612">
        <v>822</v>
      </c>
      <c r="T612" s="66">
        <v>2.9100000000000001E-2</v>
      </c>
      <c r="U612" s="66">
        <v>-2.3E-3</v>
      </c>
      <c r="V612" s="66">
        <v>-2.3E-3</v>
      </c>
      <c r="W612" s="66">
        <v>2.9100000000000001E-2</v>
      </c>
      <c r="X612" s="1">
        <v>5600</v>
      </c>
      <c r="Y612" s="1">
        <v>4691</v>
      </c>
      <c r="Z612" s="1">
        <v>6650</v>
      </c>
      <c r="AA612" t="s">
        <v>324</v>
      </c>
      <c r="AB612" t="s">
        <v>325</v>
      </c>
      <c r="AC612">
        <v>10.039999999999999</v>
      </c>
      <c r="AD612">
        <v>22.48</v>
      </c>
      <c r="AE612">
        <v>0</v>
      </c>
      <c r="AF612">
        <v>0.1</v>
      </c>
      <c r="AG612">
        <v>0</v>
      </c>
      <c r="AH612">
        <v>846</v>
      </c>
      <c r="AI612">
        <v>200</v>
      </c>
      <c r="AJ612">
        <v>842</v>
      </c>
      <c r="AK612">
        <v>500</v>
      </c>
      <c r="AL612" s="2">
        <v>0.59375</v>
      </c>
      <c r="AN612" t="s">
        <v>326</v>
      </c>
      <c r="AO612" t="s">
        <v>327</v>
      </c>
      <c r="AQ612" t="str">
        <f t="shared" si="9"/>
        <v/>
      </c>
    </row>
    <row r="613" spans="1:43">
      <c r="A613" s="8">
        <v>46178</v>
      </c>
      <c r="B613">
        <v>3951.55</v>
      </c>
      <c r="C613">
        <v>-0.01</v>
      </c>
      <c r="D613">
        <v>66630</v>
      </c>
      <c r="E613">
        <v>-1.49</v>
      </c>
      <c r="F613" s="69">
        <v>2914</v>
      </c>
      <c r="G613" t="s">
        <v>35</v>
      </c>
      <c r="H613">
        <v>0</v>
      </c>
      <c r="I613" t="s">
        <v>288</v>
      </c>
      <c r="J613" t="s">
        <v>289</v>
      </c>
      <c r="K613" t="s">
        <v>295</v>
      </c>
      <c r="L613" s="36">
        <v>5982</v>
      </c>
      <c r="M613">
        <v>-43</v>
      </c>
      <c r="N613" s="66">
        <v>-7.1000000000000004E-3</v>
      </c>
      <c r="O613" s="36">
        <v>6025</v>
      </c>
      <c r="P613" s="66">
        <v>-7.1000000000000004E-3</v>
      </c>
      <c r="Q613" s="36">
        <v>6025</v>
      </c>
      <c r="R613" s="36">
        <v>6067</v>
      </c>
      <c r="S613" s="36">
        <v>5982</v>
      </c>
      <c r="T613" s="66">
        <v>-7.1000000000000004E-3</v>
      </c>
      <c r="U613" s="66">
        <v>-4.5999999999999999E-3</v>
      </c>
      <c r="V613" s="66">
        <v>-1.4E-2</v>
      </c>
      <c r="W613" s="66">
        <v>0</v>
      </c>
      <c r="X613" s="1">
        <v>2884300</v>
      </c>
      <c r="Y613" s="1">
        <v>17355946</v>
      </c>
      <c r="Z613" s="1">
        <v>11964000</v>
      </c>
      <c r="AA613" t="s">
        <v>328</v>
      </c>
      <c r="AB613" t="s">
        <v>329</v>
      </c>
      <c r="AC613">
        <v>18.62</v>
      </c>
      <c r="AD613">
        <v>2.59</v>
      </c>
      <c r="AE613">
        <v>4.05</v>
      </c>
      <c r="AF613" t="s">
        <v>230</v>
      </c>
      <c r="AG613" s="1">
        <v>431100</v>
      </c>
      <c r="AH613" s="36">
        <v>5983</v>
      </c>
      <c r="AI613" s="1">
        <v>4200</v>
      </c>
      <c r="AJ613" s="36">
        <v>5981</v>
      </c>
      <c r="AK613" s="1">
        <v>5600</v>
      </c>
      <c r="AL613" s="2">
        <v>0.63888888888888884</v>
      </c>
      <c r="AM613" s="3">
        <v>46150</v>
      </c>
      <c r="AN613" t="s">
        <v>293</v>
      </c>
      <c r="AO613" t="s">
        <v>319</v>
      </c>
      <c r="AQ613" t="str">
        <f t="shared" si="9"/>
        <v/>
      </c>
    </row>
    <row r="614" spans="1:43">
      <c r="A614" s="8">
        <v>46178</v>
      </c>
      <c r="B614">
        <v>3951.55</v>
      </c>
      <c r="C614">
        <v>-0.01</v>
      </c>
      <c r="D614">
        <v>66630</v>
      </c>
      <c r="E614">
        <v>-1.49</v>
      </c>
      <c r="F614" s="69">
        <v>3003</v>
      </c>
      <c r="G614" t="s">
        <v>36</v>
      </c>
      <c r="H614">
        <v>0</v>
      </c>
      <c r="I614" t="s">
        <v>288</v>
      </c>
      <c r="J614" t="s">
        <v>289</v>
      </c>
      <c r="K614" t="s">
        <v>295</v>
      </c>
      <c r="L614" s="36">
        <v>1653.5</v>
      </c>
      <c r="M614">
        <v>22</v>
      </c>
      <c r="N614" s="66">
        <v>1.35E-2</v>
      </c>
      <c r="O614" s="36">
        <v>1631.5</v>
      </c>
      <c r="P614" s="66">
        <v>1.34E-2</v>
      </c>
      <c r="Q614" s="36">
        <v>1650</v>
      </c>
      <c r="R614" s="36">
        <v>1670.5</v>
      </c>
      <c r="S614" s="36">
        <v>1647.5</v>
      </c>
      <c r="T614" s="66">
        <v>2.0999999999999999E-3</v>
      </c>
      <c r="U614" s="66">
        <v>-3.5999999999999999E-3</v>
      </c>
      <c r="V614" s="66">
        <v>-1.01E-2</v>
      </c>
      <c r="W614" s="66">
        <v>3.5999999999999999E-3</v>
      </c>
      <c r="X614" s="1">
        <v>1326800</v>
      </c>
      <c r="Y614" s="1">
        <v>2201397</v>
      </c>
      <c r="Z614" s="1">
        <v>1269735</v>
      </c>
      <c r="AA614" t="s">
        <v>330</v>
      </c>
      <c r="AB614" t="s">
        <v>577</v>
      </c>
      <c r="AC614">
        <v>10.37</v>
      </c>
      <c r="AD614">
        <v>1.37</v>
      </c>
      <c r="AE614">
        <v>4.05</v>
      </c>
      <c r="AF614" t="s">
        <v>230</v>
      </c>
      <c r="AG614" s="1">
        <v>43400</v>
      </c>
      <c r="AH614" s="36">
        <v>1653.5</v>
      </c>
      <c r="AI614" s="1">
        <v>2800</v>
      </c>
      <c r="AJ614" s="36">
        <v>1653</v>
      </c>
      <c r="AK614" s="1">
        <v>2400</v>
      </c>
      <c r="AL614" s="2">
        <v>0.63888888888888884</v>
      </c>
      <c r="AN614" t="s">
        <v>293</v>
      </c>
      <c r="AO614" t="s">
        <v>332</v>
      </c>
      <c r="AQ614" t="str">
        <f t="shared" si="9"/>
        <v/>
      </c>
    </row>
    <row r="615" spans="1:43">
      <c r="A615" s="8">
        <v>46178</v>
      </c>
      <c r="B615">
        <v>3951.55</v>
      </c>
      <c r="C615">
        <v>-0.01</v>
      </c>
      <c r="D615">
        <v>66630</v>
      </c>
      <c r="E615">
        <v>-1.49</v>
      </c>
      <c r="F615" s="69">
        <v>3407</v>
      </c>
      <c r="G615" t="s">
        <v>37</v>
      </c>
      <c r="H615">
        <v>0</v>
      </c>
      <c r="I615" t="s">
        <v>288</v>
      </c>
      <c r="J615" t="s">
        <v>289</v>
      </c>
      <c r="K615" t="s">
        <v>290</v>
      </c>
      <c r="L615" s="36">
        <v>1792.5</v>
      </c>
      <c r="M615">
        <v>6.5</v>
      </c>
      <c r="N615" s="66">
        <v>3.5999999999999999E-3</v>
      </c>
      <c r="O615" s="36">
        <v>1786</v>
      </c>
      <c r="P615" s="66">
        <v>3.5999999999999999E-3</v>
      </c>
      <c r="Q615" s="36">
        <v>1777</v>
      </c>
      <c r="R615" s="36">
        <v>1803.5</v>
      </c>
      <c r="S615" s="36">
        <v>1762.5</v>
      </c>
      <c r="T615" s="66">
        <v>8.6999999999999994E-3</v>
      </c>
      <c r="U615" s="66">
        <v>9.7999999999999997E-3</v>
      </c>
      <c r="V615" s="66">
        <v>-6.0000000000000001E-3</v>
      </c>
      <c r="W615" s="66">
        <v>1.7000000000000001E-2</v>
      </c>
      <c r="X615" s="1">
        <v>2371900</v>
      </c>
      <c r="Y615" s="1">
        <v>4231297</v>
      </c>
      <c r="Z615" s="1">
        <v>2448110</v>
      </c>
      <c r="AA615" t="s">
        <v>333</v>
      </c>
      <c r="AB615" t="s">
        <v>334</v>
      </c>
      <c r="AC615">
        <v>15.15</v>
      </c>
      <c r="AD615">
        <v>1.1599999999999999</v>
      </c>
      <c r="AE615">
        <v>2.4500000000000002</v>
      </c>
      <c r="AF615" t="s">
        <v>230</v>
      </c>
      <c r="AG615" s="1">
        <v>181500</v>
      </c>
      <c r="AH615" s="36">
        <v>1792.5</v>
      </c>
      <c r="AI615">
        <v>200</v>
      </c>
      <c r="AJ615" s="36">
        <v>1792</v>
      </c>
      <c r="AK615" s="1">
        <v>3400</v>
      </c>
      <c r="AL615" s="2">
        <v>0.63888888888888884</v>
      </c>
      <c r="AM615" s="3">
        <v>46154</v>
      </c>
      <c r="AN615" t="s">
        <v>298</v>
      </c>
      <c r="AO615" t="s">
        <v>335</v>
      </c>
      <c r="AQ615" t="str">
        <f t="shared" si="9"/>
        <v/>
      </c>
    </row>
    <row r="616" spans="1:43">
      <c r="A616" s="8">
        <v>46178</v>
      </c>
      <c r="B616">
        <v>3951.55</v>
      </c>
      <c r="C616">
        <v>-0.01</v>
      </c>
      <c r="D616">
        <v>66630</v>
      </c>
      <c r="E616">
        <v>-1.49</v>
      </c>
      <c r="F616" s="69">
        <v>4008</v>
      </c>
      <c r="G616" t="s">
        <v>38</v>
      </c>
      <c r="H616">
        <v>0</v>
      </c>
      <c r="I616" t="s">
        <v>288</v>
      </c>
      <c r="J616" t="s">
        <v>289</v>
      </c>
      <c r="K616" t="s">
        <v>290</v>
      </c>
      <c r="L616" s="36">
        <v>1285</v>
      </c>
      <c r="M616">
        <v>12</v>
      </c>
      <c r="N616" s="66">
        <v>9.4000000000000004E-3</v>
      </c>
      <c r="O616" s="36">
        <v>1273</v>
      </c>
      <c r="P616" s="66">
        <v>9.4000000000000004E-3</v>
      </c>
      <c r="Q616" s="36">
        <v>1282</v>
      </c>
      <c r="R616" s="36">
        <v>1289</v>
      </c>
      <c r="S616" s="36">
        <v>1265</v>
      </c>
      <c r="T616" s="66">
        <v>2.3E-3</v>
      </c>
      <c r="U616" s="66">
        <v>-2.3E-3</v>
      </c>
      <c r="V616" s="66">
        <v>-3.0999999999999999E-3</v>
      </c>
      <c r="W616" s="66">
        <v>1.5800000000000002E-2</v>
      </c>
      <c r="X616" s="1">
        <v>122500</v>
      </c>
      <c r="Y616" s="1">
        <v>156949</v>
      </c>
      <c r="Z616" s="1">
        <v>83118</v>
      </c>
      <c r="AA616" t="s">
        <v>541</v>
      </c>
      <c r="AB616" t="s">
        <v>337</v>
      </c>
      <c r="AC616">
        <v>10.51</v>
      </c>
      <c r="AD616">
        <v>0.8</v>
      </c>
      <c r="AE616">
        <v>3.74</v>
      </c>
      <c r="AF616" t="s">
        <v>230</v>
      </c>
      <c r="AG616" s="1">
        <v>44100</v>
      </c>
      <c r="AH616" s="36">
        <v>1286</v>
      </c>
      <c r="AI616">
        <v>600</v>
      </c>
      <c r="AJ616" s="36">
        <v>1285</v>
      </c>
      <c r="AK616" s="1">
        <v>1300</v>
      </c>
      <c r="AL616" s="2">
        <v>0.63888888888888884</v>
      </c>
      <c r="AM616" s="3">
        <v>46154</v>
      </c>
      <c r="AN616" t="s">
        <v>298</v>
      </c>
      <c r="AO616" t="s">
        <v>335</v>
      </c>
      <c r="AQ616" t="str">
        <f t="shared" si="9"/>
        <v/>
      </c>
    </row>
    <row r="617" spans="1:43">
      <c r="A617" s="8">
        <v>46178</v>
      </c>
      <c r="B617">
        <v>3951.55</v>
      </c>
      <c r="C617">
        <v>-0.01</v>
      </c>
      <c r="D617">
        <v>66630</v>
      </c>
      <c r="E617">
        <v>-1.49</v>
      </c>
      <c r="F617" s="69">
        <v>4026</v>
      </c>
      <c r="G617" t="s">
        <v>39</v>
      </c>
      <c r="H617">
        <v>0</v>
      </c>
      <c r="I617" t="s">
        <v>314</v>
      </c>
      <c r="J617" t="s">
        <v>289</v>
      </c>
      <c r="K617" t="s">
        <v>295</v>
      </c>
      <c r="L617" s="36">
        <v>1930</v>
      </c>
      <c r="M617">
        <v>41</v>
      </c>
      <c r="N617" s="66">
        <v>2.1700000000000001E-2</v>
      </c>
      <c r="O617" s="36">
        <v>1889</v>
      </c>
      <c r="P617" s="66">
        <v>2.1700000000000001E-2</v>
      </c>
      <c r="Q617" s="36">
        <v>1864</v>
      </c>
      <c r="R617" s="36">
        <v>1960</v>
      </c>
      <c r="S617" s="36">
        <v>1854</v>
      </c>
      <c r="T617" s="66">
        <v>3.5400000000000001E-2</v>
      </c>
      <c r="U617" s="66">
        <v>1.5E-3</v>
      </c>
      <c r="V617" s="66">
        <v>-1.5299999999999999E-2</v>
      </c>
      <c r="W617" s="66">
        <v>4.0899999999999999E-2</v>
      </c>
      <c r="X617" s="1">
        <v>106200</v>
      </c>
      <c r="Y617" s="1">
        <v>204882</v>
      </c>
      <c r="Z617" s="1">
        <v>17833</v>
      </c>
      <c r="AA617" t="s">
        <v>338</v>
      </c>
      <c r="AB617" t="s">
        <v>339</v>
      </c>
      <c r="AC617">
        <v>10.95</v>
      </c>
      <c r="AD617">
        <v>1.28</v>
      </c>
      <c r="AE617">
        <v>2.54</v>
      </c>
      <c r="AF617" t="s">
        <v>230</v>
      </c>
      <c r="AG617" s="1">
        <v>1500</v>
      </c>
      <c r="AH617" s="36">
        <v>1932</v>
      </c>
      <c r="AI617">
        <v>200</v>
      </c>
      <c r="AJ617" s="36">
        <v>1930</v>
      </c>
      <c r="AK617">
        <v>100</v>
      </c>
      <c r="AL617" s="2">
        <v>0.63888888888888884</v>
      </c>
      <c r="AM617" s="3">
        <v>46183</v>
      </c>
      <c r="AN617" t="s">
        <v>340</v>
      </c>
      <c r="AO617" t="s">
        <v>341</v>
      </c>
      <c r="AQ617" t="str">
        <f t="shared" si="9"/>
        <v/>
      </c>
    </row>
    <row r="618" spans="1:43">
      <c r="A618" s="8">
        <v>46178</v>
      </c>
      <c r="B618">
        <v>3951.55</v>
      </c>
      <c r="C618">
        <v>-0.01</v>
      </c>
      <c r="D618">
        <v>66630</v>
      </c>
      <c r="E618">
        <v>-1.49</v>
      </c>
      <c r="F618" s="69">
        <v>4062</v>
      </c>
      <c r="G618" t="s">
        <v>40</v>
      </c>
      <c r="H618">
        <v>0</v>
      </c>
      <c r="I618" t="s">
        <v>288</v>
      </c>
      <c r="J618" t="s">
        <v>289</v>
      </c>
      <c r="K618" t="s">
        <v>295</v>
      </c>
      <c r="L618" s="36">
        <v>18835</v>
      </c>
      <c r="M618" s="36">
        <v>-1320</v>
      </c>
      <c r="N618" s="66">
        <v>-6.5500000000000003E-2</v>
      </c>
      <c r="O618" s="36">
        <v>20155</v>
      </c>
      <c r="P618" s="66">
        <v>-6.54E-2</v>
      </c>
      <c r="Q618" s="36">
        <v>18510</v>
      </c>
      <c r="R618" s="36">
        <v>19165</v>
      </c>
      <c r="S618" s="36">
        <v>17950</v>
      </c>
      <c r="T618" s="66">
        <v>1.7500000000000002E-2</v>
      </c>
      <c r="U618" s="66">
        <v>4.4999999999999997E-3</v>
      </c>
      <c r="V618" s="66">
        <v>-1.72E-2</v>
      </c>
      <c r="W618" s="66">
        <v>4.9299999999999997E-2</v>
      </c>
      <c r="X618" s="1">
        <v>7535300</v>
      </c>
      <c r="Y618" s="1">
        <v>140457685</v>
      </c>
      <c r="Z618" s="1">
        <v>5306217</v>
      </c>
      <c r="AA618" t="s">
        <v>555</v>
      </c>
      <c r="AB618" t="s">
        <v>343</v>
      </c>
      <c r="AC618">
        <v>90.68</v>
      </c>
      <c r="AD618">
        <v>9.56</v>
      </c>
      <c r="AE618">
        <v>0.19</v>
      </c>
      <c r="AF618" t="s">
        <v>230</v>
      </c>
      <c r="AG618" s="1">
        <v>38600</v>
      </c>
      <c r="AH618" s="36">
        <v>18840</v>
      </c>
      <c r="AI618" s="1">
        <v>2000</v>
      </c>
      <c r="AJ618" s="36">
        <v>18835</v>
      </c>
      <c r="AK618">
        <v>700</v>
      </c>
      <c r="AL618" s="2">
        <v>0.63888888888888884</v>
      </c>
      <c r="AM618" s="3">
        <v>46153</v>
      </c>
      <c r="AN618" t="s">
        <v>298</v>
      </c>
      <c r="AO618" t="s">
        <v>344</v>
      </c>
      <c r="AQ618" t="str">
        <f t="shared" si="9"/>
        <v/>
      </c>
    </row>
    <row r="619" spans="1:43">
      <c r="A619" s="8">
        <v>46178</v>
      </c>
      <c r="B619">
        <v>3951.55</v>
      </c>
      <c r="C619">
        <v>-0.01</v>
      </c>
      <c r="D619">
        <v>66630</v>
      </c>
      <c r="E619">
        <v>-1.49</v>
      </c>
      <c r="F619" s="69">
        <v>4063</v>
      </c>
      <c r="G619" t="s">
        <v>41</v>
      </c>
      <c r="H619">
        <v>0</v>
      </c>
      <c r="I619" t="s">
        <v>288</v>
      </c>
      <c r="J619" t="s">
        <v>289</v>
      </c>
      <c r="K619" t="s">
        <v>295</v>
      </c>
      <c r="L619" s="36">
        <v>7338</v>
      </c>
      <c r="M619">
        <v>-303</v>
      </c>
      <c r="N619" s="66">
        <v>-3.9699999999999999E-2</v>
      </c>
      <c r="O619" s="36">
        <v>7641</v>
      </c>
      <c r="P619" s="66">
        <v>-3.9600000000000003E-2</v>
      </c>
      <c r="Q619" s="36">
        <v>7491</v>
      </c>
      <c r="R619" s="36">
        <v>7539</v>
      </c>
      <c r="S619" s="36">
        <v>7233</v>
      </c>
      <c r="T619" s="66">
        <v>-2.0400000000000001E-2</v>
      </c>
      <c r="U619" s="66">
        <v>2.3999999999999998E-3</v>
      </c>
      <c r="V619" s="66">
        <v>-2.6599999999999999E-2</v>
      </c>
      <c r="W619" s="66">
        <v>1.4500000000000001E-2</v>
      </c>
      <c r="X619" s="1">
        <v>4806300</v>
      </c>
      <c r="Y619" s="1">
        <v>35335815</v>
      </c>
      <c r="Z619" s="1">
        <v>14565899</v>
      </c>
      <c r="AA619" t="s">
        <v>556</v>
      </c>
      <c r="AB619" t="s">
        <v>346</v>
      </c>
      <c r="AC619">
        <v>27.24</v>
      </c>
      <c r="AD619">
        <v>3.05</v>
      </c>
      <c r="AE619">
        <v>1.44</v>
      </c>
      <c r="AF619" t="s">
        <v>230</v>
      </c>
      <c r="AG619" s="1">
        <v>140000</v>
      </c>
      <c r="AH619" s="36">
        <v>7339</v>
      </c>
      <c r="AI619">
        <v>900</v>
      </c>
      <c r="AJ619" s="36">
        <v>7337</v>
      </c>
      <c r="AK619" s="1">
        <v>1000</v>
      </c>
      <c r="AL619" s="2">
        <v>0.63888888888888884</v>
      </c>
      <c r="AN619" t="s">
        <v>298</v>
      </c>
      <c r="AO619" t="s">
        <v>335</v>
      </c>
      <c r="AQ619" t="str">
        <f t="shared" si="9"/>
        <v/>
      </c>
    </row>
    <row r="620" spans="1:43">
      <c r="A620" s="8">
        <v>46178</v>
      </c>
      <c r="B620">
        <v>3951.55</v>
      </c>
      <c r="C620">
        <v>-0.01</v>
      </c>
      <c r="D620">
        <v>66630</v>
      </c>
      <c r="E620">
        <v>-1.49</v>
      </c>
      <c r="F620" s="69">
        <v>4068</v>
      </c>
      <c r="G620" t="s">
        <v>42</v>
      </c>
      <c r="H620">
        <v>0</v>
      </c>
      <c r="I620" t="s">
        <v>347</v>
      </c>
      <c r="J620" t="s">
        <v>323</v>
      </c>
      <c r="K620" t="s">
        <v>290</v>
      </c>
      <c r="L620" s="36">
        <v>1780</v>
      </c>
      <c r="M620">
        <v>19</v>
      </c>
      <c r="N620" s="66">
        <v>1.0800000000000001E-2</v>
      </c>
      <c r="O620" s="36">
        <v>1761</v>
      </c>
      <c r="P620" s="66">
        <v>1.0699999999999999E-2</v>
      </c>
      <c r="Q620" s="36">
        <v>1765</v>
      </c>
      <c r="R620" s="36">
        <v>1783</v>
      </c>
      <c r="S620" s="36">
        <v>1751</v>
      </c>
      <c r="T620" s="66">
        <v>8.3999999999999995E-3</v>
      </c>
      <c r="U620" s="66">
        <v>1.6000000000000001E-3</v>
      </c>
      <c r="V620" s="66">
        <v>-1.6000000000000001E-3</v>
      </c>
      <c r="W620" s="66">
        <v>1.6500000000000001E-2</v>
      </c>
      <c r="X620" s="1">
        <v>2500</v>
      </c>
      <c r="Y620" s="1">
        <v>4416</v>
      </c>
      <c r="Z620" s="1">
        <v>3363</v>
      </c>
      <c r="AA620" t="s">
        <v>348</v>
      </c>
      <c r="AB620" t="s">
        <v>349</v>
      </c>
      <c r="AC620">
        <v>23.39</v>
      </c>
      <c r="AD620">
        <v>1.57</v>
      </c>
      <c r="AE620">
        <v>0</v>
      </c>
      <c r="AF620">
        <v>1.6</v>
      </c>
      <c r="AG620">
        <v>100</v>
      </c>
      <c r="AH620" s="36">
        <v>1760</v>
      </c>
      <c r="AI620">
        <v>200</v>
      </c>
      <c r="AJ620" s="36">
        <v>1758</v>
      </c>
      <c r="AK620">
        <v>100</v>
      </c>
      <c r="AL620" s="2">
        <v>0.57430555555555551</v>
      </c>
      <c r="AM620" s="3">
        <v>46156</v>
      </c>
      <c r="AN620" t="s">
        <v>350</v>
      </c>
      <c r="AO620" t="s">
        <v>351</v>
      </c>
      <c r="AQ620" t="str">
        <f t="shared" si="9"/>
        <v/>
      </c>
    </row>
    <row r="621" spans="1:43">
      <c r="A621" s="8">
        <v>46178</v>
      </c>
      <c r="B621">
        <v>3951.55</v>
      </c>
      <c r="C621">
        <v>-0.01</v>
      </c>
      <c r="D621">
        <v>66630</v>
      </c>
      <c r="E621">
        <v>-1.49</v>
      </c>
      <c r="F621" s="69">
        <v>4100</v>
      </c>
      <c r="G621" t="s">
        <v>43</v>
      </c>
      <c r="H621">
        <v>0</v>
      </c>
      <c r="I621" t="s">
        <v>314</v>
      </c>
      <c r="J621" t="s">
        <v>289</v>
      </c>
      <c r="K621" t="s">
        <v>290</v>
      </c>
      <c r="L621" s="36">
        <v>1852</v>
      </c>
      <c r="M621">
        <v>93</v>
      </c>
      <c r="N621" s="66">
        <v>5.2900000000000003E-2</v>
      </c>
      <c r="O621" s="36">
        <v>1759</v>
      </c>
      <c r="P621" s="66">
        <v>5.28E-2</v>
      </c>
      <c r="Q621" s="36">
        <v>1730</v>
      </c>
      <c r="R621" s="36">
        <v>1854</v>
      </c>
      <c r="S621" s="36">
        <v>1696</v>
      </c>
      <c r="T621" s="66">
        <v>7.0499999999999993E-2</v>
      </c>
      <c r="U621" s="66">
        <v>0.03</v>
      </c>
      <c r="V621" s="66">
        <v>-1E-3</v>
      </c>
      <c r="W621" s="66">
        <v>9.1899999999999996E-2</v>
      </c>
      <c r="X621" s="1">
        <v>113100</v>
      </c>
      <c r="Y621" s="1">
        <v>201893</v>
      </c>
      <c r="Z621" s="1">
        <v>11295</v>
      </c>
      <c r="AA621" t="s">
        <v>544</v>
      </c>
      <c r="AB621" t="s">
        <v>353</v>
      </c>
      <c r="AC621">
        <v>21.43</v>
      </c>
      <c r="AD621">
        <v>1.18</v>
      </c>
      <c r="AE621">
        <v>0</v>
      </c>
      <c r="AF621" t="s">
        <v>230</v>
      </c>
      <c r="AG621">
        <v>0</v>
      </c>
      <c r="AH621" s="36">
        <v>1853</v>
      </c>
      <c r="AI621">
        <v>100</v>
      </c>
      <c r="AJ621" s="36">
        <v>1848</v>
      </c>
      <c r="AK621">
        <v>200</v>
      </c>
      <c r="AL621" s="2">
        <v>0.63888888888888884</v>
      </c>
      <c r="AM621" s="3">
        <v>46157</v>
      </c>
      <c r="AN621" t="s">
        <v>298</v>
      </c>
      <c r="AO621" t="s">
        <v>335</v>
      </c>
      <c r="AQ621" t="str">
        <f t="shared" si="9"/>
        <v/>
      </c>
    </row>
    <row r="622" spans="1:43">
      <c r="A622" s="8">
        <v>46178</v>
      </c>
      <c r="B622">
        <v>3951.55</v>
      </c>
      <c r="C622">
        <v>-0.01</v>
      </c>
      <c r="D622">
        <v>66630</v>
      </c>
      <c r="E622">
        <v>-1.49</v>
      </c>
      <c r="F622" s="69">
        <v>4182</v>
      </c>
      <c r="G622" t="s">
        <v>44</v>
      </c>
      <c r="H622">
        <v>0</v>
      </c>
      <c r="I622" t="s">
        <v>288</v>
      </c>
      <c r="J622" t="s">
        <v>289</v>
      </c>
      <c r="K622" t="s">
        <v>295</v>
      </c>
      <c r="L622" s="36">
        <v>5188</v>
      </c>
      <c r="M622">
        <v>-89</v>
      </c>
      <c r="N622" s="66">
        <v>-1.6899999999999998E-2</v>
      </c>
      <c r="O622" s="36">
        <v>5277</v>
      </c>
      <c r="P622" s="66">
        <v>-1.6799999999999999E-2</v>
      </c>
      <c r="Q622" s="36">
        <v>4999</v>
      </c>
      <c r="R622" s="36">
        <v>5211</v>
      </c>
      <c r="S622" s="36">
        <v>4916</v>
      </c>
      <c r="T622" s="66">
        <v>3.78E-2</v>
      </c>
      <c r="U622" s="66">
        <v>5.7999999999999996E-3</v>
      </c>
      <c r="V622" s="66">
        <v>-4.4000000000000003E-3</v>
      </c>
      <c r="W622" s="66">
        <v>5.5300000000000002E-2</v>
      </c>
      <c r="X622" s="1">
        <v>1010200</v>
      </c>
      <c r="Y622" s="1">
        <v>5154042</v>
      </c>
      <c r="Z622" s="1">
        <v>1098230</v>
      </c>
      <c r="AA622" t="s">
        <v>545</v>
      </c>
      <c r="AB622" t="s">
        <v>355</v>
      </c>
      <c r="AC622">
        <v>21.99</v>
      </c>
      <c r="AD622">
        <v>1.56</v>
      </c>
      <c r="AE622">
        <v>2.12</v>
      </c>
      <c r="AF622" t="s">
        <v>230</v>
      </c>
      <c r="AG622" s="1">
        <v>17700</v>
      </c>
      <c r="AH622" s="36">
        <v>5191</v>
      </c>
      <c r="AI622">
        <v>500</v>
      </c>
      <c r="AJ622" s="36">
        <v>5188</v>
      </c>
      <c r="AK622">
        <v>300</v>
      </c>
      <c r="AL622" s="2">
        <v>0.63888888888888884</v>
      </c>
      <c r="AM622" s="3">
        <v>46155</v>
      </c>
      <c r="AN622" t="s">
        <v>298</v>
      </c>
      <c r="AO622" t="s">
        <v>335</v>
      </c>
      <c r="AQ622" t="str">
        <f t="shared" si="9"/>
        <v/>
      </c>
    </row>
    <row r="623" spans="1:43">
      <c r="A623" s="8">
        <v>46178</v>
      </c>
      <c r="B623">
        <v>3951.55</v>
      </c>
      <c r="C623">
        <v>-0.01</v>
      </c>
      <c r="D623">
        <v>66630</v>
      </c>
      <c r="E623">
        <v>-1.49</v>
      </c>
      <c r="F623" s="69">
        <v>4188</v>
      </c>
      <c r="G623" t="s">
        <v>45</v>
      </c>
      <c r="H623">
        <v>0</v>
      </c>
      <c r="I623" t="s">
        <v>288</v>
      </c>
      <c r="J623" t="s">
        <v>289</v>
      </c>
      <c r="K623" t="s">
        <v>290</v>
      </c>
      <c r="L623" s="36">
        <v>1061.5</v>
      </c>
      <c r="M623">
        <v>-33.5</v>
      </c>
      <c r="N623" s="66">
        <v>-3.0599999999999999E-2</v>
      </c>
      <c r="O623" s="36">
        <v>1095</v>
      </c>
      <c r="P623" s="66">
        <v>-3.0499999999999999E-2</v>
      </c>
      <c r="Q623" s="36">
        <v>1058</v>
      </c>
      <c r="R623" s="36">
        <v>1069.5</v>
      </c>
      <c r="S623" s="36">
        <v>1052</v>
      </c>
      <c r="T623" s="66">
        <v>3.3E-3</v>
      </c>
      <c r="U623" s="66">
        <v>-1.4E-3</v>
      </c>
      <c r="V623" s="66">
        <v>-7.4000000000000003E-3</v>
      </c>
      <c r="W623" s="66">
        <v>8.9999999999999993E-3</v>
      </c>
      <c r="X623" s="1">
        <v>3459000</v>
      </c>
      <c r="Y623" s="1">
        <v>3667688</v>
      </c>
      <c r="Z623" s="1">
        <v>1530117</v>
      </c>
      <c r="AA623" t="s">
        <v>356</v>
      </c>
      <c r="AB623" t="s">
        <v>357</v>
      </c>
      <c r="AC623">
        <v>12.13</v>
      </c>
      <c r="AD623">
        <v>0.81</v>
      </c>
      <c r="AE623">
        <v>3.01</v>
      </c>
      <c r="AF623" t="s">
        <v>230</v>
      </c>
      <c r="AG623" s="1">
        <v>331900</v>
      </c>
      <c r="AH623" s="36">
        <v>1061.5</v>
      </c>
      <c r="AI623" s="1">
        <v>2000</v>
      </c>
      <c r="AJ623" s="36">
        <v>1061</v>
      </c>
      <c r="AK623" s="1">
        <v>4100</v>
      </c>
      <c r="AL623" s="2">
        <v>0.63888888888888884</v>
      </c>
      <c r="AM623" s="3">
        <v>46155</v>
      </c>
      <c r="AN623" t="s">
        <v>298</v>
      </c>
      <c r="AO623" t="s">
        <v>335</v>
      </c>
      <c r="AQ623" t="str">
        <f t="shared" si="9"/>
        <v/>
      </c>
    </row>
    <row r="624" spans="1:43">
      <c r="A624" s="8">
        <v>46178</v>
      </c>
      <c r="B624">
        <v>3951.55</v>
      </c>
      <c r="C624">
        <v>-0.01</v>
      </c>
      <c r="D624">
        <v>66630</v>
      </c>
      <c r="E624">
        <v>-1.49</v>
      </c>
      <c r="F624" s="69">
        <v>4220</v>
      </c>
      <c r="G624" t="s">
        <v>46</v>
      </c>
      <c r="H624">
        <v>0</v>
      </c>
      <c r="I624" t="s">
        <v>288</v>
      </c>
      <c r="J624" t="s">
        <v>289</v>
      </c>
      <c r="K624" t="s">
        <v>290</v>
      </c>
      <c r="L624" s="36">
        <v>1600</v>
      </c>
      <c r="M624">
        <v>26</v>
      </c>
      <c r="N624" s="66">
        <v>1.6500000000000001E-2</v>
      </c>
      <c r="O624" s="36">
        <v>1574</v>
      </c>
      <c r="P624" s="66">
        <v>1.6500000000000001E-2</v>
      </c>
      <c r="Q624" s="36">
        <v>1586</v>
      </c>
      <c r="R624" s="36">
        <v>1604</v>
      </c>
      <c r="S624" s="36">
        <v>1562</v>
      </c>
      <c r="T624" s="66">
        <v>8.8000000000000005E-3</v>
      </c>
      <c r="U624" s="66">
        <v>1.8E-3</v>
      </c>
      <c r="V624" s="66">
        <v>-2.3999999999999998E-3</v>
      </c>
      <c r="W624" s="66">
        <v>2.4299999999999999E-2</v>
      </c>
      <c r="X624" s="1">
        <v>78800</v>
      </c>
      <c r="Y624" s="1">
        <v>125432</v>
      </c>
      <c r="Z624" s="1">
        <v>82039</v>
      </c>
      <c r="AA624" t="s">
        <v>358</v>
      </c>
      <c r="AB624" t="s">
        <v>578</v>
      </c>
      <c r="AC624">
        <v>11.19</v>
      </c>
      <c r="AD624">
        <v>1.1200000000000001</v>
      </c>
      <c r="AE624">
        <v>3.38</v>
      </c>
      <c r="AF624" t="s">
        <v>230</v>
      </c>
      <c r="AG624" s="1">
        <v>13900</v>
      </c>
      <c r="AH624" s="36">
        <v>1599</v>
      </c>
      <c r="AI624">
        <v>100</v>
      </c>
      <c r="AJ624" s="36">
        <v>1598</v>
      </c>
      <c r="AK624">
        <v>300</v>
      </c>
      <c r="AL624" s="2">
        <v>0.63888888888888884</v>
      </c>
      <c r="AN624" t="s">
        <v>298</v>
      </c>
      <c r="AO624" t="s">
        <v>335</v>
      </c>
      <c r="AQ624" t="str">
        <f t="shared" si="9"/>
        <v/>
      </c>
    </row>
    <row r="625" spans="1:43">
      <c r="A625" s="8">
        <v>46178</v>
      </c>
      <c r="B625">
        <v>3951.55</v>
      </c>
      <c r="C625">
        <v>-0.01</v>
      </c>
      <c r="D625">
        <v>66630</v>
      </c>
      <c r="E625">
        <v>-1.49</v>
      </c>
      <c r="F625" s="69">
        <v>4334</v>
      </c>
      <c r="G625" t="s">
        <v>47</v>
      </c>
      <c r="H625">
        <v>0</v>
      </c>
      <c r="I625" t="s">
        <v>314</v>
      </c>
      <c r="J625" t="s">
        <v>323</v>
      </c>
      <c r="K625" t="s">
        <v>290</v>
      </c>
      <c r="L625">
        <v>393</v>
      </c>
      <c r="M625">
        <v>0</v>
      </c>
      <c r="N625" s="66">
        <v>0</v>
      </c>
      <c r="O625">
        <v>393</v>
      </c>
      <c r="P625" s="66">
        <v>0</v>
      </c>
      <c r="Q625">
        <v>396</v>
      </c>
      <c r="R625">
        <v>396</v>
      </c>
      <c r="S625">
        <v>389</v>
      </c>
      <c r="T625" s="66">
        <v>-7.4999999999999997E-3</v>
      </c>
      <c r="U625" s="66">
        <v>2.5000000000000001E-3</v>
      </c>
      <c r="V625" s="66">
        <v>-7.4999999999999997E-3</v>
      </c>
      <c r="W625" s="66">
        <v>1.0200000000000001E-2</v>
      </c>
      <c r="X625" s="1">
        <v>22500</v>
      </c>
      <c r="Y625" s="1">
        <v>8817</v>
      </c>
      <c r="Z625" s="1">
        <v>4360</v>
      </c>
      <c r="AA625" t="s">
        <v>360</v>
      </c>
      <c r="AB625" t="s">
        <v>361</v>
      </c>
      <c r="AC625">
        <v>11.8</v>
      </c>
      <c r="AD625">
        <v>1.29</v>
      </c>
      <c r="AE625">
        <v>2.54</v>
      </c>
      <c r="AF625">
        <v>0.1</v>
      </c>
      <c r="AG625">
        <v>300</v>
      </c>
      <c r="AH625">
        <v>393</v>
      </c>
      <c r="AI625">
        <v>300</v>
      </c>
      <c r="AJ625">
        <v>392</v>
      </c>
      <c r="AK625">
        <v>600</v>
      </c>
      <c r="AL625" s="2">
        <v>0.62986111111111109</v>
      </c>
      <c r="AM625" s="3">
        <v>46183</v>
      </c>
      <c r="AN625" t="s">
        <v>306</v>
      </c>
      <c r="AO625" t="s">
        <v>351</v>
      </c>
      <c r="AQ625" t="str">
        <f t="shared" si="9"/>
        <v/>
      </c>
    </row>
    <row r="626" spans="1:43">
      <c r="A626" s="8">
        <v>46178</v>
      </c>
      <c r="B626">
        <v>3951.55</v>
      </c>
      <c r="C626">
        <v>-0.01</v>
      </c>
      <c r="D626">
        <v>66630</v>
      </c>
      <c r="E626">
        <v>-1.49</v>
      </c>
      <c r="F626" s="69">
        <v>4523</v>
      </c>
      <c r="G626" t="s">
        <v>48</v>
      </c>
      <c r="H626">
        <v>0</v>
      </c>
      <c r="I626" t="s">
        <v>288</v>
      </c>
      <c r="J626" t="s">
        <v>289</v>
      </c>
      <c r="K626" t="s">
        <v>295</v>
      </c>
      <c r="L626" s="36">
        <v>3771</v>
      </c>
      <c r="M626">
        <v>-44</v>
      </c>
      <c r="N626" s="66">
        <v>-1.15E-2</v>
      </c>
      <c r="O626" s="36">
        <v>3815</v>
      </c>
      <c r="P626" s="66">
        <v>-1.15E-2</v>
      </c>
      <c r="Q626" s="36">
        <v>3850</v>
      </c>
      <c r="R626" s="36">
        <v>3856</v>
      </c>
      <c r="S626" s="36">
        <v>3767</v>
      </c>
      <c r="T626" s="66">
        <v>-2.0500000000000001E-2</v>
      </c>
      <c r="U626" s="66">
        <v>-4.4000000000000003E-3</v>
      </c>
      <c r="V626" s="66">
        <v>-2.1999999999999999E-2</v>
      </c>
      <c r="W626" s="66">
        <v>1E-3</v>
      </c>
      <c r="X626" s="1">
        <v>1183200</v>
      </c>
      <c r="Y626" s="1">
        <v>4495112</v>
      </c>
      <c r="Z626" s="1">
        <v>1099808</v>
      </c>
      <c r="AA626" t="s">
        <v>362</v>
      </c>
      <c r="AB626" t="s">
        <v>579</v>
      </c>
      <c r="AC626">
        <v>20.36</v>
      </c>
      <c r="AD626">
        <v>1.18</v>
      </c>
      <c r="AE626">
        <v>4.24</v>
      </c>
      <c r="AF626" t="s">
        <v>230</v>
      </c>
      <c r="AG626" s="1">
        <v>107800</v>
      </c>
      <c r="AH626" s="36">
        <v>3772</v>
      </c>
      <c r="AI626" s="1">
        <v>1000</v>
      </c>
      <c r="AJ626" s="36">
        <v>3771</v>
      </c>
      <c r="AK626">
        <v>600</v>
      </c>
      <c r="AL626" s="2">
        <v>0.63888888888888884</v>
      </c>
      <c r="AM626" s="3">
        <v>46157</v>
      </c>
      <c r="AN626" t="s">
        <v>298</v>
      </c>
      <c r="AO626" t="s">
        <v>364</v>
      </c>
      <c r="AQ626" t="str">
        <f t="shared" si="9"/>
        <v/>
      </c>
    </row>
    <row r="627" spans="1:43">
      <c r="A627" s="8">
        <v>46178</v>
      </c>
      <c r="B627">
        <v>3951.55</v>
      </c>
      <c r="C627">
        <v>-0.01</v>
      </c>
      <c r="D627">
        <v>66630</v>
      </c>
      <c r="E627">
        <v>-1.49</v>
      </c>
      <c r="F627" s="69">
        <v>4528</v>
      </c>
      <c r="G627" t="s">
        <v>49</v>
      </c>
      <c r="H627">
        <v>0</v>
      </c>
      <c r="I627" t="s">
        <v>288</v>
      </c>
      <c r="J627" t="s">
        <v>289</v>
      </c>
      <c r="K627" t="s">
        <v>290</v>
      </c>
      <c r="L627" s="36">
        <v>2229</v>
      </c>
      <c r="M627">
        <v>33.5</v>
      </c>
      <c r="N627" s="66">
        <v>1.5299999999999999E-2</v>
      </c>
      <c r="O627" s="36">
        <v>2195.5</v>
      </c>
      <c r="P627" s="66">
        <v>1.52E-2</v>
      </c>
      <c r="Q627" s="36">
        <v>2207</v>
      </c>
      <c r="R627" s="36">
        <v>2234</v>
      </c>
      <c r="S627" s="36">
        <v>2186.5</v>
      </c>
      <c r="T627" s="66">
        <v>9.9000000000000008E-3</v>
      </c>
      <c r="U627" s="66">
        <v>8.9999999999999993E-3</v>
      </c>
      <c r="V627" s="66">
        <v>-2.2000000000000001E-3</v>
      </c>
      <c r="W627" s="66">
        <v>1.9400000000000001E-2</v>
      </c>
      <c r="X627" s="1">
        <v>1021700</v>
      </c>
      <c r="Y627" s="1">
        <v>2260000</v>
      </c>
      <c r="Z627" s="1">
        <v>1111586</v>
      </c>
      <c r="AA627" t="s">
        <v>365</v>
      </c>
      <c r="AB627" t="s">
        <v>580</v>
      </c>
      <c r="AC627">
        <v>14.75</v>
      </c>
      <c r="AD627">
        <v>1.23</v>
      </c>
      <c r="AE627">
        <v>3.59</v>
      </c>
      <c r="AF627" t="s">
        <v>230</v>
      </c>
      <c r="AG627" s="1">
        <v>75100</v>
      </c>
      <c r="AH627" s="36">
        <v>2229</v>
      </c>
      <c r="AI627">
        <v>200</v>
      </c>
      <c r="AJ627" s="36">
        <v>2228.5</v>
      </c>
      <c r="AK627">
        <v>900</v>
      </c>
      <c r="AL627" s="2">
        <v>0.63888888888888884</v>
      </c>
      <c r="AM627" s="3">
        <v>46150</v>
      </c>
      <c r="AN627" t="s">
        <v>298</v>
      </c>
      <c r="AO627" t="s">
        <v>364</v>
      </c>
      <c r="AQ627" t="str">
        <f t="shared" si="9"/>
        <v/>
      </c>
    </row>
    <row r="628" spans="1:43">
      <c r="A628" s="8">
        <v>46178</v>
      </c>
      <c r="B628">
        <v>3951.55</v>
      </c>
      <c r="C628">
        <v>-0.01</v>
      </c>
      <c r="D628">
        <v>66630</v>
      </c>
      <c r="E628">
        <v>-1.49</v>
      </c>
      <c r="F628" s="69">
        <v>4661</v>
      </c>
      <c r="G628" t="s">
        <v>50</v>
      </c>
      <c r="H628">
        <v>0</v>
      </c>
      <c r="I628" t="s">
        <v>288</v>
      </c>
      <c r="J628" t="s">
        <v>289</v>
      </c>
      <c r="K628" t="s">
        <v>295</v>
      </c>
      <c r="L628" s="36">
        <v>2187</v>
      </c>
      <c r="M628">
        <v>3</v>
      </c>
      <c r="N628" s="66">
        <v>1.4E-3</v>
      </c>
      <c r="O628" s="36">
        <v>2184</v>
      </c>
      <c r="P628" s="66">
        <v>1.2999999999999999E-3</v>
      </c>
      <c r="Q628" s="36">
        <v>2205</v>
      </c>
      <c r="R628" s="36">
        <v>2227.5</v>
      </c>
      <c r="S628" s="36">
        <v>2186.5</v>
      </c>
      <c r="T628" s="66">
        <v>-8.0999999999999996E-3</v>
      </c>
      <c r="U628" s="66">
        <v>-1.04E-2</v>
      </c>
      <c r="V628" s="66">
        <v>-1.8100000000000002E-2</v>
      </c>
      <c r="W628" s="66">
        <v>2.0000000000000001E-4</v>
      </c>
      <c r="X628" s="1">
        <v>2761600</v>
      </c>
      <c r="Y628" s="1">
        <v>6095671</v>
      </c>
      <c r="Z628" s="1">
        <v>3937585</v>
      </c>
      <c r="AA628" t="s">
        <v>367</v>
      </c>
      <c r="AB628" t="s">
        <v>368</v>
      </c>
      <c r="AC628">
        <v>30.63</v>
      </c>
      <c r="AD628">
        <v>3.25</v>
      </c>
      <c r="AE628">
        <v>0.73</v>
      </c>
      <c r="AF628" t="s">
        <v>230</v>
      </c>
      <c r="AG628" s="1">
        <v>447100</v>
      </c>
      <c r="AH628" s="36">
        <v>2187.5</v>
      </c>
      <c r="AI628" s="1">
        <v>3500</v>
      </c>
      <c r="AJ628" s="36">
        <v>2187</v>
      </c>
      <c r="AK628" s="1">
        <v>8400</v>
      </c>
      <c r="AL628" s="2">
        <v>0.63888888888888884</v>
      </c>
      <c r="AN628" t="s">
        <v>298</v>
      </c>
      <c r="AO628" t="s">
        <v>313</v>
      </c>
      <c r="AQ628" t="str">
        <f t="shared" si="9"/>
        <v/>
      </c>
    </row>
    <row r="629" spans="1:43">
      <c r="A629" s="8">
        <v>46178</v>
      </c>
      <c r="B629">
        <v>3951.55</v>
      </c>
      <c r="C629">
        <v>-0.01</v>
      </c>
      <c r="D629">
        <v>66630</v>
      </c>
      <c r="E629">
        <v>-1.49</v>
      </c>
      <c r="F629" s="69">
        <v>5020</v>
      </c>
      <c r="G629" t="s">
        <v>51</v>
      </c>
      <c r="H629">
        <v>0</v>
      </c>
      <c r="I629" t="s">
        <v>288</v>
      </c>
      <c r="J629" t="s">
        <v>289</v>
      </c>
      <c r="K629" t="s">
        <v>290</v>
      </c>
      <c r="L629" s="36">
        <v>1276</v>
      </c>
      <c r="M629">
        <v>-11</v>
      </c>
      <c r="N629" s="66">
        <v>-8.5000000000000006E-3</v>
      </c>
      <c r="O629" s="36">
        <v>1287</v>
      </c>
      <c r="P629" s="66">
        <v>-8.5000000000000006E-3</v>
      </c>
      <c r="Q629" s="36">
        <v>1299</v>
      </c>
      <c r="R629" s="36">
        <v>1305</v>
      </c>
      <c r="S629" s="36">
        <v>1271.5</v>
      </c>
      <c r="T629" s="66">
        <v>-1.77E-2</v>
      </c>
      <c r="U629" s="66">
        <v>-5.4000000000000003E-3</v>
      </c>
      <c r="V629" s="66">
        <v>-2.2200000000000001E-2</v>
      </c>
      <c r="W629" s="66">
        <v>3.5000000000000001E-3</v>
      </c>
      <c r="X629" s="1">
        <v>4799900</v>
      </c>
      <c r="Y629" s="1">
        <v>6163067</v>
      </c>
      <c r="Z629" s="1">
        <v>3453834</v>
      </c>
      <c r="AA629" t="s">
        <v>369</v>
      </c>
      <c r="AB629" t="s">
        <v>370</v>
      </c>
      <c r="AC629">
        <v>8.24</v>
      </c>
      <c r="AD629">
        <v>1.01</v>
      </c>
      <c r="AE629">
        <v>2.66</v>
      </c>
      <c r="AF629" t="s">
        <v>230</v>
      </c>
      <c r="AG629" s="1">
        <v>381900</v>
      </c>
      <c r="AH629" s="36">
        <v>1276</v>
      </c>
      <c r="AI629" s="1">
        <v>2900</v>
      </c>
      <c r="AJ629" s="36">
        <v>1275.5</v>
      </c>
      <c r="AK629" s="1">
        <v>13100</v>
      </c>
      <c r="AL629" s="2">
        <v>0.63888888888888884</v>
      </c>
      <c r="AM629" s="3">
        <v>46156</v>
      </c>
      <c r="AN629" t="s">
        <v>298</v>
      </c>
      <c r="AO629" t="s">
        <v>371</v>
      </c>
      <c r="AQ629" t="str">
        <f t="shared" si="9"/>
        <v/>
      </c>
    </row>
    <row r="630" spans="1:43">
      <c r="A630" s="8">
        <v>46178</v>
      </c>
      <c r="B630">
        <v>3951.55</v>
      </c>
      <c r="C630">
        <v>-0.01</v>
      </c>
      <c r="D630">
        <v>66630</v>
      </c>
      <c r="E630">
        <v>-1.49</v>
      </c>
      <c r="F630" s="69">
        <v>5201</v>
      </c>
      <c r="G630" t="s">
        <v>52</v>
      </c>
      <c r="H630">
        <v>0</v>
      </c>
      <c r="I630" t="s">
        <v>288</v>
      </c>
      <c r="J630" t="s">
        <v>289</v>
      </c>
      <c r="K630" t="s">
        <v>295</v>
      </c>
      <c r="L630" s="36">
        <v>7751</v>
      </c>
      <c r="M630">
        <v>-366</v>
      </c>
      <c r="N630" s="66">
        <v>-4.5100000000000001E-2</v>
      </c>
      <c r="O630" s="36">
        <v>8117</v>
      </c>
      <c r="P630" s="66">
        <v>-4.4999999999999998E-2</v>
      </c>
      <c r="Q630" s="36">
        <v>8000</v>
      </c>
      <c r="R630" s="36">
        <v>8069</v>
      </c>
      <c r="S630" s="36">
        <v>7659</v>
      </c>
      <c r="T630" s="66">
        <v>-3.1099999999999999E-2</v>
      </c>
      <c r="U630" s="66">
        <v>-7.4999999999999997E-3</v>
      </c>
      <c r="V630" s="66">
        <v>-3.9399999999999998E-2</v>
      </c>
      <c r="W630" s="66">
        <v>1.2E-2</v>
      </c>
      <c r="X630" s="1">
        <v>1962300</v>
      </c>
      <c r="Y630" s="1">
        <v>15299440</v>
      </c>
      <c r="Z630" s="1">
        <v>1685336</v>
      </c>
      <c r="AA630" t="s">
        <v>581</v>
      </c>
      <c r="AB630" t="s">
        <v>373</v>
      </c>
      <c r="AC630">
        <v>21.38</v>
      </c>
      <c r="AD630">
        <v>1.1000000000000001</v>
      </c>
      <c r="AE630">
        <v>2.71</v>
      </c>
      <c r="AF630" t="s">
        <v>230</v>
      </c>
      <c r="AG630" s="1">
        <v>87700</v>
      </c>
      <c r="AH630" s="36">
        <v>7751</v>
      </c>
      <c r="AI630">
        <v>700</v>
      </c>
      <c r="AJ630" s="36">
        <v>7750</v>
      </c>
      <c r="AK630" s="1">
        <v>1000</v>
      </c>
      <c r="AL630" s="2">
        <v>0.63888888888888884</v>
      </c>
      <c r="AM630" s="3">
        <v>46154</v>
      </c>
      <c r="AN630" t="s">
        <v>293</v>
      </c>
      <c r="AO630" t="s">
        <v>341</v>
      </c>
      <c r="AQ630" t="str">
        <f t="shared" si="9"/>
        <v/>
      </c>
    </row>
    <row r="631" spans="1:43">
      <c r="A631" s="8">
        <v>46178</v>
      </c>
      <c r="B631">
        <v>3951.55</v>
      </c>
      <c r="C631">
        <v>-0.01</v>
      </c>
      <c r="D631">
        <v>66630</v>
      </c>
      <c r="E631">
        <v>-1.49</v>
      </c>
      <c r="F631" s="69">
        <v>5302</v>
      </c>
      <c r="G631" t="s">
        <v>53</v>
      </c>
      <c r="H631">
        <v>0</v>
      </c>
      <c r="I631" t="s">
        <v>288</v>
      </c>
      <c r="J631" t="s">
        <v>289</v>
      </c>
      <c r="K631" t="s">
        <v>290</v>
      </c>
      <c r="L631" s="36">
        <v>4790</v>
      </c>
      <c r="M631">
        <v>55</v>
      </c>
      <c r="N631" s="66">
        <v>1.1599999999999999E-2</v>
      </c>
      <c r="O631" s="36">
        <v>4735</v>
      </c>
      <c r="P631" s="66">
        <v>1.1599999999999999E-2</v>
      </c>
      <c r="Q631" s="36">
        <v>4750</v>
      </c>
      <c r="R631" s="36">
        <v>4800</v>
      </c>
      <c r="S631" s="36">
        <v>4715</v>
      </c>
      <c r="T631" s="66">
        <v>8.3999999999999995E-3</v>
      </c>
      <c r="U631" s="66">
        <v>5.1999999999999998E-3</v>
      </c>
      <c r="V631" s="66">
        <v>-2E-3</v>
      </c>
      <c r="W631" s="66">
        <v>1.5900000000000001E-2</v>
      </c>
      <c r="X631" s="1">
        <v>49200</v>
      </c>
      <c r="Y631" s="1">
        <v>235102</v>
      </c>
      <c r="Z631" s="1">
        <v>56677</v>
      </c>
      <c r="AA631" t="s">
        <v>374</v>
      </c>
      <c r="AB631" t="s">
        <v>375</v>
      </c>
      <c r="AC631">
        <v>19.48</v>
      </c>
      <c r="AD631">
        <v>0.97</v>
      </c>
      <c r="AE631">
        <v>4.18</v>
      </c>
      <c r="AF631" t="s">
        <v>230</v>
      </c>
      <c r="AG631" s="1">
        <v>14700</v>
      </c>
      <c r="AH631" s="36">
        <v>4790</v>
      </c>
      <c r="AI631" s="1">
        <v>1000</v>
      </c>
      <c r="AJ631" s="36">
        <v>4785</v>
      </c>
      <c r="AK631">
        <v>200</v>
      </c>
      <c r="AL631" s="2">
        <v>0.63888888888888884</v>
      </c>
      <c r="AM631" s="3">
        <v>46150</v>
      </c>
      <c r="AN631" t="s">
        <v>293</v>
      </c>
      <c r="AO631" t="s">
        <v>341</v>
      </c>
      <c r="AQ631" t="str">
        <f t="shared" si="9"/>
        <v/>
      </c>
    </row>
    <row r="632" spans="1:43">
      <c r="A632" s="8">
        <v>46178</v>
      </c>
      <c r="B632">
        <v>3951.55</v>
      </c>
      <c r="C632">
        <v>-0.01</v>
      </c>
      <c r="D632">
        <v>66630</v>
      </c>
      <c r="E632">
        <v>-1.49</v>
      </c>
      <c r="F632" s="69">
        <v>5310</v>
      </c>
      <c r="G632" t="s">
        <v>54</v>
      </c>
      <c r="H632">
        <v>0</v>
      </c>
      <c r="I632" t="s">
        <v>288</v>
      </c>
      <c r="J632" t="s">
        <v>289</v>
      </c>
      <c r="K632" t="s">
        <v>290</v>
      </c>
      <c r="L632" s="36">
        <v>8790</v>
      </c>
      <c r="M632">
        <v>680</v>
      </c>
      <c r="N632" s="66">
        <v>8.3799999999999999E-2</v>
      </c>
      <c r="O632" s="36">
        <v>8110</v>
      </c>
      <c r="P632" s="66">
        <v>8.3799999999999999E-2</v>
      </c>
      <c r="Q632" s="36">
        <v>8360</v>
      </c>
      <c r="R632" s="36">
        <v>8860</v>
      </c>
      <c r="S632" s="36">
        <v>8080</v>
      </c>
      <c r="T632" s="66">
        <v>5.1400000000000001E-2</v>
      </c>
      <c r="U632" s="66">
        <v>3.9E-2</v>
      </c>
      <c r="V632" s="66">
        <v>-7.9000000000000008E-3</v>
      </c>
      <c r="W632" s="66">
        <v>8.7800000000000003E-2</v>
      </c>
      <c r="X632" s="1">
        <v>365200</v>
      </c>
      <c r="Y632" s="1">
        <v>3119772</v>
      </c>
      <c r="Z632" s="1">
        <v>184524</v>
      </c>
      <c r="AA632" t="s">
        <v>602</v>
      </c>
      <c r="AB632" t="s">
        <v>377</v>
      </c>
      <c r="AC632">
        <v>37.619999999999997</v>
      </c>
      <c r="AD632">
        <v>1.89</v>
      </c>
      <c r="AE632">
        <v>1.65</v>
      </c>
      <c r="AF632" t="s">
        <v>230</v>
      </c>
      <c r="AG632" s="1">
        <v>1400</v>
      </c>
      <c r="AH632" s="36">
        <v>8790</v>
      </c>
      <c r="AI632">
        <v>500</v>
      </c>
      <c r="AJ632" s="36">
        <v>8780</v>
      </c>
      <c r="AK632">
        <v>100</v>
      </c>
      <c r="AL632" s="2">
        <v>0.63888888888888884</v>
      </c>
      <c r="AM632" s="3">
        <v>46153</v>
      </c>
      <c r="AN632" t="s">
        <v>293</v>
      </c>
      <c r="AO632" t="s">
        <v>341</v>
      </c>
      <c r="AQ632" t="str">
        <f t="shared" si="9"/>
        <v/>
      </c>
    </row>
    <row r="633" spans="1:43">
      <c r="A633" s="8">
        <v>46178</v>
      </c>
      <c r="B633">
        <v>3951.55</v>
      </c>
      <c r="C633">
        <v>-0.01</v>
      </c>
      <c r="D633">
        <v>66630</v>
      </c>
      <c r="E633">
        <v>-1.49</v>
      </c>
      <c r="F633" s="69">
        <v>5334</v>
      </c>
      <c r="G633" t="s">
        <v>55</v>
      </c>
      <c r="H633">
        <v>0</v>
      </c>
      <c r="I633" t="s">
        <v>288</v>
      </c>
      <c r="J633" t="s">
        <v>289</v>
      </c>
      <c r="K633" t="s">
        <v>295</v>
      </c>
      <c r="L633" s="36">
        <v>10170</v>
      </c>
      <c r="M633">
        <v>-55</v>
      </c>
      <c r="N633" s="66">
        <v>-5.4000000000000003E-3</v>
      </c>
      <c r="O633" s="36">
        <v>10225</v>
      </c>
      <c r="P633" s="66">
        <v>-5.3E-3</v>
      </c>
      <c r="Q633" s="36">
        <v>10185</v>
      </c>
      <c r="R633" s="36">
        <v>10255</v>
      </c>
      <c r="S633" s="36">
        <v>9930</v>
      </c>
      <c r="T633" s="66">
        <v>-1.4E-3</v>
      </c>
      <c r="U633" s="66">
        <v>4.4000000000000003E-3</v>
      </c>
      <c r="V633" s="66">
        <v>-8.2000000000000007E-3</v>
      </c>
      <c r="W633" s="66">
        <v>2.41E-2</v>
      </c>
      <c r="X633" s="1">
        <v>681400</v>
      </c>
      <c r="Y633" s="1">
        <v>6889891</v>
      </c>
      <c r="Z633" s="1">
        <v>2026349</v>
      </c>
      <c r="AA633" t="s">
        <v>558</v>
      </c>
      <c r="AB633" t="s">
        <v>379</v>
      </c>
      <c r="AC633">
        <v>18.91</v>
      </c>
      <c r="AD633">
        <v>2.6</v>
      </c>
      <c r="AE633">
        <v>2.06</v>
      </c>
      <c r="AF633" t="s">
        <v>230</v>
      </c>
      <c r="AG633" s="1">
        <v>27200</v>
      </c>
      <c r="AH633" s="36">
        <v>10175</v>
      </c>
      <c r="AI633">
        <v>500</v>
      </c>
      <c r="AJ633" s="36">
        <v>10165</v>
      </c>
      <c r="AK633">
        <v>700</v>
      </c>
      <c r="AL633" s="2">
        <v>0.63888888888888884</v>
      </c>
      <c r="AN633" t="s">
        <v>298</v>
      </c>
      <c r="AO633" t="s">
        <v>341</v>
      </c>
      <c r="AQ633" t="str">
        <f t="shared" si="9"/>
        <v/>
      </c>
    </row>
    <row r="634" spans="1:43">
      <c r="A634" s="8">
        <v>46178</v>
      </c>
      <c r="B634">
        <v>3951.55</v>
      </c>
      <c r="C634">
        <v>-0.01</v>
      </c>
      <c r="D634">
        <v>66630</v>
      </c>
      <c r="E634">
        <v>-1.49</v>
      </c>
      <c r="F634" s="69">
        <v>5706</v>
      </c>
      <c r="G634" t="s">
        <v>56</v>
      </c>
      <c r="H634">
        <v>0</v>
      </c>
      <c r="I634" t="s">
        <v>288</v>
      </c>
      <c r="J634" t="s">
        <v>289</v>
      </c>
      <c r="K634" t="s">
        <v>290</v>
      </c>
      <c r="L634" s="36">
        <v>44580</v>
      </c>
      <c r="M634" s="36">
        <v>-1470</v>
      </c>
      <c r="N634" s="66">
        <v>-3.1899999999999998E-2</v>
      </c>
      <c r="O634" s="36">
        <v>46050</v>
      </c>
      <c r="P634" s="66">
        <v>-3.1899999999999998E-2</v>
      </c>
      <c r="Q634" s="36">
        <v>44010</v>
      </c>
      <c r="R634" s="36">
        <v>45130</v>
      </c>
      <c r="S634" s="36">
        <v>42530</v>
      </c>
      <c r="T634" s="66">
        <v>1.29E-2</v>
      </c>
      <c r="U634" s="66">
        <v>-2.3999999999999998E-3</v>
      </c>
      <c r="V634" s="66">
        <v>-1.21E-2</v>
      </c>
      <c r="W634" s="66">
        <v>4.82E-2</v>
      </c>
      <c r="X634" s="1">
        <v>1554500</v>
      </c>
      <c r="Y634" s="1">
        <v>68555519</v>
      </c>
      <c r="Z634" s="1">
        <v>2559579</v>
      </c>
      <c r="AA634" t="s">
        <v>521</v>
      </c>
      <c r="AB634" t="s">
        <v>381</v>
      </c>
      <c r="AC634">
        <v>34</v>
      </c>
      <c r="AD634">
        <v>6.18</v>
      </c>
      <c r="AE634">
        <v>0.63</v>
      </c>
      <c r="AF634" t="s">
        <v>230</v>
      </c>
      <c r="AG634" s="1">
        <v>18600</v>
      </c>
      <c r="AH634" s="36">
        <v>44590</v>
      </c>
      <c r="AI634">
        <v>300</v>
      </c>
      <c r="AJ634" s="36">
        <v>44550</v>
      </c>
      <c r="AK634">
        <v>300</v>
      </c>
      <c r="AL634" s="2">
        <v>0.63888888888888884</v>
      </c>
      <c r="AM634" s="3">
        <v>46155</v>
      </c>
      <c r="AN634" t="s">
        <v>298</v>
      </c>
      <c r="AO634" t="s">
        <v>382</v>
      </c>
      <c r="AQ634" t="str">
        <f t="shared" si="9"/>
        <v/>
      </c>
    </row>
    <row r="635" spans="1:43">
      <c r="A635" s="8">
        <v>46178</v>
      </c>
      <c r="B635">
        <v>3951.55</v>
      </c>
      <c r="C635">
        <v>-0.01</v>
      </c>
      <c r="D635">
        <v>66630</v>
      </c>
      <c r="E635">
        <v>-1.49</v>
      </c>
      <c r="F635" s="69">
        <v>5711</v>
      </c>
      <c r="G635" t="s">
        <v>57</v>
      </c>
      <c r="H635">
        <v>0</v>
      </c>
      <c r="I635" t="s">
        <v>288</v>
      </c>
      <c r="J635" t="s">
        <v>289</v>
      </c>
      <c r="K635" t="s">
        <v>290</v>
      </c>
      <c r="L635" s="36">
        <v>4885</v>
      </c>
      <c r="M635">
        <v>-88</v>
      </c>
      <c r="N635" s="66">
        <v>-1.77E-2</v>
      </c>
      <c r="O635" s="36">
        <v>4973</v>
      </c>
      <c r="P635" s="66">
        <v>-1.7600000000000001E-2</v>
      </c>
      <c r="Q635" s="36">
        <v>4931</v>
      </c>
      <c r="R635" s="36">
        <v>4957</v>
      </c>
      <c r="S635" s="36">
        <v>4850</v>
      </c>
      <c r="T635" s="66">
        <v>-9.2999999999999992E-3</v>
      </c>
      <c r="U635" s="66">
        <v>-1.21E-2</v>
      </c>
      <c r="V635" s="66">
        <v>-1.4500000000000001E-2</v>
      </c>
      <c r="W635" s="66">
        <v>7.1999999999999998E-3</v>
      </c>
      <c r="X635" s="1">
        <v>587700</v>
      </c>
      <c r="Y635" s="1">
        <v>2884531</v>
      </c>
      <c r="Z635" s="1">
        <v>642326</v>
      </c>
      <c r="AA635" t="s">
        <v>383</v>
      </c>
      <c r="AB635" t="s">
        <v>384</v>
      </c>
      <c r="AC635">
        <v>13.02</v>
      </c>
      <c r="AD635">
        <v>0.86</v>
      </c>
      <c r="AE635">
        <v>2.37</v>
      </c>
      <c r="AF635" t="s">
        <v>230</v>
      </c>
      <c r="AG635" s="1">
        <v>20900</v>
      </c>
      <c r="AH635" s="36">
        <v>4886</v>
      </c>
      <c r="AI635">
        <v>100</v>
      </c>
      <c r="AJ635" s="36">
        <v>4883</v>
      </c>
      <c r="AK635">
        <v>400</v>
      </c>
      <c r="AL635" s="2">
        <v>0.63888888888888884</v>
      </c>
      <c r="AM635" s="3">
        <v>46155</v>
      </c>
      <c r="AN635" t="s">
        <v>298</v>
      </c>
      <c r="AO635" t="s">
        <v>382</v>
      </c>
      <c r="AQ635" t="str">
        <f t="shared" si="9"/>
        <v/>
      </c>
    </row>
    <row r="636" spans="1:43">
      <c r="A636" s="8">
        <v>46178</v>
      </c>
      <c r="B636">
        <v>3951.55</v>
      </c>
      <c r="C636">
        <v>-0.01</v>
      </c>
      <c r="D636">
        <v>66630</v>
      </c>
      <c r="E636">
        <v>-1.49</v>
      </c>
      <c r="F636" s="69">
        <v>5713</v>
      </c>
      <c r="G636" t="s">
        <v>58</v>
      </c>
      <c r="H636">
        <v>0</v>
      </c>
      <c r="I636" t="s">
        <v>288</v>
      </c>
      <c r="J636" t="s">
        <v>289</v>
      </c>
      <c r="K636" t="s">
        <v>290</v>
      </c>
      <c r="L636" s="36">
        <v>8561</v>
      </c>
      <c r="M636">
        <v>-93</v>
      </c>
      <c r="N636" s="66">
        <v>-1.0699999999999999E-2</v>
      </c>
      <c r="O636" s="36">
        <v>8654</v>
      </c>
      <c r="P636" s="66">
        <v>-1.0699999999999999E-2</v>
      </c>
      <c r="Q636" s="36">
        <v>8690</v>
      </c>
      <c r="R636" s="36">
        <v>8792</v>
      </c>
      <c r="S636" s="36">
        <v>8509</v>
      </c>
      <c r="T636" s="66">
        <v>-1.4800000000000001E-2</v>
      </c>
      <c r="U636" s="66">
        <v>-1.55E-2</v>
      </c>
      <c r="V636" s="66">
        <v>-2.6200000000000001E-2</v>
      </c>
      <c r="W636" s="66">
        <v>6.1000000000000004E-3</v>
      </c>
      <c r="X636" s="1">
        <v>2171700</v>
      </c>
      <c r="Y636" s="1">
        <v>18708321</v>
      </c>
      <c r="Z636" s="1">
        <v>2489658</v>
      </c>
      <c r="AA636" t="s">
        <v>385</v>
      </c>
      <c r="AB636" t="s">
        <v>386</v>
      </c>
      <c r="AC636">
        <v>15.32</v>
      </c>
      <c r="AD636">
        <v>1.1100000000000001</v>
      </c>
      <c r="AE636">
        <v>2.42</v>
      </c>
      <c r="AF636" t="s">
        <v>230</v>
      </c>
      <c r="AG636" s="1">
        <v>57300</v>
      </c>
      <c r="AH636" s="36">
        <v>8562</v>
      </c>
      <c r="AI636">
        <v>500</v>
      </c>
      <c r="AJ636" s="36">
        <v>8560</v>
      </c>
      <c r="AK636">
        <v>100</v>
      </c>
      <c r="AL636" s="2">
        <v>0.63888888888888884</v>
      </c>
      <c r="AM636" s="3">
        <v>46153</v>
      </c>
      <c r="AN636" t="s">
        <v>298</v>
      </c>
      <c r="AO636" t="s">
        <v>382</v>
      </c>
      <c r="AQ636" t="str">
        <f t="shared" si="9"/>
        <v/>
      </c>
    </row>
    <row r="637" spans="1:43">
      <c r="A637" s="8">
        <v>46178</v>
      </c>
      <c r="B637">
        <v>3951.55</v>
      </c>
      <c r="C637">
        <v>-0.01</v>
      </c>
      <c r="D637">
        <v>66630</v>
      </c>
      <c r="E637">
        <v>-1.49</v>
      </c>
      <c r="F637" s="69">
        <v>5802</v>
      </c>
      <c r="G637" t="s">
        <v>59</v>
      </c>
      <c r="H637">
        <v>0</v>
      </c>
      <c r="I637" t="s">
        <v>288</v>
      </c>
      <c r="J637" t="s">
        <v>289</v>
      </c>
      <c r="K637" t="s">
        <v>295</v>
      </c>
      <c r="L637" s="36">
        <v>13165</v>
      </c>
      <c r="M637">
        <v>-300</v>
      </c>
      <c r="N637" s="66">
        <v>-2.23E-2</v>
      </c>
      <c r="O637" s="36">
        <v>13465</v>
      </c>
      <c r="P637" s="66">
        <v>-2.2200000000000001E-2</v>
      </c>
      <c r="Q637" s="36">
        <v>12865</v>
      </c>
      <c r="R637" s="36">
        <v>13300</v>
      </c>
      <c r="S637" s="36">
        <v>12660</v>
      </c>
      <c r="T637" s="66">
        <v>2.3300000000000001E-2</v>
      </c>
      <c r="U637" s="66">
        <v>3.0000000000000001E-3</v>
      </c>
      <c r="V637" s="66">
        <v>-1.01E-2</v>
      </c>
      <c r="W637" s="66">
        <v>3.9800000000000002E-2</v>
      </c>
      <c r="X637" s="1">
        <v>4629300</v>
      </c>
      <c r="Y637" s="1">
        <v>60366457</v>
      </c>
      <c r="Z637" s="1">
        <v>10452227</v>
      </c>
      <c r="AA637" t="s">
        <v>582</v>
      </c>
      <c r="AB637" t="s">
        <v>388</v>
      </c>
      <c r="AC637">
        <v>31.58</v>
      </c>
      <c r="AD637">
        <v>3.74</v>
      </c>
      <c r="AE637">
        <v>1.18</v>
      </c>
      <c r="AF637" t="s">
        <v>230</v>
      </c>
      <c r="AG637" s="1">
        <v>86300</v>
      </c>
      <c r="AH637" s="36">
        <v>13170</v>
      </c>
      <c r="AI637">
        <v>400</v>
      </c>
      <c r="AJ637" s="36">
        <v>13165</v>
      </c>
      <c r="AK637">
        <v>200</v>
      </c>
      <c r="AL637" s="2">
        <v>0.63888888888888884</v>
      </c>
      <c r="AM637" s="3">
        <v>46154</v>
      </c>
      <c r="AN637" t="s">
        <v>298</v>
      </c>
      <c r="AO637" t="s">
        <v>382</v>
      </c>
      <c r="AQ637" t="str">
        <f t="shared" si="9"/>
        <v/>
      </c>
    </row>
    <row r="638" spans="1:43">
      <c r="A638" s="8">
        <v>46178</v>
      </c>
      <c r="B638">
        <v>3951.55</v>
      </c>
      <c r="C638">
        <v>-0.01</v>
      </c>
      <c r="D638">
        <v>66630</v>
      </c>
      <c r="E638">
        <v>-1.49</v>
      </c>
      <c r="F638" s="69">
        <v>5803</v>
      </c>
      <c r="G638" t="s">
        <v>60</v>
      </c>
      <c r="H638">
        <v>0</v>
      </c>
      <c r="I638" t="s">
        <v>288</v>
      </c>
      <c r="J638" t="s">
        <v>289</v>
      </c>
      <c r="K638" t="s">
        <v>295</v>
      </c>
      <c r="L638" s="36">
        <v>4767</v>
      </c>
      <c r="M638">
        <v>-38</v>
      </c>
      <c r="N638" s="66">
        <v>-7.9000000000000008E-3</v>
      </c>
      <c r="O638" s="36">
        <v>4805</v>
      </c>
      <c r="P638" s="66">
        <v>-7.9000000000000008E-3</v>
      </c>
      <c r="Q638" s="36">
        <v>4654</v>
      </c>
      <c r="R638" s="36">
        <v>4825</v>
      </c>
      <c r="S638" s="36">
        <v>4523</v>
      </c>
      <c r="T638" s="66">
        <v>2.4199999999999999E-2</v>
      </c>
      <c r="U638" s="66">
        <v>1.4E-3</v>
      </c>
      <c r="V638" s="66">
        <v>-1.2E-2</v>
      </c>
      <c r="W638" s="66">
        <v>5.3900000000000003E-2</v>
      </c>
      <c r="X638" s="1">
        <v>44966300</v>
      </c>
      <c r="Y638" s="1">
        <v>210726117</v>
      </c>
      <c r="Z638" s="1">
        <v>8462285</v>
      </c>
      <c r="AA638" t="s">
        <v>389</v>
      </c>
      <c r="AB638" t="s">
        <v>390</v>
      </c>
      <c r="AC638">
        <v>47.29</v>
      </c>
      <c r="AD638">
        <v>14.08</v>
      </c>
      <c r="AE638">
        <v>0.8</v>
      </c>
      <c r="AF638" t="s">
        <v>230</v>
      </c>
      <c r="AG638" s="1">
        <v>558000</v>
      </c>
      <c r="AH638" s="36">
        <v>4768</v>
      </c>
      <c r="AI638">
        <v>200</v>
      </c>
      <c r="AJ638" s="36">
        <v>4767</v>
      </c>
      <c r="AK638">
        <v>200</v>
      </c>
      <c r="AL638" s="2">
        <v>0.63888888888888884</v>
      </c>
      <c r="AM638" s="3">
        <v>46156</v>
      </c>
      <c r="AN638" t="s">
        <v>298</v>
      </c>
      <c r="AO638" t="s">
        <v>382</v>
      </c>
      <c r="AQ638" t="str">
        <f t="shared" si="9"/>
        <v/>
      </c>
    </row>
    <row r="639" spans="1:43">
      <c r="A639" s="8">
        <v>46178</v>
      </c>
      <c r="B639">
        <v>3951.55</v>
      </c>
      <c r="C639">
        <v>-0.01</v>
      </c>
      <c r="D639">
        <v>66630</v>
      </c>
      <c r="E639">
        <v>-1.49</v>
      </c>
      <c r="F639" s="69">
        <v>6038</v>
      </c>
      <c r="G639" t="s">
        <v>61</v>
      </c>
      <c r="H639">
        <v>0</v>
      </c>
      <c r="I639" t="s">
        <v>347</v>
      </c>
      <c r="J639" t="s">
        <v>289</v>
      </c>
      <c r="K639" t="s">
        <v>295</v>
      </c>
      <c r="L639">
        <v>900</v>
      </c>
      <c r="M639">
        <v>6</v>
      </c>
      <c r="N639" s="66">
        <v>6.7000000000000002E-3</v>
      </c>
      <c r="O639">
        <v>894</v>
      </c>
      <c r="P639" s="66">
        <v>6.7000000000000002E-3</v>
      </c>
      <c r="Q639">
        <v>899</v>
      </c>
      <c r="R639">
        <v>904</v>
      </c>
      <c r="S639">
        <v>885</v>
      </c>
      <c r="T639" s="66">
        <v>1.1000000000000001E-3</v>
      </c>
      <c r="U639" s="66">
        <v>0</v>
      </c>
      <c r="V639" s="66">
        <v>-4.4000000000000003E-3</v>
      </c>
      <c r="W639" s="66">
        <v>1.6899999999999998E-2</v>
      </c>
      <c r="X639" s="1">
        <v>9500</v>
      </c>
      <c r="Y639" s="1">
        <v>8522</v>
      </c>
      <c r="Z639" s="1">
        <v>4556</v>
      </c>
      <c r="AA639" t="s">
        <v>391</v>
      </c>
      <c r="AB639" t="s">
        <v>392</v>
      </c>
      <c r="AC639">
        <v>12.98</v>
      </c>
      <c r="AD639">
        <v>0.9</v>
      </c>
      <c r="AE639">
        <v>2.56</v>
      </c>
      <c r="AF639" t="s">
        <v>230</v>
      </c>
      <c r="AG639">
        <v>0</v>
      </c>
      <c r="AH639">
        <v>902</v>
      </c>
      <c r="AI639">
        <v>400</v>
      </c>
      <c r="AJ639">
        <v>900</v>
      </c>
      <c r="AK639">
        <v>900</v>
      </c>
      <c r="AL639" s="2">
        <v>0.59791666666666665</v>
      </c>
      <c r="AM639" s="3">
        <v>46157</v>
      </c>
      <c r="AN639" t="s">
        <v>350</v>
      </c>
      <c r="AO639" t="s">
        <v>313</v>
      </c>
      <c r="AQ639" t="str">
        <f t="shared" si="9"/>
        <v/>
      </c>
    </row>
    <row r="640" spans="1:43">
      <c r="A640" s="8">
        <v>46178</v>
      </c>
      <c r="B640">
        <v>3951.55</v>
      </c>
      <c r="C640">
        <v>-0.01</v>
      </c>
      <c r="D640">
        <v>66630</v>
      </c>
      <c r="E640">
        <v>-1.49</v>
      </c>
      <c r="F640" s="69">
        <v>6156</v>
      </c>
      <c r="G640" t="s">
        <v>62</v>
      </c>
      <c r="H640">
        <v>0</v>
      </c>
      <c r="I640" t="s">
        <v>314</v>
      </c>
      <c r="J640" t="s">
        <v>323</v>
      </c>
      <c r="K640" t="s">
        <v>295</v>
      </c>
      <c r="L640" s="36">
        <v>1951</v>
      </c>
      <c r="M640">
        <v>-2</v>
      </c>
      <c r="N640" s="66">
        <v>-1E-3</v>
      </c>
      <c r="O640" s="36">
        <v>1953</v>
      </c>
      <c r="P640" s="66">
        <v>-1E-3</v>
      </c>
      <c r="Q640" s="36">
        <v>1953</v>
      </c>
      <c r="R640" s="36">
        <v>1974</v>
      </c>
      <c r="S640" s="36">
        <v>1927</v>
      </c>
      <c r="T640" s="66">
        <v>-1E-3</v>
      </c>
      <c r="U640" s="66">
        <v>-6.1000000000000004E-3</v>
      </c>
      <c r="V640" s="66">
        <v>-1.1599999999999999E-2</v>
      </c>
      <c r="W640" s="66">
        <v>1.24E-2</v>
      </c>
      <c r="X640" s="1">
        <v>24000</v>
      </c>
      <c r="Y640" s="1">
        <v>46968</v>
      </c>
      <c r="Z640" s="1">
        <v>10340</v>
      </c>
      <c r="AA640" t="s">
        <v>393</v>
      </c>
      <c r="AB640" t="s">
        <v>394</v>
      </c>
      <c r="AC640">
        <v>57.89</v>
      </c>
      <c r="AD640">
        <v>1.37</v>
      </c>
      <c r="AE640">
        <v>5.13</v>
      </c>
      <c r="AF640">
        <v>1.2</v>
      </c>
      <c r="AG640">
        <v>700</v>
      </c>
      <c r="AH640" s="36">
        <v>1953</v>
      </c>
      <c r="AI640">
        <v>300</v>
      </c>
      <c r="AJ640" s="36">
        <v>1952</v>
      </c>
      <c r="AK640">
        <v>500</v>
      </c>
      <c r="AL640" s="2">
        <v>0.63263888888888886</v>
      </c>
      <c r="AM640" s="3">
        <v>46150</v>
      </c>
      <c r="AN640" t="s">
        <v>350</v>
      </c>
      <c r="AO640" t="s">
        <v>395</v>
      </c>
      <c r="AQ640" t="str">
        <f t="shared" si="9"/>
        <v/>
      </c>
    </row>
    <row r="641" spans="1:43">
      <c r="A641" s="8">
        <v>46178</v>
      </c>
      <c r="B641">
        <v>3951.55</v>
      </c>
      <c r="C641">
        <v>-0.01</v>
      </c>
      <c r="D641">
        <v>66630</v>
      </c>
      <c r="E641">
        <v>-1.49</v>
      </c>
      <c r="F641" s="69">
        <v>6178</v>
      </c>
      <c r="G641" t="s">
        <v>63</v>
      </c>
      <c r="H641">
        <v>0</v>
      </c>
      <c r="I641" t="s">
        <v>288</v>
      </c>
      <c r="J641" t="s">
        <v>289</v>
      </c>
      <c r="K641" t="s">
        <v>290</v>
      </c>
      <c r="L641" s="36">
        <v>2114</v>
      </c>
      <c r="M641">
        <v>-31.5</v>
      </c>
      <c r="N641" s="66">
        <v>-1.47E-2</v>
      </c>
      <c r="O641" s="36">
        <v>2145.5</v>
      </c>
      <c r="P641" s="66">
        <v>-1.46E-2</v>
      </c>
      <c r="Q641" s="36">
        <v>2155</v>
      </c>
      <c r="R641" s="36">
        <v>2177</v>
      </c>
      <c r="S641" s="36">
        <v>2106</v>
      </c>
      <c r="T641" s="66">
        <v>-1.9E-2</v>
      </c>
      <c r="U641" s="66">
        <v>-4.0000000000000002E-4</v>
      </c>
      <c r="V641" s="66">
        <v>-2.8899999999999999E-2</v>
      </c>
      <c r="W641" s="66">
        <v>3.7000000000000002E-3</v>
      </c>
      <c r="X641" s="1">
        <v>2341900</v>
      </c>
      <c r="Y641" s="1">
        <v>4996936</v>
      </c>
      <c r="Z641" s="1">
        <v>5936523</v>
      </c>
      <c r="AA641" t="s">
        <v>396</v>
      </c>
      <c r="AB641" t="s">
        <v>397</v>
      </c>
      <c r="AC641">
        <v>15.2</v>
      </c>
      <c r="AD641">
        <v>0.61</v>
      </c>
      <c r="AE641">
        <v>2.84</v>
      </c>
      <c r="AF641" t="s">
        <v>230</v>
      </c>
      <c r="AG641" s="1">
        <v>96300</v>
      </c>
      <c r="AH641" s="36">
        <v>2114.5</v>
      </c>
      <c r="AI641" s="1">
        <v>1000</v>
      </c>
      <c r="AJ641" s="36">
        <v>2113.5</v>
      </c>
      <c r="AK641" s="1">
        <v>1800</v>
      </c>
      <c r="AL641" s="2">
        <v>0.63888888888888884</v>
      </c>
      <c r="AM641" s="3">
        <v>46157</v>
      </c>
      <c r="AN641" t="s">
        <v>298</v>
      </c>
      <c r="AO641" t="s">
        <v>313</v>
      </c>
      <c r="AQ641" t="str">
        <f t="shared" si="9"/>
        <v/>
      </c>
    </row>
    <row r="642" spans="1:43">
      <c r="A642" s="8">
        <v>46178</v>
      </c>
      <c r="B642">
        <v>3951.55</v>
      </c>
      <c r="C642">
        <v>-0.01</v>
      </c>
      <c r="D642">
        <v>66630</v>
      </c>
      <c r="E642">
        <v>-1.49</v>
      </c>
      <c r="F642" s="69">
        <v>6208</v>
      </c>
      <c r="G642" t="s">
        <v>64</v>
      </c>
      <c r="H642">
        <v>0</v>
      </c>
      <c r="I642" t="s">
        <v>314</v>
      </c>
      <c r="J642" t="s">
        <v>289</v>
      </c>
      <c r="K642" t="s">
        <v>295</v>
      </c>
      <c r="L642" s="36">
        <v>1919</v>
      </c>
      <c r="M642">
        <v>166</v>
      </c>
      <c r="N642" s="66">
        <v>9.4700000000000006E-2</v>
      </c>
      <c r="O642" s="36">
        <v>1753</v>
      </c>
      <c r="P642" s="66">
        <v>9.4600000000000004E-2</v>
      </c>
      <c r="Q642" s="36">
        <v>1789</v>
      </c>
      <c r="R642" s="36">
        <v>1940</v>
      </c>
      <c r="S642" s="36">
        <v>1787</v>
      </c>
      <c r="T642" s="66">
        <v>7.2599999999999998E-2</v>
      </c>
      <c r="U642" s="66">
        <v>1.7399999999999999E-2</v>
      </c>
      <c r="V642" s="66">
        <v>-1.0800000000000001E-2</v>
      </c>
      <c r="W642" s="66">
        <v>7.3800000000000004E-2</v>
      </c>
      <c r="X642" s="1">
        <v>105300</v>
      </c>
      <c r="Y642" s="1">
        <v>198042</v>
      </c>
      <c r="Z642" s="1">
        <v>12254</v>
      </c>
      <c r="AA642" t="s">
        <v>398</v>
      </c>
      <c r="AB642" t="s">
        <v>399</v>
      </c>
      <c r="AC642">
        <v>18.7</v>
      </c>
      <c r="AD642">
        <v>1.95</v>
      </c>
      <c r="AE642">
        <v>1.04</v>
      </c>
      <c r="AF642">
        <v>2</v>
      </c>
      <c r="AG642">
        <v>0</v>
      </c>
      <c r="AH642" s="36">
        <v>1920</v>
      </c>
      <c r="AI642">
        <v>200</v>
      </c>
      <c r="AJ642" s="36">
        <v>1917</v>
      </c>
      <c r="AK642">
        <v>100</v>
      </c>
      <c r="AL642" s="2">
        <v>0.6381944444444444</v>
      </c>
      <c r="AM642" s="3">
        <v>46153</v>
      </c>
      <c r="AN642" t="s">
        <v>298</v>
      </c>
      <c r="AO642" t="s">
        <v>395</v>
      </c>
      <c r="AQ642" t="str">
        <f t="shared" si="9"/>
        <v/>
      </c>
    </row>
    <row r="643" spans="1:43">
      <c r="A643" s="8">
        <v>46178</v>
      </c>
      <c r="B643">
        <v>3951.55</v>
      </c>
      <c r="C643">
        <v>-0.01</v>
      </c>
      <c r="D643">
        <v>66630</v>
      </c>
      <c r="E643">
        <v>-1.49</v>
      </c>
      <c r="F643" s="69">
        <v>6356</v>
      </c>
      <c r="G643" t="s">
        <v>65</v>
      </c>
      <c r="H643">
        <v>0</v>
      </c>
      <c r="I643" t="s">
        <v>314</v>
      </c>
      <c r="J643" t="s">
        <v>289</v>
      </c>
      <c r="K643" t="s">
        <v>290</v>
      </c>
      <c r="L643" s="36">
        <v>1590</v>
      </c>
      <c r="M643">
        <v>135</v>
      </c>
      <c r="N643" s="66">
        <v>9.2799999999999994E-2</v>
      </c>
      <c r="O643" s="36">
        <v>1455</v>
      </c>
      <c r="P643" s="66">
        <v>9.2700000000000005E-2</v>
      </c>
      <c r="Q643" s="36">
        <v>1531</v>
      </c>
      <c r="R643" s="36">
        <v>1653</v>
      </c>
      <c r="S643" s="36">
        <v>1517</v>
      </c>
      <c r="T643" s="66">
        <v>3.85E-2</v>
      </c>
      <c r="U643" s="66">
        <v>-1.24E-2</v>
      </c>
      <c r="V643" s="66">
        <v>-3.8100000000000002E-2</v>
      </c>
      <c r="W643" s="66">
        <v>4.8099999999999997E-2</v>
      </c>
      <c r="X643" s="1">
        <v>390600</v>
      </c>
      <c r="Y643" s="1">
        <v>620771</v>
      </c>
      <c r="Z643" s="1">
        <v>22705</v>
      </c>
      <c r="AA643" t="s">
        <v>400</v>
      </c>
      <c r="AB643" t="s">
        <v>401</v>
      </c>
      <c r="AC643">
        <v>12.86</v>
      </c>
      <c r="AD643">
        <v>1.56</v>
      </c>
      <c r="AE643">
        <v>0.63</v>
      </c>
      <c r="AF643" t="s">
        <v>230</v>
      </c>
      <c r="AG643">
        <v>0</v>
      </c>
      <c r="AH643" s="36">
        <v>1590</v>
      </c>
      <c r="AI643">
        <v>200</v>
      </c>
      <c r="AJ643" s="36">
        <v>1587</v>
      </c>
      <c r="AK643">
        <v>200</v>
      </c>
      <c r="AL643" s="2">
        <v>0.63888888888888884</v>
      </c>
      <c r="AM643" s="3">
        <v>46155</v>
      </c>
      <c r="AN643" t="s">
        <v>298</v>
      </c>
      <c r="AO643" t="s">
        <v>395</v>
      </c>
      <c r="AQ643" t="str">
        <f t="shared" ref="AQ643:AQ706" si="10">IF(AP643="","",ROUND((L643-AP643)/AP643,4))</f>
        <v/>
      </c>
    </row>
    <row r="644" spans="1:43">
      <c r="A644" s="8">
        <v>46178</v>
      </c>
      <c r="B644">
        <v>3951.55</v>
      </c>
      <c r="C644">
        <v>-0.01</v>
      </c>
      <c r="D644">
        <v>66630</v>
      </c>
      <c r="E644">
        <v>-1.49</v>
      </c>
      <c r="F644" s="69">
        <v>6378</v>
      </c>
      <c r="G644" t="s">
        <v>66</v>
      </c>
      <c r="H644">
        <v>0</v>
      </c>
      <c r="I644" t="s">
        <v>314</v>
      </c>
      <c r="J644" t="s">
        <v>289</v>
      </c>
      <c r="K644" t="s">
        <v>290</v>
      </c>
      <c r="L644" s="36">
        <v>1221</v>
      </c>
      <c r="M644">
        <v>103</v>
      </c>
      <c r="N644" s="66">
        <v>9.2100000000000001E-2</v>
      </c>
      <c r="O644" s="36">
        <v>1118</v>
      </c>
      <c r="P644" s="66">
        <v>9.2100000000000001E-2</v>
      </c>
      <c r="Q644" s="36">
        <v>1145</v>
      </c>
      <c r="R644" s="36">
        <v>1230</v>
      </c>
      <c r="S644" s="36">
        <v>1134</v>
      </c>
      <c r="T644" s="66">
        <v>6.6299999999999998E-2</v>
      </c>
      <c r="U644" s="66">
        <v>1.49E-2</v>
      </c>
      <c r="V644" s="66">
        <v>-7.3000000000000001E-3</v>
      </c>
      <c r="W644" s="66">
        <v>7.6700000000000004E-2</v>
      </c>
      <c r="X644" s="1">
        <v>353800</v>
      </c>
      <c r="Y644" s="1">
        <v>425049</v>
      </c>
      <c r="Z644" s="1">
        <v>25152</v>
      </c>
      <c r="AA644" t="s">
        <v>402</v>
      </c>
      <c r="AB644" t="s">
        <v>603</v>
      </c>
      <c r="AC644">
        <v>12.71</v>
      </c>
      <c r="AD644">
        <v>1.1399999999999999</v>
      </c>
      <c r="AE644">
        <v>3.36</v>
      </c>
      <c r="AF644" t="s">
        <v>230</v>
      </c>
      <c r="AG644">
        <v>0</v>
      </c>
      <c r="AH644" s="36">
        <v>1222</v>
      </c>
      <c r="AI644">
        <v>500</v>
      </c>
      <c r="AJ644" s="36">
        <v>1221</v>
      </c>
      <c r="AK644">
        <v>900</v>
      </c>
      <c r="AL644" s="2">
        <v>0.63888888888888884</v>
      </c>
      <c r="AM644" s="3">
        <v>46154</v>
      </c>
      <c r="AN644" t="s">
        <v>298</v>
      </c>
      <c r="AO644" t="s">
        <v>395</v>
      </c>
      <c r="AQ644" t="str">
        <f t="shared" si="10"/>
        <v/>
      </c>
    </row>
    <row r="645" spans="1:43">
      <c r="A645" s="8">
        <v>46178</v>
      </c>
      <c r="B645">
        <v>3951.55</v>
      </c>
      <c r="C645">
        <v>-0.01</v>
      </c>
      <c r="D645">
        <v>66630</v>
      </c>
      <c r="E645">
        <v>-1.49</v>
      </c>
      <c r="F645" s="69">
        <v>6526</v>
      </c>
      <c r="G645" t="s">
        <v>67</v>
      </c>
      <c r="H645">
        <v>0</v>
      </c>
      <c r="I645" t="s">
        <v>288</v>
      </c>
      <c r="J645" t="s">
        <v>289</v>
      </c>
      <c r="K645" t="s">
        <v>290</v>
      </c>
      <c r="L645" s="36">
        <v>2738</v>
      </c>
      <c r="M645">
        <v>-140.5</v>
      </c>
      <c r="N645" s="66">
        <v>-4.8800000000000003E-2</v>
      </c>
      <c r="O645" s="36">
        <v>2878.5</v>
      </c>
      <c r="P645" s="66">
        <v>-4.8800000000000003E-2</v>
      </c>
      <c r="Q645" s="36">
        <v>2800</v>
      </c>
      <c r="R645" s="36">
        <v>2815</v>
      </c>
      <c r="S645" s="36">
        <v>2652</v>
      </c>
      <c r="T645" s="66">
        <v>-2.2100000000000002E-2</v>
      </c>
      <c r="U645" s="66">
        <v>6.9999999999999999E-4</v>
      </c>
      <c r="V645" s="66">
        <v>-2.7300000000000001E-2</v>
      </c>
      <c r="W645" s="66">
        <v>3.2399999999999998E-2</v>
      </c>
      <c r="X645" s="1">
        <v>7213700</v>
      </c>
      <c r="Y645" s="1">
        <v>19651439</v>
      </c>
      <c r="Z645" s="1">
        <v>492771</v>
      </c>
      <c r="AA645" t="s">
        <v>584</v>
      </c>
      <c r="AB645" t="s">
        <v>405</v>
      </c>
      <c r="AC645">
        <v>48.03</v>
      </c>
      <c r="AD645">
        <v>3.6</v>
      </c>
      <c r="AE645">
        <v>1.83</v>
      </c>
      <c r="AF645" t="s">
        <v>230</v>
      </c>
      <c r="AG645" s="1">
        <v>214300</v>
      </c>
      <c r="AH645" s="36">
        <v>2738</v>
      </c>
      <c r="AI645">
        <v>800</v>
      </c>
      <c r="AJ645" s="36">
        <v>2737.5</v>
      </c>
      <c r="AK645">
        <v>400</v>
      </c>
      <c r="AL645" s="2">
        <v>0.63888888888888884</v>
      </c>
      <c r="AN645" t="s">
        <v>298</v>
      </c>
      <c r="AO645" t="s">
        <v>344</v>
      </c>
      <c r="AQ645" t="str">
        <f t="shared" si="10"/>
        <v/>
      </c>
    </row>
    <row r="646" spans="1:43">
      <c r="A646" s="8">
        <v>46178</v>
      </c>
      <c r="B646">
        <v>3951.55</v>
      </c>
      <c r="C646">
        <v>-0.01</v>
      </c>
      <c r="D646">
        <v>66630</v>
      </c>
      <c r="E646">
        <v>-1.49</v>
      </c>
      <c r="F646" s="69">
        <v>6586</v>
      </c>
      <c r="G646" t="s">
        <v>68</v>
      </c>
      <c r="H646">
        <v>0</v>
      </c>
      <c r="I646" t="s">
        <v>288</v>
      </c>
      <c r="J646" t="s">
        <v>289</v>
      </c>
      <c r="K646" t="s">
        <v>290</v>
      </c>
      <c r="L646" s="36">
        <v>5530</v>
      </c>
      <c r="M646">
        <v>159</v>
      </c>
      <c r="N646" s="66">
        <v>2.9600000000000001E-2</v>
      </c>
      <c r="O646" s="36">
        <v>5371</v>
      </c>
      <c r="P646" s="66">
        <v>2.9600000000000001E-2</v>
      </c>
      <c r="Q646" s="36">
        <v>5443</v>
      </c>
      <c r="R646" s="36">
        <v>5545</v>
      </c>
      <c r="S646" s="36">
        <v>5345</v>
      </c>
      <c r="T646" s="66">
        <v>1.5900000000000001E-2</v>
      </c>
      <c r="U646" s="66">
        <v>1.8200000000000001E-2</v>
      </c>
      <c r="V646" s="66">
        <v>-2.7000000000000001E-3</v>
      </c>
      <c r="W646" s="66">
        <v>3.4599999999999999E-2</v>
      </c>
      <c r="X646" s="1">
        <v>645800</v>
      </c>
      <c r="Y646" s="1">
        <v>3535866</v>
      </c>
      <c r="Z646" s="1">
        <v>1548496</v>
      </c>
      <c r="AA646" t="s">
        <v>406</v>
      </c>
      <c r="AB646" t="s">
        <v>407</v>
      </c>
      <c r="AC646">
        <v>17.579999999999998</v>
      </c>
      <c r="AD646">
        <v>1.43</v>
      </c>
      <c r="AE646">
        <v>2.86</v>
      </c>
      <c r="AF646" t="s">
        <v>230</v>
      </c>
      <c r="AG646" s="1">
        <v>13100</v>
      </c>
      <c r="AH646" s="36">
        <v>5531</v>
      </c>
      <c r="AI646">
        <v>100</v>
      </c>
      <c r="AJ646" s="36">
        <v>5529</v>
      </c>
      <c r="AK646">
        <v>600</v>
      </c>
      <c r="AL646" s="2">
        <v>0.63888888888888884</v>
      </c>
      <c r="AN646" t="s">
        <v>298</v>
      </c>
      <c r="AO646" t="s">
        <v>395</v>
      </c>
      <c r="AQ646" t="str">
        <f t="shared" si="10"/>
        <v/>
      </c>
    </row>
    <row r="647" spans="1:43">
      <c r="A647" s="8">
        <v>46178</v>
      </c>
      <c r="B647">
        <v>3951.55</v>
      </c>
      <c r="C647">
        <v>-0.01</v>
      </c>
      <c r="D647">
        <v>66630</v>
      </c>
      <c r="E647">
        <v>-1.49</v>
      </c>
      <c r="F647" s="69">
        <v>6594</v>
      </c>
      <c r="G647" t="s">
        <v>69</v>
      </c>
      <c r="H647">
        <v>0</v>
      </c>
      <c r="I647" t="s">
        <v>288</v>
      </c>
      <c r="J647" t="s">
        <v>289</v>
      </c>
      <c r="K647" t="s">
        <v>295</v>
      </c>
      <c r="L647" s="36">
        <v>2777</v>
      </c>
      <c r="M647">
        <v>-87</v>
      </c>
      <c r="N647" s="66">
        <v>-3.04E-2</v>
      </c>
      <c r="O647" s="36">
        <v>2864</v>
      </c>
      <c r="P647" s="66">
        <v>-3.0300000000000001E-2</v>
      </c>
      <c r="Q647" s="36">
        <v>2800</v>
      </c>
      <c r="R647" s="36">
        <v>2823</v>
      </c>
      <c r="S647" s="36">
        <v>2752</v>
      </c>
      <c r="T647" s="66">
        <v>-8.2000000000000007E-3</v>
      </c>
      <c r="U647" s="66">
        <v>-1.2E-2</v>
      </c>
      <c r="V647" s="66">
        <v>-1.6199999999999999E-2</v>
      </c>
      <c r="W647" s="66">
        <v>8.9999999999999993E-3</v>
      </c>
      <c r="X647" s="1">
        <v>3908900</v>
      </c>
      <c r="Y647" s="1">
        <v>10863798</v>
      </c>
      <c r="Z647" s="1">
        <v>3311763</v>
      </c>
      <c r="AA647" t="s">
        <v>560</v>
      </c>
      <c r="AB647" t="s">
        <v>409</v>
      </c>
      <c r="AC647">
        <v>39.78</v>
      </c>
      <c r="AD647">
        <v>1.8</v>
      </c>
      <c r="AE647">
        <v>0</v>
      </c>
      <c r="AF647" t="s">
        <v>230</v>
      </c>
      <c r="AG647" s="1">
        <v>75200</v>
      </c>
      <c r="AH647" s="36">
        <v>2777</v>
      </c>
      <c r="AI647" s="1">
        <v>1100</v>
      </c>
      <c r="AJ647" s="36">
        <v>2776</v>
      </c>
      <c r="AK647" s="1">
        <v>2700</v>
      </c>
      <c r="AL647" s="2">
        <v>0.63888888888888884</v>
      </c>
      <c r="AN647" t="s">
        <v>298</v>
      </c>
      <c r="AO647" t="s">
        <v>344</v>
      </c>
      <c r="AQ647" t="str">
        <f t="shared" si="10"/>
        <v/>
      </c>
    </row>
    <row r="648" spans="1:43">
      <c r="A648" s="8">
        <v>46178</v>
      </c>
      <c r="B648">
        <v>3951.55</v>
      </c>
      <c r="C648">
        <v>-0.01</v>
      </c>
      <c r="D648">
        <v>66630</v>
      </c>
      <c r="E648">
        <v>-1.49</v>
      </c>
      <c r="F648" s="69">
        <v>6674</v>
      </c>
      <c r="G648" t="s">
        <v>70</v>
      </c>
      <c r="H648">
        <v>0</v>
      </c>
      <c r="I648" t="s">
        <v>288</v>
      </c>
      <c r="J648" t="s">
        <v>289</v>
      </c>
      <c r="K648" t="s">
        <v>295</v>
      </c>
      <c r="L648" s="36">
        <v>7296</v>
      </c>
      <c r="M648">
        <v>111</v>
      </c>
      <c r="N648" s="66">
        <v>1.54E-2</v>
      </c>
      <c r="O648" s="36">
        <v>7185</v>
      </c>
      <c r="P648" s="66">
        <v>1.54E-2</v>
      </c>
      <c r="Q648" s="36">
        <v>7113</v>
      </c>
      <c r="R648" s="36">
        <v>7466</v>
      </c>
      <c r="S648" s="36">
        <v>7080</v>
      </c>
      <c r="T648" s="66">
        <v>2.5700000000000001E-2</v>
      </c>
      <c r="U648" s="66">
        <v>-3.8E-3</v>
      </c>
      <c r="V648" s="66">
        <v>-2.2700000000000001E-2</v>
      </c>
      <c r="W648" s="66">
        <v>3.0499999999999999E-2</v>
      </c>
      <c r="X648" s="1">
        <v>744600</v>
      </c>
      <c r="Y648" s="1">
        <v>5431650</v>
      </c>
      <c r="Z648" s="1">
        <v>732857</v>
      </c>
      <c r="AA648" t="s">
        <v>604</v>
      </c>
      <c r="AB648" t="s">
        <v>411</v>
      </c>
      <c r="AC648">
        <v>19.62</v>
      </c>
      <c r="AD648">
        <v>1.85</v>
      </c>
      <c r="AE648">
        <v>1.34</v>
      </c>
      <c r="AF648" t="s">
        <v>230</v>
      </c>
      <c r="AG648" s="1">
        <v>24700</v>
      </c>
      <c r="AH648" s="36">
        <v>7297</v>
      </c>
      <c r="AI648">
        <v>100</v>
      </c>
      <c r="AJ648" s="36">
        <v>7295</v>
      </c>
      <c r="AK648">
        <v>100</v>
      </c>
      <c r="AL648" s="2">
        <v>0.63888888888888884</v>
      </c>
      <c r="AM648" s="3">
        <v>46155</v>
      </c>
      <c r="AN648" t="s">
        <v>298</v>
      </c>
      <c r="AO648" t="s">
        <v>344</v>
      </c>
      <c r="AQ648" t="str">
        <f t="shared" si="10"/>
        <v/>
      </c>
    </row>
    <row r="649" spans="1:43">
      <c r="A649" s="8">
        <v>46178</v>
      </c>
      <c r="B649">
        <v>3951.55</v>
      </c>
      <c r="C649">
        <v>-0.01</v>
      </c>
      <c r="D649">
        <v>66630</v>
      </c>
      <c r="E649">
        <v>-1.49</v>
      </c>
      <c r="F649" s="69">
        <v>6758</v>
      </c>
      <c r="G649" t="s">
        <v>71</v>
      </c>
      <c r="H649">
        <v>0</v>
      </c>
      <c r="I649" t="s">
        <v>288</v>
      </c>
      <c r="J649" t="s">
        <v>289</v>
      </c>
      <c r="K649" t="s">
        <v>295</v>
      </c>
      <c r="L649" s="36">
        <v>3571</v>
      </c>
      <c r="M649">
        <v>31</v>
      </c>
      <c r="N649" s="66">
        <v>8.8000000000000005E-3</v>
      </c>
      <c r="O649" s="36">
        <v>3540</v>
      </c>
      <c r="P649" s="66">
        <v>8.6999999999999994E-3</v>
      </c>
      <c r="Q649" s="36">
        <v>3580</v>
      </c>
      <c r="R649" s="36">
        <v>3633</v>
      </c>
      <c r="S649" s="36">
        <v>3570</v>
      </c>
      <c r="T649" s="66">
        <v>-2.5000000000000001E-3</v>
      </c>
      <c r="U649" s="66">
        <v>-2.7000000000000001E-3</v>
      </c>
      <c r="V649" s="66">
        <v>-1.7000000000000001E-2</v>
      </c>
      <c r="W649" s="66">
        <v>2.0000000000000001E-4</v>
      </c>
      <c r="X649" s="1">
        <v>10148800</v>
      </c>
      <c r="Y649" s="1">
        <v>36457858</v>
      </c>
      <c r="Z649" s="1">
        <v>21302144</v>
      </c>
      <c r="AA649" t="s">
        <v>412</v>
      </c>
      <c r="AB649" t="s">
        <v>413</v>
      </c>
      <c r="AC649">
        <v>18.190000000000001</v>
      </c>
      <c r="AD649">
        <v>2.59</v>
      </c>
      <c r="AE649">
        <v>0.98</v>
      </c>
      <c r="AF649" t="s">
        <v>230</v>
      </c>
      <c r="AG649" s="1">
        <v>492600</v>
      </c>
      <c r="AH649" s="36">
        <v>3572</v>
      </c>
      <c r="AI649" s="1">
        <v>9800</v>
      </c>
      <c r="AJ649" s="36">
        <v>3571</v>
      </c>
      <c r="AK649" s="1">
        <v>3800</v>
      </c>
      <c r="AL649" s="2">
        <v>0.63888888888888884</v>
      </c>
      <c r="AM649" s="3">
        <v>46150</v>
      </c>
      <c r="AN649" t="s">
        <v>298</v>
      </c>
      <c r="AO649" t="s">
        <v>344</v>
      </c>
      <c r="AQ649" t="str">
        <f t="shared" si="10"/>
        <v/>
      </c>
    </row>
    <row r="650" spans="1:43">
      <c r="A650" s="8">
        <v>46178</v>
      </c>
      <c r="B650">
        <v>3951.55</v>
      </c>
      <c r="C650">
        <v>-0.01</v>
      </c>
      <c r="D650">
        <v>66630</v>
      </c>
      <c r="E650">
        <v>-1.49</v>
      </c>
      <c r="F650" s="69">
        <v>6810</v>
      </c>
      <c r="G650" t="s">
        <v>72</v>
      </c>
      <c r="H650">
        <v>0</v>
      </c>
      <c r="I650" t="s">
        <v>288</v>
      </c>
      <c r="J650" t="s">
        <v>289</v>
      </c>
      <c r="K650" t="s">
        <v>295</v>
      </c>
      <c r="L650" s="36">
        <v>2052</v>
      </c>
      <c r="M650">
        <v>-34</v>
      </c>
      <c r="N650" s="66">
        <v>-1.6299999999999999E-2</v>
      </c>
      <c r="O650" s="36">
        <v>2086</v>
      </c>
      <c r="P650" s="66">
        <v>-1.6199999999999999E-2</v>
      </c>
      <c r="Q650" s="36">
        <v>2174</v>
      </c>
      <c r="R650" s="36">
        <v>2180</v>
      </c>
      <c r="S650" s="36">
        <v>2036</v>
      </c>
      <c r="T650" s="66">
        <v>-5.6099999999999997E-2</v>
      </c>
      <c r="U650" s="66">
        <v>-1.2E-2</v>
      </c>
      <c r="V650" s="66">
        <v>-5.8700000000000002E-2</v>
      </c>
      <c r="W650" s="66">
        <v>7.7999999999999996E-3</v>
      </c>
      <c r="X650" s="1">
        <v>698400</v>
      </c>
      <c r="Y650" s="1">
        <v>1466674</v>
      </c>
      <c r="Z650" s="1">
        <v>83442</v>
      </c>
      <c r="AA650" t="s">
        <v>414</v>
      </c>
      <c r="AB650" t="s">
        <v>415</v>
      </c>
      <c r="AC650">
        <v>11.28</v>
      </c>
      <c r="AD650">
        <v>0.86</v>
      </c>
      <c r="AE650">
        <v>2.73</v>
      </c>
      <c r="AF650" t="s">
        <v>230</v>
      </c>
      <c r="AG650" s="1">
        <v>25000</v>
      </c>
      <c r="AH650" s="36">
        <v>2053</v>
      </c>
      <c r="AI650">
        <v>400</v>
      </c>
      <c r="AJ650" s="36">
        <v>2051</v>
      </c>
      <c r="AK650">
        <v>500</v>
      </c>
      <c r="AL650" s="2">
        <v>0.63888888888888884</v>
      </c>
      <c r="AN650" t="s">
        <v>298</v>
      </c>
      <c r="AO650" t="s">
        <v>344</v>
      </c>
      <c r="AQ650" t="str">
        <f t="shared" si="10"/>
        <v/>
      </c>
    </row>
    <row r="651" spans="1:43">
      <c r="A651" s="8">
        <v>46178</v>
      </c>
      <c r="B651">
        <v>3951.55</v>
      </c>
      <c r="C651">
        <v>-0.01</v>
      </c>
      <c r="D651">
        <v>66630</v>
      </c>
      <c r="E651">
        <v>-1.49</v>
      </c>
      <c r="F651" s="69">
        <v>6841</v>
      </c>
      <c r="G651" t="s">
        <v>73</v>
      </c>
      <c r="H651">
        <v>0</v>
      </c>
      <c r="I651" t="s">
        <v>288</v>
      </c>
      <c r="J651" t="s">
        <v>289</v>
      </c>
      <c r="K651" t="s">
        <v>295</v>
      </c>
      <c r="L651" s="36">
        <v>5220</v>
      </c>
      <c r="M651">
        <v>-93</v>
      </c>
      <c r="N651" s="66">
        <v>-1.7500000000000002E-2</v>
      </c>
      <c r="O651" s="36">
        <v>5313</v>
      </c>
      <c r="P651" s="66">
        <v>-1.7500000000000002E-2</v>
      </c>
      <c r="Q651" s="36">
        <v>5339</v>
      </c>
      <c r="R651" s="36">
        <v>5347</v>
      </c>
      <c r="S651" s="36">
        <v>5169</v>
      </c>
      <c r="T651" s="66">
        <v>-2.2200000000000001E-2</v>
      </c>
      <c r="U651" s="66">
        <v>-4.0000000000000001E-3</v>
      </c>
      <c r="V651" s="66">
        <v>-2.3699999999999999E-2</v>
      </c>
      <c r="W651" s="66">
        <v>9.7999999999999997E-3</v>
      </c>
      <c r="X651" s="1">
        <v>592700</v>
      </c>
      <c r="Y651" s="1">
        <v>3109151</v>
      </c>
      <c r="Z651" s="1">
        <v>1342590</v>
      </c>
      <c r="AA651" t="s">
        <v>416</v>
      </c>
      <c r="AB651" t="s">
        <v>417</v>
      </c>
      <c r="AC651">
        <v>22.72</v>
      </c>
      <c r="AD651">
        <v>2.5499999999999998</v>
      </c>
      <c r="AE651">
        <v>1.76</v>
      </c>
      <c r="AF651" t="s">
        <v>230</v>
      </c>
      <c r="AG651" s="1">
        <v>10400</v>
      </c>
      <c r="AH651" s="36">
        <v>5221</v>
      </c>
      <c r="AI651">
        <v>200</v>
      </c>
      <c r="AJ651" s="36">
        <v>5218</v>
      </c>
      <c r="AK651">
        <v>400</v>
      </c>
      <c r="AL651" s="2">
        <v>0.63888888888888884</v>
      </c>
      <c r="AM651" s="3">
        <v>46149</v>
      </c>
      <c r="AN651" t="s">
        <v>298</v>
      </c>
      <c r="AO651" t="s">
        <v>344</v>
      </c>
      <c r="AQ651" t="str">
        <f t="shared" si="10"/>
        <v/>
      </c>
    </row>
    <row r="652" spans="1:43">
      <c r="A652" s="8">
        <v>46178</v>
      </c>
      <c r="B652">
        <v>3951.55</v>
      </c>
      <c r="C652">
        <v>-0.01</v>
      </c>
      <c r="D652">
        <v>66630</v>
      </c>
      <c r="E652">
        <v>-1.49</v>
      </c>
      <c r="F652" s="69">
        <v>6890</v>
      </c>
      <c r="G652" t="s">
        <v>74</v>
      </c>
      <c r="H652">
        <v>0</v>
      </c>
      <c r="I652" t="s">
        <v>314</v>
      </c>
      <c r="J652" t="s">
        <v>289</v>
      </c>
      <c r="K652" t="s">
        <v>290</v>
      </c>
      <c r="L652" s="36">
        <v>9090</v>
      </c>
      <c r="M652">
        <v>70</v>
      </c>
      <c r="N652" s="66">
        <v>7.7999999999999996E-3</v>
      </c>
      <c r="O652" s="36">
        <v>9020</v>
      </c>
      <c r="P652" s="66">
        <v>7.7000000000000002E-3</v>
      </c>
      <c r="Q652" s="36">
        <v>8900</v>
      </c>
      <c r="R652" s="36">
        <v>9150</v>
      </c>
      <c r="S652" s="36">
        <v>8450</v>
      </c>
      <c r="T652" s="66">
        <v>2.1299999999999999E-2</v>
      </c>
      <c r="U652" s="66">
        <v>2.1299999999999999E-2</v>
      </c>
      <c r="V652" s="66">
        <v>-6.4999999999999997E-3</v>
      </c>
      <c r="W652" s="66">
        <v>7.5700000000000003E-2</v>
      </c>
      <c r="X652" s="1">
        <v>938300</v>
      </c>
      <c r="Y652" s="1">
        <v>8301372</v>
      </c>
      <c r="Z652" s="1">
        <v>479154</v>
      </c>
      <c r="AA652" t="s">
        <v>418</v>
      </c>
      <c r="AB652" t="s">
        <v>419</v>
      </c>
      <c r="AC652">
        <v>19.920000000000002</v>
      </c>
      <c r="AD652">
        <v>1.64</v>
      </c>
      <c r="AE652">
        <v>2.2000000000000002</v>
      </c>
      <c r="AF652" t="s">
        <v>230</v>
      </c>
      <c r="AG652" s="1">
        <v>17000</v>
      </c>
      <c r="AH652" s="36">
        <v>9100</v>
      </c>
      <c r="AI652" s="1">
        <v>2700</v>
      </c>
      <c r="AJ652" s="36">
        <v>9080</v>
      </c>
      <c r="AK652" s="1">
        <v>2700</v>
      </c>
      <c r="AL652" s="2">
        <v>0.63888888888888884</v>
      </c>
      <c r="AM652" s="3">
        <v>46157</v>
      </c>
      <c r="AN652" t="s">
        <v>293</v>
      </c>
      <c r="AO652" t="s">
        <v>344</v>
      </c>
      <c r="AQ652" t="str">
        <f t="shared" si="10"/>
        <v/>
      </c>
    </row>
    <row r="653" spans="1:43">
      <c r="A653" s="8">
        <v>46178</v>
      </c>
      <c r="B653">
        <v>3951.55</v>
      </c>
      <c r="C653">
        <v>-0.01</v>
      </c>
      <c r="D653">
        <v>66630</v>
      </c>
      <c r="E653">
        <v>-1.49</v>
      </c>
      <c r="F653" s="69">
        <v>6925</v>
      </c>
      <c r="G653" t="s">
        <v>75</v>
      </c>
      <c r="H653">
        <v>0</v>
      </c>
      <c r="I653" t="s">
        <v>288</v>
      </c>
      <c r="J653" t="s">
        <v>289</v>
      </c>
      <c r="K653" t="s">
        <v>295</v>
      </c>
      <c r="L653" s="36">
        <v>4278</v>
      </c>
      <c r="M653">
        <v>-32</v>
      </c>
      <c r="N653" s="66">
        <v>-7.4000000000000003E-3</v>
      </c>
      <c r="O653" s="36">
        <v>4310</v>
      </c>
      <c r="P653" s="66">
        <v>-7.4000000000000003E-3</v>
      </c>
      <c r="Q653" s="36">
        <v>4269</v>
      </c>
      <c r="R653" s="36">
        <v>4328</v>
      </c>
      <c r="S653" s="36">
        <v>4160</v>
      </c>
      <c r="T653" s="66">
        <v>2.0999999999999999E-3</v>
      </c>
      <c r="U653" s="66">
        <v>-2E-3</v>
      </c>
      <c r="V653" s="66">
        <v>-1.15E-2</v>
      </c>
      <c r="W653" s="66">
        <v>2.8299999999999999E-2</v>
      </c>
      <c r="X653" s="1">
        <v>303500</v>
      </c>
      <c r="Y653" s="1">
        <v>1299108</v>
      </c>
      <c r="Z653" s="1">
        <v>357213</v>
      </c>
      <c r="AA653" t="s">
        <v>420</v>
      </c>
      <c r="AB653" t="s">
        <v>421</v>
      </c>
      <c r="AC653">
        <v>32.33</v>
      </c>
      <c r="AD653">
        <v>1.72</v>
      </c>
      <c r="AE653">
        <v>1.64</v>
      </c>
      <c r="AF653" t="s">
        <v>230</v>
      </c>
      <c r="AG653" s="1">
        <v>9900</v>
      </c>
      <c r="AH653" s="36">
        <v>4278</v>
      </c>
      <c r="AI653">
        <v>100</v>
      </c>
      <c r="AJ653" s="36">
        <v>4276</v>
      </c>
      <c r="AK653">
        <v>300</v>
      </c>
      <c r="AL653" s="2">
        <v>0.63888888888888884</v>
      </c>
      <c r="AM653" s="3">
        <v>46156</v>
      </c>
      <c r="AN653" t="s">
        <v>298</v>
      </c>
      <c r="AO653" t="s">
        <v>344</v>
      </c>
      <c r="AQ653" t="str">
        <f t="shared" si="10"/>
        <v/>
      </c>
    </row>
    <row r="654" spans="1:43">
      <c r="A654" s="8">
        <v>46178</v>
      </c>
      <c r="B654">
        <v>3951.55</v>
      </c>
      <c r="C654">
        <v>-0.01</v>
      </c>
      <c r="D654">
        <v>66630</v>
      </c>
      <c r="E654">
        <v>-1.49</v>
      </c>
      <c r="F654" s="69">
        <v>6963</v>
      </c>
      <c r="G654" t="s">
        <v>76</v>
      </c>
      <c r="H654">
        <v>0</v>
      </c>
      <c r="I654" t="s">
        <v>288</v>
      </c>
      <c r="J654" t="s">
        <v>289</v>
      </c>
      <c r="K654" t="s">
        <v>295</v>
      </c>
      <c r="L654" s="36">
        <v>5309</v>
      </c>
      <c r="M654">
        <v>-188</v>
      </c>
      <c r="N654" s="66">
        <v>-3.4200000000000001E-2</v>
      </c>
      <c r="O654" s="36">
        <v>5497</v>
      </c>
      <c r="P654" s="66">
        <v>-3.4200000000000001E-2</v>
      </c>
      <c r="Q654" s="36">
        <v>5397</v>
      </c>
      <c r="R654" s="36">
        <v>5427</v>
      </c>
      <c r="S654" s="36">
        <v>5200</v>
      </c>
      <c r="T654" s="66">
        <v>-1.6299999999999999E-2</v>
      </c>
      <c r="U654" s="66">
        <v>4.7000000000000002E-3</v>
      </c>
      <c r="V654" s="66">
        <v>-2.1700000000000001E-2</v>
      </c>
      <c r="W654" s="66">
        <v>2.0899999999999998E-2</v>
      </c>
      <c r="X654" s="1">
        <v>3145800</v>
      </c>
      <c r="Y654" s="1">
        <v>16678849</v>
      </c>
      <c r="Z654" s="1">
        <v>2143561</v>
      </c>
      <c r="AA654" t="s">
        <v>586</v>
      </c>
      <c r="AB654" t="s">
        <v>423</v>
      </c>
      <c r="AC654">
        <v>70.69</v>
      </c>
      <c r="AD654">
        <v>2.7</v>
      </c>
      <c r="AE654">
        <v>0.94</v>
      </c>
      <c r="AF654" t="s">
        <v>230</v>
      </c>
      <c r="AG654" s="1">
        <v>71300</v>
      </c>
      <c r="AH654" s="36">
        <v>5310</v>
      </c>
      <c r="AI654">
        <v>800</v>
      </c>
      <c r="AJ654" s="36">
        <v>5309</v>
      </c>
      <c r="AK654" s="1">
        <v>1100</v>
      </c>
      <c r="AL654" s="2">
        <v>0.63888888888888884</v>
      </c>
      <c r="AM654" s="3">
        <v>46154</v>
      </c>
      <c r="AN654" t="s">
        <v>298</v>
      </c>
      <c r="AO654" t="s">
        <v>344</v>
      </c>
      <c r="AQ654" t="str">
        <f t="shared" si="10"/>
        <v/>
      </c>
    </row>
    <row r="655" spans="1:43">
      <c r="A655" s="8">
        <v>46178</v>
      </c>
      <c r="B655">
        <v>3951.55</v>
      </c>
      <c r="C655">
        <v>-0.01</v>
      </c>
      <c r="D655">
        <v>66630</v>
      </c>
      <c r="E655">
        <v>-1.49</v>
      </c>
      <c r="F655" s="69">
        <v>7011</v>
      </c>
      <c r="G655" t="s">
        <v>77</v>
      </c>
      <c r="H655">
        <v>0</v>
      </c>
      <c r="I655" t="s">
        <v>288</v>
      </c>
      <c r="J655" t="s">
        <v>289</v>
      </c>
      <c r="K655" t="s">
        <v>290</v>
      </c>
      <c r="L655" s="36">
        <v>3792</v>
      </c>
      <c r="M655">
        <v>91</v>
      </c>
      <c r="N655" s="66">
        <v>2.46E-2</v>
      </c>
      <c r="O655" s="36">
        <v>3701</v>
      </c>
      <c r="P655" s="66">
        <v>2.4500000000000001E-2</v>
      </c>
      <c r="Q655" s="36">
        <v>3713</v>
      </c>
      <c r="R655" s="36">
        <v>3828</v>
      </c>
      <c r="S655" s="36">
        <v>3688</v>
      </c>
      <c r="T655" s="66">
        <v>2.12E-2</v>
      </c>
      <c r="U655" s="66">
        <v>-5.7000000000000002E-3</v>
      </c>
      <c r="V655" s="66">
        <v>-9.4000000000000004E-3</v>
      </c>
      <c r="W655" s="66">
        <v>2.81E-2</v>
      </c>
      <c r="X655" s="1">
        <v>20541800</v>
      </c>
      <c r="Y655" s="1">
        <v>77614903</v>
      </c>
      <c r="Z655" s="1">
        <v>12792872</v>
      </c>
      <c r="AA655" t="s">
        <v>424</v>
      </c>
      <c r="AB655" t="s">
        <v>587</v>
      </c>
      <c r="AC655">
        <v>33.520000000000003</v>
      </c>
      <c r="AD655">
        <v>4.12</v>
      </c>
      <c r="AE655">
        <v>0.76</v>
      </c>
      <c r="AF655" t="s">
        <v>230</v>
      </c>
      <c r="AG655" s="1">
        <v>713000</v>
      </c>
      <c r="AH655" s="36">
        <v>3792</v>
      </c>
      <c r="AI655" s="1">
        <v>2700</v>
      </c>
      <c r="AJ655" s="36">
        <v>3791</v>
      </c>
      <c r="AK655" s="1">
        <v>4100</v>
      </c>
      <c r="AL655" s="2">
        <v>0.63888888888888884</v>
      </c>
      <c r="AM655" s="3">
        <v>46154</v>
      </c>
      <c r="AN655" t="s">
        <v>298</v>
      </c>
      <c r="AO655" t="s">
        <v>395</v>
      </c>
      <c r="AQ655" t="str">
        <f t="shared" si="10"/>
        <v/>
      </c>
    </row>
    <row r="656" spans="1:43">
      <c r="A656" s="8">
        <v>46178</v>
      </c>
      <c r="B656">
        <v>3951.55</v>
      </c>
      <c r="C656">
        <v>-0.01</v>
      </c>
      <c r="D656">
        <v>66630</v>
      </c>
      <c r="E656">
        <v>-1.49</v>
      </c>
      <c r="F656" s="69">
        <v>7013</v>
      </c>
      <c r="G656" t="s">
        <v>78</v>
      </c>
      <c r="H656">
        <v>0</v>
      </c>
      <c r="I656" t="s">
        <v>288</v>
      </c>
      <c r="J656" t="s">
        <v>289</v>
      </c>
      <c r="K656" t="s">
        <v>295</v>
      </c>
      <c r="L656" s="36">
        <v>2584.5</v>
      </c>
      <c r="M656">
        <v>46</v>
      </c>
      <c r="N656" s="66">
        <v>1.8100000000000002E-2</v>
      </c>
      <c r="O656" s="36">
        <v>2538.5</v>
      </c>
      <c r="P656" s="66">
        <v>1.8100000000000002E-2</v>
      </c>
      <c r="Q656" s="36">
        <v>2570</v>
      </c>
      <c r="R656" s="36">
        <v>2635.5</v>
      </c>
      <c r="S656" s="36">
        <v>2542.5</v>
      </c>
      <c r="T656" s="66">
        <v>5.5999999999999999E-3</v>
      </c>
      <c r="U656" s="66">
        <v>-1.24E-2</v>
      </c>
      <c r="V656" s="66">
        <v>-1.9300000000000001E-2</v>
      </c>
      <c r="W656" s="66">
        <v>1.6500000000000001E-2</v>
      </c>
      <c r="X656" s="1">
        <v>9842600</v>
      </c>
      <c r="Y656" s="1">
        <v>25656357</v>
      </c>
      <c r="Z656" s="1">
        <v>2798392</v>
      </c>
      <c r="AA656" t="s">
        <v>426</v>
      </c>
      <c r="AB656" t="s">
        <v>588</v>
      </c>
      <c r="AC656">
        <v>16.600000000000001</v>
      </c>
      <c r="AD656">
        <v>4.2</v>
      </c>
      <c r="AE656">
        <v>0.89</v>
      </c>
      <c r="AF656" t="s">
        <v>230</v>
      </c>
      <c r="AG656" s="1">
        <v>576800</v>
      </c>
      <c r="AH656" s="36">
        <v>2585</v>
      </c>
      <c r="AI656" s="1">
        <v>3200</v>
      </c>
      <c r="AJ656" s="36">
        <v>2584.5</v>
      </c>
      <c r="AK656" s="1">
        <v>1700</v>
      </c>
      <c r="AL656" s="2">
        <v>0.63888888888888884</v>
      </c>
      <c r="AM656" s="3">
        <v>46150</v>
      </c>
      <c r="AN656" t="s">
        <v>298</v>
      </c>
      <c r="AO656" t="s">
        <v>395</v>
      </c>
      <c r="AQ656" t="str">
        <f t="shared" si="10"/>
        <v/>
      </c>
    </row>
    <row r="657" spans="1:43">
      <c r="A657" s="8">
        <v>46178</v>
      </c>
      <c r="B657">
        <v>3951.55</v>
      </c>
      <c r="C657">
        <v>-0.01</v>
      </c>
      <c r="D657">
        <v>66630</v>
      </c>
      <c r="E657">
        <v>-1.49</v>
      </c>
      <c r="F657" s="69">
        <v>7047</v>
      </c>
      <c r="G657" t="s">
        <v>79</v>
      </c>
      <c r="H657">
        <v>0</v>
      </c>
      <c r="I657" t="s">
        <v>347</v>
      </c>
      <c r="J657" t="s">
        <v>289</v>
      </c>
      <c r="K657" t="s">
        <v>290</v>
      </c>
      <c r="L657" s="36">
        <v>2057</v>
      </c>
      <c r="M657">
        <v>60</v>
      </c>
      <c r="N657" s="66">
        <v>0.03</v>
      </c>
      <c r="O657" s="36">
        <v>1997</v>
      </c>
      <c r="P657" s="66">
        <v>0.03</v>
      </c>
      <c r="Q657" s="36">
        <v>1991</v>
      </c>
      <c r="R657" s="36">
        <v>2093</v>
      </c>
      <c r="S657" s="36">
        <v>1988</v>
      </c>
      <c r="T657" s="66">
        <v>3.3099999999999997E-2</v>
      </c>
      <c r="U657" s="66">
        <v>-4.3E-3</v>
      </c>
      <c r="V657" s="66">
        <v>-1.72E-2</v>
      </c>
      <c r="W657" s="66">
        <v>3.4700000000000002E-2</v>
      </c>
      <c r="X657" s="1">
        <v>184700</v>
      </c>
      <c r="Y657" s="1">
        <v>380088</v>
      </c>
      <c r="Z657" s="1">
        <v>29201</v>
      </c>
      <c r="AA657" t="s">
        <v>428</v>
      </c>
      <c r="AB657" t="s">
        <v>605</v>
      </c>
      <c r="AC657">
        <v>8.15</v>
      </c>
      <c r="AD657">
        <v>2.5499999999999998</v>
      </c>
      <c r="AE657">
        <v>0.63</v>
      </c>
      <c r="AF657" t="s">
        <v>230</v>
      </c>
      <c r="AG657">
        <v>0</v>
      </c>
      <c r="AH657" s="36">
        <v>2057</v>
      </c>
      <c r="AI657">
        <v>300</v>
      </c>
      <c r="AJ657" s="36">
        <v>2055</v>
      </c>
      <c r="AK657">
        <v>100</v>
      </c>
      <c r="AL657" s="2">
        <v>0.63888888888888884</v>
      </c>
      <c r="AM657" s="3">
        <v>46157</v>
      </c>
      <c r="AN657" t="s">
        <v>298</v>
      </c>
      <c r="AO657" t="s">
        <v>313</v>
      </c>
      <c r="AQ657" t="str">
        <f t="shared" si="10"/>
        <v/>
      </c>
    </row>
    <row r="658" spans="1:43">
      <c r="A658" s="8">
        <v>46178</v>
      </c>
      <c r="B658">
        <v>3951.55</v>
      </c>
      <c r="C658">
        <v>-0.01</v>
      </c>
      <c r="D658">
        <v>66630</v>
      </c>
      <c r="E658">
        <v>-1.49</v>
      </c>
      <c r="F658" s="69">
        <v>7084</v>
      </c>
      <c r="G658" t="s">
        <v>80</v>
      </c>
      <c r="H658">
        <v>0</v>
      </c>
      <c r="I658" t="s">
        <v>347</v>
      </c>
      <c r="J658" t="s">
        <v>323</v>
      </c>
      <c r="K658" t="s">
        <v>290</v>
      </c>
      <c r="L658" s="36">
        <v>2130</v>
      </c>
      <c r="M658">
        <v>49</v>
      </c>
      <c r="N658" s="66">
        <v>2.35E-2</v>
      </c>
      <c r="O658" s="36">
        <v>2081</v>
      </c>
      <c r="P658" s="66">
        <v>2.35E-2</v>
      </c>
      <c r="Q658" s="36">
        <v>2059</v>
      </c>
      <c r="R658" s="36">
        <v>2150</v>
      </c>
      <c r="S658" s="36">
        <v>2059</v>
      </c>
      <c r="T658" s="66">
        <v>3.44E-2</v>
      </c>
      <c r="U658" s="66">
        <v>7.0000000000000001E-3</v>
      </c>
      <c r="V658" s="66">
        <v>-9.2999999999999992E-3</v>
      </c>
      <c r="W658" s="66">
        <v>3.44E-2</v>
      </c>
      <c r="X658" s="1">
        <v>2400</v>
      </c>
      <c r="Y658" s="1">
        <v>5054</v>
      </c>
      <c r="Z658" s="1">
        <v>6942</v>
      </c>
      <c r="AA658" t="s">
        <v>430</v>
      </c>
      <c r="AB658" t="s">
        <v>590</v>
      </c>
      <c r="AC658">
        <v>29.66</v>
      </c>
      <c r="AD658">
        <v>1.1100000000000001</v>
      </c>
      <c r="AE658">
        <v>4.46</v>
      </c>
      <c r="AF658">
        <v>0.3</v>
      </c>
      <c r="AG658">
        <v>200</v>
      </c>
      <c r="AH658" s="36">
        <v>2131</v>
      </c>
      <c r="AI658">
        <v>100</v>
      </c>
      <c r="AJ658" s="36">
        <v>2100</v>
      </c>
      <c r="AK658">
        <v>100</v>
      </c>
      <c r="AL658" s="2">
        <v>0.62361111111111112</v>
      </c>
      <c r="AM658" s="3">
        <v>46160</v>
      </c>
      <c r="AN658" t="s">
        <v>298</v>
      </c>
      <c r="AO658" t="s">
        <v>313</v>
      </c>
      <c r="AQ658" t="str">
        <f t="shared" si="10"/>
        <v/>
      </c>
    </row>
    <row r="659" spans="1:43">
      <c r="A659" s="8">
        <v>46178</v>
      </c>
      <c r="B659">
        <v>3951.55</v>
      </c>
      <c r="C659">
        <v>-0.01</v>
      </c>
      <c r="D659">
        <v>66630</v>
      </c>
      <c r="E659">
        <v>-1.49</v>
      </c>
      <c r="F659" s="69">
        <v>7182</v>
      </c>
      <c r="G659" t="s">
        <v>81</v>
      </c>
      <c r="H659">
        <v>0</v>
      </c>
      <c r="I659" t="s">
        <v>288</v>
      </c>
      <c r="J659" t="s">
        <v>289</v>
      </c>
      <c r="K659" t="s">
        <v>290</v>
      </c>
      <c r="L659" s="36">
        <v>3148</v>
      </c>
      <c r="M659">
        <v>-77</v>
      </c>
      <c r="N659" s="66">
        <v>-2.3900000000000001E-2</v>
      </c>
      <c r="O659" s="36">
        <v>3225</v>
      </c>
      <c r="P659" s="66">
        <v>-2.3800000000000002E-2</v>
      </c>
      <c r="Q659" s="36">
        <v>3238</v>
      </c>
      <c r="R659" s="36">
        <v>3277</v>
      </c>
      <c r="S659" s="36">
        <v>3146</v>
      </c>
      <c r="T659" s="66">
        <v>-2.7699999999999999E-2</v>
      </c>
      <c r="U659" s="66">
        <v>-8.9999999999999998E-4</v>
      </c>
      <c r="V659" s="66">
        <v>-3.9300000000000002E-2</v>
      </c>
      <c r="W659" s="66">
        <v>5.9999999999999995E-4</v>
      </c>
      <c r="X659" s="1">
        <v>5563400</v>
      </c>
      <c r="Y659" s="1">
        <v>17752935</v>
      </c>
      <c r="Z659" s="1">
        <v>11256866</v>
      </c>
      <c r="AA659" t="s">
        <v>606</v>
      </c>
      <c r="AB659" t="s">
        <v>433</v>
      </c>
      <c r="AC659">
        <v>16.98</v>
      </c>
      <c r="AD659">
        <v>1.21</v>
      </c>
      <c r="AE659">
        <v>2.95</v>
      </c>
      <c r="AF659" t="s">
        <v>230</v>
      </c>
      <c r="AG659" s="1">
        <v>278500</v>
      </c>
      <c r="AH659" s="36">
        <v>3149</v>
      </c>
      <c r="AI659" s="1">
        <v>4600</v>
      </c>
      <c r="AJ659" s="36">
        <v>3147</v>
      </c>
      <c r="AK659" s="1">
        <v>5200</v>
      </c>
      <c r="AL659" s="2">
        <v>0.63888888888888884</v>
      </c>
      <c r="AM659" s="3">
        <v>46157</v>
      </c>
      <c r="AN659" t="s">
        <v>298</v>
      </c>
      <c r="AO659" t="s">
        <v>434</v>
      </c>
      <c r="AQ659" t="str">
        <f t="shared" si="10"/>
        <v/>
      </c>
    </row>
    <row r="660" spans="1:43">
      <c r="A660" s="8">
        <v>46178</v>
      </c>
      <c r="B660">
        <v>3951.55</v>
      </c>
      <c r="C660">
        <v>-0.01</v>
      </c>
      <c r="D660">
        <v>66630</v>
      </c>
      <c r="E660">
        <v>-1.49</v>
      </c>
      <c r="F660" s="69">
        <v>7203</v>
      </c>
      <c r="G660" t="s">
        <v>82</v>
      </c>
      <c r="H660">
        <v>0</v>
      </c>
      <c r="I660" t="s">
        <v>288</v>
      </c>
      <c r="J660" t="s">
        <v>289</v>
      </c>
      <c r="K660" t="s">
        <v>295</v>
      </c>
      <c r="L660" s="36">
        <v>2845</v>
      </c>
      <c r="M660">
        <v>6.5</v>
      </c>
      <c r="N660" s="66">
        <v>2.3E-3</v>
      </c>
      <c r="O660" s="36">
        <v>2838.5</v>
      </c>
      <c r="P660" s="66">
        <v>2.2000000000000001E-3</v>
      </c>
      <c r="Q660" s="36">
        <v>2872</v>
      </c>
      <c r="R660" s="36">
        <v>2885.5</v>
      </c>
      <c r="S660" s="36">
        <v>2837</v>
      </c>
      <c r="T660" s="66">
        <v>-9.4000000000000004E-3</v>
      </c>
      <c r="U660" s="66">
        <v>-1E-3</v>
      </c>
      <c r="V660" s="66">
        <v>-1.4E-2</v>
      </c>
      <c r="W660" s="66">
        <v>2.8E-3</v>
      </c>
      <c r="X660" s="1">
        <v>14674400</v>
      </c>
      <c r="Y660" s="1">
        <v>41864344</v>
      </c>
      <c r="Z660" s="1">
        <v>44936739</v>
      </c>
      <c r="AA660" t="s">
        <v>435</v>
      </c>
      <c r="AB660" t="s">
        <v>436</v>
      </c>
      <c r="AC660">
        <v>11.23</v>
      </c>
      <c r="AD660">
        <v>0.92</v>
      </c>
      <c r="AE660">
        <v>3.51</v>
      </c>
      <c r="AF660" t="s">
        <v>230</v>
      </c>
      <c r="AG660" s="1">
        <v>964600</v>
      </c>
      <c r="AH660" s="36">
        <v>2845</v>
      </c>
      <c r="AI660" s="1">
        <v>2200</v>
      </c>
      <c r="AJ660" s="36">
        <v>2844.5</v>
      </c>
      <c r="AK660" s="1">
        <v>5600</v>
      </c>
      <c r="AL660" s="2">
        <v>0.63888888888888884</v>
      </c>
      <c r="AM660" s="3">
        <v>46150</v>
      </c>
      <c r="AN660" t="s">
        <v>298</v>
      </c>
      <c r="AO660" t="s">
        <v>437</v>
      </c>
      <c r="AQ660" t="str">
        <f t="shared" si="10"/>
        <v/>
      </c>
    </row>
    <row r="661" spans="1:43">
      <c r="A661" s="8">
        <v>46178</v>
      </c>
      <c r="B661">
        <v>3951.55</v>
      </c>
      <c r="C661">
        <v>-0.01</v>
      </c>
      <c r="D661">
        <v>66630</v>
      </c>
      <c r="E661">
        <v>-1.49</v>
      </c>
      <c r="F661" s="69">
        <v>7213</v>
      </c>
      <c r="G661" t="s">
        <v>83</v>
      </c>
      <c r="H661">
        <v>0</v>
      </c>
      <c r="I661" t="s">
        <v>314</v>
      </c>
      <c r="J661" t="s">
        <v>289</v>
      </c>
      <c r="K661" t="s">
        <v>295</v>
      </c>
      <c r="L661">
        <v>573</v>
      </c>
      <c r="M661">
        <v>13</v>
      </c>
      <c r="N661" s="66">
        <v>2.3199999999999998E-2</v>
      </c>
      <c r="O661">
        <v>560</v>
      </c>
      <c r="P661" s="66">
        <v>2.3199999999999998E-2</v>
      </c>
      <c r="Q661">
        <v>560</v>
      </c>
      <c r="R661">
        <v>583</v>
      </c>
      <c r="S661">
        <v>560</v>
      </c>
      <c r="T661" s="66">
        <v>2.3199999999999998E-2</v>
      </c>
      <c r="U661" s="66">
        <v>7.0000000000000001E-3</v>
      </c>
      <c r="V661" s="66">
        <v>-1.7100000000000001E-2</v>
      </c>
      <c r="W661" s="66">
        <v>2.3199999999999998E-2</v>
      </c>
      <c r="X661" s="1">
        <v>20000</v>
      </c>
      <c r="Y661" s="1">
        <v>11436</v>
      </c>
      <c r="Z661" s="1">
        <v>9105</v>
      </c>
      <c r="AA661" t="s">
        <v>524</v>
      </c>
      <c r="AB661" t="s">
        <v>439</v>
      </c>
      <c r="AC661">
        <v>6.74</v>
      </c>
      <c r="AD661">
        <v>0.8</v>
      </c>
      <c r="AE661">
        <v>4.54</v>
      </c>
      <c r="AF661">
        <v>0.3</v>
      </c>
      <c r="AG661">
        <v>300</v>
      </c>
      <c r="AH661">
        <v>574</v>
      </c>
      <c r="AI661">
        <v>200</v>
      </c>
      <c r="AJ661">
        <v>572</v>
      </c>
      <c r="AK661">
        <v>200</v>
      </c>
      <c r="AL661" s="2">
        <v>0.63541666666666663</v>
      </c>
      <c r="AM661" s="3">
        <v>46153</v>
      </c>
      <c r="AN661" t="s">
        <v>298</v>
      </c>
      <c r="AO661" t="s">
        <v>437</v>
      </c>
      <c r="AQ661" t="str">
        <f t="shared" si="10"/>
        <v/>
      </c>
    </row>
    <row r="662" spans="1:43">
      <c r="A662" s="8">
        <v>46178</v>
      </c>
      <c r="B662">
        <v>3951.55</v>
      </c>
      <c r="C662">
        <v>-0.01</v>
      </c>
      <c r="D662">
        <v>66630</v>
      </c>
      <c r="E662">
        <v>-1.49</v>
      </c>
      <c r="F662" s="69">
        <v>7220</v>
      </c>
      <c r="G662" t="s">
        <v>84</v>
      </c>
      <c r="H662">
        <v>0</v>
      </c>
      <c r="I662" t="s">
        <v>288</v>
      </c>
      <c r="J662" t="s">
        <v>289</v>
      </c>
      <c r="K662" t="s">
        <v>290</v>
      </c>
      <c r="L662" s="36">
        <v>8200</v>
      </c>
      <c r="M662">
        <v>-610</v>
      </c>
      <c r="N662" s="66">
        <v>-6.9199999999999998E-2</v>
      </c>
      <c r="O662" s="36">
        <v>8810</v>
      </c>
      <c r="P662" s="66">
        <v>-6.9199999999999998E-2</v>
      </c>
      <c r="Q662" s="36">
        <v>8370</v>
      </c>
      <c r="R662" s="36">
        <v>8580</v>
      </c>
      <c r="S662" s="36">
        <v>7880</v>
      </c>
      <c r="T662" s="66">
        <v>-2.0299999999999999E-2</v>
      </c>
      <c r="U662" s="66">
        <v>-1.32E-2</v>
      </c>
      <c r="V662" s="66">
        <v>-4.4200000000000003E-2</v>
      </c>
      <c r="W662" s="66">
        <v>4.0599999999999997E-2</v>
      </c>
      <c r="X662" s="1">
        <v>2402600</v>
      </c>
      <c r="Y662" s="1">
        <v>19652960</v>
      </c>
      <c r="Z662" s="1">
        <v>537771</v>
      </c>
      <c r="AA662" t="s">
        <v>563</v>
      </c>
      <c r="AB662" t="s">
        <v>441</v>
      </c>
      <c r="AC662">
        <v>82.66</v>
      </c>
      <c r="AD662">
        <v>4.4000000000000004</v>
      </c>
      <c r="AE662">
        <v>0.49</v>
      </c>
      <c r="AF662" t="s">
        <v>230</v>
      </c>
      <c r="AG662" s="1">
        <v>5300</v>
      </c>
      <c r="AH662" s="36">
        <v>8200</v>
      </c>
      <c r="AI662" s="1">
        <v>4300</v>
      </c>
      <c r="AJ662" s="36">
        <v>8190</v>
      </c>
      <c r="AK662" s="1">
        <v>2200</v>
      </c>
      <c r="AL662" s="2">
        <v>0.63888888888888884</v>
      </c>
      <c r="AM662" s="3">
        <v>46154</v>
      </c>
      <c r="AN662" t="s">
        <v>298</v>
      </c>
      <c r="AO662" t="s">
        <v>437</v>
      </c>
      <c r="AQ662" t="str">
        <f t="shared" si="10"/>
        <v/>
      </c>
    </row>
    <row r="663" spans="1:43">
      <c r="A663" s="8">
        <v>46178</v>
      </c>
      <c r="B663">
        <v>3951.55</v>
      </c>
      <c r="C663">
        <v>-0.01</v>
      </c>
      <c r="D663">
        <v>66630</v>
      </c>
      <c r="E663">
        <v>-1.49</v>
      </c>
      <c r="F663" s="69">
        <v>7269</v>
      </c>
      <c r="G663" t="s">
        <v>85</v>
      </c>
      <c r="H663">
        <v>0</v>
      </c>
      <c r="I663" t="s">
        <v>288</v>
      </c>
      <c r="J663" t="s">
        <v>289</v>
      </c>
      <c r="K663" t="s">
        <v>290</v>
      </c>
      <c r="L663" s="36">
        <v>1871</v>
      </c>
      <c r="M663">
        <v>15</v>
      </c>
      <c r="N663" s="66">
        <v>8.0999999999999996E-3</v>
      </c>
      <c r="O663" s="36">
        <v>1856</v>
      </c>
      <c r="P663" s="66">
        <v>8.0000000000000002E-3</v>
      </c>
      <c r="Q663" s="36">
        <v>1872</v>
      </c>
      <c r="R663" s="36">
        <v>1892.5</v>
      </c>
      <c r="S663" s="36">
        <v>1859</v>
      </c>
      <c r="T663" s="66">
        <v>-5.0000000000000001E-4</v>
      </c>
      <c r="U663" s="66">
        <v>-3.7000000000000002E-3</v>
      </c>
      <c r="V663" s="66">
        <v>-1.1299999999999999E-2</v>
      </c>
      <c r="W663" s="66">
        <v>6.4000000000000003E-3</v>
      </c>
      <c r="X663" s="1">
        <v>2784100</v>
      </c>
      <c r="Y663" s="1">
        <v>5222394</v>
      </c>
      <c r="Z663" s="1">
        <v>3675741</v>
      </c>
      <c r="AA663" t="s">
        <v>442</v>
      </c>
      <c r="AB663" t="s">
        <v>443</v>
      </c>
      <c r="AC663">
        <v>9.49</v>
      </c>
      <c r="AD663">
        <v>1.06</v>
      </c>
      <c r="AE663">
        <v>2.73</v>
      </c>
      <c r="AF663" t="s">
        <v>230</v>
      </c>
      <c r="AG663" s="1">
        <v>3947700</v>
      </c>
      <c r="AH663" s="36">
        <v>1871</v>
      </c>
      <c r="AI663" s="1">
        <v>1700</v>
      </c>
      <c r="AJ663" s="36">
        <v>1870.5</v>
      </c>
      <c r="AK663" s="1">
        <v>1400</v>
      </c>
      <c r="AL663" s="2">
        <v>0.63888888888888884</v>
      </c>
      <c r="AM663" s="3">
        <v>46156</v>
      </c>
      <c r="AN663" t="s">
        <v>298</v>
      </c>
      <c r="AO663" t="s">
        <v>437</v>
      </c>
      <c r="AQ663" t="str">
        <f t="shared" si="10"/>
        <v/>
      </c>
    </row>
    <row r="664" spans="1:43">
      <c r="A664" s="8">
        <v>46178</v>
      </c>
      <c r="B664">
        <v>3951.55</v>
      </c>
      <c r="C664">
        <v>-0.01</v>
      </c>
      <c r="D664">
        <v>66630</v>
      </c>
      <c r="E664">
        <v>-1.49</v>
      </c>
      <c r="F664" s="69">
        <v>7272</v>
      </c>
      <c r="G664" t="s">
        <v>86</v>
      </c>
      <c r="H664">
        <v>0</v>
      </c>
      <c r="I664" t="s">
        <v>288</v>
      </c>
      <c r="J664" t="s">
        <v>289</v>
      </c>
      <c r="K664" t="s">
        <v>290</v>
      </c>
      <c r="L664" s="36">
        <v>1222.5</v>
      </c>
      <c r="M664">
        <v>-33</v>
      </c>
      <c r="N664" s="66">
        <v>-2.63E-2</v>
      </c>
      <c r="O664" s="36">
        <v>1255.5</v>
      </c>
      <c r="P664" s="66">
        <v>-2.6200000000000001E-2</v>
      </c>
      <c r="Q664" s="36">
        <v>1249</v>
      </c>
      <c r="R664" s="36">
        <v>1254</v>
      </c>
      <c r="S664" s="36">
        <v>1218</v>
      </c>
      <c r="T664" s="66">
        <v>-2.12E-2</v>
      </c>
      <c r="U664" s="66">
        <v>-5.1999999999999998E-3</v>
      </c>
      <c r="V664" s="66">
        <v>-2.5100000000000001E-2</v>
      </c>
      <c r="W664" s="66">
        <v>3.5999999999999999E-3</v>
      </c>
      <c r="X664" s="1">
        <v>3656000</v>
      </c>
      <c r="Y664" s="1">
        <v>4502182</v>
      </c>
      <c r="Z664" s="1">
        <v>1244657</v>
      </c>
      <c r="AA664" t="s">
        <v>444</v>
      </c>
      <c r="AB664" t="s">
        <v>445</v>
      </c>
      <c r="AC664">
        <v>9.6300000000000008</v>
      </c>
      <c r="AD664">
        <v>1.04</v>
      </c>
      <c r="AE664">
        <v>4.09</v>
      </c>
      <c r="AF664" t="s">
        <v>230</v>
      </c>
      <c r="AG664" s="1">
        <v>534600</v>
      </c>
      <c r="AH664" s="36">
        <v>1222.5</v>
      </c>
      <c r="AI664" s="1">
        <v>3400</v>
      </c>
      <c r="AJ664" s="36">
        <v>1222</v>
      </c>
      <c r="AK664" s="1">
        <v>7500</v>
      </c>
      <c r="AL664" s="2">
        <v>0.63888888888888884</v>
      </c>
      <c r="AM664" s="3">
        <v>46157</v>
      </c>
      <c r="AN664" t="s">
        <v>293</v>
      </c>
      <c r="AO664" t="s">
        <v>437</v>
      </c>
      <c r="AQ664" t="str">
        <f t="shared" si="10"/>
        <v/>
      </c>
    </row>
    <row r="665" spans="1:43">
      <c r="A665" s="8">
        <v>46178</v>
      </c>
      <c r="B665">
        <v>3951.55</v>
      </c>
      <c r="C665">
        <v>-0.01</v>
      </c>
      <c r="D665">
        <v>66630</v>
      </c>
      <c r="E665">
        <v>-1.49</v>
      </c>
      <c r="F665" s="69">
        <v>7376</v>
      </c>
      <c r="G665" t="s">
        <v>87</v>
      </c>
      <c r="H665">
        <v>0</v>
      </c>
      <c r="I665" t="s">
        <v>347</v>
      </c>
      <c r="J665" t="s">
        <v>323</v>
      </c>
      <c r="K665" t="s">
        <v>295</v>
      </c>
      <c r="L665" s="36">
        <v>1122</v>
      </c>
      <c r="M665">
        <v>-8</v>
      </c>
      <c r="N665" s="66">
        <v>-7.1000000000000004E-3</v>
      </c>
      <c r="O665" s="36">
        <v>1130</v>
      </c>
      <c r="P665" s="66">
        <v>-7.0000000000000001E-3</v>
      </c>
      <c r="Q665" s="36">
        <v>1124</v>
      </c>
      <c r="R665" s="36">
        <v>1145</v>
      </c>
      <c r="S665" s="36">
        <v>1100</v>
      </c>
      <c r="T665" s="66">
        <v>-1.6999999999999999E-3</v>
      </c>
      <c r="U665" s="66">
        <v>9.9000000000000008E-3</v>
      </c>
      <c r="V665" s="66">
        <v>-0.02</v>
      </c>
      <c r="W665" s="66">
        <v>0.02</v>
      </c>
      <c r="X665" s="1">
        <v>28500</v>
      </c>
      <c r="Y665" s="1">
        <v>31909</v>
      </c>
      <c r="Z665" s="1">
        <v>4778</v>
      </c>
      <c r="AA665" t="s">
        <v>446</v>
      </c>
      <c r="AB665" t="s">
        <v>447</v>
      </c>
      <c r="AC665">
        <v>0</v>
      </c>
      <c r="AD665">
        <v>4.46</v>
      </c>
      <c r="AE665">
        <v>0</v>
      </c>
      <c r="AF665">
        <v>0.6</v>
      </c>
      <c r="AG665" s="1">
        <v>1000</v>
      </c>
      <c r="AH665" s="36">
        <v>1123</v>
      </c>
      <c r="AI665">
        <v>300</v>
      </c>
      <c r="AJ665" s="36">
        <v>1116</v>
      </c>
      <c r="AK665">
        <v>400</v>
      </c>
      <c r="AL665" s="2">
        <v>0.63263888888888886</v>
      </c>
      <c r="AM665" s="3">
        <v>46157</v>
      </c>
      <c r="AN665" t="s">
        <v>448</v>
      </c>
      <c r="AO665" t="s">
        <v>313</v>
      </c>
      <c r="AQ665" t="str">
        <f t="shared" si="10"/>
        <v/>
      </c>
    </row>
    <row r="666" spans="1:43">
      <c r="A666" s="8">
        <v>46178</v>
      </c>
      <c r="B666">
        <v>3951.55</v>
      </c>
      <c r="C666">
        <v>-0.01</v>
      </c>
      <c r="D666">
        <v>66630</v>
      </c>
      <c r="E666">
        <v>-1.49</v>
      </c>
      <c r="F666" s="69">
        <v>7525</v>
      </c>
      <c r="G666" t="s">
        <v>88</v>
      </c>
      <c r="H666">
        <v>0</v>
      </c>
      <c r="I666" t="s">
        <v>288</v>
      </c>
      <c r="J666" t="s">
        <v>289</v>
      </c>
      <c r="K666" t="s">
        <v>295</v>
      </c>
      <c r="L666" s="36">
        <v>3440</v>
      </c>
      <c r="M666">
        <v>50</v>
      </c>
      <c r="N666" s="66">
        <v>1.47E-2</v>
      </c>
      <c r="O666" s="36">
        <v>3390</v>
      </c>
      <c r="P666" s="66">
        <v>1.47E-2</v>
      </c>
      <c r="Q666" s="36">
        <v>3415</v>
      </c>
      <c r="R666" s="36">
        <v>3465</v>
      </c>
      <c r="S666" s="36">
        <v>3410</v>
      </c>
      <c r="T666" s="66">
        <v>7.3000000000000001E-3</v>
      </c>
      <c r="U666" s="66">
        <v>0</v>
      </c>
      <c r="V666" s="66">
        <v>-7.1999999999999998E-3</v>
      </c>
      <c r="W666" s="66">
        <v>8.6999999999999994E-3</v>
      </c>
      <c r="X666" s="1">
        <v>6000</v>
      </c>
      <c r="Y666" s="1">
        <v>20651</v>
      </c>
      <c r="Z666" s="1">
        <v>29721</v>
      </c>
      <c r="AA666" t="s">
        <v>449</v>
      </c>
      <c r="AB666" t="s">
        <v>450</v>
      </c>
      <c r="AC666">
        <v>9.2899999999999991</v>
      </c>
      <c r="AD666">
        <v>0.97</v>
      </c>
      <c r="AE666">
        <v>4.71</v>
      </c>
      <c r="AF666" t="s">
        <v>230</v>
      </c>
      <c r="AG666" s="1">
        <v>6500</v>
      </c>
      <c r="AH666" s="36">
        <v>3445</v>
      </c>
      <c r="AI666">
        <v>200</v>
      </c>
      <c r="AJ666" s="36">
        <v>3435</v>
      </c>
      <c r="AK666">
        <v>300</v>
      </c>
      <c r="AL666" s="2">
        <v>0.6381944444444444</v>
      </c>
      <c r="AM666" s="3">
        <v>46157</v>
      </c>
      <c r="AN666" t="s">
        <v>298</v>
      </c>
      <c r="AO666" t="s">
        <v>322</v>
      </c>
      <c r="AQ666" t="str">
        <f t="shared" si="10"/>
        <v/>
      </c>
    </row>
    <row r="667" spans="1:43">
      <c r="A667" s="8">
        <v>46178</v>
      </c>
      <c r="B667">
        <v>3951.55</v>
      </c>
      <c r="C667">
        <v>-0.01</v>
      </c>
      <c r="D667">
        <v>66630</v>
      </c>
      <c r="E667">
        <v>-1.49</v>
      </c>
      <c r="F667" s="69">
        <v>7729</v>
      </c>
      <c r="G667" t="s">
        <v>89</v>
      </c>
      <c r="H667">
        <v>0</v>
      </c>
      <c r="I667" t="s">
        <v>288</v>
      </c>
      <c r="J667" t="s">
        <v>289</v>
      </c>
      <c r="K667" t="s">
        <v>290</v>
      </c>
      <c r="L667" s="36">
        <v>17910</v>
      </c>
      <c r="M667">
        <v>-415</v>
      </c>
      <c r="N667" s="66">
        <v>-2.2599999999999999E-2</v>
      </c>
      <c r="O667" s="36">
        <v>18325</v>
      </c>
      <c r="P667" s="66">
        <v>-2.2599999999999999E-2</v>
      </c>
      <c r="Q667" s="36">
        <v>17925</v>
      </c>
      <c r="R667" s="36">
        <v>18085</v>
      </c>
      <c r="S667" s="36">
        <v>17290</v>
      </c>
      <c r="T667" s="66">
        <v>-8.0000000000000004E-4</v>
      </c>
      <c r="U667" s="66">
        <v>8.6999999999999994E-3</v>
      </c>
      <c r="V667" s="66">
        <v>-9.5999999999999992E-3</v>
      </c>
      <c r="W667" s="66">
        <v>3.5799999999999998E-2</v>
      </c>
      <c r="X667" s="1">
        <v>240800</v>
      </c>
      <c r="Y667" s="1">
        <v>4271735</v>
      </c>
      <c r="Z667" s="1">
        <v>757286</v>
      </c>
      <c r="AA667" t="s">
        <v>451</v>
      </c>
      <c r="AB667" t="s">
        <v>452</v>
      </c>
      <c r="AC667">
        <v>25.96</v>
      </c>
      <c r="AD667">
        <v>3.8</v>
      </c>
      <c r="AE667">
        <v>1.54</v>
      </c>
      <c r="AF667" t="s">
        <v>230</v>
      </c>
      <c r="AG667" s="1">
        <v>6500</v>
      </c>
      <c r="AH667" s="36">
        <v>17920</v>
      </c>
      <c r="AI667">
        <v>200</v>
      </c>
      <c r="AJ667" s="36">
        <v>17915</v>
      </c>
      <c r="AK667">
        <v>100</v>
      </c>
      <c r="AL667" s="2">
        <v>0.63888888888888884</v>
      </c>
      <c r="AM667" s="3">
        <v>46155</v>
      </c>
      <c r="AN667" t="s">
        <v>298</v>
      </c>
      <c r="AO667" t="s">
        <v>453</v>
      </c>
      <c r="AQ667" t="str">
        <f t="shared" si="10"/>
        <v/>
      </c>
    </row>
    <row r="668" spans="1:43">
      <c r="A668" s="8">
        <v>46178</v>
      </c>
      <c r="B668">
        <v>3951.55</v>
      </c>
      <c r="C668">
        <v>-0.01</v>
      </c>
      <c r="D668">
        <v>66630</v>
      </c>
      <c r="E668">
        <v>-1.49</v>
      </c>
      <c r="F668" s="69">
        <v>7921</v>
      </c>
      <c r="G668" t="s">
        <v>90</v>
      </c>
      <c r="H668">
        <v>0</v>
      </c>
      <c r="I668" t="s">
        <v>288</v>
      </c>
      <c r="J668" t="s">
        <v>289</v>
      </c>
      <c r="K668" t="s">
        <v>295</v>
      </c>
      <c r="L668" s="36">
        <v>2925</v>
      </c>
      <c r="M668">
        <v>53</v>
      </c>
      <c r="N668" s="66">
        <v>1.8499999999999999E-2</v>
      </c>
      <c r="O668" s="36">
        <v>2872</v>
      </c>
      <c r="P668" s="66">
        <v>1.84E-2</v>
      </c>
      <c r="Q668" s="36">
        <v>2847</v>
      </c>
      <c r="R668" s="36">
        <v>2950</v>
      </c>
      <c r="S668" s="36">
        <v>2847</v>
      </c>
      <c r="T668" s="66">
        <v>2.7300000000000001E-2</v>
      </c>
      <c r="U668" s="66">
        <v>-2E-3</v>
      </c>
      <c r="V668" s="66">
        <v>-8.3999999999999995E-3</v>
      </c>
      <c r="W668" s="66">
        <v>2.7300000000000001E-2</v>
      </c>
      <c r="X668" s="1">
        <v>20200</v>
      </c>
      <c r="Y668" s="1">
        <v>58919</v>
      </c>
      <c r="Z668" s="1">
        <v>38473</v>
      </c>
      <c r="AA668" t="s">
        <v>454</v>
      </c>
      <c r="AB668" t="s">
        <v>591</v>
      </c>
      <c r="AC668">
        <v>13.01</v>
      </c>
      <c r="AD668">
        <v>1.22</v>
      </c>
      <c r="AE668">
        <v>4.0999999999999996</v>
      </c>
      <c r="AF668" t="s">
        <v>230</v>
      </c>
      <c r="AG668" s="1">
        <v>12800</v>
      </c>
      <c r="AH668" s="36">
        <v>2925</v>
      </c>
      <c r="AI668">
        <v>100</v>
      </c>
      <c r="AJ668" s="36">
        <v>2923</v>
      </c>
      <c r="AK668">
        <v>100</v>
      </c>
      <c r="AL668" s="2">
        <v>0.63888888888888884</v>
      </c>
      <c r="AN668" t="s">
        <v>326</v>
      </c>
      <c r="AO668" t="s">
        <v>456</v>
      </c>
      <c r="AQ668" t="str">
        <f t="shared" si="10"/>
        <v/>
      </c>
    </row>
    <row r="669" spans="1:43">
      <c r="A669" s="8">
        <v>46178</v>
      </c>
      <c r="B669">
        <v>3951.55</v>
      </c>
      <c r="C669">
        <v>-0.01</v>
      </c>
      <c r="D669">
        <v>66630</v>
      </c>
      <c r="E669">
        <v>-1.49</v>
      </c>
      <c r="F669" s="69">
        <v>8031</v>
      </c>
      <c r="G669" t="s">
        <v>91</v>
      </c>
      <c r="H669">
        <v>0</v>
      </c>
      <c r="I669" t="s">
        <v>288</v>
      </c>
      <c r="J669" t="s">
        <v>289</v>
      </c>
      <c r="K669" t="s">
        <v>295</v>
      </c>
      <c r="L669" s="36">
        <v>5041</v>
      </c>
      <c r="M669">
        <v>0</v>
      </c>
      <c r="N669" s="66">
        <v>0</v>
      </c>
      <c r="O669" s="36">
        <v>5041</v>
      </c>
      <c r="P669" s="66">
        <v>0</v>
      </c>
      <c r="Q669" s="36">
        <v>5000</v>
      </c>
      <c r="R669" s="36">
        <v>5130</v>
      </c>
      <c r="S669" s="36">
        <v>4998</v>
      </c>
      <c r="T669" s="66">
        <v>8.2000000000000007E-3</v>
      </c>
      <c r="U669" s="66">
        <v>-7.4000000000000003E-3</v>
      </c>
      <c r="V669" s="66">
        <v>-1.7299999999999999E-2</v>
      </c>
      <c r="W669" s="66">
        <v>8.6E-3</v>
      </c>
      <c r="X669" s="1">
        <v>2650300</v>
      </c>
      <c r="Y669" s="1">
        <v>13428571</v>
      </c>
      <c r="Z669" s="1">
        <v>14440784</v>
      </c>
      <c r="AA669" t="s">
        <v>457</v>
      </c>
      <c r="AB669" t="s">
        <v>458</v>
      </c>
      <c r="AC669">
        <v>15.52</v>
      </c>
      <c r="AD669">
        <v>1.62</v>
      </c>
      <c r="AE669">
        <v>2.78</v>
      </c>
      <c r="AF669" t="s">
        <v>230</v>
      </c>
      <c r="AG669" s="1">
        <v>209400</v>
      </c>
      <c r="AH669" s="36">
        <v>5043</v>
      </c>
      <c r="AI669">
        <v>600</v>
      </c>
      <c r="AJ669" s="36">
        <v>5041</v>
      </c>
      <c r="AK669" s="1">
        <v>1100</v>
      </c>
      <c r="AL669" s="2">
        <v>0.63888888888888884</v>
      </c>
      <c r="AN669" t="s">
        <v>298</v>
      </c>
      <c r="AO669" t="s">
        <v>322</v>
      </c>
      <c r="AQ669" t="str">
        <f t="shared" si="10"/>
        <v/>
      </c>
    </row>
    <row r="670" spans="1:43">
      <c r="A670" s="8">
        <v>46178</v>
      </c>
      <c r="B670">
        <v>3951.55</v>
      </c>
      <c r="C670">
        <v>-0.01</v>
      </c>
      <c r="D670">
        <v>66630</v>
      </c>
      <c r="E670">
        <v>-1.49</v>
      </c>
      <c r="F670" s="69">
        <v>8058</v>
      </c>
      <c r="G670" t="s">
        <v>92</v>
      </c>
      <c r="H670">
        <v>0</v>
      </c>
      <c r="I670" t="s">
        <v>288</v>
      </c>
      <c r="J670" t="s">
        <v>289</v>
      </c>
      <c r="K670" t="s">
        <v>295</v>
      </c>
      <c r="L670" s="36">
        <v>4866</v>
      </c>
      <c r="M670">
        <v>-30</v>
      </c>
      <c r="N670" s="66">
        <v>-6.1000000000000004E-3</v>
      </c>
      <c r="O670" s="36">
        <v>4896</v>
      </c>
      <c r="P670" s="66">
        <v>-6.1000000000000004E-3</v>
      </c>
      <c r="Q670" s="36">
        <v>4919</v>
      </c>
      <c r="R670" s="36">
        <v>4967</v>
      </c>
      <c r="S670" s="36">
        <v>4855</v>
      </c>
      <c r="T670" s="66">
        <v>-1.0699999999999999E-2</v>
      </c>
      <c r="U670" s="66">
        <v>-7.4999999999999997E-3</v>
      </c>
      <c r="V670" s="66">
        <v>-2.0299999999999999E-2</v>
      </c>
      <c r="W670" s="66">
        <v>2.2000000000000001E-3</v>
      </c>
      <c r="X670" s="1">
        <v>4693100</v>
      </c>
      <c r="Y670" s="1">
        <v>23028610</v>
      </c>
      <c r="Z670" s="1">
        <v>18055432</v>
      </c>
      <c r="AA670" t="s">
        <v>459</v>
      </c>
      <c r="AB670" t="s">
        <v>460</v>
      </c>
      <c r="AC670">
        <v>16.190000000000001</v>
      </c>
      <c r="AD670">
        <v>1.88</v>
      </c>
      <c r="AE670">
        <v>2.57</v>
      </c>
      <c r="AF670" t="s">
        <v>230</v>
      </c>
      <c r="AG670" s="1">
        <v>486700</v>
      </c>
      <c r="AH670" s="36">
        <v>4866</v>
      </c>
      <c r="AI670">
        <v>900</v>
      </c>
      <c r="AJ670" s="36">
        <v>4865</v>
      </c>
      <c r="AK670" s="1">
        <v>3100</v>
      </c>
      <c r="AL670" s="2">
        <v>0.63888888888888884</v>
      </c>
      <c r="AN670" t="s">
        <v>298</v>
      </c>
      <c r="AO670" t="s">
        <v>322</v>
      </c>
      <c r="AQ670" t="str">
        <f t="shared" si="10"/>
        <v/>
      </c>
    </row>
    <row r="671" spans="1:43">
      <c r="A671" s="8">
        <v>46178</v>
      </c>
      <c r="B671">
        <v>3951.55</v>
      </c>
      <c r="C671">
        <v>-0.01</v>
      </c>
      <c r="D671">
        <v>66630</v>
      </c>
      <c r="E671">
        <v>-1.49</v>
      </c>
      <c r="F671" s="69">
        <v>8233</v>
      </c>
      <c r="G671" t="s">
        <v>93</v>
      </c>
      <c r="H671">
        <v>0</v>
      </c>
      <c r="I671" t="s">
        <v>288</v>
      </c>
      <c r="J671" t="s">
        <v>289</v>
      </c>
      <c r="K671" t="s">
        <v>295</v>
      </c>
      <c r="L671" s="36">
        <v>1998</v>
      </c>
      <c r="M671">
        <v>-4</v>
      </c>
      <c r="N671" s="66">
        <v>-2E-3</v>
      </c>
      <c r="O671" s="36">
        <v>2002</v>
      </c>
      <c r="P671" s="66">
        <v>-1.9E-3</v>
      </c>
      <c r="Q671" s="36">
        <v>2015</v>
      </c>
      <c r="R671" s="36">
        <v>2031</v>
      </c>
      <c r="S671" s="36">
        <v>1996</v>
      </c>
      <c r="T671" s="66">
        <v>-8.3999999999999995E-3</v>
      </c>
      <c r="U671" s="66">
        <v>-4.8999999999999998E-3</v>
      </c>
      <c r="V671" s="66">
        <v>-1.6199999999999999E-2</v>
      </c>
      <c r="W671" s="66">
        <v>1E-3</v>
      </c>
      <c r="X671" s="1">
        <v>561700</v>
      </c>
      <c r="Y671" s="1">
        <v>1131331</v>
      </c>
      <c r="Z671" s="1">
        <v>609807</v>
      </c>
      <c r="AA671" t="s">
        <v>461</v>
      </c>
      <c r="AB671" t="s">
        <v>462</v>
      </c>
      <c r="AC671">
        <v>15.4</v>
      </c>
      <c r="AD671">
        <v>1.3</v>
      </c>
      <c r="AE671">
        <v>2</v>
      </c>
      <c r="AF671" t="s">
        <v>230</v>
      </c>
      <c r="AG671">
        <v>0</v>
      </c>
      <c r="AH671" s="36">
        <v>1998.5</v>
      </c>
      <c r="AI671">
        <v>600</v>
      </c>
      <c r="AJ671" s="36">
        <v>1997.5</v>
      </c>
      <c r="AK671">
        <v>800</v>
      </c>
      <c r="AL671" s="2">
        <v>0.63888888888888884</v>
      </c>
      <c r="AN671" t="s">
        <v>463</v>
      </c>
      <c r="AO671" t="s">
        <v>327</v>
      </c>
      <c r="AQ671" t="str">
        <f t="shared" si="10"/>
        <v/>
      </c>
    </row>
    <row r="672" spans="1:43">
      <c r="A672" s="8">
        <v>46178</v>
      </c>
      <c r="B672">
        <v>3951.55</v>
      </c>
      <c r="C672">
        <v>-0.01</v>
      </c>
      <c r="D672">
        <v>66630</v>
      </c>
      <c r="E672">
        <v>-1.49</v>
      </c>
      <c r="F672" s="69">
        <v>8304</v>
      </c>
      <c r="G672" t="s">
        <v>94</v>
      </c>
      <c r="H672">
        <v>0</v>
      </c>
      <c r="I672" t="s">
        <v>288</v>
      </c>
      <c r="J672" t="s">
        <v>289</v>
      </c>
      <c r="K672" t="s">
        <v>290</v>
      </c>
      <c r="L672" s="36">
        <v>2629</v>
      </c>
      <c r="M672">
        <v>46</v>
      </c>
      <c r="N672" s="66">
        <v>1.78E-2</v>
      </c>
      <c r="O672" s="36">
        <v>2583</v>
      </c>
      <c r="P672" s="66">
        <v>1.78E-2</v>
      </c>
      <c r="Q672" s="36">
        <v>2632.5</v>
      </c>
      <c r="R672" s="36">
        <v>2667.5</v>
      </c>
      <c r="S672" s="36">
        <v>2627.5</v>
      </c>
      <c r="T672" s="66">
        <v>-1.2999999999999999E-3</v>
      </c>
      <c r="U672" s="66">
        <v>-4.1000000000000003E-3</v>
      </c>
      <c r="V672" s="66">
        <v>-1.44E-2</v>
      </c>
      <c r="W672" s="66">
        <v>5.0000000000000001E-4</v>
      </c>
      <c r="X672" s="1">
        <v>721600</v>
      </c>
      <c r="Y672" s="1">
        <v>1908825</v>
      </c>
      <c r="Z672" s="1">
        <v>367506</v>
      </c>
      <c r="AA672" t="s">
        <v>464</v>
      </c>
      <c r="AB672" t="s">
        <v>465</v>
      </c>
      <c r="AC672">
        <v>13.47</v>
      </c>
      <c r="AD672">
        <v>0.75</v>
      </c>
      <c r="AE672">
        <v>3.8</v>
      </c>
      <c r="AF672" t="s">
        <v>230</v>
      </c>
      <c r="AG672" s="1">
        <v>15900</v>
      </c>
      <c r="AH672" s="36">
        <v>2629.5</v>
      </c>
      <c r="AI672">
        <v>500</v>
      </c>
      <c r="AJ672" s="36">
        <v>2628.5</v>
      </c>
      <c r="AK672">
        <v>200</v>
      </c>
      <c r="AL672" s="2">
        <v>0.63888888888888884</v>
      </c>
      <c r="AM672" s="3">
        <v>46156</v>
      </c>
      <c r="AN672" t="s">
        <v>298</v>
      </c>
      <c r="AO672" t="s">
        <v>434</v>
      </c>
      <c r="AQ672" t="str">
        <f t="shared" si="10"/>
        <v/>
      </c>
    </row>
    <row r="673" spans="1:43">
      <c r="A673" s="8">
        <v>46178</v>
      </c>
      <c r="B673">
        <v>3951.55</v>
      </c>
      <c r="C673">
        <v>-0.01</v>
      </c>
      <c r="D673">
        <v>66630</v>
      </c>
      <c r="E673">
        <v>-1.49</v>
      </c>
      <c r="F673" s="69">
        <v>8316</v>
      </c>
      <c r="G673" t="s">
        <v>95</v>
      </c>
      <c r="H673">
        <v>0</v>
      </c>
      <c r="I673" t="s">
        <v>288</v>
      </c>
      <c r="J673" t="s">
        <v>289</v>
      </c>
      <c r="K673" t="s">
        <v>295</v>
      </c>
      <c r="L673" s="36">
        <v>6232</v>
      </c>
      <c r="M673">
        <v>103</v>
      </c>
      <c r="N673" s="66">
        <v>1.6799999999999999E-2</v>
      </c>
      <c r="O673" s="36">
        <v>6129</v>
      </c>
      <c r="P673" s="66">
        <v>1.6799999999999999E-2</v>
      </c>
      <c r="Q673" s="36">
        <v>6284</v>
      </c>
      <c r="R673" s="36">
        <v>6408</v>
      </c>
      <c r="S673" s="36">
        <v>6213</v>
      </c>
      <c r="T673" s="66">
        <v>-8.2000000000000007E-3</v>
      </c>
      <c r="U673" s="66">
        <v>2.3999999999999998E-3</v>
      </c>
      <c r="V673" s="66">
        <v>-2.7400000000000001E-2</v>
      </c>
      <c r="W673" s="66">
        <v>3.0000000000000001E-3</v>
      </c>
      <c r="X673" s="1">
        <v>12541700</v>
      </c>
      <c r="Y673" s="1">
        <v>78739154</v>
      </c>
      <c r="Z673" s="1">
        <v>23852968</v>
      </c>
      <c r="AA673" t="s">
        <v>466</v>
      </c>
      <c r="AB673" t="s">
        <v>467</v>
      </c>
      <c r="AC673">
        <v>13.84</v>
      </c>
      <c r="AD673">
        <v>1.5</v>
      </c>
      <c r="AE673">
        <v>2.89</v>
      </c>
      <c r="AF673" t="s">
        <v>230</v>
      </c>
      <c r="AG673" s="1">
        <v>673200</v>
      </c>
      <c r="AH673" s="36">
        <v>6233</v>
      </c>
      <c r="AI673" s="1">
        <v>4200</v>
      </c>
      <c r="AJ673" s="36">
        <v>6231</v>
      </c>
      <c r="AK673" s="1">
        <v>4700</v>
      </c>
      <c r="AL673" s="2">
        <v>0.63888888888888884</v>
      </c>
      <c r="AM673" s="3">
        <v>46155</v>
      </c>
      <c r="AN673" t="s">
        <v>298</v>
      </c>
      <c r="AO673" t="s">
        <v>434</v>
      </c>
      <c r="AQ673" t="str">
        <f t="shared" si="10"/>
        <v/>
      </c>
    </row>
    <row r="674" spans="1:43">
      <c r="A674" s="8">
        <v>46178</v>
      </c>
      <c r="B674">
        <v>3951.55</v>
      </c>
      <c r="C674">
        <v>-0.01</v>
      </c>
      <c r="D674">
        <v>66630</v>
      </c>
      <c r="E674">
        <v>-1.49</v>
      </c>
      <c r="F674" s="69">
        <v>8331</v>
      </c>
      <c r="G674" t="s">
        <v>96</v>
      </c>
      <c r="H674">
        <v>0</v>
      </c>
      <c r="I674" t="s">
        <v>288</v>
      </c>
      <c r="J674" t="s">
        <v>289</v>
      </c>
      <c r="K674" t="s">
        <v>295</v>
      </c>
      <c r="L674" s="36">
        <v>2376.5</v>
      </c>
      <c r="M674">
        <v>-6</v>
      </c>
      <c r="N674" s="66">
        <v>-2.5000000000000001E-3</v>
      </c>
      <c r="O674" s="36">
        <v>2382.5</v>
      </c>
      <c r="P674" s="66">
        <v>-2.5000000000000001E-3</v>
      </c>
      <c r="Q674" s="36">
        <v>2415</v>
      </c>
      <c r="R674" s="36">
        <v>2432</v>
      </c>
      <c r="S674" s="36">
        <v>2372</v>
      </c>
      <c r="T674" s="66">
        <v>-1.5900000000000001E-2</v>
      </c>
      <c r="U674" s="66">
        <v>-3.0999999999999999E-3</v>
      </c>
      <c r="V674" s="66">
        <v>-2.2800000000000001E-2</v>
      </c>
      <c r="W674" s="66">
        <v>1.8E-3</v>
      </c>
      <c r="X674" s="1">
        <v>2142500</v>
      </c>
      <c r="Y674" s="1">
        <v>5134639</v>
      </c>
      <c r="Z674" s="1">
        <v>1843025</v>
      </c>
      <c r="AA674" t="s">
        <v>468</v>
      </c>
      <c r="AB674" t="s">
        <v>469</v>
      </c>
      <c r="AC674">
        <v>15.43</v>
      </c>
      <c r="AD674">
        <v>1.31</v>
      </c>
      <c r="AE674">
        <v>2.69</v>
      </c>
      <c r="AF674" t="s">
        <v>230</v>
      </c>
      <c r="AG674" s="1">
        <v>49100</v>
      </c>
      <c r="AH674" s="36">
        <v>2377.5</v>
      </c>
      <c r="AI674">
        <v>300</v>
      </c>
      <c r="AJ674" s="36">
        <v>2376.5</v>
      </c>
      <c r="AK674">
        <v>700</v>
      </c>
      <c r="AL674" s="2">
        <v>0.63888888888888884</v>
      </c>
      <c r="AM674" s="3">
        <v>46157</v>
      </c>
      <c r="AN674" t="s">
        <v>298</v>
      </c>
      <c r="AO674" t="s">
        <v>434</v>
      </c>
      <c r="AQ674" t="str">
        <f t="shared" si="10"/>
        <v/>
      </c>
    </row>
    <row r="675" spans="1:43">
      <c r="A675" s="8">
        <v>46178</v>
      </c>
      <c r="B675">
        <v>3951.55</v>
      </c>
      <c r="C675">
        <v>-0.01</v>
      </c>
      <c r="D675">
        <v>66630</v>
      </c>
      <c r="E675">
        <v>-1.49</v>
      </c>
      <c r="F675" s="69">
        <v>8424</v>
      </c>
      <c r="G675" t="s">
        <v>97</v>
      </c>
      <c r="H675">
        <v>0</v>
      </c>
      <c r="I675" t="s">
        <v>288</v>
      </c>
      <c r="J675" t="s">
        <v>289</v>
      </c>
      <c r="K675" t="s">
        <v>295</v>
      </c>
      <c r="L675" s="36">
        <v>4130</v>
      </c>
      <c r="M675">
        <v>60</v>
      </c>
      <c r="N675" s="66">
        <v>1.47E-2</v>
      </c>
      <c r="O675" s="36">
        <v>4070</v>
      </c>
      <c r="P675" s="66">
        <v>1.47E-2</v>
      </c>
      <c r="Q675" s="36">
        <v>4100</v>
      </c>
      <c r="R675" s="36">
        <v>4170</v>
      </c>
      <c r="S675" s="36">
        <v>4072</v>
      </c>
      <c r="T675" s="66">
        <v>7.3000000000000001E-3</v>
      </c>
      <c r="U675" s="66">
        <v>2.0000000000000001E-4</v>
      </c>
      <c r="V675" s="66">
        <v>-9.4999999999999998E-3</v>
      </c>
      <c r="W675" s="66">
        <v>1.4200000000000001E-2</v>
      </c>
      <c r="X675" s="1">
        <v>132300</v>
      </c>
      <c r="Y675" s="1">
        <v>547511</v>
      </c>
      <c r="Z675" s="1">
        <v>375265</v>
      </c>
      <c r="AA675" t="s">
        <v>470</v>
      </c>
      <c r="AB675" t="s">
        <v>592</v>
      </c>
      <c r="AC675">
        <v>7.76</v>
      </c>
      <c r="AD675">
        <v>0.74</v>
      </c>
      <c r="AE675">
        <v>4.16</v>
      </c>
      <c r="AF675" t="s">
        <v>230</v>
      </c>
      <c r="AG675" s="1">
        <v>29900</v>
      </c>
      <c r="AH675" s="36">
        <v>4131</v>
      </c>
      <c r="AI675">
        <v>200</v>
      </c>
      <c r="AJ675" s="36">
        <v>4130</v>
      </c>
      <c r="AK675">
        <v>300</v>
      </c>
      <c r="AL675" s="2">
        <v>0.63888888888888884</v>
      </c>
      <c r="AM675" s="3">
        <v>46154</v>
      </c>
      <c r="AN675" t="s">
        <v>298</v>
      </c>
      <c r="AO675" t="s">
        <v>472</v>
      </c>
      <c r="AQ675" t="str">
        <f t="shared" si="10"/>
        <v/>
      </c>
    </row>
    <row r="676" spans="1:43">
      <c r="A676" s="8">
        <v>46178</v>
      </c>
      <c r="B676">
        <v>3951.55</v>
      </c>
      <c r="C676">
        <v>-0.01</v>
      </c>
      <c r="D676">
        <v>66630</v>
      </c>
      <c r="E676">
        <v>-1.49</v>
      </c>
      <c r="F676" s="69">
        <v>8425</v>
      </c>
      <c r="G676" t="s">
        <v>98</v>
      </c>
      <c r="H676">
        <v>0</v>
      </c>
      <c r="I676" t="s">
        <v>288</v>
      </c>
      <c r="J676" t="s">
        <v>289</v>
      </c>
      <c r="K676" t="s">
        <v>290</v>
      </c>
      <c r="L676" s="36">
        <v>1254</v>
      </c>
      <c r="M676">
        <v>25</v>
      </c>
      <c r="N676" s="66">
        <v>2.0299999999999999E-2</v>
      </c>
      <c r="O676" s="36">
        <v>1229</v>
      </c>
      <c r="P676" s="66">
        <v>2.0299999999999999E-2</v>
      </c>
      <c r="Q676" s="36">
        <v>1248</v>
      </c>
      <c r="R676" s="36">
        <v>1263</v>
      </c>
      <c r="S676" s="36">
        <v>1243</v>
      </c>
      <c r="T676" s="66">
        <v>4.7999999999999996E-3</v>
      </c>
      <c r="U676" s="66">
        <v>-1.5E-3</v>
      </c>
      <c r="V676" s="66">
        <v>-7.1000000000000004E-3</v>
      </c>
      <c r="W676" s="66">
        <v>8.8000000000000005E-3</v>
      </c>
      <c r="X676" s="1">
        <v>456700</v>
      </c>
      <c r="Y676" s="1">
        <v>572862</v>
      </c>
      <c r="Z676" s="1">
        <v>354463</v>
      </c>
      <c r="AA676" t="s">
        <v>473</v>
      </c>
      <c r="AB676" t="s">
        <v>607</v>
      </c>
      <c r="AC676">
        <v>7.52</v>
      </c>
      <c r="AD676">
        <v>0.82</v>
      </c>
      <c r="AE676">
        <v>4.1500000000000004</v>
      </c>
      <c r="AF676" t="s">
        <v>230</v>
      </c>
      <c r="AG676" s="1">
        <v>182500</v>
      </c>
      <c r="AH676" s="36">
        <v>1255</v>
      </c>
      <c r="AI676" s="1">
        <v>2900</v>
      </c>
      <c r="AJ676" s="36">
        <v>1253</v>
      </c>
      <c r="AK676" s="1">
        <v>3800</v>
      </c>
      <c r="AL676" s="2">
        <v>0.63888888888888884</v>
      </c>
      <c r="AM676" s="3">
        <v>46156</v>
      </c>
      <c r="AN676" t="s">
        <v>298</v>
      </c>
      <c r="AO676" t="s">
        <v>472</v>
      </c>
      <c r="AQ676" t="str">
        <f t="shared" si="10"/>
        <v/>
      </c>
    </row>
    <row r="677" spans="1:43">
      <c r="A677" s="8">
        <v>46178</v>
      </c>
      <c r="B677">
        <v>3951.55</v>
      </c>
      <c r="C677">
        <v>-0.01</v>
      </c>
      <c r="D677">
        <v>66630</v>
      </c>
      <c r="E677">
        <v>-1.49</v>
      </c>
      <c r="F677" s="69">
        <v>8591</v>
      </c>
      <c r="G677" t="s">
        <v>99</v>
      </c>
      <c r="H677">
        <v>0</v>
      </c>
      <c r="I677" t="s">
        <v>288</v>
      </c>
      <c r="J677" t="s">
        <v>289</v>
      </c>
      <c r="K677" t="s">
        <v>290</v>
      </c>
      <c r="L677" s="36">
        <v>6134</v>
      </c>
      <c r="M677">
        <v>-116</v>
      </c>
      <c r="N677" s="66">
        <v>-1.8599999999999998E-2</v>
      </c>
      <c r="O677" s="36">
        <v>6250</v>
      </c>
      <c r="P677" s="66">
        <v>-1.8499999999999999E-2</v>
      </c>
      <c r="Q677" s="36">
        <v>6282</v>
      </c>
      <c r="R677" s="36">
        <v>6305</v>
      </c>
      <c r="S677" s="36">
        <v>6117</v>
      </c>
      <c r="T677" s="66">
        <v>-2.35E-2</v>
      </c>
      <c r="U677" s="66">
        <v>-4.7000000000000002E-3</v>
      </c>
      <c r="V677" s="66">
        <v>-2.7099999999999999E-2</v>
      </c>
      <c r="W677" s="66">
        <v>2.7000000000000001E-3</v>
      </c>
      <c r="X677" s="1">
        <v>2753400</v>
      </c>
      <c r="Y677" s="1">
        <v>17034017</v>
      </c>
      <c r="Z677" s="1">
        <v>6895270</v>
      </c>
      <c r="AA677" t="s">
        <v>475</v>
      </c>
      <c r="AB677" t="s">
        <v>476</v>
      </c>
      <c r="AC677">
        <v>12.74</v>
      </c>
      <c r="AD677">
        <v>1.5</v>
      </c>
      <c r="AE677">
        <v>3.05</v>
      </c>
      <c r="AF677" t="s">
        <v>230</v>
      </c>
      <c r="AG677" s="1">
        <v>239000</v>
      </c>
      <c r="AH677" s="36">
        <v>6134</v>
      </c>
      <c r="AI677">
        <v>200</v>
      </c>
      <c r="AJ677" s="36">
        <v>6132</v>
      </c>
      <c r="AK677">
        <v>900</v>
      </c>
      <c r="AL677" s="2">
        <v>0.63888888888888884</v>
      </c>
      <c r="AM677" s="3">
        <v>46153</v>
      </c>
      <c r="AN677" t="s">
        <v>298</v>
      </c>
      <c r="AO677" t="s">
        <v>472</v>
      </c>
      <c r="AQ677" t="str">
        <f t="shared" si="10"/>
        <v/>
      </c>
    </row>
    <row r="678" spans="1:43">
      <c r="A678" s="8">
        <v>46178</v>
      </c>
      <c r="B678">
        <v>3951.55</v>
      </c>
      <c r="C678">
        <v>-0.01</v>
      </c>
      <c r="D678">
        <v>66630</v>
      </c>
      <c r="E678">
        <v>-1.49</v>
      </c>
      <c r="F678" s="69">
        <v>8593</v>
      </c>
      <c r="G678" t="s">
        <v>100</v>
      </c>
      <c r="H678">
        <v>0</v>
      </c>
      <c r="I678" t="s">
        <v>288</v>
      </c>
      <c r="J678" t="s">
        <v>289</v>
      </c>
      <c r="K678" t="s">
        <v>295</v>
      </c>
      <c r="L678" s="36">
        <v>1273</v>
      </c>
      <c r="M678">
        <v>14.5</v>
      </c>
      <c r="N678" s="66">
        <v>1.15E-2</v>
      </c>
      <c r="O678" s="36">
        <v>1258.5</v>
      </c>
      <c r="P678" s="66">
        <v>1.15E-2</v>
      </c>
      <c r="Q678" s="36">
        <v>1274</v>
      </c>
      <c r="R678" s="36">
        <v>1289.5</v>
      </c>
      <c r="S678" s="36">
        <v>1272</v>
      </c>
      <c r="T678" s="66">
        <v>-6.9999999999999999E-4</v>
      </c>
      <c r="U678" s="66">
        <v>-3.0999999999999999E-3</v>
      </c>
      <c r="V678" s="66">
        <v>-1.2699999999999999E-2</v>
      </c>
      <c r="W678" s="66">
        <v>6.9999999999999999E-4</v>
      </c>
      <c r="X678" s="1">
        <v>4125800</v>
      </c>
      <c r="Y678" s="1">
        <v>5285490</v>
      </c>
      <c r="Z678" s="1">
        <v>1867379</v>
      </c>
      <c r="AA678" t="s">
        <v>477</v>
      </c>
      <c r="AB678" t="s">
        <v>594</v>
      </c>
      <c r="AC678">
        <v>11.42</v>
      </c>
      <c r="AD678">
        <v>0.91</v>
      </c>
      <c r="AE678">
        <v>4.01</v>
      </c>
      <c r="AF678" t="s">
        <v>230</v>
      </c>
      <c r="AG678" s="1">
        <v>962800</v>
      </c>
      <c r="AH678" s="36">
        <v>1273.5</v>
      </c>
      <c r="AI678" s="1">
        <v>8000</v>
      </c>
      <c r="AJ678" s="36">
        <v>1273</v>
      </c>
      <c r="AK678" s="1">
        <v>8200</v>
      </c>
      <c r="AL678" s="2">
        <v>0.63888888888888884</v>
      </c>
      <c r="AM678" s="3">
        <v>46157</v>
      </c>
      <c r="AN678" t="s">
        <v>298</v>
      </c>
      <c r="AO678" t="s">
        <v>472</v>
      </c>
      <c r="AQ678" t="str">
        <f t="shared" si="10"/>
        <v/>
      </c>
    </row>
    <row r="679" spans="1:43">
      <c r="A679" s="8">
        <v>46178</v>
      </c>
      <c r="B679">
        <v>3951.55</v>
      </c>
      <c r="C679">
        <v>-0.01</v>
      </c>
      <c r="D679">
        <v>66630</v>
      </c>
      <c r="E679">
        <v>-1.49</v>
      </c>
      <c r="F679" s="69">
        <v>8604</v>
      </c>
      <c r="G679" t="s">
        <v>101</v>
      </c>
      <c r="H679">
        <v>0</v>
      </c>
      <c r="I679" t="s">
        <v>288</v>
      </c>
      <c r="J679" t="s">
        <v>289</v>
      </c>
      <c r="K679" t="s">
        <v>295</v>
      </c>
      <c r="L679" s="36">
        <v>1365.5</v>
      </c>
      <c r="M679">
        <v>16</v>
      </c>
      <c r="N679" s="66">
        <v>1.1900000000000001E-2</v>
      </c>
      <c r="O679" s="36">
        <v>1349.5</v>
      </c>
      <c r="P679" s="66">
        <v>1.18E-2</v>
      </c>
      <c r="Q679" s="36">
        <v>1375.5</v>
      </c>
      <c r="R679" s="36">
        <v>1386.5</v>
      </c>
      <c r="S679" s="36">
        <v>1360.5</v>
      </c>
      <c r="T679" s="66">
        <v>-7.1999999999999998E-3</v>
      </c>
      <c r="U679" s="66">
        <v>2.9999999999999997E-4</v>
      </c>
      <c r="V679" s="66">
        <v>-1.5100000000000001E-2</v>
      </c>
      <c r="W679" s="66">
        <v>3.5999999999999999E-3</v>
      </c>
      <c r="X679" s="1">
        <v>8465900</v>
      </c>
      <c r="Y679" s="1">
        <v>11615635</v>
      </c>
      <c r="Z679" s="1">
        <v>4217432</v>
      </c>
      <c r="AA679" t="s">
        <v>479</v>
      </c>
      <c r="AB679" t="s">
        <v>480</v>
      </c>
      <c r="AC679">
        <v>10.61</v>
      </c>
      <c r="AD679">
        <v>1.06</v>
      </c>
      <c r="AE679">
        <v>3.81</v>
      </c>
      <c r="AF679" t="s">
        <v>230</v>
      </c>
      <c r="AG679" s="1">
        <v>695700</v>
      </c>
      <c r="AH679" s="36">
        <v>1366</v>
      </c>
      <c r="AI679" s="1">
        <v>7700</v>
      </c>
      <c r="AJ679" s="36">
        <v>1365.5</v>
      </c>
      <c r="AK679" s="1">
        <v>6600</v>
      </c>
      <c r="AL679" s="2">
        <v>0.63888888888888884</v>
      </c>
      <c r="AN679" t="s">
        <v>298</v>
      </c>
      <c r="AO679" t="s">
        <v>481</v>
      </c>
      <c r="AQ679" t="str">
        <f t="shared" si="10"/>
        <v/>
      </c>
    </row>
    <row r="680" spans="1:43">
      <c r="A680" s="8">
        <v>46178</v>
      </c>
      <c r="B680">
        <v>3951.55</v>
      </c>
      <c r="C680">
        <v>-0.01</v>
      </c>
      <c r="D680">
        <v>66630</v>
      </c>
      <c r="E680">
        <v>-1.49</v>
      </c>
      <c r="F680" s="69">
        <v>8697</v>
      </c>
      <c r="G680" t="s">
        <v>102</v>
      </c>
      <c r="H680">
        <v>0</v>
      </c>
      <c r="I680" t="s">
        <v>288</v>
      </c>
      <c r="J680" t="s">
        <v>289</v>
      </c>
      <c r="K680" t="s">
        <v>295</v>
      </c>
      <c r="L680" s="36">
        <v>1997.5</v>
      </c>
      <c r="M680">
        <v>-41.5</v>
      </c>
      <c r="N680" s="66">
        <v>-2.0400000000000001E-2</v>
      </c>
      <c r="O680" s="36">
        <v>2039</v>
      </c>
      <c r="P680" s="66">
        <v>-2.0299999999999999E-2</v>
      </c>
      <c r="Q680" s="36">
        <v>2051.5</v>
      </c>
      <c r="R680" s="36">
        <v>2085.5</v>
      </c>
      <c r="S680" s="36">
        <v>1992</v>
      </c>
      <c r="T680" s="66">
        <v>-2.63E-2</v>
      </c>
      <c r="U680" s="66">
        <v>1.1999999999999999E-3</v>
      </c>
      <c r="V680" s="66">
        <v>-4.2099999999999999E-2</v>
      </c>
      <c r="W680" s="66">
        <v>2.7000000000000001E-3</v>
      </c>
      <c r="X680" s="1">
        <v>2452300</v>
      </c>
      <c r="Y680" s="1">
        <v>4966407</v>
      </c>
      <c r="Z680" s="1">
        <v>2060991</v>
      </c>
      <c r="AA680" t="s">
        <v>482</v>
      </c>
      <c r="AB680" t="s">
        <v>483</v>
      </c>
      <c r="AC680">
        <v>25.34</v>
      </c>
      <c r="AD680">
        <v>5.95</v>
      </c>
      <c r="AE680">
        <v>3.15</v>
      </c>
      <c r="AF680" t="s">
        <v>230</v>
      </c>
      <c r="AG680" s="1">
        <v>90900</v>
      </c>
      <c r="AH680" s="36">
        <v>1998</v>
      </c>
      <c r="AI680" s="1">
        <v>3000</v>
      </c>
      <c r="AJ680" s="36">
        <v>1997</v>
      </c>
      <c r="AK680" s="1">
        <v>1900</v>
      </c>
      <c r="AL680" s="2">
        <v>0.63888888888888884</v>
      </c>
      <c r="AN680" t="s">
        <v>298</v>
      </c>
      <c r="AO680" t="s">
        <v>472</v>
      </c>
      <c r="AQ680" t="str">
        <f t="shared" si="10"/>
        <v/>
      </c>
    </row>
    <row r="681" spans="1:43">
      <c r="A681" s="8">
        <v>46178</v>
      </c>
      <c r="B681">
        <v>3951.55</v>
      </c>
      <c r="C681">
        <v>-0.01</v>
      </c>
      <c r="D681">
        <v>66630</v>
      </c>
      <c r="E681">
        <v>-1.49</v>
      </c>
      <c r="F681" s="69">
        <v>8830</v>
      </c>
      <c r="G681" t="s">
        <v>103</v>
      </c>
      <c r="H681">
        <v>0</v>
      </c>
      <c r="I681" t="s">
        <v>288</v>
      </c>
      <c r="J681" t="s">
        <v>289</v>
      </c>
      <c r="K681" t="s">
        <v>290</v>
      </c>
      <c r="L681" s="36">
        <v>3547</v>
      </c>
      <c r="M681">
        <v>29</v>
      </c>
      <c r="N681" s="66">
        <v>8.2000000000000007E-3</v>
      </c>
      <c r="O681" s="36">
        <v>3518</v>
      </c>
      <c r="P681" s="66">
        <v>8.2000000000000007E-3</v>
      </c>
      <c r="Q681" s="36">
        <v>3500</v>
      </c>
      <c r="R681" s="36">
        <v>3581</v>
      </c>
      <c r="S681" s="36">
        <v>3493</v>
      </c>
      <c r="T681" s="66">
        <v>1.34E-2</v>
      </c>
      <c r="U681" s="66">
        <v>-5.5999999999999999E-3</v>
      </c>
      <c r="V681" s="66">
        <v>-9.4000000000000004E-3</v>
      </c>
      <c r="W681" s="66">
        <v>1.54E-2</v>
      </c>
      <c r="X681" s="1">
        <v>2781000</v>
      </c>
      <c r="Y681" s="1">
        <v>9874388</v>
      </c>
      <c r="Z681" s="1">
        <v>3319992</v>
      </c>
      <c r="AA681" t="s">
        <v>484</v>
      </c>
      <c r="AB681" t="s">
        <v>595</v>
      </c>
      <c r="AC681">
        <v>14.69</v>
      </c>
      <c r="AD681">
        <v>1.32</v>
      </c>
      <c r="AE681">
        <v>1.47</v>
      </c>
      <c r="AF681" t="s">
        <v>230</v>
      </c>
      <c r="AG681" s="1">
        <v>60100</v>
      </c>
      <c r="AH681" s="36">
        <v>3547</v>
      </c>
      <c r="AI681">
        <v>300</v>
      </c>
      <c r="AJ681" s="36">
        <v>3546</v>
      </c>
      <c r="AK681" s="1">
        <v>2200</v>
      </c>
      <c r="AL681" s="2">
        <v>0.63888888888888884</v>
      </c>
      <c r="AM681" s="3">
        <v>46155</v>
      </c>
      <c r="AN681" t="s">
        <v>298</v>
      </c>
      <c r="AO681" t="s">
        <v>332</v>
      </c>
      <c r="AQ681" t="str">
        <f t="shared" si="10"/>
        <v/>
      </c>
    </row>
    <row r="682" spans="1:43">
      <c r="A682" s="8">
        <v>46178</v>
      </c>
      <c r="B682">
        <v>3951.55</v>
      </c>
      <c r="C682">
        <v>-0.01</v>
      </c>
      <c r="D682">
        <v>66630</v>
      </c>
      <c r="E682">
        <v>-1.49</v>
      </c>
      <c r="F682" s="69">
        <v>9020</v>
      </c>
      <c r="G682" t="s">
        <v>104</v>
      </c>
      <c r="H682">
        <v>0</v>
      </c>
      <c r="I682" t="s">
        <v>288</v>
      </c>
      <c r="J682" t="s">
        <v>289</v>
      </c>
      <c r="K682" t="s">
        <v>290</v>
      </c>
      <c r="L682" s="36">
        <v>3371</v>
      </c>
      <c r="M682">
        <v>91</v>
      </c>
      <c r="N682" s="66">
        <v>2.7699999999999999E-2</v>
      </c>
      <c r="O682" s="36">
        <v>3280</v>
      </c>
      <c r="P682" s="66">
        <v>2.7699999999999999E-2</v>
      </c>
      <c r="Q682" s="36">
        <v>3292</v>
      </c>
      <c r="R682" s="36">
        <v>3399</v>
      </c>
      <c r="S682" s="36">
        <v>3279</v>
      </c>
      <c r="T682" s="66">
        <v>2.3900000000000001E-2</v>
      </c>
      <c r="U682" s="66">
        <v>-3.2000000000000002E-3</v>
      </c>
      <c r="V682" s="66">
        <v>-8.2000000000000007E-3</v>
      </c>
      <c r="W682" s="66">
        <v>2.8000000000000001E-2</v>
      </c>
      <c r="X682" s="1">
        <v>4373200</v>
      </c>
      <c r="Y682" s="1">
        <v>14637287</v>
      </c>
      <c r="Z682" s="1">
        <v>3824103</v>
      </c>
      <c r="AA682" t="s">
        <v>486</v>
      </c>
      <c r="AB682" t="s">
        <v>608</v>
      </c>
      <c r="AC682">
        <v>14.92</v>
      </c>
      <c r="AD682">
        <v>1.24</v>
      </c>
      <c r="AE682">
        <v>2.4900000000000002</v>
      </c>
      <c r="AF682" t="s">
        <v>230</v>
      </c>
      <c r="AG682" s="1">
        <v>89500</v>
      </c>
      <c r="AH682" s="36">
        <v>3371</v>
      </c>
      <c r="AI682" s="1">
        <v>2500</v>
      </c>
      <c r="AJ682" s="36">
        <v>3370</v>
      </c>
      <c r="AK682" s="1">
        <v>1800</v>
      </c>
      <c r="AL682" s="2">
        <v>0.63888888888888884</v>
      </c>
      <c r="AN682" t="s">
        <v>298</v>
      </c>
      <c r="AO682" t="s">
        <v>488</v>
      </c>
      <c r="AQ682" t="str">
        <f t="shared" si="10"/>
        <v/>
      </c>
    </row>
    <row r="683" spans="1:43">
      <c r="A683" s="8">
        <v>46178</v>
      </c>
      <c r="B683">
        <v>3951.55</v>
      </c>
      <c r="C683">
        <v>-0.01</v>
      </c>
      <c r="D683">
        <v>66630</v>
      </c>
      <c r="E683">
        <v>-1.49</v>
      </c>
      <c r="F683" s="69">
        <v>9024</v>
      </c>
      <c r="G683" t="s">
        <v>105</v>
      </c>
      <c r="H683">
        <v>0</v>
      </c>
      <c r="I683" t="s">
        <v>288</v>
      </c>
      <c r="J683" t="s">
        <v>289</v>
      </c>
      <c r="K683" t="s">
        <v>290</v>
      </c>
      <c r="L683" s="36">
        <v>2650.5</v>
      </c>
      <c r="M683">
        <v>0.5</v>
      </c>
      <c r="N683" s="66">
        <v>2.0000000000000001E-4</v>
      </c>
      <c r="O683" s="36">
        <v>2650</v>
      </c>
      <c r="P683" s="66">
        <v>1E-4</v>
      </c>
      <c r="Q683" s="36">
        <v>2700</v>
      </c>
      <c r="R683" s="36">
        <v>2722</v>
      </c>
      <c r="S683" s="36">
        <v>2644.5</v>
      </c>
      <c r="T683" s="66">
        <v>-1.83E-2</v>
      </c>
      <c r="U683" s="66">
        <v>-9.7999999999999997E-3</v>
      </c>
      <c r="V683" s="66">
        <v>-2.6200000000000001E-2</v>
      </c>
      <c r="W683" s="66">
        <v>2.2000000000000001E-3</v>
      </c>
      <c r="X683" s="1">
        <v>1820200</v>
      </c>
      <c r="Y683" s="1">
        <v>4872614</v>
      </c>
      <c r="Z683" s="1">
        <v>810458</v>
      </c>
      <c r="AA683" t="s">
        <v>489</v>
      </c>
      <c r="AB683" t="s">
        <v>609</v>
      </c>
      <c r="AC683">
        <v>24.95</v>
      </c>
      <c r="AD683">
        <v>1.18</v>
      </c>
      <c r="AE683">
        <v>1.58</v>
      </c>
      <c r="AF683" t="s">
        <v>230</v>
      </c>
      <c r="AG683" s="1">
        <v>90800</v>
      </c>
      <c r="AH683" s="36">
        <v>2651</v>
      </c>
      <c r="AI683">
        <v>600</v>
      </c>
      <c r="AJ683" s="36">
        <v>2649.5</v>
      </c>
      <c r="AK683">
        <v>200</v>
      </c>
      <c r="AL683" s="2">
        <v>0.63888888888888884</v>
      </c>
      <c r="AM683" s="3">
        <v>46156</v>
      </c>
      <c r="AN683" t="s">
        <v>298</v>
      </c>
      <c r="AO683" t="s">
        <v>488</v>
      </c>
      <c r="AQ683" t="str">
        <f t="shared" si="10"/>
        <v/>
      </c>
    </row>
    <row r="684" spans="1:43">
      <c r="A684" s="8">
        <v>46178</v>
      </c>
      <c r="B684">
        <v>3951.55</v>
      </c>
      <c r="C684">
        <v>-0.01</v>
      </c>
      <c r="D684">
        <v>66630</v>
      </c>
      <c r="E684">
        <v>-1.49</v>
      </c>
      <c r="F684" s="69">
        <v>9069</v>
      </c>
      <c r="G684" t="s">
        <v>106</v>
      </c>
      <c r="H684">
        <v>0</v>
      </c>
      <c r="I684" t="s">
        <v>288</v>
      </c>
      <c r="J684" t="s">
        <v>289</v>
      </c>
      <c r="K684" t="s">
        <v>295</v>
      </c>
      <c r="L684" s="36">
        <v>1902.5</v>
      </c>
      <c r="M684">
        <v>0</v>
      </c>
      <c r="N684" s="66">
        <v>0</v>
      </c>
      <c r="O684" s="36">
        <v>1902.5</v>
      </c>
      <c r="P684" s="66">
        <v>0</v>
      </c>
      <c r="Q684" s="36">
        <v>1909</v>
      </c>
      <c r="R684" s="36">
        <v>1930</v>
      </c>
      <c r="S684" s="36">
        <v>1897.5</v>
      </c>
      <c r="T684" s="66">
        <v>-3.3999999999999998E-3</v>
      </c>
      <c r="U684" s="66">
        <v>-4.7000000000000002E-3</v>
      </c>
      <c r="V684" s="66">
        <v>-1.4200000000000001E-2</v>
      </c>
      <c r="W684" s="66">
        <v>2.5999999999999999E-3</v>
      </c>
      <c r="X684" s="1">
        <v>319400</v>
      </c>
      <c r="Y684" s="1">
        <v>611299</v>
      </c>
      <c r="Z684" s="1">
        <v>334254</v>
      </c>
      <c r="AA684" t="s">
        <v>491</v>
      </c>
      <c r="AB684" t="s">
        <v>492</v>
      </c>
      <c r="AC684">
        <v>13.6</v>
      </c>
      <c r="AD684">
        <v>1.4</v>
      </c>
      <c r="AE684">
        <v>2.94</v>
      </c>
      <c r="AF684" t="s">
        <v>230</v>
      </c>
      <c r="AG684" s="1">
        <v>28500</v>
      </c>
      <c r="AH684" s="36">
        <v>1903.5</v>
      </c>
      <c r="AI684">
        <v>500</v>
      </c>
      <c r="AJ684" s="36">
        <v>1902.5</v>
      </c>
      <c r="AK684">
        <v>200</v>
      </c>
      <c r="AL684" s="2">
        <v>0.63888888888888884</v>
      </c>
      <c r="AM684" s="3">
        <v>46155</v>
      </c>
      <c r="AN684" t="s">
        <v>298</v>
      </c>
      <c r="AO684" t="s">
        <v>488</v>
      </c>
      <c r="AQ684" t="str">
        <f t="shared" si="10"/>
        <v/>
      </c>
    </row>
    <row r="685" spans="1:43">
      <c r="A685" s="8">
        <v>46178</v>
      </c>
      <c r="B685">
        <v>3951.55</v>
      </c>
      <c r="C685">
        <v>-0.01</v>
      </c>
      <c r="D685">
        <v>66630</v>
      </c>
      <c r="E685">
        <v>-1.49</v>
      </c>
      <c r="F685" s="69">
        <v>9227</v>
      </c>
      <c r="G685" t="s">
        <v>107</v>
      </c>
      <c r="H685">
        <v>0</v>
      </c>
      <c r="I685" t="s">
        <v>347</v>
      </c>
      <c r="J685" t="s">
        <v>289</v>
      </c>
      <c r="K685" t="s">
        <v>290</v>
      </c>
      <c r="L685">
        <v>933</v>
      </c>
      <c r="M685">
        <v>46</v>
      </c>
      <c r="N685" s="66">
        <v>5.1900000000000002E-2</v>
      </c>
      <c r="O685">
        <v>887</v>
      </c>
      <c r="P685" s="66">
        <v>5.1799999999999999E-2</v>
      </c>
      <c r="Q685">
        <v>885</v>
      </c>
      <c r="R685">
        <v>944</v>
      </c>
      <c r="S685">
        <v>885</v>
      </c>
      <c r="T685" s="66">
        <v>5.4199999999999998E-2</v>
      </c>
      <c r="U685" s="66">
        <v>0</v>
      </c>
      <c r="V685" s="66">
        <v>-1.1599999999999999E-2</v>
      </c>
      <c r="W685" s="66">
        <v>5.4199999999999998E-2</v>
      </c>
      <c r="X685" s="1">
        <v>246400</v>
      </c>
      <c r="Y685" s="1">
        <v>228307</v>
      </c>
      <c r="Z685" s="1">
        <v>14838</v>
      </c>
      <c r="AA685" t="s">
        <v>493</v>
      </c>
      <c r="AB685" t="s">
        <v>494</v>
      </c>
      <c r="AC685">
        <v>0</v>
      </c>
      <c r="AD685">
        <v>30.7</v>
      </c>
      <c r="AE685">
        <v>0</v>
      </c>
      <c r="AF685">
        <v>2.8</v>
      </c>
      <c r="AG685" s="1">
        <v>5500</v>
      </c>
      <c r="AH685">
        <v>934</v>
      </c>
      <c r="AI685">
        <v>200</v>
      </c>
      <c r="AJ685">
        <v>931</v>
      </c>
      <c r="AK685">
        <v>500</v>
      </c>
      <c r="AL685" s="2">
        <v>0.63888888888888884</v>
      </c>
      <c r="AM685" s="3">
        <v>46154</v>
      </c>
      <c r="AN685" t="s">
        <v>350</v>
      </c>
      <c r="AO685" t="s">
        <v>313</v>
      </c>
      <c r="AQ685" t="str">
        <f t="shared" si="10"/>
        <v/>
      </c>
    </row>
    <row r="686" spans="1:43">
      <c r="A686" s="8">
        <v>46178</v>
      </c>
      <c r="B686">
        <v>3951.55</v>
      </c>
      <c r="C686">
        <v>-0.01</v>
      </c>
      <c r="D686">
        <v>66630</v>
      </c>
      <c r="E686">
        <v>-1.49</v>
      </c>
      <c r="F686" s="69">
        <v>9303</v>
      </c>
      <c r="G686" t="s">
        <v>108</v>
      </c>
      <c r="H686">
        <v>0</v>
      </c>
      <c r="I686" t="s">
        <v>288</v>
      </c>
      <c r="J686" t="s">
        <v>289</v>
      </c>
      <c r="K686" t="s">
        <v>295</v>
      </c>
      <c r="L686" s="36">
        <v>3905</v>
      </c>
      <c r="M686">
        <v>20</v>
      </c>
      <c r="N686" s="66">
        <v>5.1000000000000004E-3</v>
      </c>
      <c r="O686" s="36">
        <v>3885</v>
      </c>
      <c r="P686" s="66">
        <v>5.1000000000000004E-3</v>
      </c>
      <c r="Q686" s="36">
        <v>3910</v>
      </c>
      <c r="R686" s="36">
        <v>3960</v>
      </c>
      <c r="S686" s="36">
        <v>3900</v>
      </c>
      <c r="T686" s="66">
        <v>-1.1999999999999999E-3</v>
      </c>
      <c r="U686" s="66">
        <v>1.1999999999999999E-3</v>
      </c>
      <c r="V686" s="66">
        <v>-1.38E-2</v>
      </c>
      <c r="W686" s="66">
        <v>1.1999999999999999E-3</v>
      </c>
      <c r="X686" s="1">
        <v>76500</v>
      </c>
      <c r="Y686" s="1">
        <v>299956</v>
      </c>
      <c r="Z686" s="1">
        <v>299178</v>
      </c>
      <c r="AA686" t="s">
        <v>495</v>
      </c>
      <c r="AB686" t="s">
        <v>496</v>
      </c>
      <c r="AC686">
        <v>17.260000000000002</v>
      </c>
      <c r="AD686">
        <v>0.94</v>
      </c>
      <c r="AE686">
        <v>2.64</v>
      </c>
      <c r="AF686" t="s">
        <v>230</v>
      </c>
      <c r="AG686" s="1">
        <v>29800</v>
      </c>
      <c r="AH686" s="36">
        <v>3910</v>
      </c>
      <c r="AI686">
        <v>400</v>
      </c>
      <c r="AJ686" s="36">
        <v>3905</v>
      </c>
      <c r="AK686" s="1">
        <v>1800</v>
      </c>
      <c r="AL686" s="2">
        <v>0.63888888888888884</v>
      </c>
      <c r="AM686" s="3">
        <v>46154</v>
      </c>
      <c r="AN686" t="s">
        <v>298</v>
      </c>
      <c r="AO686" t="s">
        <v>497</v>
      </c>
      <c r="AQ686" t="str">
        <f t="shared" si="10"/>
        <v/>
      </c>
    </row>
    <row r="687" spans="1:43">
      <c r="A687" s="8">
        <v>46178</v>
      </c>
      <c r="B687">
        <v>3951.55</v>
      </c>
      <c r="C687">
        <v>-0.01</v>
      </c>
      <c r="D687">
        <v>66630</v>
      </c>
      <c r="E687">
        <v>-1.49</v>
      </c>
      <c r="F687" s="69">
        <v>9308</v>
      </c>
      <c r="G687" t="s">
        <v>109</v>
      </c>
      <c r="H687">
        <v>0</v>
      </c>
      <c r="I687" t="s">
        <v>314</v>
      </c>
      <c r="J687" t="s">
        <v>289</v>
      </c>
      <c r="K687" t="s">
        <v>295</v>
      </c>
      <c r="L687" s="36">
        <v>1539</v>
      </c>
      <c r="M687">
        <v>45</v>
      </c>
      <c r="N687" s="66">
        <v>3.0099999999999998E-2</v>
      </c>
      <c r="O687" s="36">
        <v>1494</v>
      </c>
      <c r="P687" s="66">
        <v>3.0099999999999998E-2</v>
      </c>
      <c r="Q687" s="36">
        <v>1511</v>
      </c>
      <c r="R687" s="36">
        <v>1544</v>
      </c>
      <c r="S687" s="36">
        <v>1511</v>
      </c>
      <c r="T687" s="66">
        <v>1.8499999999999999E-2</v>
      </c>
      <c r="U687" s="66">
        <v>2.5999999999999999E-3</v>
      </c>
      <c r="V687" s="66">
        <v>-3.2000000000000002E-3</v>
      </c>
      <c r="W687" s="66">
        <v>1.8499999999999999E-2</v>
      </c>
      <c r="X687" s="1">
        <v>50300</v>
      </c>
      <c r="Y687" s="1">
        <v>77112</v>
      </c>
      <c r="Z687" s="1">
        <v>40126</v>
      </c>
      <c r="AA687" t="s">
        <v>498</v>
      </c>
      <c r="AB687" t="s">
        <v>499</v>
      </c>
      <c r="AC687">
        <v>13.14</v>
      </c>
      <c r="AD687">
        <v>1.03</v>
      </c>
      <c r="AE687">
        <v>2.2599999999999998</v>
      </c>
      <c r="AF687" t="s">
        <v>230</v>
      </c>
      <c r="AG687" s="1">
        <v>12400</v>
      </c>
      <c r="AH687" s="36">
        <v>1540</v>
      </c>
      <c r="AI687">
        <v>200</v>
      </c>
      <c r="AJ687" s="36">
        <v>1538</v>
      </c>
      <c r="AK687">
        <v>200</v>
      </c>
      <c r="AL687" s="2">
        <v>0.63888888888888884</v>
      </c>
      <c r="AM687" s="3">
        <v>46155</v>
      </c>
      <c r="AN687" t="s">
        <v>298</v>
      </c>
      <c r="AO687" t="s">
        <v>500</v>
      </c>
      <c r="AQ687" t="str">
        <f t="shared" si="10"/>
        <v/>
      </c>
    </row>
    <row r="688" spans="1:43">
      <c r="A688" s="8">
        <v>46178</v>
      </c>
      <c r="B688">
        <v>3951.55</v>
      </c>
      <c r="C688">
        <v>-0.01</v>
      </c>
      <c r="D688">
        <v>66630</v>
      </c>
      <c r="E688">
        <v>-1.49</v>
      </c>
      <c r="F688" s="69">
        <v>9348</v>
      </c>
      <c r="G688" t="s">
        <v>110</v>
      </c>
      <c r="H688">
        <v>0</v>
      </c>
      <c r="I688" t="s">
        <v>347</v>
      </c>
      <c r="J688" t="s">
        <v>323</v>
      </c>
      <c r="K688" t="s">
        <v>290</v>
      </c>
      <c r="L688">
        <v>616</v>
      </c>
      <c r="M688">
        <v>61</v>
      </c>
      <c r="N688" s="66">
        <v>0.1099</v>
      </c>
      <c r="O688">
        <v>555</v>
      </c>
      <c r="P688" s="66">
        <v>0.1099</v>
      </c>
      <c r="Q688">
        <v>607</v>
      </c>
      <c r="R688">
        <v>633</v>
      </c>
      <c r="S688">
        <v>585</v>
      </c>
      <c r="T688" s="66">
        <v>1.4800000000000001E-2</v>
      </c>
      <c r="U688" s="66">
        <v>2.1499999999999998E-2</v>
      </c>
      <c r="V688" s="66">
        <v>-2.6800000000000001E-2</v>
      </c>
      <c r="W688" s="66">
        <v>5.2900000000000003E-2</v>
      </c>
      <c r="X688" s="1">
        <v>5041100</v>
      </c>
      <c r="Y688" s="1">
        <v>3074708</v>
      </c>
      <c r="Z688" s="1">
        <v>90081</v>
      </c>
      <c r="AA688" t="s">
        <v>552</v>
      </c>
      <c r="AB688" t="s">
        <v>502</v>
      </c>
      <c r="AC688">
        <v>0</v>
      </c>
      <c r="AD688">
        <v>5.98</v>
      </c>
      <c r="AE688">
        <v>0</v>
      </c>
      <c r="AF688">
        <v>2.2000000000000002</v>
      </c>
      <c r="AG688" s="1">
        <v>22000</v>
      </c>
      <c r="AH688">
        <v>616</v>
      </c>
      <c r="AI688" s="1">
        <v>7700</v>
      </c>
      <c r="AJ688">
        <v>615</v>
      </c>
      <c r="AK688" s="1">
        <v>2900</v>
      </c>
      <c r="AL688" s="2">
        <v>0.63888888888888884</v>
      </c>
      <c r="AM688" s="3">
        <v>46157</v>
      </c>
      <c r="AN688" t="s">
        <v>298</v>
      </c>
      <c r="AO688" t="s">
        <v>313</v>
      </c>
      <c r="AQ688" t="str">
        <f t="shared" si="10"/>
        <v/>
      </c>
    </row>
    <row r="689" spans="1:43">
      <c r="A689" s="8">
        <v>46178</v>
      </c>
      <c r="B689">
        <v>3951.55</v>
      </c>
      <c r="C689">
        <v>-0.01</v>
      </c>
      <c r="D689">
        <v>66630</v>
      </c>
      <c r="E689">
        <v>-1.49</v>
      </c>
      <c r="F689" s="69">
        <v>9432</v>
      </c>
      <c r="G689" t="s">
        <v>111</v>
      </c>
      <c r="H689">
        <v>0</v>
      </c>
      <c r="I689" t="s">
        <v>288</v>
      </c>
      <c r="J689" t="s">
        <v>289</v>
      </c>
      <c r="K689" t="s">
        <v>290</v>
      </c>
      <c r="L689">
        <v>146.19999999999999</v>
      </c>
      <c r="M689">
        <v>-0.7</v>
      </c>
      <c r="N689" s="66">
        <v>-4.7999999999999996E-3</v>
      </c>
      <c r="O689">
        <v>146.9</v>
      </c>
      <c r="P689" s="66">
        <v>-4.7000000000000002E-3</v>
      </c>
      <c r="Q689">
        <v>147.5</v>
      </c>
      <c r="R689">
        <v>148.4</v>
      </c>
      <c r="S689">
        <v>146.1</v>
      </c>
      <c r="T689" s="66">
        <v>-8.8000000000000005E-3</v>
      </c>
      <c r="U689" s="66">
        <v>-2.7000000000000001E-3</v>
      </c>
      <c r="V689" s="66">
        <v>-1.4800000000000001E-2</v>
      </c>
      <c r="W689" s="66">
        <v>5.9999999999999995E-4</v>
      </c>
      <c r="X689" s="1">
        <v>193123400</v>
      </c>
      <c r="Y689" s="1">
        <v>28386910</v>
      </c>
      <c r="Z689" s="1">
        <v>13238456</v>
      </c>
      <c r="AA689" t="s">
        <v>503</v>
      </c>
      <c r="AB689" t="s">
        <v>598</v>
      </c>
      <c r="AC689">
        <v>12.18</v>
      </c>
      <c r="AD689">
        <v>1.22</v>
      </c>
      <c r="AE689">
        <v>3.69</v>
      </c>
      <c r="AF689" t="s">
        <v>230</v>
      </c>
      <c r="AG689" s="1">
        <v>2481600</v>
      </c>
      <c r="AH689">
        <v>146.19999999999999</v>
      </c>
      <c r="AI689" s="1">
        <v>3007400</v>
      </c>
      <c r="AJ689">
        <v>146.1</v>
      </c>
      <c r="AK689" s="1">
        <v>1653500</v>
      </c>
      <c r="AL689" s="2">
        <v>0.63888888888888884</v>
      </c>
      <c r="AM689" s="3">
        <v>46150</v>
      </c>
      <c r="AN689" t="s">
        <v>298</v>
      </c>
      <c r="AO689" t="s">
        <v>351</v>
      </c>
      <c r="AQ689" t="str">
        <f t="shared" si="10"/>
        <v/>
      </c>
    </row>
    <row r="690" spans="1:43">
      <c r="A690" s="8">
        <v>46178</v>
      </c>
      <c r="B690">
        <v>3951.55</v>
      </c>
      <c r="C690">
        <v>-0.01</v>
      </c>
      <c r="D690">
        <v>66630</v>
      </c>
      <c r="E690">
        <v>-1.49</v>
      </c>
      <c r="F690" s="69">
        <v>9449</v>
      </c>
      <c r="G690" t="s">
        <v>112</v>
      </c>
      <c r="H690">
        <v>0</v>
      </c>
      <c r="I690" t="s">
        <v>288</v>
      </c>
      <c r="J690" t="s">
        <v>289</v>
      </c>
      <c r="K690" t="s">
        <v>290</v>
      </c>
      <c r="L690" s="36">
        <v>3216</v>
      </c>
      <c r="M690">
        <v>-29</v>
      </c>
      <c r="N690" s="66">
        <v>-8.8999999999999999E-3</v>
      </c>
      <c r="O690" s="36">
        <v>3245</v>
      </c>
      <c r="P690" s="66">
        <v>-8.8999999999999999E-3</v>
      </c>
      <c r="Q690" s="36">
        <v>3249</v>
      </c>
      <c r="R690" s="36">
        <v>3274</v>
      </c>
      <c r="S690" s="36">
        <v>3213</v>
      </c>
      <c r="T690" s="66">
        <v>-1.01E-2</v>
      </c>
      <c r="U690" s="66">
        <v>-9.1999999999999998E-3</v>
      </c>
      <c r="V690" s="66">
        <v>-1.77E-2</v>
      </c>
      <c r="W690" s="66">
        <v>8.9999999999999998E-4</v>
      </c>
      <c r="X690" s="1">
        <v>130000</v>
      </c>
      <c r="Y690" s="1">
        <v>421913</v>
      </c>
      <c r="Z690" s="1">
        <v>345234</v>
      </c>
      <c r="AA690" t="s">
        <v>505</v>
      </c>
      <c r="AB690" t="s">
        <v>506</v>
      </c>
      <c r="AC690">
        <v>13.82</v>
      </c>
      <c r="AD690">
        <v>2.89</v>
      </c>
      <c r="AE690">
        <v>2.4300000000000002</v>
      </c>
      <c r="AF690" t="s">
        <v>230</v>
      </c>
      <c r="AG690">
        <v>200</v>
      </c>
      <c r="AH690" s="36">
        <v>3217</v>
      </c>
      <c r="AI690">
        <v>700</v>
      </c>
      <c r="AJ690" s="36">
        <v>3216</v>
      </c>
      <c r="AK690">
        <v>900</v>
      </c>
      <c r="AL690" s="2">
        <v>0.63888888888888884</v>
      </c>
      <c r="AM690" s="3">
        <v>46157</v>
      </c>
      <c r="AN690" t="s">
        <v>293</v>
      </c>
      <c r="AO690" t="s">
        <v>351</v>
      </c>
      <c r="AQ690" t="str">
        <f t="shared" si="10"/>
        <v/>
      </c>
    </row>
    <row r="691" spans="1:43">
      <c r="A691" s="8">
        <v>46178</v>
      </c>
      <c r="B691">
        <v>3951.55</v>
      </c>
      <c r="C691">
        <v>-0.01</v>
      </c>
      <c r="D691">
        <v>66630</v>
      </c>
      <c r="E691">
        <v>-1.49</v>
      </c>
      <c r="F691" s="69">
        <v>9501</v>
      </c>
      <c r="G691" t="s">
        <v>113</v>
      </c>
      <c r="H691">
        <v>0</v>
      </c>
      <c r="I691" t="s">
        <v>288</v>
      </c>
      <c r="J691" t="s">
        <v>289</v>
      </c>
      <c r="K691" t="s">
        <v>295</v>
      </c>
      <c r="L691">
        <v>528.79999999999995</v>
      </c>
      <c r="M691">
        <v>-12.2</v>
      </c>
      <c r="N691" s="66">
        <v>-2.2599999999999999E-2</v>
      </c>
      <c r="O691">
        <v>541</v>
      </c>
      <c r="P691" s="66">
        <v>-2.2499999999999999E-2</v>
      </c>
      <c r="Q691">
        <v>544.5</v>
      </c>
      <c r="R691">
        <v>555.6</v>
      </c>
      <c r="S691">
        <v>527.20000000000005</v>
      </c>
      <c r="T691" s="66">
        <v>-2.8799999999999999E-2</v>
      </c>
      <c r="U691" s="66">
        <v>-2.6100000000000002E-2</v>
      </c>
      <c r="V691" s="66">
        <v>-4.82E-2</v>
      </c>
      <c r="W691" s="66">
        <v>3.0000000000000001E-3</v>
      </c>
      <c r="X691" s="1">
        <v>34841600</v>
      </c>
      <c r="Y691" s="1">
        <v>18872631</v>
      </c>
      <c r="Z691" s="1">
        <v>849790</v>
      </c>
      <c r="AA691" t="s">
        <v>507</v>
      </c>
      <c r="AB691" t="s">
        <v>610</v>
      </c>
      <c r="AC691">
        <v>3.38</v>
      </c>
      <c r="AD691">
        <v>0.35</v>
      </c>
      <c r="AE691">
        <v>0</v>
      </c>
      <c r="AF691" t="s">
        <v>230</v>
      </c>
      <c r="AG691" s="1">
        <v>1070000</v>
      </c>
      <c r="AH691">
        <v>529</v>
      </c>
      <c r="AI691" s="1">
        <v>1200</v>
      </c>
      <c r="AJ691">
        <v>528.79999999999995</v>
      </c>
      <c r="AK691" s="1">
        <v>24000</v>
      </c>
      <c r="AL691" s="2">
        <v>0.63888888888888884</v>
      </c>
      <c r="AN691" t="s">
        <v>298</v>
      </c>
      <c r="AO691" t="s">
        <v>509</v>
      </c>
      <c r="AQ691" t="str">
        <f t="shared" si="10"/>
        <v/>
      </c>
    </row>
    <row r="692" spans="1:43">
      <c r="A692" s="8">
        <v>46178</v>
      </c>
      <c r="B692">
        <v>3951.55</v>
      </c>
      <c r="C692">
        <v>-0.01</v>
      </c>
      <c r="D692">
        <v>66630</v>
      </c>
      <c r="E692">
        <v>-1.49</v>
      </c>
      <c r="F692" s="69">
        <v>9531</v>
      </c>
      <c r="G692" t="s">
        <v>114</v>
      </c>
      <c r="H692">
        <v>0</v>
      </c>
      <c r="I692" t="s">
        <v>288</v>
      </c>
      <c r="J692" t="s">
        <v>289</v>
      </c>
      <c r="K692" t="s">
        <v>295</v>
      </c>
      <c r="L692" s="36">
        <v>6187</v>
      </c>
      <c r="M692">
        <v>-32</v>
      </c>
      <c r="N692" s="66">
        <v>-5.1000000000000004E-3</v>
      </c>
      <c r="O692" s="36">
        <v>6219</v>
      </c>
      <c r="P692" s="66">
        <v>-5.1000000000000004E-3</v>
      </c>
      <c r="Q692" s="36">
        <v>6219</v>
      </c>
      <c r="R692" s="36">
        <v>6295</v>
      </c>
      <c r="S692" s="36">
        <v>6163</v>
      </c>
      <c r="T692" s="66">
        <v>-5.1000000000000004E-3</v>
      </c>
      <c r="U692" s="66">
        <v>-3.7000000000000002E-3</v>
      </c>
      <c r="V692" s="66">
        <v>-1.7100000000000001E-2</v>
      </c>
      <c r="W692" s="66">
        <v>3.8E-3</v>
      </c>
      <c r="X692" s="1">
        <v>661700</v>
      </c>
      <c r="Y692" s="1">
        <v>4112398</v>
      </c>
      <c r="Z692" s="1">
        <v>2072392</v>
      </c>
      <c r="AA692" t="s">
        <v>510</v>
      </c>
      <c r="AB692" t="s">
        <v>600</v>
      </c>
      <c r="AC692">
        <v>14.99</v>
      </c>
      <c r="AD692">
        <v>1.2</v>
      </c>
      <c r="AE692">
        <v>1.94</v>
      </c>
      <c r="AF692" t="s">
        <v>230</v>
      </c>
      <c r="AG692" s="1">
        <v>24200</v>
      </c>
      <c r="AH692" s="36">
        <v>6189</v>
      </c>
      <c r="AI692">
        <v>400</v>
      </c>
      <c r="AJ692" s="36">
        <v>6186</v>
      </c>
      <c r="AK692">
        <v>200</v>
      </c>
      <c r="AL692" s="2">
        <v>0.63888888888888884</v>
      </c>
      <c r="AN692" t="s">
        <v>298</v>
      </c>
      <c r="AO692" t="s">
        <v>509</v>
      </c>
      <c r="AQ692" t="str">
        <f t="shared" si="10"/>
        <v/>
      </c>
    </row>
    <row r="693" spans="1:43">
      <c r="A693" s="8">
        <v>46178</v>
      </c>
      <c r="B693">
        <v>3951.55</v>
      </c>
      <c r="C693">
        <v>-0.01</v>
      </c>
      <c r="D693">
        <v>66630</v>
      </c>
      <c r="E693">
        <v>-1.49</v>
      </c>
      <c r="F693" s="69">
        <v>9882</v>
      </c>
      <c r="G693" t="s">
        <v>115</v>
      </c>
      <c r="H693">
        <v>0</v>
      </c>
      <c r="I693" t="s">
        <v>288</v>
      </c>
      <c r="J693" t="s">
        <v>289</v>
      </c>
      <c r="K693" t="s">
        <v>295</v>
      </c>
      <c r="L693" s="36">
        <v>1660</v>
      </c>
      <c r="M693">
        <v>8</v>
      </c>
      <c r="N693" s="66">
        <v>4.7999999999999996E-3</v>
      </c>
      <c r="O693" s="36">
        <v>1652</v>
      </c>
      <c r="P693" s="66">
        <v>4.7999999999999996E-3</v>
      </c>
      <c r="Q693" s="36">
        <v>1666</v>
      </c>
      <c r="R693" s="36">
        <v>1675</v>
      </c>
      <c r="S693" s="36">
        <v>1655</v>
      </c>
      <c r="T693" s="66">
        <v>-3.5999999999999999E-3</v>
      </c>
      <c r="U693" s="66">
        <v>-5.9999999999999995E-4</v>
      </c>
      <c r="V693" s="66">
        <v>-8.8999999999999999E-3</v>
      </c>
      <c r="W693" s="66">
        <v>3.0000000000000001E-3</v>
      </c>
      <c r="X693" s="1">
        <v>99200</v>
      </c>
      <c r="Y693" s="1">
        <v>165133</v>
      </c>
      <c r="Z693" s="1">
        <v>142795</v>
      </c>
      <c r="AA693" t="s">
        <v>512</v>
      </c>
      <c r="AB693" t="s">
        <v>513</v>
      </c>
      <c r="AC693">
        <v>10.82</v>
      </c>
      <c r="AD693">
        <v>1.1399999999999999</v>
      </c>
      <c r="AE693">
        <v>4.0999999999999996</v>
      </c>
      <c r="AF693" t="s">
        <v>230</v>
      </c>
      <c r="AG693" s="1">
        <v>37600</v>
      </c>
      <c r="AH693" s="36">
        <v>1661</v>
      </c>
      <c r="AI693">
        <v>500</v>
      </c>
      <c r="AJ693" s="36">
        <v>1660</v>
      </c>
      <c r="AK693" s="1">
        <v>1700</v>
      </c>
      <c r="AL693" s="2">
        <v>0.6381944444444444</v>
      </c>
      <c r="AM693" s="3">
        <v>46150</v>
      </c>
      <c r="AN693" t="s">
        <v>298</v>
      </c>
      <c r="AO693" t="s">
        <v>322</v>
      </c>
      <c r="AQ693" t="str">
        <f t="shared" si="10"/>
        <v/>
      </c>
    </row>
    <row r="694" spans="1:43">
      <c r="F694" s="69">
        <v>6502</v>
      </c>
      <c r="I694" t="s">
        <v>514</v>
      </c>
      <c r="P694" t="s">
        <v>230</v>
      </c>
      <c r="T694" t="s">
        <v>230</v>
      </c>
      <c r="U694" t="s">
        <v>230</v>
      </c>
      <c r="V694" t="s">
        <v>230</v>
      </c>
      <c r="W694" t="s">
        <v>230</v>
      </c>
      <c r="AF694" t="s">
        <v>230</v>
      </c>
      <c r="AG694" t="s">
        <v>230</v>
      </c>
      <c r="AO694" t="s">
        <v>515</v>
      </c>
      <c r="AQ694" t="str">
        <f t="shared" si="10"/>
        <v/>
      </c>
    </row>
    <row r="695" spans="1:43">
      <c r="F695" s="69">
        <v>5759</v>
      </c>
      <c r="I695" t="s">
        <v>514</v>
      </c>
      <c r="P695" t="s">
        <v>230</v>
      </c>
      <c r="T695" t="s">
        <v>230</v>
      </c>
      <c r="U695" t="s">
        <v>230</v>
      </c>
      <c r="V695" t="s">
        <v>230</v>
      </c>
      <c r="W695" t="s">
        <v>230</v>
      </c>
      <c r="AF695" t="s">
        <v>230</v>
      </c>
      <c r="AG695" t="s">
        <v>230</v>
      </c>
      <c r="AO695" t="s">
        <v>515</v>
      </c>
      <c r="AQ695" t="str">
        <f t="shared" si="10"/>
        <v/>
      </c>
    </row>
    <row r="696" spans="1:43">
      <c r="AQ696" t="str">
        <f t="shared" si="10"/>
        <v/>
      </c>
    </row>
    <row r="697" spans="1:43">
      <c r="AQ697" t="str">
        <f t="shared" si="10"/>
        <v/>
      </c>
    </row>
    <row r="698" spans="1:43">
      <c r="AQ698" t="str">
        <f t="shared" si="10"/>
        <v/>
      </c>
    </row>
    <row r="699" spans="1:43">
      <c r="B699">
        <v>4044.96</v>
      </c>
      <c r="C699">
        <v>-0.56999999999999995</v>
      </c>
      <c r="D699" s="1"/>
      <c r="E699" s="6"/>
      <c r="AQ699" t="str">
        <f t="shared" si="10"/>
        <v/>
      </c>
    </row>
    <row r="700" spans="1:43">
      <c r="A700" s="8" t="s">
        <v>0</v>
      </c>
      <c r="B700" t="s">
        <v>116</v>
      </c>
      <c r="C700" t="s">
        <v>1</v>
      </c>
      <c r="D700" t="s">
        <v>2</v>
      </c>
      <c r="E700" t="s">
        <v>3</v>
      </c>
      <c r="F700" s="7" t="s">
        <v>4</v>
      </c>
      <c r="G700" t="s">
        <v>5</v>
      </c>
      <c r="H700" t="s">
        <v>268</v>
      </c>
      <c r="I700" t="s">
        <v>269</v>
      </c>
      <c r="J700" t="s">
        <v>270</v>
      </c>
      <c r="K700" t="s">
        <v>271</v>
      </c>
      <c r="L700" t="s">
        <v>6</v>
      </c>
      <c r="M700" t="s">
        <v>7</v>
      </c>
      <c r="N700" t="s">
        <v>8</v>
      </c>
      <c r="O700" t="s">
        <v>9</v>
      </c>
      <c r="P700" t="s">
        <v>272</v>
      </c>
      <c r="Q700" t="s">
        <v>10</v>
      </c>
      <c r="R700" t="s">
        <v>11</v>
      </c>
      <c r="S700" t="s">
        <v>12</v>
      </c>
      <c r="T700" t="s">
        <v>273</v>
      </c>
      <c r="U700" t="s">
        <v>274</v>
      </c>
      <c r="V700" t="s">
        <v>275</v>
      </c>
      <c r="W700" t="s">
        <v>276</v>
      </c>
      <c r="X700" t="s">
        <v>13</v>
      </c>
      <c r="Y700" t="s">
        <v>277</v>
      </c>
      <c r="Z700" t="s">
        <v>278</v>
      </c>
      <c r="AA700" t="s">
        <v>14</v>
      </c>
      <c r="AB700" t="s">
        <v>15</v>
      </c>
      <c r="AC700" t="s">
        <v>279</v>
      </c>
      <c r="AD700" t="s">
        <v>280</v>
      </c>
      <c r="AE700" t="s">
        <v>281</v>
      </c>
      <c r="AF700" t="s">
        <v>282</v>
      </c>
      <c r="AG700" t="s">
        <v>283</v>
      </c>
      <c r="AH700" t="s">
        <v>284</v>
      </c>
      <c r="AI700" t="s">
        <v>16</v>
      </c>
      <c r="AJ700" t="s">
        <v>17</v>
      </c>
      <c r="AK700" t="s">
        <v>18</v>
      </c>
      <c r="AL700" t="s">
        <v>19</v>
      </c>
      <c r="AM700" t="s">
        <v>20</v>
      </c>
      <c r="AN700" t="s">
        <v>285</v>
      </c>
      <c r="AO700" t="s">
        <v>286</v>
      </c>
      <c r="AQ700" t="str">
        <f t="shared" si="10"/>
        <v/>
      </c>
    </row>
    <row r="701" spans="1:43">
      <c r="A701" s="8">
        <v>46091</v>
      </c>
      <c r="B701">
        <v>3852.95</v>
      </c>
      <c r="C701">
        <v>-1.1100000000000001</v>
      </c>
      <c r="D701">
        <v>64380</v>
      </c>
      <c r="E701">
        <v>-1.56</v>
      </c>
      <c r="F701" s="69">
        <v>1605</v>
      </c>
      <c r="G701" t="s">
        <v>21</v>
      </c>
      <c r="H701">
        <v>0</v>
      </c>
      <c r="I701" t="s">
        <v>288</v>
      </c>
      <c r="J701" t="s">
        <v>289</v>
      </c>
      <c r="K701" t="s">
        <v>290</v>
      </c>
      <c r="L701" s="36">
        <v>3482</v>
      </c>
      <c r="M701">
        <v>-110</v>
      </c>
      <c r="N701" s="66">
        <v>-3.0599999999999999E-2</v>
      </c>
      <c r="O701" s="36">
        <v>3592</v>
      </c>
      <c r="P701" s="66">
        <v>-3.0599999999999999E-2</v>
      </c>
      <c r="Q701" s="36">
        <v>3537</v>
      </c>
      <c r="R701" s="36">
        <v>3553</v>
      </c>
      <c r="S701" s="36">
        <v>3472</v>
      </c>
      <c r="T701" s="66">
        <v>-1.55E-2</v>
      </c>
      <c r="U701" s="66">
        <v>2.3E-3</v>
      </c>
      <c r="V701" s="66">
        <v>-1.9900000000000001E-2</v>
      </c>
      <c r="W701" s="66">
        <v>2.8E-3</v>
      </c>
      <c r="X701" s="1">
        <v>2864700</v>
      </c>
      <c r="Y701" s="1">
        <v>10013853</v>
      </c>
      <c r="Z701" s="1">
        <v>4384311</v>
      </c>
      <c r="AA701" t="s">
        <v>291</v>
      </c>
      <c r="AB701" t="s">
        <v>292</v>
      </c>
      <c r="AC701">
        <v>8.99</v>
      </c>
      <c r="AD701">
        <v>0.85</v>
      </c>
      <c r="AE701">
        <v>3.1</v>
      </c>
      <c r="AF701" t="s">
        <v>230</v>
      </c>
      <c r="AG701" s="1">
        <v>45100</v>
      </c>
      <c r="AH701" s="36">
        <v>3482</v>
      </c>
      <c r="AI701" s="1">
        <v>3200</v>
      </c>
      <c r="AJ701" s="36">
        <v>3481</v>
      </c>
      <c r="AK701" s="1">
        <v>1300</v>
      </c>
      <c r="AL701" s="2">
        <v>0.63888888888888884</v>
      </c>
      <c r="AM701" s="3">
        <v>46155</v>
      </c>
      <c r="AN701" t="s">
        <v>293</v>
      </c>
      <c r="AO701" t="s">
        <v>294</v>
      </c>
      <c r="AQ701" t="str">
        <f t="shared" si="10"/>
        <v/>
      </c>
    </row>
    <row r="702" spans="1:43">
      <c r="A702" s="8">
        <v>46091</v>
      </c>
      <c r="B702">
        <v>3852.95</v>
      </c>
      <c r="C702">
        <v>-1.1100000000000001</v>
      </c>
      <c r="D702">
        <v>64380</v>
      </c>
      <c r="E702">
        <v>-1.56</v>
      </c>
      <c r="F702" s="69">
        <v>1833</v>
      </c>
      <c r="G702" t="s">
        <v>24</v>
      </c>
      <c r="H702">
        <v>0</v>
      </c>
      <c r="I702" t="s">
        <v>288</v>
      </c>
      <c r="J702" t="s">
        <v>289</v>
      </c>
      <c r="K702" t="s">
        <v>290</v>
      </c>
      <c r="L702" s="36">
        <v>5570</v>
      </c>
      <c r="M702">
        <v>30</v>
      </c>
      <c r="N702" s="66">
        <v>5.4000000000000003E-3</v>
      </c>
      <c r="O702" s="36">
        <v>5540</v>
      </c>
      <c r="P702" s="66">
        <v>5.4000000000000003E-3</v>
      </c>
      <c r="Q702" s="36">
        <v>5540</v>
      </c>
      <c r="R702" s="36">
        <v>5570</v>
      </c>
      <c r="S702" s="36">
        <v>5500</v>
      </c>
      <c r="T702" s="66">
        <v>5.4000000000000003E-3</v>
      </c>
      <c r="U702" s="66">
        <v>5.4000000000000003E-3</v>
      </c>
      <c r="V702" s="66">
        <v>0</v>
      </c>
      <c r="W702" s="66">
        <v>1.2699999999999999E-2</v>
      </c>
      <c r="X702" s="1">
        <v>70300</v>
      </c>
      <c r="Y702" s="1">
        <v>389322</v>
      </c>
      <c r="Z702" s="1">
        <v>215365</v>
      </c>
      <c r="AA702" t="s">
        <v>296</v>
      </c>
      <c r="AB702" t="s">
        <v>572</v>
      </c>
      <c r="AC702">
        <v>12.97</v>
      </c>
      <c r="AD702">
        <v>1.01</v>
      </c>
      <c r="AE702">
        <v>5.39</v>
      </c>
      <c r="AF702" t="s">
        <v>230</v>
      </c>
      <c r="AG702" s="1">
        <v>13100</v>
      </c>
      <c r="AH702" s="36">
        <v>5580</v>
      </c>
      <c r="AI702" s="1">
        <v>1400</v>
      </c>
      <c r="AJ702" s="36">
        <v>5570</v>
      </c>
      <c r="AK702" s="1">
        <v>1300</v>
      </c>
      <c r="AL702" s="2">
        <v>0.63888888888888884</v>
      </c>
      <c r="AM702" s="3">
        <v>46157</v>
      </c>
      <c r="AN702" t="s">
        <v>298</v>
      </c>
      <c r="AO702" t="s">
        <v>299</v>
      </c>
      <c r="AQ702" t="str">
        <f t="shared" si="10"/>
        <v/>
      </c>
    </row>
    <row r="703" spans="1:43">
      <c r="A703" s="8">
        <v>46091</v>
      </c>
      <c r="B703">
        <v>3852.95</v>
      </c>
      <c r="C703">
        <v>-1.1100000000000001</v>
      </c>
      <c r="D703">
        <v>64380</v>
      </c>
      <c r="E703">
        <v>-1.56</v>
      </c>
      <c r="F703" s="69">
        <v>1911</v>
      </c>
      <c r="G703" t="s">
        <v>25</v>
      </c>
      <c r="H703">
        <v>0</v>
      </c>
      <c r="I703" t="s">
        <v>288</v>
      </c>
      <c r="J703" t="s">
        <v>289</v>
      </c>
      <c r="K703" t="s">
        <v>295</v>
      </c>
      <c r="L703" s="36">
        <v>1344.5</v>
      </c>
      <c r="M703">
        <v>56.5</v>
      </c>
      <c r="N703" s="66">
        <v>4.3900000000000002E-2</v>
      </c>
      <c r="O703" s="36">
        <v>1288</v>
      </c>
      <c r="P703" s="66">
        <v>4.3799999999999999E-2</v>
      </c>
      <c r="Q703" s="36">
        <v>1310</v>
      </c>
      <c r="R703" s="36">
        <v>1350</v>
      </c>
      <c r="S703" s="36">
        <v>1304.5</v>
      </c>
      <c r="T703" s="66">
        <v>2.63E-2</v>
      </c>
      <c r="U703" s="66">
        <v>5.5999999999999999E-3</v>
      </c>
      <c r="V703" s="66">
        <v>-4.0000000000000001E-3</v>
      </c>
      <c r="W703" s="66">
        <v>3.0599999999999999E-2</v>
      </c>
      <c r="X703" s="1">
        <v>6835700</v>
      </c>
      <c r="Y703" s="1">
        <v>9145416</v>
      </c>
      <c r="Z703" s="1">
        <v>831662</v>
      </c>
      <c r="AA703" t="s">
        <v>300</v>
      </c>
      <c r="AB703" t="s">
        <v>301</v>
      </c>
      <c r="AC703">
        <v>8.56</v>
      </c>
      <c r="AD703">
        <v>0.81</v>
      </c>
      <c r="AE703">
        <v>3.72</v>
      </c>
      <c r="AF703" t="s">
        <v>230</v>
      </c>
      <c r="AG703" s="1">
        <v>314600</v>
      </c>
      <c r="AH703" s="36">
        <v>1345</v>
      </c>
      <c r="AI703" s="1">
        <v>8800</v>
      </c>
      <c r="AJ703" s="36">
        <v>1344.5</v>
      </c>
      <c r="AK703" s="1">
        <v>4700</v>
      </c>
      <c r="AL703" s="2">
        <v>0.63888888888888884</v>
      </c>
      <c r="AN703" t="s">
        <v>293</v>
      </c>
      <c r="AO703" t="s">
        <v>299</v>
      </c>
      <c r="AQ703" t="str">
        <f t="shared" si="10"/>
        <v/>
      </c>
    </row>
    <row r="704" spans="1:43">
      <c r="A704" s="8">
        <v>46091</v>
      </c>
      <c r="B704">
        <v>3852.95</v>
      </c>
      <c r="C704">
        <v>-1.1100000000000001</v>
      </c>
      <c r="D704">
        <v>64380</v>
      </c>
      <c r="E704">
        <v>-1.56</v>
      </c>
      <c r="F704" s="69">
        <v>1925</v>
      </c>
      <c r="G704" t="s">
        <v>26</v>
      </c>
      <c r="H704">
        <v>0</v>
      </c>
      <c r="I704" t="s">
        <v>288</v>
      </c>
      <c r="J704" t="s">
        <v>289</v>
      </c>
      <c r="K704" t="s">
        <v>295</v>
      </c>
      <c r="L704" s="36">
        <v>4375</v>
      </c>
      <c r="M704">
        <v>127</v>
      </c>
      <c r="N704" s="66">
        <v>2.9899999999999999E-2</v>
      </c>
      <c r="O704" s="36">
        <v>4248</v>
      </c>
      <c r="P704" s="66">
        <v>2.98E-2</v>
      </c>
      <c r="Q704" s="36">
        <v>4317</v>
      </c>
      <c r="R704" s="36">
        <v>4378</v>
      </c>
      <c r="S704" s="36">
        <v>4297</v>
      </c>
      <c r="T704" s="66">
        <v>1.34E-2</v>
      </c>
      <c r="U704" s="66">
        <v>6.6E-3</v>
      </c>
      <c r="V704" s="66">
        <v>-5.9999999999999995E-4</v>
      </c>
      <c r="W704" s="66">
        <v>1.8100000000000002E-2</v>
      </c>
      <c r="X704" s="1">
        <v>1996600</v>
      </c>
      <c r="Y704" s="1">
        <v>8663906</v>
      </c>
      <c r="Z704" s="1">
        <v>2885908</v>
      </c>
      <c r="AA704" t="s">
        <v>302</v>
      </c>
      <c r="AB704" t="s">
        <v>573</v>
      </c>
      <c r="AC704">
        <v>11.93</v>
      </c>
      <c r="AD704">
        <v>0.93</v>
      </c>
      <c r="AE704">
        <v>4.0199999999999996</v>
      </c>
      <c r="AF704" t="s">
        <v>230</v>
      </c>
      <c r="AG704" s="1">
        <v>63800</v>
      </c>
      <c r="AH704" s="36">
        <v>4376</v>
      </c>
      <c r="AI704" s="1">
        <v>1100</v>
      </c>
      <c r="AJ704" s="36">
        <v>4375</v>
      </c>
      <c r="AK704" s="1">
        <v>2800</v>
      </c>
      <c r="AL704" s="2">
        <v>0.63888888888888884</v>
      </c>
      <c r="AM704" s="3">
        <v>46155</v>
      </c>
      <c r="AN704" t="s">
        <v>298</v>
      </c>
      <c r="AO704" t="s">
        <v>299</v>
      </c>
      <c r="AQ704" t="str">
        <f t="shared" si="10"/>
        <v/>
      </c>
    </row>
    <row r="705" spans="1:43">
      <c r="A705" s="8">
        <v>46091</v>
      </c>
      <c r="B705">
        <v>3852.95</v>
      </c>
      <c r="C705">
        <v>-1.1100000000000001</v>
      </c>
      <c r="D705">
        <v>64380</v>
      </c>
      <c r="E705">
        <v>-1.56</v>
      </c>
      <c r="F705" s="69">
        <v>1928</v>
      </c>
      <c r="G705" t="s">
        <v>27</v>
      </c>
      <c r="H705">
        <v>0</v>
      </c>
      <c r="I705" t="s">
        <v>288</v>
      </c>
      <c r="J705" t="s">
        <v>289</v>
      </c>
      <c r="K705" t="s">
        <v>290</v>
      </c>
      <c r="L705" s="36">
        <v>3331</v>
      </c>
      <c r="M705">
        <v>106</v>
      </c>
      <c r="N705" s="66">
        <v>3.2899999999999999E-2</v>
      </c>
      <c r="O705" s="36">
        <v>3225</v>
      </c>
      <c r="P705" s="66">
        <v>3.2800000000000003E-2</v>
      </c>
      <c r="Q705" s="36">
        <v>3271</v>
      </c>
      <c r="R705" s="36">
        <v>3333</v>
      </c>
      <c r="S705" s="36">
        <v>3253</v>
      </c>
      <c r="T705" s="66">
        <v>1.83E-2</v>
      </c>
      <c r="U705" s="66">
        <v>4.1999999999999997E-3</v>
      </c>
      <c r="V705" s="66">
        <v>-5.9999999999999995E-4</v>
      </c>
      <c r="W705" s="66">
        <v>2.3900000000000001E-2</v>
      </c>
      <c r="X705" s="1">
        <v>2839500</v>
      </c>
      <c r="Y705" s="1">
        <v>9377583</v>
      </c>
      <c r="Z705" s="1">
        <v>2170431</v>
      </c>
      <c r="AA705" t="s">
        <v>304</v>
      </c>
      <c r="AB705" t="s">
        <v>574</v>
      </c>
      <c r="AC705">
        <v>9.9</v>
      </c>
      <c r="AD705">
        <v>1</v>
      </c>
      <c r="AE705">
        <v>4.3499999999999996</v>
      </c>
      <c r="AF705" t="s">
        <v>230</v>
      </c>
      <c r="AG705" s="1">
        <v>225600</v>
      </c>
      <c r="AH705" s="36">
        <v>3332</v>
      </c>
      <c r="AI705" s="1">
        <v>1600</v>
      </c>
      <c r="AJ705" s="36">
        <v>3331</v>
      </c>
      <c r="AK705" s="1">
        <v>3300</v>
      </c>
      <c r="AL705" s="2">
        <v>0.63888888888888884</v>
      </c>
      <c r="AM705" s="3">
        <v>46177</v>
      </c>
      <c r="AN705" t="s">
        <v>306</v>
      </c>
      <c r="AO705" t="s">
        <v>299</v>
      </c>
      <c r="AQ705" t="str">
        <f t="shared" si="10"/>
        <v/>
      </c>
    </row>
    <row r="706" spans="1:43">
      <c r="A706" s="8">
        <v>46091</v>
      </c>
      <c r="B706">
        <v>3852.95</v>
      </c>
      <c r="C706">
        <v>-1.1100000000000001</v>
      </c>
      <c r="D706">
        <v>64380</v>
      </c>
      <c r="E706">
        <v>-1.56</v>
      </c>
      <c r="F706" s="69">
        <v>1929</v>
      </c>
      <c r="G706" t="s">
        <v>28</v>
      </c>
      <c r="H706">
        <v>0</v>
      </c>
      <c r="I706" t="s">
        <v>288</v>
      </c>
      <c r="J706" t="s">
        <v>289</v>
      </c>
      <c r="K706" t="s">
        <v>290</v>
      </c>
      <c r="L706" s="36">
        <v>1099</v>
      </c>
      <c r="M706">
        <v>11</v>
      </c>
      <c r="N706" s="66">
        <v>1.01E-2</v>
      </c>
      <c r="O706" s="36">
        <v>1088</v>
      </c>
      <c r="P706" s="66">
        <v>1.01E-2</v>
      </c>
      <c r="Q706" s="36">
        <v>1088</v>
      </c>
      <c r="R706" s="36">
        <v>1099</v>
      </c>
      <c r="S706" s="36">
        <v>1086</v>
      </c>
      <c r="T706" s="66">
        <v>1.01E-2</v>
      </c>
      <c r="U706" s="66">
        <v>9.1000000000000004E-3</v>
      </c>
      <c r="V706" s="66">
        <v>0</v>
      </c>
      <c r="W706" s="66">
        <v>1.1900000000000001E-2</v>
      </c>
      <c r="X706" s="1">
        <v>39800</v>
      </c>
      <c r="Y706" s="1">
        <v>43433</v>
      </c>
      <c r="Z706" s="1">
        <v>45910</v>
      </c>
      <c r="AA706" t="s">
        <v>307</v>
      </c>
      <c r="AB706" t="s">
        <v>575</v>
      </c>
      <c r="AC706">
        <v>12.4</v>
      </c>
      <c r="AD706">
        <v>1.21</v>
      </c>
      <c r="AE706">
        <v>4.55</v>
      </c>
      <c r="AF706" t="s">
        <v>230</v>
      </c>
      <c r="AG706" s="1">
        <v>14800</v>
      </c>
      <c r="AH706" s="36">
        <v>1099</v>
      </c>
      <c r="AI706">
        <v>800</v>
      </c>
      <c r="AJ706" s="36">
        <v>1098</v>
      </c>
      <c r="AK706">
        <v>300</v>
      </c>
      <c r="AL706" s="2">
        <v>0.63888888888888884</v>
      </c>
      <c r="AM706" s="3">
        <v>46153</v>
      </c>
      <c r="AN706" t="s">
        <v>298</v>
      </c>
      <c r="AO706" t="s">
        <v>299</v>
      </c>
      <c r="AQ706" t="str">
        <f t="shared" si="10"/>
        <v/>
      </c>
    </row>
    <row r="707" spans="1:43">
      <c r="A707" s="8">
        <v>46091</v>
      </c>
      <c r="B707">
        <v>3852.95</v>
      </c>
      <c r="C707">
        <v>-1.1100000000000001</v>
      </c>
      <c r="D707">
        <v>64380</v>
      </c>
      <c r="E707">
        <v>-1.56</v>
      </c>
      <c r="F707" s="69">
        <v>1963</v>
      </c>
      <c r="G707" t="s">
        <v>29</v>
      </c>
      <c r="H707">
        <v>0</v>
      </c>
      <c r="I707" t="s">
        <v>288</v>
      </c>
      <c r="J707" t="s">
        <v>289</v>
      </c>
      <c r="K707" t="s">
        <v>295</v>
      </c>
      <c r="L707" s="36">
        <v>2528.5</v>
      </c>
      <c r="M707">
        <v>-22.5</v>
      </c>
      <c r="N707" s="66">
        <v>-8.8000000000000005E-3</v>
      </c>
      <c r="O707" s="36">
        <v>2551</v>
      </c>
      <c r="P707" s="66">
        <v>-8.8000000000000005E-3</v>
      </c>
      <c r="Q707" s="36">
        <v>2539.5</v>
      </c>
      <c r="R707" s="36">
        <v>2576</v>
      </c>
      <c r="S707" s="36">
        <v>2495</v>
      </c>
      <c r="T707" s="66">
        <v>-4.3E-3</v>
      </c>
      <c r="U707" s="66">
        <v>-1.1299999999999999E-2</v>
      </c>
      <c r="V707" s="66">
        <v>-1.84E-2</v>
      </c>
      <c r="W707" s="66">
        <v>1.34E-2</v>
      </c>
      <c r="X707" s="1">
        <v>1078800</v>
      </c>
      <c r="Y707" s="1">
        <v>2738074</v>
      </c>
      <c r="Z707" s="1">
        <v>617694</v>
      </c>
      <c r="AA707" t="s">
        <v>309</v>
      </c>
      <c r="AB707" t="s">
        <v>310</v>
      </c>
      <c r="AC707">
        <v>13.29</v>
      </c>
      <c r="AD707">
        <v>1.42</v>
      </c>
      <c r="AE707">
        <v>2.06</v>
      </c>
      <c r="AF707" t="s">
        <v>230</v>
      </c>
      <c r="AG707" s="1">
        <v>35000</v>
      </c>
      <c r="AH707" s="36">
        <v>2529</v>
      </c>
      <c r="AI707">
        <v>900</v>
      </c>
      <c r="AJ707" s="36">
        <v>2528</v>
      </c>
      <c r="AK707">
        <v>400</v>
      </c>
      <c r="AL707" s="2">
        <v>0.63888888888888884</v>
      </c>
      <c r="AM707" s="3">
        <v>46156</v>
      </c>
      <c r="AN707" t="s">
        <v>298</v>
      </c>
      <c r="AO707" t="s">
        <v>299</v>
      </c>
      <c r="AQ707" t="str">
        <f t="shared" ref="AQ707:AQ770" si="11">IF(AP707="","",ROUND((L707-AP707)/AP707,4))</f>
        <v/>
      </c>
    </row>
    <row r="708" spans="1:43">
      <c r="A708" s="8">
        <v>46091</v>
      </c>
      <c r="B708">
        <v>3852.95</v>
      </c>
      <c r="C708">
        <v>-1.1100000000000001</v>
      </c>
      <c r="D708">
        <v>64380</v>
      </c>
      <c r="E708">
        <v>-1.56</v>
      </c>
      <c r="F708" s="69">
        <v>2124</v>
      </c>
      <c r="G708" t="s">
        <v>30</v>
      </c>
      <c r="H708">
        <v>0</v>
      </c>
      <c r="I708" t="s">
        <v>288</v>
      </c>
      <c r="J708" t="s">
        <v>289</v>
      </c>
      <c r="K708" t="s">
        <v>290</v>
      </c>
      <c r="L708">
        <v>864</v>
      </c>
      <c r="M708">
        <v>4</v>
      </c>
      <c r="N708" s="66">
        <v>4.7000000000000002E-3</v>
      </c>
      <c r="O708">
        <v>860</v>
      </c>
      <c r="P708" s="66">
        <v>4.5999999999999999E-3</v>
      </c>
      <c r="Q708">
        <v>870</v>
      </c>
      <c r="R708">
        <v>874</v>
      </c>
      <c r="S708">
        <v>854</v>
      </c>
      <c r="T708" s="66">
        <v>-6.7999999999999996E-3</v>
      </c>
      <c r="U708" s="66">
        <v>2.3E-3</v>
      </c>
      <c r="V708" s="66">
        <v>-1.14E-2</v>
      </c>
      <c r="W708" s="66">
        <v>1.17E-2</v>
      </c>
      <c r="X708" s="1">
        <v>265300</v>
      </c>
      <c r="Y708" s="1">
        <v>229194</v>
      </c>
      <c r="Z708" s="1">
        <v>143041</v>
      </c>
      <c r="AA708" t="s">
        <v>311</v>
      </c>
      <c r="AB708" t="s">
        <v>312</v>
      </c>
      <c r="AC708">
        <v>15.97</v>
      </c>
      <c r="AD708">
        <v>6.12</v>
      </c>
      <c r="AE708">
        <v>4.4000000000000004</v>
      </c>
      <c r="AF708" t="s">
        <v>230</v>
      </c>
      <c r="AG708" s="1">
        <v>87800</v>
      </c>
      <c r="AH708">
        <v>864</v>
      </c>
      <c r="AI708" s="1">
        <v>1400</v>
      </c>
      <c r="AJ708">
        <v>863</v>
      </c>
      <c r="AK708" s="1">
        <v>2300</v>
      </c>
      <c r="AL708" s="2">
        <v>0.63888888888888884</v>
      </c>
      <c r="AM708" s="3">
        <v>46155</v>
      </c>
      <c r="AN708" t="s">
        <v>293</v>
      </c>
      <c r="AO708" t="s">
        <v>313</v>
      </c>
      <c r="AQ708" t="str">
        <f t="shared" si="11"/>
        <v/>
      </c>
    </row>
    <row r="709" spans="1:43">
      <c r="A709" s="8">
        <v>46091</v>
      </c>
      <c r="B709">
        <v>3852.95</v>
      </c>
      <c r="C709">
        <v>-1.1100000000000001</v>
      </c>
      <c r="D709">
        <v>64380</v>
      </c>
      <c r="E709">
        <v>-1.56</v>
      </c>
      <c r="F709" s="69">
        <v>2162</v>
      </c>
      <c r="G709" t="s">
        <v>31</v>
      </c>
      <c r="H709">
        <v>0</v>
      </c>
      <c r="I709" t="s">
        <v>314</v>
      </c>
      <c r="J709" t="s">
        <v>289</v>
      </c>
      <c r="K709" t="s">
        <v>295</v>
      </c>
      <c r="L709">
        <v>538</v>
      </c>
      <c r="M709">
        <v>0</v>
      </c>
      <c r="N709" s="66">
        <v>0</v>
      </c>
      <c r="O709">
        <v>538</v>
      </c>
      <c r="P709" s="66">
        <v>0</v>
      </c>
      <c r="Q709">
        <v>538</v>
      </c>
      <c r="R709">
        <v>539</v>
      </c>
      <c r="S709">
        <v>538</v>
      </c>
      <c r="T709" s="66">
        <v>0</v>
      </c>
      <c r="U709" s="66">
        <v>0</v>
      </c>
      <c r="V709" s="66">
        <v>-1.8E-3</v>
      </c>
      <c r="W709" s="66">
        <v>0</v>
      </c>
      <c r="X709" s="1">
        <v>154200</v>
      </c>
      <c r="Y709" s="1">
        <v>82962</v>
      </c>
      <c r="Z709" s="1">
        <v>11626</v>
      </c>
      <c r="AA709" t="s">
        <v>576</v>
      </c>
      <c r="AB709" t="s">
        <v>316</v>
      </c>
      <c r="AC709">
        <v>31.27</v>
      </c>
      <c r="AD709">
        <v>2.04</v>
      </c>
      <c r="AE709">
        <v>0</v>
      </c>
      <c r="AF709" t="s">
        <v>230</v>
      </c>
      <c r="AG709" s="1">
        <v>3800</v>
      </c>
      <c r="AH709">
        <v>539</v>
      </c>
      <c r="AI709" s="1">
        <v>1048600</v>
      </c>
      <c r="AJ709">
        <v>538</v>
      </c>
      <c r="AK709" s="1">
        <v>3478000</v>
      </c>
      <c r="AL709" s="2">
        <v>0.62361111111111112</v>
      </c>
      <c r="AM709" s="3">
        <v>46154</v>
      </c>
      <c r="AN709" t="s">
        <v>298</v>
      </c>
      <c r="AO709" t="s">
        <v>313</v>
      </c>
      <c r="AQ709" t="str">
        <f t="shared" si="11"/>
        <v/>
      </c>
    </row>
    <row r="710" spans="1:43">
      <c r="A710" s="8">
        <v>46091</v>
      </c>
      <c r="B710">
        <v>3852.95</v>
      </c>
      <c r="C710">
        <v>-1.1100000000000001</v>
      </c>
      <c r="D710">
        <v>64380</v>
      </c>
      <c r="E710">
        <v>-1.56</v>
      </c>
      <c r="F710" s="69">
        <v>2229</v>
      </c>
      <c r="G710" t="s">
        <v>32</v>
      </c>
      <c r="H710">
        <v>0</v>
      </c>
      <c r="I710" t="s">
        <v>288</v>
      </c>
      <c r="J710" t="s">
        <v>289</v>
      </c>
      <c r="K710" t="s">
        <v>290</v>
      </c>
      <c r="L710" s="36">
        <v>2858</v>
      </c>
      <c r="M710">
        <v>25.5</v>
      </c>
      <c r="N710" s="66">
        <v>8.9999999999999993E-3</v>
      </c>
      <c r="O710" s="36">
        <v>2832.5</v>
      </c>
      <c r="P710" s="66">
        <v>8.9999999999999993E-3</v>
      </c>
      <c r="Q710" s="36">
        <v>2853</v>
      </c>
      <c r="R710" s="36">
        <v>2876.5</v>
      </c>
      <c r="S710" s="36">
        <v>2840.5</v>
      </c>
      <c r="T710" s="66">
        <v>1.6999999999999999E-3</v>
      </c>
      <c r="U710" s="66">
        <v>6.1000000000000004E-3</v>
      </c>
      <c r="V710" s="66">
        <v>-6.4000000000000003E-3</v>
      </c>
      <c r="W710" s="66">
        <v>6.1000000000000004E-3</v>
      </c>
      <c r="X710" s="1">
        <v>300100</v>
      </c>
      <c r="Y710" s="1">
        <v>856029</v>
      </c>
      <c r="Z710" s="1">
        <v>382771</v>
      </c>
      <c r="AA710" t="s">
        <v>317</v>
      </c>
      <c r="AB710" t="s">
        <v>611</v>
      </c>
      <c r="AC710">
        <v>19.97</v>
      </c>
      <c r="AD710">
        <v>1.65</v>
      </c>
      <c r="AE710">
        <v>2.41</v>
      </c>
      <c r="AF710" t="s">
        <v>230</v>
      </c>
      <c r="AG710" s="1">
        <v>15100</v>
      </c>
      <c r="AH710" s="36">
        <v>2859</v>
      </c>
      <c r="AI710">
        <v>200</v>
      </c>
      <c r="AJ710" s="36">
        <v>2857.5</v>
      </c>
      <c r="AK710">
        <v>700</v>
      </c>
      <c r="AL710" s="2">
        <v>0.63888888888888884</v>
      </c>
      <c r="AM710" s="3">
        <v>46156</v>
      </c>
      <c r="AN710" t="s">
        <v>298</v>
      </c>
      <c r="AO710" t="s">
        <v>319</v>
      </c>
      <c r="AQ710" t="str">
        <f t="shared" si="11"/>
        <v/>
      </c>
    </row>
    <row r="711" spans="1:43">
      <c r="A711" s="8">
        <v>46091</v>
      </c>
      <c r="B711">
        <v>3852.95</v>
      </c>
      <c r="C711">
        <v>-1.1100000000000001</v>
      </c>
      <c r="D711">
        <v>64380</v>
      </c>
      <c r="E711">
        <v>-1.56</v>
      </c>
      <c r="F711" s="69">
        <v>2768</v>
      </c>
      <c r="G711" t="s">
        <v>33</v>
      </c>
      <c r="H711">
        <v>0</v>
      </c>
      <c r="I711" t="s">
        <v>288</v>
      </c>
      <c r="J711" t="s">
        <v>289</v>
      </c>
      <c r="K711" t="s">
        <v>290</v>
      </c>
      <c r="L711" s="36">
        <v>5090</v>
      </c>
      <c r="M711">
        <v>10</v>
      </c>
      <c r="N711" s="66">
        <v>2E-3</v>
      </c>
      <c r="O711" s="36">
        <v>5080</v>
      </c>
      <c r="P711" s="66">
        <v>1.9E-3</v>
      </c>
      <c r="Q711" s="36">
        <v>5131</v>
      </c>
      <c r="R711" s="36">
        <v>5139</v>
      </c>
      <c r="S711" s="36">
        <v>5040</v>
      </c>
      <c r="T711" s="66">
        <v>-7.9000000000000008E-3</v>
      </c>
      <c r="U711" s="66">
        <v>-1.9E-3</v>
      </c>
      <c r="V711" s="66">
        <v>-9.4999999999999998E-3</v>
      </c>
      <c r="W711" s="66">
        <v>9.9000000000000008E-3</v>
      </c>
      <c r="X711" s="1">
        <v>790800</v>
      </c>
      <c r="Y711" s="1">
        <v>4021612</v>
      </c>
      <c r="Z711" s="1">
        <v>1068900</v>
      </c>
      <c r="AA711" t="s">
        <v>320</v>
      </c>
      <c r="AB711" t="s">
        <v>321</v>
      </c>
      <c r="AC711">
        <v>8.14</v>
      </c>
      <c r="AD711">
        <v>0.97</v>
      </c>
      <c r="AE711">
        <v>3.54</v>
      </c>
      <c r="AF711" t="s">
        <v>230</v>
      </c>
      <c r="AG711" s="1">
        <v>140500</v>
      </c>
      <c r="AH711" s="36">
        <v>5091</v>
      </c>
      <c r="AI711">
        <v>300</v>
      </c>
      <c r="AJ711" s="36">
        <v>5089</v>
      </c>
      <c r="AK711">
        <v>700</v>
      </c>
      <c r="AL711" s="2">
        <v>0.63888888888888884</v>
      </c>
      <c r="AN711" t="s">
        <v>298</v>
      </c>
      <c r="AO711" t="s">
        <v>322</v>
      </c>
      <c r="AQ711" t="str">
        <f t="shared" si="11"/>
        <v/>
      </c>
    </row>
    <row r="712" spans="1:43">
      <c r="A712" s="8">
        <v>46091</v>
      </c>
      <c r="B712">
        <v>3852.95</v>
      </c>
      <c r="C712">
        <v>-1.1100000000000001</v>
      </c>
      <c r="D712">
        <v>64380</v>
      </c>
      <c r="E712">
        <v>-1.56</v>
      </c>
      <c r="F712" s="69">
        <v>2769</v>
      </c>
      <c r="G712" t="s">
        <v>34</v>
      </c>
      <c r="H712">
        <v>0</v>
      </c>
      <c r="I712" t="s">
        <v>314</v>
      </c>
      <c r="J712" t="s">
        <v>323</v>
      </c>
      <c r="K712" t="s">
        <v>295</v>
      </c>
      <c r="L712">
        <v>832</v>
      </c>
      <c r="M712">
        <v>0</v>
      </c>
      <c r="N712" s="66">
        <v>0</v>
      </c>
      <c r="O712">
        <v>832</v>
      </c>
      <c r="P712" s="66">
        <v>0</v>
      </c>
      <c r="Q712">
        <v>837</v>
      </c>
      <c r="R712">
        <v>837</v>
      </c>
      <c r="S712">
        <v>829</v>
      </c>
      <c r="T712" s="66">
        <v>-5.8999999999999999E-3</v>
      </c>
      <c r="U712" s="66">
        <v>3.5999999999999999E-3</v>
      </c>
      <c r="V712" s="66">
        <v>-5.8999999999999999E-3</v>
      </c>
      <c r="W712" s="66">
        <v>3.5999999999999999E-3</v>
      </c>
      <c r="X712" s="1">
        <v>4300</v>
      </c>
      <c r="Y712" s="1">
        <v>3580</v>
      </c>
      <c r="Z712" s="1">
        <v>6540</v>
      </c>
      <c r="AA712" t="s">
        <v>324</v>
      </c>
      <c r="AB712" t="s">
        <v>325</v>
      </c>
      <c r="AC712">
        <v>9.8800000000000008</v>
      </c>
      <c r="AD712">
        <v>22.11</v>
      </c>
      <c r="AE712">
        <v>0</v>
      </c>
      <c r="AF712">
        <v>0.1</v>
      </c>
      <c r="AG712">
        <v>0</v>
      </c>
      <c r="AH712">
        <v>834</v>
      </c>
      <c r="AI712">
        <v>100</v>
      </c>
      <c r="AJ712">
        <v>832</v>
      </c>
      <c r="AK712">
        <v>300</v>
      </c>
      <c r="AL712" s="2">
        <v>0.63263888888888886</v>
      </c>
      <c r="AM712" s="3">
        <v>46213</v>
      </c>
      <c r="AN712" t="s">
        <v>326</v>
      </c>
      <c r="AO712" t="s">
        <v>327</v>
      </c>
      <c r="AQ712" t="str">
        <f t="shared" si="11"/>
        <v/>
      </c>
    </row>
    <row r="713" spans="1:43">
      <c r="A713" s="8">
        <v>46091</v>
      </c>
      <c r="B713">
        <v>3852.95</v>
      </c>
      <c r="C713">
        <v>-1.1100000000000001</v>
      </c>
      <c r="D713">
        <v>64380</v>
      </c>
      <c r="E713">
        <v>-1.56</v>
      </c>
      <c r="F713" s="69">
        <v>2914</v>
      </c>
      <c r="G713" t="s">
        <v>35</v>
      </c>
      <c r="H713">
        <v>0</v>
      </c>
      <c r="I713" t="s">
        <v>288</v>
      </c>
      <c r="J713" t="s">
        <v>289</v>
      </c>
      <c r="K713" t="s">
        <v>290</v>
      </c>
      <c r="L713" s="36">
        <v>6152</v>
      </c>
      <c r="M713">
        <v>82</v>
      </c>
      <c r="N713" s="66">
        <v>1.35E-2</v>
      </c>
      <c r="O713" s="36">
        <v>6070</v>
      </c>
      <c r="P713" s="66">
        <v>1.35E-2</v>
      </c>
      <c r="Q713" s="36">
        <v>6128</v>
      </c>
      <c r="R713" s="36">
        <v>6163</v>
      </c>
      <c r="S713" s="36">
        <v>6101</v>
      </c>
      <c r="T713" s="66">
        <v>3.8999999999999998E-3</v>
      </c>
      <c r="U713" s="66">
        <v>1.1000000000000001E-3</v>
      </c>
      <c r="V713" s="66">
        <v>-1.6999999999999999E-3</v>
      </c>
      <c r="W713" s="66">
        <v>8.3000000000000001E-3</v>
      </c>
      <c r="X713" s="1">
        <v>2495300</v>
      </c>
      <c r="Y713" s="1">
        <v>15312185</v>
      </c>
      <c r="Z713" s="1">
        <v>12304000</v>
      </c>
      <c r="AA713" t="s">
        <v>328</v>
      </c>
      <c r="AB713" t="s">
        <v>329</v>
      </c>
      <c r="AC713">
        <v>19.149999999999999</v>
      </c>
      <c r="AD713">
        <v>2.67</v>
      </c>
      <c r="AE713">
        <v>3.93</v>
      </c>
      <c r="AF713" t="s">
        <v>230</v>
      </c>
      <c r="AG713" s="1">
        <v>424900</v>
      </c>
      <c r="AH713" s="36">
        <v>6152</v>
      </c>
      <c r="AI713">
        <v>200</v>
      </c>
      <c r="AJ713" s="36">
        <v>6151</v>
      </c>
      <c r="AK713" s="1">
        <v>2300</v>
      </c>
      <c r="AL713" s="2">
        <v>0.63888888888888884</v>
      </c>
      <c r="AN713" t="s">
        <v>293</v>
      </c>
      <c r="AO713" t="s">
        <v>319</v>
      </c>
      <c r="AQ713" t="str">
        <f t="shared" si="11"/>
        <v/>
      </c>
    </row>
    <row r="714" spans="1:43">
      <c r="A714" s="8">
        <v>46091</v>
      </c>
      <c r="B714">
        <v>3852.95</v>
      </c>
      <c r="C714">
        <v>-1.1100000000000001</v>
      </c>
      <c r="D714">
        <v>64380</v>
      </c>
      <c r="E714">
        <v>-1.56</v>
      </c>
      <c r="F714" s="69">
        <v>3003</v>
      </c>
      <c r="G714" t="s">
        <v>36</v>
      </c>
      <c r="H714">
        <v>0</v>
      </c>
      <c r="I714" t="s">
        <v>288</v>
      </c>
      <c r="J714" t="s">
        <v>289</v>
      </c>
      <c r="K714" t="s">
        <v>290</v>
      </c>
      <c r="L714" s="36">
        <v>1736</v>
      </c>
      <c r="M714">
        <v>60</v>
      </c>
      <c r="N714" s="66">
        <v>3.5799999999999998E-2</v>
      </c>
      <c r="O714" s="36">
        <v>1676</v>
      </c>
      <c r="P714" s="66">
        <v>3.5700000000000003E-2</v>
      </c>
      <c r="Q714" s="36">
        <v>1716</v>
      </c>
      <c r="R714" s="36">
        <v>1736.5</v>
      </c>
      <c r="S714" s="36">
        <v>1689.5</v>
      </c>
      <c r="T714" s="66">
        <v>1.1599999999999999E-2</v>
      </c>
      <c r="U714" s="66">
        <v>1.04E-2</v>
      </c>
      <c r="V714" s="66">
        <v>-2.0000000000000001E-4</v>
      </c>
      <c r="W714" s="66">
        <v>2.75E-2</v>
      </c>
      <c r="X714" s="1">
        <v>2783800</v>
      </c>
      <c r="Y714" s="1">
        <v>4782733</v>
      </c>
      <c r="Z714" s="1">
        <v>1333087</v>
      </c>
      <c r="AA714" t="s">
        <v>330</v>
      </c>
      <c r="AB714" t="s">
        <v>577</v>
      </c>
      <c r="AC714">
        <v>10.89</v>
      </c>
      <c r="AD714">
        <v>1.44</v>
      </c>
      <c r="AE714">
        <v>3.86</v>
      </c>
      <c r="AF714" t="s">
        <v>230</v>
      </c>
      <c r="AG714" s="1">
        <v>33100</v>
      </c>
      <c r="AH714" s="36">
        <v>1736</v>
      </c>
      <c r="AI714" s="1">
        <v>2100</v>
      </c>
      <c r="AJ714" s="36">
        <v>1735.5</v>
      </c>
      <c r="AK714" s="1">
        <v>3100</v>
      </c>
      <c r="AL714" s="2">
        <v>0.63888888888888884</v>
      </c>
      <c r="AN714" t="s">
        <v>293</v>
      </c>
      <c r="AO714" t="s">
        <v>332</v>
      </c>
      <c r="AQ714" t="str">
        <f t="shared" si="11"/>
        <v/>
      </c>
    </row>
    <row r="715" spans="1:43">
      <c r="A715" s="8">
        <v>46091</v>
      </c>
      <c r="B715">
        <v>3852.95</v>
      </c>
      <c r="C715">
        <v>-1.1100000000000001</v>
      </c>
      <c r="D715">
        <v>64380</v>
      </c>
      <c r="E715">
        <v>-1.56</v>
      </c>
      <c r="F715" s="69">
        <v>3407</v>
      </c>
      <c r="G715" t="s">
        <v>37</v>
      </c>
      <c r="H715">
        <v>0</v>
      </c>
      <c r="I715" t="s">
        <v>288</v>
      </c>
      <c r="J715" t="s">
        <v>289</v>
      </c>
      <c r="K715" t="s">
        <v>295</v>
      </c>
      <c r="L715" s="36">
        <v>1752.5</v>
      </c>
      <c r="M715">
        <v>36.5</v>
      </c>
      <c r="N715" s="66">
        <v>2.1299999999999999E-2</v>
      </c>
      <c r="O715" s="36">
        <v>1716</v>
      </c>
      <c r="P715" s="66">
        <v>2.12E-2</v>
      </c>
      <c r="Q715" s="36">
        <v>1735</v>
      </c>
      <c r="R715" s="36">
        <v>1770</v>
      </c>
      <c r="S715" s="36">
        <v>1732</v>
      </c>
      <c r="T715" s="66">
        <v>0.01</v>
      </c>
      <c r="U715" s="66">
        <v>-4.1999999999999997E-3</v>
      </c>
      <c r="V715" s="66">
        <v>-9.7999999999999997E-3</v>
      </c>
      <c r="W715" s="66">
        <v>1.18E-2</v>
      </c>
      <c r="X715" s="1">
        <v>3050500</v>
      </c>
      <c r="Y715" s="1">
        <v>5339255</v>
      </c>
      <c r="Z715" s="1">
        <v>2393480</v>
      </c>
      <c r="AA715" t="s">
        <v>333</v>
      </c>
      <c r="AB715" t="s">
        <v>334</v>
      </c>
      <c r="AC715">
        <v>14.81</v>
      </c>
      <c r="AD715">
        <v>1.1299999999999999</v>
      </c>
      <c r="AE715">
        <v>2.5099999999999998</v>
      </c>
      <c r="AF715" t="s">
        <v>230</v>
      </c>
      <c r="AG715" s="1">
        <v>187200</v>
      </c>
      <c r="AH715" s="36">
        <v>1753</v>
      </c>
      <c r="AI715" s="1">
        <v>1100</v>
      </c>
      <c r="AJ715" s="36">
        <v>1752.5</v>
      </c>
      <c r="AK715" s="1">
        <v>1500</v>
      </c>
      <c r="AL715" s="2">
        <v>0.63888888888888884</v>
      </c>
      <c r="AM715" s="3">
        <v>46154</v>
      </c>
      <c r="AN715" t="s">
        <v>298</v>
      </c>
      <c r="AO715" t="s">
        <v>335</v>
      </c>
      <c r="AQ715" t="str">
        <f t="shared" si="11"/>
        <v/>
      </c>
    </row>
    <row r="716" spans="1:43">
      <c r="A716" s="8">
        <v>46091</v>
      </c>
      <c r="B716">
        <v>3852.95</v>
      </c>
      <c r="C716">
        <v>-1.1100000000000001</v>
      </c>
      <c r="D716">
        <v>64380</v>
      </c>
      <c r="E716">
        <v>-1.56</v>
      </c>
      <c r="F716" s="69">
        <v>4008</v>
      </c>
      <c r="G716" t="s">
        <v>38</v>
      </c>
      <c r="H716">
        <v>0</v>
      </c>
      <c r="I716" t="s">
        <v>288</v>
      </c>
      <c r="J716" t="s">
        <v>289</v>
      </c>
      <c r="K716" t="s">
        <v>290</v>
      </c>
      <c r="L716" s="36">
        <v>1256</v>
      </c>
      <c r="M716">
        <v>-25</v>
      </c>
      <c r="N716" s="66">
        <v>-1.95E-2</v>
      </c>
      <c r="O716" s="36">
        <v>1281</v>
      </c>
      <c r="P716" s="66">
        <v>-1.95E-2</v>
      </c>
      <c r="Q716" s="36">
        <v>1279</v>
      </c>
      <c r="R716" s="36">
        <v>1279</v>
      </c>
      <c r="S716" s="36">
        <v>1250</v>
      </c>
      <c r="T716" s="66">
        <v>-1.7899999999999999E-2</v>
      </c>
      <c r="U716" s="66">
        <v>-7.7999999999999996E-3</v>
      </c>
      <c r="V716" s="66">
        <v>-1.7899999999999999E-2</v>
      </c>
      <c r="W716" s="66">
        <v>4.7999999999999996E-3</v>
      </c>
      <c r="X716" s="1">
        <v>78400</v>
      </c>
      <c r="Y716" s="1">
        <v>99010</v>
      </c>
      <c r="Z716" s="1">
        <v>81242</v>
      </c>
      <c r="AA716" t="s">
        <v>541</v>
      </c>
      <c r="AB716" t="s">
        <v>337</v>
      </c>
      <c r="AC716">
        <v>10.27</v>
      </c>
      <c r="AD716">
        <v>0.78</v>
      </c>
      <c r="AE716">
        <v>3.82</v>
      </c>
      <c r="AF716" t="s">
        <v>230</v>
      </c>
      <c r="AG716" s="1">
        <v>43800</v>
      </c>
      <c r="AH716" s="36">
        <v>1257</v>
      </c>
      <c r="AI716">
        <v>500</v>
      </c>
      <c r="AJ716" s="36">
        <v>1255</v>
      </c>
      <c r="AK716">
        <v>500</v>
      </c>
      <c r="AL716" s="2">
        <v>0.6381944444444444</v>
      </c>
      <c r="AM716" s="3">
        <v>46154</v>
      </c>
      <c r="AN716" t="s">
        <v>298</v>
      </c>
      <c r="AO716" t="s">
        <v>335</v>
      </c>
      <c r="AQ716" t="str">
        <f t="shared" si="11"/>
        <v/>
      </c>
    </row>
    <row r="717" spans="1:43">
      <c r="A717" s="8">
        <v>46091</v>
      </c>
      <c r="B717">
        <v>3852.95</v>
      </c>
      <c r="C717">
        <v>-1.1100000000000001</v>
      </c>
      <c r="D717">
        <v>64380</v>
      </c>
      <c r="E717">
        <v>-1.56</v>
      </c>
      <c r="F717" s="69">
        <v>4026</v>
      </c>
      <c r="G717" t="s">
        <v>39</v>
      </c>
      <c r="H717">
        <v>0</v>
      </c>
      <c r="I717" t="s">
        <v>314</v>
      </c>
      <c r="J717" t="s">
        <v>289</v>
      </c>
      <c r="K717" t="s">
        <v>295</v>
      </c>
      <c r="L717" s="36">
        <v>1678</v>
      </c>
      <c r="M717">
        <v>-93</v>
      </c>
      <c r="N717" s="66">
        <v>-5.2499999999999998E-2</v>
      </c>
      <c r="O717" s="36">
        <v>1771</v>
      </c>
      <c r="P717" s="66">
        <v>-5.2499999999999998E-2</v>
      </c>
      <c r="Q717" s="36">
        <v>1799</v>
      </c>
      <c r="R717" s="36">
        <v>1799</v>
      </c>
      <c r="S717" s="36">
        <v>1615</v>
      </c>
      <c r="T717" s="66">
        <v>-6.7199999999999996E-2</v>
      </c>
      <c r="U717" s="66">
        <v>-3.8300000000000001E-2</v>
      </c>
      <c r="V717" s="66">
        <v>-6.7199999999999996E-2</v>
      </c>
      <c r="W717" s="66">
        <v>3.9E-2</v>
      </c>
      <c r="X717" s="1">
        <v>296700</v>
      </c>
      <c r="Y717" s="1">
        <v>503397</v>
      </c>
      <c r="Z717" s="1">
        <v>15504</v>
      </c>
      <c r="AA717" t="s">
        <v>338</v>
      </c>
      <c r="AB717" t="s">
        <v>339</v>
      </c>
      <c r="AC717">
        <v>8.24</v>
      </c>
      <c r="AD717">
        <v>1.1100000000000001</v>
      </c>
      <c r="AE717">
        <v>2.92</v>
      </c>
      <c r="AF717" t="s">
        <v>230</v>
      </c>
      <c r="AG717" s="1">
        <v>1600</v>
      </c>
      <c r="AH717" s="36">
        <v>1682</v>
      </c>
      <c r="AI717">
        <v>500</v>
      </c>
      <c r="AJ717" s="36">
        <v>1678</v>
      </c>
      <c r="AK717">
        <v>600</v>
      </c>
      <c r="AL717" s="2">
        <v>0.6381944444444444</v>
      </c>
      <c r="AM717" s="3">
        <v>46183</v>
      </c>
      <c r="AN717" t="s">
        <v>340</v>
      </c>
      <c r="AO717" t="s">
        <v>341</v>
      </c>
      <c r="AQ717" t="str">
        <f t="shared" si="11"/>
        <v/>
      </c>
    </row>
    <row r="718" spans="1:43">
      <c r="A718" s="8">
        <v>46091</v>
      </c>
      <c r="B718">
        <v>3852.95</v>
      </c>
      <c r="C718">
        <v>-1.1100000000000001</v>
      </c>
      <c r="D718">
        <v>64380</v>
      </c>
      <c r="E718">
        <v>-1.56</v>
      </c>
      <c r="F718" s="69">
        <v>4062</v>
      </c>
      <c r="G718" t="s">
        <v>40</v>
      </c>
      <c r="H718">
        <v>0</v>
      </c>
      <c r="I718" t="s">
        <v>288</v>
      </c>
      <c r="J718" t="s">
        <v>289</v>
      </c>
      <c r="K718" t="s">
        <v>290</v>
      </c>
      <c r="L718" s="36">
        <v>17550</v>
      </c>
      <c r="M718" s="36">
        <v>-1045</v>
      </c>
      <c r="N718" s="66">
        <v>-5.62E-2</v>
      </c>
      <c r="O718" s="36">
        <v>18595</v>
      </c>
      <c r="P718" s="66">
        <v>-5.6099999999999997E-2</v>
      </c>
      <c r="Q718" s="36">
        <v>17795</v>
      </c>
      <c r="R718" s="36">
        <v>18375</v>
      </c>
      <c r="S718" s="36">
        <v>17110</v>
      </c>
      <c r="T718" s="66">
        <v>-1.37E-2</v>
      </c>
      <c r="U718" s="66">
        <v>-1.4E-2</v>
      </c>
      <c r="V718" s="66">
        <v>-4.48E-2</v>
      </c>
      <c r="W718" s="66">
        <v>2.5700000000000001E-2</v>
      </c>
      <c r="X718" s="1">
        <v>7579300</v>
      </c>
      <c r="Y718" s="1">
        <v>134630547</v>
      </c>
      <c r="Z718" s="1">
        <v>4944205</v>
      </c>
      <c r="AA718" t="s">
        <v>555</v>
      </c>
      <c r="AB718" t="s">
        <v>343</v>
      </c>
      <c r="AC718">
        <v>84.49</v>
      </c>
      <c r="AD718">
        <v>8.9</v>
      </c>
      <c r="AE718">
        <v>0.2</v>
      </c>
      <c r="AF718" t="s">
        <v>230</v>
      </c>
      <c r="AG718" s="1">
        <v>40600</v>
      </c>
      <c r="AH718" s="36">
        <v>17550</v>
      </c>
      <c r="AI718">
        <v>500</v>
      </c>
      <c r="AJ718" s="36">
        <v>17540</v>
      </c>
      <c r="AK718">
        <v>300</v>
      </c>
      <c r="AL718" s="2">
        <v>0.63888888888888884</v>
      </c>
      <c r="AM718" s="3">
        <v>46153</v>
      </c>
      <c r="AN718" t="s">
        <v>298</v>
      </c>
      <c r="AO718" t="s">
        <v>344</v>
      </c>
      <c r="AQ718" t="str">
        <f t="shared" si="11"/>
        <v/>
      </c>
    </row>
    <row r="719" spans="1:43">
      <c r="A719" s="8">
        <v>46091</v>
      </c>
      <c r="B719">
        <v>3852.95</v>
      </c>
      <c r="C719">
        <v>-1.1100000000000001</v>
      </c>
      <c r="D719">
        <v>64380</v>
      </c>
      <c r="E719">
        <v>-1.56</v>
      </c>
      <c r="F719" s="69">
        <v>4063</v>
      </c>
      <c r="G719" t="s">
        <v>41</v>
      </c>
      <c r="H719">
        <v>0</v>
      </c>
      <c r="I719" t="s">
        <v>288</v>
      </c>
      <c r="J719" t="s">
        <v>289</v>
      </c>
      <c r="K719" t="s">
        <v>290</v>
      </c>
      <c r="L719" s="36">
        <v>6683</v>
      </c>
      <c r="M719">
        <v>-153</v>
      </c>
      <c r="N719" s="66">
        <v>-2.24E-2</v>
      </c>
      <c r="O719" s="36">
        <v>6836</v>
      </c>
      <c r="P719" s="66">
        <v>-2.23E-2</v>
      </c>
      <c r="Q719" s="36">
        <v>6790</v>
      </c>
      <c r="R719" s="36">
        <v>6830</v>
      </c>
      <c r="S719" s="36">
        <v>6570</v>
      </c>
      <c r="T719" s="66">
        <v>-1.5699999999999999E-2</v>
      </c>
      <c r="U719" s="66">
        <v>1.38E-2</v>
      </c>
      <c r="V719" s="66">
        <v>-2.1499999999999998E-2</v>
      </c>
      <c r="W719" s="66">
        <v>1.7100000000000001E-2</v>
      </c>
      <c r="X719" s="1">
        <v>5493200</v>
      </c>
      <c r="Y719" s="1">
        <v>36578919</v>
      </c>
      <c r="Z719" s="1">
        <v>13265727</v>
      </c>
      <c r="AA719" t="s">
        <v>556</v>
      </c>
      <c r="AB719" t="s">
        <v>346</v>
      </c>
      <c r="AC719">
        <v>24.81</v>
      </c>
      <c r="AD719">
        <v>2.78</v>
      </c>
      <c r="AE719">
        <v>1.59</v>
      </c>
      <c r="AF719" t="s">
        <v>230</v>
      </c>
      <c r="AG719" s="1">
        <v>146400</v>
      </c>
      <c r="AH719" s="36">
        <v>6684</v>
      </c>
      <c r="AI719" s="1">
        <v>1000</v>
      </c>
      <c r="AJ719" s="36">
        <v>6683</v>
      </c>
      <c r="AK719">
        <v>300</v>
      </c>
      <c r="AL719" s="2">
        <v>0.63888888888888884</v>
      </c>
      <c r="AN719" t="s">
        <v>298</v>
      </c>
      <c r="AO719" t="s">
        <v>335</v>
      </c>
      <c r="AQ719" t="str">
        <f t="shared" si="11"/>
        <v/>
      </c>
    </row>
    <row r="720" spans="1:43">
      <c r="A720" s="8">
        <v>46091</v>
      </c>
      <c r="B720">
        <v>3852.95</v>
      </c>
      <c r="C720">
        <v>-1.1100000000000001</v>
      </c>
      <c r="D720">
        <v>64380</v>
      </c>
      <c r="E720">
        <v>-1.56</v>
      </c>
      <c r="F720" s="69">
        <v>4068</v>
      </c>
      <c r="G720" t="s">
        <v>42</v>
      </c>
      <c r="H720">
        <v>0</v>
      </c>
      <c r="I720" t="s">
        <v>347</v>
      </c>
      <c r="J720" t="s">
        <v>323</v>
      </c>
      <c r="K720" t="s">
        <v>295</v>
      </c>
      <c r="L720" s="36">
        <v>1750</v>
      </c>
      <c r="M720">
        <v>-10</v>
      </c>
      <c r="N720" s="66">
        <v>-5.7000000000000002E-3</v>
      </c>
      <c r="O720" s="36">
        <v>1760</v>
      </c>
      <c r="P720" s="66">
        <v>-5.5999999999999999E-3</v>
      </c>
      <c r="Q720" s="36">
        <v>1750</v>
      </c>
      <c r="R720" s="36">
        <v>1760</v>
      </c>
      <c r="S720" s="36">
        <v>1741</v>
      </c>
      <c r="T720" s="66">
        <v>0</v>
      </c>
      <c r="U720" s="66">
        <v>-1.6999999999999999E-3</v>
      </c>
      <c r="V720" s="66">
        <v>-5.5999999999999999E-3</v>
      </c>
      <c r="W720" s="66">
        <v>5.1000000000000004E-3</v>
      </c>
      <c r="X720" s="1">
        <v>3800</v>
      </c>
      <c r="Y720" s="1">
        <v>6646</v>
      </c>
      <c r="Z720" s="1">
        <v>3306</v>
      </c>
      <c r="AA720" t="s">
        <v>348</v>
      </c>
      <c r="AB720" t="s">
        <v>349</v>
      </c>
      <c r="AC720">
        <v>22.99</v>
      </c>
      <c r="AD720">
        <v>1.54</v>
      </c>
      <c r="AE720">
        <v>0</v>
      </c>
      <c r="AF720">
        <v>1.6</v>
      </c>
      <c r="AG720">
        <v>0</v>
      </c>
      <c r="AH720" s="36">
        <v>1749</v>
      </c>
      <c r="AI720">
        <v>200</v>
      </c>
      <c r="AJ720" s="36">
        <v>1735</v>
      </c>
      <c r="AK720">
        <v>200</v>
      </c>
      <c r="AL720" s="2">
        <v>0.59652777777777777</v>
      </c>
      <c r="AM720" s="3">
        <v>46156</v>
      </c>
      <c r="AN720" t="s">
        <v>350</v>
      </c>
      <c r="AO720" t="s">
        <v>351</v>
      </c>
      <c r="AQ720" t="str">
        <f t="shared" si="11"/>
        <v/>
      </c>
    </row>
    <row r="721" spans="1:43">
      <c r="A721" s="8">
        <v>46091</v>
      </c>
      <c r="B721">
        <v>3852.95</v>
      </c>
      <c r="C721">
        <v>-1.1100000000000001</v>
      </c>
      <c r="D721">
        <v>64380</v>
      </c>
      <c r="E721">
        <v>-1.56</v>
      </c>
      <c r="F721" s="69">
        <v>4100</v>
      </c>
      <c r="G721" t="s">
        <v>43</v>
      </c>
      <c r="H721">
        <v>0</v>
      </c>
      <c r="I721" t="s">
        <v>314</v>
      </c>
      <c r="J721" t="s">
        <v>289</v>
      </c>
      <c r="K721" t="s">
        <v>290</v>
      </c>
      <c r="L721" s="36">
        <v>1676</v>
      </c>
      <c r="M721">
        <v>-54</v>
      </c>
      <c r="N721" s="66">
        <v>-3.1199999999999999E-2</v>
      </c>
      <c r="O721" s="36">
        <v>1730</v>
      </c>
      <c r="P721" s="66">
        <v>-3.1199999999999999E-2</v>
      </c>
      <c r="Q721" s="36">
        <v>1700</v>
      </c>
      <c r="R721" s="36">
        <v>1726</v>
      </c>
      <c r="S721" s="36">
        <v>1604</v>
      </c>
      <c r="T721" s="66">
        <v>-1.41E-2</v>
      </c>
      <c r="U721" s="66">
        <v>1.0200000000000001E-2</v>
      </c>
      <c r="V721" s="66">
        <v>-2.8899999999999999E-2</v>
      </c>
      <c r="W721" s="66">
        <v>4.48E-2</v>
      </c>
      <c r="X721" s="1">
        <v>123900</v>
      </c>
      <c r="Y721" s="1">
        <v>204835</v>
      </c>
      <c r="Z721" s="1">
        <v>10222</v>
      </c>
      <c r="AA721" t="s">
        <v>544</v>
      </c>
      <c r="AB721" t="s">
        <v>353</v>
      </c>
      <c r="AC721">
        <v>19.39</v>
      </c>
      <c r="AD721">
        <v>1.07</v>
      </c>
      <c r="AE721">
        <v>0</v>
      </c>
      <c r="AF721" t="s">
        <v>230</v>
      </c>
      <c r="AG721">
        <v>0</v>
      </c>
      <c r="AH721" s="36">
        <v>1677</v>
      </c>
      <c r="AI721">
        <v>300</v>
      </c>
      <c r="AJ721" s="36">
        <v>1673</v>
      </c>
      <c r="AK721">
        <v>300</v>
      </c>
      <c r="AL721" s="2">
        <v>0.6381944444444444</v>
      </c>
      <c r="AM721" s="3">
        <v>46157</v>
      </c>
      <c r="AN721" t="s">
        <v>298</v>
      </c>
      <c r="AO721" t="s">
        <v>335</v>
      </c>
      <c r="AQ721" t="str">
        <f t="shared" si="11"/>
        <v/>
      </c>
    </row>
    <row r="722" spans="1:43">
      <c r="A722" s="8">
        <v>46091</v>
      </c>
      <c r="B722">
        <v>3852.95</v>
      </c>
      <c r="C722">
        <v>-1.1100000000000001</v>
      </c>
      <c r="D722">
        <v>64380</v>
      </c>
      <c r="E722">
        <v>-1.56</v>
      </c>
      <c r="F722" s="69">
        <v>4182</v>
      </c>
      <c r="G722" t="s">
        <v>44</v>
      </c>
      <c r="H722">
        <v>0</v>
      </c>
      <c r="I722" t="s">
        <v>288</v>
      </c>
      <c r="J722" t="s">
        <v>289</v>
      </c>
      <c r="K722" t="s">
        <v>295</v>
      </c>
      <c r="L722" s="36">
        <v>4456</v>
      </c>
      <c r="M722">
        <v>-180</v>
      </c>
      <c r="N722" s="66">
        <v>-3.8800000000000001E-2</v>
      </c>
      <c r="O722" s="36">
        <v>4636</v>
      </c>
      <c r="P722" s="66">
        <v>-3.8800000000000001E-2</v>
      </c>
      <c r="Q722" s="36">
        <v>4580</v>
      </c>
      <c r="R722" s="36">
        <v>4621</v>
      </c>
      <c r="S722" s="36">
        <v>4406</v>
      </c>
      <c r="T722" s="66">
        <v>-2.7E-2</v>
      </c>
      <c r="U722" s="66">
        <v>-1.26E-2</v>
      </c>
      <c r="V722" s="66">
        <v>-3.5700000000000003E-2</v>
      </c>
      <c r="W722" s="66">
        <v>1.1299999999999999E-2</v>
      </c>
      <c r="X722" s="1">
        <v>1128000</v>
      </c>
      <c r="Y722" s="1">
        <v>5067959</v>
      </c>
      <c r="Z722" s="1">
        <v>943275</v>
      </c>
      <c r="AA722" t="s">
        <v>545</v>
      </c>
      <c r="AB722" t="s">
        <v>355</v>
      </c>
      <c r="AC722">
        <v>18.88</v>
      </c>
      <c r="AD722">
        <v>1.34</v>
      </c>
      <c r="AE722">
        <v>2.4700000000000002</v>
      </c>
      <c r="AF722" t="s">
        <v>230</v>
      </c>
      <c r="AG722" s="1">
        <v>17600</v>
      </c>
      <c r="AH722" s="36">
        <v>4457</v>
      </c>
      <c r="AI722">
        <v>200</v>
      </c>
      <c r="AJ722" s="36">
        <v>4455</v>
      </c>
      <c r="AK722">
        <v>800</v>
      </c>
      <c r="AL722" s="2">
        <v>0.63888888888888884</v>
      </c>
      <c r="AM722" s="3">
        <v>46155</v>
      </c>
      <c r="AN722" t="s">
        <v>298</v>
      </c>
      <c r="AO722" t="s">
        <v>335</v>
      </c>
      <c r="AQ722" t="str">
        <f t="shared" si="11"/>
        <v/>
      </c>
    </row>
    <row r="723" spans="1:43">
      <c r="A723" s="8">
        <v>46091</v>
      </c>
      <c r="B723">
        <v>3852.95</v>
      </c>
      <c r="C723">
        <v>-1.1100000000000001</v>
      </c>
      <c r="D723">
        <v>64380</v>
      </c>
      <c r="E723">
        <v>-1.56</v>
      </c>
      <c r="F723" s="69">
        <v>4188</v>
      </c>
      <c r="G723" t="s">
        <v>45</v>
      </c>
      <c r="H723">
        <v>0</v>
      </c>
      <c r="I723" t="s">
        <v>288</v>
      </c>
      <c r="J723" t="s">
        <v>289</v>
      </c>
      <c r="K723" t="s">
        <v>290</v>
      </c>
      <c r="L723" s="36">
        <v>1020.5</v>
      </c>
      <c r="M723">
        <v>-0.5</v>
      </c>
      <c r="N723" s="66">
        <v>-5.0000000000000001E-4</v>
      </c>
      <c r="O723" s="36">
        <v>1021</v>
      </c>
      <c r="P723" s="66">
        <v>-4.0000000000000002E-4</v>
      </c>
      <c r="Q723" s="36">
        <v>1025</v>
      </c>
      <c r="R723" s="36">
        <v>1032.5</v>
      </c>
      <c r="S723" s="36">
        <v>1010</v>
      </c>
      <c r="T723" s="66">
        <v>-4.3E-3</v>
      </c>
      <c r="U723" s="66">
        <v>2.3999999999999998E-3</v>
      </c>
      <c r="V723" s="66">
        <v>-1.1599999999999999E-2</v>
      </c>
      <c r="W723" s="66">
        <v>1.03E-2</v>
      </c>
      <c r="X723" s="1">
        <v>2437600</v>
      </c>
      <c r="Y723" s="1">
        <v>2484223</v>
      </c>
      <c r="Z723" s="1">
        <v>1471017</v>
      </c>
      <c r="AA723" t="s">
        <v>356</v>
      </c>
      <c r="AB723" t="s">
        <v>357</v>
      </c>
      <c r="AC723">
        <v>11.66</v>
      </c>
      <c r="AD723">
        <v>0.78</v>
      </c>
      <c r="AE723">
        <v>3.14</v>
      </c>
      <c r="AF723" t="s">
        <v>230</v>
      </c>
      <c r="AG723" s="1">
        <v>333000</v>
      </c>
      <c r="AH723" s="36">
        <v>1020.5</v>
      </c>
      <c r="AI723" s="1">
        <v>2400</v>
      </c>
      <c r="AJ723" s="36">
        <v>1020</v>
      </c>
      <c r="AK723" s="1">
        <v>3500</v>
      </c>
      <c r="AL723" s="2">
        <v>0.63888888888888884</v>
      </c>
      <c r="AM723" s="3">
        <v>46155</v>
      </c>
      <c r="AN723" t="s">
        <v>298</v>
      </c>
      <c r="AO723" t="s">
        <v>335</v>
      </c>
      <c r="AQ723" t="str">
        <f t="shared" si="11"/>
        <v/>
      </c>
    </row>
    <row r="724" spans="1:43">
      <c r="A724" s="8">
        <v>46091</v>
      </c>
      <c r="B724">
        <v>3852.95</v>
      </c>
      <c r="C724">
        <v>-1.1100000000000001</v>
      </c>
      <c r="D724">
        <v>64380</v>
      </c>
      <c r="E724">
        <v>-1.56</v>
      </c>
      <c r="F724" s="69">
        <v>4220</v>
      </c>
      <c r="G724" t="s">
        <v>46</v>
      </c>
      <c r="H724">
        <v>0</v>
      </c>
      <c r="I724" t="s">
        <v>288</v>
      </c>
      <c r="J724" t="s">
        <v>289</v>
      </c>
      <c r="K724" t="s">
        <v>290</v>
      </c>
      <c r="L724" s="36">
        <v>1577</v>
      </c>
      <c r="M724">
        <v>-61</v>
      </c>
      <c r="N724" s="66">
        <v>-3.7199999999999997E-2</v>
      </c>
      <c r="O724" s="36">
        <v>1638</v>
      </c>
      <c r="P724" s="66">
        <v>-3.7199999999999997E-2</v>
      </c>
      <c r="Q724" s="36">
        <v>1626</v>
      </c>
      <c r="R724" s="36">
        <v>1637</v>
      </c>
      <c r="S724" s="36">
        <v>1574</v>
      </c>
      <c r="T724" s="66">
        <v>-3.0099999999999998E-2</v>
      </c>
      <c r="U724" s="66">
        <v>-1.37E-2</v>
      </c>
      <c r="V724" s="66">
        <v>-3.6600000000000001E-2</v>
      </c>
      <c r="W724" s="66">
        <v>1.9E-3</v>
      </c>
      <c r="X724" s="1">
        <v>156600</v>
      </c>
      <c r="Y724" s="1">
        <v>250841</v>
      </c>
      <c r="Z724" s="1">
        <v>80860</v>
      </c>
      <c r="AA724" t="s">
        <v>358</v>
      </c>
      <c r="AB724" t="s">
        <v>578</v>
      </c>
      <c r="AC724">
        <v>11.03</v>
      </c>
      <c r="AD724">
        <v>1.1000000000000001</v>
      </c>
      <c r="AE724">
        <v>3.42</v>
      </c>
      <c r="AF724" t="s">
        <v>230</v>
      </c>
      <c r="AG724" s="1">
        <v>14200</v>
      </c>
      <c r="AH724" s="36">
        <v>1578</v>
      </c>
      <c r="AI724">
        <v>800</v>
      </c>
      <c r="AJ724" s="36">
        <v>1576</v>
      </c>
      <c r="AK724">
        <v>600</v>
      </c>
      <c r="AL724" s="2">
        <v>0.63888888888888884</v>
      </c>
      <c r="AN724" t="s">
        <v>298</v>
      </c>
      <c r="AO724" t="s">
        <v>335</v>
      </c>
      <c r="AQ724" t="str">
        <f t="shared" si="11"/>
        <v/>
      </c>
    </row>
    <row r="725" spans="1:43">
      <c r="A725" s="8">
        <v>46091</v>
      </c>
      <c r="B725">
        <v>3852.95</v>
      </c>
      <c r="C725">
        <v>-1.1100000000000001</v>
      </c>
      <c r="D725">
        <v>64380</v>
      </c>
      <c r="E725">
        <v>-1.56</v>
      </c>
      <c r="F725" s="69">
        <v>4334</v>
      </c>
      <c r="G725" t="s">
        <v>47</v>
      </c>
      <c r="H725">
        <v>0</v>
      </c>
      <c r="I725" t="s">
        <v>314</v>
      </c>
      <c r="J725" t="s">
        <v>323</v>
      </c>
      <c r="K725" t="s">
        <v>295</v>
      </c>
      <c r="L725">
        <v>400</v>
      </c>
      <c r="M725">
        <v>1</v>
      </c>
      <c r="N725" s="66">
        <v>2.5000000000000001E-3</v>
      </c>
      <c r="O725">
        <v>399</v>
      </c>
      <c r="P725" s="66">
        <v>2.5000000000000001E-3</v>
      </c>
      <c r="Q725">
        <v>404</v>
      </c>
      <c r="R725">
        <v>411</v>
      </c>
      <c r="S725">
        <v>395</v>
      </c>
      <c r="T725" s="66">
        <v>-9.9000000000000008E-3</v>
      </c>
      <c r="U725" s="66">
        <v>-7.4000000000000003E-3</v>
      </c>
      <c r="V725" s="66">
        <v>-2.6700000000000002E-2</v>
      </c>
      <c r="W725" s="66">
        <v>1.26E-2</v>
      </c>
      <c r="X725" s="1">
        <v>50000</v>
      </c>
      <c r="Y725" s="1">
        <v>20153</v>
      </c>
      <c r="Z725" s="1">
        <v>4438</v>
      </c>
      <c r="AA725" t="s">
        <v>360</v>
      </c>
      <c r="AB725" t="s">
        <v>361</v>
      </c>
      <c r="AC725">
        <v>12.01</v>
      </c>
      <c r="AD725">
        <v>1.32</v>
      </c>
      <c r="AE725">
        <v>2.5</v>
      </c>
      <c r="AF725">
        <v>0.1</v>
      </c>
      <c r="AG725">
        <v>700</v>
      </c>
      <c r="AH725">
        <v>400</v>
      </c>
      <c r="AI725">
        <v>200</v>
      </c>
      <c r="AJ725">
        <v>399</v>
      </c>
      <c r="AK725">
        <v>100</v>
      </c>
      <c r="AL725" s="2">
        <v>0.63888888888888884</v>
      </c>
      <c r="AM725" s="3">
        <v>46183</v>
      </c>
      <c r="AN725" t="s">
        <v>306</v>
      </c>
      <c r="AO725" t="s">
        <v>351</v>
      </c>
      <c r="AQ725" t="str">
        <f t="shared" si="11"/>
        <v/>
      </c>
    </row>
    <row r="726" spans="1:43">
      <c r="A726" s="8">
        <v>46091</v>
      </c>
      <c r="B726">
        <v>3852.95</v>
      </c>
      <c r="C726">
        <v>-1.1100000000000001</v>
      </c>
      <c r="D726">
        <v>64380</v>
      </c>
      <c r="E726">
        <v>-1.56</v>
      </c>
      <c r="F726" s="69">
        <v>4523</v>
      </c>
      <c r="G726" t="s">
        <v>48</v>
      </c>
      <c r="H726">
        <v>0</v>
      </c>
      <c r="I726" t="s">
        <v>288</v>
      </c>
      <c r="J726" t="s">
        <v>289</v>
      </c>
      <c r="K726" t="s">
        <v>290</v>
      </c>
      <c r="L726" s="36">
        <v>3749</v>
      </c>
      <c r="M726">
        <v>6</v>
      </c>
      <c r="N726" s="66">
        <v>1.6000000000000001E-3</v>
      </c>
      <c r="O726" s="36">
        <v>3743</v>
      </c>
      <c r="P726" s="66">
        <v>1.6000000000000001E-3</v>
      </c>
      <c r="Q726" s="36">
        <v>3736</v>
      </c>
      <c r="R726" s="36">
        <v>3749</v>
      </c>
      <c r="S726" s="36">
        <v>3706</v>
      </c>
      <c r="T726" s="66">
        <v>3.3999999999999998E-3</v>
      </c>
      <c r="U726" s="66">
        <v>9.1000000000000004E-3</v>
      </c>
      <c r="V726" s="66">
        <v>0</v>
      </c>
      <c r="W726" s="66">
        <v>1.1599999999999999E-2</v>
      </c>
      <c r="X726" s="1">
        <v>1237700</v>
      </c>
      <c r="Y726" s="1">
        <v>4608160</v>
      </c>
      <c r="Z726" s="1">
        <v>1093392</v>
      </c>
      <c r="AA726" t="s">
        <v>362</v>
      </c>
      <c r="AB726" t="s">
        <v>579</v>
      </c>
      <c r="AC726">
        <v>20.239999999999998</v>
      </c>
      <c r="AD726">
        <v>1.17</v>
      </c>
      <c r="AE726">
        <v>4.2699999999999996</v>
      </c>
      <c r="AF726" t="s">
        <v>230</v>
      </c>
      <c r="AG726" s="1">
        <v>115200</v>
      </c>
      <c r="AH726" s="36">
        <v>3750</v>
      </c>
      <c r="AI726" s="1">
        <v>2600</v>
      </c>
      <c r="AJ726" s="36">
        <v>3749</v>
      </c>
      <c r="AK726" s="1">
        <v>2300</v>
      </c>
      <c r="AL726" s="2">
        <v>0.63888888888888884</v>
      </c>
      <c r="AM726" s="3">
        <v>46157</v>
      </c>
      <c r="AN726" t="s">
        <v>298</v>
      </c>
      <c r="AO726" t="s">
        <v>364</v>
      </c>
      <c r="AQ726" t="str">
        <f t="shared" si="11"/>
        <v/>
      </c>
    </row>
    <row r="727" spans="1:43">
      <c r="A727" s="8">
        <v>46091</v>
      </c>
      <c r="B727">
        <v>3852.95</v>
      </c>
      <c r="C727">
        <v>-1.1100000000000001</v>
      </c>
      <c r="D727">
        <v>64380</v>
      </c>
      <c r="E727">
        <v>-1.56</v>
      </c>
      <c r="F727" s="69">
        <v>4528</v>
      </c>
      <c r="G727" t="s">
        <v>49</v>
      </c>
      <c r="H727">
        <v>0</v>
      </c>
      <c r="I727" t="s">
        <v>288</v>
      </c>
      <c r="J727" t="s">
        <v>289</v>
      </c>
      <c r="K727" t="s">
        <v>290</v>
      </c>
      <c r="L727" s="36">
        <v>2230</v>
      </c>
      <c r="M727">
        <v>16.5</v>
      </c>
      <c r="N727" s="66">
        <v>7.4999999999999997E-3</v>
      </c>
      <c r="O727" s="36">
        <v>2213.5</v>
      </c>
      <c r="P727" s="66">
        <v>7.4000000000000003E-3</v>
      </c>
      <c r="Q727" s="36">
        <v>2195.5</v>
      </c>
      <c r="R727" s="36">
        <v>2232</v>
      </c>
      <c r="S727" s="36">
        <v>2189</v>
      </c>
      <c r="T727" s="66">
        <v>1.5699999999999999E-2</v>
      </c>
      <c r="U727" s="66">
        <v>8.3000000000000001E-3</v>
      </c>
      <c r="V727" s="66">
        <v>-8.0000000000000004E-4</v>
      </c>
      <c r="W727" s="66">
        <v>1.8700000000000001E-2</v>
      </c>
      <c r="X727" s="1">
        <v>1081600</v>
      </c>
      <c r="Y727" s="1">
        <v>2395180</v>
      </c>
      <c r="Z727" s="1">
        <v>1112084</v>
      </c>
      <c r="AA727" t="s">
        <v>365</v>
      </c>
      <c r="AB727" t="s">
        <v>580</v>
      </c>
      <c r="AC727">
        <v>14.75</v>
      </c>
      <c r="AD727">
        <v>1.23</v>
      </c>
      <c r="AE727">
        <v>3.59</v>
      </c>
      <c r="AF727" t="s">
        <v>230</v>
      </c>
      <c r="AG727" s="1">
        <v>75400</v>
      </c>
      <c r="AH727" s="36">
        <v>2230</v>
      </c>
      <c r="AI727">
        <v>700</v>
      </c>
      <c r="AJ727" s="36">
        <v>2229.5</v>
      </c>
      <c r="AK727" s="1">
        <v>2800</v>
      </c>
      <c r="AL727" s="2">
        <v>0.63888888888888884</v>
      </c>
      <c r="AN727" t="s">
        <v>298</v>
      </c>
      <c r="AO727" t="s">
        <v>364</v>
      </c>
      <c r="AQ727" t="str">
        <f t="shared" si="11"/>
        <v/>
      </c>
    </row>
    <row r="728" spans="1:43">
      <c r="A728" s="8">
        <v>46091</v>
      </c>
      <c r="B728">
        <v>3852.95</v>
      </c>
      <c r="C728">
        <v>-1.1100000000000001</v>
      </c>
      <c r="D728">
        <v>64380</v>
      </c>
      <c r="E728">
        <v>-1.56</v>
      </c>
      <c r="F728" s="69">
        <v>4661</v>
      </c>
      <c r="G728" t="s">
        <v>50</v>
      </c>
      <c r="H728">
        <v>0</v>
      </c>
      <c r="I728" t="s">
        <v>288</v>
      </c>
      <c r="J728" t="s">
        <v>289</v>
      </c>
      <c r="K728" t="s">
        <v>290</v>
      </c>
      <c r="L728" s="36">
        <v>2278</v>
      </c>
      <c r="M728">
        <v>80</v>
      </c>
      <c r="N728" s="66">
        <v>3.6400000000000002E-2</v>
      </c>
      <c r="O728" s="36">
        <v>2198</v>
      </c>
      <c r="P728" s="66">
        <v>3.6299999999999999E-2</v>
      </c>
      <c r="Q728" s="36">
        <v>2244</v>
      </c>
      <c r="R728" s="36">
        <v>2286</v>
      </c>
      <c r="S728" s="36">
        <v>2211.5</v>
      </c>
      <c r="T728" s="66">
        <v>1.5100000000000001E-2</v>
      </c>
      <c r="U728" s="66">
        <v>1.6500000000000001E-2</v>
      </c>
      <c r="V728" s="66">
        <v>-3.3999999999999998E-3</v>
      </c>
      <c r="W728" s="66">
        <v>0.03</v>
      </c>
      <c r="X728" s="1">
        <v>5086000</v>
      </c>
      <c r="Y728" s="1">
        <v>11465460</v>
      </c>
      <c r="Z728" s="1">
        <v>4101426</v>
      </c>
      <c r="AA728" t="s">
        <v>367</v>
      </c>
      <c r="AB728" t="s">
        <v>368</v>
      </c>
      <c r="AC728">
        <v>31.9</v>
      </c>
      <c r="AD728">
        <v>3.39</v>
      </c>
      <c r="AE728">
        <v>0.7</v>
      </c>
      <c r="AF728" t="s">
        <v>230</v>
      </c>
      <c r="AG728" s="1">
        <v>443000</v>
      </c>
      <c r="AH728" s="36">
        <v>2278</v>
      </c>
      <c r="AI728" s="1">
        <v>2500</v>
      </c>
      <c r="AJ728" s="36">
        <v>2277.5</v>
      </c>
      <c r="AK728">
        <v>900</v>
      </c>
      <c r="AL728" s="2">
        <v>0.63888888888888884</v>
      </c>
      <c r="AN728" t="s">
        <v>298</v>
      </c>
      <c r="AO728" t="s">
        <v>313</v>
      </c>
      <c r="AQ728" t="str">
        <f t="shared" si="11"/>
        <v/>
      </c>
    </row>
    <row r="729" spans="1:43">
      <c r="A729" s="8">
        <v>46091</v>
      </c>
      <c r="B729">
        <v>3852.95</v>
      </c>
      <c r="C729">
        <v>-1.1100000000000001</v>
      </c>
      <c r="D729">
        <v>64380</v>
      </c>
      <c r="E729">
        <v>-1.56</v>
      </c>
      <c r="F729" s="69">
        <v>5020</v>
      </c>
      <c r="G729" t="s">
        <v>51</v>
      </c>
      <c r="H729">
        <v>0</v>
      </c>
      <c r="I729" t="s">
        <v>288</v>
      </c>
      <c r="J729" t="s">
        <v>289</v>
      </c>
      <c r="K729" t="s">
        <v>290</v>
      </c>
      <c r="L729" s="36">
        <v>1207</v>
      </c>
      <c r="M729">
        <v>-16.5</v>
      </c>
      <c r="N729" s="66">
        <v>-1.35E-2</v>
      </c>
      <c r="O729" s="36">
        <v>1223.5</v>
      </c>
      <c r="P729" s="66">
        <v>-1.34E-2</v>
      </c>
      <c r="Q729" s="36">
        <v>1214.5</v>
      </c>
      <c r="R729" s="36">
        <v>1221.5</v>
      </c>
      <c r="S729" s="36">
        <v>1202</v>
      </c>
      <c r="T729" s="66">
        <v>-6.1000000000000004E-3</v>
      </c>
      <c r="U729" s="66">
        <v>-4.0000000000000002E-4</v>
      </c>
      <c r="V729" s="66">
        <v>-1.18E-2</v>
      </c>
      <c r="W729" s="66">
        <v>4.1000000000000003E-3</v>
      </c>
      <c r="X729" s="1">
        <v>6763500</v>
      </c>
      <c r="Y729" s="1">
        <v>8171808</v>
      </c>
      <c r="Z729" s="1">
        <v>3267067</v>
      </c>
      <c r="AA729" t="s">
        <v>369</v>
      </c>
      <c r="AB729" t="s">
        <v>370</v>
      </c>
      <c r="AC729">
        <v>7.8</v>
      </c>
      <c r="AD729">
        <v>0.96</v>
      </c>
      <c r="AE729">
        <v>2.82</v>
      </c>
      <c r="AF729" t="s">
        <v>230</v>
      </c>
      <c r="AG729" s="1">
        <v>378800</v>
      </c>
      <c r="AH729" s="36">
        <v>1207</v>
      </c>
      <c r="AI729" s="1">
        <v>5600</v>
      </c>
      <c r="AJ729" s="36">
        <v>1206.5</v>
      </c>
      <c r="AK729" s="1">
        <v>11700</v>
      </c>
      <c r="AL729" s="2">
        <v>0.63888888888888884</v>
      </c>
      <c r="AM729" s="3">
        <v>46156</v>
      </c>
      <c r="AN729" t="s">
        <v>298</v>
      </c>
      <c r="AO729" t="s">
        <v>371</v>
      </c>
      <c r="AQ729" t="str">
        <f t="shared" si="11"/>
        <v/>
      </c>
    </row>
    <row r="730" spans="1:43">
      <c r="A730" s="8">
        <v>46091</v>
      </c>
      <c r="B730">
        <v>3852.95</v>
      </c>
      <c r="C730">
        <v>-1.1100000000000001</v>
      </c>
      <c r="D730">
        <v>64380</v>
      </c>
      <c r="E730">
        <v>-1.56</v>
      </c>
      <c r="F730" s="69">
        <v>5201</v>
      </c>
      <c r="G730" t="s">
        <v>52</v>
      </c>
      <c r="H730">
        <v>0</v>
      </c>
      <c r="I730" t="s">
        <v>288</v>
      </c>
      <c r="J730" t="s">
        <v>289</v>
      </c>
      <c r="K730" t="s">
        <v>295</v>
      </c>
      <c r="L730" s="36">
        <v>6932</v>
      </c>
      <c r="M730">
        <v>-234</v>
      </c>
      <c r="N730" s="66">
        <v>-3.27E-2</v>
      </c>
      <c r="O730" s="36">
        <v>7166</v>
      </c>
      <c r="P730" s="66">
        <v>-3.2599999999999997E-2</v>
      </c>
      <c r="Q730" s="36">
        <v>7121</v>
      </c>
      <c r="R730" s="36">
        <v>7157</v>
      </c>
      <c r="S730" s="36">
        <v>6908</v>
      </c>
      <c r="T730" s="66">
        <v>-2.6499999999999999E-2</v>
      </c>
      <c r="U730" s="66">
        <v>-1.2500000000000001E-2</v>
      </c>
      <c r="V730" s="66">
        <v>-3.1399999999999997E-2</v>
      </c>
      <c r="W730" s="66">
        <v>3.3999999999999998E-3</v>
      </c>
      <c r="X730" s="1">
        <v>1285400</v>
      </c>
      <c r="Y730" s="1">
        <v>9013227</v>
      </c>
      <c r="Z730" s="1">
        <v>1507257</v>
      </c>
      <c r="AA730" t="s">
        <v>581</v>
      </c>
      <c r="AB730" t="s">
        <v>373</v>
      </c>
      <c r="AC730">
        <v>19.12</v>
      </c>
      <c r="AD730">
        <v>0.98</v>
      </c>
      <c r="AE730">
        <v>3.03</v>
      </c>
      <c r="AF730" t="s">
        <v>230</v>
      </c>
      <c r="AG730" s="1">
        <v>84900</v>
      </c>
      <c r="AH730" s="36">
        <v>6934</v>
      </c>
      <c r="AI730">
        <v>100</v>
      </c>
      <c r="AJ730" s="36">
        <v>6931</v>
      </c>
      <c r="AK730">
        <v>600</v>
      </c>
      <c r="AL730" s="2">
        <v>0.63888888888888884</v>
      </c>
      <c r="AM730" s="3">
        <v>46154</v>
      </c>
      <c r="AN730" t="s">
        <v>293</v>
      </c>
      <c r="AO730" t="s">
        <v>341</v>
      </c>
      <c r="AQ730" t="str">
        <f t="shared" si="11"/>
        <v/>
      </c>
    </row>
    <row r="731" spans="1:43">
      <c r="A731" s="8">
        <v>46091</v>
      </c>
      <c r="B731">
        <v>3852.95</v>
      </c>
      <c r="C731">
        <v>-1.1100000000000001</v>
      </c>
      <c r="D731">
        <v>64380</v>
      </c>
      <c r="E731">
        <v>-1.56</v>
      </c>
      <c r="F731" s="69">
        <v>5302</v>
      </c>
      <c r="G731" t="s">
        <v>53</v>
      </c>
      <c r="H731">
        <v>0</v>
      </c>
      <c r="I731" t="s">
        <v>288</v>
      </c>
      <c r="J731" t="s">
        <v>289</v>
      </c>
      <c r="K731" t="s">
        <v>290</v>
      </c>
      <c r="L731" s="36">
        <v>4650</v>
      </c>
      <c r="M731">
        <v>-30</v>
      </c>
      <c r="N731" s="66">
        <v>-6.4000000000000003E-3</v>
      </c>
      <c r="O731" s="36">
        <v>4680</v>
      </c>
      <c r="P731" s="66">
        <v>-6.4000000000000003E-3</v>
      </c>
      <c r="Q731" s="36">
        <v>4680</v>
      </c>
      <c r="R731" s="36">
        <v>4725</v>
      </c>
      <c r="S731" s="36">
        <v>4625</v>
      </c>
      <c r="T731" s="66">
        <v>-6.4000000000000003E-3</v>
      </c>
      <c r="U731" s="66">
        <v>-6.4000000000000003E-3</v>
      </c>
      <c r="V731" s="66">
        <v>-1.5800000000000002E-2</v>
      </c>
      <c r="W731" s="66">
        <v>5.4000000000000003E-3</v>
      </c>
      <c r="X731" s="1">
        <v>54800</v>
      </c>
      <c r="Y731" s="1">
        <v>255998</v>
      </c>
      <c r="Z731" s="1">
        <v>55021</v>
      </c>
      <c r="AA731" t="s">
        <v>374</v>
      </c>
      <c r="AB731" t="s">
        <v>375</v>
      </c>
      <c r="AC731">
        <v>18.86</v>
      </c>
      <c r="AD731">
        <v>0.94</v>
      </c>
      <c r="AE731">
        <v>4.3</v>
      </c>
      <c r="AF731" t="s">
        <v>230</v>
      </c>
      <c r="AG731" s="1">
        <v>14900</v>
      </c>
      <c r="AH731" s="36">
        <v>4655</v>
      </c>
      <c r="AI731">
        <v>300</v>
      </c>
      <c r="AJ731" s="36">
        <v>4650</v>
      </c>
      <c r="AK731">
        <v>700</v>
      </c>
      <c r="AL731" s="2">
        <v>0.63680555555555551</v>
      </c>
      <c r="AN731" t="s">
        <v>293</v>
      </c>
      <c r="AO731" t="s">
        <v>341</v>
      </c>
      <c r="AQ731" t="str">
        <f t="shared" si="11"/>
        <v/>
      </c>
    </row>
    <row r="732" spans="1:43">
      <c r="A732" s="8">
        <v>46091</v>
      </c>
      <c r="B732">
        <v>3852.95</v>
      </c>
      <c r="C732">
        <v>-1.1100000000000001</v>
      </c>
      <c r="D732">
        <v>64380</v>
      </c>
      <c r="E732">
        <v>-1.56</v>
      </c>
      <c r="F732" s="69">
        <v>5310</v>
      </c>
      <c r="G732" t="s">
        <v>54</v>
      </c>
      <c r="H732">
        <v>0</v>
      </c>
      <c r="I732" t="s">
        <v>288</v>
      </c>
      <c r="J732" t="s">
        <v>289</v>
      </c>
      <c r="K732" t="s">
        <v>290</v>
      </c>
      <c r="L732" s="36">
        <v>7770</v>
      </c>
      <c r="M732">
        <v>-330</v>
      </c>
      <c r="N732" s="66">
        <v>-4.07E-2</v>
      </c>
      <c r="O732" s="36">
        <v>8100</v>
      </c>
      <c r="P732" s="66">
        <v>-4.07E-2</v>
      </c>
      <c r="Q732" s="36">
        <v>7950</v>
      </c>
      <c r="R732" s="36">
        <v>8010</v>
      </c>
      <c r="S732" s="36">
        <v>7620</v>
      </c>
      <c r="T732" s="66">
        <v>-2.2599999999999999E-2</v>
      </c>
      <c r="U732" s="66">
        <v>-1.01E-2</v>
      </c>
      <c r="V732" s="66">
        <v>-2.9899999999999999E-2</v>
      </c>
      <c r="W732" s="66">
        <v>1.9599999999999999E-2</v>
      </c>
      <c r="X732" s="1">
        <v>194200</v>
      </c>
      <c r="Y732" s="1">
        <v>1512469</v>
      </c>
      <c r="Z732" s="1">
        <v>163112</v>
      </c>
      <c r="AA732" t="s">
        <v>612</v>
      </c>
      <c r="AB732" t="s">
        <v>377</v>
      </c>
      <c r="AC732">
        <v>33.26</v>
      </c>
      <c r="AD732">
        <v>1.67</v>
      </c>
      <c r="AE732">
        <v>1.87</v>
      </c>
      <c r="AF732" t="s">
        <v>230</v>
      </c>
      <c r="AG732" s="1">
        <v>2700</v>
      </c>
      <c r="AH732" s="36">
        <v>7780</v>
      </c>
      <c r="AI732">
        <v>400</v>
      </c>
      <c r="AJ732" s="36">
        <v>7770</v>
      </c>
      <c r="AK732">
        <v>800</v>
      </c>
      <c r="AL732" s="2">
        <v>0.63888888888888884</v>
      </c>
      <c r="AM732" s="3">
        <v>46153</v>
      </c>
      <c r="AN732" t="s">
        <v>293</v>
      </c>
      <c r="AO732" t="s">
        <v>341</v>
      </c>
      <c r="AQ732" t="str">
        <f t="shared" si="11"/>
        <v/>
      </c>
    </row>
    <row r="733" spans="1:43">
      <c r="A733" s="8">
        <v>46091</v>
      </c>
      <c r="B733">
        <v>3852.95</v>
      </c>
      <c r="C733">
        <v>-1.1100000000000001</v>
      </c>
      <c r="D733">
        <v>64380</v>
      </c>
      <c r="E733">
        <v>-1.56</v>
      </c>
      <c r="F733" s="69">
        <v>5334</v>
      </c>
      <c r="G733" t="s">
        <v>55</v>
      </c>
      <c r="H733">
        <v>0</v>
      </c>
      <c r="I733" t="s">
        <v>288</v>
      </c>
      <c r="J733" t="s">
        <v>289</v>
      </c>
      <c r="K733" t="s">
        <v>290</v>
      </c>
      <c r="L733" s="36">
        <v>9976</v>
      </c>
      <c r="M733">
        <v>-284</v>
      </c>
      <c r="N733" s="66">
        <v>-2.7699999999999999E-2</v>
      </c>
      <c r="O733" s="36">
        <v>10260</v>
      </c>
      <c r="P733" s="66">
        <v>-2.76E-2</v>
      </c>
      <c r="Q733" s="36">
        <v>10170</v>
      </c>
      <c r="R733" s="36">
        <v>10285</v>
      </c>
      <c r="S733" s="36">
        <v>9886</v>
      </c>
      <c r="T733" s="66">
        <v>-1.9E-2</v>
      </c>
      <c r="U733" s="66">
        <v>-1.7100000000000001E-2</v>
      </c>
      <c r="V733" s="66">
        <v>-0.03</v>
      </c>
      <c r="W733" s="66">
        <v>9.1000000000000004E-3</v>
      </c>
      <c r="X733" s="1">
        <v>610700</v>
      </c>
      <c r="Y733" s="1">
        <v>6156214</v>
      </c>
      <c r="Z733" s="1">
        <v>1987695</v>
      </c>
      <c r="AA733" t="s">
        <v>558</v>
      </c>
      <c r="AB733" t="s">
        <v>379</v>
      </c>
      <c r="AC733">
        <v>18.55</v>
      </c>
      <c r="AD733">
        <v>2.5499999999999998</v>
      </c>
      <c r="AE733">
        <v>2.11</v>
      </c>
      <c r="AF733" t="s">
        <v>230</v>
      </c>
      <c r="AG733" s="1">
        <v>27200</v>
      </c>
      <c r="AH733" s="36">
        <v>9979</v>
      </c>
      <c r="AI733">
        <v>100</v>
      </c>
      <c r="AJ733" s="36">
        <v>9976</v>
      </c>
      <c r="AK733">
        <v>100</v>
      </c>
      <c r="AL733" s="2">
        <v>0.63888888888888884</v>
      </c>
      <c r="AN733" t="s">
        <v>298</v>
      </c>
      <c r="AO733" t="s">
        <v>341</v>
      </c>
      <c r="AQ733" t="str">
        <f t="shared" si="11"/>
        <v/>
      </c>
    </row>
    <row r="734" spans="1:43">
      <c r="A734" s="8">
        <v>46091</v>
      </c>
      <c r="B734">
        <v>3852.95</v>
      </c>
      <c r="C734">
        <v>-1.1100000000000001</v>
      </c>
      <c r="D734">
        <v>64380</v>
      </c>
      <c r="E734">
        <v>-1.56</v>
      </c>
      <c r="F734" s="69">
        <v>5706</v>
      </c>
      <c r="G734" t="s">
        <v>56</v>
      </c>
      <c r="H734">
        <v>0</v>
      </c>
      <c r="I734" t="s">
        <v>288</v>
      </c>
      <c r="J734" t="s">
        <v>289</v>
      </c>
      <c r="K734" t="s">
        <v>290</v>
      </c>
      <c r="L734" s="36">
        <v>37190</v>
      </c>
      <c r="M734" s="36">
        <v>-2270</v>
      </c>
      <c r="N734" s="66">
        <v>-5.7500000000000002E-2</v>
      </c>
      <c r="O734" s="36">
        <v>39460</v>
      </c>
      <c r="P734" s="66">
        <v>-5.7500000000000002E-2</v>
      </c>
      <c r="Q734" s="36">
        <v>38700</v>
      </c>
      <c r="R734" s="36">
        <v>39110</v>
      </c>
      <c r="S734" s="36">
        <v>36240</v>
      </c>
      <c r="T734" s="66">
        <v>-3.9E-2</v>
      </c>
      <c r="U734" s="66">
        <v>-2.41E-2</v>
      </c>
      <c r="V734" s="66">
        <v>-4.9000000000000002E-2</v>
      </c>
      <c r="W734" s="66">
        <v>2.6200000000000001E-2</v>
      </c>
      <c r="X734" s="1">
        <v>1815600</v>
      </c>
      <c r="Y734" s="1">
        <v>68424776</v>
      </c>
      <c r="Z734" s="1">
        <v>2135279</v>
      </c>
      <c r="AA734" t="s">
        <v>521</v>
      </c>
      <c r="AB734" t="s">
        <v>381</v>
      </c>
      <c r="AC734">
        <v>28.36</v>
      </c>
      <c r="AD734">
        <v>5.16</v>
      </c>
      <c r="AE734">
        <v>0.75</v>
      </c>
      <c r="AF734" t="s">
        <v>230</v>
      </c>
      <c r="AG734" s="1">
        <v>18400</v>
      </c>
      <c r="AH734" s="36">
        <v>37200</v>
      </c>
      <c r="AI734">
        <v>600</v>
      </c>
      <c r="AJ734" s="36">
        <v>37180</v>
      </c>
      <c r="AK734">
        <v>200</v>
      </c>
      <c r="AL734" s="2">
        <v>0.63888888888888884</v>
      </c>
      <c r="AM734" s="3">
        <v>46155</v>
      </c>
      <c r="AN734" t="s">
        <v>298</v>
      </c>
      <c r="AO734" t="s">
        <v>382</v>
      </c>
      <c r="AQ734" t="str">
        <f t="shared" si="11"/>
        <v/>
      </c>
    </row>
    <row r="735" spans="1:43">
      <c r="A735" s="8">
        <v>46091</v>
      </c>
      <c r="B735">
        <v>3852.95</v>
      </c>
      <c r="C735">
        <v>-1.1100000000000001</v>
      </c>
      <c r="D735">
        <v>64380</v>
      </c>
      <c r="E735">
        <v>-1.56</v>
      </c>
      <c r="F735" s="69">
        <v>5711</v>
      </c>
      <c r="G735" t="s">
        <v>57</v>
      </c>
      <c r="H735">
        <v>0</v>
      </c>
      <c r="I735" t="s">
        <v>288</v>
      </c>
      <c r="J735" t="s">
        <v>289</v>
      </c>
      <c r="K735" t="s">
        <v>295</v>
      </c>
      <c r="L735" s="36">
        <v>4486</v>
      </c>
      <c r="M735">
        <v>-50</v>
      </c>
      <c r="N735" s="66">
        <v>-1.0999999999999999E-2</v>
      </c>
      <c r="O735" s="36">
        <v>4536</v>
      </c>
      <c r="P735" s="66">
        <v>-1.0999999999999999E-2</v>
      </c>
      <c r="Q735" s="36">
        <v>4466</v>
      </c>
      <c r="R735" s="36">
        <v>4592</v>
      </c>
      <c r="S735" s="36">
        <v>4448</v>
      </c>
      <c r="T735" s="66">
        <v>4.4000000000000003E-3</v>
      </c>
      <c r="U735" s="66">
        <v>-5.8999999999999999E-3</v>
      </c>
      <c r="V735" s="66">
        <v>-2.3E-2</v>
      </c>
      <c r="W735" s="66">
        <v>8.5000000000000006E-3</v>
      </c>
      <c r="X735" s="1">
        <v>747000</v>
      </c>
      <c r="Y735" s="1">
        <v>3368822</v>
      </c>
      <c r="Z735" s="1">
        <v>589862</v>
      </c>
      <c r="AA735" t="s">
        <v>383</v>
      </c>
      <c r="AB735" t="s">
        <v>384</v>
      </c>
      <c r="AC735">
        <v>11.96</v>
      </c>
      <c r="AD735">
        <v>0.79</v>
      </c>
      <c r="AE735">
        <v>2.59</v>
      </c>
      <c r="AF735" t="s">
        <v>230</v>
      </c>
      <c r="AG735" s="1">
        <v>20700</v>
      </c>
      <c r="AH735" s="36">
        <v>4488</v>
      </c>
      <c r="AI735">
        <v>500</v>
      </c>
      <c r="AJ735" s="36">
        <v>4486</v>
      </c>
      <c r="AK735">
        <v>300</v>
      </c>
      <c r="AL735" s="2">
        <v>0.63888888888888884</v>
      </c>
      <c r="AM735" s="3">
        <v>46155</v>
      </c>
      <c r="AN735" t="s">
        <v>298</v>
      </c>
      <c r="AO735" t="s">
        <v>382</v>
      </c>
      <c r="AQ735" t="str">
        <f t="shared" si="11"/>
        <v/>
      </c>
    </row>
    <row r="736" spans="1:43">
      <c r="A736" s="8">
        <v>46091</v>
      </c>
      <c r="B736">
        <v>3852.95</v>
      </c>
      <c r="C736">
        <v>-1.1100000000000001</v>
      </c>
      <c r="D736">
        <v>64380</v>
      </c>
      <c r="E736">
        <v>-1.56</v>
      </c>
      <c r="F736" s="69">
        <v>5713</v>
      </c>
      <c r="G736" t="s">
        <v>58</v>
      </c>
      <c r="H736">
        <v>0</v>
      </c>
      <c r="I736" t="s">
        <v>288</v>
      </c>
      <c r="J736" t="s">
        <v>289</v>
      </c>
      <c r="K736" t="s">
        <v>290</v>
      </c>
      <c r="L736" s="36">
        <v>7862</v>
      </c>
      <c r="M736">
        <v>144</v>
      </c>
      <c r="N736" s="66">
        <v>1.8700000000000001E-2</v>
      </c>
      <c r="O736" s="36">
        <v>7718</v>
      </c>
      <c r="P736" s="66">
        <v>1.8599999999999998E-2</v>
      </c>
      <c r="Q736" s="36">
        <v>7597</v>
      </c>
      <c r="R736" s="36">
        <v>8026</v>
      </c>
      <c r="S736" s="36">
        <v>7597</v>
      </c>
      <c r="T736" s="66">
        <v>3.4799999999999998E-2</v>
      </c>
      <c r="U736" s="66">
        <v>2.8E-3</v>
      </c>
      <c r="V736" s="66">
        <v>-2.0400000000000001E-2</v>
      </c>
      <c r="W736" s="66">
        <v>3.4799999999999998E-2</v>
      </c>
      <c r="X736" s="1">
        <v>3114400</v>
      </c>
      <c r="Y736" s="1">
        <v>24453226</v>
      </c>
      <c r="Z736" s="1">
        <v>2286379</v>
      </c>
      <c r="AA736" t="s">
        <v>385</v>
      </c>
      <c r="AB736" t="s">
        <v>386</v>
      </c>
      <c r="AC736">
        <v>14.07</v>
      </c>
      <c r="AD736">
        <v>1.02</v>
      </c>
      <c r="AE736">
        <v>2.63</v>
      </c>
      <c r="AF736" t="s">
        <v>230</v>
      </c>
      <c r="AG736" s="1">
        <v>55400</v>
      </c>
      <c r="AH736" s="36">
        <v>7863</v>
      </c>
      <c r="AI736">
        <v>800</v>
      </c>
      <c r="AJ736" s="36">
        <v>7860</v>
      </c>
      <c r="AK736">
        <v>300</v>
      </c>
      <c r="AL736" s="2">
        <v>0.63888888888888884</v>
      </c>
      <c r="AM736" s="3">
        <v>46153</v>
      </c>
      <c r="AN736" t="s">
        <v>298</v>
      </c>
      <c r="AO736" t="s">
        <v>382</v>
      </c>
      <c r="AQ736" t="str">
        <f t="shared" si="11"/>
        <v/>
      </c>
    </row>
    <row r="737" spans="1:43">
      <c r="A737" s="8">
        <v>46091</v>
      </c>
      <c r="B737">
        <v>3852.95</v>
      </c>
      <c r="C737">
        <v>-1.1100000000000001</v>
      </c>
      <c r="D737">
        <v>64380</v>
      </c>
      <c r="E737">
        <v>-1.56</v>
      </c>
      <c r="F737" s="69">
        <v>5802</v>
      </c>
      <c r="G737" t="s">
        <v>59</v>
      </c>
      <c r="H737">
        <v>0</v>
      </c>
      <c r="I737" t="s">
        <v>288</v>
      </c>
      <c r="J737" t="s">
        <v>289</v>
      </c>
      <c r="K737" t="s">
        <v>295</v>
      </c>
      <c r="L737" s="36">
        <v>10695</v>
      </c>
      <c r="M737" s="36">
        <v>-1345</v>
      </c>
      <c r="N737" s="66">
        <v>-0.11169999999999999</v>
      </c>
      <c r="O737" s="36">
        <v>12040</v>
      </c>
      <c r="P737" s="66">
        <v>-0.11169999999999999</v>
      </c>
      <c r="Q737" s="36">
        <v>11460</v>
      </c>
      <c r="R737" s="36">
        <v>11585</v>
      </c>
      <c r="S737" s="36">
        <v>10435</v>
      </c>
      <c r="T737" s="66">
        <v>-6.6699999999999995E-2</v>
      </c>
      <c r="U737" s="66">
        <v>-2.1499999999999998E-2</v>
      </c>
      <c r="V737" s="66">
        <v>-7.6799999999999993E-2</v>
      </c>
      <c r="W737" s="66">
        <v>2.4899999999999999E-2</v>
      </c>
      <c r="X737" s="1">
        <v>8262700</v>
      </c>
      <c r="Y737" s="1">
        <v>90426648</v>
      </c>
      <c r="Z737" s="1">
        <v>8491194</v>
      </c>
      <c r="AA737" t="s">
        <v>582</v>
      </c>
      <c r="AB737" t="s">
        <v>388</v>
      </c>
      <c r="AC737">
        <v>25.65</v>
      </c>
      <c r="AD737">
        <v>3.04</v>
      </c>
      <c r="AE737">
        <v>1.46</v>
      </c>
      <c r="AF737" t="s">
        <v>230</v>
      </c>
      <c r="AG737" s="1">
        <v>85700</v>
      </c>
      <c r="AH737" s="36">
        <v>10700</v>
      </c>
      <c r="AI737" s="1">
        <v>3400</v>
      </c>
      <c r="AJ737" s="36">
        <v>10695</v>
      </c>
      <c r="AK737">
        <v>700</v>
      </c>
      <c r="AL737" s="2">
        <v>0.63888888888888884</v>
      </c>
      <c r="AM737" s="3">
        <v>46154</v>
      </c>
      <c r="AN737" t="s">
        <v>298</v>
      </c>
      <c r="AO737" t="s">
        <v>382</v>
      </c>
      <c r="AQ737" t="str">
        <f t="shared" si="11"/>
        <v/>
      </c>
    </row>
    <row r="738" spans="1:43">
      <c r="A738" s="8">
        <v>46091</v>
      </c>
      <c r="B738">
        <v>3852.95</v>
      </c>
      <c r="C738">
        <v>-1.1100000000000001</v>
      </c>
      <c r="D738">
        <v>64380</v>
      </c>
      <c r="E738">
        <v>-1.56</v>
      </c>
      <c r="F738" s="69">
        <v>5803</v>
      </c>
      <c r="G738" t="s">
        <v>60</v>
      </c>
      <c r="H738">
        <v>0</v>
      </c>
      <c r="I738" t="s">
        <v>288</v>
      </c>
      <c r="J738" t="s">
        <v>289</v>
      </c>
      <c r="K738" t="s">
        <v>290</v>
      </c>
      <c r="L738" s="36">
        <v>4227</v>
      </c>
      <c r="M738">
        <v>-272</v>
      </c>
      <c r="N738" s="66">
        <v>-6.0499999999999998E-2</v>
      </c>
      <c r="O738" s="36">
        <v>4499</v>
      </c>
      <c r="P738" s="66">
        <v>-6.0400000000000002E-2</v>
      </c>
      <c r="Q738" s="36">
        <v>4320</v>
      </c>
      <c r="R738" s="36">
        <v>4412</v>
      </c>
      <c r="S738" s="36">
        <v>4118</v>
      </c>
      <c r="T738" s="66">
        <v>-2.1499999999999998E-2</v>
      </c>
      <c r="U738" s="66">
        <v>1.6000000000000001E-3</v>
      </c>
      <c r="V738" s="66">
        <v>-4.19E-2</v>
      </c>
      <c r="W738" s="66">
        <v>2.64E-2</v>
      </c>
      <c r="X738" s="1">
        <v>51484700</v>
      </c>
      <c r="Y738" s="1">
        <v>217264895</v>
      </c>
      <c r="Z738" s="1">
        <v>7503688</v>
      </c>
      <c r="AA738" t="s">
        <v>389</v>
      </c>
      <c r="AB738" t="s">
        <v>390</v>
      </c>
      <c r="AC738">
        <v>41.93</v>
      </c>
      <c r="AD738">
        <v>12.48</v>
      </c>
      <c r="AE738">
        <v>0.9</v>
      </c>
      <c r="AF738" t="s">
        <v>230</v>
      </c>
      <c r="AG738" s="1">
        <v>562800</v>
      </c>
      <c r="AH738" s="36">
        <v>4227</v>
      </c>
      <c r="AI738" s="1">
        <v>2100</v>
      </c>
      <c r="AJ738" s="36">
        <v>4225</v>
      </c>
      <c r="AK738" s="1">
        <v>4100</v>
      </c>
      <c r="AL738" s="2">
        <v>0.63888888888888884</v>
      </c>
      <c r="AM738" s="3">
        <v>46156</v>
      </c>
      <c r="AN738" t="s">
        <v>298</v>
      </c>
      <c r="AO738" t="s">
        <v>382</v>
      </c>
      <c r="AQ738" t="str">
        <f t="shared" si="11"/>
        <v/>
      </c>
    </row>
    <row r="739" spans="1:43">
      <c r="A739" s="8">
        <v>46091</v>
      </c>
      <c r="B739">
        <v>3852.95</v>
      </c>
      <c r="C739">
        <v>-1.1100000000000001</v>
      </c>
      <c r="D739">
        <v>64380</v>
      </c>
      <c r="E739">
        <v>-1.56</v>
      </c>
      <c r="F739" s="69">
        <v>6038</v>
      </c>
      <c r="G739" t="s">
        <v>61</v>
      </c>
      <c r="H739">
        <v>0</v>
      </c>
      <c r="I739" t="s">
        <v>347</v>
      </c>
      <c r="J739" t="s">
        <v>289</v>
      </c>
      <c r="K739" t="s">
        <v>290</v>
      </c>
      <c r="L739">
        <v>908</v>
      </c>
      <c r="M739">
        <v>2</v>
      </c>
      <c r="N739" s="66">
        <v>2.2000000000000001E-3</v>
      </c>
      <c r="O739">
        <v>906</v>
      </c>
      <c r="P739" s="66">
        <v>2.2000000000000001E-3</v>
      </c>
      <c r="Q739">
        <v>907</v>
      </c>
      <c r="R739">
        <v>913</v>
      </c>
      <c r="S739">
        <v>903</v>
      </c>
      <c r="T739" s="66">
        <v>1.1000000000000001E-3</v>
      </c>
      <c r="U739" s="66">
        <v>-3.2000000000000002E-3</v>
      </c>
      <c r="V739" s="66">
        <v>-5.4000000000000003E-3</v>
      </c>
      <c r="W739" s="66">
        <v>5.4999999999999997E-3</v>
      </c>
      <c r="X739" s="1">
        <v>7700</v>
      </c>
      <c r="Y739" s="1">
        <v>6994</v>
      </c>
      <c r="Z739" s="1">
        <v>4596</v>
      </c>
      <c r="AA739" t="s">
        <v>391</v>
      </c>
      <c r="AB739" t="s">
        <v>392</v>
      </c>
      <c r="AC739">
        <v>13.1</v>
      </c>
      <c r="AD739">
        <v>0.91</v>
      </c>
      <c r="AE739">
        <v>2.5299999999999998</v>
      </c>
      <c r="AF739" t="s">
        <v>230</v>
      </c>
      <c r="AG739">
        <v>0</v>
      </c>
      <c r="AH739">
        <v>908</v>
      </c>
      <c r="AI739">
        <v>300</v>
      </c>
      <c r="AJ739">
        <v>903</v>
      </c>
      <c r="AK739">
        <v>100</v>
      </c>
      <c r="AL739" s="2">
        <v>0.63541666666666663</v>
      </c>
      <c r="AM739" s="3">
        <v>46157</v>
      </c>
      <c r="AN739" t="s">
        <v>350</v>
      </c>
      <c r="AO739" t="s">
        <v>313</v>
      </c>
      <c r="AQ739" t="str">
        <f t="shared" si="11"/>
        <v/>
      </c>
    </row>
    <row r="740" spans="1:43">
      <c r="A740" s="8">
        <v>46091</v>
      </c>
      <c r="B740">
        <v>3852.95</v>
      </c>
      <c r="C740">
        <v>-1.1100000000000001</v>
      </c>
      <c r="D740">
        <v>64380</v>
      </c>
      <c r="E740">
        <v>-1.56</v>
      </c>
      <c r="F740" s="69">
        <v>6156</v>
      </c>
      <c r="G740" t="s">
        <v>62</v>
      </c>
      <c r="H740">
        <v>0</v>
      </c>
      <c r="I740" t="s">
        <v>314</v>
      </c>
      <c r="J740" t="s">
        <v>323</v>
      </c>
      <c r="K740" t="s">
        <v>290</v>
      </c>
      <c r="L740" s="36">
        <v>2002</v>
      </c>
      <c r="M740">
        <v>3</v>
      </c>
      <c r="N740" s="66">
        <v>1.5E-3</v>
      </c>
      <c r="O740" s="36">
        <v>1999</v>
      </c>
      <c r="P740" s="66">
        <v>1.5E-3</v>
      </c>
      <c r="Q740" s="36">
        <v>2001</v>
      </c>
      <c r="R740" s="36">
        <v>2022</v>
      </c>
      <c r="S740" s="36">
        <v>1999</v>
      </c>
      <c r="T740" s="66">
        <v>4.0000000000000002E-4</v>
      </c>
      <c r="U740" s="66">
        <v>-6.8999999999999999E-3</v>
      </c>
      <c r="V740" s="66">
        <v>-9.7999999999999997E-3</v>
      </c>
      <c r="W740" s="66">
        <v>1.5E-3</v>
      </c>
      <c r="X740" s="1">
        <v>10900</v>
      </c>
      <c r="Y740" s="1">
        <v>21916</v>
      </c>
      <c r="Z740" s="1">
        <v>10610</v>
      </c>
      <c r="AA740" t="s">
        <v>393</v>
      </c>
      <c r="AB740" t="s">
        <v>394</v>
      </c>
      <c r="AC740">
        <v>59.4</v>
      </c>
      <c r="AD740">
        <v>1.4</v>
      </c>
      <c r="AE740">
        <v>5</v>
      </c>
      <c r="AF740">
        <v>1.2</v>
      </c>
      <c r="AG740">
        <v>0</v>
      </c>
      <c r="AH740" s="36">
        <v>2004</v>
      </c>
      <c r="AI740">
        <v>700</v>
      </c>
      <c r="AJ740" s="36">
        <v>2000</v>
      </c>
      <c r="AK740">
        <v>200</v>
      </c>
      <c r="AL740" s="2">
        <v>0.62847222222222221</v>
      </c>
      <c r="AN740" t="s">
        <v>350</v>
      </c>
      <c r="AO740" t="s">
        <v>395</v>
      </c>
      <c r="AQ740" t="str">
        <f t="shared" si="11"/>
        <v/>
      </c>
    </row>
    <row r="741" spans="1:43">
      <c r="A741" s="8">
        <v>46091</v>
      </c>
      <c r="B741">
        <v>3852.95</v>
      </c>
      <c r="C741">
        <v>-1.1100000000000001</v>
      </c>
      <c r="D741">
        <v>64380</v>
      </c>
      <c r="E741">
        <v>-1.56</v>
      </c>
      <c r="F741" s="69">
        <v>6178</v>
      </c>
      <c r="G741" t="s">
        <v>63</v>
      </c>
      <c r="H741">
        <v>0</v>
      </c>
      <c r="I741" t="s">
        <v>288</v>
      </c>
      <c r="J741" t="s">
        <v>289</v>
      </c>
      <c r="K741" t="s">
        <v>295</v>
      </c>
      <c r="L741" s="36">
        <v>2201.5</v>
      </c>
      <c r="M741">
        <v>20.5</v>
      </c>
      <c r="N741" s="66">
        <v>9.4000000000000004E-3</v>
      </c>
      <c r="O741" s="36">
        <v>2181</v>
      </c>
      <c r="P741" s="66">
        <v>9.2999999999999992E-3</v>
      </c>
      <c r="Q741" s="36">
        <v>2204</v>
      </c>
      <c r="R741" s="36">
        <v>2246.5</v>
      </c>
      <c r="S741" s="36">
        <v>2189.5</v>
      </c>
      <c r="T741" s="66">
        <v>-1.1000000000000001E-3</v>
      </c>
      <c r="U741" s="66">
        <v>-1.7100000000000001E-2</v>
      </c>
      <c r="V741" s="66">
        <v>-0.02</v>
      </c>
      <c r="W741" s="66">
        <v>5.4000000000000003E-3</v>
      </c>
      <c r="X741" s="1">
        <v>4722700</v>
      </c>
      <c r="Y741" s="1">
        <v>10458768</v>
      </c>
      <c r="Z741" s="1">
        <v>6182240</v>
      </c>
      <c r="AA741" t="s">
        <v>613</v>
      </c>
      <c r="AB741" t="s">
        <v>397</v>
      </c>
      <c r="AC741">
        <v>15.83</v>
      </c>
      <c r="AD741">
        <v>0.63</v>
      </c>
      <c r="AE741">
        <v>2.73</v>
      </c>
      <c r="AF741" t="s">
        <v>230</v>
      </c>
      <c r="AG741" s="1">
        <v>72700</v>
      </c>
      <c r="AH741" s="36">
        <v>2202</v>
      </c>
      <c r="AI741">
        <v>900</v>
      </c>
      <c r="AJ741" s="36">
        <v>2201</v>
      </c>
      <c r="AK741" s="1">
        <v>1100</v>
      </c>
      <c r="AL741" s="2">
        <v>0.63888888888888884</v>
      </c>
      <c r="AM741" s="3">
        <v>46157</v>
      </c>
      <c r="AN741" t="s">
        <v>298</v>
      </c>
      <c r="AO741" t="s">
        <v>313</v>
      </c>
      <c r="AQ741" t="str">
        <f t="shared" si="11"/>
        <v/>
      </c>
    </row>
    <row r="742" spans="1:43">
      <c r="A742" s="8">
        <v>46091</v>
      </c>
      <c r="B742">
        <v>3852.95</v>
      </c>
      <c r="C742">
        <v>-1.1100000000000001</v>
      </c>
      <c r="D742">
        <v>64380</v>
      </c>
      <c r="E742">
        <v>-1.56</v>
      </c>
      <c r="F742" s="69">
        <v>6208</v>
      </c>
      <c r="G742" t="s">
        <v>64</v>
      </c>
      <c r="H742">
        <v>0</v>
      </c>
      <c r="I742" t="s">
        <v>314</v>
      </c>
      <c r="J742" t="s">
        <v>289</v>
      </c>
      <c r="K742" t="s">
        <v>290</v>
      </c>
      <c r="L742" s="36">
        <v>1729</v>
      </c>
      <c r="M742">
        <v>-43</v>
      </c>
      <c r="N742" s="66">
        <v>-2.4299999999999999E-2</v>
      </c>
      <c r="O742" s="36">
        <v>1772</v>
      </c>
      <c r="P742" s="66">
        <v>-2.4199999999999999E-2</v>
      </c>
      <c r="Q742" s="36">
        <v>1762</v>
      </c>
      <c r="R742" s="36">
        <v>1785</v>
      </c>
      <c r="S742" s="36">
        <v>1700</v>
      </c>
      <c r="T742" s="66">
        <v>-1.8700000000000001E-2</v>
      </c>
      <c r="U742" s="66">
        <v>1.1000000000000001E-3</v>
      </c>
      <c r="V742" s="66">
        <v>-3.1300000000000001E-2</v>
      </c>
      <c r="W742" s="66">
        <v>1.7000000000000001E-2</v>
      </c>
      <c r="X742" s="1">
        <v>70600</v>
      </c>
      <c r="Y742" s="1">
        <v>122196</v>
      </c>
      <c r="Z742" s="1">
        <v>11041</v>
      </c>
      <c r="AA742" t="s">
        <v>398</v>
      </c>
      <c r="AB742" t="s">
        <v>399</v>
      </c>
      <c r="AC742">
        <v>16.850000000000001</v>
      </c>
      <c r="AD742">
        <v>1.76</v>
      </c>
      <c r="AE742">
        <v>1.1599999999999999</v>
      </c>
      <c r="AF742">
        <v>2.1</v>
      </c>
      <c r="AG742">
        <v>0</v>
      </c>
      <c r="AH742" s="36">
        <v>1729</v>
      </c>
      <c r="AI742">
        <v>300</v>
      </c>
      <c r="AJ742" s="36">
        <v>1726</v>
      </c>
      <c r="AK742">
        <v>100</v>
      </c>
      <c r="AL742" s="2">
        <v>0.6381944444444444</v>
      </c>
      <c r="AM742" s="3">
        <v>46153</v>
      </c>
      <c r="AN742" t="s">
        <v>298</v>
      </c>
      <c r="AO742" t="s">
        <v>395</v>
      </c>
      <c r="AQ742" t="str">
        <f t="shared" si="11"/>
        <v/>
      </c>
    </row>
    <row r="743" spans="1:43">
      <c r="A743" s="8">
        <v>46091</v>
      </c>
      <c r="B743">
        <v>3852.95</v>
      </c>
      <c r="C743">
        <v>-1.1100000000000001</v>
      </c>
      <c r="D743">
        <v>64380</v>
      </c>
      <c r="E743">
        <v>-1.56</v>
      </c>
      <c r="F743" s="69">
        <v>6356</v>
      </c>
      <c r="G743" t="s">
        <v>65</v>
      </c>
      <c r="H743">
        <v>0</v>
      </c>
      <c r="I743" t="s">
        <v>314</v>
      </c>
      <c r="J743" t="s">
        <v>289</v>
      </c>
      <c r="K743" t="s">
        <v>290</v>
      </c>
      <c r="L743" s="36">
        <v>1436</v>
      </c>
      <c r="M743">
        <v>-102</v>
      </c>
      <c r="N743" s="66">
        <v>-6.6299999999999998E-2</v>
      </c>
      <c r="O743" s="36">
        <v>1538</v>
      </c>
      <c r="P743" s="66">
        <v>-6.6299999999999998E-2</v>
      </c>
      <c r="Q743" s="36">
        <v>1526</v>
      </c>
      <c r="R743" s="36">
        <v>1555</v>
      </c>
      <c r="S743" s="36">
        <v>1416</v>
      </c>
      <c r="T743" s="66">
        <v>-5.8900000000000001E-2</v>
      </c>
      <c r="U743" s="66">
        <v>-4.3299999999999998E-2</v>
      </c>
      <c r="V743" s="66">
        <v>-7.6499999999999999E-2</v>
      </c>
      <c r="W743" s="66">
        <v>1.41E-2</v>
      </c>
      <c r="X743" s="1">
        <v>279700</v>
      </c>
      <c r="Y743" s="1">
        <v>412241</v>
      </c>
      <c r="Z743" s="1">
        <v>20506</v>
      </c>
      <c r="AA743" t="s">
        <v>400</v>
      </c>
      <c r="AB743" t="s">
        <v>401</v>
      </c>
      <c r="AC743">
        <v>11.61</v>
      </c>
      <c r="AD743">
        <v>1.41</v>
      </c>
      <c r="AE743">
        <v>0.7</v>
      </c>
      <c r="AF743" t="s">
        <v>230</v>
      </c>
      <c r="AG743">
        <v>0</v>
      </c>
      <c r="AH743" s="36">
        <v>1435</v>
      </c>
      <c r="AI743">
        <v>100</v>
      </c>
      <c r="AJ743" s="36">
        <v>1433</v>
      </c>
      <c r="AK743">
        <v>100</v>
      </c>
      <c r="AL743" s="2">
        <v>0.63888888888888884</v>
      </c>
      <c r="AM743" s="3">
        <v>46155</v>
      </c>
      <c r="AN743" t="s">
        <v>298</v>
      </c>
      <c r="AO743" t="s">
        <v>395</v>
      </c>
      <c r="AQ743" t="str">
        <f t="shared" si="11"/>
        <v/>
      </c>
    </row>
    <row r="744" spans="1:43">
      <c r="A744" s="8">
        <v>46091</v>
      </c>
      <c r="B744">
        <v>3852.95</v>
      </c>
      <c r="C744">
        <v>-1.1100000000000001</v>
      </c>
      <c r="D744">
        <v>64380</v>
      </c>
      <c r="E744">
        <v>-1.56</v>
      </c>
      <c r="F744" s="69">
        <v>6378</v>
      </c>
      <c r="G744" t="s">
        <v>66</v>
      </c>
      <c r="H744">
        <v>0</v>
      </c>
      <c r="I744" t="s">
        <v>314</v>
      </c>
      <c r="J744" t="s">
        <v>289</v>
      </c>
      <c r="K744" t="s">
        <v>290</v>
      </c>
      <c r="L744" s="36">
        <v>1150</v>
      </c>
      <c r="M744">
        <v>-14</v>
      </c>
      <c r="N744" s="66">
        <v>-1.2E-2</v>
      </c>
      <c r="O744" s="36">
        <v>1164</v>
      </c>
      <c r="P744" s="66">
        <v>-1.2E-2</v>
      </c>
      <c r="Q744" s="36">
        <v>1152</v>
      </c>
      <c r="R744" s="36">
        <v>1159</v>
      </c>
      <c r="S744" s="36">
        <v>1138</v>
      </c>
      <c r="T744" s="66">
        <v>-1.6999999999999999E-3</v>
      </c>
      <c r="U744" s="66">
        <v>1.6999999999999999E-3</v>
      </c>
      <c r="V744" s="66">
        <v>-7.7000000000000002E-3</v>
      </c>
      <c r="W744" s="66">
        <v>1.0500000000000001E-2</v>
      </c>
      <c r="X744" s="1">
        <v>104700</v>
      </c>
      <c r="Y744" s="1">
        <v>120078</v>
      </c>
      <c r="Z744" s="1">
        <v>23690</v>
      </c>
      <c r="AA744" t="s">
        <v>402</v>
      </c>
      <c r="AB744" t="s">
        <v>603</v>
      </c>
      <c r="AC744">
        <v>11.97</v>
      </c>
      <c r="AD744">
        <v>1.07</v>
      </c>
      <c r="AE744">
        <v>3.57</v>
      </c>
      <c r="AF744" t="s">
        <v>230</v>
      </c>
      <c r="AG744">
        <v>0</v>
      </c>
      <c r="AH744" s="36">
        <v>1151</v>
      </c>
      <c r="AI744">
        <v>200</v>
      </c>
      <c r="AJ744" s="36">
        <v>1150</v>
      </c>
      <c r="AK744">
        <v>300</v>
      </c>
      <c r="AL744" s="2">
        <v>0.63888888888888884</v>
      </c>
      <c r="AM744" s="3">
        <v>46154</v>
      </c>
      <c r="AN744" t="s">
        <v>298</v>
      </c>
      <c r="AO744" t="s">
        <v>395</v>
      </c>
      <c r="AQ744" t="str">
        <f t="shared" si="11"/>
        <v/>
      </c>
    </row>
    <row r="745" spans="1:43">
      <c r="A745" s="8">
        <v>46091</v>
      </c>
      <c r="B745">
        <v>3852.95</v>
      </c>
      <c r="C745">
        <v>-1.1100000000000001</v>
      </c>
      <c r="D745">
        <v>64380</v>
      </c>
      <c r="E745">
        <v>-1.56</v>
      </c>
      <c r="F745" s="69">
        <v>6526</v>
      </c>
      <c r="G745" t="s">
        <v>67</v>
      </c>
      <c r="H745">
        <v>0</v>
      </c>
      <c r="I745" t="s">
        <v>288</v>
      </c>
      <c r="J745" t="s">
        <v>289</v>
      </c>
      <c r="K745" t="s">
        <v>290</v>
      </c>
      <c r="L745" s="36">
        <v>2321</v>
      </c>
      <c r="M745">
        <v>-121.5</v>
      </c>
      <c r="N745" s="66">
        <v>-4.9700000000000001E-2</v>
      </c>
      <c r="O745" s="36">
        <v>2442.5</v>
      </c>
      <c r="P745" s="66">
        <v>-4.9700000000000001E-2</v>
      </c>
      <c r="Q745" s="36">
        <v>2370</v>
      </c>
      <c r="R745" s="36">
        <v>2421</v>
      </c>
      <c r="S745" s="36">
        <v>2278</v>
      </c>
      <c r="T745" s="66">
        <v>-2.06E-2</v>
      </c>
      <c r="U745" s="66">
        <v>-2.47E-2</v>
      </c>
      <c r="V745" s="66">
        <v>-4.1300000000000003E-2</v>
      </c>
      <c r="W745" s="66">
        <v>1.8800000000000001E-2</v>
      </c>
      <c r="X745" s="1">
        <v>7580100</v>
      </c>
      <c r="Y745" s="1">
        <v>17757415</v>
      </c>
      <c r="Z745" s="1">
        <v>417721</v>
      </c>
      <c r="AA745" t="s">
        <v>584</v>
      </c>
      <c r="AB745" t="s">
        <v>405</v>
      </c>
      <c r="AC745">
        <v>40.71</v>
      </c>
      <c r="AD745">
        <v>3.05</v>
      </c>
      <c r="AE745">
        <v>2.15</v>
      </c>
      <c r="AF745" t="s">
        <v>230</v>
      </c>
      <c r="AG745" s="1">
        <v>238400</v>
      </c>
      <c r="AH745" s="36">
        <v>2321</v>
      </c>
      <c r="AI745">
        <v>500</v>
      </c>
      <c r="AJ745" s="36">
        <v>2320.5</v>
      </c>
      <c r="AK745">
        <v>400</v>
      </c>
      <c r="AL745" s="2">
        <v>0.63888888888888884</v>
      </c>
      <c r="AN745" t="s">
        <v>298</v>
      </c>
      <c r="AO745" t="s">
        <v>344</v>
      </c>
      <c r="AQ745" t="str">
        <f t="shared" si="11"/>
        <v/>
      </c>
    </row>
    <row r="746" spans="1:43">
      <c r="A746" s="8">
        <v>46091</v>
      </c>
      <c r="B746">
        <v>3852.95</v>
      </c>
      <c r="C746">
        <v>-1.1100000000000001</v>
      </c>
      <c r="D746">
        <v>64380</v>
      </c>
      <c r="E746">
        <v>-1.56</v>
      </c>
      <c r="F746" s="69">
        <v>6586</v>
      </c>
      <c r="G746" t="s">
        <v>68</v>
      </c>
      <c r="H746">
        <v>0</v>
      </c>
      <c r="I746" t="s">
        <v>288</v>
      </c>
      <c r="J746" t="s">
        <v>289</v>
      </c>
      <c r="K746" t="s">
        <v>290</v>
      </c>
      <c r="L746" s="36">
        <v>5461</v>
      </c>
      <c r="M746">
        <v>-43</v>
      </c>
      <c r="N746" s="66">
        <v>-7.7999999999999996E-3</v>
      </c>
      <c r="O746" s="36">
        <v>5504</v>
      </c>
      <c r="P746" s="66">
        <v>-7.7999999999999996E-3</v>
      </c>
      <c r="Q746" s="36">
        <v>5483</v>
      </c>
      <c r="R746" s="36">
        <v>5550</v>
      </c>
      <c r="S746" s="36">
        <v>5403</v>
      </c>
      <c r="T746" s="66">
        <v>-4.0000000000000001E-3</v>
      </c>
      <c r="U746" s="66">
        <v>1E-4</v>
      </c>
      <c r="V746" s="66">
        <v>-1.6E-2</v>
      </c>
      <c r="W746" s="66">
        <v>1.0699999999999999E-2</v>
      </c>
      <c r="X746" s="1">
        <v>601900</v>
      </c>
      <c r="Y746" s="1">
        <v>3291306</v>
      </c>
      <c r="Z746" s="1">
        <v>1529175</v>
      </c>
      <c r="AA746" t="s">
        <v>406</v>
      </c>
      <c r="AB746" t="s">
        <v>407</v>
      </c>
      <c r="AC746">
        <v>17.36</v>
      </c>
      <c r="AD746">
        <v>1.41</v>
      </c>
      <c r="AE746">
        <v>2.89</v>
      </c>
      <c r="AF746" t="s">
        <v>230</v>
      </c>
      <c r="AG746" s="1">
        <v>10500</v>
      </c>
      <c r="AH746" s="36">
        <v>5461</v>
      </c>
      <c r="AI746">
        <v>200</v>
      </c>
      <c r="AJ746" s="36">
        <v>5460</v>
      </c>
      <c r="AK746">
        <v>100</v>
      </c>
      <c r="AL746" s="2">
        <v>0.63888888888888884</v>
      </c>
      <c r="AN746" t="s">
        <v>298</v>
      </c>
      <c r="AO746" t="s">
        <v>395</v>
      </c>
      <c r="AQ746" t="str">
        <f t="shared" si="11"/>
        <v/>
      </c>
    </row>
    <row r="747" spans="1:43">
      <c r="A747" s="8">
        <v>46091</v>
      </c>
      <c r="B747">
        <v>3852.95</v>
      </c>
      <c r="C747">
        <v>-1.1100000000000001</v>
      </c>
      <c r="D747">
        <v>64380</v>
      </c>
      <c r="E747">
        <v>-1.56</v>
      </c>
      <c r="F747" s="69">
        <v>6594</v>
      </c>
      <c r="G747" t="s">
        <v>69</v>
      </c>
      <c r="H747">
        <v>0</v>
      </c>
      <c r="I747" t="s">
        <v>288</v>
      </c>
      <c r="J747" t="s">
        <v>289</v>
      </c>
      <c r="K747" t="s">
        <v>290</v>
      </c>
      <c r="L747" s="36">
        <v>2611</v>
      </c>
      <c r="M747">
        <v>-67</v>
      </c>
      <c r="N747" s="66">
        <v>-2.5000000000000001E-2</v>
      </c>
      <c r="O747" s="36">
        <v>2678</v>
      </c>
      <c r="P747" s="66">
        <v>-2.5000000000000001E-2</v>
      </c>
      <c r="Q747" s="36">
        <v>2630</v>
      </c>
      <c r="R747" s="36">
        <v>2655</v>
      </c>
      <c r="S747" s="36">
        <v>2568</v>
      </c>
      <c r="T747" s="66">
        <v>-7.1999999999999998E-3</v>
      </c>
      <c r="U747" s="66">
        <v>-3.3999999999999998E-3</v>
      </c>
      <c r="V747" s="66">
        <v>-1.6500000000000001E-2</v>
      </c>
      <c r="W747" s="66">
        <v>1.67E-2</v>
      </c>
      <c r="X747" s="1">
        <v>3573500</v>
      </c>
      <c r="Y747" s="1">
        <v>9313469</v>
      </c>
      <c r="Z747" s="1">
        <v>3113797</v>
      </c>
      <c r="AA747" t="s">
        <v>560</v>
      </c>
      <c r="AB747" t="s">
        <v>409</v>
      </c>
      <c r="AC747">
        <v>37.4</v>
      </c>
      <c r="AD747">
        <v>1.7</v>
      </c>
      <c r="AE747">
        <v>0</v>
      </c>
      <c r="AF747" t="s">
        <v>230</v>
      </c>
      <c r="AG747" s="1">
        <v>54700</v>
      </c>
      <c r="AH747" s="36">
        <v>2612</v>
      </c>
      <c r="AI747" s="1">
        <v>1600</v>
      </c>
      <c r="AJ747" s="36">
        <v>2610</v>
      </c>
      <c r="AK747" s="1">
        <v>3900</v>
      </c>
      <c r="AL747" s="2">
        <v>0.63888888888888884</v>
      </c>
      <c r="AN747" t="s">
        <v>298</v>
      </c>
      <c r="AO747" t="s">
        <v>344</v>
      </c>
      <c r="AQ747" t="str">
        <f t="shared" si="11"/>
        <v/>
      </c>
    </row>
    <row r="748" spans="1:43">
      <c r="A748" s="8">
        <v>46091</v>
      </c>
      <c r="B748">
        <v>3852.95</v>
      </c>
      <c r="C748">
        <v>-1.1100000000000001</v>
      </c>
      <c r="D748">
        <v>64380</v>
      </c>
      <c r="E748">
        <v>-1.56</v>
      </c>
      <c r="F748" s="69">
        <v>6674</v>
      </c>
      <c r="G748" t="s">
        <v>70</v>
      </c>
      <c r="H748">
        <v>0</v>
      </c>
      <c r="I748" t="s">
        <v>288</v>
      </c>
      <c r="J748" t="s">
        <v>289</v>
      </c>
      <c r="K748" t="s">
        <v>290</v>
      </c>
      <c r="L748" s="36">
        <v>6444</v>
      </c>
      <c r="M748">
        <v>-398</v>
      </c>
      <c r="N748" s="66">
        <v>-5.8200000000000002E-2</v>
      </c>
      <c r="O748" s="36">
        <v>6842</v>
      </c>
      <c r="P748" s="66">
        <v>-5.8099999999999999E-2</v>
      </c>
      <c r="Q748" s="36">
        <v>6769</v>
      </c>
      <c r="R748" s="36">
        <v>6819</v>
      </c>
      <c r="S748" s="36">
        <v>6369</v>
      </c>
      <c r="T748" s="66">
        <v>-4.8000000000000001E-2</v>
      </c>
      <c r="U748" s="66">
        <v>-2.9000000000000001E-2</v>
      </c>
      <c r="V748" s="66">
        <v>-5.4899999999999997E-2</v>
      </c>
      <c r="W748" s="66">
        <v>1.17E-2</v>
      </c>
      <c r="X748" s="1">
        <v>839800</v>
      </c>
      <c r="Y748" s="1">
        <v>5520250</v>
      </c>
      <c r="Z748" s="1">
        <v>647276</v>
      </c>
      <c r="AA748" t="s">
        <v>604</v>
      </c>
      <c r="AB748" t="s">
        <v>411</v>
      </c>
      <c r="AC748">
        <v>17.329999999999998</v>
      </c>
      <c r="AD748">
        <v>1.63</v>
      </c>
      <c r="AE748">
        <v>1.52</v>
      </c>
      <c r="AF748" t="s">
        <v>230</v>
      </c>
      <c r="AG748" s="1">
        <v>22400</v>
      </c>
      <c r="AH748" s="36">
        <v>6445</v>
      </c>
      <c r="AI748">
        <v>200</v>
      </c>
      <c r="AJ748" s="36">
        <v>6444</v>
      </c>
      <c r="AK748">
        <v>600</v>
      </c>
      <c r="AL748" s="2">
        <v>0.63888888888888884</v>
      </c>
      <c r="AM748" s="3">
        <v>46155</v>
      </c>
      <c r="AN748" t="s">
        <v>298</v>
      </c>
      <c r="AO748" t="s">
        <v>344</v>
      </c>
      <c r="AQ748" t="str">
        <f t="shared" si="11"/>
        <v/>
      </c>
    </row>
    <row r="749" spans="1:43">
      <c r="A749" s="8">
        <v>46091</v>
      </c>
      <c r="B749">
        <v>3852.95</v>
      </c>
      <c r="C749">
        <v>-1.1100000000000001</v>
      </c>
      <c r="D749">
        <v>64380</v>
      </c>
      <c r="E749">
        <v>-1.56</v>
      </c>
      <c r="F749" s="69">
        <v>6758</v>
      </c>
      <c r="G749" t="s">
        <v>71</v>
      </c>
      <c r="H749">
        <v>0</v>
      </c>
      <c r="I749" t="s">
        <v>288</v>
      </c>
      <c r="J749" t="s">
        <v>289</v>
      </c>
      <c r="K749" t="s">
        <v>295</v>
      </c>
      <c r="L749" s="36">
        <v>3385</v>
      </c>
      <c r="M749">
        <v>-58</v>
      </c>
      <c r="N749" s="66">
        <v>-1.6799999999999999E-2</v>
      </c>
      <c r="O749" s="36">
        <v>3443</v>
      </c>
      <c r="P749" s="66">
        <v>-1.6799999999999999E-2</v>
      </c>
      <c r="Q749" s="36">
        <v>3436</v>
      </c>
      <c r="R749" s="36">
        <v>3446</v>
      </c>
      <c r="S749" s="36">
        <v>3347</v>
      </c>
      <c r="T749" s="66">
        <v>-1.4800000000000001E-2</v>
      </c>
      <c r="U749" s="66">
        <v>7.4000000000000003E-3</v>
      </c>
      <c r="V749" s="66">
        <v>-1.77E-2</v>
      </c>
      <c r="W749" s="66">
        <v>1.1299999999999999E-2</v>
      </c>
      <c r="X749" s="1">
        <v>10962600</v>
      </c>
      <c r="Y749" s="1">
        <v>37096622</v>
      </c>
      <c r="Z749" s="1">
        <v>20192595</v>
      </c>
      <c r="AA749" t="s">
        <v>412</v>
      </c>
      <c r="AB749" t="s">
        <v>413</v>
      </c>
      <c r="AC749">
        <v>17.18</v>
      </c>
      <c r="AD749">
        <v>2.46</v>
      </c>
      <c r="AE749">
        <v>1.03</v>
      </c>
      <c r="AF749" t="s">
        <v>230</v>
      </c>
      <c r="AG749" s="1">
        <v>465200</v>
      </c>
      <c r="AH749" s="36">
        <v>3386</v>
      </c>
      <c r="AI749" s="1">
        <v>1500</v>
      </c>
      <c r="AJ749" s="36">
        <v>3385</v>
      </c>
      <c r="AK749" s="1">
        <v>1700</v>
      </c>
      <c r="AL749" s="2">
        <v>0.63888888888888884</v>
      </c>
      <c r="AN749" t="s">
        <v>298</v>
      </c>
      <c r="AO749" t="s">
        <v>344</v>
      </c>
      <c r="AQ749" t="str">
        <f t="shared" si="11"/>
        <v/>
      </c>
    </row>
    <row r="750" spans="1:43">
      <c r="A750" s="8">
        <v>46091</v>
      </c>
      <c r="B750">
        <v>3852.95</v>
      </c>
      <c r="C750">
        <v>-1.1100000000000001</v>
      </c>
      <c r="D750">
        <v>64380</v>
      </c>
      <c r="E750">
        <v>-1.56</v>
      </c>
      <c r="F750" s="69">
        <v>6810</v>
      </c>
      <c r="G750" t="s">
        <v>72</v>
      </c>
      <c r="H750">
        <v>0</v>
      </c>
      <c r="I750" t="s">
        <v>288</v>
      </c>
      <c r="J750" t="s">
        <v>289</v>
      </c>
      <c r="K750" t="s">
        <v>290</v>
      </c>
      <c r="L750" s="36">
        <v>2136</v>
      </c>
      <c r="M750">
        <v>-31</v>
      </c>
      <c r="N750" s="66">
        <v>-1.43E-2</v>
      </c>
      <c r="O750" s="36">
        <v>2167</v>
      </c>
      <c r="P750" s="66">
        <v>-1.43E-2</v>
      </c>
      <c r="Q750" s="36">
        <v>2138</v>
      </c>
      <c r="R750" s="36">
        <v>2210</v>
      </c>
      <c r="S750" s="36">
        <v>2117</v>
      </c>
      <c r="T750" s="66">
        <v>-8.9999999999999998E-4</v>
      </c>
      <c r="U750" s="66">
        <v>-1.47E-2</v>
      </c>
      <c r="V750" s="66">
        <v>-3.3399999999999999E-2</v>
      </c>
      <c r="W750" s="66">
        <v>8.8999999999999999E-3</v>
      </c>
      <c r="X750" s="1">
        <v>286800</v>
      </c>
      <c r="Y750" s="1">
        <v>619277</v>
      </c>
      <c r="Z750" s="1">
        <v>86858</v>
      </c>
      <c r="AA750" t="s">
        <v>414</v>
      </c>
      <c r="AB750" t="s">
        <v>415</v>
      </c>
      <c r="AC750">
        <v>11.74</v>
      </c>
      <c r="AD750">
        <v>0.9</v>
      </c>
      <c r="AE750">
        <v>2.62</v>
      </c>
      <c r="AF750" t="s">
        <v>230</v>
      </c>
      <c r="AG750" s="1">
        <v>27700</v>
      </c>
      <c r="AH750" s="36">
        <v>2137</v>
      </c>
      <c r="AI750">
        <v>800</v>
      </c>
      <c r="AJ750" s="36">
        <v>2135</v>
      </c>
      <c r="AK750">
        <v>500</v>
      </c>
      <c r="AL750" s="2">
        <v>0.63888888888888884</v>
      </c>
      <c r="AN750" t="s">
        <v>298</v>
      </c>
      <c r="AO750" t="s">
        <v>344</v>
      </c>
      <c r="AQ750" t="str">
        <f t="shared" si="11"/>
        <v/>
      </c>
    </row>
    <row r="751" spans="1:43">
      <c r="A751" s="8">
        <v>46091</v>
      </c>
      <c r="B751">
        <v>3852.95</v>
      </c>
      <c r="C751">
        <v>-1.1100000000000001</v>
      </c>
      <c r="D751">
        <v>64380</v>
      </c>
      <c r="E751">
        <v>-1.56</v>
      </c>
      <c r="F751" s="69">
        <v>6841</v>
      </c>
      <c r="G751" t="s">
        <v>73</v>
      </c>
      <c r="H751">
        <v>0</v>
      </c>
      <c r="I751" t="s">
        <v>288</v>
      </c>
      <c r="J751" t="s">
        <v>289</v>
      </c>
      <c r="K751" t="s">
        <v>295</v>
      </c>
      <c r="L751" s="36">
        <v>4781</v>
      </c>
      <c r="M751">
        <v>-158</v>
      </c>
      <c r="N751" s="66">
        <v>-3.2000000000000001E-2</v>
      </c>
      <c r="O751" s="36">
        <v>4939</v>
      </c>
      <c r="P751" s="66">
        <v>-3.1899999999999998E-2</v>
      </c>
      <c r="Q751" s="36">
        <v>4893</v>
      </c>
      <c r="R751" s="36">
        <v>4930</v>
      </c>
      <c r="S751" s="36">
        <v>4735</v>
      </c>
      <c r="T751" s="66">
        <v>-2.2800000000000001E-2</v>
      </c>
      <c r="U751" s="66">
        <v>-9.4999999999999998E-3</v>
      </c>
      <c r="V751" s="66">
        <v>-3.0200000000000001E-2</v>
      </c>
      <c r="W751" s="66">
        <v>9.7000000000000003E-3</v>
      </c>
      <c r="X751" s="1">
        <v>753100</v>
      </c>
      <c r="Y751" s="1">
        <v>3619033</v>
      </c>
      <c r="Z751" s="1">
        <v>1229678</v>
      </c>
      <c r="AA751" t="s">
        <v>416</v>
      </c>
      <c r="AB751" t="s">
        <v>417</v>
      </c>
      <c r="AC751">
        <v>20.63</v>
      </c>
      <c r="AD751">
        <v>2.34</v>
      </c>
      <c r="AE751">
        <v>1.92</v>
      </c>
      <c r="AF751" t="s">
        <v>230</v>
      </c>
      <c r="AG751" s="1">
        <v>9700</v>
      </c>
      <c r="AH751" s="36">
        <v>4783</v>
      </c>
      <c r="AI751">
        <v>400</v>
      </c>
      <c r="AJ751" s="36">
        <v>4781</v>
      </c>
      <c r="AK751">
        <v>200</v>
      </c>
      <c r="AL751" s="2">
        <v>0.6381944444444444</v>
      </c>
      <c r="AN751" t="s">
        <v>298</v>
      </c>
      <c r="AO751" t="s">
        <v>344</v>
      </c>
      <c r="AQ751" t="str">
        <f t="shared" si="11"/>
        <v/>
      </c>
    </row>
    <row r="752" spans="1:43">
      <c r="A752" s="8">
        <v>46091</v>
      </c>
      <c r="B752">
        <v>3852.95</v>
      </c>
      <c r="C752">
        <v>-1.1100000000000001</v>
      </c>
      <c r="D752">
        <v>64380</v>
      </c>
      <c r="E752">
        <v>-1.56</v>
      </c>
      <c r="F752" s="69">
        <v>6890</v>
      </c>
      <c r="G752" t="s">
        <v>74</v>
      </c>
      <c r="H752">
        <v>0</v>
      </c>
      <c r="I752" t="s">
        <v>314</v>
      </c>
      <c r="J752" t="s">
        <v>289</v>
      </c>
      <c r="K752" t="s">
        <v>295</v>
      </c>
      <c r="L752" s="36">
        <v>7880</v>
      </c>
      <c r="M752">
        <v>-390</v>
      </c>
      <c r="N752" s="66">
        <v>-4.7199999999999999E-2</v>
      </c>
      <c r="O752" s="36">
        <v>8270</v>
      </c>
      <c r="P752" s="66">
        <v>-4.7100000000000003E-2</v>
      </c>
      <c r="Q752" s="36">
        <v>8120</v>
      </c>
      <c r="R752" s="36">
        <v>8220</v>
      </c>
      <c r="S752" s="36">
        <v>7730</v>
      </c>
      <c r="T752" s="66">
        <v>-2.9499999999999998E-2</v>
      </c>
      <c r="U752" s="66">
        <v>-1.8599999999999998E-2</v>
      </c>
      <c r="V752" s="66">
        <v>-4.1300000000000003E-2</v>
      </c>
      <c r="W752" s="66">
        <v>1.9400000000000001E-2</v>
      </c>
      <c r="X752" s="1">
        <v>617100</v>
      </c>
      <c r="Y752" s="1">
        <v>4911078</v>
      </c>
      <c r="Z752" s="1">
        <v>415372</v>
      </c>
      <c r="AA752" t="s">
        <v>418</v>
      </c>
      <c r="AB752" t="s">
        <v>419</v>
      </c>
      <c r="AC752">
        <v>17.96</v>
      </c>
      <c r="AD752">
        <v>1.42</v>
      </c>
      <c r="AE752">
        <v>2.54</v>
      </c>
      <c r="AF752" t="s">
        <v>230</v>
      </c>
      <c r="AG752" s="1">
        <v>10500</v>
      </c>
      <c r="AH752" s="36">
        <v>7900</v>
      </c>
      <c r="AI752" s="1">
        <v>2200</v>
      </c>
      <c r="AJ752" s="36">
        <v>7880</v>
      </c>
      <c r="AK752" s="1">
        <v>1700</v>
      </c>
      <c r="AL752" s="2">
        <v>0.63888888888888884</v>
      </c>
      <c r="AM752" s="3">
        <v>46157</v>
      </c>
      <c r="AN752" t="s">
        <v>293</v>
      </c>
      <c r="AO752" t="s">
        <v>344</v>
      </c>
      <c r="AQ752" t="str">
        <f t="shared" si="11"/>
        <v/>
      </c>
    </row>
    <row r="753" spans="1:43">
      <c r="A753" s="8">
        <v>46091</v>
      </c>
      <c r="B753">
        <v>3852.95</v>
      </c>
      <c r="C753">
        <v>-1.1100000000000001</v>
      </c>
      <c r="D753">
        <v>64380</v>
      </c>
      <c r="E753">
        <v>-1.56</v>
      </c>
      <c r="F753" s="69">
        <v>6925</v>
      </c>
      <c r="G753" t="s">
        <v>75</v>
      </c>
      <c r="H753">
        <v>0</v>
      </c>
      <c r="I753" t="s">
        <v>288</v>
      </c>
      <c r="J753" t="s">
        <v>289</v>
      </c>
      <c r="K753" t="s">
        <v>295</v>
      </c>
      <c r="L753" s="36">
        <v>3978</v>
      </c>
      <c r="M753">
        <v>-68</v>
      </c>
      <c r="N753" s="66">
        <v>-1.6799999999999999E-2</v>
      </c>
      <c r="O753" s="36">
        <v>4046</v>
      </c>
      <c r="P753" s="66">
        <v>-1.6799999999999999E-2</v>
      </c>
      <c r="Q753" s="36">
        <v>4027</v>
      </c>
      <c r="R753" s="36">
        <v>4085</v>
      </c>
      <c r="S753" s="36">
        <v>3917</v>
      </c>
      <c r="T753" s="66">
        <v>-1.21E-2</v>
      </c>
      <c r="U753" s="66">
        <v>-1.6999999999999999E-3</v>
      </c>
      <c r="V753" s="66">
        <v>-2.6100000000000002E-2</v>
      </c>
      <c r="W753" s="66">
        <v>1.55E-2</v>
      </c>
      <c r="X753" s="1">
        <v>255500</v>
      </c>
      <c r="Y753" s="1">
        <v>1019761</v>
      </c>
      <c r="Z753" s="1">
        <v>332163</v>
      </c>
      <c r="AA753" t="s">
        <v>420</v>
      </c>
      <c r="AB753" t="s">
        <v>421</v>
      </c>
      <c r="AC753">
        <v>30.06</v>
      </c>
      <c r="AD753">
        <v>1.6</v>
      </c>
      <c r="AE753">
        <v>1.76</v>
      </c>
      <c r="AF753" t="s">
        <v>230</v>
      </c>
      <c r="AG753" s="1">
        <v>7900</v>
      </c>
      <c r="AH753" s="36">
        <v>3980</v>
      </c>
      <c r="AI753">
        <v>300</v>
      </c>
      <c r="AJ753" s="36">
        <v>3977</v>
      </c>
      <c r="AK753">
        <v>100</v>
      </c>
      <c r="AL753" s="2">
        <v>0.63888888888888884</v>
      </c>
      <c r="AM753" s="3">
        <v>46156</v>
      </c>
      <c r="AN753" t="s">
        <v>298</v>
      </c>
      <c r="AO753" t="s">
        <v>344</v>
      </c>
      <c r="AQ753" t="str">
        <f t="shared" si="11"/>
        <v/>
      </c>
    </row>
    <row r="754" spans="1:43">
      <c r="A754" s="8">
        <v>46091</v>
      </c>
      <c r="B754">
        <v>3852.95</v>
      </c>
      <c r="C754">
        <v>-1.1100000000000001</v>
      </c>
      <c r="D754">
        <v>64380</v>
      </c>
      <c r="E754">
        <v>-1.56</v>
      </c>
      <c r="F754" s="69">
        <v>6963</v>
      </c>
      <c r="G754" t="s">
        <v>76</v>
      </c>
      <c r="H754">
        <v>0</v>
      </c>
      <c r="I754" t="s">
        <v>288</v>
      </c>
      <c r="J754" t="s">
        <v>289</v>
      </c>
      <c r="K754" t="s">
        <v>295</v>
      </c>
      <c r="L754" s="36">
        <v>4788</v>
      </c>
      <c r="M754">
        <v>-454</v>
      </c>
      <c r="N754" s="66">
        <v>-8.6599999999999996E-2</v>
      </c>
      <c r="O754" s="36">
        <v>5242</v>
      </c>
      <c r="P754" s="66">
        <v>-8.6599999999999996E-2</v>
      </c>
      <c r="Q754" s="36">
        <v>4999</v>
      </c>
      <c r="R754" s="36">
        <v>5192</v>
      </c>
      <c r="S754" s="36">
        <v>4663</v>
      </c>
      <c r="T754" s="66">
        <v>-4.2200000000000001E-2</v>
      </c>
      <c r="U754" s="66">
        <v>-2.9000000000000001E-2</v>
      </c>
      <c r="V754" s="66">
        <v>-7.7799999999999994E-2</v>
      </c>
      <c r="W754" s="66">
        <v>2.6800000000000001E-2</v>
      </c>
      <c r="X754" s="1">
        <v>7462000</v>
      </c>
      <c r="Y754" s="1">
        <v>36555689</v>
      </c>
      <c r="Z754" s="1">
        <v>1933202</v>
      </c>
      <c r="AA754" t="s">
        <v>586</v>
      </c>
      <c r="AB754" t="s">
        <v>423</v>
      </c>
      <c r="AC754">
        <v>63.75</v>
      </c>
      <c r="AD754">
        <v>2.4300000000000002</v>
      </c>
      <c r="AE754">
        <v>1.04</v>
      </c>
      <c r="AF754" t="s">
        <v>230</v>
      </c>
      <c r="AG754" s="1">
        <v>69000</v>
      </c>
      <c r="AH754" s="36">
        <v>4789</v>
      </c>
      <c r="AI754" s="1">
        <v>1000</v>
      </c>
      <c r="AJ754" s="36">
        <v>4788</v>
      </c>
      <c r="AK754">
        <v>500</v>
      </c>
      <c r="AL754" s="2">
        <v>0.63888888888888884</v>
      </c>
      <c r="AM754" s="3">
        <v>46154</v>
      </c>
      <c r="AN754" t="s">
        <v>298</v>
      </c>
      <c r="AO754" t="s">
        <v>344</v>
      </c>
      <c r="AQ754" t="str">
        <f t="shared" si="11"/>
        <v/>
      </c>
    </row>
    <row r="755" spans="1:43">
      <c r="A755" s="8">
        <v>46091</v>
      </c>
      <c r="B755">
        <v>3852.95</v>
      </c>
      <c r="C755">
        <v>-1.1100000000000001</v>
      </c>
      <c r="D755">
        <v>64380</v>
      </c>
      <c r="E755">
        <v>-1.56</v>
      </c>
      <c r="F755" s="69">
        <v>7011</v>
      </c>
      <c r="G755" t="s">
        <v>77</v>
      </c>
      <c r="H755">
        <v>0</v>
      </c>
      <c r="I755" t="s">
        <v>288</v>
      </c>
      <c r="J755" t="s">
        <v>289</v>
      </c>
      <c r="K755" t="s">
        <v>295</v>
      </c>
      <c r="L755" s="36">
        <v>3576</v>
      </c>
      <c r="M755">
        <v>-53</v>
      </c>
      <c r="N755" s="66">
        <v>-1.46E-2</v>
      </c>
      <c r="O755" s="36">
        <v>3629</v>
      </c>
      <c r="P755" s="66">
        <v>-1.46E-2</v>
      </c>
      <c r="Q755" s="36">
        <v>3669</v>
      </c>
      <c r="R755" s="36">
        <v>3686</v>
      </c>
      <c r="S755" s="36">
        <v>3548</v>
      </c>
      <c r="T755" s="66">
        <v>-2.53E-2</v>
      </c>
      <c r="U755" s="66">
        <v>-2.5000000000000001E-3</v>
      </c>
      <c r="V755" s="66">
        <v>-2.98E-2</v>
      </c>
      <c r="W755" s="66">
        <v>7.7999999999999996E-3</v>
      </c>
      <c r="X755" s="1">
        <v>14932100</v>
      </c>
      <c r="Y755" s="1">
        <v>53828439</v>
      </c>
      <c r="Z755" s="1">
        <v>12064164</v>
      </c>
      <c r="AA755" t="s">
        <v>424</v>
      </c>
      <c r="AB755" t="s">
        <v>587</v>
      </c>
      <c r="AC755">
        <v>31.61</v>
      </c>
      <c r="AD755">
        <v>3.89</v>
      </c>
      <c r="AE755">
        <v>0.81</v>
      </c>
      <c r="AF755" t="s">
        <v>230</v>
      </c>
      <c r="AG755" s="1">
        <v>741200</v>
      </c>
      <c r="AH755" s="36">
        <v>3576</v>
      </c>
      <c r="AI755" s="1">
        <v>4500</v>
      </c>
      <c r="AJ755" s="36">
        <v>3575</v>
      </c>
      <c r="AK755" s="1">
        <v>6300</v>
      </c>
      <c r="AL755" s="2">
        <v>0.63888888888888884</v>
      </c>
      <c r="AM755" s="3">
        <v>46154</v>
      </c>
      <c r="AN755" t="s">
        <v>298</v>
      </c>
      <c r="AO755" t="s">
        <v>395</v>
      </c>
      <c r="AQ755" t="str">
        <f t="shared" si="11"/>
        <v/>
      </c>
    </row>
    <row r="756" spans="1:43">
      <c r="A756" s="8">
        <v>46091</v>
      </c>
      <c r="B756">
        <v>3852.95</v>
      </c>
      <c r="C756">
        <v>-1.1100000000000001</v>
      </c>
      <c r="D756">
        <v>64380</v>
      </c>
      <c r="E756">
        <v>-1.56</v>
      </c>
      <c r="F756" s="69">
        <v>7013</v>
      </c>
      <c r="G756" t="s">
        <v>78</v>
      </c>
      <c r="H756">
        <v>0</v>
      </c>
      <c r="I756" t="s">
        <v>288</v>
      </c>
      <c r="J756" t="s">
        <v>289</v>
      </c>
      <c r="K756" t="s">
        <v>295</v>
      </c>
      <c r="L756" s="36">
        <v>2442.5</v>
      </c>
      <c r="M756">
        <v>-15</v>
      </c>
      <c r="N756" s="66">
        <v>-6.1000000000000004E-3</v>
      </c>
      <c r="O756" s="36">
        <v>2457.5</v>
      </c>
      <c r="P756" s="66">
        <v>-6.1000000000000004E-3</v>
      </c>
      <c r="Q756" s="36">
        <v>2470</v>
      </c>
      <c r="R756" s="36">
        <v>2514</v>
      </c>
      <c r="S756" s="36">
        <v>2416.5</v>
      </c>
      <c r="T756" s="66">
        <v>-1.11E-2</v>
      </c>
      <c r="U756" s="66">
        <v>-7.9000000000000008E-3</v>
      </c>
      <c r="V756" s="66">
        <v>-2.8400000000000002E-2</v>
      </c>
      <c r="W756" s="66">
        <v>1.0699999999999999E-2</v>
      </c>
      <c r="X756" s="1">
        <v>15201200</v>
      </c>
      <c r="Y756" s="1">
        <v>37397987</v>
      </c>
      <c r="Z756" s="1">
        <v>2644640</v>
      </c>
      <c r="AA756" t="s">
        <v>426</v>
      </c>
      <c r="AB756" t="s">
        <v>588</v>
      </c>
      <c r="AC756">
        <v>15.69</v>
      </c>
      <c r="AD756">
        <v>3.97</v>
      </c>
      <c r="AE756">
        <v>0.94</v>
      </c>
      <c r="AF756" t="s">
        <v>230</v>
      </c>
      <c r="AG756" s="1">
        <v>684100</v>
      </c>
      <c r="AH756" s="36">
        <v>2442.5</v>
      </c>
      <c r="AI756" s="1">
        <v>2300</v>
      </c>
      <c r="AJ756" s="36">
        <v>2442</v>
      </c>
      <c r="AK756" s="1">
        <v>2900</v>
      </c>
      <c r="AL756" s="2">
        <v>0.63888888888888884</v>
      </c>
      <c r="AN756" t="s">
        <v>298</v>
      </c>
      <c r="AO756" t="s">
        <v>395</v>
      </c>
      <c r="AQ756" t="str">
        <f t="shared" si="11"/>
        <v/>
      </c>
    </row>
    <row r="757" spans="1:43">
      <c r="A757" s="8">
        <v>46091</v>
      </c>
      <c r="B757">
        <v>3852.95</v>
      </c>
      <c r="C757">
        <v>-1.1100000000000001</v>
      </c>
      <c r="D757">
        <v>64380</v>
      </c>
      <c r="E757">
        <v>-1.56</v>
      </c>
      <c r="F757" s="69">
        <v>7047</v>
      </c>
      <c r="G757" t="s">
        <v>79</v>
      </c>
      <c r="H757">
        <v>0</v>
      </c>
      <c r="I757" t="s">
        <v>347</v>
      </c>
      <c r="J757" t="s">
        <v>289</v>
      </c>
      <c r="K757" t="s">
        <v>290</v>
      </c>
      <c r="L757" s="36">
        <v>1994</v>
      </c>
      <c r="M757">
        <v>27</v>
      </c>
      <c r="N757" s="66">
        <v>1.37E-2</v>
      </c>
      <c r="O757" s="36">
        <v>1967</v>
      </c>
      <c r="P757" s="66">
        <v>1.37E-2</v>
      </c>
      <c r="Q757" s="36">
        <v>1981</v>
      </c>
      <c r="R757" s="36">
        <v>1997</v>
      </c>
      <c r="S757" s="36">
        <v>1951</v>
      </c>
      <c r="T757" s="66">
        <v>6.4999999999999997E-3</v>
      </c>
      <c r="U757" s="66">
        <v>5.0000000000000001E-3</v>
      </c>
      <c r="V757" s="66">
        <v>-1.5E-3</v>
      </c>
      <c r="W757" s="66">
        <v>2.1999999999999999E-2</v>
      </c>
      <c r="X757" s="1">
        <v>170500</v>
      </c>
      <c r="Y757" s="1">
        <v>336995</v>
      </c>
      <c r="Z757" s="1">
        <v>28306</v>
      </c>
      <c r="AA757" t="s">
        <v>428</v>
      </c>
      <c r="AB757" t="s">
        <v>614</v>
      </c>
      <c r="AC757">
        <v>7.9</v>
      </c>
      <c r="AD757">
        <v>2.4700000000000002</v>
      </c>
      <c r="AE757">
        <v>0.65</v>
      </c>
      <c r="AF757" t="s">
        <v>230</v>
      </c>
      <c r="AG757" s="1">
        <v>2900</v>
      </c>
      <c r="AH757" s="36">
        <v>1996</v>
      </c>
      <c r="AI757">
        <v>300</v>
      </c>
      <c r="AJ757" s="36">
        <v>1993</v>
      </c>
      <c r="AK757">
        <v>200</v>
      </c>
      <c r="AL757" s="2">
        <v>0.63888888888888884</v>
      </c>
      <c r="AM757" s="3">
        <v>46157</v>
      </c>
      <c r="AN757" t="s">
        <v>298</v>
      </c>
      <c r="AO757" t="s">
        <v>313</v>
      </c>
      <c r="AQ757" t="str">
        <f t="shared" si="11"/>
        <v/>
      </c>
    </row>
    <row r="758" spans="1:43">
      <c r="A758" s="8">
        <v>46091</v>
      </c>
      <c r="B758">
        <v>3852.95</v>
      </c>
      <c r="C758">
        <v>-1.1100000000000001</v>
      </c>
      <c r="D758">
        <v>64380</v>
      </c>
      <c r="E758">
        <v>-1.56</v>
      </c>
      <c r="F758" s="69">
        <v>7084</v>
      </c>
      <c r="G758" t="s">
        <v>80</v>
      </c>
      <c r="H758">
        <v>0</v>
      </c>
      <c r="I758" t="s">
        <v>347</v>
      </c>
      <c r="J758" t="s">
        <v>323</v>
      </c>
      <c r="K758" t="s">
        <v>290</v>
      </c>
      <c r="L758" s="36">
        <v>2065</v>
      </c>
      <c r="M758">
        <v>16</v>
      </c>
      <c r="N758" s="66">
        <v>7.7999999999999996E-3</v>
      </c>
      <c r="O758" s="36">
        <v>2049</v>
      </c>
      <c r="P758" s="66">
        <v>7.7999999999999996E-3</v>
      </c>
      <c r="Q758" s="36">
        <v>2021</v>
      </c>
      <c r="R758" s="36">
        <v>2065</v>
      </c>
      <c r="S758" s="36">
        <v>2000</v>
      </c>
      <c r="T758" s="66">
        <v>2.1700000000000001E-2</v>
      </c>
      <c r="U758" s="66">
        <v>2.7300000000000001E-2</v>
      </c>
      <c r="V758" s="66">
        <v>0</v>
      </c>
      <c r="W758" s="66">
        <v>3.2500000000000001E-2</v>
      </c>
      <c r="X758" s="1">
        <v>3900</v>
      </c>
      <c r="Y758" s="1">
        <v>7869</v>
      </c>
      <c r="Z758" s="1">
        <v>6730</v>
      </c>
      <c r="AA758" t="s">
        <v>430</v>
      </c>
      <c r="AB758" t="s">
        <v>615</v>
      </c>
      <c r="AC758">
        <v>28.76</v>
      </c>
      <c r="AD758">
        <v>1.07</v>
      </c>
      <c r="AE758">
        <v>4.5999999999999996</v>
      </c>
      <c r="AF758">
        <v>0.3</v>
      </c>
      <c r="AG758">
        <v>200</v>
      </c>
      <c r="AH758" s="36">
        <v>2064</v>
      </c>
      <c r="AI758">
        <v>400</v>
      </c>
      <c r="AJ758" s="36">
        <v>2001</v>
      </c>
      <c r="AK758">
        <v>300</v>
      </c>
      <c r="AL758" s="2">
        <v>0.58125000000000004</v>
      </c>
      <c r="AM758" s="3">
        <v>46160</v>
      </c>
      <c r="AN758" t="s">
        <v>298</v>
      </c>
      <c r="AO758" t="s">
        <v>313</v>
      </c>
      <c r="AQ758" t="str">
        <f t="shared" si="11"/>
        <v/>
      </c>
    </row>
    <row r="759" spans="1:43">
      <c r="A759" s="8">
        <v>46091</v>
      </c>
      <c r="B759">
        <v>3852.95</v>
      </c>
      <c r="C759">
        <v>-1.1100000000000001</v>
      </c>
      <c r="D759">
        <v>64380</v>
      </c>
      <c r="E759">
        <v>-1.56</v>
      </c>
      <c r="F759" s="69">
        <v>7182</v>
      </c>
      <c r="G759" t="s">
        <v>81</v>
      </c>
      <c r="H759">
        <v>0</v>
      </c>
      <c r="I759" t="s">
        <v>288</v>
      </c>
      <c r="J759" t="s">
        <v>289</v>
      </c>
      <c r="K759" t="s">
        <v>290</v>
      </c>
      <c r="L759" s="36">
        <v>3191</v>
      </c>
      <c r="M759">
        <v>37</v>
      </c>
      <c r="N759" s="66">
        <v>1.17E-2</v>
      </c>
      <c r="O759" s="36">
        <v>3154</v>
      </c>
      <c r="P759" s="66">
        <v>1.17E-2</v>
      </c>
      <c r="Q759" s="36">
        <v>3188</v>
      </c>
      <c r="R759" s="36">
        <v>3248</v>
      </c>
      <c r="S759" s="36">
        <v>3164</v>
      </c>
      <c r="T759" s="66">
        <v>8.9999999999999998E-4</v>
      </c>
      <c r="U759" s="66">
        <v>-5.8999999999999999E-3</v>
      </c>
      <c r="V759" s="66">
        <v>-1.7500000000000002E-2</v>
      </c>
      <c r="W759" s="66">
        <v>8.5000000000000006E-3</v>
      </c>
      <c r="X759" s="1">
        <v>5052500</v>
      </c>
      <c r="Y759" s="1">
        <v>16178787</v>
      </c>
      <c r="Z759" s="1">
        <v>11410628</v>
      </c>
      <c r="AA759" t="s">
        <v>616</v>
      </c>
      <c r="AB759" t="s">
        <v>433</v>
      </c>
      <c r="AC759">
        <v>17.22</v>
      </c>
      <c r="AD759">
        <v>1.23</v>
      </c>
      <c r="AE759">
        <v>2.91</v>
      </c>
      <c r="AF759" t="s">
        <v>230</v>
      </c>
      <c r="AG759" s="1">
        <v>282400</v>
      </c>
      <c r="AH759" s="36">
        <v>3192</v>
      </c>
      <c r="AI759" s="1">
        <v>1700</v>
      </c>
      <c r="AJ759" s="36">
        <v>3191</v>
      </c>
      <c r="AK759">
        <v>900</v>
      </c>
      <c r="AL759" s="2">
        <v>0.63888888888888884</v>
      </c>
      <c r="AM759" s="3">
        <v>46157</v>
      </c>
      <c r="AN759" t="s">
        <v>298</v>
      </c>
      <c r="AO759" t="s">
        <v>434</v>
      </c>
      <c r="AQ759" t="str">
        <f t="shared" si="11"/>
        <v/>
      </c>
    </row>
    <row r="760" spans="1:43">
      <c r="A760" s="8">
        <v>46091</v>
      </c>
      <c r="B760">
        <v>3852.95</v>
      </c>
      <c r="C760">
        <v>-1.1100000000000001</v>
      </c>
      <c r="D760">
        <v>64380</v>
      </c>
      <c r="E760">
        <v>-1.56</v>
      </c>
      <c r="F760" s="69">
        <v>7203</v>
      </c>
      <c r="G760" t="s">
        <v>82</v>
      </c>
      <c r="H760">
        <v>0</v>
      </c>
      <c r="I760" t="s">
        <v>288</v>
      </c>
      <c r="J760" t="s">
        <v>289</v>
      </c>
      <c r="K760" t="s">
        <v>290</v>
      </c>
      <c r="L760" s="36">
        <v>2817</v>
      </c>
      <c r="M760">
        <v>-13</v>
      </c>
      <c r="N760" s="66">
        <v>-4.5999999999999999E-3</v>
      </c>
      <c r="O760" s="36">
        <v>2830</v>
      </c>
      <c r="P760" s="66">
        <v>-4.4999999999999997E-3</v>
      </c>
      <c r="Q760" s="36">
        <v>2837</v>
      </c>
      <c r="R760" s="36">
        <v>2840.5</v>
      </c>
      <c r="S760" s="36">
        <v>2787.5</v>
      </c>
      <c r="T760" s="66">
        <v>-7.0000000000000001E-3</v>
      </c>
      <c r="U760" s="66">
        <v>6.0000000000000001E-3</v>
      </c>
      <c r="V760" s="66">
        <v>-8.2000000000000007E-3</v>
      </c>
      <c r="W760" s="66">
        <v>1.0500000000000001E-2</v>
      </c>
      <c r="X760" s="1">
        <v>20061700</v>
      </c>
      <c r="Y760" s="1">
        <v>56358933</v>
      </c>
      <c r="Z760" s="1">
        <v>44494479</v>
      </c>
      <c r="AA760" t="s">
        <v>435</v>
      </c>
      <c r="AB760" t="s">
        <v>617</v>
      </c>
      <c r="AC760">
        <v>11.12</v>
      </c>
      <c r="AD760">
        <v>0.91</v>
      </c>
      <c r="AE760">
        <v>3.55</v>
      </c>
      <c r="AF760" t="s">
        <v>230</v>
      </c>
      <c r="AG760" s="1">
        <v>995500</v>
      </c>
      <c r="AH760" s="36">
        <v>2816.5</v>
      </c>
      <c r="AI760">
        <v>700</v>
      </c>
      <c r="AJ760" s="36">
        <v>2816</v>
      </c>
      <c r="AK760" s="1">
        <v>10200</v>
      </c>
      <c r="AL760" s="2">
        <v>0.63888888888888884</v>
      </c>
      <c r="AN760" t="s">
        <v>298</v>
      </c>
      <c r="AO760" t="s">
        <v>437</v>
      </c>
      <c r="AQ760" t="str">
        <f t="shared" si="11"/>
        <v/>
      </c>
    </row>
    <row r="761" spans="1:43">
      <c r="A761" s="8">
        <v>46091</v>
      </c>
      <c r="B761">
        <v>3852.95</v>
      </c>
      <c r="C761">
        <v>-1.1100000000000001</v>
      </c>
      <c r="D761">
        <v>64380</v>
      </c>
      <c r="E761">
        <v>-1.56</v>
      </c>
      <c r="F761" s="69">
        <v>7213</v>
      </c>
      <c r="G761" t="s">
        <v>83</v>
      </c>
      <c r="H761">
        <v>0</v>
      </c>
      <c r="I761" t="s">
        <v>314</v>
      </c>
      <c r="J761" t="s">
        <v>289</v>
      </c>
      <c r="K761" t="s">
        <v>290</v>
      </c>
      <c r="L761">
        <v>569</v>
      </c>
      <c r="M761">
        <v>5</v>
      </c>
      <c r="N761" s="66">
        <v>8.8999999999999999E-3</v>
      </c>
      <c r="O761">
        <v>564</v>
      </c>
      <c r="P761" s="66">
        <v>8.8000000000000005E-3</v>
      </c>
      <c r="Q761">
        <v>560</v>
      </c>
      <c r="R761">
        <v>569</v>
      </c>
      <c r="S761">
        <v>560</v>
      </c>
      <c r="T761" s="66">
        <v>1.6E-2</v>
      </c>
      <c r="U761" s="66">
        <v>3.5000000000000001E-3</v>
      </c>
      <c r="V761" s="66">
        <v>0</v>
      </c>
      <c r="W761" s="66">
        <v>1.6E-2</v>
      </c>
      <c r="X761" s="1">
        <v>23600</v>
      </c>
      <c r="Y761" s="1">
        <v>13319</v>
      </c>
      <c r="Z761" s="1">
        <v>9042</v>
      </c>
      <c r="AA761" t="s">
        <v>524</v>
      </c>
      <c r="AB761" t="s">
        <v>439</v>
      </c>
      <c r="AC761">
        <v>6.7</v>
      </c>
      <c r="AD761">
        <v>0.8</v>
      </c>
      <c r="AE761">
        <v>4.57</v>
      </c>
      <c r="AF761">
        <v>0.3</v>
      </c>
      <c r="AG761">
        <v>300</v>
      </c>
      <c r="AH761">
        <v>570</v>
      </c>
      <c r="AI761" s="1">
        <v>1100</v>
      </c>
      <c r="AJ761">
        <v>566</v>
      </c>
      <c r="AK761">
        <v>600</v>
      </c>
      <c r="AL761" s="2">
        <v>0.63611111111111107</v>
      </c>
      <c r="AM761" s="3">
        <v>46153</v>
      </c>
      <c r="AN761" t="s">
        <v>298</v>
      </c>
      <c r="AO761" t="s">
        <v>437</v>
      </c>
      <c r="AQ761" t="str">
        <f t="shared" si="11"/>
        <v/>
      </c>
    </row>
    <row r="762" spans="1:43">
      <c r="A762" s="8">
        <v>46091</v>
      </c>
      <c r="B762">
        <v>3852.95</v>
      </c>
      <c r="C762">
        <v>-1.1100000000000001</v>
      </c>
      <c r="D762">
        <v>64380</v>
      </c>
      <c r="E762">
        <v>-1.56</v>
      </c>
      <c r="F762" s="69">
        <v>7220</v>
      </c>
      <c r="G762" t="s">
        <v>84</v>
      </c>
      <c r="H762">
        <v>0</v>
      </c>
      <c r="I762" t="s">
        <v>288</v>
      </c>
      <c r="J762" t="s">
        <v>289</v>
      </c>
      <c r="K762" t="s">
        <v>295</v>
      </c>
      <c r="L762" s="36">
        <v>5390</v>
      </c>
      <c r="M762" s="36">
        <v>-1000</v>
      </c>
      <c r="N762" s="66">
        <v>-0.1565</v>
      </c>
      <c r="O762" s="36">
        <v>6390</v>
      </c>
      <c r="P762" s="66">
        <v>-0.15640000000000001</v>
      </c>
      <c r="Q762" s="36">
        <v>6190</v>
      </c>
      <c r="R762" s="36">
        <v>6210</v>
      </c>
      <c r="S762" s="36">
        <v>5390</v>
      </c>
      <c r="T762" s="66">
        <v>-0.12920000000000001</v>
      </c>
      <c r="U762" s="66">
        <v>-9.0999999999999998E-2</v>
      </c>
      <c r="V762" s="66">
        <v>-0.13200000000000001</v>
      </c>
      <c r="W762" s="66">
        <v>0</v>
      </c>
      <c r="X762" s="1">
        <v>4116900</v>
      </c>
      <c r="Y762" s="1">
        <v>23877258</v>
      </c>
      <c r="Z762" s="1">
        <v>353486</v>
      </c>
      <c r="AA762" t="s">
        <v>563</v>
      </c>
      <c r="AB762" t="s">
        <v>441</v>
      </c>
      <c r="AC762">
        <v>54.33</v>
      </c>
      <c r="AD762">
        <v>2.89</v>
      </c>
      <c r="AE762">
        <v>0.74</v>
      </c>
      <c r="AF762" t="s">
        <v>230</v>
      </c>
      <c r="AG762">
        <v>0</v>
      </c>
      <c r="AH762" s="36">
        <v>5390</v>
      </c>
      <c r="AI762" s="1">
        <v>879800</v>
      </c>
      <c r="AJ762" s="36">
        <v>5390</v>
      </c>
      <c r="AK762" s="1">
        <v>444400</v>
      </c>
      <c r="AL762" s="2">
        <v>0.56736111111111109</v>
      </c>
      <c r="AM762" s="3">
        <v>46154</v>
      </c>
      <c r="AN762" t="s">
        <v>298</v>
      </c>
      <c r="AO762" t="s">
        <v>437</v>
      </c>
      <c r="AQ762" t="str">
        <f t="shared" si="11"/>
        <v/>
      </c>
    </row>
    <row r="763" spans="1:43">
      <c r="A763" s="8">
        <v>46091</v>
      </c>
      <c r="B763">
        <v>3852.95</v>
      </c>
      <c r="C763">
        <v>-1.1100000000000001</v>
      </c>
      <c r="D763">
        <v>64380</v>
      </c>
      <c r="E763">
        <v>-1.56</v>
      </c>
      <c r="F763" s="69">
        <v>7269</v>
      </c>
      <c r="G763" t="s">
        <v>85</v>
      </c>
      <c r="H763">
        <v>0</v>
      </c>
      <c r="I763" t="s">
        <v>288</v>
      </c>
      <c r="J763" t="s">
        <v>289</v>
      </c>
      <c r="K763" t="s">
        <v>290</v>
      </c>
      <c r="L763" s="36">
        <v>1840</v>
      </c>
      <c r="M763">
        <v>1.5</v>
      </c>
      <c r="N763" s="66">
        <v>8.0000000000000004E-4</v>
      </c>
      <c r="O763" s="36">
        <v>1838.5</v>
      </c>
      <c r="P763" s="66">
        <v>8.0000000000000004E-4</v>
      </c>
      <c r="Q763" s="36">
        <v>1846</v>
      </c>
      <c r="R763" s="36">
        <v>1848</v>
      </c>
      <c r="S763" s="36">
        <v>1816</v>
      </c>
      <c r="T763" s="66">
        <v>-3.2000000000000002E-3</v>
      </c>
      <c r="U763" s="66">
        <v>7.9000000000000008E-3</v>
      </c>
      <c r="V763" s="66">
        <v>-4.3E-3</v>
      </c>
      <c r="W763" s="66">
        <v>1.32E-2</v>
      </c>
      <c r="X763" s="1">
        <v>3032900</v>
      </c>
      <c r="Y763" s="1">
        <v>5551478</v>
      </c>
      <c r="Z763" s="1">
        <v>3614838</v>
      </c>
      <c r="AA763" t="s">
        <v>442</v>
      </c>
      <c r="AB763" t="s">
        <v>443</v>
      </c>
      <c r="AC763">
        <v>9.34</v>
      </c>
      <c r="AD763">
        <v>1.04</v>
      </c>
      <c r="AE763">
        <v>2.77</v>
      </c>
      <c r="AF763" t="s">
        <v>230</v>
      </c>
      <c r="AG763" s="1">
        <v>3984000</v>
      </c>
      <c r="AH763" s="36">
        <v>1840.5</v>
      </c>
      <c r="AI763" s="1">
        <v>2400</v>
      </c>
      <c r="AJ763" s="36">
        <v>1840</v>
      </c>
      <c r="AK763">
        <v>400</v>
      </c>
      <c r="AL763" s="2">
        <v>0.63888888888888884</v>
      </c>
      <c r="AM763" s="3">
        <v>46156</v>
      </c>
      <c r="AN763" t="s">
        <v>298</v>
      </c>
      <c r="AO763" t="s">
        <v>437</v>
      </c>
      <c r="AQ763" t="str">
        <f t="shared" si="11"/>
        <v/>
      </c>
    </row>
    <row r="764" spans="1:43">
      <c r="A764" s="8">
        <v>46091</v>
      </c>
      <c r="B764">
        <v>3852.95</v>
      </c>
      <c r="C764">
        <v>-1.1100000000000001</v>
      </c>
      <c r="D764">
        <v>64380</v>
      </c>
      <c r="E764">
        <v>-1.56</v>
      </c>
      <c r="F764" s="69">
        <v>7272</v>
      </c>
      <c r="G764" t="s">
        <v>86</v>
      </c>
      <c r="H764">
        <v>0</v>
      </c>
      <c r="I764" t="s">
        <v>288</v>
      </c>
      <c r="J764" t="s">
        <v>289</v>
      </c>
      <c r="K764" t="s">
        <v>290</v>
      </c>
      <c r="L764" s="36">
        <v>1219.5</v>
      </c>
      <c r="M764">
        <v>-15</v>
      </c>
      <c r="N764" s="66">
        <v>-1.2200000000000001E-2</v>
      </c>
      <c r="O764" s="36">
        <v>1234.5</v>
      </c>
      <c r="P764" s="66">
        <v>-1.21E-2</v>
      </c>
      <c r="Q764" s="36">
        <v>1222</v>
      </c>
      <c r="R764" s="36">
        <v>1228</v>
      </c>
      <c r="S764" s="36">
        <v>1207.5</v>
      </c>
      <c r="T764" s="66">
        <v>-2E-3</v>
      </c>
      <c r="U764" s="66">
        <v>5.7000000000000002E-3</v>
      </c>
      <c r="V764" s="66">
        <v>-6.8999999999999999E-3</v>
      </c>
      <c r="W764" s="66">
        <v>9.9000000000000008E-3</v>
      </c>
      <c r="X764" s="1">
        <v>3699800</v>
      </c>
      <c r="Y764" s="1">
        <v>4501471</v>
      </c>
      <c r="Z764" s="1">
        <v>1241603</v>
      </c>
      <c r="AA764" t="s">
        <v>444</v>
      </c>
      <c r="AB764" t="s">
        <v>445</v>
      </c>
      <c r="AC764">
        <v>9.6</v>
      </c>
      <c r="AD764">
        <v>1.04</v>
      </c>
      <c r="AE764">
        <v>4.0999999999999996</v>
      </c>
      <c r="AF764" t="s">
        <v>230</v>
      </c>
      <c r="AG764" s="1">
        <v>560400</v>
      </c>
      <c r="AH764" s="36">
        <v>1219.5</v>
      </c>
      <c r="AI764" s="1">
        <v>13900</v>
      </c>
      <c r="AJ764" s="36">
        <v>1219</v>
      </c>
      <c r="AK764" s="1">
        <v>4100</v>
      </c>
      <c r="AL764" s="2">
        <v>0.63888888888888884</v>
      </c>
      <c r="AM764" s="3">
        <v>46157</v>
      </c>
      <c r="AN764" t="s">
        <v>293</v>
      </c>
      <c r="AO764" t="s">
        <v>437</v>
      </c>
      <c r="AQ764" t="str">
        <f t="shared" si="11"/>
        <v/>
      </c>
    </row>
    <row r="765" spans="1:43">
      <c r="A765" s="8">
        <v>46091</v>
      </c>
      <c r="B765">
        <v>3852.95</v>
      </c>
      <c r="C765">
        <v>-1.1100000000000001</v>
      </c>
      <c r="D765">
        <v>64380</v>
      </c>
      <c r="E765">
        <v>-1.56</v>
      </c>
      <c r="F765" s="69">
        <v>7376</v>
      </c>
      <c r="G765" t="s">
        <v>87</v>
      </c>
      <c r="H765">
        <v>0</v>
      </c>
      <c r="I765" t="s">
        <v>347</v>
      </c>
      <c r="J765" t="s">
        <v>323</v>
      </c>
      <c r="K765" t="s">
        <v>290</v>
      </c>
      <c r="L765" s="36">
        <v>1040</v>
      </c>
      <c r="M765">
        <v>-44</v>
      </c>
      <c r="N765" s="66">
        <v>-4.0599999999999997E-2</v>
      </c>
      <c r="O765" s="36">
        <v>1084</v>
      </c>
      <c r="P765" s="66">
        <v>-4.0500000000000001E-2</v>
      </c>
      <c r="Q765" s="36">
        <v>1064</v>
      </c>
      <c r="R765" s="36">
        <v>1080</v>
      </c>
      <c r="S765" s="36">
        <v>1000</v>
      </c>
      <c r="T765" s="66">
        <v>-2.2499999999999999E-2</v>
      </c>
      <c r="U765" s="66">
        <v>3.4799999999999998E-2</v>
      </c>
      <c r="V765" s="66">
        <v>-3.6999999999999998E-2</v>
      </c>
      <c r="W765" s="66">
        <v>0.04</v>
      </c>
      <c r="X765" s="1">
        <v>27000</v>
      </c>
      <c r="Y765" s="1">
        <v>27447</v>
      </c>
      <c r="Z765" s="1">
        <v>4429</v>
      </c>
      <c r="AA765" t="s">
        <v>446</v>
      </c>
      <c r="AB765" t="s">
        <v>447</v>
      </c>
      <c r="AC765">
        <v>0</v>
      </c>
      <c r="AD765">
        <v>4.13</v>
      </c>
      <c r="AE765">
        <v>0</v>
      </c>
      <c r="AF765">
        <v>0.6</v>
      </c>
      <c r="AG765" s="1">
        <v>1000</v>
      </c>
      <c r="AH765" s="36">
        <v>1043</v>
      </c>
      <c r="AI765">
        <v>100</v>
      </c>
      <c r="AJ765" s="36">
        <v>1023</v>
      </c>
      <c r="AK765">
        <v>600</v>
      </c>
      <c r="AL765" s="2">
        <v>0.6381944444444444</v>
      </c>
      <c r="AM765" s="3">
        <v>46157</v>
      </c>
      <c r="AN765" t="s">
        <v>448</v>
      </c>
      <c r="AO765" t="s">
        <v>313</v>
      </c>
      <c r="AQ765" t="str">
        <f t="shared" si="11"/>
        <v/>
      </c>
    </row>
    <row r="766" spans="1:43">
      <c r="A766" s="8">
        <v>46091</v>
      </c>
      <c r="B766">
        <v>3852.95</v>
      </c>
      <c r="C766">
        <v>-1.1100000000000001</v>
      </c>
      <c r="D766">
        <v>64380</v>
      </c>
      <c r="E766">
        <v>-1.56</v>
      </c>
      <c r="F766" s="69">
        <v>7525</v>
      </c>
      <c r="G766" t="s">
        <v>88</v>
      </c>
      <c r="H766">
        <v>0</v>
      </c>
      <c r="I766" t="s">
        <v>288</v>
      </c>
      <c r="J766" t="s">
        <v>289</v>
      </c>
      <c r="K766" t="s">
        <v>295</v>
      </c>
      <c r="L766" s="36">
        <v>3360</v>
      </c>
      <c r="M766">
        <v>-30</v>
      </c>
      <c r="N766" s="66">
        <v>-8.8000000000000005E-3</v>
      </c>
      <c r="O766" s="36">
        <v>3390</v>
      </c>
      <c r="P766" s="66">
        <v>-8.8000000000000005E-3</v>
      </c>
      <c r="Q766" s="36">
        <v>3380</v>
      </c>
      <c r="R766" s="36">
        <v>3400</v>
      </c>
      <c r="S766" s="36">
        <v>3350</v>
      </c>
      <c r="T766" s="66">
        <v>-5.8999999999999999E-3</v>
      </c>
      <c r="U766" s="66">
        <v>-4.4000000000000003E-3</v>
      </c>
      <c r="V766" s="66">
        <v>-1.17E-2</v>
      </c>
      <c r="W766" s="66">
        <v>2.8999999999999998E-3</v>
      </c>
      <c r="X766" s="1">
        <v>10800</v>
      </c>
      <c r="Y766" s="1">
        <v>36405</v>
      </c>
      <c r="Z766" s="1">
        <v>29030</v>
      </c>
      <c r="AA766" t="s">
        <v>449</v>
      </c>
      <c r="AB766" t="s">
        <v>450</v>
      </c>
      <c r="AC766">
        <v>9.07</v>
      </c>
      <c r="AD766">
        <v>0.94</v>
      </c>
      <c r="AE766">
        <v>4.82</v>
      </c>
      <c r="AF766" t="s">
        <v>230</v>
      </c>
      <c r="AG766" s="1">
        <v>6700</v>
      </c>
      <c r="AH766" s="36">
        <v>3375</v>
      </c>
      <c r="AI766">
        <v>300</v>
      </c>
      <c r="AJ766" s="36">
        <v>3360</v>
      </c>
      <c r="AK766">
        <v>100</v>
      </c>
      <c r="AL766" s="2">
        <v>0.6166666666666667</v>
      </c>
      <c r="AM766" s="3">
        <v>46157</v>
      </c>
      <c r="AN766" t="s">
        <v>298</v>
      </c>
      <c r="AO766" t="s">
        <v>322</v>
      </c>
      <c r="AQ766" t="str">
        <f t="shared" si="11"/>
        <v/>
      </c>
    </row>
    <row r="767" spans="1:43">
      <c r="A767" s="8">
        <v>46091</v>
      </c>
      <c r="B767">
        <v>3852.95</v>
      </c>
      <c r="C767">
        <v>-1.1100000000000001</v>
      </c>
      <c r="D767">
        <v>64380</v>
      </c>
      <c r="E767">
        <v>-1.56</v>
      </c>
      <c r="F767" s="69">
        <v>7729</v>
      </c>
      <c r="G767" t="s">
        <v>89</v>
      </c>
      <c r="H767">
        <v>0</v>
      </c>
      <c r="I767" t="s">
        <v>288</v>
      </c>
      <c r="J767" t="s">
        <v>289</v>
      </c>
      <c r="K767" t="s">
        <v>290</v>
      </c>
      <c r="L767" s="36">
        <v>17080</v>
      </c>
      <c r="M767">
        <v>-440</v>
      </c>
      <c r="N767" s="66">
        <v>-2.5100000000000001E-2</v>
      </c>
      <c r="O767" s="36">
        <v>17520</v>
      </c>
      <c r="P767" s="66">
        <v>-2.5100000000000001E-2</v>
      </c>
      <c r="Q767" s="36">
        <v>17270</v>
      </c>
      <c r="R767" s="36">
        <v>18280</v>
      </c>
      <c r="S767" s="36">
        <v>16995</v>
      </c>
      <c r="T767" s="66">
        <v>-1.0999999999999999E-2</v>
      </c>
      <c r="U767" s="66">
        <v>-3.2000000000000001E-2</v>
      </c>
      <c r="V767" s="66">
        <v>-6.5600000000000006E-2</v>
      </c>
      <c r="W767" s="66">
        <v>5.0000000000000001E-3</v>
      </c>
      <c r="X767" s="1">
        <v>462700</v>
      </c>
      <c r="Y767" s="1">
        <v>8142877</v>
      </c>
      <c r="Z767" s="1">
        <v>722191</v>
      </c>
      <c r="AA767" t="s">
        <v>451</v>
      </c>
      <c r="AB767" t="s">
        <v>452</v>
      </c>
      <c r="AC767">
        <v>24.75</v>
      </c>
      <c r="AD767">
        <v>3.62</v>
      </c>
      <c r="AE767">
        <v>1.62</v>
      </c>
      <c r="AF767" t="s">
        <v>230</v>
      </c>
      <c r="AG767" s="1">
        <v>6800</v>
      </c>
      <c r="AH767" s="36">
        <v>17085</v>
      </c>
      <c r="AI767">
        <v>500</v>
      </c>
      <c r="AJ767" s="36">
        <v>17075</v>
      </c>
      <c r="AK767">
        <v>400</v>
      </c>
      <c r="AL767" s="2">
        <v>0.6381944444444444</v>
      </c>
      <c r="AM767" s="3">
        <v>46155</v>
      </c>
      <c r="AN767" t="s">
        <v>298</v>
      </c>
      <c r="AO767" t="s">
        <v>453</v>
      </c>
      <c r="AQ767" t="str">
        <f t="shared" si="11"/>
        <v/>
      </c>
    </row>
    <row r="768" spans="1:43">
      <c r="A768" s="8">
        <v>46091</v>
      </c>
      <c r="B768">
        <v>3852.95</v>
      </c>
      <c r="C768">
        <v>-1.1100000000000001</v>
      </c>
      <c r="D768">
        <v>64380</v>
      </c>
      <c r="E768">
        <v>-1.56</v>
      </c>
      <c r="F768" s="69">
        <v>7921</v>
      </c>
      <c r="G768" t="s">
        <v>90</v>
      </c>
      <c r="H768">
        <v>0</v>
      </c>
      <c r="I768" t="s">
        <v>288</v>
      </c>
      <c r="J768" t="s">
        <v>289</v>
      </c>
      <c r="K768" t="s">
        <v>290</v>
      </c>
      <c r="L768" s="36">
        <v>3090</v>
      </c>
      <c r="M768">
        <v>136</v>
      </c>
      <c r="N768" s="66">
        <v>4.5999999999999999E-2</v>
      </c>
      <c r="O768" s="36">
        <v>2954</v>
      </c>
      <c r="P768" s="66">
        <v>4.5999999999999999E-2</v>
      </c>
      <c r="Q768" s="36">
        <v>2976</v>
      </c>
      <c r="R768" s="36">
        <v>3095</v>
      </c>
      <c r="S768" s="36">
        <v>2955</v>
      </c>
      <c r="T768" s="66">
        <v>3.8300000000000001E-2</v>
      </c>
      <c r="U768" s="66">
        <v>1.47E-2</v>
      </c>
      <c r="V768" s="66">
        <v>-1.6000000000000001E-3</v>
      </c>
      <c r="W768" s="66">
        <v>4.5600000000000002E-2</v>
      </c>
      <c r="X768" s="1">
        <v>51200</v>
      </c>
      <c r="Y768" s="1">
        <v>156015</v>
      </c>
      <c r="Z768" s="1">
        <v>40643</v>
      </c>
      <c r="AA768" t="s">
        <v>454</v>
      </c>
      <c r="AB768" t="s">
        <v>591</v>
      </c>
      <c r="AC768">
        <v>13.75</v>
      </c>
      <c r="AD768">
        <v>1.29</v>
      </c>
      <c r="AE768">
        <v>3.88</v>
      </c>
      <c r="AF768" t="s">
        <v>230</v>
      </c>
      <c r="AG768" s="1">
        <v>12700</v>
      </c>
      <c r="AH768" s="36">
        <v>3095</v>
      </c>
      <c r="AI768">
        <v>400</v>
      </c>
      <c r="AJ768" s="36">
        <v>3085</v>
      </c>
      <c r="AK768">
        <v>200</v>
      </c>
      <c r="AL768" s="2">
        <v>0.6381944444444444</v>
      </c>
      <c r="AM768" s="3">
        <v>46211</v>
      </c>
      <c r="AN768" t="s">
        <v>326</v>
      </c>
      <c r="AO768" t="s">
        <v>456</v>
      </c>
      <c r="AQ768" t="str">
        <f t="shared" si="11"/>
        <v/>
      </c>
    </row>
    <row r="769" spans="1:43">
      <c r="A769" s="8">
        <v>46091</v>
      </c>
      <c r="B769">
        <v>3852.95</v>
      </c>
      <c r="C769">
        <v>-1.1100000000000001</v>
      </c>
      <c r="D769">
        <v>64380</v>
      </c>
      <c r="E769">
        <v>-1.56</v>
      </c>
      <c r="F769" s="69">
        <v>8031</v>
      </c>
      <c r="G769" t="s">
        <v>91</v>
      </c>
      <c r="H769">
        <v>0</v>
      </c>
      <c r="I769" t="s">
        <v>288</v>
      </c>
      <c r="J769" t="s">
        <v>289</v>
      </c>
      <c r="K769" t="s">
        <v>295</v>
      </c>
      <c r="L769" s="36">
        <v>4854</v>
      </c>
      <c r="M769">
        <v>-77</v>
      </c>
      <c r="N769" s="66">
        <v>-1.5599999999999999E-2</v>
      </c>
      <c r="O769" s="36">
        <v>4931</v>
      </c>
      <c r="P769" s="66">
        <v>-1.5599999999999999E-2</v>
      </c>
      <c r="Q769" s="36">
        <v>4975</v>
      </c>
      <c r="R769" s="36">
        <v>4980</v>
      </c>
      <c r="S769" s="36">
        <v>4810</v>
      </c>
      <c r="T769" s="66">
        <v>-2.4299999999999999E-2</v>
      </c>
      <c r="U769" s="66">
        <v>4.1000000000000003E-3</v>
      </c>
      <c r="V769" s="66">
        <v>-2.53E-2</v>
      </c>
      <c r="W769" s="66">
        <v>9.1000000000000004E-3</v>
      </c>
      <c r="X769" s="1">
        <v>3541400</v>
      </c>
      <c r="Y769" s="1">
        <v>17214537</v>
      </c>
      <c r="Z769" s="1">
        <v>13905091</v>
      </c>
      <c r="AA769" t="s">
        <v>457</v>
      </c>
      <c r="AB769" t="s">
        <v>458</v>
      </c>
      <c r="AC769">
        <v>14.95</v>
      </c>
      <c r="AD769">
        <v>1.56</v>
      </c>
      <c r="AE769">
        <v>2.88</v>
      </c>
      <c r="AF769" t="s">
        <v>230</v>
      </c>
      <c r="AG769" s="1">
        <v>217300</v>
      </c>
      <c r="AH769" s="36">
        <v>4855</v>
      </c>
      <c r="AI769" s="1">
        <v>1100</v>
      </c>
      <c r="AJ769" s="36">
        <v>4854</v>
      </c>
      <c r="AK769">
        <v>800</v>
      </c>
      <c r="AL769" s="2">
        <v>0.63888888888888884</v>
      </c>
      <c r="AN769" t="s">
        <v>298</v>
      </c>
      <c r="AO769" t="s">
        <v>322</v>
      </c>
      <c r="AQ769" t="str">
        <f t="shared" si="11"/>
        <v/>
      </c>
    </row>
    <row r="770" spans="1:43">
      <c r="A770" s="8">
        <v>46091</v>
      </c>
      <c r="B770">
        <v>3852.95</v>
      </c>
      <c r="C770">
        <v>-1.1100000000000001</v>
      </c>
      <c r="D770">
        <v>64380</v>
      </c>
      <c r="E770">
        <v>-1.56</v>
      </c>
      <c r="F770" s="69">
        <v>8058</v>
      </c>
      <c r="G770" t="s">
        <v>92</v>
      </c>
      <c r="H770">
        <v>0</v>
      </c>
      <c r="I770" t="s">
        <v>288</v>
      </c>
      <c r="J770" t="s">
        <v>289</v>
      </c>
      <c r="K770" t="s">
        <v>290</v>
      </c>
      <c r="L770" s="36">
        <v>4614</v>
      </c>
      <c r="M770">
        <v>-191</v>
      </c>
      <c r="N770" s="66">
        <v>-3.9800000000000002E-2</v>
      </c>
      <c r="O770" s="36">
        <v>4805</v>
      </c>
      <c r="P770" s="66">
        <v>-3.9699999999999999E-2</v>
      </c>
      <c r="Q770" s="36">
        <v>4750</v>
      </c>
      <c r="R770" s="36">
        <v>4755</v>
      </c>
      <c r="S770" s="36">
        <v>4575</v>
      </c>
      <c r="T770" s="66">
        <v>-2.86E-2</v>
      </c>
      <c r="U770" s="66">
        <v>-3.8E-3</v>
      </c>
      <c r="V770" s="66">
        <v>-2.9600000000000001E-2</v>
      </c>
      <c r="W770" s="66">
        <v>8.5000000000000006E-3</v>
      </c>
      <c r="X770" s="1">
        <v>7805400</v>
      </c>
      <c r="Y770" s="1">
        <v>36257968</v>
      </c>
      <c r="Z770" s="1">
        <v>17120379</v>
      </c>
      <c r="AA770" t="s">
        <v>459</v>
      </c>
      <c r="AB770" t="s">
        <v>460</v>
      </c>
      <c r="AC770">
        <v>15.35</v>
      </c>
      <c r="AD770">
        <v>1.78</v>
      </c>
      <c r="AE770">
        <v>2.71</v>
      </c>
      <c r="AF770" t="s">
        <v>230</v>
      </c>
      <c r="AG770" s="1">
        <v>510500</v>
      </c>
      <c r="AH770" s="36">
        <v>4614</v>
      </c>
      <c r="AI770">
        <v>700</v>
      </c>
      <c r="AJ770" s="36">
        <v>4613</v>
      </c>
      <c r="AK770">
        <v>700</v>
      </c>
      <c r="AL770" s="2">
        <v>0.63888888888888884</v>
      </c>
      <c r="AN770" t="s">
        <v>298</v>
      </c>
      <c r="AO770" t="s">
        <v>322</v>
      </c>
      <c r="AQ770" t="str">
        <f t="shared" si="11"/>
        <v/>
      </c>
    </row>
    <row r="771" spans="1:43">
      <c r="A771" s="8">
        <v>46091</v>
      </c>
      <c r="B771">
        <v>3852.95</v>
      </c>
      <c r="C771">
        <v>-1.1100000000000001</v>
      </c>
      <c r="D771">
        <v>64380</v>
      </c>
      <c r="E771">
        <v>-1.56</v>
      </c>
      <c r="F771" s="69">
        <v>8233</v>
      </c>
      <c r="G771" t="s">
        <v>93</v>
      </c>
      <c r="H771">
        <v>0</v>
      </c>
      <c r="I771" t="s">
        <v>288</v>
      </c>
      <c r="J771" t="s">
        <v>289</v>
      </c>
      <c r="K771" t="s">
        <v>290</v>
      </c>
      <c r="L771" s="36">
        <v>2013</v>
      </c>
      <c r="M771">
        <v>21</v>
      </c>
      <c r="N771" s="66">
        <v>1.0500000000000001E-2</v>
      </c>
      <c r="O771" s="36">
        <v>1992</v>
      </c>
      <c r="P771" s="66">
        <v>1.0500000000000001E-2</v>
      </c>
      <c r="Q771" s="36">
        <v>2002.5</v>
      </c>
      <c r="R771" s="36">
        <v>2040</v>
      </c>
      <c r="S771" s="36">
        <v>1994</v>
      </c>
      <c r="T771" s="66">
        <v>5.1999999999999998E-3</v>
      </c>
      <c r="U771" s="66">
        <v>3.8999999999999998E-3</v>
      </c>
      <c r="V771" s="66">
        <v>-1.32E-2</v>
      </c>
      <c r="W771" s="66">
        <v>9.4999999999999998E-3</v>
      </c>
      <c r="X771" s="1">
        <v>899000</v>
      </c>
      <c r="Y771" s="1">
        <v>1805908</v>
      </c>
      <c r="Z771" s="1">
        <v>614385</v>
      </c>
      <c r="AA771" t="s">
        <v>461</v>
      </c>
      <c r="AB771" t="s">
        <v>462</v>
      </c>
      <c r="AC771">
        <v>15.52</v>
      </c>
      <c r="AD771">
        <v>1.31</v>
      </c>
      <c r="AE771">
        <v>1.99</v>
      </c>
      <c r="AF771" t="s">
        <v>230</v>
      </c>
      <c r="AG771">
        <v>0</v>
      </c>
      <c r="AH771" s="36">
        <v>2013.5</v>
      </c>
      <c r="AI771">
        <v>500</v>
      </c>
      <c r="AJ771" s="36">
        <v>2012.5</v>
      </c>
      <c r="AK771" s="1">
        <v>1700</v>
      </c>
      <c r="AL771" s="2">
        <v>0.63888888888888884</v>
      </c>
      <c r="AM771" s="3">
        <v>46203</v>
      </c>
      <c r="AN771" t="s">
        <v>463</v>
      </c>
      <c r="AO771" t="s">
        <v>327</v>
      </c>
      <c r="AQ771" t="str">
        <f t="shared" ref="AQ771:AQ834" si="12">IF(AP771="","",ROUND((L771-AP771)/AP771,4))</f>
        <v/>
      </c>
    </row>
    <row r="772" spans="1:43">
      <c r="A772" s="8">
        <v>46091</v>
      </c>
      <c r="B772">
        <v>3852.95</v>
      </c>
      <c r="C772">
        <v>-1.1100000000000001</v>
      </c>
      <c r="D772">
        <v>64380</v>
      </c>
      <c r="E772">
        <v>-1.56</v>
      </c>
      <c r="F772" s="69">
        <v>8304</v>
      </c>
      <c r="G772" t="s">
        <v>94</v>
      </c>
      <c r="H772">
        <v>0</v>
      </c>
      <c r="I772" t="s">
        <v>288</v>
      </c>
      <c r="J772" t="s">
        <v>289</v>
      </c>
      <c r="K772" t="s">
        <v>290</v>
      </c>
      <c r="L772" s="36">
        <v>2753.5</v>
      </c>
      <c r="M772">
        <v>11.5</v>
      </c>
      <c r="N772" s="66">
        <v>4.1999999999999997E-3</v>
      </c>
      <c r="O772" s="36">
        <v>2742</v>
      </c>
      <c r="P772" s="66">
        <v>4.1000000000000003E-3</v>
      </c>
      <c r="Q772" s="36">
        <v>2765</v>
      </c>
      <c r="R772" s="36">
        <v>2787</v>
      </c>
      <c r="S772" s="36">
        <v>2730</v>
      </c>
      <c r="T772" s="66">
        <v>-4.1000000000000003E-3</v>
      </c>
      <c r="U772" s="66">
        <v>-5.7000000000000002E-3</v>
      </c>
      <c r="V772" s="66">
        <v>-1.2E-2</v>
      </c>
      <c r="W772" s="66">
        <v>8.6E-3</v>
      </c>
      <c r="X772" s="1">
        <v>642600</v>
      </c>
      <c r="Y772" s="1">
        <v>1771923</v>
      </c>
      <c r="Z772" s="1">
        <v>384910</v>
      </c>
      <c r="AA772" t="s">
        <v>464</v>
      </c>
      <c r="AB772" t="s">
        <v>465</v>
      </c>
      <c r="AC772">
        <v>14.11</v>
      </c>
      <c r="AD772">
        <v>0.79</v>
      </c>
      <c r="AE772">
        <v>3.63</v>
      </c>
      <c r="AF772" t="s">
        <v>230</v>
      </c>
      <c r="AG772" s="1">
        <v>12600</v>
      </c>
      <c r="AH772" s="36">
        <v>2753.5</v>
      </c>
      <c r="AI772">
        <v>400</v>
      </c>
      <c r="AJ772" s="36">
        <v>2752</v>
      </c>
      <c r="AK772">
        <v>800</v>
      </c>
      <c r="AL772" s="2">
        <v>0.63888888888888884</v>
      </c>
      <c r="AM772" s="3">
        <v>46156</v>
      </c>
      <c r="AN772" t="s">
        <v>298</v>
      </c>
      <c r="AO772" t="s">
        <v>434</v>
      </c>
      <c r="AQ772" t="str">
        <f t="shared" si="12"/>
        <v/>
      </c>
    </row>
    <row r="773" spans="1:43">
      <c r="A773" s="8">
        <v>46091</v>
      </c>
      <c r="B773">
        <v>3852.95</v>
      </c>
      <c r="C773">
        <v>-1.1100000000000001</v>
      </c>
      <c r="D773">
        <v>64380</v>
      </c>
      <c r="E773">
        <v>-1.56</v>
      </c>
      <c r="F773" s="69">
        <v>8316</v>
      </c>
      <c r="G773" t="s">
        <v>95</v>
      </c>
      <c r="H773">
        <v>0</v>
      </c>
      <c r="I773" t="s">
        <v>288</v>
      </c>
      <c r="J773" t="s">
        <v>289</v>
      </c>
      <c r="K773" t="s">
        <v>290</v>
      </c>
      <c r="L773" s="36">
        <v>6249</v>
      </c>
      <c r="M773">
        <v>67</v>
      </c>
      <c r="N773" s="66">
        <v>1.0800000000000001E-2</v>
      </c>
      <c r="O773" s="36">
        <v>6182</v>
      </c>
      <c r="P773" s="66">
        <v>1.0800000000000001E-2</v>
      </c>
      <c r="Q773" s="36">
        <v>6258</v>
      </c>
      <c r="R773" s="36">
        <v>6385</v>
      </c>
      <c r="S773" s="36">
        <v>6207</v>
      </c>
      <c r="T773" s="66">
        <v>-1.4E-3</v>
      </c>
      <c r="U773" s="66">
        <v>-9.1000000000000004E-3</v>
      </c>
      <c r="V773" s="66">
        <v>-2.12E-2</v>
      </c>
      <c r="W773" s="66">
        <v>6.7000000000000002E-3</v>
      </c>
      <c r="X773" s="1">
        <v>18679600</v>
      </c>
      <c r="Y773" s="1">
        <v>117565606</v>
      </c>
      <c r="Z773" s="1">
        <v>23918035</v>
      </c>
      <c r="AA773" t="s">
        <v>618</v>
      </c>
      <c r="AB773" t="s">
        <v>467</v>
      </c>
      <c r="AC773">
        <v>13.88</v>
      </c>
      <c r="AD773">
        <v>1.51</v>
      </c>
      <c r="AE773">
        <v>2.88</v>
      </c>
      <c r="AF773" t="s">
        <v>230</v>
      </c>
      <c r="AG773" s="1">
        <v>675400</v>
      </c>
      <c r="AH773" s="36">
        <v>6249</v>
      </c>
      <c r="AI773" s="1">
        <v>2100</v>
      </c>
      <c r="AJ773" s="36">
        <v>6248</v>
      </c>
      <c r="AK773" s="1">
        <v>2000</v>
      </c>
      <c r="AL773" s="2">
        <v>0.63888888888888884</v>
      </c>
      <c r="AM773" s="3">
        <v>46155</v>
      </c>
      <c r="AN773" t="s">
        <v>298</v>
      </c>
      <c r="AO773" t="s">
        <v>434</v>
      </c>
      <c r="AQ773" t="str">
        <f t="shared" si="12"/>
        <v/>
      </c>
    </row>
    <row r="774" spans="1:43">
      <c r="A774" s="8">
        <v>46091</v>
      </c>
      <c r="B774">
        <v>3852.95</v>
      </c>
      <c r="C774">
        <v>-1.1100000000000001</v>
      </c>
      <c r="D774">
        <v>64380</v>
      </c>
      <c r="E774">
        <v>-1.56</v>
      </c>
      <c r="F774" s="69">
        <v>8331</v>
      </c>
      <c r="G774" t="s">
        <v>96</v>
      </c>
      <c r="H774">
        <v>0</v>
      </c>
      <c r="I774" t="s">
        <v>288</v>
      </c>
      <c r="J774" t="s">
        <v>289</v>
      </c>
      <c r="K774" t="s">
        <v>295</v>
      </c>
      <c r="L774" s="36">
        <v>2434</v>
      </c>
      <c r="M774">
        <v>-5</v>
      </c>
      <c r="N774" s="66">
        <v>-2.0999999999999999E-3</v>
      </c>
      <c r="O774" s="36">
        <v>2439</v>
      </c>
      <c r="P774" s="66">
        <v>-2E-3</v>
      </c>
      <c r="Q774" s="36">
        <v>2462.5</v>
      </c>
      <c r="R774" s="36">
        <v>2519</v>
      </c>
      <c r="S774" s="36">
        <v>2425.5</v>
      </c>
      <c r="T774" s="66">
        <v>-1.15E-2</v>
      </c>
      <c r="U774" s="66">
        <v>-1.09E-2</v>
      </c>
      <c r="V774" s="66">
        <v>-3.3700000000000001E-2</v>
      </c>
      <c r="W774" s="66">
        <v>3.5000000000000001E-3</v>
      </c>
      <c r="X774" s="1">
        <v>2556900</v>
      </c>
      <c r="Y774" s="1">
        <v>6305548</v>
      </c>
      <c r="Z774" s="1">
        <v>1887618</v>
      </c>
      <c r="AA774" t="s">
        <v>619</v>
      </c>
      <c r="AB774" t="s">
        <v>469</v>
      </c>
      <c r="AC774">
        <v>15.8</v>
      </c>
      <c r="AD774">
        <v>1.35</v>
      </c>
      <c r="AE774">
        <v>2.63</v>
      </c>
      <c r="AF774" t="s">
        <v>230</v>
      </c>
      <c r="AG774" s="1">
        <v>48000</v>
      </c>
      <c r="AH774" s="36">
        <v>2435</v>
      </c>
      <c r="AI774" s="1">
        <v>1000</v>
      </c>
      <c r="AJ774" s="36">
        <v>2434</v>
      </c>
      <c r="AK774">
        <v>300</v>
      </c>
      <c r="AL774" s="2">
        <v>0.63888888888888884</v>
      </c>
      <c r="AM774" s="3">
        <v>46157</v>
      </c>
      <c r="AN774" t="s">
        <v>298</v>
      </c>
      <c r="AO774" t="s">
        <v>434</v>
      </c>
      <c r="AQ774" t="str">
        <f t="shared" si="12"/>
        <v/>
      </c>
    </row>
    <row r="775" spans="1:43">
      <c r="A775" s="8">
        <v>46091</v>
      </c>
      <c r="B775">
        <v>3852.95</v>
      </c>
      <c r="C775">
        <v>-1.1100000000000001</v>
      </c>
      <c r="D775">
        <v>64380</v>
      </c>
      <c r="E775">
        <v>-1.56</v>
      </c>
      <c r="F775" s="69">
        <v>8424</v>
      </c>
      <c r="G775" t="s">
        <v>97</v>
      </c>
      <c r="H775">
        <v>0</v>
      </c>
      <c r="I775" t="s">
        <v>288</v>
      </c>
      <c r="J775" t="s">
        <v>289</v>
      </c>
      <c r="K775" t="s">
        <v>290</v>
      </c>
      <c r="L775" s="36">
        <v>4322</v>
      </c>
      <c r="M775">
        <v>104</v>
      </c>
      <c r="N775" s="66">
        <v>2.47E-2</v>
      </c>
      <c r="O775" s="36">
        <v>4218</v>
      </c>
      <c r="P775" s="66">
        <v>2.46E-2</v>
      </c>
      <c r="Q775" s="36">
        <v>4272</v>
      </c>
      <c r="R775" s="36">
        <v>4338</v>
      </c>
      <c r="S775" s="36">
        <v>4253</v>
      </c>
      <c r="T775" s="66">
        <v>1.17E-2</v>
      </c>
      <c r="U775" s="66">
        <v>0</v>
      </c>
      <c r="V775" s="66">
        <v>-3.5999999999999999E-3</v>
      </c>
      <c r="W775" s="66">
        <v>1.6199999999999999E-2</v>
      </c>
      <c r="X775" s="1">
        <v>127700</v>
      </c>
      <c r="Y775" s="1">
        <v>550132</v>
      </c>
      <c r="Z775" s="1">
        <v>392711</v>
      </c>
      <c r="AA775" t="s">
        <v>470</v>
      </c>
      <c r="AB775" t="s">
        <v>592</v>
      </c>
      <c r="AC775">
        <v>8.1199999999999992</v>
      </c>
      <c r="AD775">
        <v>0.77</v>
      </c>
      <c r="AE775">
        <v>3.98</v>
      </c>
      <c r="AF775" t="s">
        <v>230</v>
      </c>
      <c r="AG775" s="1">
        <v>26300</v>
      </c>
      <c r="AH775" s="36">
        <v>4324</v>
      </c>
      <c r="AI775">
        <v>200</v>
      </c>
      <c r="AJ775" s="36">
        <v>4322</v>
      </c>
      <c r="AK775">
        <v>400</v>
      </c>
      <c r="AL775" s="2">
        <v>0.6381944444444444</v>
      </c>
      <c r="AM775" s="3">
        <v>46154</v>
      </c>
      <c r="AN775" t="s">
        <v>298</v>
      </c>
      <c r="AO775" t="s">
        <v>472</v>
      </c>
      <c r="AQ775" t="str">
        <f t="shared" si="12"/>
        <v/>
      </c>
    </row>
    <row r="776" spans="1:43">
      <c r="A776" s="8">
        <v>46091</v>
      </c>
      <c r="B776">
        <v>3852.95</v>
      </c>
      <c r="C776">
        <v>-1.1100000000000001</v>
      </c>
      <c r="D776">
        <v>64380</v>
      </c>
      <c r="E776">
        <v>-1.56</v>
      </c>
      <c r="F776" s="69">
        <v>8425</v>
      </c>
      <c r="G776" t="s">
        <v>98</v>
      </c>
      <c r="H776">
        <v>0</v>
      </c>
      <c r="I776" t="s">
        <v>288</v>
      </c>
      <c r="J776" t="s">
        <v>289</v>
      </c>
      <c r="K776" t="s">
        <v>290</v>
      </c>
      <c r="L776" s="36">
        <v>1277</v>
      </c>
      <c r="M776">
        <v>16</v>
      </c>
      <c r="N776" s="66">
        <v>1.2699999999999999E-2</v>
      </c>
      <c r="O776" s="36">
        <v>1261</v>
      </c>
      <c r="P776" s="66">
        <v>1.26E-2</v>
      </c>
      <c r="Q776" s="36">
        <v>1269</v>
      </c>
      <c r="R776" s="36">
        <v>1281</v>
      </c>
      <c r="S776" s="36">
        <v>1262</v>
      </c>
      <c r="T776" s="66">
        <v>6.3E-3</v>
      </c>
      <c r="U776" s="66">
        <v>5.4999999999999997E-3</v>
      </c>
      <c r="V776" s="66">
        <v>-3.0999999999999999E-3</v>
      </c>
      <c r="W776" s="66">
        <v>1.18E-2</v>
      </c>
      <c r="X776" s="1">
        <v>483100</v>
      </c>
      <c r="Y776" s="1">
        <v>615213</v>
      </c>
      <c r="Z776" s="1">
        <v>360964</v>
      </c>
      <c r="AA776" t="s">
        <v>473</v>
      </c>
      <c r="AB776" t="s">
        <v>607</v>
      </c>
      <c r="AC776">
        <v>7.66</v>
      </c>
      <c r="AD776">
        <v>0.83</v>
      </c>
      <c r="AE776">
        <v>4.07</v>
      </c>
      <c r="AF776" t="s">
        <v>230</v>
      </c>
      <c r="AG776" s="1">
        <v>180800</v>
      </c>
      <c r="AH776" s="36">
        <v>1277</v>
      </c>
      <c r="AI776" s="1">
        <v>1400</v>
      </c>
      <c r="AJ776" s="36">
        <v>1276</v>
      </c>
      <c r="AK776" s="1">
        <v>5800</v>
      </c>
      <c r="AL776" s="2">
        <v>0.63888888888888884</v>
      </c>
      <c r="AM776" s="3">
        <v>46156</v>
      </c>
      <c r="AN776" t="s">
        <v>298</v>
      </c>
      <c r="AO776" t="s">
        <v>472</v>
      </c>
      <c r="AQ776" t="str">
        <f t="shared" si="12"/>
        <v/>
      </c>
    </row>
    <row r="777" spans="1:43">
      <c r="A777" s="8">
        <v>46091</v>
      </c>
      <c r="B777">
        <v>3852.95</v>
      </c>
      <c r="C777">
        <v>-1.1100000000000001</v>
      </c>
      <c r="D777">
        <v>64380</v>
      </c>
      <c r="E777">
        <v>-1.56</v>
      </c>
      <c r="F777" s="69">
        <v>8591</v>
      </c>
      <c r="G777" t="s">
        <v>99</v>
      </c>
      <c r="H777">
        <v>0</v>
      </c>
      <c r="I777" t="s">
        <v>288</v>
      </c>
      <c r="J777" t="s">
        <v>289</v>
      </c>
      <c r="K777" t="s">
        <v>295</v>
      </c>
      <c r="L777" s="36">
        <v>6168</v>
      </c>
      <c r="M777">
        <v>-75</v>
      </c>
      <c r="N777" s="66">
        <v>-1.2E-2</v>
      </c>
      <c r="O777" s="36">
        <v>6243</v>
      </c>
      <c r="P777" s="66">
        <v>-1.2E-2</v>
      </c>
      <c r="Q777" s="36">
        <v>6300</v>
      </c>
      <c r="R777" s="36">
        <v>6335</v>
      </c>
      <c r="S777" s="36">
        <v>6145</v>
      </c>
      <c r="T777" s="66">
        <v>-2.0899999999999998E-2</v>
      </c>
      <c r="U777" s="66">
        <v>-1.1599999999999999E-2</v>
      </c>
      <c r="V777" s="66">
        <v>-2.63E-2</v>
      </c>
      <c r="W777" s="66">
        <v>3.7000000000000002E-3</v>
      </c>
      <c r="X777" s="1">
        <v>2136500</v>
      </c>
      <c r="Y777" s="1">
        <v>13328523</v>
      </c>
      <c r="Z777" s="1">
        <v>6933489</v>
      </c>
      <c r="AA777" t="s">
        <v>475</v>
      </c>
      <c r="AB777" t="s">
        <v>476</v>
      </c>
      <c r="AC777">
        <v>12.8</v>
      </c>
      <c r="AD777">
        <v>1.51</v>
      </c>
      <c r="AE777">
        <v>3.04</v>
      </c>
      <c r="AF777" t="s">
        <v>230</v>
      </c>
      <c r="AG777" s="1">
        <v>243200</v>
      </c>
      <c r="AH777" s="36">
        <v>6170</v>
      </c>
      <c r="AI777" s="1">
        <v>1400</v>
      </c>
      <c r="AJ777" s="36">
        <v>6167</v>
      </c>
      <c r="AK777">
        <v>600</v>
      </c>
      <c r="AL777" s="2">
        <v>0.63888888888888884</v>
      </c>
      <c r="AM777" s="3">
        <v>46153</v>
      </c>
      <c r="AN777" t="s">
        <v>298</v>
      </c>
      <c r="AO777" t="s">
        <v>472</v>
      </c>
      <c r="AQ777" t="str">
        <f t="shared" si="12"/>
        <v/>
      </c>
    </row>
    <row r="778" spans="1:43">
      <c r="A778" s="8">
        <v>46091</v>
      </c>
      <c r="B778">
        <v>3852.95</v>
      </c>
      <c r="C778">
        <v>-1.1100000000000001</v>
      </c>
      <c r="D778">
        <v>64380</v>
      </c>
      <c r="E778">
        <v>-1.56</v>
      </c>
      <c r="F778" s="69">
        <v>8593</v>
      </c>
      <c r="G778" t="s">
        <v>100</v>
      </c>
      <c r="H778">
        <v>0</v>
      </c>
      <c r="I778" t="s">
        <v>288</v>
      </c>
      <c r="J778" t="s">
        <v>289</v>
      </c>
      <c r="K778" t="s">
        <v>290</v>
      </c>
      <c r="L778" s="36">
        <v>1325.5</v>
      </c>
      <c r="M778">
        <v>20.5</v>
      </c>
      <c r="N778" s="66">
        <v>1.5699999999999999E-2</v>
      </c>
      <c r="O778" s="36">
        <v>1305</v>
      </c>
      <c r="P778" s="66">
        <v>1.5699999999999999E-2</v>
      </c>
      <c r="Q778" s="36">
        <v>1321</v>
      </c>
      <c r="R778" s="36">
        <v>1335</v>
      </c>
      <c r="S778" s="36">
        <v>1313.5</v>
      </c>
      <c r="T778" s="66">
        <v>3.3999999999999998E-3</v>
      </c>
      <c r="U778" s="66">
        <v>4.4999999999999997E-3</v>
      </c>
      <c r="V778" s="66">
        <v>-7.1000000000000004E-3</v>
      </c>
      <c r="W778" s="66">
        <v>9.1000000000000004E-3</v>
      </c>
      <c r="X778" s="1">
        <v>4552600</v>
      </c>
      <c r="Y778" s="1">
        <v>6017146</v>
      </c>
      <c r="Z778" s="1">
        <v>1944392</v>
      </c>
      <c r="AA778" t="s">
        <v>477</v>
      </c>
      <c r="AB778" t="s">
        <v>594</v>
      </c>
      <c r="AC778">
        <v>11.89</v>
      </c>
      <c r="AD778">
        <v>0.95</v>
      </c>
      <c r="AE778">
        <v>3.85</v>
      </c>
      <c r="AF778" t="s">
        <v>230</v>
      </c>
      <c r="AG778" s="1">
        <v>954500</v>
      </c>
      <c r="AH778" s="36">
        <v>1325.5</v>
      </c>
      <c r="AI778" s="1">
        <v>9100</v>
      </c>
      <c r="AJ778" s="36">
        <v>1325</v>
      </c>
      <c r="AK778" s="1">
        <v>8000</v>
      </c>
      <c r="AL778" s="2">
        <v>0.63888888888888884</v>
      </c>
      <c r="AM778" s="3">
        <v>46157</v>
      </c>
      <c r="AN778" t="s">
        <v>298</v>
      </c>
      <c r="AO778" t="s">
        <v>472</v>
      </c>
      <c r="AQ778" t="str">
        <f t="shared" si="12"/>
        <v/>
      </c>
    </row>
    <row r="779" spans="1:43">
      <c r="A779" s="8">
        <v>46091</v>
      </c>
      <c r="B779">
        <v>3852.95</v>
      </c>
      <c r="C779">
        <v>-1.1100000000000001</v>
      </c>
      <c r="D779">
        <v>64380</v>
      </c>
      <c r="E779">
        <v>-1.56</v>
      </c>
      <c r="F779" s="69">
        <v>8604</v>
      </c>
      <c r="G779" t="s">
        <v>101</v>
      </c>
      <c r="H779">
        <v>0</v>
      </c>
      <c r="I779" t="s">
        <v>288</v>
      </c>
      <c r="J779" t="s">
        <v>289</v>
      </c>
      <c r="K779" t="s">
        <v>290</v>
      </c>
      <c r="L779" s="36">
        <v>1384.5</v>
      </c>
      <c r="M779">
        <v>-14.5</v>
      </c>
      <c r="N779" s="66">
        <v>-1.04E-2</v>
      </c>
      <c r="O779" s="36">
        <v>1399</v>
      </c>
      <c r="P779" s="66">
        <v>-1.03E-2</v>
      </c>
      <c r="Q779" s="36">
        <v>1414</v>
      </c>
      <c r="R779" s="36">
        <v>1419</v>
      </c>
      <c r="S779" s="36">
        <v>1377</v>
      </c>
      <c r="T779" s="66">
        <v>-2.0799999999999999E-2</v>
      </c>
      <c r="U779" s="66">
        <v>-6.1000000000000004E-3</v>
      </c>
      <c r="V779" s="66">
        <v>-2.4299999999999999E-2</v>
      </c>
      <c r="W779" s="66">
        <v>5.4000000000000003E-3</v>
      </c>
      <c r="X779" s="1">
        <v>5948800</v>
      </c>
      <c r="Y779" s="1">
        <v>8298262</v>
      </c>
      <c r="Z779" s="1">
        <v>4276114</v>
      </c>
      <c r="AA779" t="s">
        <v>479</v>
      </c>
      <c r="AB779" t="s">
        <v>480</v>
      </c>
      <c r="AC779">
        <v>10.76</v>
      </c>
      <c r="AD779">
        <v>1.08</v>
      </c>
      <c r="AE779">
        <v>3.76</v>
      </c>
      <c r="AF779" t="s">
        <v>230</v>
      </c>
      <c r="AG779" s="1">
        <v>679600</v>
      </c>
      <c r="AH779" s="36">
        <v>1384.5</v>
      </c>
      <c r="AI779" s="1">
        <v>4200</v>
      </c>
      <c r="AJ779" s="36">
        <v>1384</v>
      </c>
      <c r="AK779" s="1">
        <v>2400</v>
      </c>
      <c r="AL779" s="2">
        <v>0.63888888888888884</v>
      </c>
      <c r="AN779" t="s">
        <v>298</v>
      </c>
      <c r="AO779" t="s">
        <v>481</v>
      </c>
      <c r="AQ779" t="str">
        <f t="shared" si="12"/>
        <v/>
      </c>
    </row>
    <row r="780" spans="1:43">
      <c r="A780" s="8">
        <v>46091</v>
      </c>
      <c r="B780">
        <v>3852.95</v>
      </c>
      <c r="C780">
        <v>-1.1100000000000001</v>
      </c>
      <c r="D780">
        <v>64380</v>
      </c>
      <c r="E780">
        <v>-1.56</v>
      </c>
      <c r="F780" s="69">
        <v>8697</v>
      </c>
      <c r="G780" t="s">
        <v>102</v>
      </c>
      <c r="H780">
        <v>0</v>
      </c>
      <c r="I780" t="s">
        <v>288</v>
      </c>
      <c r="J780" t="s">
        <v>289</v>
      </c>
      <c r="K780" t="s">
        <v>295</v>
      </c>
      <c r="L780" s="36">
        <v>2075.5</v>
      </c>
      <c r="M780">
        <v>0.5</v>
      </c>
      <c r="N780" s="66">
        <v>2.0000000000000001E-4</v>
      </c>
      <c r="O780" s="36">
        <v>2075</v>
      </c>
      <c r="P780" s="66">
        <v>2.0000000000000001E-4</v>
      </c>
      <c r="Q780" s="36">
        <v>2075</v>
      </c>
      <c r="R780" s="36">
        <v>2115.5</v>
      </c>
      <c r="S780" s="36">
        <v>2062</v>
      </c>
      <c r="T780" s="66">
        <v>2.0000000000000001E-4</v>
      </c>
      <c r="U780" s="66">
        <v>4.0000000000000002E-4</v>
      </c>
      <c r="V780" s="66">
        <v>-1.89E-2</v>
      </c>
      <c r="W780" s="66">
        <v>6.4999999999999997E-3</v>
      </c>
      <c r="X780" s="1">
        <v>2335500</v>
      </c>
      <c r="Y780" s="1">
        <v>4856373</v>
      </c>
      <c r="Z780" s="1">
        <v>2141470</v>
      </c>
      <c r="AA780" t="s">
        <v>482</v>
      </c>
      <c r="AB780" t="s">
        <v>483</v>
      </c>
      <c r="AC780">
        <v>26.33</v>
      </c>
      <c r="AD780">
        <v>6.18</v>
      </c>
      <c r="AE780">
        <v>3.04</v>
      </c>
      <c r="AF780" t="s">
        <v>230</v>
      </c>
      <c r="AG780" s="1">
        <v>89100</v>
      </c>
      <c r="AH780" s="36">
        <v>2076</v>
      </c>
      <c r="AI780" s="1">
        <v>1300</v>
      </c>
      <c r="AJ780" s="36">
        <v>2075</v>
      </c>
      <c r="AK780" s="1">
        <v>3200</v>
      </c>
      <c r="AL780" s="2">
        <v>0.63888888888888884</v>
      </c>
      <c r="AN780" t="s">
        <v>298</v>
      </c>
      <c r="AO780" t="s">
        <v>472</v>
      </c>
      <c r="AQ780" t="str">
        <f t="shared" si="12"/>
        <v/>
      </c>
    </row>
    <row r="781" spans="1:43">
      <c r="A781" s="8">
        <v>46091</v>
      </c>
      <c r="B781">
        <v>3852.95</v>
      </c>
      <c r="C781">
        <v>-1.1100000000000001</v>
      </c>
      <c r="D781">
        <v>64380</v>
      </c>
      <c r="E781">
        <v>-1.56</v>
      </c>
      <c r="F781" s="69">
        <v>8830</v>
      </c>
      <c r="G781" t="s">
        <v>103</v>
      </c>
      <c r="H781">
        <v>0</v>
      </c>
      <c r="I781" t="s">
        <v>288</v>
      </c>
      <c r="J781" t="s">
        <v>289</v>
      </c>
      <c r="K781" t="s">
        <v>295</v>
      </c>
      <c r="L781" s="36">
        <v>3490</v>
      </c>
      <c r="M781">
        <v>64</v>
      </c>
      <c r="N781" s="66">
        <v>1.8700000000000001E-2</v>
      </c>
      <c r="O781" s="36">
        <v>3426</v>
      </c>
      <c r="P781" s="66">
        <v>1.8599999999999998E-2</v>
      </c>
      <c r="Q781" s="36">
        <v>3459</v>
      </c>
      <c r="R781" s="36">
        <v>3514</v>
      </c>
      <c r="S781" s="36">
        <v>3397</v>
      </c>
      <c r="T781" s="66">
        <v>8.8999999999999999E-3</v>
      </c>
      <c r="U781" s="66">
        <v>1.6799999999999999E-2</v>
      </c>
      <c r="V781" s="66">
        <v>-6.7999999999999996E-3</v>
      </c>
      <c r="W781" s="66">
        <v>2.7300000000000001E-2</v>
      </c>
      <c r="X781" s="1">
        <v>3231000</v>
      </c>
      <c r="Y781" s="1">
        <v>11139351</v>
      </c>
      <c r="Z781" s="1">
        <v>3266640</v>
      </c>
      <c r="AA781" t="s">
        <v>484</v>
      </c>
      <c r="AB781" t="s">
        <v>620</v>
      </c>
      <c r="AC781">
        <v>14.45</v>
      </c>
      <c r="AD781">
        <v>1.3</v>
      </c>
      <c r="AE781">
        <v>1.49</v>
      </c>
      <c r="AF781" t="s">
        <v>230</v>
      </c>
      <c r="AG781" s="1">
        <v>62900</v>
      </c>
      <c r="AH781" s="36">
        <v>3491</v>
      </c>
      <c r="AI781" s="1">
        <v>1100</v>
      </c>
      <c r="AJ781" s="36">
        <v>3489</v>
      </c>
      <c r="AK781" s="1">
        <v>1100</v>
      </c>
      <c r="AL781" s="2">
        <v>0.63888888888888884</v>
      </c>
      <c r="AM781" s="3">
        <v>46155</v>
      </c>
      <c r="AN781" t="s">
        <v>298</v>
      </c>
      <c r="AO781" t="s">
        <v>332</v>
      </c>
      <c r="AQ781" t="str">
        <f t="shared" si="12"/>
        <v/>
      </c>
    </row>
    <row r="782" spans="1:43">
      <c r="A782" s="8">
        <v>46091</v>
      </c>
      <c r="B782">
        <v>3852.95</v>
      </c>
      <c r="C782">
        <v>-1.1100000000000001</v>
      </c>
      <c r="D782">
        <v>64380</v>
      </c>
      <c r="E782">
        <v>-1.56</v>
      </c>
      <c r="F782" s="69">
        <v>9020</v>
      </c>
      <c r="G782" t="s">
        <v>104</v>
      </c>
      <c r="H782">
        <v>0</v>
      </c>
      <c r="I782" t="s">
        <v>288</v>
      </c>
      <c r="J782" t="s">
        <v>289</v>
      </c>
      <c r="K782" t="s">
        <v>290</v>
      </c>
      <c r="L782" s="36">
        <v>3456</v>
      </c>
      <c r="M782">
        <v>73</v>
      </c>
      <c r="N782" s="66">
        <v>2.1600000000000001E-2</v>
      </c>
      <c r="O782" s="36">
        <v>3383</v>
      </c>
      <c r="P782" s="66">
        <v>2.1499999999999998E-2</v>
      </c>
      <c r="Q782" s="36">
        <v>3413</v>
      </c>
      <c r="R782" s="36">
        <v>3463</v>
      </c>
      <c r="S782" s="36">
        <v>3373</v>
      </c>
      <c r="T782" s="66">
        <v>1.2500000000000001E-2</v>
      </c>
      <c r="U782" s="66">
        <v>1.9699999999999999E-2</v>
      </c>
      <c r="V782" s="66">
        <v>-2E-3</v>
      </c>
      <c r="W782" s="66">
        <v>2.46E-2</v>
      </c>
      <c r="X782" s="1">
        <v>1907800</v>
      </c>
      <c r="Y782" s="1">
        <v>6516858</v>
      </c>
      <c r="Z782" s="1">
        <v>3920528</v>
      </c>
      <c r="AA782" t="s">
        <v>486</v>
      </c>
      <c r="AB782" t="s">
        <v>608</v>
      </c>
      <c r="AC782">
        <v>15.3</v>
      </c>
      <c r="AD782">
        <v>1.28</v>
      </c>
      <c r="AE782">
        <v>2.4300000000000002</v>
      </c>
      <c r="AF782" t="s">
        <v>230</v>
      </c>
      <c r="AG782" s="1">
        <v>82000</v>
      </c>
      <c r="AH782" s="36">
        <v>3456</v>
      </c>
      <c r="AI782" s="1">
        <v>2200</v>
      </c>
      <c r="AJ782" s="36">
        <v>3455</v>
      </c>
      <c r="AK782" s="1">
        <v>2700</v>
      </c>
      <c r="AL782" s="2">
        <v>0.63888888888888884</v>
      </c>
      <c r="AN782" t="s">
        <v>298</v>
      </c>
      <c r="AO782" t="s">
        <v>488</v>
      </c>
      <c r="AQ782" t="str">
        <f t="shared" si="12"/>
        <v/>
      </c>
    </row>
    <row r="783" spans="1:43">
      <c r="A783" s="8">
        <v>46091</v>
      </c>
      <c r="B783">
        <v>3852.95</v>
      </c>
      <c r="C783">
        <v>-1.1100000000000001</v>
      </c>
      <c r="D783">
        <v>64380</v>
      </c>
      <c r="E783">
        <v>-1.56</v>
      </c>
      <c r="F783" s="69">
        <v>9024</v>
      </c>
      <c r="G783" t="s">
        <v>105</v>
      </c>
      <c r="H783">
        <v>0</v>
      </c>
      <c r="I783" t="s">
        <v>288</v>
      </c>
      <c r="J783" t="s">
        <v>289</v>
      </c>
      <c r="K783" t="s">
        <v>290</v>
      </c>
      <c r="L783" s="36">
        <v>2865</v>
      </c>
      <c r="M783">
        <v>39.5</v>
      </c>
      <c r="N783" s="66">
        <v>1.4E-2</v>
      </c>
      <c r="O783" s="36">
        <v>2825.5</v>
      </c>
      <c r="P783" s="66">
        <v>1.3899999999999999E-2</v>
      </c>
      <c r="Q783" s="36">
        <v>2850</v>
      </c>
      <c r="R783" s="36">
        <v>2904.5</v>
      </c>
      <c r="S783" s="36">
        <v>2778</v>
      </c>
      <c r="T783" s="66">
        <v>5.1999999999999998E-3</v>
      </c>
      <c r="U783" s="66">
        <v>1.6299999999999999E-2</v>
      </c>
      <c r="V783" s="66">
        <v>-1.35E-2</v>
      </c>
      <c r="W783" s="66">
        <v>3.1300000000000001E-2</v>
      </c>
      <c r="X783" s="1">
        <v>1817300</v>
      </c>
      <c r="Y783" s="1">
        <v>5151504</v>
      </c>
      <c r="Z783" s="1">
        <v>876046</v>
      </c>
      <c r="AA783" t="s">
        <v>489</v>
      </c>
      <c r="AB783" t="s">
        <v>609</v>
      </c>
      <c r="AC783">
        <v>26.97</v>
      </c>
      <c r="AD783">
        <v>1.28</v>
      </c>
      <c r="AE783">
        <v>1.47</v>
      </c>
      <c r="AF783" t="s">
        <v>230</v>
      </c>
      <c r="AG783" s="1">
        <v>90200</v>
      </c>
      <c r="AH783" s="36">
        <v>2865.5</v>
      </c>
      <c r="AI783">
        <v>100</v>
      </c>
      <c r="AJ783" s="36">
        <v>2863.5</v>
      </c>
      <c r="AK783">
        <v>200</v>
      </c>
      <c r="AL783" s="2">
        <v>0.63888888888888884</v>
      </c>
      <c r="AM783" s="3">
        <v>46156</v>
      </c>
      <c r="AN783" t="s">
        <v>298</v>
      </c>
      <c r="AO783" t="s">
        <v>488</v>
      </c>
      <c r="AQ783" t="str">
        <f t="shared" si="12"/>
        <v/>
      </c>
    </row>
    <row r="784" spans="1:43">
      <c r="A784" s="8">
        <v>46091</v>
      </c>
      <c r="B784">
        <v>3852.95</v>
      </c>
      <c r="C784">
        <v>-1.1100000000000001</v>
      </c>
      <c r="D784">
        <v>64380</v>
      </c>
      <c r="E784">
        <v>-1.56</v>
      </c>
      <c r="F784" s="69">
        <v>9069</v>
      </c>
      <c r="G784" t="s">
        <v>106</v>
      </c>
      <c r="H784">
        <v>0</v>
      </c>
      <c r="I784" t="s">
        <v>288</v>
      </c>
      <c r="J784" t="s">
        <v>289</v>
      </c>
      <c r="K784" t="s">
        <v>295</v>
      </c>
      <c r="L784" s="36">
        <v>1946</v>
      </c>
      <c r="M784">
        <v>-1.5</v>
      </c>
      <c r="N784" s="66">
        <v>-8.0000000000000004E-4</v>
      </c>
      <c r="O784" s="36">
        <v>1947.5</v>
      </c>
      <c r="P784" s="66">
        <v>-6.9999999999999999E-4</v>
      </c>
      <c r="Q784" s="36">
        <v>1948</v>
      </c>
      <c r="R784" s="36">
        <v>1965.5</v>
      </c>
      <c r="S784" s="36">
        <v>1940</v>
      </c>
      <c r="T784" s="66">
        <v>-1E-3</v>
      </c>
      <c r="U784" s="66">
        <v>-2.0000000000000001E-4</v>
      </c>
      <c r="V784" s="66">
        <v>-9.9000000000000008E-3</v>
      </c>
      <c r="W784" s="66">
        <v>3.0000000000000001E-3</v>
      </c>
      <c r="X784" s="1">
        <v>174000</v>
      </c>
      <c r="Y784" s="1">
        <v>338985</v>
      </c>
      <c r="Z784" s="1">
        <v>341897</v>
      </c>
      <c r="AA784" t="s">
        <v>491</v>
      </c>
      <c r="AB784" t="s">
        <v>492</v>
      </c>
      <c r="AC784">
        <v>13.91</v>
      </c>
      <c r="AD784">
        <v>1.43</v>
      </c>
      <c r="AE784">
        <v>2.88</v>
      </c>
      <c r="AF784" t="s">
        <v>230</v>
      </c>
      <c r="AG784" s="1">
        <v>29100</v>
      </c>
      <c r="AH784" s="36">
        <v>1948</v>
      </c>
      <c r="AI784">
        <v>500</v>
      </c>
      <c r="AJ784" s="36">
        <v>1946.5</v>
      </c>
      <c r="AK784" s="1">
        <v>1200</v>
      </c>
      <c r="AL784" s="2">
        <v>0.6381944444444444</v>
      </c>
      <c r="AM784" s="3">
        <v>46155</v>
      </c>
      <c r="AN784" t="s">
        <v>298</v>
      </c>
      <c r="AO784" t="s">
        <v>488</v>
      </c>
      <c r="AQ784" t="str">
        <f t="shared" si="12"/>
        <v/>
      </c>
    </row>
    <row r="785" spans="1:43">
      <c r="A785" s="8">
        <v>46091</v>
      </c>
      <c r="B785">
        <v>3852.95</v>
      </c>
      <c r="C785">
        <v>-1.1100000000000001</v>
      </c>
      <c r="D785">
        <v>64380</v>
      </c>
      <c r="E785">
        <v>-1.56</v>
      </c>
      <c r="F785" s="69">
        <v>9227</v>
      </c>
      <c r="G785" t="s">
        <v>107</v>
      </c>
      <c r="H785">
        <v>0</v>
      </c>
      <c r="I785" t="s">
        <v>347</v>
      </c>
      <c r="J785" t="s">
        <v>289</v>
      </c>
      <c r="K785" t="s">
        <v>295</v>
      </c>
      <c r="L785">
        <v>866</v>
      </c>
      <c r="M785">
        <v>-61</v>
      </c>
      <c r="N785" s="66">
        <v>-6.5799999999999997E-2</v>
      </c>
      <c r="O785">
        <v>927</v>
      </c>
      <c r="P785" s="66">
        <v>-6.5799999999999997E-2</v>
      </c>
      <c r="Q785">
        <v>920</v>
      </c>
      <c r="R785">
        <v>920</v>
      </c>
      <c r="S785">
        <v>851</v>
      </c>
      <c r="T785" s="66">
        <v>-5.8599999999999999E-2</v>
      </c>
      <c r="U785" s="66">
        <v>-3.6700000000000003E-2</v>
      </c>
      <c r="V785" s="66">
        <v>-5.8599999999999999E-2</v>
      </c>
      <c r="W785" s="66">
        <v>1.7600000000000001E-2</v>
      </c>
      <c r="X785" s="1">
        <v>293800</v>
      </c>
      <c r="Y785" s="1">
        <v>258485</v>
      </c>
      <c r="Z785" s="1">
        <v>13773</v>
      </c>
      <c r="AA785" t="s">
        <v>493</v>
      </c>
      <c r="AB785" t="s">
        <v>494</v>
      </c>
      <c r="AC785">
        <v>0</v>
      </c>
      <c r="AD785">
        <v>28.49</v>
      </c>
      <c r="AE785">
        <v>0</v>
      </c>
      <c r="AF785">
        <v>2.9</v>
      </c>
      <c r="AG785" s="1">
        <v>2200</v>
      </c>
      <c r="AH785">
        <v>868</v>
      </c>
      <c r="AI785">
        <v>500</v>
      </c>
      <c r="AJ785">
        <v>866</v>
      </c>
      <c r="AK785">
        <v>100</v>
      </c>
      <c r="AL785" s="2">
        <v>0.6381944444444444</v>
      </c>
      <c r="AM785" s="3">
        <v>46154</v>
      </c>
      <c r="AN785" t="s">
        <v>350</v>
      </c>
      <c r="AO785" t="s">
        <v>313</v>
      </c>
      <c r="AQ785" t="str">
        <f t="shared" si="12"/>
        <v/>
      </c>
    </row>
    <row r="786" spans="1:43">
      <c r="A786" s="8">
        <v>46091</v>
      </c>
      <c r="B786">
        <v>3852.95</v>
      </c>
      <c r="C786">
        <v>-1.1100000000000001</v>
      </c>
      <c r="D786">
        <v>64380</v>
      </c>
      <c r="E786">
        <v>-1.56</v>
      </c>
      <c r="F786" s="69">
        <v>9303</v>
      </c>
      <c r="G786" t="s">
        <v>108</v>
      </c>
      <c r="H786">
        <v>0</v>
      </c>
      <c r="I786" t="s">
        <v>288</v>
      </c>
      <c r="J786" t="s">
        <v>289</v>
      </c>
      <c r="K786" t="s">
        <v>295</v>
      </c>
      <c r="L786" s="36">
        <v>3865</v>
      </c>
      <c r="M786">
        <v>-25</v>
      </c>
      <c r="N786" s="66">
        <v>-6.4000000000000003E-3</v>
      </c>
      <c r="O786" s="36">
        <v>3890</v>
      </c>
      <c r="P786" s="66">
        <v>-6.4000000000000003E-3</v>
      </c>
      <c r="Q786" s="36">
        <v>3905</v>
      </c>
      <c r="R786" s="36">
        <v>3915</v>
      </c>
      <c r="S786" s="36">
        <v>3845</v>
      </c>
      <c r="T786" s="66">
        <v>-1.0200000000000001E-2</v>
      </c>
      <c r="U786" s="66">
        <v>-1.1999999999999999E-3</v>
      </c>
      <c r="V786" s="66">
        <v>-1.2699999999999999E-2</v>
      </c>
      <c r="W786" s="66">
        <v>5.1999999999999998E-3</v>
      </c>
      <c r="X786" s="1">
        <v>97300</v>
      </c>
      <c r="Y786" s="1">
        <v>377349</v>
      </c>
      <c r="Z786" s="1">
        <v>296113</v>
      </c>
      <c r="AA786" t="s">
        <v>495</v>
      </c>
      <c r="AB786" t="s">
        <v>496</v>
      </c>
      <c r="AC786">
        <v>17.079999999999998</v>
      </c>
      <c r="AD786">
        <v>0.93</v>
      </c>
      <c r="AE786">
        <v>2.66</v>
      </c>
      <c r="AF786" t="s">
        <v>230</v>
      </c>
      <c r="AG786" s="1">
        <v>29900</v>
      </c>
      <c r="AH786" s="36">
        <v>3870</v>
      </c>
      <c r="AI786">
        <v>200</v>
      </c>
      <c r="AJ786" s="36">
        <v>3865</v>
      </c>
      <c r="AK786" s="1">
        <v>1100</v>
      </c>
      <c r="AL786" s="2">
        <v>0.63888888888888884</v>
      </c>
      <c r="AM786" s="3">
        <v>46154</v>
      </c>
      <c r="AN786" t="s">
        <v>298</v>
      </c>
      <c r="AO786" t="s">
        <v>497</v>
      </c>
      <c r="AQ786" t="str">
        <f t="shared" si="12"/>
        <v/>
      </c>
    </row>
    <row r="787" spans="1:43">
      <c r="A787" s="8">
        <v>46091</v>
      </c>
      <c r="B787">
        <v>3852.95</v>
      </c>
      <c r="C787">
        <v>-1.1100000000000001</v>
      </c>
      <c r="D787">
        <v>64380</v>
      </c>
      <c r="E787">
        <v>-1.56</v>
      </c>
      <c r="F787" s="69">
        <v>9308</v>
      </c>
      <c r="G787" t="s">
        <v>109</v>
      </c>
      <c r="H787">
        <v>0</v>
      </c>
      <c r="I787" t="s">
        <v>314</v>
      </c>
      <c r="J787" t="s">
        <v>289</v>
      </c>
      <c r="K787" t="s">
        <v>295</v>
      </c>
      <c r="L787" s="36">
        <v>1567</v>
      </c>
      <c r="M787">
        <v>4</v>
      </c>
      <c r="N787" s="66">
        <v>2.5999999999999999E-3</v>
      </c>
      <c r="O787" s="36">
        <v>1563</v>
      </c>
      <c r="P787" s="66">
        <v>2.5000000000000001E-3</v>
      </c>
      <c r="Q787" s="36">
        <v>1550</v>
      </c>
      <c r="R787" s="36">
        <v>1570</v>
      </c>
      <c r="S787" s="36">
        <v>1518</v>
      </c>
      <c r="T787" s="66">
        <v>1.09E-2</v>
      </c>
      <c r="U787" s="66">
        <v>4.4000000000000003E-3</v>
      </c>
      <c r="V787" s="66">
        <v>-1.9E-3</v>
      </c>
      <c r="W787" s="66">
        <v>3.2199999999999999E-2</v>
      </c>
      <c r="X787" s="1">
        <v>79300</v>
      </c>
      <c r="Y787" s="1">
        <v>123148</v>
      </c>
      <c r="Z787" s="1">
        <v>40856</v>
      </c>
      <c r="AA787" t="s">
        <v>498</v>
      </c>
      <c r="AB787" t="s">
        <v>499</v>
      </c>
      <c r="AC787">
        <v>13.38</v>
      </c>
      <c r="AD787">
        <v>1.05</v>
      </c>
      <c r="AE787">
        <v>2.2200000000000002</v>
      </c>
      <c r="AF787" t="s">
        <v>230</v>
      </c>
      <c r="AG787" s="1">
        <v>3300</v>
      </c>
      <c r="AH787" s="36">
        <v>1569</v>
      </c>
      <c r="AI787">
        <v>400</v>
      </c>
      <c r="AJ787" s="36">
        <v>1566</v>
      </c>
      <c r="AK787">
        <v>200</v>
      </c>
      <c r="AL787" s="2">
        <v>0.63888888888888884</v>
      </c>
      <c r="AM787" s="3">
        <v>46155</v>
      </c>
      <c r="AN787" t="s">
        <v>298</v>
      </c>
      <c r="AO787" t="s">
        <v>500</v>
      </c>
      <c r="AQ787" t="str">
        <f t="shared" si="12"/>
        <v/>
      </c>
    </row>
    <row r="788" spans="1:43">
      <c r="A788" s="8">
        <v>46091</v>
      </c>
      <c r="B788">
        <v>3852.95</v>
      </c>
      <c r="C788">
        <v>-1.1100000000000001</v>
      </c>
      <c r="D788">
        <v>64380</v>
      </c>
      <c r="E788">
        <v>-1.56</v>
      </c>
      <c r="F788" s="69">
        <v>9348</v>
      </c>
      <c r="G788" t="s">
        <v>110</v>
      </c>
      <c r="H788">
        <v>0</v>
      </c>
      <c r="I788" t="s">
        <v>347</v>
      </c>
      <c r="J788" t="s">
        <v>323</v>
      </c>
      <c r="K788" t="s">
        <v>290</v>
      </c>
      <c r="L788">
        <v>578</v>
      </c>
      <c r="M788">
        <v>-3</v>
      </c>
      <c r="N788" s="66">
        <v>-5.1999999999999998E-3</v>
      </c>
      <c r="O788">
        <v>581</v>
      </c>
      <c r="P788" s="66">
        <v>-5.1000000000000004E-3</v>
      </c>
      <c r="Q788">
        <v>583</v>
      </c>
      <c r="R788">
        <v>589</v>
      </c>
      <c r="S788">
        <v>568</v>
      </c>
      <c r="T788" s="66">
        <v>-8.5000000000000006E-3</v>
      </c>
      <c r="U788" s="66">
        <v>-8.5000000000000006E-3</v>
      </c>
      <c r="V788" s="66">
        <v>-1.8599999999999998E-2</v>
      </c>
      <c r="W788" s="66">
        <v>1.7600000000000001E-2</v>
      </c>
      <c r="X788" s="1">
        <v>1274600</v>
      </c>
      <c r="Y788" s="1">
        <v>738417</v>
      </c>
      <c r="Z788" s="1">
        <v>84524</v>
      </c>
      <c r="AA788" t="s">
        <v>552</v>
      </c>
      <c r="AB788" t="s">
        <v>502</v>
      </c>
      <c r="AC788">
        <v>0</v>
      </c>
      <c r="AD788">
        <v>5.61</v>
      </c>
      <c r="AE788">
        <v>0</v>
      </c>
      <c r="AF788">
        <v>2.1</v>
      </c>
      <c r="AG788" s="1">
        <v>17100</v>
      </c>
      <c r="AH788">
        <v>578</v>
      </c>
      <c r="AI788" s="1">
        <v>1300</v>
      </c>
      <c r="AJ788">
        <v>577</v>
      </c>
      <c r="AK788" s="1">
        <v>3900</v>
      </c>
      <c r="AL788" s="2">
        <v>0.63888888888888884</v>
      </c>
      <c r="AM788" s="3">
        <v>46157</v>
      </c>
      <c r="AN788" t="s">
        <v>298</v>
      </c>
      <c r="AO788" t="s">
        <v>313</v>
      </c>
      <c r="AQ788" t="str">
        <f t="shared" si="12"/>
        <v/>
      </c>
    </row>
    <row r="789" spans="1:43">
      <c r="A789" s="8">
        <v>46091</v>
      </c>
      <c r="B789">
        <v>3852.95</v>
      </c>
      <c r="C789">
        <v>-1.1100000000000001</v>
      </c>
      <c r="D789">
        <v>64380</v>
      </c>
      <c r="E789">
        <v>-1.56</v>
      </c>
      <c r="F789" s="69">
        <v>9432</v>
      </c>
      <c r="G789" t="s">
        <v>111</v>
      </c>
      <c r="H789">
        <v>0</v>
      </c>
      <c r="I789" t="s">
        <v>288</v>
      </c>
      <c r="J789" t="s">
        <v>289</v>
      </c>
      <c r="K789" t="s">
        <v>295</v>
      </c>
      <c r="L789">
        <v>148.69999999999999</v>
      </c>
      <c r="M789">
        <v>2</v>
      </c>
      <c r="N789" s="66">
        <v>1.3599999999999999E-2</v>
      </c>
      <c r="O789">
        <v>146.69999999999999</v>
      </c>
      <c r="P789" s="66">
        <v>1.3599999999999999E-2</v>
      </c>
      <c r="Q789">
        <v>148.6</v>
      </c>
      <c r="R789">
        <v>148.80000000000001</v>
      </c>
      <c r="S789">
        <v>146.69999999999999</v>
      </c>
      <c r="T789" s="66">
        <v>5.9999999999999995E-4</v>
      </c>
      <c r="U789" s="66">
        <v>1.2999999999999999E-3</v>
      </c>
      <c r="V789" s="66">
        <v>-5.9999999999999995E-4</v>
      </c>
      <c r="W789" s="66">
        <v>1.3599999999999999E-2</v>
      </c>
      <c r="X789" s="1">
        <v>202986500</v>
      </c>
      <c r="Y789" s="1">
        <v>30040515</v>
      </c>
      <c r="Z789" s="1">
        <v>13464832</v>
      </c>
      <c r="AA789" t="s">
        <v>503</v>
      </c>
      <c r="AB789" t="s">
        <v>621</v>
      </c>
      <c r="AC789">
        <v>12.39</v>
      </c>
      <c r="AD789">
        <v>1.24</v>
      </c>
      <c r="AE789">
        <v>3.63</v>
      </c>
      <c r="AF789" t="s">
        <v>230</v>
      </c>
      <c r="AG789" s="1">
        <v>1190600</v>
      </c>
      <c r="AH789">
        <v>148.80000000000001</v>
      </c>
      <c r="AI789" s="1">
        <v>1812300</v>
      </c>
      <c r="AJ789">
        <v>148.69999999999999</v>
      </c>
      <c r="AK789" s="1">
        <v>910200</v>
      </c>
      <c r="AL789" s="2">
        <v>0.63888888888888884</v>
      </c>
      <c r="AN789" t="s">
        <v>298</v>
      </c>
      <c r="AO789" t="s">
        <v>351</v>
      </c>
      <c r="AQ789" t="str">
        <f t="shared" si="12"/>
        <v/>
      </c>
    </row>
    <row r="790" spans="1:43">
      <c r="A790" s="8">
        <v>46091</v>
      </c>
      <c r="B790">
        <v>3852.95</v>
      </c>
      <c r="C790">
        <v>-1.1100000000000001</v>
      </c>
      <c r="D790">
        <v>64380</v>
      </c>
      <c r="E790">
        <v>-1.56</v>
      </c>
      <c r="F790" s="69">
        <v>9449</v>
      </c>
      <c r="G790" t="s">
        <v>112</v>
      </c>
      <c r="H790">
        <v>0</v>
      </c>
      <c r="I790" t="s">
        <v>288</v>
      </c>
      <c r="J790" t="s">
        <v>289</v>
      </c>
      <c r="K790" t="s">
        <v>295</v>
      </c>
      <c r="L790" s="36">
        <v>3182</v>
      </c>
      <c r="M790">
        <v>-16</v>
      </c>
      <c r="N790" s="66">
        <v>-5.0000000000000001E-3</v>
      </c>
      <c r="O790" s="36">
        <v>3198</v>
      </c>
      <c r="P790" s="66">
        <v>-5.0000000000000001E-3</v>
      </c>
      <c r="Q790" s="36">
        <v>3198</v>
      </c>
      <c r="R790" s="36">
        <v>3208</v>
      </c>
      <c r="S790" s="36">
        <v>3132</v>
      </c>
      <c r="T790" s="66">
        <v>-5.0000000000000001E-3</v>
      </c>
      <c r="U790" s="66">
        <v>5.3E-3</v>
      </c>
      <c r="V790" s="66">
        <v>-8.0999999999999996E-3</v>
      </c>
      <c r="W790" s="66">
        <v>1.5900000000000001E-2</v>
      </c>
      <c r="X790" s="1">
        <v>163300</v>
      </c>
      <c r="Y790" s="1">
        <v>517311</v>
      </c>
      <c r="Z790" s="1">
        <v>341584</v>
      </c>
      <c r="AA790" t="s">
        <v>505</v>
      </c>
      <c r="AB790" t="s">
        <v>506</v>
      </c>
      <c r="AC790">
        <v>13.6</v>
      </c>
      <c r="AD790">
        <v>2.86</v>
      </c>
      <c r="AE790">
        <v>2.4500000000000002</v>
      </c>
      <c r="AF790" t="s">
        <v>230</v>
      </c>
      <c r="AG790">
        <v>200</v>
      </c>
      <c r="AH790" s="36">
        <v>3186</v>
      </c>
      <c r="AI790">
        <v>600</v>
      </c>
      <c r="AJ790" s="36">
        <v>3181</v>
      </c>
      <c r="AK790" s="1">
        <v>1000</v>
      </c>
      <c r="AL790" s="2">
        <v>0.63680555555555551</v>
      </c>
      <c r="AM790" s="3">
        <v>46157</v>
      </c>
      <c r="AN790" t="s">
        <v>293</v>
      </c>
      <c r="AO790" t="s">
        <v>351</v>
      </c>
      <c r="AQ790" t="str">
        <f t="shared" si="12"/>
        <v/>
      </c>
    </row>
    <row r="791" spans="1:43">
      <c r="A791" s="8">
        <v>46091</v>
      </c>
      <c r="B791">
        <v>3852.95</v>
      </c>
      <c r="C791">
        <v>-1.1100000000000001</v>
      </c>
      <c r="D791">
        <v>64380</v>
      </c>
      <c r="E791">
        <v>-1.56</v>
      </c>
      <c r="F791" s="69">
        <v>9501</v>
      </c>
      <c r="G791" t="s">
        <v>113</v>
      </c>
      <c r="H791">
        <v>0</v>
      </c>
      <c r="I791" t="s">
        <v>288</v>
      </c>
      <c r="J791" t="s">
        <v>289</v>
      </c>
      <c r="K791" t="s">
        <v>290</v>
      </c>
      <c r="L791">
        <v>512.20000000000005</v>
      </c>
      <c r="M791">
        <v>-7</v>
      </c>
      <c r="N791" s="66">
        <v>-1.35E-2</v>
      </c>
      <c r="O791">
        <v>519.20000000000005</v>
      </c>
      <c r="P791" s="66">
        <v>-1.34E-2</v>
      </c>
      <c r="Q791">
        <v>519.9</v>
      </c>
      <c r="R791">
        <v>524.20000000000005</v>
      </c>
      <c r="S791">
        <v>506.3</v>
      </c>
      <c r="T791" s="66">
        <v>-1.4800000000000001E-2</v>
      </c>
      <c r="U791" s="66">
        <v>6.0000000000000001E-3</v>
      </c>
      <c r="V791" s="66">
        <v>-2.2800000000000001E-2</v>
      </c>
      <c r="W791" s="66">
        <v>1.1599999999999999E-2</v>
      </c>
      <c r="X791" s="1">
        <v>23899000</v>
      </c>
      <c r="Y791" s="1">
        <v>12252095</v>
      </c>
      <c r="Z791" s="1">
        <v>823114</v>
      </c>
      <c r="AA791" t="s">
        <v>507</v>
      </c>
      <c r="AB791" t="s">
        <v>622</v>
      </c>
      <c r="AC791">
        <v>3.28</v>
      </c>
      <c r="AD791">
        <v>0.34</v>
      </c>
      <c r="AE791">
        <v>0</v>
      </c>
      <c r="AF791" t="s">
        <v>230</v>
      </c>
      <c r="AG791">
        <v>0</v>
      </c>
      <c r="AH791">
        <v>512.20000000000005</v>
      </c>
      <c r="AI791">
        <v>600</v>
      </c>
      <c r="AJ791">
        <v>512.1</v>
      </c>
      <c r="AK791" s="1">
        <v>1100</v>
      </c>
      <c r="AL791" s="2">
        <v>0.63888888888888884</v>
      </c>
      <c r="AN791" t="s">
        <v>298</v>
      </c>
      <c r="AO791" t="s">
        <v>509</v>
      </c>
      <c r="AQ791" t="str">
        <f t="shared" si="12"/>
        <v/>
      </c>
    </row>
    <row r="792" spans="1:43">
      <c r="A792" s="8">
        <v>46091</v>
      </c>
      <c r="B792">
        <v>3852.95</v>
      </c>
      <c r="C792">
        <v>-1.1100000000000001</v>
      </c>
      <c r="D792">
        <v>64380</v>
      </c>
      <c r="E792">
        <v>-1.56</v>
      </c>
      <c r="F792" s="69">
        <v>9531</v>
      </c>
      <c r="G792" t="s">
        <v>114</v>
      </c>
      <c r="H792">
        <v>0</v>
      </c>
      <c r="I792" t="s">
        <v>288</v>
      </c>
      <c r="J792" t="s">
        <v>289</v>
      </c>
      <c r="K792" t="s">
        <v>290</v>
      </c>
      <c r="L792" s="36">
        <v>6305</v>
      </c>
      <c r="M792">
        <v>-44</v>
      </c>
      <c r="N792" s="66">
        <v>-6.8999999999999999E-3</v>
      </c>
      <c r="O792" s="36">
        <v>6349</v>
      </c>
      <c r="P792" s="66">
        <v>-6.8999999999999999E-3</v>
      </c>
      <c r="Q792" s="36">
        <v>6428</v>
      </c>
      <c r="R792" s="36">
        <v>6462</v>
      </c>
      <c r="S792" s="36">
        <v>6273</v>
      </c>
      <c r="T792" s="66">
        <v>-1.9099999999999999E-2</v>
      </c>
      <c r="U792" s="66">
        <v>-1.8E-3</v>
      </c>
      <c r="V792" s="66">
        <v>-2.4199999999999999E-2</v>
      </c>
      <c r="W792" s="66">
        <v>5.1000000000000004E-3</v>
      </c>
      <c r="X792" s="1">
        <v>611900</v>
      </c>
      <c r="Y792" s="1">
        <v>3875459</v>
      </c>
      <c r="Z792" s="1">
        <v>2111918</v>
      </c>
      <c r="AA792" t="s">
        <v>510</v>
      </c>
      <c r="AB792" t="s">
        <v>600</v>
      </c>
      <c r="AC792">
        <v>15.27</v>
      </c>
      <c r="AD792">
        <v>1.22</v>
      </c>
      <c r="AE792">
        <v>1.9</v>
      </c>
      <c r="AF792" t="s">
        <v>230</v>
      </c>
      <c r="AG792" s="1">
        <v>24000</v>
      </c>
      <c r="AH792" s="36">
        <v>6307</v>
      </c>
      <c r="AI792">
        <v>200</v>
      </c>
      <c r="AJ792" s="36">
        <v>6305</v>
      </c>
      <c r="AK792">
        <v>100</v>
      </c>
      <c r="AL792" s="2">
        <v>0.63888888888888884</v>
      </c>
      <c r="AN792" t="s">
        <v>298</v>
      </c>
      <c r="AO792" t="s">
        <v>509</v>
      </c>
      <c r="AQ792" t="str">
        <f t="shared" si="12"/>
        <v/>
      </c>
    </row>
    <row r="793" spans="1:43">
      <c r="A793" s="8">
        <v>46091</v>
      </c>
      <c r="B793">
        <v>3852.95</v>
      </c>
      <c r="C793">
        <v>-1.1100000000000001</v>
      </c>
      <c r="D793">
        <v>64380</v>
      </c>
      <c r="E793">
        <v>-1.56</v>
      </c>
      <c r="F793" s="69">
        <v>9882</v>
      </c>
      <c r="G793" t="s">
        <v>115</v>
      </c>
      <c r="H793">
        <v>0</v>
      </c>
      <c r="I793" t="s">
        <v>288</v>
      </c>
      <c r="J793" t="s">
        <v>289</v>
      </c>
      <c r="K793" t="s">
        <v>290</v>
      </c>
      <c r="L793" s="36">
        <v>1716</v>
      </c>
      <c r="M793">
        <v>33</v>
      </c>
      <c r="N793" s="66">
        <v>1.9599999999999999E-2</v>
      </c>
      <c r="O793" s="36">
        <v>1683</v>
      </c>
      <c r="P793" s="66">
        <v>1.9599999999999999E-2</v>
      </c>
      <c r="Q793" s="36">
        <v>1700</v>
      </c>
      <c r="R793" s="36">
        <v>1733</v>
      </c>
      <c r="S793" s="36">
        <v>1700</v>
      </c>
      <c r="T793" s="66">
        <v>9.4000000000000004E-3</v>
      </c>
      <c r="U793" s="66">
        <v>-1.1000000000000001E-3</v>
      </c>
      <c r="V793" s="66">
        <v>-9.7999999999999997E-3</v>
      </c>
      <c r="W793" s="66">
        <v>9.4000000000000004E-3</v>
      </c>
      <c r="X793" s="1">
        <v>141400</v>
      </c>
      <c r="Y793" s="1">
        <v>242521</v>
      </c>
      <c r="Z793" s="1">
        <v>147612</v>
      </c>
      <c r="AA793" t="s">
        <v>512</v>
      </c>
      <c r="AB793" t="s">
        <v>513</v>
      </c>
      <c r="AC793">
        <v>11.18</v>
      </c>
      <c r="AD793">
        <v>1.18</v>
      </c>
      <c r="AE793">
        <v>3.96</v>
      </c>
      <c r="AF793" t="s">
        <v>230</v>
      </c>
      <c r="AG793" s="1">
        <v>37500</v>
      </c>
      <c r="AH793" s="36">
        <v>1717</v>
      </c>
      <c r="AI793">
        <v>100</v>
      </c>
      <c r="AJ793" s="36">
        <v>1716</v>
      </c>
      <c r="AK793">
        <v>400</v>
      </c>
      <c r="AL793" s="2">
        <v>0.63888888888888884</v>
      </c>
      <c r="AN793" t="s">
        <v>298</v>
      </c>
      <c r="AO793" t="s">
        <v>322</v>
      </c>
      <c r="AQ793" t="str">
        <f t="shared" si="12"/>
        <v/>
      </c>
    </row>
    <row r="794" spans="1:43">
      <c r="F794" s="69">
        <v>6502</v>
      </c>
      <c r="I794" t="s">
        <v>514</v>
      </c>
      <c r="P794" t="s">
        <v>230</v>
      </c>
      <c r="T794" t="s">
        <v>230</v>
      </c>
      <c r="U794" t="s">
        <v>230</v>
      </c>
      <c r="V794" t="s">
        <v>230</v>
      </c>
      <c r="W794" t="s">
        <v>230</v>
      </c>
      <c r="AF794" t="s">
        <v>230</v>
      </c>
      <c r="AG794" t="s">
        <v>230</v>
      </c>
      <c r="AO794" t="s">
        <v>515</v>
      </c>
      <c r="AQ794" t="str">
        <f t="shared" si="12"/>
        <v/>
      </c>
    </row>
    <row r="795" spans="1:43">
      <c r="F795" s="69">
        <v>5759</v>
      </c>
      <c r="I795" t="s">
        <v>514</v>
      </c>
      <c r="P795" t="s">
        <v>230</v>
      </c>
      <c r="T795" t="s">
        <v>230</v>
      </c>
      <c r="U795" t="s">
        <v>230</v>
      </c>
      <c r="V795" t="s">
        <v>230</v>
      </c>
      <c r="W795" t="s">
        <v>230</v>
      </c>
      <c r="AF795" t="s">
        <v>230</v>
      </c>
      <c r="AG795" t="s">
        <v>230</v>
      </c>
      <c r="AO795" t="s">
        <v>515</v>
      </c>
      <c r="AQ795" t="str">
        <f t="shared" si="12"/>
        <v/>
      </c>
    </row>
    <row r="796" spans="1:43">
      <c r="AQ796" t="str">
        <f t="shared" si="12"/>
        <v/>
      </c>
    </row>
    <row r="797" spans="1:43">
      <c r="AQ797" t="str">
        <f t="shared" si="12"/>
        <v/>
      </c>
    </row>
    <row r="798" spans="1:43">
      <c r="AQ798" t="str">
        <f t="shared" si="12"/>
        <v/>
      </c>
    </row>
    <row r="799" spans="1:43">
      <c r="B799">
        <v>4044.96</v>
      </c>
      <c r="C799">
        <v>-0.56999999999999995</v>
      </c>
      <c r="D799" s="1"/>
      <c r="E799" s="6"/>
      <c r="AQ799" t="str">
        <f t="shared" si="12"/>
        <v/>
      </c>
    </row>
    <row r="800" spans="1:43">
      <c r="A800" s="8" t="s">
        <v>0</v>
      </c>
      <c r="B800" t="s">
        <v>116</v>
      </c>
      <c r="C800" t="s">
        <v>1</v>
      </c>
      <c r="D800" t="s">
        <v>2</v>
      </c>
      <c r="E800" t="s">
        <v>3</v>
      </c>
      <c r="F800" s="7" t="s">
        <v>4</v>
      </c>
      <c r="G800" t="s">
        <v>5</v>
      </c>
      <c r="H800" t="s">
        <v>268</v>
      </c>
      <c r="I800" t="s">
        <v>269</v>
      </c>
      <c r="J800" t="s">
        <v>270</v>
      </c>
      <c r="K800" t="s">
        <v>271</v>
      </c>
      <c r="L800" t="s">
        <v>6</v>
      </c>
      <c r="M800" t="s">
        <v>7</v>
      </c>
      <c r="N800" t="s">
        <v>8</v>
      </c>
      <c r="O800" t="s">
        <v>9</v>
      </c>
      <c r="P800" t="s">
        <v>272</v>
      </c>
      <c r="Q800" t="s">
        <v>10</v>
      </c>
      <c r="R800" t="s">
        <v>11</v>
      </c>
      <c r="S800" t="s">
        <v>12</v>
      </c>
      <c r="T800" t="s">
        <v>273</v>
      </c>
      <c r="U800" t="s">
        <v>274</v>
      </c>
      <c r="V800" t="s">
        <v>275</v>
      </c>
      <c r="W800" t="s">
        <v>276</v>
      </c>
      <c r="X800" t="s">
        <v>13</v>
      </c>
      <c r="Y800" t="s">
        <v>277</v>
      </c>
      <c r="Z800" t="s">
        <v>278</v>
      </c>
      <c r="AA800" t="s">
        <v>14</v>
      </c>
      <c r="AB800" t="s">
        <v>15</v>
      </c>
      <c r="AC800" t="s">
        <v>279</v>
      </c>
      <c r="AD800" t="s">
        <v>280</v>
      </c>
      <c r="AE800" t="s">
        <v>281</v>
      </c>
      <c r="AF800" t="s">
        <v>282</v>
      </c>
      <c r="AG800" t="s">
        <v>283</v>
      </c>
      <c r="AH800" t="s">
        <v>284</v>
      </c>
      <c r="AI800" t="s">
        <v>16</v>
      </c>
      <c r="AJ800" t="s">
        <v>17</v>
      </c>
      <c r="AK800" t="s">
        <v>18</v>
      </c>
      <c r="AL800" t="s">
        <v>19</v>
      </c>
      <c r="AM800" t="s">
        <v>20</v>
      </c>
      <c r="AN800" t="s">
        <v>285</v>
      </c>
      <c r="AO800" t="s">
        <v>286</v>
      </c>
      <c r="AQ800" t="str">
        <f t="shared" si="12"/>
        <v/>
      </c>
    </row>
    <row r="801" spans="1:43">
      <c r="A801" s="8">
        <v>46184</v>
      </c>
      <c r="B801">
        <v>3828.44</v>
      </c>
      <c r="C801">
        <v>-0.5</v>
      </c>
      <c r="D801">
        <v>64180</v>
      </c>
      <c r="E801">
        <v>-0.25</v>
      </c>
      <c r="F801" s="69">
        <v>1605</v>
      </c>
      <c r="G801" t="s">
        <v>21</v>
      </c>
      <c r="H801">
        <v>0</v>
      </c>
      <c r="I801" t="s">
        <v>288</v>
      </c>
      <c r="J801" t="s">
        <v>289</v>
      </c>
      <c r="K801" t="s">
        <v>290</v>
      </c>
      <c r="L801" s="36">
        <v>3591</v>
      </c>
      <c r="M801">
        <v>108</v>
      </c>
      <c r="N801" s="66">
        <v>3.1E-2</v>
      </c>
      <c r="O801" s="36">
        <v>3483</v>
      </c>
      <c r="P801" s="66">
        <v>3.1E-2</v>
      </c>
      <c r="Q801" s="36">
        <v>3587</v>
      </c>
      <c r="R801" s="36">
        <v>3649</v>
      </c>
      <c r="S801" s="36">
        <v>3561</v>
      </c>
      <c r="T801" s="66">
        <v>1.1000000000000001E-3</v>
      </c>
      <c r="U801" s="66">
        <v>1.6000000000000001E-3</v>
      </c>
      <c r="V801" s="66">
        <v>-1.5800000000000002E-2</v>
      </c>
      <c r="W801" s="66">
        <v>8.3999999999999995E-3</v>
      </c>
      <c r="X801" s="1">
        <v>4585200</v>
      </c>
      <c r="Y801" s="1">
        <v>16488117</v>
      </c>
      <c r="Z801" s="1">
        <v>4521557</v>
      </c>
      <c r="AA801" t="s">
        <v>291</v>
      </c>
      <c r="AB801" t="s">
        <v>292</v>
      </c>
      <c r="AC801">
        <v>9.27</v>
      </c>
      <c r="AD801">
        <v>0.88</v>
      </c>
      <c r="AE801">
        <v>3.01</v>
      </c>
      <c r="AF801" t="s">
        <v>230</v>
      </c>
      <c r="AG801" s="1">
        <v>47000</v>
      </c>
      <c r="AH801" s="36">
        <v>3591</v>
      </c>
      <c r="AI801" s="1">
        <v>1500</v>
      </c>
      <c r="AJ801" s="36">
        <v>3590</v>
      </c>
      <c r="AK801" s="1">
        <v>1200</v>
      </c>
      <c r="AL801" s="2">
        <v>0.6381944444444444</v>
      </c>
      <c r="AM801" s="3">
        <v>46155</v>
      </c>
      <c r="AN801" t="s">
        <v>293</v>
      </c>
      <c r="AO801" t="s">
        <v>294</v>
      </c>
      <c r="AQ801" t="str">
        <f t="shared" si="12"/>
        <v/>
      </c>
    </row>
    <row r="802" spans="1:43">
      <c r="A802" s="8">
        <v>46184</v>
      </c>
      <c r="B802">
        <v>3828.44</v>
      </c>
      <c r="C802">
        <v>-0.5</v>
      </c>
      <c r="D802">
        <v>64180</v>
      </c>
      <c r="E802">
        <v>-0.25</v>
      </c>
      <c r="F802" s="69">
        <v>1833</v>
      </c>
      <c r="G802" t="s">
        <v>24</v>
      </c>
      <c r="H802">
        <v>0</v>
      </c>
      <c r="I802" t="s">
        <v>288</v>
      </c>
      <c r="J802" t="s">
        <v>289</v>
      </c>
      <c r="K802" t="s">
        <v>290</v>
      </c>
      <c r="L802" s="36">
        <v>5570</v>
      </c>
      <c r="M802">
        <v>10</v>
      </c>
      <c r="N802" s="66">
        <v>1.8E-3</v>
      </c>
      <c r="O802" s="36">
        <v>5560</v>
      </c>
      <c r="P802" s="66">
        <v>1.6999999999999999E-3</v>
      </c>
      <c r="Q802" s="36">
        <v>5540</v>
      </c>
      <c r="R802" s="36">
        <v>5590</v>
      </c>
      <c r="S802" s="36">
        <v>5470</v>
      </c>
      <c r="T802" s="66">
        <v>5.4000000000000003E-3</v>
      </c>
      <c r="U802" s="66">
        <v>5.4000000000000003E-3</v>
      </c>
      <c r="V802" s="66">
        <v>-3.5000000000000001E-3</v>
      </c>
      <c r="W802" s="66">
        <v>1.8200000000000001E-2</v>
      </c>
      <c r="X802" s="1">
        <v>91000</v>
      </c>
      <c r="Y802" s="1">
        <v>504134</v>
      </c>
      <c r="Z802" s="1">
        <v>215365</v>
      </c>
      <c r="AA802" t="s">
        <v>296</v>
      </c>
      <c r="AB802" t="s">
        <v>572</v>
      </c>
      <c r="AC802">
        <v>12.97</v>
      </c>
      <c r="AD802">
        <v>1.01</v>
      </c>
      <c r="AE802">
        <v>5.39</v>
      </c>
      <c r="AF802" t="s">
        <v>230</v>
      </c>
      <c r="AG802" s="1">
        <v>13100</v>
      </c>
      <c r="AH802" s="36">
        <v>5580</v>
      </c>
      <c r="AI802" s="1">
        <v>3100</v>
      </c>
      <c r="AJ802" s="36">
        <v>5570</v>
      </c>
      <c r="AK802">
        <v>200</v>
      </c>
      <c r="AL802" s="2">
        <v>0.63680555555555551</v>
      </c>
      <c r="AM802" s="3">
        <v>46157</v>
      </c>
      <c r="AN802" t="s">
        <v>298</v>
      </c>
      <c r="AO802" t="s">
        <v>299</v>
      </c>
      <c r="AQ802" t="str">
        <f t="shared" si="12"/>
        <v/>
      </c>
    </row>
    <row r="803" spans="1:43">
      <c r="A803" s="8">
        <v>46184</v>
      </c>
      <c r="B803">
        <v>3828.44</v>
      </c>
      <c r="C803">
        <v>-0.5</v>
      </c>
      <c r="D803">
        <v>64180</v>
      </c>
      <c r="E803">
        <v>-0.25</v>
      </c>
      <c r="F803" s="69">
        <v>1911</v>
      </c>
      <c r="G803" t="s">
        <v>25</v>
      </c>
      <c r="H803">
        <v>0</v>
      </c>
      <c r="I803" t="s">
        <v>288</v>
      </c>
      <c r="J803" t="s">
        <v>289</v>
      </c>
      <c r="K803" t="s">
        <v>290</v>
      </c>
      <c r="L803" s="36">
        <v>1306</v>
      </c>
      <c r="M803">
        <v>-34.5</v>
      </c>
      <c r="N803" s="66">
        <v>-2.5700000000000001E-2</v>
      </c>
      <c r="O803" s="36">
        <v>1340.5</v>
      </c>
      <c r="P803" s="66">
        <v>-2.5700000000000001E-2</v>
      </c>
      <c r="Q803" s="36">
        <v>1310.5</v>
      </c>
      <c r="R803" s="36">
        <v>1318.5</v>
      </c>
      <c r="S803" s="36">
        <v>1286.5</v>
      </c>
      <c r="T803" s="66">
        <v>-3.3999999999999998E-3</v>
      </c>
      <c r="U803" s="66">
        <v>8.0999999999999996E-3</v>
      </c>
      <c r="V803" s="66">
        <v>-9.4000000000000004E-3</v>
      </c>
      <c r="W803" s="66">
        <v>1.5100000000000001E-2</v>
      </c>
      <c r="X803" s="1">
        <v>4307100</v>
      </c>
      <c r="Y803" s="1">
        <v>5602148</v>
      </c>
      <c r="Z803" s="1">
        <v>807847</v>
      </c>
      <c r="AA803" t="s">
        <v>300</v>
      </c>
      <c r="AB803" t="s">
        <v>301</v>
      </c>
      <c r="AC803">
        <v>8.32</v>
      </c>
      <c r="AD803">
        <v>0.79</v>
      </c>
      <c r="AE803">
        <v>3.83</v>
      </c>
      <c r="AF803" t="s">
        <v>230</v>
      </c>
      <c r="AG803" s="1">
        <v>302900</v>
      </c>
      <c r="AH803" s="36">
        <v>1306</v>
      </c>
      <c r="AI803" s="1">
        <v>7200</v>
      </c>
      <c r="AJ803" s="36">
        <v>1305.5</v>
      </c>
      <c r="AK803" s="1">
        <v>10000</v>
      </c>
      <c r="AL803" s="2">
        <v>0.6381944444444444</v>
      </c>
      <c r="AN803" t="s">
        <v>293</v>
      </c>
      <c r="AO803" t="s">
        <v>299</v>
      </c>
      <c r="AQ803" t="str">
        <f t="shared" si="12"/>
        <v/>
      </c>
    </row>
    <row r="804" spans="1:43">
      <c r="A804" s="8">
        <v>46184</v>
      </c>
      <c r="B804">
        <v>3828.44</v>
      </c>
      <c r="C804">
        <v>-0.5</v>
      </c>
      <c r="D804">
        <v>64180</v>
      </c>
      <c r="E804">
        <v>-0.25</v>
      </c>
      <c r="F804" s="69">
        <v>1925</v>
      </c>
      <c r="G804" t="s">
        <v>26</v>
      </c>
      <c r="H804">
        <v>0</v>
      </c>
      <c r="I804" t="s">
        <v>288</v>
      </c>
      <c r="J804" t="s">
        <v>289</v>
      </c>
      <c r="K804" t="s">
        <v>290</v>
      </c>
      <c r="L804" s="36">
        <v>4291</v>
      </c>
      <c r="M804">
        <v>-90</v>
      </c>
      <c r="N804" s="66">
        <v>-2.0500000000000001E-2</v>
      </c>
      <c r="O804" s="36">
        <v>4381</v>
      </c>
      <c r="P804" s="66">
        <v>-2.0500000000000001E-2</v>
      </c>
      <c r="Q804" s="36">
        <v>4349</v>
      </c>
      <c r="R804" s="36">
        <v>4374</v>
      </c>
      <c r="S804" s="36">
        <v>4272</v>
      </c>
      <c r="T804" s="66">
        <v>-1.3299999999999999E-2</v>
      </c>
      <c r="U804" s="66">
        <v>-9.5999999999999992E-3</v>
      </c>
      <c r="V804" s="66">
        <v>-1.89E-2</v>
      </c>
      <c r="W804" s="66">
        <v>4.4000000000000003E-3</v>
      </c>
      <c r="X804" s="1">
        <v>1331200</v>
      </c>
      <c r="Y804" s="1">
        <v>5739771</v>
      </c>
      <c r="Z804" s="1">
        <v>2830498</v>
      </c>
      <c r="AA804" t="s">
        <v>302</v>
      </c>
      <c r="AB804" t="s">
        <v>573</v>
      </c>
      <c r="AC804">
        <v>11.7</v>
      </c>
      <c r="AD804">
        <v>0.91</v>
      </c>
      <c r="AE804">
        <v>4.0999999999999996</v>
      </c>
      <c r="AF804" t="s">
        <v>230</v>
      </c>
      <c r="AG804" s="1">
        <v>63400</v>
      </c>
      <c r="AH804" s="36">
        <v>4291</v>
      </c>
      <c r="AI804" s="1">
        <v>1500</v>
      </c>
      <c r="AJ804" s="36">
        <v>4290</v>
      </c>
      <c r="AK804" s="1">
        <v>1200</v>
      </c>
      <c r="AL804" s="2">
        <v>0.6381944444444444</v>
      </c>
      <c r="AM804" s="3">
        <v>46155</v>
      </c>
      <c r="AN804" t="s">
        <v>298</v>
      </c>
      <c r="AO804" t="s">
        <v>299</v>
      </c>
      <c r="AQ804" t="str">
        <f t="shared" si="12"/>
        <v/>
      </c>
    </row>
    <row r="805" spans="1:43">
      <c r="A805" s="8">
        <v>46184</v>
      </c>
      <c r="B805">
        <v>3828.44</v>
      </c>
      <c r="C805">
        <v>-0.5</v>
      </c>
      <c r="D805">
        <v>64180</v>
      </c>
      <c r="E805">
        <v>-0.25</v>
      </c>
      <c r="F805" s="69">
        <v>1928</v>
      </c>
      <c r="G805" t="s">
        <v>27</v>
      </c>
      <c r="H805">
        <v>0</v>
      </c>
      <c r="I805" t="s">
        <v>288</v>
      </c>
      <c r="J805" t="s">
        <v>289</v>
      </c>
      <c r="K805" t="s">
        <v>295</v>
      </c>
      <c r="L805" s="36">
        <v>3255</v>
      </c>
      <c r="M805">
        <v>-64</v>
      </c>
      <c r="N805" s="66">
        <v>-1.9300000000000001E-2</v>
      </c>
      <c r="O805" s="36">
        <v>3319</v>
      </c>
      <c r="P805" s="66">
        <v>-1.9199999999999998E-2</v>
      </c>
      <c r="Q805" s="36">
        <v>3270</v>
      </c>
      <c r="R805" s="36">
        <v>3307</v>
      </c>
      <c r="S805" s="36">
        <v>3242</v>
      </c>
      <c r="T805" s="66">
        <v>-4.4999999999999997E-3</v>
      </c>
      <c r="U805" s="66">
        <v>-5.9999999999999995E-4</v>
      </c>
      <c r="V805" s="66">
        <v>-1.5699999999999999E-2</v>
      </c>
      <c r="W805" s="66">
        <v>4.0000000000000001E-3</v>
      </c>
      <c r="X805" s="1">
        <v>2256400</v>
      </c>
      <c r="Y805" s="1">
        <v>7359498</v>
      </c>
      <c r="Z805" s="1">
        <v>2120911</v>
      </c>
      <c r="AA805" t="s">
        <v>304</v>
      </c>
      <c r="AB805" t="s">
        <v>574</v>
      </c>
      <c r="AC805">
        <v>9.68</v>
      </c>
      <c r="AD805">
        <v>0.98</v>
      </c>
      <c r="AE805">
        <v>4.45</v>
      </c>
      <c r="AF805" t="s">
        <v>230</v>
      </c>
      <c r="AG805" s="1">
        <v>227700</v>
      </c>
      <c r="AH805" s="36">
        <v>3256</v>
      </c>
      <c r="AI805" s="1">
        <v>3700</v>
      </c>
      <c r="AJ805" s="36">
        <v>3255</v>
      </c>
      <c r="AK805">
        <v>500</v>
      </c>
      <c r="AL805" s="2">
        <v>0.6381944444444444</v>
      </c>
      <c r="AM805" s="3">
        <v>46177</v>
      </c>
      <c r="AN805" t="s">
        <v>306</v>
      </c>
      <c r="AO805" t="s">
        <v>299</v>
      </c>
      <c r="AQ805" t="str">
        <f t="shared" si="12"/>
        <v/>
      </c>
    </row>
    <row r="806" spans="1:43">
      <c r="A806" s="8">
        <v>46184</v>
      </c>
      <c r="B806">
        <v>3828.44</v>
      </c>
      <c r="C806">
        <v>-0.5</v>
      </c>
      <c r="D806">
        <v>64180</v>
      </c>
      <c r="E806">
        <v>-0.25</v>
      </c>
      <c r="F806" s="69">
        <v>1929</v>
      </c>
      <c r="G806" t="s">
        <v>28</v>
      </c>
      <c r="H806">
        <v>0</v>
      </c>
      <c r="I806" t="s">
        <v>288</v>
      </c>
      <c r="J806" t="s">
        <v>289</v>
      </c>
      <c r="K806" t="s">
        <v>290</v>
      </c>
      <c r="L806" s="36">
        <v>1094</v>
      </c>
      <c r="M806">
        <v>-2</v>
      </c>
      <c r="N806" s="66">
        <v>-1.8E-3</v>
      </c>
      <c r="O806" s="36">
        <v>1096</v>
      </c>
      <c r="P806" s="66">
        <v>-1.8E-3</v>
      </c>
      <c r="Q806" s="36">
        <v>1095</v>
      </c>
      <c r="R806" s="36">
        <v>1099</v>
      </c>
      <c r="S806" s="36">
        <v>1080</v>
      </c>
      <c r="T806" s="66">
        <v>-8.9999999999999998E-4</v>
      </c>
      <c r="U806" s="66">
        <v>5.4999999999999997E-3</v>
      </c>
      <c r="V806" s="66">
        <v>-4.4999999999999997E-3</v>
      </c>
      <c r="W806" s="66">
        <v>1.29E-2</v>
      </c>
      <c r="X806" s="1">
        <v>76300</v>
      </c>
      <c r="Y806" s="1">
        <v>83280</v>
      </c>
      <c r="Z806" s="1">
        <v>45701</v>
      </c>
      <c r="AA806" t="s">
        <v>307</v>
      </c>
      <c r="AB806" t="s">
        <v>575</v>
      </c>
      <c r="AC806">
        <v>12.34</v>
      </c>
      <c r="AD806">
        <v>1.21</v>
      </c>
      <c r="AE806">
        <v>4.57</v>
      </c>
      <c r="AF806" t="s">
        <v>230</v>
      </c>
      <c r="AG806" s="1">
        <v>14800</v>
      </c>
      <c r="AH806" s="36">
        <v>1094</v>
      </c>
      <c r="AI806">
        <v>700</v>
      </c>
      <c r="AJ806" s="36">
        <v>1093</v>
      </c>
      <c r="AK806">
        <v>600</v>
      </c>
      <c r="AL806" s="2">
        <v>0.63749999999999996</v>
      </c>
      <c r="AM806" s="3">
        <v>46153</v>
      </c>
      <c r="AN806" t="s">
        <v>298</v>
      </c>
      <c r="AO806" t="s">
        <v>299</v>
      </c>
      <c r="AQ806" t="str">
        <f t="shared" si="12"/>
        <v/>
      </c>
    </row>
    <row r="807" spans="1:43">
      <c r="A807" s="8">
        <v>46184</v>
      </c>
      <c r="B807">
        <v>3828.44</v>
      </c>
      <c r="C807">
        <v>-0.5</v>
      </c>
      <c r="D807">
        <v>64180</v>
      </c>
      <c r="E807">
        <v>-0.25</v>
      </c>
      <c r="F807" s="69">
        <v>1963</v>
      </c>
      <c r="G807" t="s">
        <v>29</v>
      </c>
      <c r="H807">
        <v>0</v>
      </c>
      <c r="I807" t="s">
        <v>288</v>
      </c>
      <c r="J807" t="s">
        <v>289</v>
      </c>
      <c r="K807" t="s">
        <v>295</v>
      </c>
      <c r="L807" s="36">
        <v>2482</v>
      </c>
      <c r="M807">
        <v>-46.5</v>
      </c>
      <c r="N807" s="66">
        <v>-1.84E-2</v>
      </c>
      <c r="O807" s="36">
        <v>2528.5</v>
      </c>
      <c r="P807" s="66">
        <v>-1.83E-2</v>
      </c>
      <c r="Q807" s="36">
        <v>2470</v>
      </c>
      <c r="R807" s="36">
        <v>2494</v>
      </c>
      <c r="S807" s="36">
        <v>2416.5</v>
      </c>
      <c r="T807" s="66">
        <v>4.7999999999999996E-3</v>
      </c>
      <c r="U807" s="66">
        <v>1.24E-2</v>
      </c>
      <c r="V807" s="66">
        <v>-4.7999999999999996E-3</v>
      </c>
      <c r="W807" s="66">
        <v>2.7099999999999999E-2</v>
      </c>
      <c r="X807" s="1">
        <v>1071500</v>
      </c>
      <c r="Y807" s="1">
        <v>2637711</v>
      </c>
      <c r="Z807" s="1">
        <v>606335</v>
      </c>
      <c r="AA807" t="s">
        <v>309</v>
      </c>
      <c r="AB807" t="s">
        <v>310</v>
      </c>
      <c r="AC807">
        <v>13.04</v>
      </c>
      <c r="AD807">
        <v>1.39</v>
      </c>
      <c r="AE807">
        <v>2.1</v>
      </c>
      <c r="AF807" t="s">
        <v>230</v>
      </c>
      <c r="AG807" s="1">
        <v>34100</v>
      </c>
      <c r="AH807" s="36">
        <v>2482.5</v>
      </c>
      <c r="AI807">
        <v>300</v>
      </c>
      <c r="AJ807" s="36">
        <v>2482</v>
      </c>
      <c r="AK807">
        <v>800</v>
      </c>
      <c r="AL807" s="2">
        <v>0.6381944444444444</v>
      </c>
      <c r="AM807" s="3">
        <v>46156</v>
      </c>
      <c r="AN807" t="s">
        <v>298</v>
      </c>
      <c r="AO807" t="s">
        <v>299</v>
      </c>
      <c r="AQ807" t="str">
        <f t="shared" si="12"/>
        <v/>
      </c>
    </row>
    <row r="808" spans="1:43">
      <c r="A808" s="8">
        <v>46184</v>
      </c>
      <c r="B808">
        <v>3828.44</v>
      </c>
      <c r="C808">
        <v>-0.5</v>
      </c>
      <c r="D808">
        <v>64180</v>
      </c>
      <c r="E808">
        <v>-0.25</v>
      </c>
      <c r="F808" s="69">
        <v>2124</v>
      </c>
      <c r="G808" t="s">
        <v>30</v>
      </c>
      <c r="H808">
        <v>0</v>
      </c>
      <c r="I808" t="s">
        <v>288</v>
      </c>
      <c r="J808" t="s">
        <v>289</v>
      </c>
      <c r="K808" t="s">
        <v>295</v>
      </c>
      <c r="L808">
        <v>865</v>
      </c>
      <c r="M808">
        <v>4</v>
      </c>
      <c r="N808" s="66">
        <v>4.5999999999999999E-3</v>
      </c>
      <c r="O808">
        <v>861</v>
      </c>
      <c r="P808" s="66">
        <v>4.5999999999999999E-3</v>
      </c>
      <c r="Q808">
        <v>860</v>
      </c>
      <c r="R808">
        <v>866</v>
      </c>
      <c r="S808">
        <v>850</v>
      </c>
      <c r="T808" s="66">
        <v>5.7999999999999996E-3</v>
      </c>
      <c r="U808" s="66">
        <v>8.0999999999999996E-3</v>
      </c>
      <c r="V808" s="66">
        <v>-1.1000000000000001E-3</v>
      </c>
      <c r="W808" s="66">
        <v>1.7600000000000001E-2</v>
      </c>
      <c r="X808" s="1">
        <v>307800</v>
      </c>
      <c r="Y808" s="1">
        <v>263770</v>
      </c>
      <c r="Z808" s="1">
        <v>143206</v>
      </c>
      <c r="AA808" t="s">
        <v>311</v>
      </c>
      <c r="AB808" t="s">
        <v>312</v>
      </c>
      <c r="AC808">
        <v>15.98</v>
      </c>
      <c r="AD808">
        <v>6.13</v>
      </c>
      <c r="AE808">
        <v>4.3899999999999997</v>
      </c>
      <c r="AF808" t="s">
        <v>230</v>
      </c>
      <c r="AG808" s="1">
        <v>88600</v>
      </c>
      <c r="AH808">
        <v>866</v>
      </c>
      <c r="AI808" s="1">
        <v>1400</v>
      </c>
      <c r="AJ808">
        <v>865</v>
      </c>
      <c r="AK808" s="1">
        <v>2600</v>
      </c>
      <c r="AL808" s="2">
        <v>0.6381944444444444</v>
      </c>
      <c r="AM808" s="3">
        <v>46155</v>
      </c>
      <c r="AN808" t="s">
        <v>293</v>
      </c>
      <c r="AO808" t="s">
        <v>313</v>
      </c>
      <c r="AQ808" t="str">
        <f t="shared" si="12"/>
        <v/>
      </c>
    </row>
    <row r="809" spans="1:43">
      <c r="A809" s="8">
        <v>46184</v>
      </c>
      <c r="B809">
        <v>3828.44</v>
      </c>
      <c r="C809">
        <v>-0.5</v>
      </c>
      <c r="D809">
        <v>64180</v>
      </c>
      <c r="E809">
        <v>-0.25</v>
      </c>
      <c r="F809" s="69">
        <v>2162</v>
      </c>
      <c r="G809" t="s">
        <v>31</v>
      </c>
      <c r="H809">
        <v>0</v>
      </c>
      <c r="I809" t="s">
        <v>314</v>
      </c>
      <c r="J809" t="s">
        <v>289</v>
      </c>
      <c r="K809" t="s">
        <v>295</v>
      </c>
      <c r="L809">
        <v>538</v>
      </c>
      <c r="M809">
        <v>0</v>
      </c>
      <c r="N809" s="66">
        <v>0</v>
      </c>
      <c r="O809">
        <v>538</v>
      </c>
      <c r="P809" s="66">
        <v>0</v>
      </c>
      <c r="Q809">
        <v>538</v>
      </c>
      <c r="R809">
        <v>539</v>
      </c>
      <c r="S809">
        <v>538</v>
      </c>
      <c r="T809" s="66">
        <v>0</v>
      </c>
      <c r="U809" s="66">
        <v>0</v>
      </c>
      <c r="V809" s="66">
        <v>-1.8E-3</v>
      </c>
      <c r="W809" s="66">
        <v>0</v>
      </c>
      <c r="X809" s="1">
        <v>138900</v>
      </c>
      <c r="Y809" s="1">
        <v>74730</v>
      </c>
      <c r="Z809" s="1">
        <v>11626</v>
      </c>
      <c r="AA809" t="s">
        <v>576</v>
      </c>
      <c r="AB809" t="s">
        <v>316</v>
      </c>
      <c r="AC809">
        <v>31.27</v>
      </c>
      <c r="AD809">
        <v>2.04</v>
      </c>
      <c r="AE809">
        <v>0</v>
      </c>
      <c r="AF809" t="s">
        <v>230</v>
      </c>
      <c r="AG809">
        <v>0</v>
      </c>
      <c r="AH809">
        <v>539</v>
      </c>
      <c r="AI809" s="1">
        <v>1144900</v>
      </c>
      <c r="AJ809">
        <v>538</v>
      </c>
      <c r="AK809" s="1">
        <v>3356100</v>
      </c>
      <c r="AL809" s="2">
        <v>0.62847222222222221</v>
      </c>
      <c r="AM809" s="3">
        <v>46154</v>
      </c>
      <c r="AN809" t="s">
        <v>298</v>
      </c>
      <c r="AO809" t="s">
        <v>313</v>
      </c>
      <c r="AQ809" t="str">
        <f t="shared" si="12"/>
        <v/>
      </c>
    </row>
    <row r="810" spans="1:43">
      <c r="A810" s="8">
        <v>46184</v>
      </c>
      <c r="B810">
        <v>3828.44</v>
      </c>
      <c r="C810">
        <v>-0.5</v>
      </c>
      <c r="D810">
        <v>64180</v>
      </c>
      <c r="E810">
        <v>-0.25</v>
      </c>
      <c r="F810" s="69">
        <v>2229</v>
      </c>
      <c r="G810" t="s">
        <v>32</v>
      </c>
      <c r="H810">
        <v>0</v>
      </c>
      <c r="I810" t="s">
        <v>288</v>
      </c>
      <c r="J810" t="s">
        <v>289</v>
      </c>
      <c r="K810" t="s">
        <v>290</v>
      </c>
      <c r="L810" s="36">
        <v>2883.5</v>
      </c>
      <c r="M810">
        <v>29.5</v>
      </c>
      <c r="N810" s="66">
        <v>1.03E-2</v>
      </c>
      <c r="O810" s="36">
        <v>2854</v>
      </c>
      <c r="P810" s="66">
        <v>1.03E-2</v>
      </c>
      <c r="Q810" s="36">
        <v>2880</v>
      </c>
      <c r="R810" s="36">
        <v>2891.5</v>
      </c>
      <c r="S810" s="36">
        <v>2853.5</v>
      </c>
      <c r="T810" s="66">
        <v>1.1999999999999999E-3</v>
      </c>
      <c r="U810" s="66">
        <v>3.5999999999999999E-3</v>
      </c>
      <c r="V810" s="66">
        <v>-2.7000000000000001E-3</v>
      </c>
      <c r="W810" s="66">
        <v>1.0500000000000001E-2</v>
      </c>
      <c r="X810" s="1">
        <v>197800</v>
      </c>
      <c r="Y810" s="1">
        <v>567902</v>
      </c>
      <c r="Z810" s="1">
        <v>386186</v>
      </c>
      <c r="AA810" t="s">
        <v>317</v>
      </c>
      <c r="AB810" t="s">
        <v>611</v>
      </c>
      <c r="AC810">
        <v>20.149999999999999</v>
      </c>
      <c r="AD810">
        <v>1.66</v>
      </c>
      <c r="AE810">
        <v>2.39</v>
      </c>
      <c r="AF810" t="s">
        <v>230</v>
      </c>
      <c r="AG810" s="1">
        <v>15100</v>
      </c>
      <c r="AH810" s="36">
        <v>2883.5</v>
      </c>
      <c r="AI810">
        <v>400</v>
      </c>
      <c r="AJ810" s="36">
        <v>2882</v>
      </c>
      <c r="AK810">
        <v>700</v>
      </c>
      <c r="AL810" s="2">
        <v>0.6381944444444444</v>
      </c>
      <c r="AM810" s="3">
        <v>46156</v>
      </c>
      <c r="AN810" t="s">
        <v>298</v>
      </c>
      <c r="AO810" t="s">
        <v>319</v>
      </c>
      <c r="AQ810" t="str">
        <f t="shared" si="12"/>
        <v/>
      </c>
    </row>
    <row r="811" spans="1:43">
      <c r="A811" s="8">
        <v>46184</v>
      </c>
      <c r="B811">
        <v>3828.44</v>
      </c>
      <c r="C811">
        <v>-0.5</v>
      </c>
      <c r="D811">
        <v>64180</v>
      </c>
      <c r="E811">
        <v>-0.25</v>
      </c>
      <c r="F811" s="69">
        <v>2768</v>
      </c>
      <c r="G811" t="s">
        <v>33</v>
      </c>
      <c r="H811">
        <v>0</v>
      </c>
      <c r="I811" t="s">
        <v>288</v>
      </c>
      <c r="J811" t="s">
        <v>289</v>
      </c>
      <c r="K811" t="s">
        <v>295</v>
      </c>
      <c r="L811" s="36">
        <v>5012</v>
      </c>
      <c r="M811">
        <v>-77</v>
      </c>
      <c r="N811" s="66">
        <v>-1.5100000000000001E-2</v>
      </c>
      <c r="O811" s="36">
        <v>5089</v>
      </c>
      <c r="P811" s="66">
        <v>-1.5100000000000001E-2</v>
      </c>
      <c r="Q811" s="36">
        <v>5021</v>
      </c>
      <c r="R811" s="36">
        <v>5067</v>
      </c>
      <c r="S811" s="36">
        <v>4944</v>
      </c>
      <c r="T811" s="66">
        <v>-1.6999999999999999E-3</v>
      </c>
      <c r="U811" s="66">
        <v>8.6E-3</v>
      </c>
      <c r="V811" s="66">
        <v>-1.0800000000000001E-2</v>
      </c>
      <c r="W811" s="66">
        <v>1.37E-2</v>
      </c>
      <c r="X811" s="1">
        <v>1180200</v>
      </c>
      <c r="Y811" s="1">
        <v>5900494</v>
      </c>
      <c r="Z811" s="1">
        <v>1052520</v>
      </c>
      <c r="AA811" t="s">
        <v>320</v>
      </c>
      <c r="AB811" t="s">
        <v>321</v>
      </c>
      <c r="AC811">
        <v>8.02</v>
      </c>
      <c r="AD811">
        <v>0.95</v>
      </c>
      <c r="AE811">
        <v>3.59</v>
      </c>
      <c r="AF811" t="s">
        <v>230</v>
      </c>
      <c r="AG811" s="1">
        <v>139900</v>
      </c>
      <c r="AH811" s="36">
        <v>5013</v>
      </c>
      <c r="AI811">
        <v>300</v>
      </c>
      <c r="AJ811" s="36">
        <v>5012</v>
      </c>
      <c r="AK811">
        <v>800</v>
      </c>
      <c r="AL811" s="2">
        <v>0.6381944444444444</v>
      </c>
      <c r="AN811" t="s">
        <v>298</v>
      </c>
      <c r="AO811" t="s">
        <v>322</v>
      </c>
      <c r="AQ811" t="str">
        <f t="shared" si="12"/>
        <v/>
      </c>
    </row>
    <row r="812" spans="1:43">
      <c r="A812" s="8">
        <v>46184</v>
      </c>
      <c r="B812">
        <v>3828.44</v>
      </c>
      <c r="C812">
        <v>-0.5</v>
      </c>
      <c r="D812">
        <v>64180</v>
      </c>
      <c r="E812">
        <v>-0.25</v>
      </c>
      <c r="F812" s="69">
        <v>2769</v>
      </c>
      <c r="G812" t="s">
        <v>34</v>
      </c>
      <c r="H812">
        <v>0</v>
      </c>
      <c r="I812" t="s">
        <v>314</v>
      </c>
      <c r="J812" t="s">
        <v>323</v>
      </c>
      <c r="K812" t="s">
        <v>290</v>
      </c>
      <c r="L812">
        <v>832</v>
      </c>
      <c r="M812">
        <v>1</v>
      </c>
      <c r="N812" s="66">
        <v>1.1999999999999999E-3</v>
      </c>
      <c r="O812">
        <v>831</v>
      </c>
      <c r="P812" s="66">
        <v>1.1999999999999999E-3</v>
      </c>
      <c r="Q812">
        <v>831</v>
      </c>
      <c r="R812">
        <v>834</v>
      </c>
      <c r="S812">
        <v>830</v>
      </c>
      <c r="T812" s="66">
        <v>1.1999999999999999E-3</v>
      </c>
      <c r="U812" s="66">
        <v>2.3999999999999998E-3</v>
      </c>
      <c r="V812" s="66">
        <v>-2.3E-3</v>
      </c>
      <c r="W812" s="66">
        <v>2.3999999999999998E-3</v>
      </c>
      <c r="X812" s="1">
        <v>3200</v>
      </c>
      <c r="Y812" s="1">
        <v>2660</v>
      </c>
      <c r="Z812" s="1">
        <v>6540</v>
      </c>
      <c r="AA812" t="s">
        <v>324</v>
      </c>
      <c r="AB812" t="s">
        <v>325</v>
      </c>
      <c r="AC812">
        <v>9.8800000000000008</v>
      </c>
      <c r="AD812">
        <v>22.11</v>
      </c>
      <c r="AE812">
        <v>0</v>
      </c>
      <c r="AF812">
        <v>0.1</v>
      </c>
      <c r="AG812">
        <v>0</v>
      </c>
      <c r="AH812">
        <v>833</v>
      </c>
      <c r="AI812">
        <v>100</v>
      </c>
      <c r="AJ812">
        <v>831</v>
      </c>
      <c r="AK812">
        <v>600</v>
      </c>
      <c r="AL812" s="2">
        <v>0.62708333333333333</v>
      </c>
      <c r="AM812" s="3">
        <v>46213</v>
      </c>
      <c r="AN812" t="s">
        <v>326</v>
      </c>
      <c r="AO812" t="s">
        <v>327</v>
      </c>
      <c r="AQ812" t="str">
        <f t="shared" si="12"/>
        <v/>
      </c>
    </row>
    <row r="813" spans="1:43">
      <c r="A813" s="8">
        <v>46184</v>
      </c>
      <c r="B813">
        <v>3828.44</v>
      </c>
      <c r="C813">
        <v>-0.5</v>
      </c>
      <c r="D813">
        <v>64180</v>
      </c>
      <c r="E813">
        <v>-0.25</v>
      </c>
      <c r="F813" s="69">
        <v>2914</v>
      </c>
      <c r="G813" t="s">
        <v>35</v>
      </c>
      <c r="H813">
        <v>0</v>
      </c>
      <c r="I813" t="s">
        <v>288</v>
      </c>
      <c r="J813" t="s">
        <v>289</v>
      </c>
      <c r="K813" t="s">
        <v>290</v>
      </c>
      <c r="L813" s="36">
        <v>6305</v>
      </c>
      <c r="M813">
        <v>141</v>
      </c>
      <c r="N813" s="66">
        <v>2.29E-2</v>
      </c>
      <c r="O813" s="36">
        <v>6164</v>
      </c>
      <c r="P813" s="66">
        <v>2.2800000000000001E-2</v>
      </c>
      <c r="Q813" s="36">
        <v>6230</v>
      </c>
      <c r="R813" s="36">
        <v>6338</v>
      </c>
      <c r="S813" s="36">
        <v>6222</v>
      </c>
      <c r="T813" s="66">
        <v>1.2E-2</v>
      </c>
      <c r="U813" s="66">
        <v>6.9999999999999999E-4</v>
      </c>
      <c r="V813" s="66">
        <v>-5.1999999999999998E-3</v>
      </c>
      <c r="W813" s="66">
        <v>1.3299999999999999E-2</v>
      </c>
      <c r="X813" s="1">
        <v>5046200</v>
      </c>
      <c r="Y813" s="1">
        <v>31749074</v>
      </c>
      <c r="Z813" s="1">
        <v>12610000</v>
      </c>
      <c r="AA813" t="s">
        <v>328</v>
      </c>
      <c r="AB813" t="s">
        <v>329</v>
      </c>
      <c r="AC813">
        <v>19.63</v>
      </c>
      <c r="AD813">
        <v>2.73</v>
      </c>
      <c r="AE813">
        <v>3.84</v>
      </c>
      <c r="AF813" t="s">
        <v>230</v>
      </c>
      <c r="AG813" s="1">
        <v>413500</v>
      </c>
      <c r="AH813" s="36">
        <v>6306</v>
      </c>
      <c r="AI813">
        <v>700</v>
      </c>
      <c r="AJ813" s="36">
        <v>6305</v>
      </c>
      <c r="AK813">
        <v>400</v>
      </c>
      <c r="AL813" s="2">
        <v>0.6381944444444444</v>
      </c>
      <c r="AN813" t="s">
        <v>293</v>
      </c>
      <c r="AO813" t="s">
        <v>319</v>
      </c>
      <c r="AQ813" t="str">
        <f t="shared" si="12"/>
        <v/>
      </c>
    </row>
    <row r="814" spans="1:43">
      <c r="A814" s="8">
        <v>46184</v>
      </c>
      <c r="B814">
        <v>3828.44</v>
      </c>
      <c r="C814">
        <v>-0.5</v>
      </c>
      <c r="D814">
        <v>64180</v>
      </c>
      <c r="E814">
        <v>-0.25</v>
      </c>
      <c r="F814" s="69">
        <v>3003</v>
      </c>
      <c r="G814" t="s">
        <v>36</v>
      </c>
      <c r="H814">
        <v>0</v>
      </c>
      <c r="I814" t="s">
        <v>288</v>
      </c>
      <c r="J814" t="s">
        <v>289</v>
      </c>
      <c r="K814" t="s">
        <v>295</v>
      </c>
      <c r="L814" s="36">
        <v>1724</v>
      </c>
      <c r="M814">
        <v>-3.5</v>
      </c>
      <c r="N814" s="66">
        <v>-2E-3</v>
      </c>
      <c r="O814" s="36">
        <v>1727.5</v>
      </c>
      <c r="P814" s="66">
        <v>-2E-3</v>
      </c>
      <c r="Q814" s="36">
        <v>1740</v>
      </c>
      <c r="R814" s="36">
        <v>1744</v>
      </c>
      <c r="S814" s="36">
        <v>1715.5</v>
      </c>
      <c r="T814" s="66">
        <v>-9.1000000000000004E-3</v>
      </c>
      <c r="U814" s="66">
        <v>-7.1000000000000004E-3</v>
      </c>
      <c r="V814" s="66">
        <v>-1.14E-2</v>
      </c>
      <c r="W814" s="66">
        <v>4.8999999999999998E-3</v>
      </c>
      <c r="X814" s="1">
        <v>2322700</v>
      </c>
      <c r="Y814" s="1">
        <v>4019295</v>
      </c>
      <c r="Z814" s="1">
        <v>1323872</v>
      </c>
      <c r="AA814" t="s">
        <v>330</v>
      </c>
      <c r="AB814" t="s">
        <v>577</v>
      </c>
      <c r="AC814">
        <v>10.81</v>
      </c>
      <c r="AD814">
        <v>1.43</v>
      </c>
      <c r="AE814">
        <v>3.89</v>
      </c>
      <c r="AF814" t="s">
        <v>230</v>
      </c>
      <c r="AG814" s="1">
        <v>42700</v>
      </c>
      <c r="AH814" s="36">
        <v>1724.5</v>
      </c>
      <c r="AI814" s="1">
        <v>1700</v>
      </c>
      <c r="AJ814" s="36">
        <v>1724</v>
      </c>
      <c r="AK814" s="1">
        <v>3200</v>
      </c>
      <c r="AL814" s="2">
        <v>0.6381944444444444</v>
      </c>
      <c r="AN814" t="s">
        <v>293</v>
      </c>
      <c r="AO814" t="s">
        <v>332</v>
      </c>
      <c r="AQ814" t="str">
        <f t="shared" si="12"/>
        <v/>
      </c>
    </row>
    <row r="815" spans="1:43">
      <c r="A815" s="8">
        <v>46184</v>
      </c>
      <c r="B815">
        <v>3828.44</v>
      </c>
      <c r="C815">
        <v>-0.5</v>
      </c>
      <c r="D815">
        <v>64180</v>
      </c>
      <c r="E815">
        <v>-0.25</v>
      </c>
      <c r="F815" s="69">
        <v>3407</v>
      </c>
      <c r="G815" t="s">
        <v>37</v>
      </c>
      <c r="H815">
        <v>0</v>
      </c>
      <c r="I815" t="s">
        <v>288</v>
      </c>
      <c r="J815" t="s">
        <v>289</v>
      </c>
      <c r="K815" t="s">
        <v>295</v>
      </c>
      <c r="L815" s="36">
        <v>1766</v>
      </c>
      <c r="M815">
        <v>10</v>
      </c>
      <c r="N815" s="66">
        <v>5.7000000000000002E-3</v>
      </c>
      <c r="O815" s="36">
        <v>1756</v>
      </c>
      <c r="P815" s="66">
        <v>5.5999999999999999E-3</v>
      </c>
      <c r="Q815" s="36">
        <v>1721</v>
      </c>
      <c r="R815" s="36">
        <v>1770</v>
      </c>
      <c r="S815" s="36">
        <v>1707.5</v>
      </c>
      <c r="T815" s="66">
        <v>2.6100000000000002E-2</v>
      </c>
      <c r="U815" s="66">
        <v>7.1000000000000004E-3</v>
      </c>
      <c r="V815" s="66">
        <v>-2.2000000000000001E-3</v>
      </c>
      <c r="W815" s="66">
        <v>3.4200000000000001E-2</v>
      </c>
      <c r="X815" s="1">
        <v>2503600</v>
      </c>
      <c r="Y815" s="1">
        <v>4367714</v>
      </c>
      <c r="Z815" s="1">
        <v>2411917</v>
      </c>
      <c r="AA815" t="s">
        <v>333</v>
      </c>
      <c r="AB815" t="s">
        <v>334</v>
      </c>
      <c r="AC815">
        <v>14.92</v>
      </c>
      <c r="AD815">
        <v>1.1399999999999999</v>
      </c>
      <c r="AE815">
        <v>2.4900000000000002</v>
      </c>
      <c r="AF815" t="s">
        <v>230</v>
      </c>
      <c r="AG815" s="1">
        <v>172400</v>
      </c>
      <c r="AH815" s="36">
        <v>1766.5</v>
      </c>
      <c r="AI815" s="1">
        <v>2000</v>
      </c>
      <c r="AJ815" s="36">
        <v>1765.5</v>
      </c>
      <c r="AK815" s="1">
        <v>3400</v>
      </c>
      <c r="AL815" s="2">
        <v>0.6381944444444444</v>
      </c>
      <c r="AM815" s="3">
        <v>46154</v>
      </c>
      <c r="AN815" t="s">
        <v>298</v>
      </c>
      <c r="AO815" t="s">
        <v>335</v>
      </c>
      <c r="AQ815" t="str">
        <f t="shared" si="12"/>
        <v/>
      </c>
    </row>
    <row r="816" spans="1:43">
      <c r="A816" s="8">
        <v>46184</v>
      </c>
      <c r="B816">
        <v>3828.44</v>
      </c>
      <c r="C816">
        <v>-0.5</v>
      </c>
      <c r="D816">
        <v>64180</v>
      </c>
      <c r="E816">
        <v>-0.25</v>
      </c>
      <c r="F816" s="69">
        <v>4008</v>
      </c>
      <c r="G816" t="s">
        <v>38</v>
      </c>
      <c r="H816">
        <v>0</v>
      </c>
      <c r="I816" t="s">
        <v>288</v>
      </c>
      <c r="J816" t="s">
        <v>289</v>
      </c>
      <c r="K816" t="s">
        <v>290</v>
      </c>
      <c r="L816" s="36">
        <v>1250</v>
      </c>
      <c r="M816">
        <v>-5</v>
      </c>
      <c r="N816" s="66">
        <v>-4.0000000000000001E-3</v>
      </c>
      <c r="O816" s="36">
        <v>1255</v>
      </c>
      <c r="P816" s="66">
        <v>-3.8999999999999998E-3</v>
      </c>
      <c r="Q816" s="36">
        <v>1250</v>
      </c>
      <c r="R816" s="36">
        <v>1254</v>
      </c>
      <c r="S816" s="36">
        <v>1226</v>
      </c>
      <c r="T816" s="66">
        <v>0</v>
      </c>
      <c r="U816" s="66">
        <v>8.0000000000000004E-4</v>
      </c>
      <c r="V816" s="66">
        <v>-3.0999999999999999E-3</v>
      </c>
      <c r="W816" s="66">
        <v>1.95E-2</v>
      </c>
      <c r="X816" s="1">
        <v>108800</v>
      </c>
      <c r="Y816" s="1">
        <v>135371</v>
      </c>
      <c r="Z816" s="1">
        <v>80854</v>
      </c>
      <c r="AA816" t="s">
        <v>541</v>
      </c>
      <c r="AB816" t="s">
        <v>337</v>
      </c>
      <c r="AC816">
        <v>10.220000000000001</v>
      </c>
      <c r="AD816">
        <v>0.78</v>
      </c>
      <c r="AE816">
        <v>3.84</v>
      </c>
      <c r="AF816" t="s">
        <v>230</v>
      </c>
      <c r="AG816" s="1">
        <v>43900</v>
      </c>
      <c r="AH816" s="36">
        <v>1250</v>
      </c>
      <c r="AI816">
        <v>300</v>
      </c>
      <c r="AJ816" s="36">
        <v>1249</v>
      </c>
      <c r="AK816">
        <v>300</v>
      </c>
      <c r="AL816" s="2">
        <v>0.63749999999999996</v>
      </c>
      <c r="AM816" s="3">
        <v>46154</v>
      </c>
      <c r="AN816" t="s">
        <v>298</v>
      </c>
      <c r="AO816" t="s">
        <v>335</v>
      </c>
      <c r="AQ816" t="str">
        <f t="shared" si="12"/>
        <v/>
      </c>
    </row>
    <row r="817" spans="1:43">
      <c r="A817" s="8">
        <v>46184</v>
      </c>
      <c r="B817">
        <v>3828.44</v>
      </c>
      <c r="C817">
        <v>-0.5</v>
      </c>
      <c r="D817">
        <v>64180</v>
      </c>
      <c r="E817">
        <v>-0.25</v>
      </c>
      <c r="F817" s="69">
        <v>4026</v>
      </c>
      <c r="G817" t="s">
        <v>39</v>
      </c>
      <c r="H817">
        <v>0</v>
      </c>
      <c r="I817" t="s">
        <v>314</v>
      </c>
      <c r="J817" t="s">
        <v>289</v>
      </c>
      <c r="K817" t="s">
        <v>295</v>
      </c>
      <c r="L817" s="36">
        <v>1551</v>
      </c>
      <c r="M817">
        <v>-115</v>
      </c>
      <c r="N817" s="66">
        <v>-6.9000000000000006E-2</v>
      </c>
      <c r="O817" s="36">
        <v>1666</v>
      </c>
      <c r="P817" s="66">
        <v>-6.9000000000000006E-2</v>
      </c>
      <c r="Q817" s="36">
        <v>1600</v>
      </c>
      <c r="R817" s="36">
        <v>1607</v>
      </c>
      <c r="S817" s="36">
        <v>1518</v>
      </c>
      <c r="T817" s="66">
        <v>-3.0599999999999999E-2</v>
      </c>
      <c r="U817" s="66">
        <v>-2.5000000000000001E-3</v>
      </c>
      <c r="V817" s="66">
        <v>-3.4799999999999998E-2</v>
      </c>
      <c r="W817" s="66">
        <v>2.1700000000000001E-2</v>
      </c>
      <c r="X817" s="1">
        <v>207900</v>
      </c>
      <c r="Y817" s="1">
        <v>324330</v>
      </c>
      <c r="Z817" s="1">
        <v>14331</v>
      </c>
      <c r="AA817" t="s">
        <v>338</v>
      </c>
      <c r="AB817" t="s">
        <v>339</v>
      </c>
      <c r="AC817">
        <v>7.61</v>
      </c>
      <c r="AD817">
        <v>1.03</v>
      </c>
      <c r="AE817">
        <v>3.16</v>
      </c>
      <c r="AF817" t="s">
        <v>230</v>
      </c>
      <c r="AG817" s="1">
        <v>3100</v>
      </c>
      <c r="AH817" s="36">
        <v>1551</v>
      </c>
      <c r="AI817">
        <v>200</v>
      </c>
      <c r="AJ817" s="36">
        <v>1550</v>
      </c>
      <c r="AK817">
        <v>100</v>
      </c>
      <c r="AL817" s="2">
        <v>0.63749999999999996</v>
      </c>
      <c r="AM817" s="3">
        <v>46183</v>
      </c>
      <c r="AN817" t="s">
        <v>340</v>
      </c>
      <c r="AO817" t="s">
        <v>341</v>
      </c>
      <c r="AQ817" t="str">
        <f t="shared" si="12"/>
        <v/>
      </c>
    </row>
    <row r="818" spans="1:43">
      <c r="A818" s="8">
        <v>46184</v>
      </c>
      <c r="B818">
        <v>3828.44</v>
      </c>
      <c r="C818">
        <v>-0.5</v>
      </c>
      <c r="D818">
        <v>64180</v>
      </c>
      <c r="E818">
        <v>-0.25</v>
      </c>
      <c r="F818" s="69">
        <v>4062</v>
      </c>
      <c r="G818" t="s">
        <v>40</v>
      </c>
      <c r="H818">
        <v>0</v>
      </c>
      <c r="I818" t="s">
        <v>288</v>
      </c>
      <c r="J818" t="s">
        <v>289</v>
      </c>
      <c r="K818" t="s">
        <v>295</v>
      </c>
      <c r="L818" s="36">
        <v>18240</v>
      </c>
      <c r="M818">
        <v>840</v>
      </c>
      <c r="N818" s="66">
        <v>4.8300000000000003E-2</v>
      </c>
      <c r="O818" s="36">
        <v>17400</v>
      </c>
      <c r="P818" s="66">
        <v>4.82E-2</v>
      </c>
      <c r="Q818" s="36">
        <v>16520</v>
      </c>
      <c r="R818" s="36">
        <v>18410</v>
      </c>
      <c r="S818" s="36">
        <v>16505</v>
      </c>
      <c r="T818" s="66">
        <v>0.1041</v>
      </c>
      <c r="U818" s="66">
        <v>3.7499999999999999E-2</v>
      </c>
      <c r="V818" s="66">
        <v>-9.1999999999999998E-3</v>
      </c>
      <c r="W818" s="66">
        <v>0.1051</v>
      </c>
      <c r="X818" s="1">
        <v>7932600</v>
      </c>
      <c r="Y818" s="1">
        <v>141606789</v>
      </c>
      <c r="Z818" s="1">
        <v>5138593</v>
      </c>
      <c r="AA818" t="s">
        <v>555</v>
      </c>
      <c r="AB818" t="s">
        <v>343</v>
      </c>
      <c r="AC818">
        <v>87.81</v>
      </c>
      <c r="AD818">
        <v>9.25</v>
      </c>
      <c r="AE818">
        <v>0.19</v>
      </c>
      <c r="AF818" t="s">
        <v>230</v>
      </c>
      <c r="AG818" s="1">
        <v>54500</v>
      </c>
      <c r="AH818" s="36">
        <v>18245</v>
      </c>
      <c r="AI818">
        <v>400</v>
      </c>
      <c r="AJ818" s="36">
        <v>18235</v>
      </c>
      <c r="AK818">
        <v>600</v>
      </c>
      <c r="AL818" s="2">
        <v>0.6381944444444444</v>
      </c>
      <c r="AM818" s="3">
        <v>46153</v>
      </c>
      <c r="AN818" t="s">
        <v>298</v>
      </c>
      <c r="AO818" t="s">
        <v>344</v>
      </c>
      <c r="AQ818" t="str">
        <f t="shared" si="12"/>
        <v/>
      </c>
    </row>
    <row r="819" spans="1:43">
      <c r="A819" s="8">
        <v>46184</v>
      </c>
      <c r="B819">
        <v>3828.44</v>
      </c>
      <c r="C819">
        <v>-0.5</v>
      </c>
      <c r="D819">
        <v>64180</v>
      </c>
      <c r="E819">
        <v>-0.25</v>
      </c>
      <c r="F819" s="69">
        <v>4063</v>
      </c>
      <c r="G819" t="s">
        <v>41</v>
      </c>
      <c r="H819">
        <v>0</v>
      </c>
      <c r="I819" t="s">
        <v>288</v>
      </c>
      <c r="J819" t="s">
        <v>289</v>
      </c>
      <c r="K819" t="s">
        <v>295</v>
      </c>
      <c r="L819" s="36">
        <v>6834</v>
      </c>
      <c r="M819">
        <v>139</v>
      </c>
      <c r="N819" s="66">
        <v>2.0799999999999999E-2</v>
      </c>
      <c r="O819" s="36">
        <v>6695</v>
      </c>
      <c r="P819" s="66">
        <v>2.07E-2</v>
      </c>
      <c r="Q819" s="36">
        <v>6500</v>
      </c>
      <c r="R819" s="36">
        <v>6844</v>
      </c>
      <c r="S819" s="36">
        <v>6473</v>
      </c>
      <c r="T819" s="66">
        <v>5.1299999999999998E-2</v>
      </c>
      <c r="U819" s="66">
        <v>1.95E-2</v>
      </c>
      <c r="V819" s="66">
        <v>-1.4E-3</v>
      </c>
      <c r="W819" s="66">
        <v>5.57E-2</v>
      </c>
      <c r="X819" s="1">
        <v>6413000</v>
      </c>
      <c r="Y819" s="1">
        <v>42868723</v>
      </c>
      <c r="Z819" s="1">
        <v>13565461</v>
      </c>
      <c r="AA819" t="s">
        <v>556</v>
      </c>
      <c r="AB819" t="s">
        <v>346</v>
      </c>
      <c r="AC819">
        <v>25.37</v>
      </c>
      <c r="AD819">
        <v>2.84</v>
      </c>
      <c r="AE819">
        <v>1.55</v>
      </c>
      <c r="AF819" t="s">
        <v>230</v>
      </c>
      <c r="AG819" s="1">
        <v>145400</v>
      </c>
      <c r="AH819" s="36">
        <v>6835</v>
      </c>
      <c r="AI819">
        <v>200</v>
      </c>
      <c r="AJ819" s="36">
        <v>6834</v>
      </c>
      <c r="AK819" s="1">
        <v>1700</v>
      </c>
      <c r="AL819" s="2">
        <v>0.6381944444444444</v>
      </c>
      <c r="AN819" t="s">
        <v>298</v>
      </c>
      <c r="AO819" t="s">
        <v>335</v>
      </c>
      <c r="AQ819" t="str">
        <f t="shared" si="12"/>
        <v/>
      </c>
    </row>
    <row r="820" spans="1:43">
      <c r="A820" s="8">
        <v>46184</v>
      </c>
      <c r="B820">
        <v>3828.44</v>
      </c>
      <c r="C820">
        <v>-0.5</v>
      </c>
      <c r="D820">
        <v>64180</v>
      </c>
      <c r="E820">
        <v>-0.25</v>
      </c>
      <c r="F820" s="69">
        <v>4068</v>
      </c>
      <c r="G820" t="s">
        <v>42</v>
      </c>
      <c r="H820">
        <v>0</v>
      </c>
      <c r="I820" t="s">
        <v>347</v>
      </c>
      <c r="J820" t="s">
        <v>323</v>
      </c>
      <c r="K820" t="s">
        <v>295</v>
      </c>
      <c r="L820" s="36">
        <v>1728</v>
      </c>
      <c r="M820">
        <v>-22</v>
      </c>
      <c r="N820" s="66">
        <v>-1.26E-2</v>
      </c>
      <c r="O820" s="36">
        <v>1750</v>
      </c>
      <c r="P820" s="66">
        <v>-1.2500000000000001E-2</v>
      </c>
      <c r="Q820" s="36">
        <v>1750</v>
      </c>
      <c r="R820" s="36">
        <v>1750</v>
      </c>
      <c r="S820" s="36">
        <v>1710</v>
      </c>
      <c r="T820" s="66">
        <v>-1.2500000000000001E-2</v>
      </c>
      <c r="U820" s="66">
        <v>-1.0800000000000001E-2</v>
      </c>
      <c r="V820" s="66">
        <v>-1.2500000000000001E-2</v>
      </c>
      <c r="W820" s="66">
        <v>1.0500000000000001E-2</v>
      </c>
      <c r="X820" s="1">
        <v>3500</v>
      </c>
      <c r="Y820" s="1">
        <v>6086</v>
      </c>
      <c r="Z820" s="1">
        <v>3265</v>
      </c>
      <c r="AA820" t="s">
        <v>348</v>
      </c>
      <c r="AB820" t="s">
        <v>349</v>
      </c>
      <c r="AC820">
        <v>22.7</v>
      </c>
      <c r="AD820">
        <v>1.52</v>
      </c>
      <c r="AE820">
        <v>0</v>
      </c>
      <c r="AF820">
        <v>1.6</v>
      </c>
      <c r="AG820">
        <v>100</v>
      </c>
      <c r="AH820" s="36">
        <v>1747</v>
      </c>
      <c r="AI820">
        <v>200</v>
      </c>
      <c r="AJ820" s="36">
        <v>1726</v>
      </c>
      <c r="AK820">
        <v>200</v>
      </c>
      <c r="AL820" s="2">
        <v>0.62777777777777777</v>
      </c>
      <c r="AM820" s="3">
        <v>46156</v>
      </c>
      <c r="AN820" t="s">
        <v>350</v>
      </c>
      <c r="AO820" t="s">
        <v>351</v>
      </c>
      <c r="AQ820" t="str">
        <f t="shared" si="12"/>
        <v/>
      </c>
    </row>
    <row r="821" spans="1:43">
      <c r="A821" s="8">
        <v>46184</v>
      </c>
      <c r="B821">
        <v>3828.44</v>
      </c>
      <c r="C821">
        <v>-0.5</v>
      </c>
      <c r="D821">
        <v>64180</v>
      </c>
      <c r="E821">
        <v>-0.25</v>
      </c>
      <c r="F821" s="69">
        <v>4100</v>
      </c>
      <c r="G821" t="s">
        <v>43</v>
      </c>
      <c r="H821">
        <v>0</v>
      </c>
      <c r="I821" t="s">
        <v>314</v>
      </c>
      <c r="J821" t="s">
        <v>289</v>
      </c>
      <c r="K821" t="s">
        <v>290</v>
      </c>
      <c r="L821" s="36">
        <v>1584</v>
      </c>
      <c r="M821">
        <v>-71</v>
      </c>
      <c r="N821" s="66">
        <v>-4.2900000000000001E-2</v>
      </c>
      <c r="O821" s="36">
        <v>1655</v>
      </c>
      <c r="P821" s="66">
        <v>-4.2900000000000001E-2</v>
      </c>
      <c r="Q821" s="36">
        <v>1604</v>
      </c>
      <c r="R821" s="36">
        <v>1616</v>
      </c>
      <c r="S821" s="36">
        <v>1540</v>
      </c>
      <c r="T821" s="66">
        <v>-1.24E-2</v>
      </c>
      <c r="U821" s="66">
        <v>1.7299999999999999E-2</v>
      </c>
      <c r="V821" s="66">
        <v>-1.9800000000000002E-2</v>
      </c>
      <c r="W821" s="66">
        <v>2.8500000000000001E-2</v>
      </c>
      <c r="X821" s="1">
        <v>91300</v>
      </c>
      <c r="Y821" s="1">
        <v>144158</v>
      </c>
      <c r="Z821" s="1">
        <v>9661</v>
      </c>
      <c r="AA821" t="s">
        <v>544</v>
      </c>
      <c r="AB821" t="s">
        <v>353</v>
      </c>
      <c r="AC821">
        <v>18.329999999999998</v>
      </c>
      <c r="AD821">
        <v>1.01</v>
      </c>
      <c r="AE821">
        <v>0</v>
      </c>
      <c r="AF821" t="s">
        <v>230</v>
      </c>
      <c r="AG821">
        <v>0</v>
      </c>
      <c r="AH821" s="36">
        <v>1585</v>
      </c>
      <c r="AI821">
        <v>300</v>
      </c>
      <c r="AJ821" s="36">
        <v>1582</v>
      </c>
      <c r="AK821">
        <v>100</v>
      </c>
      <c r="AL821" s="2">
        <v>0.63611111111111107</v>
      </c>
      <c r="AM821" s="3">
        <v>46157</v>
      </c>
      <c r="AN821" t="s">
        <v>298</v>
      </c>
      <c r="AO821" t="s">
        <v>335</v>
      </c>
      <c r="AQ821" t="str">
        <f t="shared" si="12"/>
        <v/>
      </c>
    </row>
    <row r="822" spans="1:43">
      <c r="A822" s="8">
        <v>46184</v>
      </c>
      <c r="B822">
        <v>3828.44</v>
      </c>
      <c r="C822">
        <v>-0.5</v>
      </c>
      <c r="D822">
        <v>64180</v>
      </c>
      <c r="E822">
        <v>-0.25</v>
      </c>
      <c r="F822" s="69">
        <v>4182</v>
      </c>
      <c r="G822" t="s">
        <v>44</v>
      </c>
      <c r="H822">
        <v>0</v>
      </c>
      <c r="I822" t="s">
        <v>288</v>
      </c>
      <c r="J822" t="s">
        <v>289</v>
      </c>
      <c r="K822" t="s">
        <v>290</v>
      </c>
      <c r="L822" s="36">
        <v>4457</v>
      </c>
      <c r="M822">
        <v>31</v>
      </c>
      <c r="N822" s="66">
        <v>7.0000000000000001E-3</v>
      </c>
      <c r="O822" s="36">
        <v>4426</v>
      </c>
      <c r="P822" s="66">
        <v>7.0000000000000001E-3</v>
      </c>
      <c r="Q822" s="36">
        <v>4216</v>
      </c>
      <c r="R822" s="36">
        <v>4488</v>
      </c>
      <c r="S822" s="36">
        <v>4200</v>
      </c>
      <c r="T822" s="66">
        <v>5.7099999999999998E-2</v>
      </c>
      <c r="U822" s="66">
        <v>1.15E-2</v>
      </c>
      <c r="V822" s="66">
        <v>-6.8999999999999999E-3</v>
      </c>
      <c r="W822" s="66">
        <v>6.1100000000000002E-2</v>
      </c>
      <c r="X822" s="1">
        <v>741400</v>
      </c>
      <c r="Y822" s="1">
        <v>3267124</v>
      </c>
      <c r="Z822" s="1">
        <v>943487</v>
      </c>
      <c r="AA822" t="s">
        <v>545</v>
      </c>
      <c r="AB822" t="s">
        <v>355</v>
      </c>
      <c r="AC822">
        <v>18.89</v>
      </c>
      <c r="AD822">
        <v>1.34</v>
      </c>
      <c r="AE822">
        <v>2.4700000000000002</v>
      </c>
      <c r="AF822" t="s">
        <v>230</v>
      </c>
      <c r="AG822" s="1">
        <v>16000</v>
      </c>
      <c r="AH822" s="36">
        <v>4456</v>
      </c>
      <c r="AI822">
        <v>400</v>
      </c>
      <c r="AJ822" s="36">
        <v>4454</v>
      </c>
      <c r="AK822">
        <v>600</v>
      </c>
      <c r="AL822" s="2">
        <v>0.6381944444444444</v>
      </c>
      <c r="AM822" s="3">
        <v>46155</v>
      </c>
      <c r="AN822" t="s">
        <v>298</v>
      </c>
      <c r="AO822" t="s">
        <v>335</v>
      </c>
      <c r="AQ822" t="str">
        <f t="shared" si="12"/>
        <v/>
      </c>
    </row>
    <row r="823" spans="1:43">
      <c r="A823" s="8">
        <v>46184</v>
      </c>
      <c r="B823">
        <v>3828.44</v>
      </c>
      <c r="C823">
        <v>-0.5</v>
      </c>
      <c r="D823">
        <v>64180</v>
      </c>
      <c r="E823">
        <v>-0.25</v>
      </c>
      <c r="F823" s="69">
        <v>4188</v>
      </c>
      <c r="G823" t="s">
        <v>45</v>
      </c>
      <c r="H823">
        <v>0</v>
      </c>
      <c r="I823" t="s">
        <v>288</v>
      </c>
      <c r="J823" t="s">
        <v>289</v>
      </c>
      <c r="K823" t="s">
        <v>290</v>
      </c>
      <c r="L823" s="36">
        <v>1034.5</v>
      </c>
      <c r="M823">
        <v>15</v>
      </c>
      <c r="N823" s="66">
        <v>1.47E-2</v>
      </c>
      <c r="O823" s="36">
        <v>1019.5</v>
      </c>
      <c r="P823" s="66">
        <v>1.47E-2</v>
      </c>
      <c r="Q823" s="36">
        <v>1000</v>
      </c>
      <c r="R823" s="36">
        <v>1036</v>
      </c>
      <c r="S823">
        <v>999</v>
      </c>
      <c r="T823" s="66">
        <v>3.4500000000000003E-2</v>
      </c>
      <c r="U823" s="66">
        <v>1.0699999999999999E-2</v>
      </c>
      <c r="V823" s="66">
        <v>-1.4E-3</v>
      </c>
      <c r="W823" s="66">
        <v>3.5499999999999997E-2</v>
      </c>
      <c r="X823" s="1">
        <v>3900500</v>
      </c>
      <c r="Y823" s="1">
        <v>3981632</v>
      </c>
      <c r="Z823" s="1">
        <v>1491197</v>
      </c>
      <c r="AA823" t="s">
        <v>356</v>
      </c>
      <c r="AB823" t="s">
        <v>357</v>
      </c>
      <c r="AC823">
        <v>11.82</v>
      </c>
      <c r="AD823">
        <v>0.79</v>
      </c>
      <c r="AE823">
        <v>3.09</v>
      </c>
      <c r="AF823" t="s">
        <v>230</v>
      </c>
      <c r="AG823" s="1">
        <v>332100</v>
      </c>
      <c r="AH823" s="36">
        <v>1034.5</v>
      </c>
      <c r="AI823" s="1">
        <v>3300</v>
      </c>
      <c r="AJ823" s="36">
        <v>1034</v>
      </c>
      <c r="AK823" s="1">
        <v>6800</v>
      </c>
      <c r="AL823" s="2">
        <v>0.6381944444444444</v>
      </c>
      <c r="AM823" s="3">
        <v>46155</v>
      </c>
      <c r="AN823" t="s">
        <v>298</v>
      </c>
      <c r="AO823" t="s">
        <v>335</v>
      </c>
      <c r="AQ823" t="str">
        <f t="shared" si="12"/>
        <v/>
      </c>
    </row>
    <row r="824" spans="1:43">
      <c r="A824" s="8">
        <v>46184</v>
      </c>
      <c r="B824">
        <v>3828.44</v>
      </c>
      <c r="C824">
        <v>-0.5</v>
      </c>
      <c r="D824">
        <v>64180</v>
      </c>
      <c r="E824">
        <v>-0.25</v>
      </c>
      <c r="F824" s="69">
        <v>4220</v>
      </c>
      <c r="G824" t="s">
        <v>46</v>
      </c>
      <c r="H824">
        <v>0</v>
      </c>
      <c r="I824" t="s">
        <v>288</v>
      </c>
      <c r="J824" t="s">
        <v>289</v>
      </c>
      <c r="K824" t="s">
        <v>290</v>
      </c>
      <c r="L824" s="36">
        <v>1595</v>
      </c>
      <c r="M824">
        <v>43</v>
      </c>
      <c r="N824" s="66">
        <v>2.7699999999999999E-2</v>
      </c>
      <c r="O824" s="36">
        <v>1552</v>
      </c>
      <c r="P824" s="66">
        <v>2.7699999999999999E-2</v>
      </c>
      <c r="Q824" s="36">
        <v>1566</v>
      </c>
      <c r="R824" s="36">
        <v>1595</v>
      </c>
      <c r="S824" s="36">
        <v>1542</v>
      </c>
      <c r="T824" s="66">
        <v>1.8499999999999999E-2</v>
      </c>
      <c r="U824" s="66">
        <v>1.9800000000000002E-2</v>
      </c>
      <c r="V824" s="66">
        <v>0</v>
      </c>
      <c r="W824" s="66">
        <v>3.4299999999999997E-2</v>
      </c>
      <c r="X824" s="1">
        <v>113600</v>
      </c>
      <c r="Y824" s="1">
        <v>178526</v>
      </c>
      <c r="Z824" s="1">
        <v>81783</v>
      </c>
      <c r="AA824" t="s">
        <v>358</v>
      </c>
      <c r="AB824" t="s">
        <v>578</v>
      </c>
      <c r="AC824">
        <v>11.16</v>
      </c>
      <c r="AD824">
        <v>1.1200000000000001</v>
      </c>
      <c r="AE824">
        <v>3.39</v>
      </c>
      <c r="AF824" t="s">
        <v>230</v>
      </c>
      <c r="AG824" s="1">
        <v>3300</v>
      </c>
      <c r="AH824" s="36">
        <v>1596</v>
      </c>
      <c r="AI824">
        <v>400</v>
      </c>
      <c r="AJ824" s="36">
        <v>1595</v>
      </c>
      <c r="AK824" s="1">
        <v>2300</v>
      </c>
      <c r="AL824" s="2">
        <v>0.63749999999999996</v>
      </c>
      <c r="AN824" t="s">
        <v>298</v>
      </c>
      <c r="AO824" t="s">
        <v>335</v>
      </c>
      <c r="AQ824" t="str">
        <f t="shared" si="12"/>
        <v/>
      </c>
    </row>
    <row r="825" spans="1:43">
      <c r="A825" s="8">
        <v>46184</v>
      </c>
      <c r="B825">
        <v>3828.44</v>
      </c>
      <c r="C825">
        <v>-0.5</v>
      </c>
      <c r="D825">
        <v>64180</v>
      </c>
      <c r="E825">
        <v>-0.25</v>
      </c>
      <c r="F825" s="69">
        <v>4334</v>
      </c>
      <c r="G825" t="s">
        <v>47</v>
      </c>
      <c r="H825">
        <v>0</v>
      </c>
      <c r="I825" t="s">
        <v>314</v>
      </c>
      <c r="J825" t="s">
        <v>323</v>
      </c>
      <c r="K825" t="s">
        <v>295</v>
      </c>
      <c r="L825">
        <v>380</v>
      </c>
      <c r="M825">
        <v>-23</v>
      </c>
      <c r="N825" s="66">
        <v>-5.7099999999999998E-2</v>
      </c>
      <c r="O825">
        <v>403</v>
      </c>
      <c r="P825" s="66">
        <v>-5.7000000000000002E-2</v>
      </c>
      <c r="Q825">
        <v>380</v>
      </c>
      <c r="R825">
        <v>384</v>
      </c>
      <c r="S825">
        <v>368</v>
      </c>
      <c r="T825" s="66">
        <v>0</v>
      </c>
      <c r="U825" s="66">
        <v>7.9000000000000008E-3</v>
      </c>
      <c r="V825" s="66">
        <v>-1.04E-2</v>
      </c>
      <c r="W825" s="66">
        <v>3.2599999999999997E-2</v>
      </c>
      <c r="X825" s="1">
        <v>70100</v>
      </c>
      <c r="Y825" s="1">
        <v>26436</v>
      </c>
      <c r="Z825" s="1">
        <v>4216</v>
      </c>
      <c r="AA825" t="s">
        <v>360</v>
      </c>
      <c r="AB825" t="s">
        <v>361</v>
      </c>
      <c r="AC825">
        <v>11.41</v>
      </c>
      <c r="AD825">
        <v>1.25</v>
      </c>
      <c r="AE825">
        <v>2.63</v>
      </c>
      <c r="AF825">
        <v>0.1</v>
      </c>
      <c r="AG825" s="1">
        <v>1200</v>
      </c>
      <c r="AH825">
        <v>381</v>
      </c>
      <c r="AI825">
        <v>100</v>
      </c>
      <c r="AJ825">
        <v>379</v>
      </c>
      <c r="AK825">
        <v>400</v>
      </c>
      <c r="AL825" s="2">
        <v>0.63402777777777775</v>
      </c>
      <c r="AM825" s="3">
        <v>46183</v>
      </c>
      <c r="AN825" t="s">
        <v>306</v>
      </c>
      <c r="AO825" t="s">
        <v>351</v>
      </c>
      <c r="AQ825" t="str">
        <f t="shared" si="12"/>
        <v/>
      </c>
    </row>
    <row r="826" spans="1:43">
      <c r="A826" s="8">
        <v>46184</v>
      </c>
      <c r="B826">
        <v>3828.44</v>
      </c>
      <c r="C826">
        <v>-0.5</v>
      </c>
      <c r="D826">
        <v>64180</v>
      </c>
      <c r="E826">
        <v>-0.25</v>
      </c>
      <c r="F826" s="69">
        <v>4523</v>
      </c>
      <c r="G826" t="s">
        <v>48</v>
      </c>
      <c r="H826">
        <v>0</v>
      </c>
      <c r="I826" t="s">
        <v>288</v>
      </c>
      <c r="J826" t="s">
        <v>289</v>
      </c>
      <c r="K826" t="s">
        <v>290</v>
      </c>
      <c r="L826" s="36">
        <v>3734</v>
      </c>
      <c r="M826">
        <v>-6</v>
      </c>
      <c r="N826" s="66">
        <v>-1.6000000000000001E-3</v>
      </c>
      <c r="O826" s="36">
        <v>3740</v>
      </c>
      <c r="P826" s="66">
        <v>-1.6000000000000001E-3</v>
      </c>
      <c r="Q826" s="36">
        <v>3709</v>
      </c>
      <c r="R826" s="36">
        <v>3735</v>
      </c>
      <c r="S826" s="36">
        <v>3660</v>
      </c>
      <c r="T826" s="66">
        <v>6.7000000000000002E-3</v>
      </c>
      <c r="U826" s="66">
        <v>9.1000000000000004E-3</v>
      </c>
      <c r="V826" s="66">
        <v>-2.0000000000000001E-4</v>
      </c>
      <c r="W826" s="66">
        <v>2.0199999999999999E-2</v>
      </c>
      <c r="X826" s="1">
        <v>1401500</v>
      </c>
      <c r="Y826" s="1">
        <v>5182341</v>
      </c>
      <c r="Z826" s="1">
        <v>1089017</v>
      </c>
      <c r="AA826" t="s">
        <v>362</v>
      </c>
      <c r="AB826" t="s">
        <v>623</v>
      </c>
      <c r="AC826">
        <v>20.16</v>
      </c>
      <c r="AD826">
        <v>1.17</v>
      </c>
      <c r="AE826">
        <v>4.28</v>
      </c>
      <c r="AF826" t="s">
        <v>230</v>
      </c>
      <c r="AG826" s="1">
        <v>115700</v>
      </c>
      <c r="AH826" s="36">
        <v>3734</v>
      </c>
      <c r="AI826">
        <v>600</v>
      </c>
      <c r="AJ826" s="36">
        <v>3733</v>
      </c>
      <c r="AK826" s="1">
        <v>1700</v>
      </c>
      <c r="AL826" s="2">
        <v>0.6381944444444444</v>
      </c>
      <c r="AM826" s="3">
        <v>46157</v>
      </c>
      <c r="AN826" t="s">
        <v>298</v>
      </c>
      <c r="AO826" t="s">
        <v>364</v>
      </c>
      <c r="AQ826" t="str">
        <f t="shared" si="12"/>
        <v/>
      </c>
    </row>
    <row r="827" spans="1:43">
      <c r="A827" s="8">
        <v>46184</v>
      </c>
      <c r="B827">
        <v>3828.44</v>
      </c>
      <c r="C827">
        <v>-0.5</v>
      </c>
      <c r="D827">
        <v>64180</v>
      </c>
      <c r="E827">
        <v>-0.25</v>
      </c>
      <c r="F827" s="69">
        <v>4528</v>
      </c>
      <c r="G827" t="s">
        <v>49</v>
      </c>
      <c r="H827">
        <v>0</v>
      </c>
      <c r="I827" t="s">
        <v>288</v>
      </c>
      <c r="J827" t="s">
        <v>289</v>
      </c>
      <c r="K827" t="s">
        <v>295</v>
      </c>
      <c r="L827" s="36">
        <v>2243</v>
      </c>
      <c r="M827">
        <v>19</v>
      </c>
      <c r="N827" s="66">
        <v>8.5000000000000006E-3</v>
      </c>
      <c r="O827" s="36">
        <v>2224</v>
      </c>
      <c r="P827" s="66">
        <v>8.5000000000000006E-3</v>
      </c>
      <c r="Q827" s="36">
        <v>2186.5</v>
      </c>
      <c r="R827" s="36">
        <v>2246</v>
      </c>
      <c r="S827" s="36">
        <v>2186.5</v>
      </c>
      <c r="T827" s="66">
        <v>2.58E-2</v>
      </c>
      <c r="U827" s="66">
        <v>2.5999999999999999E-3</v>
      </c>
      <c r="V827" s="66">
        <v>-1.2999999999999999E-3</v>
      </c>
      <c r="W827" s="66">
        <v>2.58E-2</v>
      </c>
      <c r="X827" s="1">
        <v>1058500</v>
      </c>
      <c r="Y827" s="1">
        <v>2355094</v>
      </c>
      <c r="Z827" s="1">
        <v>1118567</v>
      </c>
      <c r="AA827" t="s">
        <v>365</v>
      </c>
      <c r="AB827" t="s">
        <v>580</v>
      </c>
      <c r="AC827">
        <v>14.84</v>
      </c>
      <c r="AD827">
        <v>1.23</v>
      </c>
      <c r="AE827">
        <v>3.57</v>
      </c>
      <c r="AF827" t="s">
        <v>230</v>
      </c>
      <c r="AG827" s="1">
        <v>75300</v>
      </c>
      <c r="AH827" s="36">
        <v>2243.5</v>
      </c>
      <c r="AI827">
        <v>200</v>
      </c>
      <c r="AJ827" s="36">
        <v>2243</v>
      </c>
      <c r="AK827">
        <v>900</v>
      </c>
      <c r="AL827" s="2">
        <v>0.6381944444444444</v>
      </c>
      <c r="AN827" t="s">
        <v>298</v>
      </c>
      <c r="AO827" t="s">
        <v>364</v>
      </c>
      <c r="AQ827" t="str">
        <f t="shared" si="12"/>
        <v/>
      </c>
    </row>
    <row r="828" spans="1:43">
      <c r="A828" s="8">
        <v>46184</v>
      </c>
      <c r="B828">
        <v>3828.44</v>
      </c>
      <c r="C828">
        <v>-0.5</v>
      </c>
      <c r="D828">
        <v>64180</v>
      </c>
      <c r="E828">
        <v>-0.25</v>
      </c>
      <c r="F828" s="69">
        <v>4661</v>
      </c>
      <c r="G828" t="s">
        <v>50</v>
      </c>
      <c r="H828">
        <v>0</v>
      </c>
      <c r="I828" t="s">
        <v>288</v>
      </c>
      <c r="J828" t="s">
        <v>289</v>
      </c>
      <c r="K828" t="s">
        <v>290</v>
      </c>
      <c r="L828" s="36">
        <v>2295</v>
      </c>
      <c r="M828">
        <v>2.5</v>
      </c>
      <c r="N828" s="66">
        <v>1.1000000000000001E-3</v>
      </c>
      <c r="O828" s="36">
        <v>2292.5</v>
      </c>
      <c r="P828" s="66">
        <v>1E-3</v>
      </c>
      <c r="Q828" s="36">
        <v>2292.5</v>
      </c>
      <c r="R828" s="36">
        <v>2332</v>
      </c>
      <c r="S828" s="36">
        <v>2284</v>
      </c>
      <c r="T828" s="66">
        <v>1E-3</v>
      </c>
      <c r="U828" s="66">
        <v>-4.1000000000000003E-3</v>
      </c>
      <c r="V828" s="66">
        <v>-1.5800000000000002E-2</v>
      </c>
      <c r="W828" s="66">
        <v>4.7999999999999996E-3</v>
      </c>
      <c r="X828" s="1">
        <v>3905100</v>
      </c>
      <c r="Y828" s="1">
        <v>8982694</v>
      </c>
      <c r="Z828" s="1">
        <v>4132034</v>
      </c>
      <c r="AA828" t="s">
        <v>367</v>
      </c>
      <c r="AB828" t="s">
        <v>368</v>
      </c>
      <c r="AC828">
        <v>32.14</v>
      </c>
      <c r="AD828">
        <v>3.42</v>
      </c>
      <c r="AE828">
        <v>0.7</v>
      </c>
      <c r="AF828" t="s">
        <v>230</v>
      </c>
      <c r="AG828" s="1">
        <v>433300</v>
      </c>
      <c r="AH828" s="36">
        <v>2295</v>
      </c>
      <c r="AI828" s="1">
        <v>1500</v>
      </c>
      <c r="AJ828" s="36">
        <v>2294.5</v>
      </c>
      <c r="AK828">
        <v>800</v>
      </c>
      <c r="AL828" s="2">
        <v>0.6381944444444444</v>
      </c>
      <c r="AN828" t="s">
        <v>298</v>
      </c>
      <c r="AO828" t="s">
        <v>313</v>
      </c>
      <c r="AQ828" t="str">
        <f t="shared" si="12"/>
        <v/>
      </c>
    </row>
    <row r="829" spans="1:43">
      <c r="A829" s="8">
        <v>46184</v>
      </c>
      <c r="B829">
        <v>3828.44</v>
      </c>
      <c r="C829">
        <v>-0.5</v>
      </c>
      <c r="D829">
        <v>64180</v>
      </c>
      <c r="E829">
        <v>-0.25</v>
      </c>
      <c r="F829" s="69">
        <v>5020</v>
      </c>
      <c r="G829" t="s">
        <v>51</v>
      </c>
      <c r="H829">
        <v>0</v>
      </c>
      <c r="I829" t="s">
        <v>288</v>
      </c>
      <c r="J829" t="s">
        <v>289</v>
      </c>
      <c r="K829" t="s">
        <v>290</v>
      </c>
      <c r="L829" s="36">
        <v>1218</v>
      </c>
      <c r="M829">
        <v>9.5</v>
      </c>
      <c r="N829" s="66">
        <v>7.9000000000000008E-3</v>
      </c>
      <c r="O829" s="36">
        <v>1208.5</v>
      </c>
      <c r="P829" s="66">
        <v>7.7999999999999996E-3</v>
      </c>
      <c r="Q829" s="36">
        <v>1208.5</v>
      </c>
      <c r="R829" s="36">
        <v>1232.5</v>
      </c>
      <c r="S829" s="36">
        <v>1201</v>
      </c>
      <c r="T829" s="66">
        <v>7.7999999999999996E-3</v>
      </c>
      <c r="U829" s="66">
        <v>1.6000000000000001E-3</v>
      </c>
      <c r="V829" s="66">
        <v>-1.17E-2</v>
      </c>
      <c r="W829" s="66">
        <v>1.41E-2</v>
      </c>
      <c r="X829" s="1">
        <v>5044400</v>
      </c>
      <c r="Y829" s="1">
        <v>6128211</v>
      </c>
      <c r="Z829" s="1">
        <v>3296841</v>
      </c>
      <c r="AA829" t="s">
        <v>369</v>
      </c>
      <c r="AB829" t="s">
        <v>370</v>
      </c>
      <c r="AC829">
        <v>7.87</v>
      </c>
      <c r="AD829">
        <v>0.97</v>
      </c>
      <c r="AE829">
        <v>2.79</v>
      </c>
      <c r="AF829" t="s">
        <v>230</v>
      </c>
      <c r="AG829" s="1">
        <v>364300</v>
      </c>
      <c r="AH829" s="36">
        <v>1218.5</v>
      </c>
      <c r="AI829" s="1">
        <v>8300</v>
      </c>
      <c r="AJ829" s="36">
        <v>1218</v>
      </c>
      <c r="AK829" s="1">
        <v>3800</v>
      </c>
      <c r="AL829" s="2">
        <v>0.6381944444444444</v>
      </c>
      <c r="AM829" s="3">
        <v>46156</v>
      </c>
      <c r="AN829" t="s">
        <v>298</v>
      </c>
      <c r="AO829" t="s">
        <v>371</v>
      </c>
      <c r="AQ829" t="str">
        <f t="shared" si="12"/>
        <v/>
      </c>
    </row>
    <row r="830" spans="1:43">
      <c r="A830" s="8">
        <v>46184</v>
      </c>
      <c r="B830">
        <v>3828.44</v>
      </c>
      <c r="C830">
        <v>-0.5</v>
      </c>
      <c r="D830">
        <v>64180</v>
      </c>
      <c r="E830">
        <v>-0.25</v>
      </c>
      <c r="F830" s="69">
        <v>5201</v>
      </c>
      <c r="G830" t="s">
        <v>52</v>
      </c>
      <c r="H830">
        <v>0</v>
      </c>
      <c r="I830" t="s">
        <v>288</v>
      </c>
      <c r="J830" t="s">
        <v>289</v>
      </c>
      <c r="K830" t="s">
        <v>295</v>
      </c>
      <c r="L830" s="36">
        <v>6973</v>
      </c>
      <c r="M830">
        <v>32</v>
      </c>
      <c r="N830" s="66">
        <v>4.5999999999999999E-3</v>
      </c>
      <c r="O830" s="36">
        <v>6941</v>
      </c>
      <c r="P830" s="66">
        <v>4.5999999999999999E-3</v>
      </c>
      <c r="Q830" s="36">
        <v>6641</v>
      </c>
      <c r="R830" s="36">
        <v>7004</v>
      </c>
      <c r="S830" s="36">
        <v>6636</v>
      </c>
      <c r="T830" s="66">
        <v>4.99E-2</v>
      </c>
      <c r="U830" s="66">
        <v>1.35E-2</v>
      </c>
      <c r="V830" s="66">
        <v>-4.4000000000000003E-3</v>
      </c>
      <c r="W830" s="66">
        <v>5.0700000000000002E-2</v>
      </c>
      <c r="X830" s="1">
        <v>1067400</v>
      </c>
      <c r="Y830" s="1">
        <v>7292802</v>
      </c>
      <c r="Z830" s="1">
        <v>1516172</v>
      </c>
      <c r="AA830" t="s">
        <v>581</v>
      </c>
      <c r="AB830" t="s">
        <v>373</v>
      </c>
      <c r="AC830">
        <v>19.23</v>
      </c>
      <c r="AD830">
        <v>0.99</v>
      </c>
      <c r="AE830">
        <v>3.01</v>
      </c>
      <c r="AF830" t="s">
        <v>230</v>
      </c>
      <c r="AG830" s="1">
        <v>69000</v>
      </c>
      <c r="AH830" s="36">
        <v>6976</v>
      </c>
      <c r="AI830">
        <v>500</v>
      </c>
      <c r="AJ830" s="36">
        <v>6973</v>
      </c>
      <c r="AK830">
        <v>500</v>
      </c>
      <c r="AL830" s="2">
        <v>0.6381944444444444</v>
      </c>
      <c r="AM830" s="3">
        <v>46154</v>
      </c>
      <c r="AN830" t="s">
        <v>293</v>
      </c>
      <c r="AO830" t="s">
        <v>341</v>
      </c>
      <c r="AQ830" t="str">
        <f t="shared" si="12"/>
        <v/>
      </c>
    </row>
    <row r="831" spans="1:43">
      <c r="A831" s="8">
        <v>46184</v>
      </c>
      <c r="B831">
        <v>3828.44</v>
      </c>
      <c r="C831">
        <v>-0.5</v>
      </c>
      <c r="D831">
        <v>64180</v>
      </c>
      <c r="E831">
        <v>-0.25</v>
      </c>
      <c r="F831" s="69">
        <v>5302</v>
      </c>
      <c r="G831" t="s">
        <v>53</v>
      </c>
      <c r="H831">
        <v>0</v>
      </c>
      <c r="I831" t="s">
        <v>288</v>
      </c>
      <c r="J831" t="s">
        <v>289</v>
      </c>
      <c r="K831" t="s">
        <v>290</v>
      </c>
      <c r="L831" s="36">
        <v>4650</v>
      </c>
      <c r="M831">
        <v>20</v>
      </c>
      <c r="N831" s="66">
        <v>4.3E-3</v>
      </c>
      <c r="O831" s="36">
        <v>4630</v>
      </c>
      <c r="P831" s="66">
        <v>4.3E-3</v>
      </c>
      <c r="Q831" s="36">
        <v>4600</v>
      </c>
      <c r="R831" s="36">
        <v>4685</v>
      </c>
      <c r="S831" s="36">
        <v>4550</v>
      </c>
      <c r="T831" s="66">
        <v>1.0800000000000001E-2</v>
      </c>
      <c r="U831" s="66">
        <v>3.2000000000000002E-3</v>
      </c>
      <c r="V831" s="66">
        <v>-7.4000000000000003E-3</v>
      </c>
      <c r="W831" s="66">
        <v>2.1899999999999999E-2</v>
      </c>
      <c r="X831" s="1">
        <v>63100</v>
      </c>
      <c r="Y831" s="1">
        <v>291269</v>
      </c>
      <c r="Z831" s="1">
        <v>55021</v>
      </c>
      <c r="AA831" t="s">
        <v>374</v>
      </c>
      <c r="AB831" t="s">
        <v>375</v>
      </c>
      <c r="AC831">
        <v>18.86</v>
      </c>
      <c r="AD831">
        <v>0.94</v>
      </c>
      <c r="AE831">
        <v>4.3</v>
      </c>
      <c r="AF831" t="s">
        <v>230</v>
      </c>
      <c r="AG831" s="1">
        <v>13600</v>
      </c>
      <c r="AH831" s="36">
        <v>4650</v>
      </c>
      <c r="AI831">
        <v>200</v>
      </c>
      <c r="AJ831" s="36">
        <v>4645</v>
      </c>
      <c r="AK831">
        <v>400</v>
      </c>
      <c r="AL831" s="2">
        <v>0.63749999999999996</v>
      </c>
      <c r="AN831" t="s">
        <v>293</v>
      </c>
      <c r="AO831" t="s">
        <v>341</v>
      </c>
      <c r="AQ831" t="str">
        <f t="shared" si="12"/>
        <v/>
      </c>
    </row>
    <row r="832" spans="1:43">
      <c r="A832" s="8">
        <v>46184</v>
      </c>
      <c r="B832">
        <v>3828.44</v>
      </c>
      <c r="C832">
        <v>-0.5</v>
      </c>
      <c r="D832">
        <v>64180</v>
      </c>
      <c r="E832">
        <v>-0.25</v>
      </c>
      <c r="F832" s="69">
        <v>5310</v>
      </c>
      <c r="G832" t="s">
        <v>54</v>
      </c>
      <c r="H832">
        <v>0</v>
      </c>
      <c r="I832" t="s">
        <v>288</v>
      </c>
      <c r="J832" t="s">
        <v>289</v>
      </c>
      <c r="K832" t="s">
        <v>295</v>
      </c>
      <c r="L832" s="36">
        <v>7710</v>
      </c>
      <c r="M832">
        <v>-70</v>
      </c>
      <c r="N832" s="66">
        <v>-8.9999999999999993E-3</v>
      </c>
      <c r="O832" s="36">
        <v>7780</v>
      </c>
      <c r="P832" s="66">
        <v>-8.8999999999999999E-3</v>
      </c>
      <c r="Q832" s="36">
        <v>7420</v>
      </c>
      <c r="R832" s="36">
        <v>7760</v>
      </c>
      <c r="S832" s="36">
        <v>7320</v>
      </c>
      <c r="T832" s="66">
        <v>3.9E-2</v>
      </c>
      <c r="U832" s="66">
        <v>2.52E-2</v>
      </c>
      <c r="V832" s="66">
        <v>-6.4000000000000003E-3</v>
      </c>
      <c r="W832" s="66">
        <v>5.3199999999999997E-2</v>
      </c>
      <c r="X832" s="1">
        <v>131600</v>
      </c>
      <c r="Y832" s="1">
        <v>1000592</v>
      </c>
      <c r="Z832" s="1">
        <v>161852</v>
      </c>
      <c r="AA832" t="s">
        <v>612</v>
      </c>
      <c r="AB832" t="s">
        <v>377</v>
      </c>
      <c r="AC832">
        <v>33</v>
      </c>
      <c r="AD832">
        <v>1.65</v>
      </c>
      <c r="AE832">
        <v>1.88</v>
      </c>
      <c r="AF832" t="s">
        <v>230</v>
      </c>
      <c r="AG832" s="1">
        <v>1400</v>
      </c>
      <c r="AH832" s="36">
        <v>7710</v>
      </c>
      <c r="AI832">
        <v>400</v>
      </c>
      <c r="AJ832" s="36">
        <v>7700</v>
      </c>
      <c r="AK832" s="1">
        <v>1000</v>
      </c>
      <c r="AL832" s="2">
        <v>0.63749999999999996</v>
      </c>
      <c r="AM832" s="3">
        <v>46153</v>
      </c>
      <c r="AN832" t="s">
        <v>293</v>
      </c>
      <c r="AO832" t="s">
        <v>341</v>
      </c>
      <c r="AQ832" t="str">
        <f t="shared" si="12"/>
        <v/>
      </c>
    </row>
    <row r="833" spans="1:43">
      <c r="A833" s="8">
        <v>46184</v>
      </c>
      <c r="B833">
        <v>3828.44</v>
      </c>
      <c r="C833">
        <v>-0.5</v>
      </c>
      <c r="D833">
        <v>64180</v>
      </c>
      <c r="E833">
        <v>-0.25</v>
      </c>
      <c r="F833" s="69">
        <v>5334</v>
      </c>
      <c r="G833" t="s">
        <v>55</v>
      </c>
      <c r="H833">
        <v>0</v>
      </c>
      <c r="I833" t="s">
        <v>288</v>
      </c>
      <c r="J833" t="s">
        <v>289</v>
      </c>
      <c r="K833" t="s">
        <v>290</v>
      </c>
      <c r="L833" s="36">
        <v>9858</v>
      </c>
      <c r="M833">
        <v>-60</v>
      </c>
      <c r="N833" s="66">
        <v>-6.0000000000000001E-3</v>
      </c>
      <c r="O833" s="36">
        <v>9918</v>
      </c>
      <c r="P833" s="66">
        <v>-6.0000000000000001E-3</v>
      </c>
      <c r="Q833" s="36">
        <v>9650</v>
      </c>
      <c r="R833" s="36">
        <v>9864</v>
      </c>
      <c r="S833" s="36">
        <v>9562</v>
      </c>
      <c r="T833" s="66">
        <v>2.1499999999999998E-2</v>
      </c>
      <c r="U833" s="66">
        <v>1.4999999999999999E-2</v>
      </c>
      <c r="V833" s="66">
        <v>-5.9999999999999995E-4</v>
      </c>
      <c r="W833" s="66">
        <v>3.09E-2</v>
      </c>
      <c r="X833" s="1">
        <v>797900</v>
      </c>
      <c r="Y833" s="1">
        <v>7790195</v>
      </c>
      <c r="Z833" s="1">
        <v>1964184</v>
      </c>
      <c r="AA833" t="s">
        <v>558</v>
      </c>
      <c r="AB833" t="s">
        <v>379</v>
      </c>
      <c r="AC833">
        <v>18.329999999999998</v>
      </c>
      <c r="AD833">
        <v>2.52</v>
      </c>
      <c r="AE833">
        <v>2.13</v>
      </c>
      <c r="AF833" t="s">
        <v>230</v>
      </c>
      <c r="AG833" s="1">
        <v>26900</v>
      </c>
      <c r="AH833" s="36">
        <v>9860</v>
      </c>
      <c r="AI833">
        <v>300</v>
      </c>
      <c r="AJ833" s="36">
        <v>9857</v>
      </c>
      <c r="AK833">
        <v>300</v>
      </c>
      <c r="AL833" s="2">
        <v>0.6381944444444444</v>
      </c>
      <c r="AN833" t="s">
        <v>298</v>
      </c>
      <c r="AO833" t="s">
        <v>341</v>
      </c>
      <c r="AQ833" t="str">
        <f t="shared" si="12"/>
        <v/>
      </c>
    </row>
    <row r="834" spans="1:43">
      <c r="A834" s="8">
        <v>46184</v>
      </c>
      <c r="B834">
        <v>3828.44</v>
      </c>
      <c r="C834">
        <v>-0.5</v>
      </c>
      <c r="D834">
        <v>64180</v>
      </c>
      <c r="E834">
        <v>-0.25</v>
      </c>
      <c r="F834" s="69">
        <v>5706</v>
      </c>
      <c r="G834" t="s">
        <v>56</v>
      </c>
      <c r="H834">
        <v>0</v>
      </c>
      <c r="I834" t="s">
        <v>288</v>
      </c>
      <c r="J834" t="s">
        <v>289</v>
      </c>
      <c r="K834" t="s">
        <v>295</v>
      </c>
      <c r="L834" s="36">
        <v>37340</v>
      </c>
      <c r="M834">
        <v>360</v>
      </c>
      <c r="N834" s="66">
        <v>9.7000000000000003E-3</v>
      </c>
      <c r="O834" s="36">
        <v>36980</v>
      </c>
      <c r="P834" s="66">
        <v>9.7000000000000003E-3</v>
      </c>
      <c r="Q834" s="36">
        <v>35660</v>
      </c>
      <c r="R834" s="36">
        <v>37840</v>
      </c>
      <c r="S834" s="36">
        <v>35040</v>
      </c>
      <c r="T834" s="66">
        <v>4.7100000000000003E-2</v>
      </c>
      <c r="U834" s="66">
        <v>3.7199999999999997E-2</v>
      </c>
      <c r="V834" s="66">
        <v>-1.32E-2</v>
      </c>
      <c r="W834" s="66">
        <v>6.5600000000000006E-2</v>
      </c>
      <c r="X834" s="1">
        <v>1561000</v>
      </c>
      <c r="Y834" s="1">
        <v>57316631</v>
      </c>
      <c r="Z834" s="1">
        <v>2143892</v>
      </c>
      <c r="AA834" t="s">
        <v>521</v>
      </c>
      <c r="AB834" t="s">
        <v>381</v>
      </c>
      <c r="AC834">
        <v>28.48</v>
      </c>
      <c r="AD834">
        <v>5.18</v>
      </c>
      <c r="AE834">
        <v>0.75</v>
      </c>
      <c r="AF834" t="s">
        <v>230</v>
      </c>
      <c r="AG834" s="1">
        <v>16000</v>
      </c>
      <c r="AH834" s="36">
        <v>37350</v>
      </c>
      <c r="AI834">
        <v>200</v>
      </c>
      <c r="AJ834" s="36">
        <v>37330</v>
      </c>
      <c r="AK834">
        <v>100</v>
      </c>
      <c r="AL834" s="2">
        <v>0.6381944444444444</v>
      </c>
      <c r="AM834" s="3">
        <v>46155</v>
      </c>
      <c r="AN834" t="s">
        <v>298</v>
      </c>
      <c r="AO834" t="s">
        <v>382</v>
      </c>
      <c r="AQ834" t="str">
        <f t="shared" si="12"/>
        <v/>
      </c>
    </row>
    <row r="835" spans="1:43">
      <c r="A835" s="8">
        <v>46184</v>
      </c>
      <c r="B835">
        <v>3828.44</v>
      </c>
      <c r="C835">
        <v>-0.5</v>
      </c>
      <c r="D835">
        <v>64180</v>
      </c>
      <c r="E835">
        <v>-0.25</v>
      </c>
      <c r="F835" s="69">
        <v>5711</v>
      </c>
      <c r="G835" t="s">
        <v>57</v>
      </c>
      <c r="H835">
        <v>0</v>
      </c>
      <c r="I835" t="s">
        <v>288</v>
      </c>
      <c r="J835" t="s">
        <v>289</v>
      </c>
      <c r="K835" t="s">
        <v>295</v>
      </c>
      <c r="L835" s="36">
        <v>4415</v>
      </c>
      <c r="M835">
        <v>-56</v>
      </c>
      <c r="N835" s="66">
        <v>-1.2500000000000001E-2</v>
      </c>
      <c r="O835" s="36">
        <v>4471</v>
      </c>
      <c r="P835" s="66">
        <v>-1.2500000000000001E-2</v>
      </c>
      <c r="Q835" s="36">
        <v>4400</v>
      </c>
      <c r="R835" s="36">
        <v>4425</v>
      </c>
      <c r="S835" s="36">
        <v>4276</v>
      </c>
      <c r="T835" s="66">
        <v>3.3999999999999998E-3</v>
      </c>
      <c r="U835" s="66">
        <v>1.84E-2</v>
      </c>
      <c r="V835" s="66">
        <v>-2.2000000000000001E-3</v>
      </c>
      <c r="W835" s="66">
        <v>3.2500000000000001E-2</v>
      </c>
      <c r="X835" s="1">
        <v>674100</v>
      </c>
      <c r="Y835" s="1">
        <v>2946175</v>
      </c>
      <c r="Z835" s="1">
        <v>580526</v>
      </c>
      <c r="AA835" t="s">
        <v>383</v>
      </c>
      <c r="AB835" t="s">
        <v>384</v>
      </c>
      <c r="AC835">
        <v>11.77</v>
      </c>
      <c r="AD835">
        <v>0.78</v>
      </c>
      <c r="AE835">
        <v>2.63</v>
      </c>
      <c r="AF835" t="s">
        <v>230</v>
      </c>
      <c r="AG835" s="1">
        <v>16800</v>
      </c>
      <c r="AH835" s="36">
        <v>4416</v>
      </c>
      <c r="AI835">
        <v>800</v>
      </c>
      <c r="AJ835" s="36">
        <v>4414</v>
      </c>
      <c r="AK835">
        <v>500</v>
      </c>
      <c r="AL835" s="2">
        <v>0.6381944444444444</v>
      </c>
      <c r="AM835" s="3">
        <v>46155</v>
      </c>
      <c r="AN835" t="s">
        <v>298</v>
      </c>
      <c r="AO835" t="s">
        <v>382</v>
      </c>
      <c r="AQ835" t="str">
        <f t="shared" ref="AQ835:AQ898" si="13">IF(AP835="","",ROUND((L835-AP835)/AP835,4))</f>
        <v/>
      </c>
    </row>
    <row r="836" spans="1:43">
      <c r="A836" s="8">
        <v>46184</v>
      </c>
      <c r="B836">
        <v>3828.44</v>
      </c>
      <c r="C836">
        <v>-0.5</v>
      </c>
      <c r="D836">
        <v>64180</v>
      </c>
      <c r="E836">
        <v>-0.25</v>
      </c>
      <c r="F836" s="69">
        <v>5713</v>
      </c>
      <c r="G836" t="s">
        <v>58</v>
      </c>
      <c r="H836">
        <v>0</v>
      </c>
      <c r="I836" t="s">
        <v>288</v>
      </c>
      <c r="J836" t="s">
        <v>289</v>
      </c>
      <c r="K836" t="s">
        <v>290</v>
      </c>
      <c r="L836" s="36">
        <v>7690</v>
      </c>
      <c r="M836">
        <v>-154</v>
      </c>
      <c r="N836" s="66">
        <v>-1.9599999999999999E-2</v>
      </c>
      <c r="O836" s="36">
        <v>7844</v>
      </c>
      <c r="P836" s="66">
        <v>-1.9599999999999999E-2</v>
      </c>
      <c r="Q836" s="36">
        <v>7625</v>
      </c>
      <c r="R836" s="36">
        <v>7796</v>
      </c>
      <c r="S836" s="36">
        <v>7477</v>
      </c>
      <c r="T836" s="66">
        <v>8.5000000000000006E-3</v>
      </c>
      <c r="U836" s="66">
        <v>4.4999999999999997E-3</v>
      </c>
      <c r="V836" s="66">
        <v>-1.35E-2</v>
      </c>
      <c r="W836" s="66">
        <v>2.8400000000000002E-2</v>
      </c>
      <c r="X836" s="1">
        <v>2681800</v>
      </c>
      <c r="Y836" s="1">
        <v>20563169</v>
      </c>
      <c r="Z836" s="1">
        <v>2236359</v>
      </c>
      <c r="AA836" t="s">
        <v>385</v>
      </c>
      <c r="AB836" t="s">
        <v>386</v>
      </c>
      <c r="AC836">
        <v>13.76</v>
      </c>
      <c r="AD836">
        <v>1</v>
      </c>
      <c r="AE836">
        <v>2.69</v>
      </c>
      <c r="AF836" t="s">
        <v>230</v>
      </c>
      <c r="AG836" s="1">
        <v>49200</v>
      </c>
      <c r="AH836" s="36">
        <v>7690</v>
      </c>
      <c r="AI836">
        <v>400</v>
      </c>
      <c r="AJ836" s="36">
        <v>7688</v>
      </c>
      <c r="AK836">
        <v>100</v>
      </c>
      <c r="AL836" s="2">
        <v>0.6381944444444444</v>
      </c>
      <c r="AM836" s="3">
        <v>46153</v>
      </c>
      <c r="AN836" t="s">
        <v>298</v>
      </c>
      <c r="AO836" t="s">
        <v>382</v>
      </c>
      <c r="AQ836" t="str">
        <f t="shared" si="13"/>
        <v/>
      </c>
    </row>
    <row r="837" spans="1:43">
      <c r="A837" s="8">
        <v>46184</v>
      </c>
      <c r="B837">
        <v>3828.44</v>
      </c>
      <c r="C837">
        <v>-0.5</v>
      </c>
      <c r="D837">
        <v>64180</v>
      </c>
      <c r="E837">
        <v>-0.25</v>
      </c>
      <c r="F837" s="69">
        <v>5802</v>
      </c>
      <c r="G837" t="s">
        <v>59</v>
      </c>
      <c r="H837">
        <v>0</v>
      </c>
      <c r="I837" t="s">
        <v>288</v>
      </c>
      <c r="J837" t="s">
        <v>289</v>
      </c>
      <c r="K837" t="s">
        <v>295</v>
      </c>
      <c r="L837" s="36">
        <v>10245</v>
      </c>
      <c r="M837">
        <v>-385</v>
      </c>
      <c r="N837" s="66">
        <v>-3.6200000000000003E-2</v>
      </c>
      <c r="O837" s="36">
        <v>10630</v>
      </c>
      <c r="P837" s="66">
        <v>-3.6200000000000003E-2</v>
      </c>
      <c r="Q837" s="36">
        <v>9945</v>
      </c>
      <c r="R837" s="36">
        <v>10470</v>
      </c>
      <c r="S837" s="36">
        <v>9817</v>
      </c>
      <c r="T837" s="66">
        <v>3.0099999999999998E-2</v>
      </c>
      <c r="U837" s="66">
        <v>1.83E-2</v>
      </c>
      <c r="V837" s="66">
        <v>-2.1399999999999999E-2</v>
      </c>
      <c r="W837" s="66">
        <v>4.3499999999999997E-2</v>
      </c>
      <c r="X837" s="1">
        <v>6022800</v>
      </c>
      <c r="Y837" s="1">
        <v>61174531</v>
      </c>
      <c r="Z837" s="1">
        <v>8133921</v>
      </c>
      <c r="AA837" t="s">
        <v>582</v>
      </c>
      <c r="AB837" t="s">
        <v>388</v>
      </c>
      <c r="AC837">
        <v>24.58</v>
      </c>
      <c r="AD837">
        <v>2.91</v>
      </c>
      <c r="AE837">
        <v>1.52</v>
      </c>
      <c r="AF837" t="s">
        <v>230</v>
      </c>
      <c r="AG837" s="1">
        <v>104200</v>
      </c>
      <c r="AH837" s="36">
        <v>10250</v>
      </c>
      <c r="AI837" s="1">
        <v>5600</v>
      </c>
      <c r="AJ837" s="36">
        <v>10245</v>
      </c>
      <c r="AK837" s="1">
        <v>1100</v>
      </c>
      <c r="AL837" s="2">
        <v>0.6381944444444444</v>
      </c>
      <c r="AM837" s="3">
        <v>46154</v>
      </c>
      <c r="AN837" t="s">
        <v>298</v>
      </c>
      <c r="AO837" t="s">
        <v>382</v>
      </c>
      <c r="AQ837" t="str">
        <f t="shared" si="13"/>
        <v/>
      </c>
    </row>
    <row r="838" spans="1:43">
      <c r="A838" s="8">
        <v>46184</v>
      </c>
      <c r="B838">
        <v>3828.44</v>
      </c>
      <c r="C838">
        <v>-0.5</v>
      </c>
      <c r="D838">
        <v>64180</v>
      </c>
      <c r="E838">
        <v>-0.25</v>
      </c>
      <c r="F838" s="69">
        <v>5803</v>
      </c>
      <c r="G838" t="s">
        <v>60</v>
      </c>
      <c r="H838">
        <v>0</v>
      </c>
      <c r="I838" t="s">
        <v>288</v>
      </c>
      <c r="J838" t="s">
        <v>289</v>
      </c>
      <c r="K838" t="s">
        <v>295</v>
      </c>
      <c r="L838" s="36">
        <v>4121</v>
      </c>
      <c r="M838">
        <v>-73</v>
      </c>
      <c r="N838" s="66">
        <v>-1.7399999999999999E-2</v>
      </c>
      <c r="O838" s="36">
        <v>4194</v>
      </c>
      <c r="P838" s="66">
        <v>-1.7399999999999999E-2</v>
      </c>
      <c r="Q838" s="36">
        <v>4006</v>
      </c>
      <c r="R838" s="36">
        <v>4162</v>
      </c>
      <c r="S838" s="36">
        <v>3888</v>
      </c>
      <c r="T838" s="66">
        <v>2.87E-2</v>
      </c>
      <c r="U838" s="66">
        <v>1.77E-2</v>
      </c>
      <c r="V838" s="66">
        <v>-9.7999999999999997E-3</v>
      </c>
      <c r="W838" s="66">
        <v>5.9900000000000002E-2</v>
      </c>
      <c r="X838" s="1">
        <v>48859900</v>
      </c>
      <c r="Y838" s="1">
        <v>197676188</v>
      </c>
      <c r="Z838" s="1">
        <v>7315518</v>
      </c>
      <c r="AA838" t="s">
        <v>389</v>
      </c>
      <c r="AB838" t="s">
        <v>390</v>
      </c>
      <c r="AC838">
        <v>40.880000000000003</v>
      </c>
      <c r="AD838">
        <v>12.17</v>
      </c>
      <c r="AE838">
        <v>0.92</v>
      </c>
      <c r="AF838" t="s">
        <v>230</v>
      </c>
      <c r="AG838" s="1">
        <v>664800</v>
      </c>
      <c r="AH838" s="36">
        <v>4121</v>
      </c>
      <c r="AI838">
        <v>500</v>
      </c>
      <c r="AJ838" s="36">
        <v>4120</v>
      </c>
      <c r="AK838" s="1">
        <v>7500</v>
      </c>
      <c r="AL838" s="2">
        <v>0.6381944444444444</v>
      </c>
      <c r="AM838" s="3">
        <v>46156</v>
      </c>
      <c r="AN838" t="s">
        <v>298</v>
      </c>
      <c r="AO838" t="s">
        <v>382</v>
      </c>
      <c r="AQ838" t="str">
        <f t="shared" si="13"/>
        <v/>
      </c>
    </row>
    <row r="839" spans="1:43">
      <c r="A839" s="8">
        <v>46184</v>
      </c>
      <c r="B839">
        <v>3828.44</v>
      </c>
      <c r="C839">
        <v>-0.5</v>
      </c>
      <c r="D839">
        <v>64180</v>
      </c>
      <c r="E839">
        <v>-0.25</v>
      </c>
      <c r="F839" s="69">
        <v>6038</v>
      </c>
      <c r="G839" t="s">
        <v>61</v>
      </c>
      <c r="H839">
        <v>0</v>
      </c>
      <c r="I839" t="s">
        <v>347</v>
      </c>
      <c r="J839" t="s">
        <v>289</v>
      </c>
      <c r="K839" t="s">
        <v>290</v>
      </c>
      <c r="L839">
        <v>905</v>
      </c>
      <c r="M839">
        <v>-3</v>
      </c>
      <c r="N839" s="66">
        <v>-3.3E-3</v>
      </c>
      <c r="O839">
        <v>908</v>
      </c>
      <c r="P839" s="66">
        <v>-3.3E-3</v>
      </c>
      <c r="Q839">
        <v>914</v>
      </c>
      <c r="R839">
        <v>914</v>
      </c>
      <c r="S839">
        <v>902</v>
      </c>
      <c r="T839" s="66">
        <v>-9.7999999999999997E-3</v>
      </c>
      <c r="U839" s="66">
        <v>3.3E-3</v>
      </c>
      <c r="V839" s="66">
        <v>-9.7999999999999997E-3</v>
      </c>
      <c r="W839" s="66">
        <v>3.3E-3</v>
      </c>
      <c r="X839" s="1">
        <v>6600</v>
      </c>
      <c r="Y839" s="1">
        <v>5994</v>
      </c>
      <c r="Z839" s="1">
        <v>4581</v>
      </c>
      <c r="AA839" t="s">
        <v>391</v>
      </c>
      <c r="AB839" t="s">
        <v>392</v>
      </c>
      <c r="AC839">
        <v>13.05</v>
      </c>
      <c r="AD839">
        <v>0.91</v>
      </c>
      <c r="AE839">
        <v>2.54</v>
      </c>
      <c r="AF839" t="s">
        <v>230</v>
      </c>
      <c r="AG839">
        <v>0</v>
      </c>
      <c r="AH839">
        <v>908</v>
      </c>
      <c r="AI839">
        <v>500</v>
      </c>
      <c r="AJ839">
        <v>903</v>
      </c>
      <c r="AK839">
        <v>100</v>
      </c>
      <c r="AL839" s="2">
        <v>0.63541666666666663</v>
      </c>
      <c r="AM839" s="3">
        <v>46157</v>
      </c>
      <c r="AN839" t="s">
        <v>350</v>
      </c>
      <c r="AO839" t="s">
        <v>313</v>
      </c>
      <c r="AQ839" t="str">
        <f t="shared" si="13"/>
        <v/>
      </c>
    </row>
    <row r="840" spans="1:43">
      <c r="A840" s="8">
        <v>46184</v>
      </c>
      <c r="B840">
        <v>3828.44</v>
      </c>
      <c r="C840">
        <v>-0.5</v>
      </c>
      <c r="D840">
        <v>64180</v>
      </c>
      <c r="E840">
        <v>-0.25</v>
      </c>
      <c r="F840" s="69">
        <v>6156</v>
      </c>
      <c r="G840" t="s">
        <v>62</v>
      </c>
      <c r="H840">
        <v>0</v>
      </c>
      <c r="I840" t="s">
        <v>314</v>
      </c>
      <c r="J840" t="s">
        <v>323</v>
      </c>
      <c r="K840" t="s">
        <v>295</v>
      </c>
      <c r="L840" s="36">
        <v>2010</v>
      </c>
      <c r="M840">
        <v>14</v>
      </c>
      <c r="N840" s="66">
        <v>7.0000000000000001E-3</v>
      </c>
      <c r="O840" s="36">
        <v>1996</v>
      </c>
      <c r="P840" s="66">
        <v>7.0000000000000001E-3</v>
      </c>
      <c r="Q840" s="36">
        <v>2020</v>
      </c>
      <c r="R840" s="36">
        <v>2020</v>
      </c>
      <c r="S840" s="36">
        <v>1997</v>
      </c>
      <c r="T840" s="66">
        <v>-4.8999999999999998E-3</v>
      </c>
      <c r="U840" s="66">
        <v>8.9999999999999998E-4</v>
      </c>
      <c r="V840" s="66">
        <v>-4.8999999999999998E-3</v>
      </c>
      <c r="W840" s="66">
        <v>6.4999999999999997E-3</v>
      </c>
      <c r="X840" s="1">
        <v>10500</v>
      </c>
      <c r="Y840" s="1">
        <v>21133</v>
      </c>
      <c r="Z840" s="1">
        <v>10653</v>
      </c>
      <c r="AA840" t="s">
        <v>393</v>
      </c>
      <c r="AB840" t="s">
        <v>394</v>
      </c>
      <c r="AC840">
        <v>59.64</v>
      </c>
      <c r="AD840">
        <v>1.41</v>
      </c>
      <c r="AE840">
        <v>4.9800000000000004</v>
      </c>
      <c r="AF840">
        <v>1.2</v>
      </c>
      <c r="AG840">
        <v>200</v>
      </c>
      <c r="AH840" s="36">
        <v>2015</v>
      </c>
      <c r="AI840">
        <v>200</v>
      </c>
      <c r="AJ840" s="36">
        <v>2009</v>
      </c>
      <c r="AK840">
        <v>100</v>
      </c>
      <c r="AL840" s="2">
        <v>0.63124999999999998</v>
      </c>
      <c r="AN840" t="s">
        <v>350</v>
      </c>
      <c r="AO840" t="s">
        <v>395</v>
      </c>
      <c r="AQ840" t="str">
        <f t="shared" si="13"/>
        <v/>
      </c>
    </row>
    <row r="841" spans="1:43">
      <c r="A841" s="8">
        <v>46184</v>
      </c>
      <c r="B841">
        <v>3828.44</v>
      </c>
      <c r="C841">
        <v>-0.5</v>
      </c>
      <c r="D841">
        <v>64180</v>
      </c>
      <c r="E841">
        <v>-0.25</v>
      </c>
      <c r="F841" s="69">
        <v>6178</v>
      </c>
      <c r="G841" t="s">
        <v>63</v>
      </c>
      <c r="H841">
        <v>0</v>
      </c>
      <c r="I841" t="s">
        <v>288</v>
      </c>
      <c r="J841" t="s">
        <v>289</v>
      </c>
      <c r="K841" t="s">
        <v>295</v>
      </c>
      <c r="L841" s="36">
        <v>2211.5</v>
      </c>
      <c r="M841">
        <v>6.5</v>
      </c>
      <c r="N841" s="66">
        <v>2.8999999999999998E-3</v>
      </c>
      <c r="O841" s="36">
        <v>2205</v>
      </c>
      <c r="P841" s="66">
        <v>2.8999999999999998E-3</v>
      </c>
      <c r="Q841" s="36">
        <v>2230.5</v>
      </c>
      <c r="R841" s="36">
        <v>2252</v>
      </c>
      <c r="S841" s="36">
        <v>2182.5</v>
      </c>
      <c r="T841" s="66">
        <v>-8.5000000000000006E-3</v>
      </c>
      <c r="U841" s="66">
        <v>3.0999999999999999E-3</v>
      </c>
      <c r="V841" s="66">
        <v>-1.7899999999999999E-2</v>
      </c>
      <c r="W841" s="66">
        <v>1.32E-2</v>
      </c>
      <c r="X841" s="1">
        <v>5059900</v>
      </c>
      <c r="Y841" s="1">
        <v>11171825</v>
      </c>
      <c r="Z841" s="1">
        <v>6210322</v>
      </c>
      <c r="AA841" t="s">
        <v>624</v>
      </c>
      <c r="AB841" t="s">
        <v>397</v>
      </c>
      <c r="AC841">
        <v>15.91</v>
      </c>
      <c r="AD841">
        <v>0.63</v>
      </c>
      <c r="AE841">
        <v>2.71</v>
      </c>
      <c r="AF841" t="s">
        <v>230</v>
      </c>
      <c r="AG841" s="1">
        <v>70900</v>
      </c>
      <c r="AH841" s="36">
        <v>2212</v>
      </c>
      <c r="AI841" s="1">
        <v>1200</v>
      </c>
      <c r="AJ841" s="36">
        <v>2211</v>
      </c>
      <c r="AK841">
        <v>700</v>
      </c>
      <c r="AL841" s="2">
        <v>0.6381944444444444</v>
      </c>
      <c r="AM841" s="3">
        <v>46157</v>
      </c>
      <c r="AN841" t="s">
        <v>298</v>
      </c>
      <c r="AO841" t="s">
        <v>313</v>
      </c>
      <c r="AQ841" t="str">
        <f t="shared" si="13"/>
        <v/>
      </c>
    </row>
    <row r="842" spans="1:43">
      <c r="A842" s="8">
        <v>46184</v>
      </c>
      <c r="B842">
        <v>3828.44</v>
      </c>
      <c r="C842">
        <v>-0.5</v>
      </c>
      <c r="D842">
        <v>64180</v>
      </c>
      <c r="E842">
        <v>-0.25</v>
      </c>
      <c r="F842" s="69">
        <v>6208</v>
      </c>
      <c r="G842" t="s">
        <v>64</v>
      </c>
      <c r="H842">
        <v>0</v>
      </c>
      <c r="I842" t="s">
        <v>314</v>
      </c>
      <c r="J842" t="s">
        <v>289</v>
      </c>
      <c r="K842" t="s">
        <v>295</v>
      </c>
      <c r="L842" s="36">
        <v>1687</v>
      </c>
      <c r="M842">
        <v>-29</v>
      </c>
      <c r="N842" s="66">
        <v>-1.6899999999999998E-2</v>
      </c>
      <c r="O842" s="36">
        <v>1716</v>
      </c>
      <c r="P842" s="66">
        <v>-1.6799999999999999E-2</v>
      </c>
      <c r="Q842" s="36">
        <v>1703</v>
      </c>
      <c r="R842" s="36">
        <v>1706</v>
      </c>
      <c r="S842" s="36">
        <v>1651</v>
      </c>
      <c r="T842" s="66">
        <v>-9.2999999999999992E-3</v>
      </c>
      <c r="U842" s="66">
        <v>1.9900000000000001E-2</v>
      </c>
      <c r="V842" s="66">
        <v>-1.11E-2</v>
      </c>
      <c r="W842" s="66">
        <v>2.18E-2</v>
      </c>
      <c r="X842" s="1">
        <v>61200</v>
      </c>
      <c r="Y842" s="1">
        <v>102707</v>
      </c>
      <c r="Z842" s="1">
        <v>10773</v>
      </c>
      <c r="AA842" t="s">
        <v>398</v>
      </c>
      <c r="AB842" t="s">
        <v>399</v>
      </c>
      <c r="AC842">
        <v>16.440000000000001</v>
      </c>
      <c r="AD842">
        <v>1.71</v>
      </c>
      <c r="AE842">
        <v>1.19</v>
      </c>
      <c r="AF842">
        <v>2</v>
      </c>
      <c r="AG842">
        <v>0</v>
      </c>
      <c r="AH842" s="36">
        <v>1692</v>
      </c>
      <c r="AI842">
        <v>200</v>
      </c>
      <c r="AJ842" s="36">
        <v>1687</v>
      </c>
      <c r="AK842">
        <v>300</v>
      </c>
      <c r="AL842" s="2">
        <v>0.63749999999999996</v>
      </c>
      <c r="AM842" s="3">
        <v>46153</v>
      </c>
      <c r="AN842" t="s">
        <v>298</v>
      </c>
      <c r="AO842" t="s">
        <v>395</v>
      </c>
      <c r="AQ842" t="str">
        <f t="shared" si="13"/>
        <v/>
      </c>
    </row>
    <row r="843" spans="1:43">
      <c r="A843" s="8">
        <v>46184</v>
      </c>
      <c r="B843">
        <v>3828.44</v>
      </c>
      <c r="C843">
        <v>-0.5</v>
      </c>
      <c r="D843">
        <v>64180</v>
      </c>
      <c r="E843">
        <v>-0.25</v>
      </c>
      <c r="F843" s="69">
        <v>6356</v>
      </c>
      <c r="G843" t="s">
        <v>65</v>
      </c>
      <c r="H843">
        <v>0</v>
      </c>
      <c r="I843" t="s">
        <v>314</v>
      </c>
      <c r="J843" t="s">
        <v>289</v>
      </c>
      <c r="K843" t="s">
        <v>295</v>
      </c>
      <c r="L843" s="36">
        <v>1376</v>
      </c>
      <c r="M843">
        <v>-49</v>
      </c>
      <c r="N843" s="66">
        <v>-3.44E-2</v>
      </c>
      <c r="O843" s="36">
        <v>1425</v>
      </c>
      <c r="P843" s="66">
        <v>-3.4299999999999997E-2</v>
      </c>
      <c r="Q843" s="36">
        <v>1365</v>
      </c>
      <c r="R843" s="36">
        <v>1391</v>
      </c>
      <c r="S843" s="36">
        <v>1329</v>
      </c>
      <c r="T843" s="66">
        <v>8.0000000000000002E-3</v>
      </c>
      <c r="U843" s="66">
        <v>1.6899999999999998E-2</v>
      </c>
      <c r="V843" s="66">
        <v>-1.0699999999999999E-2</v>
      </c>
      <c r="W843" s="66">
        <v>3.5299999999999998E-2</v>
      </c>
      <c r="X843" s="1">
        <v>257600</v>
      </c>
      <c r="Y843" s="1">
        <v>351712</v>
      </c>
      <c r="Z843" s="1">
        <v>19649</v>
      </c>
      <c r="AA843" t="s">
        <v>400</v>
      </c>
      <c r="AB843" t="s">
        <v>401</v>
      </c>
      <c r="AC843">
        <v>11.13</v>
      </c>
      <c r="AD843">
        <v>1.35</v>
      </c>
      <c r="AE843">
        <v>0.73</v>
      </c>
      <c r="AF843" t="s">
        <v>230</v>
      </c>
      <c r="AG843">
        <v>0</v>
      </c>
      <c r="AH843" s="36">
        <v>1377</v>
      </c>
      <c r="AI843">
        <v>100</v>
      </c>
      <c r="AJ843" s="36">
        <v>1375</v>
      </c>
      <c r="AK843">
        <v>300</v>
      </c>
      <c r="AL843" s="2">
        <v>0.63749999999999996</v>
      </c>
      <c r="AM843" s="3">
        <v>46155</v>
      </c>
      <c r="AN843" t="s">
        <v>298</v>
      </c>
      <c r="AO843" t="s">
        <v>395</v>
      </c>
      <c r="AQ843" t="str">
        <f t="shared" si="13"/>
        <v/>
      </c>
    </row>
    <row r="844" spans="1:43">
      <c r="A844" s="8">
        <v>46184</v>
      </c>
      <c r="B844">
        <v>3828.44</v>
      </c>
      <c r="C844">
        <v>-0.5</v>
      </c>
      <c r="D844">
        <v>64180</v>
      </c>
      <c r="E844">
        <v>-0.25</v>
      </c>
      <c r="F844" s="69">
        <v>6378</v>
      </c>
      <c r="G844" t="s">
        <v>66</v>
      </c>
      <c r="H844">
        <v>0</v>
      </c>
      <c r="I844" t="s">
        <v>314</v>
      </c>
      <c r="J844" t="s">
        <v>289</v>
      </c>
      <c r="K844" t="s">
        <v>290</v>
      </c>
      <c r="L844" s="36">
        <v>1136</v>
      </c>
      <c r="M844">
        <v>-7</v>
      </c>
      <c r="N844" s="66">
        <v>-6.1000000000000004E-3</v>
      </c>
      <c r="O844" s="36">
        <v>1143</v>
      </c>
      <c r="P844" s="66">
        <v>-6.1000000000000004E-3</v>
      </c>
      <c r="Q844" s="36">
        <v>1123</v>
      </c>
      <c r="R844" s="36">
        <v>1142</v>
      </c>
      <c r="S844" s="36">
        <v>1101</v>
      </c>
      <c r="T844" s="66">
        <v>1.15E-2</v>
      </c>
      <c r="U844" s="66">
        <v>1.7000000000000001E-2</v>
      </c>
      <c r="V844" s="66">
        <v>-5.1999999999999998E-3</v>
      </c>
      <c r="W844" s="66">
        <v>3.1699999999999999E-2</v>
      </c>
      <c r="X844" s="1">
        <v>123100</v>
      </c>
      <c r="Y844" s="1">
        <v>138110</v>
      </c>
      <c r="Z844" s="1">
        <v>23401</v>
      </c>
      <c r="AA844" t="s">
        <v>402</v>
      </c>
      <c r="AB844" t="s">
        <v>603</v>
      </c>
      <c r="AC844">
        <v>11.83</v>
      </c>
      <c r="AD844">
        <v>1.06</v>
      </c>
      <c r="AE844">
        <v>3.61</v>
      </c>
      <c r="AF844" t="s">
        <v>230</v>
      </c>
      <c r="AG844">
        <v>0</v>
      </c>
      <c r="AH844" s="36">
        <v>1136</v>
      </c>
      <c r="AI844">
        <v>400</v>
      </c>
      <c r="AJ844" s="36">
        <v>1135</v>
      </c>
      <c r="AK844">
        <v>300</v>
      </c>
      <c r="AL844" s="2">
        <v>0.63749999999999996</v>
      </c>
      <c r="AM844" s="3">
        <v>46154</v>
      </c>
      <c r="AN844" t="s">
        <v>298</v>
      </c>
      <c r="AO844" t="s">
        <v>395</v>
      </c>
      <c r="AQ844" t="str">
        <f t="shared" si="13"/>
        <v/>
      </c>
    </row>
    <row r="845" spans="1:43">
      <c r="A845" s="8">
        <v>46184</v>
      </c>
      <c r="B845">
        <v>3828.44</v>
      </c>
      <c r="C845">
        <v>-0.5</v>
      </c>
      <c r="D845">
        <v>64180</v>
      </c>
      <c r="E845">
        <v>-0.25</v>
      </c>
      <c r="F845" s="69">
        <v>6526</v>
      </c>
      <c r="G845" t="s">
        <v>67</v>
      </c>
      <c r="H845">
        <v>0</v>
      </c>
      <c r="I845" t="s">
        <v>288</v>
      </c>
      <c r="J845" t="s">
        <v>289</v>
      </c>
      <c r="K845" t="s">
        <v>295</v>
      </c>
      <c r="L845" s="36">
        <v>2298</v>
      </c>
      <c r="M845">
        <v>-4.5</v>
      </c>
      <c r="N845" s="66">
        <v>-2E-3</v>
      </c>
      <c r="O845" s="36">
        <v>2302.5</v>
      </c>
      <c r="P845" s="66">
        <v>-1.9E-3</v>
      </c>
      <c r="Q845" s="36">
        <v>2185.5</v>
      </c>
      <c r="R845" s="36">
        <v>2303.5</v>
      </c>
      <c r="S845" s="36">
        <v>2152</v>
      </c>
      <c r="T845" s="66">
        <v>5.1400000000000001E-2</v>
      </c>
      <c r="U845" s="66">
        <v>2.58E-2</v>
      </c>
      <c r="V845" s="66">
        <v>-2.3E-3</v>
      </c>
      <c r="W845" s="66">
        <v>6.7799999999999999E-2</v>
      </c>
      <c r="X845" s="1">
        <v>6936600</v>
      </c>
      <c r="Y845" s="1">
        <v>15586602</v>
      </c>
      <c r="Z845" s="1">
        <v>413582</v>
      </c>
      <c r="AA845" t="s">
        <v>584</v>
      </c>
      <c r="AB845" t="s">
        <v>405</v>
      </c>
      <c r="AC845">
        <v>40.31</v>
      </c>
      <c r="AD845">
        <v>3.02</v>
      </c>
      <c r="AE845">
        <v>2.1800000000000002</v>
      </c>
      <c r="AF845" t="s">
        <v>230</v>
      </c>
      <c r="AG845" s="1">
        <v>25400</v>
      </c>
      <c r="AH845" s="36">
        <v>2298</v>
      </c>
      <c r="AI845">
        <v>100</v>
      </c>
      <c r="AJ845" s="36">
        <v>2297.5</v>
      </c>
      <c r="AK845" s="1">
        <v>1400</v>
      </c>
      <c r="AL845" s="2">
        <v>0.6381944444444444</v>
      </c>
      <c r="AN845" t="s">
        <v>298</v>
      </c>
      <c r="AO845" t="s">
        <v>344</v>
      </c>
      <c r="AQ845" t="str">
        <f t="shared" si="13"/>
        <v/>
      </c>
    </row>
    <row r="846" spans="1:43">
      <c r="A846" s="8">
        <v>46184</v>
      </c>
      <c r="B846">
        <v>3828.44</v>
      </c>
      <c r="C846">
        <v>-0.5</v>
      </c>
      <c r="D846">
        <v>64180</v>
      </c>
      <c r="E846">
        <v>-0.25</v>
      </c>
      <c r="F846" s="69">
        <v>6586</v>
      </c>
      <c r="G846" t="s">
        <v>68</v>
      </c>
      <c r="H846">
        <v>0</v>
      </c>
      <c r="I846" t="s">
        <v>288</v>
      </c>
      <c r="J846" t="s">
        <v>289</v>
      </c>
      <c r="K846" t="s">
        <v>295</v>
      </c>
      <c r="L846" s="36">
        <v>5469</v>
      </c>
      <c r="M846">
        <v>33</v>
      </c>
      <c r="N846" s="66">
        <v>6.1000000000000004E-3</v>
      </c>
      <c r="O846" s="36">
        <v>5436</v>
      </c>
      <c r="P846" s="66">
        <v>6.0000000000000001E-3</v>
      </c>
      <c r="Q846" s="36">
        <v>5341</v>
      </c>
      <c r="R846" s="36">
        <v>5518</v>
      </c>
      <c r="S846" s="36">
        <v>5331</v>
      </c>
      <c r="T846" s="66">
        <v>2.3900000000000001E-2</v>
      </c>
      <c r="U846" s="66">
        <v>2.9999999999999997E-4</v>
      </c>
      <c r="V846" s="66">
        <v>-8.8000000000000005E-3</v>
      </c>
      <c r="W846" s="66">
        <v>2.58E-2</v>
      </c>
      <c r="X846" s="1">
        <v>485400</v>
      </c>
      <c r="Y846" s="1">
        <v>2641984</v>
      </c>
      <c r="Z846" s="1">
        <v>1531415</v>
      </c>
      <c r="AA846" t="s">
        <v>406</v>
      </c>
      <c r="AB846" t="s">
        <v>407</v>
      </c>
      <c r="AC846">
        <v>17.39</v>
      </c>
      <c r="AD846">
        <v>1.41</v>
      </c>
      <c r="AE846">
        <v>2.89</v>
      </c>
      <c r="AF846" t="s">
        <v>230</v>
      </c>
      <c r="AG846" s="1">
        <v>10500</v>
      </c>
      <c r="AH846" s="36">
        <v>5471</v>
      </c>
      <c r="AI846">
        <v>300</v>
      </c>
      <c r="AJ846" s="36">
        <v>5467</v>
      </c>
      <c r="AK846">
        <v>500</v>
      </c>
      <c r="AL846" s="2">
        <v>0.6381944444444444</v>
      </c>
      <c r="AN846" t="s">
        <v>298</v>
      </c>
      <c r="AO846" t="s">
        <v>395</v>
      </c>
      <c r="AQ846" t="str">
        <f t="shared" si="13"/>
        <v/>
      </c>
    </row>
    <row r="847" spans="1:43">
      <c r="A847" s="8">
        <v>46184</v>
      </c>
      <c r="B847">
        <v>3828.44</v>
      </c>
      <c r="C847">
        <v>-0.5</v>
      </c>
      <c r="D847">
        <v>64180</v>
      </c>
      <c r="E847">
        <v>-0.25</v>
      </c>
      <c r="F847" s="69">
        <v>6594</v>
      </c>
      <c r="G847" t="s">
        <v>69</v>
      </c>
      <c r="H847">
        <v>0</v>
      </c>
      <c r="I847" t="s">
        <v>288</v>
      </c>
      <c r="J847" t="s">
        <v>289</v>
      </c>
      <c r="K847" t="s">
        <v>290</v>
      </c>
      <c r="L847" s="36">
        <v>2565</v>
      </c>
      <c r="M847">
        <v>-30</v>
      </c>
      <c r="N847" s="66">
        <v>-1.1599999999999999E-2</v>
      </c>
      <c r="O847" s="36">
        <v>2595</v>
      </c>
      <c r="P847" s="66">
        <v>-1.15E-2</v>
      </c>
      <c r="Q847" s="36">
        <v>2519</v>
      </c>
      <c r="R847" s="36">
        <v>2587</v>
      </c>
      <c r="S847" s="36">
        <v>2511</v>
      </c>
      <c r="T847" s="66">
        <v>1.8200000000000001E-2</v>
      </c>
      <c r="U847" s="66">
        <v>5.7999999999999996E-3</v>
      </c>
      <c r="V847" s="66">
        <v>-8.5000000000000006E-3</v>
      </c>
      <c r="W847" s="66">
        <v>2.1499999999999998E-2</v>
      </c>
      <c r="X847" s="1">
        <v>5293300</v>
      </c>
      <c r="Y847" s="1">
        <v>13542614</v>
      </c>
      <c r="Z847" s="1">
        <v>3058939</v>
      </c>
      <c r="AA847" t="s">
        <v>560</v>
      </c>
      <c r="AB847" t="s">
        <v>409</v>
      </c>
      <c r="AC847">
        <v>36.74</v>
      </c>
      <c r="AD847">
        <v>1.67</v>
      </c>
      <c r="AE847">
        <v>0</v>
      </c>
      <c r="AF847" t="s">
        <v>230</v>
      </c>
      <c r="AG847" s="1">
        <v>50800</v>
      </c>
      <c r="AH847" s="36">
        <v>2566</v>
      </c>
      <c r="AI847" s="1">
        <v>2100</v>
      </c>
      <c r="AJ847" s="36">
        <v>2564</v>
      </c>
      <c r="AK847" s="1">
        <v>2200</v>
      </c>
      <c r="AL847" s="2">
        <v>0.6381944444444444</v>
      </c>
      <c r="AN847" t="s">
        <v>298</v>
      </c>
      <c r="AO847" t="s">
        <v>344</v>
      </c>
      <c r="AQ847" t="str">
        <f t="shared" si="13"/>
        <v/>
      </c>
    </row>
    <row r="848" spans="1:43">
      <c r="A848" s="8">
        <v>46184</v>
      </c>
      <c r="B848">
        <v>3828.44</v>
      </c>
      <c r="C848">
        <v>-0.5</v>
      </c>
      <c r="D848">
        <v>64180</v>
      </c>
      <c r="E848">
        <v>-0.25</v>
      </c>
      <c r="F848" s="69">
        <v>6674</v>
      </c>
      <c r="G848" t="s">
        <v>70</v>
      </c>
      <c r="H848">
        <v>0</v>
      </c>
      <c r="I848" t="s">
        <v>288</v>
      </c>
      <c r="J848" t="s">
        <v>289</v>
      </c>
      <c r="K848" t="s">
        <v>290</v>
      </c>
      <c r="L848" s="36">
        <v>6285</v>
      </c>
      <c r="M848">
        <v>-127</v>
      </c>
      <c r="N848" s="66">
        <v>-1.9800000000000002E-2</v>
      </c>
      <c r="O848" s="36">
        <v>6412</v>
      </c>
      <c r="P848" s="66">
        <v>-1.9800000000000002E-2</v>
      </c>
      <c r="Q848" s="36">
        <v>6112</v>
      </c>
      <c r="R848" s="36">
        <v>6357</v>
      </c>
      <c r="S848" s="36">
        <v>5971</v>
      </c>
      <c r="T848" s="66">
        <v>2.8299999999999999E-2</v>
      </c>
      <c r="U848" s="66">
        <v>1.2999999999999999E-2</v>
      </c>
      <c r="V848" s="66">
        <v>-1.1299999999999999E-2</v>
      </c>
      <c r="W848" s="66">
        <v>5.2499999999999998E-2</v>
      </c>
      <c r="X848" s="1">
        <v>583600</v>
      </c>
      <c r="Y848" s="1">
        <v>3625599</v>
      </c>
      <c r="Z848" s="1">
        <v>631305</v>
      </c>
      <c r="AA848" t="s">
        <v>604</v>
      </c>
      <c r="AB848" t="s">
        <v>411</v>
      </c>
      <c r="AC848">
        <v>16.899999999999999</v>
      </c>
      <c r="AD848">
        <v>1.59</v>
      </c>
      <c r="AE848">
        <v>1.56</v>
      </c>
      <c r="AF848" t="s">
        <v>230</v>
      </c>
      <c r="AG848" s="1">
        <v>20400</v>
      </c>
      <c r="AH848" s="36">
        <v>6285</v>
      </c>
      <c r="AI848">
        <v>100</v>
      </c>
      <c r="AJ848" s="36">
        <v>6282</v>
      </c>
      <c r="AK848">
        <v>900</v>
      </c>
      <c r="AL848" s="2">
        <v>0.6381944444444444</v>
      </c>
      <c r="AM848" s="3">
        <v>46155</v>
      </c>
      <c r="AN848" t="s">
        <v>298</v>
      </c>
      <c r="AO848" t="s">
        <v>344</v>
      </c>
      <c r="AQ848" t="str">
        <f t="shared" si="13"/>
        <v/>
      </c>
    </row>
    <row r="849" spans="1:43">
      <c r="A849" s="8">
        <v>46184</v>
      </c>
      <c r="B849">
        <v>3828.44</v>
      </c>
      <c r="C849">
        <v>-0.5</v>
      </c>
      <c r="D849">
        <v>64180</v>
      </c>
      <c r="E849">
        <v>-0.25</v>
      </c>
      <c r="F849" s="69">
        <v>6758</v>
      </c>
      <c r="G849" t="s">
        <v>71</v>
      </c>
      <c r="H849">
        <v>0</v>
      </c>
      <c r="I849" t="s">
        <v>288</v>
      </c>
      <c r="J849" t="s">
        <v>289</v>
      </c>
      <c r="K849" t="s">
        <v>295</v>
      </c>
      <c r="L849" s="36">
        <v>3378</v>
      </c>
      <c r="M849">
        <v>-7</v>
      </c>
      <c r="N849" s="66">
        <v>-2.0999999999999999E-3</v>
      </c>
      <c r="O849" s="36">
        <v>3385</v>
      </c>
      <c r="P849" s="66">
        <v>-2E-3</v>
      </c>
      <c r="Q849" s="36">
        <v>3315</v>
      </c>
      <c r="R849" s="36">
        <v>3398</v>
      </c>
      <c r="S849" s="36">
        <v>3312</v>
      </c>
      <c r="T849" s="66">
        <v>1.9E-2</v>
      </c>
      <c r="U849" s="66">
        <v>1.44E-2</v>
      </c>
      <c r="V849" s="66">
        <v>-5.7999999999999996E-3</v>
      </c>
      <c r="W849" s="66">
        <v>1.9900000000000001E-2</v>
      </c>
      <c r="X849" s="1">
        <v>10572900</v>
      </c>
      <c r="Y849" s="1">
        <v>35438082</v>
      </c>
      <c r="Z849" s="1">
        <v>20150838</v>
      </c>
      <c r="AA849" t="s">
        <v>412</v>
      </c>
      <c r="AB849" t="s">
        <v>413</v>
      </c>
      <c r="AC849">
        <v>17.14</v>
      </c>
      <c r="AD849">
        <v>2.4500000000000002</v>
      </c>
      <c r="AE849">
        <v>1.04</v>
      </c>
      <c r="AF849" t="s">
        <v>230</v>
      </c>
      <c r="AG849" s="1">
        <v>437600</v>
      </c>
      <c r="AH849" s="36">
        <v>3379</v>
      </c>
      <c r="AI849" s="1">
        <v>3500</v>
      </c>
      <c r="AJ849" s="36">
        <v>3378</v>
      </c>
      <c r="AK849" s="1">
        <v>2600</v>
      </c>
      <c r="AL849" s="2">
        <v>0.6381944444444444</v>
      </c>
      <c r="AN849" t="s">
        <v>298</v>
      </c>
      <c r="AO849" t="s">
        <v>344</v>
      </c>
      <c r="AQ849" t="str">
        <f t="shared" si="13"/>
        <v/>
      </c>
    </row>
    <row r="850" spans="1:43">
      <c r="A850" s="8">
        <v>46184</v>
      </c>
      <c r="B850">
        <v>3828.44</v>
      </c>
      <c r="C850">
        <v>-0.5</v>
      </c>
      <c r="D850">
        <v>64180</v>
      </c>
      <c r="E850">
        <v>-0.25</v>
      </c>
      <c r="F850" s="69">
        <v>6810</v>
      </c>
      <c r="G850" t="s">
        <v>72</v>
      </c>
      <c r="H850">
        <v>0</v>
      </c>
      <c r="I850" t="s">
        <v>288</v>
      </c>
      <c r="J850" t="s">
        <v>289</v>
      </c>
      <c r="K850" t="s">
        <v>295</v>
      </c>
      <c r="L850" s="36">
        <v>2142</v>
      </c>
      <c r="M850">
        <v>17</v>
      </c>
      <c r="N850" s="66">
        <v>8.0000000000000002E-3</v>
      </c>
      <c r="O850" s="36">
        <v>2125</v>
      </c>
      <c r="P850" s="66">
        <v>8.0000000000000002E-3</v>
      </c>
      <c r="Q850" s="36">
        <v>2135</v>
      </c>
      <c r="R850" s="36">
        <v>2151</v>
      </c>
      <c r="S850" s="36">
        <v>2085</v>
      </c>
      <c r="T850" s="66">
        <v>3.2000000000000002E-3</v>
      </c>
      <c r="U850" s="66">
        <v>2.58E-2</v>
      </c>
      <c r="V850" s="66">
        <v>-4.1000000000000003E-3</v>
      </c>
      <c r="W850" s="66">
        <v>2.7300000000000001E-2</v>
      </c>
      <c r="X850" s="1">
        <v>247100</v>
      </c>
      <c r="Y850" s="1">
        <v>523486</v>
      </c>
      <c r="Z850" s="1">
        <v>87102</v>
      </c>
      <c r="AA850" t="s">
        <v>414</v>
      </c>
      <c r="AB850" t="s">
        <v>415</v>
      </c>
      <c r="AC850">
        <v>11.78</v>
      </c>
      <c r="AD850">
        <v>0.9</v>
      </c>
      <c r="AE850">
        <v>2.61</v>
      </c>
      <c r="AF850" t="s">
        <v>230</v>
      </c>
      <c r="AG850" s="1">
        <v>25400</v>
      </c>
      <c r="AH850" s="36">
        <v>2143</v>
      </c>
      <c r="AI850">
        <v>300</v>
      </c>
      <c r="AJ850" s="36">
        <v>2142</v>
      </c>
      <c r="AK850">
        <v>500</v>
      </c>
      <c r="AL850" s="2">
        <v>0.6381944444444444</v>
      </c>
      <c r="AN850" t="s">
        <v>298</v>
      </c>
      <c r="AO850" t="s">
        <v>344</v>
      </c>
      <c r="AQ850" t="str">
        <f t="shared" si="13"/>
        <v/>
      </c>
    </row>
    <row r="851" spans="1:43">
      <c r="A851" s="8">
        <v>46184</v>
      </c>
      <c r="B851">
        <v>3828.44</v>
      </c>
      <c r="C851">
        <v>-0.5</v>
      </c>
      <c r="D851">
        <v>64180</v>
      </c>
      <c r="E851">
        <v>-0.25</v>
      </c>
      <c r="F851" s="69">
        <v>6841</v>
      </c>
      <c r="G851" t="s">
        <v>73</v>
      </c>
      <c r="H851">
        <v>0</v>
      </c>
      <c r="I851" t="s">
        <v>288</v>
      </c>
      <c r="J851" t="s">
        <v>289</v>
      </c>
      <c r="K851" t="s">
        <v>295</v>
      </c>
      <c r="L851" s="36">
        <v>4764</v>
      </c>
      <c r="M851">
        <v>7</v>
      </c>
      <c r="N851" s="66">
        <v>1.5E-3</v>
      </c>
      <c r="O851" s="36">
        <v>4757</v>
      </c>
      <c r="P851" s="66">
        <v>1.4E-3</v>
      </c>
      <c r="Q851" s="36">
        <v>4707</v>
      </c>
      <c r="R851" s="36">
        <v>4809</v>
      </c>
      <c r="S851" s="36">
        <v>4584</v>
      </c>
      <c r="T851" s="66">
        <v>1.21E-2</v>
      </c>
      <c r="U851" s="66">
        <v>1.01E-2</v>
      </c>
      <c r="V851" s="66">
        <v>-9.2999999999999992E-3</v>
      </c>
      <c r="W851" s="66">
        <v>3.9199999999999999E-2</v>
      </c>
      <c r="X851" s="1">
        <v>784100</v>
      </c>
      <c r="Y851" s="1">
        <v>3706178</v>
      </c>
      <c r="Z851" s="1">
        <v>1225306</v>
      </c>
      <c r="AA851" t="s">
        <v>416</v>
      </c>
      <c r="AB851" t="s">
        <v>417</v>
      </c>
      <c r="AC851">
        <v>20.56</v>
      </c>
      <c r="AD851">
        <v>2.33</v>
      </c>
      <c r="AE851">
        <v>1.93</v>
      </c>
      <c r="AF851" t="s">
        <v>230</v>
      </c>
      <c r="AG851" s="1">
        <v>9700</v>
      </c>
      <c r="AH851" s="36">
        <v>4765</v>
      </c>
      <c r="AI851">
        <v>500</v>
      </c>
      <c r="AJ851" s="36">
        <v>4763</v>
      </c>
      <c r="AK851" s="1">
        <v>1000</v>
      </c>
      <c r="AL851" s="2">
        <v>0.6381944444444444</v>
      </c>
      <c r="AN851" t="s">
        <v>298</v>
      </c>
      <c r="AO851" t="s">
        <v>344</v>
      </c>
      <c r="AQ851" t="str">
        <f t="shared" si="13"/>
        <v/>
      </c>
    </row>
    <row r="852" spans="1:43">
      <c r="A852" s="8">
        <v>46184</v>
      </c>
      <c r="B852">
        <v>3828.44</v>
      </c>
      <c r="C852">
        <v>-0.5</v>
      </c>
      <c r="D852">
        <v>64180</v>
      </c>
      <c r="E852">
        <v>-0.25</v>
      </c>
      <c r="F852" s="69">
        <v>6890</v>
      </c>
      <c r="G852" t="s">
        <v>74</v>
      </c>
      <c r="H852">
        <v>0</v>
      </c>
      <c r="I852" t="s">
        <v>314</v>
      </c>
      <c r="J852" t="s">
        <v>289</v>
      </c>
      <c r="K852" t="s">
        <v>290</v>
      </c>
      <c r="L852" s="36">
        <v>7880</v>
      </c>
      <c r="M852">
        <v>0</v>
      </c>
      <c r="N852" s="66">
        <v>0</v>
      </c>
      <c r="O852" s="36">
        <v>7880</v>
      </c>
      <c r="P852" s="66">
        <v>0</v>
      </c>
      <c r="Q852" s="36">
        <v>7580</v>
      </c>
      <c r="R852" s="36">
        <v>7990</v>
      </c>
      <c r="S852" s="36">
        <v>7430</v>
      </c>
      <c r="T852" s="66">
        <v>3.95E-2</v>
      </c>
      <c r="U852" s="66">
        <v>7.6E-3</v>
      </c>
      <c r="V852" s="66">
        <v>-1.37E-2</v>
      </c>
      <c r="W852" s="66">
        <v>6.0499999999999998E-2</v>
      </c>
      <c r="X852" s="1">
        <v>557800</v>
      </c>
      <c r="Y852" s="1">
        <v>4339609</v>
      </c>
      <c r="Z852" s="1">
        <v>415372</v>
      </c>
      <c r="AA852" t="s">
        <v>418</v>
      </c>
      <c r="AB852" t="s">
        <v>419</v>
      </c>
      <c r="AC852">
        <v>17.96</v>
      </c>
      <c r="AD852">
        <v>1.42</v>
      </c>
      <c r="AE852">
        <v>2.54</v>
      </c>
      <c r="AF852" t="s">
        <v>230</v>
      </c>
      <c r="AG852" s="1">
        <v>10100</v>
      </c>
      <c r="AH852" s="36">
        <v>7890</v>
      </c>
      <c r="AI852" s="1">
        <v>2100</v>
      </c>
      <c r="AJ852" s="36">
        <v>7870</v>
      </c>
      <c r="AK852" s="1">
        <v>1100</v>
      </c>
      <c r="AL852" s="2">
        <v>0.6381944444444444</v>
      </c>
      <c r="AM852" s="3">
        <v>46157</v>
      </c>
      <c r="AN852" t="s">
        <v>293</v>
      </c>
      <c r="AO852" t="s">
        <v>344</v>
      </c>
      <c r="AQ852" t="str">
        <f t="shared" si="13"/>
        <v/>
      </c>
    </row>
    <row r="853" spans="1:43">
      <c r="A853" s="8">
        <v>46184</v>
      </c>
      <c r="B853">
        <v>3828.44</v>
      </c>
      <c r="C853">
        <v>-0.5</v>
      </c>
      <c r="D853">
        <v>64180</v>
      </c>
      <c r="E853">
        <v>-0.25</v>
      </c>
      <c r="F853" s="69">
        <v>6925</v>
      </c>
      <c r="G853" t="s">
        <v>75</v>
      </c>
      <c r="H853">
        <v>0</v>
      </c>
      <c r="I853" t="s">
        <v>288</v>
      </c>
      <c r="J853" t="s">
        <v>289</v>
      </c>
      <c r="K853" t="s">
        <v>290</v>
      </c>
      <c r="L853" s="36">
        <v>3921</v>
      </c>
      <c r="M853">
        <v>-57</v>
      </c>
      <c r="N853" s="66">
        <v>-1.43E-2</v>
      </c>
      <c r="O853" s="36">
        <v>3978</v>
      </c>
      <c r="P853" s="66">
        <v>-1.43E-2</v>
      </c>
      <c r="Q853" s="36">
        <v>3794</v>
      </c>
      <c r="R853" s="36">
        <v>3956</v>
      </c>
      <c r="S853" s="36">
        <v>3771</v>
      </c>
      <c r="T853" s="66">
        <v>3.3399999999999999E-2</v>
      </c>
      <c r="U853" s="66">
        <v>1.18E-2</v>
      </c>
      <c r="V853" s="66">
        <v>-8.8000000000000005E-3</v>
      </c>
      <c r="W853" s="66">
        <v>3.9699999999999999E-2</v>
      </c>
      <c r="X853" s="1">
        <v>234300</v>
      </c>
      <c r="Y853" s="1">
        <v>912740</v>
      </c>
      <c r="Z853" s="1">
        <v>327403</v>
      </c>
      <c r="AA853" t="s">
        <v>420</v>
      </c>
      <c r="AB853" t="s">
        <v>421</v>
      </c>
      <c r="AC853">
        <v>29.63</v>
      </c>
      <c r="AD853">
        <v>1.57</v>
      </c>
      <c r="AE853">
        <v>1.79</v>
      </c>
      <c r="AF853" t="s">
        <v>230</v>
      </c>
      <c r="AG853" s="1">
        <v>7100</v>
      </c>
      <c r="AH853" s="36">
        <v>3922</v>
      </c>
      <c r="AI853">
        <v>100</v>
      </c>
      <c r="AJ853" s="36">
        <v>3918</v>
      </c>
      <c r="AK853">
        <v>100</v>
      </c>
      <c r="AL853" s="2">
        <v>0.6381944444444444</v>
      </c>
      <c r="AM853" s="3">
        <v>46156</v>
      </c>
      <c r="AN853" t="s">
        <v>298</v>
      </c>
      <c r="AO853" t="s">
        <v>344</v>
      </c>
      <c r="AQ853" t="str">
        <f t="shared" si="13"/>
        <v/>
      </c>
    </row>
    <row r="854" spans="1:43">
      <c r="A854" s="8">
        <v>46184</v>
      </c>
      <c r="B854">
        <v>3828.44</v>
      </c>
      <c r="C854">
        <v>-0.5</v>
      </c>
      <c r="D854">
        <v>64180</v>
      </c>
      <c r="E854">
        <v>-0.25</v>
      </c>
      <c r="F854" s="69">
        <v>6963</v>
      </c>
      <c r="G854" t="s">
        <v>76</v>
      </c>
      <c r="H854">
        <v>0</v>
      </c>
      <c r="I854" t="s">
        <v>288</v>
      </c>
      <c r="J854" t="s">
        <v>289</v>
      </c>
      <c r="K854" t="s">
        <v>295</v>
      </c>
      <c r="L854" s="36">
        <v>4664</v>
      </c>
      <c r="M854">
        <v>-75</v>
      </c>
      <c r="N854" s="66">
        <v>-1.5800000000000002E-2</v>
      </c>
      <c r="O854" s="36">
        <v>4739</v>
      </c>
      <c r="P854" s="66">
        <v>-1.5800000000000002E-2</v>
      </c>
      <c r="Q854" s="36">
        <v>4502</v>
      </c>
      <c r="R854" s="36">
        <v>4797</v>
      </c>
      <c r="S854" s="36">
        <v>4439</v>
      </c>
      <c r="T854" s="66">
        <v>3.5900000000000001E-2</v>
      </c>
      <c r="U854" s="66">
        <v>1E-3</v>
      </c>
      <c r="V854" s="66">
        <v>-2.7699999999999999E-2</v>
      </c>
      <c r="W854" s="66">
        <v>5.0599999999999999E-2</v>
      </c>
      <c r="X854" s="1">
        <v>3991300</v>
      </c>
      <c r="Y854" s="1">
        <v>18541328</v>
      </c>
      <c r="Z854" s="1">
        <v>1883136</v>
      </c>
      <c r="AA854" t="s">
        <v>586</v>
      </c>
      <c r="AB854" t="s">
        <v>423</v>
      </c>
      <c r="AC854">
        <v>62.1</v>
      </c>
      <c r="AD854">
        <v>2.37</v>
      </c>
      <c r="AE854">
        <v>1.07</v>
      </c>
      <c r="AF854" t="s">
        <v>230</v>
      </c>
      <c r="AG854" s="1">
        <v>80900</v>
      </c>
      <c r="AH854" s="36">
        <v>4665</v>
      </c>
      <c r="AI854" s="1">
        <v>1200</v>
      </c>
      <c r="AJ854" s="36">
        <v>4664</v>
      </c>
      <c r="AK854">
        <v>200</v>
      </c>
      <c r="AL854" s="2">
        <v>0.6381944444444444</v>
      </c>
      <c r="AM854" s="3">
        <v>46154</v>
      </c>
      <c r="AN854" t="s">
        <v>298</v>
      </c>
      <c r="AO854" t="s">
        <v>344</v>
      </c>
      <c r="AQ854" t="str">
        <f t="shared" si="13"/>
        <v/>
      </c>
    </row>
    <row r="855" spans="1:43">
      <c r="A855" s="8">
        <v>46184</v>
      </c>
      <c r="B855">
        <v>3828.44</v>
      </c>
      <c r="C855">
        <v>-0.5</v>
      </c>
      <c r="D855">
        <v>64180</v>
      </c>
      <c r="E855">
        <v>-0.25</v>
      </c>
      <c r="F855" s="69">
        <v>7011</v>
      </c>
      <c r="G855" t="s">
        <v>77</v>
      </c>
      <c r="H855">
        <v>0</v>
      </c>
      <c r="I855" t="s">
        <v>288</v>
      </c>
      <c r="J855" t="s">
        <v>289</v>
      </c>
      <c r="K855" t="s">
        <v>290</v>
      </c>
      <c r="L855" s="36">
        <v>3474</v>
      </c>
      <c r="M855">
        <v>-104</v>
      </c>
      <c r="N855" s="66">
        <v>-2.9100000000000001E-2</v>
      </c>
      <c r="O855" s="36">
        <v>3578</v>
      </c>
      <c r="P855" s="66">
        <v>-2.9000000000000001E-2</v>
      </c>
      <c r="Q855" s="36">
        <v>3450</v>
      </c>
      <c r="R855" s="36">
        <v>3502</v>
      </c>
      <c r="S855" s="36">
        <v>3404</v>
      </c>
      <c r="T855" s="66">
        <v>6.8999999999999999E-3</v>
      </c>
      <c r="U855" s="66">
        <v>8.9999999999999993E-3</v>
      </c>
      <c r="V855" s="66">
        <v>-7.9000000000000008E-3</v>
      </c>
      <c r="W855" s="66">
        <v>2.0500000000000001E-2</v>
      </c>
      <c r="X855" s="1">
        <v>15437200</v>
      </c>
      <c r="Y855" s="1">
        <v>53391420</v>
      </c>
      <c r="Z855" s="1">
        <v>11720052</v>
      </c>
      <c r="AA855" t="s">
        <v>424</v>
      </c>
      <c r="AB855" t="s">
        <v>587</v>
      </c>
      <c r="AC855">
        <v>30.71</v>
      </c>
      <c r="AD855">
        <v>3.77</v>
      </c>
      <c r="AE855">
        <v>0.83</v>
      </c>
      <c r="AF855" t="s">
        <v>230</v>
      </c>
      <c r="AG855" s="1">
        <v>735200</v>
      </c>
      <c r="AH855" s="36">
        <v>3474</v>
      </c>
      <c r="AI855" s="1">
        <v>4200</v>
      </c>
      <c r="AJ855" s="36">
        <v>3473</v>
      </c>
      <c r="AK855">
        <v>100</v>
      </c>
      <c r="AL855" s="2">
        <v>0.6381944444444444</v>
      </c>
      <c r="AM855" s="3">
        <v>46154</v>
      </c>
      <c r="AN855" t="s">
        <v>298</v>
      </c>
      <c r="AO855" t="s">
        <v>395</v>
      </c>
      <c r="AQ855" t="str">
        <f t="shared" si="13"/>
        <v/>
      </c>
    </row>
    <row r="856" spans="1:43">
      <c r="A856" s="8">
        <v>46184</v>
      </c>
      <c r="B856">
        <v>3828.44</v>
      </c>
      <c r="C856">
        <v>-0.5</v>
      </c>
      <c r="D856">
        <v>64180</v>
      </c>
      <c r="E856">
        <v>-0.25</v>
      </c>
      <c r="F856" s="69">
        <v>7013</v>
      </c>
      <c r="G856" t="s">
        <v>78</v>
      </c>
      <c r="H856">
        <v>0</v>
      </c>
      <c r="I856" t="s">
        <v>288</v>
      </c>
      <c r="J856" t="s">
        <v>289</v>
      </c>
      <c r="K856" t="s">
        <v>290</v>
      </c>
      <c r="L856" s="36">
        <v>2366</v>
      </c>
      <c r="M856">
        <v>-73.5</v>
      </c>
      <c r="N856" s="66">
        <v>-3.0099999999999998E-2</v>
      </c>
      <c r="O856" s="36">
        <v>2439.5</v>
      </c>
      <c r="P856" s="66">
        <v>-3.0099999999999998E-2</v>
      </c>
      <c r="Q856" s="36">
        <v>2302.5</v>
      </c>
      <c r="R856" s="36">
        <v>2366.5</v>
      </c>
      <c r="S856" s="36">
        <v>2245</v>
      </c>
      <c r="T856" s="66">
        <v>2.75E-2</v>
      </c>
      <c r="U856" s="66">
        <v>2.1100000000000001E-2</v>
      </c>
      <c r="V856" s="66">
        <v>-2.0000000000000001E-4</v>
      </c>
      <c r="W856" s="66">
        <v>5.3800000000000001E-2</v>
      </c>
      <c r="X856" s="1">
        <v>13910500</v>
      </c>
      <c r="Y856" s="1">
        <v>32202980</v>
      </c>
      <c r="Z856" s="1">
        <v>2561809</v>
      </c>
      <c r="AA856" t="s">
        <v>426</v>
      </c>
      <c r="AB856" t="s">
        <v>588</v>
      </c>
      <c r="AC856">
        <v>15.2</v>
      </c>
      <c r="AD856">
        <v>3.84</v>
      </c>
      <c r="AE856">
        <v>0.97</v>
      </c>
      <c r="AF856" t="s">
        <v>230</v>
      </c>
      <c r="AG856" s="1">
        <v>662300</v>
      </c>
      <c r="AH856" s="36">
        <v>2366.5</v>
      </c>
      <c r="AI856" s="1">
        <v>3800</v>
      </c>
      <c r="AJ856" s="36">
        <v>2365.5</v>
      </c>
      <c r="AK856" s="1">
        <v>1800</v>
      </c>
      <c r="AL856" s="2">
        <v>0.6381944444444444</v>
      </c>
      <c r="AN856" t="s">
        <v>298</v>
      </c>
      <c r="AO856" t="s">
        <v>395</v>
      </c>
      <c r="AQ856" t="str">
        <f t="shared" si="13"/>
        <v/>
      </c>
    </row>
    <row r="857" spans="1:43">
      <c r="A857" s="8">
        <v>46184</v>
      </c>
      <c r="B857">
        <v>3828.44</v>
      </c>
      <c r="C857">
        <v>-0.5</v>
      </c>
      <c r="D857">
        <v>64180</v>
      </c>
      <c r="E857">
        <v>-0.25</v>
      </c>
      <c r="F857" s="69">
        <v>7047</v>
      </c>
      <c r="G857" t="s">
        <v>79</v>
      </c>
      <c r="H857">
        <v>0</v>
      </c>
      <c r="I857" t="s">
        <v>347</v>
      </c>
      <c r="J857" t="s">
        <v>289</v>
      </c>
      <c r="K857" t="s">
        <v>295</v>
      </c>
      <c r="L857" s="36">
        <v>2012</v>
      </c>
      <c r="M857">
        <v>16</v>
      </c>
      <c r="N857" s="66">
        <v>8.0000000000000002E-3</v>
      </c>
      <c r="O857" s="36">
        <v>1996</v>
      </c>
      <c r="P857" s="66">
        <v>8.0000000000000002E-3</v>
      </c>
      <c r="Q857" s="36">
        <v>1956</v>
      </c>
      <c r="R857" s="36">
        <v>2046</v>
      </c>
      <c r="S857" s="36">
        <v>1912</v>
      </c>
      <c r="T857" s="66">
        <v>2.86E-2</v>
      </c>
      <c r="U857" s="66">
        <v>1.3599999999999999E-2</v>
      </c>
      <c r="V857" s="66">
        <v>-1.66E-2</v>
      </c>
      <c r="W857" s="66">
        <v>5.2299999999999999E-2</v>
      </c>
      <c r="X857" s="1">
        <v>257500</v>
      </c>
      <c r="Y857" s="1">
        <v>510203</v>
      </c>
      <c r="Z857" s="1">
        <v>28562</v>
      </c>
      <c r="AA857" t="s">
        <v>428</v>
      </c>
      <c r="AB857" t="s">
        <v>625</v>
      </c>
      <c r="AC857">
        <v>7.97</v>
      </c>
      <c r="AD857">
        <v>2.5</v>
      </c>
      <c r="AE857">
        <v>0.65</v>
      </c>
      <c r="AF857" t="s">
        <v>230</v>
      </c>
      <c r="AG857" s="1">
        <v>2400</v>
      </c>
      <c r="AH857" s="36">
        <v>2012</v>
      </c>
      <c r="AI857">
        <v>200</v>
      </c>
      <c r="AJ857" s="36">
        <v>2009</v>
      </c>
      <c r="AK857">
        <v>400</v>
      </c>
      <c r="AL857" s="2">
        <v>0.63749999999999996</v>
      </c>
      <c r="AM857" s="3">
        <v>46157</v>
      </c>
      <c r="AN857" t="s">
        <v>298</v>
      </c>
      <c r="AO857" t="s">
        <v>313</v>
      </c>
      <c r="AQ857" t="str">
        <f t="shared" si="13"/>
        <v/>
      </c>
    </row>
    <row r="858" spans="1:43">
      <c r="A858" s="8">
        <v>46184</v>
      </c>
      <c r="B858">
        <v>3828.44</v>
      </c>
      <c r="C858">
        <v>-0.5</v>
      </c>
      <c r="D858">
        <v>64180</v>
      </c>
      <c r="E858">
        <v>-0.25</v>
      </c>
      <c r="F858" s="69">
        <v>7084</v>
      </c>
      <c r="G858" t="s">
        <v>80</v>
      </c>
      <c r="H858">
        <v>0</v>
      </c>
      <c r="I858" t="s">
        <v>347</v>
      </c>
      <c r="J858" t="s">
        <v>323</v>
      </c>
      <c r="K858" t="s">
        <v>295</v>
      </c>
      <c r="L858" s="36">
        <v>2016</v>
      </c>
      <c r="M858">
        <v>-48</v>
      </c>
      <c r="N858" s="66">
        <v>-2.3300000000000001E-2</v>
      </c>
      <c r="O858" s="36">
        <v>2064</v>
      </c>
      <c r="P858" s="66">
        <v>-2.3199999999999998E-2</v>
      </c>
      <c r="Q858" s="36">
        <v>2035</v>
      </c>
      <c r="R858" s="36">
        <v>2062</v>
      </c>
      <c r="S858" s="36">
        <v>2001</v>
      </c>
      <c r="T858" s="66">
        <v>-9.2999999999999992E-3</v>
      </c>
      <c r="U858" s="66">
        <v>3.3999999999999998E-3</v>
      </c>
      <c r="V858" s="66">
        <v>-2.23E-2</v>
      </c>
      <c r="W858" s="66">
        <v>7.4000000000000003E-3</v>
      </c>
      <c r="X858" s="1">
        <v>2600</v>
      </c>
      <c r="Y858" s="1">
        <v>5256</v>
      </c>
      <c r="Z858" s="1">
        <v>6571</v>
      </c>
      <c r="AA858" t="s">
        <v>430</v>
      </c>
      <c r="AB858" t="s">
        <v>615</v>
      </c>
      <c r="AC858">
        <v>28.07</v>
      </c>
      <c r="AD858">
        <v>1.05</v>
      </c>
      <c r="AE858">
        <v>4.71</v>
      </c>
      <c r="AF858">
        <v>0.3</v>
      </c>
      <c r="AG858">
        <v>100</v>
      </c>
      <c r="AH858" s="36">
        <v>2017</v>
      </c>
      <c r="AI858">
        <v>200</v>
      </c>
      <c r="AJ858" s="36">
        <v>2011</v>
      </c>
      <c r="AK858">
        <v>100</v>
      </c>
      <c r="AL858" s="2">
        <v>0.63611111111111107</v>
      </c>
      <c r="AM858" s="3">
        <v>46160</v>
      </c>
      <c r="AN858" t="s">
        <v>298</v>
      </c>
      <c r="AO858" t="s">
        <v>313</v>
      </c>
      <c r="AQ858" t="str">
        <f t="shared" si="13"/>
        <v/>
      </c>
    </row>
    <row r="859" spans="1:43">
      <c r="A859" s="8">
        <v>46184</v>
      </c>
      <c r="B859">
        <v>3828.44</v>
      </c>
      <c r="C859">
        <v>-0.5</v>
      </c>
      <c r="D859">
        <v>64180</v>
      </c>
      <c r="E859">
        <v>-0.25</v>
      </c>
      <c r="F859" s="69">
        <v>7182</v>
      </c>
      <c r="G859" t="s">
        <v>81</v>
      </c>
      <c r="H859">
        <v>0</v>
      </c>
      <c r="I859" t="s">
        <v>288</v>
      </c>
      <c r="J859" t="s">
        <v>289</v>
      </c>
      <c r="K859" t="s">
        <v>295</v>
      </c>
      <c r="L859" s="36">
        <v>3097</v>
      </c>
      <c r="M859">
        <v>-80</v>
      </c>
      <c r="N859" s="66">
        <v>-2.52E-2</v>
      </c>
      <c r="O859" s="36">
        <v>3177</v>
      </c>
      <c r="P859" s="66">
        <v>-2.5100000000000001E-2</v>
      </c>
      <c r="Q859" s="36">
        <v>3085</v>
      </c>
      <c r="R859" s="36">
        <v>3113</v>
      </c>
      <c r="S859" s="36">
        <v>3060</v>
      </c>
      <c r="T859" s="66">
        <v>3.8E-3</v>
      </c>
      <c r="U859" s="66">
        <v>1.0699999999999999E-2</v>
      </c>
      <c r="V859" s="66">
        <v>-5.1000000000000004E-3</v>
      </c>
      <c r="W859" s="66">
        <v>1.2E-2</v>
      </c>
      <c r="X859" s="1">
        <v>5851100</v>
      </c>
      <c r="Y859" s="1">
        <v>18057862</v>
      </c>
      <c r="Z859" s="1">
        <v>11074496</v>
      </c>
      <c r="AA859" t="s">
        <v>616</v>
      </c>
      <c r="AB859" t="s">
        <v>433</v>
      </c>
      <c r="AC859">
        <v>16.71</v>
      </c>
      <c r="AD859">
        <v>1.19</v>
      </c>
      <c r="AE859">
        <v>3</v>
      </c>
      <c r="AF859" t="s">
        <v>230</v>
      </c>
      <c r="AG859" s="1">
        <v>279900</v>
      </c>
      <c r="AH859" s="36">
        <v>3098</v>
      </c>
      <c r="AI859" s="1">
        <v>3800</v>
      </c>
      <c r="AJ859" s="36">
        <v>3097</v>
      </c>
      <c r="AK859" s="1">
        <v>2100</v>
      </c>
      <c r="AL859" s="2">
        <v>0.6381944444444444</v>
      </c>
      <c r="AM859" s="3">
        <v>46157</v>
      </c>
      <c r="AN859" t="s">
        <v>298</v>
      </c>
      <c r="AO859" t="s">
        <v>434</v>
      </c>
      <c r="AQ859" t="str">
        <f t="shared" si="13"/>
        <v/>
      </c>
    </row>
    <row r="860" spans="1:43">
      <c r="A860" s="8">
        <v>46184</v>
      </c>
      <c r="B860">
        <v>3828.44</v>
      </c>
      <c r="C860">
        <v>-0.5</v>
      </c>
      <c r="D860">
        <v>64180</v>
      </c>
      <c r="E860">
        <v>-0.25</v>
      </c>
      <c r="F860" s="69">
        <v>7203</v>
      </c>
      <c r="G860" t="s">
        <v>82</v>
      </c>
      <c r="H860">
        <v>0</v>
      </c>
      <c r="I860" t="s">
        <v>288</v>
      </c>
      <c r="J860" t="s">
        <v>289</v>
      </c>
      <c r="K860" t="s">
        <v>290</v>
      </c>
      <c r="L860" s="36">
        <v>2750.5</v>
      </c>
      <c r="M860">
        <v>-63.5</v>
      </c>
      <c r="N860" s="66">
        <v>-2.2599999999999999E-2</v>
      </c>
      <c r="O860" s="36">
        <v>2814</v>
      </c>
      <c r="P860" s="66">
        <v>-2.2499999999999999E-2</v>
      </c>
      <c r="Q860" s="36">
        <v>2768</v>
      </c>
      <c r="R860" s="36">
        <v>2782.5</v>
      </c>
      <c r="S860" s="36">
        <v>2718.5</v>
      </c>
      <c r="T860" s="66">
        <v>-6.3E-3</v>
      </c>
      <c r="U860" s="66">
        <v>2.7000000000000001E-3</v>
      </c>
      <c r="V860" s="66">
        <v>-1.15E-2</v>
      </c>
      <c r="W860" s="66">
        <v>1.17E-2</v>
      </c>
      <c r="X860" s="1">
        <v>21895200</v>
      </c>
      <c r="Y860" s="1">
        <v>60134291</v>
      </c>
      <c r="Z860" s="1">
        <v>43444113</v>
      </c>
      <c r="AA860" t="s">
        <v>435</v>
      </c>
      <c r="AB860" t="s">
        <v>626</v>
      </c>
      <c r="AC860">
        <v>10.85</v>
      </c>
      <c r="AD860">
        <v>0.89</v>
      </c>
      <c r="AE860">
        <v>3.64</v>
      </c>
      <c r="AF860" t="s">
        <v>230</v>
      </c>
      <c r="AG860" s="1">
        <v>1013200</v>
      </c>
      <c r="AH860" s="36">
        <v>2750.5</v>
      </c>
      <c r="AI860" s="1">
        <v>5400</v>
      </c>
      <c r="AJ860" s="36">
        <v>2749.5</v>
      </c>
      <c r="AK860" s="1">
        <v>10500</v>
      </c>
      <c r="AL860" s="2">
        <v>0.6381944444444444</v>
      </c>
      <c r="AN860" t="s">
        <v>298</v>
      </c>
      <c r="AO860" t="s">
        <v>437</v>
      </c>
      <c r="AQ860" t="str">
        <f t="shared" si="13"/>
        <v/>
      </c>
    </row>
    <row r="861" spans="1:43">
      <c r="A861" s="8">
        <v>46184</v>
      </c>
      <c r="B861">
        <v>3828.44</v>
      </c>
      <c r="C861">
        <v>-0.5</v>
      </c>
      <c r="D861">
        <v>64180</v>
      </c>
      <c r="E861">
        <v>-0.25</v>
      </c>
      <c r="F861" s="69">
        <v>7213</v>
      </c>
      <c r="G861" t="s">
        <v>83</v>
      </c>
      <c r="H861">
        <v>0</v>
      </c>
      <c r="I861" t="s">
        <v>314</v>
      </c>
      <c r="J861" t="s">
        <v>289</v>
      </c>
      <c r="K861" t="s">
        <v>290</v>
      </c>
      <c r="L861">
        <v>565</v>
      </c>
      <c r="M861">
        <v>-1</v>
      </c>
      <c r="N861" s="66">
        <v>-1.8E-3</v>
      </c>
      <c r="O861">
        <v>566</v>
      </c>
      <c r="P861" s="66">
        <v>-1.6999999999999999E-3</v>
      </c>
      <c r="Q861">
        <v>561</v>
      </c>
      <c r="R861">
        <v>569</v>
      </c>
      <c r="S861">
        <v>561</v>
      </c>
      <c r="T861" s="66">
        <v>7.1000000000000004E-3</v>
      </c>
      <c r="U861" s="66">
        <v>0</v>
      </c>
      <c r="V861" s="66">
        <v>-7.0000000000000001E-3</v>
      </c>
      <c r="W861" s="66">
        <v>7.1000000000000004E-3</v>
      </c>
      <c r="X861" s="1">
        <v>9300</v>
      </c>
      <c r="Y861" s="1">
        <v>5242</v>
      </c>
      <c r="Z861" s="1">
        <v>8978</v>
      </c>
      <c r="AA861" t="s">
        <v>524</v>
      </c>
      <c r="AB861" t="s">
        <v>439</v>
      </c>
      <c r="AC861">
        <v>6.65</v>
      </c>
      <c r="AD861">
        <v>0.79</v>
      </c>
      <c r="AE861">
        <v>4.5999999999999996</v>
      </c>
      <c r="AF861">
        <v>0.3</v>
      </c>
      <c r="AG861">
        <v>300</v>
      </c>
      <c r="AH861">
        <v>565</v>
      </c>
      <c r="AI861">
        <v>700</v>
      </c>
      <c r="AJ861">
        <v>564</v>
      </c>
      <c r="AK861">
        <v>100</v>
      </c>
      <c r="AL861" s="2">
        <v>0.62986111111111109</v>
      </c>
      <c r="AM861" s="3">
        <v>46153</v>
      </c>
      <c r="AN861" t="s">
        <v>298</v>
      </c>
      <c r="AO861" t="s">
        <v>437</v>
      </c>
      <c r="AQ861" t="str">
        <f t="shared" si="13"/>
        <v/>
      </c>
    </row>
    <row r="862" spans="1:43">
      <c r="A862" s="8">
        <v>46184</v>
      </c>
      <c r="B862">
        <v>3828.44</v>
      </c>
      <c r="C862">
        <v>-0.5</v>
      </c>
      <c r="D862">
        <v>64180</v>
      </c>
      <c r="E862">
        <v>-0.25</v>
      </c>
      <c r="F862" s="69">
        <v>7220</v>
      </c>
      <c r="G862" t="s">
        <v>84</v>
      </c>
      <c r="H862">
        <v>0</v>
      </c>
      <c r="I862" t="s">
        <v>288</v>
      </c>
      <c r="J862" t="s">
        <v>289</v>
      </c>
      <c r="K862" t="s">
        <v>290</v>
      </c>
      <c r="L862" s="36">
        <v>5040</v>
      </c>
      <c r="M862">
        <v>-350</v>
      </c>
      <c r="N862" s="66">
        <v>-6.4899999999999999E-2</v>
      </c>
      <c r="O862" s="36">
        <v>5390</v>
      </c>
      <c r="P862" s="66">
        <v>-6.4899999999999999E-2</v>
      </c>
      <c r="Q862" s="36">
        <v>4850</v>
      </c>
      <c r="R862" s="36">
        <v>5330</v>
      </c>
      <c r="S862" s="36">
        <v>4750</v>
      </c>
      <c r="T862" s="66">
        <v>3.9100000000000003E-2</v>
      </c>
      <c r="U862" s="66">
        <v>4.1300000000000003E-2</v>
      </c>
      <c r="V862" s="66">
        <v>-5.4399999999999997E-2</v>
      </c>
      <c r="W862" s="66">
        <v>6.0999999999999999E-2</v>
      </c>
      <c r="X862" s="1">
        <v>4514500</v>
      </c>
      <c r="Y862" s="1">
        <v>22641213</v>
      </c>
      <c r="Z862" s="1">
        <v>330532</v>
      </c>
      <c r="AA862" t="s">
        <v>563</v>
      </c>
      <c r="AB862" t="s">
        <v>441</v>
      </c>
      <c r="AC862">
        <v>50.8</v>
      </c>
      <c r="AD862">
        <v>2.7</v>
      </c>
      <c r="AE862">
        <v>0.79</v>
      </c>
      <c r="AF862" t="s">
        <v>230</v>
      </c>
      <c r="AG862" s="1">
        <v>13300</v>
      </c>
      <c r="AH862" s="36">
        <v>5040</v>
      </c>
      <c r="AI862" s="1">
        <v>5100</v>
      </c>
      <c r="AJ862" s="36">
        <v>5030</v>
      </c>
      <c r="AK862" s="1">
        <v>13400</v>
      </c>
      <c r="AL862" s="2">
        <v>0.6381944444444444</v>
      </c>
      <c r="AM862" s="3">
        <v>46154</v>
      </c>
      <c r="AN862" t="s">
        <v>298</v>
      </c>
      <c r="AO862" t="s">
        <v>437</v>
      </c>
      <c r="AQ862" t="str">
        <f t="shared" si="13"/>
        <v/>
      </c>
    </row>
    <row r="863" spans="1:43">
      <c r="A863" s="8">
        <v>46184</v>
      </c>
      <c r="B863">
        <v>3828.44</v>
      </c>
      <c r="C863">
        <v>-0.5</v>
      </c>
      <c r="D863">
        <v>64180</v>
      </c>
      <c r="E863">
        <v>-0.25</v>
      </c>
      <c r="F863" s="69">
        <v>7269</v>
      </c>
      <c r="G863" t="s">
        <v>85</v>
      </c>
      <c r="H863">
        <v>0</v>
      </c>
      <c r="I863" t="s">
        <v>288</v>
      </c>
      <c r="J863" t="s">
        <v>289</v>
      </c>
      <c r="K863" t="s">
        <v>295</v>
      </c>
      <c r="L863" s="36">
        <v>1783</v>
      </c>
      <c r="M863">
        <v>-61</v>
      </c>
      <c r="N863" s="66">
        <v>-3.3099999999999997E-2</v>
      </c>
      <c r="O863" s="36">
        <v>1844</v>
      </c>
      <c r="P863" s="66">
        <v>-3.3000000000000002E-2</v>
      </c>
      <c r="Q863" s="36">
        <v>1773.5</v>
      </c>
      <c r="R863" s="36">
        <v>1792.5</v>
      </c>
      <c r="S863" s="36">
        <v>1764</v>
      </c>
      <c r="T863" s="66">
        <v>5.3E-3</v>
      </c>
      <c r="U863" s="66">
        <v>3.0000000000000001E-3</v>
      </c>
      <c r="V863" s="66">
        <v>-5.1999999999999998E-3</v>
      </c>
      <c r="W863" s="66">
        <v>1.0699999999999999E-2</v>
      </c>
      <c r="X863" s="1">
        <v>5690600</v>
      </c>
      <c r="Y863" s="1">
        <v>10122828</v>
      </c>
      <c r="Z863" s="1">
        <v>3502857</v>
      </c>
      <c r="AA863" t="s">
        <v>442</v>
      </c>
      <c r="AB863" t="s">
        <v>443</v>
      </c>
      <c r="AC863">
        <v>9.0500000000000007</v>
      </c>
      <c r="AD863">
        <v>1.01</v>
      </c>
      <c r="AE863">
        <v>2.86</v>
      </c>
      <c r="AF863" t="s">
        <v>230</v>
      </c>
      <c r="AG863" s="1">
        <v>4126200</v>
      </c>
      <c r="AH863" s="36">
        <v>1783.5</v>
      </c>
      <c r="AI863" s="1">
        <v>5000</v>
      </c>
      <c r="AJ863" s="36">
        <v>1783</v>
      </c>
      <c r="AK863" s="1">
        <v>1300</v>
      </c>
      <c r="AL863" s="2">
        <v>0.6381944444444444</v>
      </c>
      <c r="AM863" s="3">
        <v>46156</v>
      </c>
      <c r="AN863" t="s">
        <v>298</v>
      </c>
      <c r="AO863" t="s">
        <v>437</v>
      </c>
      <c r="AQ863" t="str">
        <f t="shared" si="13"/>
        <v/>
      </c>
    </row>
    <row r="864" spans="1:43">
      <c r="A864" s="8">
        <v>46184</v>
      </c>
      <c r="B864">
        <v>3828.44</v>
      </c>
      <c r="C864">
        <v>-0.5</v>
      </c>
      <c r="D864">
        <v>64180</v>
      </c>
      <c r="E864">
        <v>-0.25</v>
      </c>
      <c r="F864" s="69">
        <v>7272</v>
      </c>
      <c r="G864" t="s">
        <v>86</v>
      </c>
      <c r="H864">
        <v>0</v>
      </c>
      <c r="I864" t="s">
        <v>288</v>
      </c>
      <c r="J864" t="s">
        <v>289</v>
      </c>
      <c r="K864" t="s">
        <v>295</v>
      </c>
      <c r="L864" s="36">
        <v>1195</v>
      </c>
      <c r="M864">
        <v>-24.5</v>
      </c>
      <c r="N864" s="66">
        <v>-2.01E-2</v>
      </c>
      <c r="O864" s="36">
        <v>1219.5</v>
      </c>
      <c r="P864" s="66">
        <v>-0.02</v>
      </c>
      <c r="Q864" s="36">
        <v>1200</v>
      </c>
      <c r="R864" s="36">
        <v>1200.5</v>
      </c>
      <c r="S864" s="36">
        <v>1184</v>
      </c>
      <c r="T864" s="66">
        <v>-4.1000000000000003E-3</v>
      </c>
      <c r="U864" s="66">
        <v>1.1999999999999999E-3</v>
      </c>
      <c r="V864" s="66">
        <v>-4.4999999999999997E-3</v>
      </c>
      <c r="W864" s="66">
        <v>9.1999999999999998E-3</v>
      </c>
      <c r="X864" s="1">
        <v>3995300</v>
      </c>
      <c r="Y864" s="1">
        <v>4768224</v>
      </c>
      <c r="Z864" s="1">
        <v>1216659</v>
      </c>
      <c r="AA864" t="s">
        <v>444</v>
      </c>
      <c r="AB864" t="s">
        <v>445</v>
      </c>
      <c r="AC864">
        <v>9.41</v>
      </c>
      <c r="AD864">
        <v>1.02</v>
      </c>
      <c r="AE864">
        <v>4.18</v>
      </c>
      <c r="AF864" t="s">
        <v>230</v>
      </c>
      <c r="AG864" s="1">
        <v>466700</v>
      </c>
      <c r="AH864" s="36">
        <v>1195.5</v>
      </c>
      <c r="AI864" s="1">
        <v>11900</v>
      </c>
      <c r="AJ864" s="36">
        <v>1194.5</v>
      </c>
      <c r="AK864" s="1">
        <v>8400</v>
      </c>
      <c r="AL864" s="2">
        <v>0.6381944444444444</v>
      </c>
      <c r="AM864" s="3">
        <v>46157</v>
      </c>
      <c r="AN864" t="s">
        <v>293</v>
      </c>
      <c r="AO864" t="s">
        <v>437</v>
      </c>
      <c r="AQ864" t="str">
        <f t="shared" si="13"/>
        <v/>
      </c>
    </row>
    <row r="865" spans="1:43">
      <c r="A865" s="8">
        <v>46184</v>
      </c>
      <c r="B865">
        <v>3828.44</v>
      </c>
      <c r="C865">
        <v>-0.5</v>
      </c>
      <c r="D865">
        <v>64180</v>
      </c>
      <c r="E865">
        <v>-0.25</v>
      </c>
      <c r="F865" s="69">
        <v>7376</v>
      </c>
      <c r="G865" t="s">
        <v>87</v>
      </c>
      <c r="H865">
        <v>0</v>
      </c>
      <c r="I865" t="s">
        <v>347</v>
      </c>
      <c r="J865" t="s">
        <v>323</v>
      </c>
      <c r="K865" t="s">
        <v>295</v>
      </c>
      <c r="L865" s="36">
        <v>1013</v>
      </c>
      <c r="M865">
        <v>-71</v>
      </c>
      <c r="N865" s="66">
        <v>-6.5500000000000003E-2</v>
      </c>
      <c r="O865" s="36">
        <v>1084</v>
      </c>
      <c r="P865" s="66">
        <v>-6.54E-2</v>
      </c>
      <c r="Q865" s="36">
        <v>1054</v>
      </c>
      <c r="R865" s="36">
        <v>1054</v>
      </c>
      <c r="S865">
        <v>960</v>
      </c>
      <c r="T865" s="66">
        <v>-3.8800000000000001E-2</v>
      </c>
      <c r="U865" s="66">
        <v>1.7999999999999999E-2</v>
      </c>
      <c r="V865" s="66">
        <v>-3.8800000000000001E-2</v>
      </c>
      <c r="W865" s="66">
        <v>5.5199999999999999E-2</v>
      </c>
      <c r="X865" s="1">
        <v>21300</v>
      </c>
      <c r="Y865" s="1">
        <v>21319</v>
      </c>
      <c r="Z865" s="1">
        <v>4314</v>
      </c>
      <c r="AA865" t="s">
        <v>446</v>
      </c>
      <c r="AB865" t="s">
        <v>447</v>
      </c>
      <c r="AC865">
        <v>0</v>
      </c>
      <c r="AD865">
        <v>4.03</v>
      </c>
      <c r="AE865">
        <v>0</v>
      </c>
      <c r="AF865">
        <v>0.6</v>
      </c>
      <c r="AG865">
        <v>900</v>
      </c>
      <c r="AH865" s="36">
        <v>1019</v>
      </c>
      <c r="AI865">
        <v>100</v>
      </c>
      <c r="AJ865" s="36">
        <v>1011</v>
      </c>
      <c r="AK865">
        <v>100</v>
      </c>
      <c r="AL865" s="2">
        <v>0.63680555555555551</v>
      </c>
      <c r="AM865" s="3">
        <v>46157</v>
      </c>
      <c r="AN865" t="s">
        <v>448</v>
      </c>
      <c r="AO865" t="s">
        <v>313</v>
      </c>
      <c r="AQ865" t="str">
        <f t="shared" si="13"/>
        <v/>
      </c>
    </row>
    <row r="866" spans="1:43">
      <c r="A866" s="8">
        <v>46184</v>
      </c>
      <c r="B866">
        <v>3828.44</v>
      </c>
      <c r="C866">
        <v>-0.5</v>
      </c>
      <c r="D866">
        <v>64180</v>
      </c>
      <c r="E866">
        <v>-0.25</v>
      </c>
      <c r="F866" s="69">
        <v>7525</v>
      </c>
      <c r="G866" t="s">
        <v>88</v>
      </c>
      <c r="H866">
        <v>0</v>
      </c>
      <c r="I866" t="s">
        <v>288</v>
      </c>
      <c r="J866" t="s">
        <v>289</v>
      </c>
      <c r="K866" t="s">
        <v>290</v>
      </c>
      <c r="L866" s="36">
        <v>3365</v>
      </c>
      <c r="M866">
        <v>-15</v>
      </c>
      <c r="N866" s="66">
        <v>-4.4000000000000003E-3</v>
      </c>
      <c r="O866" s="36">
        <v>3380</v>
      </c>
      <c r="P866" s="66">
        <v>-4.4000000000000003E-3</v>
      </c>
      <c r="Q866" s="36">
        <v>3390</v>
      </c>
      <c r="R866" s="36">
        <v>3395</v>
      </c>
      <c r="S866" s="36">
        <v>3330</v>
      </c>
      <c r="T866" s="66">
        <v>-7.3000000000000001E-3</v>
      </c>
      <c r="U866" s="66">
        <v>-1.4E-3</v>
      </c>
      <c r="V866" s="66">
        <v>-8.8000000000000005E-3</v>
      </c>
      <c r="W866" s="66">
        <v>1.0500000000000001E-2</v>
      </c>
      <c r="X866" s="1">
        <v>10400</v>
      </c>
      <c r="Y866" s="1">
        <v>34922</v>
      </c>
      <c r="Z866" s="1">
        <v>29073</v>
      </c>
      <c r="AA866" t="s">
        <v>449</v>
      </c>
      <c r="AB866" t="s">
        <v>450</v>
      </c>
      <c r="AC866">
        <v>9.09</v>
      </c>
      <c r="AD866">
        <v>0.95</v>
      </c>
      <c r="AE866">
        <v>4.8099999999999996</v>
      </c>
      <c r="AF866" t="s">
        <v>230</v>
      </c>
      <c r="AG866" s="1">
        <v>6700</v>
      </c>
      <c r="AH866" s="36">
        <v>3375</v>
      </c>
      <c r="AI866">
        <v>200</v>
      </c>
      <c r="AJ866" s="36">
        <v>3365</v>
      </c>
      <c r="AK866">
        <v>100</v>
      </c>
      <c r="AL866" s="2">
        <v>0.63611111111111107</v>
      </c>
      <c r="AM866" s="3">
        <v>46157</v>
      </c>
      <c r="AN866" t="s">
        <v>298</v>
      </c>
      <c r="AO866" t="s">
        <v>322</v>
      </c>
      <c r="AQ866" t="str">
        <f t="shared" si="13"/>
        <v/>
      </c>
    </row>
    <row r="867" spans="1:43">
      <c r="A867" s="8">
        <v>46184</v>
      </c>
      <c r="B867">
        <v>3828.44</v>
      </c>
      <c r="C867">
        <v>-0.5</v>
      </c>
      <c r="D867">
        <v>64180</v>
      </c>
      <c r="E867">
        <v>-0.25</v>
      </c>
      <c r="F867" s="69">
        <v>7729</v>
      </c>
      <c r="G867" t="s">
        <v>89</v>
      </c>
      <c r="H867">
        <v>0</v>
      </c>
      <c r="I867" t="s">
        <v>288</v>
      </c>
      <c r="J867" t="s">
        <v>289</v>
      </c>
      <c r="K867" t="s">
        <v>290</v>
      </c>
      <c r="L867" s="36">
        <v>17395</v>
      </c>
      <c r="M867">
        <v>470</v>
      </c>
      <c r="N867" s="66">
        <v>2.7799999999999998E-2</v>
      </c>
      <c r="O867" s="36">
        <v>16925</v>
      </c>
      <c r="P867" s="66">
        <v>2.7699999999999999E-2</v>
      </c>
      <c r="Q867" s="36">
        <v>16355</v>
      </c>
      <c r="R867" s="36">
        <v>17865</v>
      </c>
      <c r="S867" s="36">
        <v>16235</v>
      </c>
      <c r="T867" s="66">
        <v>6.3500000000000001E-2</v>
      </c>
      <c r="U867" s="66">
        <v>5.7000000000000002E-3</v>
      </c>
      <c r="V867" s="66">
        <v>-2.63E-2</v>
      </c>
      <c r="W867" s="66">
        <v>7.1400000000000005E-2</v>
      </c>
      <c r="X867" s="1">
        <v>394300</v>
      </c>
      <c r="Y867" s="1">
        <v>6780075</v>
      </c>
      <c r="Z867" s="1">
        <v>735510</v>
      </c>
      <c r="AA867" t="s">
        <v>451</v>
      </c>
      <c r="AB867" t="s">
        <v>452</v>
      </c>
      <c r="AC867">
        <v>25.21</v>
      </c>
      <c r="AD867">
        <v>3.69</v>
      </c>
      <c r="AE867">
        <v>1.59</v>
      </c>
      <c r="AF867" t="s">
        <v>230</v>
      </c>
      <c r="AG867" s="1">
        <v>6600</v>
      </c>
      <c r="AH867" s="36">
        <v>17405</v>
      </c>
      <c r="AI867">
        <v>100</v>
      </c>
      <c r="AJ867" s="36">
        <v>17390</v>
      </c>
      <c r="AK867">
        <v>600</v>
      </c>
      <c r="AL867" s="2">
        <v>0.6381944444444444</v>
      </c>
      <c r="AM867" s="3">
        <v>46155</v>
      </c>
      <c r="AN867" t="s">
        <v>298</v>
      </c>
      <c r="AO867" t="s">
        <v>453</v>
      </c>
      <c r="AQ867" t="str">
        <f t="shared" si="13"/>
        <v/>
      </c>
    </row>
    <row r="868" spans="1:43">
      <c r="A868" s="8">
        <v>46184</v>
      </c>
      <c r="B868">
        <v>3828.44</v>
      </c>
      <c r="C868">
        <v>-0.5</v>
      </c>
      <c r="D868">
        <v>64180</v>
      </c>
      <c r="E868">
        <v>-0.25</v>
      </c>
      <c r="F868" s="69">
        <v>7921</v>
      </c>
      <c r="G868" t="s">
        <v>90</v>
      </c>
      <c r="H868">
        <v>0</v>
      </c>
      <c r="I868" t="s">
        <v>288</v>
      </c>
      <c r="J868" t="s">
        <v>289</v>
      </c>
      <c r="K868" t="s">
        <v>290</v>
      </c>
      <c r="L868" s="36">
        <v>3055</v>
      </c>
      <c r="M868">
        <v>-15</v>
      </c>
      <c r="N868" s="66">
        <v>-4.8999999999999998E-3</v>
      </c>
      <c r="O868" s="36">
        <v>3070</v>
      </c>
      <c r="P868" s="66">
        <v>-4.7999999999999996E-3</v>
      </c>
      <c r="Q868" s="36">
        <v>3100</v>
      </c>
      <c r="R868" s="36">
        <v>3135</v>
      </c>
      <c r="S868" s="36">
        <v>3025</v>
      </c>
      <c r="T868" s="66">
        <v>-1.4500000000000001E-2</v>
      </c>
      <c r="U868" s="66">
        <v>-3.2000000000000002E-3</v>
      </c>
      <c r="V868" s="66">
        <v>-2.5499999999999998E-2</v>
      </c>
      <c r="W868" s="66">
        <v>9.9000000000000008E-3</v>
      </c>
      <c r="X868" s="1">
        <v>24500</v>
      </c>
      <c r="Y868" s="1">
        <v>75103</v>
      </c>
      <c r="Z868" s="1">
        <v>40183</v>
      </c>
      <c r="AA868" t="s">
        <v>454</v>
      </c>
      <c r="AB868" t="s">
        <v>591</v>
      </c>
      <c r="AC868">
        <v>13.59</v>
      </c>
      <c r="AD868">
        <v>1.28</v>
      </c>
      <c r="AE868">
        <v>3.93</v>
      </c>
      <c r="AF868" t="s">
        <v>230</v>
      </c>
      <c r="AG868" s="1">
        <v>12700</v>
      </c>
      <c r="AH868" s="36">
        <v>3055</v>
      </c>
      <c r="AI868">
        <v>400</v>
      </c>
      <c r="AJ868" s="36">
        <v>3050</v>
      </c>
      <c r="AK868">
        <v>200</v>
      </c>
      <c r="AL868" s="2">
        <v>0.63541666666666663</v>
      </c>
      <c r="AM868" s="3">
        <v>46211</v>
      </c>
      <c r="AN868" t="s">
        <v>326</v>
      </c>
      <c r="AO868" t="s">
        <v>456</v>
      </c>
      <c r="AQ868" t="str">
        <f t="shared" si="13"/>
        <v/>
      </c>
    </row>
    <row r="869" spans="1:43">
      <c r="A869" s="8">
        <v>46184</v>
      </c>
      <c r="B869">
        <v>3828.44</v>
      </c>
      <c r="C869">
        <v>-0.5</v>
      </c>
      <c r="D869">
        <v>64180</v>
      </c>
      <c r="E869">
        <v>-0.25</v>
      </c>
      <c r="F869" s="69">
        <v>8031</v>
      </c>
      <c r="G869" t="s">
        <v>91</v>
      </c>
      <c r="H869">
        <v>0</v>
      </c>
      <c r="I869" t="s">
        <v>288</v>
      </c>
      <c r="J869" t="s">
        <v>289</v>
      </c>
      <c r="K869" t="s">
        <v>295</v>
      </c>
      <c r="L869" s="36">
        <v>4840</v>
      </c>
      <c r="M869">
        <v>-9</v>
      </c>
      <c r="N869" s="66">
        <v>-1.9E-3</v>
      </c>
      <c r="O869" s="36">
        <v>4849</v>
      </c>
      <c r="P869" s="66">
        <v>-1.8E-3</v>
      </c>
      <c r="Q869" s="36">
        <v>4779</v>
      </c>
      <c r="R869" s="36">
        <v>4847</v>
      </c>
      <c r="S869" s="36">
        <v>4763</v>
      </c>
      <c r="T869" s="66">
        <v>1.2699999999999999E-2</v>
      </c>
      <c r="U869" s="66">
        <v>5.1000000000000004E-3</v>
      </c>
      <c r="V869" s="66">
        <v>-1.4E-3</v>
      </c>
      <c r="W869" s="66">
        <v>1.61E-2</v>
      </c>
      <c r="X869" s="1">
        <v>3310500</v>
      </c>
      <c r="Y869" s="1">
        <v>15937536</v>
      </c>
      <c r="Z869" s="1">
        <v>13864986</v>
      </c>
      <c r="AA869" t="s">
        <v>457</v>
      </c>
      <c r="AB869" t="s">
        <v>458</v>
      </c>
      <c r="AC869">
        <v>14.91</v>
      </c>
      <c r="AD869">
        <v>1.56</v>
      </c>
      <c r="AE869">
        <v>2.89</v>
      </c>
      <c r="AF869" t="s">
        <v>230</v>
      </c>
      <c r="AG869" s="1">
        <v>221100</v>
      </c>
      <c r="AH869" s="36">
        <v>4841</v>
      </c>
      <c r="AI869">
        <v>900</v>
      </c>
      <c r="AJ869" s="36">
        <v>4840</v>
      </c>
      <c r="AK869">
        <v>900</v>
      </c>
      <c r="AL869" s="2">
        <v>0.6381944444444444</v>
      </c>
      <c r="AN869" t="s">
        <v>298</v>
      </c>
      <c r="AO869" t="s">
        <v>322</v>
      </c>
      <c r="AQ869" t="str">
        <f t="shared" si="13"/>
        <v/>
      </c>
    </row>
    <row r="870" spans="1:43">
      <c r="A870" s="8">
        <v>46184</v>
      </c>
      <c r="B870">
        <v>3828.44</v>
      </c>
      <c r="C870">
        <v>-0.5</v>
      </c>
      <c r="D870">
        <v>64180</v>
      </c>
      <c r="E870">
        <v>-0.25</v>
      </c>
      <c r="F870" s="69">
        <v>8058</v>
      </c>
      <c r="G870" t="s">
        <v>92</v>
      </c>
      <c r="H870">
        <v>0</v>
      </c>
      <c r="I870" t="s">
        <v>288</v>
      </c>
      <c r="J870" t="s">
        <v>289</v>
      </c>
      <c r="K870" t="s">
        <v>295</v>
      </c>
      <c r="L870" s="36">
        <v>4605</v>
      </c>
      <c r="M870">
        <v>-10</v>
      </c>
      <c r="N870" s="66">
        <v>-2.2000000000000001E-3</v>
      </c>
      <c r="O870" s="36">
        <v>4615</v>
      </c>
      <c r="P870" s="66">
        <v>-2.0999999999999999E-3</v>
      </c>
      <c r="Q870" s="36">
        <v>4583</v>
      </c>
      <c r="R870" s="36">
        <v>4607</v>
      </c>
      <c r="S870" s="36">
        <v>4522</v>
      </c>
      <c r="T870" s="66">
        <v>4.7999999999999996E-3</v>
      </c>
      <c r="U870" s="66">
        <v>7.4000000000000003E-3</v>
      </c>
      <c r="V870" s="66">
        <v>-4.0000000000000002E-4</v>
      </c>
      <c r="W870" s="66">
        <v>1.83E-2</v>
      </c>
      <c r="X870" s="1">
        <v>4832800</v>
      </c>
      <c r="Y870" s="1">
        <v>22112489</v>
      </c>
      <c r="Z870" s="1">
        <v>17086984</v>
      </c>
      <c r="AA870" t="s">
        <v>459</v>
      </c>
      <c r="AB870" t="s">
        <v>460</v>
      </c>
      <c r="AC870">
        <v>15.32</v>
      </c>
      <c r="AD870">
        <v>1.78</v>
      </c>
      <c r="AE870">
        <v>2.71</v>
      </c>
      <c r="AF870" t="s">
        <v>230</v>
      </c>
      <c r="AG870" s="1">
        <v>512900</v>
      </c>
      <c r="AH870" s="36">
        <v>4606</v>
      </c>
      <c r="AI870" s="1">
        <v>2000</v>
      </c>
      <c r="AJ870" s="36">
        <v>4604</v>
      </c>
      <c r="AK870">
        <v>900</v>
      </c>
      <c r="AL870" s="2">
        <v>0.6381944444444444</v>
      </c>
      <c r="AN870" t="s">
        <v>298</v>
      </c>
      <c r="AO870" t="s">
        <v>322</v>
      </c>
      <c r="AQ870" t="str">
        <f t="shared" si="13"/>
        <v/>
      </c>
    </row>
    <row r="871" spans="1:43">
      <c r="A871" s="8">
        <v>46184</v>
      </c>
      <c r="B871">
        <v>3828.44</v>
      </c>
      <c r="C871">
        <v>-0.5</v>
      </c>
      <c r="D871">
        <v>64180</v>
      </c>
      <c r="E871">
        <v>-0.25</v>
      </c>
      <c r="F871" s="69">
        <v>8233</v>
      </c>
      <c r="G871" t="s">
        <v>93</v>
      </c>
      <c r="H871">
        <v>0</v>
      </c>
      <c r="I871" t="s">
        <v>288</v>
      </c>
      <c r="J871" t="s">
        <v>289</v>
      </c>
      <c r="K871" t="s">
        <v>290</v>
      </c>
      <c r="L871" s="36">
        <v>2052</v>
      </c>
      <c r="M871">
        <v>38</v>
      </c>
      <c r="N871" s="66">
        <v>1.89E-2</v>
      </c>
      <c r="O871" s="36">
        <v>2014</v>
      </c>
      <c r="P871" s="66">
        <v>1.8800000000000001E-2</v>
      </c>
      <c r="Q871" s="36">
        <v>2076</v>
      </c>
      <c r="R871" s="36">
        <v>2145.5</v>
      </c>
      <c r="S871" s="36">
        <v>2032.5</v>
      </c>
      <c r="T871" s="66">
        <v>-1.15E-2</v>
      </c>
      <c r="U871" s="66">
        <v>4.7999999999999996E-3</v>
      </c>
      <c r="V871" s="66">
        <v>-4.3499999999999997E-2</v>
      </c>
      <c r="W871" s="66">
        <v>9.4999999999999998E-3</v>
      </c>
      <c r="X871" s="1">
        <v>1737800</v>
      </c>
      <c r="Y871" s="1">
        <v>3593463</v>
      </c>
      <c r="Z871" s="1">
        <v>626288</v>
      </c>
      <c r="AA871" t="s">
        <v>461</v>
      </c>
      <c r="AB871" t="s">
        <v>462</v>
      </c>
      <c r="AC871">
        <v>15.82</v>
      </c>
      <c r="AD871">
        <v>1.33</v>
      </c>
      <c r="AE871">
        <v>1.95</v>
      </c>
      <c r="AF871" t="s">
        <v>230</v>
      </c>
      <c r="AG871">
        <v>0</v>
      </c>
      <c r="AH871" s="36">
        <v>2052</v>
      </c>
      <c r="AI871" s="1">
        <v>1700</v>
      </c>
      <c r="AJ871" s="36">
        <v>2051.5</v>
      </c>
      <c r="AK871">
        <v>400</v>
      </c>
      <c r="AL871" s="2">
        <v>0.6381944444444444</v>
      </c>
      <c r="AM871" s="3">
        <v>46203</v>
      </c>
      <c r="AN871" t="s">
        <v>463</v>
      </c>
      <c r="AO871" t="s">
        <v>327</v>
      </c>
      <c r="AQ871" t="str">
        <f t="shared" si="13"/>
        <v/>
      </c>
    </row>
    <row r="872" spans="1:43">
      <c r="A872" s="8">
        <v>46184</v>
      </c>
      <c r="B872">
        <v>3828.44</v>
      </c>
      <c r="C872">
        <v>-0.5</v>
      </c>
      <c r="D872">
        <v>64180</v>
      </c>
      <c r="E872">
        <v>-0.25</v>
      </c>
      <c r="F872" s="69">
        <v>8304</v>
      </c>
      <c r="G872" t="s">
        <v>94</v>
      </c>
      <c r="H872">
        <v>0</v>
      </c>
      <c r="I872" t="s">
        <v>288</v>
      </c>
      <c r="J872" t="s">
        <v>289</v>
      </c>
      <c r="K872" t="s">
        <v>290</v>
      </c>
      <c r="L872" s="36">
        <v>2698</v>
      </c>
      <c r="M872">
        <v>-50.5</v>
      </c>
      <c r="N872" s="66">
        <v>-1.84E-2</v>
      </c>
      <c r="O872" s="36">
        <v>2748.5</v>
      </c>
      <c r="P872" s="66">
        <v>-1.83E-2</v>
      </c>
      <c r="Q872" s="36">
        <v>2751</v>
      </c>
      <c r="R872" s="36">
        <v>2770</v>
      </c>
      <c r="S872" s="36">
        <v>2686</v>
      </c>
      <c r="T872" s="66">
        <v>-1.9199999999999998E-2</v>
      </c>
      <c r="U872" s="66">
        <v>1.8E-3</v>
      </c>
      <c r="V872" s="66">
        <v>-2.5899999999999999E-2</v>
      </c>
      <c r="W872" s="66">
        <v>4.4000000000000003E-3</v>
      </c>
      <c r="X872" s="1">
        <v>1049300</v>
      </c>
      <c r="Y872" s="1">
        <v>2840814</v>
      </c>
      <c r="Z872" s="1">
        <v>377151</v>
      </c>
      <c r="AA872" t="s">
        <v>464</v>
      </c>
      <c r="AB872" t="s">
        <v>465</v>
      </c>
      <c r="AC872">
        <v>13.82</v>
      </c>
      <c r="AD872">
        <v>0.77</v>
      </c>
      <c r="AE872">
        <v>3.71</v>
      </c>
      <c r="AF872" t="s">
        <v>230</v>
      </c>
      <c r="AG872" s="1">
        <v>12300</v>
      </c>
      <c r="AH872" s="36">
        <v>2698</v>
      </c>
      <c r="AI872">
        <v>600</v>
      </c>
      <c r="AJ872" s="36">
        <v>2696.5</v>
      </c>
      <c r="AK872">
        <v>900</v>
      </c>
      <c r="AL872" s="2">
        <v>0.63749999999999996</v>
      </c>
      <c r="AM872" s="3">
        <v>46156</v>
      </c>
      <c r="AN872" t="s">
        <v>298</v>
      </c>
      <c r="AO872" t="s">
        <v>434</v>
      </c>
      <c r="AQ872" t="str">
        <f t="shared" si="13"/>
        <v/>
      </c>
    </row>
    <row r="873" spans="1:43">
      <c r="A873" s="8">
        <v>46184</v>
      </c>
      <c r="B873">
        <v>3828.44</v>
      </c>
      <c r="C873">
        <v>-0.5</v>
      </c>
      <c r="D873">
        <v>64180</v>
      </c>
      <c r="E873">
        <v>-0.25</v>
      </c>
      <c r="F873" s="69">
        <v>8316</v>
      </c>
      <c r="G873" t="s">
        <v>95</v>
      </c>
      <c r="H873">
        <v>0</v>
      </c>
      <c r="I873" t="s">
        <v>288</v>
      </c>
      <c r="J873" t="s">
        <v>289</v>
      </c>
      <c r="K873" t="s">
        <v>295</v>
      </c>
      <c r="L873" s="36">
        <v>6217</v>
      </c>
      <c r="M873">
        <v>-10</v>
      </c>
      <c r="N873" s="66">
        <v>-1.6000000000000001E-3</v>
      </c>
      <c r="O873" s="36">
        <v>6227</v>
      </c>
      <c r="P873" s="66">
        <v>-1.6000000000000001E-3</v>
      </c>
      <c r="Q873" s="36">
        <v>6127</v>
      </c>
      <c r="R873" s="36">
        <v>6228</v>
      </c>
      <c r="S873" s="36">
        <v>6077</v>
      </c>
      <c r="T873" s="66">
        <v>1.46E-2</v>
      </c>
      <c r="U873" s="66">
        <v>4.3E-3</v>
      </c>
      <c r="V873" s="66">
        <v>-1.6999999999999999E-3</v>
      </c>
      <c r="W873" s="66">
        <v>2.3E-2</v>
      </c>
      <c r="X873" s="1">
        <v>14021800</v>
      </c>
      <c r="Y873" s="1">
        <v>86547362</v>
      </c>
      <c r="Z873" s="1">
        <v>23795555</v>
      </c>
      <c r="AA873" t="s">
        <v>618</v>
      </c>
      <c r="AB873" t="s">
        <v>467</v>
      </c>
      <c r="AC873">
        <v>13.8</v>
      </c>
      <c r="AD873">
        <v>1.5</v>
      </c>
      <c r="AE873">
        <v>2.9</v>
      </c>
      <c r="AF873" t="s">
        <v>230</v>
      </c>
      <c r="AG873" s="1">
        <v>639200</v>
      </c>
      <c r="AH873" s="36">
        <v>6218</v>
      </c>
      <c r="AI873">
        <v>500</v>
      </c>
      <c r="AJ873" s="36">
        <v>6217</v>
      </c>
      <c r="AK873" s="1">
        <v>1000</v>
      </c>
      <c r="AL873" s="2">
        <v>0.6381944444444444</v>
      </c>
      <c r="AM873" s="3">
        <v>46155</v>
      </c>
      <c r="AN873" t="s">
        <v>298</v>
      </c>
      <c r="AO873" t="s">
        <v>434</v>
      </c>
      <c r="AQ873" t="str">
        <f t="shared" si="13"/>
        <v/>
      </c>
    </row>
    <row r="874" spans="1:43">
      <c r="A874" s="8">
        <v>46184</v>
      </c>
      <c r="B874">
        <v>3828.44</v>
      </c>
      <c r="C874">
        <v>-0.5</v>
      </c>
      <c r="D874">
        <v>64180</v>
      </c>
      <c r="E874">
        <v>-0.25</v>
      </c>
      <c r="F874" s="69">
        <v>8331</v>
      </c>
      <c r="G874" t="s">
        <v>96</v>
      </c>
      <c r="H874">
        <v>0</v>
      </c>
      <c r="I874" t="s">
        <v>288</v>
      </c>
      <c r="J874" t="s">
        <v>289</v>
      </c>
      <c r="K874" t="s">
        <v>295</v>
      </c>
      <c r="L874" s="36">
        <v>2373</v>
      </c>
      <c r="M874">
        <v>-60.5</v>
      </c>
      <c r="N874" s="66">
        <v>-2.4899999999999999E-2</v>
      </c>
      <c r="O874" s="36">
        <v>2433.5</v>
      </c>
      <c r="P874" s="66">
        <v>-2.4799999999999999E-2</v>
      </c>
      <c r="Q874" s="36">
        <v>2404.5</v>
      </c>
      <c r="R874" s="36">
        <v>2421</v>
      </c>
      <c r="S874" s="36">
        <v>2347</v>
      </c>
      <c r="T874" s="66">
        <v>-1.3100000000000001E-2</v>
      </c>
      <c r="U874" s="66">
        <v>-4.0000000000000002E-4</v>
      </c>
      <c r="V874" s="66">
        <v>-1.9800000000000002E-2</v>
      </c>
      <c r="W874" s="66">
        <v>1.0999999999999999E-2</v>
      </c>
      <c r="X874" s="1">
        <v>1655700</v>
      </c>
      <c r="Y874" s="1">
        <v>3938485</v>
      </c>
      <c r="Z874" s="1">
        <v>1840311</v>
      </c>
      <c r="AA874" t="s">
        <v>627</v>
      </c>
      <c r="AB874" t="s">
        <v>469</v>
      </c>
      <c r="AC874">
        <v>15.4</v>
      </c>
      <c r="AD874">
        <v>1.31</v>
      </c>
      <c r="AE874">
        <v>2.7</v>
      </c>
      <c r="AF874" t="s">
        <v>230</v>
      </c>
      <c r="AG874" s="1">
        <v>49700</v>
      </c>
      <c r="AH874" s="36">
        <v>2373.5</v>
      </c>
      <c r="AI874" s="1">
        <v>1200</v>
      </c>
      <c r="AJ874" s="36">
        <v>2372.5</v>
      </c>
      <c r="AK874" s="1">
        <v>2600</v>
      </c>
      <c r="AL874" s="2">
        <v>0.6381944444444444</v>
      </c>
      <c r="AM874" s="3">
        <v>46157</v>
      </c>
      <c r="AN874" t="s">
        <v>298</v>
      </c>
      <c r="AO874" t="s">
        <v>434</v>
      </c>
      <c r="AQ874" t="str">
        <f t="shared" si="13"/>
        <v/>
      </c>
    </row>
    <row r="875" spans="1:43">
      <c r="A875" s="8">
        <v>46184</v>
      </c>
      <c r="B875">
        <v>3828.44</v>
      </c>
      <c r="C875">
        <v>-0.5</v>
      </c>
      <c r="D875">
        <v>64180</v>
      </c>
      <c r="E875">
        <v>-0.25</v>
      </c>
      <c r="F875" s="69">
        <v>8424</v>
      </c>
      <c r="G875" t="s">
        <v>97</v>
      </c>
      <c r="H875">
        <v>0</v>
      </c>
      <c r="I875" t="s">
        <v>288</v>
      </c>
      <c r="J875" t="s">
        <v>289</v>
      </c>
      <c r="K875" t="s">
        <v>290</v>
      </c>
      <c r="L875" s="36">
        <v>4283</v>
      </c>
      <c r="M875">
        <v>-31</v>
      </c>
      <c r="N875" s="66">
        <v>-7.1999999999999998E-3</v>
      </c>
      <c r="O875" s="36">
        <v>4314</v>
      </c>
      <c r="P875" s="66">
        <v>-7.1000000000000004E-3</v>
      </c>
      <c r="Q875" s="36">
        <v>4309</v>
      </c>
      <c r="R875" s="36">
        <v>4318</v>
      </c>
      <c r="S875" s="36">
        <v>4263</v>
      </c>
      <c r="T875" s="66">
        <v>-6.0000000000000001E-3</v>
      </c>
      <c r="U875" s="66">
        <v>8.9999999999999998E-4</v>
      </c>
      <c r="V875" s="66">
        <v>-8.0999999999999996E-3</v>
      </c>
      <c r="W875" s="66">
        <v>4.5999999999999999E-3</v>
      </c>
      <c r="X875" s="1">
        <v>72400</v>
      </c>
      <c r="Y875" s="1">
        <v>309762</v>
      </c>
      <c r="Z875" s="1">
        <v>389168</v>
      </c>
      <c r="AA875" t="s">
        <v>470</v>
      </c>
      <c r="AB875" t="s">
        <v>592</v>
      </c>
      <c r="AC875">
        <v>8.0399999999999991</v>
      </c>
      <c r="AD875">
        <v>0.76</v>
      </c>
      <c r="AE875">
        <v>4.0199999999999996</v>
      </c>
      <c r="AF875" t="s">
        <v>230</v>
      </c>
      <c r="AG875" s="1">
        <v>26200</v>
      </c>
      <c r="AH875" s="36">
        <v>4284</v>
      </c>
      <c r="AI875">
        <v>200</v>
      </c>
      <c r="AJ875" s="36">
        <v>4283</v>
      </c>
      <c r="AK875">
        <v>300</v>
      </c>
      <c r="AL875" s="2">
        <v>0.63749999999999996</v>
      </c>
      <c r="AM875" s="3">
        <v>46154</v>
      </c>
      <c r="AN875" t="s">
        <v>298</v>
      </c>
      <c r="AO875" t="s">
        <v>472</v>
      </c>
      <c r="AQ875" t="str">
        <f t="shared" si="13"/>
        <v/>
      </c>
    </row>
    <row r="876" spans="1:43">
      <c r="A876" s="8">
        <v>46184</v>
      </c>
      <c r="B876">
        <v>3828.44</v>
      </c>
      <c r="C876">
        <v>-0.5</v>
      </c>
      <c r="D876">
        <v>64180</v>
      </c>
      <c r="E876">
        <v>-0.25</v>
      </c>
      <c r="F876" s="69">
        <v>8425</v>
      </c>
      <c r="G876" t="s">
        <v>98</v>
      </c>
      <c r="H876">
        <v>0</v>
      </c>
      <c r="I876" t="s">
        <v>288</v>
      </c>
      <c r="J876" t="s">
        <v>289</v>
      </c>
      <c r="K876" t="s">
        <v>290</v>
      </c>
      <c r="L876" s="36">
        <v>1266</v>
      </c>
      <c r="M876">
        <v>-7</v>
      </c>
      <c r="N876" s="66">
        <v>-5.4999999999999997E-3</v>
      </c>
      <c r="O876" s="36">
        <v>1273</v>
      </c>
      <c r="P876" s="66">
        <v>-5.4000000000000003E-3</v>
      </c>
      <c r="Q876" s="36">
        <v>1273</v>
      </c>
      <c r="R876" s="36">
        <v>1277</v>
      </c>
      <c r="S876" s="36">
        <v>1258</v>
      </c>
      <c r="T876" s="66">
        <v>-5.4000000000000003E-3</v>
      </c>
      <c r="U876" s="66">
        <v>-2.3E-3</v>
      </c>
      <c r="V876" s="66">
        <v>-8.6E-3</v>
      </c>
      <c r="W876" s="66">
        <v>6.3E-3</v>
      </c>
      <c r="X876" s="1">
        <v>386700</v>
      </c>
      <c r="Y876" s="1">
        <v>489805</v>
      </c>
      <c r="Z876" s="1">
        <v>357855</v>
      </c>
      <c r="AA876" t="s">
        <v>473</v>
      </c>
      <c r="AB876" t="s">
        <v>607</v>
      </c>
      <c r="AC876">
        <v>7.59</v>
      </c>
      <c r="AD876">
        <v>0.82</v>
      </c>
      <c r="AE876">
        <v>4.1100000000000003</v>
      </c>
      <c r="AF876" t="s">
        <v>230</v>
      </c>
      <c r="AG876" s="1">
        <v>179600</v>
      </c>
      <c r="AH876" s="36">
        <v>1266</v>
      </c>
      <c r="AI876" s="1">
        <v>2600</v>
      </c>
      <c r="AJ876" s="36">
        <v>1264</v>
      </c>
      <c r="AK876" s="1">
        <v>3100</v>
      </c>
      <c r="AL876" s="2">
        <v>0.6381944444444444</v>
      </c>
      <c r="AM876" s="3">
        <v>46156</v>
      </c>
      <c r="AN876" t="s">
        <v>298</v>
      </c>
      <c r="AO876" t="s">
        <v>472</v>
      </c>
      <c r="AQ876" t="str">
        <f t="shared" si="13"/>
        <v/>
      </c>
    </row>
    <row r="877" spans="1:43">
      <c r="A877" s="8">
        <v>46184</v>
      </c>
      <c r="B877">
        <v>3828.44</v>
      </c>
      <c r="C877">
        <v>-0.5</v>
      </c>
      <c r="D877">
        <v>64180</v>
      </c>
      <c r="E877">
        <v>-0.25</v>
      </c>
      <c r="F877" s="69">
        <v>8591</v>
      </c>
      <c r="G877" t="s">
        <v>99</v>
      </c>
      <c r="H877">
        <v>0</v>
      </c>
      <c r="I877" t="s">
        <v>288</v>
      </c>
      <c r="J877" t="s">
        <v>289</v>
      </c>
      <c r="K877" t="s">
        <v>295</v>
      </c>
      <c r="L877" s="36">
        <v>6066</v>
      </c>
      <c r="M877">
        <v>-101</v>
      </c>
      <c r="N877" s="66">
        <v>-1.6400000000000001E-2</v>
      </c>
      <c r="O877" s="36">
        <v>6167</v>
      </c>
      <c r="P877" s="66">
        <v>-1.6299999999999999E-2</v>
      </c>
      <c r="Q877" s="36">
        <v>5971</v>
      </c>
      <c r="R877" s="36">
        <v>6078</v>
      </c>
      <c r="S877" s="36">
        <v>5961</v>
      </c>
      <c r="T877" s="66">
        <v>1.5900000000000001E-2</v>
      </c>
      <c r="U877" s="66">
        <v>4.3E-3</v>
      </c>
      <c r="V877" s="66">
        <v>-1.9E-3</v>
      </c>
      <c r="W877" s="66">
        <v>1.7600000000000001E-2</v>
      </c>
      <c r="X877" s="1">
        <v>2330300</v>
      </c>
      <c r="Y877" s="1">
        <v>14052213</v>
      </c>
      <c r="Z877" s="1">
        <v>6818830</v>
      </c>
      <c r="AA877" t="s">
        <v>475</v>
      </c>
      <c r="AB877" t="s">
        <v>476</v>
      </c>
      <c r="AC877">
        <v>12.59</v>
      </c>
      <c r="AD877">
        <v>1.48</v>
      </c>
      <c r="AE877">
        <v>3.09</v>
      </c>
      <c r="AF877" t="s">
        <v>230</v>
      </c>
      <c r="AG877" s="1">
        <v>237700</v>
      </c>
      <c r="AH877" s="36">
        <v>6067</v>
      </c>
      <c r="AI877">
        <v>700</v>
      </c>
      <c r="AJ877" s="36">
        <v>6066</v>
      </c>
      <c r="AK877">
        <v>900</v>
      </c>
      <c r="AL877" s="2">
        <v>0.6381944444444444</v>
      </c>
      <c r="AM877" s="3">
        <v>46153</v>
      </c>
      <c r="AN877" t="s">
        <v>298</v>
      </c>
      <c r="AO877" t="s">
        <v>472</v>
      </c>
      <c r="AQ877" t="str">
        <f t="shared" si="13"/>
        <v/>
      </c>
    </row>
    <row r="878" spans="1:43">
      <c r="A878" s="8">
        <v>46184</v>
      </c>
      <c r="B878">
        <v>3828.44</v>
      </c>
      <c r="C878">
        <v>-0.5</v>
      </c>
      <c r="D878">
        <v>64180</v>
      </c>
      <c r="E878">
        <v>-0.25</v>
      </c>
      <c r="F878" s="69">
        <v>8593</v>
      </c>
      <c r="G878" t="s">
        <v>100</v>
      </c>
      <c r="H878">
        <v>0</v>
      </c>
      <c r="I878" t="s">
        <v>288</v>
      </c>
      <c r="J878" t="s">
        <v>289</v>
      </c>
      <c r="K878" t="s">
        <v>290</v>
      </c>
      <c r="L878" s="36">
        <v>1316</v>
      </c>
      <c r="M878">
        <v>-9.5</v>
      </c>
      <c r="N878" s="66">
        <v>-7.1999999999999998E-3</v>
      </c>
      <c r="O878" s="36">
        <v>1325.5</v>
      </c>
      <c r="P878" s="66">
        <v>-7.1000000000000004E-3</v>
      </c>
      <c r="Q878" s="36">
        <v>1325.5</v>
      </c>
      <c r="R878" s="36">
        <v>1326.5</v>
      </c>
      <c r="S878" s="36">
        <v>1303</v>
      </c>
      <c r="T878" s="66">
        <v>-7.1000000000000004E-3</v>
      </c>
      <c r="U878" s="66">
        <v>2.2000000000000001E-3</v>
      </c>
      <c r="V878" s="66">
        <v>-7.9000000000000008E-3</v>
      </c>
      <c r="W878" s="66">
        <v>9.9000000000000008E-3</v>
      </c>
      <c r="X878" s="1">
        <v>3984400</v>
      </c>
      <c r="Y878" s="1">
        <v>5232154</v>
      </c>
      <c r="Z878" s="1">
        <v>1930456</v>
      </c>
      <c r="AA878" t="s">
        <v>477</v>
      </c>
      <c r="AB878" t="s">
        <v>594</v>
      </c>
      <c r="AC878">
        <v>11.81</v>
      </c>
      <c r="AD878">
        <v>0.95</v>
      </c>
      <c r="AE878">
        <v>3.88</v>
      </c>
      <c r="AF878" t="s">
        <v>230</v>
      </c>
      <c r="AG878" s="1">
        <v>952200</v>
      </c>
      <c r="AH878" s="36">
        <v>1316.5</v>
      </c>
      <c r="AI878" s="1">
        <v>2900</v>
      </c>
      <c r="AJ878" s="36">
        <v>1316</v>
      </c>
      <c r="AK878" s="1">
        <v>40300</v>
      </c>
      <c r="AL878" s="2">
        <v>0.6381944444444444</v>
      </c>
      <c r="AM878" s="3">
        <v>46157</v>
      </c>
      <c r="AN878" t="s">
        <v>298</v>
      </c>
      <c r="AO878" t="s">
        <v>472</v>
      </c>
      <c r="AQ878" t="str">
        <f t="shared" si="13"/>
        <v/>
      </c>
    </row>
    <row r="879" spans="1:43">
      <c r="A879" s="8">
        <v>46184</v>
      </c>
      <c r="B879">
        <v>3828.44</v>
      </c>
      <c r="C879">
        <v>-0.5</v>
      </c>
      <c r="D879">
        <v>64180</v>
      </c>
      <c r="E879">
        <v>-0.25</v>
      </c>
      <c r="F879" s="69">
        <v>8604</v>
      </c>
      <c r="G879" t="s">
        <v>101</v>
      </c>
      <c r="H879">
        <v>0</v>
      </c>
      <c r="I879" t="s">
        <v>288</v>
      </c>
      <c r="J879" t="s">
        <v>289</v>
      </c>
      <c r="K879" t="s">
        <v>290</v>
      </c>
      <c r="L879" s="36">
        <v>1353.5</v>
      </c>
      <c r="M879">
        <v>-33.5</v>
      </c>
      <c r="N879" s="66">
        <v>-2.4199999999999999E-2</v>
      </c>
      <c r="O879" s="36">
        <v>1387</v>
      </c>
      <c r="P879" s="66">
        <v>-2.41E-2</v>
      </c>
      <c r="Q879" s="36">
        <v>1357</v>
      </c>
      <c r="R879" s="36">
        <v>1365</v>
      </c>
      <c r="S879" s="36">
        <v>1333.5</v>
      </c>
      <c r="T879" s="66">
        <v>-2.5000000000000001E-3</v>
      </c>
      <c r="U879" s="66">
        <v>3.3E-3</v>
      </c>
      <c r="V879" s="66">
        <v>-8.3999999999999995E-3</v>
      </c>
      <c r="W879" s="66">
        <v>1.49E-2</v>
      </c>
      <c r="X879" s="1">
        <v>4823800</v>
      </c>
      <c r="Y879" s="1">
        <v>6515571</v>
      </c>
      <c r="Z879" s="1">
        <v>4180369</v>
      </c>
      <c r="AA879" t="s">
        <v>479</v>
      </c>
      <c r="AB879" t="s">
        <v>480</v>
      </c>
      <c r="AC879">
        <v>10.52</v>
      </c>
      <c r="AD879">
        <v>1.05</v>
      </c>
      <c r="AE879">
        <v>3.84</v>
      </c>
      <c r="AF879" t="s">
        <v>230</v>
      </c>
      <c r="AG879" s="1">
        <v>687400</v>
      </c>
      <c r="AH879" s="36">
        <v>1354</v>
      </c>
      <c r="AI879" s="1">
        <v>7000</v>
      </c>
      <c r="AJ879" s="36">
        <v>1353</v>
      </c>
      <c r="AK879" s="1">
        <v>8000</v>
      </c>
      <c r="AL879" s="2">
        <v>0.6381944444444444</v>
      </c>
      <c r="AN879" t="s">
        <v>298</v>
      </c>
      <c r="AO879" t="s">
        <v>481</v>
      </c>
      <c r="AQ879" t="str">
        <f t="shared" si="13"/>
        <v/>
      </c>
    </row>
    <row r="880" spans="1:43">
      <c r="A880" s="8">
        <v>46184</v>
      </c>
      <c r="B880">
        <v>3828.44</v>
      </c>
      <c r="C880">
        <v>-0.5</v>
      </c>
      <c r="D880">
        <v>64180</v>
      </c>
      <c r="E880">
        <v>-0.25</v>
      </c>
      <c r="F880" s="69">
        <v>8697</v>
      </c>
      <c r="G880" t="s">
        <v>102</v>
      </c>
      <c r="H880">
        <v>0</v>
      </c>
      <c r="I880" t="s">
        <v>288</v>
      </c>
      <c r="J880" t="s">
        <v>289</v>
      </c>
      <c r="K880" t="s">
        <v>295</v>
      </c>
      <c r="L880" s="36">
        <v>2074</v>
      </c>
      <c r="M880">
        <v>0</v>
      </c>
      <c r="N880" s="66">
        <v>0</v>
      </c>
      <c r="O880" s="36">
        <v>2074</v>
      </c>
      <c r="P880" s="66">
        <v>0</v>
      </c>
      <c r="Q880" s="36">
        <v>2047</v>
      </c>
      <c r="R880" s="36">
        <v>2074.5</v>
      </c>
      <c r="S880" s="36">
        <v>2023</v>
      </c>
      <c r="T880" s="66">
        <v>1.3100000000000001E-2</v>
      </c>
      <c r="U880" s="66">
        <v>4.5999999999999999E-3</v>
      </c>
      <c r="V880" s="66">
        <v>-2.0000000000000001E-4</v>
      </c>
      <c r="W880" s="66">
        <v>2.52E-2</v>
      </c>
      <c r="X880" s="1">
        <v>1984300</v>
      </c>
      <c r="Y880" s="1">
        <v>4068957</v>
      </c>
      <c r="Z880" s="1">
        <v>2139922</v>
      </c>
      <c r="AA880" t="s">
        <v>482</v>
      </c>
      <c r="AB880" t="s">
        <v>483</v>
      </c>
      <c r="AC880">
        <v>26.31</v>
      </c>
      <c r="AD880">
        <v>6.17</v>
      </c>
      <c r="AE880">
        <v>3.04</v>
      </c>
      <c r="AF880" t="s">
        <v>230</v>
      </c>
      <c r="AG880" s="1">
        <v>88400</v>
      </c>
      <c r="AH880" s="36">
        <v>2074.5</v>
      </c>
      <c r="AI880" s="1">
        <v>1200</v>
      </c>
      <c r="AJ880" s="36">
        <v>2074</v>
      </c>
      <c r="AK880" s="1">
        <v>2000</v>
      </c>
      <c r="AL880" s="2">
        <v>0.6381944444444444</v>
      </c>
      <c r="AN880" t="s">
        <v>298</v>
      </c>
      <c r="AO880" t="s">
        <v>472</v>
      </c>
      <c r="AQ880" t="str">
        <f t="shared" si="13"/>
        <v/>
      </c>
    </row>
    <row r="881" spans="1:43">
      <c r="A881" s="8">
        <v>46184</v>
      </c>
      <c r="B881">
        <v>3828.44</v>
      </c>
      <c r="C881">
        <v>-0.5</v>
      </c>
      <c r="D881">
        <v>64180</v>
      </c>
      <c r="E881">
        <v>-0.25</v>
      </c>
      <c r="F881" s="69">
        <v>8830</v>
      </c>
      <c r="G881" t="s">
        <v>103</v>
      </c>
      <c r="H881">
        <v>0</v>
      </c>
      <c r="I881" t="s">
        <v>288</v>
      </c>
      <c r="J881" t="s">
        <v>289</v>
      </c>
      <c r="K881" t="s">
        <v>290</v>
      </c>
      <c r="L881" s="36">
        <v>3465</v>
      </c>
      <c r="M881">
        <v>-25</v>
      </c>
      <c r="N881" s="66">
        <v>-7.1999999999999998E-3</v>
      </c>
      <c r="O881" s="36">
        <v>3490</v>
      </c>
      <c r="P881" s="66">
        <v>-7.1000000000000004E-3</v>
      </c>
      <c r="Q881" s="36">
        <v>3448</v>
      </c>
      <c r="R881" s="36">
        <v>3540</v>
      </c>
      <c r="S881" s="36">
        <v>3446</v>
      </c>
      <c r="T881" s="66">
        <v>4.8999999999999998E-3</v>
      </c>
      <c r="U881" s="66">
        <v>-8.0000000000000002E-3</v>
      </c>
      <c r="V881" s="66">
        <v>-2.1100000000000001E-2</v>
      </c>
      <c r="W881" s="66">
        <v>5.4999999999999997E-3</v>
      </c>
      <c r="X881" s="1">
        <v>2904100</v>
      </c>
      <c r="Y881" s="1">
        <v>10146805</v>
      </c>
      <c r="Z881" s="1">
        <v>3243240</v>
      </c>
      <c r="AA881" t="s">
        <v>484</v>
      </c>
      <c r="AB881" t="s">
        <v>620</v>
      </c>
      <c r="AC881">
        <v>14.35</v>
      </c>
      <c r="AD881">
        <v>1.29</v>
      </c>
      <c r="AE881">
        <v>1.5</v>
      </c>
      <c r="AF881" t="s">
        <v>230</v>
      </c>
      <c r="AG881" s="1">
        <v>62600</v>
      </c>
      <c r="AH881" s="36">
        <v>3465</v>
      </c>
      <c r="AI881">
        <v>200</v>
      </c>
      <c r="AJ881" s="36">
        <v>3464</v>
      </c>
      <c r="AK881" s="1">
        <v>3700</v>
      </c>
      <c r="AL881" s="2">
        <v>0.6381944444444444</v>
      </c>
      <c r="AM881" s="3">
        <v>46155</v>
      </c>
      <c r="AN881" t="s">
        <v>298</v>
      </c>
      <c r="AO881" t="s">
        <v>332</v>
      </c>
      <c r="AQ881" t="str">
        <f t="shared" si="13"/>
        <v/>
      </c>
    </row>
    <row r="882" spans="1:43">
      <c r="A882" s="8">
        <v>46184</v>
      </c>
      <c r="B882">
        <v>3828.44</v>
      </c>
      <c r="C882">
        <v>-0.5</v>
      </c>
      <c r="D882">
        <v>64180</v>
      </c>
      <c r="E882">
        <v>-0.25</v>
      </c>
      <c r="F882" s="69">
        <v>9020</v>
      </c>
      <c r="G882" t="s">
        <v>104</v>
      </c>
      <c r="H882">
        <v>0</v>
      </c>
      <c r="I882" t="s">
        <v>288</v>
      </c>
      <c r="J882" t="s">
        <v>289</v>
      </c>
      <c r="K882" t="s">
        <v>295</v>
      </c>
      <c r="L882" s="36">
        <v>3444</v>
      </c>
      <c r="M882">
        <v>-16</v>
      </c>
      <c r="N882" s="66">
        <v>-4.5999999999999999E-3</v>
      </c>
      <c r="O882" s="36">
        <v>3460</v>
      </c>
      <c r="P882" s="66">
        <v>-4.5999999999999999E-3</v>
      </c>
      <c r="Q882" s="36">
        <v>3500</v>
      </c>
      <c r="R882" s="36">
        <v>3513</v>
      </c>
      <c r="S882" s="36">
        <v>3414</v>
      </c>
      <c r="T882" s="66">
        <v>-1.6E-2</v>
      </c>
      <c r="U882" s="66">
        <v>-1.4E-3</v>
      </c>
      <c r="V882" s="66">
        <v>-1.9599999999999999E-2</v>
      </c>
      <c r="W882" s="66">
        <v>8.6999999999999994E-3</v>
      </c>
      <c r="X882" s="1">
        <v>3851200</v>
      </c>
      <c r="Y882" s="1">
        <v>13296981</v>
      </c>
      <c r="Z882" s="1">
        <v>3906915</v>
      </c>
      <c r="AA882" t="s">
        <v>486</v>
      </c>
      <c r="AB882" t="s">
        <v>608</v>
      </c>
      <c r="AC882">
        <v>15.25</v>
      </c>
      <c r="AD882">
        <v>1.27</v>
      </c>
      <c r="AE882">
        <v>2.44</v>
      </c>
      <c r="AF882" t="s">
        <v>230</v>
      </c>
      <c r="AG882" s="1">
        <v>81000</v>
      </c>
      <c r="AH882" s="36">
        <v>3445</v>
      </c>
      <c r="AI882" s="1">
        <v>2900</v>
      </c>
      <c r="AJ882" s="36">
        <v>3444</v>
      </c>
      <c r="AK882" s="1">
        <v>2600</v>
      </c>
      <c r="AL882" s="2">
        <v>0.6381944444444444</v>
      </c>
      <c r="AN882" t="s">
        <v>298</v>
      </c>
      <c r="AO882" t="s">
        <v>488</v>
      </c>
      <c r="AQ882" t="str">
        <f t="shared" si="13"/>
        <v/>
      </c>
    </row>
    <row r="883" spans="1:43">
      <c r="A883" s="8">
        <v>46184</v>
      </c>
      <c r="B883">
        <v>3828.44</v>
      </c>
      <c r="C883">
        <v>-0.5</v>
      </c>
      <c r="D883">
        <v>64180</v>
      </c>
      <c r="E883">
        <v>-0.25</v>
      </c>
      <c r="F883" s="69">
        <v>9024</v>
      </c>
      <c r="G883" t="s">
        <v>105</v>
      </c>
      <c r="H883">
        <v>0</v>
      </c>
      <c r="I883" t="s">
        <v>288</v>
      </c>
      <c r="J883" t="s">
        <v>289</v>
      </c>
      <c r="K883" t="s">
        <v>295</v>
      </c>
      <c r="L883" s="36">
        <v>2946</v>
      </c>
      <c r="M883">
        <v>90</v>
      </c>
      <c r="N883" s="66">
        <v>3.15E-2</v>
      </c>
      <c r="O883" s="36">
        <v>2856</v>
      </c>
      <c r="P883" s="66">
        <v>3.15E-2</v>
      </c>
      <c r="Q883" s="36">
        <v>2902.5</v>
      </c>
      <c r="R883" s="36">
        <v>2976</v>
      </c>
      <c r="S883" s="36">
        <v>2851</v>
      </c>
      <c r="T883" s="66">
        <v>1.49E-2</v>
      </c>
      <c r="U883" s="66">
        <v>1.7399999999999999E-2</v>
      </c>
      <c r="V883" s="66">
        <v>-0.01</v>
      </c>
      <c r="W883" s="66">
        <v>3.3300000000000003E-2</v>
      </c>
      <c r="X883" s="1">
        <v>1923100</v>
      </c>
      <c r="Y883" s="1">
        <v>5611976</v>
      </c>
      <c r="Z883" s="1">
        <v>900814</v>
      </c>
      <c r="AA883" t="s">
        <v>489</v>
      </c>
      <c r="AB883" t="s">
        <v>609</v>
      </c>
      <c r="AC883">
        <v>27.74</v>
      </c>
      <c r="AD883">
        <v>1.31</v>
      </c>
      <c r="AE883">
        <v>1.43</v>
      </c>
      <c r="AF883" t="s">
        <v>230</v>
      </c>
      <c r="AG883" s="1">
        <v>89900</v>
      </c>
      <c r="AH883" s="36">
        <v>2946.5</v>
      </c>
      <c r="AI883">
        <v>600</v>
      </c>
      <c r="AJ883" s="36">
        <v>2945.5</v>
      </c>
      <c r="AK883" s="1">
        <v>1100</v>
      </c>
      <c r="AL883" s="2">
        <v>0.6381944444444444</v>
      </c>
      <c r="AM883" s="3">
        <v>46156</v>
      </c>
      <c r="AN883" t="s">
        <v>298</v>
      </c>
      <c r="AO883" t="s">
        <v>488</v>
      </c>
      <c r="AQ883" t="str">
        <f t="shared" si="13"/>
        <v/>
      </c>
    </row>
    <row r="884" spans="1:43">
      <c r="A884" s="8">
        <v>46184</v>
      </c>
      <c r="B884">
        <v>3828.44</v>
      </c>
      <c r="C884">
        <v>-0.5</v>
      </c>
      <c r="D884">
        <v>64180</v>
      </c>
      <c r="E884">
        <v>-0.25</v>
      </c>
      <c r="F884" s="69">
        <v>9069</v>
      </c>
      <c r="G884" t="s">
        <v>106</v>
      </c>
      <c r="H884">
        <v>0</v>
      </c>
      <c r="I884" t="s">
        <v>288</v>
      </c>
      <c r="J884" t="s">
        <v>289</v>
      </c>
      <c r="K884" t="s">
        <v>290</v>
      </c>
      <c r="L884" s="36">
        <v>1943</v>
      </c>
      <c r="M884">
        <v>-11</v>
      </c>
      <c r="N884" s="66">
        <v>-5.5999999999999999E-3</v>
      </c>
      <c r="O884" s="36">
        <v>1954</v>
      </c>
      <c r="P884" s="66">
        <v>-5.5999999999999999E-3</v>
      </c>
      <c r="Q884" s="36">
        <v>1950</v>
      </c>
      <c r="R884" s="36">
        <v>1961</v>
      </c>
      <c r="S884" s="36">
        <v>1896.5</v>
      </c>
      <c r="T884" s="66">
        <v>-3.5000000000000001E-3</v>
      </c>
      <c r="U884" s="66">
        <v>3.0000000000000001E-3</v>
      </c>
      <c r="V884" s="66">
        <v>-9.1000000000000004E-3</v>
      </c>
      <c r="W884" s="66">
        <v>2.4500000000000001E-2</v>
      </c>
      <c r="X884" s="1">
        <v>277200</v>
      </c>
      <c r="Y884" s="1">
        <v>532565</v>
      </c>
      <c r="Z884" s="1">
        <v>341370</v>
      </c>
      <c r="AA884" t="s">
        <v>491</v>
      </c>
      <c r="AB884" t="s">
        <v>492</v>
      </c>
      <c r="AC884">
        <v>13.89</v>
      </c>
      <c r="AD884">
        <v>1.43</v>
      </c>
      <c r="AE884">
        <v>2.88</v>
      </c>
      <c r="AF884" t="s">
        <v>230</v>
      </c>
      <c r="AG884" s="1">
        <v>29200</v>
      </c>
      <c r="AH884" s="36">
        <v>1943.5</v>
      </c>
      <c r="AI884">
        <v>400</v>
      </c>
      <c r="AJ884" s="36">
        <v>1942.5</v>
      </c>
      <c r="AK884" s="1">
        <v>1000</v>
      </c>
      <c r="AL884" s="2">
        <v>0.6381944444444444</v>
      </c>
      <c r="AM884" s="3">
        <v>46155</v>
      </c>
      <c r="AN884" t="s">
        <v>298</v>
      </c>
      <c r="AO884" t="s">
        <v>488</v>
      </c>
      <c r="AQ884" t="str">
        <f t="shared" si="13"/>
        <v/>
      </c>
    </row>
    <row r="885" spans="1:43">
      <c r="A885" s="8">
        <v>46184</v>
      </c>
      <c r="B885">
        <v>3828.44</v>
      </c>
      <c r="C885">
        <v>-0.5</v>
      </c>
      <c r="D885">
        <v>64180</v>
      </c>
      <c r="E885">
        <v>-0.25</v>
      </c>
      <c r="F885" s="69">
        <v>9227</v>
      </c>
      <c r="G885" t="s">
        <v>107</v>
      </c>
      <c r="H885">
        <v>0</v>
      </c>
      <c r="I885" t="s">
        <v>347</v>
      </c>
      <c r="J885" t="s">
        <v>289</v>
      </c>
      <c r="K885" t="s">
        <v>290</v>
      </c>
      <c r="L885">
        <v>870</v>
      </c>
      <c r="M885">
        <v>5</v>
      </c>
      <c r="N885" s="66">
        <v>5.7999999999999996E-3</v>
      </c>
      <c r="O885">
        <v>865</v>
      </c>
      <c r="P885" s="66">
        <v>5.7000000000000002E-3</v>
      </c>
      <c r="Q885">
        <v>854</v>
      </c>
      <c r="R885">
        <v>878</v>
      </c>
      <c r="S885">
        <v>834</v>
      </c>
      <c r="T885" s="66">
        <v>1.8700000000000001E-2</v>
      </c>
      <c r="U885" s="66">
        <v>1.9900000000000001E-2</v>
      </c>
      <c r="V885" s="66">
        <v>-9.1000000000000004E-3</v>
      </c>
      <c r="W885" s="66">
        <v>4.3099999999999999E-2</v>
      </c>
      <c r="X885" s="1">
        <v>172500</v>
      </c>
      <c r="Y885" s="1">
        <v>147220</v>
      </c>
      <c r="Z885" s="1">
        <v>13836</v>
      </c>
      <c r="AA885" t="s">
        <v>493</v>
      </c>
      <c r="AB885" t="s">
        <v>494</v>
      </c>
      <c r="AC885">
        <v>0</v>
      </c>
      <c r="AD885">
        <v>28.62</v>
      </c>
      <c r="AE885">
        <v>0</v>
      </c>
      <c r="AF885">
        <v>2.7</v>
      </c>
      <c r="AG885" s="1">
        <v>3100</v>
      </c>
      <c r="AH885">
        <v>870</v>
      </c>
      <c r="AI885">
        <v>300</v>
      </c>
      <c r="AJ885">
        <v>867</v>
      </c>
      <c r="AK885">
        <v>300</v>
      </c>
      <c r="AL885" s="2">
        <v>0.6381944444444444</v>
      </c>
      <c r="AM885" s="3">
        <v>46154</v>
      </c>
      <c r="AN885" t="s">
        <v>350</v>
      </c>
      <c r="AO885" t="s">
        <v>313</v>
      </c>
      <c r="AQ885" t="str">
        <f t="shared" si="13"/>
        <v/>
      </c>
    </row>
    <row r="886" spans="1:43">
      <c r="A886" s="8">
        <v>46184</v>
      </c>
      <c r="B886">
        <v>3828.44</v>
      </c>
      <c r="C886">
        <v>-0.5</v>
      </c>
      <c r="D886">
        <v>64180</v>
      </c>
      <c r="E886">
        <v>-0.25</v>
      </c>
      <c r="F886" s="69">
        <v>9303</v>
      </c>
      <c r="G886" t="s">
        <v>108</v>
      </c>
      <c r="H886">
        <v>0</v>
      </c>
      <c r="I886" t="s">
        <v>288</v>
      </c>
      <c r="J886" t="s">
        <v>289</v>
      </c>
      <c r="K886" t="s">
        <v>290</v>
      </c>
      <c r="L886" s="36">
        <v>3905</v>
      </c>
      <c r="M886">
        <v>45</v>
      </c>
      <c r="N886" s="66">
        <v>1.17E-2</v>
      </c>
      <c r="O886" s="36">
        <v>3860</v>
      </c>
      <c r="P886" s="66">
        <v>1.1599999999999999E-2</v>
      </c>
      <c r="Q886" s="36">
        <v>3835</v>
      </c>
      <c r="R886" s="36">
        <v>3905</v>
      </c>
      <c r="S886" s="36">
        <v>3815</v>
      </c>
      <c r="T886" s="66">
        <v>1.8200000000000001E-2</v>
      </c>
      <c r="U886" s="66">
        <v>1.4200000000000001E-2</v>
      </c>
      <c r="V886" s="66">
        <v>0</v>
      </c>
      <c r="W886" s="66">
        <v>2.35E-2</v>
      </c>
      <c r="X886" s="1">
        <v>110400</v>
      </c>
      <c r="Y886" s="1">
        <v>425989</v>
      </c>
      <c r="Z886" s="1">
        <v>299178</v>
      </c>
      <c r="AA886" t="s">
        <v>495</v>
      </c>
      <c r="AB886" t="s">
        <v>496</v>
      </c>
      <c r="AC886">
        <v>17.260000000000002</v>
      </c>
      <c r="AD886">
        <v>0.94</v>
      </c>
      <c r="AE886">
        <v>2.64</v>
      </c>
      <c r="AF886" t="s">
        <v>230</v>
      </c>
      <c r="AG886" s="1">
        <v>29600</v>
      </c>
      <c r="AH886" s="36">
        <v>3910</v>
      </c>
      <c r="AI886" s="1">
        <v>1200</v>
      </c>
      <c r="AJ886" s="36">
        <v>3905</v>
      </c>
      <c r="AK886">
        <v>600</v>
      </c>
      <c r="AL886" s="2">
        <v>0.63680555555555551</v>
      </c>
      <c r="AM886" s="3">
        <v>46154</v>
      </c>
      <c r="AN886" t="s">
        <v>298</v>
      </c>
      <c r="AO886" t="s">
        <v>497</v>
      </c>
      <c r="AQ886" t="str">
        <f t="shared" si="13"/>
        <v/>
      </c>
    </row>
    <row r="887" spans="1:43">
      <c r="A887" s="8">
        <v>46184</v>
      </c>
      <c r="B887">
        <v>3828.44</v>
      </c>
      <c r="C887">
        <v>-0.5</v>
      </c>
      <c r="D887">
        <v>64180</v>
      </c>
      <c r="E887">
        <v>-0.25</v>
      </c>
      <c r="F887" s="69">
        <v>9308</v>
      </c>
      <c r="G887" t="s">
        <v>109</v>
      </c>
      <c r="H887">
        <v>0</v>
      </c>
      <c r="I887" t="s">
        <v>314</v>
      </c>
      <c r="J887" t="s">
        <v>289</v>
      </c>
      <c r="K887" t="s">
        <v>290</v>
      </c>
      <c r="L887" s="36">
        <v>1538</v>
      </c>
      <c r="M887">
        <v>-20</v>
      </c>
      <c r="N887" s="66">
        <v>-1.2800000000000001E-2</v>
      </c>
      <c r="O887" s="36">
        <v>1558</v>
      </c>
      <c r="P887" s="66">
        <v>-1.2800000000000001E-2</v>
      </c>
      <c r="Q887" s="36">
        <v>1558</v>
      </c>
      <c r="R887" s="36">
        <v>1558</v>
      </c>
      <c r="S887" s="36">
        <v>1495</v>
      </c>
      <c r="T887" s="66">
        <v>-1.2800000000000001E-2</v>
      </c>
      <c r="U887" s="66">
        <v>2.3900000000000001E-2</v>
      </c>
      <c r="V887" s="66">
        <v>-1.2800000000000001E-2</v>
      </c>
      <c r="W887" s="66">
        <v>2.87E-2</v>
      </c>
      <c r="X887" s="1">
        <v>62200</v>
      </c>
      <c r="Y887" s="1">
        <v>93991</v>
      </c>
      <c r="Z887" s="1">
        <v>40100</v>
      </c>
      <c r="AA887" t="s">
        <v>498</v>
      </c>
      <c r="AB887" t="s">
        <v>499</v>
      </c>
      <c r="AC887">
        <v>13.13</v>
      </c>
      <c r="AD887">
        <v>1.03</v>
      </c>
      <c r="AE887">
        <v>2.2599999999999998</v>
      </c>
      <c r="AF887" t="s">
        <v>230</v>
      </c>
      <c r="AG887" s="1">
        <v>3900</v>
      </c>
      <c r="AH887" s="36">
        <v>1539</v>
      </c>
      <c r="AI887">
        <v>100</v>
      </c>
      <c r="AJ887" s="36">
        <v>1537</v>
      </c>
      <c r="AK887">
        <v>800</v>
      </c>
      <c r="AL887" s="2">
        <v>0.63749999999999996</v>
      </c>
      <c r="AM887" s="3">
        <v>46155</v>
      </c>
      <c r="AN887" t="s">
        <v>298</v>
      </c>
      <c r="AO887" t="s">
        <v>500</v>
      </c>
      <c r="AQ887" t="str">
        <f t="shared" si="13"/>
        <v/>
      </c>
    </row>
    <row r="888" spans="1:43">
      <c r="A888" s="8">
        <v>46184</v>
      </c>
      <c r="B888">
        <v>3828.44</v>
      </c>
      <c r="C888">
        <v>-0.5</v>
      </c>
      <c r="D888">
        <v>64180</v>
      </c>
      <c r="E888">
        <v>-0.25</v>
      </c>
      <c r="F888" s="69">
        <v>9348</v>
      </c>
      <c r="G888" t="s">
        <v>110</v>
      </c>
      <c r="H888">
        <v>0</v>
      </c>
      <c r="I888" t="s">
        <v>347</v>
      </c>
      <c r="J888" t="s">
        <v>323</v>
      </c>
      <c r="K888" t="s">
        <v>290</v>
      </c>
      <c r="L888">
        <v>578</v>
      </c>
      <c r="M888">
        <v>1</v>
      </c>
      <c r="N888" s="66">
        <v>1.6999999999999999E-3</v>
      </c>
      <c r="O888">
        <v>577</v>
      </c>
      <c r="P888" s="66">
        <v>1.6999999999999999E-3</v>
      </c>
      <c r="Q888">
        <v>572</v>
      </c>
      <c r="R888">
        <v>578</v>
      </c>
      <c r="S888">
        <v>555</v>
      </c>
      <c r="T888" s="66">
        <v>1.04E-2</v>
      </c>
      <c r="U888" s="66">
        <v>3.95E-2</v>
      </c>
      <c r="V888" s="66">
        <v>0</v>
      </c>
      <c r="W888" s="66">
        <v>4.1399999999999999E-2</v>
      </c>
      <c r="X888" s="1">
        <v>1456500</v>
      </c>
      <c r="Y888" s="1">
        <v>824862</v>
      </c>
      <c r="Z888" s="1">
        <v>84524</v>
      </c>
      <c r="AA888" t="s">
        <v>552</v>
      </c>
      <c r="AB888" t="s">
        <v>502</v>
      </c>
      <c r="AC888">
        <v>0</v>
      </c>
      <c r="AD888">
        <v>5.61</v>
      </c>
      <c r="AE888">
        <v>0</v>
      </c>
      <c r="AF888">
        <v>2.1</v>
      </c>
      <c r="AG888" s="1">
        <v>15800</v>
      </c>
      <c r="AH888">
        <v>578</v>
      </c>
      <c r="AI888" s="1">
        <v>3900</v>
      </c>
      <c r="AJ888">
        <v>577</v>
      </c>
      <c r="AK888" s="1">
        <v>11100</v>
      </c>
      <c r="AL888" s="2">
        <v>0.6381944444444444</v>
      </c>
      <c r="AM888" s="3">
        <v>46157</v>
      </c>
      <c r="AN888" t="s">
        <v>298</v>
      </c>
      <c r="AO888" t="s">
        <v>313</v>
      </c>
      <c r="AQ888" t="str">
        <f t="shared" si="13"/>
        <v/>
      </c>
    </row>
    <row r="889" spans="1:43">
      <c r="A889" s="8">
        <v>46184</v>
      </c>
      <c r="B889">
        <v>3828.44</v>
      </c>
      <c r="C889">
        <v>-0.5</v>
      </c>
      <c r="D889">
        <v>64180</v>
      </c>
      <c r="E889">
        <v>-0.25</v>
      </c>
      <c r="F889" s="69">
        <v>9432</v>
      </c>
      <c r="G889" t="s">
        <v>111</v>
      </c>
      <c r="H889">
        <v>0</v>
      </c>
      <c r="I889" t="s">
        <v>288</v>
      </c>
      <c r="J889" t="s">
        <v>289</v>
      </c>
      <c r="K889" t="s">
        <v>295</v>
      </c>
      <c r="L889">
        <v>150.4</v>
      </c>
      <c r="M889">
        <v>1.4</v>
      </c>
      <c r="N889" s="66">
        <v>9.4000000000000004E-3</v>
      </c>
      <c r="O889">
        <v>149</v>
      </c>
      <c r="P889" s="66">
        <v>9.2999999999999992E-3</v>
      </c>
      <c r="Q889">
        <v>149.4</v>
      </c>
      <c r="R889">
        <v>150.9</v>
      </c>
      <c r="S889">
        <v>149.30000000000001</v>
      </c>
      <c r="T889" s="66">
        <v>6.6E-3</v>
      </c>
      <c r="U889" s="66">
        <v>-2.5999999999999999E-3</v>
      </c>
      <c r="V889" s="66">
        <v>-3.3E-3</v>
      </c>
      <c r="W889" s="66">
        <v>7.3000000000000001E-3</v>
      </c>
      <c r="X889" s="1">
        <v>200960300</v>
      </c>
      <c r="Y889" s="1">
        <v>30142790</v>
      </c>
      <c r="Z889" s="1">
        <v>13618767</v>
      </c>
      <c r="AA889" t="s">
        <v>503</v>
      </c>
      <c r="AB889" t="s">
        <v>621</v>
      </c>
      <c r="AC889">
        <v>12.53</v>
      </c>
      <c r="AD889">
        <v>1.25</v>
      </c>
      <c r="AE889">
        <v>3.59</v>
      </c>
      <c r="AF889" t="s">
        <v>230</v>
      </c>
      <c r="AG889" s="1">
        <v>2570100</v>
      </c>
      <c r="AH889">
        <v>150.5</v>
      </c>
      <c r="AI889" s="1">
        <v>878100</v>
      </c>
      <c r="AJ889">
        <v>150.4</v>
      </c>
      <c r="AK889" s="1">
        <v>1671100</v>
      </c>
      <c r="AL889" s="2">
        <v>0.6381944444444444</v>
      </c>
      <c r="AN889" t="s">
        <v>298</v>
      </c>
      <c r="AO889" t="s">
        <v>351</v>
      </c>
      <c r="AQ889" t="str">
        <f t="shared" si="13"/>
        <v/>
      </c>
    </row>
    <row r="890" spans="1:43">
      <c r="A890" s="8">
        <v>46184</v>
      </c>
      <c r="B890">
        <v>3828.44</v>
      </c>
      <c r="C890">
        <v>-0.5</v>
      </c>
      <c r="D890">
        <v>64180</v>
      </c>
      <c r="E890">
        <v>-0.25</v>
      </c>
      <c r="F890" s="69">
        <v>9449</v>
      </c>
      <c r="G890" t="s">
        <v>112</v>
      </c>
      <c r="H890">
        <v>0</v>
      </c>
      <c r="I890" t="s">
        <v>288</v>
      </c>
      <c r="J890" t="s">
        <v>289</v>
      </c>
      <c r="K890" t="s">
        <v>290</v>
      </c>
      <c r="L890" s="36">
        <v>3152</v>
      </c>
      <c r="M890">
        <v>-19</v>
      </c>
      <c r="N890" s="66">
        <v>-6.0000000000000001E-3</v>
      </c>
      <c r="O890" s="36">
        <v>3171</v>
      </c>
      <c r="P890" s="66">
        <v>-5.8999999999999999E-3</v>
      </c>
      <c r="Q890" s="36">
        <v>3161</v>
      </c>
      <c r="R890" s="36">
        <v>3180</v>
      </c>
      <c r="S890" s="36">
        <v>3105</v>
      </c>
      <c r="T890" s="66">
        <v>-2.8E-3</v>
      </c>
      <c r="U890" s="66">
        <v>-3.7000000000000002E-3</v>
      </c>
      <c r="V890" s="66">
        <v>-8.8000000000000005E-3</v>
      </c>
      <c r="W890" s="66">
        <v>1.5100000000000001E-2</v>
      </c>
      <c r="X890" s="1">
        <v>166700</v>
      </c>
      <c r="Y890" s="1">
        <v>525235</v>
      </c>
      <c r="Z890" s="1">
        <v>338364</v>
      </c>
      <c r="AA890" t="s">
        <v>505</v>
      </c>
      <c r="AB890" t="s">
        <v>506</v>
      </c>
      <c r="AC890">
        <v>13.48</v>
      </c>
      <c r="AD890">
        <v>2.83</v>
      </c>
      <c r="AE890">
        <v>2.4700000000000002</v>
      </c>
      <c r="AF890" t="s">
        <v>230</v>
      </c>
      <c r="AG890">
        <v>200</v>
      </c>
      <c r="AH890" s="36">
        <v>3153</v>
      </c>
      <c r="AI890">
        <v>200</v>
      </c>
      <c r="AJ890" s="36">
        <v>3149</v>
      </c>
      <c r="AK890">
        <v>300</v>
      </c>
      <c r="AL890" s="2">
        <v>0.6381944444444444</v>
      </c>
      <c r="AM890" s="3">
        <v>46157</v>
      </c>
      <c r="AN890" t="s">
        <v>293</v>
      </c>
      <c r="AO890" t="s">
        <v>351</v>
      </c>
      <c r="AQ890" t="str">
        <f t="shared" si="13"/>
        <v/>
      </c>
    </row>
    <row r="891" spans="1:43">
      <c r="A891" s="8">
        <v>46184</v>
      </c>
      <c r="B891">
        <v>3828.44</v>
      </c>
      <c r="C891">
        <v>-0.5</v>
      </c>
      <c r="D891">
        <v>64180</v>
      </c>
      <c r="E891">
        <v>-0.25</v>
      </c>
      <c r="F891" s="69">
        <v>9501</v>
      </c>
      <c r="G891" t="s">
        <v>113</v>
      </c>
      <c r="H891">
        <v>0</v>
      </c>
      <c r="I891" t="s">
        <v>288</v>
      </c>
      <c r="J891" t="s">
        <v>289</v>
      </c>
      <c r="K891" t="s">
        <v>290</v>
      </c>
      <c r="L891">
        <v>493.4</v>
      </c>
      <c r="M891">
        <v>-18.8</v>
      </c>
      <c r="N891" s="66">
        <v>-3.6700000000000003E-2</v>
      </c>
      <c r="O891">
        <v>512.20000000000005</v>
      </c>
      <c r="P891" s="66">
        <v>-3.6700000000000003E-2</v>
      </c>
      <c r="Q891">
        <v>507.8</v>
      </c>
      <c r="R891">
        <v>509.3</v>
      </c>
      <c r="S891">
        <v>489.4</v>
      </c>
      <c r="T891" s="66">
        <v>-2.8299999999999999E-2</v>
      </c>
      <c r="U891" s="66">
        <v>1.8E-3</v>
      </c>
      <c r="V891" s="66">
        <v>-3.1199999999999999E-2</v>
      </c>
      <c r="W891" s="66">
        <v>8.0999999999999996E-3</v>
      </c>
      <c r="X891" s="1">
        <v>36559100</v>
      </c>
      <c r="Y891" s="1">
        <v>18159908</v>
      </c>
      <c r="Z891" s="1">
        <v>792902</v>
      </c>
      <c r="AA891" t="s">
        <v>507</v>
      </c>
      <c r="AB891" t="s">
        <v>628</v>
      </c>
      <c r="AC891">
        <v>3.16</v>
      </c>
      <c r="AD891">
        <v>0.33</v>
      </c>
      <c r="AE891">
        <v>0</v>
      </c>
      <c r="AF891" t="s">
        <v>230</v>
      </c>
      <c r="AG891" s="1">
        <v>949600</v>
      </c>
      <c r="AH891">
        <v>493.4</v>
      </c>
      <c r="AI891" s="1">
        <v>1200</v>
      </c>
      <c r="AJ891">
        <v>493.3</v>
      </c>
      <c r="AK891" s="1">
        <v>3200</v>
      </c>
      <c r="AL891" s="2">
        <v>0.6381944444444444</v>
      </c>
      <c r="AN891" t="s">
        <v>298</v>
      </c>
      <c r="AO891" t="s">
        <v>509</v>
      </c>
      <c r="AQ891" t="str">
        <f t="shared" si="13"/>
        <v/>
      </c>
    </row>
    <row r="892" spans="1:43">
      <c r="A892" s="8">
        <v>46184</v>
      </c>
      <c r="B892">
        <v>3828.44</v>
      </c>
      <c r="C892">
        <v>-0.5</v>
      </c>
      <c r="D892">
        <v>64180</v>
      </c>
      <c r="E892">
        <v>-0.25</v>
      </c>
      <c r="F892" s="69">
        <v>9531</v>
      </c>
      <c r="G892" t="s">
        <v>114</v>
      </c>
      <c r="H892">
        <v>0</v>
      </c>
      <c r="I892" t="s">
        <v>288</v>
      </c>
      <c r="J892" t="s">
        <v>289</v>
      </c>
      <c r="K892" t="s">
        <v>290</v>
      </c>
      <c r="L892" s="36">
        <v>6376</v>
      </c>
      <c r="M892">
        <v>71</v>
      </c>
      <c r="N892" s="66">
        <v>1.1299999999999999E-2</v>
      </c>
      <c r="O892" s="36">
        <v>6305</v>
      </c>
      <c r="P892" s="66">
        <v>1.12E-2</v>
      </c>
      <c r="Q892" s="36">
        <v>6340</v>
      </c>
      <c r="R892" s="36">
        <v>6389</v>
      </c>
      <c r="S892" s="36">
        <v>6286</v>
      </c>
      <c r="T892" s="66">
        <v>5.5999999999999999E-3</v>
      </c>
      <c r="U892" s="66">
        <v>2.2000000000000001E-3</v>
      </c>
      <c r="V892" s="66">
        <v>-2E-3</v>
      </c>
      <c r="W892" s="66">
        <v>1.43E-2</v>
      </c>
      <c r="X892" s="1">
        <v>863800</v>
      </c>
      <c r="Y892" s="1">
        <v>5478330</v>
      </c>
      <c r="Z892" s="1">
        <v>2135700</v>
      </c>
      <c r="AA892" t="s">
        <v>510</v>
      </c>
      <c r="AB892" t="s">
        <v>600</v>
      </c>
      <c r="AC892">
        <v>15.44</v>
      </c>
      <c r="AD892">
        <v>1.23</v>
      </c>
      <c r="AE892">
        <v>1.88</v>
      </c>
      <c r="AF892" t="s">
        <v>230</v>
      </c>
      <c r="AG892" s="1">
        <v>24100</v>
      </c>
      <c r="AH892" s="36">
        <v>6377</v>
      </c>
      <c r="AI892">
        <v>100</v>
      </c>
      <c r="AJ892" s="36">
        <v>6375</v>
      </c>
      <c r="AK892">
        <v>400</v>
      </c>
      <c r="AL892" s="2">
        <v>0.6381944444444444</v>
      </c>
      <c r="AN892" t="s">
        <v>298</v>
      </c>
      <c r="AO892" t="s">
        <v>509</v>
      </c>
      <c r="AQ892" t="str">
        <f t="shared" si="13"/>
        <v/>
      </c>
    </row>
    <row r="893" spans="1:43">
      <c r="A893" s="8">
        <v>46184</v>
      </c>
      <c r="B893">
        <v>3828.44</v>
      </c>
      <c r="C893">
        <v>-0.5</v>
      </c>
      <c r="D893">
        <v>64180</v>
      </c>
      <c r="E893">
        <v>-0.25</v>
      </c>
      <c r="F893" s="69">
        <v>9882</v>
      </c>
      <c r="G893" t="s">
        <v>115</v>
      </c>
      <c r="H893">
        <v>0</v>
      </c>
      <c r="I893" t="s">
        <v>288</v>
      </c>
      <c r="J893" t="s">
        <v>289</v>
      </c>
      <c r="K893" t="s">
        <v>295</v>
      </c>
      <c r="L893" s="36">
        <v>1726</v>
      </c>
      <c r="M893">
        <v>17</v>
      </c>
      <c r="N893" s="66">
        <v>9.9000000000000008E-3</v>
      </c>
      <c r="O893" s="36">
        <v>1709</v>
      </c>
      <c r="P893" s="66">
        <v>9.9000000000000008E-3</v>
      </c>
      <c r="Q893" s="36">
        <v>1719</v>
      </c>
      <c r="R893" s="36">
        <v>1727</v>
      </c>
      <c r="S893" s="36">
        <v>1698</v>
      </c>
      <c r="T893" s="66">
        <v>4.0000000000000001E-3</v>
      </c>
      <c r="U893" s="66">
        <v>6.4000000000000003E-3</v>
      </c>
      <c r="V893" s="66">
        <v>-5.0000000000000001E-4</v>
      </c>
      <c r="W893" s="66">
        <v>1.6400000000000001E-2</v>
      </c>
      <c r="X893" s="1">
        <v>116700</v>
      </c>
      <c r="Y893" s="1">
        <v>199598</v>
      </c>
      <c r="Z893" s="1">
        <v>148472</v>
      </c>
      <c r="AA893" t="s">
        <v>512</v>
      </c>
      <c r="AB893" t="s">
        <v>513</v>
      </c>
      <c r="AC893">
        <v>11.25</v>
      </c>
      <c r="AD893">
        <v>1.19</v>
      </c>
      <c r="AE893">
        <v>3.94</v>
      </c>
      <c r="AF893" t="s">
        <v>230</v>
      </c>
      <c r="AG893" s="1">
        <v>37500</v>
      </c>
      <c r="AH893" s="36">
        <v>1727</v>
      </c>
      <c r="AI893">
        <v>400</v>
      </c>
      <c r="AJ893" s="36">
        <v>1726</v>
      </c>
      <c r="AK893">
        <v>700</v>
      </c>
      <c r="AL893" s="2">
        <v>0.6381944444444444</v>
      </c>
      <c r="AN893" t="s">
        <v>298</v>
      </c>
      <c r="AO893" t="s">
        <v>322</v>
      </c>
      <c r="AQ893" t="str">
        <f t="shared" si="13"/>
        <v/>
      </c>
    </row>
    <row r="894" spans="1:43">
      <c r="F894" s="69">
        <v>6502</v>
      </c>
      <c r="I894" t="s">
        <v>514</v>
      </c>
      <c r="P894" t="s">
        <v>230</v>
      </c>
      <c r="T894" t="s">
        <v>230</v>
      </c>
      <c r="U894" t="s">
        <v>230</v>
      </c>
      <c r="V894" t="s">
        <v>230</v>
      </c>
      <c r="W894" t="s">
        <v>230</v>
      </c>
      <c r="AF894" t="s">
        <v>230</v>
      </c>
      <c r="AG894" t="s">
        <v>230</v>
      </c>
      <c r="AO894" t="s">
        <v>515</v>
      </c>
      <c r="AQ894" t="str">
        <f t="shared" si="13"/>
        <v/>
      </c>
    </row>
    <row r="895" spans="1:43">
      <c r="F895" s="69">
        <v>5759</v>
      </c>
      <c r="I895" t="s">
        <v>514</v>
      </c>
      <c r="P895" t="s">
        <v>230</v>
      </c>
      <c r="T895" t="s">
        <v>230</v>
      </c>
      <c r="U895" t="s">
        <v>230</v>
      </c>
      <c r="V895" t="s">
        <v>230</v>
      </c>
      <c r="W895" t="s">
        <v>230</v>
      </c>
      <c r="AF895" t="s">
        <v>230</v>
      </c>
      <c r="AG895" t="s">
        <v>230</v>
      </c>
      <c r="AO895" t="s">
        <v>515</v>
      </c>
      <c r="AQ895" t="str">
        <f t="shared" si="13"/>
        <v/>
      </c>
    </row>
    <row r="896" spans="1:43">
      <c r="AQ896" t="str">
        <f t="shared" si="13"/>
        <v/>
      </c>
    </row>
    <row r="897" spans="1:43">
      <c r="AQ897" t="str">
        <f t="shared" si="13"/>
        <v/>
      </c>
    </row>
    <row r="898" spans="1:43">
      <c r="AQ898" t="str">
        <f t="shared" si="13"/>
        <v/>
      </c>
    </row>
    <row r="899" spans="1:43">
      <c r="B899">
        <v>4044.96</v>
      </c>
      <c r="C899">
        <v>-0.56999999999999995</v>
      </c>
      <c r="D899" s="1"/>
      <c r="E899" s="6"/>
      <c r="AQ899" t="str">
        <f t="shared" ref="AQ899:AQ962" si="14">IF(AP899="","",ROUND((L899-AP899)/AP899,4))</f>
        <v/>
      </c>
    </row>
    <row r="900" spans="1:43">
      <c r="A900" s="8" t="s">
        <v>0</v>
      </c>
      <c r="B900" t="s">
        <v>116</v>
      </c>
      <c r="C900" t="s">
        <v>1</v>
      </c>
      <c r="D900" t="s">
        <v>2</v>
      </c>
      <c r="E900" t="s">
        <v>3</v>
      </c>
      <c r="F900" s="7" t="s">
        <v>4</v>
      </c>
      <c r="G900" t="s">
        <v>5</v>
      </c>
      <c r="H900" t="s">
        <v>268</v>
      </c>
      <c r="I900" t="s">
        <v>269</v>
      </c>
      <c r="J900" t="s">
        <v>270</v>
      </c>
      <c r="K900" t="s">
        <v>271</v>
      </c>
      <c r="L900" t="s">
        <v>6</v>
      </c>
      <c r="M900" t="s">
        <v>7</v>
      </c>
      <c r="N900" t="s">
        <v>8</v>
      </c>
      <c r="O900" t="s">
        <v>9</v>
      </c>
      <c r="P900" t="s">
        <v>272</v>
      </c>
      <c r="Q900" t="s">
        <v>10</v>
      </c>
      <c r="R900" t="s">
        <v>11</v>
      </c>
      <c r="S900" t="s">
        <v>12</v>
      </c>
      <c r="T900" t="s">
        <v>273</v>
      </c>
      <c r="U900" t="s">
        <v>274</v>
      </c>
      <c r="V900" t="s">
        <v>275</v>
      </c>
      <c r="W900" t="s">
        <v>276</v>
      </c>
      <c r="X900" t="s">
        <v>13</v>
      </c>
      <c r="Y900" t="s">
        <v>277</v>
      </c>
      <c r="Z900" t="s">
        <v>278</v>
      </c>
      <c r="AA900" t="s">
        <v>14</v>
      </c>
      <c r="AB900" t="s">
        <v>15</v>
      </c>
      <c r="AC900" t="s">
        <v>279</v>
      </c>
      <c r="AD900" t="s">
        <v>280</v>
      </c>
      <c r="AE900" t="s">
        <v>281</v>
      </c>
      <c r="AF900" t="s">
        <v>282</v>
      </c>
      <c r="AG900" t="s">
        <v>283</v>
      </c>
      <c r="AH900" t="s">
        <v>284</v>
      </c>
      <c r="AI900" t="s">
        <v>16</v>
      </c>
      <c r="AJ900" t="s">
        <v>17</v>
      </c>
      <c r="AK900" t="s">
        <v>18</v>
      </c>
      <c r="AL900" t="s">
        <v>19</v>
      </c>
      <c r="AM900" t="s">
        <v>20</v>
      </c>
      <c r="AN900" t="s">
        <v>285</v>
      </c>
      <c r="AO900" t="s">
        <v>286</v>
      </c>
      <c r="AQ900" t="str">
        <f t="shared" si="14"/>
        <v/>
      </c>
    </row>
    <row r="901" spans="1:43">
      <c r="A901" s="8">
        <v>46185</v>
      </c>
      <c r="B901">
        <v>3883.03</v>
      </c>
      <c r="C901">
        <v>1.38</v>
      </c>
      <c r="D901"/>
      <c r="E901"/>
      <c r="F901" s="69">
        <v>1605</v>
      </c>
      <c r="G901" t="s">
        <v>21</v>
      </c>
      <c r="H901">
        <v>0</v>
      </c>
      <c r="I901" t="s">
        <v>288</v>
      </c>
      <c r="J901" t="s">
        <v>289</v>
      </c>
      <c r="K901" t="s">
        <v>295</v>
      </c>
      <c r="L901" s="36">
        <v>3558</v>
      </c>
      <c r="M901">
        <v>-49</v>
      </c>
      <c r="N901" s="66">
        <v>-1.3599999999999999E-2</v>
      </c>
      <c r="O901" s="36">
        <v>3607</v>
      </c>
      <c r="P901" s="66">
        <v>-1.35E-2</v>
      </c>
      <c r="Q901" s="36">
        <v>3554</v>
      </c>
      <c r="R901" s="36">
        <v>3588</v>
      </c>
      <c r="S901" s="36">
        <v>3518</v>
      </c>
      <c r="T901" s="66">
        <v>1.1000000000000001E-3</v>
      </c>
      <c r="U901" s="66">
        <v>-1.9E-3</v>
      </c>
      <c r="V901" s="66">
        <v>-8.3000000000000001E-3</v>
      </c>
      <c r="W901" s="66">
        <v>1.1299999999999999E-2</v>
      </c>
      <c r="X901" s="1">
        <v>4489400</v>
      </c>
      <c r="Y901" s="1">
        <v>15965111</v>
      </c>
      <c r="Z901" s="1">
        <v>4480006</v>
      </c>
      <c r="AA901" t="s">
        <v>291</v>
      </c>
      <c r="AB901" t="s">
        <v>292</v>
      </c>
      <c r="AC901">
        <v>9.18</v>
      </c>
      <c r="AD901">
        <v>0.87</v>
      </c>
      <c r="AE901">
        <v>3.04</v>
      </c>
      <c r="AF901" t="s">
        <v>230</v>
      </c>
      <c r="AG901" s="1">
        <v>55600</v>
      </c>
      <c r="AH901" s="36">
        <v>3559</v>
      </c>
      <c r="AI901" s="1">
        <v>3400</v>
      </c>
      <c r="AJ901" s="36">
        <v>3558</v>
      </c>
      <c r="AK901" s="1">
        <v>1500</v>
      </c>
      <c r="AL901" s="2">
        <v>0.63888888888888884</v>
      </c>
      <c r="AM901" s="3">
        <v>46155</v>
      </c>
      <c r="AN901" t="s">
        <v>293</v>
      </c>
      <c r="AO901" t="s">
        <v>294</v>
      </c>
      <c r="AQ901" t="str">
        <f t="shared" si="14"/>
        <v/>
      </c>
    </row>
    <row r="902" spans="1:43">
      <c r="A902" s="8">
        <v>46185</v>
      </c>
      <c r="B902">
        <v>3883.03</v>
      </c>
      <c r="C902">
        <v>1.38</v>
      </c>
      <c r="D902"/>
      <c r="E902"/>
      <c r="F902" s="69">
        <v>1833</v>
      </c>
      <c r="G902" t="s">
        <v>24</v>
      </c>
      <c r="H902">
        <v>0</v>
      </c>
      <c r="I902" t="s">
        <v>288</v>
      </c>
      <c r="J902" t="s">
        <v>289</v>
      </c>
      <c r="K902" t="s">
        <v>295</v>
      </c>
      <c r="L902" s="36">
        <v>5650</v>
      </c>
      <c r="M902">
        <v>100</v>
      </c>
      <c r="N902" s="66">
        <v>1.7999999999999999E-2</v>
      </c>
      <c r="O902" s="36">
        <v>5550</v>
      </c>
      <c r="P902" s="66">
        <v>1.7999999999999999E-2</v>
      </c>
      <c r="Q902" s="36">
        <v>5610</v>
      </c>
      <c r="R902" s="36">
        <v>5700</v>
      </c>
      <c r="S902" s="36">
        <v>5600</v>
      </c>
      <c r="T902" s="66">
        <v>7.1000000000000004E-3</v>
      </c>
      <c r="U902" s="66">
        <v>0</v>
      </c>
      <c r="V902" s="66">
        <v>-8.6999999999999994E-3</v>
      </c>
      <c r="W902" s="66">
        <v>8.8999999999999999E-3</v>
      </c>
      <c r="X902" s="1">
        <v>104100</v>
      </c>
      <c r="Y902" s="1">
        <v>587171</v>
      </c>
      <c r="Z902" s="1">
        <v>218458</v>
      </c>
      <c r="AA902" t="s">
        <v>296</v>
      </c>
      <c r="AB902" t="s">
        <v>572</v>
      </c>
      <c r="AC902">
        <v>13.16</v>
      </c>
      <c r="AD902">
        <v>1.02</v>
      </c>
      <c r="AE902">
        <v>5.31</v>
      </c>
      <c r="AF902" t="s">
        <v>230</v>
      </c>
      <c r="AG902" s="1">
        <v>13200</v>
      </c>
      <c r="AH902" s="36">
        <v>5660</v>
      </c>
      <c r="AI902" s="1">
        <v>2700</v>
      </c>
      <c r="AJ902" s="36">
        <v>5650</v>
      </c>
      <c r="AK902" s="1">
        <v>1400</v>
      </c>
      <c r="AL902" s="2">
        <v>0.6381944444444444</v>
      </c>
      <c r="AM902" s="3">
        <v>46157</v>
      </c>
      <c r="AN902" t="s">
        <v>298</v>
      </c>
      <c r="AO902" t="s">
        <v>299</v>
      </c>
      <c r="AQ902" t="str">
        <f t="shared" si="14"/>
        <v/>
      </c>
    </row>
    <row r="903" spans="1:43">
      <c r="A903" s="8">
        <v>46185</v>
      </c>
      <c r="B903">
        <v>3883.03</v>
      </c>
      <c r="C903">
        <v>1.38</v>
      </c>
      <c r="D903"/>
      <c r="E903"/>
      <c r="F903" s="69">
        <v>1911</v>
      </c>
      <c r="G903" t="s">
        <v>25</v>
      </c>
      <c r="H903">
        <v>0</v>
      </c>
      <c r="I903" t="s">
        <v>288</v>
      </c>
      <c r="J903" t="s">
        <v>289</v>
      </c>
      <c r="K903" t="s">
        <v>290</v>
      </c>
      <c r="L903" s="36">
        <v>1336</v>
      </c>
      <c r="M903">
        <v>32.5</v>
      </c>
      <c r="N903" s="66">
        <v>2.4899999999999999E-2</v>
      </c>
      <c r="O903" s="36">
        <v>1303.5</v>
      </c>
      <c r="P903" s="66">
        <v>2.4899999999999999E-2</v>
      </c>
      <c r="Q903" s="36">
        <v>1332.5</v>
      </c>
      <c r="R903" s="36">
        <v>1341.5</v>
      </c>
      <c r="S903" s="36">
        <v>1311.5</v>
      </c>
      <c r="T903" s="66">
        <v>2.5999999999999999E-3</v>
      </c>
      <c r="U903" s="66">
        <v>6.4000000000000003E-3</v>
      </c>
      <c r="V903" s="66">
        <v>-4.0000000000000001E-3</v>
      </c>
      <c r="W903" s="66">
        <v>1.8599999999999998E-2</v>
      </c>
      <c r="X903" s="1">
        <v>3057100</v>
      </c>
      <c r="Y903" s="1">
        <v>4072467</v>
      </c>
      <c r="Z903" s="1">
        <v>826404</v>
      </c>
      <c r="AA903" t="s">
        <v>300</v>
      </c>
      <c r="AB903" t="s">
        <v>301</v>
      </c>
      <c r="AC903">
        <v>8.51</v>
      </c>
      <c r="AD903">
        <v>0.81</v>
      </c>
      <c r="AE903">
        <v>3.74</v>
      </c>
      <c r="AF903" t="s">
        <v>230</v>
      </c>
      <c r="AG903" s="1">
        <v>306000</v>
      </c>
      <c r="AH903" s="36">
        <v>1336.5</v>
      </c>
      <c r="AI903" s="1">
        <v>5800</v>
      </c>
      <c r="AJ903" s="36">
        <v>1336</v>
      </c>
      <c r="AK903" s="1">
        <v>4200</v>
      </c>
      <c r="AL903" s="2">
        <v>0.63888888888888884</v>
      </c>
      <c r="AN903" t="s">
        <v>293</v>
      </c>
      <c r="AO903" t="s">
        <v>299</v>
      </c>
      <c r="AQ903" t="str">
        <f t="shared" si="14"/>
        <v/>
      </c>
    </row>
    <row r="904" spans="1:43">
      <c r="A904" s="8">
        <v>46185</v>
      </c>
      <c r="B904">
        <v>3883.03</v>
      </c>
      <c r="C904">
        <v>1.38</v>
      </c>
      <c r="D904"/>
      <c r="E904"/>
      <c r="F904" s="69">
        <v>1925</v>
      </c>
      <c r="G904" t="s">
        <v>26</v>
      </c>
      <c r="H904">
        <v>0</v>
      </c>
      <c r="I904" t="s">
        <v>288</v>
      </c>
      <c r="J904" t="s">
        <v>289</v>
      </c>
      <c r="K904" t="s">
        <v>290</v>
      </c>
      <c r="L904" s="36">
        <v>4317</v>
      </c>
      <c r="M904">
        <v>34</v>
      </c>
      <c r="N904" s="66">
        <v>7.9000000000000008E-3</v>
      </c>
      <c r="O904" s="36">
        <v>4283</v>
      </c>
      <c r="P904" s="66">
        <v>7.9000000000000008E-3</v>
      </c>
      <c r="Q904" s="36">
        <v>4324</v>
      </c>
      <c r="R904" s="36">
        <v>4345</v>
      </c>
      <c r="S904" s="36">
        <v>4285</v>
      </c>
      <c r="T904" s="66">
        <v>-1.6000000000000001E-3</v>
      </c>
      <c r="U904" s="66">
        <v>6.7000000000000002E-3</v>
      </c>
      <c r="V904" s="66">
        <v>-6.4000000000000003E-3</v>
      </c>
      <c r="W904" s="66">
        <v>7.4000000000000003E-3</v>
      </c>
      <c r="X904" s="1">
        <v>1898400</v>
      </c>
      <c r="Y904" s="1">
        <v>8185956</v>
      </c>
      <c r="Z904" s="1">
        <v>2847649</v>
      </c>
      <c r="AA904" t="s">
        <v>302</v>
      </c>
      <c r="AB904" t="s">
        <v>573</v>
      </c>
      <c r="AC904">
        <v>11.77</v>
      </c>
      <c r="AD904">
        <v>0.92</v>
      </c>
      <c r="AE904">
        <v>4.08</v>
      </c>
      <c r="AF904" t="s">
        <v>230</v>
      </c>
      <c r="AG904" s="1">
        <v>63400</v>
      </c>
      <c r="AH904" s="36">
        <v>4318</v>
      </c>
      <c r="AI904" s="1">
        <v>1000</v>
      </c>
      <c r="AJ904" s="36">
        <v>4317</v>
      </c>
      <c r="AK904" s="1">
        <v>1200</v>
      </c>
      <c r="AL904" s="2">
        <v>0.63888888888888884</v>
      </c>
      <c r="AM904" s="3">
        <v>46155</v>
      </c>
      <c r="AN904" t="s">
        <v>298</v>
      </c>
      <c r="AO904" t="s">
        <v>299</v>
      </c>
      <c r="AQ904" t="str">
        <f t="shared" si="14"/>
        <v/>
      </c>
    </row>
    <row r="905" spans="1:43">
      <c r="A905" s="8">
        <v>46185</v>
      </c>
      <c r="B905">
        <v>3883.03</v>
      </c>
      <c r="C905">
        <v>1.38</v>
      </c>
      <c r="D905"/>
      <c r="E905"/>
      <c r="F905" s="69">
        <v>1928</v>
      </c>
      <c r="G905" t="s">
        <v>27</v>
      </c>
      <c r="H905">
        <v>0</v>
      </c>
      <c r="I905" t="s">
        <v>288</v>
      </c>
      <c r="J905" t="s">
        <v>289</v>
      </c>
      <c r="K905" t="s">
        <v>290</v>
      </c>
      <c r="L905" s="36">
        <v>3292</v>
      </c>
      <c r="M905">
        <v>35</v>
      </c>
      <c r="N905" s="66">
        <v>1.0699999999999999E-2</v>
      </c>
      <c r="O905" s="36">
        <v>3257</v>
      </c>
      <c r="P905" s="66">
        <v>1.0699999999999999E-2</v>
      </c>
      <c r="Q905" s="36">
        <v>3258</v>
      </c>
      <c r="R905" s="36">
        <v>3315</v>
      </c>
      <c r="S905" s="36">
        <v>3250</v>
      </c>
      <c r="T905" s="66">
        <v>1.04E-2</v>
      </c>
      <c r="U905" s="66">
        <v>1.8E-3</v>
      </c>
      <c r="V905" s="66">
        <v>-6.8999999999999999E-3</v>
      </c>
      <c r="W905" s="66">
        <v>1.29E-2</v>
      </c>
      <c r="X905" s="1">
        <v>2562300</v>
      </c>
      <c r="Y905" s="1">
        <v>8396319</v>
      </c>
      <c r="Z905" s="1">
        <v>2145019</v>
      </c>
      <c r="AA905" t="s">
        <v>304</v>
      </c>
      <c r="AB905" t="s">
        <v>574</v>
      </c>
      <c r="AC905">
        <v>9.7899999999999991</v>
      </c>
      <c r="AD905">
        <v>0.99</v>
      </c>
      <c r="AE905">
        <v>4.4000000000000004</v>
      </c>
      <c r="AF905" t="s">
        <v>230</v>
      </c>
      <c r="AG905" s="1">
        <v>225600</v>
      </c>
      <c r="AH905" s="36">
        <v>3292</v>
      </c>
      <c r="AI905" s="1">
        <v>1200</v>
      </c>
      <c r="AJ905" s="36">
        <v>3291</v>
      </c>
      <c r="AK905" s="1">
        <v>1700</v>
      </c>
      <c r="AL905" s="2">
        <v>0.63888888888888884</v>
      </c>
      <c r="AM905" s="3">
        <v>46177</v>
      </c>
      <c r="AN905" t="s">
        <v>306</v>
      </c>
      <c r="AO905" t="s">
        <v>299</v>
      </c>
      <c r="AQ905" t="str">
        <f t="shared" si="14"/>
        <v/>
      </c>
    </row>
    <row r="906" spans="1:43">
      <c r="A906" s="8">
        <v>46185</v>
      </c>
      <c r="B906">
        <v>3883.03</v>
      </c>
      <c r="C906">
        <v>1.38</v>
      </c>
      <c r="D906"/>
      <c r="E906"/>
      <c r="F906" s="69">
        <v>1929</v>
      </c>
      <c r="G906" t="s">
        <v>28</v>
      </c>
      <c r="H906">
        <v>0</v>
      </c>
      <c r="I906" t="s">
        <v>288</v>
      </c>
      <c r="J906" t="s">
        <v>289</v>
      </c>
      <c r="K906" t="s">
        <v>295</v>
      </c>
      <c r="L906" s="36">
        <v>1094</v>
      </c>
      <c r="M906">
        <v>0</v>
      </c>
      <c r="N906" s="66">
        <v>0</v>
      </c>
      <c r="O906" s="36">
        <v>1094</v>
      </c>
      <c r="P906" s="66">
        <v>0</v>
      </c>
      <c r="Q906" s="36">
        <v>1098</v>
      </c>
      <c r="R906" s="36">
        <v>1105</v>
      </c>
      <c r="S906" s="36">
        <v>1093</v>
      </c>
      <c r="T906" s="66">
        <v>-3.5999999999999999E-3</v>
      </c>
      <c r="U906" s="66">
        <v>-8.9999999999999998E-4</v>
      </c>
      <c r="V906" s="66">
        <v>-9.9000000000000008E-3</v>
      </c>
      <c r="W906" s="66">
        <v>8.9999999999999998E-4</v>
      </c>
      <c r="X906" s="1">
        <v>85300</v>
      </c>
      <c r="Y906" s="1">
        <v>93615</v>
      </c>
      <c r="Z906" s="1">
        <v>45701</v>
      </c>
      <c r="AA906" t="s">
        <v>307</v>
      </c>
      <c r="AB906" t="s">
        <v>575</v>
      </c>
      <c r="AC906">
        <v>12.34</v>
      </c>
      <c r="AD906">
        <v>1.21</v>
      </c>
      <c r="AE906">
        <v>4.57</v>
      </c>
      <c r="AF906" t="s">
        <v>230</v>
      </c>
      <c r="AG906" s="1">
        <v>14500</v>
      </c>
      <c r="AH906" s="36">
        <v>1095</v>
      </c>
      <c r="AI906">
        <v>500</v>
      </c>
      <c r="AJ906" s="36">
        <v>1093</v>
      </c>
      <c r="AK906" s="1">
        <v>1000</v>
      </c>
      <c r="AL906" s="2">
        <v>0.63888888888888884</v>
      </c>
      <c r="AN906" t="s">
        <v>298</v>
      </c>
      <c r="AO906" t="s">
        <v>299</v>
      </c>
      <c r="AQ906" t="str">
        <f t="shared" si="14"/>
        <v/>
      </c>
    </row>
    <row r="907" spans="1:43">
      <c r="A907" s="8">
        <v>46185</v>
      </c>
      <c r="B907">
        <v>3883.03</v>
      </c>
      <c r="C907">
        <v>1.38</v>
      </c>
      <c r="D907"/>
      <c r="E907"/>
      <c r="F907" s="69">
        <v>1963</v>
      </c>
      <c r="G907" t="s">
        <v>29</v>
      </c>
      <c r="H907">
        <v>0</v>
      </c>
      <c r="I907" t="s">
        <v>288</v>
      </c>
      <c r="J907" t="s">
        <v>289</v>
      </c>
      <c r="K907" t="s">
        <v>295</v>
      </c>
      <c r="L907" s="36">
        <v>2544.5</v>
      </c>
      <c r="M907">
        <v>69</v>
      </c>
      <c r="N907" s="66">
        <v>2.7900000000000001E-2</v>
      </c>
      <c r="O907" s="36">
        <v>2475.5</v>
      </c>
      <c r="P907" s="66">
        <v>2.7799999999999998E-2</v>
      </c>
      <c r="Q907" s="36">
        <v>2555.5</v>
      </c>
      <c r="R907" s="36">
        <v>2584</v>
      </c>
      <c r="S907" s="36">
        <v>2512</v>
      </c>
      <c r="T907" s="66">
        <v>-4.3E-3</v>
      </c>
      <c r="U907" s="66">
        <v>7.4999999999999997E-3</v>
      </c>
      <c r="V907" s="66">
        <v>-1.52E-2</v>
      </c>
      <c r="W907" s="66">
        <v>1.29E-2</v>
      </c>
      <c r="X907" s="1">
        <v>1207100</v>
      </c>
      <c r="Y907" s="1">
        <v>3075625</v>
      </c>
      <c r="Z907" s="1">
        <v>621603</v>
      </c>
      <c r="AA907" t="s">
        <v>309</v>
      </c>
      <c r="AB907" t="s">
        <v>310</v>
      </c>
      <c r="AC907">
        <v>13.37</v>
      </c>
      <c r="AD907">
        <v>1.43</v>
      </c>
      <c r="AE907">
        <v>2.04</v>
      </c>
      <c r="AF907" t="s">
        <v>230</v>
      </c>
      <c r="AG907" s="1">
        <v>33700</v>
      </c>
      <c r="AH907" s="36">
        <v>2545</v>
      </c>
      <c r="AI907">
        <v>800</v>
      </c>
      <c r="AJ907" s="36">
        <v>2544</v>
      </c>
      <c r="AK907">
        <v>200</v>
      </c>
      <c r="AL907" s="2">
        <v>0.63888888888888884</v>
      </c>
      <c r="AM907" s="3">
        <v>46156</v>
      </c>
      <c r="AN907" t="s">
        <v>298</v>
      </c>
      <c r="AO907" t="s">
        <v>299</v>
      </c>
      <c r="AQ907" t="str">
        <f t="shared" si="14"/>
        <v/>
      </c>
    </row>
    <row r="908" spans="1:43">
      <c r="A908" s="8">
        <v>46185</v>
      </c>
      <c r="B908">
        <v>3883.03</v>
      </c>
      <c r="C908">
        <v>1.38</v>
      </c>
      <c r="D908"/>
      <c r="E908"/>
      <c r="F908" s="69">
        <v>2124</v>
      </c>
      <c r="G908" t="s">
        <v>30</v>
      </c>
      <c r="H908">
        <v>0</v>
      </c>
      <c r="I908" t="s">
        <v>288</v>
      </c>
      <c r="J908" t="s">
        <v>289</v>
      </c>
      <c r="K908" t="s">
        <v>295</v>
      </c>
      <c r="L908">
        <v>857</v>
      </c>
      <c r="M908">
        <v>-5</v>
      </c>
      <c r="N908" s="66">
        <v>-5.7999999999999996E-3</v>
      </c>
      <c r="O908">
        <v>862</v>
      </c>
      <c r="P908" s="66">
        <v>-5.7999999999999996E-3</v>
      </c>
      <c r="Q908">
        <v>855</v>
      </c>
      <c r="R908">
        <v>862</v>
      </c>
      <c r="S908">
        <v>846</v>
      </c>
      <c r="T908" s="66">
        <v>2.3E-3</v>
      </c>
      <c r="U908" s="66">
        <v>7.0000000000000001E-3</v>
      </c>
      <c r="V908" s="66">
        <v>-5.7999999999999996E-3</v>
      </c>
      <c r="W908" s="66">
        <v>1.2999999999999999E-2</v>
      </c>
      <c r="X908" s="1">
        <v>513500</v>
      </c>
      <c r="Y908" s="1">
        <v>439338</v>
      </c>
      <c r="Z908" s="1">
        <v>141882</v>
      </c>
      <c r="AA908" t="s">
        <v>311</v>
      </c>
      <c r="AB908" t="s">
        <v>312</v>
      </c>
      <c r="AC908">
        <v>15.84</v>
      </c>
      <c r="AD908">
        <v>6.07</v>
      </c>
      <c r="AE908">
        <v>4.43</v>
      </c>
      <c r="AF908" t="s">
        <v>230</v>
      </c>
      <c r="AG908" s="1">
        <v>87900</v>
      </c>
      <c r="AH908">
        <v>858</v>
      </c>
      <c r="AI908" s="1">
        <v>3000</v>
      </c>
      <c r="AJ908">
        <v>857</v>
      </c>
      <c r="AK908" s="1">
        <v>2000</v>
      </c>
      <c r="AL908" s="2">
        <v>0.63888888888888884</v>
      </c>
      <c r="AM908" s="3">
        <v>46155</v>
      </c>
      <c r="AN908" t="s">
        <v>293</v>
      </c>
      <c r="AO908" t="s">
        <v>313</v>
      </c>
      <c r="AQ908" t="str">
        <f t="shared" si="14"/>
        <v/>
      </c>
    </row>
    <row r="909" spans="1:43">
      <c r="A909" s="8">
        <v>46185</v>
      </c>
      <c r="B909">
        <v>3883.03</v>
      </c>
      <c r="C909">
        <v>1.38</v>
      </c>
      <c r="D909"/>
      <c r="E909"/>
      <c r="F909" s="69">
        <v>2162</v>
      </c>
      <c r="G909" t="s">
        <v>31</v>
      </c>
      <c r="H909">
        <v>0</v>
      </c>
      <c r="I909" t="s">
        <v>314</v>
      </c>
      <c r="J909" t="s">
        <v>289</v>
      </c>
      <c r="K909" t="s">
        <v>295</v>
      </c>
      <c r="L909">
        <v>538</v>
      </c>
      <c r="M909">
        <v>0</v>
      </c>
      <c r="N909" s="66">
        <v>0</v>
      </c>
      <c r="O909">
        <v>538</v>
      </c>
      <c r="P909" s="66">
        <v>0</v>
      </c>
      <c r="Q909">
        <v>538</v>
      </c>
      <c r="R909">
        <v>539</v>
      </c>
      <c r="S909">
        <v>538</v>
      </c>
      <c r="T909" s="66">
        <v>0</v>
      </c>
      <c r="U909" s="66">
        <v>0</v>
      </c>
      <c r="V909" s="66">
        <v>-1.8E-3</v>
      </c>
      <c r="W909" s="66">
        <v>0</v>
      </c>
      <c r="X909" s="1">
        <v>124700</v>
      </c>
      <c r="Y909" s="1">
        <v>67096</v>
      </c>
      <c r="Z909" s="1">
        <v>11626</v>
      </c>
      <c r="AA909" t="s">
        <v>576</v>
      </c>
      <c r="AB909" t="s">
        <v>316</v>
      </c>
      <c r="AC909">
        <v>31.27</v>
      </c>
      <c r="AD909">
        <v>2.04</v>
      </c>
      <c r="AE909">
        <v>0</v>
      </c>
      <c r="AF909" t="s">
        <v>230</v>
      </c>
      <c r="AG909" s="1">
        <v>2000</v>
      </c>
      <c r="AH909">
        <v>539</v>
      </c>
      <c r="AI909" s="1">
        <v>1109100</v>
      </c>
      <c r="AJ909">
        <v>538</v>
      </c>
      <c r="AK909" s="1">
        <v>3743900</v>
      </c>
      <c r="AL909" s="2">
        <v>0.63263888888888886</v>
      </c>
      <c r="AM909" s="3">
        <v>46154</v>
      </c>
      <c r="AN909" t="s">
        <v>298</v>
      </c>
      <c r="AO909" t="s">
        <v>313</v>
      </c>
      <c r="AQ909" t="str">
        <f t="shared" si="14"/>
        <v/>
      </c>
    </row>
    <row r="910" spans="1:43">
      <c r="A910" s="8">
        <v>46185</v>
      </c>
      <c r="B910">
        <v>3883.03</v>
      </c>
      <c r="C910">
        <v>1.38</v>
      </c>
      <c r="D910"/>
      <c r="E910"/>
      <c r="F910" s="69">
        <v>2229</v>
      </c>
      <c r="G910" t="s">
        <v>32</v>
      </c>
      <c r="H910">
        <v>0</v>
      </c>
      <c r="I910" t="s">
        <v>288</v>
      </c>
      <c r="J910" t="s">
        <v>289</v>
      </c>
      <c r="K910" t="s">
        <v>290</v>
      </c>
      <c r="L910" s="36">
        <v>2854</v>
      </c>
      <c r="M910">
        <v>-23</v>
      </c>
      <c r="N910" s="66">
        <v>-8.0000000000000002E-3</v>
      </c>
      <c r="O910" s="36">
        <v>2877</v>
      </c>
      <c r="P910" s="66">
        <v>-7.9000000000000008E-3</v>
      </c>
      <c r="Q910" s="36">
        <v>2854</v>
      </c>
      <c r="R910" s="36">
        <v>2876</v>
      </c>
      <c r="S910" s="36">
        <v>2840</v>
      </c>
      <c r="T910" s="66">
        <v>0</v>
      </c>
      <c r="U910" s="66">
        <v>3.5000000000000001E-3</v>
      </c>
      <c r="V910" s="66">
        <v>-7.6E-3</v>
      </c>
      <c r="W910" s="66">
        <v>4.8999999999999998E-3</v>
      </c>
      <c r="X910" s="1">
        <v>354400</v>
      </c>
      <c r="Y910" s="1">
        <v>1010324</v>
      </c>
      <c r="Z910" s="1">
        <v>382235</v>
      </c>
      <c r="AA910" t="s">
        <v>317</v>
      </c>
      <c r="AB910" t="s">
        <v>611</v>
      </c>
      <c r="AC910">
        <v>19.940000000000001</v>
      </c>
      <c r="AD910">
        <v>1.64</v>
      </c>
      <c r="AE910">
        <v>2.42</v>
      </c>
      <c r="AF910" t="s">
        <v>230</v>
      </c>
      <c r="AG910" s="1">
        <v>15200</v>
      </c>
      <c r="AH910" s="36">
        <v>2854.5</v>
      </c>
      <c r="AI910">
        <v>700</v>
      </c>
      <c r="AJ910" s="36">
        <v>2853.5</v>
      </c>
      <c r="AK910" s="1">
        <v>1200</v>
      </c>
      <c r="AL910" s="2">
        <v>0.63888888888888884</v>
      </c>
      <c r="AM910" s="3">
        <v>46156</v>
      </c>
      <c r="AN910" t="s">
        <v>298</v>
      </c>
      <c r="AO910" t="s">
        <v>319</v>
      </c>
      <c r="AQ910" t="str">
        <f t="shared" si="14"/>
        <v/>
      </c>
    </row>
    <row r="911" spans="1:43">
      <c r="A911" s="8">
        <v>46185</v>
      </c>
      <c r="B911">
        <v>3883.03</v>
      </c>
      <c r="C911">
        <v>1.38</v>
      </c>
      <c r="D911"/>
      <c r="E911"/>
      <c r="F911" s="69">
        <v>2768</v>
      </c>
      <c r="G911" t="s">
        <v>33</v>
      </c>
      <c r="H911">
        <v>0</v>
      </c>
      <c r="I911" t="s">
        <v>288</v>
      </c>
      <c r="J911" t="s">
        <v>289</v>
      </c>
      <c r="K911" t="s">
        <v>290</v>
      </c>
      <c r="L911" s="36">
        <v>5071</v>
      </c>
      <c r="M911">
        <v>43</v>
      </c>
      <c r="N911" s="66">
        <v>8.6E-3</v>
      </c>
      <c r="O911" s="36">
        <v>5028</v>
      </c>
      <c r="P911" s="66">
        <v>8.5000000000000006E-3</v>
      </c>
      <c r="Q911" s="36">
        <v>5052</v>
      </c>
      <c r="R911" s="36">
        <v>5091</v>
      </c>
      <c r="S911" s="36">
        <v>5011</v>
      </c>
      <c r="T911" s="66">
        <v>3.7000000000000002E-3</v>
      </c>
      <c r="U911" s="66">
        <v>4.1000000000000003E-3</v>
      </c>
      <c r="V911" s="66">
        <v>-3.8999999999999998E-3</v>
      </c>
      <c r="W911" s="66">
        <v>1.1900000000000001E-2</v>
      </c>
      <c r="X911" s="1">
        <v>1057200</v>
      </c>
      <c r="Y911" s="1">
        <v>5344019</v>
      </c>
      <c r="Z911" s="1">
        <v>1064910</v>
      </c>
      <c r="AA911" t="s">
        <v>320</v>
      </c>
      <c r="AB911" t="s">
        <v>321</v>
      </c>
      <c r="AC911">
        <v>8.11</v>
      </c>
      <c r="AD911">
        <v>0.96</v>
      </c>
      <c r="AE911">
        <v>3.55</v>
      </c>
      <c r="AF911" t="s">
        <v>230</v>
      </c>
      <c r="AG911" s="1">
        <v>144700</v>
      </c>
      <c r="AH911" s="36">
        <v>5072</v>
      </c>
      <c r="AI911" s="1">
        <v>1600</v>
      </c>
      <c r="AJ911" s="36">
        <v>5070</v>
      </c>
      <c r="AK911">
        <v>700</v>
      </c>
      <c r="AL911" s="2">
        <v>0.63888888888888884</v>
      </c>
      <c r="AN911" t="s">
        <v>298</v>
      </c>
      <c r="AO911" t="s">
        <v>322</v>
      </c>
      <c r="AQ911" t="str">
        <f t="shared" si="14"/>
        <v/>
      </c>
    </row>
    <row r="912" spans="1:43">
      <c r="A912" s="8">
        <v>46185</v>
      </c>
      <c r="B912">
        <v>3883.03</v>
      </c>
      <c r="C912">
        <v>1.38</v>
      </c>
      <c r="D912"/>
      <c r="E912"/>
      <c r="F912" s="69">
        <v>2769</v>
      </c>
      <c r="G912" t="s">
        <v>34</v>
      </c>
      <c r="H912">
        <v>0</v>
      </c>
      <c r="I912" t="s">
        <v>314</v>
      </c>
      <c r="J912" t="s">
        <v>323</v>
      </c>
      <c r="K912" t="s">
        <v>290</v>
      </c>
      <c r="L912">
        <v>847</v>
      </c>
      <c r="M912">
        <v>16</v>
      </c>
      <c r="N912" s="66">
        <v>1.9300000000000001E-2</v>
      </c>
      <c r="O912">
        <v>831</v>
      </c>
      <c r="P912" s="66">
        <v>1.9199999999999998E-2</v>
      </c>
      <c r="Q912">
        <v>831</v>
      </c>
      <c r="R912">
        <v>847</v>
      </c>
      <c r="S912">
        <v>830</v>
      </c>
      <c r="T912" s="66">
        <v>1.9199999999999998E-2</v>
      </c>
      <c r="U912" s="66">
        <v>1.9199999999999998E-2</v>
      </c>
      <c r="V912" s="66">
        <v>0</v>
      </c>
      <c r="W912" s="66">
        <v>2.0400000000000001E-2</v>
      </c>
      <c r="X912" s="1">
        <v>6200</v>
      </c>
      <c r="Y912" s="1">
        <v>5193</v>
      </c>
      <c r="Z912" s="1">
        <v>6658</v>
      </c>
      <c r="AA912" t="s">
        <v>324</v>
      </c>
      <c r="AB912" t="s">
        <v>325</v>
      </c>
      <c r="AC912">
        <v>10.050000000000001</v>
      </c>
      <c r="AD912">
        <v>22.51</v>
      </c>
      <c r="AE912">
        <v>0</v>
      </c>
      <c r="AF912">
        <v>0.1</v>
      </c>
      <c r="AG912">
        <v>0</v>
      </c>
      <c r="AH912">
        <v>846</v>
      </c>
      <c r="AI912">
        <v>200</v>
      </c>
      <c r="AJ912">
        <v>845</v>
      </c>
      <c r="AK912">
        <v>100</v>
      </c>
      <c r="AL912" s="2">
        <v>0.60972222222222228</v>
      </c>
      <c r="AM912" s="3">
        <v>46213</v>
      </c>
      <c r="AN912" t="s">
        <v>326</v>
      </c>
      <c r="AO912" t="s">
        <v>327</v>
      </c>
      <c r="AQ912" t="str">
        <f t="shared" si="14"/>
        <v/>
      </c>
    </row>
    <row r="913" spans="1:43">
      <c r="A913" s="8">
        <v>46185</v>
      </c>
      <c r="B913">
        <v>3883.03</v>
      </c>
      <c r="C913">
        <v>1.38</v>
      </c>
      <c r="D913"/>
      <c r="E913"/>
      <c r="F913" s="69">
        <v>2914</v>
      </c>
      <c r="G913" t="s">
        <v>35</v>
      </c>
      <c r="H913">
        <v>0</v>
      </c>
      <c r="I913" t="s">
        <v>288</v>
      </c>
      <c r="J913" t="s">
        <v>289</v>
      </c>
      <c r="K913" t="s">
        <v>295</v>
      </c>
      <c r="L913" s="36">
        <v>6190</v>
      </c>
      <c r="M913">
        <v>-115</v>
      </c>
      <c r="N913" s="66">
        <v>-1.8200000000000001E-2</v>
      </c>
      <c r="O913" s="36">
        <v>6305</v>
      </c>
      <c r="P913" s="66">
        <v>-1.8200000000000001E-2</v>
      </c>
      <c r="Q913" s="36">
        <v>6350</v>
      </c>
      <c r="R913" s="36">
        <v>6363</v>
      </c>
      <c r="S913" s="36">
        <v>6186</v>
      </c>
      <c r="T913" s="66">
        <v>-2.5100000000000001E-2</v>
      </c>
      <c r="U913" s="66">
        <v>-1.5800000000000002E-2</v>
      </c>
      <c r="V913" s="66">
        <v>-2.7099999999999999E-2</v>
      </c>
      <c r="W913" s="66">
        <v>5.9999999999999995E-4</v>
      </c>
      <c r="X913" s="1">
        <v>6130200</v>
      </c>
      <c r="Y913" s="1">
        <v>38456607</v>
      </c>
      <c r="Z913" s="1">
        <v>12380000</v>
      </c>
      <c r="AA913" t="s">
        <v>328</v>
      </c>
      <c r="AB913" t="s">
        <v>329</v>
      </c>
      <c r="AC913">
        <v>19.27</v>
      </c>
      <c r="AD913">
        <v>2.68</v>
      </c>
      <c r="AE913">
        <v>3.91</v>
      </c>
      <c r="AF913" t="s">
        <v>230</v>
      </c>
      <c r="AG913" s="1">
        <v>1090700</v>
      </c>
      <c r="AH913" s="36">
        <v>6190</v>
      </c>
      <c r="AI913">
        <v>700</v>
      </c>
      <c r="AJ913" s="36">
        <v>6189</v>
      </c>
      <c r="AK913" s="1">
        <v>1400</v>
      </c>
      <c r="AL913" s="2">
        <v>0.63888888888888884</v>
      </c>
      <c r="AN913" t="s">
        <v>293</v>
      </c>
      <c r="AO913" t="s">
        <v>319</v>
      </c>
      <c r="AQ913" t="str">
        <f t="shared" si="14"/>
        <v/>
      </c>
    </row>
    <row r="914" spans="1:43">
      <c r="A914" s="8">
        <v>46185</v>
      </c>
      <c r="B914">
        <v>3883.03</v>
      </c>
      <c r="C914">
        <v>1.38</v>
      </c>
      <c r="D914"/>
      <c r="E914"/>
      <c r="F914" s="69">
        <v>3003</v>
      </c>
      <c r="G914" t="s">
        <v>36</v>
      </c>
      <c r="H914">
        <v>0</v>
      </c>
      <c r="I914" t="s">
        <v>288</v>
      </c>
      <c r="J914" t="s">
        <v>289</v>
      </c>
      <c r="K914" t="s">
        <v>290</v>
      </c>
      <c r="L914" s="36">
        <v>1731</v>
      </c>
      <c r="M914">
        <v>9.5</v>
      </c>
      <c r="N914" s="66">
        <v>5.4999999999999997E-3</v>
      </c>
      <c r="O914" s="36">
        <v>1721.5</v>
      </c>
      <c r="P914" s="66">
        <v>5.4999999999999997E-3</v>
      </c>
      <c r="Q914" s="36">
        <v>1725.5</v>
      </c>
      <c r="R914" s="36">
        <v>1739.5</v>
      </c>
      <c r="S914" s="36">
        <v>1711</v>
      </c>
      <c r="T914" s="66">
        <v>3.0999999999999999E-3</v>
      </c>
      <c r="U914" s="66">
        <v>3.7000000000000002E-3</v>
      </c>
      <c r="V914" s="66">
        <v>-4.7999999999999996E-3</v>
      </c>
      <c r="W914" s="66">
        <v>1.1599999999999999E-2</v>
      </c>
      <c r="X914" s="1">
        <v>2520200</v>
      </c>
      <c r="Y914" s="1">
        <v>4349382</v>
      </c>
      <c r="Z914" s="1">
        <v>1329248</v>
      </c>
      <c r="AA914" t="s">
        <v>330</v>
      </c>
      <c r="AB914" t="s">
        <v>577</v>
      </c>
      <c r="AC914">
        <v>10.85</v>
      </c>
      <c r="AD914">
        <v>1.43</v>
      </c>
      <c r="AE914">
        <v>3.87</v>
      </c>
      <c r="AF914" t="s">
        <v>230</v>
      </c>
      <c r="AG914" s="1">
        <v>33400</v>
      </c>
      <c r="AH914" s="36">
        <v>1731.5</v>
      </c>
      <c r="AI914" s="1">
        <v>4100</v>
      </c>
      <c r="AJ914" s="36">
        <v>1731</v>
      </c>
      <c r="AK914">
        <v>300</v>
      </c>
      <c r="AL914" s="2">
        <v>0.63888888888888884</v>
      </c>
      <c r="AN914" t="s">
        <v>293</v>
      </c>
      <c r="AO914" t="s">
        <v>332</v>
      </c>
      <c r="AQ914" t="str">
        <f t="shared" si="14"/>
        <v/>
      </c>
    </row>
    <row r="915" spans="1:43">
      <c r="A915" s="8">
        <v>46185</v>
      </c>
      <c r="B915">
        <v>3883.03</v>
      </c>
      <c r="C915">
        <v>1.38</v>
      </c>
      <c r="D915"/>
      <c r="E915"/>
      <c r="F915" s="69">
        <v>3407</v>
      </c>
      <c r="G915" t="s">
        <v>37</v>
      </c>
      <c r="H915">
        <v>0</v>
      </c>
      <c r="I915" t="s">
        <v>288</v>
      </c>
      <c r="J915" t="s">
        <v>289</v>
      </c>
      <c r="K915" t="s">
        <v>295</v>
      </c>
      <c r="L915" s="36">
        <v>1781.5</v>
      </c>
      <c r="M915">
        <v>21.5</v>
      </c>
      <c r="N915" s="66">
        <v>1.2200000000000001E-2</v>
      </c>
      <c r="O915" s="36">
        <v>1760</v>
      </c>
      <c r="P915" s="66">
        <v>1.2200000000000001E-2</v>
      </c>
      <c r="Q915" s="36">
        <v>1800</v>
      </c>
      <c r="R915" s="36">
        <v>1812</v>
      </c>
      <c r="S915" s="36">
        <v>1770</v>
      </c>
      <c r="T915" s="66">
        <v>-1.0200000000000001E-2</v>
      </c>
      <c r="U915" s="66">
        <v>4.7000000000000002E-3</v>
      </c>
      <c r="V915" s="66">
        <v>-1.6799999999999999E-2</v>
      </c>
      <c r="W915" s="66">
        <v>6.4000000000000003E-3</v>
      </c>
      <c r="X915" s="1">
        <v>4685000</v>
      </c>
      <c r="Y915" s="1">
        <v>8400365</v>
      </c>
      <c r="Z915" s="1">
        <v>2433087</v>
      </c>
      <c r="AA915" t="s">
        <v>333</v>
      </c>
      <c r="AB915" t="s">
        <v>334</v>
      </c>
      <c r="AC915">
        <v>15.05</v>
      </c>
      <c r="AD915">
        <v>1.1499999999999999</v>
      </c>
      <c r="AE915">
        <v>2.4700000000000002</v>
      </c>
      <c r="AF915" t="s">
        <v>230</v>
      </c>
      <c r="AG915" s="1">
        <v>174700</v>
      </c>
      <c r="AH915" s="36">
        <v>1781.5</v>
      </c>
      <c r="AI915">
        <v>500</v>
      </c>
      <c r="AJ915" s="36">
        <v>1781</v>
      </c>
      <c r="AK915" s="1">
        <v>1400</v>
      </c>
      <c r="AL915" s="2">
        <v>0.63888888888888884</v>
      </c>
      <c r="AM915" s="3">
        <v>46154</v>
      </c>
      <c r="AN915" t="s">
        <v>298</v>
      </c>
      <c r="AO915" t="s">
        <v>335</v>
      </c>
      <c r="AQ915" t="str">
        <f t="shared" si="14"/>
        <v/>
      </c>
    </row>
    <row r="916" spans="1:43">
      <c r="A916" s="8">
        <v>46185</v>
      </c>
      <c r="B916">
        <v>3883.03</v>
      </c>
      <c r="C916">
        <v>1.38</v>
      </c>
      <c r="D916"/>
      <c r="E916"/>
      <c r="F916" s="69">
        <v>4008</v>
      </c>
      <c r="G916" t="s">
        <v>38</v>
      </c>
      <c r="H916">
        <v>0</v>
      </c>
      <c r="I916" t="s">
        <v>288</v>
      </c>
      <c r="J916" t="s">
        <v>289</v>
      </c>
      <c r="K916" t="s">
        <v>295</v>
      </c>
      <c r="L916" s="36">
        <v>1281</v>
      </c>
      <c r="M916">
        <v>25</v>
      </c>
      <c r="N916" s="66">
        <v>1.9900000000000001E-2</v>
      </c>
      <c r="O916" s="36">
        <v>1256</v>
      </c>
      <c r="P916" s="66">
        <v>1.9900000000000001E-2</v>
      </c>
      <c r="Q916" s="36">
        <v>1284</v>
      </c>
      <c r="R916" s="36">
        <v>1307</v>
      </c>
      <c r="S916" s="36">
        <v>1277</v>
      </c>
      <c r="T916" s="66">
        <v>-2.3E-3</v>
      </c>
      <c r="U916" s="66">
        <v>-4.5999999999999999E-3</v>
      </c>
      <c r="V916" s="66">
        <v>-1.9800000000000002E-2</v>
      </c>
      <c r="W916" s="66">
        <v>3.0999999999999999E-3</v>
      </c>
      <c r="X916" s="1">
        <v>145000</v>
      </c>
      <c r="Y916" s="1">
        <v>186604</v>
      </c>
      <c r="Z916" s="1">
        <v>82859</v>
      </c>
      <c r="AA916" t="s">
        <v>541</v>
      </c>
      <c r="AB916" t="s">
        <v>337</v>
      </c>
      <c r="AC916">
        <v>10.48</v>
      </c>
      <c r="AD916">
        <v>0.79</v>
      </c>
      <c r="AE916">
        <v>3.75</v>
      </c>
      <c r="AF916" t="s">
        <v>230</v>
      </c>
      <c r="AG916" s="1">
        <v>43800</v>
      </c>
      <c r="AH916" s="36">
        <v>1282</v>
      </c>
      <c r="AI916">
        <v>700</v>
      </c>
      <c r="AJ916" s="36">
        <v>1281</v>
      </c>
      <c r="AK916">
        <v>700</v>
      </c>
      <c r="AL916" s="2">
        <v>0.63888888888888884</v>
      </c>
      <c r="AM916" s="3">
        <v>46154</v>
      </c>
      <c r="AN916" t="s">
        <v>298</v>
      </c>
      <c r="AO916" t="s">
        <v>335</v>
      </c>
      <c r="AQ916" t="str">
        <f t="shared" si="14"/>
        <v/>
      </c>
    </row>
    <row r="917" spans="1:43">
      <c r="A917" s="8">
        <v>46185</v>
      </c>
      <c r="B917">
        <v>3883.03</v>
      </c>
      <c r="C917">
        <v>1.38</v>
      </c>
      <c r="D917"/>
      <c r="E917"/>
      <c r="F917" s="69">
        <v>4026</v>
      </c>
      <c r="G917" t="s">
        <v>39</v>
      </c>
      <c r="H917">
        <v>0</v>
      </c>
      <c r="I917" t="s">
        <v>314</v>
      </c>
      <c r="J917" t="s">
        <v>289</v>
      </c>
      <c r="K917" t="s">
        <v>295</v>
      </c>
      <c r="L917" s="36">
        <v>1544</v>
      </c>
      <c r="M917">
        <v>-11</v>
      </c>
      <c r="N917" s="66">
        <v>-7.1000000000000004E-3</v>
      </c>
      <c r="O917" s="36">
        <v>1555</v>
      </c>
      <c r="P917" s="66">
        <v>-7.0000000000000001E-3</v>
      </c>
      <c r="Q917" s="36">
        <v>1600</v>
      </c>
      <c r="R917" s="36">
        <v>1611</v>
      </c>
      <c r="S917" s="36">
        <v>1532</v>
      </c>
      <c r="T917" s="66">
        <v>-3.5000000000000003E-2</v>
      </c>
      <c r="U917" s="66">
        <v>-7.0000000000000001E-3</v>
      </c>
      <c r="V917" s="66">
        <v>-4.1500000000000002E-2</v>
      </c>
      <c r="W917" s="66">
        <v>7.7999999999999996E-3</v>
      </c>
      <c r="X917" s="1">
        <v>129600</v>
      </c>
      <c r="Y917" s="1">
        <v>201948</v>
      </c>
      <c r="Z917" s="1">
        <v>14266</v>
      </c>
      <c r="AA917" t="s">
        <v>338</v>
      </c>
      <c r="AB917" t="s">
        <v>629</v>
      </c>
      <c r="AC917">
        <v>7.58</v>
      </c>
      <c r="AD917">
        <v>1.02</v>
      </c>
      <c r="AE917">
        <v>3.17</v>
      </c>
      <c r="AF917" t="s">
        <v>230</v>
      </c>
      <c r="AG917" s="1">
        <v>2200</v>
      </c>
      <c r="AH917" s="36">
        <v>1544</v>
      </c>
      <c r="AI917">
        <v>100</v>
      </c>
      <c r="AJ917" s="36">
        <v>1543</v>
      </c>
      <c r="AK917">
        <v>300</v>
      </c>
      <c r="AL917" s="2">
        <v>0.63888888888888884</v>
      </c>
      <c r="AM917" s="3">
        <v>46183</v>
      </c>
      <c r="AN917" t="s">
        <v>340</v>
      </c>
      <c r="AO917" t="s">
        <v>341</v>
      </c>
      <c r="AQ917" t="str">
        <f t="shared" si="14"/>
        <v/>
      </c>
    </row>
    <row r="918" spans="1:43">
      <c r="A918" s="8">
        <v>46185</v>
      </c>
      <c r="B918">
        <v>3883.03</v>
      </c>
      <c r="C918">
        <v>1.38</v>
      </c>
      <c r="D918"/>
      <c r="E918"/>
      <c r="F918" s="69">
        <v>4062</v>
      </c>
      <c r="G918" t="s">
        <v>40</v>
      </c>
      <c r="H918">
        <v>0</v>
      </c>
      <c r="I918" t="s">
        <v>288</v>
      </c>
      <c r="J918" t="s">
        <v>289</v>
      </c>
      <c r="K918" t="s">
        <v>290</v>
      </c>
      <c r="L918" s="36">
        <v>19145</v>
      </c>
      <c r="M918">
        <v>935</v>
      </c>
      <c r="N918" s="66">
        <v>5.1299999999999998E-2</v>
      </c>
      <c r="O918" s="36">
        <v>18210</v>
      </c>
      <c r="P918" s="66">
        <v>5.1299999999999998E-2</v>
      </c>
      <c r="Q918" s="36">
        <v>19770</v>
      </c>
      <c r="R918" s="36">
        <v>20050</v>
      </c>
      <c r="S918" s="36">
        <v>18905</v>
      </c>
      <c r="T918" s="66">
        <v>-3.1600000000000003E-2</v>
      </c>
      <c r="U918" s="66">
        <v>-2E-3</v>
      </c>
      <c r="V918" s="66">
        <v>-4.5100000000000001E-2</v>
      </c>
      <c r="W918" s="66">
        <v>1.26E-2</v>
      </c>
      <c r="X918" s="1">
        <v>9015500</v>
      </c>
      <c r="Y918" s="1">
        <v>175713846</v>
      </c>
      <c r="Z918" s="1">
        <v>5393550</v>
      </c>
      <c r="AA918" t="s">
        <v>555</v>
      </c>
      <c r="AB918" t="s">
        <v>343</v>
      </c>
      <c r="AC918">
        <v>92.17</v>
      </c>
      <c r="AD918">
        <v>9.7100000000000009</v>
      </c>
      <c r="AE918">
        <v>0.18</v>
      </c>
      <c r="AF918" t="s">
        <v>230</v>
      </c>
      <c r="AG918" s="1">
        <v>47500</v>
      </c>
      <c r="AH918" s="36">
        <v>19145</v>
      </c>
      <c r="AI918">
        <v>800</v>
      </c>
      <c r="AJ918" s="36">
        <v>19140</v>
      </c>
      <c r="AK918" s="1">
        <v>1700</v>
      </c>
      <c r="AL918" s="2">
        <v>0.63888888888888884</v>
      </c>
      <c r="AN918" t="s">
        <v>298</v>
      </c>
      <c r="AO918" t="s">
        <v>344</v>
      </c>
      <c r="AQ918" t="str">
        <f t="shared" si="14"/>
        <v/>
      </c>
    </row>
    <row r="919" spans="1:43">
      <c r="A919" s="8">
        <v>46185</v>
      </c>
      <c r="B919">
        <v>3883.03</v>
      </c>
      <c r="C919">
        <v>1.38</v>
      </c>
      <c r="D919"/>
      <c r="E919"/>
      <c r="F919" s="69">
        <v>4063</v>
      </c>
      <c r="G919" t="s">
        <v>41</v>
      </c>
      <c r="H919">
        <v>0</v>
      </c>
      <c r="I919" t="s">
        <v>288</v>
      </c>
      <c r="J919" t="s">
        <v>289</v>
      </c>
      <c r="K919" t="s">
        <v>295</v>
      </c>
      <c r="L919" s="36">
        <v>7169</v>
      </c>
      <c r="M919">
        <v>311</v>
      </c>
      <c r="N919" s="66">
        <v>4.53E-2</v>
      </c>
      <c r="O919" s="36">
        <v>6858</v>
      </c>
      <c r="P919" s="66">
        <v>4.53E-2</v>
      </c>
      <c r="Q919" s="36">
        <v>7056</v>
      </c>
      <c r="R919" s="36">
        <v>7218</v>
      </c>
      <c r="S919" s="36">
        <v>7025</v>
      </c>
      <c r="T919" s="66">
        <v>1.6E-2</v>
      </c>
      <c r="U919" s="66">
        <v>6.7999999999999996E-3</v>
      </c>
      <c r="V919" s="66">
        <v>-6.7000000000000002E-3</v>
      </c>
      <c r="W919" s="66">
        <v>2.0400000000000001E-2</v>
      </c>
      <c r="X919" s="1">
        <v>7802200</v>
      </c>
      <c r="Y919" s="1">
        <v>55545373</v>
      </c>
      <c r="Z919" s="1">
        <v>14230435</v>
      </c>
      <c r="AA919" t="s">
        <v>556</v>
      </c>
      <c r="AB919" t="s">
        <v>346</v>
      </c>
      <c r="AC919">
        <v>26.62</v>
      </c>
      <c r="AD919">
        <v>2.98</v>
      </c>
      <c r="AE919">
        <v>1.48</v>
      </c>
      <c r="AF919" t="s">
        <v>230</v>
      </c>
      <c r="AG919" s="1">
        <v>149000</v>
      </c>
      <c r="AH919" s="36">
        <v>7170</v>
      </c>
      <c r="AI919">
        <v>300</v>
      </c>
      <c r="AJ919" s="36">
        <v>7168</v>
      </c>
      <c r="AK919" s="1">
        <v>1300</v>
      </c>
      <c r="AL919" s="2">
        <v>0.63888888888888884</v>
      </c>
      <c r="AN919" t="s">
        <v>298</v>
      </c>
      <c r="AO919" t="s">
        <v>335</v>
      </c>
      <c r="AQ919" t="str">
        <f t="shared" si="14"/>
        <v/>
      </c>
    </row>
    <row r="920" spans="1:43">
      <c r="A920" s="8">
        <v>46185</v>
      </c>
      <c r="B920">
        <v>3883.03</v>
      </c>
      <c r="C920">
        <v>1.38</v>
      </c>
      <c r="D920"/>
      <c r="E920"/>
      <c r="F920" s="69">
        <v>4068</v>
      </c>
      <c r="G920" t="s">
        <v>42</v>
      </c>
      <c r="H920">
        <v>0</v>
      </c>
      <c r="I920" t="s">
        <v>347</v>
      </c>
      <c r="J920" t="s">
        <v>323</v>
      </c>
      <c r="K920" t="s">
        <v>290</v>
      </c>
      <c r="L920" s="36">
        <v>1719</v>
      </c>
      <c r="M920">
        <v>-9</v>
      </c>
      <c r="N920" s="66">
        <v>-5.1999999999999998E-3</v>
      </c>
      <c r="O920" s="36">
        <v>1728</v>
      </c>
      <c r="P920" s="66">
        <v>-5.1999999999999998E-3</v>
      </c>
      <c r="Q920" s="36">
        <v>1755</v>
      </c>
      <c r="R920" s="36">
        <v>1755</v>
      </c>
      <c r="S920" s="36">
        <v>1713</v>
      </c>
      <c r="T920" s="66">
        <v>-2.0500000000000001E-2</v>
      </c>
      <c r="U920" s="66">
        <v>0</v>
      </c>
      <c r="V920" s="66">
        <v>-2.0500000000000001E-2</v>
      </c>
      <c r="W920" s="66">
        <v>3.5000000000000001E-3</v>
      </c>
      <c r="X920" s="1">
        <v>2500</v>
      </c>
      <c r="Y920" s="1">
        <v>4314</v>
      </c>
      <c r="Z920" s="1">
        <v>3248</v>
      </c>
      <c r="AA920" t="s">
        <v>348</v>
      </c>
      <c r="AB920" t="s">
        <v>349</v>
      </c>
      <c r="AC920">
        <v>22.58</v>
      </c>
      <c r="AD920">
        <v>1.51</v>
      </c>
      <c r="AE920">
        <v>0</v>
      </c>
      <c r="AF920">
        <v>1.6</v>
      </c>
      <c r="AG920">
        <v>100</v>
      </c>
      <c r="AH920" s="36">
        <v>1719</v>
      </c>
      <c r="AI920" s="1">
        <v>1000</v>
      </c>
      <c r="AJ920" s="36">
        <v>1718</v>
      </c>
      <c r="AK920">
        <v>200</v>
      </c>
      <c r="AL920" s="2">
        <v>0.61527777777777781</v>
      </c>
      <c r="AM920" s="3">
        <v>46156</v>
      </c>
      <c r="AN920" t="s">
        <v>350</v>
      </c>
      <c r="AO920" t="s">
        <v>351</v>
      </c>
      <c r="AQ920" t="str">
        <f t="shared" si="14"/>
        <v/>
      </c>
    </row>
    <row r="921" spans="1:43">
      <c r="A921" s="8">
        <v>46185</v>
      </c>
      <c r="B921">
        <v>3883.03</v>
      </c>
      <c r="C921">
        <v>1.38</v>
      </c>
      <c r="D921"/>
      <c r="E921"/>
      <c r="F921" s="69">
        <v>4100</v>
      </c>
      <c r="G921" t="s">
        <v>43</v>
      </c>
      <c r="H921">
        <v>0</v>
      </c>
      <c r="I921" t="s">
        <v>314</v>
      </c>
      <c r="J921" t="s">
        <v>289</v>
      </c>
      <c r="K921" t="s">
        <v>290</v>
      </c>
      <c r="L921" s="36">
        <v>1558</v>
      </c>
      <c r="M921">
        <v>-38</v>
      </c>
      <c r="N921" s="66">
        <v>-2.3800000000000002E-2</v>
      </c>
      <c r="O921" s="36">
        <v>1596</v>
      </c>
      <c r="P921" s="66">
        <v>-2.3800000000000002E-2</v>
      </c>
      <c r="Q921" s="36">
        <v>1625</v>
      </c>
      <c r="R921" s="36">
        <v>1659</v>
      </c>
      <c r="S921" s="36">
        <v>1535</v>
      </c>
      <c r="T921" s="66">
        <v>-4.1200000000000001E-2</v>
      </c>
      <c r="U921" s="66">
        <v>-8.2000000000000007E-3</v>
      </c>
      <c r="V921" s="66">
        <v>-6.08E-2</v>
      </c>
      <c r="W921" s="66">
        <v>1.49E-2</v>
      </c>
      <c r="X921" s="1">
        <v>145300</v>
      </c>
      <c r="Y921" s="1">
        <v>230100</v>
      </c>
      <c r="Z921" s="1">
        <v>9502</v>
      </c>
      <c r="AA921" t="s">
        <v>544</v>
      </c>
      <c r="AB921" t="s">
        <v>353</v>
      </c>
      <c r="AC921">
        <v>18.03</v>
      </c>
      <c r="AD921">
        <v>0.99</v>
      </c>
      <c r="AE921">
        <v>0</v>
      </c>
      <c r="AF921" t="s">
        <v>230</v>
      </c>
      <c r="AG921">
        <v>0</v>
      </c>
      <c r="AH921" s="36">
        <v>1558</v>
      </c>
      <c r="AI921">
        <v>100</v>
      </c>
      <c r="AJ921" s="36">
        <v>1552</v>
      </c>
      <c r="AK921">
        <v>100</v>
      </c>
      <c r="AL921" s="2">
        <v>0.63888888888888884</v>
      </c>
      <c r="AM921" s="3">
        <v>46157</v>
      </c>
      <c r="AN921" t="s">
        <v>298</v>
      </c>
      <c r="AO921" t="s">
        <v>335</v>
      </c>
      <c r="AQ921" t="str">
        <f t="shared" si="14"/>
        <v/>
      </c>
    </row>
    <row r="922" spans="1:43">
      <c r="A922" s="8">
        <v>46185</v>
      </c>
      <c r="B922">
        <v>3883.03</v>
      </c>
      <c r="C922">
        <v>1.38</v>
      </c>
      <c r="D922"/>
      <c r="E922"/>
      <c r="F922" s="69">
        <v>4182</v>
      </c>
      <c r="G922" t="s">
        <v>44</v>
      </c>
      <c r="H922">
        <v>0</v>
      </c>
      <c r="I922" t="s">
        <v>288</v>
      </c>
      <c r="J922" t="s">
        <v>289</v>
      </c>
      <c r="K922" t="s">
        <v>290</v>
      </c>
      <c r="L922" s="36">
        <v>4923</v>
      </c>
      <c r="M922">
        <v>459</v>
      </c>
      <c r="N922" s="66">
        <v>0.1028</v>
      </c>
      <c r="O922" s="36">
        <v>4464</v>
      </c>
      <c r="P922" s="66">
        <v>0.1028</v>
      </c>
      <c r="Q922" s="36">
        <v>4750</v>
      </c>
      <c r="R922" s="36">
        <v>5076</v>
      </c>
      <c r="S922" s="36">
        <v>4744</v>
      </c>
      <c r="T922" s="66">
        <v>3.6400000000000002E-2</v>
      </c>
      <c r="U922" s="66">
        <v>8.0000000000000004E-4</v>
      </c>
      <c r="V922" s="66">
        <v>-3.0099999999999998E-2</v>
      </c>
      <c r="W922" s="66">
        <v>3.7699999999999997E-2</v>
      </c>
      <c r="X922" s="1">
        <v>2132400</v>
      </c>
      <c r="Y922" s="1">
        <v>10497320</v>
      </c>
      <c r="Z922" s="1">
        <v>1042133</v>
      </c>
      <c r="AA922" t="s">
        <v>545</v>
      </c>
      <c r="AB922" t="s">
        <v>355</v>
      </c>
      <c r="AC922">
        <v>20.86</v>
      </c>
      <c r="AD922">
        <v>1.48</v>
      </c>
      <c r="AE922">
        <v>2.23</v>
      </c>
      <c r="AF922" t="s">
        <v>230</v>
      </c>
      <c r="AG922" s="1">
        <v>15600</v>
      </c>
      <c r="AH922" s="36">
        <v>4923</v>
      </c>
      <c r="AI922">
        <v>200</v>
      </c>
      <c r="AJ922" s="36">
        <v>4921</v>
      </c>
      <c r="AK922">
        <v>500</v>
      </c>
      <c r="AL922" s="2">
        <v>0.63888888888888884</v>
      </c>
      <c r="AM922" s="3">
        <v>46155</v>
      </c>
      <c r="AN922" t="s">
        <v>298</v>
      </c>
      <c r="AO922" t="s">
        <v>335</v>
      </c>
      <c r="AQ922" t="str">
        <f t="shared" si="14"/>
        <v/>
      </c>
    </row>
    <row r="923" spans="1:43">
      <c r="A923" s="8">
        <v>46185</v>
      </c>
      <c r="B923">
        <v>3883.03</v>
      </c>
      <c r="C923">
        <v>1.38</v>
      </c>
      <c r="D923"/>
      <c r="E923"/>
      <c r="F923" s="69">
        <v>4188</v>
      </c>
      <c r="G923" t="s">
        <v>45</v>
      </c>
      <c r="H923">
        <v>0</v>
      </c>
      <c r="I923" t="s">
        <v>288</v>
      </c>
      <c r="J923" t="s">
        <v>289</v>
      </c>
      <c r="K923" t="s">
        <v>295</v>
      </c>
      <c r="L923" s="36">
        <v>1085.5</v>
      </c>
      <c r="M923">
        <v>49.5</v>
      </c>
      <c r="N923" s="66">
        <v>4.7800000000000002E-2</v>
      </c>
      <c r="O923" s="36">
        <v>1036</v>
      </c>
      <c r="P923" s="66">
        <v>4.7699999999999999E-2</v>
      </c>
      <c r="Q923" s="36">
        <v>1068</v>
      </c>
      <c r="R923" s="36">
        <v>1099</v>
      </c>
      <c r="S923" s="36">
        <v>1055.5</v>
      </c>
      <c r="T923" s="66">
        <v>1.6299999999999999E-2</v>
      </c>
      <c r="U923" s="66">
        <v>8.9999999999999998E-4</v>
      </c>
      <c r="V923" s="66">
        <v>-1.2200000000000001E-2</v>
      </c>
      <c r="W923" s="66">
        <v>2.8400000000000002E-2</v>
      </c>
      <c r="X923" s="1">
        <v>5884100</v>
      </c>
      <c r="Y923" s="1">
        <v>6342356</v>
      </c>
      <c r="Z923" s="1">
        <v>1564712</v>
      </c>
      <c r="AA923" t="s">
        <v>356</v>
      </c>
      <c r="AB923" t="s">
        <v>357</v>
      </c>
      <c r="AC923">
        <v>12.4</v>
      </c>
      <c r="AD923">
        <v>0.83</v>
      </c>
      <c r="AE923">
        <v>2.95</v>
      </c>
      <c r="AF923" t="s">
        <v>230</v>
      </c>
      <c r="AG923" s="1">
        <v>332300</v>
      </c>
      <c r="AH923" s="36">
        <v>1086</v>
      </c>
      <c r="AI923" s="1">
        <v>2500</v>
      </c>
      <c r="AJ923" s="36">
        <v>1085.5</v>
      </c>
      <c r="AK923" s="1">
        <v>10300</v>
      </c>
      <c r="AL923" s="2">
        <v>0.63888888888888884</v>
      </c>
      <c r="AM923" s="3">
        <v>46155</v>
      </c>
      <c r="AN923" t="s">
        <v>298</v>
      </c>
      <c r="AO923" t="s">
        <v>335</v>
      </c>
      <c r="AQ923" t="str">
        <f t="shared" si="14"/>
        <v/>
      </c>
    </row>
    <row r="924" spans="1:43">
      <c r="A924" s="8">
        <v>46185</v>
      </c>
      <c r="B924">
        <v>3883.03</v>
      </c>
      <c r="C924">
        <v>1.38</v>
      </c>
      <c r="D924"/>
      <c r="E924"/>
      <c r="F924" s="69">
        <v>4220</v>
      </c>
      <c r="G924" t="s">
        <v>46</v>
      </c>
      <c r="H924">
        <v>0</v>
      </c>
      <c r="I924" t="s">
        <v>288</v>
      </c>
      <c r="J924" t="s">
        <v>289</v>
      </c>
      <c r="K924" t="s">
        <v>295</v>
      </c>
      <c r="L924" s="36">
        <v>1609</v>
      </c>
      <c r="M924">
        <v>16</v>
      </c>
      <c r="N924" s="66">
        <v>0.01</v>
      </c>
      <c r="O924" s="36">
        <v>1593</v>
      </c>
      <c r="P924" s="66">
        <v>0.01</v>
      </c>
      <c r="Q924" s="36">
        <v>1622</v>
      </c>
      <c r="R924" s="36">
        <v>1638</v>
      </c>
      <c r="S924" s="36">
        <v>1601</v>
      </c>
      <c r="T924" s="66">
        <v>-8.0000000000000002E-3</v>
      </c>
      <c r="U924" s="66">
        <v>3.7000000000000002E-3</v>
      </c>
      <c r="V924" s="66">
        <v>-1.77E-2</v>
      </c>
      <c r="W924" s="66">
        <v>4.8999999999999998E-3</v>
      </c>
      <c r="X924" s="1">
        <v>104100</v>
      </c>
      <c r="Y924" s="1">
        <v>168230</v>
      </c>
      <c r="Z924" s="1">
        <v>82501</v>
      </c>
      <c r="AA924" t="s">
        <v>358</v>
      </c>
      <c r="AB924" t="s">
        <v>578</v>
      </c>
      <c r="AC924">
        <v>11.25</v>
      </c>
      <c r="AD924">
        <v>1.1299999999999999</v>
      </c>
      <c r="AE924">
        <v>3.36</v>
      </c>
      <c r="AF924" t="s">
        <v>230</v>
      </c>
      <c r="AG924" s="1">
        <v>14300</v>
      </c>
      <c r="AH924" s="36">
        <v>1610</v>
      </c>
      <c r="AI924">
        <v>400</v>
      </c>
      <c r="AJ924" s="36">
        <v>1608</v>
      </c>
      <c r="AK924">
        <v>500</v>
      </c>
      <c r="AL924" s="2">
        <v>0.63888888888888884</v>
      </c>
      <c r="AN924" t="s">
        <v>298</v>
      </c>
      <c r="AO924" t="s">
        <v>335</v>
      </c>
      <c r="AQ924" t="str">
        <f t="shared" si="14"/>
        <v/>
      </c>
    </row>
    <row r="925" spans="1:43">
      <c r="A925" s="8">
        <v>46185</v>
      </c>
      <c r="B925">
        <v>3883.03</v>
      </c>
      <c r="C925">
        <v>1.38</v>
      </c>
      <c r="D925"/>
      <c r="E925"/>
      <c r="F925" s="69">
        <v>4334</v>
      </c>
      <c r="G925" t="s">
        <v>47</v>
      </c>
      <c r="H925">
        <v>0</v>
      </c>
      <c r="I925" t="s">
        <v>314</v>
      </c>
      <c r="J925" t="s">
        <v>323</v>
      </c>
      <c r="K925" t="s">
        <v>290</v>
      </c>
      <c r="L925">
        <v>379</v>
      </c>
      <c r="M925">
        <v>-5</v>
      </c>
      <c r="N925" s="66">
        <v>-1.2999999999999999E-2</v>
      </c>
      <c r="O925">
        <v>384</v>
      </c>
      <c r="P925" s="66">
        <v>-1.2999999999999999E-2</v>
      </c>
      <c r="Q925">
        <v>384</v>
      </c>
      <c r="R925">
        <v>384</v>
      </c>
      <c r="S925">
        <v>375</v>
      </c>
      <c r="T925" s="66">
        <v>-1.2999999999999999E-2</v>
      </c>
      <c r="U925" s="66">
        <v>7.9000000000000008E-3</v>
      </c>
      <c r="V925" s="66">
        <v>-1.2999999999999999E-2</v>
      </c>
      <c r="W925" s="66">
        <v>1.06E-2</v>
      </c>
      <c r="X925" s="1">
        <v>24500</v>
      </c>
      <c r="Y925" s="1">
        <v>9296</v>
      </c>
      <c r="Z925" s="1">
        <v>4205</v>
      </c>
      <c r="AA925" t="s">
        <v>360</v>
      </c>
      <c r="AB925" t="s">
        <v>630</v>
      </c>
      <c r="AC925">
        <v>11.38</v>
      </c>
      <c r="AD925">
        <v>1.25</v>
      </c>
      <c r="AE925">
        <v>2.64</v>
      </c>
      <c r="AF925">
        <v>0.1</v>
      </c>
      <c r="AG925" s="1">
        <v>1500</v>
      </c>
      <c r="AH925">
        <v>379</v>
      </c>
      <c r="AI925">
        <v>200</v>
      </c>
      <c r="AJ925">
        <v>378</v>
      </c>
      <c r="AK925">
        <v>300</v>
      </c>
      <c r="AL925" s="2">
        <v>0.63402777777777775</v>
      </c>
      <c r="AM925" s="3">
        <v>46183</v>
      </c>
      <c r="AN925" t="s">
        <v>306</v>
      </c>
      <c r="AO925" t="s">
        <v>351</v>
      </c>
      <c r="AQ925" t="str">
        <f t="shared" si="14"/>
        <v/>
      </c>
    </row>
    <row r="926" spans="1:43">
      <c r="A926" s="8">
        <v>46185</v>
      </c>
      <c r="B926">
        <v>3883.03</v>
      </c>
      <c r="C926">
        <v>1.38</v>
      </c>
      <c r="D926"/>
      <c r="E926"/>
      <c r="F926" s="69">
        <v>4523</v>
      </c>
      <c r="G926" t="s">
        <v>48</v>
      </c>
      <c r="H926">
        <v>0</v>
      </c>
      <c r="I926" t="s">
        <v>288</v>
      </c>
      <c r="J926" t="s">
        <v>289</v>
      </c>
      <c r="K926" t="s">
        <v>290</v>
      </c>
      <c r="L926" s="36">
        <v>3782</v>
      </c>
      <c r="M926">
        <v>59</v>
      </c>
      <c r="N926" s="66">
        <v>1.5800000000000002E-2</v>
      </c>
      <c r="O926" s="36">
        <v>3723</v>
      </c>
      <c r="P926" s="66">
        <v>1.5800000000000002E-2</v>
      </c>
      <c r="Q926" s="36">
        <v>3754</v>
      </c>
      <c r="R926" s="36">
        <v>3789</v>
      </c>
      <c r="S926" s="36">
        <v>3725</v>
      </c>
      <c r="T926" s="66">
        <v>7.4000000000000003E-3</v>
      </c>
      <c r="U926" s="66">
        <v>8.5000000000000006E-3</v>
      </c>
      <c r="V926" s="66">
        <v>-1.8E-3</v>
      </c>
      <c r="W926" s="66">
        <v>1.5299999999999999E-2</v>
      </c>
      <c r="X926" s="1">
        <v>1114200</v>
      </c>
      <c r="Y926" s="1">
        <v>4184598</v>
      </c>
      <c r="Z926" s="1">
        <v>1103017</v>
      </c>
      <c r="AA926" t="s">
        <v>362</v>
      </c>
      <c r="AB926" t="s">
        <v>631</v>
      </c>
      <c r="AC926">
        <v>20.420000000000002</v>
      </c>
      <c r="AD926">
        <v>1.18</v>
      </c>
      <c r="AE926">
        <v>4.2300000000000004</v>
      </c>
      <c r="AF926" t="s">
        <v>230</v>
      </c>
      <c r="AG926" s="1">
        <v>118100</v>
      </c>
      <c r="AH926" s="36">
        <v>3782</v>
      </c>
      <c r="AI926">
        <v>300</v>
      </c>
      <c r="AJ926" s="36">
        <v>3781</v>
      </c>
      <c r="AK926">
        <v>800</v>
      </c>
      <c r="AL926" s="2">
        <v>0.63888888888888884</v>
      </c>
      <c r="AM926" s="3">
        <v>46157</v>
      </c>
      <c r="AN926" t="s">
        <v>298</v>
      </c>
      <c r="AO926" t="s">
        <v>364</v>
      </c>
      <c r="AQ926" t="str">
        <f t="shared" si="14"/>
        <v/>
      </c>
    </row>
    <row r="927" spans="1:43">
      <c r="A927" s="8">
        <v>46185</v>
      </c>
      <c r="B927">
        <v>3883.03</v>
      </c>
      <c r="C927">
        <v>1.38</v>
      </c>
      <c r="D927"/>
      <c r="E927"/>
      <c r="F927" s="69">
        <v>4528</v>
      </c>
      <c r="G927" t="s">
        <v>49</v>
      </c>
      <c r="H927">
        <v>0</v>
      </c>
      <c r="I927" t="s">
        <v>288</v>
      </c>
      <c r="J927" t="s">
        <v>289</v>
      </c>
      <c r="K927" t="s">
        <v>290</v>
      </c>
      <c r="L927" s="36">
        <v>2202.5</v>
      </c>
      <c r="M927">
        <v>-35</v>
      </c>
      <c r="N927" s="66">
        <v>-1.5599999999999999E-2</v>
      </c>
      <c r="O927" s="36">
        <v>2237.5</v>
      </c>
      <c r="P927" s="66">
        <v>-1.5599999999999999E-2</v>
      </c>
      <c r="Q927" s="36">
        <v>2236</v>
      </c>
      <c r="R927" s="36">
        <v>2246</v>
      </c>
      <c r="S927" s="36">
        <v>2187.5</v>
      </c>
      <c r="T927" s="66">
        <v>-1.49E-2</v>
      </c>
      <c r="U927" s="66">
        <v>3.3999999999999998E-3</v>
      </c>
      <c r="V927" s="66">
        <v>-1.9300000000000001E-2</v>
      </c>
      <c r="W927" s="66">
        <v>6.7999999999999996E-3</v>
      </c>
      <c r="X927" s="1">
        <v>1276100</v>
      </c>
      <c r="Y927" s="1">
        <v>2825921</v>
      </c>
      <c r="Z927" s="1">
        <v>1098370</v>
      </c>
      <c r="AA927" t="s">
        <v>365</v>
      </c>
      <c r="AB927" t="s">
        <v>580</v>
      </c>
      <c r="AC927">
        <v>14.57</v>
      </c>
      <c r="AD927">
        <v>1.21</v>
      </c>
      <c r="AE927">
        <v>3.63</v>
      </c>
      <c r="AF927" t="s">
        <v>230</v>
      </c>
      <c r="AG927" s="1">
        <v>75300</v>
      </c>
      <c r="AH927" s="36">
        <v>2203</v>
      </c>
      <c r="AI927">
        <v>900</v>
      </c>
      <c r="AJ927" s="36">
        <v>2202.5</v>
      </c>
      <c r="AK927" s="1">
        <v>1200</v>
      </c>
      <c r="AL927" s="2">
        <v>0.63888888888888884</v>
      </c>
      <c r="AN927" t="s">
        <v>298</v>
      </c>
      <c r="AO927" t="s">
        <v>364</v>
      </c>
      <c r="AQ927" t="str">
        <f t="shared" si="14"/>
        <v/>
      </c>
    </row>
    <row r="928" spans="1:43">
      <c r="A928" s="8">
        <v>46185</v>
      </c>
      <c r="B928">
        <v>3883.03</v>
      </c>
      <c r="C928">
        <v>1.38</v>
      </c>
      <c r="D928"/>
      <c r="E928"/>
      <c r="F928" s="69">
        <v>4661</v>
      </c>
      <c r="G928" t="s">
        <v>50</v>
      </c>
      <c r="H928">
        <v>0</v>
      </c>
      <c r="I928" t="s">
        <v>288</v>
      </c>
      <c r="J928" t="s">
        <v>289</v>
      </c>
      <c r="K928" t="s">
        <v>295</v>
      </c>
      <c r="L928" s="36">
        <v>2261.5</v>
      </c>
      <c r="M928">
        <v>-44</v>
      </c>
      <c r="N928" s="66">
        <v>-1.9099999999999999E-2</v>
      </c>
      <c r="O928" s="36">
        <v>2305.5</v>
      </c>
      <c r="P928" s="66">
        <v>-1.9E-2</v>
      </c>
      <c r="Q928" s="36">
        <v>2278.5</v>
      </c>
      <c r="R928" s="36">
        <v>2300</v>
      </c>
      <c r="S928" s="36">
        <v>2239.5</v>
      </c>
      <c r="T928" s="66">
        <v>-7.4000000000000003E-3</v>
      </c>
      <c r="U928" s="66">
        <v>5.1000000000000004E-3</v>
      </c>
      <c r="V928" s="66">
        <v>-1.67E-2</v>
      </c>
      <c r="W928" s="66">
        <v>9.7999999999999997E-3</v>
      </c>
      <c r="X928" s="1">
        <v>5176000</v>
      </c>
      <c r="Y928" s="1">
        <v>11735066</v>
      </c>
      <c r="Z928" s="1">
        <v>4071719</v>
      </c>
      <c r="AA928" t="s">
        <v>367</v>
      </c>
      <c r="AB928" t="s">
        <v>368</v>
      </c>
      <c r="AC928">
        <v>31.67</v>
      </c>
      <c r="AD928">
        <v>3.37</v>
      </c>
      <c r="AE928">
        <v>0.71</v>
      </c>
      <c r="AF928" t="s">
        <v>230</v>
      </c>
      <c r="AG928" s="1">
        <v>426600</v>
      </c>
      <c r="AH928" s="36">
        <v>2262.5</v>
      </c>
      <c r="AI928">
        <v>900</v>
      </c>
      <c r="AJ928" s="36">
        <v>2261.5</v>
      </c>
      <c r="AK928">
        <v>800</v>
      </c>
      <c r="AL928" s="2">
        <v>0.63888888888888884</v>
      </c>
      <c r="AN928" t="s">
        <v>298</v>
      </c>
      <c r="AO928" t="s">
        <v>313</v>
      </c>
      <c r="AQ928" t="str">
        <f t="shared" si="14"/>
        <v/>
      </c>
    </row>
    <row r="929" spans="1:43">
      <c r="A929" s="8">
        <v>46185</v>
      </c>
      <c r="B929">
        <v>3883.03</v>
      </c>
      <c r="C929">
        <v>1.38</v>
      </c>
      <c r="D929"/>
      <c r="E929"/>
      <c r="F929" s="69">
        <v>5020</v>
      </c>
      <c r="G929" t="s">
        <v>51</v>
      </c>
      <c r="H929">
        <v>0</v>
      </c>
      <c r="I929" t="s">
        <v>288</v>
      </c>
      <c r="J929" t="s">
        <v>289</v>
      </c>
      <c r="K929" t="s">
        <v>290</v>
      </c>
      <c r="L929" s="36">
        <v>1231</v>
      </c>
      <c r="M929">
        <v>8.5</v>
      </c>
      <c r="N929" s="66">
        <v>7.0000000000000001E-3</v>
      </c>
      <c r="O929" s="36">
        <v>1222.5</v>
      </c>
      <c r="P929" s="66">
        <v>6.8999999999999999E-3</v>
      </c>
      <c r="Q929" s="36">
        <v>1229.5</v>
      </c>
      <c r="R929" s="36">
        <v>1241</v>
      </c>
      <c r="S929" s="36">
        <v>1217</v>
      </c>
      <c r="T929" s="66">
        <v>1.1999999999999999E-3</v>
      </c>
      <c r="U929" s="66">
        <v>4.7999999999999996E-3</v>
      </c>
      <c r="V929" s="66">
        <v>-8.0000000000000002E-3</v>
      </c>
      <c r="W929" s="66">
        <v>1.15E-2</v>
      </c>
      <c r="X929" s="1">
        <v>6586800</v>
      </c>
      <c r="Y929" s="1">
        <v>8094599</v>
      </c>
      <c r="Z929" s="1">
        <v>3332029</v>
      </c>
      <c r="AA929" t="s">
        <v>369</v>
      </c>
      <c r="AB929" t="s">
        <v>370</v>
      </c>
      <c r="AC929">
        <v>7.95</v>
      </c>
      <c r="AD929">
        <v>0.98</v>
      </c>
      <c r="AE929">
        <v>2.76</v>
      </c>
      <c r="AF929" t="s">
        <v>230</v>
      </c>
      <c r="AG929" s="1">
        <v>364200</v>
      </c>
      <c r="AH929" s="36">
        <v>1231</v>
      </c>
      <c r="AI929" s="1">
        <v>9600</v>
      </c>
      <c r="AJ929" s="36">
        <v>1230.5</v>
      </c>
      <c r="AK929" s="1">
        <v>3700</v>
      </c>
      <c r="AL929" s="2">
        <v>0.63888888888888884</v>
      </c>
      <c r="AM929" s="3">
        <v>46156</v>
      </c>
      <c r="AN929" t="s">
        <v>298</v>
      </c>
      <c r="AO929" t="s">
        <v>371</v>
      </c>
      <c r="AQ929" t="str">
        <f t="shared" si="14"/>
        <v/>
      </c>
    </row>
    <row r="930" spans="1:43">
      <c r="A930" s="8">
        <v>46185</v>
      </c>
      <c r="B930">
        <v>3883.03</v>
      </c>
      <c r="C930">
        <v>1.38</v>
      </c>
      <c r="D930"/>
      <c r="E930"/>
      <c r="F930" s="69">
        <v>5201</v>
      </c>
      <c r="G930" t="s">
        <v>52</v>
      </c>
      <c r="H930">
        <v>0</v>
      </c>
      <c r="I930" t="s">
        <v>288</v>
      </c>
      <c r="J930" t="s">
        <v>289</v>
      </c>
      <c r="K930" t="s">
        <v>290</v>
      </c>
      <c r="L930" s="36">
        <v>7032</v>
      </c>
      <c r="M930">
        <v>68</v>
      </c>
      <c r="N930" s="66">
        <v>9.7999999999999997E-3</v>
      </c>
      <c r="O930" s="36">
        <v>6964</v>
      </c>
      <c r="P930" s="66">
        <v>9.7000000000000003E-3</v>
      </c>
      <c r="Q930" s="36">
        <v>7102</v>
      </c>
      <c r="R930" s="36">
        <v>7148</v>
      </c>
      <c r="S930" s="36">
        <v>6986</v>
      </c>
      <c r="T930" s="66">
        <v>-9.7999999999999997E-3</v>
      </c>
      <c r="U930" s="66">
        <v>-2.5000000000000001E-3</v>
      </c>
      <c r="V930" s="66">
        <v>-1.6199999999999999E-2</v>
      </c>
      <c r="W930" s="66">
        <v>6.4999999999999997E-3</v>
      </c>
      <c r="X930" s="1">
        <v>1165600</v>
      </c>
      <c r="Y930" s="1">
        <v>8243389</v>
      </c>
      <c r="Z930" s="1">
        <v>1529000</v>
      </c>
      <c r="AA930" t="s">
        <v>581</v>
      </c>
      <c r="AB930" t="s">
        <v>373</v>
      </c>
      <c r="AC930">
        <v>19.39</v>
      </c>
      <c r="AD930">
        <v>1</v>
      </c>
      <c r="AE930">
        <v>2.99</v>
      </c>
      <c r="AF930" t="s">
        <v>230</v>
      </c>
      <c r="AG930" s="1">
        <v>69800</v>
      </c>
      <c r="AH930" s="36">
        <v>7033</v>
      </c>
      <c r="AI930">
        <v>800</v>
      </c>
      <c r="AJ930" s="36">
        <v>7031</v>
      </c>
      <c r="AK930">
        <v>300</v>
      </c>
      <c r="AL930" s="2">
        <v>0.63888888888888884</v>
      </c>
      <c r="AM930" s="3">
        <v>46154</v>
      </c>
      <c r="AN930" t="s">
        <v>293</v>
      </c>
      <c r="AO930" t="s">
        <v>341</v>
      </c>
      <c r="AQ930" t="str">
        <f t="shared" si="14"/>
        <v/>
      </c>
    </row>
    <row r="931" spans="1:43">
      <c r="A931" s="8">
        <v>46185</v>
      </c>
      <c r="B931">
        <v>3883.03</v>
      </c>
      <c r="C931">
        <v>1.38</v>
      </c>
      <c r="D931"/>
      <c r="E931"/>
      <c r="F931" s="69">
        <v>5302</v>
      </c>
      <c r="G931" t="s">
        <v>53</v>
      </c>
      <c r="H931">
        <v>0</v>
      </c>
      <c r="I931" t="s">
        <v>288</v>
      </c>
      <c r="J931" t="s">
        <v>289</v>
      </c>
      <c r="K931" t="s">
        <v>295</v>
      </c>
      <c r="L931" s="36">
        <v>4675</v>
      </c>
      <c r="M931">
        <v>15</v>
      </c>
      <c r="N931" s="66">
        <v>3.2000000000000002E-3</v>
      </c>
      <c r="O931" s="36">
        <v>4660</v>
      </c>
      <c r="P931" s="66">
        <v>3.2000000000000002E-3</v>
      </c>
      <c r="Q931" s="36">
        <v>4680</v>
      </c>
      <c r="R931" s="36">
        <v>4725</v>
      </c>
      <c r="S931" s="36">
        <v>4670</v>
      </c>
      <c r="T931" s="66">
        <v>-1E-3</v>
      </c>
      <c r="U931" s="66">
        <v>-4.1999999999999997E-3</v>
      </c>
      <c r="V931" s="66">
        <v>-1.0500000000000001E-2</v>
      </c>
      <c r="W931" s="66">
        <v>1E-3</v>
      </c>
      <c r="X931" s="1">
        <v>56300</v>
      </c>
      <c r="Y931" s="1">
        <v>264400</v>
      </c>
      <c r="Z931" s="1">
        <v>55316</v>
      </c>
      <c r="AA931" t="s">
        <v>374</v>
      </c>
      <c r="AB931" t="s">
        <v>375</v>
      </c>
      <c r="AC931">
        <v>18.96</v>
      </c>
      <c r="AD931">
        <v>0.95</v>
      </c>
      <c r="AE931">
        <v>4.28</v>
      </c>
      <c r="AF931" t="s">
        <v>230</v>
      </c>
      <c r="AG931" s="1">
        <v>13800</v>
      </c>
      <c r="AH931" s="36">
        <v>4680</v>
      </c>
      <c r="AI931">
        <v>400</v>
      </c>
      <c r="AJ931" s="36">
        <v>4675</v>
      </c>
      <c r="AK931">
        <v>200</v>
      </c>
      <c r="AL931" s="2">
        <v>0.63888888888888884</v>
      </c>
      <c r="AN931" t="s">
        <v>293</v>
      </c>
      <c r="AO931" t="s">
        <v>341</v>
      </c>
      <c r="AQ931" t="str">
        <f t="shared" si="14"/>
        <v/>
      </c>
    </row>
    <row r="932" spans="1:43">
      <c r="A932" s="8">
        <v>46185</v>
      </c>
      <c r="B932">
        <v>3883.03</v>
      </c>
      <c r="C932">
        <v>1.38</v>
      </c>
      <c r="D932"/>
      <c r="E932"/>
      <c r="F932" s="69">
        <v>5310</v>
      </c>
      <c r="G932" t="s">
        <v>54</v>
      </c>
      <c r="H932">
        <v>0</v>
      </c>
      <c r="I932" t="s">
        <v>288</v>
      </c>
      <c r="J932" t="s">
        <v>289</v>
      </c>
      <c r="K932" t="s">
        <v>290</v>
      </c>
      <c r="L932" s="36">
        <v>7980</v>
      </c>
      <c r="M932">
        <v>270</v>
      </c>
      <c r="N932" s="66">
        <v>3.5000000000000003E-2</v>
      </c>
      <c r="O932" s="36">
        <v>7710</v>
      </c>
      <c r="P932" s="66">
        <v>3.5000000000000003E-2</v>
      </c>
      <c r="Q932" s="36">
        <v>8010</v>
      </c>
      <c r="R932" s="36">
        <v>8210</v>
      </c>
      <c r="S932" s="36">
        <v>7890</v>
      </c>
      <c r="T932" s="66">
        <v>-3.7000000000000002E-3</v>
      </c>
      <c r="U932" s="66">
        <v>-1.23E-2</v>
      </c>
      <c r="V932" s="66">
        <v>-2.8000000000000001E-2</v>
      </c>
      <c r="W932" s="66">
        <v>1.14E-2</v>
      </c>
      <c r="X932" s="1">
        <v>163700</v>
      </c>
      <c r="Y932" s="1">
        <v>1320970</v>
      </c>
      <c r="Z932" s="1">
        <v>167520</v>
      </c>
      <c r="AA932" t="s">
        <v>612</v>
      </c>
      <c r="AB932" t="s">
        <v>377</v>
      </c>
      <c r="AC932">
        <v>34.159999999999997</v>
      </c>
      <c r="AD932">
        <v>1.71</v>
      </c>
      <c r="AE932">
        <v>1.82</v>
      </c>
      <c r="AF932" t="s">
        <v>230</v>
      </c>
      <c r="AG932" s="1">
        <v>1400</v>
      </c>
      <c r="AH932" s="36">
        <v>7980</v>
      </c>
      <c r="AI932">
        <v>700</v>
      </c>
      <c r="AJ932" s="36">
        <v>7970</v>
      </c>
      <c r="AK932">
        <v>300</v>
      </c>
      <c r="AL932" s="2">
        <v>0.6381944444444444</v>
      </c>
      <c r="AN932" t="s">
        <v>293</v>
      </c>
      <c r="AO932" t="s">
        <v>341</v>
      </c>
      <c r="AQ932" t="str">
        <f t="shared" si="14"/>
        <v/>
      </c>
    </row>
    <row r="933" spans="1:43">
      <c r="A933" s="8">
        <v>46185</v>
      </c>
      <c r="B933">
        <v>3883.03</v>
      </c>
      <c r="C933">
        <v>1.38</v>
      </c>
      <c r="D933"/>
      <c r="E933"/>
      <c r="F933" s="69">
        <v>5334</v>
      </c>
      <c r="G933" t="s">
        <v>55</v>
      </c>
      <c r="H933">
        <v>0</v>
      </c>
      <c r="I933" t="s">
        <v>288</v>
      </c>
      <c r="J933" t="s">
        <v>289</v>
      </c>
      <c r="K933" t="s">
        <v>295</v>
      </c>
      <c r="L933" s="36">
        <v>9976</v>
      </c>
      <c r="M933">
        <v>64</v>
      </c>
      <c r="N933" s="66">
        <v>6.4999999999999997E-3</v>
      </c>
      <c r="O933" s="36">
        <v>9912</v>
      </c>
      <c r="P933" s="66">
        <v>6.4000000000000003E-3</v>
      </c>
      <c r="Q933" s="36">
        <v>10015</v>
      </c>
      <c r="R933" s="36">
        <v>10295</v>
      </c>
      <c r="S933" s="36">
        <v>9963</v>
      </c>
      <c r="T933" s="66">
        <v>-3.8E-3</v>
      </c>
      <c r="U933" s="66">
        <v>-2.1399999999999999E-2</v>
      </c>
      <c r="V933" s="66">
        <v>-3.09E-2</v>
      </c>
      <c r="W933" s="66">
        <v>1.2999999999999999E-3</v>
      </c>
      <c r="X933" s="1">
        <v>894500</v>
      </c>
      <c r="Y933" s="1">
        <v>9022709</v>
      </c>
      <c r="Z933" s="1">
        <v>1987695</v>
      </c>
      <c r="AA933" t="s">
        <v>558</v>
      </c>
      <c r="AB933" t="s">
        <v>379</v>
      </c>
      <c r="AC933">
        <v>18.55</v>
      </c>
      <c r="AD933">
        <v>2.5499999999999998</v>
      </c>
      <c r="AE933">
        <v>2.11</v>
      </c>
      <c r="AF933" t="s">
        <v>230</v>
      </c>
      <c r="AG933" s="1">
        <v>27000</v>
      </c>
      <c r="AH933" s="36">
        <v>9977</v>
      </c>
      <c r="AI933">
        <v>100</v>
      </c>
      <c r="AJ933" s="36">
        <v>9976</v>
      </c>
      <c r="AK933">
        <v>100</v>
      </c>
      <c r="AL933" s="2">
        <v>0.63888888888888884</v>
      </c>
      <c r="AN933" t="s">
        <v>298</v>
      </c>
      <c r="AO933" t="s">
        <v>341</v>
      </c>
      <c r="AQ933" t="str">
        <f t="shared" si="14"/>
        <v/>
      </c>
    </row>
    <row r="934" spans="1:43">
      <c r="A934" s="8">
        <v>46185</v>
      </c>
      <c r="B934">
        <v>3883.03</v>
      </c>
      <c r="C934">
        <v>1.38</v>
      </c>
      <c r="D934"/>
      <c r="E934"/>
      <c r="F934" s="69">
        <v>5706</v>
      </c>
      <c r="G934" t="s">
        <v>56</v>
      </c>
      <c r="H934">
        <v>0</v>
      </c>
      <c r="I934" t="s">
        <v>288</v>
      </c>
      <c r="J934" t="s">
        <v>289</v>
      </c>
      <c r="K934" t="s">
        <v>295</v>
      </c>
      <c r="L934" s="36">
        <v>43580</v>
      </c>
      <c r="M934" s="36">
        <v>6250</v>
      </c>
      <c r="N934" s="66">
        <v>0.16739999999999999</v>
      </c>
      <c r="O934" s="36">
        <v>37330</v>
      </c>
      <c r="P934" s="66">
        <v>0.16739999999999999</v>
      </c>
      <c r="Q934" s="36">
        <v>41000</v>
      </c>
      <c r="R934" s="36">
        <v>44240</v>
      </c>
      <c r="S934" s="36">
        <v>40530</v>
      </c>
      <c r="T934" s="66">
        <v>6.2899999999999998E-2</v>
      </c>
      <c r="U934" s="66">
        <v>-5.0000000000000001E-3</v>
      </c>
      <c r="V934" s="66">
        <v>-1.49E-2</v>
      </c>
      <c r="W934" s="66">
        <v>7.5200000000000003E-2</v>
      </c>
      <c r="X934" s="1">
        <v>3641600</v>
      </c>
      <c r="Y934" s="1">
        <v>156422281</v>
      </c>
      <c r="Z934" s="1">
        <v>2502164</v>
      </c>
      <c r="AA934" t="s">
        <v>521</v>
      </c>
      <c r="AB934" t="s">
        <v>381</v>
      </c>
      <c r="AC934">
        <v>33.24</v>
      </c>
      <c r="AD934">
        <v>6.05</v>
      </c>
      <c r="AE934">
        <v>0.64</v>
      </c>
      <c r="AF934" t="s">
        <v>230</v>
      </c>
      <c r="AG934" s="1">
        <v>11200</v>
      </c>
      <c r="AH934" s="36">
        <v>43620</v>
      </c>
      <c r="AI934">
        <v>600</v>
      </c>
      <c r="AJ934" s="36">
        <v>43580</v>
      </c>
      <c r="AK934">
        <v>200</v>
      </c>
      <c r="AL934" s="2">
        <v>0.63888888888888884</v>
      </c>
      <c r="AM934" s="3">
        <v>46155</v>
      </c>
      <c r="AN934" t="s">
        <v>298</v>
      </c>
      <c r="AO934" t="s">
        <v>382</v>
      </c>
      <c r="AQ934" t="str">
        <f t="shared" si="14"/>
        <v/>
      </c>
    </row>
    <row r="935" spans="1:43">
      <c r="A935" s="8">
        <v>46185</v>
      </c>
      <c r="B935">
        <v>3883.03</v>
      </c>
      <c r="C935">
        <v>1.38</v>
      </c>
      <c r="D935"/>
      <c r="E935"/>
      <c r="F935" s="69">
        <v>5711</v>
      </c>
      <c r="G935" t="s">
        <v>57</v>
      </c>
      <c r="H935">
        <v>0</v>
      </c>
      <c r="I935" t="s">
        <v>288</v>
      </c>
      <c r="J935" t="s">
        <v>289</v>
      </c>
      <c r="K935" t="s">
        <v>290</v>
      </c>
      <c r="L935" s="36">
        <v>4628</v>
      </c>
      <c r="M935">
        <v>185</v>
      </c>
      <c r="N935" s="66">
        <v>4.1599999999999998E-2</v>
      </c>
      <c r="O935" s="36">
        <v>4443</v>
      </c>
      <c r="P935" s="66">
        <v>4.1599999999999998E-2</v>
      </c>
      <c r="Q935" s="36">
        <v>4583</v>
      </c>
      <c r="R935" s="36">
        <v>4648</v>
      </c>
      <c r="S935" s="36">
        <v>4510</v>
      </c>
      <c r="T935" s="66">
        <v>9.7999999999999997E-3</v>
      </c>
      <c r="U935" s="66">
        <v>8.2000000000000007E-3</v>
      </c>
      <c r="V935" s="66">
        <v>-4.3E-3</v>
      </c>
      <c r="W935" s="66">
        <v>2.6100000000000002E-2</v>
      </c>
      <c r="X935" s="1">
        <v>975500</v>
      </c>
      <c r="Y935" s="1">
        <v>4491127</v>
      </c>
      <c r="Z935" s="1">
        <v>608533</v>
      </c>
      <c r="AA935" t="s">
        <v>383</v>
      </c>
      <c r="AB935" t="s">
        <v>384</v>
      </c>
      <c r="AC935">
        <v>12.34</v>
      </c>
      <c r="AD935">
        <v>0.82</v>
      </c>
      <c r="AE935">
        <v>2.5099999999999998</v>
      </c>
      <c r="AF935" t="s">
        <v>230</v>
      </c>
      <c r="AG935" s="1">
        <v>16800</v>
      </c>
      <c r="AH935" s="36">
        <v>4628</v>
      </c>
      <c r="AI935">
        <v>400</v>
      </c>
      <c r="AJ935" s="36">
        <v>4626</v>
      </c>
      <c r="AK935">
        <v>200</v>
      </c>
      <c r="AL935" s="2">
        <v>0.63888888888888884</v>
      </c>
      <c r="AM935" s="3">
        <v>46155</v>
      </c>
      <c r="AN935" t="s">
        <v>298</v>
      </c>
      <c r="AO935" t="s">
        <v>382</v>
      </c>
      <c r="AQ935" t="str">
        <f t="shared" si="14"/>
        <v/>
      </c>
    </row>
    <row r="936" spans="1:43">
      <c r="A936" s="8">
        <v>46185</v>
      </c>
      <c r="B936">
        <v>3883.03</v>
      </c>
      <c r="C936">
        <v>1.38</v>
      </c>
      <c r="D936"/>
      <c r="E936"/>
      <c r="F936" s="69">
        <v>5713</v>
      </c>
      <c r="G936" t="s">
        <v>58</v>
      </c>
      <c r="H936">
        <v>0</v>
      </c>
      <c r="I936" t="s">
        <v>288</v>
      </c>
      <c r="J936" t="s">
        <v>289</v>
      </c>
      <c r="K936" t="s">
        <v>295</v>
      </c>
      <c r="L936" s="36">
        <v>8632</v>
      </c>
      <c r="M936">
        <v>897</v>
      </c>
      <c r="N936" s="66">
        <v>0.11600000000000001</v>
      </c>
      <c r="O936" s="36">
        <v>7735</v>
      </c>
      <c r="P936" s="66">
        <v>0.1159</v>
      </c>
      <c r="Q936" s="36">
        <v>8230</v>
      </c>
      <c r="R936" s="36">
        <v>8674</v>
      </c>
      <c r="S936" s="36">
        <v>8215</v>
      </c>
      <c r="T936" s="66">
        <v>4.8800000000000003E-2</v>
      </c>
      <c r="U936" s="66">
        <v>2.1499999999999998E-2</v>
      </c>
      <c r="V936" s="66">
        <v>-4.7999999999999996E-3</v>
      </c>
      <c r="W936" s="66">
        <v>5.0700000000000002E-2</v>
      </c>
      <c r="X936" s="1">
        <v>4012900</v>
      </c>
      <c r="Y936" s="1">
        <v>33960639</v>
      </c>
      <c r="Z936" s="1">
        <v>2510306</v>
      </c>
      <c r="AA936" t="s">
        <v>385</v>
      </c>
      <c r="AB936" t="s">
        <v>386</v>
      </c>
      <c r="AC936">
        <v>15.45</v>
      </c>
      <c r="AD936">
        <v>1.1200000000000001</v>
      </c>
      <c r="AE936">
        <v>2.4</v>
      </c>
      <c r="AF936" t="s">
        <v>230</v>
      </c>
      <c r="AG936" s="1">
        <v>48800</v>
      </c>
      <c r="AH936" s="36">
        <v>8633</v>
      </c>
      <c r="AI936">
        <v>200</v>
      </c>
      <c r="AJ936" s="36">
        <v>8631</v>
      </c>
      <c r="AK936">
        <v>400</v>
      </c>
      <c r="AL936" s="2">
        <v>0.63888888888888884</v>
      </c>
      <c r="AN936" t="s">
        <v>298</v>
      </c>
      <c r="AO936" t="s">
        <v>382</v>
      </c>
      <c r="AQ936" t="str">
        <f t="shared" si="14"/>
        <v/>
      </c>
    </row>
    <row r="937" spans="1:43">
      <c r="A937" s="8">
        <v>46185</v>
      </c>
      <c r="B937">
        <v>3883.03</v>
      </c>
      <c r="C937">
        <v>1.38</v>
      </c>
      <c r="D937"/>
      <c r="E937"/>
      <c r="F937" s="69">
        <v>5802</v>
      </c>
      <c r="G937" t="s">
        <v>59</v>
      </c>
      <c r="H937">
        <v>0</v>
      </c>
      <c r="I937" t="s">
        <v>288</v>
      </c>
      <c r="J937" t="s">
        <v>289</v>
      </c>
      <c r="K937" t="s">
        <v>295</v>
      </c>
      <c r="L937" s="36">
        <v>11020</v>
      </c>
      <c r="M937">
        <v>770</v>
      </c>
      <c r="N937" s="66">
        <v>7.51E-2</v>
      </c>
      <c r="O937" s="36">
        <v>10250</v>
      </c>
      <c r="P937" s="66">
        <v>7.51E-2</v>
      </c>
      <c r="Q937" s="36">
        <v>10960</v>
      </c>
      <c r="R937" s="36">
        <v>11280</v>
      </c>
      <c r="S937" s="36">
        <v>10885</v>
      </c>
      <c r="T937" s="66">
        <v>5.4000000000000003E-3</v>
      </c>
      <c r="U937" s="66">
        <v>-6.3E-3</v>
      </c>
      <c r="V937" s="66">
        <v>-2.3E-2</v>
      </c>
      <c r="W937" s="66">
        <v>1.24E-2</v>
      </c>
      <c r="X937" s="1">
        <v>7246600</v>
      </c>
      <c r="Y937" s="1">
        <v>80342679</v>
      </c>
      <c r="Z937" s="1">
        <v>8749225</v>
      </c>
      <c r="AA937" t="s">
        <v>582</v>
      </c>
      <c r="AB937" t="s">
        <v>388</v>
      </c>
      <c r="AC937">
        <v>26.43</v>
      </c>
      <c r="AD937">
        <v>3.13</v>
      </c>
      <c r="AE937">
        <v>1.42</v>
      </c>
      <c r="AF937" t="s">
        <v>230</v>
      </c>
      <c r="AG937" s="1">
        <v>105600</v>
      </c>
      <c r="AH937" s="36">
        <v>11025</v>
      </c>
      <c r="AI937" s="1">
        <v>1600</v>
      </c>
      <c r="AJ937" s="36">
        <v>11015</v>
      </c>
      <c r="AK937" s="1">
        <v>2100</v>
      </c>
      <c r="AL937" s="2">
        <v>0.63888888888888884</v>
      </c>
      <c r="AM937" s="3">
        <v>46154</v>
      </c>
      <c r="AN937" t="s">
        <v>298</v>
      </c>
      <c r="AO937" t="s">
        <v>382</v>
      </c>
      <c r="AQ937" t="str">
        <f t="shared" si="14"/>
        <v/>
      </c>
    </row>
    <row r="938" spans="1:43">
      <c r="A938" s="8">
        <v>46185</v>
      </c>
      <c r="B938">
        <v>3883.03</v>
      </c>
      <c r="C938">
        <v>1.38</v>
      </c>
      <c r="D938"/>
      <c r="E938"/>
      <c r="F938" s="69">
        <v>5803</v>
      </c>
      <c r="G938" t="s">
        <v>60</v>
      </c>
      <c r="H938">
        <v>0</v>
      </c>
      <c r="I938" t="s">
        <v>288</v>
      </c>
      <c r="J938" t="s">
        <v>289</v>
      </c>
      <c r="K938" t="s">
        <v>295</v>
      </c>
      <c r="L938" s="36">
        <v>4258</v>
      </c>
      <c r="M938">
        <v>116</v>
      </c>
      <c r="N938" s="66">
        <v>2.8000000000000001E-2</v>
      </c>
      <c r="O938" s="36">
        <v>4142</v>
      </c>
      <c r="P938" s="66">
        <v>2.8000000000000001E-2</v>
      </c>
      <c r="Q938" s="36">
        <v>4352</v>
      </c>
      <c r="R938" s="36">
        <v>4357</v>
      </c>
      <c r="S938" s="36">
        <v>4136</v>
      </c>
      <c r="T938" s="66">
        <v>-2.1499999999999998E-2</v>
      </c>
      <c r="U938" s="66">
        <v>9.7000000000000003E-3</v>
      </c>
      <c r="V938" s="66">
        <v>-2.2700000000000001E-2</v>
      </c>
      <c r="W938" s="66">
        <v>2.9399999999999999E-2</v>
      </c>
      <c r="X938" s="1">
        <v>43216900</v>
      </c>
      <c r="Y938" s="1">
        <v>184316240</v>
      </c>
      <c r="Z938" s="1">
        <v>7558718</v>
      </c>
      <c r="AA938" t="s">
        <v>389</v>
      </c>
      <c r="AB938" t="s">
        <v>632</v>
      </c>
      <c r="AC938">
        <v>42.24</v>
      </c>
      <c r="AD938">
        <v>12.58</v>
      </c>
      <c r="AE938">
        <v>0.89</v>
      </c>
      <c r="AF938" t="s">
        <v>230</v>
      </c>
      <c r="AG938" s="1">
        <v>599400</v>
      </c>
      <c r="AH938" s="36">
        <v>4259</v>
      </c>
      <c r="AI938">
        <v>800</v>
      </c>
      <c r="AJ938" s="36">
        <v>4258</v>
      </c>
      <c r="AK938" s="1">
        <v>1900</v>
      </c>
      <c r="AL938" s="2">
        <v>0.63888888888888884</v>
      </c>
      <c r="AM938" s="3">
        <v>46156</v>
      </c>
      <c r="AN938" t="s">
        <v>298</v>
      </c>
      <c r="AO938" t="s">
        <v>382</v>
      </c>
      <c r="AQ938" t="str">
        <f t="shared" si="14"/>
        <v/>
      </c>
    </row>
    <row r="939" spans="1:43">
      <c r="A939" s="8">
        <v>46185</v>
      </c>
      <c r="B939">
        <v>3883.03</v>
      </c>
      <c r="C939">
        <v>1.38</v>
      </c>
      <c r="D939"/>
      <c r="E939"/>
      <c r="F939" s="69">
        <v>6038</v>
      </c>
      <c r="G939" t="s">
        <v>61</v>
      </c>
      <c r="H939">
        <v>0</v>
      </c>
      <c r="I939" t="s">
        <v>347</v>
      </c>
      <c r="J939" t="s">
        <v>289</v>
      </c>
      <c r="K939" t="s">
        <v>295</v>
      </c>
      <c r="L939">
        <v>903</v>
      </c>
      <c r="M939">
        <v>0</v>
      </c>
      <c r="N939" s="66">
        <v>0</v>
      </c>
      <c r="O939">
        <v>903</v>
      </c>
      <c r="P939" s="66">
        <v>0</v>
      </c>
      <c r="Q939">
        <v>904</v>
      </c>
      <c r="R939">
        <v>907</v>
      </c>
      <c r="S939">
        <v>900</v>
      </c>
      <c r="T939" s="66">
        <v>-1.1000000000000001E-3</v>
      </c>
      <c r="U939" s="66">
        <v>-4.4000000000000003E-3</v>
      </c>
      <c r="V939" s="66">
        <v>-4.4000000000000003E-3</v>
      </c>
      <c r="W939" s="66">
        <v>3.3E-3</v>
      </c>
      <c r="X939" s="1">
        <v>4700</v>
      </c>
      <c r="Y939" s="1">
        <v>4248</v>
      </c>
      <c r="Z939" s="1">
        <v>4571</v>
      </c>
      <c r="AA939" t="s">
        <v>391</v>
      </c>
      <c r="AB939" t="s">
        <v>392</v>
      </c>
      <c r="AC939">
        <v>13.03</v>
      </c>
      <c r="AD939">
        <v>0.91</v>
      </c>
      <c r="AE939">
        <v>2.5499999999999998</v>
      </c>
      <c r="AF939" t="s">
        <v>230</v>
      </c>
      <c r="AG939">
        <v>0</v>
      </c>
      <c r="AH939">
        <v>903</v>
      </c>
      <c r="AI939">
        <v>200</v>
      </c>
      <c r="AJ939">
        <v>900</v>
      </c>
      <c r="AK939">
        <v>400</v>
      </c>
      <c r="AL939" s="2">
        <v>0.6381944444444444</v>
      </c>
      <c r="AM939" s="3">
        <v>46157</v>
      </c>
      <c r="AN939" t="s">
        <v>350</v>
      </c>
      <c r="AO939" t="s">
        <v>313</v>
      </c>
      <c r="AQ939" t="str">
        <f t="shared" si="14"/>
        <v/>
      </c>
    </row>
    <row r="940" spans="1:43">
      <c r="A940" s="8">
        <v>46185</v>
      </c>
      <c r="B940">
        <v>3883.03</v>
      </c>
      <c r="C940">
        <v>1.38</v>
      </c>
      <c r="D940"/>
      <c r="E940"/>
      <c r="F940" s="69">
        <v>6156</v>
      </c>
      <c r="G940" t="s">
        <v>62</v>
      </c>
      <c r="H940">
        <v>0</v>
      </c>
      <c r="I940" t="s">
        <v>314</v>
      </c>
      <c r="J940" t="s">
        <v>323</v>
      </c>
      <c r="K940" t="s">
        <v>295</v>
      </c>
      <c r="L940" s="36">
        <v>2002</v>
      </c>
      <c r="M940">
        <v>-3</v>
      </c>
      <c r="N940" s="66">
        <v>-1.5E-3</v>
      </c>
      <c r="O940" s="36">
        <v>2005</v>
      </c>
      <c r="P940" s="66">
        <v>-1.4E-3</v>
      </c>
      <c r="Q940" s="36">
        <v>2021</v>
      </c>
      <c r="R940" s="36">
        <v>2028</v>
      </c>
      <c r="S940" s="36">
        <v>1996</v>
      </c>
      <c r="T940" s="66">
        <v>-9.4000000000000004E-3</v>
      </c>
      <c r="U940" s="66">
        <v>-3.3999999999999998E-3</v>
      </c>
      <c r="V940" s="66">
        <v>-1.2800000000000001E-2</v>
      </c>
      <c r="W940" s="66">
        <v>3.0000000000000001E-3</v>
      </c>
      <c r="X940" s="1">
        <v>13500</v>
      </c>
      <c r="Y940" s="1">
        <v>27115</v>
      </c>
      <c r="Z940" s="1">
        <v>10610</v>
      </c>
      <c r="AA940" t="s">
        <v>393</v>
      </c>
      <c r="AB940" t="s">
        <v>394</v>
      </c>
      <c r="AC940">
        <v>59.4</v>
      </c>
      <c r="AD940">
        <v>1.4</v>
      </c>
      <c r="AE940">
        <v>5</v>
      </c>
      <c r="AF940">
        <v>1.3</v>
      </c>
      <c r="AG940">
        <v>0</v>
      </c>
      <c r="AH940" s="36">
        <v>2004</v>
      </c>
      <c r="AI940">
        <v>200</v>
      </c>
      <c r="AJ940" s="36">
        <v>1998</v>
      </c>
      <c r="AK940">
        <v>100</v>
      </c>
      <c r="AL940" s="2">
        <v>0.63263888888888886</v>
      </c>
      <c r="AN940" t="s">
        <v>350</v>
      </c>
      <c r="AO940" t="s">
        <v>395</v>
      </c>
      <c r="AQ940" t="str">
        <f t="shared" si="14"/>
        <v/>
      </c>
    </row>
    <row r="941" spans="1:43">
      <c r="A941" s="8">
        <v>46185</v>
      </c>
      <c r="B941">
        <v>3883.03</v>
      </c>
      <c r="C941">
        <v>1.38</v>
      </c>
      <c r="D941"/>
      <c r="E941"/>
      <c r="F941" s="69">
        <v>6178</v>
      </c>
      <c r="G941" t="s">
        <v>63</v>
      </c>
      <c r="H941">
        <v>0</v>
      </c>
      <c r="I941" t="s">
        <v>288</v>
      </c>
      <c r="J941" t="s">
        <v>289</v>
      </c>
      <c r="K941" t="s">
        <v>295</v>
      </c>
      <c r="L941" s="36">
        <v>2326.5</v>
      </c>
      <c r="M941">
        <v>117</v>
      </c>
      <c r="N941" s="66">
        <v>5.2999999999999999E-2</v>
      </c>
      <c r="O941" s="36">
        <v>2209.5</v>
      </c>
      <c r="P941" s="66">
        <v>5.2900000000000003E-2</v>
      </c>
      <c r="Q941" s="36">
        <v>2280.5</v>
      </c>
      <c r="R941" s="36">
        <v>2361</v>
      </c>
      <c r="S941" s="36">
        <v>2257</v>
      </c>
      <c r="T941" s="66">
        <v>2.01E-2</v>
      </c>
      <c r="U941" s="66">
        <v>1.0200000000000001E-2</v>
      </c>
      <c r="V941" s="66">
        <v>-1.46E-2</v>
      </c>
      <c r="W941" s="66">
        <v>3.0700000000000002E-2</v>
      </c>
      <c r="X941" s="1">
        <v>8647100</v>
      </c>
      <c r="Y941" s="1">
        <v>19962198</v>
      </c>
      <c r="Z941" s="1">
        <v>6533264</v>
      </c>
      <c r="AA941" t="s">
        <v>633</v>
      </c>
      <c r="AB941" t="s">
        <v>397</v>
      </c>
      <c r="AC941">
        <v>16.73</v>
      </c>
      <c r="AD941">
        <v>0.67</v>
      </c>
      <c r="AE941">
        <v>2.58</v>
      </c>
      <c r="AF941" t="s">
        <v>230</v>
      </c>
      <c r="AG941" s="1">
        <v>74100</v>
      </c>
      <c r="AH941" s="36">
        <v>2326.5</v>
      </c>
      <c r="AI941">
        <v>300</v>
      </c>
      <c r="AJ941" s="36">
        <v>2326</v>
      </c>
      <c r="AK941" s="1">
        <v>2900</v>
      </c>
      <c r="AL941" s="2">
        <v>0.63888888888888884</v>
      </c>
      <c r="AM941" s="3">
        <v>46157</v>
      </c>
      <c r="AN941" t="s">
        <v>298</v>
      </c>
      <c r="AO941" t="s">
        <v>313</v>
      </c>
      <c r="AQ941" t="str">
        <f t="shared" si="14"/>
        <v/>
      </c>
    </row>
    <row r="942" spans="1:43">
      <c r="A942" s="8">
        <v>46185</v>
      </c>
      <c r="B942">
        <v>3883.03</v>
      </c>
      <c r="C942">
        <v>1.38</v>
      </c>
      <c r="D942"/>
      <c r="E942"/>
      <c r="F942" s="69">
        <v>6208</v>
      </c>
      <c r="G942" t="s">
        <v>64</v>
      </c>
      <c r="H942">
        <v>0</v>
      </c>
      <c r="I942" t="s">
        <v>314</v>
      </c>
      <c r="J942" t="s">
        <v>289</v>
      </c>
      <c r="K942" t="s">
        <v>295</v>
      </c>
      <c r="L942" s="36">
        <v>1707</v>
      </c>
      <c r="M942">
        <v>19</v>
      </c>
      <c r="N942" s="66">
        <v>1.1299999999999999E-2</v>
      </c>
      <c r="O942" s="36">
        <v>1688</v>
      </c>
      <c r="P942" s="66">
        <v>1.12E-2</v>
      </c>
      <c r="Q942" s="36">
        <v>1728</v>
      </c>
      <c r="R942" s="36">
        <v>1775</v>
      </c>
      <c r="S942" s="36">
        <v>1699</v>
      </c>
      <c r="T942" s="66">
        <v>-1.21E-2</v>
      </c>
      <c r="U942" s="66">
        <v>-9.7999999999999997E-3</v>
      </c>
      <c r="V942" s="66">
        <v>-3.8300000000000001E-2</v>
      </c>
      <c r="W942" s="66">
        <v>4.7000000000000002E-3</v>
      </c>
      <c r="X942" s="1">
        <v>48200</v>
      </c>
      <c r="Y942" s="1">
        <v>83326</v>
      </c>
      <c r="Z942" s="1">
        <v>10900</v>
      </c>
      <c r="AA942" t="s">
        <v>398</v>
      </c>
      <c r="AB942" t="s">
        <v>399</v>
      </c>
      <c r="AC942">
        <v>16.63</v>
      </c>
      <c r="AD942">
        <v>1.73</v>
      </c>
      <c r="AE942">
        <v>1.17</v>
      </c>
      <c r="AF942">
        <v>2</v>
      </c>
      <c r="AG942">
        <v>0</v>
      </c>
      <c r="AH942" s="36">
        <v>1715</v>
      </c>
      <c r="AI942">
        <v>100</v>
      </c>
      <c r="AJ942" s="36">
        <v>1706</v>
      </c>
      <c r="AK942">
        <v>100</v>
      </c>
      <c r="AL942" s="2">
        <v>0.6381944444444444</v>
      </c>
      <c r="AN942" t="s">
        <v>298</v>
      </c>
      <c r="AO942" t="s">
        <v>395</v>
      </c>
      <c r="AQ942" t="str">
        <f t="shared" si="14"/>
        <v/>
      </c>
    </row>
    <row r="943" spans="1:43">
      <c r="A943" s="8">
        <v>46185</v>
      </c>
      <c r="B943">
        <v>3883.03</v>
      </c>
      <c r="C943">
        <v>1.38</v>
      </c>
      <c r="D943"/>
      <c r="E943"/>
      <c r="F943" s="69">
        <v>6356</v>
      </c>
      <c r="G943" t="s">
        <v>65</v>
      </c>
      <c r="H943">
        <v>0</v>
      </c>
      <c r="I943" t="s">
        <v>314</v>
      </c>
      <c r="J943" t="s">
        <v>289</v>
      </c>
      <c r="K943" t="s">
        <v>295</v>
      </c>
      <c r="L943" s="36">
        <v>1420</v>
      </c>
      <c r="M943">
        <v>42</v>
      </c>
      <c r="N943" s="66">
        <v>3.0499999999999999E-2</v>
      </c>
      <c r="O943" s="36">
        <v>1378</v>
      </c>
      <c r="P943" s="66">
        <v>3.04E-2</v>
      </c>
      <c r="Q943" s="36">
        <v>1468</v>
      </c>
      <c r="R943" s="36">
        <v>1475</v>
      </c>
      <c r="S943" s="36">
        <v>1393</v>
      </c>
      <c r="T943" s="66">
        <v>-3.2599999999999997E-2</v>
      </c>
      <c r="U943" s="66">
        <v>-1.5900000000000001E-2</v>
      </c>
      <c r="V943" s="66">
        <v>-3.7199999999999997E-2</v>
      </c>
      <c r="W943" s="66">
        <v>1.9300000000000001E-2</v>
      </c>
      <c r="X943" s="1">
        <v>275600</v>
      </c>
      <c r="Y943" s="1">
        <v>395011</v>
      </c>
      <c r="Z943" s="1">
        <v>20277</v>
      </c>
      <c r="AA943" t="s">
        <v>400</v>
      </c>
      <c r="AB943" t="s">
        <v>401</v>
      </c>
      <c r="AC943">
        <v>11.48</v>
      </c>
      <c r="AD943">
        <v>1.39</v>
      </c>
      <c r="AE943">
        <v>0.7</v>
      </c>
      <c r="AF943" t="s">
        <v>230</v>
      </c>
      <c r="AG943" s="1">
        <v>3500</v>
      </c>
      <c r="AH943" s="36">
        <v>1421</v>
      </c>
      <c r="AI943">
        <v>200</v>
      </c>
      <c r="AJ943" s="36">
        <v>1415</v>
      </c>
      <c r="AK943">
        <v>400</v>
      </c>
      <c r="AL943" s="2">
        <v>0.63888888888888884</v>
      </c>
      <c r="AM943" s="3">
        <v>46155</v>
      </c>
      <c r="AN943" t="s">
        <v>298</v>
      </c>
      <c r="AO943" t="s">
        <v>395</v>
      </c>
      <c r="AQ943" t="str">
        <f t="shared" si="14"/>
        <v/>
      </c>
    </row>
    <row r="944" spans="1:43">
      <c r="A944" s="8">
        <v>46185</v>
      </c>
      <c r="B944">
        <v>3883.03</v>
      </c>
      <c r="C944">
        <v>1.38</v>
      </c>
      <c r="D944"/>
      <c r="E944"/>
      <c r="F944" s="69">
        <v>6378</v>
      </c>
      <c r="G944" t="s">
        <v>66</v>
      </c>
      <c r="H944">
        <v>0</v>
      </c>
      <c r="I944" t="s">
        <v>314</v>
      </c>
      <c r="J944" t="s">
        <v>289</v>
      </c>
      <c r="K944" t="s">
        <v>295</v>
      </c>
      <c r="L944" s="36">
        <v>1172</v>
      </c>
      <c r="M944">
        <v>37</v>
      </c>
      <c r="N944" s="66">
        <v>3.2599999999999997E-2</v>
      </c>
      <c r="O944" s="36">
        <v>1135</v>
      </c>
      <c r="P944" s="66">
        <v>3.2500000000000001E-2</v>
      </c>
      <c r="Q944" s="36">
        <v>1190</v>
      </c>
      <c r="R944" s="36">
        <v>1207</v>
      </c>
      <c r="S944" s="36">
        <v>1165</v>
      </c>
      <c r="T944" s="66">
        <v>-1.5100000000000001E-2</v>
      </c>
      <c r="U944" s="66">
        <v>-6.7000000000000002E-3</v>
      </c>
      <c r="V944" s="66">
        <v>-2.8899999999999999E-2</v>
      </c>
      <c r="W944" s="66">
        <v>6.0000000000000001E-3</v>
      </c>
      <c r="X944" s="1">
        <v>218300</v>
      </c>
      <c r="Y944" s="1">
        <v>258154</v>
      </c>
      <c r="Z944" s="1">
        <v>24143</v>
      </c>
      <c r="AA944" t="s">
        <v>402</v>
      </c>
      <c r="AB944" t="s">
        <v>634</v>
      </c>
      <c r="AC944">
        <v>12.2</v>
      </c>
      <c r="AD944">
        <v>1.0900000000000001</v>
      </c>
      <c r="AE944">
        <v>3.5</v>
      </c>
      <c r="AF944" t="s">
        <v>230</v>
      </c>
      <c r="AG944">
        <v>0</v>
      </c>
      <c r="AH944" s="36">
        <v>1172</v>
      </c>
      <c r="AI944">
        <v>200</v>
      </c>
      <c r="AJ944" s="36">
        <v>1171</v>
      </c>
      <c r="AK944">
        <v>500</v>
      </c>
      <c r="AL944" s="2">
        <v>0.63888888888888884</v>
      </c>
      <c r="AM944" s="3">
        <v>46154</v>
      </c>
      <c r="AN944" t="s">
        <v>298</v>
      </c>
      <c r="AO944" t="s">
        <v>395</v>
      </c>
      <c r="AQ944" t="str">
        <f t="shared" si="14"/>
        <v/>
      </c>
    </row>
    <row r="945" spans="1:43">
      <c r="A945" s="8">
        <v>46185</v>
      </c>
      <c r="B945">
        <v>3883.03</v>
      </c>
      <c r="C945">
        <v>1.38</v>
      </c>
      <c r="D945"/>
      <c r="E945"/>
      <c r="F945" s="69">
        <v>6526</v>
      </c>
      <c r="G945" t="s">
        <v>67</v>
      </c>
      <c r="H945">
        <v>0</v>
      </c>
      <c r="I945" t="s">
        <v>288</v>
      </c>
      <c r="J945" t="s">
        <v>289</v>
      </c>
      <c r="K945" t="s">
        <v>295</v>
      </c>
      <c r="L945" s="36">
        <v>2263.5</v>
      </c>
      <c r="M945">
        <v>-30.5</v>
      </c>
      <c r="N945" s="66">
        <v>-1.3299999999999999E-2</v>
      </c>
      <c r="O945" s="36">
        <v>2294</v>
      </c>
      <c r="P945" s="66">
        <v>-1.32E-2</v>
      </c>
      <c r="Q945" s="36">
        <v>2394</v>
      </c>
      <c r="R945" s="36">
        <v>2409.5</v>
      </c>
      <c r="S945" s="36">
        <v>2242.5</v>
      </c>
      <c r="T945" s="66">
        <v>-5.45E-2</v>
      </c>
      <c r="U945" s="66">
        <v>-2.01E-2</v>
      </c>
      <c r="V945" s="66">
        <v>-6.0499999999999998E-2</v>
      </c>
      <c r="W945" s="66">
        <v>9.2999999999999992E-3</v>
      </c>
      <c r="X945" s="1">
        <v>6783300</v>
      </c>
      <c r="Y945" s="1">
        <v>15782067</v>
      </c>
      <c r="Z945" s="1">
        <v>407373</v>
      </c>
      <c r="AA945" t="s">
        <v>584</v>
      </c>
      <c r="AB945" t="s">
        <v>405</v>
      </c>
      <c r="AC945">
        <v>39.71</v>
      </c>
      <c r="AD945">
        <v>2.98</v>
      </c>
      <c r="AE945">
        <v>2.21</v>
      </c>
      <c r="AF945" t="s">
        <v>230</v>
      </c>
      <c r="AG945" s="1">
        <v>234800</v>
      </c>
      <c r="AH945" s="36">
        <v>2264</v>
      </c>
      <c r="AI945" s="1">
        <v>1300</v>
      </c>
      <c r="AJ945" s="36">
        <v>2263.5</v>
      </c>
      <c r="AK945">
        <v>400</v>
      </c>
      <c r="AL945" s="2">
        <v>0.63888888888888884</v>
      </c>
      <c r="AN945" t="s">
        <v>298</v>
      </c>
      <c r="AO945" t="s">
        <v>344</v>
      </c>
      <c r="AQ945" t="str">
        <f t="shared" si="14"/>
        <v/>
      </c>
    </row>
    <row r="946" spans="1:43">
      <c r="A946" s="8">
        <v>46185</v>
      </c>
      <c r="B946">
        <v>3883.03</v>
      </c>
      <c r="C946">
        <v>1.38</v>
      </c>
      <c r="D946"/>
      <c r="E946"/>
      <c r="F946" s="69">
        <v>6586</v>
      </c>
      <c r="G946" t="s">
        <v>68</v>
      </c>
      <c r="H946">
        <v>0</v>
      </c>
      <c r="I946" t="s">
        <v>288</v>
      </c>
      <c r="J946" t="s">
        <v>289</v>
      </c>
      <c r="K946" t="s">
        <v>290</v>
      </c>
      <c r="L946" s="36">
        <v>5471</v>
      </c>
      <c r="M946">
        <v>-26</v>
      </c>
      <c r="N946" s="66">
        <v>-4.7000000000000002E-3</v>
      </c>
      <c r="O946" s="36">
        <v>5497</v>
      </c>
      <c r="P946" s="66">
        <v>-4.7000000000000002E-3</v>
      </c>
      <c r="Q946" s="36">
        <v>5597</v>
      </c>
      <c r="R946" s="36">
        <v>5597</v>
      </c>
      <c r="S946" s="36">
        <v>5442</v>
      </c>
      <c r="T946" s="66">
        <v>-2.2499999999999999E-2</v>
      </c>
      <c r="U946" s="66">
        <v>2.3E-3</v>
      </c>
      <c r="V946" s="66">
        <v>-2.2499999999999999E-2</v>
      </c>
      <c r="W946" s="66">
        <v>5.3E-3</v>
      </c>
      <c r="X946" s="1">
        <v>634000</v>
      </c>
      <c r="Y946" s="1">
        <v>3510187</v>
      </c>
      <c r="Z946" s="1">
        <v>1531975</v>
      </c>
      <c r="AA946" t="s">
        <v>406</v>
      </c>
      <c r="AB946" t="s">
        <v>407</v>
      </c>
      <c r="AC946">
        <v>17.399999999999999</v>
      </c>
      <c r="AD946">
        <v>1.41</v>
      </c>
      <c r="AE946">
        <v>2.89</v>
      </c>
      <c r="AF946" t="s">
        <v>230</v>
      </c>
      <c r="AG946" s="1">
        <v>10400</v>
      </c>
      <c r="AH946" s="36">
        <v>5472</v>
      </c>
      <c r="AI946" s="1">
        <v>1000</v>
      </c>
      <c r="AJ946" s="36">
        <v>5471</v>
      </c>
      <c r="AK946">
        <v>200</v>
      </c>
      <c r="AL946" s="2">
        <v>0.63888888888888884</v>
      </c>
      <c r="AN946" t="s">
        <v>298</v>
      </c>
      <c r="AO946" t="s">
        <v>395</v>
      </c>
      <c r="AQ946" t="str">
        <f t="shared" si="14"/>
        <v/>
      </c>
    </row>
    <row r="947" spans="1:43">
      <c r="A947" s="8">
        <v>46185</v>
      </c>
      <c r="B947">
        <v>3883.03</v>
      </c>
      <c r="C947">
        <v>1.38</v>
      </c>
      <c r="D947"/>
      <c r="E947"/>
      <c r="F947" s="69">
        <v>6594</v>
      </c>
      <c r="G947" t="s">
        <v>69</v>
      </c>
      <c r="H947">
        <v>0</v>
      </c>
      <c r="I947" t="s">
        <v>288</v>
      </c>
      <c r="J947" t="s">
        <v>289</v>
      </c>
      <c r="K947" t="s">
        <v>295</v>
      </c>
      <c r="L947" s="36">
        <v>2628</v>
      </c>
      <c r="M947">
        <v>80</v>
      </c>
      <c r="N947" s="66">
        <v>3.1399999999999997E-2</v>
      </c>
      <c r="O947" s="36">
        <v>2548</v>
      </c>
      <c r="P947" s="66">
        <v>3.1300000000000001E-2</v>
      </c>
      <c r="Q947" s="36">
        <v>2629</v>
      </c>
      <c r="R947" s="36">
        <v>2665</v>
      </c>
      <c r="S947" s="36">
        <v>2601</v>
      </c>
      <c r="T947" s="66">
        <v>-2.9999999999999997E-4</v>
      </c>
      <c r="U947" s="66">
        <v>-3.7000000000000002E-3</v>
      </c>
      <c r="V947" s="66">
        <v>-1.38E-2</v>
      </c>
      <c r="W947" s="66">
        <v>1.03E-2</v>
      </c>
      <c r="X947" s="1">
        <v>5508600</v>
      </c>
      <c r="Y947" s="1">
        <v>14521982</v>
      </c>
      <c r="Z947" s="1">
        <v>3134071</v>
      </c>
      <c r="AA947" t="s">
        <v>560</v>
      </c>
      <c r="AB947" t="s">
        <v>409</v>
      </c>
      <c r="AC947">
        <v>37.65</v>
      </c>
      <c r="AD947">
        <v>1.71</v>
      </c>
      <c r="AE947">
        <v>0</v>
      </c>
      <c r="AF947" t="s">
        <v>230</v>
      </c>
      <c r="AG947" s="1">
        <v>64700</v>
      </c>
      <c r="AH947" s="36">
        <v>2629</v>
      </c>
      <c r="AI947" s="1">
        <v>3800</v>
      </c>
      <c r="AJ947" s="36">
        <v>2628</v>
      </c>
      <c r="AK947">
        <v>500</v>
      </c>
      <c r="AL947" s="2">
        <v>0.63888888888888884</v>
      </c>
      <c r="AN947" t="s">
        <v>298</v>
      </c>
      <c r="AO947" t="s">
        <v>344</v>
      </c>
      <c r="AQ947" t="str">
        <f t="shared" si="14"/>
        <v/>
      </c>
    </row>
    <row r="948" spans="1:43">
      <c r="A948" s="8">
        <v>46185</v>
      </c>
      <c r="B948">
        <v>3883.03</v>
      </c>
      <c r="C948">
        <v>1.38</v>
      </c>
      <c r="D948"/>
      <c r="E948"/>
      <c r="F948" s="69">
        <v>6674</v>
      </c>
      <c r="G948" t="s">
        <v>70</v>
      </c>
      <c r="H948">
        <v>0</v>
      </c>
      <c r="I948" t="s">
        <v>288</v>
      </c>
      <c r="J948" t="s">
        <v>289</v>
      </c>
      <c r="K948" t="s">
        <v>290</v>
      </c>
      <c r="L948" s="36">
        <v>6224</v>
      </c>
      <c r="M948">
        <v>-73</v>
      </c>
      <c r="N948" s="66">
        <v>-1.1599999999999999E-2</v>
      </c>
      <c r="O948" s="36">
        <v>6297</v>
      </c>
      <c r="P948" s="66">
        <v>-1.15E-2</v>
      </c>
      <c r="Q948" s="36">
        <v>6397</v>
      </c>
      <c r="R948" s="36">
        <v>6536</v>
      </c>
      <c r="S948" s="36">
        <v>6222</v>
      </c>
      <c r="T948" s="66">
        <v>-2.7E-2</v>
      </c>
      <c r="U948" s="66">
        <v>-2.3E-2</v>
      </c>
      <c r="V948" s="66">
        <v>-4.7699999999999999E-2</v>
      </c>
      <c r="W948" s="66">
        <v>2.9999999999999997E-4</v>
      </c>
      <c r="X948" s="1">
        <v>731300</v>
      </c>
      <c r="Y948" s="1">
        <v>4653805</v>
      </c>
      <c r="Z948" s="1">
        <v>625178</v>
      </c>
      <c r="AA948" t="s">
        <v>604</v>
      </c>
      <c r="AB948" t="s">
        <v>411</v>
      </c>
      <c r="AC948">
        <v>16.739999999999998</v>
      </c>
      <c r="AD948">
        <v>1.58</v>
      </c>
      <c r="AE948">
        <v>1.57</v>
      </c>
      <c r="AF948" t="s">
        <v>230</v>
      </c>
      <c r="AG948" s="1">
        <v>21300</v>
      </c>
      <c r="AH948" s="36">
        <v>6223</v>
      </c>
      <c r="AI948">
        <v>700</v>
      </c>
      <c r="AJ948" s="36">
        <v>6221</v>
      </c>
      <c r="AK948">
        <v>200</v>
      </c>
      <c r="AL948" s="2">
        <v>0.63888888888888884</v>
      </c>
      <c r="AM948" s="3">
        <v>46155</v>
      </c>
      <c r="AN948" t="s">
        <v>298</v>
      </c>
      <c r="AO948" t="s">
        <v>344</v>
      </c>
      <c r="AQ948" t="str">
        <f t="shared" si="14"/>
        <v/>
      </c>
    </row>
    <row r="949" spans="1:43">
      <c r="A949" s="8">
        <v>46185</v>
      </c>
      <c r="B949">
        <v>3883.03</v>
      </c>
      <c r="C949">
        <v>1.38</v>
      </c>
      <c r="D949"/>
      <c r="E949"/>
      <c r="F949" s="69">
        <v>6758</v>
      </c>
      <c r="G949" t="s">
        <v>71</v>
      </c>
      <c r="H949">
        <v>0</v>
      </c>
      <c r="I949" t="s">
        <v>288</v>
      </c>
      <c r="J949" t="s">
        <v>289</v>
      </c>
      <c r="K949" t="s">
        <v>295</v>
      </c>
      <c r="L949" s="36">
        <v>3287</v>
      </c>
      <c r="M949">
        <v>-82</v>
      </c>
      <c r="N949" s="66">
        <v>-2.4299999999999999E-2</v>
      </c>
      <c r="O949" s="36">
        <v>3369</v>
      </c>
      <c r="P949" s="66">
        <v>-2.4299999999999999E-2</v>
      </c>
      <c r="Q949" s="36">
        <v>3349</v>
      </c>
      <c r="R949" s="36">
        <v>3363</v>
      </c>
      <c r="S949" s="36">
        <v>3246</v>
      </c>
      <c r="T949" s="66">
        <v>-1.8499999999999999E-2</v>
      </c>
      <c r="U949" s="66">
        <v>7.6E-3</v>
      </c>
      <c r="V949" s="66">
        <v>-2.2499999999999999E-2</v>
      </c>
      <c r="W949" s="66">
        <v>1.26E-2</v>
      </c>
      <c r="X949" s="1">
        <v>23158600</v>
      </c>
      <c r="Y949" s="1">
        <v>76646289</v>
      </c>
      <c r="Z949" s="1">
        <v>19607994</v>
      </c>
      <c r="AA949" t="s">
        <v>412</v>
      </c>
      <c r="AB949" t="s">
        <v>413</v>
      </c>
      <c r="AC949">
        <v>16.68</v>
      </c>
      <c r="AD949">
        <v>2.39</v>
      </c>
      <c r="AE949">
        <v>1.06</v>
      </c>
      <c r="AF949" t="s">
        <v>230</v>
      </c>
      <c r="AG949" s="1">
        <v>441200</v>
      </c>
      <c r="AH949" s="36">
        <v>3288</v>
      </c>
      <c r="AI949" s="1">
        <v>6300</v>
      </c>
      <c r="AJ949" s="36">
        <v>3287</v>
      </c>
      <c r="AK949" s="1">
        <v>2200</v>
      </c>
      <c r="AL949" s="2">
        <v>0.63888888888888884</v>
      </c>
      <c r="AN949" t="s">
        <v>298</v>
      </c>
      <c r="AO949" t="s">
        <v>344</v>
      </c>
      <c r="AQ949" t="str">
        <f t="shared" si="14"/>
        <v/>
      </c>
    </row>
    <row r="950" spans="1:43">
      <c r="A950" s="8">
        <v>46185</v>
      </c>
      <c r="B950">
        <v>3883.03</v>
      </c>
      <c r="C950">
        <v>1.38</v>
      </c>
      <c r="D950"/>
      <c r="E950"/>
      <c r="F950" s="69">
        <v>6810</v>
      </c>
      <c r="G950" t="s">
        <v>72</v>
      </c>
      <c r="H950">
        <v>0</v>
      </c>
      <c r="I950" t="s">
        <v>288</v>
      </c>
      <c r="J950" t="s">
        <v>289</v>
      </c>
      <c r="K950" t="s">
        <v>295</v>
      </c>
      <c r="L950" s="36">
        <v>2138</v>
      </c>
      <c r="M950">
        <v>-2</v>
      </c>
      <c r="N950" s="66">
        <v>-8.9999999999999998E-4</v>
      </c>
      <c r="O950" s="36">
        <v>2140</v>
      </c>
      <c r="P950" s="66">
        <v>-8.9999999999999998E-4</v>
      </c>
      <c r="Q950" s="36">
        <v>2161</v>
      </c>
      <c r="R950" s="36">
        <v>2196</v>
      </c>
      <c r="S950" s="36">
        <v>2116</v>
      </c>
      <c r="T950" s="66">
        <v>-1.06E-2</v>
      </c>
      <c r="U950" s="66">
        <v>5.1000000000000004E-3</v>
      </c>
      <c r="V950" s="66">
        <v>-2.64E-2</v>
      </c>
      <c r="W950" s="66">
        <v>1.03E-2</v>
      </c>
      <c r="X950" s="1">
        <v>209600</v>
      </c>
      <c r="Y950" s="1">
        <v>451178</v>
      </c>
      <c r="Z950" s="1">
        <v>86939</v>
      </c>
      <c r="AA950" t="s">
        <v>414</v>
      </c>
      <c r="AB950" t="s">
        <v>415</v>
      </c>
      <c r="AC950">
        <v>11.76</v>
      </c>
      <c r="AD950">
        <v>0.9</v>
      </c>
      <c r="AE950">
        <v>2.62</v>
      </c>
      <c r="AF950" t="s">
        <v>230</v>
      </c>
      <c r="AG950" s="1">
        <v>23700</v>
      </c>
      <c r="AH950" s="36">
        <v>2139</v>
      </c>
      <c r="AI950">
        <v>400</v>
      </c>
      <c r="AJ950" s="36">
        <v>2138</v>
      </c>
      <c r="AK950">
        <v>200</v>
      </c>
      <c r="AL950" s="2">
        <v>0.63888888888888884</v>
      </c>
      <c r="AN950" t="s">
        <v>298</v>
      </c>
      <c r="AO950" t="s">
        <v>344</v>
      </c>
      <c r="AQ950" t="str">
        <f t="shared" si="14"/>
        <v/>
      </c>
    </row>
    <row r="951" spans="1:43">
      <c r="A951" s="8">
        <v>46185</v>
      </c>
      <c r="B951">
        <v>3883.03</v>
      </c>
      <c r="C951">
        <v>1.38</v>
      </c>
      <c r="D951"/>
      <c r="E951"/>
      <c r="F951" s="69">
        <v>6841</v>
      </c>
      <c r="G951" t="s">
        <v>73</v>
      </c>
      <c r="H951">
        <v>0</v>
      </c>
      <c r="I951" t="s">
        <v>288</v>
      </c>
      <c r="J951" t="s">
        <v>289</v>
      </c>
      <c r="K951" t="s">
        <v>295</v>
      </c>
      <c r="L951" s="36">
        <v>4873</v>
      </c>
      <c r="M951">
        <v>107</v>
      </c>
      <c r="N951" s="66">
        <v>2.2499999999999999E-2</v>
      </c>
      <c r="O951" s="36">
        <v>4766</v>
      </c>
      <c r="P951" s="66">
        <v>2.24E-2</v>
      </c>
      <c r="Q951" s="36">
        <v>5046</v>
      </c>
      <c r="R951" s="36">
        <v>5191</v>
      </c>
      <c r="S951" s="36">
        <v>4862</v>
      </c>
      <c r="T951" s="66">
        <v>-3.4200000000000001E-2</v>
      </c>
      <c r="U951" s="66">
        <v>-1.7500000000000002E-2</v>
      </c>
      <c r="V951" s="66">
        <v>-6.1199999999999997E-2</v>
      </c>
      <c r="W951" s="66">
        <v>2.2000000000000001E-3</v>
      </c>
      <c r="X951" s="1">
        <v>1584200</v>
      </c>
      <c r="Y951" s="1">
        <v>7944884</v>
      </c>
      <c r="Z951" s="1">
        <v>1253341</v>
      </c>
      <c r="AA951" t="s">
        <v>416</v>
      </c>
      <c r="AB951" t="s">
        <v>635</v>
      </c>
      <c r="AC951">
        <v>21.03</v>
      </c>
      <c r="AD951">
        <v>2.38</v>
      </c>
      <c r="AE951">
        <v>1.89</v>
      </c>
      <c r="AF951" t="s">
        <v>230</v>
      </c>
      <c r="AG951" s="1">
        <v>10500</v>
      </c>
      <c r="AH951" s="36">
        <v>4876</v>
      </c>
      <c r="AI951" s="1">
        <v>1000</v>
      </c>
      <c r="AJ951" s="36">
        <v>4873</v>
      </c>
      <c r="AK951">
        <v>400</v>
      </c>
      <c r="AL951" s="2">
        <v>0.63888888888888884</v>
      </c>
      <c r="AN951" t="s">
        <v>298</v>
      </c>
      <c r="AO951" t="s">
        <v>344</v>
      </c>
      <c r="AQ951" t="str">
        <f t="shared" si="14"/>
        <v/>
      </c>
    </row>
    <row r="952" spans="1:43">
      <c r="A952" s="8">
        <v>46185</v>
      </c>
      <c r="B952">
        <v>3883.03</v>
      </c>
      <c r="C952">
        <v>1.38</v>
      </c>
      <c r="D952"/>
      <c r="E952"/>
      <c r="F952" s="69">
        <v>6890</v>
      </c>
      <c r="G952" t="s">
        <v>74</v>
      </c>
      <c r="H952">
        <v>0</v>
      </c>
      <c r="I952" t="s">
        <v>314</v>
      </c>
      <c r="J952" t="s">
        <v>289</v>
      </c>
      <c r="K952" t="s">
        <v>295</v>
      </c>
      <c r="L952" s="36">
        <v>9090</v>
      </c>
      <c r="M952" s="36">
        <v>1150</v>
      </c>
      <c r="N952" s="66">
        <v>0.14480000000000001</v>
      </c>
      <c r="O952" s="36">
        <v>7940</v>
      </c>
      <c r="P952" s="66">
        <v>0.14480000000000001</v>
      </c>
      <c r="Q952" s="36">
        <v>8780</v>
      </c>
      <c r="R952" s="36">
        <v>9440</v>
      </c>
      <c r="S952" s="36">
        <v>8760</v>
      </c>
      <c r="T952" s="66">
        <v>3.5299999999999998E-2</v>
      </c>
      <c r="U952" s="66">
        <v>-9.7999999999999997E-3</v>
      </c>
      <c r="V952" s="66">
        <v>-3.6999999999999998E-2</v>
      </c>
      <c r="W952" s="66">
        <v>3.7600000000000001E-2</v>
      </c>
      <c r="X952" s="1">
        <v>1414500</v>
      </c>
      <c r="Y952" s="1">
        <v>13029405</v>
      </c>
      <c r="Z952" s="1">
        <v>479154</v>
      </c>
      <c r="AA952" t="s">
        <v>418</v>
      </c>
      <c r="AB952" t="s">
        <v>419</v>
      </c>
      <c r="AC952">
        <v>20.72</v>
      </c>
      <c r="AD952">
        <v>1.64</v>
      </c>
      <c r="AE952">
        <v>2.2000000000000002</v>
      </c>
      <c r="AF952" t="s">
        <v>230</v>
      </c>
      <c r="AG952" s="1">
        <v>7900</v>
      </c>
      <c r="AH952" s="36">
        <v>9100</v>
      </c>
      <c r="AI952" s="1">
        <v>1200</v>
      </c>
      <c r="AJ952" s="36">
        <v>9090</v>
      </c>
      <c r="AK952" s="1">
        <v>1800</v>
      </c>
      <c r="AL952" s="2">
        <v>0.63888888888888884</v>
      </c>
      <c r="AM952" s="3">
        <v>46157</v>
      </c>
      <c r="AN952" t="s">
        <v>293</v>
      </c>
      <c r="AO952" t="s">
        <v>344</v>
      </c>
      <c r="AQ952" t="str">
        <f t="shared" si="14"/>
        <v/>
      </c>
    </row>
    <row r="953" spans="1:43">
      <c r="A953" s="8">
        <v>46185</v>
      </c>
      <c r="B953">
        <v>3883.03</v>
      </c>
      <c r="C953">
        <v>1.38</v>
      </c>
      <c r="D953"/>
      <c r="E953"/>
      <c r="F953" s="69">
        <v>6925</v>
      </c>
      <c r="G953" t="s">
        <v>75</v>
      </c>
      <c r="H953">
        <v>0</v>
      </c>
      <c r="I953" t="s">
        <v>288</v>
      </c>
      <c r="J953" t="s">
        <v>289</v>
      </c>
      <c r="K953" t="s">
        <v>295</v>
      </c>
      <c r="L953" s="36">
        <v>4121</v>
      </c>
      <c r="M953">
        <v>203</v>
      </c>
      <c r="N953" s="66">
        <v>5.1799999999999999E-2</v>
      </c>
      <c r="O953" s="36">
        <v>3918</v>
      </c>
      <c r="P953" s="66">
        <v>5.1799999999999999E-2</v>
      </c>
      <c r="Q953" s="36">
        <v>4025</v>
      </c>
      <c r="R953" s="36">
        <v>4196</v>
      </c>
      <c r="S953" s="36">
        <v>3960</v>
      </c>
      <c r="T953" s="66">
        <v>2.3800000000000002E-2</v>
      </c>
      <c r="U953" s="66">
        <v>-1.1999999999999999E-3</v>
      </c>
      <c r="V953" s="66">
        <v>-1.78E-2</v>
      </c>
      <c r="W953" s="66">
        <v>4.0599999999999997E-2</v>
      </c>
      <c r="X953" s="1">
        <v>452400</v>
      </c>
      <c r="Y953" s="1">
        <v>1845801</v>
      </c>
      <c r="Z953" s="1">
        <v>344103</v>
      </c>
      <c r="AA953" t="s">
        <v>420</v>
      </c>
      <c r="AB953" t="s">
        <v>421</v>
      </c>
      <c r="AC953">
        <v>31.14</v>
      </c>
      <c r="AD953">
        <v>1.65</v>
      </c>
      <c r="AE953">
        <v>1.7</v>
      </c>
      <c r="AF953" t="s">
        <v>230</v>
      </c>
      <c r="AG953" s="1">
        <v>7000</v>
      </c>
      <c r="AH953" s="36">
        <v>4123</v>
      </c>
      <c r="AI953">
        <v>300</v>
      </c>
      <c r="AJ953" s="36">
        <v>4119</v>
      </c>
      <c r="AK953">
        <v>100</v>
      </c>
      <c r="AL953" s="2">
        <v>0.63888888888888884</v>
      </c>
      <c r="AM953" s="3">
        <v>46156</v>
      </c>
      <c r="AN953" t="s">
        <v>298</v>
      </c>
      <c r="AO953" t="s">
        <v>344</v>
      </c>
      <c r="AQ953" t="str">
        <f t="shared" si="14"/>
        <v/>
      </c>
    </row>
    <row r="954" spans="1:43">
      <c r="A954" s="8">
        <v>46185</v>
      </c>
      <c r="B954">
        <v>3883.03</v>
      </c>
      <c r="C954">
        <v>1.38</v>
      </c>
      <c r="D954"/>
      <c r="E954"/>
      <c r="F954" s="69">
        <v>6963</v>
      </c>
      <c r="G954" t="s">
        <v>76</v>
      </c>
      <c r="H954">
        <v>0</v>
      </c>
      <c r="I954" t="s">
        <v>288</v>
      </c>
      <c r="J954" t="s">
        <v>289</v>
      </c>
      <c r="K954" t="s">
        <v>295</v>
      </c>
      <c r="L954" s="36">
        <v>4943</v>
      </c>
      <c r="M954">
        <v>229</v>
      </c>
      <c r="N954" s="66">
        <v>4.8599999999999997E-2</v>
      </c>
      <c r="O954" s="36">
        <v>4714</v>
      </c>
      <c r="P954" s="66">
        <v>4.8500000000000001E-2</v>
      </c>
      <c r="Q954" s="36">
        <v>4901</v>
      </c>
      <c r="R954" s="36">
        <v>5021</v>
      </c>
      <c r="S954" s="36">
        <v>4827</v>
      </c>
      <c r="T954" s="66">
        <v>8.5000000000000006E-3</v>
      </c>
      <c r="U954" s="66">
        <v>-5.0000000000000001E-3</v>
      </c>
      <c r="V954" s="66">
        <v>-1.55E-2</v>
      </c>
      <c r="W954" s="66">
        <v>2.4E-2</v>
      </c>
      <c r="X954" s="1">
        <v>4695100</v>
      </c>
      <c r="Y954" s="1">
        <v>23183565</v>
      </c>
      <c r="Z954" s="1">
        <v>1995785</v>
      </c>
      <c r="AA954" t="s">
        <v>586</v>
      </c>
      <c r="AB954" t="s">
        <v>423</v>
      </c>
      <c r="AC954">
        <v>65.81</v>
      </c>
      <c r="AD954">
        <v>2.5099999999999998</v>
      </c>
      <c r="AE954">
        <v>1.01</v>
      </c>
      <c r="AF954" t="s">
        <v>230</v>
      </c>
      <c r="AG954" s="1">
        <v>77500</v>
      </c>
      <c r="AH954" s="36">
        <v>4943</v>
      </c>
      <c r="AI954">
        <v>300</v>
      </c>
      <c r="AJ954" s="36">
        <v>4941</v>
      </c>
      <c r="AK954">
        <v>700</v>
      </c>
      <c r="AL954" s="2">
        <v>0.63888888888888884</v>
      </c>
      <c r="AM954" s="3">
        <v>46154</v>
      </c>
      <c r="AN954" t="s">
        <v>298</v>
      </c>
      <c r="AO954" t="s">
        <v>344</v>
      </c>
      <c r="AQ954" t="str">
        <f t="shared" si="14"/>
        <v/>
      </c>
    </row>
    <row r="955" spans="1:43">
      <c r="A955" s="8">
        <v>46185</v>
      </c>
      <c r="B955">
        <v>3883.03</v>
      </c>
      <c r="C955">
        <v>1.38</v>
      </c>
      <c r="D955"/>
      <c r="E955"/>
      <c r="F955" s="69">
        <v>7011</v>
      </c>
      <c r="G955" t="s">
        <v>77</v>
      </c>
      <c r="H955">
        <v>0</v>
      </c>
      <c r="I955" t="s">
        <v>288</v>
      </c>
      <c r="J955" t="s">
        <v>289</v>
      </c>
      <c r="K955" t="s">
        <v>290</v>
      </c>
      <c r="L955" s="36">
        <v>3543</v>
      </c>
      <c r="M955">
        <v>49</v>
      </c>
      <c r="N955" s="66">
        <v>1.4E-2</v>
      </c>
      <c r="O955" s="36">
        <v>3494</v>
      </c>
      <c r="P955" s="66">
        <v>1.4E-2</v>
      </c>
      <c r="Q955" s="36">
        <v>3545</v>
      </c>
      <c r="R955" s="36">
        <v>3594</v>
      </c>
      <c r="S955" s="36">
        <v>3486</v>
      </c>
      <c r="T955" s="66">
        <v>-5.0000000000000001E-4</v>
      </c>
      <c r="U955" s="66">
        <v>2.2000000000000001E-3</v>
      </c>
      <c r="V955" s="66">
        <v>-1.41E-2</v>
      </c>
      <c r="W955" s="66">
        <v>1.6299999999999999E-2</v>
      </c>
      <c r="X955" s="1">
        <v>16725100</v>
      </c>
      <c r="Y955" s="1">
        <v>59284510</v>
      </c>
      <c r="Z955" s="1">
        <v>11952834</v>
      </c>
      <c r="AA955" t="s">
        <v>424</v>
      </c>
      <c r="AB955" t="s">
        <v>636</v>
      </c>
      <c r="AC955">
        <v>31.32</v>
      </c>
      <c r="AD955">
        <v>3.85</v>
      </c>
      <c r="AE955">
        <v>0.82</v>
      </c>
      <c r="AF955" t="s">
        <v>230</v>
      </c>
      <c r="AG955" s="1">
        <v>732800</v>
      </c>
      <c r="AH955" s="36">
        <v>3544</v>
      </c>
      <c r="AI955" s="1">
        <v>17200</v>
      </c>
      <c r="AJ955" s="36">
        <v>3542</v>
      </c>
      <c r="AK955" s="1">
        <v>7200</v>
      </c>
      <c r="AL955" s="2">
        <v>0.63888888888888884</v>
      </c>
      <c r="AM955" s="3">
        <v>46154</v>
      </c>
      <c r="AN955" t="s">
        <v>298</v>
      </c>
      <c r="AO955" t="s">
        <v>395</v>
      </c>
      <c r="AQ955" t="str">
        <f t="shared" si="14"/>
        <v/>
      </c>
    </row>
    <row r="956" spans="1:43">
      <c r="A956" s="8">
        <v>46185</v>
      </c>
      <c r="B956">
        <v>3883.03</v>
      </c>
      <c r="C956">
        <v>1.38</v>
      </c>
      <c r="D956"/>
      <c r="E956"/>
      <c r="F956" s="69">
        <v>7013</v>
      </c>
      <c r="G956" t="s">
        <v>78</v>
      </c>
      <c r="H956">
        <v>0</v>
      </c>
      <c r="I956" t="s">
        <v>288</v>
      </c>
      <c r="J956" t="s">
        <v>289</v>
      </c>
      <c r="K956" t="s">
        <v>290</v>
      </c>
      <c r="L956" s="36">
        <v>2435</v>
      </c>
      <c r="M956">
        <v>77</v>
      </c>
      <c r="N956" s="66">
        <v>3.27E-2</v>
      </c>
      <c r="O956" s="36">
        <v>2358</v>
      </c>
      <c r="P956" s="66">
        <v>3.2599999999999997E-2</v>
      </c>
      <c r="Q956" s="36">
        <v>2405.5</v>
      </c>
      <c r="R956" s="36">
        <v>2455</v>
      </c>
      <c r="S956" s="36">
        <v>2371</v>
      </c>
      <c r="T956" s="66">
        <v>1.2200000000000001E-2</v>
      </c>
      <c r="U956" s="66">
        <v>5.4999999999999997E-3</v>
      </c>
      <c r="V956" s="66">
        <v>-8.0999999999999996E-3</v>
      </c>
      <c r="W956" s="66">
        <v>2.69E-2</v>
      </c>
      <c r="X956" s="1">
        <v>13540700</v>
      </c>
      <c r="Y956" s="1">
        <v>32813152</v>
      </c>
      <c r="Z956" s="1">
        <v>2636519</v>
      </c>
      <c r="AA956" t="s">
        <v>426</v>
      </c>
      <c r="AB956" t="s">
        <v>637</v>
      </c>
      <c r="AC956">
        <v>15.64</v>
      </c>
      <c r="AD956">
        <v>3.95</v>
      </c>
      <c r="AE956">
        <v>0.94</v>
      </c>
      <c r="AF956" t="s">
        <v>230</v>
      </c>
      <c r="AG956" s="1">
        <v>645300</v>
      </c>
      <c r="AH956" s="36">
        <v>2435</v>
      </c>
      <c r="AI956" s="1">
        <v>3300</v>
      </c>
      <c r="AJ956" s="36">
        <v>2434.5</v>
      </c>
      <c r="AK956" s="1">
        <v>3000</v>
      </c>
      <c r="AL956" s="2">
        <v>0.63888888888888884</v>
      </c>
      <c r="AN956" t="s">
        <v>298</v>
      </c>
      <c r="AO956" t="s">
        <v>395</v>
      </c>
      <c r="AQ956" t="str">
        <f t="shared" si="14"/>
        <v/>
      </c>
    </row>
    <row r="957" spans="1:43">
      <c r="A957" s="8">
        <v>46185</v>
      </c>
      <c r="B957">
        <v>3883.03</v>
      </c>
      <c r="C957">
        <v>1.38</v>
      </c>
      <c r="D957"/>
      <c r="E957"/>
      <c r="F957" s="69">
        <v>7047</v>
      </c>
      <c r="G957" t="s">
        <v>79</v>
      </c>
      <c r="H957">
        <v>0</v>
      </c>
      <c r="I957" t="s">
        <v>347</v>
      </c>
      <c r="J957" t="s">
        <v>289</v>
      </c>
      <c r="K957" t="s">
        <v>295</v>
      </c>
      <c r="L957" s="36">
        <v>2009</v>
      </c>
      <c r="M957">
        <v>-12</v>
      </c>
      <c r="N957" s="66">
        <v>-5.8999999999999999E-3</v>
      </c>
      <c r="O957" s="36">
        <v>2021</v>
      </c>
      <c r="P957" s="66">
        <v>-5.8999999999999999E-3</v>
      </c>
      <c r="Q957" s="36">
        <v>2025</v>
      </c>
      <c r="R957" s="36">
        <v>2034</v>
      </c>
      <c r="S957" s="36">
        <v>1980</v>
      </c>
      <c r="T957" s="66">
        <v>-7.9000000000000008E-3</v>
      </c>
      <c r="U957" s="66">
        <v>7.0000000000000001E-3</v>
      </c>
      <c r="V957" s="66">
        <v>-1.2200000000000001E-2</v>
      </c>
      <c r="W957" s="66">
        <v>1.46E-2</v>
      </c>
      <c r="X957" s="1">
        <v>170000</v>
      </c>
      <c r="Y957" s="1">
        <v>340493</v>
      </c>
      <c r="Z957" s="1">
        <v>28519</v>
      </c>
      <c r="AA957" t="s">
        <v>428</v>
      </c>
      <c r="AB957" t="s">
        <v>638</v>
      </c>
      <c r="AC957">
        <v>7.96</v>
      </c>
      <c r="AD957">
        <v>2.4900000000000002</v>
      </c>
      <c r="AE957">
        <v>0.65</v>
      </c>
      <c r="AF957" t="s">
        <v>230</v>
      </c>
      <c r="AG957" s="1">
        <v>2700</v>
      </c>
      <c r="AH957" s="36">
        <v>2010</v>
      </c>
      <c r="AI957">
        <v>200</v>
      </c>
      <c r="AJ957" s="36">
        <v>2008</v>
      </c>
      <c r="AK957">
        <v>700</v>
      </c>
      <c r="AL957" s="2">
        <v>0.63888888888888884</v>
      </c>
      <c r="AM957" s="3">
        <v>46157</v>
      </c>
      <c r="AN957" t="s">
        <v>298</v>
      </c>
      <c r="AO957" t="s">
        <v>313</v>
      </c>
      <c r="AQ957" t="str">
        <f t="shared" si="14"/>
        <v/>
      </c>
    </row>
    <row r="958" spans="1:43">
      <c r="A958" s="8">
        <v>46185</v>
      </c>
      <c r="B958">
        <v>3883.03</v>
      </c>
      <c r="C958">
        <v>1.38</v>
      </c>
      <c r="D958"/>
      <c r="E958"/>
      <c r="F958" s="69">
        <v>7084</v>
      </c>
      <c r="G958" t="s">
        <v>80</v>
      </c>
      <c r="H958">
        <v>0</v>
      </c>
      <c r="I958" t="s">
        <v>347</v>
      </c>
      <c r="J958" t="s">
        <v>323</v>
      </c>
      <c r="K958" t="s">
        <v>295</v>
      </c>
      <c r="L958" s="36">
        <v>1900</v>
      </c>
      <c r="M958">
        <v>-160</v>
      </c>
      <c r="N958" s="66">
        <v>-7.7700000000000005E-2</v>
      </c>
      <c r="O958" s="36">
        <v>2060</v>
      </c>
      <c r="P958" s="66">
        <v>-7.7600000000000002E-2</v>
      </c>
      <c r="Q958" s="36">
        <v>2022</v>
      </c>
      <c r="R958" s="36">
        <v>2022</v>
      </c>
      <c r="S958" s="36">
        <v>1856</v>
      </c>
      <c r="T958" s="66">
        <v>-6.0299999999999999E-2</v>
      </c>
      <c r="U958" s="66">
        <v>-2.01E-2</v>
      </c>
      <c r="V958" s="66">
        <v>-6.0299999999999999E-2</v>
      </c>
      <c r="W958" s="66">
        <v>2.3699999999999999E-2</v>
      </c>
      <c r="X958" s="1">
        <v>20100</v>
      </c>
      <c r="Y958" s="1">
        <v>38643</v>
      </c>
      <c r="Z958" s="1">
        <v>6193</v>
      </c>
      <c r="AA958" t="s">
        <v>430</v>
      </c>
      <c r="AB958" t="s">
        <v>615</v>
      </c>
      <c r="AC958">
        <v>26.46</v>
      </c>
      <c r="AD958">
        <v>0.99</v>
      </c>
      <c r="AE958">
        <v>5</v>
      </c>
      <c r="AF958">
        <v>0.3</v>
      </c>
      <c r="AG958">
        <v>100</v>
      </c>
      <c r="AH958" s="36">
        <v>1910</v>
      </c>
      <c r="AI958">
        <v>100</v>
      </c>
      <c r="AJ958" s="36">
        <v>1893</v>
      </c>
      <c r="AK958">
        <v>200</v>
      </c>
      <c r="AL958" s="2">
        <v>0.63888888888888884</v>
      </c>
      <c r="AM958" s="3">
        <v>46160</v>
      </c>
      <c r="AN958" t="s">
        <v>298</v>
      </c>
      <c r="AO958" t="s">
        <v>313</v>
      </c>
      <c r="AQ958" t="str">
        <f t="shared" si="14"/>
        <v/>
      </c>
    </row>
    <row r="959" spans="1:43">
      <c r="A959" s="8">
        <v>46185</v>
      </c>
      <c r="B959">
        <v>3883.03</v>
      </c>
      <c r="C959">
        <v>1.38</v>
      </c>
      <c r="D959"/>
      <c r="E959"/>
      <c r="F959" s="69">
        <v>7182</v>
      </c>
      <c r="G959" t="s">
        <v>81</v>
      </c>
      <c r="H959">
        <v>0</v>
      </c>
      <c r="I959" t="s">
        <v>288</v>
      </c>
      <c r="J959" t="s">
        <v>289</v>
      </c>
      <c r="K959" t="s">
        <v>295</v>
      </c>
      <c r="L959" s="36">
        <v>3208</v>
      </c>
      <c r="M959">
        <v>112</v>
      </c>
      <c r="N959" s="66">
        <v>3.6200000000000003E-2</v>
      </c>
      <c r="O959" s="36">
        <v>3096</v>
      </c>
      <c r="P959" s="66">
        <v>3.61E-2</v>
      </c>
      <c r="Q959" s="36">
        <v>3164</v>
      </c>
      <c r="R959" s="36">
        <v>3255</v>
      </c>
      <c r="S959" s="36">
        <v>3152</v>
      </c>
      <c r="T959" s="66">
        <v>1.3899999999999999E-2</v>
      </c>
      <c r="U959" s="66">
        <v>-5.9999999999999995E-4</v>
      </c>
      <c r="V959" s="66">
        <v>-1.44E-2</v>
      </c>
      <c r="W959" s="66">
        <v>1.77E-2</v>
      </c>
      <c r="X959" s="1">
        <v>7907700</v>
      </c>
      <c r="Y959" s="1">
        <v>25297879</v>
      </c>
      <c r="Z959" s="1">
        <v>11471418</v>
      </c>
      <c r="AA959" t="s">
        <v>616</v>
      </c>
      <c r="AB959" t="s">
        <v>433</v>
      </c>
      <c r="AC959">
        <v>17.309999999999999</v>
      </c>
      <c r="AD959">
        <v>1.24</v>
      </c>
      <c r="AE959">
        <v>2.9</v>
      </c>
      <c r="AF959" t="s">
        <v>230</v>
      </c>
      <c r="AG959" s="1">
        <v>283800</v>
      </c>
      <c r="AH959" s="36">
        <v>3209</v>
      </c>
      <c r="AI959" s="1">
        <v>4300</v>
      </c>
      <c r="AJ959" s="36">
        <v>3208</v>
      </c>
      <c r="AK959" s="1">
        <v>3800</v>
      </c>
      <c r="AL959" s="2">
        <v>0.63888888888888884</v>
      </c>
      <c r="AM959" s="3">
        <v>46157</v>
      </c>
      <c r="AN959" t="s">
        <v>298</v>
      </c>
      <c r="AO959" t="s">
        <v>434</v>
      </c>
      <c r="AQ959" t="str">
        <f t="shared" si="14"/>
        <v/>
      </c>
    </row>
    <row r="960" spans="1:43">
      <c r="A960" s="8">
        <v>46185</v>
      </c>
      <c r="B960">
        <v>3883.03</v>
      </c>
      <c r="C960">
        <v>1.38</v>
      </c>
      <c r="D960"/>
      <c r="E960"/>
      <c r="F960" s="69">
        <v>7203</v>
      </c>
      <c r="G960" t="s">
        <v>82</v>
      </c>
      <c r="H960">
        <v>0</v>
      </c>
      <c r="I960" t="s">
        <v>288</v>
      </c>
      <c r="J960" t="s">
        <v>289</v>
      </c>
      <c r="K960" t="s">
        <v>295</v>
      </c>
      <c r="L960" s="36">
        <v>2778.5</v>
      </c>
      <c r="M960">
        <v>31</v>
      </c>
      <c r="N960" s="66">
        <v>1.1299999999999999E-2</v>
      </c>
      <c r="O960" s="36">
        <v>2747.5</v>
      </c>
      <c r="P960" s="66">
        <v>1.12E-2</v>
      </c>
      <c r="Q960" s="36">
        <v>2792</v>
      </c>
      <c r="R960" s="36">
        <v>2798.5</v>
      </c>
      <c r="S960" s="36">
        <v>2756.5</v>
      </c>
      <c r="T960" s="66">
        <v>-4.7999999999999996E-3</v>
      </c>
      <c r="U960" s="66">
        <v>4.7999999999999996E-3</v>
      </c>
      <c r="V960" s="66">
        <v>-7.1000000000000004E-3</v>
      </c>
      <c r="W960" s="66">
        <v>7.9000000000000008E-3</v>
      </c>
      <c r="X960" s="1">
        <v>22782600</v>
      </c>
      <c r="Y960" s="1">
        <v>63400721</v>
      </c>
      <c r="Z960" s="1">
        <v>43886372</v>
      </c>
      <c r="AA960" t="s">
        <v>435</v>
      </c>
      <c r="AB960" t="s">
        <v>639</v>
      </c>
      <c r="AC960">
        <v>10.96</v>
      </c>
      <c r="AD960">
        <v>0.9</v>
      </c>
      <c r="AE960">
        <v>3.6</v>
      </c>
      <c r="AF960" t="s">
        <v>230</v>
      </c>
      <c r="AG960" s="1">
        <v>1056100</v>
      </c>
      <c r="AH960" s="36">
        <v>2779</v>
      </c>
      <c r="AI960" s="1">
        <v>1600</v>
      </c>
      <c r="AJ960" s="36">
        <v>2778.5</v>
      </c>
      <c r="AK960" s="1">
        <v>2700</v>
      </c>
      <c r="AL960" s="2">
        <v>0.63888888888888884</v>
      </c>
      <c r="AN960" t="s">
        <v>298</v>
      </c>
      <c r="AO960" t="s">
        <v>437</v>
      </c>
      <c r="AQ960" t="str">
        <f t="shared" si="14"/>
        <v/>
      </c>
    </row>
    <row r="961" spans="1:43">
      <c r="A961" s="8">
        <v>46185</v>
      </c>
      <c r="B961">
        <v>3883.03</v>
      </c>
      <c r="C961">
        <v>1.38</v>
      </c>
      <c r="D961"/>
      <c r="E961"/>
      <c r="F961" s="69">
        <v>7213</v>
      </c>
      <c r="G961" t="s">
        <v>83</v>
      </c>
      <c r="H961">
        <v>0</v>
      </c>
      <c r="I961" t="s">
        <v>314</v>
      </c>
      <c r="J961" t="s">
        <v>289</v>
      </c>
      <c r="K961" t="s">
        <v>295</v>
      </c>
      <c r="L961">
        <v>564</v>
      </c>
      <c r="M961">
        <v>0</v>
      </c>
      <c r="N961" s="66">
        <v>0</v>
      </c>
      <c r="O961">
        <v>564</v>
      </c>
      <c r="P961" s="66">
        <v>0</v>
      </c>
      <c r="Q961">
        <v>563</v>
      </c>
      <c r="R961">
        <v>576</v>
      </c>
      <c r="S961">
        <v>563</v>
      </c>
      <c r="T961" s="66">
        <v>1.6999999999999999E-3</v>
      </c>
      <c r="U961" s="66">
        <v>-1.5699999999999999E-2</v>
      </c>
      <c r="V961" s="66">
        <v>-2.0799999999999999E-2</v>
      </c>
      <c r="W961" s="66">
        <v>1.6999999999999999E-3</v>
      </c>
      <c r="X961" s="1">
        <v>16400</v>
      </c>
      <c r="Y961" s="1">
        <v>9350</v>
      </c>
      <c r="Z961" s="1">
        <v>8962</v>
      </c>
      <c r="AA961" t="s">
        <v>524</v>
      </c>
      <c r="AB961" t="s">
        <v>439</v>
      </c>
      <c r="AC961">
        <v>6.64</v>
      </c>
      <c r="AD961">
        <v>0.79</v>
      </c>
      <c r="AE961">
        <v>4.6100000000000003</v>
      </c>
      <c r="AF961">
        <v>0.3</v>
      </c>
      <c r="AG961">
        <v>200</v>
      </c>
      <c r="AH961">
        <v>565</v>
      </c>
      <c r="AI961" s="1">
        <v>1800</v>
      </c>
      <c r="AJ961">
        <v>564</v>
      </c>
      <c r="AK961">
        <v>100</v>
      </c>
      <c r="AL961" s="2">
        <v>0.63680555555555551</v>
      </c>
      <c r="AN961" t="s">
        <v>298</v>
      </c>
      <c r="AO961" t="s">
        <v>437</v>
      </c>
      <c r="AQ961" t="str">
        <f t="shared" si="14"/>
        <v/>
      </c>
    </row>
    <row r="962" spans="1:43">
      <c r="A962" s="8">
        <v>46185</v>
      </c>
      <c r="B962">
        <v>3883.03</v>
      </c>
      <c r="C962">
        <v>1.38</v>
      </c>
      <c r="D962"/>
      <c r="E962"/>
      <c r="F962" s="69">
        <v>7220</v>
      </c>
      <c r="G962" t="s">
        <v>84</v>
      </c>
      <c r="H962">
        <v>0</v>
      </c>
      <c r="I962" t="s">
        <v>288</v>
      </c>
      <c r="J962" t="s">
        <v>289</v>
      </c>
      <c r="K962" t="s">
        <v>290</v>
      </c>
      <c r="L962" s="36">
        <v>4870</v>
      </c>
      <c r="M962">
        <v>-260</v>
      </c>
      <c r="N962" s="66">
        <v>-5.0700000000000002E-2</v>
      </c>
      <c r="O962" s="36">
        <v>5130</v>
      </c>
      <c r="P962" s="66">
        <v>-5.0599999999999999E-2</v>
      </c>
      <c r="Q962" s="36">
        <v>5230</v>
      </c>
      <c r="R962" s="36">
        <v>5540</v>
      </c>
      <c r="S962" s="36">
        <v>4735</v>
      </c>
      <c r="T962" s="66">
        <v>-6.88E-2</v>
      </c>
      <c r="U962" s="66">
        <v>-5.1000000000000004E-3</v>
      </c>
      <c r="V962" s="66">
        <v>-0.12089999999999999</v>
      </c>
      <c r="W962" s="66">
        <v>2.8500000000000001E-2</v>
      </c>
      <c r="X962" s="1">
        <v>4013300</v>
      </c>
      <c r="Y962" s="1">
        <v>20207260</v>
      </c>
      <c r="Z962" s="1">
        <v>319383</v>
      </c>
      <c r="AA962" t="s">
        <v>563</v>
      </c>
      <c r="AB962" t="s">
        <v>441</v>
      </c>
      <c r="AC962">
        <v>49.09</v>
      </c>
      <c r="AD962">
        <v>2.61</v>
      </c>
      <c r="AE962">
        <v>0.82</v>
      </c>
      <c r="AF962" t="s">
        <v>230</v>
      </c>
      <c r="AG962" s="1">
        <v>16600</v>
      </c>
      <c r="AH962" s="36">
        <v>4870</v>
      </c>
      <c r="AI962" s="1">
        <v>1400</v>
      </c>
      <c r="AJ962" s="36">
        <v>4860</v>
      </c>
      <c r="AK962" s="1">
        <v>2300</v>
      </c>
      <c r="AL962" s="2">
        <v>0.63888888888888884</v>
      </c>
      <c r="AM962" s="3">
        <v>46154</v>
      </c>
      <c r="AN962" t="s">
        <v>298</v>
      </c>
      <c r="AO962" t="s">
        <v>437</v>
      </c>
      <c r="AQ962" t="str">
        <f t="shared" si="14"/>
        <v/>
      </c>
    </row>
    <row r="963" spans="1:43">
      <c r="A963" s="8">
        <v>46185</v>
      </c>
      <c r="B963">
        <v>3883.03</v>
      </c>
      <c r="C963">
        <v>1.38</v>
      </c>
      <c r="D963"/>
      <c r="E963"/>
      <c r="F963" s="69">
        <v>7269</v>
      </c>
      <c r="G963" t="s">
        <v>85</v>
      </c>
      <c r="H963">
        <v>0</v>
      </c>
      <c r="I963" t="s">
        <v>288</v>
      </c>
      <c r="J963" t="s">
        <v>289</v>
      </c>
      <c r="K963" t="s">
        <v>290</v>
      </c>
      <c r="L963" s="36">
        <v>1861.5</v>
      </c>
      <c r="M963">
        <v>75</v>
      </c>
      <c r="N963" s="66">
        <v>4.2000000000000003E-2</v>
      </c>
      <c r="O963" s="36">
        <v>1786.5</v>
      </c>
      <c r="P963" s="66">
        <v>4.19E-2</v>
      </c>
      <c r="Q963" s="36">
        <v>1840</v>
      </c>
      <c r="R963" s="36">
        <v>1866.5</v>
      </c>
      <c r="S963" s="36">
        <v>1825.5</v>
      </c>
      <c r="T963" s="66">
        <v>1.1599999999999999E-2</v>
      </c>
      <c r="U963" s="66">
        <v>4.3E-3</v>
      </c>
      <c r="V963" s="66">
        <v>-2.5999999999999999E-3</v>
      </c>
      <c r="W963" s="66">
        <v>1.9699999999999999E-2</v>
      </c>
      <c r="X963" s="1">
        <v>6866800</v>
      </c>
      <c r="Y963" s="1">
        <v>12682938</v>
      </c>
      <c r="Z963" s="1">
        <v>3657077</v>
      </c>
      <c r="AA963" t="s">
        <v>442</v>
      </c>
      <c r="AB963" t="s">
        <v>443</v>
      </c>
      <c r="AC963">
        <v>9.44</v>
      </c>
      <c r="AD963">
        <v>1.06</v>
      </c>
      <c r="AE963">
        <v>2.74</v>
      </c>
      <c r="AF963" t="s">
        <v>230</v>
      </c>
      <c r="AG963" s="1">
        <v>4126300</v>
      </c>
      <c r="AH963" s="36">
        <v>1861.5</v>
      </c>
      <c r="AI963" s="1">
        <v>2800</v>
      </c>
      <c r="AJ963" s="36">
        <v>1861</v>
      </c>
      <c r="AK963">
        <v>900</v>
      </c>
      <c r="AL963" s="2">
        <v>0.63888888888888884</v>
      </c>
      <c r="AM963" s="3">
        <v>46156</v>
      </c>
      <c r="AN963" t="s">
        <v>298</v>
      </c>
      <c r="AO963" t="s">
        <v>437</v>
      </c>
      <c r="AQ963" t="str">
        <f t="shared" ref="AQ963:AQ1026" si="15">IF(AP963="","",ROUND((L963-AP963)/AP963,4))</f>
        <v/>
      </c>
    </row>
    <row r="964" spans="1:43">
      <c r="A964" s="8">
        <v>46185</v>
      </c>
      <c r="B964">
        <v>3883.03</v>
      </c>
      <c r="C964">
        <v>1.38</v>
      </c>
      <c r="D964"/>
      <c r="E964"/>
      <c r="F964" s="69">
        <v>7272</v>
      </c>
      <c r="G964" t="s">
        <v>86</v>
      </c>
      <c r="H964">
        <v>0</v>
      </c>
      <c r="I964" t="s">
        <v>288</v>
      </c>
      <c r="J964" t="s">
        <v>289</v>
      </c>
      <c r="K964" t="s">
        <v>295</v>
      </c>
      <c r="L964" s="36">
        <v>1189.5</v>
      </c>
      <c r="M964">
        <v>-10.5</v>
      </c>
      <c r="N964" s="66">
        <v>-8.8000000000000005E-3</v>
      </c>
      <c r="O964" s="36">
        <v>1200</v>
      </c>
      <c r="P964" s="66">
        <v>-8.6999999999999994E-3</v>
      </c>
      <c r="Q964" s="36">
        <v>1198</v>
      </c>
      <c r="R964" s="36">
        <v>1204</v>
      </c>
      <c r="S964" s="36">
        <v>1182</v>
      </c>
      <c r="T964" s="66">
        <v>-7.0000000000000001E-3</v>
      </c>
      <c r="U964" s="66">
        <v>-1.1999999999999999E-3</v>
      </c>
      <c r="V964" s="66">
        <v>-1.2E-2</v>
      </c>
      <c r="W964" s="66">
        <v>6.3E-3</v>
      </c>
      <c r="X964" s="1">
        <v>5431800</v>
      </c>
      <c r="Y964" s="1">
        <v>6484131</v>
      </c>
      <c r="Z964" s="1">
        <v>1211059</v>
      </c>
      <c r="AA964" t="s">
        <v>444</v>
      </c>
      <c r="AB964" t="s">
        <v>445</v>
      </c>
      <c r="AC964">
        <v>9.3699999999999992</v>
      </c>
      <c r="AD964">
        <v>1.01</v>
      </c>
      <c r="AE964">
        <v>4.2</v>
      </c>
      <c r="AF964" t="s">
        <v>230</v>
      </c>
      <c r="AG964" s="1">
        <v>483200</v>
      </c>
      <c r="AH964" s="36">
        <v>1190</v>
      </c>
      <c r="AI964" s="1">
        <v>10500</v>
      </c>
      <c r="AJ964" s="36">
        <v>1189.5</v>
      </c>
      <c r="AK964" s="1">
        <v>7300</v>
      </c>
      <c r="AL964" s="2">
        <v>0.63888888888888884</v>
      </c>
      <c r="AM964" s="3">
        <v>46157</v>
      </c>
      <c r="AN964" t="s">
        <v>293</v>
      </c>
      <c r="AO964" t="s">
        <v>437</v>
      </c>
      <c r="AQ964" t="str">
        <f t="shared" si="15"/>
        <v/>
      </c>
    </row>
    <row r="965" spans="1:43">
      <c r="A965" s="8">
        <v>46185</v>
      </c>
      <c r="B965">
        <v>3883.03</v>
      </c>
      <c r="C965">
        <v>1.38</v>
      </c>
      <c r="D965"/>
      <c r="E965"/>
      <c r="F965" s="69">
        <v>7376</v>
      </c>
      <c r="G965" t="s">
        <v>87</v>
      </c>
      <c r="H965">
        <v>0</v>
      </c>
      <c r="I965" t="s">
        <v>347</v>
      </c>
      <c r="J965" t="s">
        <v>323</v>
      </c>
      <c r="K965" t="s">
        <v>290</v>
      </c>
      <c r="L965" s="36">
        <v>1050</v>
      </c>
      <c r="M965">
        <v>40</v>
      </c>
      <c r="N965" s="66">
        <v>3.9600000000000003E-2</v>
      </c>
      <c r="O965" s="36">
        <v>1010</v>
      </c>
      <c r="P965" s="66">
        <v>3.9600000000000003E-2</v>
      </c>
      <c r="Q965">
        <v>986</v>
      </c>
      <c r="R965" s="36">
        <v>1050</v>
      </c>
      <c r="S965">
        <v>971</v>
      </c>
      <c r="T965" s="66">
        <v>6.4899999999999999E-2</v>
      </c>
      <c r="U965" s="66">
        <v>6.0600000000000001E-2</v>
      </c>
      <c r="V965" s="66">
        <v>0</v>
      </c>
      <c r="W965" s="66">
        <v>8.1299999999999997E-2</v>
      </c>
      <c r="X965" s="1">
        <v>18900</v>
      </c>
      <c r="Y965" s="1">
        <v>19114</v>
      </c>
      <c r="Z965" s="1">
        <v>4472</v>
      </c>
      <c r="AA965" t="s">
        <v>446</v>
      </c>
      <c r="AB965" t="s">
        <v>447</v>
      </c>
      <c r="AC965">
        <v>0</v>
      </c>
      <c r="AD965">
        <v>4.17</v>
      </c>
      <c r="AE965">
        <v>0</v>
      </c>
      <c r="AF965">
        <v>0.6</v>
      </c>
      <c r="AG965">
        <v>800</v>
      </c>
      <c r="AH965" s="36">
        <v>1050</v>
      </c>
      <c r="AI965">
        <v>900</v>
      </c>
      <c r="AJ965" s="36">
        <v>1032</v>
      </c>
      <c r="AK965">
        <v>600</v>
      </c>
      <c r="AL965" s="2">
        <v>0.63749999999999996</v>
      </c>
      <c r="AM965" s="3">
        <v>46157</v>
      </c>
      <c r="AN965" t="s">
        <v>448</v>
      </c>
      <c r="AO965" t="s">
        <v>313</v>
      </c>
      <c r="AQ965" t="str">
        <f t="shared" si="15"/>
        <v/>
      </c>
    </row>
    <row r="966" spans="1:43">
      <c r="A966" s="8">
        <v>46185</v>
      </c>
      <c r="B966">
        <v>3883.03</v>
      </c>
      <c r="C966">
        <v>1.38</v>
      </c>
      <c r="D966"/>
      <c r="E966"/>
      <c r="F966" s="69">
        <v>7525</v>
      </c>
      <c r="G966" t="s">
        <v>88</v>
      </c>
      <c r="H966">
        <v>0</v>
      </c>
      <c r="I966" t="s">
        <v>288</v>
      </c>
      <c r="J966" t="s">
        <v>289</v>
      </c>
      <c r="K966" t="s">
        <v>290</v>
      </c>
      <c r="L966" s="36">
        <v>3385</v>
      </c>
      <c r="M966">
        <v>30</v>
      </c>
      <c r="N966" s="66">
        <v>8.8999999999999999E-3</v>
      </c>
      <c r="O966" s="36">
        <v>3355</v>
      </c>
      <c r="P966" s="66">
        <v>8.8999999999999999E-3</v>
      </c>
      <c r="Q966" s="36">
        <v>3405</v>
      </c>
      <c r="R966" s="36">
        <v>3425</v>
      </c>
      <c r="S966" s="36">
        <v>3375</v>
      </c>
      <c r="T966" s="66">
        <v>-5.7999999999999996E-3</v>
      </c>
      <c r="U966" s="66">
        <v>-7.3000000000000001E-3</v>
      </c>
      <c r="V966" s="66">
        <v>-1.1599999999999999E-2</v>
      </c>
      <c r="W966" s="66">
        <v>2.8999999999999998E-3</v>
      </c>
      <c r="X966" s="1">
        <v>10200</v>
      </c>
      <c r="Y966" s="1">
        <v>34733</v>
      </c>
      <c r="Z966" s="1">
        <v>29246</v>
      </c>
      <c r="AA966" t="s">
        <v>449</v>
      </c>
      <c r="AB966" t="s">
        <v>450</v>
      </c>
      <c r="AC966">
        <v>9.14</v>
      </c>
      <c r="AD966">
        <v>0.95</v>
      </c>
      <c r="AE966">
        <v>4.79</v>
      </c>
      <c r="AF966" t="s">
        <v>230</v>
      </c>
      <c r="AG966" s="1">
        <v>6700</v>
      </c>
      <c r="AH966" s="36">
        <v>3390</v>
      </c>
      <c r="AI966">
        <v>100</v>
      </c>
      <c r="AJ966" s="36">
        <v>3380</v>
      </c>
      <c r="AK966">
        <v>200</v>
      </c>
      <c r="AL966" s="2">
        <v>0.63194444444444442</v>
      </c>
      <c r="AM966" s="3">
        <v>46157</v>
      </c>
      <c r="AN966" t="s">
        <v>298</v>
      </c>
      <c r="AO966" t="s">
        <v>322</v>
      </c>
      <c r="AQ966" t="str">
        <f t="shared" si="15"/>
        <v/>
      </c>
    </row>
    <row r="967" spans="1:43">
      <c r="A967" s="8">
        <v>46185</v>
      </c>
      <c r="B967">
        <v>3883.03</v>
      </c>
      <c r="C967">
        <v>1.38</v>
      </c>
      <c r="D967"/>
      <c r="E967"/>
      <c r="F967" s="69">
        <v>7729</v>
      </c>
      <c r="G967" t="s">
        <v>89</v>
      </c>
      <c r="H967">
        <v>0</v>
      </c>
      <c r="I967" t="s">
        <v>288</v>
      </c>
      <c r="J967" t="s">
        <v>289</v>
      </c>
      <c r="K967" t="s">
        <v>295</v>
      </c>
      <c r="L967" s="36">
        <v>18715</v>
      </c>
      <c r="M967" s="36">
        <v>1235</v>
      </c>
      <c r="N967" s="66">
        <v>7.0699999999999999E-2</v>
      </c>
      <c r="O967" s="36">
        <v>17480</v>
      </c>
      <c r="P967" s="66">
        <v>7.0599999999999996E-2</v>
      </c>
      <c r="Q967" s="36">
        <v>18430</v>
      </c>
      <c r="R967" s="36">
        <v>19220</v>
      </c>
      <c r="S967" s="36">
        <v>18300</v>
      </c>
      <c r="T967" s="66">
        <v>1.54E-2</v>
      </c>
      <c r="U967" s="66">
        <v>5.0000000000000001E-4</v>
      </c>
      <c r="V967" s="66">
        <v>-2.6200000000000001E-2</v>
      </c>
      <c r="W967" s="66">
        <v>2.2599999999999999E-2</v>
      </c>
      <c r="X967" s="1">
        <v>422300</v>
      </c>
      <c r="Y967" s="1">
        <v>7939667</v>
      </c>
      <c r="Z967" s="1">
        <v>791324</v>
      </c>
      <c r="AA967" t="s">
        <v>451</v>
      </c>
      <c r="AB967" t="s">
        <v>452</v>
      </c>
      <c r="AC967">
        <v>27.12</v>
      </c>
      <c r="AD967">
        <v>3.97</v>
      </c>
      <c r="AE967">
        <v>1.47</v>
      </c>
      <c r="AF967" t="s">
        <v>230</v>
      </c>
      <c r="AG967" s="1">
        <v>6500</v>
      </c>
      <c r="AH967" s="36">
        <v>18725</v>
      </c>
      <c r="AI967">
        <v>100</v>
      </c>
      <c r="AJ967" s="36">
        <v>18715</v>
      </c>
      <c r="AK967">
        <v>100</v>
      </c>
      <c r="AL967" s="2">
        <v>0.63888888888888884</v>
      </c>
      <c r="AM967" s="3">
        <v>46155</v>
      </c>
      <c r="AN967" t="s">
        <v>298</v>
      </c>
      <c r="AO967" t="s">
        <v>453</v>
      </c>
      <c r="AQ967" t="str">
        <f t="shared" si="15"/>
        <v/>
      </c>
    </row>
    <row r="968" spans="1:43">
      <c r="A968" s="8">
        <v>46185</v>
      </c>
      <c r="B968">
        <v>3883.03</v>
      </c>
      <c r="C968">
        <v>1.38</v>
      </c>
      <c r="D968"/>
      <c r="E968"/>
      <c r="F968" s="69">
        <v>7921</v>
      </c>
      <c r="G968" t="s">
        <v>90</v>
      </c>
      <c r="H968">
        <v>0</v>
      </c>
      <c r="I968" t="s">
        <v>288</v>
      </c>
      <c r="J968" t="s">
        <v>289</v>
      </c>
      <c r="K968" t="s">
        <v>295</v>
      </c>
      <c r="L968" s="36">
        <v>3035</v>
      </c>
      <c r="M968">
        <v>-15</v>
      </c>
      <c r="N968" s="66">
        <v>-4.8999999999999998E-3</v>
      </c>
      <c r="O968" s="36">
        <v>3050</v>
      </c>
      <c r="P968" s="66">
        <v>-4.8999999999999998E-3</v>
      </c>
      <c r="Q968" s="36">
        <v>3040</v>
      </c>
      <c r="R968" s="36">
        <v>3125</v>
      </c>
      <c r="S968" s="36">
        <v>3025</v>
      </c>
      <c r="T968" s="66">
        <v>-1.6000000000000001E-3</v>
      </c>
      <c r="U968" s="66">
        <v>-6.4999999999999997E-3</v>
      </c>
      <c r="V968" s="66">
        <v>-2.8799999999999999E-2</v>
      </c>
      <c r="W968" s="66">
        <v>3.3E-3</v>
      </c>
      <c r="X968" s="1">
        <v>23800</v>
      </c>
      <c r="Y968" s="1">
        <v>72646</v>
      </c>
      <c r="Z968" s="1">
        <v>39920</v>
      </c>
      <c r="AA968" t="s">
        <v>454</v>
      </c>
      <c r="AB968" t="s">
        <v>591</v>
      </c>
      <c r="AC968">
        <v>13.5</v>
      </c>
      <c r="AD968">
        <v>1.27</v>
      </c>
      <c r="AE968">
        <v>3.95</v>
      </c>
      <c r="AF968" t="s">
        <v>230</v>
      </c>
      <c r="AG968" s="1">
        <v>12700</v>
      </c>
      <c r="AH968" s="36">
        <v>3045</v>
      </c>
      <c r="AI968">
        <v>700</v>
      </c>
      <c r="AJ968" s="36">
        <v>3035</v>
      </c>
      <c r="AK968">
        <v>300</v>
      </c>
      <c r="AL968" s="2">
        <v>0.63472222222222219</v>
      </c>
      <c r="AM968" s="3">
        <v>46211</v>
      </c>
      <c r="AN968" t="s">
        <v>326</v>
      </c>
      <c r="AO968" t="s">
        <v>456</v>
      </c>
      <c r="AQ968" t="str">
        <f t="shared" si="15"/>
        <v/>
      </c>
    </row>
    <row r="969" spans="1:43">
      <c r="A969" s="8">
        <v>46185</v>
      </c>
      <c r="B969">
        <v>3883.03</v>
      </c>
      <c r="C969">
        <v>1.38</v>
      </c>
      <c r="D969"/>
      <c r="E969"/>
      <c r="F969" s="69">
        <v>8031</v>
      </c>
      <c r="G969" t="s">
        <v>91</v>
      </c>
      <c r="H969">
        <v>0</v>
      </c>
      <c r="I969" t="s">
        <v>288</v>
      </c>
      <c r="J969" t="s">
        <v>289</v>
      </c>
      <c r="K969" t="s">
        <v>290</v>
      </c>
      <c r="L969" s="36">
        <v>4876</v>
      </c>
      <c r="M969">
        <v>19</v>
      </c>
      <c r="N969" s="66">
        <v>3.8999999999999998E-3</v>
      </c>
      <c r="O969" s="36">
        <v>4857</v>
      </c>
      <c r="P969" s="66">
        <v>3.8999999999999998E-3</v>
      </c>
      <c r="Q969" s="36">
        <v>4845</v>
      </c>
      <c r="R969" s="36">
        <v>4917</v>
      </c>
      <c r="S969" s="36">
        <v>4830</v>
      </c>
      <c r="T969" s="66">
        <v>6.3E-3</v>
      </c>
      <c r="U969" s="66">
        <v>1.1999999999999999E-3</v>
      </c>
      <c r="V969" s="66">
        <v>-8.3000000000000001E-3</v>
      </c>
      <c r="W969" s="66">
        <v>9.4999999999999998E-3</v>
      </c>
      <c r="X969" s="1">
        <v>6573100</v>
      </c>
      <c r="Y969" s="1">
        <v>31918245</v>
      </c>
      <c r="Z969" s="1">
        <v>13968114</v>
      </c>
      <c r="AA969" t="s">
        <v>457</v>
      </c>
      <c r="AB969" t="s">
        <v>458</v>
      </c>
      <c r="AC969">
        <v>15.02</v>
      </c>
      <c r="AD969">
        <v>1.57</v>
      </c>
      <c r="AE969">
        <v>2.87</v>
      </c>
      <c r="AF969" t="s">
        <v>230</v>
      </c>
      <c r="AG969" s="1">
        <v>214600</v>
      </c>
      <c r="AH969" s="36">
        <v>4876</v>
      </c>
      <c r="AI969">
        <v>900</v>
      </c>
      <c r="AJ969" s="36">
        <v>4875</v>
      </c>
      <c r="AK969" s="1">
        <v>2300</v>
      </c>
      <c r="AL969" s="2">
        <v>0.63888888888888884</v>
      </c>
      <c r="AN969" t="s">
        <v>298</v>
      </c>
      <c r="AO969" t="s">
        <v>322</v>
      </c>
      <c r="AQ969" t="str">
        <f t="shared" si="15"/>
        <v/>
      </c>
    </row>
    <row r="970" spans="1:43">
      <c r="A970" s="8">
        <v>46185</v>
      </c>
      <c r="B970">
        <v>3883.03</v>
      </c>
      <c r="C970">
        <v>1.38</v>
      </c>
      <c r="D970"/>
      <c r="E970"/>
      <c r="F970" s="69">
        <v>8058</v>
      </c>
      <c r="G970" t="s">
        <v>92</v>
      </c>
      <c r="H970">
        <v>0</v>
      </c>
      <c r="I970" t="s">
        <v>288</v>
      </c>
      <c r="J970" t="s">
        <v>289</v>
      </c>
      <c r="K970" t="s">
        <v>290</v>
      </c>
      <c r="L970" s="36">
        <v>4681</v>
      </c>
      <c r="M970">
        <v>76</v>
      </c>
      <c r="N970" s="66">
        <v>1.6500000000000001E-2</v>
      </c>
      <c r="O970" s="36">
        <v>4605</v>
      </c>
      <c r="P970" s="66">
        <v>1.6500000000000001E-2</v>
      </c>
      <c r="Q970" s="36">
        <v>4627</v>
      </c>
      <c r="R970" s="36">
        <v>4712</v>
      </c>
      <c r="S970" s="36">
        <v>4610</v>
      </c>
      <c r="T970" s="66">
        <v>1.1599999999999999E-2</v>
      </c>
      <c r="U970" s="66">
        <v>4.8999999999999998E-3</v>
      </c>
      <c r="V970" s="66">
        <v>-6.4999999999999997E-3</v>
      </c>
      <c r="W970" s="66">
        <v>1.54E-2</v>
      </c>
      <c r="X970" s="1">
        <v>8645800</v>
      </c>
      <c r="Y970" s="1">
        <v>40191406</v>
      </c>
      <c r="Z970" s="1">
        <v>17368985</v>
      </c>
      <c r="AA970" t="s">
        <v>459</v>
      </c>
      <c r="AB970" t="s">
        <v>460</v>
      </c>
      <c r="AC970">
        <v>15.58</v>
      </c>
      <c r="AD970">
        <v>1.81</v>
      </c>
      <c r="AE970">
        <v>2.67</v>
      </c>
      <c r="AF970" t="s">
        <v>230</v>
      </c>
      <c r="AG970" s="1">
        <v>505900</v>
      </c>
      <c r="AH970" s="36">
        <v>4681</v>
      </c>
      <c r="AI970" s="1">
        <v>1400</v>
      </c>
      <c r="AJ970" s="36">
        <v>4680</v>
      </c>
      <c r="AK970" s="1">
        <v>2500</v>
      </c>
      <c r="AL970" s="2">
        <v>0.63888888888888884</v>
      </c>
      <c r="AN970" t="s">
        <v>298</v>
      </c>
      <c r="AO970" t="s">
        <v>322</v>
      </c>
      <c r="AQ970" t="str">
        <f t="shared" si="15"/>
        <v/>
      </c>
    </row>
    <row r="971" spans="1:43">
      <c r="A971" s="8">
        <v>46185</v>
      </c>
      <c r="B971">
        <v>3883.03</v>
      </c>
      <c r="C971">
        <v>1.38</v>
      </c>
      <c r="D971"/>
      <c r="E971"/>
      <c r="F971" s="69">
        <v>8233</v>
      </c>
      <c r="G971" t="s">
        <v>93</v>
      </c>
      <c r="H971">
        <v>0</v>
      </c>
      <c r="I971" t="s">
        <v>288</v>
      </c>
      <c r="J971" t="s">
        <v>289</v>
      </c>
      <c r="K971" t="s">
        <v>290</v>
      </c>
      <c r="L971" s="36">
        <v>2125</v>
      </c>
      <c r="M971">
        <v>68</v>
      </c>
      <c r="N971" s="66">
        <v>3.3099999999999997E-2</v>
      </c>
      <c r="O971" s="36">
        <v>2057</v>
      </c>
      <c r="P971" s="66">
        <v>3.3000000000000002E-2</v>
      </c>
      <c r="Q971" s="36">
        <v>2092.5</v>
      </c>
      <c r="R971" s="36">
        <v>2131</v>
      </c>
      <c r="S971" s="36">
        <v>2068.5</v>
      </c>
      <c r="T971" s="66">
        <v>1.55E-2</v>
      </c>
      <c r="U971" s="66">
        <v>2.5000000000000001E-3</v>
      </c>
      <c r="V971" s="66">
        <v>-2.8E-3</v>
      </c>
      <c r="W971" s="66">
        <v>2.7300000000000001E-2</v>
      </c>
      <c r="X971" s="1">
        <v>2648000</v>
      </c>
      <c r="Y971" s="1">
        <v>5586398</v>
      </c>
      <c r="Z971" s="1">
        <v>648568</v>
      </c>
      <c r="AA971" t="s">
        <v>461</v>
      </c>
      <c r="AB971" t="s">
        <v>462</v>
      </c>
      <c r="AC971">
        <v>16.38</v>
      </c>
      <c r="AD971">
        <v>1.38</v>
      </c>
      <c r="AE971">
        <v>1.88</v>
      </c>
      <c r="AF971" t="s">
        <v>230</v>
      </c>
      <c r="AG971">
        <v>0</v>
      </c>
      <c r="AH971" s="36">
        <v>2125</v>
      </c>
      <c r="AI971" s="1">
        <v>6000</v>
      </c>
      <c r="AJ971" s="36">
        <v>2124.5</v>
      </c>
      <c r="AK971" s="1">
        <v>5900</v>
      </c>
      <c r="AL971" s="2">
        <v>0.63888888888888884</v>
      </c>
      <c r="AM971" s="3">
        <v>46203</v>
      </c>
      <c r="AN971" t="s">
        <v>463</v>
      </c>
      <c r="AO971" t="s">
        <v>327</v>
      </c>
      <c r="AQ971" t="str">
        <f t="shared" si="15"/>
        <v/>
      </c>
    </row>
    <row r="972" spans="1:43">
      <c r="A972" s="8">
        <v>46185</v>
      </c>
      <c r="B972">
        <v>3883.03</v>
      </c>
      <c r="C972">
        <v>1.38</v>
      </c>
      <c r="D972"/>
      <c r="E972"/>
      <c r="F972" s="69">
        <v>8304</v>
      </c>
      <c r="G972" t="s">
        <v>94</v>
      </c>
      <c r="H972">
        <v>0</v>
      </c>
      <c r="I972" t="s">
        <v>288</v>
      </c>
      <c r="J972" t="s">
        <v>289</v>
      </c>
      <c r="K972" t="s">
        <v>290</v>
      </c>
      <c r="L972" s="36">
        <v>2736</v>
      </c>
      <c r="M972">
        <v>40</v>
      </c>
      <c r="N972" s="66">
        <v>1.4800000000000001E-2</v>
      </c>
      <c r="O972" s="36">
        <v>2696</v>
      </c>
      <c r="P972" s="66">
        <v>1.4800000000000001E-2</v>
      </c>
      <c r="Q972" s="36">
        <v>2726</v>
      </c>
      <c r="R972" s="36">
        <v>2753</v>
      </c>
      <c r="S972" s="36">
        <v>2719.5</v>
      </c>
      <c r="T972" s="66">
        <v>3.5999999999999999E-3</v>
      </c>
      <c r="U972" s="66">
        <v>-6.9999999999999999E-4</v>
      </c>
      <c r="V972" s="66">
        <v>-6.1000000000000004E-3</v>
      </c>
      <c r="W972" s="66">
        <v>6.0000000000000001E-3</v>
      </c>
      <c r="X972" s="1">
        <v>1149200</v>
      </c>
      <c r="Y972" s="1">
        <v>3147820</v>
      </c>
      <c r="Z972" s="1">
        <v>382463</v>
      </c>
      <c r="AA972" t="s">
        <v>464</v>
      </c>
      <c r="AB972" t="s">
        <v>465</v>
      </c>
      <c r="AC972">
        <v>14.02</v>
      </c>
      <c r="AD972">
        <v>0.78</v>
      </c>
      <c r="AE972">
        <v>3.65</v>
      </c>
      <c r="AF972" t="s">
        <v>230</v>
      </c>
      <c r="AG972" s="1">
        <v>13100</v>
      </c>
      <c r="AH972" s="36">
        <v>2736.5</v>
      </c>
      <c r="AI972" s="1">
        <v>1400</v>
      </c>
      <c r="AJ972" s="36">
        <v>2735.5</v>
      </c>
      <c r="AK972">
        <v>500</v>
      </c>
      <c r="AL972" s="2">
        <v>0.63888888888888884</v>
      </c>
      <c r="AM972" s="3">
        <v>46156</v>
      </c>
      <c r="AN972" t="s">
        <v>298</v>
      </c>
      <c r="AO972" t="s">
        <v>434</v>
      </c>
      <c r="AQ972" t="str">
        <f t="shared" si="15"/>
        <v/>
      </c>
    </row>
    <row r="973" spans="1:43">
      <c r="A973" s="8">
        <v>46185</v>
      </c>
      <c r="B973">
        <v>3883.03</v>
      </c>
      <c r="C973">
        <v>1.38</v>
      </c>
      <c r="D973"/>
      <c r="E973"/>
      <c r="F973" s="69">
        <v>8316</v>
      </c>
      <c r="G973" t="s">
        <v>95</v>
      </c>
      <c r="H973">
        <v>0</v>
      </c>
      <c r="I973" t="s">
        <v>288</v>
      </c>
      <c r="J973" t="s">
        <v>289</v>
      </c>
      <c r="K973" t="s">
        <v>290</v>
      </c>
      <c r="L973" s="36">
        <v>6392</v>
      </c>
      <c r="M973">
        <v>189</v>
      </c>
      <c r="N973" s="66">
        <v>3.0499999999999999E-2</v>
      </c>
      <c r="O973" s="36">
        <v>6203</v>
      </c>
      <c r="P973" s="66">
        <v>3.04E-2</v>
      </c>
      <c r="Q973" s="36">
        <v>6350</v>
      </c>
      <c r="R973" s="36">
        <v>6439</v>
      </c>
      <c r="S973" s="36">
        <v>6309</v>
      </c>
      <c r="T973" s="66">
        <v>6.6E-3</v>
      </c>
      <c r="U973" s="66">
        <v>1.5E-3</v>
      </c>
      <c r="V973" s="66">
        <v>-7.1999999999999998E-3</v>
      </c>
      <c r="W973" s="66">
        <v>1.3100000000000001E-2</v>
      </c>
      <c r="X973" s="1">
        <v>20337600</v>
      </c>
      <c r="Y973" s="1">
        <v>129661653</v>
      </c>
      <c r="Z973" s="1">
        <v>24465368</v>
      </c>
      <c r="AA973" t="s">
        <v>618</v>
      </c>
      <c r="AB973" t="s">
        <v>467</v>
      </c>
      <c r="AC973">
        <v>14.19</v>
      </c>
      <c r="AD973">
        <v>1.54</v>
      </c>
      <c r="AE973">
        <v>2.82</v>
      </c>
      <c r="AF973" t="s">
        <v>230</v>
      </c>
      <c r="AG973" s="1">
        <v>633300</v>
      </c>
      <c r="AH973" s="36">
        <v>6392</v>
      </c>
      <c r="AI973">
        <v>900</v>
      </c>
      <c r="AJ973" s="36">
        <v>6391</v>
      </c>
      <c r="AK973" s="1">
        <v>2300</v>
      </c>
      <c r="AL973" s="2">
        <v>0.63888888888888884</v>
      </c>
      <c r="AM973" s="3">
        <v>46155</v>
      </c>
      <c r="AN973" t="s">
        <v>298</v>
      </c>
      <c r="AO973" t="s">
        <v>434</v>
      </c>
      <c r="AQ973" t="str">
        <f t="shared" si="15"/>
        <v/>
      </c>
    </row>
    <row r="974" spans="1:43">
      <c r="A974" s="8">
        <v>46185</v>
      </c>
      <c r="B974">
        <v>3883.03</v>
      </c>
      <c r="C974">
        <v>1.38</v>
      </c>
      <c r="D974"/>
      <c r="E974"/>
      <c r="F974" s="69">
        <v>8331</v>
      </c>
      <c r="G974" t="s">
        <v>96</v>
      </c>
      <c r="H974">
        <v>0</v>
      </c>
      <c r="I974" t="s">
        <v>288</v>
      </c>
      <c r="J974" t="s">
        <v>289</v>
      </c>
      <c r="K974" t="s">
        <v>295</v>
      </c>
      <c r="L974" s="36">
        <v>2430</v>
      </c>
      <c r="M974">
        <v>51</v>
      </c>
      <c r="N974" s="66">
        <v>2.1399999999999999E-2</v>
      </c>
      <c r="O974" s="36">
        <v>2379</v>
      </c>
      <c r="P974" s="66">
        <v>2.1399999999999999E-2</v>
      </c>
      <c r="Q974" s="36">
        <v>2429</v>
      </c>
      <c r="R974" s="36">
        <v>2464.5</v>
      </c>
      <c r="S974" s="36">
        <v>2410</v>
      </c>
      <c r="T974" s="66">
        <v>4.0000000000000002E-4</v>
      </c>
      <c r="U974" s="66">
        <v>-4.0000000000000001E-3</v>
      </c>
      <c r="V974" s="66">
        <v>-1.3899999999999999E-2</v>
      </c>
      <c r="W974" s="66">
        <v>8.2000000000000007E-3</v>
      </c>
      <c r="X974" s="1">
        <v>2203200</v>
      </c>
      <c r="Y974" s="1">
        <v>5357383</v>
      </c>
      <c r="Z974" s="1">
        <v>1884516</v>
      </c>
      <c r="AA974" t="s">
        <v>627</v>
      </c>
      <c r="AB974" t="s">
        <v>469</v>
      </c>
      <c r="AC974">
        <v>15.77</v>
      </c>
      <c r="AD974">
        <v>1.34</v>
      </c>
      <c r="AE974">
        <v>2.63</v>
      </c>
      <c r="AF974" t="s">
        <v>230</v>
      </c>
      <c r="AG974" s="1">
        <v>50900</v>
      </c>
      <c r="AH974" s="36">
        <v>2430</v>
      </c>
      <c r="AI974">
        <v>200</v>
      </c>
      <c r="AJ974" s="36">
        <v>2429.5</v>
      </c>
      <c r="AK974">
        <v>300</v>
      </c>
      <c r="AL974" s="2">
        <v>0.63888888888888884</v>
      </c>
      <c r="AM974" s="3">
        <v>46157</v>
      </c>
      <c r="AN974" t="s">
        <v>298</v>
      </c>
      <c r="AO974" t="s">
        <v>434</v>
      </c>
      <c r="AQ974" t="str">
        <f t="shared" si="15"/>
        <v/>
      </c>
    </row>
    <row r="975" spans="1:43">
      <c r="A975" s="8">
        <v>46185</v>
      </c>
      <c r="B975">
        <v>3883.03</v>
      </c>
      <c r="C975">
        <v>1.38</v>
      </c>
      <c r="D975"/>
      <c r="E975"/>
      <c r="F975" s="69">
        <v>8424</v>
      </c>
      <c r="G975" t="s">
        <v>97</v>
      </c>
      <c r="H975">
        <v>0</v>
      </c>
      <c r="I975" t="s">
        <v>288</v>
      </c>
      <c r="J975" t="s">
        <v>289</v>
      </c>
      <c r="K975" t="s">
        <v>290</v>
      </c>
      <c r="L975" s="36">
        <v>4296</v>
      </c>
      <c r="M975">
        <v>24</v>
      </c>
      <c r="N975" s="66">
        <v>5.5999999999999999E-3</v>
      </c>
      <c r="O975" s="36">
        <v>4272</v>
      </c>
      <c r="P975" s="66">
        <v>5.5999999999999999E-3</v>
      </c>
      <c r="Q975" s="36">
        <v>4264</v>
      </c>
      <c r="R975" s="36">
        <v>4299</v>
      </c>
      <c r="S975" s="36">
        <v>4228</v>
      </c>
      <c r="T975" s="66">
        <v>7.4999999999999997E-3</v>
      </c>
      <c r="U975" s="66">
        <v>6.0000000000000001E-3</v>
      </c>
      <c r="V975" s="66">
        <v>-5.9999999999999995E-4</v>
      </c>
      <c r="W975" s="66">
        <v>1.6E-2</v>
      </c>
      <c r="X975" s="1">
        <v>142500</v>
      </c>
      <c r="Y975" s="1">
        <v>608213</v>
      </c>
      <c r="Z975" s="1">
        <v>390349</v>
      </c>
      <c r="AA975" t="s">
        <v>470</v>
      </c>
      <c r="AB975" t="s">
        <v>592</v>
      </c>
      <c r="AC975">
        <v>8.07</v>
      </c>
      <c r="AD975">
        <v>0.77</v>
      </c>
      <c r="AE975">
        <v>4</v>
      </c>
      <c r="AF975" t="s">
        <v>230</v>
      </c>
      <c r="AG975" s="1">
        <v>26000</v>
      </c>
      <c r="AH975" s="36">
        <v>4297</v>
      </c>
      <c r="AI975">
        <v>200</v>
      </c>
      <c r="AJ975" s="36">
        <v>4294</v>
      </c>
      <c r="AK975">
        <v>600</v>
      </c>
      <c r="AL975" s="2">
        <v>0.63888888888888884</v>
      </c>
      <c r="AM975" s="3">
        <v>46154</v>
      </c>
      <c r="AN975" t="s">
        <v>298</v>
      </c>
      <c r="AO975" t="s">
        <v>472</v>
      </c>
      <c r="AQ975" t="str">
        <f t="shared" si="15"/>
        <v/>
      </c>
    </row>
    <row r="976" spans="1:43">
      <c r="A976" s="8">
        <v>46185</v>
      </c>
      <c r="B976">
        <v>3883.03</v>
      </c>
      <c r="C976">
        <v>1.38</v>
      </c>
      <c r="D976"/>
      <c r="E976"/>
      <c r="F976" s="69">
        <v>8425</v>
      </c>
      <c r="G976" t="s">
        <v>98</v>
      </c>
      <c r="H976">
        <v>0</v>
      </c>
      <c r="I976" t="s">
        <v>288</v>
      </c>
      <c r="J976" t="s">
        <v>289</v>
      </c>
      <c r="K976" t="s">
        <v>290</v>
      </c>
      <c r="L976" s="36">
        <v>1272</v>
      </c>
      <c r="M976">
        <v>7</v>
      </c>
      <c r="N976" s="66">
        <v>5.4999999999999997E-3</v>
      </c>
      <c r="O976" s="36">
        <v>1265</v>
      </c>
      <c r="P976" s="66">
        <v>5.4999999999999997E-3</v>
      </c>
      <c r="Q976" s="36">
        <v>1262</v>
      </c>
      <c r="R976" s="36">
        <v>1275</v>
      </c>
      <c r="S976" s="36">
        <v>1259</v>
      </c>
      <c r="T976" s="66">
        <v>7.9000000000000008E-3</v>
      </c>
      <c r="U976" s="66">
        <v>3.8999999999999998E-3</v>
      </c>
      <c r="V976" s="66">
        <v>-2.3E-3</v>
      </c>
      <c r="W976" s="66">
        <v>1.03E-2</v>
      </c>
      <c r="X976" s="1">
        <v>631300</v>
      </c>
      <c r="Y976" s="1">
        <v>799890</v>
      </c>
      <c r="Z976" s="1">
        <v>359551</v>
      </c>
      <c r="AA976" t="s">
        <v>473</v>
      </c>
      <c r="AB976" t="s">
        <v>607</v>
      </c>
      <c r="AC976">
        <v>7.63</v>
      </c>
      <c r="AD976">
        <v>0.83</v>
      </c>
      <c r="AE976">
        <v>4.09</v>
      </c>
      <c r="AF976" t="s">
        <v>230</v>
      </c>
      <c r="AG976" s="1">
        <v>180000</v>
      </c>
      <c r="AH976" s="36">
        <v>1272</v>
      </c>
      <c r="AI976" s="1">
        <v>2300</v>
      </c>
      <c r="AJ976" s="36">
        <v>1271</v>
      </c>
      <c r="AK976" s="1">
        <v>3600</v>
      </c>
      <c r="AL976" s="2">
        <v>0.63888888888888884</v>
      </c>
      <c r="AM976" s="3">
        <v>46156</v>
      </c>
      <c r="AN976" t="s">
        <v>298</v>
      </c>
      <c r="AO976" t="s">
        <v>472</v>
      </c>
      <c r="AQ976" t="str">
        <f t="shared" si="15"/>
        <v/>
      </c>
    </row>
    <row r="977" spans="1:43">
      <c r="A977" s="8">
        <v>46185</v>
      </c>
      <c r="B977">
        <v>3883.03</v>
      </c>
      <c r="C977">
        <v>1.38</v>
      </c>
      <c r="D977"/>
      <c r="E977"/>
      <c r="F977" s="69">
        <v>8591</v>
      </c>
      <c r="G977" t="s">
        <v>99</v>
      </c>
      <c r="H977">
        <v>0</v>
      </c>
      <c r="I977" t="s">
        <v>288</v>
      </c>
      <c r="J977" t="s">
        <v>289</v>
      </c>
      <c r="K977" t="s">
        <v>295</v>
      </c>
      <c r="L977" s="36">
        <v>6085</v>
      </c>
      <c r="M977">
        <v>35</v>
      </c>
      <c r="N977" s="66">
        <v>5.7999999999999996E-3</v>
      </c>
      <c r="O977" s="36">
        <v>6050</v>
      </c>
      <c r="P977" s="66">
        <v>5.7000000000000002E-3</v>
      </c>
      <c r="Q977" s="36">
        <v>6150</v>
      </c>
      <c r="R977" s="36">
        <v>6150</v>
      </c>
      <c r="S977" s="36">
        <v>6056</v>
      </c>
      <c r="T977" s="66">
        <v>-1.0500000000000001E-2</v>
      </c>
      <c r="U977" s="66">
        <v>-2.3999999999999998E-3</v>
      </c>
      <c r="V977" s="66">
        <v>-1.0500000000000001E-2</v>
      </c>
      <c r="W977" s="66">
        <v>4.7000000000000002E-3</v>
      </c>
      <c r="X977" s="1">
        <v>3416200</v>
      </c>
      <c r="Y977" s="1">
        <v>20918382</v>
      </c>
      <c r="Z977" s="1">
        <v>6840188</v>
      </c>
      <c r="AA977" t="s">
        <v>475</v>
      </c>
      <c r="AB977" t="s">
        <v>476</v>
      </c>
      <c r="AC977">
        <v>12.62</v>
      </c>
      <c r="AD977">
        <v>1.49</v>
      </c>
      <c r="AE977">
        <v>3.08</v>
      </c>
      <c r="AF977" t="s">
        <v>230</v>
      </c>
      <c r="AG977" s="1">
        <v>242000</v>
      </c>
      <c r="AH977" s="36">
        <v>6087</v>
      </c>
      <c r="AI977" s="1">
        <v>2100</v>
      </c>
      <c r="AJ977" s="36">
        <v>6085</v>
      </c>
      <c r="AK977" s="1">
        <v>1200</v>
      </c>
      <c r="AL977" s="2">
        <v>0.63888888888888884</v>
      </c>
      <c r="AN977" t="s">
        <v>298</v>
      </c>
      <c r="AO977" t="s">
        <v>472</v>
      </c>
      <c r="AQ977" t="str">
        <f t="shared" si="15"/>
        <v/>
      </c>
    </row>
    <row r="978" spans="1:43">
      <c r="A978" s="8">
        <v>46185</v>
      </c>
      <c r="B978">
        <v>3883.03</v>
      </c>
      <c r="C978">
        <v>1.38</v>
      </c>
      <c r="D978"/>
      <c r="E978"/>
      <c r="F978" s="69">
        <v>8593</v>
      </c>
      <c r="G978" t="s">
        <v>100</v>
      </c>
      <c r="H978">
        <v>0</v>
      </c>
      <c r="I978" t="s">
        <v>288</v>
      </c>
      <c r="J978" t="s">
        <v>289</v>
      </c>
      <c r="K978" t="s">
        <v>295</v>
      </c>
      <c r="L978" s="36">
        <v>1320.5</v>
      </c>
      <c r="M978">
        <v>5</v>
      </c>
      <c r="N978" s="66">
        <v>3.8E-3</v>
      </c>
      <c r="O978" s="36">
        <v>1315.5</v>
      </c>
      <c r="P978" s="66">
        <v>3.8E-3</v>
      </c>
      <c r="Q978" s="36">
        <v>1318</v>
      </c>
      <c r="R978" s="36">
        <v>1324</v>
      </c>
      <c r="S978" s="36">
        <v>1307</v>
      </c>
      <c r="T978" s="66">
        <v>1.8E-3</v>
      </c>
      <c r="U978" s="66">
        <v>2.5999999999999999E-3</v>
      </c>
      <c r="V978" s="66">
        <v>-2.5999999999999999E-3</v>
      </c>
      <c r="W978" s="66">
        <v>1.03E-2</v>
      </c>
      <c r="X978" s="1">
        <v>4062000</v>
      </c>
      <c r="Y978" s="1">
        <v>5352251</v>
      </c>
      <c r="Z978" s="1">
        <v>1937057</v>
      </c>
      <c r="AA978" t="s">
        <v>477</v>
      </c>
      <c r="AB978" t="s">
        <v>594</v>
      </c>
      <c r="AC978">
        <v>11.85</v>
      </c>
      <c r="AD978">
        <v>0.95</v>
      </c>
      <c r="AE978">
        <v>3.86</v>
      </c>
      <c r="AF978" t="s">
        <v>230</v>
      </c>
      <c r="AG978" s="1">
        <v>946500</v>
      </c>
      <c r="AH978" s="36">
        <v>1321</v>
      </c>
      <c r="AI978" s="1">
        <v>14100</v>
      </c>
      <c r="AJ978" s="36">
        <v>1320.5</v>
      </c>
      <c r="AK978" s="1">
        <v>2100</v>
      </c>
      <c r="AL978" s="2">
        <v>0.63888888888888884</v>
      </c>
      <c r="AM978" s="3">
        <v>46157</v>
      </c>
      <c r="AN978" t="s">
        <v>298</v>
      </c>
      <c r="AO978" t="s">
        <v>472</v>
      </c>
      <c r="AQ978" t="str">
        <f t="shared" si="15"/>
        <v/>
      </c>
    </row>
    <row r="979" spans="1:43">
      <c r="A979" s="8">
        <v>46185</v>
      </c>
      <c r="B979">
        <v>3883.03</v>
      </c>
      <c r="C979">
        <v>1.38</v>
      </c>
      <c r="D979"/>
      <c r="E979"/>
      <c r="F979" s="69">
        <v>8604</v>
      </c>
      <c r="G979" t="s">
        <v>101</v>
      </c>
      <c r="H979">
        <v>0</v>
      </c>
      <c r="I979" t="s">
        <v>288</v>
      </c>
      <c r="J979" t="s">
        <v>289</v>
      </c>
      <c r="K979" t="s">
        <v>290</v>
      </c>
      <c r="L979" s="36">
        <v>1360.5</v>
      </c>
      <c r="M979">
        <v>8</v>
      </c>
      <c r="N979" s="66">
        <v>5.8999999999999999E-3</v>
      </c>
      <c r="O979" s="36">
        <v>1352.5</v>
      </c>
      <c r="P979" s="66">
        <v>5.8999999999999999E-3</v>
      </c>
      <c r="Q979" s="36">
        <v>1375</v>
      </c>
      <c r="R979" s="36">
        <v>1376</v>
      </c>
      <c r="S979" s="36">
        <v>1351</v>
      </c>
      <c r="T979" s="66">
        <v>-1.0500000000000001E-2</v>
      </c>
      <c r="U979" s="66">
        <v>4.0000000000000001E-3</v>
      </c>
      <c r="V979" s="66">
        <v>-1.12E-2</v>
      </c>
      <c r="W979" s="66">
        <v>7.0000000000000001E-3</v>
      </c>
      <c r="X979" s="1">
        <v>7338400</v>
      </c>
      <c r="Y979" s="1">
        <v>10024922</v>
      </c>
      <c r="Z979" s="1">
        <v>4201989</v>
      </c>
      <c r="AA979" t="s">
        <v>479</v>
      </c>
      <c r="AB979" t="s">
        <v>480</v>
      </c>
      <c r="AC979">
        <v>10.57</v>
      </c>
      <c r="AD979">
        <v>1.06</v>
      </c>
      <c r="AE979">
        <v>3.82</v>
      </c>
      <c r="AF979" t="s">
        <v>230</v>
      </c>
      <c r="AG979" s="1">
        <v>681500</v>
      </c>
      <c r="AH979" s="36">
        <v>1360.5</v>
      </c>
      <c r="AI979" s="1">
        <v>5200</v>
      </c>
      <c r="AJ979" s="36">
        <v>1360</v>
      </c>
      <c r="AK979" s="1">
        <v>5000</v>
      </c>
      <c r="AL979" s="2">
        <v>0.63888888888888884</v>
      </c>
      <c r="AN979" t="s">
        <v>298</v>
      </c>
      <c r="AO979" t="s">
        <v>481</v>
      </c>
      <c r="AQ979" t="str">
        <f t="shared" si="15"/>
        <v/>
      </c>
    </row>
    <row r="980" spans="1:43">
      <c r="A980" s="8">
        <v>46185</v>
      </c>
      <c r="B980">
        <v>3883.03</v>
      </c>
      <c r="C980">
        <v>1.38</v>
      </c>
      <c r="D980"/>
      <c r="E980"/>
      <c r="F980" s="69">
        <v>8697</v>
      </c>
      <c r="G980" t="s">
        <v>102</v>
      </c>
      <c r="H980">
        <v>0</v>
      </c>
      <c r="I980" t="s">
        <v>288</v>
      </c>
      <c r="J980" t="s">
        <v>289</v>
      </c>
      <c r="K980" t="s">
        <v>290</v>
      </c>
      <c r="L980" s="36">
        <v>2125</v>
      </c>
      <c r="M980">
        <v>53</v>
      </c>
      <c r="N980" s="66">
        <v>2.5600000000000001E-2</v>
      </c>
      <c r="O980" s="36">
        <v>2072</v>
      </c>
      <c r="P980" s="66">
        <v>2.5499999999999998E-2</v>
      </c>
      <c r="Q980" s="36">
        <v>2100</v>
      </c>
      <c r="R980" s="36">
        <v>2132.5</v>
      </c>
      <c r="S980" s="36">
        <v>2090</v>
      </c>
      <c r="T980" s="66">
        <v>1.1900000000000001E-2</v>
      </c>
      <c r="U980" s="66">
        <v>3.3E-3</v>
      </c>
      <c r="V980" s="66">
        <v>-3.5000000000000001E-3</v>
      </c>
      <c r="W980" s="66">
        <v>1.67E-2</v>
      </c>
      <c r="X980" s="1">
        <v>3759300</v>
      </c>
      <c r="Y980" s="1">
        <v>7939022</v>
      </c>
      <c r="Z980" s="1">
        <v>2192543</v>
      </c>
      <c r="AA980" t="s">
        <v>482</v>
      </c>
      <c r="AB980" t="s">
        <v>483</v>
      </c>
      <c r="AC980">
        <v>26.96</v>
      </c>
      <c r="AD980">
        <v>6.33</v>
      </c>
      <c r="AE980">
        <v>2.96</v>
      </c>
      <c r="AF980" t="s">
        <v>230</v>
      </c>
      <c r="AG980" s="1">
        <v>88600</v>
      </c>
      <c r="AH980" s="36">
        <v>2125.5</v>
      </c>
      <c r="AI980" s="1">
        <v>1500</v>
      </c>
      <c r="AJ980" s="36">
        <v>2125</v>
      </c>
      <c r="AK980">
        <v>900</v>
      </c>
      <c r="AL980" s="2">
        <v>0.63888888888888884</v>
      </c>
      <c r="AN980" t="s">
        <v>298</v>
      </c>
      <c r="AO980" t="s">
        <v>472</v>
      </c>
      <c r="AQ980" t="str">
        <f t="shared" si="15"/>
        <v/>
      </c>
    </row>
    <row r="981" spans="1:43">
      <c r="A981" s="8">
        <v>46185</v>
      </c>
      <c r="B981">
        <v>3883.03</v>
      </c>
      <c r="C981">
        <v>1.38</v>
      </c>
      <c r="D981"/>
      <c r="E981"/>
      <c r="F981" s="69">
        <v>8830</v>
      </c>
      <c r="G981" t="s">
        <v>103</v>
      </c>
      <c r="H981">
        <v>0</v>
      </c>
      <c r="I981" t="s">
        <v>288</v>
      </c>
      <c r="J981" t="s">
        <v>289</v>
      </c>
      <c r="K981" t="s">
        <v>295</v>
      </c>
      <c r="L981" s="36">
        <v>3559</v>
      </c>
      <c r="M981">
        <v>91</v>
      </c>
      <c r="N981" s="66">
        <v>2.6200000000000001E-2</v>
      </c>
      <c r="O981" s="36">
        <v>3468</v>
      </c>
      <c r="P981" s="66">
        <v>2.6200000000000001E-2</v>
      </c>
      <c r="Q981" s="36">
        <v>3503</v>
      </c>
      <c r="R981" s="36">
        <v>3575</v>
      </c>
      <c r="S981" s="36">
        <v>3458</v>
      </c>
      <c r="T981" s="66">
        <v>1.5900000000000001E-2</v>
      </c>
      <c r="U981" s="66">
        <v>9.5999999999999992E-3</v>
      </c>
      <c r="V981" s="66">
        <v>-4.4000000000000003E-3</v>
      </c>
      <c r="W981" s="66">
        <v>2.92E-2</v>
      </c>
      <c r="X981" s="1">
        <v>4082200</v>
      </c>
      <c r="Y981" s="1">
        <v>14346041</v>
      </c>
      <c r="Z981" s="1">
        <v>3331224</v>
      </c>
      <c r="AA981" t="s">
        <v>484</v>
      </c>
      <c r="AB981" t="s">
        <v>620</v>
      </c>
      <c r="AC981">
        <v>14.74</v>
      </c>
      <c r="AD981">
        <v>1.33</v>
      </c>
      <c r="AE981">
        <v>1.46</v>
      </c>
      <c r="AF981" t="s">
        <v>230</v>
      </c>
      <c r="AG981" s="1">
        <v>61200</v>
      </c>
      <c r="AH981" s="36">
        <v>3560</v>
      </c>
      <c r="AI981" s="1">
        <v>4900</v>
      </c>
      <c r="AJ981" s="36">
        <v>3559</v>
      </c>
      <c r="AK981">
        <v>700</v>
      </c>
      <c r="AL981" s="2">
        <v>0.63888888888888884</v>
      </c>
      <c r="AM981" s="3">
        <v>46155</v>
      </c>
      <c r="AN981" t="s">
        <v>298</v>
      </c>
      <c r="AO981" t="s">
        <v>332</v>
      </c>
      <c r="AQ981" t="str">
        <f t="shared" si="15"/>
        <v/>
      </c>
    </row>
    <row r="982" spans="1:43">
      <c r="A982" s="8">
        <v>46185</v>
      </c>
      <c r="B982">
        <v>3883.03</v>
      </c>
      <c r="C982">
        <v>1.38</v>
      </c>
      <c r="D982"/>
      <c r="E982"/>
      <c r="F982" s="69">
        <v>9020</v>
      </c>
      <c r="G982" t="s">
        <v>104</v>
      </c>
      <c r="H982">
        <v>0</v>
      </c>
      <c r="I982" t="s">
        <v>288</v>
      </c>
      <c r="J982" t="s">
        <v>289</v>
      </c>
      <c r="K982" t="s">
        <v>290</v>
      </c>
      <c r="L982" s="36">
        <v>3415</v>
      </c>
      <c r="M982">
        <v>-45</v>
      </c>
      <c r="N982" s="66">
        <v>-1.2999999999999999E-2</v>
      </c>
      <c r="O982" s="36">
        <v>3460</v>
      </c>
      <c r="P982" s="66">
        <v>-1.2999999999999999E-2</v>
      </c>
      <c r="Q982" s="36">
        <v>3450</v>
      </c>
      <c r="R982" s="36">
        <v>3467</v>
      </c>
      <c r="S982" s="36">
        <v>3389</v>
      </c>
      <c r="T982" s="66">
        <v>-1.01E-2</v>
      </c>
      <c r="U982" s="66">
        <v>6.7000000000000002E-3</v>
      </c>
      <c r="V982" s="66">
        <v>-1.49E-2</v>
      </c>
      <c r="W982" s="66">
        <v>7.6E-3</v>
      </c>
      <c r="X982" s="1">
        <v>2550800</v>
      </c>
      <c r="Y982" s="1">
        <v>8743715</v>
      </c>
      <c r="Z982" s="1">
        <v>3874017</v>
      </c>
      <c r="AA982" t="s">
        <v>486</v>
      </c>
      <c r="AB982" t="s">
        <v>608</v>
      </c>
      <c r="AC982">
        <v>15.12</v>
      </c>
      <c r="AD982">
        <v>1.26</v>
      </c>
      <c r="AE982">
        <v>2.46</v>
      </c>
      <c r="AF982" t="s">
        <v>230</v>
      </c>
      <c r="AG982" s="1">
        <v>80900</v>
      </c>
      <c r="AH982" s="36">
        <v>3416</v>
      </c>
      <c r="AI982" s="1">
        <v>2300</v>
      </c>
      <c r="AJ982" s="36">
        <v>3415</v>
      </c>
      <c r="AK982" s="1">
        <v>2300</v>
      </c>
      <c r="AL982" s="2">
        <v>0.63888888888888884</v>
      </c>
      <c r="AN982" t="s">
        <v>298</v>
      </c>
      <c r="AO982" t="s">
        <v>488</v>
      </c>
      <c r="AQ982" t="str">
        <f t="shared" si="15"/>
        <v/>
      </c>
    </row>
    <row r="983" spans="1:43">
      <c r="A983" s="8">
        <v>46185</v>
      </c>
      <c r="B983">
        <v>3883.03</v>
      </c>
      <c r="C983">
        <v>1.38</v>
      </c>
      <c r="D983"/>
      <c r="E983"/>
      <c r="F983" s="69">
        <v>9024</v>
      </c>
      <c r="G983" t="s">
        <v>105</v>
      </c>
      <c r="H983">
        <v>0</v>
      </c>
      <c r="I983" t="s">
        <v>288</v>
      </c>
      <c r="J983" t="s">
        <v>289</v>
      </c>
      <c r="K983" t="s">
        <v>290</v>
      </c>
      <c r="L983" s="36">
        <v>2985.5</v>
      </c>
      <c r="M983">
        <v>52.5</v>
      </c>
      <c r="N983" s="66">
        <v>1.7899999999999999E-2</v>
      </c>
      <c r="O983" s="36">
        <v>2933</v>
      </c>
      <c r="P983" s="66">
        <v>1.78E-2</v>
      </c>
      <c r="Q983" s="36">
        <v>2947</v>
      </c>
      <c r="R983" s="36">
        <v>3027</v>
      </c>
      <c r="S983" s="36">
        <v>2915</v>
      </c>
      <c r="T983" s="66">
        <v>1.2999999999999999E-2</v>
      </c>
      <c r="U983" s="66">
        <v>1.8E-3</v>
      </c>
      <c r="V983" s="66">
        <v>-1.37E-2</v>
      </c>
      <c r="W983" s="66">
        <v>2.41E-2</v>
      </c>
      <c r="X983" s="1">
        <v>1176200</v>
      </c>
      <c r="Y983" s="1">
        <v>3491618</v>
      </c>
      <c r="Z983" s="1">
        <v>912892</v>
      </c>
      <c r="AA983" t="s">
        <v>489</v>
      </c>
      <c r="AB983" t="s">
        <v>609</v>
      </c>
      <c r="AC983">
        <v>28.11</v>
      </c>
      <c r="AD983">
        <v>1.33</v>
      </c>
      <c r="AE983">
        <v>1.41</v>
      </c>
      <c r="AF983" t="s">
        <v>230</v>
      </c>
      <c r="AG983" s="1">
        <v>87700</v>
      </c>
      <c r="AH983" s="36">
        <v>2985</v>
      </c>
      <c r="AI983">
        <v>100</v>
      </c>
      <c r="AJ983" s="36">
        <v>2982.5</v>
      </c>
      <c r="AK983">
        <v>100</v>
      </c>
      <c r="AL983" s="2">
        <v>0.63888888888888884</v>
      </c>
      <c r="AM983" s="3">
        <v>46156</v>
      </c>
      <c r="AN983" t="s">
        <v>298</v>
      </c>
      <c r="AO983" t="s">
        <v>488</v>
      </c>
      <c r="AQ983" t="str">
        <f t="shared" si="15"/>
        <v/>
      </c>
    </row>
    <row r="984" spans="1:43">
      <c r="A984" s="8">
        <v>46185</v>
      </c>
      <c r="B984">
        <v>3883.03</v>
      </c>
      <c r="C984">
        <v>1.38</v>
      </c>
      <c r="D984"/>
      <c r="E984"/>
      <c r="F984" s="69">
        <v>9069</v>
      </c>
      <c r="G984" t="s">
        <v>106</v>
      </c>
      <c r="H984">
        <v>0</v>
      </c>
      <c r="I984" t="s">
        <v>288</v>
      </c>
      <c r="J984" t="s">
        <v>289</v>
      </c>
      <c r="K984" t="s">
        <v>295</v>
      </c>
      <c r="L984" s="36">
        <v>1923</v>
      </c>
      <c r="M984">
        <v>-22</v>
      </c>
      <c r="N984" s="66">
        <v>-1.1299999999999999E-2</v>
      </c>
      <c r="O984" s="36">
        <v>1945</v>
      </c>
      <c r="P984" s="66">
        <v>-1.1299999999999999E-2</v>
      </c>
      <c r="Q984" s="36">
        <v>1935</v>
      </c>
      <c r="R984" s="36">
        <v>1956</v>
      </c>
      <c r="S984" s="36">
        <v>1908</v>
      </c>
      <c r="T984" s="66">
        <v>-6.1999999999999998E-3</v>
      </c>
      <c r="U984" s="66">
        <v>-5.0000000000000001E-4</v>
      </c>
      <c r="V984" s="66">
        <v>-1.6799999999999999E-2</v>
      </c>
      <c r="W984" s="66">
        <v>7.7999999999999996E-3</v>
      </c>
      <c r="X984" s="1">
        <v>310100</v>
      </c>
      <c r="Y984" s="1">
        <v>597857</v>
      </c>
      <c r="Z984" s="1">
        <v>337856</v>
      </c>
      <c r="AA984" t="s">
        <v>491</v>
      </c>
      <c r="AB984" t="s">
        <v>492</v>
      </c>
      <c r="AC984">
        <v>13.75</v>
      </c>
      <c r="AD984">
        <v>1.41</v>
      </c>
      <c r="AE984">
        <v>2.91</v>
      </c>
      <c r="AF984" t="s">
        <v>230</v>
      </c>
      <c r="AG984" s="1">
        <v>28900</v>
      </c>
      <c r="AH984" s="36">
        <v>1923</v>
      </c>
      <c r="AI984">
        <v>300</v>
      </c>
      <c r="AJ984" s="36">
        <v>1922.5</v>
      </c>
      <c r="AK984">
        <v>200</v>
      </c>
      <c r="AL984" s="2">
        <v>0.63888888888888884</v>
      </c>
      <c r="AM984" s="3">
        <v>46155</v>
      </c>
      <c r="AN984" t="s">
        <v>298</v>
      </c>
      <c r="AO984" t="s">
        <v>488</v>
      </c>
      <c r="AQ984" t="str">
        <f t="shared" si="15"/>
        <v/>
      </c>
    </row>
    <row r="985" spans="1:43">
      <c r="A985" s="8">
        <v>46185</v>
      </c>
      <c r="B985">
        <v>3883.03</v>
      </c>
      <c r="C985">
        <v>1.38</v>
      </c>
      <c r="D985"/>
      <c r="E985"/>
      <c r="F985" s="69">
        <v>9227</v>
      </c>
      <c r="G985" t="s">
        <v>107</v>
      </c>
      <c r="H985">
        <v>0</v>
      </c>
      <c r="I985" t="s">
        <v>347</v>
      </c>
      <c r="J985" t="s">
        <v>289</v>
      </c>
      <c r="K985" t="s">
        <v>295</v>
      </c>
      <c r="L985">
        <v>873</v>
      </c>
      <c r="M985">
        <v>9</v>
      </c>
      <c r="N985" s="66">
        <v>1.04E-2</v>
      </c>
      <c r="O985">
        <v>864</v>
      </c>
      <c r="P985" s="66">
        <v>1.04E-2</v>
      </c>
      <c r="Q985">
        <v>879</v>
      </c>
      <c r="R985">
        <v>890</v>
      </c>
      <c r="S985">
        <v>851</v>
      </c>
      <c r="T985" s="66">
        <v>-6.7999999999999996E-3</v>
      </c>
      <c r="U985" s="66">
        <v>1.2699999999999999E-2</v>
      </c>
      <c r="V985" s="66">
        <v>-1.9099999999999999E-2</v>
      </c>
      <c r="W985" s="66">
        <v>2.58E-2</v>
      </c>
      <c r="X985" s="1">
        <v>116400</v>
      </c>
      <c r="Y985" s="1">
        <v>101106</v>
      </c>
      <c r="Z985" s="1">
        <v>13884</v>
      </c>
      <c r="AA985" t="s">
        <v>493</v>
      </c>
      <c r="AB985" t="s">
        <v>494</v>
      </c>
      <c r="AC985">
        <v>0</v>
      </c>
      <c r="AD985">
        <v>28.72</v>
      </c>
      <c r="AE985">
        <v>0</v>
      </c>
      <c r="AF985">
        <v>2.7</v>
      </c>
      <c r="AG985" s="1">
        <v>2100</v>
      </c>
      <c r="AH985">
        <v>874</v>
      </c>
      <c r="AI985">
        <v>400</v>
      </c>
      <c r="AJ985">
        <v>872</v>
      </c>
      <c r="AK985" s="1">
        <v>1300</v>
      </c>
      <c r="AL985" s="2">
        <v>0.63888888888888884</v>
      </c>
      <c r="AM985" s="3">
        <v>46154</v>
      </c>
      <c r="AN985" t="s">
        <v>350</v>
      </c>
      <c r="AO985" t="s">
        <v>313</v>
      </c>
      <c r="AQ985" t="str">
        <f t="shared" si="15"/>
        <v/>
      </c>
    </row>
    <row r="986" spans="1:43">
      <c r="A986" s="8">
        <v>46185</v>
      </c>
      <c r="B986">
        <v>3883.03</v>
      </c>
      <c r="C986">
        <v>1.38</v>
      </c>
      <c r="D986"/>
      <c r="E986"/>
      <c r="F986" s="69">
        <v>9303</v>
      </c>
      <c r="G986" t="s">
        <v>108</v>
      </c>
      <c r="H986">
        <v>0</v>
      </c>
      <c r="I986" t="s">
        <v>288</v>
      </c>
      <c r="J986" t="s">
        <v>289</v>
      </c>
      <c r="K986" t="s">
        <v>290</v>
      </c>
      <c r="L986" s="36">
        <v>3875</v>
      </c>
      <c r="M986">
        <v>-25</v>
      </c>
      <c r="N986" s="66">
        <v>-6.4000000000000003E-3</v>
      </c>
      <c r="O986" s="36">
        <v>3900</v>
      </c>
      <c r="P986" s="66">
        <v>-6.4000000000000003E-3</v>
      </c>
      <c r="Q986" s="36">
        <v>3900</v>
      </c>
      <c r="R986" s="36">
        <v>3900</v>
      </c>
      <c r="S986" s="36">
        <v>3840</v>
      </c>
      <c r="T986" s="66">
        <v>-6.4000000000000003E-3</v>
      </c>
      <c r="U986" s="66">
        <v>2.5000000000000001E-3</v>
      </c>
      <c r="V986" s="66">
        <v>-6.4000000000000003E-3</v>
      </c>
      <c r="W986" s="66">
        <v>9.1000000000000004E-3</v>
      </c>
      <c r="X986" s="1">
        <v>143700</v>
      </c>
      <c r="Y986" s="1">
        <v>557185</v>
      </c>
      <c r="Z986" s="1">
        <v>296880</v>
      </c>
      <c r="AA986" t="s">
        <v>495</v>
      </c>
      <c r="AB986" t="s">
        <v>496</v>
      </c>
      <c r="AC986">
        <v>17.13</v>
      </c>
      <c r="AD986">
        <v>0.94</v>
      </c>
      <c r="AE986">
        <v>2.66</v>
      </c>
      <c r="AF986" t="s">
        <v>230</v>
      </c>
      <c r="AG986" s="1">
        <v>29600</v>
      </c>
      <c r="AH986" s="36">
        <v>3875</v>
      </c>
      <c r="AI986">
        <v>300</v>
      </c>
      <c r="AJ986" s="36">
        <v>3870</v>
      </c>
      <c r="AK986" s="1">
        <v>1300</v>
      </c>
      <c r="AL986" s="2">
        <v>0.63888888888888884</v>
      </c>
      <c r="AM986" s="3">
        <v>46154</v>
      </c>
      <c r="AN986" t="s">
        <v>298</v>
      </c>
      <c r="AO986" t="s">
        <v>497</v>
      </c>
      <c r="AQ986" t="str">
        <f t="shared" si="15"/>
        <v/>
      </c>
    </row>
    <row r="987" spans="1:43">
      <c r="A987" s="8">
        <v>46185</v>
      </c>
      <c r="B987">
        <v>3883.03</v>
      </c>
      <c r="C987">
        <v>1.38</v>
      </c>
      <c r="D987"/>
      <c r="E987"/>
      <c r="F987" s="69">
        <v>9308</v>
      </c>
      <c r="G987" t="s">
        <v>109</v>
      </c>
      <c r="H987">
        <v>0</v>
      </c>
      <c r="I987" t="s">
        <v>314</v>
      </c>
      <c r="J987" t="s">
        <v>289</v>
      </c>
      <c r="K987" t="s">
        <v>295</v>
      </c>
      <c r="L987" s="36">
        <v>1529</v>
      </c>
      <c r="M987">
        <v>-8</v>
      </c>
      <c r="N987" s="66">
        <v>-5.1999999999999998E-3</v>
      </c>
      <c r="O987" s="36">
        <v>1537</v>
      </c>
      <c r="P987" s="66">
        <v>-5.1999999999999998E-3</v>
      </c>
      <c r="Q987" s="36">
        <v>1544</v>
      </c>
      <c r="R987" s="36">
        <v>1585</v>
      </c>
      <c r="S987" s="36">
        <v>1516</v>
      </c>
      <c r="T987" s="66">
        <v>-9.7000000000000003E-3</v>
      </c>
      <c r="U987" s="66">
        <v>1.9E-3</v>
      </c>
      <c r="V987" s="66">
        <v>-3.5299999999999998E-2</v>
      </c>
      <c r="W987" s="66">
        <v>8.5000000000000006E-3</v>
      </c>
      <c r="X987" s="1">
        <v>101100</v>
      </c>
      <c r="Y987" s="1">
        <v>155268</v>
      </c>
      <c r="Z987" s="1">
        <v>39865</v>
      </c>
      <c r="AA987" t="s">
        <v>498</v>
      </c>
      <c r="AB987" t="s">
        <v>499</v>
      </c>
      <c r="AC987">
        <v>13.05</v>
      </c>
      <c r="AD987">
        <v>1.02</v>
      </c>
      <c r="AE987">
        <v>2.27</v>
      </c>
      <c r="AF987" t="s">
        <v>230</v>
      </c>
      <c r="AG987" s="1">
        <v>3900</v>
      </c>
      <c r="AH987" s="36">
        <v>1528</v>
      </c>
      <c r="AI987">
        <v>200</v>
      </c>
      <c r="AJ987" s="36">
        <v>1527</v>
      </c>
      <c r="AK987">
        <v>200</v>
      </c>
      <c r="AL987" s="2">
        <v>0.63888888888888884</v>
      </c>
      <c r="AM987" s="3">
        <v>46155</v>
      </c>
      <c r="AN987" t="s">
        <v>298</v>
      </c>
      <c r="AO987" t="s">
        <v>500</v>
      </c>
      <c r="AQ987" t="str">
        <f t="shared" si="15"/>
        <v/>
      </c>
    </row>
    <row r="988" spans="1:43">
      <c r="A988" s="8">
        <v>46185</v>
      </c>
      <c r="B988">
        <v>3883.03</v>
      </c>
      <c r="C988">
        <v>1.38</v>
      </c>
      <c r="D988"/>
      <c r="E988"/>
      <c r="F988" s="69">
        <v>9348</v>
      </c>
      <c r="G988" t="s">
        <v>110</v>
      </c>
      <c r="H988">
        <v>0</v>
      </c>
      <c r="I988" t="s">
        <v>347</v>
      </c>
      <c r="J988" t="s">
        <v>323</v>
      </c>
      <c r="K988" t="s">
        <v>295</v>
      </c>
      <c r="L988">
        <v>553</v>
      </c>
      <c r="M988">
        <v>-23</v>
      </c>
      <c r="N988" s="66">
        <v>-3.9899999999999998E-2</v>
      </c>
      <c r="O988">
        <v>576</v>
      </c>
      <c r="P988" s="66">
        <v>-3.9899999999999998E-2</v>
      </c>
      <c r="Q988">
        <v>602</v>
      </c>
      <c r="R988">
        <v>603</v>
      </c>
      <c r="S988">
        <v>543</v>
      </c>
      <c r="T988" s="66">
        <v>-8.1299999999999997E-2</v>
      </c>
      <c r="U988" s="66">
        <v>-1.8E-3</v>
      </c>
      <c r="V988" s="66">
        <v>-8.2900000000000001E-2</v>
      </c>
      <c r="W988" s="66">
        <v>1.84E-2</v>
      </c>
      <c r="X988" s="1">
        <v>4142800</v>
      </c>
      <c r="Y988" s="1">
        <v>2319174</v>
      </c>
      <c r="Z988" s="1">
        <v>80868</v>
      </c>
      <c r="AA988" t="s">
        <v>552</v>
      </c>
      <c r="AB988" t="s">
        <v>502</v>
      </c>
      <c r="AC988">
        <v>0</v>
      </c>
      <c r="AD988">
        <v>5.36</v>
      </c>
      <c r="AE988">
        <v>0</v>
      </c>
      <c r="AF988">
        <v>2.2999999999999998</v>
      </c>
      <c r="AG988" s="1">
        <v>51400</v>
      </c>
      <c r="AH988">
        <v>553</v>
      </c>
      <c r="AI988" s="1">
        <v>1500</v>
      </c>
      <c r="AJ988">
        <v>552</v>
      </c>
      <c r="AK988" s="1">
        <v>4900</v>
      </c>
      <c r="AL988" s="2">
        <v>0.63888888888888884</v>
      </c>
      <c r="AM988" s="3">
        <v>46157</v>
      </c>
      <c r="AN988" t="s">
        <v>298</v>
      </c>
      <c r="AO988" t="s">
        <v>313</v>
      </c>
      <c r="AQ988" t="str">
        <f t="shared" si="15"/>
        <v/>
      </c>
    </row>
    <row r="989" spans="1:43">
      <c r="A989" s="8">
        <v>46185</v>
      </c>
      <c r="B989">
        <v>3883.03</v>
      </c>
      <c r="C989">
        <v>1.38</v>
      </c>
      <c r="D989"/>
      <c r="E989"/>
      <c r="F989" s="69">
        <v>9432</v>
      </c>
      <c r="G989" t="s">
        <v>111</v>
      </c>
      <c r="H989">
        <v>0</v>
      </c>
      <c r="I989" t="s">
        <v>288</v>
      </c>
      <c r="J989" t="s">
        <v>289</v>
      </c>
      <c r="K989" t="s">
        <v>290</v>
      </c>
      <c r="L989">
        <v>148.4</v>
      </c>
      <c r="M989">
        <v>-2.2999999999999998</v>
      </c>
      <c r="N989" s="66">
        <v>-1.5299999999999999E-2</v>
      </c>
      <c r="O989">
        <v>150.69999999999999</v>
      </c>
      <c r="P989" s="66">
        <v>-1.52E-2</v>
      </c>
      <c r="Q989">
        <v>148.5</v>
      </c>
      <c r="R989">
        <v>149.9</v>
      </c>
      <c r="S989">
        <v>147.6</v>
      </c>
      <c r="T989" s="66">
        <v>-5.9999999999999995E-4</v>
      </c>
      <c r="U989" s="66">
        <v>1.2999999999999999E-3</v>
      </c>
      <c r="V989" s="66">
        <v>-0.01</v>
      </c>
      <c r="W989" s="66">
        <v>5.4000000000000003E-3</v>
      </c>
      <c r="X989" s="1">
        <v>229729700</v>
      </c>
      <c r="Y989" s="1">
        <v>34106931</v>
      </c>
      <c r="Z989" s="1">
        <v>13437666</v>
      </c>
      <c r="AA989" t="s">
        <v>503</v>
      </c>
      <c r="AB989" t="s">
        <v>621</v>
      </c>
      <c r="AC989">
        <v>12.36</v>
      </c>
      <c r="AD989">
        <v>1.24</v>
      </c>
      <c r="AE989">
        <v>3.64</v>
      </c>
      <c r="AF989" t="s">
        <v>230</v>
      </c>
      <c r="AG989" s="1">
        <v>2610700</v>
      </c>
      <c r="AH989">
        <v>148.4</v>
      </c>
      <c r="AI989" s="1">
        <v>256000</v>
      </c>
      <c r="AJ989">
        <v>148.30000000000001</v>
      </c>
      <c r="AK989" s="1">
        <v>1181400</v>
      </c>
      <c r="AL989" s="2">
        <v>0.63888888888888884</v>
      </c>
      <c r="AN989" t="s">
        <v>298</v>
      </c>
      <c r="AO989" t="s">
        <v>351</v>
      </c>
      <c r="AQ989" t="str">
        <f t="shared" si="15"/>
        <v/>
      </c>
    </row>
    <row r="990" spans="1:43">
      <c r="A990" s="8">
        <v>46185</v>
      </c>
      <c r="B990">
        <v>3883.03</v>
      </c>
      <c r="C990">
        <v>1.38</v>
      </c>
      <c r="D990"/>
      <c r="E990"/>
      <c r="F990" s="69">
        <v>9449</v>
      </c>
      <c r="G990" t="s">
        <v>112</v>
      </c>
      <c r="H990">
        <v>0</v>
      </c>
      <c r="I990" t="s">
        <v>288</v>
      </c>
      <c r="J990" t="s">
        <v>289</v>
      </c>
      <c r="K990" t="s">
        <v>290</v>
      </c>
      <c r="L990" s="36">
        <v>3087</v>
      </c>
      <c r="M990">
        <v>-59</v>
      </c>
      <c r="N990" s="66">
        <v>-1.8800000000000001E-2</v>
      </c>
      <c r="O990" s="36">
        <v>3146</v>
      </c>
      <c r="P990" s="66">
        <v>-1.8700000000000001E-2</v>
      </c>
      <c r="Q990" s="36">
        <v>3090</v>
      </c>
      <c r="R990" s="36">
        <v>3145</v>
      </c>
      <c r="S990" s="36">
        <v>3053</v>
      </c>
      <c r="T990" s="66">
        <v>-8.9999999999999998E-4</v>
      </c>
      <c r="U990" s="66">
        <v>-7.3000000000000001E-3</v>
      </c>
      <c r="V990" s="66">
        <v>-1.84E-2</v>
      </c>
      <c r="W990" s="66">
        <v>1.11E-2</v>
      </c>
      <c r="X990" s="1">
        <v>304500</v>
      </c>
      <c r="Y990" s="1">
        <v>946288</v>
      </c>
      <c r="Z990" s="1">
        <v>331386</v>
      </c>
      <c r="AA990" t="s">
        <v>505</v>
      </c>
      <c r="AB990" t="s">
        <v>506</v>
      </c>
      <c r="AC990">
        <v>13.2</v>
      </c>
      <c r="AD990">
        <v>2.77</v>
      </c>
      <c r="AE990">
        <v>2.5299999999999998</v>
      </c>
      <c r="AF990" t="s">
        <v>230</v>
      </c>
      <c r="AG990">
        <v>200</v>
      </c>
      <c r="AH990" s="36">
        <v>3088</v>
      </c>
      <c r="AI990">
        <v>700</v>
      </c>
      <c r="AJ990" s="36">
        <v>3086</v>
      </c>
      <c r="AK990">
        <v>800</v>
      </c>
      <c r="AL990" s="2">
        <v>0.63888888888888884</v>
      </c>
      <c r="AM990" s="3">
        <v>46157</v>
      </c>
      <c r="AN990" t="s">
        <v>293</v>
      </c>
      <c r="AO990" t="s">
        <v>351</v>
      </c>
      <c r="AQ990" t="str">
        <f t="shared" si="15"/>
        <v/>
      </c>
    </row>
    <row r="991" spans="1:43">
      <c r="A991" s="8">
        <v>46185</v>
      </c>
      <c r="B991">
        <v>3883.03</v>
      </c>
      <c r="C991">
        <v>1.38</v>
      </c>
      <c r="D991"/>
      <c r="E991"/>
      <c r="F991" s="69">
        <v>9501</v>
      </c>
      <c r="G991" t="s">
        <v>113</v>
      </c>
      <c r="H991">
        <v>0</v>
      </c>
      <c r="I991" t="s">
        <v>288</v>
      </c>
      <c r="J991" t="s">
        <v>289</v>
      </c>
      <c r="K991" t="s">
        <v>295</v>
      </c>
      <c r="L991">
        <v>509.2</v>
      </c>
      <c r="M991">
        <v>14.4</v>
      </c>
      <c r="N991" s="66">
        <v>2.9100000000000001E-2</v>
      </c>
      <c r="O991">
        <v>494.8</v>
      </c>
      <c r="P991" s="66">
        <v>2.9100000000000001E-2</v>
      </c>
      <c r="Q991">
        <v>501.9</v>
      </c>
      <c r="R991">
        <v>511.6</v>
      </c>
      <c r="S991">
        <v>495.1</v>
      </c>
      <c r="T991" s="66">
        <v>1.4500000000000001E-2</v>
      </c>
      <c r="U991" s="66">
        <v>4.3E-3</v>
      </c>
      <c r="V991" s="66">
        <v>-4.5999999999999999E-3</v>
      </c>
      <c r="W991" s="66">
        <v>2.8400000000000002E-2</v>
      </c>
      <c r="X991" s="1">
        <v>30947200</v>
      </c>
      <c r="Y991" s="1">
        <v>15614443</v>
      </c>
      <c r="Z991" s="1">
        <v>818293</v>
      </c>
      <c r="AA991" t="s">
        <v>507</v>
      </c>
      <c r="AB991" t="s">
        <v>640</v>
      </c>
      <c r="AC991">
        <v>3.26</v>
      </c>
      <c r="AD991">
        <v>0.34</v>
      </c>
      <c r="AE991">
        <v>0</v>
      </c>
      <c r="AF991" t="s">
        <v>230</v>
      </c>
      <c r="AG991" s="1">
        <v>894700</v>
      </c>
      <c r="AH991">
        <v>509.3</v>
      </c>
      <c r="AI991" s="1">
        <v>1000</v>
      </c>
      <c r="AJ991">
        <v>509.2</v>
      </c>
      <c r="AK991" s="1">
        <v>5000</v>
      </c>
      <c r="AL991" s="2">
        <v>0.63888888888888884</v>
      </c>
      <c r="AN991" t="s">
        <v>298</v>
      </c>
      <c r="AO991" t="s">
        <v>509</v>
      </c>
      <c r="AQ991" t="str">
        <f t="shared" si="15"/>
        <v/>
      </c>
    </row>
    <row r="992" spans="1:43">
      <c r="A992" s="8">
        <v>46185</v>
      </c>
      <c r="B992">
        <v>3883.03</v>
      </c>
      <c r="C992">
        <v>1.38</v>
      </c>
      <c r="D992"/>
      <c r="E992"/>
      <c r="F992" s="69">
        <v>9531</v>
      </c>
      <c r="G992" t="s">
        <v>114</v>
      </c>
      <c r="H992">
        <v>0</v>
      </c>
      <c r="I992" t="s">
        <v>288</v>
      </c>
      <c r="J992" t="s">
        <v>289</v>
      </c>
      <c r="K992" t="s">
        <v>295</v>
      </c>
      <c r="L992" s="36">
        <v>6318</v>
      </c>
      <c r="M992">
        <v>-77</v>
      </c>
      <c r="N992" s="66">
        <v>-1.2E-2</v>
      </c>
      <c r="O992" s="36">
        <v>6395</v>
      </c>
      <c r="P992" s="66">
        <v>-1.2E-2</v>
      </c>
      <c r="Q992" s="36">
        <v>6452</v>
      </c>
      <c r="R992" s="36">
        <v>6471</v>
      </c>
      <c r="S992" s="36">
        <v>6268</v>
      </c>
      <c r="T992" s="66">
        <v>-2.07E-2</v>
      </c>
      <c r="U992" s="66">
        <v>1.6999999999999999E-3</v>
      </c>
      <c r="V992" s="66">
        <v>-2.3599999999999999E-2</v>
      </c>
      <c r="W992" s="66">
        <v>7.9000000000000008E-3</v>
      </c>
      <c r="X992" s="1">
        <v>825600</v>
      </c>
      <c r="Y992" s="1">
        <v>5262916</v>
      </c>
      <c r="Z992" s="1">
        <v>2116272</v>
      </c>
      <c r="AA992" t="s">
        <v>510</v>
      </c>
      <c r="AB992" t="s">
        <v>600</v>
      </c>
      <c r="AC992">
        <v>15.3</v>
      </c>
      <c r="AD992">
        <v>1.22</v>
      </c>
      <c r="AE992">
        <v>1.9</v>
      </c>
      <c r="AF992" t="s">
        <v>230</v>
      </c>
      <c r="AG992" s="1">
        <v>23200</v>
      </c>
      <c r="AH992" s="36">
        <v>6319</v>
      </c>
      <c r="AI992">
        <v>300</v>
      </c>
      <c r="AJ992" s="36">
        <v>6317</v>
      </c>
      <c r="AK992">
        <v>600</v>
      </c>
      <c r="AL992" s="2">
        <v>0.63888888888888884</v>
      </c>
      <c r="AN992" t="s">
        <v>298</v>
      </c>
      <c r="AO992" t="s">
        <v>509</v>
      </c>
      <c r="AQ992" t="str">
        <f t="shared" si="15"/>
        <v/>
      </c>
    </row>
    <row r="993" spans="1:43">
      <c r="A993" s="8">
        <v>46185</v>
      </c>
      <c r="B993">
        <v>3883.03</v>
      </c>
      <c r="C993">
        <v>1.38</v>
      </c>
      <c r="D993"/>
      <c r="E993"/>
      <c r="F993" s="69">
        <v>9882</v>
      </c>
      <c r="G993" t="s">
        <v>115</v>
      </c>
      <c r="H993">
        <v>0</v>
      </c>
      <c r="I993" t="s">
        <v>288</v>
      </c>
      <c r="J993" t="s">
        <v>289</v>
      </c>
      <c r="K993" t="s">
        <v>290</v>
      </c>
      <c r="L993" s="36">
        <v>1736</v>
      </c>
      <c r="M993">
        <v>9</v>
      </c>
      <c r="N993" s="66">
        <v>5.1999999999999998E-3</v>
      </c>
      <c r="O993" s="36">
        <v>1727</v>
      </c>
      <c r="P993" s="66">
        <v>5.1999999999999998E-3</v>
      </c>
      <c r="Q993" s="36">
        <v>1725</v>
      </c>
      <c r="R993" s="36">
        <v>1748</v>
      </c>
      <c r="S993" s="36">
        <v>1721</v>
      </c>
      <c r="T993" s="66">
        <v>6.3E-3</v>
      </c>
      <c r="U993" s="66">
        <v>-5.0000000000000001E-4</v>
      </c>
      <c r="V993" s="66">
        <v>-6.7999999999999996E-3</v>
      </c>
      <c r="W993" s="66">
        <v>8.6999999999999994E-3</v>
      </c>
      <c r="X993" s="1">
        <v>178600</v>
      </c>
      <c r="Y993" s="1">
        <v>310129</v>
      </c>
      <c r="Z993" s="1">
        <v>149333</v>
      </c>
      <c r="AA993" t="s">
        <v>512</v>
      </c>
      <c r="AB993" t="s">
        <v>513</v>
      </c>
      <c r="AC993">
        <v>11.31</v>
      </c>
      <c r="AD993">
        <v>1.2</v>
      </c>
      <c r="AE993">
        <v>3.92</v>
      </c>
      <c r="AF993" t="s">
        <v>230</v>
      </c>
      <c r="AG993" s="1">
        <v>37500</v>
      </c>
      <c r="AH993" s="36">
        <v>1737</v>
      </c>
      <c r="AI993">
        <v>600</v>
      </c>
      <c r="AJ993" s="36">
        <v>1735</v>
      </c>
      <c r="AK993" s="1">
        <v>1400</v>
      </c>
      <c r="AL993" s="2">
        <v>0.63888888888888884</v>
      </c>
      <c r="AN993" t="s">
        <v>298</v>
      </c>
      <c r="AO993" t="s">
        <v>322</v>
      </c>
      <c r="AQ993" t="str">
        <f t="shared" si="15"/>
        <v/>
      </c>
    </row>
    <row r="994" spans="1:43">
      <c r="F994" s="69">
        <v>6502</v>
      </c>
      <c r="I994" t="s">
        <v>514</v>
      </c>
      <c r="P994" t="s">
        <v>230</v>
      </c>
      <c r="T994" t="s">
        <v>230</v>
      </c>
      <c r="U994" t="s">
        <v>230</v>
      </c>
      <c r="V994" t="s">
        <v>230</v>
      </c>
      <c r="W994" t="s">
        <v>230</v>
      </c>
      <c r="AF994" t="s">
        <v>230</v>
      </c>
      <c r="AG994" t="s">
        <v>230</v>
      </c>
      <c r="AO994" t="s">
        <v>515</v>
      </c>
      <c r="AQ994" t="str">
        <f t="shared" si="15"/>
        <v/>
      </c>
    </row>
    <row r="995" spans="1:43">
      <c r="F995" s="69">
        <v>5759</v>
      </c>
      <c r="I995" t="s">
        <v>514</v>
      </c>
      <c r="P995" t="s">
        <v>230</v>
      </c>
      <c r="T995" t="s">
        <v>230</v>
      </c>
      <c r="U995" t="s">
        <v>230</v>
      </c>
      <c r="V995" t="s">
        <v>230</v>
      </c>
      <c r="W995" t="s">
        <v>230</v>
      </c>
      <c r="AF995" t="s">
        <v>230</v>
      </c>
      <c r="AG995" t="s">
        <v>230</v>
      </c>
      <c r="AO995" t="s">
        <v>515</v>
      </c>
      <c r="AQ995" t="str">
        <f t="shared" si="15"/>
        <v/>
      </c>
    </row>
    <row r="996" spans="1:43">
      <c r="AQ996" t="str">
        <f t="shared" si="15"/>
        <v/>
      </c>
    </row>
    <row r="997" spans="1:43">
      <c r="AQ997" t="str">
        <f t="shared" si="15"/>
        <v/>
      </c>
    </row>
    <row r="998" spans="1:43">
      <c r="B998"/>
      <c r="C998"/>
      <c r="D998" s="1"/>
      <c r="E998" s="6"/>
      <c r="AQ998" t="str">
        <f t="shared" si="15"/>
        <v/>
      </c>
    </row>
    <row r="999" spans="1:43">
      <c r="A999" s="8" t="s">
        <v>0</v>
      </c>
      <c r="B999" t="s">
        <v>116</v>
      </c>
      <c r="C999" t="s">
        <v>1</v>
      </c>
      <c r="D999" t="s">
        <v>2</v>
      </c>
      <c r="E999" t="s">
        <v>3</v>
      </c>
      <c r="F999" s="7" t="s">
        <v>4</v>
      </c>
      <c r="G999" t="s">
        <v>5</v>
      </c>
      <c r="H999" t="s">
        <v>268</v>
      </c>
      <c r="I999" t="s">
        <v>269</v>
      </c>
      <c r="J999" t="s">
        <v>270</v>
      </c>
      <c r="K999" t="s">
        <v>271</v>
      </c>
      <c r="L999" t="s">
        <v>6</v>
      </c>
      <c r="M999" t="s">
        <v>7</v>
      </c>
      <c r="N999" t="s">
        <v>8</v>
      </c>
      <c r="O999" t="s">
        <v>9</v>
      </c>
      <c r="P999" t="s">
        <v>272</v>
      </c>
      <c r="Q999" t="s">
        <v>10</v>
      </c>
      <c r="R999" t="s">
        <v>11</v>
      </c>
      <c r="S999" t="s">
        <v>12</v>
      </c>
      <c r="T999" t="s">
        <v>273</v>
      </c>
      <c r="U999" t="s">
        <v>274</v>
      </c>
      <c r="V999" t="s">
        <v>275</v>
      </c>
      <c r="W999" t="s">
        <v>276</v>
      </c>
      <c r="X999" t="s">
        <v>13</v>
      </c>
      <c r="Y999" t="s">
        <v>277</v>
      </c>
      <c r="Z999" t="s">
        <v>278</v>
      </c>
      <c r="AA999" t="s">
        <v>14</v>
      </c>
      <c r="AB999" t="s">
        <v>15</v>
      </c>
      <c r="AC999" t="s">
        <v>279</v>
      </c>
      <c r="AD999" t="s">
        <v>280</v>
      </c>
      <c r="AE999" t="s">
        <v>281</v>
      </c>
      <c r="AF999" t="s">
        <v>282</v>
      </c>
      <c r="AG999" t="s">
        <v>283</v>
      </c>
      <c r="AH999" t="s">
        <v>284</v>
      </c>
      <c r="AI999" t="s">
        <v>16</v>
      </c>
      <c r="AJ999" t="s">
        <v>17</v>
      </c>
      <c r="AK999" t="s">
        <v>18</v>
      </c>
      <c r="AL999" t="s">
        <v>19</v>
      </c>
      <c r="AM999" t="s">
        <v>20</v>
      </c>
      <c r="AN999" t="s">
        <v>285</v>
      </c>
      <c r="AO999" t="s">
        <v>286</v>
      </c>
      <c r="AQ999" t="str">
        <f t="shared" si="15"/>
        <v/>
      </c>
    </row>
    <row r="1000" spans="1:43">
      <c r="A1000" s="8">
        <v>46188</v>
      </c>
      <c r="B1000">
        <v>3989.96</v>
      </c>
      <c r="C1000">
        <v>-0.24</v>
      </c>
      <c r="D1000">
        <v>69550</v>
      </c>
      <c r="E1000">
        <v>0.22</v>
      </c>
      <c r="F1000" s="69">
        <v>1605</v>
      </c>
      <c r="G1000" t="s">
        <v>21</v>
      </c>
      <c r="H1000">
        <v>0</v>
      </c>
      <c r="I1000" t="s">
        <v>288</v>
      </c>
      <c r="J1000" t="s">
        <v>289</v>
      </c>
      <c r="K1000" t="s">
        <v>295</v>
      </c>
      <c r="L1000" s="36">
        <v>3372</v>
      </c>
      <c r="M1000">
        <v>-123</v>
      </c>
      <c r="N1000" s="66">
        <v>-3.5200000000000002E-2</v>
      </c>
      <c r="O1000" s="36">
        <v>3495</v>
      </c>
      <c r="P1000" s="66">
        <v>-3.5099999999999999E-2</v>
      </c>
      <c r="Q1000" s="36">
        <v>3467</v>
      </c>
      <c r="R1000" s="36">
        <v>3475</v>
      </c>
      <c r="S1000" s="36">
        <v>3361</v>
      </c>
      <c r="T1000" s="66">
        <v>-2.7400000000000001E-2</v>
      </c>
      <c r="U1000" s="66">
        <v>-1.34E-2</v>
      </c>
      <c r="V1000" s="66">
        <v>-2.9600000000000001E-2</v>
      </c>
      <c r="W1000" s="66">
        <v>3.2000000000000002E-3</v>
      </c>
      <c r="X1000" s="1">
        <v>5488300</v>
      </c>
      <c r="Y1000" s="1">
        <v>18704739</v>
      </c>
      <c r="Z1000" s="1">
        <v>4245806</v>
      </c>
      <c r="AA1000" t="s">
        <v>291</v>
      </c>
      <c r="AB1000" t="s">
        <v>292</v>
      </c>
      <c r="AC1000">
        <v>8.6999999999999993</v>
      </c>
      <c r="AD1000">
        <v>0.82</v>
      </c>
      <c r="AE1000">
        <v>3.2</v>
      </c>
      <c r="AF1000" t="s">
        <v>230</v>
      </c>
      <c r="AG1000" s="1">
        <v>71500</v>
      </c>
      <c r="AH1000" s="36">
        <v>3373</v>
      </c>
      <c r="AI1000" s="1">
        <v>2300</v>
      </c>
      <c r="AJ1000" s="36">
        <v>3372</v>
      </c>
      <c r="AK1000" s="1">
        <v>1100</v>
      </c>
      <c r="AL1000" s="2">
        <v>0.63888888888888884</v>
      </c>
      <c r="AM1000" s="3"/>
      <c r="AN1000" t="s">
        <v>293</v>
      </c>
      <c r="AO1000" t="s">
        <v>294</v>
      </c>
      <c r="AQ1000" t="str">
        <f t="shared" si="15"/>
        <v/>
      </c>
    </row>
    <row r="1001" spans="1:43">
      <c r="A1001" s="8">
        <v>46188</v>
      </c>
      <c r="B1001">
        <v>3989.96</v>
      </c>
      <c r="C1001">
        <v>-0.24</v>
      </c>
      <c r="D1001">
        <v>69550</v>
      </c>
      <c r="E1001">
        <v>0.22</v>
      </c>
      <c r="F1001" s="69">
        <v>1833</v>
      </c>
      <c r="G1001" t="s">
        <v>24</v>
      </c>
      <c r="H1001">
        <v>0</v>
      </c>
      <c r="I1001" t="s">
        <v>288</v>
      </c>
      <c r="J1001" t="s">
        <v>289</v>
      </c>
      <c r="K1001" t="s">
        <v>295</v>
      </c>
      <c r="L1001" s="36">
        <v>5710</v>
      </c>
      <c r="M1001">
        <v>-90</v>
      </c>
      <c r="N1001" s="66">
        <v>-1.55E-2</v>
      </c>
      <c r="O1001" s="36">
        <v>5800</v>
      </c>
      <c r="P1001" s="66">
        <v>-1.55E-2</v>
      </c>
      <c r="Q1001" s="36">
        <v>5790</v>
      </c>
      <c r="R1001" s="36">
        <v>5790</v>
      </c>
      <c r="S1001" s="36">
        <v>5680</v>
      </c>
      <c r="T1001" s="66">
        <v>-1.38E-2</v>
      </c>
      <c r="U1001" s="66">
        <v>-3.3999999999999998E-3</v>
      </c>
      <c r="V1001" s="66">
        <v>-1.38E-2</v>
      </c>
      <c r="W1001" s="66">
        <v>5.1999999999999998E-3</v>
      </c>
      <c r="X1001" s="1">
        <v>68100</v>
      </c>
      <c r="Y1001" s="1">
        <v>390087</v>
      </c>
      <c r="Z1001" s="1">
        <v>220778</v>
      </c>
      <c r="AA1001" t="s">
        <v>296</v>
      </c>
      <c r="AB1001" t="s">
        <v>572</v>
      </c>
      <c r="AC1001">
        <v>13.3</v>
      </c>
      <c r="AD1001">
        <v>1.04</v>
      </c>
      <c r="AE1001">
        <v>5.25</v>
      </c>
      <c r="AF1001" t="s">
        <v>230</v>
      </c>
      <c r="AG1001" s="1">
        <v>12500</v>
      </c>
      <c r="AH1001" s="36">
        <v>5730</v>
      </c>
      <c r="AI1001" s="1">
        <v>2400</v>
      </c>
      <c r="AJ1001" s="36">
        <v>5720</v>
      </c>
      <c r="AK1001" s="1">
        <v>900</v>
      </c>
      <c r="AL1001" s="2">
        <v>0.6381944444444444</v>
      </c>
      <c r="AM1001" s="3"/>
      <c r="AN1001" t="s">
        <v>298</v>
      </c>
      <c r="AO1001" t="s">
        <v>299</v>
      </c>
      <c r="AQ1001" t="str">
        <f t="shared" si="15"/>
        <v/>
      </c>
    </row>
    <row r="1002" spans="1:43">
      <c r="A1002" s="8">
        <v>46188</v>
      </c>
      <c r="B1002">
        <v>3989.96</v>
      </c>
      <c r="C1002">
        <v>-0.24</v>
      </c>
      <c r="D1002">
        <v>69550</v>
      </c>
      <c r="E1002">
        <v>0.22</v>
      </c>
      <c r="F1002" s="69">
        <v>1911</v>
      </c>
      <c r="G1002" t="s">
        <v>25</v>
      </c>
      <c r="H1002">
        <v>0</v>
      </c>
      <c r="I1002" t="s">
        <v>288</v>
      </c>
      <c r="J1002" t="s">
        <v>289</v>
      </c>
      <c r="K1002" t="s">
        <v>295</v>
      </c>
      <c r="L1002" s="36">
        <v>1357</v>
      </c>
      <c r="M1002">
        <v>-12</v>
      </c>
      <c r="N1002" s="66">
        <v>-8.8000000000000005E-3</v>
      </c>
      <c r="O1002" s="36">
        <v>1369</v>
      </c>
      <c r="P1002" s="66">
        <v>-8.6999999999999994E-3</v>
      </c>
      <c r="Q1002" s="36">
        <v>1369</v>
      </c>
      <c r="R1002" s="36">
        <v>1369</v>
      </c>
      <c r="S1002" s="36">
        <v>1346</v>
      </c>
      <c r="T1002" s="66">
        <v>-8.6999999999999994E-3</v>
      </c>
      <c r="U1002" s="66">
        <v>-7.3000000000000001E-3</v>
      </c>
      <c r="V1002" s="66">
        <v>-8.6999999999999994E-3</v>
      </c>
      <c r="W1002" s="66">
        <v>8.0999999999999996E-3</v>
      </c>
      <c r="X1002" s="1">
        <v>2410100</v>
      </c>
      <c r="Y1002" s="1">
        <v>3268732</v>
      </c>
      <c r="Z1002" s="1">
        <v>839394</v>
      </c>
      <c r="AA1002" t="s">
        <v>300</v>
      </c>
      <c r="AB1002" t="s">
        <v>301</v>
      </c>
      <c r="AC1002">
        <v>8.64</v>
      </c>
      <c r="AD1002">
        <v>0.82</v>
      </c>
      <c r="AE1002">
        <v>3.68</v>
      </c>
      <c r="AF1002" t="s">
        <v>230</v>
      </c>
      <c r="AG1002" s="1">
        <v>307100</v>
      </c>
      <c r="AH1002" s="36">
        <v>1357</v>
      </c>
      <c r="AI1002" s="1">
        <v>4400</v>
      </c>
      <c r="AJ1002" s="36">
        <v>1356.5</v>
      </c>
      <c r="AK1002" s="1">
        <v>6800</v>
      </c>
      <c r="AL1002" s="2">
        <v>0.63888888888888884</v>
      </c>
      <c r="AN1002" t="s">
        <v>293</v>
      </c>
      <c r="AO1002" t="s">
        <v>299</v>
      </c>
      <c r="AQ1002" t="str">
        <f t="shared" si="15"/>
        <v/>
      </c>
    </row>
    <row r="1003" spans="1:43">
      <c r="A1003" s="8">
        <v>46188</v>
      </c>
      <c r="B1003">
        <v>3989.96</v>
      </c>
      <c r="C1003">
        <v>-0.24</v>
      </c>
      <c r="D1003">
        <v>69550</v>
      </c>
      <c r="E1003">
        <v>0.22</v>
      </c>
      <c r="F1003" s="69">
        <v>1925</v>
      </c>
      <c r="G1003" t="s">
        <v>26</v>
      </c>
      <c r="H1003">
        <v>0</v>
      </c>
      <c r="I1003" t="s">
        <v>288</v>
      </c>
      <c r="J1003" t="s">
        <v>289</v>
      </c>
      <c r="K1003" t="s">
        <v>295</v>
      </c>
      <c r="L1003" s="36">
        <v>4341</v>
      </c>
      <c r="M1003">
        <v>-47</v>
      </c>
      <c r="N1003" s="66">
        <v>-1.0699999999999999E-2</v>
      </c>
      <c r="O1003" s="36">
        <v>4388</v>
      </c>
      <c r="P1003" s="66">
        <v>-1.0699999999999999E-2</v>
      </c>
      <c r="Q1003" s="36">
        <v>4336</v>
      </c>
      <c r="R1003" s="36">
        <v>4373</v>
      </c>
      <c r="S1003" s="36">
        <v>4304</v>
      </c>
      <c r="T1003" s="66">
        <v>1.1000000000000001E-3</v>
      </c>
      <c r="U1003" s="66">
        <v>-1.1000000000000001E-3</v>
      </c>
      <c r="V1003" s="66">
        <v>-7.3000000000000001E-3</v>
      </c>
      <c r="W1003" s="66">
        <v>8.5000000000000006E-3</v>
      </c>
      <c r="X1003" s="1">
        <v>1258700</v>
      </c>
      <c r="Y1003" s="1">
        <v>5459986</v>
      </c>
      <c r="Z1003" s="1">
        <v>2863480</v>
      </c>
      <c r="AA1003" t="s">
        <v>302</v>
      </c>
      <c r="AB1003" t="s">
        <v>573</v>
      </c>
      <c r="AC1003">
        <v>11.84</v>
      </c>
      <c r="AD1003">
        <v>0.92</v>
      </c>
      <c r="AE1003">
        <v>4.05</v>
      </c>
      <c r="AF1003" t="s">
        <v>230</v>
      </c>
      <c r="AG1003" s="1">
        <v>63700</v>
      </c>
      <c r="AH1003" s="36">
        <v>4342</v>
      </c>
      <c r="AI1003" s="1">
        <v>700</v>
      </c>
      <c r="AJ1003" s="36">
        <v>4341</v>
      </c>
      <c r="AK1003" s="1">
        <v>1000</v>
      </c>
      <c r="AL1003" s="2">
        <v>0.63888888888888884</v>
      </c>
      <c r="AM1003" s="3"/>
      <c r="AN1003" t="s">
        <v>298</v>
      </c>
      <c r="AO1003" t="s">
        <v>299</v>
      </c>
      <c r="AQ1003" t="str">
        <f t="shared" si="15"/>
        <v/>
      </c>
    </row>
    <row r="1004" spans="1:43">
      <c r="A1004" s="8">
        <v>46188</v>
      </c>
      <c r="B1004">
        <v>3989.96</v>
      </c>
      <c r="C1004">
        <v>-0.24</v>
      </c>
      <c r="D1004">
        <v>69550</v>
      </c>
      <c r="E1004">
        <v>0.22</v>
      </c>
      <c r="F1004" s="69">
        <v>1928</v>
      </c>
      <c r="G1004" t="s">
        <v>27</v>
      </c>
      <c r="H1004">
        <v>0</v>
      </c>
      <c r="I1004" t="s">
        <v>288</v>
      </c>
      <c r="J1004" t="s">
        <v>289</v>
      </c>
      <c r="K1004" t="s">
        <v>295</v>
      </c>
      <c r="L1004" s="36">
        <v>3285</v>
      </c>
      <c r="M1004">
        <v>-50</v>
      </c>
      <c r="N1004" s="66">
        <v>-1.4999999999999999E-2</v>
      </c>
      <c r="O1004" s="36">
        <v>3335</v>
      </c>
      <c r="P1004" s="66">
        <v>-1.49E-2</v>
      </c>
      <c r="Q1004" s="36">
        <v>3300</v>
      </c>
      <c r="R1004" s="36">
        <v>3306</v>
      </c>
      <c r="S1004" s="36">
        <v>3265</v>
      </c>
      <c r="T1004" s="66">
        <v>-4.4999999999999997E-3</v>
      </c>
      <c r="U1004" s="66">
        <v>-3.3E-3</v>
      </c>
      <c r="V1004" s="66">
        <v>-6.3E-3</v>
      </c>
      <c r="W1004" s="66">
        <v>6.1000000000000004E-3</v>
      </c>
      <c r="X1004" s="1">
        <v>1547100</v>
      </c>
      <c r="Y1004" s="1">
        <v>5086209</v>
      </c>
      <c r="Z1004" s="1">
        <v>2140458</v>
      </c>
      <c r="AA1004" t="s">
        <v>304</v>
      </c>
      <c r="AB1004" t="s">
        <v>574</v>
      </c>
      <c r="AC1004">
        <v>9.77</v>
      </c>
      <c r="AD1004">
        <v>0.99</v>
      </c>
      <c r="AE1004">
        <v>4.41</v>
      </c>
      <c r="AF1004" t="s">
        <v>230</v>
      </c>
      <c r="AG1004" s="1">
        <v>223600</v>
      </c>
      <c r="AH1004" s="36">
        <v>3286</v>
      </c>
      <c r="AI1004" s="1">
        <v>2700</v>
      </c>
      <c r="AJ1004" s="36">
        <v>3285</v>
      </c>
      <c r="AK1004" s="1">
        <v>3600</v>
      </c>
      <c r="AL1004" s="2">
        <v>0.63888888888888884</v>
      </c>
      <c r="AM1004" s="3">
        <v>46177</v>
      </c>
      <c r="AN1004" t="s">
        <v>306</v>
      </c>
      <c r="AO1004" t="s">
        <v>299</v>
      </c>
      <c r="AQ1004" t="str">
        <f t="shared" si="15"/>
        <v/>
      </c>
    </row>
    <row r="1005" spans="1:43">
      <c r="A1005" s="8">
        <v>46188</v>
      </c>
      <c r="B1005">
        <v>3989.96</v>
      </c>
      <c r="C1005">
        <v>-0.24</v>
      </c>
      <c r="D1005">
        <v>69550</v>
      </c>
      <c r="E1005">
        <v>0.22</v>
      </c>
      <c r="F1005" s="69">
        <v>1929</v>
      </c>
      <c r="G1005" t="s">
        <v>28</v>
      </c>
      <c r="H1005">
        <v>0</v>
      </c>
      <c r="I1005" t="s">
        <v>288</v>
      </c>
      <c r="J1005" t="s">
        <v>289</v>
      </c>
      <c r="K1005" t="s">
        <v>290</v>
      </c>
      <c r="L1005" s="36">
        <v>1116</v>
      </c>
      <c r="M1005">
        <v>-11</v>
      </c>
      <c r="N1005" s="66">
        <v>-9.7999999999999997E-3</v>
      </c>
      <c r="O1005" s="36">
        <v>1127</v>
      </c>
      <c r="P1005" s="66">
        <v>-9.7000000000000003E-3</v>
      </c>
      <c r="Q1005" s="36">
        <v>1126</v>
      </c>
      <c r="R1005" s="36">
        <v>1126</v>
      </c>
      <c r="S1005" s="36">
        <v>1111</v>
      </c>
      <c r="T1005" s="66">
        <v>-8.8000000000000005E-3</v>
      </c>
      <c r="U1005" s="66">
        <v>-4.4000000000000003E-3</v>
      </c>
      <c r="V1005" s="66">
        <v>-8.8000000000000005E-3</v>
      </c>
      <c r="W1005" s="66">
        <v>4.4999999999999997E-3</v>
      </c>
      <c r="X1005" s="1">
        <v>49300</v>
      </c>
      <c r="Y1005" s="1">
        <v>55169</v>
      </c>
      <c r="Z1005" s="1">
        <v>46620</v>
      </c>
      <c r="AA1005" t="s">
        <v>307</v>
      </c>
      <c r="AB1005" t="s">
        <v>575</v>
      </c>
      <c r="AC1005">
        <v>12.59</v>
      </c>
      <c r="AD1005">
        <v>1.23</v>
      </c>
      <c r="AE1005">
        <v>4.4800000000000004</v>
      </c>
      <c r="AF1005" t="s">
        <v>230</v>
      </c>
      <c r="AG1005" s="1">
        <v>14000</v>
      </c>
      <c r="AH1005" s="36">
        <v>1116</v>
      </c>
      <c r="AI1005" s="1">
        <v>100</v>
      </c>
      <c r="AJ1005" s="36">
        <v>1115</v>
      </c>
      <c r="AK1005">
        <v>400</v>
      </c>
      <c r="AL1005" s="2">
        <v>0.63749999999999996</v>
      </c>
      <c r="AN1005" t="s">
        <v>298</v>
      </c>
      <c r="AO1005" t="s">
        <v>299</v>
      </c>
      <c r="AQ1005" t="str">
        <f t="shared" si="15"/>
        <v/>
      </c>
    </row>
    <row r="1006" spans="1:43">
      <c r="A1006" s="8">
        <v>46188</v>
      </c>
      <c r="B1006">
        <v>3989.96</v>
      </c>
      <c r="C1006">
        <v>-0.24</v>
      </c>
      <c r="D1006">
        <v>69550</v>
      </c>
      <c r="E1006">
        <v>0.22</v>
      </c>
      <c r="F1006" s="69">
        <v>1963</v>
      </c>
      <c r="G1006" t="s">
        <v>29</v>
      </c>
      <c r="H1006">
        <v>0</v>
      </c>
      <c r="I1006" t="s">
        <v>288</v>
      </c>
      <c r="J1006" t="s">
        <v>289</v>
      </c>
      <c r="K1006" t="s">
        <v>295</v>
      </c>
      <c r="L1006" s="36">
        <v>2667</v>
      </c>
      <c r="M1006">
        <v>-21</v>
      </c>
      <c r="N1006" s="66">
        <v>-7.7999999999999996E-3</v>
      </c>
      <c r="O1006" s="36">
        <v>2688</v>
      </c>
      <c r="P1006" s="66">
        <v>-7.7999999999999996E-3</v>
      </c>
      <c r="Q1006" s="36">
        <v>2698</v>
      </c>
      <c r="R1006" s="36">
        <v>2704.5</v>
      </c>
      <c r="S1006" s="36">
        <v>2622.5</v>
      </c>
      <c r="T1006" s="66">
        <v>-1.14E-2</v>
      </c>
      <c r="U1006" s="66">
        <v>4.1000000000000003E-3</v>
      </c>
      <c r="V1006" s="66">
        <v>-1.38E-2</v>
      </c>
      <c r="W1006" s="66">
        <v>1.6899999999999998E-2</v>
      </c>
      <c r="X1006" s="1">
        <v>1122000</v>
      </c>
      <c r="Y1006" s="1">
        <v>2982272</v>
      </c>
      <c r="Z1006" s="1">
        <v>651529</v>
      </c>
      <c r="AA1006" t="s">
        <v>309</v>
      </c>
      <c r="AB1006" t="s">
        <v>310</v>
      </c>
      <c r="AC1006">
        <v>14.02</v>
      </c>
      <c r="AD1006">
        <v>1.5</v>
      </c>
      <c r="AE1006">
        <v>1.95</v>
      </c>
      <c r="AF1006" t="s">
        <v>230</v>
      </c>
      <c r="AG1006" s="1">
        <v>32700</v>
      </c>
      <c r="AH1006" s="36">
        <v>2668</v>
      </c>
      <c r="AI1006">
        <v>300</v>
      </c>
      <c r="AJ1006" s="36">
        <v>2667</v>
      </c>
      <c r="AK1006" s="1">
        <v>1100</v>
      </c>
      <c r="AL1006" s="2">
        <v>0.63888888888888884</v>
      </c>
      <c r="AM1006" s="3"/>
      <c r="AN1006" t="s">
        <v>298</v>
      </c>
      <c r="AO1006" t="s">
        <v>299</v>
      </c>
      <c r="AQ1006" t="str">
        <f t="shared" si="15"/>
        <v/>
      </c>
    </row>
    <row r="1007" spans="1:43">
      <c r="A1007" s="8">
        <v>46188</v>
      </c>
      <c r="B1007">
        <v>3989.96</v>
      </c>
      <c r="C1007">
        <v>-0.24</v>
      </c>
      <c r="D1007">
        <v>69550</v>
      </c>
      <c r="E1007">
        <v>0.22</v>
      </c>
      <c r="F1007" s="69">
        <v>2124</v>
      </c>
      <c r="G1007" t="s">
        <v>30</v>
      </c>
      <c r="H1007">
        <v>0</v>
      </c>
      <c r="I1007" t="s">
        <v>288</v>
      </c>
      <c r="J1007" t="s">
        <v>289</v>
      </c>
      <c r="K1007" t="s">
        <v>290</v>
      </c>
      <c r="L1007">
        <v>858</v>
      </c>
      <c r="M1007">
        <v>1</v>
      </c>
      <c r="N1007" s="66">
        <v>1.1999999999999999E-3</v>
      </c>
      <c r="O1007">
        <v>857</v>
      </c>
      <c r="P1007" s="66">
        <v>1.1000000000000001E-3</v>
      </c>
      <c r="Q1007">
        <v>857</v>
      </c>
      <c r="R1007">
        <v>862</v>
      </c>
      <c r="S1007">
        <v>853</v>
      </c>
      <c r="T1007" s="66">
        <v>1.1000000000000001E-3</v>
      </c>
      <c r="U1007" s="66">
        <v>-3.3999999999999998E-3</v>
      </c>
      <c r="V1007" s="66">
        <v>-4.5999999999999999E-3</v>
      </c>
      <c r="W1007" s="66">
        <v>5.7999999999999996E-3</v>
      </c>
      <c r="X1007" s="1">
        <v>258400</v>
      </c>
      <c r="Y1007" s="1">
        <v>221491</v>
      </c>
      <c r="Z1007" s="1">
        <v>142048</v>
      </c>
      <c r="AA1007" t="s">
        <v>311</v>
      </c>
      <c r="AB1007" t="s">
        <v>312</v>
      </c>
      <c r="AC1007">
        <v>15.85</v>
      </c>
      <c r="AD1007">
        <v>6.08</v>
      </c>
      <c r="AE1007">
        <v>4.43</v>
      </c>
      <c r="AF1007" t="s">
        <v>230</v>
      </c>
      <c r="AG1007" s="1">
        <v>87500</v>
      </c>
      <c r="AH1007">
        <v>858</v>
      </c>
      <c r="AI1007" s="1">
        <v>1800</v>
      </c>
      <c r="AJ1007">
        <v>857</v>
      </c>
      <c r="AK1007" s="1">
        <v>3600</v>
      </c>
      <c r="AL1007" s="2">
        <v>0.6381944444444444</v>
      </c>
      <c r="AM1007" s="3"/>
      <c r="AN1007" t="s">
        <v>293</v>
      </c>
      <c r="AO1007" t="s">
        <v>313</v>
      </c>
      <c r="AQ1007" t="str">
        <f t="shared" si="15"/>
        <v/>
      </c>
    </row>
    <row r="1008" spans="1:43">
      <c r="A1008" s="8">
        <v>46188</v>
      </c>
      <c r="B1008">
        <v>3989.96</v>
      </c>
      <c r="C1008">
        <v>-0.24</v>
      </c>
      <c r="D1008">
        <v>69550</v>
      </c>
      <c r="E1008">
        <v>0.22</v>
      </c>
      <c r="F1008" s="69">
        <v>2162</v>
      </c>
      <c r="G1008" t="s">
        <v>31</v>
      </c>
      <c r="H1008">
        <v>0</v>
      </c>
      <c r="I1008" t="s">
        <v>314</v>
      </c>
      <c r="J1008" t="s">
        <v>289</v>
      </c>
      <c r="K1008" t="s">
        <v>295</v>
      </c>
      <c r="L1008">
        <v>538</v>
      </c>
      <c r="M1008">
        <v>0</v>
      </c>
      <c r="N1008" s="66">
        <v>0</v>
      </c>
      <c r="O1008">
        <v>538</v>
      </c>
      <c r="P1008" s="66">
        <v>0</v>
      </c>
      <c r="Q1008">
        <v>538</v>
      </c>
      <c r="R1008">
        <v>539</v>
      </c>
      <c r="S1008">
        <v>538</v>
      </c>
      <c r="T1008" s="66">
        <v>0</v>
      </c>
      <c r="U1008" s="66">
        <v>0</v>
      </c>
      <c r="V1008" s="66">
        <v>-1.8E-3</v>
      </c>
      <c r="W1008" s="66">
        <v>0</v>
      </c>
      <c r="X1008" s="1">
        <v>55200</v>
      </c>
      <c r="Y1008" s="1">
        <v>29699</v>
      </c>
      <c r="Z1008" s="1">
        <v>11626</v>
      </c>
      <c r="AA1008" t="s">
        <v>576</v>
      </c>
      <c r="AB1008" t="s">
        <v>316</v>
      </c>
      <c r="AC1008">
        <v>31.27</v>
      </c>
      <c r="AD1008">
        <v>2.04</v>
      </c>
      <c r="AE1008">
        <v>0</v>
      </c>
      <c r="AF1008" t="s">
        <v>230</v>
      </c>
      <c r="AG1008" s="1">
        <v>0</v>
      </c>
      <c r="AH1008">
        <v>539</v>
      </c>
      <c r="AI1008" s="1">
        <v>1334500</v>
      </c>
      <c r="AJ1008">
        <v>538</v>
      </c>
      <c r="AK1008" s="1">
        <v>3961000</v>
      </c>
      <c r="AL1008" s="2">
        <v>0.63124999999999998</v>
      </c>
      <c r="AN1008" t="s">
        <v>298</v>
      </c>
      <c r="AO1008" t="s">
        <v>313</v>
      </c>
      <c r="AQ1008" t="str">
        <f t="shared" si="15"/>
        <v/>
      </c>
    </row>
    <row r="1009" spans="1:43">
      <c r="A1009" s="8">
        <v>46188</v>
      </c>
      <c r="B1009">
        <v>3989.96</v>
      </c>
      <c r="C1009">
        <v>-0.24</v>
      </c>
      <c r="D1009">
        <v>69550</v>
      </c>
      <c r="E1009">
        <v>0.22</v>
      </c>
      <c r="F1009" s="69">
        <v>2229</v>
      </c>
      <c r="G1009" t="s">
        <v>32</v>
      </c>
      <c r="H1009">
        <v>0</v>
      </c>
      <c r="I1009" t="s">
        <v>288</v>
      </c>
      <c r="J1009" t="s">
        <v>289</v>
      </c>
      <c r="K1009" t="s">
        <v>295</v>
      </c>
      <c r="L1009" s="36">
        <v>2806</v>
      </c>
      <c r="M1009">
        <v>-4</v>
      </c>
      <c r="N1009" s="66">
        <v>-1.4E-3</v>
      </c>
      <c r="O1009" s="36">
        <v>2810</v>
      </c>
      <c r="P1009" s="66">
        <v>-1.4E-3</v>
      </c>
      <c r="Q1009" s="36">
        <v>2810</v>
      </c>
      <c r="R1009" s="36">
        <v>2818.5</v>
      </c>
      <c r="S1009" s="36">
        <v>2784</v>
      </c>
      <c r="T1009" s="66">
        <v>-1.4E-3</v>
      </c>
      <c r="U1009" s="66">
        <v>2.9999999999999997E-4</v>
      </c>
      <c r="V1009" s="66">
        <v>-4.4000000000000003E-3</v>
      </c>
      <c r="W1009" s="66">
        <v>7.9000000000000008E-3</v>
      </c>
      <c r="X1009" s="1">
        <v>299500</v>
      </c>
      <c r="Y1009" s="1">
        <v>839601</v>
      </c>
      <c r="Z1009" s="1">
        <v>375807</v>
      </c>
      <c r="AA1009" t="s">
        <v>317</v>
      </c>
      <c r="AB1009" t="s">
        <v>644</v>
      </c>
      <c r="AC1009">
        <v>19.600000000000001</v>
      </c>
      <c r="AD1009">
        <v>1.61</v>
      </c>
      <c r="AE1009">
        <v>2.46</v>
      </c>
      <c r="AF1009" t="s">
        <v>230</v>
      </c>
      <c r="AG1009" s="1">
        <v>15500</v>
      </c>
      <c r="AH1009" s="36">
        <v>2806.5</v>
      </c>
      <c r="AI1009" s="1">
        <v>600</v>
      </c>
      <c r="AJ1009" s="36">
        <v>2805.5</v>
      </c>
      <c r="AK1009" s="1">
        <v>1800</v>
      </c>
      <c r="AL1009" s="2">
        <v>0.6381944444444444</v>
      </c>
      <c r="AM1009" s="3"/>
      <c r="AN1009" t="s">
        <v>298</v>
      </c>
      <c r="AO1009" t="s">
        <v>319</v>
      </c>
      <c r="AQ1009" t="str">
        <f t="shared" si="15"/>
        <v/>
      </c>
    </row>
    <row r="1010" spans="1:43">
      <c r="A1010" s="8">
        <v>46188</v>
      </c>
      <c r="B1010">
        <v>3989.96</v>
      </c>
      <c r="C1010">
        <v>-0.24</v>
      </c>
      <c r="D1010">
        <v>69550</v>
      </c>
      <c r="E1010">
        <v>0.22</v>
      </c>
      <c r="F1010" s="69">
        <v>2768</v>
      </c>
      <c r="G1010" t="s">
        <v>33</v>
      </c>
      <c r="H1010">
        <v>0</v>
      </c>
      <c r="I1010" t="s">
        <v>288</v>
      </c>
      <c r="J1010" t="s">
        <v>289</v>
      </c>
      <c r="K1010" t="s">
        <v>290</v>
      </c>
      <c r="L1010" s="36">
        <v>5284</v>
      </c>
      <c r="M1010">
        <v>-32</v>
      </c>
      <c r="N1010" s="66">
        <v>-6.0000000000000001E-3</v>
      </c>
      <c r="O1010" s="36">
        <v>5316</v>
      </c>
      <c r="P1010" s="66">
        <v>-6.0000000000000001E-3</v>
      </c>
      <c r="Q1010" s="36">
        <v>5380</v>
      </c>
      <c r="R1010" s="36">
        <v>5387</v>
      </c>
      <c r="S1010" s="36">
        <v>5250</v>
      </c>
      <c r="T1010" s="66">
        <v>-1.78E-2</v>
      </c>
      <c r="U1010" s="66">
        <v>-1.1000000000000001E-3</v>
      </c>
      <c r="V1010" s="66">
        <v>-1.9099999999999999E-2</v>
      </c>
      <c r="W1010" s="66">
        <v>6.4000000000000003E-3</v>
      </c>
      <c r="X1010" s="1">
        <v>1036100</v>
      </c>
      <c r="Y1010" s="1">
        <v>5477516</v>
      </c>
      <c r="Z1010" s="1">
        <v>1109640</v>
      </c>
      <c r="AA1010" t="s">
        <v>320</v>
      </c>
      <c r="AB1010" t="s">
        <v>321</v>
      </c>
      <c r="AC1010">
        <v>8.4499999999999993</v>
      </c>
      <c r="AD1010">
        <v>1</v>
      </c>
      <c r="AE1010">
        <v>3.41</v>
      </c>
      <c r="AF1010" t="s">
        <v>230</v>
      </c>
      <c r="AG1010" s="1">
        <v>145300</v>
      </c>
      <c r="AH1010" s="36">
        <v>5284</v>
      </c>
      <c r="AI1010">
        <v>800</v>
      </c>
      <c r="AJ1010" s="36">
        <v>5283</v>
      </c>
      <c r="AK1010" s="1">
        <v>1000</v>
      </c>
      <c r="AL1010" s="2">
        <v>0.63888888888888884</v>
      </c>
      <c r="AN1010" t="s">
        <v>298</v>
      </c>
      <c r="AO1010" t="s">
        <v>322</v>
      </c>
      <c r="AQ1010" t="str">
        <f t="shared" si="15"/>
        <v/>
      </c>
    </row>
    <row r="1011" spans="1:43">
      <c r="A1011" s="8">
        <v>46188</v>
      </c>
      <c r="B1011">
        <v>3989.96</v>
      </c>
      <c r="C1011">
        <v>-0.24</v>
      </c>
      <c r="D1011">
        <v>69550</v>
      </c>
      <c r="E1011">
        <v>0.22</v>
      </c>
      <c r="F1011" s="69">
        <v>2769</v>
      </c>
      <c r="G1011" t="s">
        <v>34</v>
      </c>
      <c r="H1011">
        <v>0</v>
      </c>
      <c r="I1011" t="s">
        <v>314</v>
      </c>
      <c r="J1011" t="s">
        <v>323</v>
      </c>
      <c r="K1011" t="s">
        <v>295</v>
      </c>
      <c r="L1011">
        <v>853</v>
      </c>
      <c r="M1011">
        <v>4</v>
      </c>
      <c r="N1011" s="66">
        <v>4.7000000000000002E-3</v>
      </c>
      <c r="O1011">
        <v>849</v>
      </c>
      <c r="P1011" s="66">
        <v>4.7000000000000002E-3</v>
      </c>
      <c r="Q1011">
        <v>850</v>
      </c>
      <c r="R1011">
        <v>855</v>
      </c>
      <c r="S1011">
        <v>849</v>
      </c>
      <c r="T1011" s="66">
        <v>3.5000000000000001E-3</v>
      </c>
      <c r="U1011" s="66">
        <v>-1.1000000000000001E-3</v>
      </c>
      <c r="V1011" s="66">
        <v>-2.3E-3</v>
      </c>
      <c r="W1011" s="66">
        <v>4.7000000000000002E-3</v>
      </c>
      <c r="X1011" s="1">
        <v>6200</v>
      </c>
      <c r="Y1011" s="1">
        <v>5278</v>
      </c>
      <c r="Z1011" s="1">
        <v>6706</v>
      </c>
      <c r="AA1011" t="s">
        <v>324</v>
      </c>
      <c r="AB1011" t="s">
        <v>325</v>
      </c>
      <c r="AC1011">
        <v>10.130000000000001</v>
      </c>
      <c r="AD1011">
        <v>22.67</v>
      </c>
      <c r="AE1011">
        <v>0</v>
      </c>
      <c r="AF1011">
        <v>0.1</v>
      </c>
      <c r="AG1011">
        <v>0</v>
      </c>
      <c r="AH1011">
        <v>857</v>
      </c>
      <c r="AI1011">
        <v>100</v>
      </c>
      <c r="AJ1011">
        <v>853</v>
      </c>
      <c r="AK1011">
        <v>200</v>
      </c>
      <c r="AL1011" s="2">
        <v>0.62986111111111109</v>
      </c>
      <c r="AM1011" s="3">
        <v>46213</v>
      </c>
      <c r="AN1011" t="s">
        <v>326</v>
      </c>
      <c r="AO1011" t="s">
        <v>327</v>
      </c>
      <c r="AQ1011" t="str">
        <f t="shared" si="15"/>
        <v/>
      </c>
    </row>
    <row r="1012" spans="1:43">
      <c r="A1012" s="8">
        <v>46188</v>
      </c>
      <c r="B1012">
        <v>3989.96</v>
      </c>
      <c r="C1012">
        <v>-0.24</v>
      </c>
      <c r="D1012">
        <v>69550</v>
      </c>
      <c r="E1012">
        <v>0.22</v>
      </c>
      <c r="F1012" s="69">
        <v>2914</v>
      </c>
      <c r="G1012" t="s">
        <v>35</v>
      </c>
      <c r="H1012">
        <v>0</v>
      </c>
      <c r="I1012" t="s">
        <v>288</v>
      </c>
      <c r="J1012" t="s">
        <v>289</v>
      </c>
      <c r="K1012" t="s">
        <v>295</v>
      </c>
      <c r="L1012" s="36">
        <v>6093</v>
      </c>
      <c r="M1012">
        <v>23</v>
      </c>
      <c r="N1012" s="66">
        <v>3.8E-3</v>
      </c>
      <c r="O1012" s="36">
        <v>6070</v>
      </c>
      <c r="P1012" s="66">
        <v>3.7000000000000002E-3</v>
      </c>
      <c r="Q1012" s="36">
        <v>6074</v>
      </c>
      <c r="R1012" s="36">
        <v>6095</v>
      </c>
      <c r="S1012" s="36">
        <v>6040</v>
      </c>
      <c r="T1012" s="66">
        <v>3.0999999999999999E-3</v>
      </c>
      <c r="U1012" s="66">
        <v>8.9999999999999998E-4</v>
      </c>
      <c r="V1012" s="66">
        <v>-2.9999999999999997E-4</v>
      </c>
      <c r="W1012" s="66">
        <v>8.6999999999999994E-3</v>
      </c>
      <c r="X1012" s="1">
        <v>2422900</v>
      </c>
      <c r="Y1012" s="1">
        <v>14700692</v>
      </c>
      <c r="Z1012" s="1">
        <v>12186000</v>
      </c>
      <c r="AA1012" t="s">
        <v>328</v>
      </c>
      <c r="AB1012" t="s">
        <v>329</v>
      </c>
      <c r="AC1012">
        <v>18.97</v>
      </c>
      <c r="AD1012">
        <v>2.64</v>
      </c>
      <c r="AE1012">
        <v>3.97</v>
      </c>
      <c r="AF1012" t="s">
        <v>230</v>
      </c>
      <c r="AG1012" s="1">
        <v>1120900</v>
      </c>
      <c r="AH1012" s="36">
        <v>6094</v>
      </c>
      <c r="AI1012" s="1">
        <v>300</v>
      </c>
      <c r="AJ1012" s="36">
        <v>6093</v>
      </c>
      <c r="AK1012" s="1">
        <v>700</v>
      </c>
      <c r="AL1012" s="2">
        <v>0.63888888888888884</v>
      </c>
      <c r="AN1012" t="s">
        <v>293</v>
      </c>
      <c r="AO1012" t="s">
        <v>319</v>
      </c>
      <c r="AQ1012" t="str">
        <f t="shared" si="15"/>
        <v/>
      </c>
    </row>
    <row r="1013" spans="1:43">
      <c r="A1013" s="8">
        <v>46188</v>
      </c>
      <c r="B1013">
        <v>3989.96</v>
      </c>
      <c r="C1013">
        <v>-0.24</v>
      </c>
      <c r="D1013">
        <v>69550</v>
      </c>
      <c r="E1013">
        <v>0.22</v>
      </c>
      <c r="F1013" s="69">
        <v>3003</v>
      </c>
      <c r="G1013" t="s">
        <v>36</v>
      </c>
      <c r="H1013">
        <v>0</v>
      </c>
      <c r="I1013" t="s">
        <v>288</v>
      </c>
      <c r="J1013" t="s">
        <v>289</v>
      </c>
      <c r="K1013" t="s">
        <v>295</v>
      </c>
      <c r="L1013" s="36">
        <v>1707</v>
      </c>
      <c r="M1013">
        <v>-32.5</v>
      </c>
      <c r="N1013" s="66">
        <v>-1.8700000000000001E-2</v>
      </c>
      <c r="O1013" s="36">
        <v>1739.5</v>
      </c>
      <c r="P1013" s="66">
        <v>-1.8599999999999998E-2</v>
      </c>
      <c r="Q1013" s="36">
        <v>1725</v>
      </c>
      <c r="R1013" s="36">
        <v>1734.5</v>
      </c>
      <c r="S1013" s="36">
        <v>1698.5</v>
      </c>
      <c r="T1013" s="66">
        <v>-1.04E-2</v>
      </c>
      <c r="U1013" s="66">
        <v>-4.5999999999999999E-3</v>
      </c>
      <c r="V1013" s="66">
        <v>-1.5800000000000002E-2</v>
      </c>
      <c r="W1013" s="66">
        <v>5.0000000000000001E-3</v>
      </c>
      <c r="X1013" s="1">
        <v>1612700</v>
      </c>
      <c r="Y1013" s="1">
        <v>2762684</v>
      </c>
      <c r="Z1013" s="1">
        <v>1310818</v>
      </c>
      <c r="AA1013" t="s">
        <v>330</v>
      </c>
      <c r="AB1013" t="s">
        <v>577</v>
      </c>
      <c r="AC1013">
        <v>10.7</v>
      </c>
      <c r="AD1013">
        <v>1.41</v>
      </c>
      <c r="AE1013">
        <v>3.93</v>
      </c>
      <c r="AF1013" t="s">
        <v>230</v>
      </c>
      <c r="AG1013" s="1">
        <v>34200</v>
      </c>
      <c r="AH1013" s="36">
        <v>1707.5</v>
      </c>
      <c r="AI1013" s="1">
        <v>2800</v>
      </c>
      <c r="AJ1013" s="36">
        <v>1707</v>
      </c>
      <c r="AK1013" s="1">
        <v>3500</v>
      </c>
      <c r="AL1013" s="2">
        <v>0.63888888888888884</v>
      </c>
      <c r="AN1013" t="s">
        <v>293</v>
      </c>
      <c r="AO1013" t="s">
        <v>332</v>
      </c>
      <c r="AQ1013" t="str">
        <f t="shared" si="15"/>
        <v/>
      </c>
    </row>
    <row r="1014" spans="1:43">
      <c r="A1014" s="8">
        <v>46188</v>
      </c>
      <c r="B1014">
        <v>3989.96</v>
      </c>
      <c r="C1014">
        <v>-0.24</v>
      </c>
      <c r="D1014">
        <v>69550</v>
      </c>
      <c r="E1014">
        <v>0.22</v>
      </c>
      <c r="F1014" s="69">
        <v>3407</v>
      </c>
      <c r="G1014" t="s">
        <v>37</v>
      </c>
      <c r="H1014">
        <v>0</v>
      </c>
      <c r="I1014" t="s">
        <v>288</v>
      </c>
      <c r="J1014" t="s">
        <v>289</v>
      </c>
      <c r="K1014" t="s">
        <v>295</v>
      </c>
      <c r="L1014" s="36">
        <v>1760</v>
      </c>
      <c r="M1014">
        <v>-4.5</v>
      </c>
      <c r="N1014" s="66">
        <v>-2.5999999999999999E-3</v>
      </c>
      <c r="O1014" s="36">
        <v>1764.5</v>
      </c>
      <c r="P1014" s="66">
        <v>-2.5000000000000001E-3</v>
      </c>
      <c r="Q1014" s="36">
        <v>1744</v>
      </c>
      <c r="R1014" s="36">
        <v>1762</v>
      </c>
      <c r="S1014" s="36">
        <v>1730</v>
      </c>
      <c r="T1014" s="66">
        <v>9.1000000000000004E-3</v>
      </c>
      <c r="U1014" s="66">
        <v>8.3000000000000001E-3</v>
      </c>
      <c r="V1014" s="66">
        <v>-1.1000000000000001E-3</v>
      </c>
      <c r="W1014" s="66">
        <v>1.7299999999999999E-2</v>
      </c>
      <c r="X1014" s="1">
        <v>3000600</v>
      </c>
      <c r="Y1014" s="1">
        <v>5241721</v>
      </c>
      <c r="Z1014" s="1">
        <v>2403723</v>
      </c>
      <c r="AA1014" t="s">
        <v>333</v>
      </c>
      <c r="AB1014" t="s">
        <v>334</v>
      </c>
      <c r="AC1014">
        <v>14.87</v>
      </c>
      <c r="AD1014">
        <v>1.1399999999999999</v>
      </c>
      <c r="AE1014">
        <v>2.5</v>
      </c>
      <c r="AF1014" t="s">
        <v>230</v>
      </c>
      <c r="AG1014" s="1">
        <v>172500</v>
      </c>
      <c r="AH1014" s="36">
        <v>1760.5</v>
      </c>
      <c r="AI1014" s="1">
        <v>1400</v>
      </c>
      <c r="AJ1014" s="36">
        <v>1760</v>
      </c>
      <c r="AK1014" s="1">
        <v>5600</v>
      </c>
      <c r="AL1014" s="2">
        <v>0.63888888888888884</v>
      </c>
      <c r="AN1014" t="s">
        <v>298</v>
      </c>
      <c r="AO1014" t="s">
        <v>335</v>
      </c>
      <c r="AQ1014" t="str">
        <f t="shared" si="15"/>
        <v/>
      </c>
    </row>
    <row r="1015" spans="1:43">
      <c r="A1015" s="8">
        <v>46188</v>
      </c>
      <c r="B1015">
        <v>3989.96</v>
      </c>
      <c r="C1015">
        <v>-0.24</v>
      </c>
      <c r="D1015">
        <v>69550</v>
      </c>
      <c r="E1015">
        <v>0.22</v>
      </c>
      <c r="F1015" s="69">
        <v>4008</v>
      </c>
      <c r="G1015" t="s">
        <v>38</v>
      </c>
      <c r="H1015">
        <v>0</v>
      </c>
      <c r="I1015" t="s">
        <v>288</v>
      </c>
      <c r="J1015" t="s">
        <v>289</v>
      </c>
      <c r="K1015" t="s">
        <v>295</v>
      </c>
      <c r="L1015" s="36">
        <v>1324</v>
      </c>
      <c r="M1015">
        <v>-5</v>
      </c>
      <c r="N1015" s="66">
        <v>-3.8E-3</v>
      </c>
      <c r="O1015" s="36">
        <v>1329</v>
      </c>
      <c r="P1015" s="66">
        <v>-3.7000000000000002E-3</v>
      </c>
      <c r="Q1015" s="36">
        <v>1321</v>
      </c>
      <c r="R1015" s="36">
        <v>1329</v>
      </c>
      <c r="S1015" s="36">
        <v>1313</v>
      </c>
      <c r="T1015" s="66">
        <v>2.2000000000000001E-3</v>
      </c>
      <c r="U1015" s="66">
        <v>1.5E-3</v>
      </c>
      <c r="V1015" s="66">
        <v>-3.7000000000000002E-3</v>
      </c>
      <c r="W1015" s="66">
        <v>8.3000000000000001E-3</v>
      </c>
      <c r="X1015" s="1">
        <v>107300</v>
      </c>
      <c r="Y1015" s="1">
        <v>141779</v>
      </c>
      <c r="Z1015" s="1">
        <v>85641</v>
      </c>
      <c r="AA1015" t="s">
        <v>541</v>
      </c>
      <c r="AB1015" t="s">
        <v>337</v>
      </c>
      <c r="AC1015">
        <v>10.83</v>
      </c>
      <c r="AD1015">
        <v>0.82</v>
      </c>
      <c r="AE1015">
        <v>3.63</v>
      </c>
      <c r="AF1015" t="s">
        <v>230</v>
      </c>
      <c r="AG1015" s="1">
        <v>43700</v>
      </c>
      <c r="AH1015" s="36">
        <v>1325</v>
      </c>
      <c r="AI1015">
        <v>400</v>
      </c>
      <c r="AJ1015" s="36">
        <v>1324</v>
      </c>
      <c r="AK1015" s="1">
        <v>1100</v>
      </c>
      <c r="AL1015" s="2">
        <v>0.63888888888888884</v>
      </c>
      <c r="AN1015" t="s">
        <v>298</v>
      </c>
      <c r="AO1015" t="s">
        <v>335</v>
      </c>
      <c r="AQ1015" t="str">
        <f t="shared" si="15"/>
        <v/>
      </c>
    </row>
    <row r="1016" spans="1:43">
      <c r="A1016" s="8">
        <v>46188</v>
      </c>
      <c r="B1016">
        <v>3989.96</v>
      </c>
      <c r="C1016">
        <v>-0.24</v>
      </c>
      <c r="D1016">
        <v>69550</v>
      </c>
      <c r="E1016">
        <v>0.22</v>
      </c>
      <c r="F1016" s="69">
        <v>4026</v>
      </c>
      <c r="G1016" t="s">
        <v>39</v>
      </c>
      <c r="H1016">
        <v>0</v>
      </c>
      <c r="I1016" t="s">
        <v>314</v>
      </c>
      <c r="J1016" t="s">
        <v>289</v>
      </c>
      <c r="K1016" t="s">
        <v>295</v>
      </c>
      <c r="L1016" s="36">
        <v>1637</v>
      </c>
      <c r="M1016">
        <v>46</v>
      </c>
      <c r="N1016" s="66">
        <v>2.8899999999999999E-2</v>
      </c>
      <c r="O1016" s="36">
        <v>1591</v>
      </c>
      <c r="P1016" s="66">
        <v>2.8899999999999999E-2</v>
      </c>
      <c r="Q1016" s="36">
        <v>1600</v>
      </c>
      <c r="R1016" s="36">
        <v>1646</v>
      </c>
      <c r="S1016" s="36">
        <v>1590</v>
      </c>
      <c r="T1016" s="66">
        <v>2.3099999999999999E-2</v>
      </c>
      <c r="U1016" s="66">
        <v>1.3599999999999999E-2</v>
      </c>
      <c r="V1016" s="66">
        <v>-5.4000000000000003E-3</v>
      </c>
      <c r="W1016" s="66">
        <v>2.9499999999999998E-2</v>
      </c>
      <c r="X1016" s="1">
        <v>63700</v>
      </c>
      <c r="Y1016" s="1">
        <v>103112</v>
      </c>
      <c r="Z1016" s="1">
        <v>15125</v>
      </c>
      <c r="AA1016" t="s">
        <v>338</v>
      </c>
      <c r="AB1016" t="s">
        <v>629</v>
      </c>
      <c r="AC1016">
        <v>8.0399999999999991</v>
      </c>
      <c r="AD1016">
        <v>1.0900000000000001</v>
      </c>
      <c r="AE1016">
        <v>2.99</v>
      </c>
      <c r="AF1016" t="s">
        <v>230</v>
      </c>
      <c r="AG1016" s="1">
        <v>1900</v>
      </c>
      <c r="AH1016" s="36">
        <v>1638</v>
      </c>
      <c r="AI1016">
        <v>100</v>
      </c>
      <c r="AJ1016" s="36">
        <v>1636</v>
      </c>
      <c r="AK1016">
        <v>300</v>
      </c>
      <c r="AL1016" s="2">
        <v>0.63680555555555551</v>
      </c>
      <c r="AM1016" s="3">
        <v>46183</v>
      </c>
      <c r="AN1016" t="s">
        <v>340</v>
      </c>
      <c r="AO1016" t="s">
        <v>341</v>
      </c>
      <c r="AQ1016" t="str">
        <f t="shared" si="15"/>
        <v/>
      </c>
    </row>
    <row r="1017" spans="1:43">
      <c r="A1017" s="8">
        <v>46188</v>
      </c>
      <c r="B1017">
        <v>3989.96</v>
      </c>
      <c r="C1017">
        <v>-0.24</v>
      </c>
      <c r="D1017">
        <v>69550</v>
      </c>
      <c r="E1017">
        <v>0.22</v>
      </c>
      <c r="F1017" s="69">
        <v>4062</v>
      </c>
      <c r="G1017" t="s">
        <v>40</v>
      </c>
      <c r="H1017">
        <v>0</v>
      </c>
      <c r="I1017" t="s">
        <v>288</v>
      </c>
      <c r="J1017" t="s">
        <v>289</v>
      </c>
      <c r="K1017" t="s">
        <v>290</v>
      </c>
      <c r="L1017" s="36">
        <v>22620</v>
      </c>
      <c r="M1017" s="36">
        <v>-130</v>
      </c>
      <c r="N1017" s="66">
        <v>-5.7000000000000002E-3</v>
      </c>
      <c r="O1017" s="36">
        <v>22750</v>
      </c>
      <c r="P1017" s="66">
        <v>-5.7000000000000002E-3</v>
      </c>
      <c r="Q1017" s="36">
        <v>22600</v>
      </c>
      <c r="R1017" s="36">
        <v>23640</v>
      </c>
      <c r="S1017" s="36">
        <v>22250</v>
      </c>
      <c r="T1017" s="66">
        <v>8.0000000000000004E-4</v>
      </c>
      <c r="U1017" s="66">
        <v>-1.2200000000000001E-2</v>
      </c>
      <c r="V1017" s="66">
        <v>-4.3099999999999999E-2</v>
      </c>
      <c r="W1017" s="66">
        <v>1.66E-2</v>
      </c>
      <c r="X1017" s="1">
        <v>8992900</v>
      </c>
      <c r="Y1017" s="1">
        <v>205188029</v>
      </c>
      <c r="Z1017" s="1">
        <v>6372531</v>
      </c>
      <c r="AA1017" t="s">
        <v>555</v>
      </c>
      <c r="AB1017" t="s">
        <v>343</v>
      </c>
      <c r="AC1017">
        <v>108.9</v>
      </c>
      <c r="AD1017">
        <v>11.48</v>
      </c>
      <c r="AE1017">
        <v>0.15</v>
      </c>
      <c r="AF1017" t="s">
        <v>230</v>
      </c>
      <c r="AG1017" s="1">
        <v>34200</v>
      </c>
      <c r="AH1017" s="36">
        <v>22620</v>
      </c>
      <c r="AI1017">
        <v>600</v>
      </c>
      <c r="AJ1017" s="36">
        <v>22615</v>
      </c>
      <c r="AK1017" s="1">
        <v>1700</v>
      </c>
      <c r="AL1017" s="2">
        <v>0.63888888888888884</v>
      </c>
      <c r="AN1017" t="s">
        <v>298</v>
      </c>
      <c r="AO1017" t="s">
        <v>344</v>
      </c>
      <c r="AQ1017" t="str">
        <f t="shared" si="15"/>
        <v/>
      </c>
    </row>
    <row r="1018" spans="1:43">
      <c r="A1018" s="8">
        <v>46188</v>
      </c>
      <c r="B1018">
        <v>3989.96</v>
      </c>
      <c r="C1018">
        <v>-0.24</v>
      </c>
      <c r="D1018">
        <v>69550</v>
      </c>
      <c r="E1018">
        <v>0.22</v>
      </c>
      <c r="F1018" s="69">
        <v>4063</v>
      </c>
      <c r="G1018" t="s">
        <v>41</v>
      </c>
      <c r="H1018">
        <v>0</v>
      </c>
      <c r="I1018" t="s">
        <v>288</v>
      </c>
      <c r="J1018" t="s">
        <v>289</v>
      </c>
      <c r="K1018" t="s">
        <v>295</v>
      </c>
      <c r="L1018" s="36">
        <v>7446</v>
      </c>
      <c r="M1018">
        <v>-118</v>
      </c>
      <c r="N1018" s="66">
        <v>-1.5599999999999999E-2</v>
      </c>
      <c r="O1018" s="36">
        <v>7564</v>
      </c>
      <c r="P1018" s="66">
        <v>-1.5599999999999999E-2</v>
      </c>
      <c r="Q1018" s="36">
        <v>7510</v>
      </c>
      <c r="R1018" s="36">
        <v>7589</v>
      </c>
      <c r="S1018" s="36">
        <v>7439</v>
      </c>
      <c r="T1018" s="66">
        <v>-8.5000000000000006E-3</v>
      </c>
      <c r="U1018" s="66">
        <v>-8.3000000000000001E-3</v>
      </c>
      <c r="V1018" s="66">
        <v>-1.8800000000000001E-2</v>
      </c>
      <c r="W1018" s="66">
        <v>8.9999999999999998E-4</v>
      </c>
      <c r="X1018" s="1">
        <v>3934200</v>
      </c>
      <c r="Y1018" s="1">
        <v>29501581</v>
      </c>
      <c r="Z1018" s="1">
        <v>14780279</v>
      </c>
      <c r="AA1018" t="s">
        <v>556</v>
      </c>
      <c r="AB1018" t="s">
        <v>346</v>
      </c>
      <c r="AC1018">
        <v>27.64</v>
      </c>
      <c r="AD1018">
        <v>3.1</v>
      </c>
      <c r="AE1018">
        <v>1.42</v>
      </c>
      <c r="AF1018" t="s">
        <v>230</v>
      </c>
      <c r="AG1018" s="1">
        <v>112400</v>
      </c>
      <c r="AH1018" s="36">
        <v>7446</v>
      </c>
      <c r="AI1018" s="1">
        <v>1300</v>
      </c>
      <c r="AJ1018" s="36">
        <v>7445</v>
      </c>
      <c r="AK1018" s="1">
        <v>1600</v>
      </c>
      <c r="AL1018" s="2">
        <v>0.63888888888888884</v>
      </c>
      <c r="AN1018" t="s">
        <v>298</v>
      </c>
      <c r="AO1018" t="s">
        <v>335</v>
      </c>
      <c r="AQ1018" t="str">
        <f t="shared" si="15"/>
        <v/>
      </c>
    </row>
    <row r="1019" spans="1:43">
      <c r="A1019" s="8">
        <v>46188</v>
      </c>
      <c r="B1019">
        <v>3989.96</v>
      </c>
      <c r="C1019">
        <v>-0.24</v>
      </c>
      <c r="D1019">
        <v>69550</v>
      </c>
      <c r="E1019">
        <v>0.22</v>
      </c>
      <c r="F1019" s="69">
        <v>4068</v>
      </c>
      <c r="G1019" t="s">
        <v>42</v>
      </c>
      <c r="H1019">
        <v>0</v>
      </c>
      <c r="I1019" t="s">
        <v>347</v>
      </c>
      <c r="J1019" t="s">
        <v>323</v>
      </c>
      <c r="K1019" t="s">
        <v>295</v>
      </c>
      <c r="L1019" s="36">
        <v>1727</v>
      </c>
      <c r="M1019">
        <v>-1</v>
      </c>
      <c r="N1019" s="66">
        <v>-5.9999999999999995E-4</v>
      </c>
      <c r="O1019" s="36">
        <v>1728</v>
      </c>
      <c r="P1019" s="66">
        <v>-5.0000000000000001E-4</v>
      </c>
      <c r="Q1019" s="36">
        <v>1729</v>
      </c>
      <c r="R1019" s="36">
        <v>1748</v>
      </c>
      <c r="S1019" s="36">
        <v>1727</v>
      </c>
      <c r="T1019" s="66">
        <v>-1.1000000000000001E-3</v>
      </c>
      <c r="U1019" s="66">
        <v>-1.03E-2</v>
      </c>
      <c r="V1019" s="66">
        <v>-1.2E-2</v>
      </c>
      <c r="W1019" s="66">
        <v>0</v>
      </c>
      <c r="X1019" s="1">
        <v>3000</v>
      </c>
      <c r="Y1019" s="1">
        <v>5198</v>
      </c>
      <c r="Z1019" s="1">
        <v>3263</v>
      </c>
      <c r="AA1019" t="s">
        <v>348</v>
      </c>
      <c r="AB1019" t="s">
        <v>349</v>
      </c>
      <c r="AC1019">
        <v>22.69</v>
      </c>
      <c r="AD1019">
        <v>1.52</v>
      </c>
      <c r="AE1019">
        <v>0</v>
      </c>
      <c r="AF1019">
        <v>1.6</v>
      </c>
      <c r="AG1019">
        <v>0</v>
      </c>
      <c r="AH1019" s="36">
        <v>1738</v>
      </c>
      <c r="AI1019">
        <v>400</v>
      </c>
      <c r="AJ1019" s="36">
        <v>1728</v>
      </c>
      <c r="AK1019">
        <v>300</v>
      </c>
      <c r="AL1019" s="2">
        <v>0.57847222222222228</v>
      </c>
      <c r="AM1019" s="3"/>
      <c r="AN1019" t="s">
        <v>350</v>
      </c>
      <c r="AO1019" t="s">
        <v>351</v>
      </c>
      <c r="AQ1019" t="str">
        <f t="shared" si="15"/>
        <v/>
      </c>
    </row>
    <row r="1020" spans="1:43">
      <c r="A1020" s="8">
        <v>46188</v>
      </c>
      <c r="B1020">
        <v>3989.96</v>
      </c>
      <c r="C1020">
        <v>-0.24</v>
      </c>
      <c r="D1020">
        <v>69550</v>
      </c>
      <c r="E1020">
        <v>0.22</v>
      </c>
      <c r="F1020" s="69">
        <v>4100</v>
      </c>
      <c r="G1020" t="s">
        <v>43</v>
      </c>
      <c r="H1020">
        <v>0</v>
      </c>
      <c r="I1020" t="s">
        <v>314</v>
      </c>
      <c r="J1020" t="s">
        <v>289</v>
      </c>
      <c r="K1020" t="s">
        <v>295</v>
      </c>
      <c r="L1020" s="36">
        <v>1778</v>
      </c>
      <c r="M1020">
        <v>43</v>
      </c>
      <c r="N1020" s="66">
        <v>2.4799999999999999E-2</v>
      </c>
      <c r="O1020" s="36">
        <v>1735</v>
      </c>
      <c r="P1020" s="66">
        <v>2.47E-2</v>
      </c>
      <c r="Q1020" s="36">
        <v>1775</v>
      </c>
      <c r="R1020" s="36">
        <v>1874</v>
      </c>
      <c r="S1020" s="36">
        <v>1710</v>
      </c>
      <c r="T1020" s="66">
        <v>1.6000000000000001E-3</v>
      </c>
      <c r="U1020" s="66">
        <v>-4.0399999999999998E-2</v>
      </c>
      <c r="V1020" s="66">
        <v>-5.1200000000000002E-2</v>
      </c>
      <c r="W1020" s="66">
        <v>3.9699999999999999E-2</v>
      </c>
      <c r="X1020" s="1">
        <v>194300</v>
      </c>
      <c r="Y1020" s="1">
        <v>352606</v>
      </c>
      <c r="Z1020" s="1">
        <v>10844</v>
      </c>
      <c r="AA1020" t="s">
        <v>544</v>
      </c>
      <c r="AB1020" t="s">
        <v>353</v>
      </c>
      <c r="AC1020">
        <v>20.57</v>
      </c>
      <c r="AD1020">
        <v>1.1299999999999999</v>
      </c>
      <c r="AE1020">
        <v>0</v>
      </c>
      <c r="AF1020" t="s">
        <v>230</v>
      </c>
      <c r="AG1020">
        <v>0</v>
      </c>
      <c r="AH1020" s="36">
        <v>1782</v>
      </c>
      <c r="AI1020">
        <v>300</v>
      </c>
      <c r="AJ1020" s="36">
        <v>1778</v>
      </c>
      <c r="AK1020">
        <v>400</v>
      </c>
      <c r="AL1020" s="2">
        <v>0.6381944444444444</v>
      </c>
      <c r="AM1020" s="3"/>
      <c r="AN1020" t="s">
        <v>298</v>
      </c>
      <c r="AO1020" t="s">
        <v>335</v>
      </c>
      <c r="AQ1020" t="str">
        <f t="shared" si="15"/>
        <v/>
      </c>
    </row>
    <row r="1021" spans="1:43">
      <c r="A1021" s="8">
        <v>46188</v>
      </c>
      <c r="B1021">
        <v>3989.96</v>
      </c>
      <c r="C1021">
        <v>-0.24</v>
      </c>
      <c r="D1021">
        <v>69550</v>
      </c>
      <c r="E1021">
        <v>0.22</v>
      </c>
      <c r="F1021" s="69">
        <v>4182</v>
      </c>
      <c r="G1021" t="s">
        <v>44</v>
      </c>
      <c r="H1021">
        <v>0</v>
      </c>
      <c r="I1021" t="s">
        <v>288</v>
      </c>
      <c r="J1021" t="s">
        <v>289</v>
      </c>
      <c r="K1021" t="s">
        <v>295</v>
      </c>
      <c r="L1021" s="36">
        <v>5103</v>
      </c>
      <c r="M1021">
        <v>60</v>
      </c>
      <c r="N1021" s="66">
        <v>1.1900000000000001E-2</v>
      </c>
      <c r="O1021" s="36">
        <v>5043</v>
      </c>
      <c r="P1021" s="66">
        <v>1.18E-2</v>
      </c>
      <c r="Q1021" s="36">
        <v>5020</v>
      </c>
      <c r="R1021" s="36">
        <v>5166</v>
      </c>
      <c r="S1021" s="36">
        <v>5012</v>
      </c>
      <c r="T1021" s="66">
        <v>1.6500000000000001E-2</v>
      </c>
      <c r="U1021" s="66">
        <v>-1.5E-3</v>
      </c>
      <c r="V1021" s="66">
        <v>-1.21E-2</v>
      </c>
      <c r="W1021" s="66">
        <v>1.8100000000000002E-2</v>
      </c>
      <c r="X1021" s="1">
        <v>912100</v>
      </c>
      <c r="Y1021" s="1">
        <v>4661697</v>
      </c>
      <c r="Z1021" s="1">
        <v>1080236</v>
      </c>
      <c r="AA1021" t="s">
        <v>545</v>
      </c>
      <c r="AB1021" t="s">
        <v>355</v>
      </c>
      <c r="AC1021">
        <v>21.63</v>
      </c>
      <c r="AD1021">
        <v>1.53</v>
      </c>
      <c r="AE1021">
        <v>2.16</v>
      </c>
      <c r="AF1021" t="s">
        <v>230</v>
      </c>
      <c r="AG1021" s="1">
        <v>15800</v>
      </c>
      <c r="AH1021" s="36">
        <v>5105</v>
      </c>
      <c r="AI1021">
        <v>500</v>
      </c>
      <c r="AJ1021" s="36">
        <v>5103</v>
      </c>
      <c r="AK1021" s="1">
        <v>3700</v>
      </c>
      <c r="AL1021" s="2">
        <v>0.63888888888888884</v>
      </c>
      <c r="AM1021" s="3"/>
      <c r="AN1021" t="s">
        <v>298</v>
      </c>
      <c r="AO1021" t="s">
        <v>335</v>
      </c>
      <c r="AQ1021" t="str">
        <f t="shared" si="15"/>
        <v/>
      </c>
    </row>
    <row r="1022" spans="1:43">
      <c r="A1022" s="8">
        <v>46188</v>
      </c>
      <c r="B1022">
        <v>3989.96</v>
      </c>
      <c r="C1022">
        <v>-0.24</v>
      </c>
      <c r="D1022">
        <v>69550</v>
      </c>
      <c r="E1022">
        <v>0.22</v>
      </c>
      <c r="F1022" s="69">
        <v>4188</v>
      </c>
      <c r="G1022" t="s">
        <v>45</v>
      </c>
      <c r="H1022">
        <v>0</v>
      </c>
      <c r="I1022" t="s">
        <v>288</v>
      </c>
      <c r="J1022" t="s">
        <v>289</v>
      </c>
      <c r="K1022" t="s">
        <v>290</v>
      </c>
      <c r="L1022" s="36">
        <v>1107</v>
      </c>
      <c r="M1022">
        <v>-21.5</v>
      </c>
      <c r="N1022" s="66">
        <v>-1.9099999999999999E-2</v>
      </c>
      <c r="O1022" s="36">
        <v>1128.5</v>
      </c>
      <c r="P1022" s="66">
        <v>-1.9E-2</v>
      </c>
      <c r="Q1022" s="36">
        <v>1112.5</v>
      </c>
      <c r="R1022" s="36">
        <v>1119</v>
      </c>
      <c r="S1022" s="36">
        <v>1103</v>
      </c>
      <c r="T1022" s="66">
        <v>-4.8999999999999998E-3</v>
      </c>
      <c r="U1022" s="66">
        <v>1.8E-3</v>
      </c>
      <c r="V1022" s="66">
        <v>-1.0699999999999999E-2</v>
      </c>
      <c r="W1022" s="66">
        <v>3.5999999999999999E-3</v>
      </c>
      <c r="X1022" s="1">
        <v>2537900</v>
      </c>
      <c r="Y1022" s="1">
        <v>2816181</v>
      </c>
      <c r="Z1022" s="1">
        <v>1595704</v>
      </c>
      <c r="AA1022" t="s">
        <v>356</v>
      </c>
      <c r="AB1022" t="s">
        <v>357</v>
      </c>
      <c r="AC1022">
        <v>12.65</v>
      </c>
      <c r="AD1022">
        <v>0.85</v>
      </c>
      <c r="AE1022">
        <v>2.89</v>
      </c>
      <c r="AF1022" t="s">
        <v>230</v>
      </c>
      <c r="AG1022" s="1">
        <v>329300</v>
      </c>
      <c r="AH1022" s="36">
        <v>1107</v>
      </c>
      <c r="AI1022" s="1">
        <v>3400</v>
      </c>
      <c r="AJ1022" s="36">
        <v>1106.5</v>
      </c>
      <c r="AK1022" s="1">
        <v>2700</v>
      </c>
      <c r="AL1022" s="2">
        <v>0.63888888888888884</v>
      </c>
      <c r="AM1022" s="3"/>
      <c r="AN1022" t="s">
        <v>298</v>
      </c>
      <c r="AO1022" t="s">
        <v>335</v>
      </c>
      <c r="AQ1022" t="str">
        <f t="shared" si="15"/>
        <v/>
      </c>
    </row>
    <row r="1023" spans="1:43">
      <c r="A1023" s="8">
        <v>46188</v>
      </c>
      <c r="B1023">
        <v>3989.96</v>
      </c>
      <c r="C1023">
        <v>-0.24</v>
      </c>
      <c r="D1023">
        <v>69550</v>
      </c>
      <c r="E1023">
        <v>0.22</v>
      </c>
      <c r="F1023" s="69">
        <v>4220</v>
      </c>
      <c r="G1023" t="s">
        <v>46</v>
      </c>
      <c r="H1023">
        <v>0</v>
      </c>
      <c r="I1023" t="s">
        <v>288</v>
      </c>
      <c r="J1023" t="s">
        <v>289</v>
      </c>
      <c r="K1023" t="s">
        <v>290</v>
      </c>
      <c r="L1023" s="36">
        <v>1694</v>
      </c>
      <c r="M1023">
        <v>-14</v>
      </c>
      <c r="N1023" s="66">
        <v>-8.2000000000000007E-3</v>
      </c>
      <c r="O1023" s="36">
        <v>1708</v>
      </c>
      <c r="P1023" s="66">
        <v>-8.0999999999999996E-3</v>
      </c>
      <c r="Q1023" s="36">
        <v>1699</v>
      </c>
      <c r="R1023" s="36">
        <v>1744</v>
      </c>
      <c r="S1023" s="36">
        <v>1685</v>
      </c>
      <c r="T1023" s="66">
        <v>-2.8999999999999998E-3</v>
      </c>
      <c r="U1023" s="66">
        <v>1.6999999999999999E-3</v>
      </c>
      <c r="V1023" s="66">
        <v>-2.86E-2</v>
      </c>
      <c r="W1023" s="66">
        <v>5.3E-3</v>
      </c>
      <c r="X1023" s="1">
        <v>79600</v>
      </c>
      <c r="Y1023" s="1">
        <v>135145</v>
      </c>
      <c r="Z1023" s="1">
        <v>86859</v>
      </c>
      <c r="AA1023" t="s">
        <v>358</v>
      </c>
      <c r="AB1023" t="s">
        <v>578</v>
      </c>
      <c r="AC1023">
        <v>11.85</v>
      </c>
      <c r="AD1023">
        <v>1.19</v>
      </c>
      <c r="AE1023">
        <v>3.19</v>
      </c>
      <c r="AF1023" t="s">
        <v>230</v>
      </c>
      <c r="AG1023" s="1">
        <v>14000</v>
      </c>
      <c r="AH1023" s="36">
        <v>1694</v>
      </c>
      <c r="AI1023">
        <v>200</v>
      </c>
      <c r="AJ1023" s="36">
        <v>1693</v>
      </c>
      <c r="AK1023">
        <v>600</v>
      </c>
      <c r="AL1023" s="2">
        <v>0.63888888888888884</v>
      </c>
      <c r="AN1023" t="s">
        <v>298</v>
      </c>
      <c r="AO1023" t="s">
        <v>335</v>
      </c>
      <c r="AQ1023" t="str">
        <f t="shared" si="15"/>
        <v/>
      </c>
    </row>
    <row r="1024" spans="1:43">
      <c r="A1024" s="8">
        <v>46188</v>
      </c>
      <c r="B1024">
        <v>3989.96</v>
      </c>
      <c r="C1024">
        <v>-0.24</v>
      </c>
      <c r="D1024">
        <v>69550</v>
      </c>
      <c r="E1024">
        <v>0.22</v>
      </c>
      <c r="F1024" s="69">
        <v>4334</v>
      </c>
      <c r="G1024" t="s">
        <v>47</v>
      </c>
      <c r="H1024">
        <v>0</v>
      </c>
      <c r="I1024" t="s">
        <v>314</v>
      </c>
      <c r="J1024" t="s">
        <v>323</v>
      </c>
      <c r="K1024" t="s">
        <v>290</v>
      </c>
      <c r="L1024">
        <v>380</v>
      </c>
      <c r="M1024">
        <v>-3</v>
      </c>
      <c r="N1024" s="66">
        <v>-7.7999999999999996E-3</v>
      </c>
      <c r="O1024">
        <v>383</v>
      </c>
      <c r="P1024" s="66">
        <v>-7.7999999999999996E-3</v>
      </c>
      <c r="Q1024">
        <v>378</v>
      </c>
      <c r="R1024">
        <v>380</v>
      </c>
      <c r="S1024">
        <v>377</v>
      </c>
      <c r="T1024" s="66">
        <v>5.1999999999999998E-3</v>
      </c>
      <c r="U1024" s="66">
        <v>0</v>
      </c>
      <c r="V1024" s="66">
        <v>0</v>
      </c>
      <c r="W1024" s="66">
        <v>7.9000000000000008E-3</v>
      </c>
      <c r="X1024" s="1">
        <v>4000</v>
      </c>
      <c r="Y1024" s="1">
        <v>1513</v>
      </c>
      <c r="Z1024" s="1">
        <v>4216</v>
      </c>
      <c r="AA1024" t="s">
        <v>360</v>
      </c>
      <c r="AB1024" t="s">
        <v>630</v>
      </c>
      <c r="AC1024">
        <v>11.41</v>
      </c>
      <c r="AD1024">
        <v>1.25</v>
      </c>
      <c r="AE1024">
        <v>2.63</v>
      </c>
      <c r="AF1024">
        <v>0.1</v>
      </c>
      <c r="AG1024">
        <v>900</v>
      </c>
      <c r="AH1024">
        <v>380</v>
      </c>
      <c r="AI1024">
        <v>700</v>
      </c>
      <c r="AJ1024">
        <v>378</v>
      </c>
      <c r="AK1024" s="1">
        <v>100</v>
      </c>
      <c r="AL1024" s="2">
        <v>0.60277777777777775</v>
      </c>
      <c r="AM1024" s="3">
        <v>46183</v>
      </c>
      <c r="AN1024" t="s">
        <v>306</v>
      </c>
      <c r="AO1024" t="s">
        <v>351</v>
      </c>
      <c r="AQ1024" t="str">
        <f t="shared" si="15"/>
        <v/>
      </c>
    </row>
    <row r="1025" spans="1:43">
      <c r="A1025" s="8">
        <v>46188</v>
      </c>
      <c r="B1025">
        <v>3989.96</v>
      </c>
      <c r="C1025">
        <v>-0.24</v>
      </c>
      <c r="D1025">
        <v>69550</v>
      </c>
      <c r="E1025">
        <v>0.22</v>
      </c>
      <c r="F1025" s="69">
        <v>4523</v>
      </c>
      <c r="G1025" t="s">
        <v>48</v>
      </c>
      <c r="H1025">
        <v>0</v>
      </c>
      <c r="I1025" t="s">
        <v>288</v>
      </c>
      <c r="J1025" t="s">
        <v>289</v>
      </c>
      <c r="K1025" t="s">
        <v>295</v>
      </c>
      <c r="L1025" s="36">
        <v>3736</v>
      </c>
      <c r="M1025">
        <v>-85</v>
      </c>
      <c r="N1025" s="66">
        <v>-2.2200000000000001E-2</v>
      </c>
      <c r="O1025" s="36">
        <v>3821</v>
      </c>
      <c r="P1025" s="66">
        <v>-2.2200000000000001E-2</v>
      </c>
      <c r="Q1025" s="36">
        <v>3796</v>
      </c>
      <c r="R1025" s="36">
        <v>3799</v>
      </c>
      <c r="S1025" s="36">
        <v>3719</v>
      </c>
      <c r="T1025" s="66">
        <v>-1.5800000000000002E-2</v>
      </c>
      <c r="U1025" s="66">
        <v>-5.4999999999999997E-3</v>
      </c>
      <c r="V1025" s="66">
        <v>-1.6500000000000001E-2</v>
      </c>
      <c r="W1025" s="66">
        <v>4.4999999999999997E-3</v>
      </c>
      <c r="X1025" s="1">
        <v>1228700</v>
      </c>
      <c r="Y1025" s="1">
        <v>4616188</v>
      </c>
      <c r="Z1025" s="1">
        <v>1089601</v>
      </c>
      <c r="AA1025" t="s">
        <v>362</v>
      </c>
      <c r="AB1025" t="s">
        <v>631</v>
      </c>
      <c r="AC1025">
        <v>20.170000000000002</v>
      </c>
      <c r="AD1025">
        <v>1.17</v>
      </c>
      <c r="AE1025">
        <v>4.28</v>
      </c>
      <c r="AF1025" t="s">
        <v>230</v>
      </c>
      <c r="AG1025" s="1">
        <v>118000</v>
      </c>
      <c r="AH1025" s="36">
        <v>3738</v>
      </c>
      <c r="AI1025" s="1">
        <v>2700</v>
      </c>
      <c r="AJ1025" s="36">
        <v>3736</v>
      </c>
      <c r="AK1025">
        <v>700</v>
      </c>
      <c r="AL1025" s="2">
        <v>0.63888888888888884</v>
      </c>
      <c r="AM1025" s="3"/>
      <c r="AN1025" t="s">
        <v>298</v>
      </c>
      <c r="AO1025" t="s">
        <v>364</v>
      </c>
      <c r="AQ1025" t="str">
        <f t="shared" si="15"/>
        <v/>
      </c>
    </row>
    <row r="1026" spans="1:43">
      <c r="A1026" s="8">
        <v>46188</v>
      </c>
      <c r="B1026">
        <v>3989.96</v>
      </c>
      <c r="C1026">
        <v>-0.24</v>
      </c>
      <c r="D1026">
        <v>69550</v>
      </c>
      <c r="E1026">
        <v>0.22</v>
      </c>
      <c r="F1026" s="69">
        <v>4528</v>
      </c>
      <c r="G1026" t="s">
        <v>49</v>
      </c>
      <c r="H1026">
        <v>0</v>
      </c>
      <c r="I1026" t="s">
        <v>288</v>
      </c>
      <c r="J1026" t="s">
        <v>289</v>
      </c>
      <c r="K1026" t="s">
        <v>295</v>
      </c>
      <c r="L1026" s="36">
        <v>2253.5</v>
      </c>
      <c r="M1026">
        <v>-11.5</v>
      </c>
      <c r="N1026" s="66">
        <v>-5.1000000000000004E-3</v>
      </c>
      <c r="O1026" s="36">
        <v>2265</v>
      </c>
      <c r="P1026" s="66">
        <v>-5.0000000000000001E-3</v>
      </c>
      <c r="Q1026" s="36">
        <v>2266.5</v>
      </c>
      <c r="R1026" s="36">
        <v>2289.5</v>
      </c>
      <c r="S1026" s="36">
        <v>2245.5</v>
      </c>
      <c r="T1026" s="66">
        <v>-5.7000000000000002E-3</v>
      </c>
      <c r="U1026" s="66">
        <v>-1.4999999999999999E-2</v>
      </c>
      <c r="V1026" s="66">
        <v>-1.5699999999999999E-2</v>
      </c>
      <c r="W1026" s="66">
        <v>3.5000000000000001E-3</v>
      </c>
      <c r="X1026" s="1">
        <v>910700</v>
      </c>
      <c r="Y1026" s="1">
        <v>2064237</v>
      </c>
      <c r="Z1026" s="1">
        <v>1123804</v>
      </c>
      <c r="AA1026" t="s">
        <v>365</v>
      </c>
      <c r="AB1026" t="s">
        <v>580</v>
      </c>
      <c r="AC1026">
        <v>14.91</v>
      </c>
      <c r="AD1026">
        <v>1.24</v>
      </c>
      <c r="AE1026">
        <v>3.55</v>
      </c>
      <c r="AF1026" t="s">
        <v>230</v>
      </c>
      <c r="AG1026" s="1">
        <v>74900</v>
      </c>
      <c r="AH1026" s="36">
        <v>2254</v>
      </c>
      <c r="AI1026" s="1">
        <v>1000</v>
      </c>
      <c r="AJ1026" s="36">
        <v>2253.5</v>
      </c>
      <c r="AK1026" s="1">
        <v>1100</v>
      </c>
      <c r="AL1026" s="2">
        <v>0.63888888888888884</v>
      </c>
      <c r="AN1026" t="s">
        <v>298</v>
      </c>
      <c r="AO1026" t="s">
        <v>364</v>
      </c>
      <c r="AQ1026" t="str">
        <f t="shared" si="15"/>
        <v/>
      </c>
    </row>
    <row r="1027" spans="1:43">
      <c r="A1027" s="8">
        <v>46188</v>
      </c>
      <c r="B1027">
        <v>3989.96</v>
      </c>
      <c r="C1027">
        <v>-0.24</v>
      </c>
      <c r="D1027">
        <v>69550</v>
      </c>
      <c r="E1027">
        <v>0.22</v>
      </c>
      <c r="F1027" s="69">
        <v>4661</v>
      </c>
      <c r="G1027" t="s">
        <v>50</v>
      </c>
      <c r="H1027">
        <v>0</v>
      </c>
      <c r="I1027" t="s">
        <v>288</v>
      </c>
      <c r="J1027" t="s">
        <v>289</v>
      </c>
      <c r="K1027" t="s">
        <v>295</v>
      </c>
      <c r="L1027" s="36">
        <v>2273</v>
      </c>
      <c r="M1027">
        <v>10</v>
      </c>
      <c r="N1027" s="66">
        <v>4.4000000000000003E-3</v>
      </c>
      <c r="O1027" s="36">
        <v>2263</v>
      </c>
      <c r="P1027" s="66">
        <v>4.4000000000000003E-3</v>
      </c>
      <c r="Q1027" s="36">
        <v>2272</v>
      </c>
      <c r="R1027" s="36">
        <v>2293.5</v>
      </c>
      <c r="S1027" s="36">
        <v>2242</v>
      </c>
      <c r="T1027" s="66">
        <v>4.0000000000000002E-4</v>
      </c>
      <c r="U1027" s="66">
        <v>-7.1999999999999998E-3</v>
      </c>
      <c r="V1027" s="66">
        <v>-8.8999999999999999E-3</v>
      </c>
      <c r="W1027" s="66">
        <v>1.38E-2</v>
      </c>
      <c r="X1027" s="1">
        <v>3014100</v>
      </c>
      <c r="Y1027" s="1">
        <v>6841873</v>
      </c>
      <c r="Z1027" s="1">
        <v>4092424</v>
      </c>
      <c r="AA1027" t="s">
        <v>367</v>
      </c>
      <c r="AB1027" t="s">
        <v>368</v>
      </c>
      <c r="AC1027">
        <v>31.83</v>
      </c>
      <c r="AD1027">
        <v>3.38</v>
      </c>
      <c r="AE1027">
        <v>0.7</v>
      </c>
      <c r="AF1027" t="s">
        <v>230</v>
      </c>
      <c r="AG1027" s="1">
        <v>436200</v>
      </c>
      <c r="AH1027" s="36">
        <v>2273.5</v>
      </c>
      <c r="AI1027" s="1">
        <v>2000</v>
      </c>
      <c r="AJ1027" s="36">
        <v>2273</v>
      </c>
      <c r="AK1027">
        <v>400</v>
      </c>
      <c r="AL1027" s="2">
        <v>0.63888888888888884</v>
      </c>
      <c r="AN1027" t="s">
        <v>298</v>
      </c>
      <c r="AO1027" t="s">
        <v>313</v>
      </c>
      <c r="AQ1027" t="str">
        <f t="shared" ref="AQ1027:AQ1090" si="16">IF(AP1027="","",ROUND((L1027-AP1027)/AP1027,4))</f>
        <v/>
      </c>
    </row>
    <row r="1028" spans="1:43">
      <c r="A1028" s="8">
        <v>46188</v>
      </c>
      <c r="B1028">
        <v>3989.96</v>
      </c>
      <c r="C1028">
        <v>-0.24</v>
      </c>
      <c r="D1028">
        <v>69550</v>
      </c>
      <c r="E1028">
        <v>0.22</v>
      </c>
      <c r="F1028" s="69">
        <v>5020</v>
      </c>
      <c r="G1028" t="s">
        <v>51</v>
      </c>
      <c r="H1028">
        <v>0</v>
      </c>
      <c r="I1028" t="s">
        <v>288</v>
      </c>
      <c r="J1028" t="s">
        <v>289</v>
      </c>
      <c r="K1028" t="s">
        <v>295</v>
      </c>
      <c r="L1028" s="36">
        <v>1235</v>
      </c>
      <c r="M1028">
        <v>-11</v>
      </c>
      <c r="N1028" s="66">
        <v>-8.8000000000000005E-3</v>
      </c>
      <c r="O1028" s="36">
        <v>1246</v>
      </c>
      <c r="P1028" s="66">
        <v>-8.8000000000000005E-3</v>
      </c>
      <c r="Q1028" s="36">
        <v>1225</v>
      </c>
      <c r="R1028" s="36">
        <v>1247</v>
      </c>
      <c r="S1028" s="36">
        <v>1219</v>
      </c>
      <c r="T1028" s="66">
        <v>8.0999999999999996E-3</v>
      </c>
      <c r="U1028" s="66">
        <v>-9.5999999999999992E-3</v>
      </c>
      <c r="V1028" s="66">
        <v>-9.5999999999999992E-3</v>
      </c>
      <c r="W1028" s="66">
        <v>1.3100000000000001E-2</v>
      </c>
      <c r="X1028" s="1">
        <v>5289600</v>
      </c>
      <c r="Y1028" s="1">
        <v>6527831</v>
      </c>
      <c r="Z1028" s="1">
        <v>3342856</v>
      </c>
      <c r="AA1028" t="s">
        <v>369</v>
      </c>
      <c r="AB1028" t="s">
        <v>370</v>
      </c>
      <c r="AC1028">
        <v>7.98</v>
      </c>
      <c r="AD1028">
        <v>0.98</v>
      </c>
      <c r="AE1028">
        <v>2.75</v>
      </c>
      <c r="AF1028" t="s">
        <v>230</v>
      </c>
      <c r="AG1028" s="1">
        <v>366700</v>
      </c>
      <c r="AH1028" s="36">
        <v>1235.5</v>
      </c>
      <c r="AI1028" s="1">
        <v>8500</v>
      </c>
      <c r="AJ1028" s="36">
        <v>1235</v>
      </c>
      <c r="AK1028" s="1">
        <v>10800</v>
      </c>
      <c r="AL1028" s="2">
        <v>0.63888888888888884</v>
      </c>
      <c r="AM1028" s="3"/>
      <c r="AN1028" t="s">
        <v>298</v>
      </c>
      <c r="AO1028" t="s">
        <v>371</v>
      </c>
      <c r="AQ1028" t="str">
        <f t="shared" si="16"/>
        <v/>
      </c>
    </row>
    <row r="1029" spans="1:43">
      <c r="A1029" s="8">
        <v>46188</v>
      </c>
      <c r="B1029">
        <v>3989.96</v>
      </c>
      <c r="C1029">
        <v>-0.24</v>
      </c>
      <c r="D1029">
        <v>69550</v>
      </c>
      <c r="E1029">
        <v>0.22</v>
      </c>
      <c r="F1029" s="69">
        <v>5201</v>
      </c>
      <c r="G1029" t="s">
        <v>52</v>
      </c>
      <c r="H1029">
        <v>0</v>
      </c>
      <c r="I1029" t="s">
        <v>288</v>
      </c>
      <c r="J1029" t="s">
        <v>289</v>
      </c>
      <c r="K1029" t="s">
        <v>295</v>
      </c>
      <c r="L1029" s="36">
        <v>7299</v>
      </c>
      <c r="M1029">
        <v>-83</v>
      </c>
      <c r="N1029" s="66">
        <v>-1.12E-2</v>
      </c>
      <c r="O1029" s="36">
        <v>7382</v>
      </c>
      <c r="P1029" s="66">
        <v>-1.12E-2</v>
      </c>
      <c r="Q1029" s="36">
        <v>7500</v>
      </c>
      <c r="R1029" s="36">
        <v>7500</v>
      </c>
      <c r="S1029" s="36">
        <v>7291</v>
      </c>
      <c r="T1029" s="66">
        <v>-2.6800000000000001E-2</v>
      </c>
      <c r="U1029" s="66">
        <v>-3.8999999999999998E-3</v>
      </c>
      <c r="V1029" s="66">
        <v>-2.6800000000000001E-2</v>
      </c>
      <c r="W1029" s="66">
        <v>1E-3</v>
      </c>
      <c r="X1029" s="1">
        <v>1162800</v>
      </c>
      <c r="Y1029" s="1">
        <v>8538523</v>
      </c>
      <c r="Z1029" s="1">
        <v>1587055</v>
      </c>
      <c r="AA1029" t="s">
        <v>581</v>
      </c>
      <c r="AB1029" t="s">
        <v>373</v>
      </c>
      <c r="AC1029">
        <v>20.13</v>
      </c>
      <c r="AD1029">
        <v>1.04</v>
      </c>
      <c r="AE1029">
        <v>2.88</v>
      </c>
      <c r="AF1029" t="s">
        <v>230</v>
      </c>
      <c r="AG1029" s="1">
        <v>71900</v>
      </c>
      <c r="AH1029" s="36">
        <v>7300</v>
      </c>
      <c r="AI1029">
        <v>800</v>
      </c>
      <c r="AJ1029" s="36">
        <v>7298</v>
      </c>
      <c r="AK1029" s="1">
        <v>1100</v>
      </c>
      <c r="AL1029" s="2">
        <v>0.63888888888888884</v>
      </c>
      <c r="AN1029" t="s">
        <v>293</v>
      </c>
      <c r="AO1029" t="s">
        <v>341</v>
      </c>
      <c r="AQ1029" t="str">
        <f t="shared" si="16"/>
        <v/>
      </c>
    </row>
    <row r="1030" spans="1:43">
      <c r="A1030" s="8">
        <v>46188</v>
      </c>
      <c r="B1030">
        <v>3989.96</v>
      </c>
      <c r="C1030">
        <v>-0.24</v>
      </c>
      <c r="D1030">
        <v>69550</v>
      </c>
      <c r="E1030">
        <v>0.22</v>
      </c>
      <c r="F1030" s="69">
        <v>5302</v>
      </c>
      <c r="G1030" t="s">
        <v>53</v>
      </c>
      <c r="H1030">
        <v>0</v>
      </c>
      <c r="I1030" t="s">
        <v>288</v>
      </c>
      <c r="J1030" t="s">
        <v>289</v>
      </c>
      <c r="K1030" t="s">
        <v>290</v>
      </c>
      <c r="L1030" s="36">
        <v>4735</v>
      </c>
      <c r="M1030">
        <v>-45</v>
      </c>
      <c r="N1030" s="66">
        <v>-9.4000000000000004E-3</v>
      </c>
      <c r="O1030" s="36">
        <v>4780</v>
      </c>
      <c r="P1030" s="66">
        <v>-9.4000000000000004E-3</v>
      </c>
      <c r="Q1030" s="36">
        <v>4770</v>
      </c>
      <c r="R1030" s="36">
        <v>4775</v>
      </c>
      <c r="S1030" s="36">
        <v>4720</v>
      </c>
      <c r="T1030" s="66">
        <v>-7.3000000000000001E-3</v>
      </c>
      <c r="U1030" s="66">
        <v>-6.1999999999999998E-3</v>
      </c>
      <c r="V1030" s="66">
        <v>-8.3000000000000001E-3</v>
      </c>
      <c r="W1030" s="66">
        <v>3.0999999999999999E-3</v>
      </c>
      <c r="X1030" s="1">
        <v>44600</v>
      </c>
      <c r="Y1030" s="1">
        <v>211813</v>
      </c>
      <c r="Z1030" s="1">
        <v>56026</v>
      </c>
      <c r="AA1030" t="s">
        <v>374</v>
      </c>
      <c r="AB1030" t="s">
        <v>375</v>
      </c>
      <c r="AC1030">
        <v>19.2</v>
      </c>
      <c r="AD1030">
        <v>0.96</v>
      </c>
      <c r="AE1030">
        <v>4.22</v>
      </c>
      <c r="AF1030" t="s">
        <v>230</v>
      </c>
      <c r="AG1030" s="1">
        <v>13700</v>
      </c>
      <c r="AH1030" s="36">
        <v>4740</v>
      </c>
      <c r="AI1030">
        <v>500</v>
      </c>
      <c r="AJ1030" s="36">
        <v>4735</v>
      </c>
      <c r="AK1030">
        <v>500</v>
      </c>
      <c r="AL1030" s="2">
        <v>0.63680555555555551</v>
      </c>
      <c r="AN1030" t="s">
        <v>293</v>
      </c>
      <c r="AO1030" t="s">
        <v>341</v>
      </c>
      <c r="AQ1030" t="str">
        <f t="shared" si="16"/>
        <v/>
      </c>
    </row>
    <row r="1031" spans="1:43">
      <c r="A1031" s="8">
        <v>46188</v>
      </c>
      <c r="B1031">
        <v>3989.96</v>
      </c>
      <c r="C1031">
        <v>-0.24</v>
      </c>
      <c r="D1031">
        <v>69550</v>
      </c>
      <c r="E1031">
        <v>0.22</v>
      </c>
      <c r="F1031" s="69">
        <v>5310</v>
      </c>
      <c r="G1031" t="s">
        <v>54</v>
      </c>
      <c r="H1031">
        <v>0</v>
      </c>
      <c r="I1031" t="s">
        <v>288</v>
      </c>
      <c r="J1031" t="s">
        <v>289</v>
      </c>
      <c r="K1031" t="s">
        <v>290</v>
      </c>
      <c r="L1031" s="36">
        <v>8340</v>
      </c>
      <c r="M1031">
        <v>-40</v>
      </c>
      <c r="N1031" s="66">
        <v>-4.7999999999999996E-3</v>
      </c>
      <c r="O1031" s="36">
        <v>8380</v>
      </c>
      <c r="P1031" s="66">
        <v>-4.7000000000000002E-3</v>
      </c>
      <c r="Q1031" s="36">
        <v>8290</v>
      </c>
      <c r="R1031" s="36">
        <v>8430</v>
      </c>
      <c r="S1031" s="36">
        <v>8160</v>
      </c>
      <c r="T1031" s="66">
        <v>6.0000000000000001E-3</v>
      </c>
      <c r="U1031" s="66">
        <v>9.5999999999999992E-3</v>
      </c>
      <c r="V1031" s="66">
        <v>-1.06E-2</v>
      </c>
      <c r="W1031" s="66">
        <v>2.1999999999999999E-2</v>
      </c>
      <c r="X1031" s="1">
        <v>111000</v>
      </c>
      <c r="Y1031" s="1">
        <v>920021</v>
      </c>
      <c r="Z1031" s="1">
        <v>175078</v>
      </c>
      <c r="AA1031" t="s">
        <v>612</v>
      </c>
      <c r="AB1031" t="s">
        <v>377</v>
      </c>
      <c r="AC1031">
        <v>35.700000000000003</v>
      </c>
      <c r="AD1031">
        <v>1.79</v>
      </c>
      <c r="AE1031">
        <v>1.74</v>
      </c>
      <c r="AF1031" t="s">
        <v>230</v>
      </c>
      <c r="AG1031" s="1">
        <v>1500</v>
      </c>
      <c r="AH1031" s="36">
        <v>8340</v>
      </c>
      <c r="AI1031" s="1">
        <v>800</v>
      </c>
      <c r="AJ1031" s="36">
        <v>8330</v>
      </c>
      <c r="AK1031">
        <v>600</v>
      </c>
      <c r="AL1031" s="2">
        <v>0.63888888888888884</v>
      </c>
      <c r="AN1031" t="s">
        <v>293</v>
      </c>
      <c r="AO1031" t="s">
        <v>341</v>
      </c>
      <c r="AQ1031" t="str">
        <f t="shared" si="16"/>
        <v/>
      </c>
    </row>
    <row r="1032" spans="1:43">
      <c r="A1032" s="8">
        <v>46188</v>
      </c>
      <c r="B1032">
        <v>3989.96</v>
      </c>
      <c r="C1032">
        <v>-0.24</v>
      </c>
      <c r="D1032">
        <v>69550</v>
      </c>
      <c r="E1032">
        <v>0.22</v>
      </c>
      <c r="F1032" s="69">
        <v>5334</v>
      </c>
      <c r="G1032" t="s">
        <v>55</v>
      </c>
      <c r="H1032">
        <v>0</v>
      </c>
      <c r="I1032" t="s">
        <v>288</v>
      </c>
      <c r="J1032" t="s">
        <v>289</v>
      </c>
      <c r="K1032" t="s">
        <v>295</v>
      </c>
      <c r="L1032" s="36">
        <v>10300</v>
      </c>
      <c r="M1032">
        <v>65</v>
      </c>
      <c r="N1032" s="66">
        <v>6.4000000000000003E-3</v>
      </c>
      <c r="O1032" s="36">
        <v>10235</v>
      </c>
      <c r="P1032" s="66">
        <v>6.3E-3</v>
      </c>
      <c r="Q1032" s="36">
        <v>10260</v>
      </c>
      <c r="R1032" s="36">
        <v>10400</v>
      </c>
      <c r="S1032" s="36">
        <v>10235</v>
      </c>
      <c r="T1032" s="66">
        <v>3.8E-3</v>
      </c>
      <c r="U1032" s="66">
        <v>-4.7999999999999996E-3</v>
      </c>
      <c r="V1032" s="66">
        <v>-9.5999999999999992E-3</v>
      </c>
      <c r="W1032" s="66">
        <v>6.3E-3</v>
      </c>
      <c r="X1032" s="1">
        <v>596800</v>
      </c>
      <c r="Y1032" s="1">
        <v>6156312</v>
      </c>
      <c r="Z1032" s="1">
        <v>2052251</v>
      </c>
      <c r="AA1032" t="s">
        <v>558</v>
      </c>
      <c r="AB1032" t="s">
        <v>379</v>
      </c>
      <c r="AC1032">
        <v>19.149999999999999</v>
      </c>
      <c r="AD1032">
        <v>2.63</v>
      </c>
      <c r="AE1032">
        <v>2.04</v>
      </c>
      <c r="AF1032" t="s">
        <v>230</v>
      </c>
      <c r="AG1032" s="1">
        <v>26500</v>
      </c>
      <c r="AH1032" s="36">
        <v>10305</v>
      </c>
      <c r="AI1032" s="1">
        <v>300</v>
      </c>
      <c r="AJ1032" s="36">
        <v>10300</v>
      </c>
      <c r="AK1032">
        <v>500</v>
      </c>
      <c r="AL1032" s="2">
        <v>0.6381944444444444</v>
      </c>
      <c r="AN1032" t="s">
        <v>298</v>
      </c>
      <c r="AO1032" t="s">
        <v>341</v>
      </c>
      <c r="AQ1032" t="str">
        <f t="shared" si="16"/>
        <v/>
      </c>
    </row>
    <row r="1033" spans="1:43">
      <c r="A1033" s="8">
        <v>46188</v>
      </c>
      <c r="B1033">
        <v>3989.96</v>
      </c>
      <c r="C1033">
        <v>-0.24</v>
      </c>
      <c r="D1033">
        <v>69550</v>
      </c>
      <c r="E1033">
        <v>0.22</v>
      </c>
      <c r="F1033" s="69">
        <v>5706</v>
      </c>
      <c r="G1033" t="s">
        <v>56</v>
      </c>
      <c r="H1033">
        <v>0</v>
      </c>
      <c r="I1033" t="s">
        <v>288</v>
      </c>
      <c r="J1033" t="s">
        <v>289</v>
      </c>
      <c r="K1033" t="s">
        <v>295</v>
      </c>
      <c r="L1033" s="36">
        <v>48520</v>
      </c>
      <c r="M1033" s="36">
        <v>3830</v>
      </c>
      <c r="N1033" s="66">
        <v>8.5699999999999998E-2</v>
      </c>
      <c r="O1033" s="36">
        <v>44690</v>
      </c>
      <c r="P1033" s="66">
        <v>8.5699999999999998E-2</v>
      </c>
      <c r="Q1033" s="36">
        <v>45000</v>
      </c>
      <c r="R1033" s="36">
        <v>48750</v>
      </c>
      <c r="S1033" s="36">
        <v>44990</v>
      </c>
      <c r="T1033" s="66">
        <v>7.8200000000000006E-2</v>
      </c>
      <c r="U1033" s="66">
        <v>1.9300000000000001E-2</v>
      </c>
      <c r="V1033" s="66">
        <v>-4.7000000000000002E-3</v>
      </c>
      <c r="W1033" s="66">
        <v>7.8399999999999997E-2</v>
      </c>
      <c r="X1033" s="1">
        <v>2552200</v>
      </c>
      <c r="Y1033" s="1">
        <v>120482762</v>
      </c>
      <c r="Z1033" s="1">
        <v>2785796</v>
      </c>
      <c r="AA1033" t="s">
        <v>521</v>
      </c>
      <c r="AB1033" t="s">
        <v>381</v>
      </c>
      <c r="AC1033">
        <v>37.01</v>
      </c>
      <c r="AD1033">
        <v>6.73</v>
      </c>
      <c r="AE1033">
        <v>0.57999999999999996</v>
      </c>
      <c r="AF1033" t="s">
        <v>230</v>
      </c>
      <c r="AG1033" s="1">
        <v>14500</v>
      </c>
      <c r="AH1033" s="36">
        <v>48550</v>
      </c>
      <c r="AI1033">
        <v>300</v>
      </c>
      <c r="AJ1033" s="36">
        <v>48520</v>
      </c>
      <c r="AK1033">
        <v>200</v>
      </c>
      <c r="AL1033" s="2">
        <v>0.63888888888888884</v>
      </c>
      <c r="AM1033" s="3"/>
      <c r="AN1033" t="s">
        <v>298</v>
      </c>
      <c r="AO1033" t="s">
        <v>382</v>
      </c>
      <c r="AQ1033" t="str">
        <f t="shared" si="16"/>
        <v/>
      </c>
    </row>
    <row r="1034" spans="1:43">
      <c r="A1034" s="8">
        <v>46188</v>
      </c>
      <c r="B1034">
        <v>3989.96</v>
      </c>
      <c r="C1034">
        <v>-0.24</v>
      </c>
      <c r="D1034">
        <v>69550</v>
      </c>
      <c r="E1034">
        <v>0.22</v>
      </c>
      <c r="F1034" s="69">
        <v>5711</v>
      </c>
      <c r="G1034" t="s">
        <v>57</v>
      </c>
      <c r="H1034">
        <v>0</v>
      </c>
      <c r="I1034" t="s">
        <v>288</v>
      </c>
      <c r="J1034" t="s">
        <v>289</v>
      </c>
      <c r="K1034" t="s">
        <v>290</v>
      </c>
      <c r="L1034" s="36">
        <v>4920</v>
      </c>
      <c r="M1034">
        <v>-85</v>
      </c>
      <c r="N1034" s="66">
        <v>-1.7000000000000001E-2</v>
      </c>
      <c r="O1034" s="36">
        <v>5005</v>
      </c>
      <c r="P1034" s="66">
        <v>-1.6899999999999998E-2</v>
      </c>
      <c r="Q1034" s="36">
        <v>5050</v>
      </c>
      <c r="R1034" s="36">
        <v>5050</v>
      </c>
      <c r="S1034" s="36">
        <v>4915</v>
      </c>
      <c r="T1034" s="66">
        <v>-2.5700000000000001E-2</v>
      </c>
      <c r="U1034" s="66">
        <v>-1.6E-2</v>
      </c>
      <c r="V1034" s="66">
        <v>-2.5700000000000001E-2</v>
      </c>
      <c r="W1034" s="66">
        <v>1E-3</v>
      </c>
      <c r="X1034" s="1">
        <v>713200</v>
      </c>
      <c r="Y1034" s="1">
        <v>3551798</v>
      </c>
      <c r="Z1034" s="1">
        <v>646928</v>
      </c>
      <c r="AA1034" t="s">
        <v>383</v>
      </c>
      <c r="AB1034" t="s">
        <v>384</v>
      </c>
      <c r="AC1034">
        <v>13.12</v>
      </c>
      <c r="AD1034">
        <v>0.87</v>
      </c>
      <c r="AE1034">
        <v>2.36</v>
      </c>
      <c r="AF1034" t="s">
        <v>230</v>
      </c>
      <c r="AG1034" s="1">
        <v>14300</v>
      </c>
      <c r="AH1034" s="36">
        <v>4920</v>
      </c>
      <c r="AI1034" s="1">
        <v>700</v>
      </c>
      <c r="AJ1034" s="36">
        <v>4918</v>
      </c>
      <c r="AK1034">
        <v>600</v>
      </c>
      <c r="AL1034" s="2">
        <v>0.63888888888888884</v>
      </c>
      <c r="AM1034" s="3"/>
      <c r="AN1034" t="s">
        <v>298</v>
      </c>
      <c r="AO1034" t="s">
        <v>382</v>
      </c>
      <c r="AQ1034" t="str">
        <f t="shared" si="16"/>
        <v/>
      </c>
    </row>
    <row r="1035" spans="1:43">
      <c r="A1035" s="8">
        <v>46188</v>
      </c>
      <c r="B1035">
        <v>3989.96</v>
      </c>
      <c r="C1035">
        <v>-0.24</v>
      </c>
      <c r="D1035">
        <v>69550</v>
      </c>
      <c r="E1035">
        <v>0.22</v>
      </c>
      <c r="F1035" s="69">
        <v>5713</v>
      </c>
      <c r="G1035" t="s">
        <v>58</v>
      </c>
      <c r="H1035">
        <v>0</v>
      </c>
      <c r="I1035" t="s">
        <v>288</v>
      </c>
      <c r="J1035" t="s">
        <v>289</v>
      </c>
      <c r="K1035" t="s">
        <v>290</v>
      </c>
      <c r="L1035" s="36">
        <v>8894</v>
      </c>
      <c r="M1035">
        <v>-306</v>
      </c>
      <c r="N1035" s="66">
        <v>-3.3300000000000003E-2</v>
      </c>
      <c r="O1035" s="36">
        <v>9200</v>
      </c>
      <c r="P1035" s="66">
        <v>-3.32E-2</v>
      </c>
      <c r="Q1035" s="36">
        <v>9340</v>
      </c>
      <c r="R1035" s="36">
        <v>9340</v>
      </c>
      <c r="S1035" s="36">
        <v>8871</v>
      </c>
      <c r="T1035" s="66">
        <v>-4.7699999999999999E-2</v>
      </c>
      <c r="U1035" s="66">
        <v>-1.72E-2</v>
      </c>
      <c r="V1035" s="66">
        <v>-4.7699999999999999E-2</v>
      </c>
      <c r="W1035" s="66">
        <v>2.5000000000000001E-3</v>
      </c>
      <c r="X1035" s="1">
        <v>2328300</v>
      </c>
      <c r="Y1035" s="1">
        <v>20995353</v>
      </c>
      <c r="Z1035" s="1">
        <v>2586499</v>
      </c>
      <c r="AA1035" t="s">
        <v>385</v>
      </c>
      <c r="AB1035" t="s">
        <v>386</v>
      </c>
      <c r="AC1035">
        <v>15.91</v>
      </c>
      <c r="AD1035">
        <v>1.1499999999999999</v>
      </c>
      <c r="AE1035">
        <v>2.33</v>
      </c>
      <c r="AF1035" t="s">
        <v>230</v>
      </c>
      <c r="AG1035" s="1">
        <v>38600</v>
      </c>
      <c r="AH1035" s="36">
        <v>8896</v>
      </c>
      <c r="AI1035">
        <v>400</v>
      </c>
      <c r="AJ1035" s="36">
        <v>8894</v>
      </c>
      <c r="AK1035" s="1">
        <v>300</v>
      </c>
      <c r="AL1035" s="2">
        <v>0.63888888888888884</v>
      </c>
      <c r="AN1035" t="s">
        <v>298</v>
      </c>
      <c r="AO1035" t="s">
        <v>382</v>
      </c>
      <c r="AQ1035" t="str">
        <f t="shared" si="16"/>
        <v/>
      </c>
    </row>
    <row r="1036" spans="1:43">
      <c r="A1036" s="8">
        <v>46188</v>
      </c>
      <c r="B1036">
        <v>3989.96</v>
      </c>
      <c r="C1036">
        <v>-0.24</v>
      </c>
      <c r="D1036">
        <v>69550</v>
      </c>
      <c r="E1036">
        <v>0.22</v>
      </c>
      <c r="F1036" s="69">
        <v>5802</v>
      </c>
      <c r="G1036" t="s">
        <v>59</v>
      </c>
      <c r="H1036">
        <v>0</v>
      </c>
      <c r="I1036" t="s">
        <v>288</v>
      </c>
      <c r="J1036" t="s">
        <v>289</v>
      </c>
      <c r="K1036" t="s">
        <v>290</v>
      </c>
      <c r="L1036" s="36">
        <v>12330</v>
      </c>
      <c r="M1036">
        <v>800</v>
      </c>
      <c r="N1036" s="66">
        <v>6.9400000000000003E-2</v>
      </c>
      <c r="O1036" s="36">
        <v>11530</v>
      </c>
      <c r="P1036" s="66">
        <v>6.93E-2</v>
      </c>
      <c r="Q1036" s="36">
        <v>11510</v>
      </c>
      <c r="R1036" s="36">
        <v>12605</v>
      </c>
      <c r="S1036" s="36">
        <v>11475</v>
      </c>
      <c r="T1036" s="66">
        <v>7.1199999999999999E-2</v>
      </c>
      <c r="U1036" s="66">
        <v>0</v>
      </c>
      <c r="V1036" s="66">
        <v>-2.18E-2</v>
      </c>
      <c r="W1036" s="66">
        <v>7.4499999999999997E-2</v>
      </c>
      <c r="X1036" s="1">
        <v>7983300</v>
      </c>
      <c r="Y1036" s="1">
        <v>97501719</v>
      </c>
      <c r="Z1036" s="1">
        <v>9789287</v>
      </c>
      <c r="AA1036" t="s">
        <v>582</v>
      </c>
      <c r="AB1036" t="s">
        <v>388</v>
      </c>
      <c r="AC1036">
        <v>29.58</v>
      </c>
      <c r="AD1036">
        <v>3.5</v>
      </c>
      <c r="AE1036">
        <v>1.27</v>
      </c>
      <c r="AF1036" t="s">
        <v>230</v>
      </c>
      <c r="AG1036" s="1">
        <v>93100</v>
      </c>
      <c r="AH1036" s="36">
        <v>12335</v>
      </c>
      <c r="AI1036" s="1">
        <v>1200</v>
      </c>
      <c r="AJ1036" s="36">
        <v>12330</v>
      </c>
      <c r="AK1036">
        <v>800</v>
      </c>
      <c r="AL1036" s="2">
        <v>0.63888888888888884</v>
      </c>
      <c r="AN1036" t="s">
        <v>298</v>
      </c>
      <c r="AO1036" t="s">
        <v>382</v>
      </c>
      <c r="AQ1036" t="str">
        <f t="shared" si="16"/>
        <v/>
      </c>
    </row>
    <row r="1037" spans="1:43">
      <c r="A1037" s="8">
        <v>46188</v>
      </c>
      <c r="B1037">
        <v>3989.96</v>
      </c>
      <c r="C1037">
        <v>-0.24</v>
      </c>
      <c r="D1037">
        <v>69550</v>
      </c>
      <c r="E1037">
        <v>0.22</v>
      </c>
      <c r="F1037" s="69">
        <v>5803</v>
      </c>
      <c r="G1037" t="s">
        <v>60</v>
      </c>
      <c r="H1037">
        <v>0</v>
      </c>
      <c r="I1037" t="s">
        <v>288</v>
      </c>
      <c r="J1037" t="s">
        <v>289</v>
      </c>
      <c r="K1037" t="s">
        <v>295</v>
      </c>
      <c r="L1037" s="36">
        <v>4719</v>
      </c>
      <c r="M1037">
        <v>373</v>
      </c>
      <c r="N1037" s="66">
        <v>8.5800000000000001E-2</v>
      </c>
      <c r="O1037" s="36">
        <v>4346</v>
      </c>
      <c r="P1037" s="66">
        <v>8.5800000000000001E-2</v>
      </c>
      <c r="Q1037" s="36">
        <v>4400</v>
      </c>
      <c r="R1037" s="36">
        <v>4829</v>
      </c>
      <c r="S1037" s="36">
        <v>4308</v>
      </c>
      <c r="T1037" s="66">
        <v>7.2499999999999995E-2</v>
      </c>
      <c r="U1037" s="66">
        <v>1.1299999999999999E-2</v>
      </c>
      <c r="V1037" s="66">
        <v>-2.2700000000000001E-2</v>
      </c>
      <c r="W1037" s="66">
        <v>9.5399999999999999E-2</v>
      </c>
      <c r="X1037" s="1">
        <v>64616700</v>
      </c>
      <c r="Y1037" s="1">
        <v>300479654</v>
      </c>
      <c r="Z1037" s="1">
        <v>8377076</v>
      </c>
      <c r="AA1037" t="s">
        <v>389</v>
      </c>
      <c r="AB1037" t="s">
        <v>632</v>
      </c>
      <c r="AC1037">
        <v>46.81</v>
      </c>
      <c r="AD1037">
        <v>13.94</v>
      </c>
      <c r="AE1037">
        <v>0.81</v>
      </c>
      <c r="AF1037" t="s">
        <v>230</v>
      </c>
      <c r="AG1037" s="1">
        <v>522200</v>
      </c>
      <c r="AH1037" s="36">
        <v>4720</v>
      </c>
      <c r="AI1037" s="1">
        <v>3900</v>
      </c>
      <c r="AJ1037" s="36">
        <v>4719</v>
      </c>
      <c r="AK1037" s="1">
        <v>2500</v>
      </c>
      <c r="AL1037" s="2">
        <v>0.63888888888888884</v>
      </c>
      <c r="AM1037" s="3"/>
      <c r="AN1037" t="s">
        <v>298</v>
      </c>
      <c r="AO1037" t="s">
        <v>382</v>
      </c>
      <c r="AQ1037" t="str">
        <f t="shared" si="16"/>
        <v/>
      </c>
    </row>
    <row r="1038" spans="1:43">
      <c r="A1038" s="8">
        <v>46188</v>
      </c>
      <c r="B1038">
        <v>3989.96</v>
      </c>
      <c r="C1038">
        <v>-0.24</v>
      </c>
      <c r="D1038">
        <v>69550</v>
      </c>
      <c r="E1038">
        <v>0.22</v>
      </c>
      <c r="F1038" s="69">
        <v>6038</v>
      </c>
      <c r="G1038" t="s">
        <v>61</v>
      </c>
      <c r="H1038">
        <v>0</v>
      </c>
      <c r="I1038" t="s">
        <v>347</v>
      </c>
      <c r="J1038" t="s">
        <v>289</v>
      </c>
      <c r="K1038" t="s">
        <v>295</v>
      </c>
      <c r="L1038">
        <v>906</v>
      </c>
      <c r="M1038">
        <v>1</v>
      </c>
      <c r="N1038" s="66">
        <v>1.1000000000000001E-3</v>
      </c>
      <c r="O1038">
        <v>905</v>
      </c>
      <c r="P1038" s="66">
        <v>1.1000000000000001E-3</v>
      </c>
      <c r="Q1038">
        <v>905</v>
      </c>
      <c r="R1038">
        <v>912</v>
      </c>
      <c r="S1038">
        <v>905</v>
      </c>
      <c r="T1038" s="66">
        <v>1.1000000000000001E-3</v>
      </c>
      <c r="U1038" s="66">
        <v>-2.2000000000000001E-3</v>
      </c>
      <c r="V1038" s="66">
        <v>-6.4999999999999997E-3</v>
      </c>
      <c r="W1038" s="66">
        <v>1.1000000000000001E-3</v>
      </c>
      <c r="X1038" s="1">
        <v>5400</v>
      </c>
      <c r="Y1038" s="1">
        <v>4908</v>
      </c>
      <c r="Z1038" s="1">
        <v>4586</v>
      </c>
      <c r="AA1038" t="s">
        <v>391</v>
      </c>
      <c r="AB1038" t="s">
        <v>392</v>
      </c>
      <c r="AC1038">
        <v>13.07</v>
      </c>
      <c r="AD1038">
        <v>0.91</v>
      </c>
      <c r="AE1038">
        <v>2.54</v>
      </c>
      <c r="AF1038" t="s">
        <v>230</v>
      </c>
      <c r="AG1038">
        <v>0</v>
      </c>
      <c r="AH1038">
        <v>909</v>
      </c>
      <c r="AI1038">
        <v>100</v>
      </c>
      <c r="AJ1038">
        <v>905</v>
      </c>
      <c r="AK1038">
        <v>100</v>
      </c>
      <c r="AL1038" s="2">
        <v>0.63541666666666663</v>
      </c>
      <c r="AM1038" s="3"/>
      <c r="AN1038" t="s">
        <v>350</v>
      </c>
      <c r="AO1038" t="s">
        <v>313</v>
      </c>
      <c r="AQ1038" t="str">
        <f t="shared" si="16"/>
        <v/>
      </c>
    </row>
    <row r="1039" spans="1:43">
      <c r="A1039" s="8">
        <v>46188</v>
      </c>
      <c r="B1039">
        <v>3989.96</v>
      </c>
      <c r="C1039">
        <v>-0.24</v>
      </c>
      <c r="D1039">
        <v>69550</v>
      </c>
      <c r="E1039">
        <v>0.22</v>
      </c>
      <c r="F1039" s="69">
        <v>6156</v>
      </c>
      <c r="G1039" t="s">
        <v>62</v>
      </c>
      <c r="H1039">
        <v>0</v>
      </c>
      <c r="I1039" t="s">
        <v>314</v>
      </c>
      <c r="J1039" t="s">
        <v>323</v>
      </c>
      <c r="K1039" t="s">
        <v>290</v>
      </c>
      <c r="L1039" s="36">
        <v>2003</v>
      </c>
      <c r="M1039">
        <v>1</v>
      </c>
      <c r="N1039" s="66">
        <v>5.0000000000000001E-4</v>
      </c>
      <c r="O1039" s="36">
        <v>2002</v>
      </c>
      <c r="P1039" s="66">
        <v>4.0000000000000002E-4</v>
      </c>
      <c r="Q1039" s="36">
        <v>1994</v>
      </c>
      <c r="R1039" s="36">
        <v>2005</v>
      </c>
      <c r="S1039" s="36">
        <v>1985</v>
      </c>
      <c r="T1039" s="66">
        <v>4.4999999999999997E-3</v>
      </c>
      <c r="U1039" s="66">
        <v>2.5000000000000001E-3</v>
      </c>
      <c r="V1039" s="66">
        <v>-8.9999999999999998E-4</v>
      </c>
      <c r="W1039" s="66">
        <v>8.9999999999999993E-3</v>
      </c>
      <c r="X1039" s="1">
        <v>7100</v>
      </c>
      <c r="Y1039" s="1">
        <v>14159</v>
      </c>
      <c r="Z1039" s="1">
        <v>10615</v>
      </c>
      <c r="AA1039" t="s">
        <v>393</v>
      </c>
      <c r="AB1039" t="s">
        <v>394</v>
      </c>
      <c r="AC1039">
        <v>59.43</v>
      </c>
      <c r="AD1039">
        <v>1.4</v>
      </c>
      <c r="AE1039">
        <v>4.99</v>
      </c>
      <c r="AF1039">
        <v>1.3</v>
      </c>
      <c r="AG1039">
        <v>0</v>
      </c>
      <c r="AH1039" s="36">
        <v>2004</v>
      </c>
      <c r="AI1039">
        <v>400</v>
      </c>
      <c r="AJ1039" s="36">
        <v>2000</v>
      </c>
      <c r="AK1039">
        <v>100</v>
      </c>
      <c r="AL1039" s="2">
        <v>0.63680555555555551</v>
      </c>
      <c r="AN1039" t="s">
        <v>350</v>
      </c>
      <c r="AO1039" t="s">
        <v>395</v>
      </c>
      <c r="AQ1039" t="str">
        <f t="shared" si="16"/>
        <v/>
      </c>
    </row>
    <row r="1040" spans="1:43">
      <c r="A1040" s="8">
        <v>46188</v>
      </c>
      <c r="B1040">
        <v>3989.96</v>
      </c>
      <c r="C1040">
        <v>-0.24</v>
      </c>
      <c r="D1040">
        <v>69550</v>
      </c>
      <c r="E1040">
        <v>0.22</v>
      </c>
      <c r="F1040" s="69">
        <v>6178</v>
      </c>
      <c r="G1040" t="s">
        <v>63</v>
      </c>
      <c r="H1040">
        <v>0</v>
      </c>
      <c r="I1040" t="s">
        <v>288</v>
      </c>
      <c r="J1040" t="s">
        <v>289</v>
      </c>
      <c r="K1040" t="s">
        <v>295</v>
      </c>
      <c r="L1040" s="36">
        <v>2262</v>
      </c>
      <c r="M1040">
        <v>-23.5</v>
      </c>
      <c r="N1040" s="66">
        <v>-1.03E-2</v>
      </c>
      <c r="O1040" s="36">
        <v>2285.5</v>
      </c>
      <c r="P1040" s="66">
        <v>-1.0200000000000001E-2</v>
      </c>
      <c r="Q1040" s="36">
        <v>2250</v>
      </c>
      <c r="R1040" s="36">
        <v>2262.5</v>
      </c>
      <c r="S1040" s="36">
        <v>2213.5</v>
      </c>
      <c r="T1040" s="66">
        <v>5.3E-3</v>
      </c>
      <c r="U1040" s="66">
        <v>1.29E-2</v>
      </c>
      <c r="V1040" s="66">
        <v>-2.0000000000000001E-4</v>
      </c>
      <c r="W1040" s="66">
        <v>2.1899999999999999E-2</v>
      </c>
      <c r="X1040" s="1">
        <v>3129400</v>
      </c>
      <c r="Y1040" s="1">
        <v>7000986</v>
      </c>
      <c r="Z1040" s="1">
        <v>6352136</v>
      </c>
      <c r="AA1040" t="s">
        <v>641</v>
      </c>
      <c r="AB1040" t="s">
        <v>397</v>
      </c>
      <c r="AC1040">
        <v>16.27</v>
      </c>
      <c r="AD1040">
        <v>0.65</v>
      </c>
      <c r="AE1040">
        <v>2.65</v>
      </c>
      <c r="AF1040" t="s">
        <v>230</v>
      </c>
      <c r="AG1040" s="1">
        <v>73300</v>
      </c>
      <c r="AH1040" s="36">
        <v>2262.5</v>
      </c>
      <c r="AI1040" s="1">
        <v>1900</v>
      </c>
      <c r="AJ1040" s="36">
        <v>2262</v>
      </c>
      <c r="AK1040" s="1">
        <v>3600</v>
      </c>
      <c r="AL1040" s="2">
        <v>0.63888888888888884</v>
      </c>
      <c r="AM1040" s="3"/>
      <c r="AN1040" t="s">
        <v>298</v>
      </c>
      <c r="AO1040" t="s">
        <v>313</v>
      </c>
      <c r="AQ1040" t="str">
        <f t="shared" si="16"/>
        <v/>
      </c>
    </row>
    <row r="1041" spans="1:43">
      <c r="A1041" s="8">
        <v>46188</v>
      </c>
      <c r="B1041">
        <v>3989.96</v>
      </c>
      <c r="C1041">
        <v>-0.24</v>
      </c>
      <c r="D1041">
        <v>69550</v>
      </c>
      <c r="E1041">
        <v>0.22</v>
      </c>
      <c r="F1041" s="69">
        <v>6208</v>
      </c>
      <c r="G1041" t="s">
        <v>64</v>
      </c>
      <c r="H1041">
        <v>0</v>
      </c>
      <c r="I1041" t="s">
        <v>314</v>
      </c>
      <c r="J1041" t="s">
        <v>289</v>
      </c>
      <c r="K1041" t="s">
        <v>290</v>
      </c>
      <c r="L1041" s="36">
        <v>1781</v>
      </c>
      <c r="M1041">
        <v>33</v>
      </c>
      <c r="N1041" s="66">
        <v>1.89E-2</v>
      </c>
      <c r="O1041" s="36">
        <v>1748</v>
      </c>
      <c r="P1041" s="66">
        <v>1.8800000000000001E-2</v>
      </c>
      <c r="Q1041" s="36">
        <v>1786</v>
      </c>
      <c r="R1041" s="36">
        <v>1813</v>
      </c>
      <c r="S1041" s="36">
        <v>1766</v>
      </c>
      <c r="T1041" s="66">
        <v>-2.7000000000000001E-3</v>
      </c>
      <c r="U1041" s="66">
        <v>-5.0000000000000001E-3</v>
      </c>
      <c r="V1041" s="66">
        <v>-1.7600000000000001E-2</v>
      </c>
      <c r="W1041" s="66">
        <v>8.3999999999999995E-3</v>
      </c>
      <c r="X1041" s="1">
        <v>57400</v>
      </c>
      <c r="Y1041" s="1">
        <v>102752</v>
      </c>
      <c r="Z1041" s="1">
        <v>11373</v>
      </c>
      <c r="AA1041" t="s">
        <v>398</v>
      </c>
      <c r="AB1041" t="s">
        <v>399</v>
      </c>
      <c r="AC1041">
        <v>17.350000000000001</v>
      </c>
      <c r="AD1041">
        <v>1.81</v>
      </c>
      <c r="AE1041">
        <v>1.1200000000000001</v>
      </c>
      <c r="AF1041">
        <v>2</v>
      </c>
      <c r="AG1041">
        <v>0</v>
      </c>
      <c r="AH1041" s="36">
        <v>1784</v>
      </c>
      <c r="AI1041">
        <v>200</v>
      </c>
      <c r="AJ1041" s="36">
        <v>1779</v>
      </c>
      <c r="AK1041">
        <v>100</v>
      </c>
      <c r="AL1041" s="2">
        <v>0.63749999999999996</v>
      </c>
      <c r="AN1041" t="s">
        <v>298</v>
      </c>
      <c r="AO1041" t="s">
        <v>395</v>
      </c>
      <c r="AQ1041" t="str">
        <f t="shared" si="16"/>
        <v/>
      </c>
    </row>
    <row r="1042" spans="1:43">
      <c r="A1042" s="8">
        <v>46188</v>
      </c>
      <c r="B1042">
        <v>3989.96</v>
      </c>
      <c r="C1042">
        <v>-0.24</v>
      </c>
      <c r="D1042">
        <v>69550</v>
      </c>
      <c r="E1042">
        <v>0.22</v>
      </c>
      <c r="F1042" s="69">
        <v>6356</v>
      </c>
      <c r="G1042" t="s">
        <v>65</v>
      </c>
      <c r="H1042">
        <v>0</v>
      </c>
      <c r="I1042" t="s">
        <v>314</v>
      </c>
      <c r="J1042" t="s">
        <v>289</v>
      </c>
      <c r="K1042" t="s">
        <v>295</v>
      </c>
      <c r="L1042" s="36">
        <v>1377</v>
      </c>
      <c r="M1042">
        <v>-56</v>
      </c>
      <c r="N1042" s="66">
        <v>-3.9100000000000003E-2</v>
      </c>
      <c r="O1042" s="36">
        <v>1433</v>
      </c>
      <c r="P1042" s="66">
        <v>-3.9E-2</v>
      </c>
      <c r="Q1042" s="36">
        <v>1445</v>
      </c>
      <c r="R1042" s="36">
        <v>1445</v>
      </c>
      <c r="S1042" s="36">
        <v>1360</v>
      </c>
      <c r="T1042" s="66">
        <v>-4.7E-2</v>
      </c>
      <c r="U1042" s="66">
        <v>-1.0699999999999999E-2</v>
      </c>
      <c r="V1042" s="66">
        <v>-4.7E-2</v>
      </c>
      <c r="W1042" s="66">
        <v>1.2500000000000001E-2</v>
      </c>
      <c r="X1042" s="1">
        <v>188100</v>
      </c>
      <c r="Y1042" s="1">
        <v>262282</v>
      </c>
      <c r="Z1042" s="1">
        <v>19663</v>
      </c>
      <c r="AA1042" t="s">
        <v>400</v>
      </c>
      <c r="AB1042" t="s">
        <v>401</v>
      </c>
      <c r="AC1042">
        <v>11.14</v>
      </c>
      <c r="AD1042">
        <v>1.35</v>
      </c>
      <c r="AE1042">
        <v>0.73</v>
      </c>
      <c r="AF1042" t="s">
        <v>230</v>
      </c>
      <c r="AG1042">
        <v>0</v>
      </c>
      <c r="AH1042" s="36">
        <v>1382</v>
      </c>
      <c r="AI1042" s="1">
        <v>1200</v>
      </c>
      <c r="AJ1042" s="36">
        <v>1378</v>
      </c>
      <c r="AK1042">
        <v>300</v>
      </c>
      <c r="AL1042" s="2">
        <v>0.6381944444444444</v>
      </c>
      <c r="AM1042" s="3"/>
      <c r="AN1042" t="s">
        <v>298</v>
      </c>
      <c r="AO1042" t="s">
        <v>395</v>
      </c>
      <c r="AQ1042" t="str">
        <f t="shared" si="16"/>
        <v/>
      </c>
    </row>
    <row r="1043" spans="1:43">
      <c r="A1043" s="8">
        <v>46188</v>
      </c>
      <c r="B1043">
        <v>3989.96</v>
      </c>
      <c r="C1043">
        <v>-0.24</v>
      </c>
      <c r="D1043">
        <v>69550</v>
      </c>
      <c r="E1043">
        <v>0.22</v>
      </c>
      <c r="F1043" s="69">
        <v>6378</v>
      </c>
      <c r="G1043" t="s">
        <v>66</v>
      </c>
      <c r="H1043">
        <v>0</v>
      </c>
      <c r="I1043" t="s">
        <v>314</v>
      </c>
      <c r="J1043" t="s">
        <v>289</v>
      </c>
      <c r="K1043" t="s">
        <v>295</v>
      </c>
      <c r="L1043" s="36">
        <v>1179</v>
      </c>
      <c r="M1043">
        <v>-19</v>
      </c>
      <c r="N1043" s="66">
        <v>-1.5900000000000001E-2</v>
      </c>
      <c r="O1043" s="36">
        <v>1198</v>
      </c>
      <c r="P1043" s="66">
        <v>-1.5800000000000002E-2</v>
      </c>
      <c r="Q1043" s="36">
        <v>1198</v>
      </c>
      <c r="R1043" s="36">
        <v>1198</v>
      </c>
      <c r="S1043" s="36">
        <v>1173</v>
      </c>
      <c r="T1043" s="66">
        <v>-1.5800000000000002E-2</v>
      </c>
      <c r="U1043" s="66">
        <v>4.1999999999999997E-3</v>
      </c>
      <c r="V1043" s="66">
        <v>-1.5800000000000002E-2</v>
      </c>
      <c r="W1043" s="66">
        <v>5.1000000000000004E-3</v>
      </c>
      <c r="X1043" s="1">
        <v>97100</v>
      </c>
      <c r="Y1043" s="1">
        <v>114483</v>
      </c>
      <c r="Z1043" s="1">
        <v>24287</v>
      </c>
      <c r="AA1043" t="s">
        <v>402</v>
      </c>
      <c r="AB1043" t="s">
        <v>634</v>
      </c>
      <c r="AC1043">
        <v>12.28</v>
      </c>
      <c r="AD1043">
        <v>1.1000000000000001</v>
      </c>
      <c r="AE1043">
        <v>3.48</v>
      </c>
      <c r="AF1043" t="s">
        <v>230</v>
      </c>
      <c r="AG1043">
        <v>0</v>
      </c>
      <c r="AH1043" s="36">
        <v>1179</v>
      </c>
      <c r="AI1043" s="1">
        <v>600</v>
      </c>
      <c r="AJ1043" s="36">
        <v>1177</v>
      </c>
      <c r="AK1043" s="1">
        <v>1200</v>
      </c>
      <c r="AL1043" s="2">
        <v>0.63611111111111107</v>
      </c>
      <c r="AN1043" t="s">
        <v>298</v>
      </c>
      <c r="AO1043" t="s">
        <v>395</v>
      </c>
      <c r="AQ1043" t="str">
        <f t="shared" si="16"/>
        <v/>
      </c>
    </row>
    <row r="1044" spans="1:43">
      <c r="A1044" s="8">
        <v>46188</v>
      </c>
      <c r="B1044">
        <v>3989.96</v>
      </c>
      <c r="C1044">
        <v>-0.24</v>
      </c>
      <c r="D1044">
        <v>69550</v>
      </c>
      <c r="E1044">
        <v>0.22</v>
      </c>
      <c r="F1044" s="69">
        <v>6526</v>
      </c>
      <c r="G1044" t="s">
        <v>67</v>
      </c>
      <c r="H1044">
        <v>0</v>
      </c>
      <c r="I1044" t="s">
        <v>288</v>
      </c>
      <c r="J1044" t="s">
        <v>289</v>
      </c>
      <c r="K1044" t="s">
        <v>290</v>
      </c>
      <c r="L1044" s="36">
        <v>2407</v>
      </c>
      <c r="M1044">
        <v>3</v>
      </c>
      <c r="N1044" s="66">
        <v>1.1999999999999999E-3</v>
      </c>
      <c r="O1044" s="36">
        <v>2404</v>
      </c>
      <c r="P1044" s="66">
        <v>1.1999999999999999E-3</v>
      </c>
      <c r="Q1044" s="36">
        <v>2423</v>
      </c>
      <c r="R1044" s="36">
        <v>2491</v>
      </c>
      <c r="S1044" s="36">
        <v>2367</v>
      </c>
      <c r="T1044" s="66">
        <v>-6.6E-3</v>
      </c>
      <c r="U1044" s="66">
        <v>-1.0999999999999999E-2</v>
      </c>
      <c r="V1044" s="66">
        <v>-3.3700000000000001E-2</v>
      </c>
      <c r="W1044" s="66">
        <v>1.6799999999999999E-2</v>
      </c>
      <c r="X1044" s="1">
        <v>6954000</v>
      </c>
      <c r="Y1044" s="1">
        <v>16881150</v>
      </c>
      <c r="Z1044" s="1">
        <v>433199</v>
      </c>
      <c r="AA1044" t="s">
        <v>584</v>
      </c>
      <c r="AB1044" t="s">
        <v>405</v>
      </c>
      <c r="AC1044">
        <v>42.22</v>
      </c>
      <c r="AD1044">
        <v>3.17</v>
      </c>
      <c r="AE1044">
        <v>2.08</v>
      </c>
      <c r="AF1044" t="s">
        <v>230</v>
      </c>
      <c r="AG1044" s="1">
        <v>240500</v>
      </c>
      <c r="AH1044" s="36">
        <v>2407.5</v>
      </c>
      <c r="AI1044" s="1">
        <v>1000</v>
      </c>
      <c r="AJ1044" s="36">
        <v>2407</v>
      </c>
      <c r="AK1044" s="1">
        <v>500</v>
      </c>
      <c r="AL1044" s="2">
        <v>0.63888888888888884</v>
      </c>
      <c r="AN1044" t="s">
        <v>298</v>
      </c>
      <c r="AO1044" t="s">
        <v>344</v>
      </c>
      <c r="AQ1044" t="str">
        <f t="shared" si="16"/>
        <v/>
      </c>
    </row>
    <row r="1045" spans="1:43">
      <c r="A1045" s="8">
        <v>46188</v>
      </c>
      <c r="B1045">
        <v>3989.96</v>
      </c>
      <c r="C1045">
        <v>-0.24</v>
      </c>
      <c r="D1045">
        <v>69550</v>
      </c>
      <c r="E1045">
        <v>0.22</v>
      </c>
      <c r="F1045" s="69">
        <v>6586</v>
      </c>
      <c r="G1045" t="s">
        <v>68</v>
      </c>
      <c r="H1045">
        <v>0</v>
      </c>
      <c r="I1045" t="s">
        <v>288</v>
      </c>
      <c r="J1045" t="s">
        <v>289</v>
      </c>
      <c r="K1045" t="s">
        <v>290</v>
      </c>
      <c r="L1045" s="36">
        <v>5754</v>
      </c>
      <c r="M1045">
        <v>49</v>
      </c>
      <c r="N1045" s="66">
        <v>8.6E-3</v>
      </c>
      <c r="O1045" s="36">
        <v>5705</v>
      </c>
      <c r="P1045" s="66">
        <v>8.5000000000000006E-3</v>
      </c>
      <c r="Q1045" s="36">
        <v>5790</v>
      </c>
      <c r="R1045" s="36">
        <v>5835</v>
      </c>
      <c r="S1045" s="36">
        <v>5707</v>
      </c>
      <c r="T1045" s="66">
        <v>-6.1999999999999998E-3</v>
      </c>
      <c r="U1045" s="66">
        <v>5.1999999999999998E-3</v>
      </c>
      <c r="V1045" s="66">
        <v>-1.38E-2</v>
      </c>
      <c r="W1045" s="66">
        <v>8.2000000000000007E-3</v>
      </c>
      <c r="X1045" s="1">
        <v>448200</v>
      </c>
      <c r="Y1045" s="1">
        <v>2577095</v>
      </c>
      <c r="Z1045" s="1">
        <v>1611220</v>
      </c>
      <c r="AA1045" t="s">
        <v>406</v>
      </c>
      <c r="AB1045" t="s">
        <v>407</v>
      </c>
      <c r="AC1045">
        <v>18.3</v>
      </c>
      <c r="AD1045">
        <v>1.49</v>
      </c>
      <c r="AE1045">
        <v>2.75</v>
      </c>
      <c r="AF1045" t="s">
        <v>230</v>
      </c>
      <c r="AG1045" s="1">
        <v>7700</v>
      </c>
      <c r="AH1045" s="36">
        <v>5756</v>
      </c>
      <c r="AI1045">
        <v>200</v>
      </c>
      <c r="AJ1045" s="36">
        <v>5755</v>
      </c>
      <c r="AK1045">
        <v>600</v>
      </c>
      <c r="AL1045" s="2">
        <v>0.63888888888888884</v>
      </c>
      <c r="AN1045" t="s">
        <v>298</v>
      </c>
      <c r="AO1045" t="s">
        <v>395</v>
      </c>
      <c r="AQ1045" t="str">
        <f t="shared" si="16"/>
        <v/>
      </c>
    </row>
    <row r="1046" spans="1:43">
      <c r="A1046" s="8">
        <v>46188</v>
      </c>
      <c r="B1046">
        <v>3989.96</v>
      </c>
      <c r="C1046">
        <v>-0.24</v>
      </c>
      <c r="D1046">
        <v>69550</v>
      </c>
      <c r="E1046">
        <v>0.22</v>
      </c>
      <c r="F1046" s="69">
        <v>6594</v>
      </c>
      <c r="G1046" t="s">
        <v>69</v>
      </c>
      <c r="H1046">
        <v>0</v>
      </c>
      <c r="I1046" t="s">
        <v>288</v>
      </c>
      <c r="J1046" t="s">
        <v>289</v>
      </c>
      <c r="K1046" t="s">
        <v>290</v>
      </c>
      <c r="L1046" s="36">
        <v>2727</v>
      </c>
      <c r="M1046">
        <v>-1</v>
      </c>
      <c r="N1046" s="66">
        <v>-4.0000000000000002E-4</v>
      </c>
      <c r="O1046" s="36">
        <v>2728</v>
      </c>
      <c r="P1046" s="66">
        <v>-2.9999999999999997E-4</v>
      </c>
      <c r="Q1046" s="36">
        <v>2745</v>
      </c>
      <c r="R1046" s="36">
        <v>2819</v>
      </c>
      <c r="S1046" s="36">
        <v>2694</v>
      </c>
      <c r="T1046" s="66">
        <v>-6.4999999999999997E-3</v>
      </c>
      <c r="U1046" s="66">
        <v>-1.9E-2</v>
      </c>
      <c r="V1046" s="66">
        <v>-3.2599999999999997E-2</v>
      </c>
      <c r="W1046" s="66">
        <v>1.2200000000000001E-2</v>
      </c>
      <c r="X1046" s="1">
        <v>4946600</v>
      </c>
      <c r="Y1046" s="1">
        <v>13668404</v>
      </c>
      <c r="Z1046" s="1">
        <v>3252135</v>
      </c>
      <c r="AA1046" t="s">
        <v>560</v>
      </c>
      <c r="AB1046" t="s">
        <v>409</v>
      </c>
      <c r="AC1046">
        <v>39.06</v>
      </c>
      <c r="AD1046">
        <v>1.77</v>
      </c>
      <c r="AE1046">
        <v>0</v>
      </c>
      <c r="AF1046" t="s">
        <v>230</v>
      </c>
      <c r="AG1046" s="1">
        <v>54200</v>
      </c>
      <c r="AH1046" s="36">
        <v>2728</v>
      </c>
      <c r="AI1046" s="1">
        <v>3300</v>
      </c>
      <c r="AJ1046" s="36">
        <v>2727</v>
      </c>
      <c r="AK1046" s="1">
        <v>1300</v>
      </c>
      <c r="AL1046" s="2">
        <v>0.63888888888888884</v>
      </c>
      <c r="AN1046" t="s">
        <v>298</v>
      </c>
      <c r="AO1046" t="s">
        <v>344</v>
      </c>
      <c r="AQ1046" t="str">
        <f t="shared" si="16"/>
        <v/>
      </c>
    </row>
    <row r="1047" spans="1:43">
      <c r="A1047" s="8">
        <v>46188</v>
      </c>
      <c r="B1047">
        <v>3989.96</v>
      </c>
      <c r="C1047">
        <v>-0.24</v>
      </c>
      <c r="D1047">
        <v>69550</v>
      </c>
      <c r="E1047">
        <v>0.22</v>
      </c>
      <c r="F1047" s="69">
        <v>6674</v>
      </c>
      <c r="G1047" t="s">
        <v>70</v>
      </c>
      <c r="H1047">
        <v>0</v>
      </c>
      <c r="I1047" t="s">
        <v>288</v>
      </c>
      <c r="J1047" t="s">
        <v>289</v>
      </c>
      <c r="K1047" t="s">
        <v>290</v>
      </c>
      <c r="L1047" s="36">
        <v>6602</v>
      </c>
      <c r="M1047">
        <v>284</v>
      </c>
      <c r="N1047" s="66">
        <v>4.4999999999999998E-2</v>
      </c>
      <c r="O1047" s="36">
        <v>6318</v>
      </c>
      <c r="P1047" s="66">
        <v>4.4900000000000002E-2</v>
      </c>
      <c r="Q1047" s="36">
        <v>6319</v>
      </c>
      <c r="R1047" s="36">
        <v>6750</v>
      </c>
      <c r="S1047" s="36">
        <v>6265</v>
      </c>
      <c r="T1047" s="66">
        <v>4.4699999999999997E-2</v>
      </c>
      <c r="U1047" s="66">
        <v>-1.6000000000000001E-3</v>
      </c>
      <c r="V1047" s="66">
        <v>-2.1899999999999999E-2</v>
      </c>
      <c r="W1047" s="66">
        <v>5.3699999999999998E-2</v>
      </c>
      <c r="X1047" s="1">
        <v>632800</v>
      </c>
      <c r="Y1047" s="1">
        <v>4145141</v>
      </c>
      <c r="Z1047" s="1">
        <v>663147</v>
      </c>
      <c r="AA1047" t="s">
        <v>604</v>
      </c>
      <c r="AB1047" t="s">
        <v>411</v>
      </c>
      <c r="AC1047">
        <v>17.75</v>
      </c>
      <c r="AD1047">
        <v>1.67</v>
      </c>
      <c r="AE1047">
        <v>1.48</v>
      </c>
      <c r="AF1047" t="s">
        <v>230</v>
      </c>
      <c r="AG1047" s="1">
        <v>19900</v>
      </c>
      <c r="AH1047" s="36">
        <v>6602</v>
      </c>
      <c r="AI1047">
        <v>100</v>
      </c>
      <c r="AJ1047" s="36">
        <v>6601</v>
      </c>
      <c r="AK1047">
        <v>400</v>
      </c>
      <c r="AL1047" s="2">
        <v>0.6381944444444444</v>
      </c>
      <c r="AM1047" s="3"/>
      <c r="AN1047" t="s">
        <v>298</v>
      </c>
      <c r="AO1047" t="s">
        <v>344</v>
      </c>
      <c r="AQ1047" t="str">
        <f t="shared" si="16"/>
        <v/>
      </c>
    </row>
    <row r="1048" spans="1:43">
      <c r="A1048" s="8">
        <v>46188</v>
      </c>
      <c r="B1048">
        <v>3989.96</v>
      </c>
      <c r="C1048">
        <v>-0.24</v>
      </c>
      <c r="D1048">
        <v>69550</v>
      </c>
      <c r="E1048">
        <v>0.22</v>
      </c>
      <c r="F1048" s="69">
        <v>6758</v>
      </c>
      <c r="G1048" t="s">
        <v>71</v>
      </c>
      <c r="H1048">
        <v>0</v>
      </c>
      <c r="I1048" t="s">
        <v>288</v>
      </c>
      <c r="J1048" t="s">
        <v>289</v>
      </c>
      <c r="K1048" t="s">
        <v>290</v>
      </c>
      <c r="L1048" s="36">
        <v>3262</v>
      </c>
      <c r="M1048">
        <v>-58</v>
      </c>
      <c r="N1048" s="66">
        <v>-1.7500000000000002E-2</v>
      </c>
      <c r="O1048" s="36">
        <v>3320</v>
      </c>
      <c r="P1048" s="66">
        <v>-1.7399999999999999E-2</v>
      </c>
      <c r="Q1048" s="36">
        <v>3253</v>
      </c>
      <c r="R1048" s="36">
        <v>3296</v>
      </c>
      <c r="S1048" s="36">
        <v>3226</v>
      </c>
      <c r="T1048" s="66">
        <v>2.7000000000000001E-3</v>
      </c>
      <c r="U1048" s="66">
        <v>-1.8E-3</v>
      </c>
      <c r="V1048" s="66">
        <v>-1.03E-2</v>
      </c>
      <c r="W1048" s="66">
        <v>1.11E-2</v>
      </c>
      <c r="X1048" s="1">
        <v>13182400</v>
      </c>
      <c r="Y1048" s="1">
        <v>42869923</v>
      </c>
      <c r="Z1048" s="1">
        <v>19458861</v>
      </c>
      <c r="AA1048" t="s">
        <v>412</v>
      </c>
      <c r="AB1048" t="s">
        <v>413</v>
      </c>
      <c r="AC1048">
        <v>16.55</v>
      </c>
      <c r="AD1048">
        <v>2.37</v>
      </c>
      <c r="AE1048">
        <v>1.07</v>
      </c>
      <c r="AF1048" t="s">
        <v>230</v>
      </c>
      <c r="AG1048" s="1">
        <v>437800</v>
      </c>
      <c r="AH1048" s="36">
        <v>3263</v>
      </c>
      <c r="AI1048" s="1">
        <v>4800</v>
      </c>
      <c r="AJ1048" s="36">
        <v>3262</v>
      </c>
      <c r="AK1048" s="1">
        <v>5100</v>
      </c>
      <c r="AL1048" s="2">
        <v>0.63888888888888884</v>
      </c>
      <c r="AN1048" t="s">
        <v>298</v>
      </c>
      <c r="AO1048" t="s">
        <v>344</v>
      </c>
      <c r="AQ1048" t="str">
        <f t="shared" si="16"/>
        <v/>
      </c>
    </row>
    <row r="1049" spans="1:43">
      <c r="A1049" s="8">
        <v>46188</v>
      </c>
      <c r="B1049">
        <v>3989.96</v>
      </c>
      <c r="C1049">
        <v>-0.24</v>
      </c>
      <c r="D1049">
        <v>69550</v>
      </c>
      <c r="E1049">
        <v>0.22</v>
      </c>
      <c r="F1049" s="69">
        <v>6810</v>
      </c>
      <c r="G1049" t="s">
        <v>72</v>
      </c>
      <c r="H1049">
        <v>0</v>
      </c>
      <c r="I1049" t="s">
        <v>288</v>
      </c>
      <c r="J1049" t="s">
        <v>289</v>
      </c>
      <c r="K1049" t="s">
        <v>290</v>
      </c>
      <c r="L1049" s="36">
        <v>2241</v>
      </c>
      <c r="M1049">
        <v>84</v>
      </c>
      <c r="N1049" s="66">
        <v>3.8899999999999997E-2</v>
      </c>
      <c r="O1049" s="36">
        <v>2157</v>
      </c>
      <c r="P1049" s="66">
        <v>3.8899999999999997E-2</v>
      </c>
      <c r="Q1049" s="36">
        <v>2180</v>
      </c>
      <c r="R1049" s="36">
        <v>2271</v>
      </c>
      <c r="S1049" s="36">
        <v>2179</v>
      </c>
      <c r="T1049" s="66">
        <v>2.7900000000000001E-2</v>
      </c>
      <c r="U1049" s="66">
        <v>-3.5000000000000001E-3</v>
      </c>
      <c r="V1049" s="66">
        <v>-1.32E-2</v>
      </c>
      <c r="W1049" s="66">
        <v>2.8400000000000002E-2</v>
      </c>
      <c r="X1049" s="1">
        <v>229700</v>
      </c>
      <c r="Y1049" s="1">
        <v>512875</v>
      </c>
      <c r="Z1049" s="1">
        <v>91128</v>
      </c>
      <c r="AA1049" t="s">
        <v>414</v>
      </c>
      <c r="AB1049" t="s">
        <v>415</v>
      </c>
      <c r="AC1049">
        <v>12.32</v>
      </c>
      <c r="AD1049">
        <v>0.94</v>
      </c>
      <c r="AE1049">
        <v>2.5</v>
      </c>
      <c r="AF1049" t="s">
        <v>230</v>
      </c>
      <c r="AG1049" s="1">
        <v>2400</v>
      </c>
      <c r="AH1049" s="36">
        <v>2242</v>
      </c>
      <c r="AI1049" s="1">
        <v>1600</v>
      </c>
      <c r="AJ1049" s="36">
        <v>2240</v>
      </c>
      <c r="AK1049">
        <v>200</v>
      </c>
      <c r="AL1049" s="2">
        <v>0.63888888888888884</v>
      </c>
      <c r="AN1049" t="s">
        <v>298</v>
      </c>
      <c r="AO1049" t="s">
        <v>344</v>
      </c>
      <c r="AQ1049" t="str">
        <f t="shared" si="16"/>
        <v/>
      </c>
    </row>
    <row r="1050" spans="1:43">
      <c r="A1050" s="8">
        <v>46188</v>
      </c>
      <c r="B1050">
        <v>3989.96</v>
      </c>
      <c r="C1050">
        <v>-0.24</v>
      </c>
      <c r="D1050">
        <v>69550</v>
      </c>
      <c r="E1050">
        <v>0.22</v>
      </c>
      <c r="F1050" s="69">
        <v>6841</v>
      </c>
      <c r="G1050" t="s">
        <v>73</v>
      </c>
      <c r="H1050">
        <v>0</v>
      </c>
      <c r="I1050" t="s">
        <v>288</v>
      </c>
      <c r="J1050" t="s">
        <v>289</v>
      </c>
      <c r="K1050" t="s">
        <v>295</v>
      </c>
      <c r="L1050" s="36">
        <v>5225</v>
      </c>
      <c r="M1050">
        <v>63</v>
      </c>
      <c r="N1050" s="66">
        <v>1.2200000000000001E-2</v>
      </c>
      <c r="O1050" s="36">
        <v>5162</v>
      </c>
      <c r="P1050" s="66">
        <v>1.2200000000000001E-2</v>
      </c>
      <c r="Q1050" s="36">
        <v>5214</v>
      </c>
      <c r="R1050" s="36">
        <v>5271</v>
      </c>
      <c r="S1050" s="36">
        <v>5131</v>
      </c>
      <c r="T1050" s="66">
        <v>2.0999999999999999E-3</v>
      </c>
      <c r="U1050" s="66">
        <v>-8.9999999999999998E-4</v>
      </c>
      <c r="V1050" s="66">
        <v>-8.6999999999999994E-3</v>
      </c>
      <c r="W1050" s="66">
        <v>1.83E-2</v>
      </c>
      <c r="X1050" s="1">
        <v>732400</v>
      </c>
      <c r="Y1050" s="1">
        <v>3813615</v>
      </c>
      <c r="Z1050" s="1">
        <v>1343876</v>
      </c>
      <c r="AA1050" t="s">
        <v>416</v>
      </c>
      <c r="AB1050" t="s">
        <v>635</v>
      </c>
      <c r="AC1050">
        <v>22.55</v>
      </c>
      <c r="AD1050">
        <v>2.5499999999999998</v>
      </c>
      <c r="AE1050">
        <v>1.76</v>
      </c>
      <c r="AF1050" t="s">
        <v>230</v>
      </c>
      <c r="AG1050" s="1">
        <v>10400</v>
      </c>
      <c r="AH1050" s="36">
        <v>5226</v>
      </c>
      <c r="AI1050">
        <v>600</v>
      </c>
      <c r="AJ1050" s="36">
        <v>5224</v>
      </c>
      <c r="AK1050">
        <v>300</v>
      </c>
      <c r="AL1050" s="2">
        <v>0.63888888888888884</v>
      </c>
      <c r="AN1050" t="s">
        <v>298</v>
      </c>
      <c r="AO1050" t="s">
        <v>344</v>
      </c>
      <c r="AQ1050" t="str">
        <f t="shared" si="16"/>
        <v/>
      </c>
    </row>
    <row r="1051" spans="1:43">
      <c r="A1051" s="8">
        <v>46188</v>
      </c>
      <c r="B1051">
        <v>3989.96</v>
      </c>
      <c r="C1051">
        <v>-0.24</v>
      </c>
      <c r="D1051">
        <v>69550</v>
      </c>
      <c r="E1051">
        <v>0.22</v>
      </c>
      <c r="F1051" s="69">
        <v>6890</v>
      </c>
      <c r="G1051" t="s">
        <v>74</v>
      </c>
      <c r="H1051">
        <v>0</v>
      </c>
      <c r="I1051" t="s">
        <v>314</v>
      </c>
      <c r="J1051" t="s">
        <v>289</v>
      </c>
      <c r="K1051" t="s">
        <v>290</v>
      </c>
      <c r="L1051" s="36">
        <v>9300</v>
      </c>
      <c r="M1051">
        <v>0</v>
      </c>
      <c r="N1051" s="66">
        <v>0</v>
      </c>
      <c r="O1051" s="36">
        <v>9300</v>
      </c>
      <c r="P1051" s="66">
        <v>0</v>
      </c>
      <c r="Q1051" s="36">
        <v>9210</v>
      </c>
      <c r="R1051" s="36">
        <v>9600</v>
      </c>
      <c r="S1051" s="36">
        <v>9010</v>
      </c>
      <c r="T1051" s="66">
        <v>9.7000000000000003E-3</v>
      </c>
      <c r="U1051" s="66">
        <v>-1.5800000000000002E-2</v>
      </c>
      <c r="V1051" s="66">
        <v>-3.1199999999999999E-2</v>
      </c>
      <c r="W1051" s="66">
        <v>3.2099999999999997E-2</v>
      </c>
      <c r="X1051" s="1">
        <v>701300</v>
      </c>
      <c r="Y1051" s="1">
        <v>6554093</v>
      </c>
      <c r="Z1051" s="1">
        <v>490224</v>
      </c>
      <c r="AA1051" t="s">
        <v>418</v>
      </c>
      <c r="AB1051" t="s">
        <v>419</v>
      </c>
      <c r="AC1051">
        <v>21.2</v>
      </c>
      <c r="AD1051">
        <v>1.68</v>
      </c>
      <c r="AE1051">
        <v>2.15</v>
      </c>
      <c r="AF1051" t="s">
        <v>230</v>
      </c>
      <c r="AG1051" s="1">
        <v>11600</v>
      </c>
      <c r="AH1051" s="36">
        <v>9300</v>
      </c>
      <c r="AI1051" s="1">
        <v>2100</v>
      </c>
      <c r="AJ1051" s="36">
        <v>9290</v>
      </c>
      <c r="AK1051" s="1">
        <v>2300</v>
      </c>
      <c r="AL1051" s="2">
        <v>0.6381944444444444</v>
      </c>
      <c r="AM1051" s="3"/>
      <c r="AN1051" t="s">
        <v>293</v>
      </c>
      <c r="AO1051" t="s">
        <v>344</v>
      </c>
      <c r="AQ1051" t="str">
        <f t="shared" si="16"/>
        <v/>
      </c>
    </row>
    <row r="1052" spans="1:43">
      <c r="A1052" s="8">
        <v>46188</v>
      </c>
      <c r="B1052">
        <v>3989.96</v>
      </c>
      <c r="C1052">
        <v>-0.24</v>
      </c>
      <c r="D1052">
        <v>69550</v>
      </c>
      <c r="E1052">
        <v>0.22</v>
      </c>
      <c r="F1052" s="69">
        <v>6925</v>
      </c>
      <c r="G1052" t="s">
        <v>75</v>
      </c>
      <c r="H1052">
        <v>0</v>
      </c>
      <c r="I1052" t="s">
        <v>288</v>
      </c>
      <c r="J1052" t="s">
        <v>289</v>
      </c>
      <c r="K1052" t="s">
        <v>295</v>
      </c>
      <c r="L1052" s="36">
        <v>4288</v>
      </c>
      <c r="M1052">
        <v>53</v>
      </c>
      <c r="N1052" s="66">
        <v>1.2500000000000001E-2</v>
      </c>
      <c r="O1052" s="36">
        <v>4235</v>
      </c>
      <c r="P1052" s="66">
        <v>1.2500000000000001E-2</v>
      </c>
      <c r="Q1052" s="36">
        <v>4274</v>
      </c>
      <c r="R1052" s="36">
        <v>4340</v>
      </c>
      <c r="S1052" s="36">
        <v>4235</v>
      </c>
      <c r="T1052" s="66">
        <v>3.2000000000000002E-3</v>
      </c>
      <c r="U1052" s="66">
        <v>8.9999999999999998E-4</v>
      </c>
      <c r="V1052" s="66">
        <v>-1.1900000000000001E-2</v>
      </c>
      <c r="W1052" s="66">
        <v>1.2500000000000001E-2</v>
      </c>
      <c r="X1052" s="1">
        <v>195500</v>
      </c>
      <c r="Y1052" s="1">
        <v>839331</v>
      </c>
      <c r="Z1052" s="1">
        <v>358048</v>
      </c>
      <c r="AA1052" t="s">
        <v>420</v>
      </c>
      <c r="AB1052" t="s">
        <v>421</v>
      </c>
      <c r="AC1052">
        <v>32.409999999999997</v>
      </c>
      <c r="AD1052">
        <v>1.72</v>
      </c>
      <c r="AE1052">
        <v>1.63</v>
      </c>
      <c r="AF1052" t="s">
        <v>230</v>
      </c>
      <c r="AG1052" s="1">
        <v>7100</v>
      </c>
      <c r="AH1052" s="36">
        <v>4291</v>
      </c>
      <c r="AI1052" s="1">
        <v>100</v>
      </c>
      <c r="AJ1052" s="36">
        <v>4288</v>
      </c>
      <c r="AK1052" s="1">
        <v>100</v>
      </c>
      <c r="AL1052" s="2">
        <v>0.63888888888888884</v>
      </c>
      <c r="AM1052" s="3"/>
      <c r="AN1052" t="s">
        <v>298</v>
      </c>
      <c r="AO1052" t="s">
        <v>344</v>
      </c>
      <c r="AQ1052" t="str">
        <f t="shared" si="16"/>
        <v/>
      </c>
    </row>
    <row r="1053" spans="1:43">
      <c r="A1053" s="8">
        <v>46188</v>
      </c>
      <c r="B1053">
        <v>3989.96</v>
      </c>
      <c r="C1053">
        <v>-0.24</v>
      </c>
      <c r="D1053">
        <v>69550</v>
      </c>
      <c r="E1053">
        <v>0.22</v>
      </c>
      <c r="F1053" s="69">
        <v>6963</v>
      </c>
      <c r="G1053" t="s">
        <v>76</v>
      </c>
      <c r="H1053">
        <v>0</v>
      </c>
      <c r="I1053" t="s">
        <v>288</v>
      </c>
      <c r="J1053" t="s">
        <v>289</v>
      </c>
      <c r="K1053" t="s">
        <v>295</v>
      </c>
      <c r="L1053" s="36">
        <v>5044</v>
      </c>
      <c r="M1053">
        <v>-213</v>
      </c>
      <c r="N1053" s="66">
        <v>-4.0500000000000001E-2</v>
      </c>
      <c r="O1053" s="36">
        <v>5257</v>
      </c>
      <c r="P1053" s="66">
        <v>-4.0500000000000001E-2</v>
      </c>
      <c r="Q1053" s="36">
        <v>5295</v>
      </c>
      <c r="R1053" s="36">
        <v>5299</v>
      </c>
      <c r="S1053" s="36">
        <v>5040</v>
      </c>
      <c r="T1053" s="66">
        <v>-4.7399999999999998E-2</v>
      </c>
      <c r="U1053" s="66">
        <v>-1.5900000000000001E-2</v>
      </c>
      <c r="V1053" s="66">
        <v>-4.8099999999999997E-2</v>
      </c>
      <c r="W1053" s="66">
        <v>6.9999999999999999E-4</v>
      </c>
      <c r="X1053" s="1">
        <v>4198300</v>
      </c>
      <c r="Y1053" s="1">
        <v>21548293</v>
      </c>
      <c r="Z1053" s="1">
        <v>2036565</v>
      </c>
      <c r="AA1053" t="s">
        <v>586</v>
      </c>
      <c r="AB1053" t="s">
        <v>423</v>
      </c>
      <c r="AC1053">
        <v>67.16</v>
      </c>
      <c r="AD1053">
        <v>2.56</v>
      </c>
      <c r="AE1053">
        <v>0.99</v>
      </c>
      <c r="AF1053" t="s">
        <v>230</v>
      </c>
      <c r="AG1053" s="1">
        <v>75600</v>
      </c>
      <c r="AH1053" s="36">
        <v>5046</v>
      </c>
      <c r="AI1053" s="1">
        <v>1200</v>
      </c>
      <c r="AJ1053" s="36">
        <v>5044</v>
      </c>
      <c r="AK1053">
        <v>200</v>
      </c>
      <c r="AL1053" s="2">
        <v>0.63888888888888884</v>
      </c>
      <c r="AN1053" t="s">
        <v>298</v>
      </c>
      <c r="AO1053" t="s">
        <v>344</v>
      </c>
      <c r="AQ1053" t="str">
        <f t="shared" si="16"/>
        <v/>
      </c>
    </row>
    <row r="1054" spans="1:43">
      <c r="A1054" s="8">
        <v>46188</v>
      </c>
      <c r="B1054">
        <v>3989.96</v>
      </c>
      <c r="C1054">
        <v>-0.24</v>
      </c>
      <c r="D1054">
        <v>69550</v>
      </c>
      <c r="E1054">
        <v>0.22</v>
      </c>
      <c r="F1054" s="69">
        <v>7011</v>
      </c>
      <c r="G1054" t="s">
        <v>77</v>
      </c>
      <c r="H1054">
        <v>0</v>
      </c>
      <c r="I1054" t="s">
        <v>288</v>
      </c>
      <c r="J1054" t="s">
        <v>289</v>
      </c>
      <c r="K1054" t="s">
        <v>295</v>
      </c>
      <c r="L1054" s="36">
        <v>3793</v>
      </c>
      <c r="M1054">
        <v>134</v>
      </c>
      <c r="N1054" s="66">
        <v>3.6600000000000001E-2</v>
      </c>
      <c r="O1054" s="36">
        <v>3659</v>
      </c>
      <c r="P1054" s="66">
        <v>3.6600000000000001E-2</v>
      </c>
      <c r="Q1054" s="36">
        <v>3700</v>
      </c>
      <c r="R1054" s="36">
        <v>3838</v>
      </c>
      <c r="S1054" s="36">
        <v>3670</v>
      </c>
      <c r="T1054" s="66">
        <v>2.5100000000000001E-2</v>
      </c>
      <c r="U1054" s="66">
        <v>-1.2999999999999999E-3</v>
      </c>
      <c r="V1054" s="66">
        <v>-1.17E-2</v>
      </c>
      <c r="W1054" s="66">
        <v>3.3500000000000002E-2</v>
      </c>
      <c r="X1054" s="1">
        <v>22342000</v>
      </c>
      <c r="Y1054" s="1">
        <v>84616658</v>
      </c>
      <c r="Z1054" s="1">
        <v>12796246</v>
      </c>
      <c r="AA1054" t="s">
        <v>424</v>
      </c>
      <c r="AB1054" t="s">
        <v>636</v>
      </c>
      <c r="AC1054">
        <v>33.53</v>
      </c>
      <c r="AD1054">
        <v>4.12</v>
      </c>
      <c r="AE1054">
        <v>0.76</v>
      </c>
      <c r="AF1054" t="s">
        <v>230</v>
      </c>
      <c r="AG1054" s="1">
        <v>725000</v>
      </c>
      <c r="AH1054" s="36">
        <v>3794</v>
      </c>
      <c r="AI1054" s="1">
        <v>5400</v>
      </c>
      <c r="AJ1054" s="36">
        <v>3793</v>
      </c>
      <c r="AK1054" s="1">
        <v>7700</v>
      </c>
      <c r="AL1054" s="2">
        <v>0.63888888888888884</v>
      </c>
      <c r="AN1054" t="s">
        <v>298</v>
      </c>
      <c r="AO1054" t="s">
        <v>395</v>
      </c>
      <c r="AQ1054" t="str">
        <f t="shared" si="16"/>
        <v/>
      </c>
    </row>
    <row r="1055" spans="1:43">
      <c r="A1055" s="8">
        <v>46188</v>
      </c>
      <c r="B1055">
        <v>3989.96</v>
      </c>
      <c r="C1055">
        <v>-0.24</v>
      </c>
      <c r="D1055">
        <v>69550</v>
      </c>
      <c r="E1055">
        <v>0.22</v>
      </c>
      <c r="F1055" s="69">
        <v>7013</v>
      </c>
      <c r="G1055" t="s">
        <v>78</v>
      </c>
      <c r="H1055">
        <v>0</v>
      </c>
      <c r="I1055" t="s">
        <v>288</v>
      </c>
      <c r="J1055" t="s">
        <v>289</v>
      </c>
      <c r="K1055" t="s">
        <v>295</v>
      </c>
      <c r="L1055" s="36">
        <v>2775.5</v>
      </c>
      <c r="M1055">
        <v>70.5</v>
      </c>
      <c r="N1055" s="66">
        <v>2.6100000000000002E-2</v>
      </c>
      <c r="O1055" s="36">
        <v>2705</v>
      </c>
      <c r="P1055" s="66">
        <v>2.5999999999999999E-2</v>
      </c>
      <c r="Q1055" s="36">
        <v>2855</v>
      </c>
      <c r="R1055" s="36">
        <v>2907.5</v>
      </c>
      <c r="S1055" s="36">
        <v>2773</v>
      </c>
      <c r="T1055" s="66">
        <v>-2.7799999999999998E-2</v>
      </c>
      <c r="U1055" s="66">
        <v>-1.6000000000000001E-3</v>
      </c>
      <c r="V1055" s="66">
        <v>-4.53E-2</v>
      </c>
      <c r="W1055" s="66">
        <v>8.9999999999999998E-4</v>
      </c>
      <c r="X1055" s="1">
        <v>20421600</v>
      </c>
      <c r="Y1055" s="1">
        <v>57522948</v>
      </c>
      <c r="Z1055" s="1">
        <v>3005199</v>
      </c>
      <c r="AA1055" t="s">
        <v>426</v>
      </c>
      <c r="AB1055" t="s">
        <v>637</v>
      </c>
      <c r="AC1055">
        <v>17.829999999999998</v>
      </c>
      <c r="AD1055">
        <v>4.51</v>
      </c>
      <c r="AE1055">
        <v>0.83</v>
      </c>
      <c r="AF1055" t="s">
        <v>230</v>
      </c>
      <c r="AG1055" s="1">
        <v>572900</v>
      </c>
      <c r="AH1055" s="36">
        <v>2776</v>
      </c>
      <c r="AI1055" s="1">
        <v>2700</v>
      </c>
      <c r="AJ1055" s="36">
        <v>2775.5</v>
      </c>
      <c r="AK1055" s="1">
        <v>2200</v>
      </c>
      <c r="AL1055" s="2">
        <v>0.63888888888888884</v>
      </c>
      <c r="AN1055" t="s">
        <v>298</v>
      </c>
      <c r="AO1055" t="s">
        <v>395</v>
      </c>
      <c r="AQ1055" t="str">
        <f t="shared" si="16"/>
        <v/>
      </c>
    </row>
    <row r="1056" spans="1:43">
      <c r="A1056" s="8">
        <v>46188</v>
      </c>
      <c r="B1056">
        <v>3989.96</v>
      </c>
      <c r="C1056">
        <v>-0.24</v>
      </c>
      <c r="D1056">
        <v>69550</v>
      </c>
      <c r="E1056">
        <v>0.22</v>
      </c>
      <c r="F1056" s="69">
        <v>7047</v>
      </c>
      <c r="G1056" t="s">
        <v>79</v>
      </c>
      <c r="H1056">
        <v>0</v>
      </c>
      <c r="I1056" t="s">
        <v>347</v>
      </c>
      <c r="J1056" t="s">
        <v>289</v>
      </c>
      <c r="K1056" t="s">
        <v>295</v>
      </c>
      <c r="L1056" s="36">
        <v>2046</v>
      </c>
      <c r="M1056">
        <v>-14</v>
      </c>
      <c r="N1056" s="66">
        <v>-6.7999999999999996E-3</v>
      </c>
      <c r="O1056" s="36">
        <v>2060</v>
      </c>
      <c r="P1056" s="66">
        <v>-6.7000000000000002E-3</v>
      </c>
      <c r="Q1056" s="36">
        <v>2052</v>
      </c>
      <c r="R1056" s="36">
        <v>2069</v>
      </c>
      <c r="S1056" s="36">
        <v>2008</v>
      </c>
      <c r="T1056" s="66">
        <v>-2.8999999999999998E-3</v>
      </c>
      <c r="U1056" s="66">
        <v>-8.6999999999999994E-3</v>
      </c>
      <c r="V1056" s="66">
        <v>-1.11E-2</v>
      </c>
      <c r="W1056" s="66">
        <v>1.89E-2</v>
      </c>
      <c r="X1056" s="1">
        <v>85200</v>
      </c>
      <c r="Y1056" s="1">
        <v>174345</v>
      </c>
      <c r="Z1056" s="1">
        <v>29044</v>
      </c>
      <c r="AA1056" t="s">
        <v>428</v>
      </c>
      <c r="AB1056" t="s">
        <v>638</v>
      </c>
      <c r="AC1056">
        <v>8.1</v>
      </c>
      <c r="AD1056">
        <v>2.54</v>
      </c>
      <c r="AE1056">
        <v>0.64</v>
      </c>
      <c r="AF1056" t="s">
        <v>230</v>
      </c>
      <c r="AG1056" s="1">
        <v>2000</v>
      </c>
      <c r="AH1056" s="36">
        <v>2047</v>
      </c>
      <c r="AI1056" s="1">
        <v>400</v>
      </c>
      <c r="AJ1056" s="36">
        <v>2046</v>
      </c>
      <c r="AK1056">
        <v>100</v>
      </c>
      <c r="AL1056" s="2">
        <v>0.63888888888888884</v>
      </c>
      <c r="AM1056" s="3"/>
      <c r="AN1056" t="s">
        <v>298</v>
      </c>
      <c r="AO1056" t="s">
        <v>313</v>
      </c>
      <c r="AQ1056" t="str">
        <f t="shared" si="16"/>
        <v/>
      </c>
    </row>
    <row r="1057" spans="1:43">
      <c r="A1057" s="8">
        <v>46188</v>
      </c>
      <c r="B1057">
        <v>3989.96</v>
      </c>
      <c r="C1057">
        <v>-0.24</v>
      </c>
      <c r="D1057">
        <v>69550</v>
      </c>
      <c r="E1057">
        <v>0.22</v>
      </c>
      <c r="F1057" s="69">
        <v>7084</v>
      </c>
      <c r="G1057" t="s">
        <v>80</v>
      </c>
      <c r="H1057">
        <v>0</v>
      </c>
      <c r="I1057" t="s">
        <v>347</v>
      </c>
      <c r="J1057" t="s">
        <v>323</v>
      </c>
      <c r="K1057" t="s">
        <v>295</v>
      </c>
      <c r="L1057" s="36">
        <v>2798</v>
      </c>
      <c r="M1057">
        <v>459</v>
      </c>
      <c r="N1057" s="66">
        <v>0.19620000000000001</v>
      </c>
      <c r="O1057" s="36">
        <v>2339</v>
      </c>
      <c r="P1057" s="66">
        <v>0.19620000000000001</v>
      </c>
      <c r="Q1057" s="36">
        <v>2839</v>
      </c>
      <c r="R1057" s="36">
        <v>2839</v>
      </c>
      <c r="S1057" s="36">
        <v>2600</v>
      </c>
      <c r="T1057" s="66">
        <v>-1.44E-2</v>
      </c>
      <c r="U1057" s="66">
        <v>7.1000000000000004E-3</v>
      </c>
      <c r="V1057" s="66">
        <v>-1.44E-2</v>
      </c>
      <c r="W1057" s="66">
        <v>7.6100000000000001E-2</v>
      </c>
      <c r="X1057" s="1">
        <v>101000</v>
      </c>
      <c r="Y1057" s="1">
        <v>280285</v>
      </c>
      <c r="Z1057" s="1">
        <v>9120</v>
      </c>
      <c r="AA1057" t="s">
        <v>430</v>
      </c>
      <c r="AB1057" t="s">
        <v>642</v>
      </c>
      <c r="AC1057">
        <v>38.96</v>
      </c>
      <c r="AD1057">
        <v>1.45</v>
      </c>
      <c r="AE1057">
        <v>3.4</v>
      </c>
      <c r="AF1057">
        <v>0.4</v>
      </c>
      <c r="AG1057">
        <v>200</v>
      </c>
      <c r="AH1057" s="36">
        <v>2798</v>
      </c>
      <c r="AI1057" s="1">
        <v>200</v>
      </c>
      <c r="AJ1057" s="36">
        <v>2778</v>
      </c>
      <c r="AK1057" s="1">
        <v>100</v>
      </c>
      <c r="AL1057" s="2">
        <v>0.6381944444444444</v>
      </c>
      <c r="AM1057" s="3">
        <v>46160</v>
      </c>
      <c r="AN1057" t="s">
        <v>298</v>
      </c>
      <c r="AO1057" t="s">
        <v>313</v>
      </c>
      <c r="AQ1057" t="str">
        <f t="shared" si="16"/>
        <v/>
      </c>
    </row>
    <row r="1058" spans="1:43">
      <c r="A1058" s="8">
        <v>46188</v>
      </c>
      <c r="B1058">
        <v>3989.96</v>
      </c>
      <c r="C1058">
        <v>-0.24</v>
      </c>
      <c r="D1058">
        <v>69550</v>
      </c>
      <c r="E1058">
        <v>0.22</v>
      </c>
      <c r="F1058" s="69">
        <v>7182</v>
      </c>
      <c r="G1058" t="s">
        <v>81</v>
      </c>
      <c r="H1058">
        <v>0</v>
      </c>
      <c r="I1058" t="s">
        <v>288</v>
      </c>
      <c r="J1058" t="s">
        <v>289</v>
      </c>
      <c r="K1058" t="s">
        <v>295</v>
      </c>
      <c r="L1058" s="36">
        <v>3181</v>
      </c>
      <c r="M1058">
        <v>-17</v>
      </c>
      <c r="N1058" s="66">
        <v>-5.3E-3</v>
      </c>
      <c r="O1058" s="36">
        <v>3198</v>
      </c>
      <c r="P1058" s="66">
        <v>-5.3E-3</v>
      </c>
      <c r="Q1058" s="36">
        <v>3165</v>
      </c>
      <c r="R1058" s="36">
        <v>3182</v>
      </c>
      <c r="S1058" s="36">
        <v>3110</v>
      </c>
      <c r="T1058" s="66">
        <v>5.0000000000000001E-3</v>
      </c>
      <c r="U1058" s="66">
        <v>8.8000000000000005E-3</v>
      </c>
      <c r="V1058" s="66">
        <v>-2.9999999999999997E-4</v>
      </c>
      <c r="W1058" s="66">
        <v>2.2800000000000001E-2</v>
      </c>
      <c r="X1058" s="1">
        <v>5523100</v>
      </c>
      <c r="Y1058" s="1">
        <v>17378953</v>
      </c>
      <c r="Z1058" s="1">
        <v>11374870</v>
      </c>
      <c r="AA1058" t="s">
        <v>645</v>
      </c>
      <c r="AB1058" t="s">
        <v>433</v>
      </c>
      <c r="AC1058">
        <v>17.16</v>
      </c>
      <c r="AD1058">
        <v>1.22</v>
      </c>
      <c r="AE1058">
        <v>2.92</v>
      </c>
      <c r="AF1058" t="s">
        <v>230</v>
      </c>
      <c r="AG1058" s="1">
        <v>275500</v>
      </c>
      <c r="AH1058" s="36">
        <v>3181</v>
      </c>
      <c r="AI1058" s="1">
        <v>2600</v>
      </c>
      <c r="AJ1058" s="36">
        <v>3180</v>
      </c>
      <c r="AK1058" s="1">
        <v>5100</v>
      </c>
      <c r="AL1058" s="2">
        <v>0.63888888888888884</v>
      </c>
      <c r="AM1058" s="3"/>
      <c r="AN1058" t="s">
        <v>298</v>
      </c>
      <c r="AO1058" t="s">
        <v>434</v>
      </c>
      <c r="AQ1058" t="str">
        <f t="shared" si="16"/>
        <v/>
      </c>
    </row>
    <row r="1059" spans="1:43">
      <c r="A1059" s="8">
        <v>46188</v>
      </c>
      <c r="B1059">
        <v>3989.96</v>
      </c>
      <c r="C1059">
        <v>-0.24</v>
      </c>
      <c r="D1059">
        <v>69550</v>
      </c>
      <c r="E1059">
        <v>0.22</v>
      </c>
      <c r="F1059" s="69">
        <v>7203</v>
      </c>
      <c r="G1059" t="s">
        <v>82</v>
      </c>
      <c r="H1059">
        <v>0</v>
      </c>
      <c r="I1059" t="s">
        <v>288</v>
      </c>
      <c r="J1059" t="s">
        <v>289</v>
      </c>
      <c r="K1059" t="s">
        <v>295</v>
      </c>
      <c r="L1059" s="36">
        <v>2838</v>
      </c>
      <c r="M1059">
        <v>-64.5</v>
      </c>
      <c r="N1059" s="66">
        <v>-2.2200000000000001E-2</v>
      </c>
      <c r="O1059" s="36">
        <v>2902.5</v>
      </c>
      <c r="P1059" s="66">
        <v>-2.2200000000000001E-2</v>
      </c>
      <c r="Q1059" s="36">
        <v>2867</v>
      </c>
      <c r="R1059" s="36">
        <v>2894</v>
      </c>
      <c r="S1059" s="36">
        <v>2826.5</v>
      </c>
      <c r="T1059" s="66">
        <v>-1.01E-2</v>
      </c>
      <c r="U1059" s="66">
        <v>-5.8999999999999999E-3</v>
      </c>
      <c r="V1059" s="66">
        <v>-1.9300000000000001E-2</v>
      </c>
      <c r="W1059" s="66">
        <v>4.0000000000000001E-3</v>
      </c>
      <c r="X1059" s="1">
        <v>16345000</v>
      </c>
      <c r="Y1059" s="1">
        <v>46609936</v>
      </c>
      <c r="Z1059" s="1">
        <v>44826174</v>
      </c>
      <c r="AA1059" t="s">
        <v>435</v>
      </c>
      <c r="AB1059" t="s">
        <v>639</v>
      </c>
      <c r="AC1059">
        <v>11.2</v>
      </c>
      <c r="AD1059">
        <v>0.92</v>
      </c>
      <c r="AE1059">
        <v>3.52</v>
      </c>
      <c r="AF1059" t="s">
        <v>230</v>
      </c>
      <c r="AG1059" s="1">
        <v>964300</v>
      </c>
      <c r="AH1059" s="36">
        <v>2838.5</v>
      </c>
      <c r="AI1059" s="1">
        <v>18600</v>
      </c>
      <c r="AJ1059" s="36">
        <v>2838</v>
      </c>
      <c r="AK1059" s="1">
        <v>11200</v>
      </c>
      <c r="AL1059" s="2">
        <v>0.63888888888888884</v>
      </c>
      <c r="AN1059" t="s">
        <v>298</v>
      </c>
      <c r="AO1059" t="s">
        <v>437</v>
      </c>
      <c r="AQ1059" t="str">
        <f t="shared" si="16"/>
        <v/>
      </c>
    </row>
    <row r="1060" spans="1:43">
      <c r="A1060" s="8">
        <v>46188</v>
      </c>
      <c r="B1060">
        <v>3989.96</v>
      </c>
      <c r="C1060">
        <v>-0.24</v>
      </c>
      <c r="D1060">
        <v>69550</v>
      </c>
      <c r="E1060">
        <v>0.22</v>
      </c>
      <c r="F1060" s="69">
        <v>7213</v>
      </c>
      <c r="G1060" t="s">
        <v>83</v>
      </c>
      <c r="H1060">
        <v>0</v>
      </c>
      <c r="I1060" t="s">
        <v>314</v>
      </c>
      <c r="J1060" t="s">
        <v>289</v>
      </c>
      <c r="K1060" t="s">
        <v>295</v>
      </c>
      <c r="L1060">
        <v>570</v>
      </c>
      <c r="M1060">
        <v>-10</v>
      </c>
      <c r="N1060" s="66">
        <v>-1.72E-2</v>
      </c>
      <c r="O1060">
        <v>580</v>
      </c>
      <c r="P1060" s="66">
        <v>-1.72E-2</v>
      </c>
      <c r="Q1060">
        <v>579</v>
      </c>
      <c r="R1060">
        <v>584</v>
      </c>
      <c r="S1060">
        <v>567</v>
      </c>
      <c r="T1060" s="66">
        <v>-1.55E-2</v>
      </c>
      <c r="U1060" s="66">
        <v>-1.89E-2</v>
      </c>
      <c r="V1060" s="66">
        <v>-2.3900000000000001E-2</v>
      </c>
      <c r="W1060" s="66">
        <v>5.1999999999999998E-3</v>
      </c>
      <c r="X1060" s="1">
        <v>19300</v>
      </c>
      <c r="Y1060" s="1">
        <v>11131</v>
      </c>
      <c r="Z1060" s="1">
        <v>9058</v>
      </c>
      <c r="AA1060" t="s">
        <v>524</v>
      </c>
      <c r="AB1060" t="s">
        <v>439</v>
      </c>
      <c r="AC1060">
        <v>6.71</v>
      </c>
      <c r="AD1060">
        <v>0.8</v>
      </c>
      <c r="AE1060">
        <v>4.5599999999999996</v>
      </c>
      <c r="AF1060">
        <v>0.3</v>
      </c>
      <c r="AG1060">
        <v>400</v>
      </c>
      <c r="AH1060">
        <v>571</v>
      </c>
      <c r="AI1060">
        <v>600</v>
      </c>
      <c r="AJ1060">
        <v>570</v>
      </c>
      <c r="AK1060" s="1">
        <v>100</v>
      </c>
      <c r="AL1060" s="2">
        <v>0.63611111111111107</v>
      </c>
      <c r="AN1060" t="s">
        <v>298</v>
      </c>
      <c r="AO1060" t="s">
        <v>437</v>
      </c>
      <c r="AQ1060" t="str">
        <f t="shared" si="16"/>
        <v/>
      </c>
    </row>
    <row r="1061" spans="1:43">
      <c r="A1061" s="8">
        <v>46188</v>
      </c>
      <c r="B1061">
        <v>3989.96</v>
      </c>
      <c r="C1061">
        <v>-0.24</v>
      </c>
      <c r="D1061">
        <v>69550</v>
      </c>
      <c r="E1061">
        <v>0.22</v>
      </c>
      <c r="F1061" s="69">
        <v>7220</v>
      </c>
      <c r="G1061" t="s">
        <v>84</v>
      </c>
      <c r="H1061">
        <v>0</v>
      </c>
      <c r="I1061" t="s">
        <v>288</v>
      </c>
      <c r="J1061" t="s">
        <v>289</v>
      </c>
      <c r="K1061" t="s">
        <v>290</v>
      </c>
      <c r="L1061" s="36">
        <v>4770</v>
      </c>
      <c r="M1061">
        <v>125</v>
      </c>
      <c r="N1061" s="66">
        <v>2.69E-2</v>
      </c>
      <c r="O1061" s="36">
        <v>4645</v>
      </c>
      <c r="P1061" s="66">
        <v>2.69E-2</v>
      </c>
      <c r="Q1061" s="36">
        <v>4785</v>
      </c>
      <c r="R1061" s="36">
        <v>5070</v>
      </c>
      <c r="S1061" s="36">
        <v>4565</v>
      </c>
      <c r="T1061" s="66">
        <v>-3.0999999999999999E-3</v>
      </c>
      <c r="U1061" s="66">
        <v>4.1999999999999997E-3</v>
      </c>
      <c r="V1061" s="66">
        <v>-5.91E-2</v>
      </c>
      <c r="W1061" s="66">
        <v>4.4900000000000002E-2</v>
      </c>
      <c r="X1061" s="1">
        <v>3408000</v>
      </c>
      <c r="Y1061" s="1">
        <v>16200483</v>
      </c>
      <c r="Z1061" s="1">
        <v>312825</v>
      </c>
      <c r="AA1061" t="s">
        <v>563</v>
      </c>
      <c r="AB1061" t="s">
        <v>441</v>
      </c>
      <c r="AC1061">
        <v>48.08</v>
      </c>
      <c r="AD1061">
        <v>2.56</v>
      </c>
      <c r="AE1061">
        <v>0.84</v>
      </c>
      <c r="AF1061" t="s">
        <v>230</v>
      </c>
      <c r="AG1061" s="1">
        <v>18000</v>
      </c>
      <c r="AH1061" s="36">
        <v>4770</v>
      </c>
      <c r="AI1061" s="1">
        <v>700</v>
      </c>
      <c r="AJ1061" s="36">
        <v>4765</v>
      </c>
      <c r="AK1061" s="1">
        <v>4500</v>
      </c>
      <c r="AL1061" s="2">
        <v>0.63888888888888884</v>
      </c>
      <c r="AN1061" t="s">
        <v>298</v>
      </c>
      <c r="AO1061" t="s">
        <v>437</v>
      </c>
      <c r="AQ1061" t="str">
        <f t="shared" si="16"/>
        <v/>
      </c>
    </row>
    <row r="1062" spans="1:43">
      <c r="A1062" s="8">
        <v>46188</v>
      </c>
      <c r="B1062">
        <v>3989.96</v>
      </c>
      <c r="C1062">
        <v>-0.24</v>
      </c>
      <c r="D1062">
        <v>69550</v>
      </c>
      <c r="E1062">
        <v>0.22</v>
      </c>
      <c r="F1062" s="69">
        <v>7269</v>
      </c>
      <c r="G1062" t="s">
        <v>85</v>
      </c>
      <c r="H1062">
        <v>0</v>
      </c>
      <c r="I1062" t="s">
        <v>288</v>
      </c>
      <c r="J1062" t="s">
        <v>289</v>
      </c>
      <c r="K1062" t="s">
        <v>290</v>
      </c>
      <c r="L1062" s="36">
        <v>1898</v>
      </c>
      <c r="M1062">
        <v>-35</v>
      </c>
      <c r="N1062" s="66">
        <v>-1.8100000000000002E-2</v>
      </c>
      <c r="O1062" s="36">
        <v>1933</v>
      </c>
      <c r="P1062" s="66">
        <v>-1.8100000000000002E-2</v>
      </c>
      <c r="Q1062" s="36">
        <v>1957</v>
      </c>
      <c r="R1062" s="36">
        <v>1957</v>
      </c>
      <c r="S1062" s="36">
        <v>1892</v>
      </c>
      <c r="T1062" s="66">
        <v>-3.0099999999999998E-2</v>
      </c>
      <c r="U1062" s="66">
        <v>-1.14E-2</v>
      </c>
      <c r="V1062" s="66">
        <v>-3.0099999999999998E-2</v>
      </c>
      <c r="W1062" s="66">
        <v>3.0999999999999999E-3</v>
      </c>
      <c r="X1062" s="1">
        <v>3352100</v>
      </c>
      <c r="Y1062" s="1">
        <v>6436869</v>
      </c>
      <c r="Z1062" s="1">
        <v>3728784</v>
      </c>
      <c r="AA1062" t="s">
        <v>442</v>
      </c>
      <c r="AB1062" t="s">
        <v>443</v>
      </c>
      <c r="AC1062">
        <v>9.6300000000000008</v>
      </c>
      <c r="AD1062">
        <v>1.08</v>
      </c>
      <c r="AE1062">
        <v>2.69</v>
      </c>
      <c r="AF1062" t="s">
        <v>230</v>
      </c>
      <c r="AG1062" s="1">
        <v>4120500</v>
      </c>
      <c r="AH1062" s="36">
        <v>1898</v>
      </c>
      <c r="AI1062" s="1">
        <v>3500</v>
      </c>
      <c r="AJ1062" s="36">
        <v>1897.5</v>
      </c>
      <c r="AK1062" s="1">
        <v>3600</v>
      </c>
      <c r="AL1062" s="2">
        <v>0.63888888888888884</v>
      </c>
      <c r="AM1062" s="3"/>
      <c r="AN1062" t="s">
        <v>298</v>
      </c>
      <c r="AO1062" t="s">
        <v>437</v>
      </c>
      <c r="AQ1062" t="str">
        <f t="shared" si="16"/>
        <v/>
      </c>
    </row>
    <row r="1063" spans="1:43">
      <c r="A1063" s="8">
        <v>46188</v>
      </c>
      <c r="B1063">
        <v>3989.96</v>
      </c>
      <c r="C1063">
        <v>-0.24</v>
      </c>
      <c r="D1063">
        <v>69550</v>
      </c>
      <c r="E1063">
        <v>0.22</v>
      </c>
      <c r="F1063" s="69">
        <v>7272</v>
      </c>
      <c r="G1063" t="s">
        <v>86</v>
      </c>
      <c r="H1063">
        <v>0</v>
      </c>
      <c r="I1063" t="s">
        <v>288</v>
      </c>
      <c r="J1063" t="s">
        <v>289</v>
      </c>
      <c r="K1063" t="s">
        <v>295</v>
      </c>
      <c r="L1063" s="36">
        <v>1215.5</v>
      </c>
      <c r="M1063">
        <v>-16.5</v>
      </c>
      <c r="N1063" s="66">
        <v>-1.34E-2</v>
      </c>
      <c r="O1063" s="36">
        <v>1232</v>
      </c>
      <c r="P1063" s="66">
        <v>-1.3299999999999999E-2</v>
      </c>
      <c r="Q1063" s="36">
        <v>1231</v>
      </c>
      <c r="R1063" s="36">
        <v>1232</v>
      </c>
      <c r="S1063" s="36">
        <v>1210</v>
      </c>
      <c r="T1063" s="66">
        <v>-1.2500000000000001E-2</v>
      </c>
      <c r="U1063" s="66">
        <v>-7.7000000000000002E-3</v>
      </c>
      <c r="V1063" s="66">
        <v>-1.3299999999999999E-2</v>
      </c>
      <c r="W1063" s="66">
        <v>4.4999999999999997E-3</v>
      </c>
      <c r="X1063" s="1">
        <v>3321600</v>
      </c>
      <c r="Y1063" s="1">
        <v>4056761</v>
      </c>
      <c r="Z1063" s="1">
        <v>1237531</v>
      </c>
      <c r="AA1063" t="s">
        <v>444</v>
      </c>
      <c r="AB1063" t="s">
        <v>445</v>
      </c>
      <c r="AC1063">
        <v>9.57</v>
      </c>
      <c r="AD1063">
        <v>1.04</v>
      </c>
      <c r="AE1063">
        <v>4.1100000000000003</v>
      </c>
      <c r="AF1063" t="s">
        <v>230</v>
      </c>
      <c r="AG1063" s="1">
        <v>481500</v>
      </c>
      <c r="AH1063" s="36">
        <v>1216</v>
      </c>
      <c r="AI1063" s="1">
        <v>11600</v>
      </c>
      <c r="AJ1063" s="36">
        <v>1215.5</v>
      </c>
      <c r="AK1063" s="1">
        <v>14400</v>
      </c>
      <c r="AL1063" s="2">
        <v>0.63888888888888884</v>
      </c>
      <c r="AM1063" s="3"/>
      <c r="AN1063" t="s">
        <v>293</v>
      </c>
      <c r="AO1063" t="s">
        <v>437</v>
      </c>
      <c r="AQ1063" t="str">
        <f t="shared" si="16"/>
        <v/>
      </c>
    </row>
    <row r="1064" spans="1:43">
      <c r="A1064" s="8">
        <v>46188</v>
      </c>
      <c r="B1064">
        <v>3989.96</v>
      </c>
      <c r="C1064">
        <v>-0.24</v>
      </c>
      <c r="D1064">
        <v>69550</v>
      </c>
      <c r="E1064">
        <v>0.22</v>
      </c>
      <c r="F1064" s="69">
        <v>7376</v>
      </c>
      <c r="G1064" t="s">
        <v>87</v>
      </c>
      <c r="H1064">
        <v>0</v>
      </c>
      <c r="I1064" t="s">
        <v>347</v>
      </c>
      <c r="J1064" t="s">
        <v>323</v>
      </c>
      <c r="K1064" t="s">
        <v>290</v>
      </c>
      <c r="L1064" s="36">
        <v>1078</v>
      </c>
      <c r="M1064">
        <v>-2</v>
      </c>
      <c r="N1064" s="66">
        <v>-1.9E-3</v>
      </c>
      <c r="O1064" s="36">
        <v>1080</v>
      </c>
      <c r="P1064" s="66">
        <v>-1.8E-3</v>
      </c>
      <c r="Q1064" s="36">
        <v>1081</v>
      </c>
      <c r="R1064" s="36">
        <v>1093</v>
      </c>
      <c r="S1064" s="36">
        <v>1033</v>
      </c>
      <c r="T1064" s="66">
        <v>-2.7000000000000001E-3</v>
      </c>
      <c r="U1064" s="66">
        <v>2.3699999999999999E-2</v>
      </c>
      <c r="V1064" s="66">
        <v>-1.37E-2</v>
      </c>
      <c r="W1064" s="66">
        <v>4.3499999999999997E-2</v>
      </c>
      <c r="X1064" s="1">
        <v>7700</v>
      </c>
      <c r="Y1064" s="1">
        <v>8132</v>
      </c>
      <c r="Z1064" s="1">
        <v>4591</v>
      </c>
      <c r="AA1064" t="s">
        <v>446</v>
      </c>
      <c r="AB1064" t="s">
        <v>447</v>
      </c>
      <c r="AC1064">
        <v>0</v>
      </c>
      <c r="AD1064">
        <v>4.29</v>
      </c>
      <c r="AE1064">
        <v>0</v>
      </c>
      <c r="AF1064">
        <v>0.6</v>
      </c>
      <c r="AG1064">
        <v>600</v>
      </c>
      <c r="AH1064" s="36">
        <v>1087</v>
      </c>
      <c r="AI1064">
        <v>100</v>
      </c>
      <c r="AJ1064" s="36">
        <v>1065</v>
      </c>
      <c r="AK1064">
        <v>600</v>
      </c>
      <c r="AL1064" s="2">
        <v>0.63124999999999998</v>
      </c>
      <c r="AM1064" s="3"/>
      <c r="AN1064" t="s">
        <v>448</v>
      </c>
      <c r="AO1064" t="s">
        <v>313</v>
      </c>
      <c r="AQ1064" t="str">
        <f t="shared" si="16"/>
        <v/>
      </c>
    </row>
    <row r="1065" spans="1:43">
      <c r="A1065" s="8">
        <v>46188</v>
      </c>
      <c r="B1065">
        <v>3989.96</v>
      </c>
      <c r="C1065">
        <v>-0.24</v>
      </c>
      <c r="D1065">
        <v>69550</v>
      </c>
      <c r="E1065">
        <v>0.22</v>
      </c>
      <c r="F1065" s="69">
        <v>7525</v>
      </c>
      <c r="G1065" t="s">
        <v>88</v>
      </c>
      <c r="H1065">
        <v>0</v>
      </c>
      <c r="I1065" t="s">
        <v>288</v>
      </c>
      <c r="J1065" t="s">
        <v>289</v>
      </c>
      <c r="K1065" t="s">
        <v>290</v>
      </c>
      <c r="L1065" s="36">
        <v>3460</v>
      </c>
      <c r="M1065">
        <v>-45</v>
      </c>
      <c r="N1065" s="66">
        <v>-1.2800000000000001E-2</v>
      </c>
      <c r="O1065" s="36">
        <v>3505</v>
      </c>
      <c r="P1065" s="66">
        <v>-1.2800000000000001E-2</v>
      </c>
      <c r="Q1065" s="36">
        <v>3470</v>
      </c>
      <c r="R1065" s="36">
        <v>3480</v>
      </c>
      <c r="S1065" s="36">
        <v>3440</v>
      </c>
      <c r="T1065" s="66">
        <v>-2.8E-3</v>
      </c>
      <c r="U1065" s="66">
        <v>-1.4E-3</v>
      </c>
      <c r="V1065" s="66">
        <v>-5.7000000000000002E-3</v>
      </c>
      <c r="W1065" s="66">
        <v>5.7999999999999996E-3</v>
      </c>
      <c r="X1065" s="1">
        <v>4400</v>
      </c>
      <c r="Y1065" s="1">
        <v>15233</v>
      </c>
      <c r="Z1065" s="1">
        <v>29894</v>
      </c>
      <c r="AA1065" t="s">
        <v>449</v>
      </c>
      <c r="AB1065" t="s">
        <v>450</v>
      </c>
      <c r="AC1065">
        <v>9.34</v>
      </c>
      <c r="AD1065">
        <v>0.97</v>
      </c>
      <c r="AE1065">
        <v>4.68</v>
      </c>
      <c r="AF1065" t="s">
        <v>230</v>
      </c>
      <c r="AG1065" s="1">
        <v>6800</v>
      </c>
      <c r="AH1065" s="36">
        <v>3470</v>
      </c>
      <c r="AI1065">
        <v>300</v>
      </c>
      <c r="AJ1065" s="36">
        <v>3455</v>
      </c>
      <c r="AK1065">
        <v>200</v>
      </c>
      <c r="AL1065" s="2">
        <v>0.6381944444444444</v>
      </c>
      <c r="AM1065" s="3"/>
      <c r="AN1065" t="s">
        <v>298</v>
      </c>
      <c r="AO1065" t="s">
        <v>322</v>
      </c>
      <c r="AQ1065" t="str">
        <f t="shared" si="16"/>
        <v/>
      </c>
    </row>
    <row r="1066" spans="1:43">
      <c r="A1066" s="8">
        <v>46188</v>
      </c>
      <c r="B1066">
        <v>3989.96</v>
      </c>
      <c r="C1066">
        <v>-0.24</v>
      </c>
      <c r="D1066">
        <v>69550</v>
      </c>
      <c r="E1066">
        <v>0.22</v>
      </c>
      <c r="F1066" s="69">
        <v>7729</v>
      </c>
      <c r="G1066" t="s">
        <v>89</v>
      </c>
      <c r="H1066">
        <v>0</v>
      </c>
      <c r="I1066" t="s">
        <v>288</v>
      </c>
      <c r="J1066" t="s">
        <v>289</v>
      </c>
      <c r="K1066" t="s">
        <v>295</v>
      </c>
      <c r="L1066" s="36">
        <v>19290</v>
      </c>
      <c r="M1066" s="36">
        <v>-470</v>
      </c>
      <c r="N1066" s="66">
        <v>-2.3800000000000002E-2</v>
      </c>
      <c r="O1066" s="36">
        <v>19760</v>
      </c>
      <c r="P1066" s="66">
        <v>-2.3699999999999999E-2</v>
      </c>
      <c r="Q1066" s="36">
        <v>19775</v>
      </c>
      <c r="R1066" s="36">
        <v>19880</v>
      </c>
      <c r="S1066" s="36">
        <v>19275</v>
      </c>
      <c r="T1066" s="66">
        <v>-2.4500000000000001E-2</v>
      </c>
      <c r="U1066" s="66">
        <v>-8.2000000000000007E-3</v>
      </c>
      <c r="V1066" s="66">
        <v>-2.9600000000000001E-2</v>
      </c>
      <c r="W1066" s="66">
        <v>6.9999999999999999E-4</v>
      </c>
      <c r="X1066" s="1">
        <v>359600</v>
      </c>
      <c r="Y1066" s="1">
        <v>7014331</v>
      </c>
      <c r="Z1066" s="1">
        <v>815636</v>
      </c>
      <c r="AA1066" t="s">
        <v>646</v>
      </c>
      <c r="AB1066" t="s">
        <v>452</v>
      </c>
      <c r="AC1066">
        <v>27.96</v>
      </c>
      <c r="AD1066">
        <v>4.09</v>
      </c>
      <c r="AE1066">
        <v>1.43</v>
      </c>
      <c r="AF1066" t="s">
        <v>230</v>
      </c>
      <c r="AG1066" s="1">
        <v>7200</v>
      </c>
      <c r="AH1066" s="36">
        <v>19290</v>
      </c>
      <c r="AI1066">
        <v>200</v>
      </c>
      <c r="AJ1066" s="36">
        <v>19285</v>
      </c>
      <c r="AK1066">
        <v>200</v>
      </c>
      <c r="AL1066" s="2">
        <v>0.63888888888888884</v>
      </c>
      <c r="AM1066" s="3"/>
      <c r="AN1066" t="s">
        <v>298</v>
      </c>
      <c r="AO1066" t="s">
        <v>453</v>
      </c>
      <c r="AQ1066" t="str">
        <f t="shared" si="16"/>
        <v/>
      </c>
    </row>
    <row r="1067" spans="1:43">
      <c r="A1067" s="8">
        <v>46188</v>
      </c>
      <c r="B1067">
        <v>3989.96</v>
      </c>
      <c r="C1067">
        <v>-0.24</v>
      </c>
      <c r="D1067">
        <v>69550</v>
      </c>
      <c r="E1067">
        <v>0.22</v>
      </c>
      <c r="F1067" s="69">
        <v>7921</v>
      </c>
      <c r="G1067" t="s">
        <v>90</v>
      </c>
      <c r="H1067">
        <v>0</v>
      </c>
      <c r="I1067" t="s">
        <v>288</v>
      </c>
      <c r="J1067" t="s">
        <v>289</v>
      </c>
      <c r="K1067" t="s">
        <v>290</v>
      </c>
      <c r="L1067" s="36">
        <v>3065</v>
      </c>
      <c r="M1067">
        <v>-5</v>
      </c>
      <c r="N1067" s="66">
        <v>-1.6000000000000001E-3</v>
      </c>
      <c r="O1067" s="36">
        <v>3070</v>
      </c>
      <c r="P1067" s="66">
        <v>-1.6000000000000001E-3</v>
      </c>
      <c r="Q1067" s="36">
        <v>3070</v>
      </c>
      <c r="R1067" s="36">
        <v>3100</v>
      </c>
      <c r="S1067" s="36">
        <v>3005</v>
      </c>
      <c r="T1067" s="66">
        <v>-1.6000000000000001E-3</v>
      </c>
      <c r="U1067" s="66">
        <v>6.4999999999999997E-3</v>
      </c>
      <c r="V1067" s="66">
        <v>-1.12E-2</v>
      </c>
      <c r="W1067" s="66">
        <v>1.9900000000000001E-2</v>
      </c>
      <c r="X1067" s="1">
        <v>31800</v>
      </c>
      <c r="Y1067" s="1">
        <v>96635</v>
      </c>
      <c r="Z1067" s="1">
        <v>40314</v>
      </c>
      <c r="AA1067" t="s">
        <v>454</v>
      </c>
      <c r="AB1067" t="s">
        <v>591</v>
      </c>
      <c r="AC1067">
        <v>13.64</v>
      </c>
      <c r="AD1067">
        <v>1.28</v>
      </c>
      <c r="AE1067">
        <v>3.92</v>
      </c>
      <c r="AF1067" t="s">
        <v>230</v>
      </c>
      <c r="AG1067" s="1">
        <v>12500</v>
      </c>
      <c r="AH1067" s="36">
        <v>3060</v>
      </c>
      <c r="AI1067">
        <v>300</v>
      </c>
      <c r="AJ1067" s="36">
        <v>3040</v>
      </c>
      <c r="AK1067">
        <v>200</v>
      </c>
      <c r="AL1067" s="2">
        <v>0.63611111111111107</v>
      </c>
      <c r="AM1067" s="3">
        <v>46211</v>
      </c>
      <c r="AN1067" t="s">
        <v>326</v>
      </c>
      <c r="AO1067" t="s">
        <v>456</v>
      </c>
      <c r="AQ1067" t="str">
        <f t="shared" si="16"/>
        <v/>
      </c>
    </row>
    <row r="1068" spans="1:43">
      <c r="A1068" s="8">
        <v>46188</v>
      </c>
      <c r="B1068">
        <v>3989.96</v>
      </c>
      <c r="C1068">
        <v>-0.24</v>
      </c>
      <c r="D1068">
        <v>69550</v>
      </c>
      <c r="E1068">
        <v>0.22</v>
      </c>
      <c r="F1068" s="69">
        <v>8031</v>
      </c>
      <c r="G1068" t="s">
        <v>91</v>
      </c>
      <c r="H1068">
        <v>0</v>
      </c>
      <c r="I1068" t="s">
        <v>288</v>
      </c>
      <c r="J1068" t="s">
        <v>289</v>
      </c>
      <c r="K1068" t="s">
        <v>295</v>
      </c>
      <c r="L1068" s="36">
        <v>4704</v>
      </c>
      <c r="M1068">
        <v>-134</v>
      </c>
      <c r="N1068" s="66">
        <v>-2.7699999999999999E-2</v>
      </c>
      <c r="O1068" s="36">
        <v>4838</v>
      </c>
      <c r="P1068" s="66">
        <v>-2.76E-2</v>
      </c>
      <c r="Q1068" s="36">
        <v>4838</v>
      </c>
      <c r="R1068" s="36">
        <v>4842</v>
      </c>
      <c r="S1068" s="36">
        <v>4678</v>
      </c>
      <c r="T1068" s="66">
        <v>-2.76E-2</v>
      </c>
      <c r="U1068" s="66">
        <v>-5.1999999999999998E-3</v>
      </c>
      <c r="V1068" s="66">
        <v>-2.8500000000000001E-2</v>
      </c>
      <c r="W1068" s="66">
        <v>5.4999999999999997E-3</v>
      </c>
      <c r="X1068" s="1">
        <v>5828200</v>
      </c>
      <c r="Y1068" s="1">
        <v>27618146</v>
      </c>
      <c r="Z1068" s="1">
        <v>13475391</v>
      </c>
      <c r="AA1068" t="s">
        <v>457</v>
      </c>
      <c r="AB1068" t="s">
        <v>458</v>
      </c>
      <c r="AC1068">
        <v>14.49</v>
      </c>
      <c r="AD1068">
        <v>1.52</v>
      </c>
      <c r="AE1068">
        <v>2.98</v>
      </c>
      <c r="AF1068" t="s">
        <v>230</v>
      </c>
      <c r="AG1068" s="1">
        <v>231700</v>
      </c>
      <c r="AH1068" s="36">
        <v>4705</v>
      </c>
      <c r="AI1068" s="1">
        <v>1600</v>
      </c>
      <c r="AJ1068" s="36">
        <v>4704</v>
      </c>
      <c r="AK1068" s="1">
        <v>2300</v>
      </c>
      <c r="AL1068" s="2">
        <v>0.63888888888888884</v>
      </c>
      <c r="AN1068" t="s">
        <v>298</v>
      </c>
      <c r="AO1068" t="s">
        <v>322</v>
      </c>
      <c r="AQ1068" t="str">
        <f t="shared" si="16"/>
        <v/>
      </c>
    </row>
    <row r="1069" spans="1:43">
      <c r="A1069" s="8">
        <v>46188</v>
      </c>
      <c r="B1069">
        <v>3989.96</v>
      </c>
      <c r="C1069">
        <v>-0.24</v>
      </c>
      <c r="D1069">
        <v>69550</v>
      </c>
      <c r="E1069">
        <v>0.22</v>
      </c>
      <c r="F1069" s="69">
        <v>8058</v>
      </c>
      <c r="G1069" t="s">
        <v>92</v>
      </c>
      <c r="H1069">
        <v>0</v>
      </c>
      <c r="I1069" t="s">
        <v>288</v>
      </c>
      <c r="J1069" t="s">
        <v>289</v>
      </c>
      <c r="K1069" t="s">
        <v>295</v>
      </c>
      <c r="L1069" s="36">
        <v>4597</v>
      </c>
      <c r="M1069">
        <v>-131</v>
      </c>
      <c r="N1069" s="66">
        <v>-2.7699999999999999E-2</v>
      </c>
      <c r="O1069" s="36">
        <v>4728</v>
      </c>
      <c r="P1069" s="66">
        <v>-2.7699999999999999E-2</v>
      </c>
      <c r="Q1069" s="36">
        <v>4731</v>
      </c>
      <c r="R1069" s="36">
        <v>4739</v>
      </c>
      <c r="S1069" s="36">
        <v>4588</v>
      </c>
      <c r="T1069" s="66">
        <v>-2.8299999999999999E-2</v>
      </c>
      <c r="U1069" s="66">
        <v>-8.0999999999999996E-3</v>
      </c>
      <c r="V1069" s="66">
        <v>-2.9899999999999999E-2</v>
      </c>
      <c r="W1069" s="66">
        <v>1.9E-3</v>
      </c>
      <c r="X1069" s="1">
        <v>5861500</v>
      </c>
      <c r="Y1069" s="1">
        <v>27187270</v>
      </c>
      <c r="Z1069" s="1">
        <v>17057300</v>
      </c>
      <c r="AA1069" t="s">
        <v>459</v>
      </c>
      <c r="AB1069" t="s">
        <v>460</v>
      </c>
      <c r="AC1069">
        <v>15.3</v>
      </c>
      <c r="AD1069">
        <v>1.78</v>
      </c>
      <c r="AE1069">
        <v>2.72</v>
      </c>
      <c r="AF1069" t="s">
        <v>230</v>
      </c>
      <c r="AG1069" s="1">
        <v>513100</v>
      </c>
      <c r="AH1069" s="36">
        <v>4598</v>
      </c>
      <c r="AI1069" s="1">
        <v>9100</v>
      </c>
      <c r="AJ1069" s="36">
        <v>4597</v>
      </c>
      <c r="AK1069" s="1">
        <v>1900</v>
      </c>
      <c r="AL1069" s="2">
        <v>0.63888888888888884</v>
      </c>
      <c r="AN1069" t="s">
        <v>298</v>
      </c>
      <c r="AO1069" t="s">
        <v>322</v>
      </c>
      <c r="AQ1069" t="str">
        <f t="shared" si="16"/>
        <v/>
      </c>
    </row>
    <row r="1070" spans="1:43">
      <c r="A1070" s="8">
        <v>46188</v>
      </c>
      <c r="B1070">
        <v>3989.96</v>
      </c>
      <c r="C1070">
        <v>-0.24</v>
      </c>
      <c r="D1070">
        <v>69550</v>
      </c>
      <c r="E1070">
        <v>0.22</v>
      </c>
      <c r="F1070" s="69">
        <v>8233</v>
      </c>
      <c r="G1070" t="s">
        <v>93</v>
      </c>
      <c r="H1070">
        <v>0</v>
      </c>
      <c r="I1070" t="s">
        <v>288</v>
      </c>
      <c r="J1070" t="s">
        <v>289</v>
      </c>
      <c r="K1070" t="s">
        <v>290</v>
      </c>
      <c r="L1070" s="36">
        <v>2171</v>
      </c>
      <c r="M1070">
        <v>11</v>
      </c>
      <c r="N1070" s="66">
        <v>5.1000000000000004E-3</v>
      </c>
      <c r="O1070" s="36">
        <v>2160</v>
      </c>
      <c r="P1070" s="66">
        <v>5.0000000000000001E-3</v>
      </c>
      <c r="Q1070" s="36">
        <v>2175</v>
      </c>
      <c r="R1070" s="36">
        <v>2185.5</v>
      </c>
      <c r="S1070" s="36">
        <v>2159.5</v>
      </c>
      <c r="T1070" s="66">
        <v>-1.8E-3</v>
      </c>
      <c r="U1070" s="66">
        <v>-4.0000000000000002E-4</v>
      </c>
      <c r="V1070" s="66">
        <v>-6.6E-3</v>
      </c>
      <c r="W1070" s="66">
        <v>5.3E-3</v>
      </c>
      <c r="X1070" s="1">
        <v>1686100</v>
      </c>
      <c r="Y1070" s="1">
        <v>3659109</v>
      </c>
      <c r="Z1070" s="1">
        <v>662608</v>
      </c>
      <c r="AA1070" t="s">
        <v>461</v>
      </c>
      <c r="AB1070" t="s">
        <v>462</v>
      </c>
      <c r="AC1070">
        <v>16.73</v>
      </c>
      <c r="AD1070">
        <v>1.41</v>
      </c>
      <c r="AE1070">
        <v>1.84</v>
      </c>
      <c r="AF1070" t="s">
        <v>230</v>
      </c>
      <c r="AG1070">
        <v>0</v>
      </c>
      <c r="AH1070" s="36">
        <v>2170.5</v>
      </c>
      <c r="AI1070" s="1">
        <v>100</v>
      </c>
      <c r="AJ1070" s="36">
        <v>2170</v>
      </c>
      <c r="AK1070" s="1">
        <v>400</v>
      </c>
      <c r="AL1070" s="2">
        <v>0.63888888888888884</v>
      </c>
      <c r="AM1070" s="3">
        <v>46203</v>
      </c>
      <c r="AN1070" t="s">
        <v>463</v>
      </c>
      <c r="AO1070" t="s">
        <v>327</v>
      </c>
      <c r="AQ1070" t="str">
        <f t="shared" si="16"/>
        <v/>
      </c>
    </row>
    <row r="1071" spans="1:43">
      <c r="A1071" s="8">
        <v>46188</v>
      </c>
      <c r="B1071">
        <v>3989.96</v>
      </c>
      <c r="C1071">
        <v>-0.24</v>
      </c>
      <c r="D1071">
        <v>69550</v>
      </c>
      <c r="E1071">
        <v>0.22</v>
      </c>
      <c r="F1071" s="69">
        <v>8304</v>
      </c>
      <c r="G1071" t="s">
        <v>94</v>
      </c>
      <c r="H1071">
        <v>0</v>
      </c>
      <c r="I1071" t="s">
        <v>288</v>
      </c>
      <c r="J1071" t="s">
        <v>289</v>
      </c>
      <c r="K1071" t="s">
        <v>295</v>
      </c>
      <c r="L1071" s="36">
        <v>2739</v>
      </c>
      <c r="M1071">
        <v>-51.5</v>
      </c>
      <c r="N1071" s="66">
        <v>-1.8499999999999999E-2</v>
      </c>
      <c r="O1071" s="36">
        <v>2790.5</v>
      </c>
      <c r="P1071" s="66">
        <v>-1.84E-2</v>
      </c>
      <c r="Q1071" s="36">
        <v>2766.5</v>
      </c>
      <c r="R1071" s="36">
        <v>2784.5</v>
      </c>
      <c r="S1071" s="36">
        <v>2715</v>
      </c>
      <c r="T1071" s="66">
        <v>-9.9000000000000008E-3</v>
      </c>
      <c r="U1071" s="66">
        <v>-1.0999999999999999E-2</v>
      </c>
      <c r="V1071" s="66">
        <v>-1.6299999999999999E-2</v>
      </c>
      <c r="W1071" s="66">
        <v>8.8000000000000005E-3</v>
      </c>
      <c r="X1071" s="1">
        <v>1426700</v>
      </c>
      <c r="Y1071" s="1">
        <v>3923020</v>
      </c>
      <c r="Z1071" s="1">
        <v>382883</v>
      </c>
      <c r="AA1071" t="s">
        <v>464</v>
      </c>
      <c r="AB1071" t="s">
        <v>465</v>
      </c>
      <c r="AC1071">
        <v>14.03</v>
      </c>
      <c r="AD1071">
        <v>0.79</v>
      </c>
      <c r="AE1071">
        <v>3.65</v>
      </c>
      <c r="AF1071" t="s">
        <v>230</v>
      </c>
      <c r="AG1071" s="1">
        <v>11400</v>
      </c>
      <c r="AH1071" s="36">
        <v>2739.5</v>
      </c>
      <c r="AI1071" s="1">
        <v>300</v>
      </c>
      <c r="AJ1071" s="36">
        <v>2738.5</v>
      </c>
      <c r="AK1071" s="1">
        <v>1100</v>
      </c>
      <c r="AL1071" s="2">
        <v>0.6381944444444444</v>
      </c>
      <c r="AM1071" s="3"/>
      <c r="AN1071" t="s">
        <v>298</v>
      </c>
      <c r="AO1071" t="s">
        <v>434</v>
      </c>
      <c r="AQ1071" t="str">
        <f t="shared" si="16"/>
        <v/>
      </c>
    </row>
    <row r="1072" spans="1:43">
      <c r="A1072" s="8">
        <v>46188</v>
      </c>
      <c r="B1072">
        <v>3989.96</v>
      </c>
      <c r="C1072">
        <v>-0.24</v>
      </c>
      <c r="D1072">
        <v>69550</v>
      </c>
      <c r="E1072">
        <v>0.22</v>
      </c>
      <c r="F1072" s="69">
        <v>8316</v>
      </c>
      <c r="G1072" t="s">
        <v>95</v>
      </c>
      <c r="H1072">
        <v>0</v>
      </c>
      <c r="I1072" t="s">
        <v>288</v>
      </c>
      <c r="J1072" t="s">
        <v>289</v>
      </c>
      <c r="K1072" t="s">
        <v>290</v>
      </c>
      <c r="L1072" s="36">
        <v>6427</v>
      </c>
      <c r="M1072">
        <v>-92</v>
      </c>
      <c r="N1072" s="66">
        <v>-1.41E-2</v>
      </c>
      <c r="O1072" s="36">
        <v>6519</v>
      </c>
      <c r="P1072" s="66">
        <v>-1.41E-2</v>
      </c>
      <c r="Q1072" s="36">
        <v>6455</v>
      </c>
      <c r="R1072" s="36">
        <v>6481</v>
      </c>
      <c r="S1072" s="36">
        <v>6363</v>
      </c>
      <c r="T1072" s="66">
        <v>-4.3E-3</v>
      </c>
      <c r="U1072" s="66">
        <v>-2E-3</v>
      </c>
      <c r="V1072" s="66">
        <v>-8.3000000000000001E-3</v>
      </c>
      <c r="W1072" s="66">
        <v>0.01</v>
      </c>
      <c r="X1072" s="1">
        <v>11567600</v>
      </c>
      <c r="Y1072" s="1">
        <v>74241275</v>
      </c>
      <c r="Z1072" s="1">
        <v>24599330</v>
      </c>
      <c r="AA1072" t="s">
        <v>647</v>
      </c>
      <c r="AB1072" t="s">
        <v>467</v>
      </c>
      <c r="AC1072">
        <v>14.27</v>
      </c>
      <c r="AD1072">
        <v>1.55</v>
      </c>
      <c r="AE1072">
        <v>2.8</v>
      </c>
      <c r="AF1072" t="s">
        <v>230</v>
      </c>
      <c r="AG1072" s="1">
        <v>606800</v>
      </c>
      <c r="AH1072" s="36">
        <v>6427</v>
      </c>
      <c r="AI1072" s="1">
        <v>1900</v>
      </c>
      <c r="AJ1072" s="36">
        <v>6426</v>
      </c>
      <c r="AK1072" s="1">
        <v>2200</v>
      </c>
      <c r="AL1072" s="2">
        <v>0.63888888888888884</v>
      </c>
      <c r="AM1072" s="3"/>
      <c r="AN1072" t="s">
        <v>298</v>
      </c>
      <c r="AO1072" t="s">
        <v>434</v>
      </c>
      <c r="AQ1072" t="str">
        <f t="shared" si="16"/>
        <v/>
      </c>
    </row>
    <row r="1073" spans="1:43">
      <c r="A1073" s="8">
        <v>46188</v>
      </c>
      <c r="B1073">
        <v>3989.96</v>
      </c>
      <c r="C1073">
        <v>-0.24</v>
      </c>
      <c r="D1073">
        <v>69550</v>
      </c>
      <c r="E1073">
        <v>0.22</v>
      </c>
      <c r="F1073" s="69">
        <v>8331</v>
      </c>
      <c r="G1073" t="s">
        <v>96</v>
      </c>
      <c r="H1073">
        <v>0</v>
      </c>
      <c r="I1073" t="s">
        <v>288</v>
      </c>
      <c r="J1073" t="s">
        <v>289</v>
      </c>
      <c r="K1073" t="s">
        <v>295</v>
      </c>
      <c r="L1073" s="36">
        <v>2459.5</v>
      </c>
      <c r="M1073">
        <v>-61.5</v>
      </c>
      <c r="N1073" s="66">
        <v>-2.4400000000000002E-2</v>
      </c>
      <c r="O1073" s="36">
        <v>2521</v>
      </c>
      <c r="P1073" s="66">
        <v>-2.4299999999999999E-2</v>
      </c>
      <c r="Q1073" s="36">
        <v>2502.5</v>
      </c>
      <c r="R1073" s="36">
        <v>2509</v>
      </c>
      <c r="S1073" s="36">
        <v>2422.5</v>
      </c>
      <c r="T1073" s="66">
        <v>-1.7100000000000001E-2</v>
      </c>
      <c r="U1073" s="66">
        <v>-5.7999999999999996E-3</v>
      </c>
      <c r="V1073" s="66">
        <v>-1.9699999999999999E-2</v>
      </c>
      <c r="W1073" s="66">
        <v>1.52E-2</v>
      </c>
      <c r="X1073" s="1">
        <v>2546300</v>
      </c>
      <c r="Y1073" s="1">
        <v>6262279</v>
      </c>
      <c r="Z1073" s="1">
        <v>1907394</v>
      </c>
      <c r="AA1073" t="s">
        <v>648</v>
      </c>
      <c r="AB1073" t="s">
        <v>469</v>
      </c>
      <c r="AC1073">
        <v>15.97</v>
      </c>
      <c r="AD1073">
        <v>1.36</v>
      </c>
      <c r="AE1073">
        <v>2.6</v>
      </c>
      <c r="AF1073" t="s">
        <v>230</v>
      </c>
      <c r="AG1073" s="1">
        <v>35800</v>
      </c>
      <c r="AH1073" s="36">
        <v>2460</v>
      </c>
      <c r="AI1073" s="1">
        <v>1500</v>
      </c>
      <c r="AJ1073" s="36">
        <v>2459.5</v>
      </c>
      <c r="AK1073" s="1">
        <v>400</v>
      </c>
      <c r="AL1073" s="2">
        <v>0.63888888888888884</v>
      </c>
      <c r="AM1073" s="3"/>
      <c r="AN1073" t="s">
        <v>298</v>
      </c>
      <c r="AO1073" t="s">
        <v>434</v>
      </c>
      <c r="AQ1073" t="str">
        <f t="shared" si="16"/>
        <v/>
      </c>
    </row>
    <row r="1074" spans="1:43">
      <c r="A1074" s="8">
        <v>46188</v>
      </c>
      <c r="B1074">
        <v>3989.96</v>
      </c>
      <c r="C1074">
        <v>-0.24</v>
      </c>
      <c r="D1074">
        <v>69550</v>
      </c>
      <c r="E1074">
        <v>0.22</v>
      </c>
      <c r="F1074" s="69">
        <v>8424</v>
      </c>
      <c r="G1074" t="s">
        <v>97</v>
      </c>
      <c r="H1074">
        <v>0</v>
      </c>
      <c r="I1074" t="s">
        <v>288</v>
      </c>
      <c r="J1074" t="s">
        <v>289</v>
      </c>
      <c r="K1074" t="s">
        <v>290</v>
      </c>
      <c r="L1074" s="36">
        <v>4279</v>
      </c>
      <c r="M1074">
        <v>-32</v>
      </c>
      <c r="N1074" s="66">
        <v>-7.4000000000000003E-3</v>
      </c>
      <c r="O1074" s="36">
        <v>4311</v>
      </c>
      <c r="P1074" s="66">
        <v>-7.4000000000000003E-3</v>
      </c>
      <c r="Q1074" s="36">
        <v>4300</v>
      </c>
      <c r="R1074" s="36">
        <v>4300</v>
      </c>
      <c r="S1074" s="36">
        <v>4236</v>
      </c>
      <c r="T1074" s="66">
        <v>-4.7999999999999996E-3</v>
      </c>
      <c r="U1074" s="66">
        <v>-1.8E-3</v>
      </c>
      <c r="V1074" s="66">
        <v>-4.7999999999999996E-3</v>
      </c>
      <c r="W1074" s="66">
        <v>1.01E-2</v>
      </c>
      <c r="X1074" s="1">
        <v>64600</v>
      </c>
      <c r="Y1074" s="1">
        <v>275803</v>
      </c>
      <c r="Z1074" s="1">
        <v>388804</v>
      </c>
      <c r="AA1074" t="s">
        <v>470</v>
      </c>
      <c r="AB1074" t="s">
        <v>592</v>
      </c>
      <c r="AC1074">
        <v>8.0399999999999991</v>
      </c>
      <c r="AD1074">
        <v>0.76</v>
      </c>
      <c r="AE1074">
        <v>4.0199999999999996</v>
      </c>
      <c r="AF1074" t="s">
        <v>230</v>
      </c>
      <c r="AG1074" s="1">
        <v>26000</v>
      </c>
      <c r="AH1074" s="36">
        <v>4280</v>
      </c>
      <c r="AI1074">
        <v>400</v>
      </c>
      <c r="AJ1074" s="36">
        <v>4278</v>
      </c>
      <c r="AK1074">
        <v>900</v>
      </c>
      <c r="AL1074" s="2">
        <v>0.6381944444444444</v>
      </c>
      <c r="AN1074" t="s">
        <v>298</v>
      </c>
      <c r="AO1074" t="s">
        <v>472</v>
      </c>
      <c r="AQ1074" t="str">
        <f t="shared" si="16"/>
        <v/>
      </c>
    </row>
    <row r="1075" spans="1:43">
      <c r="A1075" s="8">
        <v>46188</v>
      </c>
      <c r="B1075">
        <v>3989.96</v>
      </c>
      <c r="C1075">
        <v>-0.24</v>
      </c>
      <c r="D1075">
        <v>69550</v>
      </c>
      <c r="E1075">
        <v>0.22</v>
      </c>
      <c r="F1075" s="69">
        <v>8425</v>
      </c>
      <c r="G1075" t="s">
        <v>98</v>
      </c>
      <c r="H1075">
        <v>0</v>
      </c>
      <c r="I1075" t="s">
        <v>288</v>
      </c>
      <c r="J1075" t="s">
        <v>289</v>
      </c>
      <c r="K1075" t="s">
        <v>290</v>
      </c>
      <c r="L1075" s="36">
        <v>1282</v>
      </c>
      <c r="M1075">
        <v>-8</v>
      </c>
      <c r="N1075" s="66">
        <v>-6.1999999999999998E-3</v>
      </c>
      <c r="O1075" s="36">
        <v>1290</v>
      </c>
      <c r="P1075" s="66">
        <v>-6.1999999999999998E-3</v>
      </c>
      <c r="Q1075" s="36">
        <v>1280</v>
      </c>
      <c r="R1075" s="36">
        <v>1290</v>
      </c>
      <c r="S1075" s="36">
        <v>1270</v>
      </c>
      <c r="T1075" s="66">
        <v>1.5E-3</v>
      </c>
      <c r="U1075" s="66">
        <v>-3.8E-3</v>
      </c>
      <c r="V1075" s="66">
        <v>-6.1999999999999998E-3</v>
      </c>
      <c r="W1075" s="66">
        <v>9.4000000000000004E-3</v>
      </c>
      <c r="X1075" s="1">
        <v>193500</v>
      </c>
      <c r="Y1075" s="1">
        <v>247779</v>
      </c>
      <c r="Z1075" s="1">
        <v>362378</v>
      </c>
      <c r="AA1075" t="s">
        <v>473</v>
      </c>
      <c r="AB1075" t="s">
        <v>607</v>
      </c>
      <c r="AC1075">
        <v>7.69</v>
      </c>
      <c r="AD1075">
        <v>0.83</v>
      </c>
      <c r="AE1075">
        <v>4.0599999999999996</v>
      </c>
      <c r="AF1075" t="s">
        <v>230</v>
      </c>
      <c r="AG1075" s="1">
        <v>159900</v>
      </c>
      <c r="AH1075" s="36">
        <v>1283</v>
      </c>
      <c r="AI1075" s="1">
        <v>2200</v>
      </c>
      <c r="AJ1075" s="36">
        <v>1282</v>
      </c>
      <c r="AK1075" s="1">
        <v>3400</v>
      </c>
      <c r="AL1075" s="2">
        <v>0.63888888888888884</v>
      </c>
      <c r="AM1075" s="3"/>
      <c r="AN1075" t="s">
        <v>298</v>
      </c>
      <c r="AO1075" t="s">
        <v>472</v>
      </c>
      <c r="AQ1075" t="str">
        <f t="shared" si="16"/>
        <v/>
      </c>
    </row>
    <row r="1076" spans="1:43">
      <c r="A1076" s="8">
        <v>46188</v>
      </c>
      <c r="B1076">
        <v>3989.96</v>
      </c>
      <c r="C1076">
        <v>-0.24</v>
      </c>
      <c r="D1076">
        <v>69550</v>
      </c>
      <c r="E1076">
        <v>0.22</v>
      </c>
      <c r="F1076" s="69">
        <v>8591</v>
      </c>
      <c r="G1076" t="s">
        <v>99</v>
      </c>
      <c r="H1076">
        <v>0</v>
      </c>
      <c r="I1076" t="s">
        <v>288</v>
      </c>
      <c r="J1076" t="s">
        <v>289</v>
      </c>
      <c r="K1076" t="s">
        <v>295</v>
      </c>
      <c r="L1076" s="36">
        <v>6294</v>
      </c>
      <c r="M1076">
        <v>124</v>
      </c>
      <c r="N1076" s="66">
        <v>2.01E-2</v>
      </c>
      <c r="O1076" s="36">
        <v>6170</v>
      </c>
      <c r="P1076" s="66">
        <v>0.02</v>
      </c>
      <c r="Q1076" s="36">
        <v>6204</v>
      </c>
      <c r="R1076" s="36">
        <v>6296</v>
      </c>
      <c r="S1076" s="36">
        <v>6168</v>
      </c>
      <c r="T1076" s="66">
        <v>1.4500000000000001E-2</v>
      </c>
      <c r="U1076" s="66">
        <v>3.0000000000000001E-3</v>
      </c>
      <c r="V1076" s="66">
        <v>-2.9999999999999997E-4</v>
      </c>
      <c r="W1076" s="66">
        <v>2.0400000000000001E-2</v>
      </c>
      <c r="X1076" s="1">
        <v>2246000</v>
      </c>
      <c r="Y1076" s="1">
        <v>14022769</v>
      </c>
      <c r="Z1076" s="1">
        <v>7075127</v>
      </c>
      <c r="AA1076" t="s">
        <v>475</v>
      </c>
      <c r="AB1076" t="s">
        <v>476</v>
      </c>
      <c r="AC1076">
        <v>13.06</v>
      </c>
      <c r="AD1076">
        <v>1.54</v>
      </c>
      <c r="AE1076">
        <v>2.98</v>
      </c>
      <c r="AF1076" t="s">
        <v>230</v>
      </c>
      <c r="AG1076" s="1">
        <v>241800</v>
      </c>
      <c r="AH1076" s="36">
        <v>6295</v>
      </c>
      <c r="AI1076">
        <v>600</v>
      </c>
      <c r="AJ1076" s="36">
        <v>6294</v>
      </c>
      <c r="AK1076" s="1">
        <v>800</v>
      </c>
      <c r="AL1076" s="2">
        <v>0.63888888888888884</v>
      </c>
      <c r="AN1076" t="s">
        <v>298</v>
      </c>
      <c r="AO1076" t="s">
        <v>472</v>
      </c>
      <c r="AQ1076" t="str">
        <f t="shared" si="16"/>
        <v/>
      </c>
    </row>
    <row r="1077" spans="1:43">
      <c r="A1077" s="8">
        <v>46188</v>
      </c>
      <c r="B1077">
        <v>3989.96</v>
      </c>
      <c r="C1077">
        <v>-0.24</v>
      </c>
      <c r="D1077">
        <v>69550</v>
      </c>
      <c r="E1077">
        <v>0.22</v>
      </c>
      <c r="F1077" s="69">
        <v>8593</v>
      </c>
      <c r="G1077" t="s">
        <v>100</v>
      </c>
      <c r="H1077">
        <v>0</v>
      </c>
      <c r="I1077" t="s">
        <v>288</v>
      </c>
      <c r="J1077" t="s">
        <v>289</v>
      </c>
      <c r="K1077" t="s">
        <v>295</v>
      </c>
      <c r="L1077" s="36">
        <v>1317</v>
      </c>
      <c r="M1077">
        <v>-17.5</v>
      </c>
      <c r="N1077" s="66">
        <v>-1.3100000000000001E-2</v>
      </c>
      <c r="O1077" s="36">
        <v>1334.5</v>
      </c>
      <c r="P1077" s="66">
        <v>-1.3100000000000001E-2</v>
      </c>
      <c r="Q1077" s="36">
        <v>1332.5</v>
      </c>
      <c r="R1077" s="36">
        <v>1332.5</v>
      </c>
      <c r="S1077" s="36">
        <v>1310</v>
      </c>
      <c r="T1077" s="66">
        <v>-1.1599999999999999E-2</v>
      </c>
      <c r="U1077" s="66">
        <v>-6.9999999999999999E-4</v>
      </c>
      <c r="V1077" s="66">
        <v>-1.1599999999999999E-2</v>
      </c>
      <c r="W1077" s="66">
        <v>5.3E-3</v>
      </c>
      <c r="X1077" s="1">
        <v>3638600</v>
      </c>
      <c r="Y1077" s="1">
        <v>4795511</v>
      </c>
      <c r="Z1077" s="1">
        <v>1931923</v>
      </c>
      <c r="AA1077" t="s">
        <v>477</v>
      </c>
      <c r="AB1077" t="s">
        <v>594</v>
      </c>
      <c r="AC1077">
        <v>11.82</v>
      </c>
      <c r="AD1077">
        <v>0.95</v>
      </c>
      <c r="AE1077">
        <v>3.87</v>
      </c>
      <c r="AF1077" t="s">
        <v>230</v>
      </c>
      <c r="AG1077" s="1">
        <v>914100</v>
      </c>
      <c r="AH1077" s="36">
        <v>1317.5</v>
      </c>
      <c r="AI1077" s="1">
        <v>3400</v>
      </c>
      <c r="AJ1077" s="36">
        <v>1317</v>
      </c>
      <c r="AK1077" s="1">
        <v>12900</v>
      </c>
      <c r="AL1077" s="2">
        <v>0.63888888888888884</v>
      </c>
      <c r="AM1077" s="3"/>
      <c r="AN1077" t="s">
        <v>298</v>
      </c>
      <c r="AO1077" t="s">
        <v>472</v>
      </c>
      <c r="AQ1077" t="str">
        <f t="shared" si="16"/>
        <v/>
      </c>
    </row>
    <row r="1078" spans="1:43">
      <c r="A1078" s="8">
        <v>46188</v>
      </c>
      <c r="B1078">
        <v>3989.96</v>
      </c>
      <c r="C1078">
        <v>-0.24</v>
      </c>
      <c r="D1078">
        <v>69550</v>
      </c>
      <c r="E1078">
        <v>0.22</v>
      </c>
      <c r="F1078" s="69">
        <v>8604</v>
      </c>
      <c r="G1078" t="s">
        <v>101</v>
      </c>
      <c r="H1078">
        <v>0</v>
      </c>
      <c r="I1078" t="s">
        <v>288</v>
      </c>
      <c r="J1078" t="s">
        <v>289</v>
      </c>
      <c r="K1078" t="s">
        <v>290</v>
      </c>
      <c r="L1078" s="36">
        <v>1414.5</v>
      </c>
      <c r="M1078">
        <v>0.5</v>
      </c>
      <c r="N1078" s="66">
        <v>4.0000000000000002E-4</v>
      </c>
      <c r="O1078" s="36">
        <v>1414</v>
      </c>
      <c r="P1078" s="66">
        <v>2.9999999999999997E-4</v>
      </c>
      <c r="Q1078" s="36">
        <v>1374.5</v>
      </c>
      <c r="R1078" s="36">
        <v>1416.5</v>
      </c>
      <c r="S1078" s="36">
        <v>1371.5</v>
      </c>
      <c r="T1078" s="66">
        <v>2.9100000000000001E-2</v>
      </c>
      <c r="U1078" s="66">
        <v>3.0999999999999999E-3</v>
      </c>
      <c r="V1078" s="66">
        <v>-1.4E-3</v>
      </c>
      <c r="W1078" s="66">
        <v>3.1300000000000001E-2</v>
      </c>
      <c r="X1078" s="1">
        <v>5964400</v>
      </c>
      <c r="Y1078" s="1">
        <v>8336617</v>
      </c>
      <c r="Z1078" s="1">
        <v>4368771</v>
      </c>
      <c r="AA1078" t="s">
        <v>479</v>
      </c>
      <c r="AB1078" t="s">
        <v>480</v>
      </c>
      <c r="AC1078">
        <v>10.99</v>
      </c>
      <c r="AD1078">
        <v>1.1000000000000001</v>
      </c>
      <c r="AE1078">
        <v>3.68</v>
      </c>
      <c r="AF1078" t="s">
        <v>230</v>
      </c>
      <c r="AG1078" s="1">
        <v>643200</v>
      </c>
      <c r="AH1078" s="36">
        <v>1414.5</v>
      </c>
      <c r="AI1078" s="1">
        <v>4600</v>
      </c>
      <c r="AJ1078" s="36">
        <v>1414</v>
      </c>
      <c r="AK1078" s="1">
        <v>21600</v>
      </c>
      <c r="AL1078" s="2">
        <v>0.63888888888888884</v>
      </c>
      <c r="AN1078" t="s">
        <v>298</v>
      </c>
      <c r="AO1078" t="s">
        <v>481</v>
      </c>
      <c r="AQ1078" t="str">
        <f t="shared" si="16"/>
        <v/>
      </c>
    </row>
    <row r="1079" spans="1:43">
      <c r="A1079" s="8">
        <v>46188</v>
      </c>
      <c r="B1079">
        <v>3989.96</v>
      </c>
      <c r="C1079">
        <v>-0.24</v>
      </c>
      <c r="D1079">
        <v>69550</v>
      </c>
      <c r="E1079">
        <v>0.22</v>
      </c>
      <c r="F1079" s="69">
        <v>8697</v>
      </c>
      <c r="G1079" t="s">
        <v>102</v>
      </c>
      <c r="H1079">
        <v>0</v>
      </c>
      <c r="I1079" t="s">
        <v>288</v>
      </c>
      <c r="J1079" t="s">
        <v>289</v>
      </c>
      <c r="K1079" t="s">
        <v>290</v>
      </c>
      <c r="L1079" s="36">
        <v>2229.5</v>
      </c>
      <c r="M1079">
        <v>25.5</v>
      </c>
      <c r="N1079" s="66">
        <v>1.1599999999999999E-2</v>
      </c>
      <c r="O1079" s="36">
        <v>2204</v>
      </c>
      <c r="P1079" s="66">
        <v>1.15E-2</v>
      </c>
      <c r="Q1079" s="36">
        <v>2217</v>
      </c>
      <c r="R1079" s="36">
        <v>2237.5</v>
      </c>
      <c r="S1079" s="36">
        <v>2195.5</v>
      </c>
      <c r="T1079" s="66">
        <v>5.5999999999999999E-3</v>
      </c>
      <c r="U1079" s="66">
        <v>5.1000000000000004E-3</v>
      </c>
      <c r="V1079" s="66">
        <v>-3.5000000000000001E-3</v>
      </c>
      <c r="W1079" s="66">
        <v>1.54E-2</v>
      </c>
      <c r="X1079" s="1">
        <v>2211900</v>
      </c>
      <c r="Y1079" s="1">
        <v>4909149</v>
      </c>
      <c r="Z1079" s="1">
        <v>2300365</v>
      </c>
      <c r="AA1079" t="s">
        <v>649</v>
      </c>
      <c r="AB1079" t="s">
        <v>483</v>
      </c>
      <c r="AC1079">
        <v>28.29</v>
      </c>
      <c r="AD1079">
        <v>6.64</v>
      </c>
      <c r="AE1079">
        <v>2.83</v>
      </c>
      <c r="AF1079" t="s">
        <v>230</v>
      </c>
      <c r="AG1079" s="1">
        <v>88300</v>
      </c>
      <c r="AH1079" s="36">
        <v>2229.5</v>
      </c>
      <c r="AI1079" s="1">
        <v>3300</v>
      </c>
      <c r="AJ1079" s="36">
        <v>2228.5</v>
      </c>
      <c r="AK1079" s="1">
        <v>1500</v>
      </c>
      <c r="AL1079" s="2">
        <v>0.63888888888888884</v>
      </c>
      <c r="AN1079" t="s">
        <v>298</v>
      </c>
      <c r="AO1079" t="s">
        <v>472</v>
      </c>
      <c r="AQ1079" t="str">
        <f t="shared" si="16"/>
        <v/>
      </c>
    </row>
    <row r="1080" spans="1:43">
      <c r="A1080" s="8">
        <v>46188</v>
      </c>
      <c r="B1080">
        <v>3989.96</v>
      </c>
      <c r="C1080">
        <v>-0.24</v>
      </c>
      <c r="D1080">
        <v>69550</v>
      </c>
      <c r="E1080">
        <v>0.22</v>
      </c>
      <c r="F1080" s="69">
        <v>8830</v>
      </c>
      <c r="G1080" t="s">
        <v>103</v>
      </c>
      <c r="H1080">
        <v>0</v>
      </c>
      <c r="I1080" t="s">
        <v>288</v>
      </c>
      <c r="J1080" t="s">
        <v>289</v>
      </c>
      <c r="K1080" t="s">
        <v>295</v>
      </c>
      <c r="L1080" s="36">
        <v>3557</v>
      </c>
      <c r="M1080">
        <v>-128</v>
      </c>
      <c r="N1080" s="66">
        <v>-3.4700000000000002E-2</v>
      </c>
      <c r="O1080" s="36">
        <v>3685</v>
      </c>
      <c r="P1080" s="66">
        <v>-3.4700000000000002E-2</v>
      </c>
      <c r="Q1080" s="36">
        <v>3702</v>
      </c>
      <c r="R1080" s="36">
        <v>3721</v>
      </c>
      <c r="S1080" s="36">
        <v>3551</v>
      </c>
      <c r="T1080" s="66">
        <v>-3.9100000000000003E-2</v>
      </c>
      <c r="U1080" s="66">
        <v>-1.2200000000000001E-2</v>
      </c>
      <c r="V1080" s="66">
        <v>-4.3999999999999997E-2</v>
      </c>
      <c r="W1080" s="66">
        <v>1.6000000000000001E-3</v>
      </c>
      <c r="X1080" s="1">
        <v>3127600</v>
      </c>
      <c r="Y1080" s="1">
        <v>11306099</v>
      </c>
      <c r="Z1080" s="1">
        <v>3329352</v>
      </c>
      <c r="AA1080" t="s">
        <v>484</v>
      </c>
      <c r="AB1080" t="s">
        <v>620</v>
      </c>
      <c r="AC1080">
        <v>14.73</v>
      </c>
      <c r="AD1080">
        <v>1.32</v>
      </c>
      <c r="AE1080">
        <v>1.46</v>
      </c>
      <c r="AF1080" t="s">
        <v>230</v>
      </c>
      <c r="AG1080" s="1">
        <v>62700</v>
      </c>
      <c r="AH1080" s="36">
        <v>3558</v>
      </c>
      <c r="AI1080" s="1">
        <v>1200</v>
      </c>
      <c r="AJ1080" s="36">
        <v>3557</v>
      </c>
      <c r="AK1080" s="1">
        <v>600</v>
      </c>
      <c r="AL1080" s="2">
        <v>0.63888888888888884</v>
      </c>
      <c r="AM1080" s="3"/>
      <c r="AN1080" t="s">
        <v>298</v>
      </c>
      <c r="AO1080" t="s">
        <v>332</v>
      </c>
      <c r="AQ1080" t="str">
        <f t="shared" si="16"/>
        <v/>
      </c>
    </row>
    <row r="1081" spans="1:43">
      <c r="A1081" s="8">
        <v>46188</v>
      </c>
      <c r="B1081">
        <v>3989.96</v>
      </c>
      <c r="C1081">
        <v>-0.24</v>
      </c>
      <c r="D1081">
        <v>69550</v>
      </c>
      <c r="E1081">
        <v>0.22</v>
      </c>
      <c r="F1081" s="69">
        <v>9020</v>
      </c>
      <c r="G1081" t="s">
        <v>104</v>
      </c>
      <c r="H1081">
        <v>0</v>
      </c>
      <c r="I1081" t="s">
        <v>288</v>
      </c>
      <c r="J1081" t="s">
        <v>289</v>
      </c>
      <c r="K1081" t="s">
        <v>290</v>
      </c>
      <c r="L1081" s="36">
        <v>3390</v>
      </c>
      <c r="M1081">
        <v>13</v>
      </c>
      <c r="N1081" s="66">
        <v>3.8E-3</v>
      </c>
      <c r="O1081" s="36">
        <v>3377</v>
      </c>
      <c r="P1081" s="66">
        <v>3.8E-3</v>
      </c>
      <c r="Q1081" s="36">
        <v>3385</v>
      </c>
      <c r="R1081" s="36">
        <v>3400</v>
      </c>
      <c r="S1081" s="36">
        <v>3356</v>
      </c>
      <c r="T1081" s="66">
        <v>1.4E-3</v>
      </c>
      <c r="U1081" s="66">
        <v>-2.5999999999999999E-3</v>
      </c>
      <c r="V1081" s="66">
        <v>-2.8999999999999998E-3</v>
      </c>
      <c r="W1081" s="66">
        <v>1.01E-2</v>
      </c>
      <c r="X1081" s="1">
        <v>1660800</v>
      </c>
      <c r="Y1081" s="1">
        <v>5617871</v>
      </c>
      <c r="Z1081" s="1">
        <v>3845657</v>
      </c>
      <c r="AA1081" t="s">
        <v>486</v>
      </c>
      <c r="AB1081" t="s">
        <v>608</v>
      </c>
      <c r="AC1081">
        <v>15.01</v>
      </c>
      <c r="AD1081">
        <v>1.25</v>
      </c>
      <c r="AE1081">
        <v>2.48</v>
      </c>
      <c r="AF1081" t="s">
        <v>230</v>
      </c>
      <c r="AG1081" s="1">
        <v>83100</v>
      </c>
      <c r="AH1081" s="36">
        <v>3390</v>
      </c>
      <c r="AI1081" s="1">
        <v>1300</v>
      </c>
      <c r="AJ1081" s="36">
        <v>3389</v>
      </c>
      <c r="AK1081" s="1">
        <v>1600</v>
      </c>
      <c r="AL1081" s="2">
        <v>0.63888888888888884</v>
      </c>
      <c r="AN1081" t="s">
        <v>298</v>
      </c>
      <c r="AO1081" t="s">
        <v>488</v>
      </c>
      <c r="AQ1081" t="str">
        <f t="shared" si="16"/>
        <v/>
      </c>
    </row>
    <row r="1082" spans="1:43">
      <c r="A1082" s="8">
        <v>46188</v>
      </c>
      <c r="B1082">
        <v>3989.96</v>
      </c>
      <c r="C1082">
        <v>-0.24</v>
      </c>
      <c r="D1082">
        <v>69550</v>
      </c>
      <c r="E1082">
        <v>0.22</v>
      </c>
      <c r="F1082" s="69">
        <v>9024</v>
      </c>
      <c r="G1082" t="s">
        <v>105</v>
      </c>
      <c r="H1082">
        <v>0</v>
      </c>
      <c r="I1082" t="s">
        <v>288</v>
      </c>
      <c r="J1082" t="s">
        <v>289</v>
      </c>
      <c r="K1082" t="s">
        <v>290</v>
      </c>
      <c r="L1082" s="36">
        <v>3080</v>
      </c>
      <c r="M1082">
        <v>45</v>
      </c>
      <c r="N1082" s="66">
        <v>1.4800000000000001E-2</v>
      </c>
      <c r="O1082" s="36">
        <v>3035</v>
      </c>
      <c r="P1082" s="66">
        <v>1.4800000000000001E-2</v>
      </c>
      <c r="Q1082" s="36">
        <v>3010</v>
      </c>
      <c r="R1082" s="36">
        <v>3113</v>
      </c>
      <c r="S1082" s="36">
        <v>2973.5</v>
      </c>
      <c r="T1082" s="66">
        <v>2.3199999999999998E-2</v>
      </c>
      <c r="U1082" s="66">
        <v>1.5800000000000002E-2</v>
      </c>
      <c r="V1082" s="66">
        <v>-1.06E-2</v>
      </c>
      <c r="W1082" s="66">
        <v>3.5799999999999998E-2</v>
      </c>
      <c r="X1082" s="1">
        <v>1713600</v>
      </c>
      <c r="Y1082" s="1">
        <v>5202679</v>
      </c>
      <c r="Z1082" s="1">
        <v>941788</v>
      </c>
      <c r="AA1082" t="s">
        <v>489</v>
      </c>
      <c r="AB1082" t="s">
        <v>609</v>
      </c>
      <c r="AC1082">
        <v>29</v>
      </c>
      <c r="AD1082">
        <v>1.37</v>
      </c>
      <c r="AE1082">
        <v>1.36</v>
      </c>
      <c r="AF1082" t="s">
        <v>230</v>
      </c>
      <c r="AG1082" s="1">
        <v>86300</v>
      </c>
      <c r="AH1082" s="36">
        <v>3081</v>
      </c>
      <c r="AI1082" s="1">
        <v>500</v>
      </c>
      <c r="AJ1082" s="36">
        <v>3079</v>
      </c>
      <c r="AK1082">
        <v>600</v>
      </c>
      <c r="AL1082" s="2">
        <v>0.6381944444444444</v>
      </c>
      <c r="AM1082" s="3"/>
      <c r="AN1082" t="s">
        <v>298</v>
      </c>
      <c r="AO1082" t="s">
        <v>488</v>
      </c>
      <c r="AQ1082" t="str">
        <f t="shared" si="16"/>
        <v/>
      </c>
    </row>
    <row r="1083" spans="1:43">
      <c r="A1083" s="8">
        <v>46188</v>
      </c>
      <c r="B1083">
        <v>3989.96</v>
      </c>
      <c r="C1083">
        <v>-0.24</v>
      </c>
      <c r="D1083">
        <v>69550</v>
      </c>
      <c r="E1083">
        <v>0.22</v>
      </c>
      <c r="F1083" s="69">
        <v>9069</v>
      </c>
      <c r="G1083" t="s">
        <v>106</v>
      </c>
      <c r="H1083">
        <v>0</v>
      </c>
      <c r="I1083" t="s">
        <v>288</v>
      </c>
      <c r="J1083" t="s">
        <v>289</v>
      </c>
      <c r="K1083" t="s">
        <v>290</v>
      </c>
      <c r="L1083" s="36">
        <v>1940.5</v>
      </c>
      <c r="M1083">
        <v>-23.5</v>
      </c>
      <c r="N1083" s="66">
        <v>-1.2E-2</v>
      </c>
      <c r="O1083" s="36">
        <v>1964</v>
      </c>
      <c r="P1083" s="66">
        <v>-1.1900000000000001E-2</v>
      </c>
      <c r="Q1083" s="36">
        <v>1952</v>
      </c>
      <c r="R1083" s="36">
        <v>1956.5</v>
      </c>
      <c r="S1083" s="36">
        <v>1935.5</v>
      </c>
      <c r="T1083" s="66">
        <v>-5.7999999999999996E-3</v>
      </c>
      <c r="U1083" s="66">
        <v>-7.9000000000000008E-3</v>
      </c>
      <c r="V1083" s="66">
        <v>-8.0999999999999996E-3</v>
      </c>
      <c r="W1083" s="66">
        <v>2.5000000000000001E-3</v>
      </c>
      <c r="X1083" s="1">
        <v>159400</v>
      </c>
      <c r="Y1083" s="1">
        <v>309963</v>
      </c>
      <c r="Z1083" s="1">
        <v>340931</v>
      </c>
      <c r="AA1083" t="s">
        <v>491</v>
      </c>
      <c r="AB1083" t="s">
        <v>492</v>
      </c>
      <c r="AC1083">
        <v>13.88</v>
      </c>
      <c r="AD1083">
        <v>1.42</v>
      </c>
      <c r="AE1083">
        <v>2.89</v>
      </c>
      <c r="AF1083" t="s">
        <v>230</v>
      </c>
      <c r="AG1083" s="1">
        <v>28900</v>
      </c>
      <c r="AH1083" s="36">
        <v>1940.5</v>
      </c>
      <c r="AI1083">
        <v>400</v>
      </c>
      <c r="AJ1083" s="36">
        <v>1940</v>
      </c>
      <c r="AK1083" s="1">
        <v>1300</v>
      </c>
      <c r="AL1083" s="2">
        <v>0.63888888888888884</v>
      </c>
      <c r="AM1083" s="3"/>
      <c r="AN1083" t="s">
        <v>298</v>
      </c>
      <c r="AO1083" t="s">
        <v>488</v>
      </c>
      <c r="AQ1083" t="str">
        <f t="shared" si="16"/>
        <v/>
      </c>
    </row>
    <row r="1084" spans="1:43">
      <c r="A1084" s="8">
        <v>46188</v>
      </c>
      <c r="B1084">
        <v>3989.96</v>
      </c>
      <c r="C1084">
        <v>-0.24</v>
      </c>
      <c r="D1084">
        <v>69550</v>
      </c>
      <c r="E1084">
        <v>0.22</v>
      </c>
      <c r="F1084" s="69">
        <v>9227</v>
      </c>
      <c r="G1084" t="s">
        <v>107</v>
      </c>
      <c r="H1084">
        <v>0</v>
      </c>
      <c r="I1084" t="s">
        <v>347</v>
      </c>
      <c r="J1084" t="s">
        <v>289</v>
      </c>
      <c r="K1084" t="s">
        <v>295</v>
      </c>
      <c r="L1084">
        <v>865</v>
      </c>
      <c r="M1084">
        <v>-17</v>
      </c>
      <c r="N1084" s="66">
        <v>-1.9300000000000001E-2</v>
      </c>
      <c r="O1084">
        <v>882</v>
      </c>
      <c r="P1084" s="66">
        <v>-1.9199999999999998E-2</v>
      </c>
      <c r="Q1084">
        <v>904</v>
      </c>
      <c r="R1084">
        <v>906</v>
      </c>
      <c r="S1084">
        <v>862</v>
      </c>
      <c r="T1084" s="66">
        <v>-4.3099999999999999E-2</v>
      </c>
      <c r="U1084" s="66">
        <v>-1.14E-2</v>
      </c>
      <c r="V1084" s="66">
        <v>-4.5199999999999997E-2</v>
      </c>
      <c r="W1084" s="66">
        <v>3.3999999999999998E-3</v>
      </c>
      <c r="X1084" s="1">
        <v>163000</v>
      </c>
      <c r="Y1084" s="1">
        <v>143309</v>
      </c>
      <c r="Z1084" s="1">
        <v>13757</v>
      </c>
      <c r="AA1084" t="s">
        <v>493</v>
      </c>
      <c r="AB1084" t="s">
        <v>494</v>
      </c>
      <c r="AC1084">
        <v>0</v>
      </c>
      <c r="AD1084">
        <v>28.46</v>
      </c>
      <c r="AE1084">
        <v>0</v>
      </c>
      <c r="AF1084">
        <v>2.7</v>
      </c>
      <c r="AG1084" s="1">
        <v>2500</v>
      </c>
      <c r="AH1084">
        <v>867</v>
      </c>
      <c r="AI1084">
        <v>300</v>
      </c>
      <c r="AJ1084">
        <v>865</v>
      </c>
      <c r="AK1084" s="1">
        <v>3500</v>
      </c>
      <c r="AL1084" s="2">
        <v>0.6381944444444444</v>
      </c>
      <c r="AN1084" t="s">
        <v>350</v>
      </c>
      <c r="AO1084" t="s">
        <v>313</v>
      </c>
      <c r="AQ1084" t="str">
        <f t="shared" si="16"/>
        <v/>
      </c>
    </row>
    <row r="1085" spans="1:43">
      <c r="A1085" s="8">
        <v>46188</v>
      </c>
      <c r="B1085">
        <v>3989.96</v>
      </c>
      <c r="C1085">
        <v>-0.24</v>
      </c>
      <c r="D1085">
        <v>69550</v>
      </c>
      <c r="E1085">
        <v>0.22</v>
      </c>
      <c r="F1085" s="69">
        <v>9303</v>
      </c>
      <c r="G1085" t="s">
        <v>108</v>
      </c>
      <c r="H1085">
        <v>0</v>
      </c>
      <c r="I1085" t="s">
        <v>288</v>
      </c>
      <c r="J1085" t="s">
        <v>289</v>
      </c>
      <c r="K1085" t="s">
        <v>290</v>
      </c>
      <c r="L1085" s="36">
        <v>3770</v>
      </c>
      <c r="M1085">
        <v>-75</v>
      </c>
      <c r="N1085" s="66">
        <v>-1.95E-2</v>
      </c>
      <c r="O1085" s="36">
        <v>3845</v>
      </c>
      <c r="P1085" s="66">
        <v>-1.95E-2</v>
      </c>
      <c r="Q1085" s="36">
        <v>3810</v>
      </c>
      <c r="R1085" s="36">
        <v>3815</v>
      </c>
      <c r="S1085" s="36">
        <v>3745</v>
      </c>
      <c r="T1085" s="66">
        <v>-1.04E-2</v>
      </c>
      <c r="U1085" s="66">
        <v>-3.8999999999999998E-3</v>
      </c>
      <c r="V1085" s="66">
        <v>-1.17E-2</v>
      </c>
      <c r="W1085" s="66">
        <v>6.6E-3</v>
      </c>
      <c r="X1085" s="1">
        <v>80500</v>
      </c>
      <c r="Y1085" s="1">
        <v>304363</v>
      </c>
      <c r="Z1085" s="1">
        <v>288835</v>
      </c>
      <c r="AA1085" t="s">
        <v>495</v>
      </c>
      <c r="AB1085" t="s">
        <v>496</v>
      </c>
      <c r="AC1085">
        <v>16.66</v>
      </c>
      <c r="AD1085">
        <v>0.91</v>
      </c>
      <c r="AE1085">
        <v>2.73</v>
      </c>
      <c r="AF1085" t="s">
        <v>230</v>
      </c>
      <c r="AG1085" s="1">
        <v>30000</v>
      </c>
      <c r="AH1085" s="36">
        <v>3770</v>
      </c>
      <c r="AI1085" s="1">
        <v>200</v>
      </c>
      <c r="AJ1085" s="36">
        <v>3765</v>
      </c>
      <c r="AK1085" s="1">
        <v>2800</v>
      </c>
      <c r="AL1085" s="2">
        <v>0.63888888888888884</v>
      </c>
      <c r="AN1085" t="s">
        <v>298</v>
      </c>
      <c r="AO1085" t="s">
        <v>497</v>
      </c>
      <c r="AQ1085" t="str">
        <f t="shared" si="16"/>
        <v/>
      </c>
    </row>
    <row r="1086" spans="1:43">
      <c r="A1086" s="8">
        <v>46188</v>
      </c>
      <c r="B1086">
        <v>3989.96</v>
      </c>
      <c r="C1086">
        <v>-0.24</v>
      </c>
      <c r="D1086">
        <v>69550</v>
      </c>
      <c r="E1086">
        <v>0.22</v>
      </c>
      <c r="F1086" s="69">
        <v>9308</v>
      </c>
      <c r="G1086" t="s">
        <v>109</v>
      </c>
      <c r="H1086">
        <v>0</v>
      </c>
      <c r="I1086" t="s">
        <v>314</v>
      </c>
      <c r="J1086" t="s">
        <v>289</v>
      </c>
      <c r="K1086" t="s">
        <v>290</v>
      </c>
      <c r="L1086" s="36">
        <v>1496</v>
      </c>
      <c r="M1086">
        <v>-44</v>
      </c>
      <c r="N1086" s="66">
        <v>-2.86E-2</v>
      </c>
      <c r="O1086" s="36">
        <v>1540</v>
      </c>
      <c r="P1086" s="66">
        <v>-2.8500000000000001E-2</v>
      </c>
      <c r="Q1086" s="36">
        <v>1529</v>
      </c>
      <c r="R1086" s="36">
        <v>1529</v>
      </c>
      <c r="S1086" s="36">
        <v>1476</v>
      </c>
      <c r="T1086" s="66">
        <v>-2.1499999999999998E-2</v>
      </c>
      <c r="U1086" s="66">
        <v>-2E-3</v>
      </c>
      <c r="V1086" s="66">
        <v>-2.1499999999999998E-2</v>
      </c>
      <c r="W1086" s="66">
        <v>1.35E-2</v>
      </c>
      <c r="X1086" s="1">
        <v>85200</v>
      </c>
      <c r="Y1086" s="1">
        <v>127307</v>
      </c>
      <c r="Z1086" s="1">
        <v>39005</v>
      </c>
      <c r="AA1086" t="s">
        <v>498</v>
      </c>
      <c r="AB1086" t="s">
        <v>499</v>
      </c>
      <c r="AC1086">
        <v>12.77</v>
      </c>
      <c r="AD1086">
        <v>1</v>
      </c>
      <c r="AE1086">
        <v>2.3199999999999998</v>
      </c>
      <c r="AF1086" t="s">
        <v>230</v>
      </c>
      <c r="AG1086" s="1">
        <v>3900</v>
      </c>
      <c r="AH1086" s="36">
        <v>1495</v>
      </c>
      <c r="AI1086" s="1">
        <v>1000</v>
      </c>
      <c r="AJ1086" s="36">
        <v>1494</v>
      </c>
      <c r="AK1086">
        <v>900</v>
      </c>
      <c r="AL1086" s="2">
        <v>0.63680555555555551</v>
      </c>
      <c r="AM1086" s="3"/>
      <c r="AN1086" t="s">
        <v>298</v>
      </c>
      <c r="AO1086" t="s">
        <v>500</v>
      </c>
      <c r="AQ1086" t="str">
        <f t="shared" si="16"/>
        <v/>
      </c>
    </row>
    <row r="1087" spans="1:43">
      <c r="A1087" s="8">
        <v>46188</v>
      </c>
      <c r="B1087">
        <v>3989.96</v>
      </c>
      <c r="C1087">
        <v>-0.24</v>
      </c>
      <c r="D1087">
        <v>69550</v>
      </c>
      <c r="E1087">
        <v>0.22</v>
      </c>
      <c r="F1087" s="69">
        <v>9348</v>
      </c>
      <c r="G1087" t="s">
        <v>110</v>
      </c>
      <c r="H1087">
        <v>0</v>
      </c>
      <c r="I1087" t="s">
        <v>347</v>
      </c>
      <c r="J1087" t="s">
        <v>323</v>
      </c>
      <c r="K1087" t="s">
        <v>295</v>
      </c>
      <c r="L1087">
        <v>467</v>
      </c>
      <c r="M1087">
        <v>-36</v>
      </c>
      <c r="N1087" s="66">
        <v>-7.1599999999999997E-2</v>
      </c>
      <c r="O1087">
        <v>503</v>
      </c>
      <c r="P1087" s="66">
        <v>-7.1499999999999994E-2</v>
      </c>
      <c r="Q1087">
        <v>510</v>
      </c>
      <c r="R1087">
        <v>512</v>
      </c>
      <c r="S1087">
        <v>466</v>
      </c>
      <c r="T1087" s="66">
        <v>-8.43E-2</v>
      </c>
      <c r="U1087" s="66">
        <v>-2.9100000000000001E-2</v>
      </c>
      <c r="V1087" s="66">
        <v>-8.7800000000000003E-2</v>
      </c>
      <c r="W1087" s="66">
        <v>2.0999999999999999E-3</v>
      </c>
      <c r="X1087" s="1">
        <v>4131100</v>
      </c>
      <c r="Y1087" s="1">
        <v>1980703</v>
      </c>
      <c r="Z1087" s="1">
        <v>68292</v>
      </c>
      <c r="AA1087" t="s">
        <v>552</v>
      </c>
      <c r="AB1087" t="s">
        <v>502</v>
      </c>
      <c r="AC1087">
        <v>0</v>
      </c>
      <c r="AD1087">
        <v>4.53</v>
      </c>
      <c r="AE1087">
        <v>0</v>
      </c>
      <c r="AF1087">
        <v>2</v>
      </c>
      <c r="AG1087" s="1">
        <v>28100</v>
      </c>
      <c r="AH1087">
        <v>468</v>
      </c>
      <c r="AI1087" s="1">
        <v>77500</v>
      </c>
      <c r="AJ1087">
        <v>467</v>
      </c>
      <c r="AK1087" s="1">
        <v>63200</v>
      </c>
      <c r="AL1087" s="2">
        <v>0.63888888888888884</v>
      </c>
      <c r="AM1087" s="3"/>
      <c r="AN1087" t="s">
        <v>298</v>
      </c>
      <c r="AO1087" t="s">
        <v>313</v>
      </c>
      <c r="AQ1087" t="str">
        <f t="shared" si="16"/>
        <v/>
      </c>
    </row>
    <row r="1088" spans="1:43">
      <c r="A1088" s="8">
        <v>46188</v>
      </c>
      <c r="B1088">
        <v>3989.96</v>
      </c>
      <c r="C1088">
        <v>-0.24</v>
      </c>
      <c r="D1088">
        <v>69550</v>
      </c>
      <c r="E1088">
        <v>0.22</v>
      </c>
      <c r="F1088" s="69">
        <v>9432</v>
      </c>
      <c r="G1088" t="s">
        <v>111</v>
      </c>
      <c r="H1088">
        <v>0</v>
      </c>
      <c r="I1088" t="s">
        <v>288</v>
      </c>
      <c r="J1088" t="s">
        <v>289</v>
      </c>
      <c r="K1088" t="s">
        <v>295</v>
      </c>
      <c r="L1088">
        <v>146</v>
      </c>
      <c r="M1088">
        <v>-0.6</v>
      </c>
      <c r="N1088" s="66">
        <v>-4.1000000000000003E-3</v>
      </c>
      <c r="O1088">
        <v>146.6</v>
      </c>
      <c r="P1088" s="66">
        <v>-4.0000000000000001E-3</v>
      </c>
      <c r="Q1088">
        <v>146.9</v>
      </c>
      <c r="R1088">
        <v>147.1</v>
      </c>
      <c r="S1088">
        <v>145.69999999999999</v>
      </c>
      <c r="T1088" s="66">
        <v>-6.1000000000000004E-3</v>
      </c>
      <c r="U1088" s="66">
        <v>-4.0000000000000001E-3</v>
      </c>
      <c r="V1088" s="66">
        <v>-7.4000000000000003E-3</v>
      </c>
      <c r="W1088" s="66">
        <v>2E-3</v>
      </c>
      <c r="X1088" s="1">
        <v>175651100</v>
      </c>
      <c r="Y1088" s="1">
        <v>25708644</v>
      </c>
      <c r="Z1088" s="1">
        <v>13220346</v>
      </c>
      <c r="AA1088" t="s">
        <v>503</v>
      </c>
      <c r="AB1088" t="s">
        <v>621</v>
      </c>
      <c r="AC1088">
        <v>12.16</v>
      </c>
      <c r="AD1088">
        <v>1.22</v>
      </c>
      <c r="AE1088">
        <v>3.7</v>
      </c>
      <c r="AF1088" t="s">
        <v>230</v>
      </c>
      <c r="AG1088" s="1">
        <v>2597700</v>
      </c>
      <c r="AH1088">
        <v>146.1</v>
      </c>
      <c r="AI1088" s="1">
        <v>1067900</v>
      </c>
      <c r="AJ1088">
        <v>146</v>
      </c>
      <c r="AK1088" s="1">
        <v>1476500</v>
      </c>
      <c r="AL1088" s="2">
        <v>0.63888888888888884</v>
      </c>
      <c r="AN1088" t="s">
        <v>298</v>
      </c>
      <c r="AO1088" t="s">
        <v>351</v>
      </c>
      <c r="AQ1088" t="str">
        <f t="shared" si="16"/>
        <v/>
      </c>
    </row>
    <row r="1089" spans="1:43">
      <c r="A1089" s="8">
        <v>46188</v>
      </c>
      <c r="B1089">
        <v>3989.96</v>
      </c>
      <c r="C1089">
        <v>-0.24</v>
      </c>
      <c r="D1089">
        <v>69550</v>
      </c>
      <c r="E1089">
        <v>0.22</v>
      </c>
      <c r="F1089" s="69">
        <v>9449</v>
      </c>
      <c r="G1089" t="s">
        <v>112</v>
      </c>
      <c r="H1089">
        <v>0</v>
      </c>
      <c r="I1089" t="s">
        <v>288</v>
      </c>
      <c r="J1089" t="s">
        <v>289</v>
      </c>
      <c r="K1089" t="s">
        <v>295</v>
      </c>
      <c r="L1089" s="36">
        <v>3091</v>
      </c>
      <c r="M1089">
        <v>-10</v>
      </c>
      <c r="N1089" s="66">
        <v>-3.2000000000000002E-3</v>
      </c>
      <c r="O1089" s="36">
        <v>3101</v>
      </c>
      <c r="P1089" s="66">
        <v>-3.2000000000000002E-3</v>
      </c>
      <c r="Q1089" s="36">
        <v>3101</v>
      </c>
      <c r="R1089" s="36">
        <v>3101</v>
      </c>
      <c r="S1089" s="36">
        <v>3042</v>
      </c>
      <c r="T1089" s="66">
        <v>-3.2000000000000002E-3</v>
      </c>
      <c r="U1089" s="66">
        <v>8.9999999999999998E-4</v>
      </c>
      <c r="V1089" s="66">
        <v>-3.2000000000000002E-3</v>
      </c>
      <c r="W1089" s="66">
        <v>1.61E-2</v>
      </c>
      <c r="X1089" s="1">
        <v>197800</v>
      </c>
      <c r="Y1089" s="1">
        <v>609324</v>
      </c>
      <c r="Z1089" s="1">
        <v>331816</v>
      </c>
      <c r="AA1089" t="s">
        <v>505</v>
      </c>
      <c r="AB1089" t="s">
        <v>506</v>
      </c>
      <c r="AC1089">
        <v>13.22</v>
      </c>
      <c r="AD1089">
        <v>2.78</v>
      </c>
      <c r="AE1089">
        <v>2.52</v>
      </c>
      <c r="AF1089" t="s">
        <v>230</v>
      </c>
      <c r="AG1089">
        <v>200</v>
      </c>
      <c r="AH1089" s="36">
        <v>3093</v>
      </c>
      <c r="AI1089" s="1">
        <v>300</v>
      </c>
      <c r="AJ1089" s="36">
        <v>3090</v>
      </c>
      <c r="AK1089">
        <v>100</v>
      </c>
      <c r="AL1089" s="2">
        <v>0.63888888888888884</v>
      </c>
      <c r="AM1089" s="3"/>
      <c r="AN1089" t="s">
        <v>293</v>
      </c>
      <c r="AO1089" t="s">
        <v>351</v>
      </c>
      <c r="AQ1089" t="str">
        <f t="shared" si="16"/>
        <v/>
      </c>
    </row>
    <row r="1090" spans="1:43">
      <c r="A1090" s="8">
        <v>46188</v>
      </c>
      <c r="B1090">
        <v>3989.96</v>
      </c>
      <c r="C1090">
        <v>-0.24</v>
      </c>
      <c r="D1090">
        <v>69550</v>
      </c>
      <c r="E1090">
        <v>0.22</v>
      </c>
      <c r="F1090" s="69">
        <v>9501</v>
      </c>
      <c r="G1090" t="s">
        <v>113</v>
      </c>
      <c r="H1090">
        <v>0</v>
      </c>
      <c r="I1090" t="s">
        <v>288</v>
      </c>
      <c r="J1090" t="s">
        <v>289</v>
      </c>
      <c r="K1090" t="s">
        <v>295</v>
      </c>
      <c r="L1090">
        <v>513.9</v>
      </c>
      <c r="M1090">
        <v>-17.399999999999999</v>
      </c>
      <c r="N1090" s="66">
        <v>-3.27E-2</v>
      </c>
      <c r="O1090">
        <v>531.29999999999995</v>
      </c>
      <c r="P1090" s="66">
        <v>-3.27E-2</v>
      </c>
      <c r="Q1090">
        <v>530</v>
      </c>
      <c r="R1090">
        <v>530</v>
      </c>
      <c r="S1090">
        <v>512.20000000000005</v>
      </c>
      <c r="T1090" s="66">
        <v>-3.0300000000000001E-2</v>
      </c>
      <c r="U1090" s="66">
        <v>-7.3000000000000001E-3</v>
      </c>
      <c r="V1090" s="66">
        <v>-3.0300000000000001E-2</v>
      </c>
      <c r="W1090" s="66">
        <v>3.3E-3</v>
      </c>
      <c r="X1090" s="1">
        <v>23149500</v>
      </c>
      <c r="Y1090" s="1">
        <v>11948079</v>
      </c>
      <c r="Z1090" s="1">
        <v>825846</v>
      </c>
      <c r="AA1090" t="s">
        <v>507</v>
      </c>
      <c r="AB1090" t="s">
        <v>640</v>
      </c>
      <c r="AC1090">
        <v>3.29</v>
      </c>
      <c r="AD1090">
        <v>0.34</v>
      </c>
      <c r="AE1090">
        <v>0</v>
      </c>
      <c r="AF1090" t="s">
        <v>230</v>
      </c>
      <c r="AG1090" s="1">
        <v>707100</v>
      </c>
      <c r="AH1090">
        <v>514</v>
      </c>
      <c r="AI1090" s="1">
        <v>13300</v>
      </c>
      <c r="AJ1090">
        <v>513.9</v>
      </c>
      <c r="AK1090" s="1">
        <v>1100</v>
      </c>
      <c r="AL1090" s="2">
        <v>0.63888888888888884</v>
      </c>
      <c r="AN1090" t="s">
        <v>298</v>
      </c>
      <c r="AO1090" t="s">
        <v>509</v>
      </c>
      <c r="AQ1090" t="str">
        <f t="shared" si="16"/>
        <v/>
      </c>
    </row>
    <row r="1091" spans="1:43">
      <c r="A1091" s="8">
        <v>46188</v>
      </c>
      <c r="B1091">
        <v>3989.96</v>
      </c>
      <c r="C1091">
        <v>-0.24</v>
      </c>
      <c r="D1091">
        <v>69550</v>
      </c>
      <c r="E1091">
        <v>0.22</v>
      </c>
      <c r="F1091" s="69">
        <v>9531</v>
      </c>
      <c r="G1091" t="s">
        <v>114</v>
      </c>
      <c r="H1091">
        <v>0</v>
      </c>
      <c r="I1091" t="s">
        <v>288</v>
      </c>
      <c r="J1091" t="s">
        <v>289</v>
      </c>
      <c r="K1091" t="s">
        <v>290</v>
      </c>
      <c r="L1091" s="36">
        <v>6216</v>
      </c>
      <c r="M1091">
        <v>-45</v>
      </c>
      <c r="N1091" s="66">
        <v>-7.1999999999999998E-3</v>
      </c>
      <c r="O1091" s="36">
        <v>6261</v>
      </c>
      <c r="P1091" s="66">
        <v>-7.1000000000000004E-3</v>
      </c>
      <c r="Q1091" s="36">
        <v>6261</v>
      </c>
      <c r="R1091" s="36">
        <v>6269</v>
      </c>
      <c r="S1091" s="36">
        <v>6178</v>
      </c>
      <c r="T1091" s="66">
        <v>-7.1000000000000004E-3</v>
      </c>
      <c r="U1091" s="66">
        <v>1E-4</v>
      </c>
      <c r="V1091" s="66">
        <v>-8.3999999999999995E-3</v>
      </c>
      <c r="W1091" s="66">
        <v>6.1000000000000004E-3</v>
      </c>
      <c r="X1091" s="1">
        <v>647300</v>
      </c>
      <c r="Y1091" s="1">
        <v>4025530</v>
      </c>
      <c r="Z1091" s="1">
        <v>2082106</v>
      </c>
      <c r="AA1091" t="s">
        <v>510</v>
      </c>
      <c r="AB1091" t="s">
        <v>600</v>
      </c>
      <c r="AC1091">
        <v>15.06</v>
      </c>
      <c r="AD1091">
        <v>1.2</v>
      </c>
      <c r="AE1091">
        <v>1.93</v>
      </c>
      <c r="AF1091" t="s">
        <v>230</v>
      </c>
      <c r="AG1091" s="1">
        <v>10700</v>
      </c>
      <c r="AH1091" s="36">
        <v>6216</v>
      </c>
      <c r="AI1091">
        <v>400</v>
      </c>
      <c r="AJ1091" s="36">
        <v>6214</v>
      </c>
      <c r="AK1091">
        <v>600</v>
      </c>
      <c r="AL1091" s="2">
        <v>0.63888888888888884</v>
      </c>
      <c r="AN1091" t="s">
        <v>298</v>
      </c>
      <c r="AO1091" t="s">
        <v>509</v>
      </c>
      <c r="AQ1091" t="str">
        <f t="shared" ref="AQ1091:AQ1154" si="17">IF(AP1091="","",ROUND((L1091-AP1091)/AP1091,4))</f>
        <v/>
      </c>
    </row>
    <row r="1092" spans="1:43">
      <c r="A1092" s="8">
        <v>46188</v>
      </c>
      <c r="B1092">
        <v>3989.96</v>
      </c>
      <c r="C1092">
        <v>-0.24</v>
      </c>
      <c r="D1092">
        <v>69550</v>
      </c>
      <c r="E1092">
        <v>0.22</v>
      </c>
      <c r="F1092" s="69">
        <v>9882</v>
      </c>
      <c r="G1092" t="s">
        <v>115</v>
      </c>
      <c r="H1092">
        <v>0</v>
      </c>
      <c r="I1092" t="s">
        <v>288</v>
      </c>
      <c r="J1092" t="s">
        <v>289</v>
      </c>
      <c r="K1092" t="s">
        <v>290</v>
      </c>
      <c r="L1092" s="36">
        <v>1741</v>
      </c>
      <c r="M1092">
        <v>9</v>
      </c>
      <c r="N1092" s="66">
        <v>5.1999999999999998E-3</v>
      </c>
      <c r="O1092" s="36">
        <v>1732</v>
      </c>
      <c r="P1092" s="66">
        <v>5.1000000000000004E-3</v>
      </c>
      <c r="Q1092" s="36">
        <v>1728</v>
      </c>
      <c r="R1092" s="36">
        <v>1741</v>
      </c>
      <c r="S1092" s="36">
        <v>1711</v>
      </c>
      <c r="T1092" s="66">
        <v>7.4999999999999997E-3</v>
      </c>
      <c r="U1092" s="66">
        <v>3.3999999999999998E-3</v>
      </c>
      <c r="V1092" s="66">
        <v>0</v>
      </c>
      <c r="W1092" s="66">
        <v>1.7500000000000002E-2</v>
      </c>
      <c r="X1092" s="1">
        <v>114800</v>
      </c>
      <c r="Y1092" s="1">
        <v>198170</v>
      </c>
      <c r="Z1092" s="1">
        <v>149763</v>
      </c>
      <c r="AA1092" t="s">
        <v>512</v>
      </c>
      <c r="AB1092" t="s">
        <v>513</v>
      </c>
      <c r="AC1092">
        <v>11.34</v>
      </c>
      <c r="AD1092">
        <v>1.2</v>
      </c>
      <c r="AE1092">
        <v>3.91</v>
      </c>
      <c r="AF1092" t="s">
        <v>230</v>
      </c>
      <c r="AG1092" s="1">
        <v>7000</v>
      </c>
      <c r="AH1092" s="36">
        <v>1742</v>
      </c>
      <c r="AI1092">
        <v>500</v>
      </c>
      <c r="AJ1092" s="36">
        <v>1741</v>
      </c>
      <c r="AK1092" s="1">
        <v>600</v>
      </c>
      <c r="AL1092" s="2">
        <v>0.63749999999999996</v>
      </c>
      <c r="AN1092" t="s">
        <v>298</v>
      </c>
      <c r="AO1092" t="s">
        <v>322</v>
      </c>
      <c r="AQ1092" t="str">
        <f t="shared" si="17"/>
        <v/>
      </c>
    </row>
    <row r="1093" spans="1:43">
      <c r="F1093" s="69">
        <v>6502</v>
      </c>
      <c r="I1093" t="s">
        <v>514</v>
      </c>
      <c r="P1093" t="s">
        <v>230</v>
      </c>
      <c r="T1093" t="s">
        <v>230</v>
      </c>
      <c r="U1093" t="s">
        <v>230</v>
      </c>
      <c r="V1093" t="s">
        <v>230</v>
      </c>
      <c r="W1093" t="s">
        <v>230</v>
      </c>
      <c r="AF1093" t="s">
        <v>230</v>
      </c>
      <c r="AG1093" t="s">
        <v>230</v>
      </c>
      <c r="AO1093" t="s">
        <v>515</v>
      </c>
      <c r="AQ1093" t="str">
        <f t="shared" si="17"/>
        <v/>
      </c>
    </row>
    <row r="1094" spans="1:43">
      <c r="F1094" s="69">
        <v>5759</v>
      </c>
      <c r="I1094" t="s">
        <v>514</v>
      </c>
      <c r="P1094" t="s">
        <v>230</v>
      </c>
      <c r="T1094" t="s">
        <v>230</v>
      </c>
      <c r="U1094" t="s">
        <v>230</v>
      </c>
      <c r="V1094" t="s">
        <v>230</v>
      </c>
      <c r="W1094" t="s">
        <v>230</v>
      </c>
      <c r="AF1094" t="s">
        <v>230</v>
      </c>
      <c r="AG1094" t="s">
        <v>230</v>
      </c>
      <c r="AO1094" t="s">
        <v>515</v>
      </c>
      <c r="AQ1094" t="str">
        <f t="shared" si="17"/>
        <v/>
      </c>
    </row>
    <row r="1095" spans="1:43">
      <c r="AQ1095" t="str">
        <f t="shared" si="17"/>
        <v/>
      </c>
    </row>
    <row r="1096" spans="1:43">
      <c r="AQ1096" t="str">
        <f t="shared" si="17"/>
        <v/>
      </c>
    </row>
    <row r="1097" spans="1:43">
      <c r="AQ1097" t="str">
        <f t="shared" si="17"/>
        <v/>
      </c>
    </row>
    <row r="1098" spans="1:43">
      <c r="AQ1098" t="str">
        <f t="shared" si="17"/>
        <v/>
      </c>
    </row>
    <row r="1099" spans="1:43">
      <c r="B1099"/>
      <c r="C1099"/>
      <c r="D1099" s="1"/>
      <c r="E1099" s="6"/>
      <c r="AQ1099" t="str">
        <f t="shared" si="17"/>
        <v/>
      </c>
    </row>
    <row r="1100" spans="1:43">
      <c r="A1100" s="8" t="s">
        <v>0</v>
      </c>
      <c r="B1100" t="s">
        <v>116</v>
      </c>
      <c r="C1100" t="s">
        <v>1</v>
      </c>
      <c r="D1100" t="s">
        <v>2</v>
      </c>
      <c r="E1100" t="s">
        <v>3</v>
      </c>
      <c r="F1100" s="69" t="s">
        <v>4</v>
      </c>
      <c r="G1100" t="s">
        <v>5</v>
      </c>
      <c r="H1100" t="s">
        <v>268</v>
      </c>
      <c r="I1100" t="s">
        <v>269</v>
      </c>
      <c r="J1100" t="s">
        <v>270</v>
      </c>
      <c r="K1100" t="s">
        <v>271</v>
      </c>
      <c r="L1100" t="s">
        <v>6</v>
      </c>
      <c r="M1100" t="s">
        <v>7</v>
      </c>
      <c r="N1100" t="s">
        <v>8</v>
      </c>
      <c r="O1100" t="s">
        <v>9</v>
      </c>
      <c r="P1100" t="s">
        <v>272</v>
      </c>
      <c r="Q1100" t="s">
        <v>10</v>
      </c>
      <c r="R1100" t="s">
        <v>11</v>
      </c>
      <c r="S1100" t="s">
        <v>12</v>
      </c>
      <c r="T1100" t="s">
        <v>273</v>
      </c>
      <c r="U1100" t="s">
        <v>274</v>
      </c>
      <c r="V1100" t="s">
        <v>275</v>
      </c>
      <c r="W1100" t="s">
        <v>276</v>
      </c>
      <c r="X1100" t="s">
        <v>13</v>
      </c>
      <c r="Y1100" t="s">
        <v>277</v>
      </c>
      <c r="Z1100" t="s">
        <v>278</v>
      </c>
      <c r="AA1100" t="s">
        <v>14</v>
      </c>
      <c r="AB1100" t="s">
        <v>15</v>
      </c>
      <c r="AC1100" t="s">
        <v>279</v>
      </c>
      <c r="AD1100" t="s">
        <v>280</v>
      </c>
      <c r="AE1100" t="s">
        <v>281</v>
      </c>
      <c r="AF1100" t="s">
        <v>282</v>
      </c>
      <c r="AG1100" t="s">
        <v>283</v>
      </c>
      <c r="AH1100" t="s">
        <v>284</v>
      </c>
      <c r="AI1100" t="s">
        <v>16</v>
      </c>
      <c r="AJ1100" t="s">
        <v>17</v>
      </c>
      <c r="AK1100" t="s">
        <v>18</v>
      </c>
      <c r="AL1100" t="s">
        <v>19</v>
      </c>
      <c r="AM1100" t="s">
        <v>20</v>
      </c>
      <c r="AN1100" t="s">
        <v>285</v>
      </c>
      <c r="AO1100" t="s">
        <v>286</v>
      </c>
      <c r="AQ1100" t="str">
        <f t="shared" si="17"/>
        <v/>
      </c>
    </row>
    <row r="1101" spans="1:43">
      <c r="A1101" s="8">
        <v>46190</v>
      </c>
      <c r="B1101">
        <v>4012.25</v>
      </c>
      <c r="C1101">
        <v>0.53</v>
      </c>
      <c r="D1101">
        <v>70070</v>
      </c>
      <c r="E1101">
        <v>1.01</v>
      </c>
      <c r="F1101" s="69">
        <v>1605</v>
      </c>
      <c r="G1101" t="s">
        <v>21</v>
      </c>
      <c r="H1101">
        <v>0</v>
      </c>
      <c r="I1101" t="s">
        <v>288</v>
      </c>
      <c r="J1101" t="s">
        <v>289</v>
      </c>
      <c r="K1101" t="s">
        <v>290</v>
      </c>
      <c r="L1101" s="36">
        <v>3418</v>
      </c>
      <c r="M1101">
        <v>40</v>
      </c>
      <c r="N1101" s="66">
        <v>1.18E-2</v>
      </c>
      <c r="O1101" s="36">
        <v>3378</v>
      </c>
      <c r="P1101" s="66">
        <v>1.18E-2</v>
      </c>
      <c r="Q1101" s="36">
        <v>3328</v>
      </c>
      <c r="R1101" s="36">
        <v>3428</v>
      </c>
      <c r="S1101" s="36">
        <v>3293</v>
      </c>
      <c r="T1101" s="66">
        <v>2.7E-2</v>
      </c>
      <c r="U1101" s="66">
        <v>5.4999999999999997E-3</v>
      </c>
      <c r="V1101" s="66">
        <v>-2.8999999999999998E-3</v>
      </c>
      <c r="W1101" s="66">
        <v>3.7900000000000003E-2</v>
      </c>
      <c r="X1101" s="1">
        <v>6035400</v>
      </c>
      <c r="Y1101" s="1">
        <v>20346985</v>
      </c>
      <c r="Z1101" s="1">
        <v>4303727</v>
      </c>
      <c r="AA1101" t="s">
        <v>291</v>
      </c>
      <c r="AB1101" t="s">
        <v>292</v>
      </c>
      <c r="AC1101">
        <v>8.82</v>
      </c>
      <c r="AD1101">
        <v>0.83</v>
      </c>
      <c r="AE1101">
        <v>3.16</v>
      </c>
      <c r="AF1101" t="s">
        <v>230</v>
      </c>
      <c r="AG1101" s="1">
        <v>68700</v>
      </c>
      <c r="AH1101" s="36">
        <v>3418</v>
      </c>
      <c r="AI1101" s="1">
        <v>3500</v>
      </c>
      <c r="AJ1101" s="36">
        <v>3417</v>
      </c>
      <c r="AK1101">
        <v>300</v>
      </c>
      <c r="AL1101" s="2">
        <v>0.63888888888888884</v>
      </c>
      <c r="AN1101" t="s">
        <v>293</v>
      </c>
      <c r="AO1101" t="s">
        <v>294</v>
      </c>
      <c r="AQ1101" t="str">
        <f t="shared" si="17"/>
        <v/>
      </c>
    </row>
    <row r="1102" spans="1:43">
      <c r="A1102" s="8">
        <v>46190</v>
      </c>
      <c r="B1102">
        <v>4012.25</v>
      </c>
      <c r="C1102">
        <v>0.53</v>
      </c>
      <c r="D1102">
        <v>70070</v>
      </c>
      <c r="E1102">
        <v>1.01</v>
      </c>
      <c r="F1102" s="69">
        <v>1833</v>
      </c>
      <c r="G1102" t="s">
        <v>24</v>
      </c>
      <c r="H1102">
        <v>0</v>
      </c>
      <c r="I1102" t="s">
        <v>288</v>
      </c>
      <c r="J1102" t="s">
        <v>289</v>
      </c>
      <c r="K1102" t="s">
        <v>295</v>
      </c>
      <c r="L1102" s="36">
        <v>5700</v>
      </c>
      <c r="M1102">
        <v>-20</v>
      </c>
      <c r="N1102" s="66">
        <v>-3.5000000000000001E-3</v>
      </c>
      <c r="O1102" s="36">
        <v>5720</v>
      </c>
      <c r="P1102" s="66">
        <v>-3.3999999999999998E-3</v>
      </c>
      <c r="Q1102" s="36">
        <v>5760</v>
      </c>
      <c r="R1102" s="36">
        <v>5790</v>
      </c>
      <c r="S1102" s="36">
        <v>5700</v>
      </c>
      <c r="T1102" s="66">
        <v>-1.04E-2</v>
      </c>
      <c r="U1102" s="66">
        <v>-3.3999999999999998E-3</v>
      </c>
      <c r="V1102" s="66">
        <v>-1.55E-2</v>
      </c>
      <c r="W1102" s="66">
        <v>0</v>
      </c>
      <c r="X1102" s="1">
        <v>40700</v>
      </c>
      <c r="Y1102" s="1">
        <v>233664</v>
      </c>
      <c r="Z1102" s="1">
        <v>220391</v>
      </c>
      <c r="AA1102" t="s">
        <v>296</v>
      </c>
      <c r="AB1102" t="s">
        <v>572</v>
      </c>
      <c r="AC1102">
        <v>13.27</v>
      </c>
      <c r="AD1102">
        <v>1.03</v>
      </c>
      <c r="AE1102">
        <v>5.26</v>
      </c>
      <c r="AF1102" t="s">
        <v>230</v>
      </c>
      <c r="AG1102" s="1">
        <v>13300</v>
      </c>
      <c r="AH1102" s="36">
        <v>5710</v>
      </c>
      <c r="AI1102" s="1">
        <v>1200</v>
      </c>
      <c r="AJ1102" s="36">
        <v>5700</v>
      </c>
      <c r="AK1102" s="1">
        <v>2900</v>
      </c>
      <c r="AL1102" s="2">
        <v>0.6381944444444444</v>
      </c>
      <c r="AN1102" t="s">
        <v>298</v>
      </c>
      <c r="AO1102" t="s">
        <v>299</v>
      </c>
      <c r="AQ1102" t="str">
        <f t="shared" si="17"/>
        <v/>
      </c>
    </row>
    <row r="1103" spans="1:43">
      <c r="A1103" s="8">
        <v>46190</v>
      </c>
      <c r="B1103">
        <v>4012.25</v>
      </c>
      <c r="C1103">
        <v>0.53</v>
      </c>
      <c r="D1103">
        <v>70070</v>
      </c>
      <c r="E1103">
        <v>1.01</v>
      </c>
      <c r="F1103" s="69">
        <v>1911</v>
      </c>
      <c r="G1103" t="s">
        <v>25</v>
      </c>
      <c r="H1103">
        <v>0</v>
      </c>
      <c r="I1103" t="s">
        <v>288</v>
      </c>
      <c r="J1103" t="s">
        <v>289</v>
      </c>
      <c r="K1103" t="s">
        <v>290</v>
      </c>
      <c r="L1103" s="36">
        <v>1353.5</v>
      </c>
      <c r="M1103">
        <v>-2</v>
      </c>
      <c r="N1103" s="66">
        <v>-1.5E-3</v>
      </c>
      <c r="O1103" s="36">
        <v>1355.5</v>
      </c>
      <c r="P1103" s="66">
        <v>-1.4E-3</v>
      </c>
      <c r="Q1103" s="36">
        <v>1371.5</v>
      </c>
      <c r="R1103" s="36">
        <v>1378</v>
      </c>
      <c r="S1103" s="36">
        <v>1350.5</v>
      </c>
      <c r="T1103" s="66">
        <v>-1.3100000000000001E-2</v>
      </c>
      <c r="U1103" s="66">
        <v>-1.2E-2</v>
      </c>
      <c r="V1103" s="66">
        <v>-1.77E-2</v>
      </c>
      <c r="W1103" s="66">
        <v>2.2000000000000001E-3</v>
      </c>
      <c r="X1103" s="1">
        <v>2084700</v>
      </c>
      <c r="Y1103" s="1">
        <v>2845801</v>
      </c>
      <c r="Z1103" s="1">
        <v>837229</v>
      </c>
      <c r="AA1103" t="s">
        <v>300</v>
      </c>
      <c r="AB1103" t="s">
        <v>301</v>
      </c>
      <c r="AC1103">
        <v>8.6199999999999992</v>
      </c>
      <c r="AD1103">
        <v>0.82</v>
      </c>
      <c r="AE1103">
        <v>3.69</v>
      </c>
      <c r="AF1103" t="s">
        <v>230</v>
      </c>
      <c r="AG1103" s="1">
        <v>307000</v>
      </c>
      <c r="AH1103" s="36">
        <v>1354</v>
      </c>
      <c r="AI1103" s="1">
        <v>9900</v>
      </c>
      <c r="AJ1103" s="36">
        <v>1353.5</v>
      </c>
      <c r="AK1103" s="1">
        <v>5600</v>
      </c>
      <c r="AL1103" s="2">
        <v>0.63888888888888884</v>
      </c>
      <c r="AN1103" t="s">
        <v>293</v>
      </c>
      <c r="AO1103" t="s">
        <v>299</v>
      </c>
      <c r="AQ1103" t="str">
        <f t="shared" si="17"/>
        <v/>
      </c>
    </row>
    <row r="1104" spans="1:43">
      <c r="A1104" s="8">
        <v>46190</v>
      </c>
      <c r="B1104">
        <v>4012.25</v>
      </c>
      <c r="C1104">
        <v>0.53</v>
      </c>
      <c r="D1104">
        <v>70070</v>
      </c>
      <c r="E1104">
        <v>1.01</v>
      </c>
      <c r="F1104" s="69">
        <v>1925</v>
      </c>
      <c r="G1104" t="s">
        <v>26</v>
      </c>
      <c r="H1104">
        <v>0</v>
      </c>
      <c r="I1104" t="s">
        <v>288</v>
      </c>
      <c r="J1104" t="s">
        <v>289</v>
      </c>
      <c r="K1104" t="s">
        <v>295</v>
      </c>
      <c r="L1104" s="36">
        <v>4373</v>
      </c>
      <c r="M1104">
        <v>27</v>
      </c>
      <c r="N1104" s="66">
        <v>6.1999999999999998E-3</v>
      </c>
      <c r="O1104" s="36">
        <v>4346</v>
      </c>
      <c r="P1104" s="66">
        <v>6.1999999999999998E-3</v>
      </c>
      <c r="Q1104" s="36">
        <v>4400</v>
      </c>
      <c r="R1104" s="36">
        <v>4435</v>
      </c>
      <c r="S1104" s="36">
        <v>4367</v>
      </c>
      <c r="T1104" s="66">
        <v>-6.1000000000000004E-3</v>
      </c>
      <c r="U1104" s="66">
        <v>-4.0000000000000002E-4</v>
      </c>
      <c r="V1104" s="66">
        <v>-1.3899999999999999E-2</v>
      </c>
      <c r="W1104" s="66">
        <v>1.2999999999999999E-3</v>
      </c>
      <c r="X1104" s="1">
        <v>1321300</v>
      </c>
      <c r="Y1104" s="1">
        <v>5797144</v>
      </c>
      <c r="Z1104" s="1">
        <v>2884589</v>
      </c>
      <c r="AA1104" t="s">
        <v>302</v>
      </c>
      <c r="AB1104" t="s">
        <v>573</v>
      </c>
      <c r="AC1104">
        <v>11.92</v>
      </c>
      <c r="AD1104">
        <v>0.93</v>
      </c>
      <c r="AE1104">
        <v>4.0199999999999996</v>
      </c>
      <c r="AF1104" t="s">
        <v>230</v>
      </c>
      <c r="AG1104" s="1">
        <v>64100</v>
      </c>
      <c r="AH1104" s="36">
        <v>4374</v>
      </c>
      <c r="AI1104" s="1">
        <v>1500</v>
      </c>
      <c r="AJ1104" s="36">
        <v>4373</v>
      </c>
      <c r="AK1104" s="1">
        <v>2000</v>
      </c>
      <c r="AL1104" s="2">
        <v>0.6381944444444444</v>
      </c>
      <c r="AN1104" t="s">
        <v>298</v>
      </c>
      <c r="AO1104" t="s">
        <v>299</v>
      </c>
      <c r="AQ1104" t="str">
        <f t="shared" si="17"/>
        <v/>
      </c>
    </row>
    <row r="1105" spans="1:43">
      <c r="A1105" s="8">
        <v>46190</v>
      </c>
      <c r="B1105">
        <v>4012.25</v>
      </c>
      <c r="C1105">
        <v>0.53</v>
      </c>
      <c r="D1105">
        <v>70070</v>
      </c>
      <c r="E1105">
        <v>1.01</v>
      </c>
      <c r="F1105" s="69">
        <v>1928</v>
      </c>
      <c r="G1105" t="s">
        <v>27</v>
      </c>
      <c r="H1105">
        <v>0</v>
      </c>
      <c r="I1105" t="s">
        <v>288</v>
      </c>
      <c r="J1105" t="s">
        <v>289</v>
      </c>
      <c r="K1105" t="s">
        <v>295</v>
      </c>
      <c r="L1105" s="36">
        <v>3280</v>
      </c>
      <c r="M1105">
        <v>-16</v>
      </c>
      <c r="N1105" s="66">
        <v>-4.8999999999999998E-3</v>
      </c>
      <c r="O1105" s="36">
        <v>3296</v>
      </c>
      <c r="P1105" s="66">
        <v>-4.7999999999999996E-3</v>
      </c>
      <c r="Q1105" s="36">
        <v>3319</v>
      </c>
      <c r="R1105" s="36">
        <v>3330</v>
      </c>
      <c r="S1105" s="36">
        <v>3280</v>
      </c>
      <c r="T1105" s="66">
        <v>-1.17E-2</v>
      </c>
      <c r="U1105" s="66">
        <v>-3.3E-3</v>
      </c>
      <c r="V1105" s="66">
        <v>-1.4999999999999999E-2</v>
      </c>
      <c r="W1105" s="66">
        <v>0</v>
      </c>
      <c r="X1105" s="1">
        <v>1000300</v>
      </c>
      <c r="Y1105" s="1">
        <v>3301381</v>
      </c>
      <c r="Z1105" s="1">
        <v>2137200</v>
      </c>
      <c r="AA1105" t="s">
        <v>304</v>
      </c>
      <c r="AB1105" t="s">
        <v>574</v>
      </c>
      <c r="AC1105">
        <v>9.75</v>
      </c>
      <c r="AD1105">
        <v>0.99</v>
      </c>
      <c r="AE1105">
        <v>4.42</v>
      </c>
      <c r="AF1105" t="s">
        <v>230</v>
      </c>
      <c r="AG1105" s="1">
        <v>225900</v>
      </c>
      <c r="AH1105" s="36">
        <v>3281</v>
      </c>
      <c r="AI1105" s="1">
        <v>2200</v>
      </c>
      <c r="AJ1105" s="36">
        <v>3280</v>
      </c>
      <c r="AK1105" s="1">
        <v>3100</v>
      </c>
      <c r="AL1105" s="2">
        <v>0.63888888888888884</v>
      </c>
      <c r="AM1105" s="3">
        <v>46177</v>
      </c>
      <c r="AN1105" t="s">
        <v>306</v>
      </c>
      <c r="AO1105" t="s">
        <v>299</v>
      </c>
      <c r="AQ1105" t="str">
        <f t="shared" si="17"/>
        <v/>
      </c>
    </row>
    <row r="1106" spans="1:43">
      <c r="A1106" s="8">
        <v>46190</v>
      </c>
      <c r="B1106">
        <v>4012.25</v>
      </c>
      <c r="C1106">
        <v>0.53</v>
      </c>
      <c r="D1106">
        <v>70070</v>
      </c>
      <c r="E1106">
        <v>1.01</v>
      </c>
      <c r="F1106" s="69">
        <v>1929</v>
      </c>
      <c r="G1106" t="s">
        <v>28</v>
      </c>
      <c r="H1106">
        <v>0</v>
      </c>
      <c r="I1106" t="s">
        <v>288</v>
      </c>
      <c r="J1106" t="s">
        <v>289</v>
      </c>
      <c r="K1106" t="s">
        <v>295</v>
      </c>
      <c r="L1106" s="36">
        <v>1114</v>
      </c>
      <c r="M1106">
        <v>-1</v>
      </c>
      <c r="N1106" s="66">
        <v>-8.9999999999999998E-4</v>
      </c>
      <c r="O1106" s="36">
        <v>1115</v>
      </c>
      <c r="P1106" s="66">
        <v>-8.0000000000000004E-4</v>
      </c>
      <c r="Q1106" s="36">
        <v>1112</v>
      </c>
      <c r="R1106" s="36">
        <v>1132</v>
      </c>
      <c r="S1106" s="36">
        <v>1111</v>
      </c>
      <c r="T1106" s="66">
        <v>1.6999999999999999E-3</v>
      </c>
      <c r="U1106" s="66">
        <v>-9.7000000000000003E-3</v>
      </c>
      <c r="V1106" s="66">
        <v>-1.5900000000000001E-2</v>
      </c>
      <c r="W1106" s="66">
        <v>2.7000000000000001E-3</v>
      </c>
      <c r="X1106" s="1">
        <v>57400</v>
      </c>
      <c r="Y1106" s="1">
        <v>64366</v>
      </c>
      <c r="Z1106" s="1">
        <v>46537</v>
      </c>
      <c r="AA1106" t="s">
        <v>307</v>
      </c>
      <c r="AB1106" t="s">
        <v>575</v>
      </c>
      <c r="AC1106">
        <v>12.57</v>
      </c>
      <c r="AD1106">
        <v>1.23</v>
      </c>
      <c r="AE1106">
        <v>4.49</v>
      </c>
      <c r="AF1106" t="s">
        <v>230</v>
      </c>
      <c r="AG1106" s="1">
        <v>14000</v>
      </c>
      <c r="AH1106" s="36">
        <v>1114</v>
      </c>
      <c r="AI1106">
        <v>500</v>
      </c>
      <c r="AJ1106" s="36">
        <v>1113</v>
      </c>
      <c r="AK1106" s="1">
        <v>1500</v>
      </c>
      <c r="AL1106" s="2">
        <v>0.63611111111111107</v>
      </c>
      <c r="AN1106" t="s">
        <v>298</v>
      </c>
      <c r="AO1106" t="s">
        <v>299</v>
      </c>
      <c r="AQ1106" t="str">
        <f t="shared" si="17"/>
        <v/>
      </c>
    </row>
    <row r="1107" spans="1:43">
      <c r="A1107" s="8">
        <v>46190</v>
      </c>
      <c r="B1107">
        <v>4012.25</v>
      </c>
      <c r="C1107">
        <v>0.53</v>
      </c>
      <c r="D1107">
        <v>70070</v>
      </c>
      <c r="E1107">
        <v>1.01</v>
      </c>
      <c r="F1107" s="69">
        <v>1963</v>
      </c>
      <c r="G1107" t="s">
        <v>29</v>
      </c>
      <c r="H1107">
        <v>0</v>
      </c>
      <c r="I1107" t="s">
        <v>288</v>
      </c>
      <c r="J1107" t="s">
        <v>289</v>
      </c>
      <c r="K1107" t="s">
        <v>295</v>
      </c>
      <c r="L1107" s="36">
        <v>2765.5</v>
      </c>
      <c r="M1107">
        <v>101.5</v>
      </c>
      <c r="N1107" s="66">
        <v>3.8100000000000002E-2</v>
      </c>
      <c r="O1107" s="36">
        <v>2664</v>
      </c>
      <c r="P1107" s="66">
        <v>3.8100000000000002E-2</v>
      </c>
      <c r="Q1107" s="36">
        <v>2680</v>
      </c>
      <c r="R1107" s="36">
        <v>2806.5</v>
      </c>
      <c r="S1107" s="36">
        <v>2673.5</v>
      </c>
      <c r="T1107" s="66">
        <v>3.1899999999999998E-2</v>
      </c>
      <c r="U1107" s="66">
        <v>-3.5999999999999999E-3</v>
      </c>
      <c r="V1107" s="66">
        <v>-1.46E-2</v>
      </c>
      <c r="W1107" s="66">
        <v>3.44E-2</v>
      </c>
      <c r="X1107" s="1">
        <v>1463200</v>
      </c>
      <c r="Y1107" s="1">
        <v>4032432</v>
      </c>
      <c r="Z1107" s="1">
        <v>675592</v>
      </c>
      <c r="AA1107" t="s">
        <v>309</v>
      </c>
      <c r="AB1107" t="s">
        <v>310</v>
      </c>
      <c r="AC1107">
        <v>14.53</v>
      </c>
      <c r="AD1107">
        <v>1.55</v>
      </c>
      <c r="AE1107">
        <v>1.88</v>
      </c>
      <c r="AF1107" t="s">
        <v>230</v>
      </c>
      <c r="AG1107" s="1">
        <v>34000</v>
      </c>
      <c r="AH1107" s="36">
        <v>2766</v>
      </c>
      <c r="AI1107">
        <v>600</v>
      </c>
      <c r="AJ1107" s="36">
        <v>2765</v>
      </c>
      <c r="AK1107">
        <v>600</v>
      </c>
      <c r="AL1107" s="2">
        <v>0.63888888888888884</v>
      </c>
      <c r="AN1107" t="s">
        <v>298</v>
      </c>
      <c r="AO1107" t="s">
        <v>299</v>
      </c>
      <c r="AQ1107" t="str">
        <f t="shared" si="17"/>
        <v/>
      </c>
    </row>
    <row r="1108" spans="1:43">
      <c r="A1108" s="8">
        <v>46190</v>
      </c>
      <c r="B1108">
        <v>4012.25</v>
      </c>
      <c r="C1108">
        <v>0.53</v>
      </c>
      <c r="D1108">
        <v>70070</v>
      </c>
      <c r="E1108">
        <v>1.01</v>
      </c>
      <c r="F1108" s="69">
        <v>2124</v>
      </c>
      <c r="G1108" t="s">
        <v>30</v>
      </c>
      <c r="H1108">
        <v>0</v>
      </c>
      <c r="I1108" t="s">
        <v>288</v>
      </c>
      <c r="J1108" t="s">
        <v>289</v>
      </c>
      <c r="K1108" t="s">
        <v>295</v>
      </c>
      <c r="L1108">
        <v>856</v>
      </c>
      <c r="M1108">
        <v>0</v>
      </c>
      <c r="N1108" s="66">
        <v>0</v>
      </c>
      <c r="O1108">
        <v>856</v>
      </c>
      <c r="P1108" s="66">
        <v>0</v>
      </c>
      <c r="Q1108">
        <v>859</v>
      </c>
      <c r="R1108">
        <v>867</v>
      </c>
      <c r="S1108">
        <v>856</v>
      </c>
      <c r="T1108" s="66">
        <v>-3.3999999999999998E-3</v>
      </c>
      <c r="U1108" s="66">
        <v>-5.7999999999999996E-3</v>
      </c>
      <c r="V1108" s="66">
        <v>-1.26E-2</v>
      </c>
      <c r="W1108" s="66">
        <v>0</v>
      </c>
      <c r="X1108" s="1">
        <v>233300</v>
      </c>
      <c r="Y1108" s="1">
        <v>200927</v>
      </c>
      <c r="Z1108" s="1">
        <v>141716</v>
      </c>
      <c r="AA1108" t="s">
        <v>311</v>
      </c>
      <c r="AB1108" t="s">
        <v>312</v>
      </c>
      <c r="AC1108">
        <v>15.82</v>
      </c>
      <c r="AD1108">
        <v>6.06</v>
      </c>
      <c r="AE1108">
        <v>4.4400000000000004</v>
      </c>
      <c r="AF1108" t="s">
        <v>230</v>
      </c>
      <c r="AG1108" s="1">
        <v>87600</v>
      </c>
      <c r="AH1108">
        <v>857</v>
      </c>
      <c r="AI1108" s="1">
        <v>5900</v>
      </c>
      <c r="AJ1108">
        <v>856</v>
      </c>
      <c r="AK1108" s="1">
        <v>7800</v>
      </c>
      <c r="AL1108" s="2">
        <v>0.6381944444444444</v>
      </c>
      <c r="AN1108" t="s">
        <v>293</v>
      </c>
      <c r="AO1108" t="s">
        <v>313</v>
      </c>
      <c r="AQ1108" t="str">
        <f t="shared" si="17"/>
        <v/>
      </c>
    </row>
    <row r="1109" spans="1:43">
      <c r="A1109" s="8">
        <v>46190</v>
      </c>
      <c r="B1109">
        <v>4012.25</v>
      </c>
      <c r="C1109">
        <v>0.53</v>
      </c>
      <c r="D1109">
        <v>70070</v>
      </c>
      <c r="E1109">
        <v>1.01</v>
      </c>
      <c r="F1109" s="69">
        <v>2162</v>
      </c>
      <c r="G1109" t="s">
        <v>31</v>
      </c>
      <c r="H1109">
        <v>0</v>
      </c>
      <c r="I1109" t="s">
        <v>314</v>
      </c>
      <c r="J1109" t="s">
        <v>289</v>
      </c>
      <c r="K1109" t="s">
        <v>295</v>
      </c>
      <c r="L1109">
        <v>538</v>
      </c>
      <c r="M1109">
        <v>0</v>
      </c>
      <c r="N1109" s="66">
        <v>0</v>
      </c>
      <c r="O1109">
        <v>538</v>
      </c>
      <c r="P1109" s="66">
        <v>0</v>
      </c>
      <c r="Q1109">
        <v>538</v>
      </c>
      <c r="R1109">
        <v>539</v>
      </c>
      <c r="S1109">
        <v>538</v>
      </c>
      <c r="T1109" s="66">
        <v>0</v>
      </c>
      <c r="U1109" s="66">
        <v>-1.8E-3</v>
      </c>
      <c r="V1109" s="66">
        <v>-1.8E-3</v>
      </c>
      <c r="W1109" s="66">
        <v>0</v>
      </c>
      <c r="X1109" s="1">
        <v>70600</v>
      </c>
      <c r="Y1109" s="1">
        <v>37987</v>
      </c>
      <c r="Z1109" s="1">
        <v>11626</v>
      </c>
      <c r="AA1109" t="s">
        <v>576</v>
      </c>
      <c r="AB1109" t="s">
        <v>316</v>
      </c>
      <c r="AC1109">
        <v>31.27</v>
      </c>
      <c r="AD1109">
        <v>2.04</v>
      </c>
      <c r="AE1109">
        <v>0</v>
      </c>
      <c r="AF1109">
        <v>0.3</v>
      </c>
      <c r="AG1109">
        <v>0</v>
      </c>
      <c r="AH1109">
        <v>539</v>
      </c>
      <c r="AI1109" s="1">
        <v>1288800</v>
      </c>
      <c r="AJ1109">
        <v>538</v>
      </c>
      <c r="AK1109" s="1">
        <v>3031300</v>
      </c>
      <c r="AL1109" s="2">
        <v>0.62708333333333333</v>
      </c>
      <c r="AN1109" t="s">
        <v>298</v>
      </c>
      <c r="AO1109" t="s">
        <v>313</v>
      </c>
      <c r="AQ1109" t="str">
        <f t="shared" si="17"/>
        <v/>
      </c>
    </row>
    <row r="1110" spans="1:43">
      <c r="A1110" s="8">
        <v>46190</v>
      </c>
      <c r="B1110">
        <v>4012.25</v>
      </c>
      <c r="C1110">
        <v>0.53</v>
      </c>
      <c r="D1110">
        <v>70070</v>
      </c>
      <c r="E1110">
        <v>1.01</v>
      </c>
      <c r="F1110" s="69">
        <v>2229</v>
      </c>
      <c r="G1110" t="s">
        <v>32</v>
      </c>
      <c r="H1110">
        <v>0</v>
      </c>
      <c r="I1110" t="s">
        <v>288</v>
      </c>
      <c r="J1110" t="s">
        <v>289</v>
      </c>
      <c r="K1110" t="s">
        <v>295</v>
      </c>
      <c r="L1110" s="36">
        <v>2782</v>
      </c>
      <c r="M1110">
        <v>-26.5</v>
      </c>
      <c r="N1110" s="66">
        <v>-9.4000000000000004E-3</v>
      </c>
      <c r="O1110" s="36">
        <v>2808.5</v>
      </c>
      <c r="P1110" s="66">
        <v>-9.4000000000000004E-3</v>
      </c>
      <c r="Q1110" s="36">
        <v>2820</v>
      </c>
      <c r="R1110" s="36">
        <v>2832.5</v>
      </c>
      <c r="S1110" s="36">
        <v>2770</v>
      </c>
      <c r="T1110" s="66">
        <v>-1.34E-2</v>
      </c>
      <c r="U1110" s="66">
        <v>-5.0000000000000001E-4</v>
      </c>
      <c r="V1110" s="66">
        <v>-1.78E-2</v>
      </c>
      <c r="W1110" s="66">
        <v>4.3E-3</v>
      </c>
      <c r="X1110" s="1">
        <v>327200</v>
      </c>
      <c r="Y1110" s="1">
        <v>912302</v>
      </c>
      <c r="Z1110" s="1">
        <v>372592</v>
      </c>
      <c r="AA1110" t="s">
        <v>317</v>
      </c>
      <c r="AB1110" t="s">
        <v>650</v>
      </c>
      <c r="AC1110">
        <v>19.440000000000001</v>
      </c>
      <c r="AD1110">
        <v>1.6</v>
      </c>
      <c r="AE1110">
        <v>2.48</v>
      </c>
      <c r="AF1110" t="s">
        <v>230</v>
      </c>
      <c r="AG1110" s="1">
        <v>15500</v>
      </c>
      <c r="AH1110" s="36">
        <v>2782.5</v>
      </c>
      <c r="AI1110" s="1">
        <v>1300</v>
      </c>
      <c r="AJ1110" s="36">
        <v>2781.5</v>
      </c>
      <c r="AK1110">
        <v>300</v>
      </c>
      <c r="AL1110" s="2">
        <v>0.6381944444444444</v>
      </c>
      <c r="AN1110" t="s">
        <v>298</v>
      </c>
      <c r="AO1110" t="s">
        <v>319</v>
      </c>
      <c r="AQ1110" t="str">
        <f t="shared" si="17"/>
        <v/>
      </c>
    </row>
    <row r="1111" spans="1:43">
      <c r="A1111" s="8">
        <v>46190</v>
      </c>
      <c r="B1111">
        <v>4012.25</v>
      </c>
      <c r="C1111">
        <v>0.53</v>
      </c>
      <c r="D1111">
        <v>70070</v>
      </c>
      <c r="E1111">
        <v>1.01</v>
      </c>
      <c r="F1111" s="69">
        <v>2768</v>
      </c>
      <c r="G1111" t="s">
        <v>33</v>
      </c>
      <c r="H1111">
        <v>0</v>
      </c>
      <c r="I1111" t="s">
        <v>288</v>
      </c>
      <c r="J1111" t="s">
        <v>289</v>
      </c>
      <c r="K1111" t="s">
        <v>295</v>
      </c>
      <c r="L1111" s="36">
        <v>5302</v>
      </c>
      <c r="M1111">
        <v>11</v>
      </c>
      <c r="N1111" s="66">
        <v>2.0999999999999999E-3</v>
      </c>
      <c r="O1111" s="36">
        <v>5291</v>
      </c>
      <c r="P1111" s="66">
        <v>2E-3</v>
      </c>
      <c r="Q1111" s="36">
        <v>5366</v>
      </c>
      <c r="R1111" s="36">
        <v>5372</v>
      </c>
      <c r="S1111" s="36">
        <v>5239</v>
      </c>
      <c r="T1111" s="66">
        <v>-1.1900000000000001E-2</v>
      </c>
      <c r="U1111" s="66">
        <v>-2.3999999999999998E-3</v>
      </c>
      <c r="V1111" s="66">
        <v>-1.2999999999999999E-2</v>
      </c>
      <c r="W1111" s="66">
        <v>1.2E-2</v>
      </c>
      <c r="X1111" s="1">
        <v>691400</v>
      </c>
      <c r="Y1111" s="1">
        <v>3670400</v>
      </c>
      <c r="Z1111" s="1">
        <v>1113420</v>
      </c>
      <c r="AA1111" t="s">
        <v>320</v>
      </c>
      <c r="AB1111" t="s">
        <v>321</v>
      </c>
      <c r="AC1111">
        <v>8.48</v>
      </c>
      <c r="AD1111">
        <v>1.01</v>
      </c>
      <c r="AE1111">
        <v>3.39</v>
      </c>
      <c r="AF1111" t="s">
        <v>230</v>
      </c>
      <c r="AG1111" s="1">
        <v>143600</v>
      </c>
      <c r="AH1111" s="36">
        <v>5303</v>
      </c>
      <c r="AI1111">
        <v>700</v>
      </c>
      <c r="AJ1111" s="36">
        <v>5301</v>
      </c>
      <c r="AK1111">
        <v>600</v>
      </c>
      <c r="AL1111" s="2">
        <v>0.63888888888888884</v>
      </c>
      <c r="AN1111" t="s">
        <v>298</v>
      </c>
      <c r="AO1111" t="s">
        <v>322</v>
      </c>
      <c r="AQ1111" t="str">
        <f t="shared" si="17"/>
        <v/>
      </c>
    </row>
    <row r="1112" spans="1:43">
      <c r="A1112" s="8">
        <v>46190</v>
      </c>
      <c r="B1112">
        <v>4012.25</v>
      </c>
      <c r="C1112">
        <v>0.53</v>
      </c>
      <c r="D1112">
        <v>70070</v>
      </c>
      <c r="E1112">
        <v>1.01</v>
      </c>
      <c r="F1112" s="69">
        <v>2769</v>
      </c>
      <c r="G1112" t="s">
        <v>34</v>
      </c>
      <c r="H1112">
        <v>0</v>
      </c>
      <c r="I1112" t="s">
        <v>314</v>
      </c>
      <c r="J1112" t="s">
        <v>323</v>
      </c>
      <c r="K1112" t="s">
        <v>295</v>
      </c>
      <c r="L1112">
        <v>853</v>
      </c>
      <c r="M1112">
        <v>0</v>
      </c>
      <c r="N1112" s="66">
        <v>0</v>
      </c>
      <c r="O1112">
        <v>853</v>
      </c>
      <c r="P1112" s="66">
        <v>0</v>
      </c>
      <c r="Q1112">
        <v>852</v>
      </c>
      <c r="R1112">
        <v>860</v>
      </c>
      <c r="S1112">
        <v>850</v>
      </c>
      <c r="T1112" s="66">
        <v>1.1000000000000001E-3</v>
      </c>
      <c r="U1112" s="66">
        <v>-8.0999999999999996E-3</v>
      </c>
      <c r="V1112" s="66">
        <v>-8.0999999999999996E-3</v>
      </c>
      <c r="W1112" s="66">
        <v>3.5000000000000001E-3</v>
      </c>
      <c r="X1112" s="1">
        <v>5500</v>
      </c>
      <c r="Y1112" s="1">
        <v>4705</v>
      </c>
      <c r="Z1112" s="1">
        <v>6706</v>
      </c>
      <c r="AA1112" t="s">
        <v>324</v>
      </c>
      <c r="AB1112" t="s">
        <v>325</v>
      </c>
      <c r="AC1112">
        <v>10.130000000000001</v>
      </c>
      <c r="AD1112">
        <v>22.67</v>
      </c>
      <c r="AE1112">
        <v>0</v>
      </c>
      <c r="AF1112">
        <v>0.1</v>
      </c>
      <c r="AG1112">
        <v>0</v>
      </c>
      <c r="AH1112">
        <v>859</v>
      </c>
      <c r="AI1112">
        <v>100</v>
      </c>
      <c r="AJ1112">
        <v>853</v>
      </c>
      <c r="AK1112">
        <v>400</v>
      </c>
      <c r="AL1112" s="2">
        <v>0.63611111111111107</v>
      </c>
      <c r="AM1112" s="3">
        <v>46213</v>
      </c>
      <c r="AN1112" t="s">
        <v>326</v>
      </c>
      <c r="AO1112" t="s">
        <v>327</v>
      </c>
      <c r="AQ1112" t="str">
        <f t="shared" si="17"/>
        <v/>
      </c>
    </row>
    <row r="1113" spans="1:43">
      <c r="A1113" s="8">
        <v>46190</v>
      </c>
      <c r="B1113">
        <v>4012.25</v>
      </c>
      <c r="C1113">
        <v>0.53</v>
      </c>
      <c r="D1113">
        <v>70070</v>
      </c>
      <c r="E1113">
        <v>1.01</v>
      </c>
      <c r="F1113" s="69">
        <v>2914</v>
      </c>
      <c r="G1113" t="s">
        <v>35</v>
      </c>
      <c r="H1113">
        <v>0</v>
      </c>
      <c r="I1113" t="s">
        <v>288</v>
      </c>
      <c r="J1113" t="s">
        <v>289</v>
      </c>
      <c r="K1113" t="s">
        <v>290</v>
      </c>
      <c r="L1113" s="36">
        <v>6075</v>
      </c>
      <c r="M1113">
        <v>-24</v>
      </c>
      <c r="N1113" s="66">
        <v>-3.8999999999999998E-3</v>
      </c>
      <c r="O1113" s="36">
        <v>6099</v>
      </c>
      <c r="P1113" s="66">
        <v>-3.8999999999999998E-3</v>
      </c>
      <c r="Q1113" s="36">
        <v>6133</v>
      </c>
      <c r="R1113" s="36">
        <v>6160</v>
      </c>
      <c r="S1113" s="36">
        <v>6073</v>
      </c>
      <c r="T1113" s="66">
        <v>-9.4000000000000004E-3</v>
      </c>
      <c r="U1113" s="66">
        <v>-4.4999999999999997E-3</v>
      </c>
      <c r="V1113" s="66">
        <v>-1.37E-2</v>
      </c>
      <c r="W1113" s="66">
        <v>2.9999999999999997E-4</v>
      </c>
      <c r="X1113" s="1">
        <v>2656500</v>
      </c>
      <c r="Y1113" s="1">
        <v>16218429</v>
      </c>
      <c r="Z1113" s="1">
        <v>12150000</v>
      </c>
      <c r="AA1113" t="s">
        <v>328</v>
      </c>
      <c r="AB1113" t="s">
        <v>329</v>
      </c>
      <c r="AC1113">
        <v>18.91</v>
      </c>
      <c r="AD1113">
        <v>2.63</v>
      </c>
      <c r="AE1113">
        <v>3.98</v>
      </c>
      <c r="AF1113" t="s">
        <v>230</v>
      </c>
      <c r="AG1113" s="1">
        <v>1120400</v>
      </c>
      <c r="AH1113" s="36">
        <v>6075</v>
      </c>
      <c r="AI1113" s="1">
        <v>3000</v>
      </c>
      <c r="AJ1113" s="36">
        <v>6074</v>
      </c>
      <c r="AK1113" s="1">
        <v>4900</v>
      </c>
      <c r="AL1113" s="2">
        <v>0.63888888888888884</v>
      </c>
      <c r="AN1113" t="s">
        <v>293</v>
      </c>
      <c r="AO1113" t="s">
        <v>319</v>
      </c>
      <c r="AQ1113" t="str">
        <f t="shared" si="17"/>
        <v/>
      </c>
    </row>
    <row r="1114" spans="1:43">
      <c r="A1114" s="8">
        <v>46190</v>
      </c>
      <c r="B1114">
        <v>4012.25</v>
      </c>
      <c r="C1114">
        <v>0.53</v>
      </c>
      <c r="D1114">
        <v>70070</v>
      </c>
      <c r="E1114">
        <v>1.01</v>
      </c>
      <c r="F1114" s="69">
        <v>3003</v>
      </c>
      <c r="G1114" t="s">
        <v>36</v>
      </c>
      <c r="H1114">
        <v>0</v>
      </c>
      <c r="I1114" t="s">
        <v>288</v>
      </c>
      <c r="J1114" t="s">
        <v>289</v>
      </c>
      <c r="K1114" t="s">
        <v>290</v>
      </c>
      <c r="L1114" s="36">
        <v>1710</v>
      </c>
      <c r="M1114">
        <v>5.5</v>
      </c>
      <c r="N1114" s="66">
        <v>3.2000000000000002E-3</v>
      </c>
      <c r="O1114" s="36">
        <v>1704.5</v>
      </c>
      <c r="P1114" s="66">
        <v>3.2000000000000002E-3</v>
      </c>
      <c r="Q1114" s="36">
        <v>1733</v>
      </c>
      <c r="R1114" s="36">
        <v>1733</v>
      </c>
      <c r="S1114" s="36">
        <v>1702.5</v>
      </c>
      <c r="T1114" s="66">
        <v>-1.32E-2</v>
      </c>
      <c r="U1114" s="66">
        <v>2.8999999999999998E-3</v>
      </c>
      <c r="V1114" s="66">
        <v>-1.32E-2</v>
      </c>
      <c r="W1114" s="66">
        <v>4.4000000000000003E-3</v>
      </c>
      <c r="X1114" s="1">
        <v>1100800</v>
      </c>
      <c r="Y1114" s="1">
        <v>1884902</v>
      </c>
      <c r="Z1114" s="1">
        <v>1313122</v>
      </c>
      <c r="AA1114" t="s">
        <v>330</v>
      </c>
      <c r="AB1114" t="s">
        <v>577</v>
      </c>
      <c r="AC1114">
        <v>10.72</v>
      </c>
      <c r="AD1114">
        <v>1.42</v>
      </c>
      <c r="AE1114">
        <v>3.92</v>
      </c>
      <c r="AF1114" t="s">
        <v>230</v>
      </c>
      <c r="AG1114" s="1">
        <v>32500</v>
      </c>
      <c r="AH1114" s="36">
        <v>1710.5</v>
      </c>
      <c r="AI1114" s="1">
        <v>4700</v>
      </c>
      <c r="AJ1114" s="36">
        <v>1710</v>
      </c>
      <c r="AK1114">
        <v>100</v>
      </c>
      <c r="AL1114" s="2">
        <v>0.63888888888888884</v>
      </c>
      <c r="AN1114" t="s">
        <v>293</v>
      </c>
      <c r="AO1114" t="s">
        <v>332</v>
      </c>
      <c r="AQ1114" t="str">
        <f t="shared" si="17"/>
        <v/>
      </c>
    </row>
    <row r="1115" spans="1:43">
      <c r="A1115" s="8">
        <v>46190</v>
      </c>
      <c r="B1115">
        <v>4012.25</v>
      </c>
      <c r="C1115">
        <v>0.53</v>
      </c>
      <c r="D1115">
        <v>70070</v>
      </c>
      <c r="E1115">
        <v>1.01</v>
      </c>
      <c r="F1115" s="69">
        <v>3407</v>
      </c>
      <c r="G1115" t="s">
        <v>37</v>
      </c>
      <c r="H1115">
        <v>0</v>
      </c>
      <c r="I1115" t="s">
        <v>288</v>
      </c>
      <c r="J1115" t="s">
        <v>289</v>
      </c>
      <c r="K1115" t="s">
        <v>290</v>
      </c>
      <c r="L1115" s="36">
        <v>1784.5</v>
      </c>
      <c r="M1115">
        <v>23</v>
      </c>
      <c r="N1115" s="66">
        <v>1.3100000000000001E-2</v>
      </c>
      <c r="O1115" s="36">
        <v>1761.5</v>
      </c>
      <c r="P1115" s="66">
        <v>1.2999999999999999E-2</v>
      </c>
      <c r="Q1115" s="36">
        <v>1765</v>
      </c>
      <c r="R1115" s="36">
        <v>1786.5</v>
      </c>
      <c r="S1115" s="36">
        <v>1750</v>
      </c>
      <c r="T1115" s="66">
        <v>1.0999999999999999E-2</v>
      </c>
      <c r="U1115" s="66">
        <v>1.01E-2</v>
      </c>
      <c r="V1115" s="66">
        <v>-1.1000000000000001E-3</v>
      </c>
      <c r="W1115" s="66">
        <v>1.9699999999999999E-2</v>
      </c>
      <c r="X1115" s="1">
        <v>2172600</v>
      </c>
      <c r="Y1115" s="1">
        <v>3850934</v>
      </c>
      <c r="Z1115" s="1">
        <v>2437184</v>
      </c>
      <c r="AA1115" t="s">
        <v>333</v>
      </c>
      <c r="AB1115" t="s">
        <v>334</v>
      </c>
      <c r="AC1115">
        <v>15.08</v>
      </c>
      <c r="AD1115">
        <v>1.1499999999999999</v>
      </c>
      <c r="AE1115">
        <v>2.4700000000000002</v>
      </c>
      <c r="AF1115" t="s">
        <v>230</v>
      </c>
      <c r="AG1115" s="1">
        <v>175800</v>
      </c>
      <c r="AH1115" s="36">
        <v>1785</v>
      </c>
      <c r="AI1115" s="1">
        <v>1500</v>
      </c>
      <c r="AJ1115" s="36">
        <v>1784</v>
      </c>
      <c r="AK1115" s="1">
        <v>2300</v>
      </c>
      <c r="AL1115" s="2">
        <v>0.6381944444444444</v>
      </c>
      <c r="AN1115" t="s">
        <v>298</v>
      </c>
      <c r="AO1115" t="s">
        <v>335</v>
      </c>
      <c r="AQ1115" t="str">
        <f t="shared" si="17"/>
        <v/>
      </c>
    </row>
    <row r="1116" spans="1:43">
      <c r="A1116" s="8">
        <v>46190</v>
      </c>
      <c r="B1116">
        <v>4012.25</v>
      </c>
      <c r="C1116">
        <v>0.53</v>
      </c>
      <c r="D1116">
        <v>70070</v>
      </c>
      <c r="E1116">
        <v>1.01</v>
      </c>
      <c r="F1116" s="69">
        <v>4008</v>
      </c>
      <c r="G1116" t="s">
        <v>38</v>
      </c>
      <c r="H1116">
        <v>0</v>
      </c>
      <c r="I1116" t="s">
        <v>288</v>
      </c>
      <c r="J1116" t="s">
        <v>289</v>
      </c>
      <c r="K1116" t="s">
        <v>290</v>
      </c>
      <c r="L1116" s="36">
        <v>1318</v>
      </c>
      <c r="M1116">
        <v>-3</v>
      </c>
      <c r="N1116" s="66">
        <v>-2.3E-3</v>
      </c>
      <c r="O1116" s="36">
        <v>1321</v>
      </c>
      <c r="P1116" s="66">
        <v>-2.2000000000000001E-3</v>
      </c>
      <c r="Q1116" s="36">
        <v>1322</v>
      </c>
      <c r="R1116" s="36">
        <v>1335</v>
      </c>
      <c r="S1116" s="36">
        <v>1317</v>
      </c>
      <c r="T1116" s="66">
        <v>-3.0000000000000001E-3</v>
      </c>
      <c r="U1116" s="66">
        <v>-1.12E-2</v>
      </c>
      <c r="V1116" s="66">
        <v>-1.2699999999999999E-2</v>
      </c>
      <c r="W1116" s="66">
        <v>6.9999999999999999E-4</v>
      </c>
      <c r="X1116" s="1">
        <v>110600</v>
      </c>
      <c r="Y1116" s="1">
        <v>146620</v>
      </c>
      <c r="Z1116" s="1">
        <v>85253</v>
      </c>
      <c r="AA1116" t="s">
        <v>541</v>
      </c>
      <c r="AB1116" t="s">
        <v>337</v>
      </c>
      <c r="AC1116">
        <v>10.78</v>
      </c>
      <c r="AD1116">
        <v>0.82</v>
      </c>
      <c r="AE1116">
        <v>3.64</v>
      </c>
      <c r="AF1116" t="s">
        <v>230</v>
      </c>
      <c r="AG1116" s="1">
        <v>43600</v>
      </c>
      <c r="AH1116" s="36">
        <v>1319</v>
      </c>
      <c r="AI1116">
        <v>600</v>
      </c>
      <c r="AJ1116" s="36">
        <v>1318</v>
      </c>
      <c r="AK1116">
        <v>700</v>
      </c>
      <c r="AL1116" s="2">
        <v>0.63888888888888884</v>
      </c>
      <c r="AN1116" t="s">
        <v>298</v>
      </c>
      <c r="AO1116" t="s">
        <v>335</v>
      </c>
      <c r="AQ1116" t="str">
        <f t="shared" si="17"/>
        <v/>
      </c>
    </row>
    <row r="1117" spans="1:43">
      <c r="A1117" s="8">
        <v>46190</v>
      </c>
      <c r="B1117">
        <v>4012.25</v>
      </c>
      <c r="C1117">
        <v>0.53</v>
      </c>
      <c r="D1117">
        <v>70070</v>
      </c>
      <c r="E1117">
        <v>1.01</v>
      </c>
      <c r="F1117" s="69">
        <v>4026</v>
      </c>
      <c r="G1117" t="s">
        <v>39</v>
      </c>
      <c r="H1117">
        <v>0</v>
      </c>
      <c r="I1117" t="s">
        <v>314</v>
      </c>
      <c r="J1117" t="s">
        <v>289</v>
      </c>
      <c r="K1117" t="s">
        <v>290</v>
      </c>
      <c r="L1117" s="36">
        <v>1720</v>
      </c>
      <c r="M1117">
        <v>76</v>
      </c>
      <c r="N1117" s="66">
        <v>4.6199999999999998E-2</v>
      </c>
      <c r="O1117" s="36">
        <v>1644</v>
      </c>
      <c r="P1117" s="66">
        <v>4.6199999999999998E-2</v>
      </c>
      <c r="Q1117" s="36">
        <v>1658</v>
      </c>
      <c r="R1117" s="36">
        <v>1742</v>
      </c>
      <c r="S1117" s="36">
        <v>1639</v>
      </c>
      <c r="T1117" s="66">
        <v>3.73E-2</v>
      </c>
      <c r="U1117" s="66">
        <v>-1.14E-2</v>
      </c>
      <c r="V1117" s="66">
        <v>-1.26E-2</v>
      </c>
      <c r="W1117" s="66">
        <v>4.9399999999999999E-2</v>
      </c>
      <c r="X1117" s="1">
        <v>113700</v>
      </c>
      <c r="Y1117" s="1">
        <v>193991</v>
      </c>
      <c r="Z1117" s="1">
        <v>15892</v>
      </c>
      <c r="AA1117" t="s">
        <v>338</v>
      </c>
      <c r="AB1117" t="s">
        <v>629</v>
      </c>
      <c r="AC1117">
        <v>8.14</v>
      </c>
      <c r="AD1117">
        <v>1.06</v>
      </c>
      <c r="AE1117">
        <v>2.91</v>
      </c>
      <c r="AF1117" t="s">
        <v>230</v>
      </c>
      <c r="AG1117" s="1">
        <v>1800</v>
      </c>
      <c r="AH1117" s="36">
        <v>1721</v>
      </c>
      <c r="AI1117">
        <v>100</v>
      </c>
      <c r="AJ1117" s="36">
        <v>1717</v>
      </c>
      <c r="AK1117">
        <v>100</v>
      </c>
      <c r="AL1117" s="2">
        <v>0.6381944444444444</v>
      </c>
      <c r="AM1117" s="3">
        <v>46183</v>
      </c>
      <c r="AN1117" t="s">
        <v>340</v>
      </c>
      <c r="AO1117" t="s">
        <v>341</v>
      </c>
      <c r="AQ1117" t="str">
        <f t="shared" si="17"/>
        <v/>
      </c>
    </row>
    <row r="1118" spans="1:43">
      <c r="A1118" s="8">
        <v>46190</v>
      </c>
      <c r="B1118">
        <v>4012.25</v>
      </c>
      <c r="C1118">
        <v>0.53</v>
      </c>
      <c r="D1118">
        <v>70070</v>
      </c>
      <c r="E1118">
        <v>1.01</v>
      </c>
      <c r="F1118" s="69">
        <v>4062</v>
      </c>
      <c r="G1118" t="s">
        <v>40</v>
      </c>
      <c r="H1118">
        <v>0</v>
      </c>
      <c r="I1118" t="s">
        <v>288</v>
      </c>
      <c r="J1118" t="s">
        <v>289</v>
      </c>
      <c r="K1118" t="s">
        <v>295</v>
      </c>
      <c r="L1118" s="36">
        <v>23780</v>
      </c>
      <c r="M1118" s="36">
        <v>1335</v>
      </c>
      <c r="N1118" s="66">
        <v>5.9499999999999997E-2</v>
      </c>
      <c r="O1118" s="36">
        <v>22445</v>
      </c>
      <c r="P1118" s="66">
        <v>5.9400000000000001E-2</v>
      </c>
      <c r="Q1118" s="36">
        <v>21945</v>
      </c>
      <c r="R1118" s="36">
        <v>24080</v>
      </c>
      <c r="S1118" s="36">
        <v>21860</v>
      </c>
      <c r="T1118" s="66">
        <v>8.3599999999999994E-2</v>
      </c>
      <c r="U1118" s="66">
        <v>7.6E-3</v>
      </c>
      <c r="V1118" s="66">
        <v>-1.24E-2</v>
      </c>
      <c r="W1118" s="66">
        <v>8.7800000000000003E-2</v>
      </c>
      <c r="X1118" s="1">
        <v>8485000</v>
      </c>
      <c r="Y1118" s="1">
        <v>197108984</v>
      </c>
      <c r="Z1118" s="1">
        <v>6699328</v>
      </c>
      <c r="AA1118" t="s">
        <v>651</v>
      </c>
      <c r="AB1118" t="s">
        <v>343</v>
      </c>
      <c r="AC1118">
        <v>114.49</v>
      </c>
      <c r="AD1118">
        <v>12.07</v>
      </c>
      <c r="AE1118">
        <v>0.15</v>
      </c>
      <c r="AF1118" t="s">
        <v>230</v>
      </c>
      <c r="AG1118" s="1">
        <v>35500</v>
      </c>
      <c r="AH1118" s="36">
        <v>23785</v>
      </c>
      <c r="AI1118">
        <v>400</v>
      </c>
      <c r="AJ1118" s="36">
        <v>23780</v>
      </c>
      <c r="AK1118" s="1">
        <v>2800</v>
      </c>
      <c r="AL1118" s="2">
        <v>0.63888888888888884</v>
      </c>
      <c r="AN1118" t="s">
        <v>298</v>
      </c>
      <c r="AO1118" t="s">
        <v>344</v>
      </c>
      <c r="AQ1118" t="str">
        <f t="shared" si="17"/>
        <v/>
      </c>
    </row>
    <row r="1119" spans="1:43">
      <c r="A1119" s="8">
        <v>46190</v>
      </c>
      <c r="B1119">
        <v>4012.25</v>
      </c>
      <c r="C1119">
        <v>0.53</v>
      </c>
      <c r="D1119">
        <v>70070</v>
      </c>
      <c r="E1119">
        <v>1.01</v>
      </c>
      <c r="F1119" s="69">
        <v>4063</v>
      </c>
      <c r="G1119" t="s">
        <v>41</v>
      </c>
      <c r="H1119">
        <v>0</v>
      </c>
      <c r="I1119" t="s">
        <v>288</v>
      </c>
      <c r="J1119" t="s">
        <v>289</v>
      </c>
      <c r="K1119" t="s">
        <v>290</v>
      </c>
      <c r="L1119" s="36">
        <v>7533</v>
      </c>
      <c r="M1119">
        <v>79</v>
      </c>
      <c r="N1119" s="66">
        <v>1.06E-2</v>
      </c>
      <c r="O1119" s="36">
        <v>7454</v>
      </c>
      <c r="P1119" s="66">
        <v>1.0500000000000001E-2</v>
      </c>
      <c r="Q1119" s="36">
        <v>7447</v>
      </c>
      <c r="R1119" s="36">
        <v>7595</v>
      </c>
      <c r="S1119" s="36">
        <v>7372</v>
      </c>
      <c r="T1119" s="66">
        <v>1.15E-2</v>
      </c>
      <c r="U1119" s="66">
        <v>6.6E-3</v>
      </c>
      <c r="V1119" s="66">
        <v>-8.0999999999999996E-3</v>
      </c>
      <c r="W1119" s="66">
        <v>2.18E-2</v>
      </c>
      <c r="X1119" s="1">
        <v>3115400</v>
      </c>
      <c r="Y1119" s="1">
        <v>23321223</v>
      </c>
      <c r="Z1119" s="1">
        <v>14952973</v>
      </c>
      <c r="AA1119" t="s">
        <v>556</v>
      </c>
      <c r="AB1119" t="s">
        <v>346</v>
      </c>
      <c r="AC1119">
        <v>28.01</v>
      </c>
      <c r="AD1119">
        <v>3.13</v>
      </c>
      <c r="AE1119">
        <v>1.41</v>
      </c>
      <c r="AF1119" t="s">
        <v>230</v>
      </c>
      <c r="AG1119" s="1">
        <v>129100</v>
      </c>
      <c r="AH1119" s="36">
        <v>7533</v>
      </c>
      <c r="AI1119">
        <v>200</v>
      </c>
      <c r="AJ1119" s="36">
        <v>7531</v>
      </c>
      <c r="AK1119" s="1">
        <v>1200</v>
      </c>
      <c r="AL1119" s="2">
        <v>0.63888888888888884</v>
      </c>
      <c r="AN1119" t="s">
        <v>298</v>
      </c>
      <c r="AO1119" t="s">
        <v>335</v>
      </c>
      <c r="AQ1119" t="str">
        <f t="shared" si="17"/>
        <v/>
      </c>
    </row>
    <row r="1120" spans="1:43">
      <c r="A1120" s="8">
        <v>46190</v>
      </c>
      <c r="B1120">
        <v>4012.25</v>
      </c>
      <c r="C1120">
        <v>0.53</v>
      </c>
      <c r="D1120">
        <v>70070</v>
      </c>
      <c r="E1120">
        <v>1.01</v>
      </c>
      <c r="F1120" s="69">
        <v>4068</v>
      </c>
      <c r="G1120" t="s">
        <v>42</v>
      </c>
      <c r="H1120">
        <v>0</v>
      </c>
      <c r="I1120" t="s">
        <v>347</v>
      </c>
      <c r="J1120" t="s">
        <v>323</v>
      </c>
      <c r="K1120" t="s">
        <v>295</v>
      </c>
      <c r="L1120" s="36">
        <v>1721</v>
      </c>
      <c r="M1120">
        <v>-7</v>
      </c>
      <c r="N1120" s="66">
        <v>-4.1000000000000003E-3</v>
      </c>
      <c r="O1120" s="36">
        <v>1728</v>
      </c>
      <c r="P1120" s="66">
        <v>-4.0000000000000001E-3</v>
      </c>
      <c r="Q1120" s="36">
        <v>1727</v>
      </c>
      <c r="R1120" s="36">
        <v>1728</v>
      </c>
      <c r="S1120" s="36">
        <v>1720</v>
      </c>
      <c r="T1120" s="66">
        <v>-3.3999999999999998E-3</v>
      </c>
      <c r="U1120" s="66">
        <v>0</v>
      </c>
      <c r="V1120" s="66">
        <v>-4.0000000000000001E-3</v>
      </c>
      <c r="W1120" s="66">
        <v>5.0000000000000001E-4</v>
      </c>
      <c r="X1120" s="1">
        <v>2200</v>
      </c>
      <c r="Y1120" s="1">
        <v>3794</v>
      </c>
      <c r="Z1120" s="1">
        <v>3252</v>
      </c>
      <c r="AA1120" t="s">
        <v>348</v>
      </c>
      <c r="AB1120" t="s">
        <v>349</v>
      </c>
      <c r="AC1120">
        <v>22.61</v>
      </c>
      <c r="AD1120">
        <v>1.51</v>
      </c>
      <c r="AE1120">
        <v>0</v>
      </c>
      <c r="AF1120">
        <v>1.6</v>
      </c>
      <c r="AG1120">
        <v>0</v>
      </c>
      <c r="AH1120" s="36">
        <v>1739</v>
      </c>
      <c r="AI1120">
        <v>300</v>
      </c>
      <c r="AJ1120" s="36">
        <v>1720</v>
      </c>
      <c r="AK1120" s="1">
        <v>1700</v>
      </c>
      <c r="AL1120" s="2">
        <v>0.6020833333333333</v>
      </c>
      <c r="AN1120" t="s">
        <v>350</v>
      </c>
      <c r="AO1120" t="s">
        <v>351</v>
      </c>
      <c r="AQ1120" t="str">
        <f t="shared" si="17"/>
        <v/>
      </c>
    </row>
    <row r="1121" spans="1:43">
      <c r="A1121" s="8">
        <v>46190</v>
      </c>
      <c r="B1121">
        <v>4012.25</v>
      </c>
      <c r="C1121">
        <v>0.53</v>
      </c>
      <c r="D1121">
        <v>70070</v>
      </c>
      <c r="E1121">
        <v>1.01</v>
      </c>
      <c r="F1121" s="69">
        <v>4100</v>
      </c>
      <c r="G1121" t="s">
        <v>43</v>
      </c>
      <c r="H1121">
        <v>0</v>
      </c>
      <c r="I1121" t="s">
        <v>314</v>
      </c>
      <c r="J1121" t="s">
        <v>289</v>
      </c>
      <c r="K1121" t="s">
        <v>290</v>
      </c>
      <c r="L1121" s="36">
        <v>1845</v>
      </c>
      <c r="M1121">
        <v>68</v>
      </c>
      <c r="N1121" s="66">
        <v>3.8300000000000001E-2</v>
      </c>
      <c r="O1121" s="36">
        <v>1777</v>
      </c>
      <c r="P1121" s="66">
        <v>3.8199999999999998E-2</v>
      </c>
      <c r="Q1121" s="36">
        <v>1750</v>
      </c>
      <c r="R1121" s="36">
        <v>1985</v>
      </c>
      <c r="S1121" s="36">
        <v>1745</v>
      </c>
      <c r="T1121" s="66">
        <v>5.4199999999999998E-2</v>
      </c>
      <c r="U1121" s="66">
        <v>-7.0000000000000007E-2</v>
      </c>
      <c r="V1121" s="66">
        <v>-7.0499999999999993E-2</v>
      </c>
      <c r="W1121" s="66">
        <v>5.7299999999999997E-2</v>
      </c>
      <c r="X1121" s="1">
        <v>198900</v>
      </c>
      <c r="Y1121" s="1">
        <v>376633</v>
      </c>
      <c r="Z1121" s="1">
        <v>11253</v>
      </c>
      <c r="AA1121" t="s">
        <v>544</v>
      </c>
      <c r="AB1121" t="s">
        <v>353</v>
      </c>
      <c r="AC1121">
        <v>21.35</v>
      </c>
      <c r="AD1121">
        <v>1.18</v>
      </c>
      <c r="AE1121">
        <v>0</v>
      </c>
      <c r="AF1121" t="s">
        <v>230</v>
      </c>
      <c r="AG1121">
        <v>0</v>
      </c>
      <c r="AH1121" s="36">
        <v>1847</v>
      </c>
      <c r="AI1121">
        <v>300</v>
      </c>
      <c r="AJ1121" s="36">
        <v>1841</v>
      </c>
      <c r="AK1121">
        <v>500</v>
      </c>
      <c r="AL1121" s="2">
        <v>0.6381944444444444</v>
      </c>
      <c r="AN1121" t="s">
        <v>298</v>
      </c>
      <c r="AO1121" t="s">
        <v>335</v>
      </c>
      <c r="AQ1121" t="str">
        <f t="shared" si="17"/>
        <v/>
      </c>
    </row>
    <row r="1122" spans="1:43">
      <c r="A1122" s="8">
        <v>46190</v>
      </c>
      <c r="B1122">
        <v>4012.25</v>
      </c>
      <c r="C1122">
        <v>0.53</v>
      </c>
      <c r="D1122">
        <v>70070</v>
      </c>
      <c r="E1122">
        <v>1.01</v>
      </c>
      <c r="F1122" s="69">
        <v>4182</v>
      </c>
      <c r="G1122" t="s">
        <v>44</v>
      </c>
      <c r="H1122">
        <v>0</v>
      </c>
      <c r="I1122" t="s">
        <v>288</v>
      </c>
      <c r="J1122" t="s">
        <v>289</v>
      </c>
      <c r="K1122" t="s">
        <v>295</v>
      </c>
      <c r="L1122" s="36">
        <v>5124</v>
      </c>
      <c r="M1122">
        <v>34</v>
      </c>
      <c r="N1122" s="66">
        <v>6.7000000000000002E-3</v>
      </c>
      <c r="O1122" s="36">
        <v>5090</v>
      </c>
      <c r="P1122" s="66">
        <v>6.6E-3</v>
      </c>
      <c r="Q1122" s="36">
        <v>5000</v>
      </c>
      <c r="R1122" s="36">
        <v>5174</v>
      </c>
      <c r="S1122" s="36">
        <v>4945</v>
      </c>
      <c r="T1122" s="66">
        <v>2.4799999999999999E-2</v>
      </c>
      <c r="U1122" s="66">
        <v>0</v>
      </c>
      <c r="V1122" s="66">
        <v>-9.5999999999999992E-3</v>
      </c>
      <c r="W1122" s="66">
        <v>3.61E-2</v>
      </c>
      <c r="X1122" s="1">
        <v>846200</v>
      </c>
      <c r="Y1122" s="1">
        <v>4293484</v>
      </c>
      <c r="Z1122" s="1">
        <v>1084682</v>
      </c>
      <c r="AA1122" t="s">
        <v>545</v>
      </c>
      <c r="AB1122" t="s">
        <v>355</v>
      </c>
      <c r="AC1122">
        <v>21.72</v>
      </c>
      <c r="AD1122">
        <v>1.54</v>
      </c>
      <c r="AE1122">
        <v>2.15</v>
      </c>
      <c r="AF1122" t="s">
        <v>230</v>
      </c>
      <c r="AG1122" s="1">
        <v>16300</v>
      </c>
      <c r="AH1122" s="36">
        <v>5125</v>
      </c>
      <c r="AI1122">
        <v>200</v>
      </c>
      <c r="AJ1122" s="36">
        <v>5123</v>
      </c>
      <c r="AK1122">
        <v>300</v>
      </c>
      <c r="AL1122" s="2">
        <v>0.63888888888888884</v>
      </c>
      <c r="AN1122" t="s">
        <v>298</v>
      </c>
      <c r="AO1122" t="s">
        <v>335</v>
      </c>
      <c r="AQ1122" t="str">
        <f t="shared" si="17"/>
        <v/>
      </c>
    </row>
    <row r="1123" spans="1:43">
      <c r="A1123" s="8">
        <v>46190</v>
      </c>
      <c r="B1123">
        <v>4012.25</v>
      </c>
      <c r="C1123">
        <v>0.53</v>
      </c>
      <c r="D1123">
        <v>70070</v>
      </c>
      <c r="E1123">
        <v>1.01</v>
      </c>
      <c r="F1123" s="69">
        <v>4188</v>
      </c>
      <c r="G1123" t="s">
        <v>45</v>
      </c>
      <c r="H1123">
        <v>0</v>
      </c>
      <c r="I1123" t="s">
        <v>288</v>
      </c>
      <c r="J1123" t="s">
        <v>289</v>
      </c>
      <c r="K1123" t="s">
        <v>295</v>
      </c>
      <c r="L1123" s="36">
        <v>1137</v>
      </c>
      <c r="M1123">
        <v>32.5</v>
      </c>
      <c r="N1123" s="66">
        <v>2.9399999999999999E-2</v>
      </c>
      <c r="O1123" s="36">
        <v>1104.5</v>
      </c>
      <c r="P1123" s="66">
        <v>2.9399999999999999E-2</v>
      </c>
      <c r="Q1123" s="36">
        <v>1098</v>
      </c>
      <c r="R1123" s="36">
        <v>1137.5</v>
      </c>
      <c r="S1123" s="36">
        <v>1093</v>
      </c>
      <c r="T1123" s="66">
        <v>3.5499999999999997E-2</v>
      </c>
      <c r="U1123" s="66">
        <v>1.6899999999999998E-2</v>
      </c>
      <c r="V1123" s="66">
        <v>-4.0000000000000002E-4</v>
      </c>
      <c r="W1123" s="66">
        <v>4.02E-2</v>
      </c>
      <c r="X1123" s="1">
        <v>4089200</v>
      </c>
      <c r="Y1123" s="1">
        <v>4575412</v>
      </c>
      <c r="Z1123" s="1">
        <v>1638948</v>
      </c>
      <c r="AA1123" t="s">
        <v>356</v>
      </c>
      <c r="AB1123" t="s">
        <v>357</v>
      </c>
      <c r="AC1123">
        <v>12.99</v>
      </c>
      <c r="AD1123">
        <v>0.87</v>
      </c>
      <c r="AE1123">
        <v>2.81</v>
      </c>
      <c r="AF1123" t="s">
        <v>230</v>
      </c>
      <c r="AG1123" s="1">
        <v>319700</v>
      </c>
      <c r="AH1123" s="36">
        <v>1137.5</v>
      </c>
      <c r="AI1123" s="1">
        <v>4000</v>
      </c>
      <c r="AJ1123" s="36">
        <v>1137</v>
      </c>
      <c r="AK1123" s="1">
        <v>13600</v>
      </c>
      <c r="AL1123" s="2">
        <v>0.63888888888888884</v>
      </c>
      <c r="AN1123" t="s">
        <v>298</v>
      </c>
      <c r="AO1123" t="s">
        <v>335</v>
      </c>
      <c r="AQ1123" t="str">
        <f t="shared" si="17"/>
        <v/>
      </c>
    </row>
    <row r="1124" spans="1:43">
      <c r="A1124" s="8">
        <v>46190</v>
      </c>
      <c r="B1124">
        <v>4012.25</v>
      </c>
      <c r="C1124">
        <v>0.53</v>
      </c>
      <c r="D1124">
        <v>70070</v>
      </c>
      <c r="E1124">
        <v>1.01</v>
      </c>
      <c r="F1124" s="69">
        <v>4220</v>
      </c>
      <c r="G1124" t="s">
        <v>46</v>
      </c>
      <c r="H1124">
        <v>0</v>
      </c>
      <c r="I1124" t="s">
        <v>288</v>
      </c>
      <c r="J1124" t="s">
        <v>289</v>
      </c>
      <c r="K1124" t="s">
        <v>295</v>
      </c>
      <c r="L1124" s="36">
        <v>1717</v>
      </c>
      <c r="M1124">
        <v>22</v>
      </c>
      <c r="N1124" s="66">
        <v>1.2999999999999999E-2</v>
      </c>
      <c r="O1124" s="36">
        <v>1695</v>
      </c>
      <c r="P1124" s="66">
        <v>1.29E-2</v>
      </c>
      <c r="Q1124" s="36">
        <v>1710</v>
      </c>
      <c r="R1124" s="36">
        <v>1742</v>
      </c>
      <c r="S1124" s="36">
        <v>1703</v>
      </c>
      <c r="T1124" s="66">
        <v>4.0000000000000001E-3</v>
      </c>
      <c r="U1124" s="66">
        <v>0</v>
      </c>
      <c r="V1124" s="66">
        <v>-1.43E-2</v>
      </c>
      <c r="W1124" s="66">
        <v>8.2000000000000007E-3</v>
      </c>
      <c r="X1124" s="1">
        <v>66800</v>
      </c>
      <c r="Y1124" s="1">
        <v>114808</v>
      </c>
      <c r="Z1124" s="1">
        <v>88038</v>
      </c>
      <c r="AA1124" t="s">
        <v>358</v>
      </c>
      <c r="AB1124" t="s">
        <v>578</v>
      </c>
      <c r="AC1124">
        <v>12.01</v>
      </c>
      <c r="AD1124">
        <v>1.2</v>
      </c>
      <c r="AE1124">
        <v>3.15</v>
      </c>
      <c r="AF1124" t="s">
        <v>230</v>
      </c>
      <c r="AG1124" s="1">
        <v>3300</v>
      </c>
      <c r="AH1124" s="36">
        <v>1718</v>
      </c>
      <c r="AI1124">
        <v>400</v>
      </c>
      <c r="AJ1124" s="36">
        <v>1715</v>
      </c>
      <c r="AK1124">
        <v>300</v>
      </c>
      <c r="AL1124" s="2">
        <v>0.6381944444444444</v>
      </c>
      <c r="AN1124" t="s">
        <v>298</v>
      </c>
      <c r="AO1124" t="s">
        <v>335</v>
      </c>
      <c r="AQ1124" t="str">
        <f t="shared" si="17"/>
        <v/>
      </c>
    </row>
    <row r="1125" spans="1:43">
      <c r="A1125" s="8">
        <v>46190</v>
      </c>
      <c r="B1125">
        <v>4012.25</v>
      </c>
      <c r="C1125">
        <v>0.53</v>
      </c>
      <c r="D1125">
        <v>70070</v>
      </c>
      <c r="E1125">
        <v>1.01</v>
      </c>
      <c r="F1125" s="69">
        <v>4334</v>
      </c>
      <c r="G1125" t="s">
        <v>47</v>
      </c>
      <c r="H1125">
        <v>0</v>
      </c>
      <c r="I1125" t="s">
        <v>314</v>
      </c>
      <c r="J1125" t="s">
        <v>323</v>
      </c>
      <c r="K1125" t="s">
        <v>295</v>
      </c>
      <c r="L1125">
        <v>377</v>
      </c>
      <c r="M1125">
        <v>0</v>
      </c>
      <c r="N1125" s="66">
        <v>0</v>
      </c>
      <c r="O1125">
        <v>377</v>
      </c>
      <c r="P1125" s="66">
        <v>0</v>
      </c>
      <c r="Q1125">
        <v>377</v>
      </c>
      <c r="R1125">
        <v>378</v>
      </c>
      <c r="S1125">
        <v>375</v>
      </c>
      <c r="T1125" s="66">
        <v>0</v>
      </c>
      <c r="U1125" s="66">
        <v>-2.5999999999999999E-3</v>
      </c>
      <c r="V1125" s="66">
        <v>-2.5999999999999999E-3</v>
      </c>
      <c r="W1125" s="66">
        <v>5.3E-3</v>
      </c>
      <c r="X1125" s="1">
        <v>4200</v>
      </c>
      <c r="Y1125" s="1">
        <v>1584</v>
      </c>
      <c r="Z1125" s="1">
        <v>4183</v>
      </c>
      <c r="AA1125" t="s">
        <v>360</v>
      </c>
      <c r="AB1125" t="s">
        <v>630</v>
      </c>
      <c r="AC1125">
        <v>11.32</v>
      </c>
      <c r="AD1125">
        <v>1.24</v>
      </c>
      <c r="AE1125">
        <v>2.65</v>
      </c>
      <c r="AF1125">
        <v>0.1</v>
      </c>
      <c r="AG1125">
        <v>800</v>
      </c>
      <c r="AH1125">
        <v>378</v>
      </c>
      <c r="AI1125">
        <v>700</v>
      </c>
      <c r="AJ1125">
        <v>376</v>
      </c>
      <c r="AK1125">
        <v>300</v>
      </c>
      <c r="AL1125" s="2">
        <v>0.60833333333333328</v>
      </c>
      <c r="AM1125" s="3">
        <v>46183</v>
      </c>
      <c r="AN1125" t="s">
        <v>306</v>
      </c>
      <c r="AO1125" t="s">
        <v>351</v>
      </c>
      <c r="AQ1125" t="str">
        <f t="shared" si="17"/>
        <v/>
      </c>
    </row>
    <row r="1126" spans="1:43">
      <c r="A1126" s="8">
        <v>46190</v>
      </c>
      <c r="B1126">
        <v>4012.25</v>
      </c>
      <c r="C1126">
        <v>0.53</v>
      </c>
      <c r="D1126">
        <v>70070</v>
      </c>
      <c r="E1126">
        <v>1.01</v>
      </c>
      <c r="F1126" s="69">
        <v>4523</v>
      </c>
      <c r="G1126" t="s">
        <v>48</v>
      </c>
      <c r="H1126">
        <v>0</v>
      </c>
      <c r="I1126" t="s">
        <v>288</v>
      </c>
      <c r="J1126" t="s">
        <v>289</v>
      </c>
      <c r="K1126" t="s">
        <v>295</v>
      </c>
      <c r="L1126" s="36">
        <v>3829</v>
      </c>
      <c r="M1126">
        <v>79</v>
      </c>
      <c r="N1126" s="66">
        <v>2.1100000000000001E-2</v>
      </c>
      <c r="O1126" s="36">
        <v>3750</v>
      </c>
      <c r="P1126" s="66">
        <v>2.1000000000000001E-2</v>
      </c>
      <c r="Q1126" s="36">
        <v>3857</v>
      </c>
      <c r="R1126" s="36">
        <v>3886</v>
      </c>
      <c r="S1126" s="36">
        <v>3813</v>
      </c>
      <c r="T1126" s="66">
        <v>-7.1999999999999998E-3</v>
      </c>
      <c r="U1126" s="66">
        <v>-3.3E-3</v>
      </c>
      <c r="V1126" s="66">
        <v>-1.46E-2</v>
      </c>
      <c r="W1126" s="66">
        <v>4.1000000000000003E-3</v>
      </c>
      <c r="X1126" s="1">
        <v>1181300</v>
      </c>
      <c r="Y1126" s="1">
        <v>4537226</v>
      </c>
      <c r="Z1126" s="1">
        <v>1116724</v>
      </c>
      <c r="AA1126" t="s">
        <v>362</v>
      </c>
      <c r="AB1126" t="s">
        <v>631</v>
      </c>
      <c r="AC1126">
        <v>20.67</v>
      </c>
      <c r="AD1126">
        <v>1.2</v>
      </c>
      <c r="AE1126">
        <v>4.18</v>
      </c>
      <c r="AF1126" t="s">
        <v>230</v>
      </c>
      <c r="AG1126" s="1">
        <v>118800</v>
      </c>
      <c r="AH1126" s="36">
        <v>3829</v>
      </c>
      <c r="AI1126" s="1">
        <v>1400</v>
      </c>
      <c r="AJ1126" s="36">
        <v>3828</v>
      </c>
      <c r="AK1126" s="1">
        <v>1500</v>
      </c>
      <c r="AL1126" s="2">
        <v>0.6381944444444444</v>
      </c>
      <c r="AN1126" t="s">
        <v>298</v>
      </c>
      <c r="AO1126" t="s">
        <v>364</v>
      </c>
      <c r="AQ1126" t="str">
        <f t="shared" si="17"/>
        <v/>
      </c>
    </row>
    <row r="1127" spans="1:43">
      <c r="A1127" s="8">
        <v>46190</v>
      </c>
      <c r="B1127">
        <v>4012.25</v>
      </c>
      <c r="C1127">
        <v>0.53</v>
      </c>
      <c r="D1127">
        <v>70070</v>
      </c>
      <c r="E1127">
        <v>1.01</v>
      </c>
      <c r="F1127" s="69">
        <v>4528</v>
      </c>
      <c r="G1127" t="s">
        <v>49</v>
      </c>
      <c r="H1127">
        <v>0</v>
      </c>
      <c r="I1127" t="s">
        <v>288</v>
      </c>
      <c r="J1127" t="s">
        <v>289</v>
      </c>
      <c r="K1127" t="s">
        <v>295</v>
      </c>
      <c r="L1127" s="36">
        <v>2244</v>
      </c>
      <c r="M1127">
        <v>-15</v>
      </c>
      <c r="N1127" s="66">
        <v>-6.6E-3</v>
      </c>
      <c r="O1127" s="36">
        <v>2259</v>
      </c>
      <c r="P1127" s="66">
        <v>-6.6E-3</v>
      </c>
      <c r="Q1127" s="36">
        <v>2259</v>
      </c>
      <c r="R1127" s="36">
        <v>2277</v>
      </c>
      <c r="S1127" s="36">
        <v>2244</v>
      </c>
      <c r="T1127" s="66">
        <v>-6.6E-3</v>
      </c>
      <c r="U1127" s="66">
        <v>-7.0000000000000001E-3</v>
      </c>
      <c r="V1127" s="66">
        <v>-1.44E-2</v>
      </c>
      <c r="W1127" s="66">
        <v>0</v>
      </c>
      <c r="X1127" s="1">
        <v>625700</v>
      </c>
      <c r="Y1127" s="1">
        <v>1413570</v>
      </c>
      <c r="Z1127" s="1">
        <v>1119066</v>
      </c>
      <c r="AA1127" t="s">
        <v>365</v>
      </c>
      <c r="AB1127" t="s">
        <v>580</v>
      </c>
      <c r="AC1127">
        <v>14.85</v>
      </c>
      <c r="AD1127">
        <v>1.23</v>
      </c>
      <c r="AE1127">
        <v>3.57</v>
      </c>
      <c r="AF1127" t="s">
        <v>230</v>
      </c>
      <c r="AG1127" s="1">
        <v>75200</v>
      </c>
      <c r="AH1127" s="36">
        <v>2244.5</v>
      </c>
      <c r="AI1127" s="1">
        <v>2600</v>
      </c>
      <c r="AJ1127" s="36">
        <v>2244</v>
      </c>
      <c r="AK1127" s="1">
        <v>1400</v>
      </c>
      <c r="AL1127" s="2">
        <v>0.63888888888888884</v>
      </c>
      <c r="AN1127" t="s">
        <v>298</v>
      </c>
      <c r="AO1127" t="s">
        <v>364</v>
      </c>
      <c r="AQ1127" t="str">
        <f t="shared" si="17"/>
        <v/>
      </c>
    </row>
    <row r="1128" spans="1:43">
      <c r="A1128" s="8">
        <v>46190</v>
      </c>
      <c r="B1128">
        <v>4012.25</v>
      </c>
      <c r="C1128">
        <v>0.53</v>
      </c>
      <c r="D1128">
        <v>70070</v>
      </c>
      <c r="E1128">
        <v>1.01</v>
      </c>
      <c r="F1128" s="69">
        <v>4661</v>
      </c>
      <c r="G1128" t="s">
        <v>50</v>
      </c>
      <c r="H1128">
        <v>0</v>
      </c>
      <c r="I1128" t="s">
        <v>288</v>
      </c>
      <c r="J1128" t="s">
        <v>289</v>
      </c>
      <c r="K1128" t="s">
        <v>290</v>
      </c>
      <c r="L1128" s="36">
        <v>2285</v>
      </c>
      <c r="M1128">
        <v>9</v>
      </c>
      <c r="N1128" s="66">
        <v>4.0000000000000001E-3</v>
      </c>
      <c r="O1128" s="36">
        <v>2276</v>
      </c>
      <c r="P1128" s="66">
        <v>3.8999999999999998E-3</v>
      </c>
      <c r="Q1128" s="36">
        <v>2290</v>
      </c>
      <c r="R1128" s="36">
        <v>2303.5</v>
      </c>
      <c r="S1128" s="36">
        <v>2260.5</v>
      </c>
      <c r="T1128" s="66">
        <v>-2.0999999999999999E-3</v>
      </c>
      <c r="U1128" s="66">
        <v>9.7000000000000003E-3</v>
      </c>
      <c r="V1128" s="66">
        <v>-8.0000000000000002E-3</v>
      </c>
      <c r="W1128" s="66">
        <v>1.0800000000000001E-2</v>
      </c>
      <c r="X1128" s="1">
        <v>2788500</v>
      </c>
      <c r="Y1128" s="1">
        <v>6365592</v>
      </c>
      <c r="Z1128" s="1">
        <v>4114030</v>
      </c>
      <c r="AA1128" t="s">
        <v>367</v>
      </c>
      <c r="AB1128" t="s">
        <v>368</v>
      </c>
      <c r="AC1128">
        <v>32</v>
      </c>
      <c r="AD1128">
        <v>3.4</v>
      </c>
      <c r="AE1128">
        <v>0.7</v>
      </c>
      <c r="AF1128" t="s">
        <v>230</v>
      </c>
      <c r="AG1128" s="1">
        <v>431700</v>
      </c>
      <c r="AH1128" s="36">
        <v>2285</v>
      </c>
      <c r="AI1128" s="1">
        <v>4200</v>
      </c>
      <c r="AJ1128" s="36">
        <v>2284</v>
      </c>
      <c r="AK1128" s="1">
        <v>1800</v>
      </c>
      <c r="AL1128" s="2">
        <v>0.6381944444444444</v>
      </c>
      <c r="AN1128" t="s">
        <v>298</v>
      </c>
      <c r="AO1128" t="s">
        <v>313</v>
      </c>
      <c r="AQ1128" t="str">
        <f t="shared" si="17"/>
        <v/>
      </c>
    </row>
    <row r="1129" spans="1:43">
      <c r="A1129" s="8">
        <v>46190</v>
      </c>
      <c r="B1129">
        <v>4012.25</v>
      </c>
      <c r="C1129">
        <v>0.53</v>
      </c>
      <c r="D1129">
        <v>70070</v>
      </c>
      <c r="E1129">
        <v>1.01</v>
      </c>
      <c r="F1129" s="69">
        <v>5020</v>
      </c>
      <c r="G1129" t="s">
        <v>51</v>
      </c>
      <c r="H1129">
        <v>0</v>
      </c>
      <c r="I1129" t="s">
        <v>288</v>
      </c>
      <c r="J1129" t="s">
        <v>289</v>
      </c>
      <c r="K1129" t="s">
        <v>290</v>
      </c>
      <c r="L1129" s="36">
        <v>1247.5</v>
      </c>
      <c r="M1129">
        <v>6.5</v>
      </c>
      <c r="N1129" s="66">
        <v>5.1999999999999998E-3</v>
      </c>
      <c r="O1129" s="36">
        <v>1241</v>
      </c>
      <c r="P1129" s="66">
        <v>5.1999999999999998E-3</v>
      </c>
      <c r="Q1129" s="36">
        <v>1240</v>
      </c>
      <c r="R1129" s="36">
        <v>1259</v>
      </c>
      <c r="S1129" s="36">
        <v>1228.5</v>
      </c>
      <c r="T1129" s="66">
        <v>6.0000000000000001E-3</v>
      </c>
      <c r="U1129" s="66">
        <v>-1.1999999999999999E-3</v>
      </c>
      <c r="V1129" s="66">
        <v>-9.1000000000000004E-3</v>
      </c>
      <c r="W1129" s="66">
        <v>1.54E-2</v>
      </c>
      <c r="X1129" s="1">
        <v>4283400</v>
      </c>
      <c r="Y1129" s="1">
        <v>5338422</v>
      </c>
      <c r="Z1129" s="1">
        <v>3376691</v>
      </c>
      <c r="AA1129" t="s">
        <v>369</v>
      </c>
      <c r="AB1129" t="s">
        <v>370</v>
      </c>
      <c r="AC1129">
        <v>8.06</v>
      </c>
      <c r="AD1129">
        <v>0.99</v>
      </c>
      <c r="AE1129">
        <v>2.73</v>
      </c>
      <c r="AF1129" t="s">
        <v>230</v>
      </c>
      <c r="AG1129" s="1">
        <v>361000</v>
      </c>
      <c r="AH1129" s="36">
        <v>1248</v>
      </c>
      <c r="AI1129" s="1">
        <v>8400</v>
      </c>
      <c r="AJ1129" s="36">
        <v>1247.5</v>
      </c>
      <c r="AK1129" s="1">
        <v>2300</v>
      </c>
      <c r="AL1129" s="2">
        <v>0.63888888888888884</v>
      </c>
      <c r="AN1129" t="s">
        <v>298</v>
      </c>
      <c r="AO1129" t="s">
        <v>371</v>
      </c>
      <c r="AQ1129" t="str">
        <f t="shared" si="17"/>
        <v/>
      </c>
    </row>
    <row r="1130" spans="1:43">
      <c r="A1130" s="8">
        <v>46190</v>
      </c>
      <c r="B1130">
        <v>4012.25</v>
      </c>
      <c r="C1130">
        <v>0.53</v>
      </c>
      <c r="D1130">
        <v>70070</v>
      </c>
      <c r="E1130">
        <v>1.01</v>
      </c>
      <c r="F1130" s="69">
        <v>5201</v>
      </c>
      <c r="G1130" t="s">
        <v>52</v>
      </c>
      <c r="H1130">
        <v>0</v>
      </c>
      <c r="I1130" t="s">
        <v>288</v>
      </c>
      <c r="J1130" t="s">
        <v>289</v>
      </c>
      <c r="K1130" t="s">
        <v>290</v>
      </c>
      <c r="L1130" s="36">
        <v>7399</v>
      </c>
      <c r="M1130">
        <v>129</v>
      </c>
      <c r="N1130" s="66">
        <v>1.77E-2</v>
      </c>
      <c r="O1130" s="36">
        <v>7270</v>
      </c>
      <c r="P1130" s="66">
        <v>1.77E-2</v>
      </c>
      <c r="Q1130" s="36">
        <v>7224</v>
      </c>
      <c r="R1130" s="36">
        <v>7400</v>
      </c>
      <c r="S1130" s="36">
        <v>7190</v>
      </c>
      <c r="T1130" s="66">
        <v>2.4199999999999999E-2</v>
      </c>
      <c r="U1130" s="66">
        <v>1.2800000000000001E-2</v>
      </c>
      <c r="V1130" s="66">
        <v>-1E-4</v>
      </c>
      <c r="W1130" s="66">
        <v>2.9000000000000001E-2</v>
      </c>
      <c r="X1130" s="1">
        <v>943300</v>
      </c>
      <c r="Y1130" s="1">
        <v>6887666</v>
      </c>
      <c r="Z1130" s="1">
        <v>1608799</v>
      </c>
      <c r="AA1130" t="s">
        <v>581</v>
      </c>
      <c r="AB1130" t="s">
        <v>373</v>
      </c>
      <c r="AC1130">
        <v>20.41</v>
      </c>
      <c r="AD1130">
        <v>1.05</v>
      </c>
      <c r="AE1130">
        <v>2.84</v>
      </c>
      <c r="AF1130" t="s">
        <v>230</v>
      </c>
      <c r="AG1130" s="1">
        <v>69900</v>
      </c>
      <c r="AH1130" s="36">
        <v>7399</v>
      </c>
      <c r="AI1130">
        <v>200</v>
      </c>
      <c r="AJ1130" s="36">
        <v>7397</v>
      </c>
      <c r="AK1130">
        <v>600</v>
      </c>
      <c r="AL1130" s="2">
        <v>0.6381944444444444</v>
      </c>
      <c r="AN1130" t="s">
        <v>293</v>
      </c>
      <c r="AO1130" t="s">
        <v>341</v>
      </c>
      <c r="AQ1130" t="str">
        <f t="shared" si="17"/>
        <v/>
      </c>
    </row>
    <row r="1131" spans="1:43">
      <c r="A1131" s="8">
        <v>46190</v>
      </c>
      <c r="B1131">
        <v>4012.25</v>
      </c>
      <c r="C1131">
        <v>0.53</v>
      </c>
      <c r="D1131">
        <v>70070</v>
      </c>
      <c r="E1131">
        <v>1.01</v>
      </c>
      <c r="F1131" s="69">
        <v>5302</v>
      </c>
      <c r="G1131" t="s">
        <v>53</v>
      </c>
      <c r="H1131">
        <v>0</v>
      </c>
      <c r="I1131" t="s">
        <v>288</v>
      </c>
      <c r="J1131" t="s">
        <v>289</v>
      </c>
      <c r="K1131" t="s">
        <v>295</v>
      </c>
      <c r="L1131" s="36">
        <v>4700</v>
      </c>
      <c r="M1131">
        <v>-30</v>
      </c>
      <c r="N1131" s="66">
        <v>-6.3E-3</v>
      </c>
      <c r="O1131" s="36">
        <v>4730</v>
      </c>
      <c r="P1131" s="66">
        <v>-6.3E-3</v>
      </c>
      <c r="Q1131" s="36">
        <v>4720</v>
      </c>
      <c r="R1131" s="36">
        <v>4755</v>
      </c>
      <c r="S1131" s="36">
        <v>4700</v>
      </c>
      <c r="T1131" s="66">
        <v>-4.1999999999999997E-3</v>
      </c>
      <c r="U1131" s="66">
        <v>-1.15E-2</v>
      </c>
      <c r="V1131" s="66">
        <v>-1.15E-2</v>
      </c>
      <c r="W1131" s="66">
        <v>0</v>
      </c>
      <c r="X1131" s="1">
        <v>38200</v>
      </c>
      <c r="Y1131" s="1">
        <v>180716</v>
      </c>
      <c r="Z1131" s="1">
        <v>55612</v>
      </c>
      <c r="AA1131" t="s">
        <v>374</v>
      </c>
      <c r="AB1131" t="s">
        <v>375</v>
      </c>
      <c r="AC1131">
        <v>19.059999999999999</v>
      </c>
      <c r="AD1131">
        <v>0.95</v>
      </c>
      <c r="AE1131">
        <v>4.26</v>
      </c>
      <c r="AF1131" t="s">
        <v>230</v>
      </c>
      <c r="AG1131" s="1">
        <v>13700</v>
      </c>
      <c r="AH1131" s="36">
        <v>4710</v>
      </c>
      <c r="AI1131" s="1">
        <v>1600</v>
      </c>
      <c r="AJ1131" s="36">
        <v>4700</v>
      </c>
      <c r="AK1131" s="1">
        <v>2500</v>
      </c>
      <c r="AL1131" s="2">
        <v>0.6381944444444444</v>
      </c>
      <c r="AN1131" t="s">
        <v>293</v>
      </c>
      <c r="AO1131" t="s">
        <v>341</v>
      </c>
      <c r="AQ1131" t="str">
        <f t="shared" si="17"/>
        <v/>
      </c>
    </row>
    <row r="1132" spans="1:43">
      <c r="A1132" s="8">
        <v>46190</v>
      </c>
      <c r="B1132">
        <v>4012.25</v>
      </c>
      <c r="C1132">
        <v>0.53</v>
      </c>
      <c r="D1132">
        <v>70070</v>
      </c>
      <c r="E1132">
        <v>1.01</v>
      </c>
      <c r="F1132" s="69">
        <v>5310</v>
      </c>
      <c r="G1132" t="s">
        <v>54</v>
      </c>
      <c r="H1132">
        <v>0</v>
      </c>
      <c r="I1132" t="s">
        <v>288</v>
      </c>
      <c r="J1132" t="s">
        <v>289</v>
      </c>
      <c r="K1132" t="s">
        <v>295</v>
      </c>
      <c r="L1132" s="36">
        <v>8510</v>
      </c>
      <c r="M1132">
        <v>200</v>
      </c>
      <c r="N1132" s="66">
        <v>2.41E-2</v>
      </c>
      <c r="O1132" s="36">
        <v>8310</v>
      </c>
      <c r="P1132" s="66">
        <v>2.4E-2</v>
      </c>
      <c r="Q1132" s="36">
        <v>8310</v>
      </c>
      <c r="R1132" s="36">
        <v>8590</v>
      </c>
      <c r="S1132" s="36">
        <v>8280</v>
      </c>
      <c r="T1132" s="66">
        <v>2.4E-2</v>
      </c>
      <c r="U1132" s="66">
        <v>9.4000000000000004E-3</v>
      </c>
      <c r="V1132" s="66">
        <v>-9.2999999999999992E-3</v>
      </c>
      <c r="W1132" s="66">
        <v>2.7699999999999999E-2</v>
      </c>
      <c r="X1132" s="1">
        <v>130000</v>
      </c>
      <c r="Y1132" s="1">
        <v>1100705</v>
      </c>
      <c r="Z1132" s="1">
        <v>178646</v>
      </c>
      <c r="AA1132" t="s">
        <v>612</v>
      </c>
      <c r="AB1132" t="s">
        <v>377</v>
      </c>
      <c r="AC1132">
        <v>36.42</v>
      </c>
      <c r="AD1132">
        <v>1.83</v>
      </c>
      <c r="AE1132">
        <v>1.7</v>
      </c>
      <c r="AF1132" t="s">
        <v>230</v>
      </c>
      <c r="AG1132" s="1">
        <v>1600</v>
      </c>
      <c r="AH1132" s="36">
        <v>8520</v>
      </c>
      <c r="AI1132">
        <v>600</v>
      </c>
      <c r="AJ1132" s="36">
        <v>8510</v>
      </c>
      <c r="AK1132">
        <v>300</v>
      </c>
      <c r="AL1132" s="2">
        <v>0.63749999999999996</v>
      </c>
      <c r="AN1132" t="s">
        <v>293</v>
      </c>
      <c r="AO1132" t="s">
        <v>341</v>
      </c>
      <c r="AQ1132" t="str">
        <f t="shared" si="17"/>
        <v/>
      </c>
    </row>
    <row r="1133" spans="1:43">
      <c r="A1133" s="8">
        <v>46190</v>
      </c>
      <c r="B1133">
        <v>4012.25</v>
      </c>
      <c r="C1133">
        <v>0.53</v>
      </c>
      <c r="D1133">
        <v>70070</v>
      </c>
      <c r="E1133">
        <v>1.01</v>
      </c>
      <c r="F1133" s="69">
        <v>5334</v>
      </c>
      <c r="G1133" t="s">
        <v>55</v>
      </c>
      <c r="H1133">
        <v>0</v>
      </c>
      <c r="I1133" t="s">
        <v>288</v>
      </c>
      <c r="J1133" t="s">
        <v>289</v>
      </c>
      <c r="K1133" t="s">
        <v>290</v>
      </c>
      <c r="L1133" s="36">
        <v>10795</v>
      </c>
      <c r="M1133">
        <v>480</v>
      </c>
      <c r="N1133" s="66">
        <v>4.65E-2</v>
      </c>
      <c r="O1133" s="36">
        <v>10315</v>
      </c>
      <c r="P1133" s="66">
        <v>4.65E-2</v>
      </c>
      <c r="Q1133" s="36">
        <v>10490</v>
      </c>
      <c r="R1133" s="36">
        <v>10890</v>
      </c>
      <c r="S1133" s="36">
        <v>10420</v>
      </c>
      <c r="T1133" s="66">
        <v>2.9000000000000001E-2</v>
      </c>
      <c r="U1133" s="66">
        <v>-4.0000000000000002E-4</v>
      </c>
      <c r="V1133" s="66">
        <v>-8.6999999999999994E-3</v>
      </c>
      <c r="W1133" s="66">
        <v>3.5900000000000001E-2</v>
      </c>
      <c r="X1133" s="1">
        <v>643600</v>
      </c>
      <c r="Y1133" s="1">
        <v>6895763</v>
      </c>
      <c r="Z1133" s="1">
        <v>2150879</v>
      </c>
      <c r="AA1133" t="s">
        <v>558</v>
      </c>
      <c r="AB1133" t="s">
        <v>379</v>
      </c>
      <c r="AC1133">
        <v>20.07</v>
      </c>
      <c r="AD1133">
        <v>2.76</v>
      </c>
      <c r="AE1133">
        <v>1.95</v>
      </c>
      <c r="AF1133" t="s">
        <v>230</v>
      </c>
      <c r="AG1133" s="1">
        <v>26300</v>
      </c>
      <c r="AH1133" s="36">
        <v>10795</v>
      </c>
      <c r="AI1133">
        <v>300</v>
      </c>
      <c r="AJ1133" s="36">
        <v>10790</v>
      </c>
      <c r="AK1133" s="1">
        <v>1300</v>
      </c>
      <c r="AL1133" s="2">
        <v>0.6381944444444444</v>
      </c>
      <c r="AN1133" t="s">
        <v>298</v>
      </c>
      <c r="AO1133" t="s">
        <v>341</v>
      </c>
      <c r="AQ1133" t="str">
        <f t="shared" si="17"/>
        <v/>
      </c>
    </row>
    <row r="1134" spans="1:43">
      <c r="A1134" s="8">
        <v>46190</v>
      </c>
      <c r="B1134">
        <v>4012.25</v>
      </c>
      <c r="C1134">
        <v>0.53</v>
      </c>
      <c r="D1134">
        <v>70070</v>
      </c>
      <c r="E1134">
        <v>1.01</v>
      </c>
      <c r="F1134" s="69">
        <v>5706</v>
      </c>
      <c r="G1134" t="s">
        <v>56</v>
      </c>
      <c r="H1134">
        <v>0</v>
      </c>
      <c r="I1134" t="s">
        <v>288</v>
      </c>
      <c r="J1134" t="s">
        <v>289</v>
      </c>
      <c r="K1134" t="s">
        <v>295</v>
      </c>
      <c r="L1134" s="36">
        <v>47230</v>
      </c>
      <c r="M1134" s="36">
        <v>-1270</v>
      </c>
      <c r="N1134" s="66">
        <v>-2.6200000000000001E-2</v>
      </c>
      <c r="O1134" s="36">
        <v>48500</v>
      </c>
      <c r="P1134" s="66">
        <v>-2.6100000000000002E-2</v>
      </c>
      <c r="Q1134" s="36">
        <v>47100</v>
      </c>
      <c r="R1134" s="36">
        <v>48750</v>
      </c>
      <c r="S1134" s="36">
        <v>46090</v>
      </c>
      <c r="T1134" s="66">
        <v>2.7000000000000001E-3</v>
      </c>
      <c r="U1134" s="66">
        <v>-2.29E-2</v>
      </c>
      <c r="V1134" s="66">
        <v>-3.1099999999999999E-2</v>
      </c>
      <c r="W1134" s="66">
        <v>2.47E-2</v>
      </c>
      <c r="X1134" s="1">
        <v>1573500</v>
      </c>
      <c r="Y1134" s="1">
        <v>74528430</v>
      </c>
      <c r="Z1134" s="1">
        <v>2711730</v>
      </c>
      <c r="AA1134" t="s">
        <v>521</v>
      </c>
      <c r="AB1134" t="s">
        <v>381</v>
      </c>
      <c r="AC1134">
        <v>36.020000000000003</v>
      </c>
      <c r="AD1134">
        <v>6.55</v>
      </c>
      <c r="AE1134">
        <v>0.59</v>
      </c>
      <c r="AF1134" t="s">
        <v>230</v>
      </c>
      <c r="AG1134" s="1">
        <v>8300</v>
      </c>
      <c r="AH1134" s="36">
        <v>47260</v>
      </c>
      <c r="AI1134">
        <v>500</v>
      </c>
      <c r="AJ1134" s="36">
        <v>47220</v>
      </c>
      <c r="AK1134">
        <v>700</v>
      </c>
      <c r="AL1134" s="2">
        <v>0.6381944444444444</v>
      </c>
      <c r="AN1134" t="s">
        <v>298</v>
      </c>
      <c r="AO1134" t="s">
        <v>382</v>
      </c>
      <c r="AQ1134" t="str">
        <f t="shared" si="17"/>
        <v/>
      </c>
    </row>
    <row r="1135" spans="1:43">
      <c r="A1135" s="8">
        <v>46190</v>
      </c>
      <c r="B1135">
        <v>4012.25</v>
      </c>
      <c r="C1135">
        <v>0.53</v>
      </c>
      <c r="D1135">
        <v>70070</v>
      </c>
      <c r="E1135">
        <v>1.01</v>
      </c>
      <c r="F1135" s="69">
        <v>5711</v>
      </c>
      <c r="G1135" t="s">
        <v>57</v>
      </c>
      <c r="H1135">
        <v>0</v>
      </c>
      <c r="I1135" t="s">
        <v>288</v>
      </c>
      <c r="J1135" t="s">
        <v>289</v>
      </c>
      <c r="K1135" t="s">
        <v>290</v>
      </c>
      <c r="L1135" s="36">
        <v>4872</v>
      </c>
      <c r="M1135">
        <v>-26</v>
      </c>
      <c r="N1135" s="66">
        <v>-5.3E-3</v>
      </c>
      <c r="O1135" s="36">
        <v>4898</v>
      </c>
      <c r="P1135" s="66">
        <v>-5.3E-3</v>
      </c>
      <c r="Q1135" s="36">
        <v>4870</v>
      </c>
      <c r="R1135" s="36">
        <v>4965</v>
      </c>
      <c r="S1135" s="36">
        <v>4842</v>
      </c>
      <c r="T1135" s="66">
        <v>4.0000000000000002E-4</v>
      </c>
      <c r="U1135" s="66">
        <v>-1.11E-2</v>
      </c>
      <c r="V1135" s="66">
        <v>-1.8700000000000001E-2</v>
      </c>
      <c r="W1135" s="66">
        <v>6.1000000000000004E-3</v>
      </c>
      <c r="X1135" s="1">
        <v>479000</v>
      </c>
      <c r="Y1135" s="1">
        <v>2345233</v>
      </c>
      <c r="Z1135" s="1">
        <v>640617</v>
      </c>
      <c r="AA1135" t="s">
        <v>383</v>
      </c>
      <c r="AB1135" t="s">
        <v>384</v>
      </c>
      <c r="AC1135">
        <v>12.99</v>
      </c>
      <c r="AD1135">
        <v>0.86</v>
      </c>
      <c r="AE1135">
        <v>2.38</v>
      </c>
      <c r="AF1135" t="s">
        <v>230</v>
      </c>
      <c r="AG1135" s="1">
        <v>15200</v>
      </c>
      <c r="AH1135" s="36">
        <v>4872</v>
      </c>
      <c r="AI1135">
        <v>600</v>
      </c>
      <c r="AJ1135" s="36">
        <v>4871</v>
      </c>
      <c r="AK1135">
        <v>400</v>
      </c>
      <c r="AL1135" s="2">
        <v>0.6381944444444444</v>
      </c>
      <c r="AN1135" t="s">
        <v>298</v>
      </c>
      <c r="AO1135" t="s">
        <v>382</v>
      </c>
      <c r="AQ1135" t="str">
        <f t="shared" si="17"/>
        <v/>
      </c>
    </row>
    <row r="1136" spans="1:43">
      <c r="A1136" s="8">
        <v>46190</v>
      </c>
      <c r="B1136">
        <v>4012.25</v>
      </c>
      <c r="C1136">
        <v>0.53</v>
      </c>
      <c r="D1136">
        <v>70070</v>
      </c>
      <c r="E1136">
        <v>1.01</v>
      </c>
      <c r="F1136" s="69">
        <v>5713</v>
      </c>
      <c r="G1136" t="s">
        <v>58</v>
      </c>
      <c r="H1136">
        <v>0</v>
      </c>
      <c r="I1136" t="s">
        <v>288</v>
      </c>
      <c r="J1136" t="s">
        <v>289</v>
      </c>
      <c r="K1136" t="s">
        <v>290</v>
      </c>
      <c r="L1136" s="36">
        <v>9142</v>
      </c>
      <c r="M1136">
        <v>279</v>
      </c>
      <c r="N1136" s="66">
        <v>3.15E-2</v>
      </c>
      <c r="O1136" s="36">
        <v>8863</v>
      </c>
      <c r="P1136" s="66">
        <v>3.1399999999999997E-2</v>
      </c>
      <c r="Q1136" s="36">
        <v>8899</v>
      </c>
      <c r="R1136" s="36">
        <v>9255</v>
      </c>
      <c r="S1136" s="36">
        <v>8779</v>
      </c>
      <c r="T1136" s="66">
        <v>2.7300000000000001E-2</v>
      </c>
      <c r="U1136" s="66">
        <v>1.2999999999999999E-3</v>
      </c>
      <c r="V1136" s="66">
        <v>-1.2200000000000001E-2</v>
      </c>
      <c r="W1136" s="66">
        <v>4.1300000000000003E-2</v>
      </c>
      <c r="X1136" s="1">
        <v>2173600</v>
      </c>
      <c r="Y1136" s="1">
        <v>19718041</v>
      </c>
      <c r="Z1136" s="1">
        <v>2658621</v>
      </c>
      <c r="AA1136" t="s">
        <v>385</v>
      </c>
      <c r="AB1136" t="s">
        <v>386</v>
      </c>
      <c r="AC1136">
        <v>16.37</v>
      </c>
      <c r="AD1136">
        <v>1.19</v>
      </c>
      <c r="AE1136">
        <v>2.2599999999999998</v>
      </c>
      <c r="AF1136" t="s">
        <v>230</v>
      </c>
      <c r="AG1136" s="1">
        <v>41400</v>
      </c>
      <c r="AH1136" s="36">
        <v>9143</v>
      </c>
      <c r="AI1136">
        <v>100</v>
      </c>
      <c r="AJ1136" s="36">
        <v>9141</v>
      </c>
      <c r="AK1136">
        <v>100</v>
      </c>
      <c r="AL1136" s="2">
        <v>0.63888888888888884</v>
      </c>
      <c r="AN1136" t="s">
        <v>298</v>
      </c>
      <c r="AO1136" t="s">
        <v>382</v>
      </c>
      <c r="AQ1136" t="str">
        <f t="shared" si="17"/>
        <v/>
      </c>
    </row>
    <row r="1137" spans="1:43">
      <c r="A1137" s="8">
        <v>46190</v>
      </c>
      <c r="B1137">
        <v>4012.25</v>
      </c>
      <c r="C1137">
        <v>0.53</v>
      </c>
      <c r="D1137">
        <v>70070</v>
      </c>
      <c r="E1137">
        <v>1.01</v>
      </c>
      <c r="F1137" s="69">
        <v>5802</v>
      </c>
      <c r="G1137" t="s">
        <v>59</v>
      </c>
      <c r="H1137">
        <v>0</v>
      </c>
      <c r="I1137" t="s">
        <v>288</v>
      </c>
      <c r="J1137" t="s">
        <v>289</v>
      </c>
      <c r="K1137" t="s">
        <v>290</v>
      </c>
      <c r="L1137" s="36">
        <v>12340</v>
      </c>
      <c r="M1137">
        <v>20</v>
      </c>
      <c r="N1137" s="66">
        <v>1.6000000000000001E-3</v>
      </c>
      <c r="O1137" s="36">
        <v>12320</v>
      </c>
      <c r="P1137" s="66">
        <v>1.6000000000000001E-3</v>
      </c>
      <c r="Q1137" s="36">
        <v>12000</v>
      </c>
      <c r="R1137" s="36">
        <v>12415</v>
      </c>
      <c r="S1137" s="36">
        <v>11935</v>
      </c>
      <c r="T1137" s="66">
        <v>2.8299999999999999E-2</v>
      </c>
      <c r="U1137" s="66">
        <v>7.3000000000000001E-3</v>
      </c>
      <c r="V1137" s="66">
        <v>-6.0000000000000001E-3</v>
      </c>
      <c r="W1137" s="66">
        <v>3.39E-2</v>
      </c>
      <c r="X1137" s="1">
        <v>3974800</v>
      </c>
      <c r="Y1137" s="1">
        <v>48429217</v>
      </c>
      <c r="Z1137" s="1">
        <v>9797226</v>
      </c>
      <c r="AA1137" t="s">
        <v>582</v>
      </c>
      <c r="AB1137" t="s">
        <v>388</v>
      </c>
      <c r="AC1137">
        <v>29.6</v>
      </c>
      <c r="AD1137">
        <v>3.5</v>
      </c>
      <c r="AE1137">
        <v>1.26</v>
      </c>
      <c r="AF1137" t="s">
        <v>230</v>
      </c>
      <c r="AG1137" s="1">
        <v>95600</v>
      </c>
      <c r="AH1137" s="36">
        <v>12345</v>
      </c>
      <c r="AI1137" s="1">
        <v>1300</v>
      </c>
      <c r="AJ1137" s="36">
        <v>12335</v>
      </c>
      <c r="AK1137">
        <v>900</v>
      </c>
      <c r="AL1137" s="2">
        <v>0.63888888888888884</v>
      </c>
      <c r="AN1137" t="s">
        <v>298</v>
      </c>
      <c r="AO1137" t="s">
        <v>382</v>
      </c>
      <c r="AQ1137" t="str">
        <f t="shared" si="17"/>
        <v/>
      </c>
    </row>
    <row r="1138" spans="1:43">
      <c r="A1138" s="8">
        <v>46190</v>
      </c>
      <c r="B1138">
        <v>4012.25</v>
      </c>
      <c r="C1138">
        <v>0.53</v>
      </c>
      <c r="D1138">
        <v>70070</v>
      </c>
      <c r="E1138">
        <v>1.01</v>
      </c>
      <c r="F1138" s="69">
        <v>5803</v>
      </c>
      <c r="G1138" t="s">
        <v>60</v>
      </c>
      <c r="H1138">
        <v>0</v>
      </c>
      <c r="I1138" t="s">
        <v>288</v>
      </c>
      <c r="J1138" t="s">
        <v>289</v>
      </c>
      <c r="K1138" t="s">
        <v>295</v>
      </c>
      <c r="L1138" s="36">
        <v>4719</v>
      </c>
      <c r="M1138">
        <v>-19</v>
      </c>
      <c r="N1138" s="66">
        <v>-4.0000000000000001E-3</v>
      </c>
      <c r="O1138" s="36">
        <v>4738</v>
      </c>
      <c r="P1138" s="66">
        <v>-4.0000000000000001E-3</v>
      </c>
      <c r="Q1138" s="36">
        <v>4600</v>
      </c>
      <c r="R1138" s="36">
        <v>4763</v>
      </c>
      <c r="S1138" s="36">
        <v>4562</v>
      </c>
      <c r="T1138" s="66">
        <v>2.58E-2</v>
      </c>
      <c r="U1138" s="66">
        <v>-2.8999999999999998E-3</v>
      </c>
      <c r="V1138" s="66">
        <v>-9.1999999999999998E-3</v>
      </c>
      <c r="W1138" s="66">
        <v>3.44E-2</v>
      </c>
      <c r="X1138" s="1">
        <v>33576400</v>
      </c>
      <c r="Y1138" s="1">
        <v>157392831</v>
      </c>
      <c r="Z1138" s="1">
        <v>8377076</v>
      </c>
      <c r="AA1138" t="s">
        <v>389</v>
      </c>
      <c r="AB1138" t="s">
        <v>632</v>
      </c>
      <c r="AC1138">
        <v>46.81</v>
      </c>
      <c r="AD1138">
        <v>13.94</v>
      </c>
      <c r="AE1138">
        <v>0.81</v>
      </c>
      <c r="AF1138" t="s">
        <v>230</v>
      </c>
      <c r="AG1138" s="1">
        <v>509700</v>
      </c>
      <c r="AH1138" s="36">
        <v>4719</v>
      </c>
      <c r="AI1138" s="1">
        <v>1500</v>
      </c>
      <c r="AJ1138" s="36">
        <v>4718</v>
      </c>
      <c r="AK1138" s="1">
        <v>5000</v>
      </c>
      <c r="AL1138" s="2">
        <v>0.63888888888888884</v>
      </c>
      <c r="AN1138" t="s">
        <v>298</v>
      </c>
      <c r="AO1138" t="s">
        <v>382</v>
      </c>
      <c r="AQ1138" t="str">
        <f t="shared" si="17"/>
        <v/>
      </c>
    </row>
    <row r="1139" spans="1:43">
      <c r="A1139" s="8">
        <v>46190</v>
      </c>
      <c r="B1139">
        <v>4012.25</v>
      </c>
      <c r="C1139">
        <v>0.53</v>
      </c>
      <c r="D1139">
        <v>70070</v>
      </c>
      <c r="E1139">
        <v>1.01</v>
      </c>
      <c r="F1139" s="69">
        <v>6038</v>
      </c>
      <c r="G1139" t="s">
        <v>61</v>
      </c>
      <c r="H1139">
        <v>0</v>
      </c>
      <c r="I1139" t="s">
        <v>347</v>
      </c>
      <c r="J1139" t="s">
        <v>289</v>
      </c>
      <c r="K1139" t="s">
        <v>290</v>
      </c>
      <c r="L1139">
        <v>912</v>
      </c>
      <c r="M1139">
        <v>7</v>
      </c>
      <c r="N1139" s="66">
        <v>7.7000000000000002E-3</v>
      </c>
      <c r="O1139">
        <v>905</v>
      </c>
      <c r="P1139" s="66">
        <v>7.7000000000000002E-3</v>
      </c>
      <c r="Q1139">
        <v>906</v>
      </c>
      <c r="R1139">
        <v>913</v>
      </c>
      <c r="S1139">
        <v>906</v>
      </c>
      <c r="T1139" s="66">
        <v>6.6E-3</v>
      </c>
      <c r="U1139" s="66">
        <v>1E-3</v>
      </c>
      <c r="V1139" s="66">
        <v>-1E-3</v>
      </c>
      <c r="W1139" s="66">
        <v>6.6E-3</v>
      </c>
      <c r="X1139" s="1">
        <v>3300</v>
      </c>
      <c r="Y1139" s="1">
        <v>3000</v>
      </c>
      <c r="Z1139" s="1">
        <v>4617</v>
      </c>
      <c r="AA1139" t="s">
        <v>391</v>
      </c>
      <c r="AB1139" t="s">
        <v>392</v>
      </c>
      <c r="AC1139">
        <v>13.16</v>
      </c>
      <c r="AD1139">
        <v>0.92</v>
      </c>
      <c r="AE1139">
        <v>2.52</v>
      </c>
      <c r="AF1139" t="s">
        <v>230</v>
      </c>
      <c r="AG1139">
        <v>100</v>
      </c>
      <c r="AH1139">
        <v>912</v>
      </c>
      <c r="AI1139">
        <v>200</v>
      </c>
      <c r="AJ1139">
        <v>910</v>
      </c>
      <c r="AK1139">
        <v>100</v>
      </c>
      <c r="AL1139" s="2">
        <v>0.63749999999999996</v>
      </c>
      <c r="AN1139" t="s">
        <v>350</v>
      </c>
      <c r="AO1139" t="s">
        <v>313</v>
      </c>
      <c r="AQ1139" t="str">
        <f t="shared" si="17"/>
        <v/>
      </c>
    </row>
    <row r="1140" spans="1:43">
      <c r="A1140" s="8">
        <v>46190</v>
      </c>
      <c r="B1140">
        <v>4012.25</v>
      </c>
      <c r="C1140">
        <v>0.53</v>
      </c>
      <c r="D1140">
        <v>70070</v>
      </c>
      <c r="E1140">
        <v>1.01</v>
      </c>
      <c r="F1140" s="69">
        <v>6156</v>
      </c>
      <c r="G1140" t="s">
        <v>62</v>
      </c>
      <c r="H1140">
        <v>0</v>
      </c>
      <c r="I1140" t="s">
        <v>314</v>
      </c>
      <c r="J1140" t="s">
        <v>323</v>
      </c>
      <c r="K1140" t="s">
        <v>290</v>
      </c>
      <c r="L1140" s="36">
        <v>2005</v>
      </c>
      <c r="M1140">
        <v>7</v>
      </c>
      <c r="N1140" s="66">
        <v>3.5000000000000001E-3</v>
      </c>
      <c r="O1140" s="36">
        <v>1998</v>
      </c>
      <c r="P1140" s="66">
        <v>3.5000000000000001E-3</v>
      </c>
      <c r="Q1140" s="36">
        <v>2005</v>
      </c>
      <c r="R1140" s="36">
        <v>2008</v>
      </c>
      <c r="S1140" s="36">
        <v>1996</v>
      </c>
      <c r="T1140" s="66">
        <v>0</v>
      </c>
      <c r="U1140" s="66">
        <v>8.9999999999999998E-4</v>
      </c>
      <c r="V1140" s="66">
        <v>-1.4E-3</v>
      </c>
      <c r="W1140" s="66">
        <v>4.4999999999999997E-3</v>
      </c>
      <c r="X1140" s="1">
        <v>4200</v>
      </c>
      <c r="Y1140" s="1">
        <v>8411</v>
      </c>
      <c r="Z1140" s="1">
        <v>10626</v>
      </c>
      <c r="AA1140" t="s">
        <v>393</v>
      </c>
      <c r="AB1140" t="s">
        <v>394</v>
      </c>
      <c r="AC1140">
        <v>59.49</v>
      </c>
      <c r="AD1140">
        <v>1.4</v>
      </c>
      <c r="AE1140">
        <v>4.99</v>
      </c>
      <c r="AF1140">
        <v>1.3</v>
      </c>
      <c r="AG1140">
        <v>0</v>
      </c>
      <c r="AH1140" s="36">
        <v>2005</v>
      </c>
      <c r="AI1140">
        <v>600</v>
      </c>
      <c r="AJ1140" s="36">
        <v>2001</v>
      </c>
      <c r="AK1140">
        <v>100</v>
      </c>
      <c r="AL1140" s="2">
        <v>0.63124999999999998</v>
      </c>
      <c r="AN1140" t="s">
        <v>350</v>
      </c>
      <c r="AO1140" t="s">
        <v>395</v>
      </c>
      <c r="AQ1140" t="str">
        <f t="shared" si="17"/>
        <v/>
      </c>
    </row>
    <row r="1141" spans="1:43">
      <c r="A1141" s="8">
        <v>46190</v>
      </c>
      <c r="B1141">
        <v>4012.25</v>
      </c>
      <c r="C1141">
        <v>0.53</v>
      </c>
      <c r="D1141">
        <v>70070</v>
      </c>
      <c r="E1141">
        <v>1.01</v>
      </c>
      <c r="F1141" s="69">
        <v>6178</v>
      </c>
      <c r="G1141" t="s">
        <v>63</v>
      </c>
      <c r="H1141">
        <v>0</v>
      </c>
      <c r="I1141" t="s">
        <v>288</v>
      </c>
      <c r="J1141" t="s">
        <v>289</v>
      </c>
      <c r="K1141" t="s">
        <v>295</v>
      </c>
      <c r="L1141" s="36">
        <v>2202</v>
      </c>
      <c r="M1141">
        <v>-62.5</v>
      </c>
      <c r="N1141" s="66">
        <v>-2.76E-2</v>
      </c>
      <c r="O1141" s="36">
        <v>2264.5</v>
      </c>
      <c r="P1141" s="66">
        <v>-2.75E-2</v>
      </c>
      <c r="Q1141" s="36">
        <v>2272</v>
      </c>
      <c r="R1141" s="36">
        <v>2279.5</v>
      </c>
      <c r="S1141" s="36">
        <v>2197.5</v>
      </c>
      <c r="T1141" s="66">
        <v>-3.0800000000000001E-2</v>
      </c>
      <c r="U1141" s="66">
        <v>-6.4999999999999997E-3</v>
      </c>
      <c r="V1141" s="66">
        <v>-3.39E-2</v>
      </c>
      <c r="W1141" s="66">
        <v>2E-3</v>
      </c>
      <c r="X1141" s="1">
        <v>3547500</v>
      </c>
      <c r="Y1141" s="1">
        <v>7892912</v>
      </c>
      <c r="Z1141" s="1">
        <v>6183644</v>
      </c>
      <c r="AA1141" t="s">
        <v>641</v>
      </c>
      <c r="AB1141" t="s">
        <v>397</v>
      </c>
      <c r="AC1141">
        <v>15.84</v>
      </c>
      <c r="AD1141">
        <v>0.63</v>
      </c>
      <c r="AE1141">
        <v>2.72</v>
      </c>
      <c r="AF1141" t="s">
        <v>230</v>
      </c>
      <c r="AG1141" s="1">
        <v>72800</v>
      </c>
      <c r="AH1141" s="36">
        <v>2202.5</v>
      </c>
      <c r="AI1141">
        <v>900</v>
      </c>
      <c r="AJ1141" s="36">
        <v>2201.5</v>
      </c>
      <c r="AK1141" s="1">
        <v>1700</v>
      </c>
      <c r="AL1141" s="2">
        <v>0.63888888888888884</v>
      </c>
      <c r="AN1141" t="s">
        <v>298</v>
      </c>
      <c r="AO1141" t="s">
        <v>313</v>
      </c>
      <c r="AQ1141" t="str">
        <f t="shared" si="17"/>
        <v/>
      </c>
    </row>
    <row r="1142" spans="1:43">
      <c r="A1142" s="8">
        <v>46190</v>
      </c>
      <c r="B1142">
        <v>4012.25</v>
      </c>
      <c r="C1142">
        <v>0.53</v>
      </c>
      <c r="D1142">
        <v>70070</v>
      </c>
      <c r="E1142">
        <v>1.01</v>
      </c>
      <c r="F1142" s="69">
        <v>6208</v>
      </c>
      <c r="G1142" t="s">
        <v>64</v>
      </c>
      <c r="H1142">
        <v>0</v>
      </c>
      <c r="I1142" t="s">
        <v>314</v>
      </c>
      <c r="J1142" t="s">
        <v>289</v>
      </c>
      <c r="K1142" t="s">
        <v>295</v>
      </c>
      <c r="L1142" s="36">
        <v>1909</v>
      </c>
      <c r="M1142">
        <v>118</v>
      </c>
      <c r="N1142" s="66">
        <v>6.59E-2</v>
      </c>
      <c r="O1142" s="36">
        <v>1791</v>
      </c>
      <c r="P1142" s="66">
        <v>6.5799999999999997E-2</v>
      </c>
      <c r="Q1142" s="36">
        <v>1813</v>
      </c>
      <c r="R1142" s="36">
        <v>1977</v>
      </c>
      <c r="S1142" s="36">
        <v>1802</v>
      </c>
      <c r="T1142" s="66">
        <v>5.2900000000000003E-2</v>
      </c>
      <c r="U1142" s="66">
        <v>-2.5999999999999999E-3</v>
      </c>
      <c r="V1142" s="66">
        <v>-3.4299999999999997E-2</v>
      </c>
      <c r="W1142" s="66">
        <v>5.9299999999999999E-2</v>
      </c>
      <c r="X1142" s="1">
        <v>102900</v>
      </c>
      <c r="Y1142" s="1">
        <v>195691</v>
      </c>
      <c r="Z1142" s="1">
        <v>12190</v>
      </c>
      <c r="AA1142" t="s">
        <v>398</v>
      </c>
      <c r="AB1142" t="s">
        <v>399</v>
      </c>
      <c r="AC1142">
        <v>18.600000000000001</v>
      </c>
      <c r="AD1142">
        <v>1.94</v>
      </c>
      <c r="AE1142">
        <v>1.05</v>
      </c>
      <c r="AF1142">
        <v>2.1</v>
      </c>
      <c r="AG1142">
        <v>0</v>
      </c>
      <c r="AH1142" s="36">
        <v>1909</v>
      </c>
      <c r="AI1142">
        <v>200</v>
      </c>
      <c r="AJ1142" s="36">
        <v>1907</v>
      </c>
      <c r="AK1142">
        <v>100</v>
      </c>
      <c r="AL1142" s="2">
        <v>0.63402777777777775</v>
      </c>
      <c r="AN1142" t="s">
        <v>298</v>
      </c>
      <c r="AO1142" t="s">
        <v>395</v>
      </c>
      <c r="AQ1142" t="str">
        <f t="shared" si="17"/>
        <v/>
      </c>
    </row>
    <row r="1143" spans="1:43">
      <c r="A1143" s="8">
        <v>46190</v>
      </c>
      <c r="B1143">
        <v>4012.25</v>
      </c>
      <c r="C1143">
        <v>0.53</v>
      </c>
      <c r="D1143">
        <v>70070</v>
      </c>
      <c r="E1143">
        <v>1.01</v>
      </c>
      <c r="F1143" s="69">
        <v>6356</v>
      </c>
      <c r="G1143" t="s">
        <v>65</v>
      </c>
      <c r="H1143">
        <v>0</v>
      </c>
      <c r="I1143" t="s">
        <v>314</v>
      </c>
      <c r="J1143" t="s">
        <v>289</v>
      </c>
      <c r="K1143" t="s">
        <v>290</v>
      </c>
      <c r="L1143" s="36">
        <v>1606</v>
      </c>
      <c r="M1143">
        <v>228</v>
      </c>
      <c r="N1143" s="66">
        <v>0.16550000000000001</v>
      </c>
      <c r="O1143" s="36">
        <v>1378</v>
      </c>
      <c r="P1143" s="66">
        <v>0.16539999999999999</v>
      </c>
      <c r="Q1143" s="36">
        <v>1420</v>
      </c>
      <c r="R1143" s="36">
        <v>1678</v>
      </c>
      <c r="S1143" s="36">
        <v>1393</v>
      </c>
      <c r="T1143" s="66">
        <v>0.13089999999999999</v>
      </c>
      <c r="U1143" s="66">
        <v>-2.3699999999999999E-2</v>
      </c>
      <c r="V1143" s="66">
        <v>-4.2900000000000001E-2</v>
      </c>
      <c r="W1143" s="66">
        <v>0.15290000000000001</v>
      </c>
      <c r="X1143" s="1">
        <v>1219300</v>
      </c>
      <c r="Y1143" s="1">
        <v>1939404</v>
      </c>
      <c r="Z1143" s="1">
        <v>22933</v>
      </c>
      <c r="AA1143" t="s">
        <v>400</v>
      </c>
      <c r="AB1143" t="s">
        <v>401</v>
      </c>
      <c r="AC1143">
        <v>12.99</v>
      </c>
      <c r="AD1143">
        <v>1.57</v>
      </c>
      <c r="AE1143">
        <v>0.62</v>
      </c>
      <c r="AF1143" t="s">
        <v>230</v>
      </c>
      <c r="AG1143">
        <v>0</v>
      </c>
      <c r="AH1143" s="36">
        <v>1606</v>
      </c>
      <c r="AI1143">
        <v>500</v>
      </c>
      <c r="AJ1143" s="36">
        <v>1603</v>
      </c>
      <c r="AK1143">
        <v>200</v>
      </c>
      <c r="AL1143" s="2">
        <v>0.6381944444444444</v>
      </c>
      <c r="AN1143" t="s">
        <v>298</v>
      </c>
      <c r="AO1143" t="s">
        <v>395</v>
      </c>
      <c r="AQ1143" t="str">
        <f t="shared" si="17"/>
        <v/>
      </c>
    </row>
    <row r="1144" spans="1:43">
      <c r="A1144" s="8">
        <v>46190</v>
      </c>
      <c r="B1144">
        <v>4012.25</v>
      </c>
      <c r="C1144">
        <v>0.53</v>
      </c>
      <c r="D1144">
        <v>70070</v>
      </c>
      <c r="E1144">
        <v>1.01</v>
      </c>
      <c r="F1144" s="69">
        <v>6378</v>
      </c>
      <c r="G1144" t="s">
        <v>66</v>
      </c>
      <c r="H1144">
        <v>0</v>
      </c>
      <c r="I1144" t="s">
        <v>314</v>
      </c>
      <c r="J1144" t="s">
        <v>289</v>
      </c>
      <c r="K1144" t="s">
        <v>295</v>
      </c>
      <c r="L1144" s="36">
        <v>1267</v>
      </c>
      <c r="M1144">
        <v>95</v>
      </c>
      <c r="N1144" s="66">
        <v>8.1100000000000005E-2</v>
      </c>
      <c r="O1144" s="36">
        <v>1172</v>
      </c>
      <c r="P1144" s="66">
        <v>8.1000000000000003E-2</v>
      </c>
      <c r="Q1144" s="36">
        <v>1201</v>
      </c>
      <c r="R1144" s="36">
        <v>1311</v>
      </c>
      <c r="S1144" s="36">
        <v>1201</v>
      </c>
      <c r="T1144" s="66">
        <v>5.4899999999999997E-2</v>
      </c>
      <c r="U1144" s="66">
        <v>-1.09E-2</v>
      </c>
      <c r="V1144" s="66">
        <v>-3.3500000000000002E-2</v>
      </c>
      <c r="W1144" s="66">
        <v>5.4899999999999997E-2</v>
      </c>
      <c r="X1144" s="1">
        <v>495100</v>
      </c>
      <c r="Y1144" s="1">
        <v>626164</v>
      </c>
      <c r="Z1144" s="1">
        <v>26100</v>
      </c>
      <c r="AA1144" t="s">
        <v>402</v>
      </c>
      <c r="AB1144" t="s">
        <v>634</v>
      </c>
      <c r="AC1144">
        <v>13.19</v>
      </c>
      <c r="AD1144">
        <v>1.18</v>
      </c>
      <c r="AE1144">
        <v>3.24</v>
      </c>
      <c r="AF1144" t="s">
        <v>230</v>
      </c>
      <c r="AG1144">
        <v>0</v>
      </c>
      <c r="AH1144" s="36">
        <v>1269</v>
      </c>
      <c r="AI1144">
        <v>300</v>
      </c>
      <c r="AJ1144" s="36">
        <v>1268</v>
      </c>
      <c r="AK1144" s="1">
        <v>1800</v>
      </c>
      <c r="AL1144" s="2">
        <v>0.63749999999999996</v>
      </c>
      <c r="AN1144" t="s">
        <v>298</v>
      </c>
      <c r="AO1144" t="s">
        <v>395</v>
      </c>
      <c r="AQ1144" t="str">
        <f t="shared" si="17"/>
        <v/>
      </c>
    </row>
    <row r="1145" spans="1:43">
      <c r="A1145" s="8">
        <v>46190</v>
      </c>
      <c r="B1145">
        <v>4012.25</v>
      </c>
      <c r="C1145">
        <v>0.53</v>
      </c>
      <c r="D1145">
        <v>70070</v>
      </c>
      <c r="E1145">
        <v>1.01</v>
      </c>
      <c r="F1145" s="69">
        <v>6526</v>
      </c>
      <c r="G1145" t="s">
        <v>67</v>
      </c>
      <c r="H1145">
        <v>0</v>
      </c>
      <c r="I1145" t="s">
        <v>288</v>
      </c>
      <c r="J1145" t="s">
        <v>289</v>
      </c>
      <c r="K1145" t="s">
        <v>290</v>
      </c>
      <c r="L1145" s="36">
        <v>2483.5</v>
      </c>
      <c r="M1145">
        <v>83.5</v>
      </c>
      <c r="N1145" s="66">
        <v>3.4799999999999998E-2</v>
      </c>
      <c r="O1145" s="36">
        <v>2400</v>
      </c>
      <c r="P1145" s="66">
        <v>3.4700000000000002E-2</v>
      </c>
      <c r="Q1145" s="36">
        <v>2350</v>
      </c>
      <c r="R1145" s="36">
        <v>2584.5</v>
      </c>
      <c r="S1145" s="36">
        <v>2340.5</v>
      </c>
      <c r="T1145" s="66">
        <v>5.6800000000000003E-2</v>
      </c>
      <c r="U1145" s="66">
        <v>-2.41E-2</v>
      </c>
      <c r="V1145" s="66">
        <v>-3.9E-2</v>
      </c>
      <c r="W1145" s="66">
        <v>6.0999999999999999E-2</v>
      </c>
      <c r="X1145" s="1">
        <v>9428400</v>
      </c>
      <c r="Y1145" s="1">
        <v>23657646</v>
      </c>
      <c r="Z1145" s="1">
        <v>446967</v>
      </c>
      <c r="AA1145" t="s">
        <v>584</v>
      </c>
      <c r="AB1145" t="s">
        <v>405</v>
      </c>
      <c r="AC1145">
        <v>43.57</v>
      </c>
      <c r="AD1145">
        <v>3.27</v>
      </c>
      <c r="AE1145">
        <v>2.0099999999999998</v>
      </c>
      <c r="AF1145" t="s">
        <v>230</v>
      </c>
      <c r="AG1145" s="1">
        <v>247100</v>
      </c>
      <c r="AH1145" s="36">
        <v>2484</v>
      </c>
      <c r="AI1145">
        <v>200</v>
      </c>
      <c r="AJ1145" s="36">
        <v>2483.5</v>
      </c>
      <c r="AK1145">
        <v>300</v>
      </c>
      <c r="AL1145" s="2">
        <v>0.63888888888888884</v>
      </c>
      <c r="AN1145" t="s">
        <v>298</v>
      </c>
      <c r="AO1145" t="s">
        <v>344</v>
      </c>
      <c r="AQ1145" t="str">
        <f t="shared" si="17"/>
        <v/>
      </c>
    </row>
    <row r="1146" spans="1:43">
      <c r="A1146" s="8">
        <v>46190</v>
      </c>
      <c r="B1146">
        <v>4012.25</v>
      </c>
      <c r="C1146">
        <v>0.53</v>
      </c>
      <c r="D1146">
        <v>70070</v>
      </c>
      <c r="E1146">
        <v>1.01</v>
      </c>
      <c r="F1146" s="69">
        <v>6586</v>
      </c>
      <c r="G1146" t="s">
        <v>68</v>
      </c>
      <c r="H1146">
        <v>0</v>
      </c>
      <c r="I1146" t="s">
        <v>288</v>
      </c>
      <c r="J1146" t="s">
        <v>289</v>
      </c>
      <c r="K1146" t="s">
        <v>290</v>
      </c>
      <c r="L1146" s="36">
        <v>5856</v>
      </c>
      <c r="M1146">
        <v>95</v>
      </c>
      <c r="N1146" s="66">
        <v>1.6500000000000001E-2</v>
      </c>
      <c r="O1146" s="36">
        <v>5761</v>
      </c>
      <c r="P1146" s="66">
        <v>1.6400000000000001E-2</v>
      </c>
      <c r="Q1146" s="36">
        <v>5800</v>
      </c>
      <c r="R1146" s="36">
        <v>5898</v>
      </c>
      <c r="S1146" s="36">
        <v>5780</v>
      </c>
      <c r="T1146" s="66">
        <v>9.5999999999999992E-3</v>
      </c>
      <c r="U1146" s="66">
        <v>-4.1999999999999997E-3</v>
      </c>
      <c r="V1146" s="66">
        <v>-7.1000000000000004E-3</v>
      </c>
      <c r="W1146" s="66">
        <v>1.3100000000000001E-2</v>
      </c>
      <c r="X1146" s="1">
        <v>558100</v>
      </c>
      <c r="Y1146" s="1">
        <v>3266214</v>
      </c>
      <c r="Z1146" s="1">
        <v>1639782</v>
      </c>
      <c r="AA1146" t="s">
        <v>406</v>
      </c>
      <c r="AB1146" t="s">
        <v>407</v>
      </c>
      <c r="AC1146">
        <v>18.62</v>
      </c>
      <c r="AD1146">
        <v>1.51</v>
      </c>
      <c r="AE1146">
        <v>2.7</v>
      </c>
      <c r="AF1146" t="s">
        <v>230</v>
      </c>
      <c r="AG1146" s="1">
        <v>7800</v>
      </c>
      <c r="AH1146" s="36">
        <v>5856</v>
      </c>
      <c r="AI1146">
        <v>300</v>
      </c>
      <c r="AJ1146" s="36">
        <v>5855</v>
      </c>
      <c r="AK1146">
        <v>600</v>
      </c>
      <c r="AL1146" s="2">
        <v>0.63888888888888884</v>
      </c>
      <c r="AN1146" t="s">
        <v>298</v>
      </c>
      <c r="AO1146" t="s">
        <v>395</v>
      </c>
      <c r="AQ1146" t="str">
        <f t="shared" si="17"/>
        <v/>
      </c>
    </row>
    <row r="1147" spans="1:43">
      <c r="A1147" s="8">
        <v>46190</v>
      </c>
      <c r="B1147">
        <v>4012.25</v>
      </c>
      <c r="C1147">
        <v>0.53</v>
      </c>
      <c r="D1147">
        <v>70070</v>
      </c>
      <c r="E1147">
        <v>1.01</v>
      </c>
      <c r="F1147" s="69">
        <v>6594</v>
      </c>
      <c r="G1147" t="s">
        <v>69</v>
      </c>
      <c r="H1147">
        <v>0</v>
      </c>
      <c r="I1147" t="s">
        <v>288</v>
      </c>
      <c r="J1147" t="s">
        <v>289</v>
      </c>
      <c r="K1147" t="s">
        <v>295</v>
      </c>
      <c r="L1147" s="36">
        <v>2799</v>
      </c>
      <c r="M1147">
        <v>62</v>
      </c>
      <c r="N1147" s="66">
        <v>2.2700000000000001E-2</v>
      </c>
      <c r="O1147" s="36">
        <v>2737</v>
      </c>
      <c r="P1147" s="66">
        <v>2.2599999999999999E-2</v>
      </c>
      <c r="Q1147" s="36">
        <v>2687</v>
      </c>
      <c r="R1147" s="36">
        <v>2810</v>
      </c>
      <c r="S1147" s="36">
        <v>2685</v>
      </c>
      <c r="T1147" s="66">
        <v>4.1599999999999998E-2</v>
      </c>
      <c r="U1147" s="66">
        <v>8.2000000000000007E-3</v>
      </c>
      <c r="V1147" s="66">
        <v>-3.8999999999999998E-3</v>
      </c>
      <c r="W1147" s="66">
        <v>4.24E-2</v>
      </c>
      <c r="X1147" s="1">
        <v>4361800</v>
      </c>
      <c r="Y1147" s="1">
        <v>12023102</v>
      </c>
      <c r="Z1147" s="1">
        <v>3338000</v>
      </c>
      <c r="AA1147" t="s">
        <v>560</v>
      </c>
      <c r="AB1147" t="s">
        <v>409</v>
      </c>
      <c r="AC1147">
        <v>40.1</v>
      </c>
      <c r="AD1147">
        <v>1.82</v>
      </c>
      <c r="AE1147">
        <v>0</v>
      </c>
      <c r="AF1147" t="s">
        <v>230</v>
      </c>
      <c r="AG1147" s="1">
        <v>59300</v>
      </c>
      <c r="AH1147" s="36">
        <v>2799</v>
      </c>
      <c r="AI1147">
        <v>800</v>
      </c>
      <c r="AJ1147" s="36">
        <v>2798</v>
      </c>
      <c r="AK1147" s="1">
        <v>2600</v>
      </c>
      <c r="AL1147" s="2">
        <v>0.63888888888888884</v>
      </c>
      <c r="AN1147" t="s">
        <v>298</v>
      </c>
      <c r="AO1147" t="s">
        <v>344</v>
      </c>
      <c r="AQ1147" t="str">
        <f t="shared" si="17"/>
        <v/>
      </c>
    </row>
    <row r="1148" spans="1:43">
      <c r="A1148" s="8">
        <v>46190</v>
      </c>
      <c r="B1148">
        <v>4012.25</v>
      </c>
      <c r="C1148">
        <v>0.53</v>
      </c>
      <c r="D1148">
        <v>70070</v>
      </c>
      <c r="E1148">
        <v>1.01</v>
      </c>
      <c r="F1148" s="69">
        <v>6674</v>
      </c>
      <c r="G1148" t="s">
        <v>70</v>
      </c>
      <c r="H1148">
        <v>0</v>
      </c>
      <c r="I1148" t="s">
        <v>288</v>
      </c>
      <c r="J1148" t="s">
        <v>289</v>
      </c>
      <c r="K1148" t="s">
        <v>290</v>
      </c>
      <c r="L1148" s="36">
        <v>6742</v>
      </c>
      <c r="M1148">
        <v>174</v>
      </c>
      <c r="N1148" s="66">
        <v>2.6499999999999999E-2</v>
      </c>
      <c r="O1148" s="36">
        <v>6568</v>
      </c>
      <c r="P1148" s="66">
        <v>2.64E-2</v>
      </c>
      <c r="Q1148" s="36">
        <v>6668</v>
      </c>
      <c r="R1148" s="36">
        <v>6880</v>
      </c>
      <c r="S1148" s="36">
        <v>6580</v>
      </c>
      <c r="T1148" s="66">
        <v>1.0999999999999999E-2</v>
      </c>
      <c r="U1148" s="66">
        <v>-1.01E-2</v>
      </c>
      <c r="V1148" s="66">
        <v>-0.02</v>
      </c>
      <c r="W1148" s="66">
        <v>2.46E-2</v>
      </c>
      <c r="X1148" s="1">
        <v>605500</v>
      </c>
      <c r="Y1148" s="1">
        <v>4090241</v>
      </c>
      <c r="Z1148" s="1">
        <v>677209</v>
      </c>
      <c r="AA1148" t="s">
        <v>604</v>
      </c>
      <c r="AB1148" t="s">
        <v>411</v>
      </c>
      <c r="AC1148">
        <v>18.13</v>
      </c>
      <c r="AD1148">
        <v>1.71</v>
      </c>
      <c r="AE1148">
        <v>1.45</v>
      </c>
      <c r="AF1148" t="s">
        <v>230</v>
      </c>
      <c r="AG1148" s="1">
        <v>19900</v>
      </c>
      <c r="AH1148" s="36">
        <v>6743</v>
      </c>
      <c r="AI1148">
        <v>500</v>
      </c>
      <c r="AJ1148" s="36">
        <v>6742</v>
      </c>
      <c r="AK1148" s="1">
        <v>2700</v>
      </c>
      <c r="AL1148" s="2">
        <v>0.6381944444444444</v>
      </c>
      <c r="AN1148" t="s">
        <v>298</v>
      </c>
      <c r="AO1148" t="s">
        <v>344</v>
      </c>
      <c r="AQ1148" t="str">
        <f t="shared" si="17"/>
        <v/>
      </c>
    </row>
    <row r="1149" spans="1:43">
      <c r="A1149" s="8">
        <v>46190</v>
      </c>
      <c r="B1149">
        <v>4012.25</v>
      </c>
      <c r="C1149">
        <v>0.53</v>
      </c>
      <c r="D1149">
        <v>70070</v>
      </c>
      <c r="E1149">
        <v>1.01</v>
      </c>
      <c r="F1149" s="69">
        <v>6758</v>
      </c>
      <c r="G1149" t="s">
        <v>71</v>
      </c>
      <c r="H1149">
        <v>0</v>
      </c>
      <c r="I1149" t="s">
        <v>288</v>
      </c>
      <c r="J1149" t="s">
        <v>289</v>
      </c>
      <c r="K1149" t="s">
        <v>295</v>
      </c>
      <c r="L1149" s="36">
        <v>3281</v>
      </c>
      <c r="M1149">
        <v>6</v>
      </c>
      <c r="N1149" s="66">
        <v>1.8E-3</v>
      </c>
      <c r="O1149" s="36">
        <v>3275</v>
      </c>
      <c r="P1149" s="66">
        <v>1.8E-3</v>
      </c>
      <c r="Q1149" s="36">
        <v>3297</v>
      </c>
      <c r="R1149" s="36">
        <v>3314</v>
      </c>
      <c r="S1149" s="36">
        <v>3258</v>
      </c>
      <c r="T1149" s="66">
        <v>-4.7999999999999996E-3</v>
      </c>
      <c r="U1149" s="66">
        <v>-1.5E-3</v>
      </c>
      <c r="V1149" s="66">
        <v>-9.9000000000000008E-3</v>
      </c>
      <c r="W1149" s="66">
        <v>7.0000000000000001E-3</v>
      </c>
      <c r="X1149" s="1">
        <v>8411300</v>
      </c>
      <c r="Y1149" s="1">
        <v>27674313</v>
      </c>
      <c r="Z1149" s="1">
        <v>19572202</v>
      </c>
      <c r="AA1149" t="s">
        <v>412</v>
      </c>
      <c r="AB1149" t="s">
        <v>413</v>
      </c>
      <c r="AC1149">
        <v>16.66</v>
      </c>
      <c r="AD1149">
        <v>2.38</v>
      </c>
      <c r="AE1149">
        <v>1.07</v>
      </c>
      <c r="AF1149" t="s">
        <v>230</v>
      </c>
      <c r="AG1149" s="1">
        <v>449800</v>
      </c>
      <c r="AH1149" s="36">
        <v>3282</v>
      </c>
      <c r="AI1149" s="1">
        <v>9400</v>
      </c>
      <c r="AJ1149" s="36">
        <v>3281</v>
      </c>
      <c r="AK1149" s="1">
        <v>14300</v>
      </c>
      <c r="AL1149" s="2">
        <v>0.63888888888888884</v>
      </c>
      <c r="AN1149" t="s">
        <v>298</v>
      </c>
      <c r="AO1149" t="s">
        <v>344</v>
      </c>
      <c r="AQ1149" t="str">
        <f t="shared" si="17"/>
        <v/>
      </c>
    </row>
    <row r="1150" spans="1:43">
      <c r="A1150" s="8">
        <v>46190</v>
      </c>
      <c r="B1150">
        <v>4012.25</v>
      </c>
      <c r="C1150">
        <v>0.53</v>
      </c>
      <c r="D1150">
        <v>70070</v>
      </c>
      <c r="E1150">
        <v>1.01</v>
      </c>
      <c r="F1150" s="69">
        <v>6810</v>
      </c>
      <c r="G1150" t="s">
        <v>72</v>
      </c>
      <c r="H1150">
        <v>0</v>
      </c>
      <c r="I1150" t="s">
        <v>288</v>
      </c>
      <c r="J1150" t="s">
        <v>289</v>
      </c>
      <c r="K1150" t="s">
        <v>290</v>
      </c>
      <c r="L1150" s="36">
        <v>2278</v>
      </c>
      <c r="M1150">
        <v>43</v>
      </c>
      <c r="N1150" s="66">
        <v>1.9199999999999998E-2</v>
      </c>
      <c r="O1150" s="36">
        <v>2235</v>
      </c>
      <c r="P1150" s="66">
        <v>1.9199999999999998E-2</v>
      </c>
      <c r="Q1150" s="36">
        <v>2202</v>
      </c>
      <c r="R1150" s="36">
        <v>2330</v>
      </c>
      <c r="S1150" s="36">
        <v>2202</v>
      </c>
      <c r="T1150" s="66">
        <v>3.4500000000000003E-2</v>
      </c>
      <c r="U1150" s="66">
        <v>-1.21E-2</v>
      </c>
      <c r="V1150" s="66">
        <v>-2.23E-2</v>
      </c>
      <c r="W1150" s="66">
        <v>3.4500000000000003E-2</v>
      </c>
      <c r="X1150" s="1">
        <v>238400</v>
      </c>
      <c r="Y1150" s="1">
        <v>543117</v>
      </c>
      <c r="Z1150" s="1">
        <v>92632</v>
      </c>
      <c r="AA1150" t="s">
        <v>414</v>
      </c>
      <c r="AB1150" t="s">
        <v>415</v>
      </c>
      <c r="AC1150">
        <v>12.53</v>
      </c>
      <c r="AD1150">
        <v>0.96</v>
      </c>
      <c r="AE1150">
        <v>2.46</v>
      </c>
      <c r="AF1150" t="s">
        <v>230</v>
      </c>
      <c r="AG1150" s="1">
        <v>24200</v>
      </c>
      <c r="AH1150" s="36">
        <v>2279</v>
      </c>
      <c r="AI1150">
        <v>200</v>
      </c>
      <c r="AJ1150" s="36">
        <v>2277</v>
      </c>
      <c r="AK1150">
        <v>400</v>
      </c>
      <c r="AL1150" s="2">
        <v>0.63888888888888884</v>
      </c>
      <c r="AN1150" t="s">
        <v>298</v>
      </c>
      <c r="AO1150" t="s">
        <v>344</v>
      </c>
      <c r="AQ1150" t="str">
        <f t="shared" si="17"/>
        <v/>
      </c>
    </row>
    <row r="1151" spans="1:43">
      <c r="A1151" s="8">
        <v>46190</v>
      </c>
      <c r="B1151">
        <v>4012.25</v>
      </c>
      <c r="C1151">
        <v>0.53</v>
      </c>
      <c r="D1151">
        <v>70070</v>
      </c>
      <c r="E1151">
        <v>1.01</v>
      </c>
      <c r="F1151" s="69">
        <v>6841</v>
      </c>
      <c r="G1151" t="s">
        <v>73</v>
      </c>
      <c r="H1151">
        <v>0</v>
      </c>
      <c r="I1151" t="s">
        <v>288</v>
      </c>
      <c r="J1151" t="s">
        <v>289</v>
      </c>
      <c r="K1151" t="s">
        <v>290</v>
      </c>
      <c r="L1151" s="36">
        <v>5399</v>
      </c>
      <c r="M1151">
        <v>169</v>
      </c>
      <c r="N1151" s="66">
        <v>3.2300000000000002E-2</v>
      </c>
      <c r="O1151" s="36">
        <v>5230</v>
      </c>
      <c r="P1151" s="66">
        <v>3.2300000000000002E-2</v>
      </c>
      <c r="Q1151" s="36">
        <v>5151</v>
      </c>
      <c r="R1151" s="36">
        <v>5413</v>
      </c>
      <c r="S1151" s="36">
        <v>5150</v>
      </c>
      <c r="T1151" s="66">
        <v>4.8099999999999997E-2</v>
      </c>
      <c r="U1151" s="66">
        <v>5.4000000000000003E-3</v>
      </c>
      <c r="V1151" s="66">
        <v>-2.5000000000000001E-3</v>
      </c>
      <c r="W1151" s="66">
        <v>4.8300000000000003E-2</v>
      </c>
      <c r="X1151" s="1">
        <v>829500</v>
      </c>
      <c r="Y1151" s="1">
        <v>4424986</v>
      </c>
      <c r="Z1151" s="1">
        <v>1388629</v>
      </c>
      <c r="AA1151" t="s">
        <v>416</v>
      </c>
      <c r="AB1151" t="s">
        <v>635</v>
      </c>
      <c r="AC1151">
        <v>23.3</v>
      </c>
      <c r="AD1151">
        <v>2.64</v>
      </c>
      <c r="AE1151">
        <v>1.7</v>
      </c>
      <c r="AF1151" t="s">
        <v>230</v>
      </c>
      <c r="AG1151" s="1">
        <v>10500</v>
      </c>
      <c r="AH1151" s="36">
        <v>5399</v>
      </c>
      <c r="AI1151" s="1">
        <v>1100</v>
      </c>
      <c r="AJ1151" s="36">
        <v>5398</v>
      </c>
      <c r="AK1151" s="1">
        <v>1100</v>
      </c>
      <c r="AL1151" s="2">
        <v>0.63888888888888884</v>
      </c>
      <c r="AN1151" t="s">
        <v>298</v>
      </c>
      <c r="AO1151" t="s">
        <v>344</v>
      </c>
      <c r="AQ1151" t="str">
        <f t="shared" si="17"/>
        <v/>
      </c>
    </row>
    <row r="1152" spans="1:43">
      <c r="A1152" s="8">
        <v>46190</v>
      </c>
      <c r="B1152">
        <v>4012.25</v>
      </c>
      <c r="C1152">
        <v>0.53</v>
      </c>
      <c r="D1152">
        <v>70070</v>
      </c>
      <c r="E1152">
        <v>1.01</v>
      </c>
      <c r="F1152" s="69">
        <v>6890</v>
      </c>
      <c r="G1152" t="s">
        <v>74</v>
      </c>
      <c r="H1152">
        <v>0</v>
      </c>
      <c r="I1152" t="s">
        <v>314</v>
      </c>
      <c r="J1152" t="s">
        <v>289</v>
      </c>
      <c r="K1152" t="s">
        <v>290</v>
      </c>
      <c r="L1152" s="36">
        <v>9420</v>
      </c>
      <c r="M1152">
        <v>120</v>
      </c>
      <c r="N1152" s="66">
        <v>1.29E-2</v>
      </c>
      <c r="O1152" s="36">
        <v>9300</v>
      </c>
      <c r="P1152" s="66">
        <v>1.29E-2</v>
      </c>
      <c r="Q1152" s="36">
        <v>9020</v>
      </c>
      <c r="R1152" s="36">
        <v>9500</v>
      </c>
      <c r="S1152" s="36">
        <v>8990</v>
      </c>
      <c r="T1152" s="66">
        <v>4.4299999999999999E-2</v>
      </c>
      <c r="U1152" s="66">
        <v>-4.1999999999999997E-3</v>
      </c>
      <c r="V1152" s="66">
        <v>-8.3999999999999995E-3</v>
      </c>
      <c r="W1152" s="66">
        <v>4.7800000000000002E-2</v>
      </c>
      <c r="X1152" s="1">
        <v>557400</v>
      </c>
      <c r="Y1152" s="1">
        <v>5212775</v>
      </c>
      <c r="Z1152" s="1">
        <v>496549</v>
      </c>
      <c r="AA1152" t="s">
        <v>418</v>
      </c>
      <c r="AB1152" t="s">
        <v>419</v>
      </c>
      <c r="AC1152">
        <v>21.47</v>
      </c>
      <c r="AD1152">
        <v>1.7</v>
      </c>
      <c r="AE1152">
        <v>2.12</v>
      </c>
      <c r="AF1152" t="s">
        <v>230</v>
      </c>
      <c r="AG1152" s="1">
        <v>9500</v>
      </c>
      <c r="AH1152" s="36">
        <v>9420</v>
      </c>
      <c r="AI1152" s="1">
        <v>2100</v>
      </c>
      <c r="AJ1152" s="36">
        <v>9410</v>
      </c>
      <c r="AK1152" s="1">
        <v>1500</v>
      </c>
      <c r="AL1152" s="2">
        <v>0.6381944444444444</v>
      </c>
      <c r="AN1152" t="s">
        <v>293</v>
      </c>
      <c r="AO1152" t="s">
        <v>344</v>
      </c>
      <c r="AQ1152" t="str">
        <f t="shared" si="17"/>
        <v/>
      </c>
    </row>
    <row r="1153" spans="1:43">
      <c r="A1153" s="8">
        <v>46190</v>
      </c>
      <c r="B1153">
        <v>4012.25</v>
      </c>
      <c r="C1153">
        <v>0.53</v>
      </c>
      <c r="D1153">
        <v>70070</v>
      </c>
      <c r="E1153">
        <v>1.01</v>
      </c>
      <c r="F1153" s="69">
        <v>6925</v>
      </c>
      <c r="G1153" t="s">
        <v>75</v>
      </c>
      <c r="H1153">
        <v>0</v>
      </c>
      <c r="I1153" t="s">
        <v>288</v>
      </c>
      <c r="J1153" t="s">
        <v>289</v>
      </c>
      <c r="K1153" t="s">
        <v>290</v>
      </c>
      <c r="L1153" s="36">
        <v>4618</v>
      </c>
      <c r="M1153">
        <v>316</v>
      </c>
      <c r="N1153" s="66">
        <v>7.3499999999999996E-2</v>
      </c>
      <c r="O1153" s="36">
        <v>4302</v>
      </c>
      <c r="P1153" s="66">
        <v>7.3400000000000007E-2</v>
      </c>
      <c r="Q1153" s="36">
        <v>4478</v>
      </c>
      <c r="R1153" s="36">
        <v>4620</v>
      </c>
      <c r="S1153" s="36">
        <v>4405</v>
      </c>
      <c r="T1153" s="66">
        <v>3.1199999999999999E-2</v>
      </c>
      <c r="U1153" s="66">
        <v>1.5100000000000001E-2</v>
      </c>
      <c r="V1153" s="66">
        <v>-4.0000000000000002E-4</v>
      </c>
      <c r="W1153" s="66">
        <v>4.8300000000000003E-2</v>
      </c>
      <c r="X1153" s="1">
        <v>443300</v>
      </c>
      <c r="Y1153" s="1">
        <v>2004647</v>
      </c>
      <c r="Z1153" s="1">
        <v>385603</v>
      </c>
      <c r="AA1153" t="s">
        <v>420</v>
      </c>
      <c r="AB1153" t="s">
        <v>421</v>
      </c>
      <c r="AC1153">
        <v>34.9</v>
      </c>
      <c r="AD1153">
        <v>1.85</v>
      </c>
      <c r="AE1153">
        <v>1.52</v>
      </c>
      <c r="AF1153" t="s">
        <v>230</v>
      </c>
      <c r="AG1153" s="1">
        <v>7100</v>
      </c>
      <c r="AH1153" s="36">
        <v>4619</v>
      </c>
      <c r="AI1153">
        <v>100</v>
      </c>
      <c r="AJ1153" s="36">
        <v>4616</v>
      </c>
      <c r="AK1153">
        <v>100</v>
      </c>
      <c r="AL1153" s="2">
        <v>0.6381944444444444</v>
      </c>
      <c r="AN1153" t="s">
        <v>298</v>
      </c>
      <c r="AO1153" t="s">
        <v>344</v>
      </c>
      <c r="AQ1153" t="str">
        <f t="shared" si="17"/>
        <v/>
      </c>
    </row>
    <row r="1154" spans="1:43">
      <c r="A1154" s="8">
        <v>46190</v>
      </c>
      <c r="B1154">
        <v>4012.25</v>
      </c>
      <c r="C1154">
        <v>0.53</v>
      </c>
      <c r="D1154">
        <v>70070</v>
      </c>
      <c r="E1154">
        <v>1.01</v>
      </c>
      <c r="F1154" s="69">
        <v>6963</v>
      </c>
      <c r="G1154" t="s">
        <v>76</v>
      </c>
      <c r="H1154">
        <v>0</v>
      </c>
      <c r="I1154" t="s">
        <v>288</v>
      </c>
      <c r="J1154" t="s">
        <v>289</v>
      </c>
      <c r="K1154" t="s">
        <v>295</v>
      </c>
      <c r="L1154" s="36">
        <v>5100</v>
      </c>
      <c r="M1154">
        <v>31</v>
      </c>
      <c r="N1154" s="66">
        <v>6.1000000000000004E-3</v>
      </c>
      <c r="O1154" s="36">
        <v>5069</v>
      </c>
      <c r="P1154" s="66">
        <v>6.1000000000000004E-3</v>
      </c>
      <c r="Q1154" s="36">
        <v>4991</v>
      </c>
      <c r="R1154" s="36">
        <v>5113</v>
      </c>
      <c r="S1154" s="36">
        <v>4934</v>
      </c>
      <c r="T1154" s="66">
        <v>2.18E-2</v>
      </c>
      <c r="U1154" s="66">
        <v>-5.0000000000000001E-4</v>
      </c>
      <c r="V1154" s="66">
        <v>-2.5000000000000001E-3</v>
      </c>
      <c r="W1154" s="66">
        <v>3.3599999999999998E-2</v>
      </c>
      <c r="X1154" s="1">
        <v>2624900</v>
      </c>
      <c r="Y1154" s="1">
        <v>13260172</v>
      </c>
      <c r="Z1154" s="1">
        <v>2059176</v>
      </c>
      <c r="AA1154" t="s">
        <v>586</v>
      </c>
      <c r="AB1154" t="s">
        <v>423</v>
      </c>
      <c r="AC1154">
        <v>67.900000000000006</v>
      </c>
      <c r="AD1154">
        <v>2.59</v>
      </c>
      <c r="AE1154">
        <v>0.98</v>
      </c>
      <c r="AF1154" t="s">
        <v>230</v>
      </c>
      <c r="AG1154" s="1">
        <v>85300</v>
      </c>
      <c r="AH1154" s="36">
        <v>5100</v>
      </c>
      <c r="AI1154" s="1">
        <v>1000</v>
      </c>
      <c r="AJ1154" s="36">
        <v>5099</v>
      </c>
      <c r="AK1154">
        <v>900</v>
      </c>
      <c r="AL1154" s="2">
        <v>0.63888888888888884</v>
      </c>
      <c r="AN1154" t="s">
        <v>298</v>
      </c>
      <c r="AO1154" t="s">
        <v>344</v>
      </c>
      <c r="AQ1154" t="str">
        <f t="shared" si="17"/>
        <v/>
      </c>
    </row>
    <row r="1155" spans="1:43">
      <c r="A1155" s="8">
        <v>46190</v>
      </c>
      <c r="B1155">
        <v>4012.25</v>
      </c>
      <c r="C1155">
        <v>0.53</v>
      </c>
      <c r="D1155">
        <v>70070</v>
      </c>
      <c r="E1155">
        <v>1.01</v>
      </c>
      <c r="F1155" s="69">
        <v>7011</v>
      </c>
      <c r="G1155" t="s">
        <v>77</v>
      </c>
      <c r="H1155">
        <v>0</v>
      </c>
      <c r="I1155" t="s">
        <v>288</v>
      </c>
      <c r="J1155" t="s">
        <v>289</v>
      </c>
      <c r="K1155" t="s">
        <v>295</v>
      </c>
      <c r="L1155" s="36">
        <v>3856</v>
      </c>
      <c r="M1155">
        <v>46</v>
      </c>
      <c r="N1155" s="66">
        <v>1.21E-2</v>
      </c>
      <c r="O1155" s="36">
        <v>3810</v>
      </c>
      <c r="P1155" s="66">
        <v>1.2E-2</v>
      </c>
      <c r="Q1155" s="36">
        <v>3810</v>
      </c>
      <c r="R1155" s="36">
        <v>3905</v>
      </c>
      <c r="S1155" s="36">
        <v>3796</v>
      </c>
      <c r="T1155" s="66">
        <v>1.2E-2</v>
      </c>
      <c r="U1155" s="66">
        <v>-1E-3</v>
      </c>
      <c r="V1155" s="66">
        <v>-1.2500000000000001E-2</v>
      </c>
      <c r="W1155" s="66">
        <v>1.5800000000000002E-2</v>
      </c>
      <c r="X1155" s="1">
        <v>20911800</v>
      </c>
      <c r="Y1155" s="1">
        <v>80568436</v>
      </c>
      <c r="Z1155" s="1">
        <v>13008785</v>
      </c>
      <c r="AA1155" t="s">
        <v>424</v>
      </c>
      <c r="AB1155" t="s">
        <v>636</v>
      </c>
      <c r="AC1155">
        <v>34.090000000000003</v>
      </c>
      <c r="AD1155">
        <v>4.1900000000000004</v>
      </c>
      <c r="AE1155">
        <v>0.75</v>
      </c>
      <c r="AF1155" t="s">
        <v>230</v>
      </c>
      <c r="AG1155" s="1">
        <v>664900</v>
      </c>
      <c r="AH1155" s="36">
        <v>3857</v>
      </c>
      <c r="AI1155" s="1">
        <v>1200</v>
      </c>
      <c r="AJ1155" s="36">
        <v>3856</v>
      </c>
      <c r="AK1155" s="1">
        <v>6700</v>
      </c>
      <c r="AL1155" s="2">
        <v>0.63888888888888884</v>
      </c>
      <c r="AN1155" t="s">
        <v>298</v>
      </c>
      <c r="AO1155" t="s">
        <v>395</v>
      </c>
      <c r="AQ1155" t="str">
        <f t="shared" ref="AQ1155:AQ1218" si="18">IF(AP1155="","",ROUND((L1155-AP1155)/AP1155,4))</f>
        <v/>
      </c>
    </row>
    <row r="1156" spans="1:43">
      <c r="A1156" s="8">
        <v>46190</v>
      </c>
      <c r="B1156">
        <v>4012.25</v>
      </c>
      <c r="C1156">
        <v>0.53</v>
      </c>
      <c r="D1156">
        <v>70070</v>
      </c>
      <c r="E1156">
        <v>1.01</v>
      </c>
      <c r="F1156" s="69">
        <v>7013</v>
      </c>
      <c r="G1156" t="s">
        <v>78</v>
      </c>
      <c r="H1156">
        <v>0</v>
      </c>
      <c r="I1156" t="s">
        <v>288</v>
      </c>
      <c r="J1156" t="s">
        <v>289</v>
      </c>
      <c r="K1156" t="s">
        <v>290</v>
      </c>
      <c r="L1156" s="36">
        <v>2902.5</v>
      </c>
      <c r="M1156">
        <v>128</v>
      </c>
      <c r="N1156" s="66">
        <v>4.6100000000000002E-2</v>
      </c>
      <c r="O1156" s="36">
        <v>2774.5</v>
      </c>
      <c r="P1156" s="66">
        <v>4.6100000000000002E-2</v>
      </c>
      <c r="Q1156" s="36">
        <v>2808</v>
      </c>
      <c r="R1156" s="36">
        <v>2958.5</v>
      </c>
      <c r="S1156" s="36">
        <v>2800</v>
      </c>
      <c r="T1156" s="66">
        <v>3.3599999999999998E-2</v>
      </c>
      <c r="U1156" s="66">
        <v>-9.1999999999999998E-3</v>
      </c>
      <c r="V1156" s="66">
        <v>-1.89E-2</v>
      </c>
      <c r="W1156" s="66">
        <v>3.6600000000000001E-2</v>
      </c>
      <c r="X1156" s="1">
        <v>17211000</v>
      </c>
      <c r="Y1156" s="1">
        <v>50054699</v>
      </c>
      <c r="Z1156" s="1">
        <v>3142709</v>
      </c>
      <c r="AA1156" t="s">
        <v>426</v>
      </c>
      <c r="AB1156" t="s">
        <v>637</v>
      </c>
      <c r="AC1156">
        <v>18.649999999999999</v>
      </c>
      <c r="AD1156">
        <v>4.71</v>
      </c>
      <c r="AE1156">
        <v>0.79</v>
      </c>
      <c r="AF1156" t="s">
        <v>230</v>
      </c>
      <c r="AG1156" s="1">
        <v>598600</v>
      </c>
      <c r="AH1156" s="36">
        <v>2902.5</v>
      </c>
      <c r="AI1156">
        <v>600</v>
      </c>
      <c r="AJ1156" s="36">
        <v>2902</v>
      </c>
      <c r="AK1156" s="1">
        <v>1800</v>
      </c>
      <c r="AL1156" s="2">
        <v>0.63888888888888884</v>
      </c>
      <c r="AN1156" t="s">
        <v>298</v>
      </c>
      <c r="AO1156" t="s">
        <v>395</v>
      </c>
      <c r="AQ1156" t="str">
        <f t="shared" si="18"/>
        <v/>
      </c>
    </row>
    <row r="1157" spans="1:43">
      <c r="A1157" s="8">
        <v>46190</v>
      </c>
      <c r="B1157">
        <v>4012.25</v>
      </c>
      <c r="C1157">
        <v>0.53</v>
      </c>
      <c r="D1157">
        <v>70070</v>
      </c>
      <c r="E1157">
        <v>1.01</v>
      </c>
      <c r="F1157" s="69">
        <v>7047</v>
      </c>
      <c r="G1157" t="s">
        <v>79</v>
      </c>
      <c r="H1157">
        <v>0</v>
      </c>
      <c r="I1157" t="s">
        <v>347</v>
      </c>
      <c r="J1157" t="s">
        <v>289</v>
      </c>
      <c r="K1157" t="s">
        <v>295</v>
      </c>
      <c r="L1157" s="36">
        <v>2182</v>
      </c>
      <c r="M1157">
        <v>143</v>
      </c>
      <c r="N1157" s="66">
        <v>7.0099999999999996E-2</v>
      </c>
      <c r="O1157" s="36">
        <v>2039</v>
      </c>
      <c r="P1157" s="66">
        <v>7.0099999999999996E-2</v>
      </c>
      <c r="Q1157" s="36">
        <v>2128</v>
      </c>
      <c r="R1157" s="36">
        <v>2222</v>
      </c>
      <c r="S1157" s="36">
        <v>2088</v>
      </c>
      <c r="T1157" s="66">
        <v>2.53E-2</v>
      </c>
      <c r="U1157" s="66">
        <v>2.7000000000000001E-3</v>
      </c>
      <c r="V1157" s="66">
        <v>-1.7999999999999999E-2</v>
      </c>
      <c r="W1157" s="66">
        <v>4.4999999999999998E-2</v>
      </c>
      <c r="X1157" s="1">
        <v>179800</v>
      </c>
      <c r="Y1157" s="1">
        <v>389516</v>
      </c>
      <c r="Z1157" s="1">
        <v>30975</v>
      </c>
      <c r="AA1157" t="s">
        <v>428</v>
      </c>
      <c r="AB1157" t="s">
        <v>638</v>
      </c>
      <c r="AC1157">
        <v>8.64</v>
      </c>
      <c r="AD1157">
        <v>2.71</v>
      </c>
      <c r="AE1157">
        <v>0.6</v>
      </c>
      <c r="AF1157" t="s">
        <v>230</v>
      </c>
      <c r="AG1157">
        <v>0</v>
      </c>
      <c r="AH1157" s="36">
        <v>2184</v>
      </c>
      <c r="AI1157">
        <v>300</v>
      </c>
      <c r="AJ1157" s="36">
        <v>2182</v>
      </c>
      <c r="AK1157">
        <v>100</v>
      </c>
      <c r="AL1157" s="2">
        <v>0.6381944444444444</v>
      </c>
      <c r="AN1157" t="s">
        <v>298</v>
      </c>
      <c r="AO1157" t="s">
        <v>313</v>
      </c>
      <c r="AQ1157" t="str">
        <f t="shared" si="18"/>
        <v/>
      </c>
    </row>
    <row r="1158" spans="1:43">
      <c r="A1158" s="8">
        <v>46190</v>
      </c>
      <c r="B1158">
        <v>4012.25</v>
      </c>
      <c r="C1158">
        <v>0.53</v>
      </c>
      <c r="D1158">
        <v>70070</v>
      </c>
      <c r="E1158">
        <v>1.01</v>
      </c>
      <c r="F1158" s="69">
        <v>7084</v>
      </c>
      <c r="G1158" t="s">
        <v>80</v>
      </c>
      <c r="H1158">
        <v>0</v>
      </c>
      <c r="I1158" t="s">
        <v>347</v>
      </c>
      <c r="J1158" t="s">
        <v>323</v>
      </c>
      <c r="K1158" t="s">
        <v>295</v>
      </c>
      <c r="L1158" s="36">
        <v>2794</v>
      </c>
      <c r="M1158">
        <v>-43</v>
      </c>
      <c r="N1158" s="66">
        <v>-1.52E-2</v>
      </c>
      <c r="O1158" s="36">
        <v>2837</v>
      </c>
      <c r="P1158" s="66">
        <v>-1.5100000000000001E-2</v>
      </c>
      <c r="Q1158" s="36">
        <v>2838</v>
      </c>
      <c r="R1158" s="36">
        <v>2838</v>
      </c>
      <c r="S1158" s="36">
        <v>2652</v>
      </c>
      <c r="T1158" s="66">
        <v>-1.55E-2</v>
      </c>
      <c r="U1158" s="66">
        <v>5.7000000000000002E-3</v>
      </c>
      <c r="V1158" s="66">
        <v>-1.55E-2</v>
      </c>
      <c r="W1158" s="66">
        <v>5.3499999999999999E-2</v>
      </c>
      <c r="X1158" s="1">
        <v>26700</v>
      </c>
      <c r="Y1158" s="1">
        <v>73614</v>
      </c>
      <c r="Z1158" s="1">
        <v>9107</v>
      </c>
      <c r="AA1158" t="s">
        <v>430</v>
      </c>
      <c r="AB1158" t="s">
        <v>642</v>
      </c>
      <c r="AC1158">
        <v>40.72</v>
      </c>
      <c r="AD1158">
        <v>1.45</v>
      </c>
      <c r="AE1158">
        <v>3.76</v>
      </c>
      <c r="AF1158">
        <v>0.4</v>
      </c>
      <c r="AG1158" s="1">
        <v>2200</v>
      </c>
      <c r="AH1158" s="36">
        <v>2804</v>
      </c>
      <c r="AI1158" s="1">
        <v>1400</v>
      </c>
      <c r="AJ1158" s="36">
        <v>2793</v>
      </c>
      <c r="AK1158">
        <v>100</v>
      </c>
      <c r="AL1158" s="2">
        <v>0.63749999999999996</v>
      </c>
      <c r="AM1158" s="3">
        <v>46160</v>
      </c>
      <c r="AN1158" t="s">
        <v>298</v>
      </c>
      <c r="AO1158" t="s">
        <v>313</v>
      </c>
      <c r="AQ1158" t="str">
        <f t="shared" si="18"/>
        <v/>
      </c>
    </row>
    <row r="1159" spans="1:43">
      <c r="A1159" s="8">
        <v>46190</v>
      </c>
      <c r="B1159">
        <v>4012.25</v>
      </c>
      <c r="C1159">
        <v>0.53</v>
      </c>
      <c r="D1159">
        <v>70070</v>
      </c>
      <c r="E1159">
        <v>1.01</v>
      </c>
      <c r="F1159" s="69">
        <v>7182</v>
      </c>
      <c r="G1159" t="s">
        <v>81</v>
      </c>
      <c r="H1159">
        <v>0</v>
      </c>
      <c r="I1159" t="s">
        <v>288</v>
      </c>
      <c r="J1159" t="s">
        <v>289</v>
      </c>
      <c r="K1159" t="s">
        <v>290</v>
      </c>
      <c r="L1159" s="36">
        <v>3135</v>
      </c>
      <c r="M1159">
        <v>-35</v>
      </c>
      <c r="N1159" s="66">
        <v>-1.0999999999999999E-2</v>
      </c>
      <c r="O1159" s="36">
        <v>3170</v>
      </c>
      <c r="P1159" s="66">
        <v>-1.0999999999999999E-2</v>
      </c>
      <c r="Q1159" s="36">
        <v>3188</v>
      </c>
      <c r="R1159" s="36">
        <v>3235</v>
      </c>
      <c r="S1159" s="36">
        <v>3131</v>
      </c>
      <c r="T1159" s="66">
        <v>-1.66E-2</v>
      </c>
      <c r="U1159" s="66">
        <v>-1.0999999999999999E-2</v>
      </c>
      <c r="V1159" s="66">
        <v>-3.09E-2</v>
      </c>
      <c r="W1159" s="66">
        <v>1.1999999999999999E-3</v>
      </c>
      <c r="X1159" s="1">
        <v>4137200</v>
      </c>
      <c r="Y1159" s="1">
        <v>13127233</v>
      </c>
      <c r="Z1159" s="1">
        <v>11210379</v>
      </c>
      <c r="AA1159" t="s">
        <v>645</v>
      </c>
      <c r="AB1159" t="s">
        <v>433</v>
      </c>
      <c r="AC1159">
        <v>16.91</v>
      </c>
      <c r="AD1159">
        <v>1.21</v>
      </c>
      <c r="AE1159">
        <v>2.97</v>
      </c>
      <c r="AF1159" t="s">
        <v>230</v>
      </c>
      <c r="AG1159" s="1">
        <v>278000</v>
      </c>
      <c r="AH1159" s="36">
        <v>3135</v>
      </c>
      <c r="AI1159" s="1">
        <v>2300</v>
      </c>
      <c r="AJ1159" s="36">
        <v>3134</v>
      </c>
      <c r="AK1159" s="1">
        <v>4300</v>
      </c>
      <c r="AL1159" s="2">
        <v>0.63888888888888884</v>
      </c>
      <c r="AN1159" t="s">
        <v>298</v>
      </c>
      <c r="AO1159" t="s">
        <v>434</v>
      </c>
      <c r="AQ1159" t="str">
        <f t="shared" si="18"/>
        <v/>
      </c>
    </row>
    <row r="1160" spans="1:43">
      <c r="A1160" s="8">
        <v>46190</v>
      </c>
      <c r="B1160">
        <v>4012.25</v>
      </c>
      <c r="C1160">
        <v>0.53</v>
      </c>
      <c r="D1160">
        <v>70070</v>
      </c>
      <c r="E1160">
        <v>1.01</v>
      </c>
      <c r="F1160" s="69">
        <v>7203</v>
      </c>
      <c r="G1160" t="s">
        <v>82</v>
      </c>
      <c r="H1160">
        <v>0</v>
      </c>
      <c r="I1160" t="s">
        <v>288</v>
      </c>
      <c r="J1160" t="s">
        <v>289</v>
      </c>
      <c r="K1160" t="s">
        <v>290</v>
      </c>
      <c r="L1160" s="36">
        <v>2810.5</v>
      </c>
      <c r="M1160">
        <v>-37</v>
      </c>
      <c r="N1160" s="66">
        <v>-1.2999999999999999E-2</v>
      </c>
      <c r="O1160" s="36">
        <v>2847.5</v>
      </c>
      <c r="P1160" s="66">
        <v>-1.29E-2</v>
      </c>
      <c r="Q1160" s="36">
        <v>2862.5</v>
      </c>
      <c r="R1160" s="36">
        <v>2863.5</v>
      </c>
      <c r="S1160" s="36">
        <v>2803.5</v>
      </c>
      <c r="T1160" s="66">
        <v>-1.8100000000000002E-2</v>
      </c>
      <c r="U1160" s="66">
        <v>-1.9E-3</v>
      </c>
      <c r="V1160" s="66">
        <v>-1.8499999999999999E-2</v>
      </c>
      <c r="W1160" s="66">
        <v>2.3999999999999998E-3</v>
      </c>
      <c r="X1160" s="1">
        <v>20126200</v>
      </c>
      <c r="Y1160" s="1">
        <v>56805907</v>
      </c>
      <c r="Z1160" s="1">
        <v>44391812</v>
      </c>
      <c r="AA1160" t="s">
        <v>435</v>
      </c>
      <c r="AB1160" t="s">
        <v>639</v>
      </c>
      <c r="AC1160">
        <v>11.09</v>
      </c>
      <c r="AD1160">
        <v>0.91</v>
      </c>
      <c r="AE1160">
        <v>3.56</v>
      </c>
      <c r="AF1160" t="s">
        <v>230</v>
      </c>
      <c r="AG1160" s="1">
        <v>1014700</v>
      </c>
      <c r="AH1160" s="36">
        <v>2811</v>
      </c>
      <c r="AI1160" s="1">
        <v>7500</v>
      </c>
      <c r="AJ1160" s="36">
        <v>2810</v>
      </c>
      <c r="AK1160" s="1">
        <v>19900</v>
      </c>
      <c r="AL1160" s="2">
        <v>0.63888888888888884</v>
      </c>
      <c r="AN1160" t="s">
        <v>298</v>
      </c>
      <c r="AO1160" t="s">
        <v>437</v>
      </c>
      <c r="AQ1160" t="str">
        <f t="shared" si="18"/>
        <v/>
      </c>
    </row>
    <row r="1161" spans="1:43">
      <c r="A1161" s="8">
        <v>46190</v>
      </c>
      <c r="B1161">
        <v>4012.25</v>
      </c>
      <c r="C1161">
        <v>0.53</v>
      </c>
      <c r="D1161">
        <v>70070</v>
      </c>
      <c r="E1161">
        <v>1.01</v>
      </c>
      <c r="F1161" s="69">
        <v>7213</v>
      </c>
      <c r="G1161" t="s">
        <v>83</v>
      </c>
      <c r="H1161">
        <v>0</v>
      </c>
      <c r="I1161" t="s">
        <v>314</v>
      </c>
      <c r="J1161" t="s">
        <v>289</v>
      </c>
      <c r="K1161" t="s">
        <v>295</v>
      </c>
      <c r="L1161">
        <v>583</v>
      </c>
      <c r="M1161">
        <v>14</v>
      </c>
      <c r="N1161" s="66">
        <v>2.46E-2</v>
      </c>
      <c r="O1161">
        <v>569</v>
      </c>
      <c r="P1161" s="66">
        <v>2.46E-2</v>
      </c>
      <c r="Q1161">
        <v>574</v>
      </c>
      <c r="R1161">
        <v>602</v>
      </c>
      <c r="S1161">
        <v>574</v>
      </c>
      <c r="T1161" s="66">
        <v>1.5599999999999999E-2</v>
      </c>
      <c r="U1161" s="66">
        <v>-2.3400000000000001E-2</v>
      </c>
      <c r="V1161" s="66">
        <v>-3.15E-2</v>
      </c>
      <c r="W1161" s="66">
        <v>1.5599999999999999E-2</v>
      </c>
      <c r="X1161" s="1">
        <v>35300</v>
      </c>
      <c r="Y1161" s="1">
        <v>20919</v>
      </c>
      <c r="Z1161" s="1">
        <v>9264</v>
      </c>
      <c r="AA1161" t="s">
        <v>524</v>
      </c>
      <c r="AB1161" t="s">
        <v>439</v>
      </c>
      <c r="AC1161">
        <v>6.86</v>
      </c>
      <c r="AD1161">
        <v>0.82</v>
      </c>
      <c r="AE1161">
        <v>4.46</v>
      </c>
      <c r="AF1161">
        <v>0.3</v>
      </c>
      <c r="AG1161">
        <v>0</v>
      </c>
      <c r="AH1161">
        <v>585</v>
      </c>
      <c r="AI1161" s="1">
        <v>1700</v>
      </c>
      <c r="AJ1161">
        <v>581</v>
      </c>
      <c r="AK1161">
        <v>200</v>
      </c>
      <c r="AL1161" s="2">
        <v>0.63680555555555551</v>
      </c>
      <c r="AN1161" t="s">
        <v>298</v>
      </c>
      <c r="AO1161" t="s">
        <v>437</v>
      </c>
      <c r="AQ1161" t="str">
        <f t="shared" si="18"/>
        <v/>
      </c>
    </row>
    <row r="1162" spans="1:43">
      <c r="A1162" s="8">
        <v>46190</v>
      </c>
      <c r="B1162">
        <v>4012.25</v>
      </c>
      <c r="C1162">
        <v>0.53</v>
      </c>
      <c r="D1162">
        <v>70070</v>
      </c>
      <c r="E1162">
        <v>1.01</v>
      </c>
      <c r="F1162" s="69">
        <v>7220</v>
      </c>
      <c r="G1162" t="s">
        <v>84</v>
      </c>
      <c r="H1162">
        <v>0</v>
      </c>
      <c r="I1162" t="s">
        <v>288</v>
      </c>
      <c r="J1162" t="s">
        <v>289</v>
      </c>
      <c r="K1162" t="s">
        <v>290</v>
      </c>
      <c r="L1162" s="36">
        <v>5400</v>
      </c>
      <c r="M1162">
        <v>605</v>
      </c>
      <c r="N1162" s="66">
        <v>0.12620000000000001</v>
      </c>
      <c r="O1162" s="36">
        <v>4795</v>
      </c>
      <c r="P1162" s="66">
        <v>0.12609999999999999</v>
      </c>
      <c r="Q1162" s="36">
        <v>4725</v>
      </c>
      <c r="R1162" s="36">
        <v>5450</v>
      </c>
      <c r="S1162" s="36">
        <v>4665</v>
      </c>
      <c r="T1162" s="66">
        <v>0.14280000000000001</v>
      </c>
      <c r="U1162" s="66">
        <v>9.2999999999999992E-3</v>
      </c>
      <c r="V1162" s="66">
        <v>-9.1000000000000004E-3</v>
      </c>
      <c r="W1162" s="66">
        <v>0.1575</v>
      </c>
      <c r="X1162" s="1">
        <v>3656000</v>
      </c>
      <c r="Y1162" s="1">
        <v>19201711</v>
      </c>
      <c r="Z1162" s="1">
        <v>354142</v>
      </c>
      <c r="AA1162" t="s">
        <v>563</v>
      </c>
      <c r="AB1162" t="s">
        <v>441</v>
      </c>
      <c r="AC1162">
        <v>54.43</v>
      </c>
      <c r="AD1162">
        <v>2.9</v>
      </c>
      <c r="AE1162">
        <v>0.74</v>
      </c>
      <c r="AF1162" t="s">
        <v>230</v>
      </c>
      <c r="AG1162" s="1">
        <v>18900</v>
      </c>
      <c r="AH1162" s="36">
        <v>5400</v>
      </c>
      <c r="AI1162" s="1">
        <v>10800</v>
      </c>
      <c r="AJ1162" s="36">
        <v>5390</v>
      </c>
      <c r="AK1162" s="1">
        <v>6900</v>
      </c>
      <c r="AL1162" s="2">
        <v>0.6381944444444444</v>
      </c>
      <c r="AN1162" t="s">
        <v>298</v>
      </c>
      <c r="AO1162" t="s">
        <v>437</v>
      </c>
      <c r="AQ1162" t="str">
        <f t="shared" si="18"/>
        <v/>
      </c>
    </row>
    <row r="1163" spans="1:43">
      <c r="A1163" s="8">
        <v>46190</v>
      </c>
      <c r="B1163">
        <v>4012.25</v>
      </c>
      <c r="C1163">
        <v>0.53</v>
      </c>
      <c r="D1163">
        <v>70070</v>
      </c>
      <c r="E1163">
        <v>1.01</v>
      </c>
      <c r="F1163" s="69">
        <v>7269</v>
      </c>
      <c r="G1163" t="s">
        <v>85</v>
      </c>
      <c r="H1163">
        <v>0</v>
      </c>
      <c r="I1163" t="s">
        <v>288</v>
      </c>
      <c r="J1163" t="s">
        <v>289</v>
      </c>
      <c r="K1163" t="s">
        <v>290</v>
      </c>
      <c r="L1163" s="36">
        <v>1942</v>
      </c>
      <c r="M1163">
        <v>42</v>
      </c>
      <c r="N1163" s="66">
        <v>2.2100000000000002E-2</v>
      </c>
      <c r="O1163" s="36">
        <v>1900</v>
      </c>
      <c r="P1163" s="66">
        <v>2.2100000000000002E-2</v>
      </c>
      <c r="Q1163" s="36">
        <v>1919</v>
      </c>
      <c r="R1163" s="36">
        <v>1949</v>
      </c>
      <c r="S1163" s="36">
        <v>1904</v>
      </c>
      <c r="T1163" s="66">
        <v>1.1900000000000001E-2</v>
      </c>
      <c r="U1163" s="66">
        <v>3.5999999999999999E-3</v>
      </c>
      <c r="V1163" s="66">
        <v>-3.5000000000000001E-3</v>
      </c>
      <c r="W1163" s="66">
        <v>1.9900000000000001E-2</v>
      </c>
      <c r="X1163" s="1">
        <v>5605000</v>
      </c>
      <c r="Y1163" s="1">
        <v>10812167</v>
      </c>
      <c r="Z1163" s="1">
        <v>3815226</v>
      </c>
      <c r="AA1163" t="s">
        <v>442</v>
      </c>
      <c r="AB1163" t="s">
        <v>443</v>
      </c>
      <c r="AC1163">
        <v>9.85</v>
      </c>
      <c r="AD1163">
        <v>1.1000000000000001</v>
      </c>
      <c r="AE1163">
        <v>2.63</v>
      </c>
      <c r="AF1163" t="s">
        <v>230</v>
      </c>
      <c r="AG1163" s="1">
        <v>4079300</v>
      </c>
      <c r="AH1163" s="36">
        <v>1942</v>
      </c>
      <c r="AI1163">
        <v>200</v>
      </c>
      <c r="AJ1163" s="36">
        <v>1941.5</v>
      </c>
      <c r="AK1163" s="1">
        <v>16300</v>
      </c>
      <c r="AL1163" s="2">
        <v>0.63888888888888884</v>
      </c>
      <c r="AN1163" t="s">
        <v>298</v>
      </c>
      <c r="AO1163" t="s">
        <v>437</v>
      </c>
      <c r="AQ1163" t="str">
        <f t="shared" si="18"/>
        <v/>
      </c>
    </row>
    <row r="1164" spans="1:43">
      <c r="A1164" s="8">
        <v>46190</v>
      </c>
      <c r="B1164">
        <v>4012.25</v>
      </c>
      <c r="C1164">
        <v>0.53</v>
      </c>
      <c r="D1164">
        <v>70070</v>
      </c>
      <c r="E1164">
        <v>1.01</v>
      </c>
      <c r="F1164" s="69">
        <v>7272</v>
      </c>
      <c r="G1164" t="s">
        <v>86</v>
      </c>
      <c r="H1164">
        <v>0</v>
      </c>
      <c r="I1164" t="s">
        <v>288</v>
      </c>
      <c r="J1164" t="s">
        <v>289</v>
      </c>
      <c r="K1164" t="s">
        <v>290</v>
      </c>
      <c r="L1164" s="36">
        <v>1225</v>
      </c>
      <c r="M1164">
        <v>3.5</v>
      </c>
      <c r="N1164" s="66">
        <v>2.8999999999999998E-3</v>
      </c>
      <c r="O1164" s="36">
        <v>1221.5</v>
      </c>
      <c r="P1164" s="66">
        <v>2.8E-3</v>
      </c>
      <c r="Q1164" s="36">
        <v>1225</v>
      </c>
      <c r="R1164" s="36">
        <v>1237.5</v>
      </c>
      <c r="S1164" s="36">
        <v>1223</v>
      </c>
      <c r="T1164" s="66">
        <v>0</v>
      </c>
      <c r="U1164" s="66">
        <v>-2.3999999999999998E-3</v>
      </c>
      <c r="V1164" s="66">
        <v>-1.01E-2</v>
      </c>
      <c r="W1164" s="66">
        <v>1.6000000000000001E-3</v>
      </c>
      <c r="X1164" s="1">
        <v>2824000</v>
      </c>
      <c r="Y1164" s="1">
        <v>3473339</v>
      </c>
      <c r="Z1164" s="1">
        <v>1247203</v>
      </c>
      <c r="AA1164" t="s">
        <v>444</v>
      </c>
      <c r="AB1164" t="s">
        <v>445</v>
      </c>
      <c r="AC1164">
        <v>9.65</v>
      </c>
      <c r="AD1164">
        <v>1.04</v>
      </c>
      <c r="AE1164">
        <v>4.08</v>
      </c>
      <c r="AF1164" t="s">
        <v>230</v>
      </c>
      <c r="AG1164" s="1">
        <v>492600</v>
      </c>
      <c r="AH1164" s="36">
        <v>1225</v>
      </c>
      <c r="AI1164" s="1">
        <v>10200</v>
      </c>
      <c r="AJ1164" s="36">
        <v>1224.5</v>
      </c>
      <c r="AK1164" s="1">
        <v>6800</v>
      </c>
      <c r="AL1164" s="2">
        <v>0.6381944444444444</v>
      </c>
      <c r="AN1164" t="s">
        <v>293</v>
      </c>
      <c r="AO1164" t="s">
        <v>437</v>
      </c>
      <c r="AQ1164" t="str">
        <f t="shared" si="18"/>
        <v/>
      </c>
    </row>
    <row r="1165" spans="1:43">
      <c r="A1165" s="8">
        <v>46190</v>
      </c>
      <c r="B1165">
        <v>4012.25</v>
      </c>
      <c r="C1165">
        <v>0.53</v>
      </c>
      <c r="D1165">
        <v>70070</v>
      </c>
      <c r="E1165">
        <v>1.01</v>
      </c>
      <c r="F1165" s="69">
        <v>7376</v>
      </c>
      <c r="G1165" t="s">
        <v>87</v>
      </c>
      <c r="H1165">
        <v>0</v>
      </c>
      <c r="I1165" t="s">
        <v>347</v>
      </c>
      <c r="J1165" t="s">
        <v>323</v>
      </c>
      <c r="K1165" t="s">
        <v>295</v>
      </c>
      <c r="L1165" s="36">
        <v>1092</v>
      </c>
      <c r="M1165">
        <v>10</v>
      </c>
      <c r="N1165" s="66">
        <v>9.1999999999999998E-3</v>
      </c>
      <c r="O1165" s="36">
        <v>1082</v>
      </c>
      <c r="P1165" s="66">
        <v>9.1999999999999998E-3</v>
      </c>
      <c r="Q1165" s="36">
        <v>1090</v>
      </c>
      <c r="R1165" s="36">
        <v>1114</v>
      </c>
      <c r="S1165" s="36">
        <v>1085</v>
      </c>
      <c r="T1165" s="66">
        <v>1.8E-3</v>
      </c>
      <c r="U1165" s="66">
        <v>-5.4000000000000003E-3</v>
      </c>
      <c r="V1165" s="66">
        <v>-1.9699999999999999E-2</v>
      </c>
      <c r="W1165" s="66">
        <v>6.4000000000000003E-3</v>
      </c>
      <c r="X1165" s="1">
        <v>11100</v>
      </c>
      <c r="Y1165" s="1">
        <v>12193</v>
      </c>
      <c r="Z1165" s="1">
        <v>4651</v>
      </c>
      <c r="AA1165" t="s">
        <v>446</v>
      </c>
      <c r="AB1165" t="s">
        <v>447</v>
      </c>
      <c r="AC1165">
        <v>0</v>
      </c>
      <c r="AD1165">
        <v>4.34</v>
      </c>
      <c r="AE1165">
        <v>0</v>
      </c>
      <c r="AF1165">
        <v>0.6</v>
      </c>
      <c r="AG1165">
        <v>400</v>
      </c>
      <c r="AH1165" s="36">
        <v>1084</v>
      </c>
      <c r="AI1165">
        <v>400</v>
      </c>
      <c r="AJ1165" s="36">
        <v>1069</v>
      </c>
      <c r="AK1165">
        <v>100</v>
      </c>
      <c r="AL1165" s="2">
        <v>0.63402777777777775</v>
      </c>
      <c r="AN1165" t="s">
        <v>448</v>
      </c>
      <c r="AO1165" t="s">
        <v>313</v>
      </c>
      <c r="AQ1165" t="str">
        <f t="shared" si="18"/>
        <v/>
      </c>
    </row>
    <row r="1166" spans="1:43">
      <c r="A1166" s="8">
        <v>46190</v>
      </c>
      <c r="B1166">
        <v>4012.25</v>
      </c>
      <c r="C1166">
        <v>0.53</v>
      </c>
      <c r="D1166">
        <v>70070</v>
      </c>
      <c r="E1166">
        <v>1.01</v>
      </c>
      <c r="F1166" s="69">
        <v>7525</v>
      </c>
      <c r="G1166" t="s">
        <v>88</v>
      </c>
      <c r="H1166">
        <v>0</v>
      </c>
      <c r="I1166" t="s">
        <v>288</v>
      </c>
      <c r="J1166" t="s">
        <v>289</v>
      </c>
      <c r="K1166" t="s">
        <v>295</v>
      </c>
      <c r="L1166" s="36">
        <v>3490</v>
      </c>
      <c r="M1166">
        <v>30</v>
      </c>
      <c r="N1166" s="66">
        <v>8.6999999999999994E-3</v>
      </c>
      <c r="O1166" s="36">
        <v>3460</v>
      </c>
      <c r="P1166" s="66">
        <v>8.6E-3</v>
      </c>
      <c r="Q1166" s="36">
        <v>3455</v>
      </c>
      <c r="R1166" s="36">
        <v>3510</v>
      </c>
      <c r="S1166" s="36">
        <v>3455</v>
      </c>
      <c r="T1166" s="66">
        <v>1.01E-2</v>
      </c>
      <c r="U1166" s="66">
        <v>-2.8E-3</v>
      </c>
      <c r="V1166" s="66">
        <v>-5.5999999999999999E-3</v>
      </c>
      <c r="W1166" s="66">
        <v>1.01E-2</v>
      </c>
      <c r="X1166" s="1">
        <v>4400</v>
      </c>
      <c r="Y1166" s="1">
        <v>15364</v>
      </c>
      <c r="Z1166" s="1">
        <v>30153</v>
      </c>
      <c r="AA1166" t="s">
        <v>449</v>
      </c>
      <c r="AB1166" t="s">
        <v>450</v>
      </c>
      <c r="AC1166">
        <v>9.42</v>
      </c>
      <c r="AD1166">
        <v>0.98</v>
      </c>
      <c r="AE1166">
        <v>4.6399999999999997</v>
      </c>
      <c r="AF1166" t="s">
        <v>230</v>
      </c>
      <c r="AG1166" s="1">
        <v>6900</v>
      </c>
      <c r="AH1166" s="36">
        <v>3495</v>
      </c>
      <c r="AI1166">
        <v>300</v>
      </c>
      <c r="AJ1166" s="36">
        <v>3485</v>
      </c>
      <c r="AK1166">
        <v>300</v>
      </c>
      <c r="AL1166" s="2">
        <v>0.6381944444444444</v>
      </c>
      <c r="AN1166" t="s">
        <v>298</v>
      </c>
      <c r="AO1166" t="s">
        <v>322</v>
      </c>
      <c r="AQ1166" t="str">
        <f t="shared" si="18"/>
        <v/>
      </c>
    </row>
    <row r="1167" spans="1:43">
      <c r="A1167" s="8">
        <v>46190</v>
      </c>
      <c r="B1167">
        <v>4012.25</v>
      </c>
      <c r="C1167">
        <v>0.53</v>
      </c>
      <c r="D1167">
        <v>70070</v>
      </c>
      <c r="E1167">
        <v>1.01</v>
      </c>
      <c r="F1167" s="69">
        <v>7729</v>
      </c>
      <c r="G1167" t="s">
        <v>89</v>
      </c>
      <c r="H1167">
        <v>0</v>
      </c>
      <c r="I1167" t="s">
        <v>288</v>
      </c>
      <c r="J1167" t="s">
        <v>289</v>
      </c>
      <c r="K1167" t="s">
        <v>295</v>
      </c>
      <c r="L1167" s="36">
        <v>19320</v>
      </c>
      <c r="M1167">
        <v>130</v>
      </c>
      <c r="N1167" s="66">
        <v>6.7999999999999996E-3</v>
      </c>
      <c r="O1167" s="36">
        <v>19190</v>
      </c>
      <c r="P1167" s="66">
        <v>6.7000000000000002E-3</v>
      </c>
      <c r="Q1167" s="36">
        <v>18490</v>
      </c>
      <c r="R1167" s="36">
        <v>19530</v>
      </c>
      <c r="S1167" s="36">
        <v>18485</v>
      </c>
      <c r="T1167" s="66">
        <v>4.48E-2</v>
      </c>
      <c r="U1167" s="66">
        <v>-2.8E-3</v>
      </c>
      <c r="V1167" s="66">
        <v>-1.0699999999999999E-2</v>
      </c>
      <c r="W1167" s="66">
        <v>4.5100000000000001E-2</v>
      </c>
      <c r="X1167" s="1">
        <v>272800</v>
      </c>
      <c r="Y1167" s="1">
        <v>5255348</v>
      </c>
      <c r="Z1167" s="1">
        <v>816905</v>
      </c>
      <c r="AA1167" t="s">
        <v>652</v>
      </c>
      <c r="AB1167" t="s">
        <v>452</v>
      </c>
      <c r="AC1167">
        <v>28</v>
      </c>
      <c r="AD1167">
        <v>4.0999999999999996</v>
      </c>
      <c r="AE1167">
        <v>1.43</v>
      </c>
      <c r="AF1167" t="s">
        <v>230</v>
      </c>
      <c r="AG1167" s="1">
        <v>7300</v>
      </c>
      <c r="AH1167" s="36">
        <v>19330</v>
      </c>
      <c r="AI1167">
        <v>500</v>
      </c>
      <c r="AJ1167" s="36">
        <v>19315</v>
      </c>
      <c r="AK1167">
        <v>500</v>
      </c>
      <c r="AL1167" s="2">
        <v>0.6381944444444444</v>
      </c>
      <c r="AN1167" t="s">
        <v>298</v>
      </c>
      <c r="AO1167" t="s">
        <v>453</v>
      </c>
      <c r="AQ1167" t="str">
        <f t="shared" si="18"/>
        <v/>
      </c>
    </row>
    <row r="1168" spans="1:43">
      <c r="A1168" s="8">
        <v>46190</v>
      </c>
      <c r="B1168">
        <v>4012.25</v>
      </c>
      <c r="C1168">
        <v>0.53</v>
      </c>
      <c r="D1168">
        <v>70070</v>
      </c>
      <c r="E1168">
        <v>1.01</v>
      </c>
      <c r="F1168" s="69">
        <v>7921</v>
      </c>
      <c r="G1168" t="s">
        <v>90</v>
      </c>
      <c r="H1168">
        <v>0</v>
      </c>
      <c r="I1168" t="s">
        <v>288</v>
      </c>
      <c r="J1168" t="s">
        <v>289</v>
      </c>
      <c r="K1168" t="s">
        <v>290</v>
      </c>
      <c r="L1168" s="36">
        <v>3090</v>
      </c>
      <c r="M1168">
        <v>40</v>
      </c>
      <c r="N1168" s="66">
        <v>1.3100000000000001E-2</v>
      </c>
      <c r="O1168" s="36">
        <v>3050</v>
      </c>
      <c r="P1168" s="66">
        <v>1.3100000000000001E-2</v>
      </c>
      <c r="Q1168" s="36">
        <v>3070</v>
      </c>
      <c r="R1168" s="36">
        <v>3100</v>
      </c>
      <c r="S1168" s="36">
        <v>3020</v>
      </c>
      <c r="T1168" s="66">
        <v>6.4999999999999997E-3</v>
      </c>
      <c r="U1168" s="66">
        <v>1.14E-2</v>
      </c>
      <c r="V1168" s="66">
        <v>-3.2000000000000002E-3</v>
      </c>
      <c r="W1168" s="66">
        <v>2.3099999999999999E-2</v>
      </c>
      <c r="X1168" s="1">
        <v>16600</v>
      </c>
      <c r="Y1168" s="1">
        <v>50978</v>
      </c>
      <c r="Z1168" s="1">
        <v>40643</v>
      </c>
      <c r="AA1168" t="s">
        <v>454</v>
      </c>
      <c r="AB1168" t="s">
        <v>591</v>
      </c>
      <c r="AC1168">
        <v>13.75</v>
      </c>
      <c r="AD1168">
        <v>1.29</v>
      </c>
      <c r="AE1168">
        <v>3.88</v>
      </c>
      <c r="AF1168" t="s">
        <v>230</v>
      </c>
      <c r="AG1168" s="1">
        <v>13000</v>
      </c>
      <c r="AH1168" s="36">
        <v>3085</v>
      </c>
      <c r="AI1168">
        <v>100</v>
      </c>
      <c r="AJ1168" s="36">
        <v>3065</v>
      </c>
      <c r="AK1168">
        <v>100</v>
      </c>
      <c r="AL1168" s="2">
        <v>0.63680555555555551</v>
      </c>
      <c r="AM1168" s="3">
        <v>46211</v>
      </c>
      <c r="AN1168" t="s">
        <v>326</v>
      </c>
      <c r="AO1168" t="s">
        <v>456</v>
      </c>
      <c r="AQ1168" t="str">
        <f t="shared" si="18"/>
        <v/>
      </c>
    </row>
    <row r="1169" spans="1:43">
      <c r="A1169" s="8">
        <v>46190</v>
      </c>
      <c r="B1169">
        <v>4012.25</v>
      </c>
      <c r="C1169">
        <v>0.53</v>
      </c>
      <c r="D1169">
        <v>70070</v>
      </c>
      <c r="E1169">
        <v>1.01</v>
      </c>
      <c r="F1169" s="69">
        <v>8031</v>
      </c>
      <c r="G1169" t="s">
        <v>91</v>
      </c>
      <c r="H1169">
        <v>0</v>
      </c>
      <c r="I1169" t="s">
        <v>288</v>
      </c>
      <c r="J1169" t="s">
        <v>289</v>
      </c>
      <c r="K1169" t="s">
        <v>295</v>
      </c>
      <c r="L1169" s="36">
        <v>4726</v>
      </c>
      <c r="M1169">
        <v>23</v>
      </c>
      <c r="N1169" s="66">
        <v>4.8999999999999998E-3</v>
      </c>
      <c r="O1169" s="36">
        <v>4703</v>
      </c>
      <c r="P1169" s="66">
        <v>4.7999999999999996E-3</v>
      </c>
      <c r="Q1169" s="36">
        <v>4833</v>
      </c>
      <c r="R1169" s="36">
        <v>4842</v>
      </c>
      <c r="S1169" s="36">
        <v>4714</v>
      </c>
      <c r="T1169" s="66">
        <v>-2.2100000000000002E-2</v>
      </c>
      <c r="U1169" s="66">
        <v>-2.0000000000000001E-4</v>
      </c>
      <c r="V1169" s="66">
        <v>-2.3900000000000001E-2</v>
      </c>
      <c r="W1169" s="66">
        <v>2.5000000000000001E-3</v>
      </c>
      <c r="X1169" s="1">
        <v>3246100</v>
      </c>
      <c r="Y1169" s="1">
        <v>15433255</v>
      </c>
      <c r="Z1169" s="1">
        <v>13538414</v>
      </c>
      <c r="AA1169" t="s">
        <v>457</v>
      </c>
      <c r="AB1169" t="s">
        <v>653</v>
      </c>
      <c r="AC1169">
        <v>14.55</v>
      </c>
      <c r="AD1169">
        <v>1.52</v>
      </c>
      <c r="AE1169">
        <v>2.96</v>
      </c>
      <c r="AF1169" t="s">
        <v>230</v>
      </c>
      <c r="AG1169" s="1">
        <v>227300</v>
      </c>
      <c r="AH1169" s="36">
        <v>4727</v>
      </c>
      <c r="AI1169" s="1">
        <v>1800</v>
      </c>
      <c r="AJ1169" s="36">
        <v>4725</v>
      </c>
      <c r="AK1169" s="1">
        <v>4900</v>
      </c>
      <c r="AL1169" s="2">
        <v>0.63888888888888884</v>
      </c>
      <c r="AN1169" t="s">
        <v>298</v>
      </c>
      <c r="AO1169" t="s">
        <v>322</v>
      </c>
      <c r="AQ1169" t="str">
        <f t="shared" si="18"/>
        <v/>
      </c>
    </row>
    <row r="1170" spans="1:43">
      <c r="A1170" s="8">
        <v>46190</v>
      </c>
      <c r="B1170">
        <v>4012.25</v>
      </c>
      <c r="C1170">
        <v>0.53</v>
      </c>
      <c r="D1170">
        <v>70070</v>
      </c>
      <c r="E1170">
        <v>1.01</v>
      </c>
      <c r="F1170" s="69">
        <v>8058</v>
      </c>
      <c r="G1170" t="s">
        <v>92</v>
      </c>
      <c r="H1170">
        <v>0</v>
      </c>
      <c r="I1170" t="s">
        <v>288</v>
      </c>
      <c r="J1170" t="s">
        <v>289</v>
      </c>
      <c r="K1170" t="s">
        <v>295</v>
      </c>
      <c r="L1170" s="36">
        <v>4609</v>
      </c>
      <c r="M1170">
        <v>14</v>
      </c>
      <c r="N1170" s="66">
        <v>3.0000000000000001E-3</v>
      </c>
      <c r="O1170" s="36">
        <v>4595</v>
      </c>
      <c r="P1170" s="66">
        <v>3.0000000000000001E-3</v>
      </c>
      <c r="Q1170" s="36">
        <v>4628</v>
      </c>
      <c r="R1170" s="36">
        <v>4672</v>
      </c>
      <c r="S1170" s="36">
        <v>4595</v>
      </c>
      <c r="T1170" s="66">
        <v>-4.1000000000000003E-3</v>
      </c>
      <c r="U1170" s="66">
        <v>-7.1000000000000004E-3</v>
      </c>
      <c r="V1170" s="66">
        <v>-1.34E-2</v>
      </c>
      <c r="W1170" s="66">
        <v>3.0000000000000001E-3</v>
      </c>
      <c r="X1170" s="1">
        <v>4887200</v>
      </c>
      <c r="Y1170" s="1">
        <v>22644820</v>
      </c>
      <c r="Z1170" s="1">
        <v>17101826</v>
      </c>
      <c r="AA1170" t="s">
        <v>459</v>
      </c>
      <c r="AB1170" t="s">
        <v>460</v>
      </c>
      <c r="AC1170">
        <v>15.34</v>
      </c>
      <c r="AD1170">
        <v>1.78</v>
      </c>
      <c r="AE1170">
        <v>2.71</v>
      </c>
      <c r="AF1170" t="s">
        <v>230</v>
      </c>
      <c r="AG1170" s="1">
        <v>525800</v>
      </c>
      <c r="AH1170" s="36">
        <v>4610</v>
      </c>
      <c r="AI1170" s="1">
        <v>5700</v>
      </c>
      <c r="AJ1170" s="36">
        <v>4609</v>
      </c>
      <c r="AK1170" s="1">
        <v>4900</v>
      </c>
      <c r="AL1170" s="2">
        <v>0.63888888888888884</v>
      </c>
      <c r="AN1170" t="s">
        <v>298</v>
      </c>
      <c r="AO1170" t="s">
        <v>322</v>
      </c>
      <c r="AQ1170" t="str">
        <f t="shared" si="18"/>
        <v/>
      </c>
    </row>
    <row r="1171" spans="1:43">
      <c r="A1171" s="8">
        <v>46190</v>
      </c>
      <c r="B1171">
        <v>4012.25</v>
      </c>
      <c r="C1171">
        <v>0.53</v>
      </c>
      <c r="D1171">
        <v>70070</v>
      </c>
      <c r="E1171">
        <v>1.01</v>
      </c>
      <c r="F1171" s="69">
        <v>8233</v>
      </c>
      <c r="G1171" t="s">
        <v>93</v>
      </c>
      <c r="H1171">
        <v>0</v>
      </c>
      <c r="I1171" t="s">
        <v>288</v>
      </c>
      <c r="J1171" t="s">
        <v>289</v>
      </c>
      <c r="K1171" t="s">
        <v>290</v>
      </c>
      <c r="L1171" s="36">
        <v>2224</v>
      </c>
      <c r="M1171">
        <v>46</v>
      </c>
      <c r="N1171" s="66">
        <v>2.1100000000000001E-2</v>
      </c>
      <c r="O1171" s="36">
        <v>2178</v>
      </c>
      <c r="P1171" s="66">
        <v>2.1100000000000001E-2</v>
      </c>
      <c r="Q1171" s="36">
        <v>2200</v>
      </c>
      <c r="R1171" s="36">
        <v>2224.5</v>
      </c>
      <c r="S1171" s="36">
        <v>2181</v>
      </c>
      <c r="T1171" s="66">
        <v>1.09E-2</v>
      </c>
      <c r="U1171" s="66">
        <v>8.6E-3</v>
      </c>
      <c r="V1171" s="66">
        <v>-2.0000000000000001E-4</v>
      </c>
      <c r="W1171" s="66">
        <v>1.9699999999999999E-2</v>
      </c>
      <c r="X1171" s="1">
        <v>1840900</v>
      </c>
      <c r="Y1171" s="1">
        <v>4070654</v>
      </c>
      <c r="Z1171" s="1">
        <v>678784</v>
      </c>
      <c r="AA1171" t="s">
        <v>461</v>
      </c>
      <c r="AB1171" t="s">
        <v>462</v>
      </c>
      <c r="AC1171">
        <v>17.14</v>
      </c>
      <c r="AD1171">
        <v>1.44</v>
      </c>
      <c r="AE1171">
        <v>1.8</v>
      </c>
      <c r="AF1171" t="s">
        <v>230</v>
      </c>
      <c r="AG1171">
        <v>0</v>
      </c>
      <c r="AH1171" s="36">
        <v>2224</v>
      </c>
      <c r="AI1171" s="1">
        <v>3100</v>
      </c>
      <c r="AJ1171" s="36">
        <v>2223.5</v>
      </c>
      <c r="AK1171" s="1">
        <v>4800</v>
      </c>
      <c r="AL1171" s="2">
        <v>0.6381944444444444</v>
      </c>
      <c r="AM1171" s="3">
        <v>46203</v>
      </c>
      <c r="AN1171" t="s">
        <v>463</v>
      </c>
      <c r="AO1171" t="s">
        <v>327</v>
      </c>
      <c r="AQ1171" t="str">
        <f t="shared" si="18"/>
        <v/>
      </c>
    </row>
    <row r="1172" spans="1:43">
      <c r="A1172" s="8">
        <v>46190</v>
      </c>
      <c r="B1172">
        <v>4012.25</v>
      </c>
      <c r="C1172">
        <v>0.53</v>
      </c>
      <c r="D1172">
        <v>70070</v>
      </c>
      <c r="E1172">
        <v>1.01</v>
      </c>
      <c r="F1172" s="69">
        <v>8304</v>
      </c>
      <c r="G1172" t="s">
        <v>94</v>
      </c>
      <c r="H1172">
        <v>0</v>
      </c>
      <c r="I1172" t="s">
        <v>288</v>
      </c>
      <c r="J1172" t="s">
        <v>289</v>
      </c>
      <c r="K1172" t="s">
        <v>295</v>
      </c>
      <c r="L1172" s="36">
        <v>2753</v>
      </c>
      <c r="M1172">
        <v>7.5</v>
      </c>
      <c r="N1172" s="66">
        <v>2.7000000000000001E-3</v>
      </c>
      <c r="O1172" s="36">
        <v>2745.5</v>
      </c>
      <c r="P1172" s="66">
        <v>2.7000000000000001E-3</v>
      </c>
      <c r="Q1172" s="36">
        <v>2773</v>
      </c>
      <c r="R1172" s="36">
        <v>2790</v>
      </c>
      <c r="S1172" s="36">
        <v>2739.5</v>
      </c>
      <c r="T1172" s="66">
        <v>-7.1999999999999998E-3</v>
      </c>
      <c r="U1172" s="66">
        <v>-4.5999999999999999E-3</v>
      </c>
      <c r="V1172" s="66">
        <v>-1.32E-2</v>
      </c>
      <c r="W1172" s="66">
        <v>4.8999999999999998E-3</v>
      </c>
      <c r="X1172" s="1">
        <v>1023000</v>
      </c>
      <c r="Y1172" s="1">
        <v>2826492</v>
      </c>
      <c r="Z1172" s="1">
        <v>384840</v>
      </c>
      <c r="AA1172" t="s">
        <v>464</v>
      </c>
      <c r="AB1172" t="s">
        <v>465</v>
      </c>
      <c r="AC1172">
        <v>14.11</v>
      </c>
      <c r="AD1172">
        <v>0.79</v>
      </c>
      <c r="AE1172">
        <v>3.63</v>
      </c>
      <c r="AF1172" t="s">
        <v>230</v>
      </c>
      <c r="AG1172" s="1">
        <v>16700</v>
      </c>
      <c r="AH1172" s="36">
        <v>2754</v>
      </c>
      <c r="AI1172" s="1">
        <v>1500</v>
      </c>
      <c r="AJ1172" s="36">
        <v>2753</v>
      </c>
      <c r="AK1172">
        <v>300</v>
      </c>
      <c r="AL1172" s="2">
        <v>0.6381944444444444</v>
      </c>
      <c r="AN1172" t="s">
        <v>298</v>
      </c>
      <c r="AO1172" t="s">
        <v>434</v>
      </c>
      <c r="AQ1172" t="str">
        <f t="shared" si="18"/>
        <v/>
      </c>
    </row>
    <row r="1173" spans="1:43">
      <c r="A1173" s="8">
        <v>46190</v>
      </c>
      <c r="B1173">
        <v>4012.25</v>
      </c>
      <c r="C1173">
        <v>0.53</v>
      </c>
      <c r="D1173">
        <v>70070</v>
      </c>
      <c r="E1173">
        <v>1.01</v>
      </c>
      <c r="F1173" s="69">
        <v>8316</v>
      </c>
      <c r="G1173" t="s">
        <v>95</v>
      </c>
      <c r="H1173">
        <v>0</v>
      </c>
      <c r="I1173" t="s">
        <v>288</v>
      </c>
      <c r="J1173" t="s">
        <v>289</v>
      </c>
      <c r="K1173" t="s">
        <v>295</v>
      </c>
      <c r="L1173" s="36">
        <v>6461</v>
      </c>
      <c r="M1173">
        <v>52</v>
      </c>
      <c r="N1173" s="66">
        <v>8.0999999999999996E-3</v>
      </c>
      <c r="O1173" s="36">
        <v>6409</v>
      </c>
      <c r="P1173" s="66">
        <v>8.0999999999999996E-3</v>
      </c>
      <c r="Q1173" s="36">
        <v>6544</v>
      </c>
      <c r="R1173" s="36">
        <v>6578</v>
      </c>
      <c r="S1173" s="36">
        <v>6456</v>
      </c>
      <c r="T1173" s="66">
        <v>-1.26E-2</v>
      </c>
      <c r="U1173" s="66">
        <v>-6.1000000000000004E-3</v>
      </c>
      <c r="V1173" s="66">
        <v>-1.77E-2</v>
      </c>
      <c r="W1173" s="66">
        <v>6.9999999999999999E-4</v>
      </c>
      <c r="X1173" s="1">
        <v>10048000</v>
      </c>
      <c r="Y1173" s="1">
        <v>65365291</v>
      </c>
      <c r="Z1173" s="1">
        <v>24729465</v>
      </c>
      <c r="AA1173" t="s">
        <v>647</v>
      </c>
      <c r="AB1173" t="s">
        <v>467</v>
      </c>
      <c r="AC1173">
        <v>14.36</v>
      </c>
      <c r="AD1173">
        <v>1.56</v>
      </c>
      <c r="AE1173">
        <v>2.79</v>
      </c>
      <c r="AF1173" t="s">
        <v>230</v>
      </c>
      <c r="AG1173" s="1">
        <v>626000</v>
      </c>
      <c r="AH1173" s="36">
        <v>6462</v>
      </c>
      <c r="AI1173" s="1">
        <v>4200</v>
      </c>
      <c r="AJ1173" s="36">
        <v>6461</v>
      </c>
      <c r="AK1173" s="1">
        <v>1900</v>
      </c>
      <c r="AL1173" s="2">
        <v>0.63888888888888884</v>
      </c>
      <c r="AN1173" t="s">
        <v>298</v>
      </c>
      <c r="AO1173" t="s">
        <v>434</v>
      </c>
      <c r="AQ1173" t="str">
        <f t="shared" si="18"/>
        <v/>
      </c>
    </row>
    <row r="1174" spans="1:43">
      <c r="A1174" s="8">
        <v>46190</v>
      </c>
      <c r="B1174">
        <v>4012.25</v>
      </c>
      <c r="C1174">
        <v>0.53</v>
      </c>
      <c r="D1174">
        <v>70070</v>
      </c>
      <c r="E1174">
        <v>1.01</v>
      </c>
      <c r="F1174" s="69">
        <v>8331</v>
      </c>
      <c r="G1174" t="s">
        <v>96</v>
      </c>
      <c r="H1174">
        <v>0</v>
      </c>
      <c r="I1174" t="s">
        <v>288</v>
      </c>
      <c r="J1174" t="s">
        <v>289</v>
      </c>
      <c r="K1174" t="s">
        <v>295</v>
      </c>
      <c r="L1174" s="36">
        <v>2470</v>
      </c>
      <c r="M1174">
        <v>14.5</v>
      </c>
      <c r="N1174" s="66">
        <v>5.8999999999999999E-3</v>
      </c>
      <c r="O1174" s="36">
        <v>2455.5</v>
      </c>
      <c r="P1174" s="66">
        <v>5.8999999999999999E-3</v>
      </c>
      <c r="Q1174" s="36">
        <v>2555.5</v>
      </c>
      <c r="R1174" s="36">
        <v>2555.5</v>
      </c>
      <c r="S1174" s="36">
        <v>2468</v>
      </c>
      <c r="T1174" s="66">
        <v>-3.3399999999999999E-2</v>
      </c>
      <c r="U1174" s="66">
        <v>-8.9999999999999993E-3</v>
      </c>
      <c r="V1174" s="66">
        <v>-3.3399999999999999E-2</v>
      </c>
      <c r="W1174" s="66">
        <v>8.0000000000000004E-4</v>
      </c>
      <c r="X1174" s="1">
        <v>1754500</v>
      </c>
      <c r="Y1174" s="1">
        <v>4401698</v>
      </c>
      <c r="Z1174" s="1">
        <v>1915537</v>
      </c>
      <c r="AA1174" t="s">
        <v>648</v>
      </c>
      <c r="AB1174" t="s">
        <v>469</v>
      </c>
      <c r="AC1174">
        <v>15.98</v>
      </c>
      <c r="AD1174">
        <v>1.37</v>
      </c>
      <c r="AE1174">
        <v>2.59</v>
      </c>
      <c r="AF1174" t="s">
        <v>230</v>
      </c>
      <c r="AG1174" s="1">
        <v>47300</v>
      </c>
      <c r="AH1174" s="36">
        <v>2470.5</v>
      </c>
      <c r="AI1174">
        <v>500</v>
      </c>
      <c r="AJ1174" s="36">
        <v>2470</v>
      </c>
      <c r="AK1174">
        <v>100</v>
      </c>
      <c r="AL1174" s="2">
        <v>0.63888888888888884</v>
      </c>
      <c r="AN1174" t="s">
        <v>298</v>
      </c>
      <c r="AO1174" t="s">
        <v>434</v>
      </c>
      <c r="AQ1174" t="str">
        <f t="shared" si="18"/>
        <v/>
      </c>
    </row>
    <row r="1175" spans="1:43">
      <c r="A1175" s="8">
        <v>46190</v>
      </c>
      <c r="B1175">
        <v>4012.25</v>
      </c>
      <c r="C1175">
        <v>0.53</v>
      </c>
      <c r="D1175">
        <v>70070</v>
      </c>
      <c r="E1175">
        <v>1.01</v>
      </c>
      <c r="F1175" s="69">
        <v>8424</v>
      </c>
      <c r="G1175" t="s">
        <v>97</v>
      </c>
      <c r="H1175">
        <v>0</v>
      </c>
      <c r="I1175" t="s">
        <v>288</v>
      </c>
      <c r="J1175" t="s">
        <v>289</v>
      </c>
      <c r="K1175" t="s">
        <v>295</v>
      </c>
      <c r="L1175" s="36">
        <v>4257</v>
      </c>
      <c r="M1175">
        <v>-24</v>
      </c>
      <c r="N1175" s="66">
        <v>-5.5999999999999999E-3</v>
      </c>
      <c r="O1175" s="36">
        <v>4281</v>
      </c>
      <c r="P1175" s="66">
        <v>-5.5999999999999999E-3</v>
      </c>
      <c r="Q1175" s="36">
        <v>4302</v>
      </c>
      <c r="R1175" s="36">
        <v>4333</v>
      </c>
      <c r="S1175" s="36">
        <v>4250</v>
      </c>
      <c r="T1175" s="66">
        <v>-1.04E-2</v>
      </c>
      <c r="U1175" s="66">
        <v>-5.1000000000000004E-3</v>
      </c>
      <c r="V1175" s="66">
        <v>-1.7500000000000002E-2</v>
      </c>
      <c r="W1175" s="66">
        <v>1.6000000000000001E-3</v>
      </c>
      <c r="X1175" s="1">
        <v>109000</v>
      </c>
      <c r="Y1175" s="1">
        <v>465273</v>
      </c>
      <c r="Z1175" s="1">
        <v>386805</v>
      </c>
      <c r="AA1175" t="s">
        <v>470</v>
      </c>
      <c r="AB1175" t="s">
        <v>592</v>
      </c>
      <c r="AC1175">
        <v>8</v>
      </c>
      <c r="AD1175">
        <v>0.76</v>
      </c>
      <c r="AE1175">
        <v>4.04</v>
      </c>
      <c r="AF1175" t="s">
        <v>230</v>
      </c>
      <c r="AG1175" s="1">
        <v>25900</v>
      </c>
      <c r="AH1175" s="36">
        <v>4257</v>
      </c>
      <c r="AI1175">
        <v>200</v>
      </c>
      <c r="AJ1175" s="36">
        <v>4256</v>
      </c>
      <c r="AK1175">
        <v>400</v>
      </c>
      <c r="AL1175" s="2">
        <v>0.6381944444444444</v>
      </c>
      <c r="AN1175" t="s">
        <v>298</v>
      </c>
      <c r="AO1175" t="s">
        <v>472</v>
      </c>
      <c r="AQ1175" t="str">
        <f t="shared" si="18"/>
        <v/>
      </c>
    </row>
    <row r="1176" spans="1:43">
      <c r="A1176" s="8">
        <v>46190</v>
      </c>
      <c r="B1176">
        <v>4012.25</v>
      </c>
      <c r="C1176">
        <v>0.53</v>
      </c>
      <c r="D1176">
        <v>70070</v>
      </c>
      <c r="E1176">
        <v>1.01</v>
      </c>
      <c r="F1176" s="69">
        <v>8425</v>
      </c>
      <c r="G1176" t="s">
        <v>98</v>
      </c>
      <c r="H1176">
        <v>0</v>
      </c>
      <c r="I1176" t="s">
        <v>288</v>
      </c>
      <c r="J1176" t="s">
        <v>289</v>
      </c>
      <c r="K1176" t="s">
        <v>295</v>
      </c>
      <c r="L1176" s="36">
        <v>1276</v>
      </c>
      <c r="M1176">
        <v>-7</v>
      </c>
      <c r="N1176" s="66">
        <v>-5.4999999999999997E-3</v>
      </c>
      <c r="O1176" s="36">
        <v>1283</v>
      </c>
      <c r="P1176" s="66">
        <v>-5.4000000000000003E-3</v>
      </c>
      <c r="Q1176" s="36">
        <v>1295</v>
      </c>
      <c r="R1176" s="36">
        <v>1303</v>
      </c>
      <c r="S1176" s="36">
        <v>1275</v>
      </c>
      <c r="T1176" s="66">
        <v>-1.46E-2</v>
      </c>
      <c r="U1176" s="66">
        <v>-5.4000000000000003E-3</v>
      </c>
      <c r="V1176" s="66">
        <v>-2.07E-2</v>
      </c>
      <c r="W1176" s="66">
        <v>6.9999999999999999E-4</v>
      </c>
      <c r="X1176" s="1">
        <v>369600</v>
      </c>
      <c r="Y1176" s="1">
        <v>475233</v>
      </c>
      <c r="Z1176" s="1">
        <v>360682</v>
      </c>
      <c r="AA1176" t="s">
        <v>473</v>
      </c>
      <c r="AB1176" t="s">
        <v>607</v>
      </c>
      <c r="AC1176">
        <v>7.65</v>
      </c>
      <c r="AD1176">
        <v>0.83</v>
      </c>
      <c r="AE1176">
        <v>4.08</v>
      </c>
      <c r="AF1176" t="s">
        <v>230</v>
      </c>
      <c r="AG1176" s="1">
        <v>160300</v>
      </c>
      <c r="AH1176" s="36">
        <v>1276</v>
      </c>
      <c r="AI1176" s="1">
        <v>1400</v>
      </c>
      <c r="AJ1176" s="36">
        <v>1275</v>
      </c>
      <c r="AK1176" s="1">
        <v>4400</v>
      </c>
      <c r="AL1176" s="2">
        <v>0.63888888888888884</v>
      </c>
      <c r="AN1176" t="s">
        <v>298</v>
      </c>
      <c r="AO1176" t="s">
        <v>472</v>
      </c>
      <c r="AQ1176" t="str">
        <f t="shared" si="18"/>
        <v/>
      </c>
    </row>
    <row r="1177" spans="1:43">
      <c r="A1177" s="8">
        <v>46190</v>
      </c>
      <c r="B1177">
        <v>4012.25</v>
      </c>
      <c r="C1177">
        <v>0.53</v>
      </c>
      <c r="D1177">
        <v>70070</v>
      </c>
      <c r="E1177">
        <v>1.01</v>
      </c>
      <c r="F1177" s="69">
        <v>8591</v>
      </c>
      <c r="G1177" t="s">
        <v>99</v>
      </c>
      <c r="H1177">
        <v>0</v>
      </c>
      <c r="I1177" t="s">
        <v>288</v>
      </c>
      <c r="J1177" t="s">
        <v>289</v>
      </c>
      <c r="K1177" t="s">
        <v>295</v>
      </c>
      <c r="L1177" s="36">
        <v>6323</v>
      </c>
      <c r="M1177">
        <v>18</v>
      </c>
      <c r="N1177" s="66">
        <v>2.8999999999999998E-3</v>
      </c>
      <c r="O1177" s="36">
        <v>6305</v>
      </c>
      <c r="P1177" s="66">
        <v>2.8E-3</v>
      </c>
      <c r="Q1177" s="36">
        <v>6403</v>
      </c>
      <c r="R1177" s="36">
        <v>6417</v>
      </c>
      <c r="S1177" s="36">
        <v>6280</v>
      </c>
      <c r="T1177" s="66">
        <v>-1.24E-2</v>
      </c>
      <c r="U1177" s="66">
        <v>2.8E-3</v>
      </c>
      <c r="V1177" s="66">
        <v>-1.46E-2</v>
      </c>
      <c r="W1177" s="66">
        <v>6.7999999999999996E-3</v>
      </c>
      <c r="X1177" s="1">
        <v>2276300</v>
      </c>
      <c r="Y1177" s="1">
        <v>14427060</v>
      </c>
      <c r="Z1177" s="1">
        <v>7107726</v>
      </c>
      <c r="AA1177" t="s">
        <v>475</v>
      </c>
      <c r="AB1177" t="s">
        <v>476</v>
      </c>
      <c r="AC1177">
        <v>13.12</v>
      </c>
      <c r="AD1177">
        <v>1.54</v>
      </c>
      <c r="AE1177">
        <v>2.96</v>
      </c>
      <c r="AF1177" t="s">
        <v>230</v>
      </c>
      <c r="AG1177" s="1">
        <v>242300</v>
      </c>
      <c r="AH1177" s="36">
        <v>6324</v>
      </c>
      <c r="AI1177">
        <v>800</v>
      </c>
      <c r="AJ1177" s="36">
        <v>6323</v>
      </c>
      <c r="AK1177">
        <v>700</v>
      </c>
      <c r="AL1177" s="2">
        <v>0.63888888888888884</v>
      </c>
      <c r="AN1177" t="s">
        <v>298</v>
      </c>
      <c r="AO1177" t="s">
        <v>472</v>
      </c>
      <c r="AQ1177" t="str">
        <f t="shared" si="18"/>
        <v/>
      </c>
    </row>
    <row r="1178" spans="1:43">
      <c r="A1178" s="8">
        <v>46190</v>
      </c>
      <c r="B1178">
        <v>4012.25</v>
      </c>
      <c r="C1178">
        <v>0.53</v>
      </c>
      <c r="D1178">
        <v>70070</v>
      </c>
      <c r="E1178">
        <v>1.01</v>
      </c>
      <c r="F1178" s="69">
        <v>8593</v>
      </c>
      <c r="G1178" t="s">
        <v>100</v>
      </c>
      <c r="H1178">
        <v>0</v>
      </c>
      <c r="I1178" t="s">
        <v>288</v>
      </c>
      <c r="J1178" t="s">
        <v>289</v>
      </c>
      <c r="K1178" t="s">
        <v>295</v>
      </c>
      <c r="L1178" s="36">
        <v>1325.5</v>
      </c>
      <c r="M1178">
        <v>11</v>
      </c>
      <c r="N1178" s="66">
        <v>8.3999999999999995E-3</v>
      </c>
      <c r="O1178" s="36">
        <v>1314.5</v>
      </c>
      <c r="P1178" s="66">
        <v>8.3000000000000001E-3</v>
      </c>
      <c r="Q1178" s="36">
        <v>1330</v>
      </c>
      <c r="R1178" s="36">
        <v>1338</v>
      </c>
      <c r="S1178" s="36">
        <v>1318.5</v>
      </c>
      <c r="T1178" s="66">
        <v>-3.3E-3</v>
      </c>
      <c r="U1178" s="66">
        <v>2.9999999999999997E-4</v>
      </c>
      <c r="V1178" s="66">
        <v>-9.2999999999999992E-3</v>
      </c>
      <c r="W1178" s="66">
        <v>5.3E-3</v>
      </c>
      <c r="X1178" s="1">
        <v>2500100</v>
      </c>
      <c r="Y1178" s="1">
        <v>3317491</v>
      </c>
      <c r="Z1178" s="1">
        <v>1944392</v>
      </c>
      <c r="AA1178" t="s">
        <v>477</v>
      </c>
      <c r="AB1178" t="s">
        <v>594</v>
      </c>
      <c r="AC1178">
        <v>11.89</v>
      </c>
      <c r="AD1178">
        <v>0.95</v>
      </c>
      <c r="AE1178">
        <v>3.85</v>
      </c>
      <c r="AF1178" t="s">
        <v>230</v>
      </c>
      <c r="AG1178" s="1">
        <v>921000</v>
      </c>
      <c r="AH1178" s="36">
        <v>1326</v>
      </c>
      <c r="AI1178" s="1">
        <v>13800</v>
      </c>
      <c r="AJ1178" s="36">
        <v>1325.5</v>
      </c>
      <c r="AK1178" s="1">
        <v>2800</v>
      </c>
      <c r="AL1178" s="2">
        <v>0.63888888888888884</v>
      </c>
      <c r="AN1178" t="s">
        <v>298</v>
      </c>
      <c r="AO1178" t="s">
        <v>472</v>
      </c>
      <c r="AQ1178" t="str">
        <f t="shared" si="18"/>
        <v/>
      </c>
    </row>
    <row r="1179" spans="1:43">
      <c r="A1179" s="8">
        <v>46190</v>
      </c>
      <c r="B1179">
        <v>4012.25</v>
      </c>
      <c r="C1179">
        <v>0.53</v>
      </c>
      <c r="D1179">
        <v>70070</v>
      </c>
      <c r="E1179">
        <v>1.01</v>
      </c>
      <c r="F1179" s="69">
        <v>8604</v>
      </c>
      <c r="G1179" t="s">
        <v>101</v>
      </c>
      <c r="H1179">
        <v>0</v>
      </c>
      <c r="I1179" t="s">
        <v>288</v>
      </c>
      <c r="J1179" t="s">
        <v>289</v>
      </c>
      <c r="K1179" t="s">
        <v>290</v>
      </c>
      <c r="L1179" s="36">
        <v>1455</v>
      </c>
      <c r="M1179">
        <v>40</v>
      </c>
      <c r="N1179" s="66">
        <v>2.8299999999999999E-2</v>
      </c>
      <c r="O1179" s="36">
        <v>1415</v>
      </c>
      <c r="P1179" s="66">
        <v>2.8199999999999999E-2</v>
      </c>
      <c r="Q1179" s="36">
        <v>1430</v>
      </c>
      <c r="R1179" s="36">
        <v>1478</v>
      </c>
      <c r="S1179" s="36">
        <v>1428.5</v>
      </c>
      <c r="T1179" s="66">
        <v>1.7399999999999999E-2</v>
      </c>
      <c r="U1179" s="66">
        <v>1.3899999999999999E-2</v>
      </c>
      <c r="V1179" s="66">
        <v>-1.55E-2</v>
      </c>
      <c r="W1179" s="66">
        <v>1.8499999999999999E-2</v>
      </c>
      <c r="X1179" s="1">
        <v>10736300</v>
      </c>
      <c r="Y1179" s="1">
        <v>15556548</v>
      </c>
      <c r="Z1179" s="1">
        <v>4493858</v>
      </c>
      <c r="AA1179" t="s">
        <v>479</v>
      </c>
      <c r="AB1179" t="s">
        <v>480</v>
      </c>
      <c r="AC1179">
        <v>11.31</v>
      </c>
      <c r="AD1179">
        <v>1.1299999999999999</v>
      </c>
      <c r="AE1179">
        <v>3.57</v>
      </c>
      <c r="AF1179" t="s">
        <v>230</v>
      </c>
      <c r="AG1179" s="1">
        <v>618400</v>
      </c>
      <c r="AH1179" s="36">
        <v>1455</v>
      </c>
      <c r="AI1179" s="1">
        <v>6400</v>
      </c>
      <c r="AJ1179" s="36">
        <v>1454</v>
      </c>
      <c r="AK1179" s="1">
        <v>6600</v>
      </c>
      <c r="AL1179" s="2">
        <v>0.6381944444444444</v>
      </c>
      <c r="AN1179" t="s">
        <v>298</v>
      </c>
      <c r="AO1179" t="s">
        <v>481</v>
      </c>
      <c r="AQ1179" t="str">
        <f t="shared" si="18"/>
        <v/>
      </c>
    </row>
    <row r="1180" spans="1:43">
      <c r="A1180" s="8">
        <v>46190</v>
      </c>
      <c r="B1180">
        <v>4012.25</v>
      </c>
      <c r="C1180">
        <v>0.53</v>
      </c>
      <c r="D1180">
        <v>70070</v>
      </c>
      <c r="E1180">
        <v>1.01</v>
      </c>
      <c r="F1180" s="69">
        <v>8697</v>
      </c>
      <c r="G1180" t="s">
        <v>102</v>
      </c>
      <c r="H1180">
        <v>0</v>
      </c>
      <c r="I1180" t="s">
        <v>288</v>
      </c>
      <c r="J1180" t="s">
        <v>289</v>
      </c>
      <c r="K1180" t="s">
        <v>295</v>
      </c>
      <c r="L1180" s="36">
        <v>2206.5</v>
      </c>
      <c r="M1180">
        <v>-17.5</v>
      </c>
      <c r="N1180" s="66">
        <v>-7.9000000000000008E-3</v>
      </c>
      <c r="O1180" s="36">
        <v>2224</v>
      </c>
      <c r="P1180" s="66">
        <v>-7.7999999999999996E-3</v>
      </c>
      <c r="Q1180" s="36">
        <v>2221</v>
      </c>
      <c r="R1180" s="36">
        <v>2254.5</v>
      </c>
      <c r="S1180" s="36">
        <v>2183.5</v>
      </c>
      <c r="T1180" s="66">
        <v>-6.4999999999999997E-3</v>
      </c>
      <c r="U1180" s="66">
        <v>-2.3999999999999998E-3</v>
      </c>
      <c r="V1180" s="66">
        <v>-2.12E-2</v>
      </c>
      <c r="W1180" s="66">
        <v>1.0500000000000001E-2</v>
      </c>
      <c r="X1180" s="1">
        <v>2369500</v>
      </c>
      <c r="Y1180" s="1">
        <v>5238225</v>
      </c>
      <c r="Z1180" s="1">
        <v>2276634</v>
      </c>
      <c r="AA1180" t="s">
        <v>654</v>
      </c>
      <c r="AB1180" t="s">
        <v>483</v>
      </c>
      <c r="AC1180">
        <v>28</v>
      </c>
      <c r="AD1180">
        <v>6.57</v>
      </c>
      <c r="AE1180">
        <v>2.86</v>
      </c>
      <c r="AF1180" t="s">
        <v>230</v>
      </c>
      <c r="AG1180" s="1">
        <v>88600</v>
      </c>
      <c r="AH1180" s="36">
        <v>2207</v>
      </c>
      <c r="AI1180">
        <v>500</v>
      </c>
      <c r="AJ1180" s="36">
        <v>2206.5</v>
      </c>
      <c r="AK1180">
        <v>600</v>
      </c>
      <c r="AL1180" s="2">
        <v>0.63888888888888884</v>
      </c>
      <c r="AN1180" t="s">
        <v>298</v>
      </c>
      <c r="AO1180" t="s">
        <v>472</v>
      </c>
      <c r="AQ1180" t="str">
        <f t="shared" si="18"/>
        <v/>
      </c>
    </row>
    <row r="1181" spans="1:43">
      <c r="A1181" s="8">
        <v>46190</v>
      </c>
      <c r="B1181">
        <v>4012.25</v>
      </c>
      <c r="C1181">
        <v>0.53</v>
      </c>
      <c r="D1181">
        <v>70070</v>
      </c>
      <c r="E1181">
        <v>1.01</v>
      </c>
      <c r="F1181" s="69">
        <v>8830</v>
      </c>
      <c r="G1181" t="s">
        <v>103</v>
      </c>
      <c r="H1181">
        <v>0</v>
      </c>
      <c r="I1181" t="s">
        <v>288</v>
      </c>
      <c r="J1181" t="s">
        <v>289</v>
      </c>
      <c r="K1181" t="s">
        <v>295</v>
      </c>
      <c r="L1181" s="36">
        <v>3508</v>
      </c>
      <c r="M1181">
        <v>-44</v>
      </c>
      <c r="N1181" s="66">
        <v>-1.24E-2</v>
      </c>
      <c r="O1181" s="36">
        <v>3552</v>
      </c>
      <c r="P1181" s="66">
        <v>-1.23E-2</v>
      </c>
      <c r="Q1181" s="36">
        <v>3589</v>
      </c>
      <c r="R1181" s="36">
        <v>3621</v>
      </c>
      <c r="S1181" s="36">
        <v>3484</v>
      </c>
      <c r="T1181" s="66">
        <v>-2.2499999999999999E-2</v>
      </c>
      <c r="U1181" s="66">
        <v>2.5000000000000001E-3</v>
      </c>
      <c r="V1181" s="66">
        <v>-3.1199999999999999E-2</v>
      </c>
      <c r="W1181" s="66">
        <v>6.7999999999999996E-3</v>
      </c>
      <c r="X1181" s="1">
        <v>2246700</v>
      </c>
      <c r="Y1181" s="1">
        <v>7897717</v>
      </c>
      <c r="Z1181" s="1">
        <v>3283488</v>
      </c>
      <c r="AA1181" t="s">
        <v>484</v>
      </c>
      <c r="AB1181" t="s">
        <v>620</v>
      </c>
      <c r="AC1181">
        <v>14.53</v>
      </c>
      <c r="AD1181">
        <v>1.31</v>
      </c>
      <c r="AE1181">
        <v>1.48</v>
      </c>
      <c r="AF1181" t="s">
        <v>230</v>
      </c>
      <c r="AG1181" s="1">
        <v>65800</v>
      </c>
      <c r="AH1181" s="36">
        <v>3509</v>
      </c>
      <c r="AI1181" s="1">
        <v>2300</v>
      </c>
      <c r="AJ1181" s="36">
        <v>3508</v>
      </c>
      <c r="AK1181">
        <v>900</v>
      </c>
      <c r="AL1181" s="2">
        <v>0.63888888888888884</v>
      </c>
      <c r="AN1181" t="s">
        <v>298</v>
      </c>
      <c r="AO1181" t="s">
        <v>332</v>
      </c>
      <c r="AQ1181" t="str">
        <f t="shared" si="18"/>
        <v/>
      </c>
    </row>
    <row r="1182" spans="1:43">
      <c r="A1182" s="8">
        <v>46190</v>
      </c>
      <c r="B1182">
        <v>4012.25</v>
      </c>
      <c r="C1182">
        <v>0.53</v>
      </c>
      <c r="D1182">
        <v>70070</v>
      </c>
      <c r="E1182">
        <v>1.01</v>
      </c>
      <c r="F1182" s="69">
        <v>9020</v>
      </c>
      <c r="G1182" t="s">
        <v>104</v>
      </c>
      <c r="H1182">
        <v>0</v>
      </c>
      <c r="I1182" t="s">
        <v>288</v>
      </c>
      <c r="J1182" t="s">
        <v>289</v>
      </c>
      <c r="K1182" t="s">
        <v>295</v>
      </c>
      <c r="L1182" s="36">
        <v>3339</v>
      </c>
      <c r="M1182">
        <v>-59</v>
      </c>
      <c r="N1182" s="66">
        <v>-1.7399999999999999E-2</v>
      </c>
      <c r="O1182" s="36">
        <v>3398</v>
      </c>
      <c r="P1182" s="66">
        <v>-1.7299999999999999E-2</v>
      </c>
      <c r="Q1182" s="36">
        <v>3445</v>
      </c>
      <c r="R1182" s="36">
        <v>3455</v>
      </c>
      <c r="S1182" s="36">
        <v>3338</v>
      </c>
      <c r="T1182" s="66">
        <v>-3.0700000000000002E-2</v>
      </c>
      <c r="U1182" s="66">
        <v>-5.0000000000000001E-3</v>
      </c>
      <c r="V1182" s="66">
        <v>-3.3500000000000002E-2</v>
      </c>
      <c r="W1182" s="66">
        <v>2.0000000000000001E-4</v>
      </c>
      <c r="X1182" s="1">
        <v>1583900</v>
      </c>
      <c r="Y1182" s="1">
        <v>5349588</v>
      </c>
      <c r="Z1182" s="1">
        <v>3787802</v>
      </c>
      <c r="AA1182" t="s">
        <v>486</v>
      </c>
      <c r="AB1182" t="s">
        <v>608</v>
      </c>
      <c r="AC1182">
        <v>14.78</v>
      </c>
      <c r="AD1182">
        <v>1.23</v>
      </c>
      <c r="AE1182">
        <v>2.52</v>
      </c>
      <c r="AF1182" t="s">
        <v>230</v>
      </c>
      <c r="AG1182" s="1">
        <v>83600</v>
      </c>
      <c r="AH1182" s="36">
        <v>3340</v>
      </c>
      <c r="AI1182" s="1">
        <v>5600</v>
      </c>
      <c r="AJ1182" s="36">
        <v>3339</v>
      </c>
      <c r="AK1182" s="1">
        <v>1300</v>
      </c>
      <c r="AL1182" s="2">
        <v>0.63888888888888884</v>
      </c>
      <c r="AN1182" t="s">
        <v>298</v>
      </c>
      <c r="AO1182" t="s">
        <v>488</v>
      </c>
      <c r="AQ1182" t="str">
        <f t="shared" si="18"/>
        <v/>
      </c>
    </row>
    <row r="1183" spans="1:43">
      <c r="A1183" s="8">
        <v>46190</v>
      </c>
      <c r="B1183">
        <v>4012.25</v>
      </c>
      <c r="C1183">
        <v>0.53</v>
      </c>
      <c r="D1183">
        <v>70070</v>
      </c>
      <c r="E1183">
        <v>1.01</v>
      </c>
      <c r="F1183" s="69">
        <v>9024</v>
      </c>
      <c r="G1183" t="s">
        <v>105</v>
      </c>
      <c r="H1183">
        <v>0</v>
      </c>
      <c r="I1183" t="s">
        <v>288</v>
      </c>
      <c r="J1183" t="s">
        <v>289</v>
      </c>
      <c r="K1183" t="s">
        <v>295</v>
      </c>
      <c r="L1183" s="36">
        <v>3054</v>
      </c>
      <c r="M1183">
        <v>-38</v>
      </c>
      <c r="N1183" s="66">
        <v>-1.23E-2</v>
      </c>
      <c r="O1183" s="36">
        <v>3092</v>
      </c>
      <c r="P1183" s="66">
        <v>-1.2200000000000001E-2</v>
      </c>
      <c r="Q1183" s="36">
        <v>3092</v>
      </c>
      <c r="R1183" s="36">
        <v>3154</v>
      </c>
      <c r="S1183" s="36">
        <v>3038</v>
      </c>
      <c r="T1183" s="66">
        <v>-1.2200000000000001E-2</v>
      </c>
      <c r="U1183" s="66">
        <v>-5.4999999999999997E-3</v>
      </c>
      <c r="V1183" s="66">
        <v>-3.1699999999999999E-2</v>
      </c>
      <c r="W1183" s="66">
        <v>5.1999999999999998E-3</v>
      </c>
      <c r="X1183" s="1">
        <v>2526800</v>
      </c>
      <c r="Y1183" s="1">
        <v>7779394</v>
      </c>
      <c r="Z1183" s="1">
        <v>933838</v>
      </c>
      <c r="AA1183" t="s">
        <v>489</v>
      </c>
      <c r="AB1183" t="s">
        <v>609</v>
      </c>
      <c r="AC1183">
        <v>28.75</v>
      </c>
      <c r="AD1183">
        <v>1.36</v>
      </c>
      <c r="AE1183">
        <v>1.38</v>
      </c>
      <c r="AF1183" t="s">
        <v>230</v>
      </c>
      <c r="AG1183" s="1">
        <v>87600</v>
      </c>
      <c r="AH1183" s="36">
        <v>3056</v>
      </c>
      <c r="AI1183" s="1">
        <v>1100</v>
      </c>
      <c r="AJ1183" s="36">
        <v>3053</v>
      </c>
      <c r="AK1183" s="1">
        <v>1100</v>
      </c>
      <c r="AL1183" s="2">
        <v>0.63888888888888884</v>
      </c>
      <c r="AN1183" t="s">
        <v>298</v>
      </c>
      <c r="AO1183" t="s">
        <v>488</v>
      </c>
      <c r="AQ1183" t="str">
        <f t="shared" si="18"/>
        <v/>
      </c>
    </row>
    <row r="1184" spans="1:43">
      <c r="A1184" s="8">
        <v>46190</v>
      </c>
      <c r="B1184">
        <v>4012.25</v>
      </c>
      <c r="C1184">
        <v>0.53</v>
      </c>
      <c r="D1184">
        <v>70070</v>
      </c>
      <c r="E1184">
        <v>1.01</v>
      </c>
      <c r="F1184" s="69">
        <v>9069</v>
      </c>
      <c r="G1184" t="s">
        <v>106</v>
      </c>
      <c r="H1184">
        <v>0</v>
      </c>
      <c r="I1184" t="s">
        <v>288</v>
      </c>
      <c r="J1184" t="s">
        <v>289</v>
      </c>
      <c r="K1184" t="s">
        <v>295</v>
      </c>
      <c r="L1184" s="36">
        <v>1914</v>
      </c>
      <c r="M1184">
        <v>-18.5</v>
      </c>
      <c r="N1184" s="66">
        <v>-9.5999999999999992E-3</v>
      </c>
      <c r="O1184" s="36">
        <v>1932.5</v>
      </c>
      <c r="P1184" s="66">
        <v>-9.4999999999999998E-3</v>
      </c>
      <c r="Q1184" s="36">
        <v>1940</v>
      </c>
      <c r="R1184" s="36">
        <v>1952.5</v>
      </c>
      <c r="S1184" s="36">
        <v>1898</v>
      </c>
      <c r="T1184" s="66">
        <v>-1.34E-2</v>
      </c>
      <c r="U1184" s="66">
        <v>1E-3</v>
      </c>
      <c r="V1184" s="66">
        <v>-1.9699999999999999E-2</v>
      </c>
      <c r="W1184" s="66">
        <v>8.3999999999999995E-3</v>
      </c>
      <c r="X1184" s="1">
        <v>198600</v>
      </c>
      <c r="Y1184" s="1">
        <v>380166</v>
      </c>
      <c r="Z1184" s="1">
        <v>336275</v>
      </c>
      <c r="AA1184" t="s">
        <v>491</v>
      </c>
      <c r="AB1184" t="s">
        <v>492</v>
      </c>
      <c r="AC1184">
        <v>13.69</v>
      </c>
      <c r="AD1184">
        <v>1.41</v>
      </c>
      <c r="AE1184">
        <v>2.93</v>
      </c>
      <c r="AF1184" t="s">
        <v>230</v>
      </c>
      <c r="AG1184" s="1">
        <v>28600</v>
      </c>
      <c r="AH1184" s="36">
        <v>1914.5</v>
      </c>
      <c r="AI1184">
        <v>700</v>
      </c>
      <c r="AJ1184" s="36">
        <v>1914</v>
      </c>
      <c r="AK1184" s="1">
        <v>1300</v>
      </c>
      <c r="AL1184" s="2">
        <v>0.63888888888888884</v>
      </c>
      <c r="AN1184" t="s">
        <v>298</v>
      </c>
      <c r="AO1184" t="s">
        <v>488</v>
      </c>
      <c r="AQ1184" t="str">
        <f t="shared" si="18"/>
        <v/>
      </c>
    </row>
    <row r="1185" spans="1:43">
      <c r="A1185" s="8">
        <v>46190</v>
      </c>
      <c r="B1185">
        <v>4012.25</v>
      </c>
      <c r="C1185">
        <v>0.53</v>
      </c>
      <c r="D1185">
        <v>70070</v>
      </c>
      <c r="E1185">
        <v>1.01</v>
      </c>
      <c r="F1185" s="69">
        <v>9227</v>
      </c>
      <c r="G1185" t="s">
        <v>107</v>
      </c>
      <c r="H1185">
        <v>0</v>
      </c>
      <c r="I1185" t="s">
        <v>347</v>
      </c>
      <c r="J1185" t="s">
        <v>289</v>
      </c>
      <c r="K1185" t="s">
        <v>295</v>
      </c>
      <c r="L1185">
        <v>882</v>
      </c>
      <c r="M1185">
        <v>17</v>
      </c>
      <c r="N1185" s="66">
        <v>1.9699999999999999E-2</v>
      </c>
      <c r="O1185">
        <v>865</v>
      </c>
      <c r="P1185" s="66">
        <v>1.9599999999999999E-2</v>
      </c>
      <c r="Q1185">
        <v>877</v>
      </c>
      <c r="R1185">
        <v>896</v>
      </c>
      <c r="S1185">
        <v>868</v>
      </c>
      <c r="T1185" s="66">
        <v>5.7000000000000002E-3</v>
      </c>
      <c r="U1185" s="66">
        <v>-1.01E-2</v>
      </c>
      <c r="V1185" s="66">
        <v>-1.5599999999999999E-2</v>
      </c>
      <c r="W1185" s="66">
        <v>1.61E-2</v>
      </c>
      <c r="X1185" s="1">
        <v>92800</v>
      </c>
      <c r="Y1185" s="1">
        <v>82056</v>
      </c>
      <c r="Z1185" s="1">
        <v>14027</v>
      </c>
      <c r="AA1185" t="s">
        <v>493</v>
      </c>
      <c r="AB1185" t="s">
        <v>494</v>
      </c>
      <c r="AC1185">
        <v>0</v>
      </c>
      <c r="AD1185">
        <v>29.02</v>
      </c>
      <c r="AE1185">
        <v>0</v>
      </c>
      <c r="AF1185">
        <v>2.5</v>
      </c>
      <c r="AG1185" s="1">
        <v>2100</v>
      </c>
      <c r="AH1185">
        <v>884</v>
      </c>
      <c r="AI1185">
        <v>700</v>
      </c>
      <c r="AJ1185">
        <v>882</v>
      </c>
      <c r="AK1185" s="1">
        <v>1100</v>
      </c>
      <c r="AL1185" s="2">
        <v>0.6381944444444444</v>
      </c>
      <c r="AN1185" t="s">
        <v>350</v>
      </c>
      <c r="AO1185" t="s">
        <v>313</v>
      </c>
      <c r="AQ1185" t="str">
        <f t="shared" si="18"/>
        <v/>
      </c>
    </row>
    <row r="1186" spans="1:43">
      <c r="A1186" s="8">
        <v>46190</v>
      </c>
      <c r="B1186">
        <v>4012.25</v>
      </c>
      <c r="C1186">
        <v>0.53</v>
      </c>
      <c r="D1186">
        <v>70070</v>
      </c>
      <c r="E1186">
        <v>1.01</v>
      </c>
      <c r="F1186" s="69">
        <v>9303</v>
      </c>
      <c r="G1186" t="s">
        <v>108</v>
      </c>
      <c r="H1186">
        <v>0</v>
      </c>
      <c r="I1186" t="s">
        <v>288</v>
      </c>
      <c r="J1186" t="s">
        <v>289</v>
      </c>
      <c r="K1186" t="s">
        <v>290</v>
      </c>
      <c r="L1186" s="36">
        <v>3785</v>
      </c>
      <c r="M1186">
        <v>15</v>
      </c>
      <c r="N1186" s="66">
        <v>4.0000000000000001E-3</v>
      </c>
      <c r="O1186" s="36">
        <v>3770</v>
      </c>
      <c r="P1186" s="66">
        <v>3.8999999999999998E-3</v>
      </c>
      <c r="Q1186" s="36">
        <v>3790</v>
      </c>
      <c r="R1186" s="36">
        <v>3800</v>
      </c>
      <c r="S1186" s="36">
        <v>3730</v>
      </c>
      <c r="T1186" s="66">
        <v>-1.2999999999999999E-3</v>
      </c>
      <c r="U1186" s="66">
        <v>1.06E-2</v>
      </c>
      <c r="V1186" s="66">
        <v>-3.8999999999999998E-3</v>
      </c>
      <c r="W1186" s="66">
        <v>1.47E-2</v>
      </c>
      <c r="X1186" s="1">
        <v>109000</v>
      </c>
      <c r="Y1186" s="1">
        <v>410537</v>
      </c>
      <c r="Z1186" s="1">
        <v>289984</v>
      </c>
      <c r="AA1186" t="s">
        <v>495</v>
      </c>
      <c r="AB1186" t="s">
        <v>496</v>
      </c>
      <c r="AC1186">
        <v>16.739999999999998</v>
      </c>
      <c r="AD1186">
        <v>0.91</v>
      </c>
      <c r="AE1186">
        <v>2.72</v>
      </c>
      <c r="AF1186" t="s">
        <v>230</v>
      </c>
      <c r="AG1186" s="1">
        <v>29600</v>
      </c>
      <c r="AH1186" s="36">
        <v>3785</v>
      </c>
      <c r="AI1186" s="1">
        <v>1700</v>
      </c>
      <c r="AJ1186" s="36">
        <v>3780</v>
      </c>
      <c r="AK1186">
        <v>900</v>
      </c>
      <c r="AL1186" s="2">
        <v>0.6381944444444444</v>
      </c>
      <c r="AN1186" t="s">
        <v>298</v>
      </c>
      <c r="AO1186" t="s">
        <v>497</v>
      </c>
      <c r="AQ1186" t="str">
        <f t="shared" si="18"/>
        <v/>
      </c>
    </row>
    <row r="1187" spans="1:43">
      <c r="A1187" s="8">
        <v>46190</v>
      </c>
      <c r="B1187">
        <v>4012.25</v>
      </c>
      <c r="C1187">
        <v>0.53</v>
      </c>
      <c r="D1187">
        <v>70070</v>
      </c>
      <c r="E1187">
        <v>1.01</v>
      </c>
      <c r="F1187" s="69">
        <v>9308</v>
      </c>
      <c r="G1187" t="s">
        <v>109</v>
      </c>
      <c r="H1187">
        <v>0</v>
      </c>
      <c r="I1187" t="s">
        <v>314</v>
      </c>
      <c r="J1187" t="s">
        <v>289</v>
      </c>
      <c r="K1187" t="s">
        <v>295</v>
      </c>
      <c r="L1187" s="36">
        <v>1501</v>
      </c>
      <c r="M1187">
        <v>12</v>
      </c>
      <c r="N1187" s="66">
        <v>8.0999999999999996E-3</v>
      </c>
      <c r="O1187" s="36">
        <v>1489</v>
      </c>
      <c r="P1187" s="66">
        <v>8.0000000000000002E-3</v>
      </c>
      <c r="Q1187" s="36">
        <v>1489</v>
      </c>
      <c r="R1187" s="36">
        <v>1505</v>
      </c>
      <c r="S1187" s="36">
        <v>1450</v>
      </c>
      <c r="T1187" s="66">
        <v>8.0000000000000002E-3</v>
      </c>
      <c r="U1187" s="66">
        <v>6.0000000000000001E-3</v>
      </c>
      <c r="V1187" s="66">
        <v>-2.5999999999999999E-3</v>
      </c>
      <c r="W1187" s="66">
        <v>3.5099999999999999E-2</v>
      </c>
      <c r="X1187" s="1">
        <v>76500</v>
      </c>
      <c r="Y1187" s="1">
        <v>113669</v>
      </c>
      <c r="Z1187" s="1">
        <v>39135</v>
      </c>
      <c r="AA1187" t="s">
        <v>498</v>
      </c>
      <c r="AB1187" t="s">
        <v>499</v>
      </c>
      <c r="AC1187">
        <v>12.81</v>
      </c>
      <c r="AD1187">
        <v>1.01</v>
      </c>
      <c r="AE1187">
        <v>2.31</v>
      </c>
      <c r="AF1187" t="s">
        <v>230</v>
      </c>
      <c r="AG1187" s="1">
        <v>3300</v>
      </c>
      <c r="AH1187" s="36">
        <v>1501</v>
      </c>
      <c r="AI1187">
        <v>500</v>
      </c>
      <c r="AJ1187" s="36">
        <v>1500</v>
      </c>
      <c r="AK1187">
        <v>300</v>
      </c>
      <c r="AL1187" s="2">
        <v>0.6381944444444444</v>
      </c>
      <c r="AN1187" t="s">
        <v>298</v>
      </c>
      <c r="AO1187" t="s">
        <v>500</v>
      </c>
      <c r="AQ1187" t="str">
        <f t="shared" si="18"/>
        <v/>
      </c>
    </row>
    <row r="1188" spans="1:43">
      <c r="A1188" s="8">
        <v>46190</v>
      </c>
      <c r="B1188">
        <v>4012.25</v>
      </c>
      <c r="C1188">
        <v>0.53</v>
      </c>
      <c r="D1188">
        <v>70070</v>
      </c>
      <c r="E1188">
        <v>1.01</v>
      </c>
      <c r="F1188" s="69">
        <v>9348</v>
      </c>
      <c r="G1188" t="s">
        <v>110</v>
      </c>
      <c r="H1188">
        <v>0</v>
      </c>
      <c r="I1188" t="s">
        <v>347</v>
      </c>
      <c r="J1188" t="s">
        <v>323</v>
      </c>
      <c r="K1188" t="s">
        <v>295</v>
      </c>
      <c r="L1188">
        <v>473</v>
      </c>
      <c r="M1188">
        <v>5</v>
      </c>
      <c r="N1188" s="66">
        <v>1.0699999999999999E-2</v>
      </c>
      <c r="O1188">
        <v>468</v>
      </c>
      <c r="P1188" s="66">
        <v>1.06E-2</v>
      </c>
      <c r="Q1188">
        <v>471</v>
      </c>
      <c r="R1188">
        <v>494</v>
      </c>
      <c r="S1188">
        <v>468</v>
      </c>
      <c r="T1188" s="66">
        <v>4.1999999999999997E-3</v>
      </c>
      <c r="U1188" s="66">
        <v>-3.0700000000000002E-2</v>
      </c>
      <c r="V1188" s="66">
        <v>-4.2500000000000003E-2</v>
      </c>
      <c r="W1188" s="66">
        <v>1.06E-2</v>
      </c>
      <c r="X1188" s="1">
        <v>2470300</v>
      </c>
      <c r="Y1188" s="1">
        <v>1186243</v>
      </c>
      <c r="Z1188" s="1">
        <v>69169</v>
      </c>
      <c r="AA1188" t="s">
        <v>552</v>
      </c>
      <c r="AB1188" t="s">
        <v>502</v>
      </c>
      <c r="AC1188">
        <v>0</v>
      </c>
      <c r="AD1188">
        <v>4.59</v>
      </c>
      <c r="AE1188">
        <v>0</v>
      </c>
      <c r="AF1188">
        <v>1.9</v>
      </c>
      <c r="AG1188" s="1">
        <v>36900</v>
      </c>
      <c r="AH1188">
        <v>473</v>
      </c>
      <c r="AI1188">
        <v>400</v>
      </c>
      <c r="AJ1188">
        <v>472</v>
      </c>
      <c r="AK1188" s="1">
        <v>12400</v>
      </c>
      <c r="AL1188" s="2">
        <v>0.63888888888888884</v>
      </c>
      <c r="AN1188" t="s">
        <v>298</v>
      </c>
      <c r="AO1188" t="s">
        <v>313</v>
      </c>
      <c r="AQ1188" t="str">
        <f t="shared" si="18"/>
        <v/>
      </c>
    </row>
    <row r="1189" spans="1:43">
      <c r="A1189" s="8">
        <v>46190</v>
      </c>
      <c r="B1189">
        <v>4012.25</v>
      </c>
      <c r="C1189">
        <v>0.53</v>
      </c>
      <c r="D1189">
        <v>70070</v>
      </c>
      <c r="E1189">
        <v>1.01</v>
      </c>
      <c r="F1189" s="69">
        <v>9432</v>
      </c>
      <c r="G1189" t="s">
        <v>111</v>
      </c>
      <c r="H1189">
        <v>0</v>
      </c>
      <c r="I1189" t="s">
        <v>288</v>
      </c>
      <c r="J1189" t="s">
        <v>289</v>
      </c>
      <c r="K1189" t="s">
        <v>295</v>
      </c>
      <c r="L1189">
        <v>146.6</v>
      </c>
      <c r="M1189">
        <v>0.7</v>
      </c>
      <c r="N1189" s="66">
        <v>4.7999999999999996E-3</v>
      </c>
      <c r="O1189">
        <v>145.9</v>
      </c>
      <c r="P1189" s="66">
        <v>4.7000000000000002E-3</v>
      </c>
      <c r="Q1189">
        <v>146.69999999999999</v>
      </c>
      <c r="R1189">
        <v>147.69999999999999</v>
      </c>
      <c r="S1189">
        <v>146.4</v>
      </c>
      <c r="T1189" s="66">
        <v>-5.9999999999999995E-4</v>
      </c>
      <c r="U1189" s="66">
        <v>-5.4000000000000003E-3</v>
      </c>
      <c r="V1189" s="66">
        <v>-7.4000000000000003E-3</v>
      </c>
      <c r="W1189" s="66">
        <v>1.2999999999999999E-3</v>
      </c>
      <c r="X1189" s="1">
        <v>190571100</v>
      </c>
      <c r="Y1189" s="1">
        <v>28000778</v>
      </c>
      <c r="Z1189" s="1">
        <v>13274676</v>
      </c>
      <c r="AA1189" t="s">
        <v>503</v>
      </c>
      <c r="AB1189" t="s">
        <v>621</v>
      </c>
      <c r="AC1189">
        <v>12.21</v>
      </c>
      <c r="AD1189">
        <v>1.22</v>
      </c>
      <c r="AE1189">
        <v>3.68</v>
      </c>
      <c r="AF1189" t="s">
        <v>230</v>
      </c>
      <c r="AG1189" s="1">
        <v>2518700</v>
      </c>
      <c r="AH1189">
        <v>146.69999999999999</v>
      </c>
      <c r="AI1189" s="1">
        <v>1339700</v>
      </c>
      <c r="AJ1189">
        <v>146.6</v>
      </c>
      <c r="AK1189" s="1">
        <v>150400</v>
      </c>
      <c r="AL1189" s="2">
        <v>0.63888888888888884</v>
      </c>
      <c r="AN1189" t="s">
        <v>298</v>
      </c>
      <c r="AO1189" t="s">
        <v>351</v>
      </c>
      <c r="AQ1189" t="str">
        <f t="shared" si="18"/>
        <v/>
      </c>
    </row>
    <row r="1190" spans="1:43">
      <c r="A1190" s="8">
        <v>46190</v>
      </c>
      <c r="B1190">
        <v>4012.25</v>
      </c>
      <c r="C1190">
        <v>0.53</v>
      </c>
      <c r="D1190">
        <v>70070</v>
      </c>
      <c r="E1190">
        <v>1.01</v>
      </c>
      <c r="F1190" s="69">
        <v>9449</v>
      </c>
      <c r="G1190" t="s">
        <v>112</v>
      </c>
      <c r="H1190">
        <v>0</v>
      </c>
      <c r="I1190" t="s">
        <v>288</v>
      </c>
      <c r="J1190" t="s">
        <v>289</v>
      </c>
      <c r="K1190" t="s">
        <v>290</v>
      </c>
      <c r="L1190" s="36">
        <v>3110</v>
      </c>
      <c r="M1190">
        <v>27</v>
      </c>
      <c r="N1190" s="66">
        <v>8.8000000000000005E-3</v>
      </c>
      <c r="O1190" s="36">
        <v>3083</v>
      </c>
      <c r="P1190" s="66">
        <v>8.6999999999999994E-3</v>
      </c>
      <c r="Q1190" s="36">
        <v>3100</v>
      </c>
      <c r="R1190" s="36">
        <v>3128</v>
      </c>
      <c r="S1190" s="36">
        <v>3063</v>
      </c>
      <c r="T1190" s="66">
        <v>3.2000000000000002E-3</v>
      </c>
      <c r="U1190" s="66">
        <v>3.2000000000000002E-3</v>
      </c>
      <c r="V1190" s="66">
        <v>-5.7000000000000002E-3</v>
      </c>
      <c r="W1190" s="66">
        <v>1.5299999999999999E-2</v>
      </c>
      <c r="X1190" s="1">
        <v>179000</v>
      </c>
      <c r="Y1190" s="1">
        <v>556211</v>
      </c>
      <c r="Z1190" s="1">
        <v>333855</v>
      </c>
      <c r="AA1190" t="s">
        <v>505</v>
      </c>
      <c r="AB1190" t="s">
        <v>506</v>
      </c>
      <c r="AC1190">
        <v>13.26</v>
      </c>
      <c r="AD1190">
        <v>2.8</v>
      </c>
      <c r="AE1190">
        <v>2.5099999999999998</v>
      </c>
      <c r="AF1190" t="s">
        <v>230</v>
      </c>
      <c r="AG1190">
        <v>200</v>
      </c>
      <c r="AH1190" s="36">
        <v>3110</v>
      </c>
      <c r="AI1190">
        <v>800</v>
      </c>
      <c r="AJ1190" s="36">
        <v>3108</v>
      </c>
      <c r="AK1190">
        <v>900</v>
      </c>
      <c r="AL1190" s="2">
        <v>0.63749999999999996</v>
      </c>
      <c r="AN1190" t="s">
        <v>293</v>
      </c>
      <c r="AO1190" t="s">
        <v>351</v>
      </c>
      <c r="AQ1190" t="str">
        <f t="shared" si="18"/>
        <v/>
      </c>
    </row>
    <row r="1191" spans="1:43">
      <c r="A1191" s="8">
        <v>46190</v>
      </c>
      <c r="B1191">
        <v>4012.25</v>
      </c>
      <c r="C1191">
        <v>0.53</v>
      </c>
      <c r="D1191">
        <v>70070</v>
      </c>
      <c r="E1191">
        <v>1.01</v>
      </c>
      <c r="F1191" s="69">
        <v>9501</v>
      </c>
      <c r="G1191" t="s">
        <v>113</v>
      </c>
      <c r="H1191">
        <v>0</v>
      </c>
      <c r="I1191" t="s">
        <v>288</v>
      </c>
      <c r="J1191" t="s">
        <v>289</v>
      </c>
      <c r="K1191" t="s">
        <v>290</v>
      </c>
      <c r="L1191">
        <v>508.5</v>
      </c>
      <c r="M1191">
        <v>-5</v>
      </c>
      <c r="N1191" s="66">
        <v>-9.7000000000000003E-3</v>
      </c>
      <c r="O1191">
        <v>513.5</v>
      </c>
      <c r="P1191" s="66">
        <v>-9.7000000000000003E-3</v>
      </c>
      <c r="Q1191">
        <v>523.20000000000005</v>
      </c>
      <c r="R1191">
        <v>523.5</v>
      </c>
      <c r="S1191">
        <v>507.4</v>
      </c>
      <c r="T1191" s="66">
        <v>-2.8000000000000001E-2</v>
      </c>
      <c r="U1191" s="66">
        <v>-8.6999999999999994E-3</v>
      </c>
      <c r="V1191" s="66">
        <v>-2.86E-2</v>
      </c>
      <c r="W1191" s="66">
        <v>2.0999999999999999E-3</v>
      </c>
      <c r="X1191" s="1">
        <v>19538500</v>
      </c>
      <c r="Y1191" s="1">
        <v>10017129</v>
      </c>
      <c r="Z1191" s="1">
        <v>817168</v>
      </c>
      <c r="AA1191" t="s">
        <v>507</v>
      </c>
      <c r="AB1191" t="s">
        <v>640</v>
      </c>
      <c r="AC1191">
        <v>3.25</v>
      </c>
      <c r="AD1191">
        <v>0.34</v>
      </c>
      <c r="AE1191">
        <v>0</v>
      </c>
      <c r="AF1191" t="s">
        <v>230</v>
      </c>
      <c r="AG1191" s="1">
        <v>789700</v>
      </c>
      <c r="AH1191">
        <v>508.5</v>
      </c>
      <c r="AI1191">
        <v>700</v>
      </c>
      <c r="AJ1191">
        <v>508.4</v>
      </c>
      <c r="AK1191" s="1">
        <v>7800</v>
      </c>
      <c r="AL1191" s="2">
        <v>0.63888888888888884</v>
      </c>
      <c r="AN1191" t="s">
        <v>298</v>
      </c>
      <c r="AO1191" t="s">
        <v>509</v>
      </c>
      <c r="AQ1191" t="str">
        <f t="shared" si="18"/>
        <v/>
      </c>
    </row>
    <row r="1192" spans="1:43">
      <c r="A1192" s="8">
        <v>46190</v>
      </c>
      <c r="B1192">
        <v>4012.25</v>
      </c>
      <c r="C1192">
        <v>0.53</v>
      </c>
      <c r="D1192">
        <v>70070</v>
      </c>
      <c r="E1192">
        <v>1.01</v>
      </c>
      <c r="F1192" s="69">
        <v>9531</v>
      </c>
      <c r="G1192" t="s">
        <v>114</v>
      </c>
      <c r="H1192">
        <v>0</v>
      </c>
      <c r="I1192" t="s">
        <v>288</v>
      </c>
      <c r="J1192" t="s">
        <v>289</v>
      </c>
      <c r="K1192" t="s">
        <v>295</v>
      </c>
      <c r="L1192" s="36">
        <v>6156</v>
      </c>
      <c r="M1192">
        <v>-67</v>
      </c>
      <c r="N1192" s="66">
        <v>-1.0800000000000001E-2</v>
      </c>
      <c r="O1192" s="36">
        <v>6223</v>
      </c>
      <c r="P1192" s="66">
        <v>-1.0699999999999999E-2</v>
      </c>
      <c r="Q1192" s="36">
        <v>6300</v>
      </c>
      <c r="R1192" s="36">
        <v>6300</v>
      </c>
      <c r="S1192" s="36">
        <v>6153</v>
      </c>
      <c r="T1192" s="66">
        <v>-2.2800000000000001E-2</v>
      </c>
      <c r="U1192" s="66">
        <v>-8.2000000000000007E-3</v>
      </c>
      <c r="V1192" s="66">
        <v>-2.2800000000000001E-2</v>
      </c>
      <c r="W1192" s="66">
        <v>4.0000000000000002E-4</v>
      </c>
      <c r="X1192" s="1">
        <v>442900</v>
      </c>
      <c r="Y1192" s="1">
        <v>2749622</v>
      </c>
      <c r="Z1192" s="1">
        <v>2062009</v>
      </c>
      <c r="AA1192" t="s">
        <v>510</v>
      </c>
      <c r="AB1192" t="s">
        <v>600</v>
      </c>
      <c r="AC1192">
        <v>14.91</v>
      </c>
      <c r="AD1192">
        <v>1.19</v>
      </c>
      <c r="AE1192">
        <v>1.95</v>
      </c>
      <c r="AF1192" t="s">
        <v>230</v>
      </c>
      <c r="AG1192" s="1">
        <v>23900</v>
      </c>
      <c r="AH1192" s="36">
        <v>6157</v>
      </c>
      <c r="AI1192">
        <v>500</v>
      </c>
      <c r="AJ1192" s="36">
        <v>6155</v>
      </c>
      <c r="AK1192">
        <v>600</v>
      </c>
      <c r="AL1192" s="2">
        <v>0.63888888888888884</v>
      </c>
      <c r="AN1192" t="s">
        <v>298</v>
      </c>
      <c r="AO1192" t="s">
        <v>509</v>
      </c>
      <c r="AQ1192" t="str">
        <f t="shared" si="18"/>
        <v/>
      </c>
    </row>
    <row r="1193" spans="1:43">
      <c r="A1193" s="8">
        <v>46190</v>
      </c>
      <c r="B1193">
        <v>4012.25</v>
      </c>
      <c r="C1193">
        <v>0.53</v>
      </c>
      <c r="D1193">
        <v>70070</v>
      </c>
      <c r="E1193">
        <v>1.01</v>
      </c>
      <c r="F1193" s="69">
        <v>9882</v>
      </c>
      <c r="G1193" t="s">
        <v>115</v>
      </c>
      <c r="H1193">
        <v>0</v>
      </c>
      <c r="I1193" t="s">
        <v>288</v>
      </c>
      <c r="J1193" t="s">
        <v>289</v>
      </c>
      <c r="K1193" t="s">
        <v>295</v>
      </c>
      <c r="L1193" s="36">
        <v>1736</v>
      </c>
      <c r="M1193">
        <v>-7</v>
      </c>
      <c r="N1193" s="66">
        <v>-4.0000000000000001E-3</v>
      </c>
      <c r="O1193" s="36">
        <v>1743</v>
      </c>
      <c r="P1193" s="66">
        <v>-4.0000000000000001E-3</v>
      </c>
      <c r="Q1193" s="36">
        <v>1743</v>
      </c>
      <c r="R1193" s="36">
        <v>1757</v>
      </c>
      <c r="S1193" s="36">
        <v>1736</v>
      </c>
      <c r="T1193" s="66">
        <v>-4.0000000000000001E-3</v>
      </c>
      <c r="U1193" s="66">
        <v>-4.4999999999999997E-3</v>
      </c>
      <c r="V1193" s="66">
        <v>-1.1900000000000001E-2</v>
      </c>
      <c r="W1193" s="66">
        <v>0</v>
      </c>
      <c r="X1193" s="1">
        <v>112800</v>
      </c>
      <c r="Y1193" s="1">
        <v>196951</v>
      </c>
      <c r="Z1193" s="1">
        <v>149333</v>
      </c>
      <c r="AA1193" t="s">
        <v>512</v>
      </c>
      <c r="AB1193" t="s">
        <v>513</v>
      </c>
      <c r="AC1193">
        <v>11.32</v>
      </c>
      <c r="AD1193">
        <v>1.2</v>
      </c>
      <c r="AE1193">
        <v>3.92</v>
      </c>
      <c r="AF1193" t="s">
        <v>230</v>
      </c>
      <c r="AG1193" s="1">
        <v>37600</v>
      </c>
      <c r="AH1193" s="36">
        <v>1737</v>
      </c>
      <c r="AI1193">
        <v>500</v>
      </c>
      <c r="AJ1193" s="36">
        <v>1736</v>
      </c>
      <c r="AK1193">
        <v>500</v>
      </c>
      <c r="AL1193" s="2">
        <v>0.63680555555555551</v>
      </c>
      <c r="AN1193" t="s">
        <v>298</v>
      </c>
      <c r="AO1193" t="s">
        <v>322</v>
      </c>
      <c r="AQ1193" t="str">
        <f t="shared" si="18"/>
        <v/>
      </c>
    </row>
    <row r="1194" spans="1:43">
      <c r="F1194" s="69">
        <v>6502</v>
      </c>
      <c r="I1194" t="s">
        <v>514</v>
      </c>
      <c r="P1194" t="s">
        <v>230</v>
      </c>
      <c r="T1194" t="s">
        <v>230</v>
      </c>
      <c r="U1194" t="s">
        <v>230</v>
      </c>
      <c r="V1194" t="s">
        <v>230</v>
      </c>
      <c r="W1194" t="s">
        <v>230</v>
      </c>
      <c r="AF1194" t="s">
        <v>230</v>
      </c>
      <c r="AG1194" t="s">
        <v>230</v>
      </c>
      <c r="AO1194" t="s">
        <v>515</v>
      </c>
      <c r="AQ1194" t="str">
        <f t="shared" si="18"/>
        <v/>
      </c>
    </row>
    <row r="1195" spans="1:43">
      <c r="F1195" s="69">
        <v>5759</v>
      </c>
      <c r="I1195" t="s">
        <v>514</v>
      </c>
      <c r="P1195" t="s">
        <v>230</v>
      </c>
      <c r="T1195" t="s">
        <v>230</v>
      </c>
      <c r="U1195" t="s">
        <v>230</v>
      </c>
      <c r="V1195" t="s">
        <v>230</v>
      </c>
      <c r="W1195" t="s">
        <v>230</v>
      </c>
      <c r="AF1195" t="s">
        <v>230</v>
      </c>
      <c r="AG1195" t="s">
        <v>230</v>
      </c>
      <c r="AO1195" t="s">
        <v>515</v>
      </c>
      <c r="AQ1195" t="str">
        <f t="shared" si="18"/>
        <v/>
      </c>
    </row>
    <row r="1196" spans="1:43">
      <c r="AQ1196" t="str">
        <f t="shared" si="18"/>
        <v/>
      </c>
    </row>
    <row r="1197" spans="1:43">
      <c r="AQ1197" t="str">
        <f t="shared" si="18"/>
        <v/>
      </c>
    </row>
    <row r="1198" spans="1:43">
      <c r="AQ1198" t="str">
        <f t="shared" si="18"/>
        <v/>
      </c>
    </row>
    <row r="1199" spans="1:43">
      <c r="B1199">
        <v>4076.12</v>
      </c>
      <c r="C1199">
        <v>1.57</v>
      </c>
      <c r="D1199" s="1">
        <v>71350</v>
      </c>
      <c r="E1199" s="6">
        <v>1.86</v>
      </c>
      <c r="AQ1199" t="str">
        <f t="shared" si="18"/>
        <v/>
      </c>
    </row>
    <row r="1200" spans="1:43">
      <c r="A1200" s="8" t="s">
        <v>0</v>
      </c>
      <c r="B1200" t="s">
        <v>116</v>
      </c>
      <c r="C1200" t="s">
        <v>1</v>
      </c>
      <c r="D1200" t="s">
        <v>2</v>
      </c>
      <c r="E1200" t="s">
        <v>3</v>
      </c>
      <c r="F1200" s="7" t="s">
        <v>4</v>
      </c>
      <c r="G1200" t="s">
        <v>5</v>
      </c>
      <c r="H1200" t="s">
        <v>268</v>
      </c>
      <c r="I1200" t="s">
        <v>269</v>
      </c>
      <c r="J1200" t="s">
        <v>270</v>
      </c>
      <c r="K1200" t="s">
        <v>271</v>
      </c>
      <c r="L1200" t="s">
        <v>6</v>
      </c>
      <c r="M1200" t="s">
        <v>7</v>
      </c>
      <c r="N1200" t="s">
        <v>8</v>
      </c>
      <c r="O1200" t="s">
        <v>9</v>
      </c>
      <c r="P1200" t="s">
        <v>272</v>
      </c>
      <c r="Q1200" t="s">
        <v>10</v>
      </c>
      <c r="R1200" t="s">
        <v>11</v>
      </c>
      <c r="S1200" t="s">
        <v>12</v>
      </c>
      <c r="T1200" t="s">
        <v>273</v>
      </c>
      <c r="U1200" t="s">
        <v>274</v>
      </c>
      <c r="V1200" t="s">
        <v>275</v>
      </c>
      <c r="W1200" t="s">
        <v>276</v>
      </c>
      <c r="X1200" t="s">
        <v>13</v>
      </c>
      <c r="Y1200" t="s">
        <v>277</v>
      </c>
      <c r="Z1200" t="s">
        <v>278</v>
      </c>
      <c r="AA1200" t="s">
        <v>14</v>
      </c>
      <c r="AB1200" t="s">
        <v>15</v>
      </c>
      <c r="AC1200" t="s">
        <v>279</v>
      </c>
      <c r="AD1200" t="s">
        <v>280</v>
      </c>
      <c r="AE1200" t="s">
        <v>281</v>
      </c>
      <c r="AF1200" t="s">
        <v>282</v>
      </c>
      <c r="AG1200" t="s">
        <v>283</v>
      </c>
      <c r="AH1200" t="s">
        <v>284</v>
      </c>
      <c r="AI1200" t="s">
        <v>16</v>
      </c>
      <c r="AJ1200" t="s">
        <v>17</v>
      </c>
      <c r="AK1200" t="s">
        <v>18</v>
      </c>
      <c r="AL1200" t="s">
        <v>19</v>
      </c>
      <c r="AM1200" t="s">
        <v>20</v>
      </c>
      <c r="AN1200" t="s">
        <v>285</v>
      </c>
      <c r="AO1200" t="s">
        <v>286</v>
      </c>
      <c r="AQ1200" t="str">
        <f t="shared" si="18"/>
        <v/>
      </c>
    </row>
    <row r="1201" spans="1:43">
      <c r="A1201" s="8">
        <v>46191</v>
      </c>
      <c r="B1201">
        <v>4075.07</v>
      </c>
      <c r="C1201">
        <v>1.54</v>
      </c>
      <c r="D1201">
        <v>71330</v>
      </c>
      <c r="E1201">
        <v>1.83</v>
      </c>
      <c r="F1201" s="69">
        <v>1605</v>
      </c>
      <c r="G1201" t="s">
        <v>21</v>
      </c>
      <c r="H1201">
        <v>0</v>
      </c>
      <c r="I1201" t="s">
        <v>288</v>
      </c>
      <c r="J1201" t="s">
        <v>289</v>
      </c>
      <c r="K1201" t="s">
        <v>295</v>
      </c>
      <c r="L1201" s="36">
        <v>3452</v>
      </c>
      <c r="M1201">
        <v>46</v>
      </c>
      <c r="N1201" s="66">
        <v>1.35E-2</v>
      </c>
      <c r="O1201" s="36">
        <v>3406</v>
      </c>
      <c r="P1201" s="66">
        <v>1.35E-2</v>
      </c>
      <c r="Q1201" s="36">
        <v>3442</v>
      </c>
      <c r="R1201" s="36">
        <v>3505</v>
      </c>
      <c r="S1201" s="36">
        <v>3402</v>
      </c>
      <c r="T1201" s="66">
        <v>2.8999999999999998E-3</v>
      </c>
      <c r="U1201" s="66">
        <v>5.7999999999999996E-3</v>
      </c>
      <c r="V1201" s="66">
        <v>-1.5100000000000001E-2</v>
      </c>
      <c r="W1201" s="66">
        <v>1.46E-2</v>
      </c>
      <c r="X1201" s="1">
        <v>3809600</v>
      </c>
      <c r="Y1201" s="1">
        <v>13159922</v>
      </c>
      <c r="Z1201" s="1">
        <v>4346537</v>
      </c>
      <c r="AA1201" t="s">
        <v>291</v>
      </c>
      <c r="AB1201" t="s">
        <v>292</v>
      </c>
      <c r="AC1201">
        <v>8.91</v>
      </c>
      <c r="AD1201">
        <v>0.84</v>
      </c>
      <c r="AE1201">
        <v>3.13</v>
      </c>
      <c r="AF1201" t="s">
        <v>230</v>
      </c>
      <c r="AG1201" s="1">
        <v>75900</v>
      </c>
      <c r="AH1201" s="36">
        <v>3452</v>
      </c>
      <c r="AI1201" s="1">
        <v>2700</v>
      </c>
      <c r="AJ1201" s="36">
        <v>3451</v>
      </c>
      <c r="AK1201" s="1">
        <v>2600</v>
      </c>
      <c r="AL1201" s="2">
        <v>0.63611111111111107</v>
      </c>
      <c r="AN1201" t="s">
        <v>293</v>
      </c>
      <c r="AO1201" t="s">
        <v>294</v>
      </c>
      <c r="AQ1201" t="str">
        <f t="shared" si="18"/>
        <v/>
      </c>
    </row>
    <row r="1202" spans="1:43">
      <c r="A1202" s="8">
        <v>46191</v>
      </c>
      <c r="B1202">
        <v>4075.07</v>
      </c>
      <c r="C1202">
        <v>1.54</v>
      </c>
      <c r="D1202">
        <v>71330</v>
      </c>
      <c r="E1202">
        <v>1.83</v>
      </c>
      <c r="F1202" s="69">
        <v>1833</v>
      </c>
      <c r="G1202" t="s">
        <v>24</v>
      </c>
      <c r="H1202">
        <v>0</v>
      </c>
      <c r="I1202" t="s">
        <v>288</v>
      </c>
      <c r="J1202" t="s">
        <v>289</v>
      </c>
      <c r="K1202" t="s">
        <v>295</v>
      </c>
      <c r="L1202" s="36">
        <v>5820</v>
      </c>
      <c r="M1202">
        <v>120</v>
      </c>
      <c r="N1202" s="66">
        <v>2.1100000000000001E-2</v>
      </c>
      <c r="O1202" s="36">
        <v>5700</v>
      </c>
      <c r="P1202" s="66">
        <v>2.1000000000000001E-2</v>
      </c>
      <c r="Q1202" s="36">
        <v>5740</v>
      </c>
      <c r="R1202" s="36">
        <v>5850</v>
      </c>
      <c r="S1202" s="36">
        <v>5740</v>
      </c>
      <c r="T1202" s="66">
        <v>1.3899999999999999E-2</v>
      </c>
      <c r="U1202" s="66">
        <v>0</v>
      </c>
      <c r="V1202" s="66">
        <v>-5.1000000000000004E-3</v>
      </c>
      <c r="W1202" s="66">
        <v>1.3899999999999999E-2</v>
      </c>
      <c r="X1202" s="1">
        <v>77900</v>
      </c>
      <c r="Y1202" s="1">
        <v>452793</v>
      </c>
      <c r="Z1202" s="1">
        <v>225031</v>
      </c>
      <c r="AA1202" t="s">
        <v>296</v>
      </c>
      <c r="AB1202" t="s">
        <v>572</v>
      </c>
      <c r="AC1202">
        <v>13.55</v>
      </c>
      <c r="AD1202">
        <v>1.06</v>
      </c>
      <c r="AE1202">
        <v>5.15</v>
      </c>
      <c r="AF1202" t="s">
        <v>230</v>
      </c>
      <c r="AG1202" s="1">
        <v>13600</v>
      </c>
      <c r="AH1202" s="36">
        <v>5830</v>
      </c>
      <c r="AI1202" s="1">
        <v>3100</v>
      </c>
      <c r="AJ1202" s="36">
        <v>5820</v>
      </c>
      <c r="AK1202">
        <v>700</v>
      </c>
      <c r="AL1202" s="2">
        <v>0.63611111111111107</v>
      </c>
      <c r="AN1202" t="s">
        <v>298</v>
      </c>
      <c r="AO1202" t="s">
        <v>299</v>
      </c>
      <c r="AQ1202" t="str">
        <f t="shared" si="18"/>
        <v/>
      </c>
    </row>
    <row r="1203" spans="1:43">
      <c r="A1203" s="8">
        <v>46191</v>
      </c>
      <c r="B1203">
        <v>4075.07</v>
      </c>
      <c r="C1203">
        <v>1.54</v>
      </c>
      <c r="D1203">
        <v>71330</v>
      </c>
      <c r="E1203">
        <v>1.83</v>
      </c>
      <c r="F1203" s="69">
        <v>1911</v>
      </c>
      <c r="G1203" t="s">
        <v>25</v>
      </c>
      <c r="H1203">
        <v>0</v>
      </c>
      <c r="I1203" t="s">
        <v>288</v>
      </c>
      <c r="J1203" t="s">
        <v>289</v>
      </c>
      <c r="K1203" t="s">
        <v>290</v>
      </c>
      <c r="L1203" s="36">
        <v>1324.5</v>
      </c>
      <c r="M1203">
        <v>-28</v>
      </c>
      <c r="N1203" s="66">
        <v>-2.07E-2</v>
      </c>
      <c r="O1203" s="36">
        <v>1352.5</v>
      </c>
      <c r="P1203" s="66">
        <v>-2.07E-2</v>
      </c>
      <c r="Q1203" s="36">
        <v>1351</v>
      </c>
      <c r="R1203" s="36">
        <v>1358.5</v>
      </c>
      <c r="S1203" s="36">
        <v>1310</v>
      </c>
      <c r="T1203" s="66">
        <v>-1.9599999999999999E-2</v>
      </c>
      <c r="U1203" s="66">
        <v>-6.9999999999999999E-4</v>
      </c>
      <c r="V1203" s="66">
        <v>-2.5000000000000001E-2</v>
      </c>
      <c r="W1203" s="66">
        <v>1.0999999999999999E-2</v>
      </c>
      <c r="X1203" s="1">
        <v>3968700</v>
      </c>
      <c r="Y1203" s="1">
        <v>5269788</v>
      </c>
      <c r="Z1203" s="1">
        <v>819291</v>
      </c>
      <c r="AA1203" t="s">
        <v>300</v>
      </c>
      <c r="AB1203" t="s">
        <v>301</v>
      </c>
      <c r="AC1203">
        <v>8.44</v>
      </c>
      <c r="AD1203">
        <v>0.8</v>
      </c>
      <c r="AE1203">
        <v>3.78</v>
      </c>
      <c r="AF1203" t="s">
        <v>230</v>
      </c>
      <c r="AG1203" s="1">
        <v>310100</v>
      </c>
      <c r="AH1203" s="36">
        <v>1324.5</v>
      </c>
      <c r="AI1203" s="1">
        <v>6200</v>
      </c>
      <c r="AJ1203" s="36">
        <v>1324</v>
      </c>
      <c r="AK1203" s="1">
        <v>6700</v>
      </c>
      <c r="AL1203" s="2">
        <v>0.63611111111111107</v>
      </c>
      <c r="AN1203" t="s">
        <v>293</v>
      </c>
      <c r="AO1203" t="s">
        <v>299</v>
      </c>
      <c r="AQ1203" t="str">
        <f t="shared" si="18"/>
        <v/>
      </c>
    </row>
    <row r="1204" spans="1:43">
      <c r="A1204" s="8">
        <v>46191</v>
      </c>
      <c r="B1204">
        <v>4075.07</v>
      </c>
      <c r="C1204">
        <v>1.54</v>
      </c>
      <c r="D1204">
        <v>71330</v>
      </c>
      <c r="E1204">
        <v>1.83</v>
      </c>
      <c r="F1204" s="69">
        <v>1925</v>
      </c>
      <c r="G1204" t="s">
        <v>26</v>
      </c>
      <c r="H1204">
        <v>0</v>
      </c>
      <c r="I1204" t="s">
        <v>288</v>
      </c>
      <c r="J1204" t="s">
        <v>289</v>
      </c>
      <c r="K1204" t="s">
        <v>295</v>
      </c>
      <c r="L1204" s="36">
        <v>4374</v>
      </c>
      <c r="M1204">
        <v>16</v>
      </c>
      <c r="N1204" s="66">
        <v>3.7000000000000002E-3</v>
      </c>
      <c r="O1204" s="36">
        <v>4358</v>
      </c>
      <c r="P1204" s="66">
        <v>3.5999999999999999E-3</v>
      </c>
      <c r="Q1204" s="36">
        <v>4366</v>
      </c>
      <c r="R1204" s="36">
        <v>4377</v>
      </c>
      <c r="S1204" s="36">
        <v>4319</v>
      </c>
      <c r="T1204" s="66">
        <v>1.8E-3</v>
      </c>
      <c r="U1204" s="66">
        <v>8.0000000000000002E-3</v>
      </c>
      <c r="V1204" s="66">
        <v>-5.9999999999999995E-4</v>
      </c>
      <c r="W1204" s="66">
        <v>1.2699999999999999E-2</v>
      </c>
      <c r="X1204" s="1">
        <v>1105500</v>
      </c>
      <c r="Y1204" s="1">
        <v>4808646</v>
      </c>
      <c r="Z1204" s="1">
        <v>2885248</v>
      </c>
      <c r="AA1204" t="s">
        <v>302</v>
      </c>
      <c r="AB1204" t="s">
        <v>573</v>
      </c>
      <c r="AC1204">
        <v>11.93</v>
      </c>
      <c r="AD1204">
        <v>0.93</v>
      </c>
      <c r="AE1204">
        <v>4.0199999999999996</v>
      </c>
      <c r="AF1204" t="s">
        <v>230</v>
      </c>
      <c r="AG1204" s="1">
        <v>65600</v>
      </c>
      <c r="AH1204" s="36">
        <v>4375</v>
      </c>
      <c r="AI1204" s="1">
        <v>1500</v>
      </c>
      <c r="AJ1204" s="36">
        <v>4373</v>
      </c>
      <c r="AK1204" s="1">
        <v>1600</v>
      </c>
      <c r="AL1204" s="2">
        <v>0.63611111111111107</v>
      </c>
      <c r="AN1204" t="s">
        <v>298</v>
      </c>
      <c r="AO1204" t="s">
        <v>299</v>
      </c>
      <c r="AQ1204" t="str">
        <f t="shared" si="18"/>
        <v/>
      </c>
    </row>
    <row r="1205" spans="1:43">
      <c r="A1205" s="8">
        <v>46191</v>
      </c>
      <c r="B1205">
        <v>4075.07</v>
      </c>
      <c r="C1205">
        <v>1.54</v>
      </c>
      <c r="D1205">
        <v>71330</v>
      </c>
      <c r="E1205">
        <v>1.83</v>
      </c>
      <c r="F1205" s="69">
        <v>1928</v>
      </c>
      <c r="G1205" t="s">
        <v>27</v>
      </c>
      <c r="H1205">
        <v>0</v>
      </c>
      <c r="I1205" t="s">
        <v>288</v>
      </c>
      <c r="J1205" t="s">
        <v>289</v>
      </c>
      <c r="K1205" t="s">
        <v>295</v>
      </c>
      <c r="L1205" s="36">
        <v>3271</v>
      </c>
      <c r="M1205">
        <v>-5</v>
      </c>
      <c r="N1205" s="66">
        <v>-1.5E-3</v>
      </c>
      <c r="O1205" s="36">
        <v>3276</v>
      </c>
      <c r="P1205" s="66">
        <v>-1.5E-3</v>
      </c>
      <c r="Q1205" s="36">
        <v>3275</v>
      </c>
      <c r="R1205" s="36">
        <v>3292</v>
      </c>
      <c r="S1205" s="36">
        <v>3246</v>
      </c>
      <c r="T1205" s="66">
        <v>-1.1999999999999999E-3</v>
      </c>
      <c r="U1205" s="66">
        <v>1.5E-3</v>
      </c>
      <c r="V1205" s="66">
        <v>-6.3E-3</v>
      </c>
      <c r="W1205" s="66">
        <v>7.7000000000000002E-3</v>
      </c>
      <c r="X1205" s="1">
        <v>2081500</v>
      </c>
      <c r="Y1205" s="1">
        <v>6798624</v>
      </c>
      <c r="Z1205" s="1">
        <v>2131336</v>
      </c>
      <c r="AA1205" t="s">
        <v>304</v>
      </c>
      <c r="AB1205" t="s">
        <v>574</v>
      </c>
      <c r="AC1205">
        <v>9.7200000000000006</v>
      </c>
      <c r="AD1205">
        <v>0.99</v>
      </c>
      <c r="AE1205">
        <v>4.43</v>
      </c>
      <c r="AF1205" t="s">
        <v>230</v>
      </c>
      <c r="AG1205" s="1">
        <v>226500</v>
      </c>
      <c r="AH1205" s="36">
        <v>3272</v>
      </c>
      <c r="AI1205" s="1">
        <v>5000</v>
      </c>
      <c r="AJ1205" s="36">
        <v>3271</v>
      </c>
      <c r="AK1205" s="1">
        <v>1200</v>
      </c>
      <c r="AL1205" s="2">
        <v>0.63611111111111107</v>
      </c>
      <c r="AM1205" s="3">
        <v>46177</v>
      </c>
      <c r="AN1205" t="s">
        <v>306</v>
      </c>
      <c r="AO1205" t="s">
        <v>299</v>
      </c>
      <c r="AQ1205" t="str">
        <f t="shared" si="18"/>
        <v/>
      </c>
    </row>
    <row r="1206" spans="1:43">
      <c r="A1206" s="8">
        <v>46191</v>
      </c>
      <c r="B1206">
        <v>4075.07</v>
      </c>
      <c r="C1206">
        <v>1.54</v>
      </c>
      <c r="D1206">
        <v>71330</v>
      </c>
      <c r="E1206">
        <v>1.83</v>
      </c>
      <c r="F1206" s="69">
        <v>1929</v>
      </c>
      <c r="G1206" t="s">
        <v>28</v>
      </c>
      <c r="H1206">
        <v>0</v>
      </c>
      <c r="I1206" t="s">
        <v>288</v>
      </c>
      <c r="J1206" t="s">
        <v>289</v>
      </c>
      <c r="K1206" t="s">
        <v>290</v>
      </c>
      <c r="L1206" s="36">
        <v>1105</v>
      </c>
      <c r="M1206">
        <v>-8</v>
      </c>
      <c r="N1206" s="66">
        <v>-7.1999999999999998E-3</v>
      </c>
      <c r="O1206" s="36">
        <v>1113</v>
      </c>
      <c r="P1206" s="66">
        <v>-7.1000000000000004E-3</v>
      </c>
      <c r="Q1206" s="36">
        <v>1115</v>
      </c>
      <c r="R1206" s="36">
        <v>1125</v>
      </c>
      <c r="S1206" s="36">
        <v>1099</v>
      </c>
      <c r="T1206" s="66">
        <v>-8.8999999999999999E-3</v>
      </c>
      <c r="U1206" s="66">
        <v>-5.4000000000000003E-3</v>
      </c>
      <c r="V1206" s="66">
        <v>-1.77E-2</v>
      </c>
      <c r="W1206" s="66">
        <v>5.4000000000000003E-3</v>
      </c>
      <c r="X1206" s="1">
        <v>82500</v>
      </c>
      <c r="Y1206" s="1">
        <v>91402</v>
      </c>
      <c r="Z1206" s="1">
        <v>46161</v>
      </c>
      <c r="AA1206" t="s">
        <v>307</v>
      </c>
      <c r="AB1206" t="s">
        <v>575</v>
      </c>
      <c r="AC1206">
        <v>12.47</v>
      </c>
      <c r="AD1206">
        <v>1.22</v>
      </c>
      <c r="AE1206">
        <v>4.5199999999999996</v>
      </c>
      <c r="AF1206" t="s">
        <v>230</v>
      </c>
      <c r="AG1206" s="1">
        <v>13900</v>
      </c>
      <c r="AH1206" s="36">
        <v>1106</v>
      </c>
      <c r="AI1206">
        <v>700</v>
      </c>
      <c r="AJ1206" s="36">
        <v>1105</v>
      </c>
      <c r="AK1206">
        <v>200</v>
      </c>
      <c r="AL1206" s="2">
        <v>0.63472222222222219</v>
      </c>
      <c r="AN1206" t="s">
        <v>298</v>
      </c>
      <c r="AO1206" t="s">
        <v>299</v>
      </c>
      <c r="AQ1206" t="str">
        <f t="shared" si="18"/>
        <v/>
      </c>
    </row>
    <row r="1207" spans="1:43">
      <c r="A1207" s="8">
        <v>46191</v>
      </c>
      <c r="B1207">
        <v>4075.07</v>
      </c>
      <c r="C1207">
        <v>1.54</v>
      </c>
      <c r="D1207">
        <v>71330</v>
      </c>
      <c r="E1207">
        <v>1.83</v>
      </c>
      <c r="F1207" s="69">
        <v>1963</v>
      </c>
      <c r="G1207" t="s">
        <v>29</v>
      </c>
      <c r="H1207">
        <v>0</v>
      </c>
      <c r="I1207" t="s">
        <v>288</v>
      </c>
      <c r="J1207" t="s">
        <v>289</v>
      </c>
      <c r="K1207" t="s">
        <v>295</v>
      </c>
      <c r="L1207" s="36">
        <v>2816</v>
      </c>
      <c r="M1207">
        <v>56</v>
      </c>
      <c r="N1207" s="66">
        <v>2.0299999999999999E-2</v>
      </c>
      <c r="O1207" s="36">
        <v>2760</v>
      </c>
      <c r="P1207" s="66">
        <v>2.0199999999999999E-2</v>
      </c>
      <c r="Q1207" s="36">
        <v>2783.5</v>
      </c>
      <c r="R1207" s="36">
        <v>2834</v>
      </c>
      <c r="S1207" s="36">
        <v>2764</v>
      </c>
      <c r="T1207" s="66">
        <v>1.1599999999999999E-2</v>
      </c>
      <c r="U1207" s="66">
        <v>-2.0999999999999999E-3</v>
      </c>
      <c r="V1207" s="66">
        <v>-6.3E-3</v>
      </c>
      <c r="W1207" s="66">
        <v>1.8800000000000001E-2</v>
      </c>
      <c r="X1207" s="1">
        <v>1169100</v>
      </c>
      <c r="Y1207" s="1">
        <v>3283961</v>
      </c>
      <c r="Z1207" s="1">
        <v>687929</v>
      </c>
      <c r="AA1207" t="s">
        <v>309</v>
      </c>
      <c r="AB1207" t="s">
        <v>310</v>
      </c>
      <c r="AC1207">
        <v>14.8</v>
      </c>
      <c r="AD1207">
        <v>1.58</v>
      </c>
      <c r="AE1207">
        <v>1.85</v>
      </c>
      <c r="AF1207" t="s">
        <v>230</v>
      </c>
      <c r="AG1207" s="1">
        <v>35200</v>
      </c>
      <c r="AH1207" s="36">
        <v>2816.5</v>
      </c>
      <c r="AI1207">
        <v>200</v>
      </c>
      <c r="AJ1207" s="36">
        <v>2816</v>
      </c>
      <c r="AK1207">
        <v>100</v>
      </c>
      <c r="AL1207" s="2">
        <v>0.63611111111111107</v>
      </c>
      <c r="AN1207" t="s">
        <v>298</v>
      </c>
      <c r="AO1207" t="s">
        <v>299</v>
      </c>
      <c r="AQ1207" t="str">
        <f t="shared" si="18"/>
        <v/>
      </c>
    </row>
    <row r="1208" spans="1:43">
      <c r="A1208" s="8">
        <v>46191</v>
      </c>
      <c r="B1208">
        <v>4075.07</v>
      </c>
      <c r="C1208">
        <v>1.54</v>
      </c>
      <c r="D1208">
        <v>71330</v>
      </c>
      <c r="E1208">
        <v>1.83</v>
      </c>
      <c r="F1208" s="69">
        <v>2124</v>
      </c>
      <c r="G1208" t="s">
        <v>30</v>
      </c>
      <c r="H1208">
        <v>0</v>
      </c>
      <c r="I1208" t="s">
        <v>288</v>
      </c>
      <c r="J1208" t="s">
        <v>289</v>
      </c>
      <c r="K1208" t="s">
        <v>290</v>
      </c>
      <c r="L1208">
        <v>861</v>
      </c>
      <c r="M1208">
        <v>7</v>
      </c>
      <c r="N1208" s="66">
        <v>8.2000000000000007E-3</v>
      </c>
      <c r="O1208">
        <v>854</v>
      </c>
      <c r="P1208" s="66">
        <v>8.0999999999999996E-3</v>
      </c>
      <c r="Q1208">
        <v>853</v>
      </c>
      <c r="R1208">
        <v>864</v>
      </c>
      <c r="S1208">
        <v>852</v>
      </c>
      <c r="T1208" s="66">
        <v>9.2999999999999992E-3</v>
      </c>
      <c r="U1208" s="66">
        <v>4.5999999999999999E-3</v>
      </c>
      <c r="V1208" s="66">
        <v>-3.3999999999999998E-3</v>
      </c>
      <c r="W1208" s="66">
        <v>1.0500000000000001E-2</v>
      </c>
      <c r="X1208" s="1">
        <v>608800</v>
      </c>
      <c r="Y1208" s="1">
        <v>522109</v>
      </c>
      <c r="Z1208" s="1">
        <v>142544</v>
      </c>
      <c r="AA1208" t="s">
        <v>311</v>
      </c>
      <c r="AB1208" t="s">
        <v>312</v>
      </c>
      <c r="AC1208">
        <v>15.91</v>
      </c>
      <c r="AD1208">
        <v>6.1</v>
      </c>
      <c r="AE1208">
        <v>4.41</v>
      </c>
      <c r="AF1208" t="s">
        <v>230</v>
      </c>
      <c r="AG1208" s="1">
        <v>88300</v>
      </c>
      <c r="AH1208">
        <v>861</v>
      </c>
      <c r="AI1208" s="1">
        <v>6600</v>
      </c>
      <c r="AJ1208">
        <v>860</v>
      </c>
      <c r="AK1208" s="1">
        <v>3500</v>
      </c>
      <c r="AL1208" s="2">
        <v>0.63611111111111107</v>
      </c>
      <c r="AN1208" t="s">
        <v>293</v>
      </c>
      <c r="AO1208" t="s">
        <v>313</v>
      </c>
      <c r="AQ1208" t="str">
        <f t="shared" si="18"/>
        <v/>
      </c>
    </row>
    <row r="1209" spans="1:43">
      <c r="A1209" s="8">
        <v>46191</v>
      </c>
      <c r="B1209">
        <v>4075.07</v>
      </c>
      <c r="C1209">
        <v>1.54</v>
      </c>
      <c r="D1209">
        <v>71330</v>
      </c>
      <c r="E1209">
        <v>1.83</v>
      </c>
      <c r="F1209" s="69">
        <v>2162</v>
      </c>
      <c r="G1209" t="s">
        <v>31</v>
      </c>
      <c r="H1209">
        <v>0</v>
      </c>
      <c r="I1209" t="s">
        <v>314</v>
      </c>
      <c r="J1209" t="s">
        <v>289</v>
      </c>
      <c r="K1209" t="s">
        <v>290</v>
      </c>
      <c r="L1209">
        <v>539</v>
      </c>
      <c r="M1209">
        <v>1</v>
      </c>
      <c r="N1209" s="66">
        <v>1.9E-3</v>
      </c>
      <c r="O1209">
        <v>538</v>
      </c>
      <c r="P1209" s="66">
        <v>1.8E-3</v>
      </c>
      <c r="Q1209">
        <v>539</v>
      </c>
      <c r="R1209">
        <v>539</v>
      </c>
      <c r="S1209">
        <v>538</v>
      </c>
      <c r="T1209" s="66">
        <v>0</v>
      </c>
      <c r="U1209" s="66">
        <v>1.8E-3</v>
      </c>
      <c r="V1209" s="66">
        <v>0</v>
      </c>
      <c r="W1209" s="66">
        <v>1.8E-3</v>
      </c>
      <c r="X1209" s="1">
        <v>179600</v>
      </c>
      <c r="Y1209" s="1">
        <v>96630</v>
      </c>
      <c r="Z1209" s="1">
        <v>11648</v>
      </c>
      <c r="AA1209" t="s">
        <v>576</v>
      </c>
      <c r="AB1209" t="s">
        <v>316</v>
      </c>
      <c r="AC1209">
        <v>31.33</v>
      </c>
      <c r="AD1209">
        <v>2.0499999999999998</v>
      </c>
      <c r="AE1209">
        <v>0</v>
      </c>
      <c r="AF1209">
        <v>0.3</v>
      </c>
      <c r="AG1209">
        <v>0</v>
      </c>
      <c r="AH1209">
        <v>539</v>
      </c>
      <c r="AI1209" s="1">
        <v>1138600</v>
      </c>
      <c r="AJ1209">
        <v>538</v>
      </c>
      <c r="AK1209" s="1">
        <v>3285300</v>
      </c>
      <c r="AL1209" s="2">
        <v>0.63124999999999998</v>
      </c>
      <c r="AN1209" t="s">
        <v>298</v>
      </c>
      <c r="AO1209" t="s">
        <v>313</v>
      </c>
      <c r="AQ1209" t="str">
        <f t="shared" si="18"/>
        <v/>
      </c>
    </row>
    <row r="1210" spans="1:43">
      <c r="A1210" s="8">
        <v>46191</v>
      </c>
      <c r="B1210">
        <v>4075.07</v>
      </c>
      <c r="C1210">
        <v>1.54</v>
      </c>
      <c r="D1210">
        <v>71330</v>
      </c>
      <c r="E1210">
        <v>1.83</v>
      </c>
      <c r="F1210" s="69">
        <v>2229</v>
      </c>
      <c r="G1210" t="s">
        <v>32</v>
      </c>
      <c r="H1210">
        <v>0</v>
      </c>
      <c r="I1210" t="s">
        <v>288</v>
      </c>
      <c r="J1210" t="s">
        <v>289</v>
      </c>
      <c r="K1210" t="s">
        <v>290</v>
      </c>
      <c r="L1210" s="36">
        <v>2796</v>
      </c>
      <c r="M1210">
        <v>11</v>
      </c>
      <c r="N1210" s="66">
        <v>3.8999999999999998E-3</v>
      </c>
      <c r="O1210" s="36">
        <v>2785</v>
      </c>
      <c r="P1210" s="66">
        <v>3.8999999999999998E-3</v>
      </c>
      <c r="Q1210" s="36">
        <v>2770</v>
      </c>
      <c r="R1210" s="36">
        <v>2796</v>
      </c>
      <c r="S1210" s="36">
        <v>2756</v>
      </c>
      <c r="T1210" s="66">
        <v>9.2999999999999992E-3</v>
      </c>
      <c r="U1210" s="66">
        <v>5.7000000000000002E-3</v>
      </c>
      <c r="V1210" s="66">
        <v>0</v>
      </c>
      <c r="W1210" s="66">
        <v>1.4500000000000001E-2</v>
      </c>
      <c r="X1210" s="1">
        <v>339900</v>
      </c>
      <c r="Y1210" s="1">
        <v>944706</v>
      </c>
      <c r="Z1210" s="1">
        <v>374467</v>
      </c>
      <c r="AA1210" t="s">
        <v>317</v>
      </c>
      <c r="AB1210" t="s">
        <v>655</v>
      </c>
      <c r="AC1210">
        <v>19.53</v>
      </c>
      <c r="AD1210">
        <v>1.61</v>
      </c>
      <c r="AE1210">
        <v>2.4700000000000002</v>
      </c>
      <c r="AF1210" t="s">
        <v>230</v>
      </c>
      <c r="AG1210" s="1">
        <v>15800</v>
      </c>
      <c r="AH1210" s="36">
        <v>2796</v>
      </c>
      <c r="AI1210">
        <v>900</v>
      </c>
      <c r="AJ1210" s="36">
        <v>2795</v>
      </c>
      <c r="AK1210">
        <v>600</v>
      </c>
      <c r="AL1210" s="2">
        <v>0.63611111111111107</v>
      </c>
      <c r="AN1210" t="s">
        <v>298</v>
      </c>
      <c r="AO1210" t="s">
        <v>319</v>
      </c>
      <c r="AQ1210" t="str">
        <f t="shared" si="18"/>
        <v/>
      </c>
    </row>
    <row r="1211" spans="1:43">
      <c r="A1211" s="8">
        <v>46191</v>
      </c>
      <c r="B1211">
        <v>4075.07</v>
      </c>
      <c r="C1211">
        <v>1.54</v>
      </c>
      <c r="D1211">
        <v>71330</v>
      </c>
      <c r="E1211">
        <v>1.83</v>
      </c>
      <c r="F1211" s="69">
        <v>2768</v>
      </c>
      <c r="G1211" t="s">
        <v>33</v>
      </c>
      <c r="H1211">
        <v>0</v>
      </c>
      <c r="I1211" t="s">
        <v>288</v>
      </c>
      <c r="J1211" t="s">
        <v>289</v>
      </c>
      <c r="K1211" t="s">
        <v>290</v>
      </c>
      <c r="L1211" s="36">
        <v>5378</v>
      </c>
      <c r="M1211">
        <v>82</v>
      </c>
      <c r="N1211" s="66">
        <v>1.55E-2</v>
      </c>
      <c r="O1211" s="36">
        <v>5296</v>
      </c>
      <c r="P1211" s="66">
        <v>1.54E-2</v>
      </c>
      <c r="Q1211" s="36">
        <v>5325</v>
      </c>
      <c r="R1211" s="36">
        <v>5406</v>
      </c>
      <c r="S1211" s="36">
        <v>5285</v>
      </c>
      <c r="T1211" s="66">
        <v>9.9000000000000008E-3</v>
      </c>
      <c r="U1211" s="66">
        <v>5.0000000000000001E-4</v>
      </c>
      <c r="V1211" s="66">
        <v>-5.1000000000000004E-3</v>
      </c>
      <c r="W1211" s="66">
        <v>1.7500000000000002E-2</v>
      </c>
      <c r="X1211" s="1">
        <v>640400</v>
      </c>
      <c r="Y1211" s="1">
        <v>3432083</v>
      </c>
      <c r="Z1211" s="1">
        <v>1129380</v>
      </c>
      <c r="AA1211" t="s">
        <v>320</v>
      </c>
      <c r="AB1211" t="s">
        <v>321</v>
      </c>
      <c r="AC1211">
        <v>8.6</v>
      </c>
      <c r="AD1211">
        <v>1.02</v>
      </c>
      <c r="AE1211">
        <v>3.35</v>
      </c>
      <c r="AF1211" t="s">
        <v>230</v>
      </c>
      <c r="AG1211" s="1">
        <v>172500</v>
      </c>
      <c r="AH1211" s="36">
        <v>5378</v>
      </c>
      <c r="AI1211">
        <v>600</v>
      </c>
      <c r="AJ1211" s="36">
        <v>5377</v>
      </c>
      <c r="AK1211">
        <v>300</v>
      </c>
      <c r="AL1211" s="2">
        <v>0.63611111111111107</v>
      </c>
      <c r="AN1211" t="s">
        <v>298</v>
      </c>
      <c r="AO1211" t="s">
        <v>322</v>
      </c>
      <c r="AQ1211" t="str">
        <f t="shared" si="18"/>
        <v/>
      </c>
    </row>
    <row r="1212" spans="1:43">
      <c r="A1212" s="8">
        <v>46191</v>
      </c>
      <c r="B1212">
        <v>4075.07</v>
      </c>
      <c r="C1212">
        <v>1.54</v>
      </c>
      <c r="D1212">
        <v>71330</v>
      </c>
      <c r="E1212">
        <v>1.83</v>
      </c>
      <c r="F1212" s="69">
        <v>2769</v>
      </c>
      <c r="G1212" t="s">
        <v>34</v>
      </c>
      <c r="H1212">
        <v>0</v>
      </c>
      <c r="I1212" t="s">
        <v>314</v>
      </c>
      <c r="J1212" t="s">
        <v>323</v>
      </c>
      <c r="K1212" t="s">
        <v>295</v>
      </c>
      <c r="L1212">
        <v>855</v>
      </c>
      <c r="M1212">
        <v>2</v>
      </c>
      <c r="N1212" s="66">
        <v>2.3E-3</v>
      </c>
      <c r="O1212">
        <v>853</v>
      </c>
      <c r="P1212" s="66">
        <v>2.3E-3</v>
      </c>
      <c r="Q1212">
        <v>851</v>
      </c>
      <c r="R1212">
        <v>856</v>
      </c>
      <c r="S1212">
        <v>848</v>
      </c>
      <c r="T1212" s="66">
        <v>4.7000000000000002E-3</v>
      </c>
      <c r="U1212" s="66">
        <v>8.2000000000000007E-3</v>
      </c>
      <c r="V1212" s="66">
        <v>-1.1000000000000001E-3</v>
      </c>
      <c r="W1212" s="66">
        <v>8.2000000000000007E-3</v>
      </c>
      <c r="X1212" s="1">
        <v>5800</v>
      </c>
      <c r="Y1212" s="1">
        <v>4942</v>
      </c>
      <c r="Z1212" s="1">
        <v>6721</v>
      </c>
      <c r="AA1212" t="s">
        <v>324</v>
      </c>
      <c r="AB1212" t="s">
        <v>325</v>
      </c>
      <c r="AC1212">
        <v>10.15</v>
      </c>
      <c r="AD1212">
        <v>22.72</v>
      </c>
      <c r="AE1212">
        <v>0</v>
      </c>
      <c r="AF1212">
        <v>0.1</v>
      </c>
      <c r="AG1212">
        <v>0</v>
      </c>
      <c r="AH1212">
        <v>856</v>
      </c>
      <c r="AI1212">
        <v>100</v>
      </c>
      <c r="AJ1212">
        <v>849</v>
      </c>
      <c r="AK1212">
        <v>100</v>
      </c>
      <c r="AL1212" s="2">
        <v>0.63055555555555554</v>
      </c>
      <c r="AM1212" s="3">
        <v>46213</v>
      </c>
      <c r="AN1212" t="s">
        <v>326</v>
      </c>
      <c r="AO1212" t="s">
        <v>327</v>
      </c>
      <c r="AQ1212" t="str">
        <f t="shared" si="18"/>
        <v/>
      </c>
    </row>
    <row r="1213" spans="1:43">
      <c r="A1213" s="8">
        <v>46191</v>
      </c>
      <c r="B1213">
        <v>4075.07</v>
      </c>
      <c r="C1213">
        <v>1.54</v>
      </c>
      <c r="D1213">
        <v>71330</v>
      </c>
      <c r="E1213">
        <v>1.83</v>
      </c>
      <c r="F1213" s="69">
        <v>2914</v>
      </c>
      <c r="G1213" t="s">
        <v>35</v>
      </c>
      <c r="H1213">
        <v>0</v>
      </c>
      <c r="I1213" t="s">
        <v>288</v>
      </c>
      <c r="J1213" t="s">
        <v>289</v>
      </c>
      <c r="K1213" t="s">
        <v>290</v>
      </c>
      <c r="L1213" s="36">
        <v>6083</v>
      </c>
      <c r="M1213">
        <v>12</v>
      </c>
      <c r="N1213" s="66">
        <v>2E-3</v>
      </c>
      <c r="O1213" s="36">
        <v>6071</v>
      </c>
      <c r="P1213" s="66">
        <v>1.9E-3</v>
      </c>
      <c r="Q1213" s="36">
        <v>6064</v>
      </c>
      <c r="R1213" s="36">
        <v>6094</v>
      </c>
      <c r="S1213" s="36">
        <v>6046</v>
      </c>
      <c r="T1213" s="66">
        <v>3.0999999999999999E-3</v>
      </c>
      <c r="U1213" s="66">
        <v>2.3E-3</v>
      </c>
      <c r="V1213" s="66">
        <v>-1.8E-3</v>
      </c>
      <c r="W1213" s="66">
        <v>6.1000000000000004E-3</v>
      </c>
      <c r="X1213" s="1">
        <v>2120100</v>
      </c>
      <c r="Y1213" s="1">
        <v>12876125</v>
      </c>
      <c r="Z1213" s="1">
        <v>12166000</v>
      </c>
      <c r="AA1213" t="s">
        <v>328</v>
      </c>
      <c r="AB1213" t="s">
        <v>329</v>
      </c>
      <c r="AC1213">
        <v>18.940000000000001</v>
      </c>
      <c r="AD1213">
        <v>2.64</v>
      </c>
      <c r="AE1213">
        <v>3.98</v>
      </c>
      <c r="AF1213" t="s">
        <v>230</v>
      </c>
      <c r="AG1213" s="1">
        <v>1120900</v>
      </c>
      <c r="AH1213" s="36">
        <v>6084</v>
      </c>
      <c r="AI1213" s="1">
        <v>3600</v>
      </c>
      <c r="AJ1213" s="36">
        <v>6082</v>
      </c>
      <c r="AK1213" s="1">
        <v>1900</v>
      </c>
      <c r="AL1213" s="2">
        <v>0.63611111111111107</v>
      </c>
      <c r="AN1213" t="s">
        <v>293</v>
      </c>
      <c r="AO1213" t="s">
        <v>319</v>
      </c>
      <c r="AQ1213" t="str">
        <f t="shared" si="18"/>
        <v/>
      </c>
    </row>
    <row r="1214" spans="1:43">
      <c r="A1214" s="8">
        <v>46191</v>
      </c>
      <c r="B1214">
        <v>4075.07</v>
      </c>
      <c r="C1214">
        <v>1.54</v>
      </c>
      <c r="D1214">
        <v>71330</v>
      </c>
      <c r="E1214">
        <v>1.83</v>
      </c>
      <c r="F1214" s="69">
        <v>3003</v>
      </c>
      <c r="G1214" t="s">
        <v>36</v>
      </c>
      <c r="H1214">
        <v>0</v>
      </c>
      <c r="I1214" t="s">
        <v>288</v>
      </c>
      <c r="J1214" t="s">
        <v>289</v>
      </c>
      <c r="K1214" t="s">
        <v>295</v>
      </c>
      <c r="L1214" s="36">
        <v>1715</v>
      </c>
      <c r="M1214">
        <v>-1</v>
      </c>
      <c r="N1214" s="66">
        <v>-5.9999999999999995E-4</v>
      </c>
      <c r="O1214" s="36">
        <v>1716</v>
      </c>
      <c r="P1214" s="66">
        <v>-5.0000000000000001E-4</v>
      </c>
      <c r="Q1214" s="36">
        <v>1707</v>
      </c>
      <c r="R1214" s="36">
        <v>1717</v>
      </c>
      <c r="S1214" s="36">
        <v>1695</v>
      </c>
      <c r="T1214" s="66">
        <v>4.5999999999999999E-3</v>
      </c>
      <c r="U1214" s="66">
        <v>6.7000000000000002E-3</v>
      </c>
      <c r="V1214" s="66">
        <v>-1.1000000000000001E-3</v>
      </c>
      <c r="W1214" s="66">
        <v>1.17E-2</v>
      </c>
      <c r="X1214" s="1">
        <v>1212700</v>
      </c>
      <c r="Y1214" s="1">
        <v>2070346</v>
      </c>
      <c r="Z1214" s="1">
        <v>1316961</v>
      </c>
      <c r="AA1214" t="s">
        <v>330</v>
      </c>
      <c r="AB1214" t="s">
        <v>577</v>
      </c>
      <c r="AC1214">
        <v>10.75</v>
      </c>
      <c r="AD1214">
        <v>1.42</v>
      </c>
      <c r="AE1214">
        <v>3.91</v>
      </c>
      <c r="AF1214" t="s">
        <v>230</v>
      </c>
      <c r="AG1214" s="1">
        <v>27700</v>
      </c>
      <c r="AH1214" s="36">
        <v>1715</v>
      </c>
      <c r="AI1214">
        <v>300</v>
      </c>
      <c r="AJ1214" s="36">
        <v>1714.5</v>
      </c>
      <c r="AK1214" s="1">
        <v>1700</v>
      </c>
      <c r="AL1214" s="2">
        <v>0.63611111111111107</v>
      </c>
      <c r="AN1214" t="s">
        <v>293</v>
      </c>
      <c r="AO1214" t="s">
        <v>332</v>
      </c>
      <c r="AQ1214" t="str">
        <f t="shared" si="18"/>
        <v/>
      </c>
    </row>
    <row r="1215" spans="1:43">
      <c r="A1215" s="8">
        <v>46191</v>
      </c>
      <c r="B1215">
        <v>4075.07</v>
      </c>
      <c r="C1215">
        <v>1.54</v>
      </c>
      <c r="D1215">
        <v>71330</v>
      </c>
      <c r="E1215">
        <v>1.83</v>
      </c>
      <c r="F1215" s="69">
        <v>3407</v>
      </c>
      <c r="G1215" t="s">
        <v>37</v>
      </c>
      <c r="H1215">
        <v>0</v>
      </c>
      <c r="I1215" t="s">
        <v>288</v>
      </c>
      <c r="J1215" t="s">
        <v>289</v>
      </c>
      <c r="K1215" t="s">
        <v>290</v>
      </c>
      <c r="L1215" s="36">
        <v>1789</v>
      </c>
      <c r="M1215">
        <v>-1</v>
      </c>
      <c r="N1215" s="66">
        <v>-5.9999999999999995E-4</v>
      </c>
      <c r="O1215" s="36">
        <v>1790</v>
      </c>
      <c r="P1215" s="66">
        <v>-5.0000000000000001E-4</v>
      </c>
      <c r="Q1215" s="36">
        <v>1800</v>
      </c>
      <c r="R1215" s="36">
        <v>1811.5</v>
      </c>
      <c r="S1215" s="36">
        <v>1774</v>
      </c>
      <c r="T1215" s="66">
        <v>-6.1000000000000004E-3</v>
      </c>
      <c r="U1215" s="66">
        <v>7.3000000000000001E-3</v>
      </c>
      <c r="V1215" s="66">
        <v>-1.24E-2</v>
      </c>
      <c r="W1215" s="66">
        <v>8.3999999999999995E-3</v>
      </c>
      <c r="X1215" s="1">
        <v>2246300</v>
      </c>
      <c r="Y1215" s="1">
        <v>4019236</v>
      </c>
      <c r="Z1215" s="1">
        <v>2443330</v>
      </c>
      <c r="AA1215" t="s">
        <v>333</v>
      </c>
      <c r="AB1215" t="s">
        <v>334</v>
      </c>
      <c r="AC1215">
        <v>15.12</v>
      </c>
      <c r="AD1215">
        <v>1.1599999999999999</v>
      </c>
      <c r="AE1215">
        <v>2.46</v>
      </c>
      <c r="AF1215" t="s">
        <v>230</v>
      </c>
      <c r="AG1215" s="1">
        <v>177000</v>
      </c>
      <c r="AH1215" s="36">
        <v>1789</v>
      </c>
      <c r="AI1215" s="1">
        <v>4400</v>
      </c>
      <c r="AJ1215" s="36">
        <v>1788.5</v>
      </c>
      <c r="AK1215" s="1">
        <v>4800</v>
      </c>
      <c r="AL1215" s="2">
        <v>0.63611111111111107</v>
      </c>
      <c r="AN1215" t="s">
        <v>298</v>
      </c>
      <c r="AO1215" t="s">
        <v>335</v>
      </c>
      <c r="AQ1215" t="str">
        <f t="shared" si="18"/>
        <v/>
      </c>
    </row>
    <row r="1216" spans="1:43">
      <c r="A1216" s="8">
        <v>46191</v>
      </c>
      <c r="B1216">
        <v>4075.07</v>
      </c>
      <c r="C1216">
        <v>1.54</v>
      </c>
      <c r="D1216">
        <v>71330</v>
      </c>
      <c r="E1216">
        <v>1.83</v>
      </c>
      <c r="F1216" s="69">
        <v>4008</v>
      </c>
      <c r="G1216" t="s">
        <v>38</v>
      </c>
      <c r="H1216">
        <v>0</v>
      </c>
      <c r="I1216" t="s">
        <v>288</v>
      </c>
      <c r="J1216" t="s">
        <v>289</v>
      </c>
      <c r="K1216" t="s">
        <v>290</v>
      </c>
      <c r="L1216" s="36">
        <v>1328</v>
      </c>
      <c r="M1216">
        <v>10</v>
      </c>
      <c r="N1216" s="66">
        <v>7.6E-3</v>
      </c>
      <c r="O1216" s="36">
        <v>1318</v>
      </c>
      <c r="P1216" s="66">
        <v>7.4999999999999997E-3</v>
      </c>
      <c r="Q1216" s="36">
        <v>1318</v>
      </c>
      <c r="R1216" s="36">
        <v>1337</v>
      </c>
      <c r="S1216" s="36">
        <v>1312</v>
      </c>
      <c r="T1216" s="66">
        <v>7.4999999999999997E-3</v>
      </c>
      <c r="U1216" s="66">
        <v>-6.9999999999999999E-4</v>
      </c>
      <c r="V1216" s="66">
        <v>-6.7000000000000002E-3</v>
      </c>
      <c r="W1216" s="66">
        <v>1.21E-2</v>
      </c>
      <c r="X1216" s="1">
        <v>207500</v>
      </c>
      <c r="Y1216" s="1">
        <v>274024</v>
      </c>
      <c r="Z1216" s="1">
        <v>85900</v>
      </c>
      <c r="AA1216" t="s">
        <v>541</v>
      </c>
      <c r="AB1216" t="s">
        <v>337</v>
      </c>
      <c r="AC1216">
        <v>10.86</v>
      </c>
      <c r="AD1216">
        <v>0.82</v>
      </c>
      <c r="AE1216">
        <v>3.61</v>
      </c>
      <c r="AF1216" t="s">
        <v>230</v>
      </c>
      <c r="AG1216" s="1">
        <v>43100</v>
      </c>
      <c r="AH1216" s="36">
        <v>1327</v>
      </c>
      <c r="AI1216">
        <v>300</v>
      </c>
      <c r="AJ1216" s="36">
        <v>1326</v>
      </c>
      <c r="AK1216">
        <v>400</v>
      </c>
      <c r="AL1216" s="2">
        <v>0.63611111111111107</v>
      </c>
      <c r="AN1216" t="s">
        <v>298</v>
      </c>
      <c r="AO1216" t="s">
        <v>335</v>
      </c>
      <c r="AQ1216" t="str">
        <f t="shared" si="18"/>
        <v/>
      </c>
    </row>
    <row r="1217" spans="1:43">
      <c r="A1217" s="8">
        <v>46191</v>
      </c>
      <c r="B1217">
        <v>4075.07</v>
      </c>
      <c r="C1217">
        <v>1.54</v>
      </c>
      <c r="D1217">
        <v>71330</v>
      </c>
      <c r="E1217">
        <v>1.83</v>
      </c>
      <c r="F1217" s="69">
        <v>4026</v>
      </c>
      <c r="G1217" t="s">
        <v>39</v>
      </c>
      <c r="H1217">
        <v>0</v>
      </c>
      <c r="I1217" t="s">
        <v>314</v>
      </c>
      <c r="J1217" t="s">
        <v>289</v>
      </c>
      <c r="K1217" t="s">
        <v>295</v>
      </c>
      <c r="L1217" s="36">
        <v>1708</v>
      </c>
      <c r="M1217">
        <v>-15</v>
      </c>
      <c r="N1217" s="66">
        <v>-8.6999999999999994E-3</v>
      </c>
      <c r="O1217" s="36">
        <v>1723</v>
      </c>
      <c r="P1217" s="66">
        <v>-8.6999999999999994E-3</v>
      </c>
      <c r="Q1217" s="36">
        <v>1714</v>
      </c>
      <c r="R1217" s="36">
        <v>1737</v>
      </c>
      <c r="S1217" s="36">
        <v>1693</v>
      </c>
      <c r="T1217" s="66">
        <v>-3.5000000000000001E-3</v>
      </c>
      <c r="U1217" s="66">
        <v>-1.1000000000000001E-3</v>
      </c>
      <c r="V1217" s="66">
        <v>-1.66E-2</v>
      </c>
      <c r="W1217" s="66">
        <v>8.8000000000000005E-3</v>
      </c>
      <c r="X1217" s="1">
        <v>61500</v>
      </c>
      <c r="Y1217" s="1">
        <v>104981</v>
      </c>
      <c r="Z1217" s="1">
        <v>15781</v>
      </c>
      <c r="AA1217" t="s">
        <v>338</v>
      </c>
      <c r="AB1217" t="s">
        <v>629</v>
      </c>
      <c r="AC1217">
        <v>8.08</v>
      </c>
      <c r="AD1217">
        <v>1.05</v>
      </c>
      <c r="AE1217">
        <v>2.93</v>
      </c>
      <c r="AF1217" t="s">
        <v>230</v>
      </c>
      <c r="AG1217" s="1">
        <v>1500</v>
      </c>
      <c r="AH1217" s="36">
        <v>1710</v>
      </c>
      <c r="AI1217">
        <v>200</v>
      </c>
      <c r="AJ1217" s="36">
        <v>1707</v>
      </c>
      <c r="AK1217">
        <v>300</v>
      </c>
      <c r="AL1217" s="2">
        <v>0.63611111111111107</v>
      </c>
      <c r="AM1217" s="3">
        <v>46183</v>
      </c>
      <c r="AN1217" t="s">
        <v>340</v>
      </c>
      <c r="AO1217" t="s">
        <v>341</v>
      </c>
      <c r="AQ1217" t="str">
        <f t="shared" si="18"/>
        <v/>
      </c>
    </row>
    <row r="1218" spans="1:43">
      <c r="A1218" s="8">
        <v>46191</v>
      </c>
      <c r="B1218">
        <v>4075.07</v>
      </c>
      <c r="C1218">
        <v>1.54</v>
      </c>
      <c r="D1218">
        <v>71330</v>
      </c>
      <c r="E1218">
        <v>1.83</v>
      </c>
      <c r="F1218" s="69">
        <v>4062</v>
      </c>
      <c r="G1218" t="s">
        <v>40</v>
      </c>
      <c r="H1218">
        <v>0</v>
      </c>
      <c r="I1218" t="s">
        <v>288</v>
      </c>
      <c r="J1218" t="s">
        <v>289</v>
      </c>
      <c r="K1218" t="s">
        <v>295</v>
      </c>
      <c r="L1218" s="36">
        <v>25895</v>
      </c>
      <c r="M1218" s="36">
        <v>1895</v>
      </c>
      <c r="N1218" s="66">
        <v>7.9000000000000001E-2</v>
      </c>
      <c r="O1218" s="36">
        <v>24000</v>
      </c>
      <c r="P1218" s="66">
        <v>7.8899999999999998E-2</v>
      </c>
      <c r="Q1218" s="36">
        <v>24480</v>
      </c>
      <c r="R1218" s="36">
        <v>26390</v>
      </c>
      <c r="S1218" s="36">
        <v>23850</v>
      </c>
      <c r="T1218" s="66">
        <v>5.7799999999999997E-2</v>
      </c>
      <c r="U1218" s="66">
        <v>-9.7000000000000003E-3</v>
      </c>
      <c r="V1218" s="66">
        <v>-1.8700000000000001E-2</v>
      </c>
      <c r="W1218" s="66">
        <v>8.5699999999999998E-2</v>
      </c>
      <c r="X1218" s="1">
        <v>10927400</v>
      </c>
      <c r="Y1218" s="1">
        <v>280207216</v>
      </c>
      <c r="Z1218" s="1">
        <v>7295168</v>
      </c>
      <c r="AA1218" t="s">
        <v>656</v>
      </c>
      <c r="AB1218" t="s">
        <v>343</v>
      </c>
      <c r="AC1218">
        <v>124.67</v>
      </c>
      <c r="AD1218">
        <v>13.14</v>
      </c>
      <c r="AE1218">
        <v>0.14000000000000001</v>
      </c>
      <c r="AF1218" t="s">
        <v>230</v>
      </c>
      <c r="AG1218" s="1">
        <v>36100</v>
      </c>
      <c r="AH1218" s="36">
        <v>25895</v>
      </c>
      <c r="AI1218">
        <v>500</v>
      </c>
      <c r="AJ1218" s="36">
        <v>25890</v>
      </c>
      <c r="AK1218">
        <v>700</v>
      </c>
      <c r="AL1218" s="2">
        <v>0.63611111111111107</v>
      </c>
      <c r="AN1218" t="s">
        <v>298</v>
      </c>
      <c r="AO1218" t="s">
        <v>344</v>
      </c>
      <c r="AQ1218" t="str">
        <f t="shared" si="18"/>
        <v/>
      </c>
    </row>
    <row r="1219" spans="1:43">
      <c r="A1219" s="8">
        <v>46191</v>
      </c>
      <c r="B1219">
        <v>4075.07</v>
      </c>
      <c r="C1219">
        <v>1.54</v>
      </c>
      <c r="D1219">
        <v>71330</v>
      </c>
      <c r="E1219">
        <v>1.83</v>
      </c>
      <c r="F1219" s="69">
        <v>4063</v>
      </c>
      <c r="G1219" t="s">
        <v>41</v>
      </c>
      <c r="H1219">
        <v>0</v>
      </c>
      <c r="I1219" t="s">
        <v>288</v>
      </c>
      <c r="J1219" t="s">
        <v>289</v>
      </c>
      <c r="K1219" t="s">
        <v>295</v>
      </c>
      <c r="L1219" s="36">
        <v>7464</v>
      </c>
      <c r="M1219">
        <v>-85</v>
      </c>
      <c r="N1219" s="66">
        <v>-1.1299999999999999E-2</v>
      </c>
      <c r="O1219" s="36">
        <v>7549</v>
      </c>
      <c r="P1219" s="66">
        <v>-1.12E-2</v>
      </c>
      <c r="Q1219" s="36">
        <v>7665</v>
      </c>
      <c r="R1219" s="36">
        <v>7736</v>
      </c>
      <c r="S1219" s="36">
        <v>7407</v>
      </c>
      <c r="T1219" s="66">
        <v>-2.6200000000000001E-2</v>
      </c>
      <c r="U1219" s="66">
        <v>5.1999999999999998E-3</v>
      </c>
      <c r="V1219" s="66">
        <v>-3.5099999999999999E-2</v>
      </c>
      <c r="W1219" s="66">
        <v>7.6E-3</v>
      </c>
      <c r="X1219" s="1">
        <v>4763200</v>
      </c>
      <c r="Y1219" s="1">
        <v>35981789</v>
      </c>
      <c r="Z1219" s="1">
        <v>14816009</v>
      </c>
      <c r="AA1219" t="s">
        <v>556</v>
      </c>
      <c r="AB1219" t="s">
        <v>346</v>
      </c>
      <c r="AC1219">
        <v>27.75</v>
      </c>
      <c r="AD1219">
        <v>3.1</v>
      </c>
      <c r="AE1219">
        <v>1.42</v>
      </c>
      <c r="AF1219" t="s">
        <v>230</v>
      </c>
      <c r="AG1219" s="1">
        <v>125400</v>
      </c>
      <c r="AH1219" s="36">
        <v>7466</v>
      </c>
      <c r="AI1219" s="1">
        <v>1300</v>
      </c>
      <c r="AJ1219" s="36">
        <v>7464</v>
      </c>
      <c r="AK1219">
        <v>800</v>
      </c>
      <c r="AL1219" s="2">
        <v>0.63611111111111107</v>
      </c>
      <c r="AN1219" t="s">
        <v>298</v>
      </c>
      <c r="AO1219" t="s">
        <v>335</v>
      </c>
      <c r="AQ1219" t="str">
        <f t="shared" ref="AQ1219:AQ1282" si="19">IF(AP1219="","",ROUND((L1219-AP1219)/AP1219,4))</f>
        <v/>
      </c>
    </row>
    <row r="1220" spans="1:43">
      <c r="A1220" s="8">
        <v>46191</v>
      </c>
      <c r="B1220">
        <v>4075.07</v>
      </c>
      <c r="C1220">
        <v>1.54</v>
      </c>
      <c r="D1220">
        <v>71330</v>
      </c>
      <c r="E1220">
        <v>1.83</v>
      </c>
      <c r="F1220" s="69">
        <v>4068</v>
      </c>
      <c r="G1220" t="s">
        <v>42</v>
      </c>
      <c r="H1220">
        <v>0</v>
      </c>
      <c r="I1220" t="s">
        <v>347</v>
      </c>
      <c r="J1220" t="s">
        <v>323</v>
      </c>
      <c r="K1220" t="s">
        <v>295</v>
      </c>
      <c r="L1220" s="36">
        <v>1724</v>
      </c>
      <c r="M1220">
        <v>3</v>
      </c>
      <c r="N1220" s="66">
        <v>1.6999999999999999E-3</v>
      </c>
      <c r="O1220" s="36">
        <v>1721</v>
      </c>
      <c r="P1220" s="66">
        <v>1.6999999999999999E-3</v>
      </c>
      <c r="Q1220" s="36">
        <v>1730</v>
      </c>
      <c r="R1220" s="36">
        <v>1738</v>
      </c>
      <c r="S1220" s="36">
        <v>1723</v>
      </c>
      <c r="T1220" s="66">
        <v>-3.3999999999999998E-3</v>
      </c>
      <c r="U1220" s="66">
        <v>0</v>
      </c>
      <c r="V1220" s="66">
        <v>-8.0000000000000002E-3</v>
      </c>
      <c r="W1220" s="66">
        <v>5.0000000000000001E-4</v>
      </c>
      <c r="X1220">
        <v>900</v>
      </c>
      <c r="Y1220" s="1">
        <v>1556</v>
      </c>
      <c r="Z1220" s="1">
        <v>3257</v>
      </c>
      <c r="AA1220" t="s">
        <v>348</v>
      </c>
      <c r="AB1220" t="s">
        <v>349</v>
      </c>
      <c r="AC1220">
        <v>22.65</v>
      </c>
      <c r="AD1220">
        <v>1.52</v>
      </c>
      <c r="AE1220">
        <v>0</v>
      </c>
      <c r="AF1220">
        <v>1.6</v>
      </c>
      <c r="AG1220">
        <v>100</v>
      </c>
      <c r="AH1220" s="36">
        <v>1733</v>
      </c>
      <c r="AI1220">
        <v>100</v>
      </c>
      <c r="AJ1220" s="36">
        <v>1725</v>
      </c>
      <c r="AK1220">
        <v>100</v>
      </c>
      <c r="AL1220" s="2">
        <v>0.6118055555555556</v>
      </c>
      <c r="AN1220" t="s">
        <v>350</v>
      </c>
      <c r="AO1220" t="s">
        <v>351</v>
      </c>
      <c r="AQ1220" t="str">
        <f t="shared" si="19"/>
        <v/>
      </c>
    </row>
    <row r="1221" spans="1:43">
      <c r="A1221" s="8">
        <v>46191</v>
      </c>
      <c r="B1221">
        <v>4075.07</v>
      </c>
      <c r="C1221">
        <v>1.54</v>
      </c>
      <c r="D1221">
        <v>71330</v>
      </c>
      <c r="E1221">
        <v>1.83</v>
      </c>
      <c r="F1221" s="69">
        <v>4100</v>
      </c>
      <c r="G1221" t="s">
        <v>43</v>
      </c>
      <c r="H1221">
        <v>0</v>
      </c>
      <c r="I1221" t="s">
        <v>314</v>
      </c>
      <c r="J1221" t="s">
        <v>289</v>
      </c>
      <c r="K1221" t="s">
        <v>290</v>
      </c>
      <c r="L1221" s="36">
        <v>2029</v>
      </c>
      <c r="M1221">
        <v>194</v>
      </c>
      <c r="N1221" s="66">
        <v>0.1057</v>
      </c>
      <c r="O1221" s="36">
        <v>1835</v>
      </c>
      <c r="P1221" s="66">
        <v>0.1057</v>
      </c>
      <c r="Q1221" s="36">
        <v>1850</v>
      </c>
      <c r="R1221" s="36">
        <v>2075</v>
      </c>
      <c r="S1221" s="36">
        <v>1831</v>
      </c>
      <c r="T1221" s="66">
        <v>9.6699999999999994E-2</v>
      </c>
      <c r="U1221" s="66">
        <v>2.3699999999999999E-2</v>
      </c>
      <c r="V1221" s="66">
        <v>-2.2100000000000002E-2</v>
      </c>
      <c r="W1221" s="66">
        <v>0.1081</v>
      </c>
      <c r="X1221" s="1">
        <v>288900</v>
      </c>
      <c r="Y1221" s="1">
        <v>574564</v>
      </c>
      <c r="Z1221" s="1">
        <v>12375</v>
      </c>
      <c r="AA1221" t="s">
        <v>544</v>
      </c>
      <c r="AB1221" t="s">
        <v>353</v>
      </c>
      <c r="AC1221">
        <v>23.48</v>
      </c>
      <c r="AD1221">
        <v>1.29</v>
      </c>
      <c r="AE1221">
        <v>0</v>
      </c>
      <c r="AF1221" t="s">
        <v>230</v>
      </c>
      <c r="AG1221">
        <v>0</v>
      </c>
      <c r="AH1221" s="36">
        <v>2029</v>
      </c>
      <c r="AI1221">
        <v>200</v>
      </c>
      <c r="AJ1221" s="36">
        <v>2024</v>
      </c>
      <c r="AK1221">
        <v>300</v>
      </c>
      <c r="AL1221" s="2">
        <v>0.63611111111111107</v>
      </c>
      <c r="AN1221" t="s">
        <v>298</v>
      </c>
      <c r="AO1221" t="s">
        <v>335</v>
      </c>
      <c r="AQ1221" t="str">
        <f t="shared" si="19"/>
        <v/>
      </c>
    </row>
    <row r="1222" spans="1:43">
      <c r="A1222" s="8">
        <v>46191</v>
      </c>
      <c r="B1222">
        <v>4075.07</v>
      </c>
      <c r="C1222">
        <v>1.54</v>
      </c>
      <c r="D1222">
        <v>71330</v>
      </c>
      <c r="E1222">
        <v>1.83</v>
      </c>
      <c r="F1222" s="69">
        <v>4182</v>
      </c>
      <c r="G1222" t="s">
        <v>44</v>
      </c>
      <c r="H1222">
        <v>0</v>
      </c>
      <c r="I1222" t="s">
        <v>288</v>
      </c>
      <c r="J1222" t="s">
        <v>289</v>
      </c>
      <c r="K1222" t="s">
        <v>290</v>
      </c>
      <c r="L1222" s="36">
        <v>5379</v>
      </c>
      <c r="M1222">
        <v>263</v>
      </c>
      <c r="N1222" s="66">
        <v>5.1400000000000001E-2</v>
      </c>
      <c r="O1222" s="36">
        <v>5116</v>
      </c>
      <c r="P1222" s="66">
        <v>5.1400000000000001E-2</v>
      </c>
      <c r="Q1222" s="36">
        <v>5300</v>
      </c>
      <c r="R1222" s="36">
        <v>5398</v>
      </c>
      <c r="S1222" s="36">
        <v>5222</v>
      </c>
      <c r="T1222" s="66">
        <v>1.49E-2</v>
      </c>
      <c r="U1222" s="66">
        <v>3.0999999999999999E-3</v>
      </c>
      <c r="V1222" s="66">
        <v>-3.5000000000000001E-3</v>
      </c>
      <c r="W1222" s="66">
        <v>0.03</v>
      </c>
      <c r="X1222" s="1">
        <v>1219800</v>
      </c>
      <c r="Y1222" s="1">
        <v>6509017</v>
      </c>
      <c r="Z1222" s="1">
        <v>1138662</v>
      </c>
      <c r="AA1222" t="s">
        <v>545</v>
      </c>
      <c r="AB1222" t="s">
        <v>355</v>
      </c>
      <c r="AC1222">
        <v>22.8</v>
      </c>
      <c r="AD1222">
        <v>1.62</v>
      </c>
      <c r="AE1222">
        <v>2.04</v>
      </c>
      <c r="AF1222" t="s">
        <v>230</v>
      </c>
      <c r="AG1222" s="1">
        <v>16900</v>
      </c>
      <c r="AH1222" s="36">
        <v>5380</v>
      </c>
      <c r="AI1222">
        <v>200</v>
      </c>
      <c r="AJ1222" s="36">
        <v>5377</v>
      </c>
      <c r="AK1222">
        <v>600</v>
      </c>
      <c r="AL1222" s="2">
        <v>0.63611111111111107</v>
      </c>
      <c r="AN1222" t="s">
        <v>298</v>
      </c>
      <c r="AO1222" t="s">
        <v>335</v>
      </c>
      <c r="AQ1222" t="str">
        <f t="shared" si="19"/>
        <v/>
      </c>
    </row>
    <row r="1223" spans="1:43">
      <c r="A1223" s="8">
        <v>46191</v>
      </c>
      <c r="B1223">
        <v>4075.07</v>
      </c>
      <c r="C1223">
        <v>1.54</v>
      </c>
      <c r="D1223">
        <v>71330</v>
      </c>
      <c r="E1223">
        <v>1.83</v>
      </c>
      <c r="F1223" s="69">
        <v>4188</v>
      </c>
      <c r="G1223" t="s">
        <v>45</v>
      </c>
      <c r="H1223">
        <v>0</v>
      </c>
      <c r="I1223" t="s">
        <v>288</v>
      </c>
      <c r="J1223" t="s">
        <v>289</v>
      </c>
      <c r="K1223" t="s">
        <v>290</v>
      </c>
      <c r="L1223" s="36">
        <v>1129.5</v>
      </c>
      <c r="M1223">
        <v>-10.5</v>
      </c>
      <c r="N1223" s="66">
        <v>-9.1999999999999998E-3</v>
      </c>
      <c r="O1223" s="36">
        <v>1140</v>
      </c>
      <c r="P1223" s="66">
        <v>-9.1999999999999998E-3</v>
      </c>
      <c r="Q1223" s="36">
        <v>1158</v>
      </c>
      <c r="R1223" s="36">
        <v>1163</v>
      </c>
      <c r="S1223" s="36">
        <v>1120</v>
      </c>
      <c r="T1223" s="66">
        <v>-2.46E-2</v>
      </c>
      <c r="U1223" s="66">
        <v>8.3999999999999995E-3</v>
      </c>
      <c r="V1223" s="66">
        <v>-2.8799999999999999E-2</v>
      </c>
      <c r="W1223" s="66">
        <v>8.3999999999999995E-3</v>
      </c>
      <c r="X1223" s="1">
        <v>5295800</v>
      </c>
      <c r="Y1223" s="1">
        <v>6014958</v>
      </c>
      <c r="Z1223" s="1">
        <v>1628137</v>
      </c>
      <c r="AA1223" t="s">
        <v>356</v>
      </c>
      <c r="AB1223" t="s">
        <v>357</v>
      </c>
      <c r="AC1223">
        <v>12.9</v>
      </c>
      <c r="AD1223">
        <v>0.87</v>
      </c>
      <c r="AE1223">
        <v>2.83</v>
      </c>
      <c r="AF1223" t="s">
        <v>230</v>
      </c>
      <c r="AG1223" s="1">
        <v>324900</v>
      </c>
      <c r="AH1223" s="36">
        <v>1130</v>
      </c>
      <c r="AI1223" s="1">
        <v>9500</v>
      </c>
      <c r="AJ1223" s="36">
        <v>1129</v>
      </c>
      <c r="AK1223" s="1">
        <v>4000</v>
      </c>
      <c r="AL1223" s="2">
        <v>0.63611111111111107</v>
      </c>
      <c r="AN1223" t="s">
        <v>298</v>
      </c>
      <c r="AO1223" t="s">
        <v>335</v>
      </c>
      <c r="AQ1223" t="str">
        <f t="shared" si="19"/>
        <v/>
      </c>
    </row>
    <row r="1224" spans="1:43">
      <c r="A1224" s="8">
        <v>46191</v>
      </c>
      <c r="B1224">
        <v>4075.07</v>
      </c>
      <c r="C1224">
        <v>1.54</v>
      </c>
      <c r="D1224">
        <v>71330</v>
      </c>
      <c r="E1224">
        <v>1.83</v>
      </c>
      <c r="F1224" s="69">
        <v>4220</v>
      </c>
      <c r="G1224" t="s">
        <v>46</v>
      </c>
      <c r="H1224">
        <v>0</v>
      </c>
      <c r="I1224" t="s">
        <v>288</v>
      </c>
      <c r="J1224" t="s">
        <v>289</v>
      </c>
      <c r="K1224" t="s">
        <v>295</v>
      </c>
      <c r="L1224" s="36">
        <v>1727</v>
      </c>
      <c r="M1224">
        <v>16</v>
      </c>
      <c r="N1224" s="66">
        <v>9.4000000000000004E-3</v>
      </c>
      <c r="O1224" s="36">
        <v>1711</v>
      </c>
      <c r="P1224" s="66">
        <v>9.2999999999999992E-3</v>
      </c>
      <c r="Q1224" s="36">
        <v>1717</v>
      </c>
      <c r="R1224" s="36">
        <v>1737</v>
      </c>
      <c r="S1224" s="36">
        <v>1711</v>
      </c>
      <c r="T1224" s="66">
        <v>5.7999999999999996E-3</v>
      </c>
      <c r="U1224" s="66">
        <v>5.0000000000000001E-4</v>
      </c>
      <c r="V1224" s="66">
        <v>-5.7000000000000002E-3</v>
      </c>
      <c r="W1224" s="66">
        <v>9.2999999999999992E-3</v>
      </c>
      <c r="X1224" s="1">
        <v>41000</v>
      </c>
      <c r="Y1224" s="1">
        <v>70646</v>
      </c>
      <c r="Z1224" s="1">
        <v>88551</v>
      </c>
      <c r="AA1224" t="s">
        <v>358</v>
      </c>
      <c r="AB1224" t="s">
        <v>578</v>
      </c>
      <c r="AC1224">
        <v>12.08</v>
      </c>
      <c r="AD1224">
        <v>1.21</v>
      </c>
      <c r="AE1224">
        <v>3.13</v>
      </c>
      <c r="AF1224" t="s">
        <v>230</v>
      </c>
      <c r="AG1224" s="1">
        <v>14000</v>
      </c>
      <c r="AH1224" s="36">
        <v>1728</v>
      </c>
      <c r="AI1224">
        <v>900</v>
      </c>
      <c r="AJ1224" s="36">
        <v>1726</v>
      </c>
      <c r="AK1224">
        <v>300</v>
      </c>
      <c r="AL1224" s="2">
        <v>0.63611111111111107</v>
      </c>
      <c r="AN1224" t="s">
        <v>298</v>
      </c>
      <c r="AO1224" t="s">
        <v>335</v>
      </c>
      <c r="AQ1224" t="str">
        <f t="shared" si="19"/>
        <v/>
      </c>
    </row>
    <row r="1225" spans="1:43">
      <c r="A1225" s="8">
        <v>46191</v>
      </c>
      <c r="B1225">
        <v>4075.07</v>
      </c>
      <c r="C1225">
        <v>1.54</v>
      </c>
      <c r="D1225">
        <v>71330</v>
      </c>
      <c r="E1225">
        <v>1.83</v>
      </c>
      <c r="F1225" s="69">
        <v>4334</v>
      </c>
      <c r="G1225" t="s">
        <v>47</v>
      </c>
      <c r="H1225">
        <v>0</v>
      </c>
      <c r="I1225" t="s">
        <v>314</v>
      </c>
      <c r="J1225" t="s">
        <v>323</v>
      </c>
      <c r="K1225" t="s">
        <v>290</v>
      </c>
      <c r="L1225">
        <v>375</v>
      </c>
      <c r="M1225">
        <v>-2</v>
      </c>
      <c r="N1225" s="66">
        <v>-5.3E-3</v>
      </c>
      <c r="O1225">
        <v>377</v>
      </c>
      <c r="P1225" s="66">
        <v>-5.3E-3</v>
      </c>
      <c r="Q1225">
        <v>377</v>
      </c>
      <c r="R1225">
        <v>378</v>
      </c>
      <c r="S1225">
        <v>368</v>
      </c>
      <c r="T1225" s="66">
        <v>-5.3E-3</v>
      </c>
      <c r="U1225" s="66">
        <v>-2.5999999999999999E-3</v>
      </c>
      <c r="V1225" s="66">
        <v>-7.9000000000000008E-3</v>
      </c>
      <c r="W1225" s="66">
        <v>1.9E-2</v>
      </c>
      <c r="X1225" s="1">
        <v>24000</v>
      </c>
      <c r="Y1225" s="1">
        <v>8908</v>
      </c>
      <c r="Z1225" s="1">
        <v>4161</v>
      </c>
      <c r="AA1225" t="s">
        <v>360</v>
      </c>
      <c r="AB1225" t="s">
        <v>630</v>
      </c>
      <c r="AC1225">
        <v>11.26</v>
      </c>
      <c r="AD1225">
        <v>1.23</v>
      </c>
      <c r="AE1225">
        <v>2.67</v>
      </c>
      <c r="AF1225">
        <v>0.1</v>
      </c>
      <c r="AG1225">
        <v>600</v>
      </c>
      <c r="AH1225">
        <v>376</v>
      </c>
      <c r="AI1225">
        <v>400</v>
      </c>
      <c r="AJ1225">
        <v>374</v>
      </c>
      <c r="AK1225">
        <v>200</v>
      </c>
      <c r="AL1225" s="2">
        <v>0.62986111111111109</v>
      </c>
      <c r="AM1225" s="3">
        <v>46183</v>
      </c>
      <c r="AN1225" t="s">
        <v>306</v>
      </c>
      <c r="AO1225" t="s">
        <v>351</v>
      </c>
      <c r="AQ1225" t="str">
        <f t="shared" si="19"/>
        <v/>
      </c>
    </row>
    <row r="1226" spans="1:43">
      <c r="A1226" s="8">
        <v>46191</v>
      </c>
      <c r="B1226">
        <v>4075.07</v>
      </c>
      <c r="C1226">
        <v>1.54</v>
      </c>
      <c r="D1226">
        <v>71330</v>
      </c>
      <c r="E1226">
        <v>1.83</v>
      </c>
      <c r="F1226" s="69">
        <v>4523</v>
      </c>
      <c r="G1226" t="s">
        <v>48</v>
      </c>
      <c r="H1226">
        <v>0</v>
      </c>
      <c r="I1226" t="s">
        <v>288</v>
      </c>
      <c r="J1226" t="s">
        <v>289</v>
      </c>
      <c r="K1226" t="s">
        <v>290</v>
      </c>
      <c r="L1226" s="36">
        <v>3972</v>
      </c>
      <c r="M1226">
        <v>143</v>
      </c>
      <c r="N1226" s="66">
        <v>3.73E-2</v>
      </c>
      <c r="O1226" s="36">
        <v>3829</v>
      </c>
      <c r="P1226" s="66">
        <v>3.73E-2</v>
      </c>
      <c r="Q1226" s="36">
        <v>3888</v>
      </c>
      <c r="R1226" s="36">
        <v>3976</v>
      </c>
      <c r="S1226" s="36">
        <v>3881</v>
      </c>
      <c r="T1226" s="66">
        <v>2.1600000000000001E-2</v>
      </c>
      <c r="U1226" s="66">
        <v>1.04E-2</v>
      </c>
      <c r="V1226" s="66">
        <v>-1E-3</v>
      </c>
      <c r="W1226" s="66">
        <v>2.3400000000000001E-2</v>
      </c>
      <c r="X1226" s="1">
        <v>1670500</v>
      </c>
      <c r="Y1226" s="1">
        <v>6571148</v>
      </c>
      <c r="Z1226" s="1">
        <v>1158430</v>
      </c>
      <c r="AA1226" t="s">
        <v>362</v>
      </c>
      <c r="AB1226" t="s">
        <v>631</v>
      </c>
      <c r="AC1226">
        <v>21.44</v>
      </c>
      <c r="AD1226">
        <v>1.24</v>
      </c>
      <c r="AE1226">
        <v>4.03</v>
      </c>
      <c r="AF1226" t="s">
        <v>230</v>
      </c>
      <c r="AG1226" s="1">
        <v>116300</v>
      </c>
      <c r="AH1226" s="36">
        <v>3972</v>
      </c>
      <c r="AI1226" s="1">
        <v>2100</v>
      </c>
      <c r="AJ1226" s="36">
        <v>3971</v>
      </c>
      <c r="AK1226" s="1">
        <v>1100</v>
      </c>
      <c r="AL1226" s="2">
        <v>0.63611111111111107</v>
      </c>
      <c r="AN1226" t="s">
        <v>298</v>
      </c>
      <c r="AO1226" t="s">
        <v>364</v>
      </c>
      <c r="AQ1226" t="str">
        <f t="shared" si="19"/>
        <v/>
      </c>
    </row>
    <row r="1227" spans="1:43">
      <c r="A1227" s="8">
        <v>46191</v>
      </c>
      <c r="B1227">
        <v>4075.07</v>
      </c>
      <c r="C1227">
        <v>1.54</v>
      </c>
      <c r="D1227">
        <v>71330</v>
      </c>
      <c r="E1227">
        <v>1.83</v>
      </c>
      <c r="F1227" s="69">
        <v>4528</v>
      </c>
      <c r="G1227" t="s">
        <v>49</v>
      </c>
      <c r="H1227">
        <v>0</v>
      </c>
      <c r="I1227" t="s">
        <v>288</v>
      </c>
      <c r="J1227" t="s">
        <v>289</v>
      </c>
      <c r="K1227" t="s">
        <v>295</v>
      </c>
      <c r="L1227" s="36">
        <v>2273.5</v>
      </c>
      <c r="M1227">
        <v>24</v>
      </c>
      <c r="N1227" s="66">
        <v>1.0699999999999999E-2</v>
      </c>
      <c r="O1227" s="36">
        <v>2249.5</v>
      </c>
      <c r="P1227" s="66">
        <v>1.06E-2</v>
      </c>
      <c r="Q1227" s="36">
        <v>2268.5</v>
      </c>
      <c r="R1227" s="36">
        <v>2290</v>
      </c>
      <c r="S1227" s="36">
        <v>2248</v>
      </c>
      <c r="T1227" s="66">
        <v>2.2000000000000001E-3</v>
      </c>
      <c r="U1227" s="66">
        <v>1.0200000000000001E-2</v>
      </c>
      <c r="V1227" s="66">
        <v>-7.1999999999999998E-3</v>
      </c>
      <c r="W1227" s="66">
        <v>1.1299999999999999E-2</v>
      </c>
      <c r="X1227" s="1">
        <v>877600</v>
      </c>
      <c r="Y1227" s="1">
        <v>1987153</v>
      </c>
      <c r="Z1227" s="1">
        <v>1133778</v>
      </c>
      <c r="AA1227" t="s">
        <v>365</v>
      </c>
      <c r="AB1227" t="s">
        <v>580</v>
      </c>
      <c r="AC1227">
        <v>15.04</v>
      </c>
      <c r="AD1227">
        <v>1.25</v>
      </c>
      <c r="AE1227">
        <v>3.52</v>
      </c>
      <c r="AF1227" t="s">
        <v>230</v>
      </c>
      <c r="AG1227" s="1">
        <v>74200</v>
      </c>
      <c r="AH1227" s="36">
        <v>2273.5</v>
      </c>
      <c r="AI1227">
        <v>300</v>
      </c>
      <c r="AJ1227" s="36">
        <v>2273</v>
      </c>
      <c r="AK1227" s="1">
        <v>1400</v>
      </c>
      <c r="AL1227" s="2">
        <v>0.63611111111111107</v>
      </c>
      <c r="AN1227" t="s">
        <v>298</v>
      </c>
      <c r="AO1227" t="s">
        <v>364</v>
      </c>
      <c r="AQ1227" t="str">
        <f t="shared" si="19"/>
        <v/>
      </c>
    </row>
    <row r="1228" spans="1:43">
      <c r="A1228" s="8">
        <v>46191</v>
      </c>
      <c r="B1228">
        <v>4075.07</v>
      </c>
      <c r="C1228">
        <v>1.54</v>
      </c>
      <c r="D1228">
        <v>71330</v>
      </c>
      <c r="E1228">
        <v>1.83</v>
      </c>
      <c r="F1228" s="69">
        <v>4661</v>
      </c>
      <c r="G1228" t="s">
        <v>50</v>
      </c>
      <c r="H1228">
        <v>0</v>
      </c>
      <c r="I1228" t="s">
        <v>288</v>
      </c>
      <c r="J1228" t="s">
        <v>289</v>
      </c>
      <c r="K1228" t="s">
        <v>295</v>
      </c>
      <c r="L1228" s="36">
        <v>2292</v>
      </c>
      <c r="M1228">
        <v>1</v>
      </c>
      <c r="N1228" s="66">
        <v>4.0000000000000002E-4</v>
      </c>
      <c r="O1228" s="36">
        <v>2291</v>
      </c>
      <c r="P1228" s="66">
        <v>4.0000000000000002E-4</v>
      </c>
      <c r="Q1228" s="36">
        <v>2275.5</v>
      </c>
      <c r="R1228" s="36">
        <v>2296.5</v>
      </c>
      <c r="S1228" s="36">
        <v>2244</v>
      </c>
      <c r="T1228" s="66">
        <v>7.1999999999999998E-3</v>
      </c>
      <c r="U1228" s="66">
        <v>1.8200000000000001E-2</v>
      </c>
      <c r="V1228" s="66">
        <v>-1.9E-3</v>
      </c>
      <c r="W1228" s="66">
        <v>2.1299999999999999E-2</v>
      </c>
      <c r="X1228" s="1">
        <v>3714900</v>
      </c>
      <c r="Y1228" s="1">
        <v>8408529</v>
      </c>
      <c r="Z1228" s="1">
        <v>4126633</v>
      </c>
      <c r="AA1228" t="s">
        <v>367</v>
      </c>
      <c r="AB1228" t="s">
        <v>368</v>
      </c>
      <c r="AC1228">
        <v>32.1</v>
      </c>
      <c r="AD1228">
        <v>3.41</v>
      </c>
      <c r="AE1228">
        <v>0.7</v>
      </c>
      <c r="AF1228" t="s">
        <v>230</v>
      </c>
      <c r="AG1228" s="1">
        <v>426500</v>
      </c>
      <c r="AH1228" s="36">
        <v>2293</v>
      </c>
      <c r="AI1228" s="1">
        <v>1700</v>
      </c>
      <c r="AJ1228" s="36">
        <v>2292</v>
      </c>
      <c r="AK1228" s="1">
        <v>2000</v>
      </c>
      <c r="AL1228" s="2">
        <v>0.63611111111111107</v>
      </c>
      <c r="AN1228" t="s">
        <v>298</v>
      </c>
      <c r="AO1228" t="s">
        <v>313</v>
      </c>
      <c r="AQ1228" t="str">
        <f t="shared" si="19"/>
        <v/>
      </c>
    </row>
    <row r="1229" spans="1:43">
      <c r="A1229" s="8">
        <v>46191</v>
      </c>
      <c r="B1229">
        <v>4075.07</v>
      </c>
      <c r="C1229">
        <v>1.54</v>
      </c>
      <c r="D1229">
        <v>71330</v>
      </c>
      <c r="E1229">
        <v>1.83</v>
      </c>
      <c r="F1229" s="69">
        <v>5020</v>
      </c>
      <c r="G1229" t="s">
        <v>51</v>
      </c>
      <c r="H1229">
        <v>0</v>
      </c>
      <c r="I1229" t="s">
        <v>288</v>
      </c>
      <c r="J1229" t="s">
        <v>289</v>
      </c>
      <c r="K1229" t="s">
        <v>290</v>
      </c>
      <c r="L1229" s="36">
        <v>1227</v>
      </c>
      <c r="M1229">
        <v>-19.5</v>
      </c>
      <c r="N1229" s="66">
        <v>-1.5599999999999999E-2</v>
      </c>
      <c r="O1229" s="36">
        <v>1246.5</v>
      </c>
      <c r="P1229" s="66">
        <v>-1.5599999999999999E-2</v>
      </c>
      <c r="Q1229" s="36">
        <v>1246.5</v>
      </c>
      <c r="R1229" s="36">
        <v>1251.5</v>
      </c>
      <c r="S1229" s="36">
        <v>1220</v>
      </c>
      <c r="T1229" s="66">
        <v>-1.5599999999999999E-2</v>
      </c>
      <c r="U1229" s="66">
        <v>4.0000000000000002E-4</v>
      </c>
      <c r="V1229" s="66">
        <v>-1.95E-2</v>
      </c>
      <c r="W1229" s="66">
        <v>5.7000000000000002E-3</v>
      </c>
      <c r="X1229" s="1">
        <v>6205400</v>
      </c>
      <c r="Y1229" s="1">
        <v>7628049</v>
      </c>
      <c r="Z1229" s="1">
        <v>3321202</v>
      </c>
      <c r="AA1229" t="s">
        <v>369</v>
      </c>
      <c r="AB1229" t="s">
        <v>370</v>
      </c>
      <c r="AC1229">
        <v>7.93</v>
      </c>
      <c r="AD1229">
        <v>0.97</v>
      </c>
      <c r="AE1229">
        <v>2.77</v>
      </c>
      <c r="AF1229" t="s">
        <v>230</v>
      </c>
      <c r="AG1229" s="1">
        <v>361900</v>
      </c>
      <c r="AH1229" s="36">
        <v>1227</v>
      </c>
      <c r="AI1229" s="1">
        <v>8300</v>
      </c>
      <c r="AJ1229" s="36">
        <v>1226.5</v>
      </c>
      <c r="AK1229" s="1">
        <v>23700</v>
      </c>
      <c r="AL1229" s="2">
        <v>0.63611111111111107</v>
      </c>
      <c r="AN1229" t="s">
        <v>298</v>
      </c>
      <c r="AO1229" t="s">
        <v>371</v>
      </c>
      <c r="AQ1229" t="str">
        <f t="shared" si="19"/>
        <v/>
      </c>
    </row>
    <row r="1230" spans="1:43">
      <c r="A1230" s="8">
        <v>46191</v>
      </c>
      <c r="B1230">
        <v>4075.07</v>
      </c>
      <c r="C1230">
        <v>1.54</v>
      </c>
      <c r="D1230">
        <v>71330</v>
      </c>
      <c r="E1230">
        <v>1.83</v>
      </c>
      <c r="F1230" s="69">
        <v>5201</v>
      </c>
      <c r="G1230" t="s">
        <v>52</v>
      </c>
      <c r="H1230">
        <v>0</v>
      </c>
      <c r="I1230" t="s">
        <v>288</v>
      </c>
      <c r="J1230" t="s">
        <v>289</v>
      </c>
      <c r="K1230" t="s">
        <v>295</v>
      </c>
      <c r="L1230" s="36">
        <v>7621</v>
      </c>
      <c r="M1230">
        <v>200</v>
      </c>
      <c r="N1230" s="66">
        <v>2.7E-2</v>
      </c>
      <c r="O1230" s="36">
        <v>7421</v>
      </c>
      <c r="P1230" s="66">
        <v>2.69E-2</v>
      </c>
      <c r="Q1230" s="36">
        <v>7422</v>
      </c>
      <c r="R1230" s="36">
        <v>7687</v>
      </c>
      <c r="S1230" s="36">
        <v>7373</v>
      </c>
      <c r="T1230" s="66">
        <v>2.6800000000000001E-2</v>
      </c>
      <c r="U1230" s="66">
        <v>-4.1000000000000003E-3</v>
      </c>
      <c r="V1230" s="66">
        <v>-8.5000000000000006E-3</v>
      </c>
      <c r="W1230" s="66">
        <v>3.3599999999999998E-2</v>
      </c>
      <c r="X1230" s="1">
        <v>1444100</v>
      </c>
      <c r="Y1230" s="1">
        <v>10945023</v>
      </c>
      <c r="Z1230" s="1">
        <v>1657069</v>
      </c>
      <c r="AA1230" t="s">
        <v>581</v>
      </c>
      <c r="AB1230" t="s">
        <v>373</v>
      </c>
      <c r="AC1230">
        <v>21.02</v>
      </c>
      <c r="AD1230">
        <v>1.08</v>
      </c>
      <c r="AE1230">
        <v>2.76</v>
      </c>
      <c r="AF1230" t="s">
        <v>230</v>
      </c>
      <c r="AG1230" s="1">
        <v>70600</v>
      </c>
      <c r="AH1230" s="36">
        <v>7622</v>
      </c>
      <c r="AI1230">
        <v>300</v>
      </c>
      <c r="AJ1230" s="36">
        <v>7620</v>
      </c>
      <c r="AK1230">
        <v>300</v>
      </c>
      <c r="AL1230" s="2">
        <v>0.63611111111111107</v>
      </c>
      <c r="AN1230" t="s">
        <v>293</v>
      </c>
      <c r="AO1230" t="s">
        <v>341</v>
      </c>
      <c r="AQ1230" t="str">
        <f t="shared" si="19"/>
        <v/>
      </c>
    </row>
    <row r="1231" spans="1:43">
      <c r="A1231" s="8">
        <v>46191</v>
      </c>
      <c r="B1231">
        <v>4075.07</v>
      </c>
      <c r="C1231">
        <v>1.54</v>
      </c>
      <c r="D1231">
        <v>71330</v>
      </c>
      <c r="E1231">
        <v>1.83</v>
      </c>
      <c r="F1231" s="69">
        <v>5302</v>
      </c>
      <c r="G1231" t="s">
        <v>53</v>
      </c>
      <c r="H1231">
        <v>0</v>
      </c>
      <c r="I1231" t="s">
        <v>288</v>
      </c>
      <c r="J1231" t="s">
        <v>289</v>
      </c>
      <c r="K1231" t="s">
        <v>290</v>
      </c>
      <c r="L1231" s="36">
        <v>4735</v>
      </c>
      <c r="M1231">
        <v>35</v>
      </c>
      <c r="N1231" s="66">
        <v>7.4000000000000003E-3</v>
      </c>
      <c r="O1231" s="36">
        <v>4700</v>
      </c>
      <c r="P1231" s="66">
        <v>7.4000000000000003E-3</v>
      </c>
      <c r="Q1231" s="36">
        <v>4700</v>
      </c>
      <c r="R1231" s="36">
        <v>4750</v>
      </c>
      <c r="S1231" s="36">
        <v>4685</v>
      </c>
      <c r="T1231" s="66">
        <v>7.4000000000000003E-3</v>
      </c>
      <c r="U1231" s="66">
        <v>3.0999999999999999E-3</v>
      </c>
      <c r="V1231" s="66">
        <v>-3.0999999999999999E-3</v>
      </c>
      <c r="W1231" s="66">
        <v>1.06E-2</v>
      </c>
      <c r="X1231" s="1">
        <v>39600</v>
      </c>
      <c r="Y1231" s="1">
        <v>187028</v>
      </c>
      <c r="Z1231" s="1">
        <v>56026</v>
      </c>
      <c r="AA1231" t="s">
        <v>374</v>
      </c>
      <c r="AB1231" t="s">
        <v>375</v>
      </c>
      <c r="AC1231">
        <v>19.2</v>
      </c>
      <c r="AD1231">
        <v>0.96</v>
      </c>
      <c r="AE1231">
        <v>4.22</v>
      </c>
      <c r="AF1231" t="s">
        <v>230</v>
      </c>
      <c r="AG1231" s="1">
        <v>13400</v>
      </c>
      <c r="AH1231" s="36">
        <v>4740</v>
      </c>
      <c r="AI1231" s="1">
        <v>1400</v>
      </c>
      <c r="AJ1231" s="36">
        <v>4730</v>
      </c>
      <c r="AK1231" s="1">
        <v>1600</v>
      </c>
      <c r="AL1231" s="2">
        <v>0.63402777777777775</v>
      </c>
      <c r="AN1231" t="s">
        <v>293</v>
      </c>
      <c r="AO1231" t="s">
        <v>341</v>
      </c>
      <c r="AQ1231" t="str">
        <f t="shared" si="19"/>
        <v/>
      </c>
    </row>
    <row r="1232" spans="1:43">
      <c r="A1232" s="8">
        <v>46191</v>
      </c>
      <c r="B1232">
        <v>4075.07</v>
      </c>
      <c r="C1232">
        <v>1.54</v>
      </c>
      <c r="D1232">
        <v>71330</v>
      </c>
      <c r="E1232">
        <v>1.83</v>
      </c>
      <c r="F1232" s="69">
        <v>5310</v>
      </c>
      <c r="G1232" t="s">
        <v>54</v>
      </c>
      <c r="H1232">
        <v>0</v>
      </c>
      <c r="I1232" t="s">
        <v>288</v>
      </c>
      <c r="J1232" t="s">
        <v>289</v>
      </c>
      <c r="K1232" t="s">
        <v>295</v>
      </c>
      <c r="L1232" s="36">
        <v>8640</v>
      </c>
      <c r="M1232">
        <v>150</v>
      </c>
      <c r="N1232" s="66">
        <v>1.77E-2</v>
      </c>
      <c r="O1232" s="36">
        <v>8490</v>
      </c>
      <c r="P1232" s="66">
        <v>1.7600000000000001E-2</v>
      </c>
      <c r="Q1232" s="36">
        <v>8530</v>
      </c>
      <c r="R1232" s="36">
        <v>8990</v>
      </c>
      <c r="S1232" s="36">
        <v>8470</v>
      </c>
      <c r="T1232" s="66">
        <v>1.2800000000000001E-2</v>
      </c>
      <c r="U1232" s="66">
        <v>-3.78E-2</v>
      </c>
      <c r="V1232" s="66">
        <v>-3.8899999999999997E-2</v>
      </c>
      <c r="W1232" s="66">
        <v>0.02</v>
      </c>
      <c r="X1232" s="1">
        <v>180100</v>
      </c>
      <c r="Y1232" s="1">
        <v>1578559</v>
      </c>
      <c r="Z1232" s="1">
        <v>181375</v>
      </c>
      <c r="AA1232" t="s">
        <v>612</v>
      </c>
      <c r="AB1232" t="s">
        <v>377</v>
      </c>
      <c r="AC1232">
        <v>36.979999999999997</v>
      </c>
      <c r="AD1232">
        <v>1.85</v>
      </c>
      <c r="AE1232">
        <v>1.68</v>
      </c>
      <c r="AF1232" t="s">
        <v>230</v>
      </c>
      <c r="AG1232" s="1">
        <v>1600</v>
      </c>
      <c r="AH1232" s="36">
        <v>8650</v>
      </c>
      <c r="AI1232" s="1">
        <v>1000</v>
      </c>
      <c r="AJ1232" s="36">
        <v>8640</v>
      </c>
      <c r="AK1232">
        <v>900</v>
      </c>
      <c r="AL1232" s="2">
        <v>0.63611111111111107</v>
      </c>
      <c r="AN1232" t="s">
        <v>293</v>
      </c>
      <c r="AO1232" t="s">
        <v>341</v>
      </c>
      <c r="AQ1232" t="str">
        <f t="shared" si="19"/>
        <v/>
      </c>
    </row>
    <row r="1233" spans="1:43">
      <c r="A1233" s="8">
        <v>46191</v>
      </c>
      <c r="B1233">
        <v>4075.07</v>
      </c>
      <c r="C1233">
        <v>1.54</v>
      </c>
      <c r="D1233">
        <v>71330</v>
      </c>
      <c r="E1233">
        <v>1.83</v>
      </c>
      <c r="F1233" s="69">
        <v>5334</v>
      </c>
      <c r="G1233" t="s">
        <v>55</v>
      </c>
      <c r="H1233">
        <v>0</v>
      </c>
      <c r="I1233" t="s">
        <v>288</v>
      </c>
      <c r="J1233" t="s">
        <v>289</v>
      </c>
      <c r="K1233" t="s">
        <v>295</v>
      </c>
      <c r="L1233" s="36">
        <v>10900</v>
      </c>
      <c r="M1233">
        <v>125</v>
      </c>
      <c r="N1233" s="66">
        <v>1.1599999999999999E-2</v>
      </c>
      <c r="O1233" s="36">
        <v>10775</v>
      </c>
      <c r="P1233" s="66">
        <v>1.1599999999999999E-2</v>
      </c>
      <c r="Q1233" s="36">
        <v>10720</v>
      </c>
      <c r="R1233" s="36">
        <v>11010</v>
      </c>
      <c r="S1233" s="36">
        <v>10720</v>
      </c>
      <c r="T1233" s="66">
        <v>1.67E-2</v>
      </c>
      <c r="U1233" s="66">
        <v>-8.9999999999999998E-4</v>
      </c>
      <c r="V1233" s="66">
        <v>-9.9000000000000008E-3</v>
      </c>
      <c r="W1233" s="66">
        <v>1.67E-2</v>
      </c>
      <c r="X1233" s="1">
        <v>565000</v>
      </c>
      <c r="Y1233" s="1">
        <v>6157009</v>
      </c>
      <c r="Z1233" s="1">
        <v>2171800</v>
      </c>
      <c r="AA1233" t="s">
        <v>657</v>
      </c>
      <c r="AB1233" t="s">
        <v>379</v>
      </c>
      <c r="AC1233">
        <v>20.27</v>
      </c>
      <c r="AD1233">
        <v>2.78</v>
      </c>
      <c r="AE1233">
        <v>1.93</v>
      </c>
      <c r="AF1233" t="s">
        <v>230</v>
      </c>
      <c r="AG1233" s="1">
        <v>26800</v>
      </c>
      <c r="AH1233" s="36">
        <v>10900</v>
      </c>
      <c r="AI1233">
        <v>500</v>
      </c>
      <c r="AJ1233" s="36">
        <v>10895</v>
      </c>
      <c r="AK1233" s="1">
        <v>1400</v>
      </c>
      <c r="AL1233" s="2">
        <v>0.63611111111111107</v>
      </c>
      <c r="AN1233" t="s">
        <v>298</v>
      </c>
      <c r="AO1233" t="s">
        <v>341</v>
      </c>
      <c r="AQ1233" t="str">
        <f t="shared" si="19"/>
        <v/>
      </c>
    </row>
    <row r="1234" spans="1:43">
      <c r="A1234" s="8">
        <v>46191</v>
      </c>
      <c r="B1234">
        <v>4075.07</v>
      </c>
      <c r="C1234">
        <v>1.54</v>
      </c>
      <c r="D1234">
        <v>71330</v>
      </c>
      <c r="E1234">
        <v>1.83</v>
      </c>
      <c r="F1234" s="69">
        <v>5706</v>
      </c>
      <c r="G1234" t="s">
        <v>56</v>
      </c>
      <c r="H1234">
        <v>0</v>
      </c>
      <c r="I1234" t="s">
        <v>288</v>
      </c>
      <c r="J1234" t="s">
        <v>289</v>
      </c>
      <c r="K1234" t="s">
        <v>295</v>
      </c>
      <c r="L1234" s="36">
        <v>48400</v>
      </c>
      <c r="M1234">
        <v>800</v>
      </c>
      <c r="N1234" s="66">
        <v>1.6799999999999999E-2</v>
      </c>
      <c r="O1234" s="36">
        <v>47600</v>
      </c>
      <c r="P1234" s="66">
        <v>1.6799999999999999E-2</v>
      </c>
      <c r="Q1234" s="36">
        <v>47180</v>
      </c>
      <c r="R1234" s="36">
        <v>49700</v>
      </c>
      <c r="S1234" s="36">
        <v>46990</v>
      </c>
      <c r="T1234" s="66">
        <v>2.58E-2</v>
      </c>
      <c r="U1234" s="66">
        <v>-3.0000000000000001E-3</v>
      </c>
      <c r="V1234" s="66">
        <v>-2.6100000000000002E-2</v>
      </c>
      <c r="W1234" s="66">
        <v>0.03</v>
      </c>
      <c r="X1234" s="1">
        <v>1807500</v>
      </c>
      <c r="Y1234" s="1">
        <v>88101060</v>
      </c>
      <c r="Z1234" s="1">
        <v>2778906</v>
      </c>
      <c r="AA1234" t="s">
        <v>521</v>
      </c>
      <c r="AB1234" t="s">
        <v>381</v>
      </c>
      <c r="AC1234">
        <v>36.92</v>
      </c>
      <c r="AD1234">
        <v>6.72</v>
      </c>
      <c r="AE1234">
        <v>0.57999999999999996</v>
      </c>
      <c r="AF1234" t="s">
        <v>230</v>
      </c>
      <c r="AG1234" s="1">
        <v>15800</v>
      </c>
      <c r="AH1234" s="36">
        <v>48430</v>
      </c>
      <c r="AI1234">
        <v>500</v>
      </c>
      <c r="AJ1234" s="36">
        <v>48390</v>
      </c>
      <c r="AK1234">
        <v>500</v>
      </c>
      <c r="AL1234" s="2">
        <v>0.63611111111111107</v>
      </c>
      <c r="AN1234" t="s">
        <v>298</v>
      </c>
      <c r="AO1234" t="s">
        <v>382</v>
      </c>
      <c r="AQ1234" t="str">
        <f t="shared" si="19"/>
        <v/>
      </c>
    </row>
    <row r="1235" spans="1:43">
      <c r="A1235" s="8">
        <v>46191</v>
      </c>
      <c r="B1235">
        <v>4075.07</v>
      </c>
      <c r="C1235">
        <v>1.54</v>
      </c>
      <c r="D1235">
        <v>71330</v>
      </c>
      <c r="E1235">
        <v>1.83</v>
      </c>
      <c r="F1235" s="69">
        <v>5711</v>
      </c>
      <c r="G1235" t="s">
        <v>57</v>
      </c>
      <c r="H1235">
        <v>0</v>
      </c>
      <c r="I1235" t="s">
        <v>288</v>
      </c>
      <c r="J1235" t="s">
        <v>289</v>
      </c>
      <c r="K1235" t="s">
        <v>290</v>
      </c>
      <c r="L1235" s="36">
        <v>4940</v>
      </c>
      <c r="M1235">
        <v>58</v>
      </c>
      <c r="N1235" s="66">
        <v>1.1900000000000001E-2</v>
      </c>
      <c r="O1235" s="36">
        <v>4882</v>
      </c>
      <c r="P1235" s="66">
        <v>1.18E-2</v>
      </c>
      <c r="Q1235" s="36">
        <v>4839</v>
      </c>
      <c r="R1235" s="36">
        <v>4968</v>
      </c>
      <c r="S1235" s="36">
        <v>4837</v>
      </c>
      <c r="T1235" s="66">
        <v>2.0799999999999999E-2</v>
      </c>
      <c r="U1235" s="66">
        <v>8.3000000000000001E-3</v>
      </c>
      <c r="V1235" s="66">
        <v>-5.5999999999999999E-3</v>
      </c>
      <c r="W1235" s="66">
        <v>2.12E-2</v>
      </c>
      <c r="X1235" s="1">
        <v>467000</v>
      </c>
      <c r="Y1235" s="1">
        <v>2296495</v>
      </c>
      <c r="Z1235" s="1">
        <v>649558</v>
      </c>
      <c r="AA1235" t="s">
        <v>383</v>
      </c>
      <c r="AB1235" t="s">
        <v>384</v>
      </c>
      <c r="AC1235">
        <v>13.17</v>
      </c>
      <c r="AD1235">
        <v>0.87</v>
      </c>
      <c r="AE1235">
        <v>2.35</v>
      </c>
      <c r="AF1235" t="s">
        <v>230</v>
      </c>
      <c r="AG1235" s="1">
        <v>13400</v>
      </c>
      <c r="AH1235" s="36">
        <v>4939</v>
      </c>
      <c r="AI1235">
        <v>600</v>
      </c>
      <c r="AJ1235" s="36">
        <v>4937</v>
      </c>
      <c r="AK1235">
        <v>400</v>
      </c>
      <c r="AL1235" s="2">
        <v>0.63611111111111107</v>
      </c>
      <c r="AN1235" t="s">
        <v>298</v>
      </c>
      <c r="AO1235" t="s">
        <v>382</v>
      </c>
      <c r="AQ1235" t="str">
        <f t="shared" si="19"/>
        <v/>
      </c>
    </row>
    <row r="1236" spans="1:43">
      <c r="A1236" s="8">
        <v>46191</v>
      </c>
      <c r="B1236">
        <v>4075.07</v>
      </c>
      <c r="C1236">
        <v>1.54</v>
      </c>
      <c r="D1236">
        <v>71330</v>
      </c>
      <c r="E1236">
        <v>1.83</v>
      </c>
      <c r="F1236" s="69">
        <v>5713</v>
      </c>
      <c r="G1236" t="s">
        <v>58</v>
      </c>
      <c r="H1236">
        <v>0</v>
      </c>
      <c r="I1236" t="s">
        <v>288</v>
      </c>
      <c r="J1236" t="s">
        <v>289</v>
      </c>
      <c r="K1236" t="s">
        <v>295</v>
      </c>
      <c r="L1236" s="36">
        <v>9322</v>
      </c>
      <c r="M1236">
        <v>167</v>
      </c>
      <c r="N1236" s="66">
        <v>1.8200000000000001E-2</v>
      </c>
      <c r="O1236" s="36">
        <v>9155</v>
      </c>
      <c r="P1236" s="66">
        <v>1.8200000000000001E-2</v>
      </c>
      <c r="Q1236" s="36">
        <v>9090</v>
      </c>
      <c r="R1236" s="36">
        <v>9406</v>
      </c>
      <c r="S1236" s="36">
        <v>9001</v>
      </c>
      <c r="T1236" s="66">
        <v>2.5499999999999998E-2</v>
      </c>
      <c r="U1236" s="66">
        <v>-1.6999999999999999E-3</v>
      </c>
      <c r="V1236" s="66">
        <v>-8.8999999999999999E-3</v>
      </c>
      <c r="W1236" s="66">
        <v>3.56E-2</v>
      </c>
      <c r="X1236" s="1">
        <v>2210300</v>
      </c>
      <c r="Y1236" s="1">
        <v>20400192</v>
      </c>
      <c r="Z1236" s="1">
        <v>2710968</v>
      </c>
      <c r="AA1236" t="s">
        <v>385</v>
      </c>
      <c r="AB1236" t="s">
        <v>386</v>
      </c>
      <c r="AC1236">
        <v>16.690000000000001</v>
      </c>
      <c r="AD1236">
        <v>1.21</v>
      </c>
      <c r="AE1236">
        <v>2.2200000000000002</v>
      </c>
      <c r="AF1236" t="s">
        <v>230</v>
      </c>
      <c r="AG1236" s="1">
        <v>37600</v>
      </c>
      <c r="AH1236" s="36">
        <v>9323</v>
      </c>
      <c r="AI1236">
        <v>300</v>
      </c>
      <c r="AJ1236" s="36">
        <v>9321</v>
      </c>
      <c r="AK1236">
        <v>200</v>
      </c>
      <c r="AL1236" s="2">
        <v>0.63611111111111107</v>
      </c>
      <c r="AN1236" t="s">
        <v>298</v>
      </c>
      <c r="AO1236" t="s">
        <v>382</v>
      </c>
      <c r="AQ1236" t="str">
        <f t="shared" si="19"/>
        <v/>
      </c>
    </row>
    <row r="1237" spans="1:43">
      <c r="A1237" s="8">
        <v>46191</v>
      </c>
      <c r="B1237">
        <v>4075.07</v>
      </c>
      <c r="C1237">
        <v>1.54</v>
      </c>
      <c r="D1237">
        <v>71330</v>
      </c>
      <c r="E1237">
        <v>1.83</v>
      </c>
      <c r="F1237" s="69">
        <v>5802</v>
      </c>
      <c r="G1237" t="s">
        <v>59</v>
      </c>
      <c r="H1237">
        <v>0</v>
      </c>
      <c r="I1237" t="s">
        <v>288</v>
      </c>
      <c r="J1237" t="s">
        <v>289</v>
      </c>
      <c r="K1237" t="s">
        <v>295</v>
      </c>
      <c r="L1237" s="36">
        <v>12310</v>
      </c>
      <c r="M1237">
        <v>10</v>
      </c>
      <c r="N1237" s="66">
        <v>8.0000000000000004E-4</v>
      </c>
      <c r="O1237" s="36">
        <v>12300</v>
      </c>
      <c r="P1237" s="66">
        <v>8.0000000000000004E-4</v>
      </c>
      <c r="Q1237" s="36">
        <v>12275</v>
      </c>
      <c r="R1237" s="36">
        <v>12470</v>
      </c>
      <c r="S1237" s="36">
        <v>11925</v>
      </c>
      <c r="T1237" s="66">
        <v>2.8E-3</v>
      </c>
      <c r="U1237" s="66">
        <v>2.5399999999999999E-2</v>
      </c>
      <c r="V1237" s="66">
        <v>-1.2800000000000001E-2</v>
      </c>
      <c r="W1237" s="66">
        <v>3.2199999999999999E-2</v>
      </c>
      <c r="X1237" s="1">
        <v>4239900</v>
      </c>
      <c r="Y1237" s="1">
        <v>51696369</v>
      </c>
      <c r="Z1237" s="1">
        <v>9773408</v>
      </c>
      <c r="AA1237" t="s">
        <v>582</v>
      </c>
      <c r="AB1237" t="s">
        <v>388</v>
      </c>
      <c r="AC1237">
        <v>29.53</v>
      </c>
      <c r="AD1237">
        <v>3.49</v>
      </c>
      <c r="AE1237">
        <v>1.27</v>
      </c>
      <c r="AF1237" t="s">
        <v>230</v>
      </c>
      <c r="AG1237" s="1">
        <v>102600</v>
      </c>
      <c r="AH1237" s="36">
        <v>12310</v>
      </c>
      <c r="AI1237" s="1">
        <v>1300</v>
      </c>
      <c r="AJ1237" s="36">
        <v>12305</v>
      </c>
      <c r="AK1237" s="1">
        <v>1400</v>
      </c>
      <c r="AL1237" s="2">
        <v>0.63611111111111107</v>
      </c>
      <c r="AN1237" t="s">
        <v>298</v>
      </c>
      <c r="AO1237" t="s">
        <v>382</v>
      </c>
      <c r="AQ1237" t="str">
        <f t="shared" si="19"/>
        <v/>
      </c>
    </row>
    <row r="1238" spans="1:43">
      <c r="A1238" s="8">
        <v>46191</v>
      </c>
      <c r="B1238">
        <v>4075.07</v>
      </c>
      <c r="C1238">
        <v>1.54</v>
      </c>
      <c r="D1238">
        <v>71330</v>
      </c>
      <c r="E1238">
        <v>1.83</v>
      </c>
      <c r="F1238" s="69">
        <v>5803</v>
      </c>
      <c r="G1238" t="s">
        <v>60</v>
      </c>
      <c r="H1238">
        <v>0</v>
      </c>
      <c r="I1238" t="s">
        <v>288</v>
      </c>
      <c r="J1238" t="s">
        <v>289</v>
      </c>
      <c r="K1238" t="s">
        <v>295</v>
      </c>
      <c r="L1238" s="36">
        <v>4583</v>
      </c>
      <c r="M1238">
        <v>-146</v>
      </c>
      <c r="N1238" s="66">
        <v>-3.09E-2</v>
      </c>
      <c r="O1238" s="36">
        <v>4729</v>
      </c>
      <c r="P1238" s="66">
        <v>-3.0800000000000001E-2</v>
      </c>
      <c r="Q1238" s="36">
        <v>4791</v>
      </c>
      <c r="R1238" s="36">
        <v>4910</v>
      </c>
      <c r="S1238" s="36">
        <v>4575</v>
      </c>
      <c r="T1238" s="66">
        <v>-4.3400000000000001E-2</v>
      </c>
      <c r="U1238" s="66">
        <v>-1.6299999999999999E-2</v>
      </c>
      <c r="V1238" s="66">
        <v>-6.6500000000000004E-2</v>
      </c>
      <c r="W1238" s="66">
        <v>1.6999999999999999E-3</v>
      </c>
      <c r="X1238" s="1">
        <v>41059200</v>
      </c>
      <c r="Y1238" s="1">
        <v>193866872</v>
      </c>
      <c r="Z1238" s="1">
        <v>8135652</v>
      </c>
      <c r="AA1238" t="s">
        <v>389</v>
      </c>
      <c r="AB1238" t="s">
        <v>632</v>
      </c>
      <c r="AC1238">
        <v>45.46</v>
      </c>
      <c r="AD1238">
        <v>13.54</v>
      </c>
      <c r="AE1238">
        <v>0.83</v>
      </c>
      <c r="AF1238" t="s">
        <v>230</v>
      </c>
      <c r="AG1238" s="1">
        <v>517700</v>
      </c>
      <c r="AH1238" s="36">
        <v>4583</v>
      </c>
      <c r="AI1238" s="1">
        <v>1700</v>
      </c>
      <c r="AJ1238" s="36">
        <v>4582</v>
      </c>
      <c r="AK1238" s="1">
        <v>5600</v>
      </c>
      <c r="AL1238" s="2">
        <v>0.63611111111111107</v>
      </c>
      <c r="AN1238" t="s">
        <v>298</v>
      </c>
      <c r="AO1238" t="s">
        <v>382</v>
      </c>
      <c r="AQ1238" t="str">
        <f t="shared" si="19"/>
        <v/>
      </c>
    </row>
    <row r="1239" spans="1:43">
      <c r="A1239" s="8">
        <v>46191</v>
      </c>
      <c r="B1239">
        <v>4075.07</v>
      </c>
      <c r="C1239">
        <v>1.54</v>
      </c>
      <c r="D1239">
        <v>71330</v>
      </c>
      <c r="E1239">
        <v>1.83</v>
      </c>
      <c r="F1239" s="69">
        <v>6038</v>
      </c>
      <c r="G1239" t="s">
        <v>61</v>
      </c>
      <c r="H1239">
        <v>0</v>
      </c>
      <c r="I1239" t="s">
        <v>347</v>
      </c>
      <c r="J1239" t="s">
        <v>289</v>
      </c>
      <c r="K1239" t="s">
        <v>295</v>
      </c>
      <c r="L1239">
        <v>911</v>
      </c>
      <c r="M1239">
        <v>-1</v>
      </c>
      <c r="N1239" s="66">
        <v>-1.1000000000000001E-3</v>
      </c>
      <c r="O1239">
        <v>912</v>
      </c>
      <c r="P1239" s="66">
        <v>-1E-3</v>
      </c>
      <c r="Q1239">
        <v>912</v>
      </c>
      <c r="R1239">
        <v>912</v>
      </c>
      <c r="S1239">
        <v>904</v>
      </c>
      <c r="T1239" s="66">
        <v>-1E-3</v>
      </c>
      <c r="U1239" s="66">
        <v>0</v>
      </c>
      <c r="V1239" s="66">
        <v>-1E-3</v>
      </c>
      <c r="W1239" s="66">
        <v>7.7000000000000002E-3</v>
      </c>
      <c r="X1239" s="1">
        <v>6900</v>
      </c>
      <c r="Y1239" s="1">
        <v>6271</v>
      </c>
      <c r="Z1239" s="1">
        <v>4612</v>
      </c>
      <c r="AA1239" t="s">
        <v>391</v>
      </c>
      <c r="AB1239" t="s">
        <v>392</v>
      </c>
      <c r="AC1239">
        <v>13.14</v>
      </c>
      <c r="AD1239">
        <v>0.91</v>
      </c>
      <c r="AE1239">
        <v>2.52</v>
      </c>
      <c r="AF1239" t="s">
        <v>230</v>
      </c>
      <c r="AG1239">
        <v>0</v>
      </c>
      <c r="AH1239">
        <v>912</v>
      </c>
      <c r="AI1239">
        <v>800</v>
      </c>
      <c r="AJ1239">
        <v>911</v>
      </c>
      <c r="AK1239">
        <v>500</v>
      </c>
      <c r="AL1239" s="2">
        <v>0.62430555555555556</v>
      </c>
      <c r="AN1239" t="s">
        <v>350</v>
      </c>
      <c r="AO1239" t="s">
        <v>313</v>
      </c>
      <c r="AQ1239" t="str">
        <f t="shared" si="19"/>
        <v/>
      </c>
    </row>
    <row r="1240" spans="1:43">
      <c r="A1240" s="8">
        <v>46191</v>
      </c>
      <c r="B1240">
        <v>4075.07</v>
      </c>
      <c r="C1240">
        <v>1.54</v>
      </c>
      <c r="D1240">
        <v>71330</v>
      </c>
      <c r="E1240">
        <v>1.83</v>
      </c>
      <c r="F1240" s="69">
        <v>6156</v>
      </c>
      <c r="G1240" t="s">
        <v>62</v>
      </c>
      <c r="H1240">
        <v>0</v>
      </c>
      <c r="I1240" t="s">
        <v>314</v>
      </c>
      <c r="J1240" t="s">
        <v>323</v>
      </c>
      <c r="K1240" t="s">
        <v>290</v>
      </c>
      <c r="L1240" s="36">
        <v>2000</v>
      </c>
      <c r="M1240">
        <v>0</v>
      </c>
      <c r="N1240" s="66">
        <v>0</v>
      </c>
      <c r="O1240" s="36">
        <v>2000</v>
      </c>
      <c r="P1240" s="66">
        <v>0</v>
      </c>
      <c r="Q1240" s="36">
        <v>2000</v>
      </c>
      <c r="R1240" s="36">
        <v>2006</v>
      </c>
      <c r="S1240" s="36">
        <v>1999</v>
      </c>
      <c r="T1240" s="66">
        <v>0</v>
      </c>
      <c r="U1240" s="66">
        <v>0</v>
      </c>
      <c r="V1240" s="66">
        <v>-2.8999999999999998E-3</v>
      </c>
      <c r="W1240" s="66">
        <v>5.0000000000000001E-4</v>
      </c>
      <c r="X1240" s="1">
        <v>6500</v>
      </c>
      <c r="Y1240" s="1">
        <v>13020</v>
      </c>
      <c r="Z1240" s="1">
        <v>10600</v>
      </c>
      <c r="AA1240" t="s">
        <v>393</v>
      </c>
      <c r="AB1240" t="s">
        <v>394</v>
      </c>
      <c r="AC1240">
        <v>59.34</v>
      </c>
      <c r="AD1240">
        <v>1.4</v>
      </c>
      <c r="AE1240">
        <v>5</v>
      </c>
      <c r="AF1240">
        <v>1.2</v>
      </c>
      <c r="AG1240">
        <v>0</v>
      </c>
      <c r="AH1240" s="36">
        <v>2003</v>
      </c>
      <c r="AI1240">
        <v>100</v>
      </c>
      <c r="AJ1240" s="36">
        <v>1999</v>
      </c>
      <c r="AK1240">
        <v>700</v>
      </c>
      <c r="AL1240" s="2">
        <v>0.63124999999999998</v>
      </c>
      <c r="AN1240" t="s">
        <v>350</v>
      </c>
      <c r="AO1240" t="s">
        <v>395</v>
      </c>
      <c r="AQ1240" t="str">
        <f t="shared" si="19"/>
        <v/>
      </c>
    </row>
    <row r="1241" spans="1:43">
      <c r="A1241" s="8">
        <v>46191</v>
      </c>
      <c r="B1241">
        <v>4075.07</v>
      </c>
      <c r="C1241">
        <v>1.54</v>
      </c>
      <c r="D1241">
        <v>71330</v>
      </c>
      <c r="E1241">
        <v>1.83</v>
      </c>
      <c r="F1241" s="69">
        <v>6178</v>
      </c>
      <c r="G1241" t="s">
        <v>63</v>
      </c>
      <c r="H1241">
        <v>0</v>
      </c>
      <c r="I1241" t="s">
        <v>288</v>
      </c>
      <c r="J1241" t="s">
        <v>289</v>
      </c>
      <c r="K1241" t="s">
        <v>295</v>
      </c>
      <c r="L1241" s="36">
        <v>2240.5</v>
      </c>
      <c r="M1241">
        <v>44</v>
      </c>
      <c r="N1241" s="66">
        <v>0.02</v>
      </c>
      <c r="O1241" s="36">
        <v>2196.5</v>
      </c>
      <c r="P1241" s="66">
        <v>0.02</v>
      </c>
      <c r="Q1241" s="36">
        <v>2212</v>
      </c>
      <c r="R1241" s="36">
        <v>2249</v>
      </c>
      <c r="S1241" s="36">
        <v>2203.5</v>
      </c>
      <c r="T1241" s="66">
        <v>1.2800000000000001E-2</v>
      </c>
      <c r="U1241" s="66">
        <v>1.6999999999999999E-3</v>
      </c>
      <c r="V1241" s="66">
        <v>-3.7000000000000002E-3</v>
      </c>
      <c r="W1241" s="66">
        <v>1.67E-2</v>
      </c>
      <c r="X1241" s="1">
        <v>3416000</v>
      </c>
      <c r="Y1241" s="1">
        <v>7622956</v>
      </c>
      <c r="Z1241" s="1">
        <v>6291760</v>
      </c>
      <c r="AA1241" t="s">
        <v>641</v>
      </c>
      <c r="AB1241" t="s">
        <v>397</v>
      </c>
      <c r="AC1241">
        <v>16.11</v>
      </c>
      <c r="AD1241">
        <v>0.64</v>
      </c>
      <c r="AE1241">
        <v>2.68</v>
      </c>
      <c r="AF1241" t="s">
        <v>230</v>
      </c>
      <c r="AG1241" s="1">
        <v>82200</v>
      </c>
      <c r="AH1241" s="36">
        <v>2241</v>
      </c>
      <c r="AI1241" s="1">
        <v>1400</v>
      </c>
      <c r="AJ1241" s="36">
        <v>2240.5</v>
      </c>
      <c r="AK1241">
        <v>500</v>
      </c>
      <c r="AL1241" s="2">
        <v>0.63611111111111107</v>
      </c>
      <c r="AN1241" t="s">
        <v>298</v>
      </c>
      <c r="AO1241" t="s">
        <v>313</v>
      </c>
      <c r="AQ1241" t="str">
        <f t="shared" si="19"/>
        <v/>
      </c>
    </row>
    <row r="1242" spans="1:43">
      <c r="A1242" s="8">
        <v>46191</v>
      </c>
      <c r="B1242">
        <v>4075.07</v>
      </c>
      <c r="C1242">
        <v>1.54</v>
      </c>
      <c r="D1242">
        <v>71330</v>
      </c>
      <c r="E1242">
        <v>1.83</v>
      </c>
      <c r="F1242" s="69">
        <v>6208</v>
      </c>
      <c r="G1242" t="s">
        <v>64</v>
      </c>
      <c r="H1242">
        <v>0</v>
      </c>
      <c r="I1242" t="s">
        <v>314</v>
      </c>
      <c r="J1242" t="s">
        <v>289</v>
      </c>
      <c r="K1242" t="s">
        <v>295</v>
      </c>
      <c r="L1242" s="36">
        <v>1906</v>
      </c>
      <c r="M1242">
        <v>3</v>
      </c>
      <c r="N1242" s="66">
        <v>1.6000000000000001E-3</v>
      </c>
      <c r="O1242" s="36">
        <v>1903</v>
      </c>
      <c r="P1242" s="66">
        <v>1.5E-3</v>
      </c>
      <c r="Q1242" s="36">
        <v>1920</v>
      </c>
      <c r="R1242" s="36">
        <v>1948</v>
      </c>
      <c r="S1242" s="36">
        <v>1874</v>
      </c>
      <c r="T1242" s="66">
        <v>-7.1999999999999998E-3</v>
      </c>
      <c r="U1242" s="66">
        <v>-1.0800000000000001E-2</v>
      </c>
      <c r="V1242" s="66">
        <v>-2.1499999999999998E-2</v>
      </c>
      <c r="W1242" s="66">
        <v>1.7000000000000001E-2</v>
      </c>
      <c r="X1242" s="1">
        <v>71400</v>
      </c>
      <c r="Y1242" s="1">
        <v>135929</v>
      </c>
      <c r="Z1242" s="1">
        <v>12171</v>
      </c>
      <c r="AA1242" t="s">
        <v>398</v>
      </c>
      <c r="AB1242" t="s">
        <v>399</v>
      </c>
      <c r="AC1242">
        <v>18.57</v>
      </c>
      <c r="AD1242">
        <v>1.94</v>
      </c>
      <c r="AE1242">
        <v>1.05</v>
      </c>
      <c r="AF1242">
        <v>2.2000000000000002</v>
      </c>
      <c r="AG1242">
        <v>300</v>
      </c>
      <c r="AH1242" s="36">
        <v>1908</v>
      </c>
      <c r="AI1242">
        <v>100</v>
      </c>
      <c r="AJ1242" s="36">
        <v>1906</v>
      </c>
      <c r="AK1242">
        <v>100</v>
      </c>
      <c r="AL1242" s="2">
        <v>0.63541666666666663</v>
      </c>
      <c r="AN1242" t="s">
        <v>298</v>
      </c>
      <c r="AO1242" t="s">
        <v>395</v>
      </c>
      <c r="AQ1242" t="str">
        <f t="shared" si="19"/>
        <v/>
      </c>
    </row>
    <row r="1243" spans="1:43">
      <c r="A1243" s="8">
        <v>46191</v>
      </c>
      <c r="B1243">
        <v>4075.07</v>
      </c>
      <c r="C1243">
        <v>1.54</v>
      </c>
      <c r="D1243">
        <v>71330</v>
      </c>
      <c r="E1243">
        <v>1.83</v>
      </c>
      <c r="F1243" s="69">
        <v>6356</v>
      </c>
      <c r="G1243" t="s">
        <v>65</v>
      </c>
      <c r="H1243">
        <v>0</v>
      </c>
      <c r="I1243" t="s">
        <v>314</v>
      </c>
      <c r="J1243" t="s">
        <v>289</v>
      </c>
      <c r="K1243" t="s">
        <v>295</v>
      </c>
      <c r="L1243" s="36">
        <v>1531</v>
      </c>
      <c r="M1243">
        <v>-99</v>
      </c>
      <c r="N1243" s="66">
        <v>-6.0699999999999997E-2</v>
      </c>
      <c r="O1243" s="36">
        <v>1630</v>
      </c>
      <c r="P1243" s="66">
        <v>-6.0699999999999997E-2</v>
      </c>
      <c r="Q1243" s="36">
        <v>1556</v>
      </c>
      <c r="R1243" s="36">
        <v>1606</v>
      </c>
      <c r="S1243" s="36">
        <v>1525</v>
      </c>
      <c r="T1243" s="66">
        <v>-1.6E-2</v>
      </c>
      <c r="U1243" s="66">
        <v>-2.7300000000000001E-2</v>
      </c>
      <c r="V1243" s="66">
        <v>-4.6600000000000003E-2</v>
      </c>
      <c r="W1243" s="66">
        <v>3.8999999999999998E-3</v>
      </c>
      <c r="X1243" s="1">
        <v>343400</v>
      </c>
      <c r="Y1243" s="1">
        <v>537932</v>
      </c>
      <c r="Z1243" s="1">
        <v>21862</v>
      </c>
      <c r="AA1243" t="s">
        <v>400</v>
      </c>
      <c r="AB1243" t="s">
        <v>401</v>
      </c>
      <c r="AC1243">
        <v>12.38</v>
      </c>
      <c r="AD1243">
        <v>1.5</v>
      </c>
      <c r="AE1243">
        <v>0.65</v>
      </c>
      <c r="AF1243">
        <v>1.5</v>
      </c>
      <c r="AG1243">
        <v>0</v>
      </c>
      <c r="AH1243" s="36">
        <v>1535</v>
      </c>
      <c r="AI1243">
        <v>200</v>
      </c>
      <c r="AJ1243" s="36">
        <v>1531</v>
      </c>
      <c r="AK1243">
        <v>200</v>
      </c>
      <c r="AL1243" s="2">
        <v>0.63611111111111107</v>
      </c>
      <c r="AN1243" t="s">
        <v>298</v>
      </c>
      <c r="AO1243" t="s">
        <v>395</v>
      </c>
      <c r="AQ1243" t="str">
        <f t="shared" si="19"/>
        <v/>
      </c>
    </row>
    <row r="1244" spans="1:43">
      <c r="A1244" s="8">
        <v>46191</v>
      </c>
      <c r="B1244">
        <v>4075.07</v>
      </c>
      <c r="C1244">
        <v>1.54</v>
      </c>
      <c r="D1244">
        <v>71330</v>
      </c>
      <c r="E1244">
        <v>1.83</v>
      </c>
      <c r="F1244" s="69">
        <v>6378</v>
      </c>
      <c r="G1244" t="s">
        <v>66</v>
      </c>
      <c r="H1244">
        <v>0</v>
      </c>
      <c r="I1244" t="s">
        <v>314</v>
      </c>
      <c r="J1244" t="s">
        <v>289</v>
      </c>
      <c r="K1244" t="s">
        <v>295</v>
      </c>
      <c r="L1244" s="36">
        <v>1283</v>
      </c>
      <c r="M1244">
        <v>17</v>
      </c>
      <c r="N1244" s="66">
        <v>1.34E-2</v>
      </c>
      <c r="O1244" s="36">
        <v>1266</v>
      </c>
      <c r="P1244" s="66">
        <v>1.34E-2</v>
      </c>
      <c r="Q1244" s="36">
        <v>1263</v>
      </c>
      <c r="R1244" s="36">
        <v>1298</v>
      </c>
      <c r="S1244" s="36">
        <v>1246</v>
      </c>
      <c r="T1244" s="66">
        <v>1.5800000000000002E-2</v>
      </c>
      <c r="U1244" s="66">
        <v>1.18E-2</v>
      </c>
      <c r="V1244" s="66">
        <v>-1.15E-2</v>
      </c>
      <c r="W1244" s="66">
        <v>2.9600000000000001E-2</v>
      </c>
      <c r="X1244" s="1">
        <v>155400</v>
      </c>
      <c r="Y1244" s="1">
        <v>197515</v>
      </c>
      <c r="Z1244" s="1">
        <v>26429</v>
      </c>
      <c r="AA1244" t="s">
        <v>402</v>
      </c>
      <c r="AB1244" t="s">
        <v>634</v>
      </c>
      <c r="AC1244">
        <v>13.36</v>
      </c>
      <c r="AD1244">
        <v>1.19</v>
      </c>
      <c r="AE1244">
        <v>3.2</v>
      </c>
      <c r="AF1244" t="s">
        <v>230</v>
      </c>
      <c r="AG1244">
        <v>0</v>
      </c>
      <c r="AH1244" s="36">
        <v>1283</v>
      </c>
      <c r="AI1244">
        <v>200</v>
      </c>
      <c r="AJ1244" s="36">
        <v>1281</v>
      </c>
      <c r="AK1244">
        <v>100</v>
      </c>
      <c r="AL1244" s="2">
        <v>0.63611111111111107</v>
      </c>
      <c r="AN1244" t="s">
        <v>298</v>
      </c>
      <c r="AO1244" t="s">
        <v>395</v>
      </c>
      <c r="AQ1244" t="str">
        <f t="shared" si="19"/>
        <v/>
      </c>
    </row>
    <row r="1245" spans="1:43">
      <c r="A1245" s="8">
        <v>46191</v>
      </c>
      <c r="B1245">
        <v>4075.07</v>
      </c>
      <c r="C1245">
        <v>1.54</v>
      </c>
      <c r="D1245">
        <v>71330</v>
      </c>
      <c r="E1245">
        <v>1.83</v>
      </c>
      <c r="F1245" s="69">
        <v>6526</v>
      </c>
      <c r="G1245" t="s">
        <v>67</v>
      </c>
      <c r="H1245">
        <v>0</v>
      </c>
      <c r="I1245" t="s">
        <v>288</v>
      </c>
      <c r="J1245" t="s">
        <v>289</v>
      </c>
      <c r="K1245" t="s">
        <v>290</v>
      </c>
      <c r="L1245" s="36">
        <v>2601.5</v>
      </c>
      <c r="M1245">
        <v>121.5</v>
      </c>
      <c r="N1245" s="66">
        <v>4.9000000000000002E-2</v>
      </c>
      <c r="O1245" s="36">
        <v>2480</v>
      </c>
      <c r="P1245" s="66">
        <v>4.8899999999999999E-2</v>
      </c>
      <c r="Q1245" s="36">
        <v>2500</v>
      </c>
      <c r="R1245" s="36">
        <v>2763.5</v>
      </c>
      <c r="S1245" s="36">
        <v>2490</v>
      </c>
      <c r="T1245" s="66">
        <v>4.0599999999999997E-2</v>
      </c>
      <c r="U1245" s="66">
        <v>-1.95E-2</v>
      </c>
      <c r="V1245" s="66">
        <v>-5.8599999999999999E-2</v>
      </c>
      <c r="W1245" s="66">
        <v>4.4699999999999997E-2</v>
      </c>
      <c r="X1245" s="1">
        <v>13615700</v>
      </c>
      <c r="Y1245" s="1">
        <v>36265544</v>
      </c>
      <c r="Z1245" s="1">
        <v>468204</v>
      </c>
      <c r="AA1245" t="s">
        <v>584</v>
      </c>
      <c r="AB1245" t="s">
        <v>405</v>
      </c>
      <c r="AC1245">
        <v>45.64</v>
      </c>
      <c r="AD1245">
        <v>3.42</v>
      </c>
      <c r="AE1245">
        <v>1.92</v>
      </c>
      <c r="AF1245" t="s">
        <v>230</v>
      </c>
      <c r="AG1245" s="1">
        <v>241300</v>
      </c>
      <c r="AH1245" s="36">
        <v>2601.5</v>
      </c>
      <c r="AI1245" s="1">
        <v>1500</v>
      </c>
      <c r="AJ1245" s="36">
        <v>2600.5</v>
      </c>
      <c r="AK1245" s="1">
        <v>13800</v>
      </c>
      <c r="AL1245" s="2">
        <v>0.63611111111111107</v>
      </c>
      <c r="AN1245" t="s">
        <v>298</v>
      </c>
      <c r="AO1245" t="s">
        <v>344</v>
      </c>
      <c r="AQ1245" t="str">
        <f t="shared" si="19"/>
        <v/>
      </c>
    </row>
    <row r="1246" spans="1:43">
      <c r="A1246" s="8">
        <v>46191</v>
      </c>
      <c r="B1246">
        <v>4075.07</v>
      </c>
      <c r="C1246">
        <v>1.54</v>
      </c>
      <c r="D1246">
        <v>71330</v>
      </c>
      <c r="E1246">
        <v>1.83</v>
      </c>
      <c r="F1246" s="69">
        <v>6586</v>
      </c>
      <c r="G1246" t="s">
        <v>68</v>
      </c>
      <c r="H1246">
        <v>0</v>
      </c>
      <c r="I1246" t="s">
        <v>288</v>
      </c>
      <c r="J1246" t="s">
        <v>289</v>
      </c>
      <c r="K1246" t="s">
        <v>290</v>
      </c>
      <c r="L1246" s="36">
        <v>5933</v>
      </c>
      <c r="M1246">
        <v>70</v>
      </c>
      <c r="N1246" s="66">
        <v>1.1900000000000001E-2</v>
      </c>
      <c r="O1246" s="36">
        <v>5863</v>
      </c>
      <c r="P1246" s="66">
        <v>1.1900000000000001E-2</v>
      </c>
      <c r="Q1246" s="36">
        <v>5900</v>
      </c>
      <c r="R1246" s="36">
        <v>5979</v>
      </c>
      <c r="S1246" s="36">
        <v>5873</v>
      </c>
      <c r="T1246" s="66">
        <v>5.4999999999999997E-3</v>
      </c>
      <c r="U1246" s="66">
        <v>2.3E-3</v>
      </c>
      <c r="V1246" s="66">
        <v>-7.6E-3</v>
      </c>
      <c r="W1246" s="66">
        <v>1.0200000000000001E-2</v>
      </c>
      <c r="X1246" s="1">
        <v>630900</v>
      </c>
      <c r="Y1246" s="1">
        <v>3742548</v>
      </c>
      <c r="Z1246" s="1">
        <v>1661343</v>
      </c>
      <c r="AA1246" t="s">
        <v>406</v>
      </c>
      <c r="AB1246" t="s">
        <v>407</v>
      </c>
      <c r="AC1246">
        <v>18.87</v>
      </c>
      <c r="AD1246">
        <v>1.53</v>
      </c>
      <c r="AE1246">
        <v>2.66</v>
      </c>
      <c r="AF1246" t="s">
        <v>230</v>
      </c>
      <c r="AG1246" s="1">
        <v>7400</v>
      </c>
      <c r="AH1246" s="36">
        <v>5934</v>
      </c>
      <c r="AI1246">
        <v>400</v>
      </c>
      <c r="AJ1246" s="36">
        <v>5932</v>
      </c>
      <c r="AK1246">
        <v>600</v>
      </c>
      <c r="AL1246" s="2">
        <v>0.63611111111111107</v>
      </c>
      <c r="AN1246" t="s">
        <v>298</v>
      </c>
      <c r="AO1246" t="s">
        <v>395</v>
      </c>
      <c r="AQ1246" t="str">
        <f t="shared" si="19"/>
        <v/>
      </c>
    </row>
    <row r="1247" spans="1:43">
      <c r="A1247" s="8">
        <v>46191</v>
      </c>
      <c r="B1247">
        <v>4075.07</v>
      </c>
      <c r="C1247">
        <v>1.54</v>
      </c>
      <c r="D1247">
        <v>71330</v>
      </c>
      <c r="E1247">
        <v>1.83</v>
      </c>
      <c r="F1247" s="69">
        <v>6594</v>
      </c>
      <c r="G1247" t="s">
        <v>69</v>
      </c>
      <c r="H1247">
        <v>0</v>
      </c>
      <c r="I1247" t="s">
        <v>288</v>
      </c>
      <c r="J1247" t="s">
        <v>289</v>
      </c>
      <c r="K1247" t="s">
        <v>295</v>
      </c>
      <c r="L1247" s="36">
        <v>2786</v>
      </c>
      <c r="M1247">
        <v>-10</v>
      </c>
      <c r="N1247" s="66">
        <v>-3.5999999999999999E-3</v>
      </c>
      <c r="O1247" s="36">
        <v>2796</v>
      </c>
      <c r="P1247" s="66">
        <v>-3.5000000000000001E-3</v>
      </c>
      <c r="Q1247" s="36">
        <v>2828</v>
      </c>
      <c r="R1247" s="36">
        <v>2919</v>
      </c>
      <c r="S1247" s="36">
        <v>2755</v>
      </c>
      <c r="T1247" s="66">
        <v>-1.4800000000000001E-2</v>
      </c>
      <c r="U1247" s="66">
        <v>-2.9999999999999997E-4</v>
      </c>
      <c r="V1247" s="66">
        <v>-4.5499999999999999E-2</v>
      </c>
      <c r="W1247" s="66">
        <v>1.12E-2</v>
      </c>
      <c r="X1247" s="1">
        <v>7022100</v>
      </c>
      <c r="Y1247" s="1">
        <v>19828167</v>
      </c>
      <c r="Z1247" s="1">
        <v>3322497</v>
      </c>
      <c r="AA1247" t="s">
        <v>560</v>
      </c>
      <c r="AB1247" t="s">
        <v>409</v>
      </c>
      <c r="AC1247">
        <v>39.909999999999997</v>
      </c>
      <c r="AD1247">
        <v>1.81</v>
      </c>
      <c r="AE1247">
        <v>0</v>
      </c>
      <c r="AF1247" t="s">
        <v>230</v>
      </c>
      <c r="AG1247" s="1">
        <v>58100</v>
      </c>
      <c r="AH1247" s="36">
        <v>2786</v>
      </c>
      <c r="AI1247" s="1">
        <v>3700</v>
      </c>
      <c r="AJ1247" s="36">
        <v>2785</v>
      </c>
      <c r="AK1247">
        <v>700</v>
      </c>
      <c r="AL1247" s="2">
        <v>0.63611111111111107</v>
      </c>
      <c r="AN1247" t="s">
        <v>298</v>
      </c>
      <c r="AO1247" t="s">
        <v>344</v>
      </c>
      <c r="AQ1247" t="str">
        <f t="shared" si="19"/>
        <v/>
      </c>
    </row>
    <row r="1248" spans="1:43">
      <c r="A1248" s="8">
        <v>46191</v>
      </c>
      <c r="B1248">
        <v>4075.07</v>
      </c>
      <c r="C1248">
        <v>1.54</v>
      </c>
      <c r="D1248">
        <v>71330</v>
      </c>
      <c r="E1248">
        <v>1.83</v>
      </c>
      <c r="F1248" s="69">
        <v>6674</v>
      </c>
      <c r="G1248" t="s">
        <v>70</v>
      </c>
      <c r="H1248">
        <v>0</v>
      </c>
      <c r="I1248" t="s">
        <v>288</v>
      </c>
      <c r="J1248" t="s">
        <v>289</v>
      </c>
      <c r="K1248" t="s">
        <v>295</v>
      </c>
      <c r="L1248" s="36">
        <v>6743</v>
      </c>
      <c r="M1248">
        <v>25</v>
      </c>
      <c r="N1248" s="66">
        <v>3.7000000000000002E-3</v>
      </c>
      <c r="O1248" s="36">
        <v>6718</v>
      </c>
      <c r="P1248" s="66">
        <v>3.7000000000000002E-3</v>
      </c>
      <c r="Q1248" s="36">
        <v>6660</v>
      </c>
      <c r="R1248" s="36">
        <v>6786</v>
      </c>
      <c r="S1248" s="36">
        <v>6630</v>
      </c>
      <c r="T1248" s="66">
        <v>1.24E-2</v>
      </c>
      <c r="U1248" s="66">
        <v>3.5000000000000001E-3</v>
      </c>
      <c r="V1248" s="66">
        <v>-6.3E-3</v>
      </c>
      <c r="W1248" s="66">
        <v>1.7000000000000001E-2</v>
      </c>
      <c r="X1248" s="1">
        <v>472400</v>
      </c>
      <c r="Y1248" s="1">
        <v>3173385</v>
      </c>
      <c r="Z1248" s="1">
        <v>677310</v>
      </c>
      <c r="AA1248" t="s">
        <v>604</v>
      </c>
      <c r="AB1248" t="s">
        <v>411</v>
      </c>
      <c r="AC1248">
        <v>18.13</v>
      </c>
      <c r="AD1248">
        <v>1.71</v>
      </c>
      <c r="AE1248">
        <v>1.45</v>
      </c>
      <c r="AF1248" t="s">
        <v>230</v>
      </c>
      <c r="AG1248" s="1">
        <v>20500</v>
      </c>
      <c r="AH1248" s="36">
        <v>6745</v>
      </c>
      <c r="AI1248">
        <v>100</v>
      </c>
      <c r="AJ1248" s="36">
        <v>6742</v>
      </c>
      <c r="AK1248">
        <v>200</v>
      </c>
      <c r="AL1248" s="2">
        <v>0.63611111111111107</v>
      </c>
      <c r="AN1248" t="s">
        <v>298</v>
      </c>
      <c r="AO1248" t="s">
        <v>344</v>
      </c>
      <c r="AQ1248" t="str">
        <f t="shared" si="19"/>
        <v/>
      </c>
    </row>
    <row r="1249" spans="1:43">
      <c r="A1249" s="8">
        <v>46191</v>
      </c>
      <c r="B1249">
        <v>4075.07</v>
      </c>
      <c r="C1249">
        <v>1.54</v>
      </c>
      <c r="D1249">
        <v>71330</v>
      </c>
      <c r="E1249">
        <v>1.83</v>
      </c>
      <c r="F1249" s="69">
        <v>6758</v>
      </c>
      <c r="G1249" t="s">
        <v>71</v>
      </c>
      <c r="H1249">
        <v>0</v>
      </c>
      <c r="I1249" t="s">
        <v>288</v>
      </c>
      <c r="J1249" t="s">
        <v>289</v>
      </c>
      <c r="K1249" t="s">
        <v>295</v>
      </c>
      <c r="L1249" s="36">
        <v>3240</v>
      </c>
      <c r="M1249">
        <v>-46</v>
      </c>
      <c r="N1249" s="66">
        <v>-1.4E-2</v>
      </c>
      <c r="O1249" s="36">
        <v>3286</v>
      </c>
      <c r="P1249" s="66">
        <v>-1.3899999999999999E-2</v>
      </c>
      <c r="Q1249" s="36">
        <v>3280</v>
      </c>
      <c r="R1249" s="36">
        <v>3304</v>
      </c>
      <c r="S1249" s="36">
        <v>3215</v>
      </c>
      <c r="T1249" s="66">
        <v>-1.21E-2</v>
      </c>
      <c r="U1249" s="66">
        <v>-3.0000000000000001E-3</v>
      </c>
      <c r="V1249" s="66">
        <v>-1.9300000000000001E-2</v>
      </c>
      <c r="W1249" s="66">
        <v>7.7000000000000002E-3</v>
      </c>
      <c r="X1249" s="1">
        <v>12750100</v>
      </c>
      <c r="Y1249" s="1">
        <v>41483935</v>
      </c>
      <c r="Z1249" s="1">
        <v>19327624</v>
      </c>
      <c r="AA1249" t="s">
        <v>412</v>
      </c>
      <c r="AB1249" t="s">
        <v>413</v>
      </c>
      <c r="AC1249">
        <v>16.45</v>
      </c>
      <c r="AD1249">
        <v>2.35</v>
      </c>
      <c r="AE1249">
        <v>1.08</v>
      </c>
      <c r="AF1249" t="s">
        <v>230</v>
      </c>
      <c r="AG1249" s="1">
        <v>452100</v>
      </c>
      <c r="AH1249" s="36">
        <v>3241</v>
      </c>
      <c r="AI1249" s="1">
        <v>9300</v>
      </c>
      <c r="AJ1249" s="36">
        <v>3240</v>
      </c>
      <c r="AK1249" s="1">
        <v>7600</v>
      </c>
      <c r="AL1249" s="2">
        <v>0.63611111111111107</v>
      </c>
      <c r="AN1249" t="s">
        <v>298</v>
      </c>
      <c r="AO1249" t="s">
        <v>344</v>
      </c>
      <c r="AQ1249" t="str">
        <f t="shared" si="19"/>
        <v/>
      </c>
    </row>
    <row r="1250" spans="1:43">
      <c r="A1250" s="8">
        <v>46191</v>
      </c>
      <c r="B1250">
        <v>4075.07</v>
      </c>
      <c r="C1250">
        <v>1.54</v>
      </c>
      <c r="D1250">
        <v>71330</v>
      </c>
      <c r="E1250">
        <v>1.83</v>
      </c>
      <c r="F1250" s="69">
        <v>6810</v>
      </c>
      <c r="G1250" t="s">
        <v>72</v>
      </c>
      <c r="H1250">
        <v>0</v>
      </c>
      <c r="I1250" t="s">
        <v>288</v>
      </c>
      <c r="J1250" t="s">
        <v>289</v>
      </c>
      <c r="K1250" t="s">
        <v>290</v>
      </c>
      <c r="L1250" s="36">
        <v>2243</v>
      </c>
      <c r="M1250">
        <v>-29</v>
      </c>
      <c r="N1250" s="66">
        <v>-1.2800000000000001E-2</v>
      </c>
      <c r="O1250" s="36">
        <v>2272</v>
      </c>
      <c r="P1250" s="66">
        <v>-1.2699999999999999E-2</v>
      </c>
      <c r="Q1250" s="36">
        <v>2290</v>
      </c>
      <c r="R1250" s="36">
        <v>2313</v>
      </c>
      <c r="S1250" s="36">
        <v>2232</v>
      </c>
      <c r="T1250" s="66">
        <v>-2.0500000000000001E-2</v>
      </c>
      <c r="U1250" s="66">
        <v>-8.0000000000000004E-4</v>
      </c>
      <c r="V1250" s="66">
        <v>-3.0200000000000001E-2</v>
      </c>
      <c r="W1250" s="66">
        <v>4.8999999999999998E-3</v>
      </c>
      <c r="X1250" s="1">
        <v>167300</v>
      </c>
      <c r="Y1250" s="1">
        <v>378587</v>
      </c>
      <c r="Z1250" s="1">
        <v>91209</v>
      </c>
      <c r="AA1250" t="s">
        <v>414</v>
      </c>
      <c r="AB1250" t="s">
        <v>415</v>
      </c>
      <c r="AC1250">
        <v>12.33</v>
      </c>
      <c r="AD1250">
        <v>0.94</v>
      </c>
      <c r="AE1250">
        <v>2.5</v>
      </c>
      <c r="AF1250" t="s">
        <v>230</v>
      </c>
      <c r="AG1250" s="1">
        <v>24300</v>
      </c>
      <c r="AH1250" s="36">
        <v>2244</v>
      </c>
      <c r="AI1250">
        <v>200</v>
      </c>
      <c r="AJ1250" s="36">
        <v>2242</v>
      </c>
      <c r="AK1250">
        <v>300</v>
      </c>
      <c r="AL1250" s="2">
        <v>0.63611111111111107</v>
      </c>
      <c r="AN1250" t="s">
        <v>298</v>
      </c>
      <c r="AO1250" t="s">
        <v>344</v>
      </c>
      <c r="AQ1250" t="str">
        <f t="shared" si="19"/>
        <v/>
      </c>
    </row>
    <row r="1251" spans="1:43">
      <c r="A1251" s="8">
        <v>46191</v>
      </c>
      <c r="B1251">
        <v>4075.07</v>
      </c>
      <c r="C1251">
        <v>1.54</v>
      </c>
      <c r="D1251">
        <v>71330</v>
      </c>
      <c r="E1251">
        <v>1.83</v>
      </c>
      <c r="F1251" s="69">
        <v>6841</v>
      </c>
      <c r="G1251" t="s">
        <v>73</v>
      </c>
      <c r="H1251">
        <v>0</v>
      </c>
      <c r="I1251" t="s">
        <v>288</v>
      </c>
      <c r="J1251" t="s">
        <v>289</v>
      </c>
      <c r="K1251" t="s">
        <v>295</v>
      </c>
      <c r="L1251" s="36">
        <v>5458</v>
      </c>
      <c r="M1251">
        <v>78</v>
      </c>
      <c r="N1251" s="66">
        <v>1.4500000000000001E-2</v>
      </c>
      <c r="O1251" s="36">
        <v>5380</v>
      </c>
      <c r="P1251" s="66">
        <v>1.44E-2</v>
      </c>
      <c r="Q1251" s="36">
        <v>5398</v>
      </c>
      <c r="R1251" s="36">
        <v>5503</v>
      </c>
      <c r="S1251" s="36">
        <v>5380</v>
      </c>
      <c r="T1251" s="66">
        <v>1.11E-2</v>
      </c>
      <c r="U1251" s="66">
        <v>-4.1000000000000003E-3</v>
      </c>
      <c r="V1251" s="66">
        <v>-8.0999999999999996E-3</v>
      </c>
      <c r="W1251" s="66">
        <v>1.44E-2</v>
      </c>
      <c r="X1251" s="1">
        <v>705500</v>
      </c>
      <c r="Y1251" s="1">
        <v>3858538</v>
      </c>
      <c r="Z1251" s="1">
        <v>1403804</v>
      </c>
      <c r="AA1251" t="s">
        <v>416</v>
      </c>
      <c r="AB1251" t="s">
        <v>635</v>
      </c>
      <c r="AC1251">
        <v>23.55</v>
      </c>
      <c r="AD1251">
        <v>2.67</v>
      </c>
      <c r="AE1251">
        <v>1.69</v>
      </c>
      <c r="AF1251" t="s">
        <v>230</v>
      </c>
      <c r="AG1251" s="1">
        <v>10400</v>
      </c>
      <c r="AH1251" s="36">
        <v>5460</v>
      </c>
      <c r="AI1251" s="1">
        <v>1100</v>
      </c>
      <c r="AJ1251" s="36">
        <v>5458</v>
      </c>
      <c r="AK1251">
        <v>400</v>
      </c>
      <c r="AL1251" s="2">
        <v>0.63611111111111107</v>
      </c>
      <c r="AN1251" t="s">
        <v>298</v>
      </c>
      <c r="AO1251" t="s">
        <v>344</v>
      </c>
      <c r="AQ1251" t="str">
        <f t="shared" si="19"/>
        <v/>
      </c>
    </row>
    <row r="1252" spans="1:43">
      <c r="A1252" s="8">
        <v>46191</v>
      </c>
      <c r="B1252">
        <v>4075.07</v>
      </c>
      <c r="C1252">
        <v>1.54</v>
      </c>
      <c r="D1252">
        <v>71330</v>
      </c>
      <c r="E1252">
        <v>1.83</v>
      </c>
      <c r="F1252" s="69">
        <v>6890</v>
      </c>
      <c r="G1252" t="s">
        <v>74</v>
      </c>
      <c r="H1252">
        <v>0</v>
      </c>
      <c r="I1252" t="s">
        <v>314</v>
      </c>
      <c r="J1252" t="s">
        <v>289</v>
      </c>
      <c r="K1252" t="s">
        <v>290</v>
      </c>
      <c r="L1252" s="36">
        <v>10300</v>
      </c>
      <c r="M1252">
        <v>860</v>
      </c>
      <c r="N1252" s="66">
        <v>9.11E-2</v>
      </c>
      <c r="O1252" s="36">
        <v>9440</v>
      </c>
      <c r="P1252" s="66">
        <v>9.11E-2</v>
      </c>
      <c r="Q1252" s="36">
        <v>9580</v>
      </c>
      <c r="R1252" s="36">
        <v>10490</v>
      </c>
      <c r="S1252" s="36">
        <v>9530</v>
      </c>
      <c r="T1252" s="66">
        <v>7.51E-2</v>
      </c>
      <c r="U1252" s="66">
        <v>9.7999999999999997E-3</v>
      </c>
      <c r="V1252" s="66">
        <v>-1.8100000000000002E-2</v>
      </c>
      <c r="W1252" s="66">
        <v>8.0699999999999994E-2</v>
      </c>
      <c r="X1252" s="1">
        <v>1123700</v>
      </c>
      <c r="Y1252" s="1">
        <v>11431905</v>
      </c>
      <c r="Z1252" s="1">
        <v>542936</v>
      </c>
      <c r="AA1252" t="s">
        <v>418</v>
      </c>
      <c r="AB1252" t="s">
        <v>419</v>
      </c>
      <c r="AC1252">
        <v>23.48</v>
      </c>
      <c r="AD1252">
        <v>1.86</v>
      </c>
      <c r="AE1252">
        <v>1.94</v>
      </c>
      <c r="AF1252" t="s">
        <v>230</v>
      </c>
      <c r="AG1252" s="1">
        <v>9300</v>
      </c>
      <c r="AH1252" s="36">
        <v>10300</v>
      </c>
      <c r="AI1252" s="1">
        <v>2300</v>
      </c>
      <c r="AJ1252" s="36">
        <v>10280</v>
      </c>
      <c r="AK1252" s="1">
        <v>1900</v>
      </c>
      <c r="AL1252" s="2">
        <v>0.63611111111111107</v>
      </c>
      <c r="AN1252" t="s">
        <v>293</v>
      </c>
      <c r="AO1252" t="s">
        <v>344</v>
      </c>
      <c r="AQ1252" t="str">
        <f t="shared" si="19"/>
        <v/>
      </c>
    </row>
    <row r="1253" spans="1:43">
      <c r="A1253" s="8">
        <v>46191</v>
      </c>
      <c r="B1253">
        <v>4075.07</v>
      </c>
      <c r="C1253">
        <v>1.54</v>
      </c>
      <c r="D1253">
        <v>71330</v>
      </c>
      <c r="E1253">
        <v>1.83</v>
      </c>
      <c r="F1253" s="69">
        <v>6925</v>
      </c>
      <c r="G1253" t="s">
        <v>75</v>
      </c>
      <c r="H1253">
        <v>0</v>
      </c>
      <c r="I1253" t="s">
        <v>288</v>
      </c>
      <c r="J1253" t="s">
        <v>289</v>
      </c>
      <c r="K1253" t="s">
        <v>290</v>
      </c>
      <c r="L1253" s="36">
        <v>4677</v>
      </c>
      <c r="M1253">
        <v>81</v>
      </c>
      <c r="N1253" s="66">
        <v>1.7600000000000001E-2</v>
      </c>
      <c r="O1253" s="36">
        <v>4596</v>
      </c>
      <c r="P1253" s="66">
        <v>1.7600000000000001E-2</v>
      </c>
      <c r="Q1253" s="36">
        <v>4630</v>
      </c>
      <c r="R1253" s="36">
        <v>4733</v>
      </c>
      <c r="S1253" s="36">
        <v>4630</v>
      </c>
      <c r="T1253" s="66">
        <v>1.01E-2</v>
      </c>
      <c r="U1253" s="66">
        <v>4.0000000000000001E-3</v>
      </c>
      <c r="V1253" s="66">
        <v>-1.18E-2</v>
      </c>
      <c r="W1253" s="66">
        <v>1.01E-2</v>
      </c>
      <c r="X1253" s="1">
        <v>450800</v>
      </c>
      <c r="Y1253" s="1">
        <v>2113769</v>
      </c>
      <c r="Z1253" s="1">
        <v>390529</v>
      </c>
      <c r="AA1253" t="s">
        <v>658</v>
      </c>
      <c r="AB1253" t="s">
        <v>421</v>
      </c>
      <c r="AC1253">
        <v>35.35</v>
      </c>
      <c r="AD1253">
        <v>1.88</v>
      </c>
      <c r="AE1253">
        <v>1.5</v>
      </c>
      <c r="AF1253" t="s">
        <v>230</v>
      </c>
      <c r="AG1253" s="1">
        <v>7600</v>
      </c>
      <c r="AH1253" s="36">
        <v>4677</v>
      </c>
      <c r="AI1253">
        <v>100</v>
      </c>
      <c r="AJ1253" s="36">
        <v>4675</v>
      </c>
      <c r="AK1253">
        <v>200</v>
      </c>
      <c r="AL1253" s="2">
        <v>0.63611111111111107</v>
      </c>
      <c r="AN1253" t="s">
        <v>298</v>
      </c>
      <c r="AO1253" t="s">
        <v>344</v>
      </c>
      <c r="AQ1253" t="str">
        <f t="shared" si="19"/>
        <v/>
      </c>
    </row>
    <row r="1254" spans="1:43">
      <c r="A1254" s="8">
        <v>46191</v>
      </c>
      <c r="B1254">
        <v>4075.07</v>
      </c>
      <c r="C1254">
        <v>1.54</v>
      </c>
      <c r="D1254">
        <v>71330</v>
      </c>
      <c r="E1254">
        <v>1.83</v>
      </c>
      <c r="F1254" s="69">
        <v>6963</v>
      </c>
      <c r="G1254" t="s">
        <v>76</v>
      </c>
      <c r="H1254">
        <v>0</v>
      </c>
      <c r="I1254" t="s">
        <v>288</v>
      </c>
      <c r="J1254" t="s">
        <v>289</v>
      </c>
      <c r="K1254" t="s">
        <v>295</v>
      </c>
      <c r="L1254" s="36">
        <v>5198</v>
      </c>
      <c r="M1254">
        <v>60</v>
      </c>
      <c r="N1254" s="66">
        <v>1.17E-2</v>
      </c>
      <c r="O1254" s="36">
        <v>5138</v>
      </c>
      <c r="P1254" s="66">
        <v>1.1599999999999999E-2</v>
      </c>
      <c r="Q1254" s="36">
        <v>5086</v>
      </c>
      <c r="R1254" s="36">
        <v>5333</v>
      </c>
      <c r="S1254" s="36">
        <v>5070</v>
      </c>
      <c r="T1254" s="66">
        <v>2.1999999999999999E-2</v>
      </c>
      <c r="U1254" s="66">
        <v>5.4000000000000003E-3</v>
      </c>
      <c r="V1254" s="66">
        <v>-2.53E-2</v>
      </c>
      <c r="W1254" s="66">
        <v>2.52E-2</v>
      </c>
      <c r="X1254" s="1">
        <v>3334600</v>
      </c>
      <c r="Y1254" s="1">
        <v>17382752</v>
      </c>
      <c r="Z1254" s="1">
        <v>2098744</v>
      </c>
      <c r="AA1254" t="s">
        <v>586</v>
      </c>
      <c r="AB1254" t="s">
        <v>423</v>
      </c>
      <c r="AC1254">
        <v>69.209999999999994</v>
      </c>
      <c r="AD1254">
        <v>2.64</v>
      </c>
      <c r="AE1254">
        <v>0.96</v>
      </c>
      <c r="AF1254" t="s">
        <v>230</v>
      </c>
      <c r="AG1254" s="1">
        <v>86100</v>
      </c>
      <c r="AH1254" s="36">
        <v>5199</v>
      </c>
      <c r="AI1254">
        <v>500</v>
      </c>
      <c r="AJ1254" s="36">
        <v>5198</v>
      </c>
      <c r="AK1254">
        <v>200</v>
      </c>
      <c r="AL1254" s="2">
        <v>0.63611111111111107</v>
      </c>
      <c r="AN1254" t="s">
        <v>298</v>
      </c>
      <c r="AO1254" t="s">
        <v>344</v>
      </c>
      <c r="AQ1254" t="str">
        <f t="shared" si="19"/>
        <v/>
      </c>
    </row>
    <row r="1255" spans="1:43">
      <c r="A1255" s="8">
        <v>46191</v>
      </c>
      <c r="B1255">
        <v>4075.07</v>
      </c>
      <c r="C1255">
        <v>1.54</v>
      </c>
      <c r="D1255">
        <v>71330</v>
      </c>
      <c r="E1255">
        <v>1.83</v>
      </c>
      <c r="F1255" s="69">
        <v>7011</v>
      </c>
      <c r="G1255" t="s">
        <v>77</v>
      </c>
      <c r="H1255">
        <v>0</v>
      </c>
      <c r="I1255" t="s">
        <v>288</v>
      </c>
      <c r="J1255" t="s">
        <v>289</v>
      </c>
      <c r="K1255" t="s">
        <v>295</v>
      </c>
      <c r="L1255" s="36">
        <v>3975</v>
      </c>
      <c r="M1255">
        <v>115</v>
      </c>
      <c r="N1255" s="66">
        <v>2.98E-2</v>
      </c>
      <c r="O1255" s="36">
        <v>3860</v>
      </c>
      <c r="P1255" s="66">
        <v>2.9700000000000001E-2</v>
      </c>
      <c r="Q1255" s="36">
        <v>4053</v>
      </c>
      <c r="R1255" s="36">
        <v>4095</v>
      </c>
      <c r="S1255" s="36">
        <v>3943</v>
      </c>
      <c r="T1255" s="66">
        <v>-1.9199999999999998E-2</v>
      </c>
      <c r="U1255" s="66">
        <v>-6.1999999999999998E-3</v>
      </c>
      <c r="V1255" s="66">
        <v>-2.93E-2</v>
      </c>
      <c r="W1255" s="66">
        <v>8.0999999999999996E-3</v>
      </c>
      <c r="X1255" s="1">
        <v>27415400</v>
      </c>
      <c r="Y1255" s="1">
        <v>109965834</v>
      </c>
      <c r="Z1255" s="1">
        <v>13410250</v>
      </c>
      <c r="AA1255" t="s">
        <v>424</v>
      </c>
      <c r="AB1255" t="s">
        <v>636</v>
      </c>
      <c r="AC1255">
        <v>35.14</v>
      </c>
      <c r="AD1255">
        <v>4.32</v>
      </c>
      <c r="AE1255">
        <v>0.73</v>
      </c>
      <c r="AF1255" t="s">
        <v>230</v>
      </c>
      <c r="AG1255" s="1">
        <v>754600</v>
      </c>
      <c r="AH1255" s="36">
        <v>3976</v>
      </c>
      <c r="AI1255" s="1">
        <v>19200</v>
      </c>
      <c r="AJ1255" s="36">
        <v>3975</v>
      </c>
      <c r="AK1255">
        <v>300</v>
      </c>
      <c r="AL1255" s="2">
        <v>0.63611111111111107</v>
      </c>
      <c r="AN1255" t="s">
        <v>298</v>
      </c>
      <c r="AO1255" t="s">
        <v>395</v>
      </c>
      <c r="AQ1255" t="str">
        <f t="shared" si="19"/>
        <v/>
      </c>
    </row>
    <row r="1256" spans="1:43">
      <c r="A1256" s="8">
        <v>46191</v>
      </c>
      <c r="B1256">
        <v>4075.07</v>
      </c>
      <c r="C1256">
        <v>1.54</v>
      </c>
      <c r="D1256">
        <v>71330</v>
      </c>
      <c r="E1256">
        <v>1.83</v>
      </c>
      <c r="F1256" s="69">
        <v>7013</v>
      </c>
      <c r="G1256" t="s">
        <v>78</v>
      </c>
      <c r="H1256">
        <v>0</v>
      </c>
      <c r="I1256" t="s">
        <v>288</v>
      </c>
      <c r="J1256" t="s">
        <v>289</v>
      </c>
      <c r="K1256" t="s">
        <v>295</v>
      </c>
      <c r="L1256" s="36">
        <v>2874</v>
      </c>
      <c r="M1256">
        <v>-42.5</v>
      </c>
      <c r="N1256" s="66">
        <v>-1.46E-2</v>
      </c>
      <c r="O1256" s="36">
        <v>2916.5</v>
      </c>
      <c r="P1256" s="66">
        <v>-1.4500000000000001E-2</v>
      </c>
      <c r="Q1256" s="36">
        <v>2954</v>
      </c>
      <c r="R1256" s="36">
        <v>3025</v>
      </c>
      <c r="S1256" s="36">
        <v>2870</v>
      </c>
      <c r="T1256" s="66">
        <v>-2.7E-2</v>
      </c>
      <c r="U1256" s="66">
        <v>-1.54E-2</v>
      </c>
      <c r="V1256" s="66">
        <v>-4.99E-2</v>
      </c>
      <c r="W1256" s="66">
        <v>1.2999999999999999E-3</v>
      </c>
      <c r="X1256" s="1">
        <v>16633700</v>
      </c>
      <c r="Y1256" s="1">
        <v>48927295</v>
      </c>
      <c r="Z1256" s="1">
        <v>3111851</v>
      </c>
      <c r="AA1256" t="s">
        <v>426</v>
      </c>
      <c r="AB1256" t="s">
        <v>637</v>
      </c>
      <c r="AC1256">
        <v>18.47</v>
      </c>
      <c r="AD1256">
        <v>4.67</v>
      </c>
      <c r="AE1256">
        <v>0.8</v>
      </c>
      <c r="AF1256" t="s">
        <v>230</v>
      </c>
      <c r="AG1256" s="1">
        <v>546700</v>
      </c>
      <c r="AH1256" s="36">
        <v>2874</v>
      </c>
      <c r="AI1256" s="1">
        <v>2600</v>
      </c>
      <c r="AJ1256" s="36">
        <v>2873.5</v>
      </c>
      <c r="AK1256" s="1">
        <v>2600</v>
      </c>
      <c r="AL1256" s="2">
        <v>0.63611111111111107</v>
      </c>
      <c r="AN1256" t="s">
        <v>298</v>
      </c>
      <c r="AO1256" t="s">
        <v>395</v>
      </c>
      <c r="AQ1256" t="str">
        <f t="shared" si="19"/>
        <v/>
      </c>
    </row>
    <row r="1257" spans="1:43">
      <c r="A1257" s="8">
        <v>46191</v>
      </c>
      <c r="B1257">
        <v>4075.07</v>
      </c>
      <c r="C1257">
        <v>1.54</v>
      </c>
      <c r="D1257">
        <v>71330</v>
      </c>
      <c r="E1257">
        <v>1.83</v>
      </c>
      <c r="F1257" s="69">
        <v>7047</v>
      </c>
      <c r="G1257" t="s">
        <v>79</v>
      </c>
      <c r="H1257">
        <v>0</v>
      </c>
      <c r="I1257" t="s">
        <v>347</v>
      </c>
      <c r="J1257" t="s">
        <v>289</v>
      </c>
      <c r="K1257" t="s">
        <v>290</v>
      </c>
      <c r="L1257" s="36">
        <v>2222</v>
      </c>
      <c r="M1257">
        <v>37</v>
      </c>
      <c r="N1257" s="66">
        <v>1.6899999999999998E-2</v>
      </c>
      <c r="O1257" s="36">
        <v>2185</v>
      </c>
      <c r="P1257" s="66">
        <v>1.6899999999999998E-2</v>
      </c>
      <c r="Q1257" s="36">
        <v>2174</v>
      </c>
      <c r="R1257" s="36">
        <v>2231</v>
      </c>
      <c r="S1257" s="36">
        <v>2174</v>
      </c>
      <c r="T1257" s="66">
        <v>2.1999999999999999E-2</v>
      </c>
      <c r="U1257" s="66">
        <v>4.0000000000000002E-4</v>
      </c>
      <c r="V1257" s="66">
        <v>-4.0000000000000001E-3</v>
      </c>
      <c r="W1257" s="66">
        <v>2.1999999999999999E-2</v>
      </c>
      <c r="X1257" s="1">
        <v>91700</v>
      </c>
      <c r="Y1257" s="1">
        <v>202737</v>
      </c>
      <c r="Z1257" s="1">
        <v>31543</v>
      </c>
      <c r="AA1257" t="s">
        <v>428</v>
      </c>
      <c r="AB1257" t="s">
        <v>638</v>
      </c>
      <c r="AC1257">
        <v>8.8000000000000007</v>
      </c>
      <c r="AD1257">
        <v>2.76</v>
      </c>
      <c r="AE1257">
        <v>0.59</v>
      </c>
      <c r="AF1257" t="s">
        <v>230</v>
      </c>
      <c r="AG1257" s="1">
        <v>1500</v>
      </c>
      <c r="AH1257" s="36">
        <v>2222</v>
      </c>
      <c r="AI1257">
        <v>200</v>
      </c>
      <c r="AJ1257" s="36">
        <v>2219</v>
      </c>
      <c r="AK1257">
        <v>100</v>
      </c>
      <c r="AL1257" s="2">
        <v>0.63611111111111107</v>
      </c>
      <c r="AN1257" t="s">
        <v>298</v>
      </c>
      <c r="AO1257" t="s">
        <v>313</v>
      </c>
      <c r="AQ1257" t="str">
        <f t="shared" si="19"/>
        <v/>
      </c>
    </row>
    <row r="1258" spans="1:43">
      <c r="A1258" s="8">
        <v>46191</v>
      </c>
      <c r="B1258">
        <v>4075.07</v>
      </c>
      <c r="C1258">
        <v>1.54</v>
      </c>
      <c r="D1258">
        <v>71330</v>
      </c>
      <c r="E1258">
        <v>1.83</v>
      </c>
      <c r="F1258" s="69">
        <v>7084</v>
      </c>
      <c r="G1258" t="s">
        <v>80</v>
      </c>
      <c r="H1258">
        <v>0</v>
      </c>
      <c r="I1258" t="s">
        <v>347</v>
      </c>
      <c r="J1258" t="s">
        <v>323</v>
      </c>
      <c r="K1258" t="s">
        <v>290</v>
      </c>
      <c r="L1258" s="36">
        <v>2769</v>
      </c>
      <c r="M1258">
        <v>-39</v>
      </c>
      <c r="N1258" s="66">
        <v>-1.3899999999999999E-2</v>
      </c>
      <c r="O1258" s="36">
        <v>2808</v>
      </c>
      <c r="P1258" s="66">
        <v>-1.38E-2</v>
      </c>
      <c r="Q1258" s="36">
        <v>2780</v>
      </c>
      <c r="R1258" s="36">
        <v>2830</v>
      </c>
      <c r="S1258" s="36">
        <v>2730</v>
      </c>
      <c r="T1258" s="66">
        <v>-3.8999999999999998E-3</v>
      </c>
      <c r="U1258" s="66">
        <v>-3.8999999999999998E-3</v>
      </c>
      <c r="V1258" s="66">
        <v>-2.1499999999999998E-2</v>
      </c>
      <c r="W1258" s="66">
        <v>1.4200000000000001E-2</v>
      </c>
      <c r="X1258" s="1">
        <v>8300</v>
      </c>
      <c r="Y1258" s="1">
        <v>23015</v>
      </c>
      <c r="Z1258" s="1">
        <v>9025</v>
      </c>
      <c r="AA1258" t="s">
        <v>430</v>
      </c>
      <c r="AB1258" t="s">
        <v>642</v>
      </c>
      <c r="AC1258">
        <v>40.36</v>
      </c>
      <c r="AD1258">
        <v>1.44</v>
      </c>
      <c r="AE1258">
        <v>3.79</v>
      </c>
      <c r="AF1258">
        <v>0.4</v>
      </c>
      <c r="AG1258">
        <v>700</v>
      </c>
      <c r="AH1258" s="36">
        <v>2770</v>
      </c>
      <c r="AI1258">
        <v>100</v>
      </c>
      <c r="AJ1258" s="36">
        <v>2750</v>
      </c>
      <c r="AK1258">
        <v>100</v>
      </c>
      <c r="AL1258" s="2">
        <v>0.62708333333333333</v>
      </c>
      <c r="AM1258" s="3">
        <v>46160</v>
      </c>
      <c r="AN1258" t="s">
        <v>298</v>
      </c>
      <c r="AO1258" t="s">
        <v>313</v>
      </c>
      <c r="AQ1258" t="str">
        <f t="shared" si="19"/>
        <v/>
      </c>
    </row>
    <row r="1259" spans="1:43">
      <c r="A1259" s="8">
        <v>46191</v>
      </c>
      <c r="B1259">
        <v>4075.07</v>
      </c>
      <c r="C1259">
        <v>1.54</v>
      </c>
      <c r="D1259">
        <v>71330</v>
      </c>
      <c r="E1259">
        <v>1.83</v>
      </c>
      <c r="F1259" s="69">
        <v>7182</v>
      </c>
      <c r="G1259" t="s">
        <v>81</v>
      </c>
      <c r="H1259">
        <v>0</v>
      </c>
      <c r="I1259" t="s">
        <v>288</v>
      </c>
      <c r="J1259" t="s">
        <v>289</v>
      </c>
      <c r="K1259" t="s">
        <v>295</v>
      </c>
      <c r="L1259" s="36">
        <v>3288</v>
      </c>
      <c r="M1259">
        <v>163</v>
      </c>
      <c r="N1259" s="66">
        <v>5.2200000000000003E-2</v>
      </c>
      <c r="O1259" s="36">
        <v>3125</v>
      </c>
      <c r="P1259" s="66">
        <v>5.21E-2</v>
      </c>
      <c r="Q1259" s="36">
        <v>3234</v>
      </c>
      <c r="R1259" s="36">
        <v>3291</v>
      </c>
      <c r="S1259" s="36">
        <v>3215</v>
      </c>
      <c r="T1259" s="66">
        <v>1.66E-2</v>
      </c>
      <c r="U1259" s="66">
        <v>1.04E-2</v>
      </c>
      <c r="V1259" s="66">
        <v>-8.9999999999999998E-4</v>
      </c>
      <c r="W1259" s="66">
        <v>2.2700000000000001E-2</v>
      </c>
      <c r="X1259" s="1">
        <v>6048300</v>
      </c>
      <c r="Y1259" s="1">
        <v>19675267</v>
      </c>
      <c r="Z1259" s="1">
        <v>11757489</v>
      </c>
      <c r="AA1259" t="s">
        <v>645</v>
      </c>
      <c r="AB1259" t="s">
        <v>433</v>
      </c>
      <c r="AC1259">
        <v>17.739999999999998</v>
      </c>
      <c r="AD1259">
        <v>1.27</v>
      </c>
      <c r="AE1259">
        <v>2.83</v>
      </c>
      <c r="AF1259" t="s">
        <v>230</v>
      </c>
      <c r="AG1259" s="1">
        <v>277400</v>
      </c>
      <c r="AH1259" s="36">
        <v>3289</v>
      </c>
      <c r="AI1259" s="1">
        <v>3100</v>
      </c>
      <c r="AJ1259" s="36">
        <v>3288</v>
      </c>
      <c r="AK1259" s="1">
        <v>1800</v>
      </c>
      <c r="AL1259" s="2">
        <v>0.63611111111111107</v>
      </c>
      <c r="AN1259" t="s">
        <v>298</v>
      </c>
      <c r="AO1259" t="s">
        <v>434</v>
      </c>
      <c r="AQ1259" t="str">
        <f t="shared" si="19"/>
        <v/>
      </c>
    </row>
    <row r="1260" spans="1:43">
      <c r="A1260" s="8">
        <v>46191</v>
      </c>
      <c r="B1260">
        <v>4075.07</v>
      </c>
      <c r="C1260">
        <v>1.54</v>
      </c>
      <c r="D1260">
        <v>71330</v>
      </c>
      <c r="E1260">
        <v>1.83</v>
      </c>
      <c r="F1260" s="69">
        <v>7203</v>
      </c>
      <c r="G1260" t="s">
        <v>82</v>
      </c>
      <c r="H1260">
        <v>0</v>
      </c>
      <c r="I1260" t="s">
        <v>288</v>
      </c>
      <c r="J1260" t="s">
        <v>289</v>
      </c>
      <c r="K1260" t="s">
        <v>295</v>
      </c>
      <c r="L1260" s="36">
        <v>2794.5</v>
      </c>
      <c r="M1260">
        <v>-15.5</v>
      </c>
      <c r="N1260" s="66">
        <v>-5.4999999999999997E-3</v>
      </c>
      <c r="O1260" s="36">
        <v>2810</v>
      </c>
      <c r="P1260" s="66">
        <v>-5.4999999999999997E-3</v>
      </c>
      <c r="Q1260" s="36">
        <v>2800</v>
      </c>
      <c r="R1260" s="36">
        <v>2807</v>
      </c>
      <c r="S1260" s="36">
        <v>2774.5</v>
      </c>
      <c r="T1260" s="66">
        <v>-1.9E-3</v>
      </c>
      <c r="U1260" s="66">
        <v>5.8999999999999999E-3</v>
      </c>
      <c r="V1260" s="66">
        <v>-4.4000000000000003E-3</v>
      </c>
      <c r="W1260" s="66">
        <v>7.1999999999999998E-3</v>
      </c>
      <c r="X1260" s="1">
        <v>21616800</v>
      </c>
      <c r="Y1260" s="1">
        <v>60279901</v>
      </c>
      <c r="Z1260" s="1">
        <v>44139092</v>
      </c>
      <c r="AA1260" t="s">
        <v>435</v>
      </c>
      <c r="AB1260" t="s">
        <v>639</v>
      </c>
      <c r="AC1260">
        <v>11.03</v>
      </c>
      <c r="AD1260">
        <v>0.91</v>
      </c>
      <c r="AE1260">
        <v>3.58</v>
      </c>
      <c r="AF1260" t="s">
        <v>230</v>
      </c>
      <c r="AG1260" s="1">
        <v>1042000</v>
      </c>
      <c r="AH1260" s="36">
        <v>2795</v>
      </c>
      <c r="AI1260" s="1">
        <v>6200</v>
      </c>
      <c r="AJ1260" s="36">
        <v>2794</v>
      </c>
      <c r="AK1260" s="1">
        <v>17600</v>
      </c>
      <c r="AL1260" s="2">
        <v>0.63611111111111107</v>
      </c>
      <c r="AN1260" t="s">
        <v>298</v>
      </c>
      <c r="AO1260" t="s">
        <v>437</v>
      </c>
      <c r="AQ1260" t="str">
        <f t="shared" si="19"/>
        <v/>
      </c>
    </row>
    <row r="1261" spans="1:43">
      <c r="A1261" s="8">
        <v>46191</v>
      </c>
      <c r="B1261">
        <v>4075.07</v>
      </c>
      <c r="C1261">
        <v>1.54</v>
      </c>
      <c r="D1261">
        <v>71330</v>
      </c>
      <c r="E1261">
        <v>1.83</v>
      </c>
      <c r="F1261" s="69">
        <v>7213</v>
      </c>
      <c r="G1261" t="s">
        <v>83</v>
      </c>
      <c r="H1261">
        <v>0</v>
      </c>
      <c r="I1261" t="s">
        <v>314</v>
      </c>
      <c r="J1261" t="s">
        <v>289</v>
      </c>
      <c r="K1261" t="s">
        <v>290</v>
      </c>
      <c r="L1261">
        <v>580</v>
      </c>
      <c r="M1261">
        <v>-6</v>
      </c>
      <c r="N1261" s="66">
        <v>-1.0200000000000001E-2</v>
      </c>
      <c r="O1261">
        <v>586</v>
      </c>
      <c r="P1261" s="66">
        <v>-1.0200000000000001E-2</v>
      </c>
      <c r="Q1261">
        <v>583</v>
      </c>
      <c r="R1261">
        <v>590</v>
      </c>
      <c r="S1261">
        <v>573</v>
      </c>
      <c r="T1261" s="66">
        <v>-5.1000000000000004E-3</v>
      </c>
      <c r="U1261" s="66">
        <v>0</v>
      </c>
      <c r="V1261" s="66">
        <v>-1.6899999999999998E-2</v>
      </c>
      <c r="W1261" s="66">
        <v>1.2200000000000001E-2</v>
      </c>
      <c r="X1261" s="1">
        <v>24300</v>
      </c>
      <c r="Y1261" s="1">
        <v>14106</v>
      </c>
      <c r="Z1261" s="1">
        <v>9217</v>
      </c>
      <c r="AA1261" t="s">
        <v>524</v>
      </c>
      <c r="AB1261" t="s">
        <v>439</v>
      </c>
      <c r="AC1261">
        <v>6.83</v>
      </c>
      <c r="AD1261">
        <v>0.81</v>
      </c>
      <c r="AE1261">
        <v>4.4800000000000004</v>
      </c>
      <c r="AF1261">
        <v>0.3</v>
      </c>
      <c r="AG1261">
        <v>0</v>
      </c>
      <c r="AH1261">
        <v>579</v>
      </c>
      <c r="AI1261">
        <v>900</v>
      </c>
      <c r="AJ1261">
        <v>577</v>
      </c>
      <c r="AK1261">
        <v>500</v>
      </c>
      <c r="AL1261" s="2">
        <v>0.62291666666666667</v>
      </c>
      <c r="AN1261" t="s">
        <v>298</v>
      </c>
      <c r="AO1261" t="s">
        <v>437</v>
      </c>
      <c r="AQ1261" t="str">
        <f t="shared" si="19"/>
        <v/>
      </c>
    </row>
    <row r="1262" spans="1:43">
      <c r="A1262" s="8">
        <v>46191</v>
      </c>
      <c r="B1262">
        <v>4075.07</v>
      </c>
      <c r="C1262">
        <v>1.54</v>
      </c>
      <c r="D1262">
        <v>71330</v>
      </c>
      <c r="E1262">
        <v>1.83</v>
      </c>
      <c r="F1262" s="69">
        <v>7220</v>
      </c>
      <c r="G1262" t="s">
        <v>84</v>
      </c>
      <c r="H1262">
        <v>0</v>
      </c>
      <c r="I1262" t="s">
        <v>288</v>
      </c>
      <c r="J1262" t="s">
        <v>289</v>
      </c>
      <c r="K1262" t="s">
        <v>290</v>
      </c>
      <c r="L1262" s="36">
        <v>4515</v>
      </c>
      <c r="M1262">
        <v>-895</v>
      </c>
      <c r="N1262" s="66">
        <v>-0.16539999999999999</v>
      </c>
      <c r="O1262" s="36">
        <v>5410</v>
      </c>
      <c r="P1262" s="66">
        <v>-0.16539999999999999</v>
      </c>
      <c r="Q1262" s="36">
        <v>5530</v>
      </c>
      <c r="R1262" s="36">
        <v>5730</v>
      </c>
      <c r="S1262" s="36">
        <v>4495</v>
      </c>
      <c r="T1262" s="66">
        <v>-0.1835</v>
      </c>
      <c r="U1262" s="66">
        <v>-6.5199999999999994E-2</v>
      </c>
      <c r="V1262" s="66">
        <v>-0.21199999999999999</v>
      </c>
      <c r="W1262" s="66">
        <v>4.4000000000000003E-3</v>
      </c>
      <c r="X1262" s="1">
        <v>6100700</v>
      </c>
      <c r="Y1262" s="1">
        <v>30667310</v>
      </c>
      <c r="Z1262" s="1">
        <v>296102</v>
      </c>
      <c r="AA1262" t="s">
        <v>563</v>
      </c>
      <c r="AB1262" t="s">
        <v>441</v>
      </c>
      <c r="AC1262">
        <v>45.51</v>
      </c>
      <c r="AD1262">
        <v>2.42</v>
      </c>
      <c r="AE1262">
        <v>0.89</v>
      </c>
      <c r="AF1262" t="s">
        <v>230</v>
      </c>
      <c r="AG1262" s="1">
        <v>17500</v>
      </c>
      <c r="AH1262" s="36">
        <v>4515</v>
      </c>
      <c r="AI1262">
        <v>600</v>
      </c>
      <c r="AJ1262" s="36">
        <v>4510</v>
      </c>
      <c r="AK1262" s="1">
        <v>1400</v>
      </c>
      <c r="AL1262" s="2">
        <v>0.63611111111111107</v>
      </c>
      <c r="AN1262" t="s">
        <v>298</v>
      </c>
      <c r="AO1262" t="s">
        <v>437</v>
      </c>
      <c r="AQ1262" t="str">
        <f t="shared" si="19"/>
        <v/>
      </c>
    </row>
    <row r="1263" spans="1:43">
      <c r="A1263" s="8">
        <v>46191</v>
      </c>
      <c r="B1263">
        <v>4075.07</v>
      </c>
      <c r="C1263">
        <v>1.54</v>
      </c>
      <c r="D1263">
        <v>71330</v>
      </c>
      <c r="E1263">
        <v>1.83</v>
      </c>
      <c r="F1263" s="69">
        <v>7269</v>
      </c>
      <c r="G1263" t="s">
        <v>85</v>
      </c>
      <c r="H1263">
        <v>0</v>
      </c>
      <c r="I1263" t="s">
        <v>288</v>
      </c>
      <c r="J1263" t="s">
        <v>289</v>
      </c>
      <c r="K1263" t="s">
        <v>290</v>
      </c>
      <c r="L1263" s="36">
        <v>1944</v>
      </c>
      <c r="M1263">
        <v>-6</v>
      </c>
      <c r="N1263" s="66">
        <v>-3.0999999999999999E-3</v>
      </c>
      <c r="O1263" s="36">
        <v>1950</v>
      </c>
      <c r="P1263" s="66">
        <v>-3.0000000000000001E-3</v>
      </c>
      <c r="Q1263" s="36">
        <v>1925</v>
      </c>
      <c r="R1263" s="36">
        <v>1963.5</v>
      </c>
      <c r="S1263" s="36">
        <v>1906.5</v>
      </c>
      <c r="T1263" s="66">
        <v>9.7999999999999997E-3</v>
      </c>
      <c r="U1263" s="66">
        <v>-2.5000000000000001E-3</v>
      </c>
      <c r="V1263" s="66">
        <v>-9.9000000000000008E-3</v>
      </c>
      <c r="W1263" s="66">
        <v>1.9599999999999999E-2</v>
      </c>
      <c r="X1263" s="1">
        <v>5477800</v>
      </c>
      <c r="Y1263" s="1">
        <v>10640386</v>
      </c>
      <c r="Z1263" s="1">
        <v>3819155</v>
      </c>
      <c r="AA1263" t="s">
        <v>442</v>
      </c>
      <c r="AB1263" t="s">
        <v>443</v>
      </c>
      <c r="AC1263">
        <v>9.86</v>
      </c>
      <c r="AD1263">
        <v>1.1000000000000001</v>
      </c>
      <c r="AE1263">
        <v>2.62</v>
      </c>
      <c r="AF1263" t="s">
        <v>230</v>
      </c>
      <c r="AG1263" s="1">
        <v>4084500</v>
      </c>
      <c r="AH1263" s="36">
        <v>1944</v>
      </c>
      <c r="AI1263" s="1">
        <v>2900</v>
      </c>
      <c r="AJ1263" s="36">
        <v>1943.5</v>
      </c>
      <c r="AK1263" s="1">
        <v>1900</v>
      </c>
      <c r="AL1263" s="2">
        <v>0.63611111111111107</v>
      </c>
      <c r="AN1263" t="s">
        <v>298</v>
      </c>
      <c r="AO1263" t="s">
        <v>437</v>
      </c>
      <c r="AQ1263" t="str">
        <f t="shared" si="19"/>
        <v/>
      </c>
    </row>
    <row r="1264" spans="1:43">
      <c r="A1264" s="8">
        <v>46191</v>
      </c>
      <c r="B1264">
        <v>4075.07</v>
      </c>
      <c r="C1264">
        <v>1.54</v>
      </c>
      <c r="D1264">
        <v>71330</v>
      </c>
      <c r="E1264">
        <v>1.83</v>
      </c>
      <c r="F1264" s="69">
        <v>7272</v>
      </c>
      <c r="G1264" t="s">
        <v>86</v>
      </c>
      <c r="H1264">
        <v>0</v>
      </c>
      <c r="I1264" t="s">
        <v>288</v>
      </c>
      <c r="J1264" t="s">
        <v>289</v>
      </c>
      <c r="K1264" t="s">
        <v>295</v>
      </c>
      <c r="L1264" s="36">
        <v>1219.5</v>
      </c>
      <c r="M1264">
        <v>-9.5</v>
      </c>
      <c r="N1264" s="66">
        <v>-7.7000000000000002E-3</v>
      </c>
      <c r="O1264" s="36">
        <v>1229</v>
      </c>
      <c r="P1264" s="66">
        <v>-7.7000000000000002E-3</v>
      </c>
      <c r="Q1264" s="36">
        <v>1225</v>
      </c>
      <c r="R1264" s="36">
        <v>1228</v>
      </c>
      <c r="S1264" s="36">
        <v>1215</v>
      </c>
      <c r="T1264" s="66">
        <v>-4.4000000000000003E-3</v>
      </c>
      <c r="U1264" s="66">
        <v>2E-3</v>
      </c>
      <c r="V1264" s="66">
        <v>-6.8999999999999999E-3</v>
      </c>
      <c r="W1264" s="66">
        <v>3.7000000000000002E-3</v>
      </c>
      <c r="X1264" s="1">
        <v>3382700</v>
      </c>
      <c r="Y1264" s="1">
        <v>4125705</v>
      </c>
      <c r="Z1264" s="1">
        <v>1241603</v>
      </c>
      <c r="AA1264" t="s">
        <v>444</v>
      </c>
      <c r="AB1264" t="s">
        <v>445</v>
      </c>
      <c r="AC1264">
        <v>9.6</v>
      </c>
      <c r="AD1264">
        <v>1.04</v>
      </c>
      <c r="AE1264">
        <v>4.0999999999999996</v>
      </c>
      <c r="AF1264" t="s">
        <v>230</v>
      </c>
      <c r="AG1264" s="1">
        <v>483500</v>
      </c>
      <c r="AH1264" s="36">
        <v>1220</v>
      </c>
      <c r="AI1264" s="1">
        <v>8800</v>
      </c>
      <c r="AJ1264" s="36">
        <v>1219.5</v>
      </c>
      <c r="AK1264" s="1">
        <v>4200</v>
      </c>
      <c r="AL1264" s="2">
        <v>0.63611111111111107</v>
      </c>
      <c r="AN1264" t="s">
        <v>293</v>
      </c>
      <c r="AO1264" t="s">
        <v>437</v>
      </c>
      <c r="AQ1264" t="str">
        <f t="shared" si="19"/>
        <v/>
      </c>
    </row>
    <row r="1265" spans="1:43">
      <c r="A1265" s="8">
        <v>46191</v>
      </c>
      <c r="B1265">
        <v>4075.07</v>
      </c>
      <c r="C1265">
        <v>1.54</v>
      </c>
      <c r="D1265">
        <v>71330</v>
      </c>
      <c r="E1265">
        <v>1.83</v>
      </c>
      <c r="F1265" s="69">
        <v>7376</v>
      </c>
      <c r="G1265" t="s">
        <v>87</v>
      </c>
      <c r="H1265">
        <v>0</v>
      </c>
      <c r="I1265" t="s">
        <v>347</v>
      </c>
      <c r="J1265" t="s">
        <v>323</v>
      </c>
      <c r="K1265" t="s">
        <v>295</v>
      </c>
      <c r="L1265" s="36">
        <v>1090</v>
      </c>
      <c r="M1265">
        <v>7</v>
      </c>
      <c r="N1265" s="66">
        <v>6.4999999999999997E-3</v>
      </c>
      <c r="O1265" s="36">
        <v>1083</v>
      </c>
      <c r="P1265" s="66">
        <v>6.4000000000000003E-3</v>
      </c>
      <c r="Q1265" s="36">
        <v>1080</v>
      </c>
      <c r="R1265" s="36">
        <v>1098</v>
      </c>
      <c r="S1265" s="36">
        <v>1060</v>
      </c>
      <c r="T1265" s="66">
        <v>9.1999999999999998E-3</v>
      </c>
      <c r="U1265" s="66">
        <v>7.3000000000000001E-3</v>
      </c>
      <c r="V1265" s="66">
        <v>-7.1999999999999998E-3</v>
      </c>
      <c r="W1265" s="66">
        <v>2.8299999999999999E-2</v>
      </c>
      <c r="X1265" s="1">
        <v>5000</v>
      </c>
      <c r="Y1265" s="1">
        <v>5400</v>
      </c>
      <c r="Z1265" s="1">
        <v>4642</v>
      </c>
      <c r="AA1265" t="s">
        <v>446</v>
      </c>
      <c r="AB1265" t="s">
        <v>447</v>
      </c>
      <c r="AC1265">
        <v>0</v>
      </c>
      <c r="AD1265">
        <v>4.33</v>
      </c>
      <c r="AE1265">
        <v>0</v>
      </c>
      <c r="AF1265">
        <v>0.6</v>
      </c>
      <c r="AG1265">
        <v>400</v>
      </c>
      <c r="AH1265" s="36">
        <v>1097</v>
      </c>
      <c r="AI1265">
        <v>100</v>
      </c>
      <c r="AJ1265" s="36">
        <v>1085</v>
      </c>
      <c r="AK1265">
        <v>500</v>
      </c>
      <c r="AL1265" s="2">
        <v>0.63263888888888886</v>
      </c>
      <c r="AN1265" t="s">
        <v>448</v>
      </c>
      <c r="AO1265" t="s">
        <v>313</v>
      </c>
      <c r="AQ1265" t="str">
        <f t="shared" si="19"/>
        <v/>
      </c>
    </row>
    <row r="1266" spans="1:43">
      <c r="A1266" s="8">
        <v>46191</v>
      </c>
      <c r="B1266">
        <v>4075.07</v>
      </c>
      <c r="C1266">
        <v>1.54</v>
      </c>
      <c r="D1266">
        <v>71330</v>
      </c>
      <c r="E1266">
        <v>1.83</v>
      </c>
      <c r="F1266" s="69">
        <v>7525</v>
      </c>
      <c r="G1266" t="s">
        <v>88</v>
      </c>
      <c r="H1266">
        <v>0</v>
      </c>
      <c r="I1266" t="s">
        <v>288</v>
      </c>
      <c r="J1266" t="s">
        <v>289</v>
      </c>
      <c r="K1266" t="s">
        <v>295</v>
      </c>
      <c r="L1266" s="36">
        <v>3525</v>
      </c>
      <c r="M1266">
        <v>40</v>
      </c>
      <c r="N1266" s="66">
        <v>1.15E-2</v>
      </c>
      <c r="O1266" s="36">
        <v>3485</v>
      </c>
      <c r="P1266" s="66">
        <v>1.14E-2</v>
      </c>
      <c r="Q1266" s="36">
        <v>3470</v>
      </c>
      <c r="R1266" s="36">
        <v>3535</v>
      </c>
      <c r="S1266" s="36">
        <v>3450</v>
      </c>
      <c r="T1266" s="66">
        <v>1.5800000000000002E-2</v>
      </c>
      <c r="U1266" s="66">
        <v>8.5000000000000006E-3</v>
      </c>
      <c r="V1266" s="66">
        <v>-2.8E-3</v>
      </c>
      <c r="W1266" s="66">
        <v>2.1700000000000001E-2</v>
      </c>
      <c r="X1266" s="1">
        <v>8900</v>
      </c>
      <c r="Y1266" s="1">
        <v>31220</v>
      </c>
      <c r="Z1266" s="1">
        <v>30456</v>
      </c>
      <c r="AA1266" t="s">
        <v>449</v>
      </c>
      <c r="AB1266" t="s">
        <v>450</v>
      </c>
      <c r="AC1266">
        <v>9.52</v>
      </c>
      <c r="AD1266">
        <v>0.99</v>
      </c>
      <c r="AE1266">
        <v>4.5999999999999996</v>
      </c>
      <c r="AF1266" t="s">
        <v>230</v>
      </c>
      <c r="AG1266" s="1">
        <v>7100</v>
      </c>
      <c r="AH1266" s="36">
        <v>3530</v>
      </c>
      <c r="AI1266">
        <v>300</v>
      </c>
      <c r="AJ1266" s="36">
        <v>3515</v>
      </c>
      <c r="AK1266">
        <v>400</v>
      </c>
      <c r="AL1266" s="2">
        <v>0.6333333333333333</v>
      </c>
      <c r="AN1266" t="s">
        <v>298</v>
      </c>
      <c r="AO1266" t="s">
        <v>322</v>
      </c>
      <c r="AQ1266" t="str">
        <f t="shared" si="19"/>
        <v/>
      </c>
    </row>
    <row r="1267" spans="1:43">
      <c r="A1267" s="8">
        <v>46191</v>
      </c>
      <c r="B1267">
        <v>4075.07</v>
      </c>
      <c r="C1267">
        <v>1.54</v>
      </c>
      <c r="D1267">
        <v>71330</v>
      </c>
      <c r="E1267">
        <v>1.83</v>
      </c>
      <c r="F1267" s="69">
        <v>7729</v>
      </c>
      <c r="G1267" t="s">
        <v>89</v>
      </c>
      <c r="H1267">
        <v>0</v>
      </c>
      <c r="I1267" t="s">
        <v>288</v>
      </c>
      <c r="J1267" t="s">
        <v>289</v>
      </c>
      <c r="K1267" t="s">
        <v>295</v>
      </c>
      <c r="L1267" s="36">
        <v>20300</v>
      </c>
      <c r="M1267" s="36">
        <v>1045</v>
      </c>
      <c r="N1267" s="66">
        <v>5.4300000000000001E-2</v>
      </c>
      <c r="O1267" s="36">
        <v>19255</v>
      </c>
      <c r="P1267" s="66">
        <v>5.4199999999999998E-2</v>
      </c>
      <c r="Q1267" s="36">
        <v>19850</v>
      </c>
      <c r="R1267" s="36">
        <v>20485</v>
      </c>
      <c r="S1267" s="36">
        <v>19785</v>
      </c>
      <c r="T1267" s="66">
        <v>2.2599999999999999E-2</v>
      </c>
      <c r="U1267" s="66">
        <v>2.0000000000000001E-4</v>
      </c>
      <c r="V1267" s="66">
        <v>-8.9999999999999993E-3</v>
      </c>
      <c r="W1267" s="66">
        <v>2.5999999999999999E-2</v>
      </c>
      <c r="X1267" s="1">
        <v>358000</v>
      </c>
      <c r="Y1267" s="1">
        <v>7242507</v>
      </c>
      <c r="Z1267" s="1">
        <v>858342</v>
      </c>
      <c r="AA1267" t="s">
        <v>652</v>
      </c>
      <c r="AB1267" t="s">
        <v>452</v>
      </c>
      <c r="AC1267">
        <v>29.42</v>
      </c>
      <c r="AD1267">
        <v>4.3099999999999996</v>
      </c>
      <c r="AE1267">
        <v>1.36</v>
      </c>
      <c r="AF1267" t="s">
        <v>230</v>
      </c>
      <c r="AG1267" s="1">
        <v>7200</v>
      </c>
      <c r="AH1267" s="36">
        <v>20305</v>
      </c>
      <c r="AI1267">
        <v>200</v>
      </c>
      <c r="AJ1267" s="36">
        <v>20295</v>
      </c>
      <c r="AK1267">
        <v>200</v>
      </c>
      <c r="AL1267" s="2">
        <v>0.63611111111111107</v>
      </c>
      <c r="AN1267" t="s">
        <v>298</v>
      </c>
      <c r="AO1267" t="s">
        <v>453</v>
      </c>
      <c r="AQ1267" t="str">
        <f t="shared" si="19"/>
        <v/>
      </c>
    </row>
    <row r="1268" spans="1:43">
      <c r="A1268" s="8">
        <v>46191</v>
      </c>
      <c r="B1268">
        <v>4075.07</v>
      </c>
      <c r="C1268">
        <v>1.54</v>
      </c>
      <c r="D1268">
        <v>71330</v>
      </c>
      <c r="E1268">
        <v>1.83</v>
      </c>
      <c r="F1268" s="69">
        <v>7921</v>
      </c>
      <c r="G1268" t="s">
        <v>90</v>
      </c>
      <c r="H1268">
        <v>0</v>
      </c>
      <c r="I1268" t="s">
        <v>288</v>
      </c>
      <c r="J1268" t="s">
        <v>289</v>
      </c>
      <c r="K1268" t="s">
        <v>290</v>
      </c>
      <c r="L1268" s="36">
        <v>3105</v>
      </c>
      <c r="M1268">
        <v>60</v>
      </c>
      <c r="N1268" s="66">
        <v>1.9699999999999999E-2</v>
      </c>
      <c r="O1268" s="36">
        <v>3045</v>
      </c>
      <c r="P1268" s="66">
        <v>1.9699999999999999E-2</v>
      </c>
      <c r="Q1268" s="36">
        <v>3055</v>
      </c>
      <c r="R1268" s="36">
        <v>3105</v>
      </c>
      <c r="S1268" s="36">
        <v>3020</v>
      </c>
      <c r="T1268" s="66">
        <v>1.6299999999999999E-2</v>
      </c>
      <c r="U1268" s="66">
        <v>1.47E-2</v>
      </c>
      <c r="V1268" s="66">
        <v>0</v>
      </c>
      <c r="W1268" s="66">
        <v>2.81E-2</v>
      </c>
      <c r="X1268" s="1">
        <v>11800</v>
      </c>
      <c r="Y1268" s="1">
        <v>36284</v>
      </c>
      <c r="Z1268" s="1">
        <v>40840</v>
      </c>
      <c r="AA1268" t="s">
        <v>454</v>
      </c>
      <c r="AB1268" t="s">
        <v>591</v>
      </c>
      <c r="AC1268">
        <v>13.81</v>
      </c>
      <c r="AD1268">
        <v>1.3</v>
      </c>
      <c r="AE1268">
        <v>3.86</v>
      </c>
      <c r="AF1268" t="s">
        <v>230</v>
      </c>
      <c r="AG1268" s="1">
        <v>13000</v>
      </c>
      <c r="AH1268" s="36">
        <v>3100</v>
      </c>
      <c r="AI1268">
        <v>200</v>
      </c>
      <c r="AJ1268" s="36">
        <v>3080</v>
      </c>
      <c r="AK1268">
        <v>200</v>
      </c>
      <c r="AL1268" s="2">
        <v>0.63472222222222219</v>
      </c>
      <c r="AM1268" s="3">
        <v>46211</v>
      </c>
      <c r="AN1268" t="s">
        <v>326</v>
      </c>
      <c r="AO1268" t="s">
        <v>456</v>
      </c>
      <c r="AQ1268" t="str">
        <f t="shared" si="19"/>
        <v/>
      </c>
    </row>
    <row r="1269" spans="1:43">
      <c r="A1269" s="8">
        <v>46191</v>
      </c>
      <c r="B1269">
        <v>4075.07</v>
      </c>
      <c r="C1269">
        <v>1.54</v>
      </c>
      <c r="D1269">
        <v>71330</v>
      </c>
      <c r="E1269">
        <v>1.83</v>
      </c>
      <c r="F1269" s="69">
        <v>8031</v>
      </c>
      <c r="G1269" t="s">
        <v>91</v>
      </c>
      <c r="H1269">
        <v>0</v>
      </c>
      <c r="I1269" t="s">
        <v>288</v>
      </c>
      <c r="J1269" t="s">
        <v>289</v>
      </c>
      <c r="K1269" t="s">
        <v>295</v>
      </c>
      <c r="L1269" s="36">
        <v>4747</v>
      </c>
      <c r="M1269">
        <v>28</v>
      </c>
      <c r="N1269" s="66">
        <v>5.8999999999999999E-3</v>
      </c>
      <c r="O1269" s="36">
        <v>4719</v>
      </c>
      <c r="P1269" s="66">
        <v>5.8999999999999999E-3</v>
      </c>
      <c r="Q1269" s="36">
        <v>4758</v>
      </c>
      <c r="R1269" s="36">
        <v>4804</v>
      </c>
      <c r="S1269" s="36">
        <v>4705</v>
      </c>
      <c r="T1269" s="66">
        <v>-2.3E-3</v>
      </c>
      <c r="U1269" s="66">
        <v>4.5999999999999999E-3</v>
      </c>
      <c r="V1269" s="66">
        <v>-1.18E-2</v>
      </c>
      <c r="W1269" s="66">
        <v>8.8999999999999999E-3</v>
      </c>
      <c r="X1269" s="1">
        <v>3406200</v>
      </c>
      <c r="Y1269" s="1">
        <v>16163655</v>
      </c>
      <c r="Z1269" s="1">
        <v>13598572</v>
      </c>
      <c r="AA1269" t="s">
        <v>457</v>
      </c>
      <c r="AB1269" t="s">
        <v>653</v>
      </c>
      <c r="AC1269">
        <v>14.62</v>
      </c>
      <c r="AD1269">
        <v>1.53</v>
      </c>
      <c r="AE1269">
        <v>2.95</v>
      </c>
      <c r="AF1269" t="s">
        <v>230</v>
      </c>
      <c r="AG1269" s="1">
        <v>241100</v>
      </c>
      <c r="AH1269" s="36">
        <v>4748</v>
      </c>
      <c r="AI1269" s="1">
        <v>1900</v>
      </c>
      <c r="AJ1269" s="36">
        <v>4747</v>
      </c>
      <c r="AK1269">
        <v>900</v>
      </c>
      <c r="AL1269" s="2">
        <v>0.63611111111111107</v>
      </c>
      <c r="AN1269" t="s">
        <v>298</v>
      </c>
      <c r="AO1269" t="s">
        <v>322</v>
      </c>
      <c r="AQ1269" t="str">
        <f t="shared" si="19"/>
        <v/>
      </c>
    </row>
    <row r="1270" spans="1:43">
      <c r="A1270" s="8">
        <v>46191</v>
      </c>
      <c r="B1270">
        <v>4075.07</v>
      </c>
      <c r="C1270">
        <v>1.54</v>
      </c>
      <c r="D1270">
        <v>71330</v>
      </c>
      <c r="E1270">
        <v>1.83</v>
      </c>
      <c r="F1270" s="69">
        <v>8058</v>
      </c>
      <c r="G1270" t="s">
        <v>92</v>
      </c>
      <c r="H1270">
        <v>0</v>
      </c>
      <c r="I1270" t="s">
        <v>288</v>
      </c>
      <c r="J1270" t="s">
        <v>289</v>
      </c>
      <c r="K1270" t="s">
        <v>290</v>
      </c>
      <c r="L1270" s="36">
        <v>4598</v>
      </c>
      <c r="M1270">
        <v>-12</v>
      </c>
      <c r="N1270" s="66">
        <v>-2.5999999999999999E-3</v>
      </c>
      <c r="O1270" s="36">
        <v>4610</v>
      </c>
      <c r="P1270" s="66">
        <v>-2.5999999999999999E-3</v>
      </c>
      <c r="Q1270" s="36">
        <v>4651</v>
      </c>
      <c r="R1270" s="36">
        <v>4669</v>
      </c>
      <c r="S1270" s="36">
        <v>4575</v>
      </c>
      <c r="T1270" s="66">
        <v>-1.1299999999999999E-2</v>
      </c>
      <c r="U1270" s="66">
        <v>-4.0000000000000002E-4</v>
      </c>
      <c r="V1270" s="66">
        <v>-1.52E-2</v>
      </c>
      <c r="W1270" s="66">
        <v>5.0000000000000001E-3</v>
      </c>
      <c r="X1270" s="1">
        <v>4895400</v>
      </c>
      <c r="Y1270" s="1">
        <v>22589806</v>
      </c>
      <c r="Z1270" s="1">
        <v>17061011</v>
      </c>
      <c r="AA1270" t="s">
        <v>459</v>
      </c>
      <c r="AB1270" t="s">
        <v>460</v>
      </c>
      <c r="AC1270">
        <v>15.3</v>
      </c>
      <c r="AD1270">
        <v>1.78</v>
      </c>
      <c r="AE1270">
        <v>2.72</v>
      </c>
      <c r="AF1270" t="s">
        <v>230</v>
      </c>
      <c r="AG1270" s="1">
        <v>523900</v>
      </c>
      <c r="AH1270" s="36">
        <v>4598</v>
      </c>
      <c r="AI1270" s="1">
        <v>8300</v>
      </c>
      <c r="AJ1270" s="36">
        <v>4597</v>
      </c>
      <c r="AK1270" s="1">
        <v>2400</v>
      </c>
      <c r="AL1270" s="2">
        <v>0.63611111111111107</v>
      </c>
      <c r="AN1270" t="s">
        <v>298</v>
      </c>
      <c r="AO1270" t="s">
        <v>322</v>
      </c>
      <c r="AQ1270" t="str">
        <f t="shared" si="19"/>
        <v/>
      </c>
    </row>
    <row r="1271" spans="1:43">
      <c r="A1271" s="8">
        <v>46191</v>
      </c>
      <c r="B1271">
        <v>4075.07</v>
      </c>
      <c r="C1271">
        <v>1.54</v>
      </c>
      <c r="D1271">
        <v>71330</v>
      </c>
      <c r="E1271">
        <v>1.83</v>
      </c>
      <c r="F1271" s="69">
        <v>8233</v>
      </c>
      <c r="G1271" t="s">
        <v>93</v>
      </c>
      <c r="H1271">
        <v>0</v>
      </c>
      <c r="I1271" t="s">
        <v>288</v>
      </c>
      <c r="J1271" t="s">
        <v>289</v>
      </c>
      <c r="K1271" t="s">
        <v>295</v>
      </c>
      <c r="L1271" s="36">
        <v>2261.5</v>
      </c>
      <c r="M1271">
        <v>42.5</v>
      </c>
      <c r="N1271" s="66">
        <v>1.9199999999999998E-2</v>
      </c>
      <c r="O1271" s="36">
        <v>2219</v>
      </c>
      <c r="P1271" s="66">
        <v>1.9099999999999999E-2</v>
      </c>
      <c r="Q1271" s="36">
        <v>2226.5</v>
      </c>
      <c r="R1271" s="36">
        <v>2270</v>
      </c>
      <c r="S1271" s="36">
        <v>2209</v>
      </c>
      <c r="T1271" s="66">
        <v>1.5699999999999999E-2</v>
      </c>
      <c r="U1271" s="66">
        <v>6.8999999999999999E-3</v>
      </c>
      <c r="V1271" s="66">
        <v>-3.7000000000000002E-3</v>
      </c>
      <c r="W1271" s="66">
        <v>2.3699999999999999E-2</v>
      </c>
      <c r="X1271" s="1">
        <v>1912800</v>
      </c>
      <c r="Y1271" s="1">
        <v>4306510</v>
      </c>
      <c r="Z1271" s="1">
        <v>690229</v>
      </c>
      <c r="AA1271" t="s">
        <v>461</v>
      </c>
      <c r="AB1271" t="s">
        <v>462</v>
      </c>
      <c r="AC1271">
        <v>17.43</v>
      </c>
      <c r="AD1271">
        <v>1.47</v>
      </c>
      <c r="AE1271">
        <v>1.77</v>
      </c>
      <c r="AF1271" t="s">
        <v>230</v>
      </c>
      <c r="AG1271">
        <v>0</v>
      </c>
      <c r="AH1271" s="36">
        <v>2262</v>
      </c>
      <c r="AI1271">
        <v>600</v>
      </c>
      <c r="AJ1271" s="36">
        <v>2261.5</v>
      </c>
      <c r="AK1271" s="1">
        <v>1700</v>
      </c>
      <c r="AL1271" s="2">
        <v>0.63611111111111107</v>
      </c>
      <c r="AM1271" s="3">
        <v>46203</v>
      </c>
      <c r="AN1271" t="s">
        <v>463</v>
      </c>
      <c r="AO1271" t="s">
        <v>327</v>
      </c>
      <c r="AQ1271" t="str">
        <f t="shared" si="19"/>
        <v/>
      </c>
    </row>
    <row r="1272" spans="1:43">
      <c r="A1272" s="8">
        <v>46191</v>
      </c>
      <c r="B1272">
        <v>4075.07</v>
      </c>
      <c r="C1272">
        <v>1.54</v>
      </c>
      <c r="D1272">
        <v>71330</v>
      </c>
      <c r="E1272">
        <v>1.83</v>
      </c>
      <c r="F1272" s="69">
        <v>8304</v>
      </c>
      <c r="G1272" t="s">
        <v>94</v>
      </c>
      <c r="H1272">
        <v>0</v>
      </c>
      <c r="I1272" t="s">
        <v>288</v>
      </c>
      <c r="J1272" t="s">
        <v>289</v>
      </c>
      <c r="K1272" t="s">
        <v>295</v>
      </c>
      <c r="L1272" s="36">
        <v>2822</v>
      </c>
      <c r="M1272">
        <v>65</v>
      </c>
      <c r="N1272" s="66">
        <v>2.3599999999999999E-2</v>
      </c>
      <c r="O1272" s="36">
        <v>2757</v>
      </c>
      <c r="P1272" s="66">
        <v>2.35E-2</v>
      </c>
      <c r="Q1272" s="36">
        <v>2780</v>
      </c>
      <c r="R1272" s="36">
        <v>2825</v>
      </c>
      <c r="S1272" s="36">
        <v>2768.5</v>
      </c>
      <c r="T1272" s="66">
        <v>1.5100000000000001E-2</v>
      </c>
      <c r="U1272" s="66">
        <v>4.1999999999999997E-3</v>
      </c>
      <c r="V1272" s="66">
        <v>-1E-3</v>
      </c>
      <c r="W1272" s="66">
        <v>1.9300000000000001E-2</v>
      </c>
      <c r="X1272" s="1">
        <v>1088000</v>
      </c>
      <c r="Y1272" s="1">
        <v>3052099</v>
      </c>
      <c r="Z1272" s="1">
        <v>394485</v>
      </c>
      <c r="AA1272" t="s">
        <v>464</v>
      </c>
      <c r="AB1272" t="s">
        <v>465</v>
      </c>
      <c r="AC1272">
        <v>14.46</v>
      </c>
      <c r="AD1272">
        <v>0.81</v>
      </c>
      <c r="AE1272">
        <v>3.54</v>
      </c>
      <c r="AF1272" t="s">
        <v>230</v>
      </c>
      <c r="AG1272" s="1">
        <v>13600</v>
      </c>
      <c r="AH1272" s="36">
        <v>2822.5</v>
      </c>
      <c r="AI1272">
        <v>500</v>
      </c>
      <c r="AJ1272" s="36">
        <v>2821.5</v>
      </c>
      <c r="AK1272" s="1">
        <v>1000</v>
      </c>
      <c r="AL1272" s="2">
        <v>0.63611111111111107</v>
      </c>
      <c r="AN1272" t="s">
        <v>298</v>
      </c>
      <c r="AO1272" t="s">
        <v>434</v>
      </c>
      <c r="AQ1272" t="str">
        <f t="shared" si="19"/>
        <v/>
      </c>
    </row>
    <row r="1273" spans="1:43">
      <c r="A1273" s="8">
        <v>46191</v>
      </c>
      <c r="B1273">
        <v>4075.07</v>
      </c>
      <c r="C1273">
        <v>1.54</v>
      </c>
      <c r="D1273">
        <v>71330</v>
      </c>
      <c r="E1273">
        <v>1.83</v>
      </c>
      <c r="F1273" s="69">
        <v>8316</v>
      </c>
      <c r="G1273" t="s">
        <v>95</v>
      </c>
      <c r="H1273">
        <v>0</v>
      </c>
      <c r="I1273" t="s">
        <v>288</v>
      </c>
      <c r="J1273" t="s">
        <v>289</v>
      </c>
      <c r="K1273" t="s">
        <v>295</v>
      </c>
      <c r="L1273" s="36">
        <v>6729</v>
      </c>
      <c r="M1273">
        <v>279</v>
      </c>
      <c r="N1273" s="66">
        <v>4.3299999999999998E-2</v>
      </c>
      <c r="O1273" s="36">
        <v>6450</v>
      </c>
      <c r="P1273" s="66">
        <v>4.3200000000000002E-2</v>
      </c>
      <c r="Q1273" s="36">
        <v>6600</v>
      </c>
      <c r="R1273" s="36">
        <v>6733</v>
      </c>
      <c r="S1273" s="36">
        <v>6573</v>
      </c>
      <c r="T1273" s="66">
        <v>1.95E-2</v>
      </c>
      <c r="U1273" s="66">
        <v>4.8999999999999998E-3</v>
      </c>
      <c r="V1273" s="66">
        <v>-5.0000000000000001E-4</v>
      </c>
      <c r="W1273" s="66">
        <v>2.3699999999999999E-2</v>
      </c>
      <c r="X1273" s="1">
        <v>12427200</v>
      </c>
      <c r="Y1273" s="1">
        <v>83014768</v>
      </c>
      <c r="Z1273" s="1">
        <v>25755234</v>
      </c>
      <c r="AA1273" t="s">
        <v>647</v>
      </c>
      <c r="AB1273" t="s">
        <v>467</v>
      </c>
      <c r="AC1273">
        <v>14.95</v>
      </c>
      <c r="AD1273">
        <v>1.62</v>
      </c>
      <c r="AE1273">
        <v>2.67</v>
      </c>
      <c r="AF1273" t="s">
        <v>230</v>
      </c>
      <c r="AG1273" s="1">
        <v>646100</v>
      </c>
      <c r="AH1273" s="36">
        <v>6729</v>
      </c>
      <c r="AI1273" s="1">
        <v>1700</v>
      </c>
      <c r="AJ1273" s="36">
        <v>6728</v>
      </c>
      <c r="AK1273" s="1">
        <v>3600</v>
      </c>
      <c r="AL1273" s="2">
        <v>0.63611111111111107</v>
      </c>
      <c r="AN1273" t="s">
        <v>298</v>
      </c>
      <c r="AO1273" t="s">
        <v>434</v>
      </c>
      <c r="AQ1273" t="str">
        <f t="shared" si="19"/>
        <v/>
      </c>
    </row>
    <row r="1274" spans="1:43">
      <c r="A1274" s="8">
        <v>46191</v>
      </c>
      <c r="B1274">
        <v>4075.07</v>
      </c>
      <c r="C1274">
        <v>1.54</v>
      </c>
      <c r="D1274">
        <v>71330</v>
      </c>
      <c r="E1274">
        <v>1.83</v>
      </c>
      <c r="F1274" s="69">
        <v>8331</v>
      </c>
      <c r="G1274" t="s">
        <v>96</v>
      </c>
      <c r="H1274">
        <v>0</v>
      </c>
      <c r="I1274" t="s">
        <v>288</v>
      </c>
      <c r="J1274" t="s">
        <v>289</v>
      </c>
      <c r="K1274" t="s">
        <v>290</v>
      </c>
      <c r="L1274" s="36">
        <v>2557</v>
      </c>
      <c r="M1274">
        <v>94.5</v>
      </c>
      <c r="N1274" s="66">
        <v>3.8399999999999997E-2</v>
      </c>
      <c r="O1274" s="36">
        <v>2462.5</v>
      </c>
      <c r="P1274" s="66">
        <v>3.8300000000000001E-2</v>
      </c>
      <c r="Q1274" s="36">
        <v>2521</v>
      </c>
      <c r="R1274" s="36">
        <v>2557.5</v>
      </c>
      <c r="S1274" s="36">
        <v>2511</v>
      </c>
      <c r="T1274" s="66">
        <v>1.4200000000000001E-2</v>
      </c>
      <c r="U1274" s="66">
        <v>1.2999999999999999E-2</v>
      </c>
      <c r="V1274" s="66">
        <v>-1E-4</v>
      </c>
      <c r="W1274" s="66">
        <v>1.83E-2</v>
      </c>
      <c r="X1274" s="1">
        <v>1666900</v>
      </c>
      <c r="Y1274" s="1">
        <v>4220208</v>
      </c>
      <c r="Z1274" s="1">
        <v>1983007</v>
      </c>
      <c r="AA1274" t="s">
        <v>648</v>
      </c>
      <c r="AB1274" t="s">
        <v>469</v>
      </c>
      <c r="AC1274">
        <v>16.55</v>
      </c>
      <c r="AD1274">
        <v>1.41</v>
      </c>
      <c r="AE1274">
        <v>2.5</v>
      </c>
      <c r="AF1274" t="s">
        <v>230</v>
      </c>
      <c r="AG1274" s="1">
        <v>48500</v>
      </c>
      <c r="AH1274" s="36">
        <v>2557</v>
      </c>
      <c r="AI1274">
        <v>400</v>
      </c>
      <c r="AJ1274" s="36">
        <v>2556.5</v>
      </c>
      <c r="AK1274" s="1">
        <v>1200</v>
      </c>
      <c r="AL1274" s="2">
        <v>0.63611111111111107</v>
      </c>
      <c r="AN1274" t="s">
        <v>298</v>
      </c>
      <c r="AO1274" t="s">
        <v>434</v>
      </c>
      <c r="AQ1274" t="str">
        <f t="shared" si="19"/>
        <v/>
      </c>
    </row>
    <row r="1275" spans="1:43">
      <c r="A1275" s="8">
        <v>46191</v>
      </c>
      <c r="B1275">
        <v>4075.07</v>
      </c>
      <c r="C1275">
        <v>1.54</v>
      </c>
      <c r="D1275">
        <v>71330</v>
      </c>
      <c r="E1275">
        <v>1.83</v>
      </c>
      <c r="F1275" s="69">
        <v>8424</v>
      </c>
      <c r="G1275" t="s">
        <v>97</v>
      </c>
      <c r="H1275">
        <v>0</v>
      </c>
      <c r="I1275" t="s">
        <v>288</v>
      </c>
      <c r="J1275" t="s">
        <v>289</v>
      </c>
      <c r="K1275" t="s">
        <v>290</v>
      </c>
      <c r="L1275" s="36">
        <v>4260</v>
      </c>
      <c r="M1275">
        <v>24</v>
      </c>
      <c r="N1275" s="66">
        <v>5.7000000000000002E-3</v>
      </c>
      <c r="O1275" s="36">
        <v>4236</v>
      </c>
      <c r="P1275" s="66">
        <v>5.5999999999999999E-3</v>
      </c>
      <c r="Q1275" s="36">
        <v>4250</v>
      </c>
      <c r="R1275" s="36">
        <v>4265</v>
      </c>
      <c r="S1275" s="36">
        <v>4228</v>
      </c>
      <c r="T1275" s="66">
        <v>2.3E-3</v>
      </c>
      <c r="U1275" s="66">
        <v>4.7000000000000002E-3</v>
      </c>
      <c r="V1275" s="66">
        <v>-1.1000000000000001E-3</v>
      </c>
      <c r="W1275" s="66">
        <v>7.4999999999999997E-3</v>
      </c>
      <c r="X1275" s="1">
        <v>93100</v>
      </c>
      <c r="Y1275" s="1">
        <v>395586</v>
      </c>
      <c r="Z1275" s="1">
        <v>387078</v>
      </c>
      <c r="AA1275" t="s">
        <v>470</v>
      </c>
      <c r="AB1275" t="s">
        <v>592</v>
      </c>
      <c r="AC1275">
        <v>8</v>
      </c>
      <c r="AD1275">
        <v>0.76</v>
      </c>
      <c r="AE1275">
        <v>4.04</v>
      </c>
      <c r="AF1275" t="s">
        <v>230</v>
      </c>
      <c r="AG1275" s="1">
        <v>26000</v>
      </c>
      <c r="AH1275" s="36">
        <v>4260</v>
      </c>
      <c r="AI1275">
        <v>100</v>
      </c>
      <c r="AJ1275" s="36">
        <v>4259</v>
      </c>
      <c r="AK1275">
        <v>200</v>
      </c>
      <c r="AL1275" s="2">
        <v>0.63611111111111107</v>
      </c>
      <c r="AN1275" t="s">
        <v>298</v>
      </c>
      <c r="AO1275" t="s">
        <v>472</v>
      </c>
      <c r="AQ1275" t="str">
        <f t="shared" si="19"/>
        <v/>
      </c>
    </row>
    <row r="1276" spans="1:43">
      <c r="A1276" s="8">
        <v>46191</v>
      </c>
      <c r="B1276">
        <v>4075.07</v>
      </c>
      <c r="C1276">
        <v>1.54</v>
      </c>
      <c r="D1276">
        <v>71330</v>
      </c>
      <c r="E1276">
        <v>1.83</v>
      </c>
      <c r="F1276" s="69">
        <v>8425</v>
      </c>
      <c r="G1276" t="s">
        <v>98</v>
      </c>
      <c r="H1276">
        <v>0</v>
      </c>
      <c r="I1276" t="s">
        <v>288</v>
      </c>
      <c r="J1276" t="s">
        <v>289</v>
      </c>
      <c r="K1276" t="s">
        <v>290</v>
      </c>
      <c r="L1276" s="36">
        <v>1273</v>
      </c>
      <c r="M1276">
        <v>0</v>
      </c>
      <c r="N1276" s="66">
        <v>0</v>
      </c>
      <c r="O1276" s="36">
        <v>1273</v>
      </c>
      <c r="P1276" s="66">
        <v>0</v>
      </c>
      <c r="Q1276" s="36">
        <v>1277</v>
      </c>
      <c r="R1276" s="36">
        <v>1279</v>
      </c>
      <c r="S1276" s="36">
        <v>1262</v>
      </c>
      <c r="T1276" s="66">
        <v>-3.0999999999999999E-3</v>
      </c>
      <c r="U1276" s="66">
        <v>3.8999999999999998E-3</v>
      </c>
      <c r="V1276" s="66">
        <v>-4.5999999999999999E-3</v>
      </c>
      <c r="W1276" s="66">
        <v>8.6999999999999994E-3</v>
      </c>
      <c r="X1276" s="1">
        <v>299100</v>
      </c>
      <c r="Y1276" s="1">
        <v>379755</v>
      </c>
      <c r="Z1276" s="1">
        <v>359834</v>
      </c>
      <c r="AA1276" t="s">
        <v>473</v>
      </c>
      <c r="AB1276" t="s">
        <v>607</v>
      </c>
      <c r="AC1276">
        <v>7.64</v>
      </c>
      <c r="AD1276">
        <v>0.83</v>
      </c>
      <c r="AE1276">
        <v>4.08</v>
      </c>
      <c r="AF1276" t="s">
        <v>230</v>
      </c>
      <c r="AG1276" s="1">
        <v>159900</v>
      </c>
      <c r="AH1276" s="36">
        <v>1274</v>
      </c>
      <c r="AI1276" s="1">
        <v>5200</v>
      </c>
      <c r="AJ1276" s="36">
        <v>1272</v>
      </c>
      <c r="AK1276" s="1">
        <v>2400</v>
      </c>
      <c r="AL1276" s="2">
        <v>0.63541666666666663</v>
      </c>
      <c r="AN1276" t="s">
        <v>298</v>
      </c>
      <c r="AO1276" t="s">
        <v>472</v>
      </c>
      <c r="AQ1276" t="str">
        <f t="shared" si="19"/>
        <v/>
      </c>
    </row>
    <row r="1277" spans="1:43">
      <c r="A1277" s="8">
        <v>46191</v>
      </c>
      <c r="B1277">
        <v>4075.07</v>
      </c>
      <c r="C1277">
        <v>1.54</v>
      </c>
      <c r="D1277">
        <v>71330</v>
      </c>
      <c r="E1277">
        <v>1.83</v>
      </c>
      <c r="F1277" s="69">
        <v>8591</v>
      </c>
      <c r="G1277" t="s">
        <v>99</v>
      </c>
      <c r="H1277">
        <v>0</v>
      </c>
      <c r="I1277" t="s">
        <v>288</v>
      </c>
      <c r="J1277" t="s">
        <v>289</v>
      </c>
      <c r="K1277" t="s">
        <v>295</v>
      </c>
      <c r="L1277" s="36">
        <v>6505</v>
      </c>
      <c r="M1277">
        <v>169</v>
      </c>
      <c r="N1277" s="66">
        <v>2.6700000000000002E-2</v>
      </c>
      <c r="O1277" s="36">
        <v>6336</v>
      </c>
      <c r="P1277" s="66">
        <v>2.6599999999999999E-2</v>
      </c>
      <c r="Q1277" s="36">
        <v>6412</v>
      </c>
      <c r="R1277" s="36">
        <v>6566</v>
      </c>
      <c r="S1277" s="36">
        <v>6375</v>
      </c>
      <c r="T1277" s="66">
        <v>1.4500000000000001E-2</v>
      </c>
      <c r="U1277" s="66">
        <v>1.5E-3</v>
      </c>
      <c r="V1277" s="66">
        <v>-9.1999999999999998E-3</v>
      </c>
      <c r="W1277" s="66">
        <v>2.0299999999999999E-2</v>
      </c>
      <c r="X1277" s="1">
        <v>2849000</v>
      </c>
      <c r="Y1277" s="1">
        <v>18490650</v>
      </c>
      <c r="Z1277" s="1">
        <v>7312313</v>
      </c>
      <c r="AA1277" t="s">
        <v>475</v>
      </c>
      <c r="AB1277" t="s">
        <v>476</v>
      </c>
      <c r="AC1277">
        <v>13.49</v>
      </c>
      <c r="AD1277">
        <v>1.59</v>
      </c>
      <c r="AE1277">
        <v>2.88</v>
      </c>
      <c r="AF1277" t="s">
        <v>230</v>
      </c>
      <c r="AG1277" s="1">
        <v>244400</v>
      </c>
      <c r="AH1277" s="36">
        <v>6506</v>
      </c>
      <c r="AI1277">
        <v>600</v>
      </c>
      <c r="AJ1277" s="36">
        <v>6504</v>
      </c>
      <c r="AK1277" s="1">
        <v>1100</v>
      </c>
      <c r="AL1277" s="2">
        <v>0.63611111111111107</v>
      </c>
      <c r="AN1277" t="s">
        <v>298</v>
      </c>
      <c r="AO1277" t="s">
        <v>472</v>
      </c>
      <c r="AQ1277" t="str">
        <f t="shared" si="19"/>
        <v/>
      </c>
    </row>
    <row r="1278" spans="1:43">
      <c r="A1278" s="8">
        <v>46191</v>
      </c>
      <c r="B1278">
        <v>4075.07</v>
      </c>
      <c r="C1278">
        <v>1.54</v>
      </c>
      <c r="D1278">
        <v>71330</v>
      </c>
      <c r="E1278">
        <v>1.83</v>
      </c>
      <c r="F1278" s="69">
        <v>8593</v>
      </c>
      <c r="G1278" t="s">
        <v>100</v>
      </c>
      <c r="H1278">
        <v>0</v>
      </c>
      <c r="I1278" t="s">
        <v>288</v>
      </c>
      <c r="J1278" t="s">
        <v>289</v>
      </c>
      <c r="K1278" t="s">
        <v>295</v>
      </c>
      <c r="L1278" s="36">
        <v>1318</v>
      </c>
      <c r="M1278">
        <v>-7</v>
      </c>
      <c r="N1278" s="66">
        <v>-5.3E-3</v>
      </c>
      <c r="O1278" s="36">
        <v>1325</v>
      </c>
      <c r="P1278" s="66">
        <v>-5.1999999999999998E-3</v>
      </c>
      <c r="Q1278" s="36">
        <v>1324</v>
      </c>
      <c r="R1278" s="36">
        <v>1324</v>
      </c>
      <c r="S1278" s="36">
        <v>1305</v>
      </c>
      <c r="T1278" s="66">
        <v>-4.4999999999999997E-3</v>
      </c>
      <c r="U1278" s="66">
        <v>6.7999999999999996E-3</v>
      </c>
      <c r="V1278" s="66">
        <v>-4.4999999999999997E-3</v>
      </c>
      <c r="W1278" s="66">
        <v>9.9000000000000008E-3</v>
      </c>
      <c r="X1278" s="1">
        <v>4299200</v>
      </c>
      <c r="Y1278" s="1">
        <v>5647941</v>
      </c>
      <c r="Z1278" s="1">
        <v>1933390</v>
      </c>
      <c r="AA1278" t="s">
        <v>477</v>
      </c>
      <c r="AB1278" t="s">
        <v>594</v>
      </c>
      <c r="AC1278">
        <v>11.83</v>
      </c>
      <c r="AD1278">
        <v>0.95</v>
      </c>
      <c r="AE1278">
        <v>3.87</v>
      </c>
      <c r="AF1278" t="s">
        <v>230</v>
      </c>
      <c r="AG1278" s="1">
        <v>920000</v>
      </c>
      <c r="AH1278" s="36">
        <v>1318.5</v>
      </c>
      <c r="AI1278" s="1">
        <v>6600</v>
      </c>
      <c r="AJ1278" s="36">
        <v>1318</v>
      </c>
      <c r="AK1278" s="1">
        <v>12100</v>
      </c>
      <c r="AL1278" s="2">
        <v>0.63611111111111107</v>
      </c>
      <c r="AN1278" t="s">
        <v>298</v>
      </c>
      <c r="AO1278" t="s">
        <v>472</v>
      </c>
      <c r="AQ1278" t="str">
        <f t="shared" si="19"/>
        <v/>
      </c>
    </row>
    <row r="1279" spans="1:43">
      <c r="A1279" s="8">
        <v>46191</v>
      </c>
      <c r="B1279">
        <v>4075.07</v>
      </c>
      <c r="C1279">
        <v>1.54</v>
      </c>
      <c r="D1279">
        <v>71330</v>
      </c>
      <c r="E1279">
        <v>1.83</v>
      </c>
      <c r="F1279" s="69">
        <v>8604</v>
      </c>
      <c r="G1279" t="s">
        <v>101</v>
      </c>
      <c r="H1279">
        <v>0</v>
      </c>
      <c r="I1279" t="s">
        <v>288</v>
      </c>
      <c r="J1279" t="s">
        <v>289</v>
      </c>
      <c r="K1279" t="s">
        <v>295</v>
      </c>
      <c r="L1279" s="36">
        <v>1435.5</v>
      </c>
      <c r="M1279">
        <v>-15.5</v>
      </c>
      <c r="N1279" s="66">
        <v>-1.0699999999999999E-2</v>
      </c>
      <c r="O1279" s="36">
        <v>1451</v>
      </c>
      <c r="P1279" s="66">
        <v>-1.06E-2</v>
      </c>
      <c r="Q1279" s="36">
        <v>1430</v>
      </c>
      <c r="R1279" s="36">
        <v>1439.5</v>
      </c>
      <c r="S1279" s="36">
        <v>1417</v>
      </c>
      <c r="T1279" s="66">
        <v>3.8E-3</v>
      </c>
      <c r="U1279" s="66">
        <v>6.6E-3</v>
      </c>
      <c r="V1279" s="66">
        <v>-2.7000000000000001E-3</v>
      </c>
      <c r="W1279" s="66">
        <v>1.2999999999999999E-2</v>
      </c>
      <c r="X1279" s="1">
        <v>9190000</v>
      </c>
      <c r="Y1279" s="1">
        <v>13124572</v>
      </c>
      <c r="Z1279" s="1">
        <v>4433631</v>
      </c>
      <c r="AA1279" t="s">
        <v>479</v>
      </c>
      <c r="AB1279" t="s">
        <v>480</v>
      </c>
      <c r="AC1279">
        <v>11.16</v>
      </c>
      <c r="AD1279">
        <v>1.1200000000000001</v>
      </c>
      <c r="AE1279">
        <v>3.62</v>
      </c>
      <c r="AF1279" t="s">
        <v>230</v>
      </c>
      <c r="AG1279" s="1">
        <v>625500</v>
      </c>
      <c r="AH1279" s="36">
        <v>1435.5</v>
      </c>
      <c r="AI1279" s="1">
        <v>11600</v>
      </c>
      <c r="AJ1279" s="36">
        <v>1435</v>
      </c>
      <c r="AK1279" s="1">
        <v>1100</v>
      </c>
      <c r="AL1279" s="2">
        <v>0.63611111111111107</v>
      </c>
      <c r="AN1279" t="s">
        <v>298</v>
      </c>
      <c r="AO1279" t="s">
        <v>481</v>
      </c>
      <c r="AQ1279" t="str">
        <f t="shared" si="19"/>
        <v/>
      </c>
    </row>
    <row r="1280" spans="1:43">
      <c r="A1280" s="8">
        <v>46191</v>
      </c>
      <c r="B1280">
        <v>4075.07</v>
      </c>
      <c r="C1280">
        <v>1.54</v>
      </c>
      <c r="D1280">
        <v>71330</v>
      </c>
      <c r="E1280">
        <v>1.83</v>
      </c>
      <c r="F1280" s="69">
        <v>8697</v>
      </c>
      <c r="G1280" t="s">
        <v>102</v>
      </c>
      <c r="H1280">
        <v>0</v>
      </c>
      <c r="I1280" t="s">
        <v>288</v>
      </c>
      <c r="J1280" t="s">
        <v>289</v>
      </c>
      <c r="K1280" t="s">
        <v>290</v>
      </c>
      <c r="L1280" s="36">
        <v>2259.5</v>
      </c>
      <c r="M1280">
        <v>59.5</v>
      </c>
      <c r="N1280" s="66">
        <v>2.7E-2</v>
      </c>
      <c r="O1280" s="36">
        <v>2200</v>
      </c>
      <c r="P1280" s="66">
        <v>2.7E-2</v>
      </c>
      <c r="Q1280" s="36">
        <v>2237</v>
      </c>
      <c r="R1280" s="36">
        <v>2261.5</v>
      </c>
      <c r="S1280" s="36">
        <v>2226</v>
      </c>
      <c r="T1280" s="66">
        <v>0.01</v>
      </c>
      <c r="U1280" s="66">
        <v>8.6999999999999994E-3</v>
      </c>
      <c r="V1280" s="66">
        <v>-8.0000000000000004E-4</v>
      </c>
      <c r="W1280" s="66">
        <v>1.4999999999999999E-2</v>
      </c>
      <c r="X1280" s="1">
        <v>2151100</v>
      </c>
      <c r="Y1280" s="1">
        <v>4835964</v>
      </c>
      <c r="Z1280" s="1">
        <v>2331318</v>
      </c>
      <c r="AA1280" t="s">
        <v>659</v>
      </c>
      <c r="AB1280" t="s">
        <v>483</v>
      </c>
      <c r="AC1280">
        <v>28.67</v>
      </c>
      <c r="AD1280">
        <v>6.73</v>
      </c>
      <c r="AE1280">
        <v>2.79</v>
      </c>
      <c r="AF1280" t="s">
        <v>230</v>
      </c>
      <c r="AG1280" s="1">
        <v>88200</v>
      </c>
      <c r="AH1280" s="36">
        <v>2259.5</v>
      </c>
      <c r="AI1280" s="1">
        <v>1900</v>
      </c>
      <c r="AJ1280" s="36">
        <v>2259</v>
      </c>
      <c r="AK1280" s="1">
        <v>1300</v>
      </c>
      <c r="AL1280" s="2">
        <v>0.63611111111111107</v>
      </c>
      <c r="AN1280" t="s">
        <v>298</v>
      </c>
      <c r="AO1280" t="s">
        <v>472</v>
      </c>
      <c r="AQ1280" t="str">
        <f t="shared" si="19"/>
        <v/>
      </c>
    </row>
    <row r="1281" spans="1:43">
      <c r="A1281" s="8">
        <v>46191</v>
      </c>
      <c r="B1281">
        <v>4075.07</v>
      </c>
      <c r="C1281">
        <v>1.54</v>
      </c>
      <c r="D1281">
        <v>71330</v>
      </c>
      <c r="E1281">
        <v>1.83</v>
      </c>
      <c r="F1281" s="69">
        <v>8830</v>
      </c>
      <c r="G1281" t="s">
        <v>103</v>
      </c>
      <c r="H1281">
        <v>0</v>
      </c>
      <c r="I1281" t="s">
        <v>288</v>
      </c>
      <c r="J1281" t="s">
        <v>289</v>
      </c>
      <c r="K1281" t="s">
        <v>290</v>
      </c>
      <c r="L1281" s="36">
        <v>3572</v>
      </c>
      <c r="M1281">
        <v>52</v>
      </c>
      <c r="N1281" s="66">
        <v>1.4800000000000001E-2</v>
      </c>
      <c r="O1281" s="36">
        <v>3520</v>
      </c>
      <c r="P1281" s="66">
        <v>1.47E-2</v>
      </c>
      <c r="Q1281" s="36">
        <v>3546</v>
      </c>
      <c r="R1281" s="36">
        <v>3597</v>
      </c>
      <c r="S1281" s="36">
        <v>3512</v>
      </c>
      <c r="T1281" s="66">
        <v>7.3000000000000001E-3</v>
      </c>
      <c r="U1281" s="66">
        <v>1.18E-2</v>
      </c>
      <c r="V1281" s="66">
        <v>-6.8999999999999999E-3</v>
      </c>
      <c r="W1281" s="66">
        <v>1.7000000000000001E-2</v>
      </c>
      <c r="X1281" s="1">
        <v>2327400</v>
      </c>
      <c r="Y1281" s="1">
        <v>8270910</v>
      </c>
      <c r="Z1281" s="1">
        <v>3343392</v>
      </c>
      <c r="AA1281" t="s">
        <v>484</v>
      </c>
      <c r="AB1281" t="s">
        <v>620</v>
      </c>
      <c r="AC1281">
        <v>14.79</v>
      </c>
      <c r="AD1281">
        <v>1.33</v>
      </c>
      <c r="AE1281">
        <v>1.46</v>
      </c>
      <c r="AF1281" t="s">
        <v>230</v>
      </c>
      <c r="AG1281" s="1">
        <v>67900</v>
      </c>
      <c r="AH1281" s="36">
        <v>3571</v>
      </c>
      <c r="AI1281">
        <v>900</v>
      </c>
      <c r="AJ1281" s="36">
        <v>3570</v>
      </c>
      <c r="AK1281">
        <v>900</v>
      </c>
      <c r="AL1281" s="2">
        <v>0.63611111111111107</v>
      </c>
      <c r="AN1281" t="s">
        <v>298</v>
      </c>
      <c r="AO1281" t="s">
        <v>332</v>
      </c>
      <c r="AQ1281" t="str">
        <f t="shared" si="19"/>
        <v/>
      </c>
    </row>
    <row r="1282" spans="1:43">
      <c r="A1282" s="8">
        <v>46191</v>
      </c>
      <c r="B1282">
        <v>4075.07</v>
      </c>
      <c r="C1282">
        <v>1.54</v>
      </c>
      <c r="D1282">
        <v>71330</v>
      </c>
      <c r="E1282">
        <v>1.83</v>
      </c>
      <c r="F1282" s="69">
        <v>9020</v>
      </c>
      <c r="G1282" t="s">
        <v>104</v>
      </c>
      <c r="H1282">
        <v>0</v>
      </c>
      <c r="I1282" t="s">
        <v>288</v>
      </c>
      <c r="J1282" t="s">
        <v>289</v>
      </c>
      <c r="K1282" t="s">
        <v>290</v>
      </c>
      <c r="L1282" s="36">
        <v>3395</v>
      </c>
      <c r="M1282">
        <v>50</v>
      </c>
      <c r="N1282" s="66">
        <v>1.49E-2</v>
      </c>
      <c r="O1282" s="36">
        <v>3345</v>
      </c>
      <c r="P1282" s="66">
        <v>1.49E-2</v>
      </c>
      <c r="Q1282" s="36">
        <v>3363</v>
      </c>
      <c r="R1282" s="36">
        <v>3400</v>
      </c>
      <c r="S1282" s="36">
        <v>3313</v>
      </c>
      <c r="T1282" s="66">
        <v>9.4999999999999998E-3</v>
      </c>
      <c r="U1282" s="66">
        <v>8.6E-3</v>
      </c>
      <c r="V1282" s="66">
        <v>-1.4E-3</v>
      </c>
      <c r="W1282" s="66">
        <v>2.47E-2</v>
      </c>
      <c r="X1282" s="1">
        <v>1864600</v>
      </c>
      <c r="Y1282" s="1">
        <v>6282672</v>
      </c>
      <c r="Z1282" s="1">
        <v>3851329</v>
      </c>
      <c r="AA1282" t="s">
        <v>486</v>
      </c>
      <c r="AB1282" t="s">
        <v>608</v>
      </c>
      <c r="AC1282">
        <v>15.03</v>
      </c>
      <c r="AD1282">
        <v>1.25</v>
      </c>
      <c r="AE1282">
        <v>2.4700000000000002</v>
      </c>
      <c r="AF1282" t="s">
        <v>230</v>
      </c>
      <c r="AG1282" s="1">
        <v>85400</v>
      </c>
      <c r="AH1282" s="36">
        <v>3396</v>
      </c>
      <c r="AI1282" s="1">
        <v>2100</v>
      </c>
      <c r="AJ1282" s="36">
        <v>3395</v>
      </c>
      <c r="AK1282">
        <v>300</v>
      </c>
      <c r="AL1282" s="2">
        <v>0.63611111111111107</v>
      </c>
      <c r="AN1282" t="s">
        <v>298</v>
      </c>
      <c r="AO1282" t="s">
        <v>488</v>
      </c>
      <c r="AQ1282" t="str">
        <f t="shared" si="19"/>
        <v/>
      </c>
    </row>
    <row r="1283" spans="1:43">
      <c r="A1283" s="8">
        <v>46191</v>
      </c>
      <c r="B1283">
        <v>4075.07</v>
      </c>
      <c r="C1283">
        <v>1.54</v>
      </c>
      <c r="D1283">
        <v>71330</v>
      </c>
      <c r="E1283">
        <v>1.83</v>
      </c>
      <c r="F1283" s="69">
        <v>9024</v>
      </c>
      <c r="G1283" t="s">
        <v>105</v>
      </c>
      <c r="H1283">
        <v>0</v>
      </c>
      <c r="I1283" t="s">
        <v>288</v>
      </c>
      <c r="J1283" t="s">
        <v>289</v>
      </c>
      <c r="K1283" t="s">
        <v>290</v>
      </c>
      <c r="L1283" s="36">
        <v>2983</v>
      </c>
      <c r="M1283">
        <v>-56</v>
      </c>
      <c r="N1283" s="66">
        <v>-1.84E-2</v>
      </c>
      <c r="O1283" s="36">
        <v>3039</v>
      </c>
      <c r="P1283" s="66">
        <v>-1.84E-2</v>
      </c>
      <c r="Q1283" s="36">
        <v>3062</v>
      </c>
      <c r="R1283" s="36">
        <v>3092</v>
      </c>
      <c r="S1283" s="36">
        <v>2958.5</v>
      </c>
      <c r="T1283" s="66">
        <v>-2.58E-2</v>
      </c>
      <c r="U1283" s="66">
        <v>6.4000000000000003E-3</v>
      </c>
      <c r="V1283" s="66">
        <v>-3.5200000000000002E-2</v>
      </c>
      <c r="W1283" s="66">
        <v>8.2000000000000007E-3</v>
      </c>
      <c r="X1283" s="1">
        <v>1620700</v>
      </c>
      <c r="Y1283" s="1">
        <v>4861662</v>
      </c>
      <c r="Z1283" s="1">
        <v>912128</v>
      </c>
      <c r="AA1283" t="s">
        <v>489</v>
      </c>
      <c r="AB1283" t="s">
        <v>609</v>
      </c>
      <c r="AC1283">
        <v>28.08</v>
      </c>
      <c r="AD1283">
        <v>1.33</v>
      </c>
      <c r="AE1283">
        <v>1.41</v>
      </c>
      <c r="AF1283" t="s">
        <v>230</v>
      </c>
      <c r="AG1283" s="1">
        <v>85600</v>
      </c>
      <c r="AH1283" s="36">
        <v>2983.5</v>
      </c>
      <c r="AI1283">
        <v>200</v>
      </c>
      <c r="AJ1283" s="36">
        <v>2981.5</v>
      </c>
      <c r="AK1283">
        <v>300</v>
      </c>
      <c r="AL1283" s="2">
        <v>0.63611111111111107</v>
      </c>
      <c r="AN1283" t="s">
        <v>298</v>
      </c>
      <c r="AO1283" t="s">
        <v>488</v>
      </c>
      <c r="AQ1283" t="str">
        <f t="shared" ref="AQ1283:AQ1346" si="20">IF(AP1283="","",ROUND((L1283-AP1283)/AP1283,4))</f>
        <v/>
      </c>
    </row>
    <row r="1284" spans="1:43">
      <c r="A1284" s="8">
        <v>46191</v>
      </c>
      <c r="B1284">
        <v>4075.07</v>
      </c>
      <c r="C1284">
        <v>1.54</v>
      </c>
      <c r="D1284">
        <v>71330</v>
      </c>
      <c r="E1284">
        <v>1.83</v>
      </c>
      <c r="F1284" s="69">
        <v>9069</v>
      </c>
      <c r="G1284" t="s">
        <v>106</v>
      </c>
      <c r="H1284">
        <v>0</v>
      </c>
      <c r="I1284" t="s">
        <v>288</v>
      </c>
      <c r="J1284" t="s">
        <v>289</v>
      </c>
      <c r="K1284" t="s">
        <v>295</v>
      </c>
      <c r="L1284" s="36">
        <v>1901</v>
      </c>
      <c r="M1284">
        <v>-6.5</v>
      </c>
      <c r="N1284" s="66">
        <v>-3.3999999999999998E-3</v>
      </c>
      <c r="O1284" s="36">
        <v>1907.5</v>
      </c>
      <c r="P1284" s="66">
        <v>-3.3999999999999998E-3</v>
      </c>
      <c r="Q1284" s="36">
        <v>1899</v>
      </c>
      <c r="R1284" s="36">
        <v>1917</v>
      </c>
      <c r="S1284" s="36">
        <v>1888.5</v>
      </c>
      <c r="T1284" s="66">
        <v>1E-3</v>
      </c>
      <c r="U1284" s="66">
        <v>5.0000000000000001E-4</v>
      </c>
      <c r="V1284" s="66">
        <v>-8.3000000000000001E-3</v>
      </c>
      <c r="W1284" s="66">
        <v>6.6E-3</v>
      </c>
      <c r="X1284" s="1">
        <v>179100</v>
      </c>
      <c r="Y1284" s="1">
        <v>340088</v>
      </c>
      <c r="Z1284" s="1">
        <v>333991</v>
      </c>
      <c r="AA1284" t="s">
        <v>491</v>
      </c>
      <c r="AB1284" t="s">
        <v>492</v>
      </c>
      <c r="AC1284">
        <v>13.59</v>
      </c>
      <c r="AD1284">
        <v>1.4</v>
      </c>
      <c r="AE1284">
        <v>2.95</v>
      </c>
      <c r="AF1284" t="s">
        <v>230</v>
      </c>
      <c r="AG1284" s="1">
        <v>28900</v>
      </c>
      <c r="AH1284" s="36">
        <v>1901.5</v>
      </c>
      <c r="AI1284">
        <v>100</v>
      </c>
      <c r="AJ1284" s="36">
        <v>1901</v>
      </c>
      <c r="AK1284">
        <v>400</v>
      </c>
      <c r="AL1284" s="2">
        <v>0.63611111111111107</v>
      </c>
      <c r="AN1284" t="s">
        <v>298</v>
      </c>
      <c r="AO1284" t="s">
        <v>488</v>
      </c>
      <c r="AQ1284" t="str">
        <f t="shared" si="20"/>
        <v/>
      </c>
    </row>
    <row r="1285" spans="1:43">
      <c r="A1285" s="8">
        <v>46191</v>
      </c>
      <c r="B1285">
        <v>4075.07</v>
      </c>
      <c r="C1285">
        <v>1.54</v>
      </c>
      <c r="D1285">
        <v>71330</v>
      </c>
      <c r="E1285">
        <v>1.83</v>
      </c>
      <c r="F1285" s="69">
        <v>9227</v>
      </c>
      <c r="G1285" t="s">
        <v>107</v>
      </c>
      <c r="H1285">
        <v>0</v>
      </c>
      <c r="I1285" t="s">
        <v>347</v>
      </c>
      <c r="J1285" t="s">
        <v>289</v>
      </c>
      <c r="K1285" t="s">
        <v>295</v>
      </c>
      <c r="L1285">
        <v>890</v>
      </c>
      <c r="M1285">
        <v>9</v>
      </c>
      <c r="N1285" s="66">
        <v>1.0200000000000001E-2</v>
      </c>
      <c r="O1285">
        <v>881</v>
      </c>
      <c r="P1285" s="66">
        <v>1.0200000000000001E-2</v>
      </c>
      <c r="Q1285">
        <v>891</v>
      </c>
      <c r="R1285">
        <v>903</v>
      </c>
      <c r="S1285">
        <v>870</v>
      </c>
      <c r="T1285" s="66">
        <v>-1.1000000000000001E-3</v>
      </c>
      <c r="U1285" s="66">
        <v>1.1299999999999999E-2</v>
      </c>
      <c r="V1285" s="66">
        <v>-1.43E-2</v>
      </c>
      <c r="W1285" s="66">
        <v>2.29E-2</v>
      </c>
      <c r="X1285" s="1">
        <v>144600</v>
      </c>
      <c r="Y1285" s="1">
        <v>128523</v>
      </c>
      <c r="Z1285" s="1">
        <v>14155</v>
      </c>
      <c r="AA1285" t="s">
        <v>493</v>
      </c>
      <c r="AB1285" t="s">
        <v>494</v>
      </c>
      <c r="AC1285">
        <v>0</v>
      </c>
      <c r="AD1285">
        <v>29.28</v>
      </c>
      <c r="AE1285">
        <v>0</v>
      </c>
      <c r="AF1285">
        <v>2.7</v>
      </c>
      <c r="AG1285" s="1">
        <v>1700</v>
      </c>
      <c r="AH1285">
        <v>890</v>
      </c>
      <c r="AI1285">
        <v>100</v>
      </c>
      <c r="AJ1285">
        <v>889</v>
      </c>
      <c r="AK1285">
        <v>500</v>
      </c>
      <c r="AL1285" s="2">
        <v>0.63611111111111107</v>
      </c>
      <c r="AN1285" t="s">
        <v>350</v>
      </c>
      <c r="AO1285" t="s">
        <v>313</v>
      </c>
      <c r="AQ1285" t="str">
        <f t="shared" si="20"/>
        <v/>
      </c>
    </row>
    <row r="1286" spans="1:43">
      <c r="A1286" s="8">
        <v>46191</v>
      </c>
      <c r="B1286">
        <v>4075.07</v>
      </c>
      <c r="C1286">
        <v>1.54</v>
      </c>
      <c r="D1286">
        <v>71330</v>
      </c>
      <c r="E1286">
        <v>1.83</v>
      </c>
      <c r="F1286" s="69">
        <v>9303</v>
      </c>
      <c r="G1286" t="s">
        <v>108</v>
      </c>
      <c r="H1286">
        <v>0</v>
      </c>
      <c r="I1286" t="s">
        <v>288</v>
      </c>
      <c r="J1286" t="s">
        <v>289</v>
      </c>
      <c r="K1286" t="s">
        <v>295</v>
      </c>
      <c r="L1286" s="36">
        <v>3840</v>
      </c>
      <c r="M1286">
        <v>60</v>
      </c>
      <c r="N1286" s="66">
        <v>1.5900000000000001E-2</v>
      </c>
      <c r="O1286" s="36">
        <v>3780</v>
      </c>
      <c r="P1286" s="66">
        <v>1.5800000000000002E-2</v>
      </c>
      <c r="Q1286" s="36">
        <v>3760</v>
      </c>
      <c r="R1286" s="36">
        <v>3845</v>
      </c>
      <c r="S1286" s="36">
        <v>3760</v>
      </c>
      <c r="T1286" s="66">
        <v>2.12E-2</v>
      </c>
      <c r="U1286" s="66">
        <v>5.1999999999999998E-3</v>
      </c>
      <c r="V1286" s="66">
        <v>-1.2999999999999999E-3</v>
      </c>
      <c r="W1286" s="66">
        <v>2.12E-2</v>
      </c>
      <c r="X1286" s="1">
        <v>93000</v>
      </c>
      <c r="Y1286" s="1">
        <v>355031</v>
      </c>
      <c r="Z1286" s="1">
        <v>294198</v>
      </c>
      <c r="AA1286" t="s">
        <v>495</v>
      </c>
      <c r="AB1286" t="s">
        <v>496</v>
      </c>
      <c r="AC1286">
        <v>16.98</v>
      </c>
      <c r="AD1286">
        <v>0.93</v>
      </c>
      <c r="AE1286">
        <v>2.68</v>
      </c>
      <c r="AF1286" t="s">
        <v>230</v>
      </c>
      <c r="AG1286" s="1">
        <v>29600</v>
      </c>
      <c r="AH1286" s="36">
        <v>3845</v>
      </c>
      <c r="AI1286">
        <v>700</v>
      </c>
      <c r="AJ1286" s="36">
        <v>3840</v>
      </c>
      <c r="AK1286" s="1">
        <v>1200</v>
      </c>
      <c r="AL1286" s="2">
        <v>0.63541666666666663</v>
      </c>
      <c r="AN1286" t="s">
        <v>298</v>
      </c>
      <c r="AO1286" t="s">
        <v>497</v>
      </c>
      <c r="AQ1286" t="str">
        <f t="shared" si="20"/>
        <v/>
      </c>
    </row>
    <row r="1287" spans="1:43">
      <c r="A1287" s="8">
        <v>46191</v>
      </c>
      <c r="B1287">
        <v>4075.07</v>
      </c>
      <c r="C1287">
        <v>1.54</v>
      </c>
      <c r="D1287">
        <v>71330</v>
      </c>
      <c r="E1287">
        <v>1.83</v>
      </c>
      <c r="F1287" s="69">
        <v>9308</v>
      </c>
      <c r="G1287" t="s">
        <v>109</v>
      </c>
      <c r="H1287">
        <v>0</v>
      </c>
      <c r="I1287" t="s">
        <v>314</v>
      </c>
      <c r="J1287" t="s">
        <v>289</v>
      </c>
      <c r="K1287" t="s">
        <v>290</v>
      </c>
      <c r="L1287" s="36">
        <v>1506</v>
      </c>
      <c r="M1287">
        <v>9</v>
      </c>
      <c r="N1287" s="66">
        <v>6.0000000000000001E-3</v>
      </c>
      <c r="O1287" s="36">
        <v>1497</v>
      </c>
      <c r="P1287" s="66">
        <v>6.0000000000000001E-3</v>
      </c>
      <c r="Q1287" s="36">
        <v>1497</v>
      </c>
      <c r="R1287" s="36">
        <v>1533</v>
      </c>
      <c r="S1287" s="36">
        <v>1486</v>
      </c>
      <c r="T1287" s="66">
        <v>6.0000000000000001E-3</v>
      </c>
      <c r="U1287" s="66">
        <v>9.2999999999999992E-3</v>
      </c>
      <c r="V1287" s="66">
        <v>-1.7600000000000001E-2</v>
      </c>
      <c r="W1287" s="66">
        <v>1.34E-2</v>
      </c>
      <c r="X1287" s="1">
        <v>70600</v>
      </c>
      <c r="Y1287" s="1">
        <v>106423</v>
      </c>
      <c r="Z1287" s="1">
        <v>39265</v>
      </c>
      <c r="AA1287" t="s">
        <v>498</v>
      </c>
      <c r="AB1287" t="s">
        <v>499</v>
      </c>
      <c r="AC1287">
        <v>12.86</v>
      </c>
      <c r="AD1287">
        <v>1.01</v>
      </c>
      <c r="AE1287">
        <v>2.31</v>
      </c>
      <c r="AF1287" t="s">
        <v>230</v>
      </c>
      <c r="AG1287" s="1">
        <v>3900</v>
      </c>
      <c r="AH1287" s="36">
        <v>1507</v>
      </c>
      <c r="AI1287">
        <v>200</v>
      </c>
      <c r="AJ1287" s="36">
        <v>1505</v>
      </c>
      <c r="AK1287">
        <v>600</v>
      </c>
      <c r="AL1287" s="2">
        <v>0.63611111111111107</v>
      </c>
      <c r="AN1287" t="s">
        <v>298</v>
      </c>
      <c r="AO1287" t="s">
        <v>500</v>
      </c>
      <c r="AQ1287" t="str">
        <f t="shared" si="20"/>
        <v/>
      </c>
    </row>
    <row r="1288" spans="1:43">
      <c r="A1288" s="8">
        <v>46191</v>
      </c>
      <c r="B1288">
        <v>4075.07</v>
      </c>
      <c r="C1288">
        <v>1.54</v>
      </c>
      <c r="D1288">
        <v>71330</v>
      </c>
      <c r="E1288">
        <v>1.83</v>
      </c>
      <c r="F1288" s="69">
        <v>9348</v>
      </c>
      <c r="G1288" t="s">
        <v>110</v>
      </c>
      <c r="H1288">
        <v>0</v>
      </c>
      <c r="I1288" t="s">
        <v>347</v>
      </c>
      <c r="J1288" t="s">
        <v>323</v>
      </c>
      <c r="K1288" t="s">
        <v>290</v>
      </c>
      <c r="L1288">
        <v>469</v>
      </c>
      <c r="M1288">
        <v>-4</v>
      </c>
      <c r="N1288" s="66">
        <v>-8.5000000000000006E-3</v>
      </c>
      <c r="O1288">
        <v>473</v>
      </c>
      <c r="P1288" s="66">
        <v>-8.3999999999999995E-3</v>
      </c>
      <c r="Q1288">
        <v>479</v>
      </c>
      <c r="R1288">
        <v>482</v>
      </c>
      <c r="S1288">
        <v>465</v>
      </c>
      <c r="T1288" s="66">
        <v>-2.0799999999999999E-2</v>
      </c>
      <c r="U1288" s="66">
        <v>2.0999999999999999E-3</v>
      </c>
      <c r="V1288" s="66">
        <v>-2.69E-2</v>
      </c>
      <c r="W1288" s="66">
        <v>8.6E-3</v>
      </c>
      <c r="X1288" s="1">
        <v>1541500</v>
      </c>
      <c r="Y1288" s="1">
        <v>727736</v>
      </c>
      <c r="Z1288" s="1">
        <v>68584</v>
      </c>
      <c r="AA1288" t="s">
        <v>552</v>
      </c>
      <c r="AB1288" t="s">
        <v>502</v>
      </c>
      <c r="AC1288">
        <v>0</v>
      </c>
      <c r="AD1288">
        <v>4.55</v>
      </c>
      <c r="AE1288">
        <v>0</v>
      </c>
      <c r="AF1288">
        <v>1.9</v>
      </c>
      <c r="AG1288" s="1">
        <v>21600</v>
      </c>
      <c r="AH1288">
        <v>469</v>
      </c>
      <c r="AI1288" s="1">
        <v>4700</v>
      </c>
      <c r="AJ1288">
        <v>468</v>
      </c>
      <c r="AK1288" s="1">
        <v>23700</v>
      </c>
      <c r="AL1288" s="2">
        <v>0.63611111111111107</v>
      </c>
      <c r="AN1288" t="s">
        <v>298</v>
      </c>
      <c r="AO1288" t="s">
        <v>313</v>
      </c>
      <c r="AQ1288" t="str">
        <f t="shared" si="20"/>
        <v/>
      </c>
    </row>
    <row r="1289" spans="1:43">
      <c r="A1289" s="8">
        <v>46191</v>
      </c>
      <c r="B1289">
        <v>4075.07</v>
      </c>
      <c r="C1289">
        <v>1.54</v>
      </c>
      <c r="D1289">
        <v>71330</v>
      </c>
      <c r="E1289">
        <v>1.83</v>
      </c>
      <c r="F1289" s="69">
        <v>9432</v>
      </c>
      <c r="G1289" t="s">
        <v>111</v>
      </c>
      <c r="H1289">
        <v>0</v>
      </c>
      <c r="I1289" t="s">
        <v>288</v>
      </c>
      <c r="J1289" t="s">
        <v>289</v>
      </c>
      <c r="K1289" t="s">
        <v>295</v>
      </c>
      <c r="L1289">
        <v>147.1</v>
      </c>
      <c r="M1289">
        <v>0.2</v>
      </c>
      <c r="N1289" s="66">
        <v>1.4E-3</v>
      </c>
      <c r="O1289">
        <v>146.9</v>
      </c>
      <c r="P1289" s="66">
        <v>1.2999999999999999E-3</v>
      </c>
      <c r="Q1289">
        <v>147.30000000000001</v>
      </c>
      <c r="R1289">
        <v>147.4</v>
      </c>
      <c r="S1289">
        <v>146.4</v>
      </c>
      <c r="T1289" s="66">
        <v>-1.2999999999999999E-3</v>
      </c>
      <c r="U1289" s="66">
        <v>2.7000000000000001E-3</v>
      </c>
      <c r="V1289" s="66">
        <v>-2E-3</v>
      </c>
      <c r="W1289" s="66">
        <v>4.7000000000000002E-3</v>
      </c>
      <c r="X1289" s="1">
        <v>157528400</v>
      </c>
      <c r="Y1289" s="1">
        <v>23153260</v>
      </c>
      <c r="Z1289" s="1">
        <v>13319951</v>
      </c>
      <c r="AA1289" t="s">
        <v>503</v>
      </c>
      <c r="AB1289" t="s">
        <v>621</v>
      </c>
      <c r="AC1289">
        <v>12.25</v>
      </c>
      <c r="AD1289">
        <v>1.23</v>
      </c>
      <c r="AE1289">
        <v>3.67</v>
      </c>
      <c r="AF1289" t="s">
        <v>230</v>
      </c>
      <c r="AG1289" s="1">
        <v>2500800</v>
      </c>
      <c r="AH1289">
        <v>147.19999999999999</v>
      </c>
      <c r="AI1289" s="1">
        <v>709600</v>
      </c>
      <c r="AJ1289">
        <v>147.1</v>
      </c>
      <c r="AK1289" s="1">
        <v>1226000</v>
      </c>
      <c r="AL1289" s="2">
        <v>0.63611111111111107</v>
      </c>
      <c r="AN1289" t="s">
        <v>298</v>
      </c>
      <c r="AO1289" t="s">
        <v>351</v>
      </c>
      <c r="AQ1289" t="str">
        <f t="shared" si="20"/>
        <v/>
      </c>
    </row>
    <row r="1290" spans="1:43">
      <c r="A1290" s="8">
        <v>46191</v>
      </c>
      <c r="B1290">
        <v>4075.07</v>
      </c>
      <c r="C1290">
        <v>1.54</v>
      </c>
      <c r="D1290">
        <v>71330</v>
      </c>
      <c r="E1290">
        <v>1.83</v>
      </c>
      <c r="F1290" s="69">
        <v>9449</v>
      </c>
      <c r="G1290" t="s">
        <v>112</v>
      </c>
      <c r="H1290">
        <v>0</v>
      </c>
      <c r="I1290" t="s">
        <v>288</v>
      </c>
      <c r="J1290" t="s">
        <v>289</v>
      </c>
      <c r="K1290" t="s">
        <v>295</v>
      </c>
      <c r="L1290" s="36">
        <v>3131</v>
      </c>
      <c r="M1290">
        <v>33</v>
      </c>
      <c r="N1290" s="66">
        <v>1.0699999999999999E-2</v>
      </c>
      <c r="O1290" s="36">
        <v>3098</v>
      </c>
      <c r="P1290" s="66">
        <v>1.06E-2</v>
      </c>
      <c r="Q1290" s="36">
        <v>3072</v>
      </c>
      <c r="R1290" s="36">
        <v>3149</v>
      </c>
      <c r="S1290" s="36">
        <v>3057</v>
      </c>
      <c r="T1290" s="66">
        <v>1.9199999999999998E-2</v>
      </c>
      <c r="U1290" s="66">
        <v>3.2000000000000002E-3</v>
      </c>
      <c r="V1290" s="66">
        <v>-5.7000000000000002E-3</v>
      </c>
      <c r="W1290" s="66">
        <v>2.4199999999999999E-2</v>
      </c>
      <c r="X1290" s="1">
        <v>172100</v>
      </c>
      <c r="Y1290" s="1">
        <v>536885</v>
      </c>
      <c r="Z1290" s="1">
        <v>336110</v>
      </c>
      <c r="AA1290" t="s">
        <v>505</v>
      </c>
      <c r="AB1290" t="s">
        <v>506</v>
      </c>
      <c r="AC1290">
        <v>13.35</v>
      </c>
      <c r="AD1290">
        <v>2.81</v>
      </c>
      <c r="AE1290">
        <v>2.4900000000000002</v>
      </c>
      <c r="AF1290" t="s">
        <v>230</v>
      </c>
      <c r="AG1290">
        <v>200</v>
      </c>
      <c r="AH1290" s="36">
        <v>3134</v>
      </c>
      <c r="AI1290">
        <v>200</v>
      </c>
      <c r="AJ1290" s="36">
        <v>3131</v>
      </c>
      <c r="AK1290">
        <v>200</v>
      </c>
      <c r="AL1290" s="2">
        <v>0.63611111111111107</v>
      </c>
      <c r="AN1290" t="s">
        <v>293</v>
      </c>
      <c r="AO1290" t="s">
        <v>351</v>
      </c>
      <c r="AQ1290" t="str">
        <f t="shared" si="20"/>
        <v/>
      </c>
    </row>
    <row r="1291" spans="1:43">
      <c r="A1291" s="8">
        <v>46191</v>
      </c>
      <c r="B1291">
        <v>4075.07</v>
      </c>
      <c r="C1291">
        <v>1.54</v>
      </c>
      <c r="D1291">
        <v>71330</v>
      </c>
      <c r="E1291">
        <v>1.83</v>
      </c>
      <c r="F1291" s="69">
        <v>9501</v>
      </c>
      <c r="G1291" t="s">
        <v>113</v>
      </c>
      <c r="H1291">
        <v>0</v>
      </c>
      <c r="I1291" t="s">
        <v>288</v>
      </c>
      <c r="J1291" t="s">
        <v>289</v>
      </c>
      <c r="K1291" t="s">
        <v>295</v>
      </c>
      <c r="L1291">
        <v>508.4</v>
      </c>
      <c r="M1291">
        <v>0.3</v>
      </c>
      <c r="N1291" s="66">
        <v>5.9999999999999995E-4</v>
      </c>
      <c r="O1291">
        <v>508.1</v>
      </c>
      <c r="P1291" s="66">
        <v>5.0000000000000001E-4</v>
      </c>
      <c r="Q1291">
        <v>507.8</v>
      </c>
      <c r="R1291">
        <v>516.79999999999995</v>
      </c>
      <c r="S1291">
        <v>499.5</v>
      </c>
      <c r="T1291" s="66">
        <v>1.1000000000000001E-3</v>
      </c>
      <c r="U1291" s="66">
        <v>1.6999999999999999E-3</v>
      </c>
      <c r="V1291" s="66">
        <v>-1.6199999999999999E-2</v>
      </c>
      <c r="W1291" s="66">
        <v>1.78E-2</v>
      </c>
      <c r="X1291" s="1">
        <v>24976800</v>
      </c>
      <c r="Y1291" s="1">
        <v>12668406</v>
      </c>
      <c r="Z1291" s="1">
        <v>817007</v>
      </c>
      <c r="AA1291" t="s">
        <v>507</v>
      </c>
      <c r="AB1291" t="s">
        <v>640</v>
      </c>
      <c r="AC1291">
        <v>3.25</v>
      </c>
      <c r="AD1291">
        <v>0.34</v>
      </c>
      <c r="AE1291">
        <v>0</v>
      </c>
      <c r="AF1291" t="s">
        <v>230</v>
      </c>
      <c r="AG1291" s="1">
        <v>862400</v>
      </c>
      <c r="AH1291">
        <v>508.5</v>
      </c>
      <c r="AI1291" s="1">
        <v>3800</v>
      </c>
      <c r="AJ1291">
        <v>508.4</v>
      </c>
      <c r="AK1291" s="1">
        <v>2000</v>
      </c>
      <c r="AL1291" s="2">
        <v>0.63611111111111107</v>
      </c>
      <c r="AN1291" t="s">
        <v>298</v>
      </c>
      <c r="AO1291" t="s">
        <v>509</v>
      </c>
      <c r="AQ1291" t="str">
        <f t="shared" si="20"/>
        <v/>
      </c>
    </row>
    <row r="1292" spans="1:43">
      <c r="A1292" s="8">
        <v>46191</v>
      </c>
      <c r="B1292">
        <v>4075.07</v>
      </c>
      <c r="C1292">
        <v>1.54</v>
      </c>
      <c r="D1292">
        <v>71330</v>
      </c>
      <c r="E1292">
        <v>1.83</v>
      </c>
      <c r="F1292" s="69">
        <v>9531</v>
      </c>
      <c r="G1292" t="s">
        <v>114</v>
      </c>
      <c r="H1292">
        <v>0</v>
      </c>
      <c r="I1292" t="s">
        <v>288</v>
      </c>
      <c r="J1292" t="s">
        <v>289</v>
      </c>
      <c r="K1292" t="s">
        <v>295</v>
      </c>
      <c r="L1292" s="36">
        <v>6189</v>
      </c>
      <c r="M1292">
        <v>38</v>
      </c>
      <c r="N1292" s="66">
        <v>6.1999999999999998E-3</v>
      </c>
      <c r="O1292" s="36">
        <v>6151</v>
      </c>
      <c r="P1292" s="66">
        <v>6.1000000000000004E-3</v>
      </c>
      <c r="Q1292" s="36">
        <v>6157</v>
      </c>
      <c r="R1292" s="36">
        <v>6226</v>
      </c>
      <c r="S1292" s="36">
        <v>6141</v>
      </c>
      <c r="T1292" s="66">
        <v>5.1000000000000004E-3</v>
      </c>
      <c r="U1292" s="66">
        <v>3.0000000000000001E-3</v>
      </c>
      <c r="V1292" s="66">
        <v>-5.8999999999999999E-3</v>
      </c>
      <c r="W1292" s="66">
        <v>7.7999999999999996E-3</v>
      </c>
      <c r="X1292" s="1">
        <v>585900</v>
      </c>
      <c r="Y1292" s="1">
        <v>3618168</v>
      </c>
      <c r="Z1292" s="1">
        <v>2073062</v>
      </c>
      <c r="AA1292" t="s">
        <v>510</v>
      </c>
      <c r="AB1292" t="s">
        <v>600</v>
      </c>
      <c r="AC1292">
        <v>14.99</v>
      </c>
      <c r="AD1292">
        <v>1.2</v>
      </c>
      <c r="AE1292">
        <v>1.94</v>
      </c>
      <c r="AF1292" t="s">
        <v>230</v>
      </c>
      <c r="AG1292" s="1">
        <v>24400</v>
      </c>
      <c r="AH1292" s="36">
        <v>6191</v>
      </c>
      <c r="AI1292">
        <v>800</v>
      </c>
      <c r="AJ1292" s="36">
        <v>6188</v>
      </c>
      <c r="AK1292">
        <v>500</v>
      </c>
      <c r="AL1292" s="2">
        <v>0.63611111111111107</v>
      </c>
      <c r="AN1292" t="s">
        <v>298</v>
      </c>
      <c r="AO1292" t="s">
        <v>509</v>
      </c>
      <c r="AQ1292" t="str">
        <f t="shared" si="20"/>
        <v/>
      </c>
    </row>
    <row r="1293" spans="1:43">
      <c r="A1293" s="8">
        <v>46191</v>
      </c>
      <c r="B1293">
        <v>4075.07</v>
      </c>
      <c r="C1293">
        <v>1.54</v>
      </c>
      <c r="D1293">
        <v>71330</v>
      </c>
      <c r="E1293">
        <v>1.83</v>
      </c>
      <c r="F1293" s="69">
        <v>9882</v>
      </c>
      <c r="G1293" t="s">
        <v>115</v>
      </c>
      <c r="H1293">
        <v>0</v>
      </c>
      <c r="I1293" t="s">
        <v>288</v>
      </c>
      <c r="J1293" t="s">
        <v>289</v>
      </c>
      <c r="K1293" t="s">
        <v>290</v>
      </c>
      <c r="L1293" s="36">
        <v>1758</v>
      </c>
      <c r="M1293">
        <v>22</v>
      </c>
      <c r="N1293" s="66">
        <v>1.2699999999999999E-2</v>
      </c>
      <c r="O1293" s="36">
        <v>1736</v>
      </c>
      <c r="P1293" s="66">
        <v>1.26E-2</v>
      </c>
      <c r="Q1293" s="36">
        <v>1741</v>
      </c>
      <c r="R1293" s="36">
        <v>1778</v>
      </c>
      <c r="S1293" s="36">
        <v>1738</v>
      </c>
      <c r="T1293" s="66">
        <v>9.7000000000000003E-3</v>
      </c>
      <c r="U1293" s="66">
        <v>-2.2000000000000001E-3</v>
      </c>
      <c r="V1293" s="66">
        <v>-1.12E-2</v>
      </c>
      <c r="W1293" s="66">
        <v>1.15E-2</v>
      </c>
      <c r="X1293" s="1">
        <v>153900</v>
      </c>
      <c r="Y1293" s="1">
        <v>270884</v>
      </c>
      <c r="Z1293" s="1">
        <v>151225</v>
      </c>
      <c r="AA1293" t="s">
        <v>512</v>
      </c>
      <c r="AB1293" t="s">
        <v>513</v>
      </c>
      <c r="AC1293">
        <v>11.46</v>
      </c>
      <c r="AD1293">
        <v>1.21</v>
      </c>
      <c r="AE1293">
        <v>3.87</v>
      </c>
      <c r="AF1293" t="s">
        <v>230</v>
      </c>
      <c r="AG1293" s="1">
        <v>37400</v>
      </c>
      <c r="AH1293" s="36">
        <v>1758</v>
      </c>
      <c r="AI1293" s="1">
        <v>1300</v>
      </c>
      <c r="AJ1293" s="36">
        <v>1757</v>
      </c>
      <c r="AK1293">
        <v>900</v>
      </c>
      <c r="AL1293" s="2">
        <v>0.63611111111111107</v>
      </c>
      <c r="AN1293" t="s">
        <v>298</v>
      </c>
      <c r="AO1293" t="s">
        <v>322</v>
      </c>
      <c r="AQ1293" t="str">
        <f t="shared" si="20"/>
        <v/>
      </c>
    </row>
    <row r="1294" spans="1:43">
      <c r="F1294" s="69">
        <v>6502</v>
      </c>
      <c r="I1294" t="s">
        <v>514</v>
      </c>
      <c r="P1294" t="s">
        <v>230</v>
      </c>
      <c r="T1294" t="s">
        <v>230</v>
      </c>
      <c r="U1294" t="s">
        <v>230</v>
      </c>
      <c r="V1294" t="s">
        <v>230</v>
      </c>
      <c r="W1294" t="s">
        <v>230</v>
      </c>
      <c r="AF1294" t="s">
        <v>230</v>
      </c>
      <c r="AG1294" t="s">
        <v>230</v>
      </c>
      <c r="AO1294" t="s">
        <v>515</v>
      </c>
      <c r="AQ1294" t="str">
        <f t="shared" si="20"/>
        <v/>
      </c>
    </row>
    <row r="1295" spans="1:43">
      <c r="F1295" s="69">
        <v>5759</v>
      </c>
      <c r="I1295" t="s">
        <v>514</v>
      </c>
      <c r="P1295" t="s">
        <v>230</v>
      </c>
      <c r="T1295" t="s">
        <v>230</v>
      </c>
      <c r="U1295" t="s">
        <v>230</v>
      </c>
      <c r="V1295" t="s">
        <v>230</v>
      </c>
      <c r="W1295" t="s">
        <v>230</v>
      </c>
      <c r="AF1295" t="s">
        <v>230</v>
      </c>
      <c r="AG1295" t="s">
        <v>230</v>
      </c>
      <c r="AO1295" t="s">
        <v>515</v>
      </c>
      <c r="AQ1295" t="str">
        <f t="shared" si="20"/>
        <v/>
      </c>
    </row>
    <row r="1296" spans="1:43">
      <c r="AQ1296" t="str">
        <f t="shared" si="20"/>
        <v/>
      </c>
    </row>
    <row r="1297" spans="1:43">
      <c r="AQ1297" t="str">
        <f t="shared" si="20"/>
        <v/>
      </c>
    </row>
    <row r="1298" spans="1:43">
      <c r="AQ1298" t="str">
        <f t="shared" si="20"/>
        <v/>
      </c>
    </row>
    <row r="1299" spans="1:43">
      <c r="B1299"/>
      <c r="C1299"/>
      <c r="D1299" s="1"/>
      <c r="E1299" s="6"/>
      <c r="AQ1299" t="str">
        <f t="shared" si="20"/>
        <v/>
      </c>
    </row>
    <row r="1300" spans="1:43">
      <c r="A1300" s="8" t="s">
        <v>0</v>
      </c>
      <c r="B1300" t="s">
        <v>116</v>
      </c>
      <c r="C1300" t="s">
        <v>1</v>
      </c>
      <c r="D1300" t="s">
        <v>2</v>
      </c>
      <c r="E1300" t="s">
        <v>3</v>
      </c>
      <c r="F1300" s="7" t="s">
        <v>4</v>
      </c>
      <c r="G1300" t="s">
        <v>5</v>
      </c>
      <c r="H1300" t="s">
        <v>268</v>
      </c>
      <c r="I1300" t="s">
        <v>269</v>
      </c>
      <c r="J1300" t="s">
        <v>270</v>
      </c>
      <c r="K1300" t="s">
        <v>271</v>
      </c>
      <c r="L1300" t="s">
        <v>6</v>
      </c>
      <c r="M1300" t="s">
        <v>7</v>
      </c>
      <c r="N1300" t="s">
        <v>8</v>
      </c>
      <c r="O1300" t="s">
        <v>9</v>
      </c>
      <c r="P1300" t="s">
        <v>272</v>
      </c>
      <c r="Q1300" t="s">
        <v>10</v>
      </c>
      <c r="R1300" t="s">
        <v>11</v>
      </c>
      <c r="S1300" t="s">
        <v>12</v>
      </c>
      <c r="T1300" t="s">
        <v>273</v>
      </c>
      <c r="U1300" t="s">
        <v>274</v>
      </c>
      <c r="V1300" t="s">
        <v>275</v>
      </c>
      <c r="W1300" t="s">
        <v>276</v>
      </c>
      <c r="X1300" t="s">
        <v>13</v>
      </c>
      <c r="Y1300" t="s">
        <v>277</v>
      </c>
      <c r="Z1300" t="s">
        <v>278</v>
      </c>
      <c r="AA1300" t="s">
        <v>14</v>
      </c>
      <c r="AB1300" t="s">
        <v>15</v>
      </c>
      <c r="AC1300" t="s">
        <v>279</v>
      </c>
      <c r="AD1300" t="s">
        <v>280</v>
      </c>
      <c r="AE1300" t="s">
        <v>281</v>
      </c>
      <c r="AF1300" t="s">
        <v>282</v>
      </c>
      <c r="AG1300" t="s">
        <v>283</v>
      </c>
      <c r="AH1300" t="s">
        <v>284</v>
      </c>
      <c r="AI1300" t="s">
        <v>16</v>
      </c>
      <c r="AJ1300" t="s">
        <v>17</v>
      </c>
      <c r="AK1300" t="s">
        <v>18</v>
      </c>
      <c r="AL1300" t="s">
        <v>19</v>
      </c>
      <c r="AM1300" t="s">
        <v>20</v>
      </c>
      <c r="AN1300" t="s">
        <v>285</v>
      </c>
      <c r="AO1300" t="s">
        <v>286</v>
      </c>
      <c r="AQ1300" t="str">
        <f t="shared" si="20"/>
        <v/>
      </c>
    </row>
    <row r="1301" spans="1:43">
      <c r="A1301" s="8">
        <v>46192</v>
      </c>
      <c r="B1301">
        <v>4036.56</v>
      </c>
      <c r="C1301">
        <v>-0.78</v>
      </c>
      <c r="D1301">
        <v>71350</v>
      </c>
      <c r="E1301">
        <v>0.15</v>
      </c>
      <c r="F1301" s="69">
        <v>1605</v>
      </c>
      <c r="G1301" t="s">
        <v>21</v>
      </c>
      <c r="H1301">
        <v>0</v>
      </c>
      <c r="I1301" t="s">
        <v>288</v>
      </c>
      <c r="J1301" t="s">
        <v>289</v>
      </c>
      <c r="K1301" t="s">
        <v>295</v>
      </c>
      <c r="L1301" s="36">
        <v>3474</v>
      </c>
      <c r="M1301">
        <v>45</v>
      </c>
      <c r="N1301" s="66">
        <v>1.3100000000000001E-2</v>
      </c>
      <c r="O1301" s="36">
        <v>3429</v>
      </c>
      <c r="P1301" s="66">
        <v>1.3100000000000001E-2</v>
      </c>
      <c r="Q1301" s="36">
        <v>3407</v>
      </c>
      <c r="R1301" s="36">
        <v>3478</v>
      </c>
      <c r="S1301" s="36">
        <v>3371</v>
      </c>
      <c r="T1301" s="66">
        <v>1.9599999999999999E-2</v>
      </c>
      <c r="U1301" s="66">
        <v>1.8700000000000001E-2</v>
      </c>
      <c r="V1301" s="66">
        <v>-1.1000000000000001E-3</v>
      </c>
      <c r="W1301" s="66">
        <v>3.0499999999999999E-2</v>
      </c>
      <c r="X1301" s="1">
        <v>3119300</v>
      </c>
      <c r="Y1301" s="1">
        <v>10679802</v>
      </c>
      <c r="Z1301" s="1">
        <v>4374238</v>
      </c>
      <c r="AA1301" t="s">
        <v>291</v>
      </c>
      <c r="AB1301" t="s">
        <v>292</v>
      </c>
      <c r="AC1301">
        <v>8.9700000000000006</v>
      </c>
      <c r="AD1301">
        <v>0.85</v>
      </c>
      <c r="AE1301">
        <v>3.11</v>
      </c>
      <c r="AF1301" t="s">
        <v>230</v>
      </c>
      <c r="AG1301" s="1">
        <v>64800</v>
      </c>
      <c r="AH1301" s="36">
        <v>3474</v>
      </c>
      <c r="AI1301" s="1">
        <v>2000</v>
      </c>
      <c r="AJ1301" s="36">
        <v>3473</v>
      </c>
      <c r="AK1301" s="1">
        <v>2000</v>
      </c>
      <c r="AL1301" s="2">
        <v>0.6381944444444444</v>
      </c>
      <c r="AN1301" t="s">
        <v>293</v>
      </c>
      <c r="AO1301" t="s">
        <v>294</v>
      </c>
      <c r="AQ1301" t="str">
        <f t="shared" si="20"/>
        <v/>
      </c>
    </row>
    <row r="1302" spans="1:43">
      <c r="A1302" s="8">
        <v>46192</v>
      </c>
      <c r="B1302">
        <v>4036.56</v>
      </c>
      <c r="C1302">
        <v>-0.78</v>
      </c>
      <c r="D1302">
        <v>71350</v>
      </c>
      <c r="E1302">
        <v>0.15</v>
      </c>
      <c r="F1302" s="69">
        <v>1833</v>
      </c>
      <c r="G1302" t="s">
        <v>24</v>
      </c>
      <c r="H1302">
        <v>0</v>
      </c>
      <c r="I1302" t="s">
        <v>288</v>
      </c>
      <c r="J1302" t="s">
        <v>289</v>
      </c>
      <c r="K1302" t="s">
        <v>290</v>
      </c>
      <c r="L1302" s="36">
        <v>5680</v>
      </c>
      <c r="M1302">
        <v>-120</v>
      </c>
      <c r="N1302" s="66">
        <v>-2.07E-2</v>
      </c>
      <c r="O1302" s="36">
        <v>5800</v>
      </c>
      <c r="P1302" s="66">
        <v>-2.06E-2</v>
      </c>
      <c r="Q1302" s="36">
        <v>5800</v>
      </c>
      <c r="R1302" s="36">
        <v>5850</v>
      </c>
      <c r="S1302" s="36">
        <v>5670</v>
      </c>
      <c r="T1302" s="66">
        <v>-2.06E-2</v>
      </c>
      <c r="U1302" s="66">
        <v>-1.21E-2</v>
      </c>
      <c r="V1302" s="66">
        <v>-2.9000000000000001E-2</v>
      </c>
      <c r="W1302" s="66">
        <v>1.6999999999999999E-3</v>
      </c>
      <c r="X1302" s="1">
        <v>66400</v>
      </c>
      <c r="Y1302" s="1">
        <v>380069</v>
      </c>
      <c r="Z1302" s="1">
        <v>219618</v>
      </c>
      <c r="AA1302" t="s">
        <v>296</v>
      </c>
      <c r="AB1302" t="s">
        <v>572</v>
      </c>
      <c r="AC1302">
        <v>13.23</v>
      </c>
      <c r="AD1302">
        <v>1.03</v>
      </c>
      <c r="AE1302">
        <v>5.28</v>
      </c>
      <c r="AF1302" t="s">
        <v>230</v>
      </c>
      <c r="AG1302" s="1">
        <v>12700</v>
      </c>
      <c r="AH1302" s="36">
        <v>5690</v>
      </c>
      <c r="AI1302" s="1">
        <v>2300</v>
      </c>
      <c r="AJ1302" s="36">
        <v>5680</v>
      </c>
      <c r="AK1302">
        <v>300</v>
      </c>
      <c r="AL1302" s="2">
        <v>0.63749999999999996</v>
      </c>
      <c r="AN1302" t="s">
        <v>298</v>
      </c>
      <c r="AO1302" t="s">
        <v>299</v>
      </c>
      <c r="AQ1302" t="str">
        <f t="shared" si="20"/>
        <v/>
      </c>
    </row>
    <row r="1303" spans="1:43">
      <c r="A1303" s="8">
        <v>46192</v>
      </c>
      <c r="B1303">
        <v>4036.56</v>
      </c>
      <c r="C1303">
        <v>-0.78</v>
      </c>
      <c r="D1303">
        <v>71350</v>
      </c>
      <c r="E1303">
        <v>0.15</v>
      </c>
      <c r="F1303" s="69">
        <v>1911</v>
      </c>
      <c r="G1303" t="s">
        <v>25</v>
      </c>
      <c r="H1303">
        <v>0</v>
      </c>
      <c r="I1303" t="s">
        <v>288</v>
      </c>
      <c r="J1303" t="s">
        <v>289</v>
      </c>
      <c r="K1303" t="s">
        <v>295</v>
      </c>
      <c r="L1303" s="36">
        <v>1342.5</v>
      </c>
      <c r="M1303">
        <v>16.5</v>
      </c>
      <c r="N1303" s="66">
        <v>1.24E-2</v>
      </c>
      <c r="O1303" s="36">
        <v>1326</v>
      </c>
      <c r="P1303" s="66">
        <v>1.24E-2</v>
      </c>
      <c r="Q1303" s="36">
        <v>1329</v>
      </c>
      <c r="R1303" s="36">
        <v>1350</v>
      </c>
      <c r="S1303" s="36">
        <v>1317.5</v>
      </c>
      <c r="T1303" s="66">
        <v>1.01E-2</v>
      </c>
      <c r="U1303" s="66">
        <v>1.4E-3</v>
      </c>
      <c r="V1303" s="66">
        <v>-5.4999999999999997E-3</v>
      </c>
      <c r="W1303" s="66">
        <v>1.89E-2</v>
      </c>
      <c r="X1303" s="1">
        <v>2800100</v>
      </c>
      <c r="Y1303" s="1">
        <v>3741637</v>
      </c>
      <c r="Z1303" s="1">
        <v>830425</v>
      </c>
      <c r="AA1303" t="s">
        <v>300</v>
      </c>
      <c r="AB1303" t="s">
        <v>301</v>
      </c>
      <c r="AC1303">
        <v>8.5500000000000007</v>
      </c>
      <c r="AD1303">
        <v>0.81</v>
      </c>
      <c r="AE1303">
        <v>3.72</v>
      </c>
      <c r="AF1303" t="s">
        <v>230</v>
      </c>
      <c r="AG1303" s="1">
        <v>311900</v>
      </c>
      <c r="AH1303" s="36">
        <v>1343</v>
      </c>
      <c r="AI1303" s="1">
        <v>5900</v>
      </c>
      <c r="AJ1303" s="36">
        <v>1342.5</v>
      </c>
      <c r="AK1303" s="1">
        <v>1600</v>
      </c>
      <c r="AL1303" s="2">
        <v>0.6381944444444444</v>
      </c>
      <c r="AN1303" t="s">
        <v>293</v>
      </c>
      <c r="AO1303" t="s">
        <v>299</v>
      </c>
      <c r="AQ1303" t="str">
        <f t="shared" si="20"/>
        <v/>
      </c>
    </row>
    <row r="1304" spans="1:43">
      <c r="A1304" s="8">
        <v>46192</v>
      </c>
      <c r="B1304">
        <v>4036.56</v>
      </c>
      <c r="C1304">
        <v>-0.78</v>
      </c>
      <c r="D1304">
        <v>71350</v>
      </c>
      <c r="E1304">
        <v>0.15</v>
      </c>
      <c r="F1304" s="69">
        <v>1925</v>
      </c>
      <c r="G1304" t="s">
        <v>26</v>
      </c>
      <c r="H1304">
        <v>0</v>
      </c>
      <c r="I1304" t="s">
        <v>288</v>
      </c>
      <c r="J1304" t="s">
        <v>289</v>
      </c>
      <c r="K1304" t="s">
        <v>290</v>
      </c>
      <c r="L1304" s="36">
        <v>4358</v>
      </c>
      <c r="M1304">
        <v>-14</v>
      </c>
      <c r="N1304" s="66">
        <v>-3.2000000000000002E-3</v>
      </c>
      <c r="O1304" s="36">
        <v>4372</v>
      </c>
      <c r="P1304" s="66">
        <v>-3.2000000000000002E-3</v>
      </c>
      <c r="Q1304" s="36">
        <v>4320</v>
      </c>
      <c r="R1304" s="36">
        <v>4378</v>
      </c>
      <c r="S1304" s="36">
        <v>4319</v>
      </c>
      <c r="T1304" s="66">
        <v>8.6999999999999994E-3</v>
      </c>
      <c r="U1304" s="66">
        <v>3.3999999999999998E-3</v>
      </c>
      <c r="V1304" s="66">
        <v>-4.4999999999999997E-3</v>
      </c>
      <c r="W1304" s="66">
        <v>8.9999999999999993E-3</v>
      </c>
      <c r="X1304" s="1">
        <v>908400</v>
      </c>
      <c r="Y1304" s="1">
        <v>3954365</v>
      </c>
      <c r="Z1304" s="1">
        <v>2874694</v>
      </c>
      <c r="AA1304" t="s">
        <v>302</v>
      </c>
      <c r="AB1304" t="s">
        <v>573</v>
      </c>
      <c r="AC1304">
        <v>11.88</v>
      </c>
      <c r="AD1304">
        <v>0.93</v>
      </c>
      <c r="AE1304">
        <v>4.04</v>
      </c>
      <c r="AF1304" t="s">
        <v>230</v>
      </c>
      <c r="AG1304" s="1">
        <v>67500</v>
      </c>
      <c r="AH1304" s="36">
        <v>4359</v>
      </c>
      <c r="AI1304" s="1">
        <v>1600</v>
      </c>
      <c r="AJ1304" s="36">
        <v>4357</v>
      </c>
      <c r="AK1304" s="1">
        <v>1200</v>
      </c>
      <c r="AL1304" s="2">
        <v>0.6381944444444444</v>
      </c>
      <c r="AN1304" t="s">
        <v>298</v>
      </c>
      <c r="AO1304" t="s">
        <v>299</v>
      </c>
      <c r="AQ1304" t="str">
        <f t="shared" si="20"/>
        <v/>
      </c>
    </row>
    <row r="1305" spans="1:43">
      <c r="A1305" s="8">
        <v>46192</v>
      </c>
      <c r="B1305">
        <v>4036.56</v>
      </c>
      <c r="C1305">
        <v>-0.78</v>
      </c>
      <c r="D1305">
        <v>71350</v>
      </c>
      <c r="E1305">
        <v>0.15</v>
      </c>
      <c r="F1305" s="69">
        <v>1928</v>
      </c>
      <c r="G1305" t="s">
        <v>27</v>
      </c>
      <c r="H1305">
        <v>0</v>
      </c>
      <c r="I1305" t="s">
        <v>288</v>
      </c>
      <c r="J1305" t="s">
        <v>289</v>
      </c>
      <c r="K1305" t="s">
        <v>295</v>
      </c>
      <c r="L1305" s="36">
        <v>3274</v>
      </c>
      <c r="M1305">
        <v>-2</v>
      </c>
      <c r="N1305" s="66">
        <v>-5.9999999999999995E-4</v>
      </c>
      <c r="O1305" s="36">
        <v>3276</v>
      </c>
      <c r="P1305" s="66">
        <v>-5.9999999999999995E-4</v>
      </c>
      <c r="Q1305" s="36">
        <v>3262</v>
      </c>
      <c r="R1305" s="36">
        <v>3292</v>
      </c>
      <c r="S1305" s="36">
        <v>3255</v>
      </c>
      <c r="T1305" s="66">
        <v>3.5999999999999999E-3</v>
      </c>
      <c r="U1305" s="66">
        <v>-2.9999999999999997E-4</v>
      </c>
      <c r="V1305" s="66">
        <v>-5.4000000000000003E-3</v>
      </c>
      <c r="W1305" s="66">
        <v>5.7999999999999996E-3</v>
      </c>
      <c r="X1305" s="1">
        <v>1324700</v>
      </c>
      <c r="Y1305" s="1">
        <v>4337842</v>
      </c>
      <c r="Z1305" s="1">
        <v>2133291</v>
      </c>
      <c r="AA1305" t="s">
        <v>304</v>
      </c>
      <c r="AB1305" t="s">
        <v>574</v>
      </c>
      <c r="AC1305">
        <v>9.73</v>
      </c>
      <c r="AD1305">
        <v>0.99</v>
      </c>
      <c r="AE1305">
        <v>4.43</v>
      </c>
      <c r="AF1305" t="s">
        <v>230</v>
      </c>
      <c r="AG1305" s="1">
        <v>228600</v>
      </c>
      <c r="AH1305" s="36">
        <v>3275</v>
      </c>
      <c r="AI1305" s="1">
        <v>2300</v>
      </c>
      <c r="AJ1305" s="36">
        <v>3274</v>
      </c>
      <c r="AK1305" s="1">
        <v>2400</v>
      </c>
      <c r="AL1305" s="2">
        <v>0.6381944444444444</v>
      </c>
      <c r="AM1305" s="3">
        <v>46177</v>
      </c>
      <c r="AN1305" t="s">
        <v>306</v>
      </c>
      <c r="AO1305" t="s">
        <v>299</v>
      </c>
      <c r="AQ1305" t="str">
        <f t="shared" si="20"/>
        <v/>
      </c>
    </row>
    <row r="1306" spans="1:43">
      <c r="A1306" s="8">
        <v>46192</v>
      </c>
      <c r="B1306">
        <v>4036.56</v>
      </c>
      <c r="C1306">
        <v>-0.78</v>
      </c>
      <c r="D1306">
        <v>71350</v>
      </c>
      <c r="E1306">
        <v>0.15</v>
      </c>
      <c r="F1306" s="69">
        <v>1929</v>
      </c>
      <c r="G1306" t="s">
        <v>28</v>
      </c>
      <c r="H1306">
        <v>0</v>
      </c>
      <c r="I1306" t="s">
        <v>288</v>
      </c>
      <c r="J1306" t="s">
        <v>289</v>
      </c>
      <c r="K1306" t="s">
        <v>295</v>
      </c>
      <c r="L1306" s="36">
        <v>1100</v>
      </c>
      <c r="M1306">
        <v>-2</v>
      </c>
      <c r="N1306" s="66">
        <v>-1.8E-3</v>
      </c>
      <c r="O1306" s="36">
        <v>1102</v>
      </c>
      <c r="P1306" s="66">
        <v>-1.8E-3</v>
      </c>
      <c r="Q1306" s="36">
        <v>1100</v>
      </c>
      <c r="R1306" s="36">
        <v>1107</v>
      </c>
      <c r="S1306" s="36">
        <v>1092</v>
      </c>
      <c r="T1306" s="66">
        <v>0</v>
      </c>
      <c r="U1306" s="66">
        <v>1.8E-3</v>
      </c>
      <c r="V1306" s="66">
        <v>-6.3E-3</v>
      </c>
      <c r="W1306" s="66">
        <v>7.3000000000000001E-3</v>
      </c>
      <c r="X1306" s="1">
        <v>43000</v>
      </c>
      <c r="Y1306" s="1">
        <v>47242</v>
      </c>
      <c r="Z1306" s="1">
        <v>45952</v>
      </c>
      <c r="AA1306" t="s">
        <v>307</v>
      </c>
      <c r="AB1306" t="s">
        <v>575</v>
      </c>
      <c r="AC1306">
        <v>12.41</v>
      </c>
      <c r="AD1306">
        <v>1.21</v>
      </c>
      <c r="AE1306">
        <v>4.55</v>
      </c>
      <c r="AF1306" t="s">
        <v>230</v>
      </c>
      <c r="AG1306" s="1">
        <v>14600</v>
      </c>
      <c r="AH1306" s="36">
        <v>1101</v>
      </c>
      <c r="AI1306">
        <v>600</v>
      </c>
      <c r="AJ1306" s="36">
        <v>1100</v>
      </c>
      <c r="AK1306">
        <v>400</v>
      </c>
      <c r="AL1306" s="2">
        <v>0.63749999999999996</v>
      </c>
      <c r="AN1306" t="s">
        <v>298</v>
      </c>
      <c r="AO1306" t="s">
        <v>299</v>
      </c>
      <c r="AQ1306" t="str">
        <f t="shared" si="20"/>
        <v/>
      </c>
    </row>
    <row r="1307" spans="1:43">
      <c r="A1307" s="8">
        <v>46192</v>
      </c>
      <c r="B1307">
        <v>4036.56</v>
      </c>
      <c r="C1307">
        <v>-0.78</v>
      </c>
      <c r="D1307">
        <v>71350</v>
      </c>
      <c r="E1307">
        <v>0.15</v>
      </c>
      <c r="F1307" s="69">
        <v>1963</v>
      </c>
      <c r="G1307" t="s">
        <v>29</v>
      </c>
      <c r="H1307">
        <v>0</v>
      </c>
      <c r="I1307" t="s">
        <v>288</v>
      </c>
      <c r="J1307" t="s">
        <v>289</v>
      </c>
      <c r="K1307" t="s">
        <v>290</v>
      </c>
      <c r="L1307" s="36">
        <v>2703</v>
      </c>
      <c r="M1307">
        <v>-100.5</v>
      </c>
      <c r="N1307" s="66">
        <v>-3.5799999999999998E-2</v>
      </c>
      <c r="O1307" s="36">
        <v>2803.5</v>
      </c>
      <c r="P1307" s="66">
        <v>-3.5799999999999998E-2</v>
      </c>
      <c r="Q1307" s="36">
        <v>2780</v>
      </c>
      <c r="R1307" s="36">
        <v>2813.5</v>
      </c>
      <c r="S1307" s="36">
        <v>2679</v>
      </c>
      <c r="T1307" s="66">
        <v>-2.76E-2</v>
      </c>
      <c r="U1307" s="66">
        <v>-7.3000000000000001E-3</v>
      </c>
      <c r="V1307" s="66">
        <v>-3.9199999999999999E-2</v>
      </c>
      <c r="W1307" s="66">
        <v>8.8999999999999999E-3</v>
      </c>
      <c r="X1307" s="1">
        <v>1113000</v>
      </c>
      <c r="Y1307" s="1">
        <v>3028147</v>
      </c>
      <c r="Z1307" s="1">
        <v>660324</v>
      </c>
      <c r="AA1307" t="s">
        <v>309</v>
      </c>
      <c r="AB1307" t="s">
        <v>310</v>
      </c>
      <c r="AC1307">
        <v>14.21</v>
      </c>
      <c r="AD1307">
        <v>1.52</v>
      </c>
      <c r="AE1307">
        <v>1.92</v>
      </c>
      <c r="AF1307" t="s">
        <v>230</v>
      </c>
      <c r="AG1307" s="1">
        <v>34700</v>
      </c>
      <c r="AH1307" s="36">
        <v>2703.5</v>
      </c>
      <c r="AI1307">
        <v>300</v>
      </c>
      <c r="AJ1307" s="36">
        <v>2703</v>
      </c>
      <c r="AK1307">
        <v>200</v>
      </c>
      <c r="AL1307" s="2">
        <v>0.6381944444444444</v>
      </c>
      <c r="AN1307" t="s">
        <v>298</v>
      </c>
      <c r="AO1307" t="s">
        <v>299</v>
      </c>
      <c r="AQ1307" t="str">
        <f t="shared" si="20"/>
        <v/>
      </c>
    </row>
    <row r="1308" spans="1:43">
      <c r="A1308" s="8">
        <v>46192</v>
      </c>
      <c r="B1308">
        <v>4036.56</v>
      </c>
      <c r="C1308">
        <v>-0.78</v>
      </c>
      <c r="D1308">
        <v>71350</v>
      </c>
      <c r="E1308">
        <v>0.15</v>
      </c>
      <c r="F1308" s="69">
        <v>2124</v>
      </c>
      <c r="G1308" t="s">
        <v>30</v>
      </c>
      <c r="H1308">
        <v>0</v>
      </c>
      <c r="I1308" t="s">
        <v>288</v>
      </c>
      <c r="J1308" t="s">
        <v>289</v>
      </c>
      <c r="K1308" t="s">
        <v>295</v>
      </c>
      <c r="L1308">
        <v>847</v>
      </c>
      <c r="M1308">
        <v>-9</v>
      </c>
      <c r="N1308" s="66">
        <v>-1.0500000000000001E-2</v>
      </c>
      <c r="O1308">
        <v>856</v>
      </c>
      <c r="P1308" s="66">
        <v>-1.0500000000000001E-2</v>
      </c>
      <c r="Q1308">
        <v>852</v>
      </c>
      <c r="R1308">
        <v>854</v>
      </c>
      <c r="S1308">
        <v>843</v>
      </c>
      <c r="T1308" s="66">
        <v>-5.7999999999999996E-3</v>
      </c>
      <c r="U1308" s="66">
        <v>2.3E-3</v>
      </c>
      <c r="V1308" s="66">
        <v>-8.0999999999999996E-3</v>
      </c>
      <c r="W1308" s="66">
        <v>4.7000000000000002E-3</v>
      </c>
      <c r="X1308" s="1">
        <v>325500</v>
      </c>
      <c r="Y1308" s="1">
        <v>275813</v>
      </c>
      <c r="Z1308" s="1">
        <v>140226</v>
      </c>
      <c r="AA1308" t="s">
        <v>311</v>
      </c>
      <c r="AB1308" t="s">
        <v>312</v>
      </c>
      <c r="AC1308">
        <v>15.65</v>
      </c>
      <c r="AD1308">
        <v>6</v>
      </c>
      <c r="AE1308">
        <v>4.49</v>
      </c>
      <c r="AF1308" t="s">
        <v>230</v>
      </c>
      <c r="AG1308" s="1">
        <v>87500</v>
      </c>
      <c r="AH1308">
        <v>849</v>
      </c>
      <c r="AI1308" s="1">
        <v>7700</v>
      </c>
      <c r="AJ1308">
        <v>848</v>
      </c>
      <c r="AK1308">
        <v>300</v>
      </c>
      <c r="AL1308" s="2">
        <v>0.6381944444444444</v>
      </c>
      <c r="AN1308" t="s">
        <v>293</v>
      </c>
      <c r="AO1308" t="s">
        <v>313</v>
      </c>
      <c r="AQ1308" t="str">
        <f t="shared" si="20"/>
        <v/>
      </c>
    </row>
    <row r="1309" spans="1:43">
      <c r="A1309" s="8">
        <v>46192</v>
      </c>
      <c r="B1309">
        <v>4036.56</v>
      </c>
      <c r="C1309">
        <v>-0.78</v>
      </c>
      <c r="D1309">
        <v>71350</v>
      </c>
      <c r="E1309">
        <v>0.15</v>
      </c>
      <c r="F1309" s="69">
        <v>2162</v>
      </c>
      <c r="G1309" t="s">
        <v>31</v>
      </c>
      <c r="H1309">
        <v>0</v>
      </c>
      <c r="I1309" t="s">
        <v>314</v>
      </c>
      <c r="J1309" t="s">
        <v>289</v>
      </c>
      <c r="K1309" t="s">
        <v>290</v>
      </c>
      <c r="L1309">
        <v>539</v>
      </c>
      <c r="M1309">
        <v>1</v>
      </c>
      <c r="N1309" s="66">
        <v>1.9E-3</v>
      </c>
      <c r="O1309">
        <v>538</v>
      </c>
      <c r="P1309" s="66">
        <v>1.8E-3</v>
      </c>
      <c r="Q1309">
        <v>538</v>
      </c>
      <c r="R1309">
        <v>539</v>
      </c>
      <c r="S1309">
        <v>538</v>
      </c>
      <c r="T1309" s="66">
        <v>1.8E-3</v>
      </c>
      <c r="U1309" s="66">
        <v>1.8E-3</v>
      </c>
      <c r="V1309" s="66">
        <v>0</v>
      </c>
      <c r="W1309" s="66">
        <v>1.8E-3</v>
      </c>
      <c r="X1309" s="1">
        <v>867500</v>
      </c>
      <c r="Y1309" s="1">
        <v>467326</v>
      </c>
      <c r="Z1309" s="1">
        <v>11648</v>
      </c>
      <c r="AA1309" t="s">
        <v>576</v>
      </c>
      <c r="AB1309" t="s">
        <v>316</v>
      </c>
      <c r="AC1309">
        <v>31.33</v>
      </c>
      <c r="AD1309">
        <v>2.0499999999999998</v>
      </c>
      <c r="AE1309">
        <v>0</v>
      </c>
      <c r="AF1309">
        <v>0.3</v>
      </c>
      <c r="AG1309">
        <v>0</v>
      </c>
      <c r="AH1309">
        <v>539</v>
      </c>
      <c r="AI1309" s="1">
        <v>560200</v>
      </c>
      <c r="AJ1309">
        <v>538</v>
      </c>
      <c r="AK1309" s="1">
        <v>3250800</v>
      </c>
      <c r="AL1309" s="2">
        <v>0.63749999999999996</v>
      </c>
      <c r="AN1309" t="s">
        <v>298</v>
      </c>
      <c r="AO1309" t="s">
        <v>313</v>
      </c>
      <c r="AQ1309" t="str">
        <f t="shared" si="20"/>
        <v/>
      </c>
    </row>
    <row r="1310" spans="1:43">
      <c r="A1310" s="8">
        <v>46192</v>
      </c>
      <c r="B1310">
        <v>4036.56</v>
      </c>
      <c r="C1310">
        <v>-0.78</v>
      </c>
      <c r="D1310">
        <v>71350</v>
      </c>
      <c r="E1310">
        <v>0.15</v>
      </c>
      <c r="F1310" s="69">
        <v>2229</v>
      </c>
      <c r="G1310" t="s">
        <v>32</v>
      </c>
      <c r="H1310">
        <v>0</v>
      </c>
      <c r="I1310" t="s">
        <v>288</v>
      </c>
      <c r="J1310" t="s">
        <v>289</v>
      </c>
      <c r="K1310" t="s">
        <v>295</v>
      </c>
      <c r="L1310" s="36">
        <v>2787</v>
      </c>
      <c r="M1310">
        <v>-1.5</v>
      </c>
      <c r="N1310" s="66">
        <v>-5.0000000000000001E-4</v>
      </c>
      <c r="O1310" s="36">
        <v>2788.5</v>
      </c>
      <c r="P1310" s="66">
        <v>-5.0000000000000001E-4</v>
      </c>
      <c r="Q1310" s="36">
        <v>2775</v>
      </c>
      <c r="R1310" s="36">
        <v>2799</v>
      </c>
      <c r="S1310" s="36">
        <v>2756.5</v>
      </c>
      <c r="T1310" s="66">
        <v>4.3E-3</v>
      </c>
      <c r="U1310" s="66">
        <v>1E-3</v>
      </c>
      <c r="V1310" s="66">
        <v>-4.1999999999999997E-3</v>
      </c>
      <c r="W1310" s="66">
        <v>1.0999999999999999E-2</v>
      </c>
      <c r="X1310" s="1">
        <v>339400</v>
      </c>
      <c r="Y1310" s="1">
        <v>944549</v>
      </c>
      <c r="Z1310" s="1">
        <v>373262</v>
      </c>
      <c r="AA1310" t="s">
        <v>317</v>
      </c>
      <c r="AB1310" t="s">
        <v>660</v>
      </c>
      <c r="AC1310">
        <v>19.47</v>
      </c>
      <c r="AD1310">
        <v>1.6</v>
      </c>
      <c r="AE1310">
        <v>2.48</v>
      </c>
      <c r="AF1310" t="s">
        <v>230</v>
      </c>
      <c r="AG1310" s="1">
        <v>14700</v>
      </c>
      <c r="AH1310" s="36">
        <v>2787.5</v>
      </c>
      <c r="AI1310">
        <v>900</v>
      </c>
      <c r="AJ1310" s="36">
        <v>2786.5</v>
      </c>
      <c r="AK1310">
        <v>600</v>
      </c>
      <c r="AL1310" s="2">
        <v>0.63749999999999996</v>
      </c>
      <c r="AN1310" t="s">
        <v>298</v>
      </c>
      <c r="AO1310" t="s">
        <v>319</v>
      </c>
      <c r="AQ1310" t="str">
        <f t="shared" si="20"/>
        <v/>
      </c>
    </row>
    <row r="1311" spans="1:43">
      <c r="A1311" s="8">
        <v>46192</v>
      </c>
      <c r="B1311">
        <v>4036.56</v>
      </c>
      <c r="C1311">
        <v>-0.78</v>
      </c>
      <c r="D1311">
        <v>71350</v>
      </c>
      <c r="E1311">
        <v>0.15</v>
      </c>
      <c r="F1311" s="69">
        <v>2768</v>
      </c>
      <c r="G1311" t="s">
        <v>33</v>
      </c>
      <c r="H1311">
        <v>0</v>
      </c>
      <c r="I1311" t="s">
        <v>288</v>
      </c>
      <c r="J1311" t="s">
        <v>289</v>
      </c>
      <c r="K1311" t="s">
        <v>290</v>
      </c>
      <c r="L1311" s="36">
        <v>5288</v>
      </c>
      <c r="M1311">
        <v>-64</v>
      </c>
      <c r="N1311" s="66">
        <v>-1.2E-2</v>
      </c>
      <c r="O1311" s="36">
        <v>5352</v>
      </c>
      <c r="P1311" s="66">
        <v>-1.1900000000000001E-2</v>
      </c>
      <c r="Q1311" s="36">
        <v>5345</v>
      </c>
      <c r="R1311" s="36">
        <v>5406</v>
      </c>
      <c r="S1311" s="36">
        <v>5278</v>
      </c>
      <c r="T1311" s="66">
        <v>-1.06E-2</v>
      </c>
      <c r="U1311" s="66">
        <v>-1.2999999999999999E-2</v>
      </c>
      <c r="V1311" s="66">
        <v>-2.18E-2</v>
      </c>
      <c r="W1311" s="66">
        <v>1.8E-3</v>
      </c>
      <c r="X1311" s="1">
        <v>906400</v>
      </c>
      <c r="Y1311" s="1">
        <v>4838293</v>
      </c>
      <c r="Z1311" s="1">
        <v>1110480</v>
      </c>
      <c r="AA1311" t="s">
        <v>320</v>
      </c>
      <c r="AB1311" t="s">
        <v>321</v>
      </c>
      <c r="AC1311">
        <v>8.4600000000000009</v>
      </c>
      <c r="AD1311">
        <v>1</v>
      </c>
      <c r="AE1311">
        <v>3.4</v>
      </c>
      <c r="AF1311" t="s">
        <v>230</v>
      </c>
      <c r="AG1311" s="1">
        <v>169900</v>
      </c>
      <c r="AH1311" s="36">
        <v>5289</v>
      </c>
      <c r="AI1311">
        <v>600</v>
      </c>
      <c r="AJ1311" s="36">
        <v>5287</v>
      </c>
      <c r="AK1311">
        <v>500</v>
      </c>
      <c r="AL1311" s="2">
        <v>0.6381944444444444</v>
      </c>
      <c r="AN1311" t="s">
        <v>298</v>
      </c>
      <c r="AO1311" t="s">
        <v>322</v>
      </c>
      <c r="AQ1311" t="str">
        <f t="shared" si="20"/>
        <v/>
      </c>
    </row>
    <row r="1312" spans="1:43">
      <c r="A1312" s="8">
        <v>46192</v>
      </c>
      <c r="B1312">
        <v>4036.56</v>
      </c>
      <c r="C1312">
        <v>-0.78</v>
      </c>
      <c r="D1312">
        <v>71350</v>
      </c>
      <c r="E1312">
        <v>0.15</v>
      </c>
      <c r="F1312" s="69">
        <v>2769</v>
      </c>
      <c r="G1312" t="s">
        <v>34</v>
      </c>
      <c r="H1312">
        <v>0</v>
      </c>
      <c r="I1312" t="s">
        <v>314</v>
      </c>
      <c r="J1312" t="s">
        <v>323</v>
      </c>
      <c r="K1312" t="s">
        <v>295</v>
      </c>
      <c r="L1312">
        <v>853</v>
      </c>
      <c r="M1312">
        <v>5</v>
      </c>
      <c r="N1312" s="66">
        <v>5.8999999999999999E-3</v>
      </c>
      <c r="O1312">
        <v>848</v>
      </c>
      <c r="P1312" s="66">
        <v>5.7999999999999996E-3</v>
      </c>
      <c r="Q1312">
        <v>856</v>
      </c>
      <c r="R1312">
        <v>864</v>
      </c>
      <c r="S1312">
        <v>852</v>
      </c>
      <c r="T1312" s="66">
        <v>-3.5000000000000001E-3</v>
      </c>
      <c r="U1312" s="66">
        <v>-4.5999999999999999E-3</v>
      </c>
      <c r="V1312" s="66">
        <v>-1.2699999999999999E-2</v>
      </c>
      <c r="W1312" s="66">
        <v>1.1000000000000001E-3</v>
      </c>
      <c r="X1312" s="1">
        <v>5200</v>
      </c>
      <c r="Y1312" s="1">
        <v>4463</v>
      </c>
      <c r="Z1312" s="1">
        <v>6706</v>
      </c>
      <c r="AA1312" t="s">
        <v>324</v>
      </c>
      <c r="AB1312" t="s">
        <v>325</v>
      </c>
      <c r="AC1312">
        <v>10.130000000000001</v>
      </c>
      <c r="AD1312">
        <v>22.67</v>
      </c>
      <c r="AE1312">
        <v>0</v>
      </c>
      <c r="AF1312">
        <v>0.1</v>
      </c>
      <c r="AG1312">
        <v>0</v>
      </c>
      <c r="AH1312">
        <v>863</v>
      </c>
      <c r="AI1312">
        <v>100</v>
      </c>
      <c r="AJ1312">
        <v>852</v>
      </c>
      <c r="AK1312">
        <v>200</v>
      </c>
      <c r="AL1312" s="2">
        <v>0.6381944444444444</v>
      </c>
      <c r="AM1312" s="3">
        <v>46213</v>
      </c>
      <c r="AN1312" t="s">
        <v>326</v>
      </c>
      <c r="AO1312" t="s">
        <v>327</v>
      </c>
      <c r="AQ1312" t="str">
        <f t="shared" si="20"/>
        <v/>
      </c>
    </row>
    <row r="1313" spans="1:43">
      <c r="A1313" s="8">
        <v>46192</v>
      </c>
      <c r="B1313">
        <v>4036.56</v>
      </c>
      <c r="C1313">
        <v>-0.78</v>
      </c>
      <c r="D1313">
        <v>71350</v>
      </c>
      <c r="E1313">
        <v>0.15</v>
      </c>
      <c r="F1313" s="69">
        <v>2914</v>
      </c>
      <c r="G1313" t="s">
        <v>35</v>
      </c>
      <c r="H1313">
        <v>0</v>
      </c>
      <c r="I1313" t="s">
        <v>288</v>
      </c>
      <c r="J1313" t="s">
        <v>289</v>
      </c>
      <c r="K1313" t="s">
        <v>290</v>
      </c>
      <c r="L1313" s="36">
        <v>6045</v>
      </c>
      <c r="M1313">
        <v>-42</v>
      </c>
      <c r="N1313" s="66">
        <v>-6.8999999999999999E-3</v>
      </c>
      <c r="O1313" s="36">
        <v>6087</v>
      </c>
      <c r="P1313" s="66">
        <v>-6.7999999999999996E-3</v>
      </c>
      <c r="Q1313" s="36">
        <v>6066</v>
      </c>
      <c r="R1313" s="36">
        <v>6088</v>
      </c>
      <c r="S1313" s="36">
        <v>6021</v>
      </c>
      <c r="T1313" s="66">
        <v>-3.3999999999999998E-3</v>
      </c>
      <c r="U1313" s="66">
        <v>-3.7000000000000002E-3</v>
      </c>
      <c r="V1313" s="66">
        <v>-7.0000000000000001E-3</v>
      </c>
      <c r="W1313" s="66">
        <v>3.8999999999999998E-3</v>
      </c>
      <c r="X1313" s="1">
        <v>2753600</v>
      </c>
      <c r="Y1313" s="1">
        <v>16662787</v>
      </c>
      <c r="Z1313" s="1">
        <v>12090000</v>
      </c>
      <c r="AA1313" t="s">
        <v>328</v>
      </c>
      <c r="AB1313" t="s">
        <v>329</v>
      </c>
      <c r="AC1313">
        <v>18.82</v>
      </c>
      <c r="AD1313">
        <v>2.62</v>
      </c>
      <c r="AE1313">
        <v>4</v>
      </c>
      <c r="AF1313" t="s">
        <v>230</v>
      </c>
      <c r="AG1313" s="1">
        <v>1148800</v>
      </c>
      <c r="AH1313" s="36">
        <v>6045</v>
      </c>
      <c r="AI1313" s="1">
        <v>1600</v>
      </c>
      <c r="AJ1313" s="36">
        <v>6044</v>
      </c>
      <c r="AK1313" s="1">
        <v>3700</v>
      </c>
      <c r="AL1313" s="2">
        <v>0.6381944444444444</v>
      </c>
      <c r="AN1313" t="s">
        <v>293</v>
      </c>
      <c r="AO1313" t="s">
        <v>319</v>
      </c>
      <c r="AQ1313" t="str">
        <f t="shared" si="20"/>
        <v/>
      </c>
    </row>
    <row r="1314" spans="1:43">
      <c r="A1314" s="8">
        <v>46192</v>
      </c>
      <c r="B1314">
        <v>4036.56</v>
      </c>
      <c r="C1314">
        <v>-0.78</v>
      </c>
      <c r="D1314">
        <v>71350</v>
      </c>
      <c r="E1314">
        <v>0.15</v>
      </c>
      <c r="F1314" s="69">
        <v>3003</v>
      </c>
      <c r="G1314" t="s">
        <v>36</v>
      </c>
      <c r="H1314">
        <v>0</v>
      </c>
      <c r="I1314" t="s">
        <v>288</v>
      </c>
      <c r="J1314" t="s">
        <v>289</v>
      </c>
      <c r="K1314" t="s">
        <v>295</v>
      </c>
      <c r="L1314" s="36">
        <v>1711</v>
      </c>
      <c r="M1314">
        <v>-4.5</v>
      </c>
      <c r="N1314" s="66">
        <v>-2.5999999999999999E-3</v>
      </c>
      <c r="O1314" s="36">
        <v>1715.5</v>
      </c>
      <c r="P1314" s="66">
        <v>-2.5999999999999999E-3</v>
      </c>
      <c r="Q1314" s="36">
        <v>1693</v>
      </c>
      <c r="R1314" s="36">
        <v>1717</v>
      </c>
      <c r="S1314" s="36">
        <v>1689</v>
      </c>
      <c r="T1314" s="66">
        <v>1.06E-2</v>
      </c>
      <c r="U1314" s="66">
        <v>5.0000000000000001E-4</v>
      </c>
      <c r="V1314" s="66">
        <v>-3.3999999999999998E-3</v>
      </c>
      <c r="W1314" s="66">
        <v>1.2999999999999999E-2</v>
      </c>
      <c r="X1314" s="1">
        <v>918000</v>
      </c>
      <c r="Y1314" s="1">
        <v>1565505</v>
      </c>
      <c r="Z1314" s="1">
        <v>1313890</v>
      </c>
      <c r="AA1314" t="s">
        <v>330</v>
      </c>
      <c r="AB1314" t="s">
        <v>577</v>
      </c>
      <c r="AC1314">
        <v>10.73</v>
      </c>
      <c r="AD1314">
        <v>1.42</v>
      </c>
      <c r="AE1314">
        <v>3.92</v>
      </c>
      <c r="AF1314" t="s">
        <v>230</v>
      </c>
      <c r="AG1314" s="1">
        <v>24800</v>
      </c>
      <c r="AH1314" s="36">
        <v>1711.5</v>
      </c>
      <c r="AI1314" s="1">
        <v>1600</v>
      </c>
      <c r="AJ1314" s="36">
        <v>1711</v>
      </c>
      <c r="AK1314" s="1">
        <v>2200</v>
      </c>
      <c r="AL1314" s="2">
        <v>0.6381944444444444</v>
      </c>
      <c r="AN1314" t="s">
        <v>293</v>
      </c>
      <c r="AO1314" t="s">
        <v>332</v>
      </c>
      <c r="AQ1314" t="str">
        <f t="shared" si="20"/>
        <v/>
      </c>
    </row>
    <row r="1315" spans="1:43">
      <c r="A1315" s="8">
        <v>46192</v>
      </c>
      <c r="B1315">
        <v>4036.56</v>
      </c>
      <c r="C1315">
        <v>-0.78</v>
      </c>
      <c r="D1315">
        <v>71350</v>
      </c>
      <c r="E1315">
        <v>0.15</v>
      </c>
      <c r="F1315" s="69">
        <v>3407</v>
      </c>
      <c r="G1315" t="s">
        <v>37</v>
      </c>
      <c r="H1315">
        <v>0</v>
      </c>
      <c r="I1315" t="s">
        <v>288</v>
      </c>
      <c r="J1315" t="s">
        <v>289</v>
      </c>
      <c r="K1315" t="s">
        <v>290</v>
      </c>
      <c r="L1315" s="36">
        <v>1794.5</v>
      </c>
      <c r="M1315">
        <v>10.5</v>
      </c>
      <c r="N1315" s="66">
        <v>5.8999999999999999E-3</v>
      </c>
      <c r="O1315" s="36">
        <v>1784</v>
      </c>
      <c r="P1315" s="66">
        <v>5.7999999999999996E-3</v>
      </c>
      <c r="Q1315" s="36">
        <v>1794</v>
      </c>
      <c r="R1315" s="36">
        <v>1813</v>
      </c>
      <c r="S1315" s="36">
        <v>1785</v>
      </c>
      <c r="T1315" s="66">
        <v>2.0000000000000001E-4</v>
      </c>
      <c r="U1315" s="66">
        <v>-2.7000000000000001E-3</v>
      </c>
      <c r="V1315" s="66">
        <v>-1.0200000000000001E-2</v>
      </c>
      <c r="W1315" s="66">
        <v>5.3E-3</v>
      </c>
      <c r="X1315" s="1">
        <v>3588100</v>
      </c>
      <c r="Y1315" s="1">
        <v>6453916</v>
      </c>
      <c r="Z1315" s="1">
        <v>2450841</v>
      </c>
      <c r="AA1315" t="s">
        <v>333</v>
      </c>
      <c r="AB1315" t="s">
        <v>334</v>
      </c>
      <c r="AC1315">
        <v>15.16</v>
      </c>
      <c r="AD1315">
        <v>1.1599999999999999</v>
      </c>
      <c r="AE1315">
        <v>2.4500000000000002</v>
      </c>
      <c r="AF1315" t="s">
        <v>230</v>
      </c>
      <c r="AG1315" s="1">
        <v>175500</v>
      </c>
      <c r="AH1315" s="36">
        <v>1794.5</v>
      </c>
      <c r="AI1315">
        <v>800</v>
      </c>
      <c r="AJ1315" s="36">
        <v>1794</v>
      </c>
      <c r="AK1315" s="1">
        <v>1400</v>
      </c>
      <c r="AL1315" s="2">
        <v>0.6381944444444444</v>
      </c>
      <c r="AN1315" t="s">
        <v>298</v>
      </c>
      <c r="AO1315" t="s">
        <v>335</v>
      </c>
      <c r="AQ1315" t="str">
        <f t="shared" si="20"/>
        <v/>
      </c>
    </row>
    <row r="1316" spans="1:43">
      <c r="A1316" s="8">
        <v>46192</v>
      </c>
      <c r="B1316">
        <v>4036.56</v>
      </c>
      <c r="C1316">
        <v>-0.78</v>
      </c>
      <c r="D1316">
        <v>71350</v>
      </c>
      <c r="E1316">
        <v>0.15</v>
      </c>
      <c r="F1316" s="69">
        <v>4008</v>
      </c>
      <c r="G1316" t="s">
        <v>38</v>
      </c>
      <c r="H1316">
        <v>0</v>
      </c>
      <c r="I1316" t="s">
        <v>288</v>
      </c>
      <c r="J1316" t="s">
        <v>289</v>
      </c>
      <c r="K1316" t="s">
        <v>290</v>
      </c>
      <c r="L1316" s="36">
        <v>1322</v>
      </c>
      <c r="M1316">
        <v>-8</v>
      </c>
      <c r="N1316" s="66">
        <v>-6.0000000000000001E-3</v>
      </c>
      <c r="O1316" s="36">
        <v>1330</v>
      </c>
      <c r="P1316" s="66">
        <v>-6.0000000000000001E-3</v>
      </c>
      <c r="Q1316" s="36">
        <v>1335</v>
      </c>
      <c r="R1316" s="36">
        <v>1342</v>
      </c>
      <c r="S1316" s="36">
        <v>1302</v>
      </c>
      <c r="T1316" s="66">
        <v>-9.7000000000000003E-3</v>
      </c>
      <c r="U1316" s="66">
        <v>3.0000000000000001E-3</v>
      </c>
      <c r="V1316" s="66">
        <v>-1.49E-2</v>
      </c>
      <c r="W1316" s="66">
        <v>1.5299999999999999E-2</v>
      </c>
      <c r="X1316" s="1">
        <v>108600</v>
      </c>
      <c r="Y1316" s="1">
        <v>143197</v>
      </c>
      <c r="Z1316" s="1">
        <v>85511</v>
      </c>
      <c r="AA1316" t="s">
        <v>541</v>
      </c>
      <c r="AB1316" t="s">
        <v>337</v>
      </c>
      <c r="AC1316">
        <v>10.81</v>
      </c>
      <c r="AD1316">
        <v>0.82</v>
      </c>
      <c r="AE1316">
        <v>3.63</v>
      </c>
      <c r="AF1316" t="s">
        <v>230</v>
      </c>
      <c r="AG1316" s="1">
        <v>43000</v>
      </c>
      <c r="AH1316" s="36">
        <v>1323</v>
      </c>
      <c r="AI1316">
        <v>700</v>
      </c>
      <c r="AJ1316" s="36">
        <v>1321</v>
      </c>
      <c r="AK1316">
        <v>600</v>
      </c>
      <c r="AL1316" s="2">
        <v>0.6381944444444444</v>
      </c>
      <c r="AN1316" t="s">
        <v>298</v>
      </c>
      <c r="AO1316" t="s">
        <v>335</v>
      </c>
      <c r="AQ1316" t="str">
        <f t="shared" si="20"/>
        <v/>
      </c>
    </row>
    <row r="1317" spans="1:43">
      <c r="A1317" s="8">
        <v>46192</v>
      </c>
      <c r="B1317">
        <v>4036.56</v>
      </c>
      <c r="C1317">
        <v>-0.78</v>
      </c>
      <c r="D1317">
        <v>71350</v>
      </c>
      <c r="E1317">
        <v>0.15</v>
      </c>
      <c r="F1317" s="69">
        <v>4026</v>
      </c>
      <c r="G1317" t="s">
        <v>39</v>
      </c>
      <c r="H1317">
        <v>0</v>
      </c>
      <c r="I1317" t="s">
        <v>314</v>
      </c>
      <c r="J1317" t="s">
        <v>289</v>
      </c>
      <c r="K1317" t="s">
        <v>290</v>
      </c>
      <c r="L1317" s="36">
        <v>1693</v>
      </c>
      <c r="M1317">
        <v>-14</v>
      </c>
      <c r="N1317" s="66">
        <v>-8.2000000000000007E-3</v>
      </c>
      <c r="O1317" s="36">
        <v>1707</v>
      </c>
      <c r="P1317" s="66">
        <v>-8.2000000000000007E-3</v>
      </c>
      <c r="Q1317" s="36">
        <v>1711</v>
      </c>
      <c r="R1317" s="36">
        <v>1727</v>
      </c>
      <c r="S1317" s="36">
        <v>1677</v>
      </c>
      <c r="T1317" s="66">
        <v>-1.0500000000000001E-2</v>
      </c>
      <c r="U1317" s="66">
        <v>-1.6999999999999999E-3</v>
      </c>
      <c r="V1317" s="66">
        <v>-1.9599999999999999E-2</v>
      </c>
      <c r="W1317" s="66">
        <v>9.4999999999999998E-3</v>
      </c>
      <c r="X1317" s="1">
        <v>97600</v>
      </c>
      <c r="Y1317" s="1">
        <v>165958</v>
      </c>
      <c r="Z1317" s="1">
        <v>15643</v>
      </c>
      <c r="AA1317" t="s">
        <v>338</v>
      </c>
      <c r="AB1317" t="s">
        <v>629</v>
      </c>
      <c r="AC1317">
        <v>8.01</v>
      </c>
      <c r="AD1317">
        <v>1.04</v>
      </c>
      <c r="AE1317">
        <v>2.95</v>
      </c>
      <c r="AF1317" t="s">
        <v>230</v>
      </c>
      <c r="AG1317" s="1">
        <v>1100</v>
      </c>
      <c r="AH1317" s="36">
        <v>1695</v>
      </c>
      <c r="AI1317">
        <v>400</v>
      </c>
      <c r="AJ1317" s="36">
        <v>1691</v>
      </c>
      <c r="AK1317">
        <v>100</v>
      </c>
      <c r="AL1317" s="2">
        <v>0.6381944444444444</v>
      </c>
      <c r="AM1317" s="3">
        <v>46183</v>
      </c>
      <c r="AN1317" t="s">
        <v>340</v>
      </c>
      <c r="AO1317" t="s">
        <v>341</v>
      </c>
      <c r="AQ1317" t="str">
        <f t="shared" si="20"/>
        <v/>
      </c>
    </row>
    <row r="1318" spans="1:43">
      <c r="A1318" s="8">
        <v>46192</v>
      </c>
      <c r="B1318">
        <v>4036.56</v>
      </c>
      <c r="C1318">
        <v>-0.78</v>
      </c>
      <c r="D1318">
        <v>71350</v>
      </c>
      <c r="E1318">
        <v>0.15</v>
      </c>
      <c r="F1318" s="69">
        <v>4062</v>
      </c>
      <c r="G1318" t="s">
        <v>40</v>
      </c>
      <c r="H1318">
        <v>0</v>
      </c>
      <c r="I1318" t="s">
        <v>288</v>
      </c>
      <c r="J1318" t="s">
        <v>289</v>
      </c>
      <c r="K1318" t="s">
        <v>290</v>
      </c>
      <c r="L1318" s="36">
        <v>24685</v>
      </c>
      <c r="M1318" s="36">
        <v>-1030</v>
      </c>
      <c r="N1318" s="66">
        <v>-4.0099999999999997E-2</v>
      </c>
      <c r="O1318" s="36">
        <v>25715</v>
      </c>
      <c r="P1318" s="66">
        <v>-0.04</v>
      </c>
      <c r="Q1318" s="36">
        <v>27005</v>
      </c>
      <c r="R1318" s="36">
        <v>27020</v>
      </c>
      <c r="S1318" s="36">
        <v>24545</v>
      </c>
      <c r="T1318" s="66">
        <v>-8.5900000000000004E-2</v>
      </c>
      <c r="U1318" s="66">
        <v>-3.1199999999999999E-2</v>
      </c>
      <c r="V1318" s="66">
        <v>-8.6400000000000005E-2</v>
      </c>
      <c r="W1318" s="66">
        <v>5.7000000000000002E-3</v>
      </c>
      <c r="X1318" s="1">
        <v>9898500</v>
      </c>
      <c r="Y1318" s="1">
        <v>253514957</v>
      </c>
      <c r="Z1318" s="1">
        <v>6954285</v>
      </c>
      <c r="AA1318" t="s">
        <v>661</v>
      </c>
      <c r="AB1318" t="s">
        <v>343</v>
      </c>
      <c r="AC1318">
        <v>118.84</v>
      </c>
      <c r="AD1318">
        <v>12.53</v>
      </c>
      <c r="AE1318">
        <v>0.14000000000000001</v>
      </c>
      <c r="AF1318" t="s">
        <v>230</v>
      </c>
      <c r="AG1318" s="1">
        <v>64400</v>
      </c>
      <c r="AH1318" s="36">
        <v>24685</v>
      </c>
      <c r="AI1318">
        <v>500</v>
      </c>
      <c r="AJ1318" s="36">
        <v>24680</v>
      </c>
      <c r="AK1318">
        <v>300</v>
      </c>
      <c r="AL1318" s="2">
        <v>0.6381944444444444</v>
      </c>
      <c r="AN1318" t="s">
        <v>298</v>
      </c>
      <c r="AO1318" t="s">
        <v>344</v>
      </c>
      <c r="AQ1318" t="str">
        <f t="shared" si="20"/>
        <v/>
      </c>
    </row>
    <row r="1319" spans="1:43">
      <c r="A1319" s="8">
        <v>46192</v>
      </c>
      <c r="B1319">
        <v>4036.56</v>
      </c>
      <c r="C1319">
        <v>-0.78</v>
      </c>
      <c r="D1319">
        <v>71350</v>
      </c>
      <c r="E1319">
        <v>0.15</v>
      </c>
      <c r="F1319" s="69">
        <v>4063</v>
      </c>
      <c r="G1319" t="s">
        <v>41</v>
      </c>
      <c r="H1319">
        <v>0</v>
      </c>
      <c r="I1319" t="s">
        <v>288</v>
      </c>
      <c r="J1319" t="s">
        <v>289</v>
      </c>
      <c r="K1319" t="s">
        <v>295</v>
      </c>
      <c r="L1319" s="36">
        <v>7310</v>
      </c>
      <c r="M1319">
        <v>-149</v>
      </c>
      <c r="N1319" s="66">
        <v>-0.02</v>
      </c>
      <c r="O1319" s="36">
        <v>7459</v>
      </c>
      <c r="P1319" s="66">
        <v>-1.9900000000000001E-2</v>
      </c>
      <c r="Q1319" s="36">
        <v>7500</v>
      </c>
      <c r="R1319" s="36">
        <v>7528</v>
      </c>
      <c r="S1319" s="36">
        <v>7294</v>
      </c>
      <c r="T1319" s="66">
        <v>-2.53E-2</v>
      </c>
      <c r="U1319" s="66">
        <v>-3.8999999999999998E-3</v>
      </c>
      <c r="V1319" s="66">
        <v>-2.8899999999999999E-2</v>
      </c>
      <c r="W1319" s="66">
        <v>2.0999999999999999E-3</v>
      </c>
      <c r="X1319" s="1">
        <v>4452400</v>
      </c>
      <c r="Y1319" s="1">
        <v>32867454</v>
      </c>
      <c r="Z1319" s="1">
        <v>14510319</v>
      </c>
      <c r="AA1319" t="s">
        <v>556</v>
      </c>
      <c r="AB1319" t="s">
        <v>346</v>
      </c>
      <c r="AC1319">
        <v>27.18</v>
      </c>
      <c r="AD1319">
        <v>3.04</v>
      </c>
      <c r="AE1319">
        <v>1.45</v>
      </c>
      <c r="AF1319" t="s">
        <v>230</v>
      </c>
      <c r="AG1319" s="1">
        <v>133900</v>
      </c>
      <c r="AH1319" s="36">
        <v>7311</v>
      </c>
      <c r="AI1319" s="1">
        <v>2200</v>
      </c>
      <c r="AJ1319" s="36">
        <v>7310</v>
      </c>
      <c r="AK1319">
        <v>100</v>
      </c>
      <c r="AL1319" s="2">
        <v>0.6381944444444444</v>
      </c>
      <c r="AN1319" t="s">
        <v>298</v>
      </c>
      <c r="AO1319" t="s">
        <v>335</v>
      </c>
      <c r="AQ1319" t="str">
        <f t="shared" si="20"/>
        <v/>
      </c>
    </row>
    <row r="1320" spans="1:43">
      <c r="A1320" s="8">
        <v>46192</v>
      </c>
      <c r="B1320">
        <v>4036.56</v>
      </c>
      <c r="C1320">
        <v>-0.78</v>
      </c>
      <c r="D1320">
        <v>71350</v>
      </c>
      <c r="E1320">
        <v>0.15</v>
      </c>
      <c r="F1320" s="69">
        <v>4068</v>
      </c>
      <c r="G1320" t="s">
        <v>42</v>
      </c>
      <c r="H1320">
        <v>0</v>
      </c>
      <c r="I1320" t="s">
        <v>347</v>
      </c>
      <c r="J1320" t="s">
        <v>323</v>
      </c>
      <c r="K1320" t="s">
        <v>295</v>
      </c>
      <c r="L1320" s="36">
        <v>1731</v>
      </c>
      <c r="M1320">
        <v>7</v>
      </c>
      <c r="N1320" s="66">
        <v>4.1000000000000003E-3</v>
      </c>
      <c r="O1320" s="36">
        <v>1724</v>
      </c>
      <c r="P1320" s="66">
        <v>4.0000000000000001E-3</v>
      </c>
      <c r="Q1320" s="36">
        <v>1727</v>
      </c>
      <c r="R1320" s="36">
        <v>1744</v>
      </c>
      <c r="S1320" s="36">
        <v>1726</v>
      </c>
      <c r="T1320" s="66">
        <v>2.3E-3</v>
      </c>
      <c r="U1320" s="66">
        <v>1.6999999999999999E-3</v>
      </c>
      <c r="V1320" s="66">
        <v>-7.4000000000000003E-3</v>
      </c>
      <c r="W1320" s="66">
        <v>2.8E-3</v>
      </c>
      <c r="X1320" s="1">
        <v>1200</v>
      </c>
      <c r="Y1320" s="1">
        <v>2080</v>
      </c>
      <c r="Z1320" s="1">
        <v>3271</v>
      </c>
      <c r="AA1320" t="s">
        <v>348</v>
      </c>
      <c r="AB1320" t="s">
        <v>349</v>
      </c>
      <c r="AC1320">
        <v>22.74</v>
      </c>
      <c r="AD1320">
        <v>1.52</v>
      </c>
      <c r="AE1320">
        <v>0</v>
      </c>
      <c r="AF1320">
        <v>1.6</v>
      </c>
      <c r="AG1320">
        <v>0</v>
      </c>
      <c r="AH1320" s="36">
        <v>1744</v>
      </c>
      <c r="AI1320">
        <v>200</v>
      </c>
      <c r="AJ1320" s="36">
        <v>1732</v>
      </c>
      <c r="AK1320">
        <v>100</v>
      </c>
      <c r="AL1320" s="2">
        <v>0.59652777777777777</v>
      </c>
      <c r="AN1320" t="s">
        <v>350</v>
      </c>
      <c r="AO1320" t="s">
        <v>351</v>
      </c>
      <c r="AQ1320" t="str">
        <f t="shared" si="20"/>
        <v/>
      </c>
    </row>
    <row r="1321" spans="1:43">
      <c r="A1321" s="8">
        <v>46192</v>
      </c>
      <c r="B1321">
        <v>4036.56</v>
      </c>
      <c r="C1321">
        <v>-0.78</v>
      </c>
      <c r="D1321">
        <v>71350</v>
      </c>
      <c r="E1321">
        <v>0.15</v>
      </c>
      <c r="F1321" s="69">
        <v>4100</v>
      </c>
      <c r="G1321" t="s">
        <v>43</v>
      </c>
      <c r="H1321">
        <v>0</v>
      </c>
      <c r="I1321" t="s">
        <v>314</v>
      </c>
      <c r="J1321" t="s">
        <v>289</v>
      </c>
      <c r="K1321" t="s">
        <v>295</v>
      </c>
      <c r="L1321" s="36">
        <v>1894</v>
      </c>
      <c r="M1321">
        <v>-115</v>
      </c>
      <c r="N1321" s="66">
        <v>-5.7200000000000001E-2</v>
      </c>
      <c r="O1321" s="36">
        <v>2009</v>
      </c>
      <c r="P1321" s="66">
        <v>-5.7200000000000001E-2</v>
      </c>
      <c r="Q1321" s="36">
        <v>2008</v>
      </c>
      <c r="R1321" s="36">
        <v>2023</v>
      </c>
      <c r="S1321" s="36">
        <v>1880</v>
      </c>
      <c r="T1321" s="66">
        <v>-5.67E-2</v>
      </c>
      <c r="U1321" s="66">
        <v>-7.3000000000000001E-3</v>
      </c>
      <c r="V1321" s="66">
        <v>-6.3700000000000007E-2</v>
      </c>
      <c r="W1321" s="66">
        <v>7.4000000000000003E-3</v>
      </c>
      <c r="X1321" s="1">
        <v>137900</v>
      </c>
      <c r="Y1321" s="1">
        <v>266662</v>
      </c>
      <c r="Z1321" s="1">
        <v>11551</v>
      </c>
      <c r="AA1321" t="s">
        <v>544</v>
      </c>
      <c r="AB1321" t="s">
        <v>353</v>
      </c>
      <c r="AC1321">
        <v>21.92</v>
      </c>
      <c r="AD1321">
        <v>1.21</v>
      </c>
      <c r="AE1321">
        <v>0</v>
      </c>
      <c r="AF1321" t="s">
        <v>230</v>
      </c>
      <c r="AG1321" s="1">
        <v>3100</v>
      </c>
      <c r="AH1321" s="36">
        <v>1900</v>
      </c>
      <c r="AI1321">
        <v>200</v>
      </c>
      <c r="AJ1321" s="36">
        <v>1894</v>
      </c>
      <c r="AK1321">
        <v>500</v>
      </c>
      <c r="AL1321" s="2">
        <v>0.63749999999999996</v>
      </c>
      <c r="AN1321" t="s">
        <v>298</v>
      </c>
      <c r="AO1321" t="s">
        <v>335</v>
      </c>
      <c r="AQ1321" t="str">
        <f t="shared" si="20"/>
        <v/>
      </c>
    </row>
    <row r="1322" spans="1:43">
      <c r="A1322" s="8">
        <v>46192</v>
      </c>
      <c r="B1322">
        <v>4036.56</v>
      </c>
      <c r="C1322">
        <v>-0.78</v>
      </c>
      <c r="D1322">
        <v>71350</v>
      </c>
      <c r="E1322">
        <v>0.15</v>
      </c>
      <c r="F1322" s="69">
        <v>4182</v>
      </c>
      <c r="G1322" t="s">
        <v>44</v>
      </c>
      <c r="H1322">
        <v>0</v>
      </c>
      <c r="I1322" t="s">
        <v>288</v>
      </c>
      <c r="J1322" t="s">
        <v>289</v>
      </c>
      <c r="K1322" t="s">
        <v>290</v>
      </c>
      <c r="L1322" s="36">
        <v>5430</v>
      </c>
      <c r="M1322">
        <v>72</v>
      </c>
      <c r="N1322" s="66">
        <v>1.34E-2</v>
      </c>
      <c r="O1322" s="36">
        <v>5358</v>
      </c>
      <c r="P1322" s="66">
        <v>1.34E-2</v>
      </c>
      <c r="Q1322" s="36">
        <v>5450</v>
      </c>
      <c r="R1322" s="36">
        <v>5585</v>
      </c>
      <c r="S1322" s="36">
        <v>5358</v>
      </c>
      <c r="T1322" s="66">
        <v>-3.5999999999999999E-3</v>
      </c>
      <c r="U1322" s="66">
        <v>-2.0199999999999999E-2</v>
      </c>
      <c r="V1322" s="66">
        <v>-2.7699999999999999E-2</v>
      </c>
      <c r="W1322" s="66">
        <v>1.34E-2</v>
      </c>
      <c r="X1322" s="1">
        <v>1240500</v>
      </c>
      <c r="Y1322" s="1">
        <v>6788942</v>
      </c>
      <c r="Z1322" s="1">
        <v>1149458</v>
      </c>
      <c r="AA1322" t="s">
        <v>545</v>
      </c>
      <c r="AB1322" t="s">
        <v>355</v>
      </c>
      <c r="AC1322">
        <v>23.01</v>
      </c>
      <c r="AD1322">
        <v>1.63</v>
      </c>
      <c r="AE1322">
        <v>2.0299999999999998</v>
      </c>
      <c r="AF1322" t="s">
        <v>230</v>
      </c>
      <c r="AG1322" s="1">
        <v>16800</v>
      </c>
      <c r="AH1322" s="36">
        <v>5431</v>
      </c>
      <c r="AI1322">
        <v>600</v>
      </c>
      <c r="AJ1322" s="36">
        <v>5429</v>
      </c>
      <c r="AK1322">
        <v>100</v>
      </c>
      <c r="AL1322" s="2">
        <v>0.6381944444444444</v>
      </c>
      <c r="AN1322" t="s">
        <v>298</v>
      </c>
      <c r="AO1322" t="s">
        <v>335</v>
      </c>
      <c r="AQ1322" t="str">
        <f t="shared" si="20"/>
        <v/>
      </c>
    </row>
    <row r="1323" spans="1:43">
      <c r="A1323" s="8">
        <v>46192</v>
      </c>
      <c r="B1323">
        <v>4036.56</v>
      </c>
      <c r="C1323">
        <v>-0.78</v>
      </c>
      <c r="D1323">
        <v>71350</v>
      </c>
      <c r="E1323">
        <v>0.15</v>
      </c>
      <c r="F1323" s="69">
        <v>4188</v>
      </c>
      <c r="G1323" t="s">
        <v>45</v>
      </c>
      <c r="H1323">
        <v>0</v>
      </c>
      <c r="I1323" t="s">
        <v>288</v>
      </c>
      <c r="J1323" t="s">
        <v>289</v>
      </c>
      <c r="K1323" t="s">
        <v>290</v>
      </c>
      <c r="L1323" s="36">
        <v>1097.5</v>
      </c>
      <c r="M1323">
        <v>-25</v>
      </c>
      <c r="N1323" s="66">
        <v>-2.23E-2</v>
      </c>
      <c r="O1323" s="36">
        <v>1122.5</v>
      </c>
      <c r="P1323" s="66">
        <v>-2.2200000000000001E-2</v>
      </c>
      <c r="Q1323" s="36">
        <v>1112.5</v>
      </c>
      <c r="R1323" s="36">
        <v>1132.5</v>
      </c>
      <c r="S1323" s="36">
        <v>1089.5</v>
      </c>
      <c r="T1323" s="66">
        <v>-1.34E-2</v>
      </c>
      <c r="U1323" s="66">
        <v>-1.21E-2</v>
      </c>
      <c r="V1323" s="66">
        <v>-3.09E-2</v>
      </c>
      <c r="W1323" s="66">
        <v>7.3000000000000001E-3</v>
      </c>
      <c r="X1323" s="1">
        <v>3636700</v>
      </c>
      <c r="Y1323" s="1">
        <v>4027391</v>
      </c>
      <c r="Z1323" s="1">
        <v>1582010</v>
      </c>
      <c r="AA1323" t="s">
        <v>356</v>
      </c>
      <c r="AB1323" t="s">
        <v>357</v>
      </c>
      <c r="AC1323">
        <v>12.54</v>
      </c>
      <c r="AD1323">
        <v>0.84</v>
      </c>
      <c r="AE1323">
        <v>2.92</v>
      </c>
      <c r="AF1323" t="s">
        <v>230</v>
      </c>
      <c r="AG1323" s="1">
        <v>322100</v>
      </c>
      <c r="AH1323" s="36">
        <v>1097.5</v>
      </c>
      <c r="AI1323" s="1">
        <v>2000</v>
      </c>
      <c r="AJ1323" s="36">
        <v>1097</v>
      </c>
      <c r="AK1323" s="1">
        <v>3300</v>
      </c>
      <c r="AL1323" s="2">
        <v>0.6381944444444444</v>
      </c>
      <c r="AN1323" t="s">
        <v>298</v>
      </c>
      <c r="AO1323" t="s">
        <v>335</v>
      </c>
      <c r="AQ1323" t="str">
        <f t="shared" si="20"/>
        <v/>
      </c>
    </row>
    <row r="1324" spans="1:43">
      <c r="A1324" s="8">
        <v>46192</v>
      </c>
      <c r="B1324">
        <v>4036.56</v>
      </c>
      <c r="C1324">
        <v>-0.78</v>
      </c>
      <c r="D1324">
        <v>71350</v>
      </c>
      <c r="E1324">
        <v>0.15</v>
      </c>
      <c r="F1324" s="69">
        <v>4220</v>
      </c>
      <c r="G1324" t="s">
        <v>46</v>
      </c>
      <c r="H1324">
        <v>0</v>
      </c>
      <c r="I1324" t="s">
        <v>288</v>
      </c>
      <c r="J1324" t="s">
        <v>289</v>
      </c>
      <c r="K1324" t="s">
        <v>290</v>
      </c>
      <c r="L1324" s="36">
        <v>1718</v>
      </c>
      <c r="M1324">
        <v>-4</v>
      </c>
      <c r="N1324" s="66">
        <v>-2.3E-3</v>
      </c>
      <c r="O1324" s="36">
        <v>1722</v>
      </c>
      <c r="P1324" s="66">
        <v>-2.3E-3</v>
      </c>
      <c r="Q1324" s="36">
        <v>1730</v>
      </c>
      <c r="R1324" s="36">
        <v>1747</v>
      </c>
      <c r="S1324" s="36">
        <v>1707</v>
      </c>
      <c r="T1324" s="66">
        <v>-6.8999999999999999E-3</v>
      </c>
      <c r="U1324" s="66">
        <v>-7.4999999999999997E-3</v>
      </c>
      <c r="V1324" s="66">
        <v>-1.6500000000000001E-2</v>
      </c>
      <c r="W1324" s="66">
        <v>6.4000000000000003E-3</v>
      </c>
      <c r="X1324" s="1">
        <v>57200</v>
      </c>
      <c r="Y1324" s="1">
        <v>98556</v>
      </c>
      <c r="Z1324" s="1">
        <v>88090</v>
      </c>
      <c r="AA1324" t="s">
        <v>358</v>
      </c>
      <c r="AB1324" t="s">
        <v>578</v>
      </c>
      <c r="AC1324">
        <v>12.02</v>
      </c>
      <c r="AD1324">
        <v>1.2</v>
      </c>
      <c r="AE1324">
        <v>3.14</v>
      </c>
      <c r="AF1324" t="s">
        <v>230</v>
      </c>
      <c r="AG1324" s="1">
        <v>3300</v>
      </c>
      <c r="AH1324" s="36">
        <v>1719</v>
      </c>
      <c r="AI1324">
        <v>200</v>
      </c>
      <c r="AJ1324" s="36">
        <v>1717</v>
      </c>
      <c r="AK1324">
        <v>100</v>
      </c>
      <c r="AL1324" s="2">
        <v>0.63749999999999996</v>
      </c>
      <c r="AN1324" t="s">
        <v>298</v>
      </c>
      <c r="AO1324" t="s">
        <v>335</v>
      </c>
      <c r="AQ1324" t="str">
        <f t="shared" si="20"/>
        <v/>
      </c>
    </row>
    <row r="1325" spans="1:43">
      <c r="A1325" s="8">
        <v>46192</v>
      </c>
      <c r="B1325">
        <v>4036.56</v>
      </c>
      <c r="C1325">
        <v>-0.78</v>
      </c>
      <c r="D1325">
        <v>71350</v>
      </c>
      <c r="E1325">
        <v>0.15</v>
      </c>
      <c r="F1325" s="69">
        <v>4334</v>
      </c>
      <c r="G1325" t="s">
        <v>47</v>
      </c>
      <c r="H1325">
        <v>0</v>
      </c>
      <c r="I1325" t="s">
        <v>314</v>
      </c>
      <c r="J1325" t="s">
        <v>323</v>
      </c>
      <c r="K1325" t="s">
        <v>295</v>
      </c>
      <c r="L1325">
        <v>375</v>
      </c>
      <c r="M1325">
        <v>3</v>
      </c>
      <c r="N1325" s="66">
        <v>8.0999999999999996E-3</v>
      </c>
      <c r="O1325">
        <v>372</v>
      </c>
      <c r="P1325" s="66">
        <v>8.0000000000000002E-3</v>
      </c>
      <c r="Q1325">
        <v>372</v>
      </c>
      <c r="R1325">
        <v>377</v>
      </c>
      <c r="S1325">
        <v>372</v>
      </c>
      <c r="T1325" s="66">
        <v>8.0000000000000002E-3</v>
      </c>
      <c r="U1325" s="66">
        <v>0</v>
      </c>
      <c r="V1325" s="66">
        <v>-5.3E-3</v>
      </c>
      <c r="W1325" s="66">
        <v>8.0000000000000002E-3</v>
      </c>
      <c r="X1325" s="1">
        <v>7100</v>
      </c>
      <c r="Y1325" s="1">
        <v>2658</v>
      </c>
      <c r="Z1325" s="1">
        <v>4161</v>
      </c>
      <c r="AA1325" t="s">
        <v>360</v>
      </c>
      <c r="AB1325" t="s">
        <v>630</v>
      </c>
      <c r="AC1325">
        <v>11.26</v>
      </c>
      <c r="AD1325">
        <v>1.23</v>
      </c>
      <c r="AE1325">
        <v>2.67</v>
      </c>
      <c r="AF1325">
        <v>0.1</v>
      </c>
      <c r="AG1325">
        <v>600</v>
      </c>
      <c r="AH1325">
        <v>377</v>
      </c>
      <c r="AI1325">
        <v>500</v>
      </c>
      <c r="AJ1325">
        <v>374</v>
      </c>
      <c r="AK1325">
        <v>100</v>
      </c>
      <c r="AL1325" s="2">
        <v>0.59236111111111112</v>
      </c>
      <c r="AM1325" s="3">
        <v>46183</v>
      </c>
      <c r="AN1325" t="s">
        <v>306</v>
      </c>
      <c r="AO1325" t="s">
        <v>351</v>
      </c>
      <c r="AQ1325" t="str">
        <f t="shared" si="20"/>
        <v/>
      </c>
    </row>
    <row r="1326" spans="1:43">
      <c r="A1326" s="8">
        <v>46192</v>
      </c>
      <c r="B1326">
        <v>4036.56</v>
      </c>
      <c r="C1326">
        <v>-0.78</v>
      </c>
      <c r="D1326">
        <v>71350</v>
      </c>
      <c r="E1326">
        <v>0.15</v>
      </c>
      <c r="F1326" s="69">
        <v>4523</v>
      </c>
      <c r="G1326" t="s">
        <v>48</v>
      </c>
      <c r="H1326">
        <v>0</v>
      </c>
      <c r="I1326" t="s">
        <v>288</v>
      </c>
      <c r="J1326" t="s">
        <v>289</v>
      </c>
      <c r="K1326" t="s">
        <v>295</v>
      </c>
      <c r="L1326" s="36">
        <v>3895</v>
      </c>
      <c r="M1326">
        <v>-74</v>
      </c>
      <c r="N1326" s="66">
        <v>-1.8599999999999998E-2</v>
      </c>
      <c r="O1326" s="36">
        <v>3969</v>
      </c>
      <c r="P1326" s="66">
        <v>-1.8599999999999998E-2</v>
      </c>
      <c r="Q1326" s="36">
        <v>3900</v>
      </c>
      <c r="R1326" s="36">
        <v>3944</v>
      </c>
      <c r="S1326" s="36">
        <v>3872</v>
      </c>
      <c r="T1326" s="66">
        <v>-1.1999999999999999E-3</v>
      </c>
      <c r="U1326" s="66">
        <v>2.8E-3</v>
      </c>
      <c r="V1326" s="66">
        <v>-1.24E-2</v>
      </c>
      <c r="W1326" s="66">
        <v>5.8999999999999999E-3</v>
      </c>
      <c r="X1326" s="1">
        <v>1192000</v>
      </c>
      <c r="Y1326" s="1">
        <v>4642502</v>
      </c>
      <c r="Z1326" s="1">
        <v>1135973</v>
      </c>
      <c r="AA1326" t="s">
        <v>362</v>
      </c>
      <c r="AB1326" t="s">
        <v>631</v>
      </c>
      <c r="AC1326">
        <v>21.03</v>
      </c>
      <c r="AD1326">
        <v>1.22</v>
      </c>
      <c r="AE1326">
        <v>4.1100000000000003</v>
      </c>
      <c r="AF1326" t="s">
        <v>230</v>
      </c>
      <c r="AG1326" s="1">
        <v>112400</v>
      </c>
      <c r="AH1326" s="36">
        <v>3896</v>
      </c>
      <c r="AI1326" s="1">
        <v>3600</v>
      </c>
      <c r="AJ1326" s="36">
        <v>3895</v>
      </c>
      <c r="AK1326" s="1">
        <v>3000</v>
      </c>
      <c r="AL1326" s="2">
        <v>0.6381944444444444</v>
      </c>
      <c r="AN1326" t="s">
        <v>298</v>
      </c>
      <c r="AO1326" t="s">
        <v>364</v>
      </c>
      <c r="AQ1326" t="str">
        <f t="shared" si="20"/>
        <v/>
      </c>
    </row>
    <row r="1327" spans="1:43">
      <c r="A1327" s="8">
        <v>46192</v>
      </c>
      <c r="B1327">
        <v>4036.56</v>
      </c>
      <c r="C1327">
        <v>-0.78</v>
      </c>
      <c r="D1327">
        <v>71350</v>
      </c>
      <c r="E1327">
        <v>0.15</v>
      </c>
      <c r="F1327" s="69">
        <v>4528</v>
      </c>
      <c r="G1327" t="s">
        <v>49</v>
      </c>
      <c r="H1327">
        <v>0</v>
      </c>
      <c r="I1327" t="s">
        <v>288</v>
      </c>
      <c r="J1327" t="s">
        <v>289</v>
      </c>
      <c r="K1327" t="s">
        <v>295</v>
      </c>
      <c r="L1327" s="36">
        <v>2236</v>
      </c>
      <c r="M1327">
        <v>-41</v>
      </c>
      <c r="N1327" s="66">
        <v>-1.7999999999999999E-2</v>
      </c>
      <c r="O1327" s="36">
        <v>2277</v>
      </c>
      <c r="P1327" s="66">
        <v>-1.7999999999999999E-2</v>
      </c>
      <c r="Q1327" s="36">
        <v>2210</v>
      </c>
      <c r="R1327" s="36">
        <v>2246.5</v>
      </c>
      <c r="S1327" s="36">
        <v>2208</v>
      </c>
      <c r="T1327" s="66">
        <v>1.17E-2</v>
      </c>
      <c r="U1327" s="66">
        <v>4.0000000000000001E-3</v>
      </c>
      <c r="V1327" s="66">
        <v>-4.5999999999999999E-3</v>
      </c>
      <c r="W1327" s="66">
        <v>1.26E-2</v>
      </c>
      <c r="X1327" s="1">
        <v>946800</v>
      </c>
      <c r="Y1327" s="1">
        <v>2111351</v>
      </c>
      <c r="Z1327" s="1">
        <v>1115077</v>
      </c>
      <c r="AA1327" t="s">
        <v>365</v>
      </c>
      <c r="AB1327" t="s">
        <v>580</v>
      </c>
      <c r="AC1327">
        <v>14.79</v>
      </c>
      <c r="AD1327">
        <v>1.23</v>
      </c>
      <c r="AE1327">
        <v>3.58</v>
      </c>
      <c r="AF1327" t="s">
        <v>230</v>
      </c>
      <c r="AG1327" s="1">
        <v>74400</v>
      </c>
      <c r="AH1327" s="36">
        <v>2237</v>
      </c>
      <c r="AI1327">
        <v>400</v>
      </c>
      <c r="AJ1327" s="36">
        <v>2236</v>
      </c>
      <c r="AK1327" s="1">
        <v>1000</v>
      </c>
      <c r="AL1327" s="2">
        <v>0.6381944444444444</v>
      </c>
      <c r="AN1327" t="s">
        <v>298</v>
      </c>
      <c r="AO1327" t="s">
        <v>364</v>
      </c>
      <c r="AQ1327" t="str">
        <f t="shared" si="20"/>
        <v/>
      </c>
    </row>
    <row r="1328" spans="1:43">
      <c r="A1328" s="8">
        <v>46192</v>
      </c>
      <c r="B1328">
        <v>4036.56</v>
      </c>
      <c r="C1328">
        <v>-0.78</v>
      </c>
      <c r="D1328">
        <v>71350</v>
      </c>
      <c r="E1328">
        <v>0.15</v>
      </c>
      <c r="F1328" s="69">
        <v>4661</v>
      </c>
      <c r="G1328" t="s">
        <v>50</v>
      </c>
      <c r="H1328">
        <v>0</v>
      </c>
      <c r="I1328" t="s">
        <v>288</v>
      </c>
      <c r="J1328" t="s">
        <v>289</v>
      </c>
      <c r="K1328" t="s">
        <v>295</v>
      </c>
      <c r="L1328" s="36">
        <v>2330</v>
      </c>
      <c r="M1328">
        <v>30</v>
      </c>
      <c r="N1328" s="66">
        <v>1.2999999999999999E-2</v>
      </c>
      <c r="O1328" s="36">
        <v>2300</v>
      </c>
      <c r="P1328" s="66">
        <v>1.2999999999999999E-2</v>
      </c>
      <c r="Q1328" s="36">
        <v>2292.5</v>
      </c>
      <c r="R1328" s="36">
        <v>2334</v>
      </c>
      <c r="S1328" s="36">
        <v>2277.5</v>
      </c>
      <c r="T1328" s="66">
        <v>1.6299999999999999E-2</v>
      </c>
      <c r="U1328" s="66">
        <v>3.3999999999999998E-3</v>
      </c>
      <c r="V1328" s="66">
        <v>-1.6999999999999999E-3</v>
      </c>
      <c r="W1328" s="66">
        <v>2.3E-2</v>
      </c>
      <c r="X1328" s="1">
        <v>4071900</v>
      </c>
      <c r="Y1328" s="1">
        <v>9433228</v>
      </c>
      <c r="Z1328" s="1">
        <v>4195050</v>
      </c>
      <c r="AA1328" t="s">
        <v>367</v>
      </c>
      <c r="AB1328" t="s">
        <v>368</v>
      </c>
      <c r="AC1328">
        <v>32.630000000000003</v>
      </c>
      <c r="AD1328">
        <v>3.47</v>
      </c>
      <c r="AE1328">
        <v>0.69</v>
      </c>
      <c r="AF1328" t="s">
        <v>230</v>
      </c>
      <c r="AG1328" s="1">
        <v>442400</v>
      </c>
      <c r="AH1328" s="36">
        <v>2330.5</v>
      </c>
      <c r="AI1328" s="1">
        <v>4900</v>
      </c>
      <c r="AJ1328" s="36">
        <v>2330</v>
      </c>
      <c r="AK1328" s="1">
        <v>1800</v>
      </c>
      <c r="AL1328" s="2">
        <v>0.6381944444444444</v>
      </c>
      <c r="AN1328" t="s">
        <v>298</v>
      </c>
      <c r="AO1328" t="s">
        <v>313</v>
      </c>
      <c r="AQ1328" t="str">
        <f t="shared" si="20"/>
        <v/>
      </c>
    </row>
    <row r="1329" spans="1:43">
      <c r="A1329" s="8">
        <v>46192</v>
      </c>
      <c r="B1329">
        <v>4036.56</v>
      </c>
      <c r="C1329">
        <v>-0.78</v>
      </c>
      <c r="D1329">
        <v>71350</v>
      </c>
      <c r="E1329">
        <v>0.15</v>
      </c>
      <c r="F1329" s="69">
        <v>5020</v>
      </c>
      <c r="G1329" t="s">
        <v>51</v>
      </c>
      <c r="H1329">
        <v>0</v>
      </c>
      <c r="I1329" t="s">
        <v>288</v>
      </c>
      <c r="J1329" t="s">
        <v>289</v>
      </c>
      <c r="K1329" t="s">
        <v>295</v>
      </c>
      <c r="L1329" s="36">
        <v>1248</v>
      </c>
      <c r="M1329">
        <v>21.5</v>
      </c>
      <c r="N1329" s="66">
        <v>1.7500000000000002E-2</v>
      </c>
      <c r="O1329" s="36">
        <v>1226.5</v>
      </c>
      <c r="P1329" s="66">
        <v>1.7500000000000002E-2</v>
      </c>
      <c r="Q1329" s="36">
        <v>1204</v>
      </c>
      <c r="R1329" s="36">
        <v>1255</v>
      </c>
      <c r="S1329" s="36">
        <v>1192.5</v>
      </c>
      <c r="T1329" s="66">
        <v>3.6499999999999998E-2</v>
      </c>
      <c r="U1329" s="66">
        <v>2.3999999999999998E-3</v>
      </c>
      <c r="V1329" s="66">
        <v>-5.4999999999999997E-3</v>
      </c>
      <c r="W1329" s="66">
        <v>4.65E-2</v>
      </c>
      <c r="X1329" s="1">
        <v>9842000</v>
      </c>
      <c r="Y1329" s="1">
        <v>12144726</v>
      </c>
      <c r="Z1329" s="1">
        <v>3378044</v>
      </c>
      <c r="AA1329" t="s">
        <v>369</v>
      </c>
      <c r="AB1329" t="s">
        <v>370</v>
      </c>
      <c r="AC1329">
        <v>8.06</v>
      </c>
      <c r="AD1329">
        <v>0.99</v>
      </c>
      <c r="AE1329">
        <v>2.72</v>
      </c>
      <c r="AF1329" t="s">
        <v>230</v>
      </c>
      <c r="AG1329" s="1">
        <v>369500</v>
      </c>
      <c r="AH1329" s="36">
        <v>1248</v>
      </c>
      <c r="AI1329" s="1">
        <v>6500</v>
      </c>
      <c r="AJ1329" s="36">
        <v>1247.5</v>
      </c>
      <c r="AK1329" s="1">
        <v>8200</v>
      </c>
      <c r="AL1329" s="2">
        <v>0.6381944444444444</v>
      </c>
      <c r="AN1329" t="s">
        <v>298</v>
      </c>
      <c r="AO1329" t="s">
        <v>371</v>
      </c>
      <c r="AQ1329" t="str">
        <f t="shared" si="20"/>
        <v/>
      </c>
    </row>
    <row r="1330" spans="1:43">
      <c r="A1330" s="8">
        <v>46192</v>
      </c>
      <c r="B1330">
        <v>4036.56</v>
      </c>
      <c r="C1330">
        <v>-0.78</v>
      </c>
      <c r="D1330">
        <v>71350</v>
      </c>
      <c r="E1330">
        <v>0.15</v>
      </c>
      <c r="F1330" s="69">
        <v>5201</v>
      </c>
      <c r="G1330" t="s">
        <v>52</v>
      </c>
      <c r="H1330">
        <v>0</v>
      </c>
      <c r="I1330" t="s">
        <v>288</v>
      </c>
      <c r="J1330" t="s">
        <v>289</v>
      </c>
      <c r="K1330" t="s">
        <v>295</v>
      </c>
      <c r="L1330" s="36">
        <v>7631</v>
      </c>
      <c r="M1330">
        <v>67</v>
      </c>
      <c r="N1330" s="66">
        <v>8.8999999999999999E-3</v>
      </c>
      <c r="O1330" s="36">
        <v>7564</v>
      </c>
      <c r="P1330" s="66">
        <v>8.8000000000000005E-3</v>
      </c>
      <c r="Q1330" s="36">
        <v>7670</v>
      </c>
      <c r="R1330" s="36">
        <v>7800</v>
      </c>
      <c r="S1330" s="36">
        <v>7561</v>
      </c>
      <c r="T1330" s="66">
        <v>-5.0000000000000001E-3</v>
      </c>
      <c r="U1330" s="66">
        <v>-1.43E-2</v>
      </c>
      <c r="V1330" s="66">
        <v>-2.1600000000000001E-2</v>
      </c>
      <c r="W1330" s="66">
        <v>9.1999999999999998E-3</v>
      </c>
      <c r="X1330" s="1">
        <v>1005000</v>
      </c>
      <c r="Y1330" s="1">
        <v>7688008</v>
      </c>
      <c r="Z1330" s="1">
        <v>1659244</v>
      </c>
      <c r="AA1330" t="s">
        <v>581</v>
      </c>
      <c r="AB1330" t="s">
        <v>373</v>
      </c>
      <c r="AC1330">
        <v>21.05</v>
      </c>
      <c r="AD1330">
        <v>1.08</v>
      </c>
      <c r="AE1330">
        <v>2.75</v>
      </c>
      <c r="AF1330" t="s">
        <v>230</v>
      </c>
      <c r="AG1330" s="1">
        <v>70300</v>
      </c>
      <c r="AH1330" s="36">
        <v>7632</v>
      </c>
      <c r="AI1330">
        <v>300</v>
      </c>
      <c r="AJ1330" s="36">
        <v>7631</v>
      </c>
      <c r="AK1330">
        <v>400</v>
      </c>
      <c r="AL1330" s="2">
        <v>0.6381944444444444</v>
      </c>
      <c r="AN1330" t="s">
        <v>293</v>
      </c>
      <c r="AO1330" t="s">
        <v>341</v>
      </c>
      <c r="AQ1330" t="str">
        <f t="shared" si="20"/>
        <v/>
      </c>
    </row>
    <row r="1331" spans="1:43">
      <c r="A1331" s="8">
        <v>46192</v>
      </c>
      <c r="B1331">
        <v>4036.56</v>
      </c>
      <c r="C1331">
        <v>-0.78</v>
      </c>
      <c r="D1331">
        <v>71350</v>
      </c>
      <c r="E1331">
        <v>0.15</v>
      </c>
      <c r="F1331" s="69">
        <v>5302</v>
      </c>
      <c r="G1331" t="s">
        <v>53</v>
      </c>
      <c r="H1331">
        <v>0</v>
      </c>
      <c r="I1331" t="s">
        <v>288</v>
      </c>
      <c r="J1331" t="s">
        <v>289</v>
      </c>
      <c r="K1331" t="s">
        <v>290</v>
      </c>
      <c r="L1331" s="36">
        <v>4690</v>
      </c>
      <c r="M1331">
        <v>-30</v>
      </c>
      <c r="N1331" s="66">
        <v>-6.4000000000000003E-3</v>
      </c>
      <c r="O1331" s="36">
        <v>4720</v>
      </c>
      <c r="P1331" s="66">
        <v>-6.3E-3</v>
      </c>
      <c r="Q1331" s="36">
        <v>4755</v>
      </c>
      <c r="R1331" s="36">
        <v>4770</v>
      </c>
      <c r="S1331" s="36">
        <v>4680</v>
      </c>
      <c r="T1331" s="66">
        <v>-1.3599999999999999E-2</v>
      </c>
      <c r="U1331" s="66">
        <v>-7.4000000000000003E-3</v>
      </c>
      <c r="V1331" s="66">
        <v>-1.67E-2</v>
      </c>
      <c r="W1331" s="66">
        <v>2.0999999999999999E-3</v>
      </c>
      <c r="X1331" s="1">
        <v>66900</v>
      </c>
      <c r="Y1331" s="1">
        <v>314618</v>
      </c>
      <c r="Z1331" s="1">
        <v>55494</v>
      </c>
      <c r="AA1331" t="s">
        <v>374</v>
      </c>
      <c r="AB1331" t="s">
        <v>375</v>
      </c>
      <c r="AC1331">
        <v>19.02</v>
      </c>
      <c r="AD1331">
        <v>0.95</v>
      </c>
      <c r="AE1331">
        <v>4.26</v>
      </c>
      <c r="AF1331" t="s">
        <v>230</v>
      </c>
      <c r="AG1331" s="1">
        <v>13400</v>
      </c>
      <c r="AH1331" s="36">
        <v>4695</v>
      </c>
      <c r="AI1331" s="1">
        <v>1500</v>
      </c>
      <c r="AJ1331" s="36">
        <v>4685</v>
      </c>
      <c r="AK1331">
        <v>600</v>
      </c>
      <c r="AL1331" s="2">
        <v>0.63749999999999996</v>
      </c>
      <c r="AN1331" t="s">
        <v>293</v>
      </c>
      <c r="AO1331" t="s">
        <v>341</v>
      </c>
      <c r="AQ1331" t="str">
        <f t="shared" si="20"/>
        <v/>
      </c>
    </row>
    <row r="1332" spans="1:43">
      <c r="A1332" s="8">
        <v>46192</v>
      </c>
      <c r="B1332">
        <v>4036.56</v>
      </c>
      <c r="C1332">
        <v>-0.78</v>
      </c>
      <c r="D1332">
        <v>71350</v>
      </c>
      <c r="E1332">
        <v>0.15</v>
      </c>
      <c r="F1332" s="69">
        <v>5310</v>
      </c>
      <c r="G1332" t="s">
        <v>54</v>
      </c>
      <c r="H1332">
        <v>0</v>
      </c>
      <c r="I1332" t="s">
        <v>288</v>
      </c>
      <c r="J1332" t="s">
        <v>289</v>
      </c>
      <c r="K1332" t="s">
        <v>295</v>
      </c>
      <c r="L1332" s="36">
        <v>8430</v>
      </c>
      <c r="M1332">
        <v>-160</v>
      </c>
      <c r="N1332" s="66">
        <v>-1.8599999999999998E-2</v>
      </c>
      <c r="O1332" s="36">
        <v>8590</v>
      </c>
      <c r="P1332" s="66">
        <v>-1.8599999999999998E-2</v>
      </c>
      <c r="Q1332" s="36">
        <v>8730</v>
      </c>
      <c r="R1332" s="36">
        <v>8820</v>
      </c>
      <c r="S1332" s="36">
        <v>8350</v>
      </c>
      <c r="T1332" s="66">
        <v>-3.4299999999999997E-2</v>
      </c>
      <c r="U1332" s="66">
        <v>3.5000000000000001E-3</v>
      </c>
      <c r="V1332" s="66">
        <v>-4.4200000000000003E-2</v>
      </c>
      <c r="W1332" s="66">
        <v>9.4999999999999998E-3</v>
      </c>
      <c r="X1332" s="1">
        <v>87600</v>
      </c>
      <c r="Y1332" s="1">
        <v>744475</v>
      </c>
      <c r="Z1332" s="1">
        <v>176967</v>
      </c>
      <c r="AA1332" t="s">
        <v>662</v>
      </c>
      <c r="AB1332" t="s">
        <v>377</v>
      </c>
      <c r="AC1332">
        <v>36.08</v>
      </c>
      <c r="AD1332">
        <v>1.81</v>
      </c>
      <c r="AE1332">
        <v>1.72</v>
      </c>
      <c r="AF1332" t="s">
        <v>230</v>
      </c>
      <c r="AG1332" s="1">
        <v>1700</v>
      </c>
      <c r="AH1332" s="36">
        <v>8430</v>
      </c>
      <c r="AI1332" s="1">
        <v>1100</v>
      </c>
      <c r="AJ1332" s="36">
        <v>8420</v>
      </c>
      <c r="AK1332">
        <v>400</v>
      </c>
      <c r="AL1332" s="2">
        <v>0.63749999999999996</v>
      </c>
      <c r="AN1332" t="s">
        <v>293</v>
      </c>
      <c r="AO1332" t="s">
        <v>341</v>
      </c>
      <c r="AQ1332" t="str">
        <f t="shared" si="20"/>
        <v/>
      </c>
    </row>
    <row r="1333" spans="1:43">
      <c r="A1333" s="8">
        <v>46192</v>
      </c>
      <c r="B1333">
        <v>4036.56</v>
      </c>
      <c r="C1333">
        <v>-0.78</v>
      </c>
      <c r="D1333">
        <v>71350</v>
      </c>
      <c r="E1333">
        <v>0.15</v>
      </c>
      <c r="F1333" s="69">
        <v>5334</v>
      </c>
      <c r="G1333" t="s">
        <v>55</v>
      </c>
      <c r="H1333">
        <v>0</v>
      </c>
      <c r="I1333" t="s">
        <v>288</v>
      </c>
      <c r="J1333" t="s">
        <v>289</v>
      </c>
      <c r="K1333" t="s">
        <v>290</v>
      </c>
      <c r="L1333" s="36">
        <v>10875</v>
      </c>
      <c r="M1333">
        <v>5</v>
      </c>
      <c r="N1333" s="66">
        <v>5.0000000000000001E-4</v>
      </c>
      <c r="O1333" s="36">
        <v>10870</v>
      </c>
      <c r="P1333" s="66">
        <v>4.0000000000000002E-4</v>
      </c>
      <c r="Q1333" s="36">
        <v>11020</v>
      </c>
      <c r="R1333" s="36">
        <v>11120</v>
      </c>
      <c r="S1333" s="36">
        <v>10725</v>
      </c>
      <c r="T1333" s="66">
        <v>-1.3100000000000001E-2</v>
      </c>
      <c r="U1333" s="66">
        <v>1.2999999999999999E-3</v>
      </c>
      <c r="V1333" s="66">
        <v>-2.1999999999999999E-2</v>
      </c>
      <c r="W1333" s="66">
        <v>1.3899999999999999E-2</v>
      </c>
      <c r="X1333" s="1">
        <v>686700</v>
      </c>
      <c r="Y1333" s="1">
        <v>7475780</v>
      </c>
      <c r="Z1333" s="1">
        <v>2166818</v>
      </c>
      <c r="AA1333" t="s">
        <v>663</v>
      </c>
      <c r="AB1333" t="s">
        <v>379</v>
      </c>
      <c r="AC1333">
        <v>20.22</v>
      </c>
      <c r="AD1333">
        <v>2.78</v>
      </c>
      <c r="AE1333">
        <v>1.93</v>
      </c>
      <c r="AF1333" t="s">
        <v>230</v>
      </c>
      <c r="AG1333" s="1">
        <v>27300</v>
      </c>
      <c r="AH1333" s="36">
        <v>10875</v>
      </c>
      <c r="AI1333">
        <v>500</v>
      </c>
      <c r="AJ1333" s="36">
        <v>10870</v>
      </c>
      <c r="AK1333" s="1">
        <v>3300</v>
      </c>
      <c r="AL1333" s="2">
        <v>0.6381944444444444</v>
      </c>
      <c r="AN1333" t="s">
        <v>298</v>
      </c>
      <c r="AO1333" t="s">
        <v>341</v>
      </c>
      <c r="AQ1333" t="str">
        <f t="shared" si="20"/>
        <v/>
      </c>
    </row>
    <row r="1334" spans="1:43">
      <c r="A1334" s="8">
        <v>46192</v>
      </c>
      <c r="B1334">
        <v>4036.56</v>
      </c>
      <c r="C1334">
        <v>-0.78</v>
      </c>
      <c r="D1334">
        <v>71350</v>
      </c>
      <c r="E1334">
        <v>0.15</v>
      </c>
      <c r="F1334" s="69">
        <v>5706</v>
      </c>
      <c r="G1334" t="s">
        <v>56</v>
      </c>
      <c r="H1334">
        <v>0</v>
      </c>
      <c r="I1334" t="s">
        <v>288</v>
      </c>
      <c r="J1334" t="s">
        <v>289</v>
      </c>
      <c r="K1334" t="s">
        <v>290</v>
      </c>
      <c r="L1334" s="36">
        <v>48840</v>
      </c>
      <c r="M1334">
        <v>740</v>
      </c>
      <c r="N1334" s="66">
        <v>1.54E-2</v>
      </c>
      <c r="O1334" s="36">
        <v>48100</v>
      </c>
      <c r="P1334" s="66">
        <v>1.5299999999999999E-2</v>
      </c>
      <c r="Q1334" s="36">
        <v>49850</v>
      </c>
      <c r="R1334" s="36">
        <v>50670</v>
      </c>
      <c r="S1334" s="36">
        <v>47110</v>
      </c>
      <c r="T1334" s="66">
        <v>-2.0199999999999999E-2</v>
      </c>
      <c r="U1334" s="66">
        <v>2.3999999999999998E-3</v>
      </c>
      <c r="V1334" s="66">
        <v>-3.61E-2</v>
      </c>
      <c r="W1334" s="66">
        <v>3.6700000000000003E-2</v>
      </c>
      <c r="X1334" s="1">
        <v>1699800</v>
      </c>
      <c r="Y1334" s="1">
        <v>82707772</v>
      </c>
      <c r="Z1334" s="1">
        <v>2804169</v>
      </c>
      <c r="AA1334" t="s">
        <v>521</v>
      </c>
      <c r="AB1334" t="s">
        <v>381</v>
      </c>
      <c r="AC1334">
        <v>37.25</v>
      </c>
      <c r="AD1334">
        <v>6.78</v>
      </c>
      <c r="AE1334">
        <v>0.56999999999999995</v>
      </c>
      <c r="AF1334" t="s">
        <v>230</v>
      </c>
      <c r="AG1334" s="1">
        <v>13700</v>
      </c>
      <c r="AH1334" s="36">
        <v>48850</v>
      </c>
      <c r="AI1334">
        <v>200</v>
      </c>
      <c r="AJ1334" s="36">
        <v>48820</v>
      </c>
      <c r="AK1334">
        <v>300</v>
      </c>
      <c r="AL1334" s="2">
        <v>0.6381944444444444</v>
      </c>
      <c r="AN1334" t="s">
        <v>298</v>
      </c>
      <c r="AO1334" t="s">
        <v>382</v>
      </c>
      <c r="AQ1334" t="str">
        <f t="shared" si="20"/>
        <v/>
      </c>
    </row>
    <row r="1335" spans="1:43">
      <c r="A1335" s="8">
        <v>46192</v>
      </c>
      <c r="B1335">
        <v>4036.56</v>
      </c>
      <c r="C1335">
        <v>-0.78</v>
      </c>
      <c r="D1335">
        <v>71350</v>
      </c>
      <c r="E1335">
        <v>0.15</v>
      </c>
      <c r="F1335" s="69">
        <v>5711</v>
      </c>
      <c r="G1335" t="s">
        <v>57</v>
      </c>
      <c r="H1335">
        <v>0</v>
      </c>
      <c r="I1335" t="s">
        <v>288</v>
      </c>
      <c r="J1335" t="s">
        <v>289</v>
      </c>
      <c r="K1335" t="s">
        <v>290</v>
      </c>
      <c r="L1335" s="36">
        <v>4815</v>
      </c>
      <c r="M1335">
        <v>-86</v>
      </c>
      <c r="N1335" s="66">
        <v>-1.7500000000000002E-2</v>
      </c>
      <c r="O1335" s="36">
        <v>4901</v>
      </c>
      <c r="P1335" s="66">
        <v>-1.7500000000000002E-2</v>
      </c>
      <c r="Q1335" s="36">
        <v>4903</v>
      </c>
      <c r="R1335" s="36">
        <v>4908</v>
      </c>
      <c r="S1335" s="36">
        <v>4794</v>
      </c>
      <c r="T1335" s="66">
        <v>-1.7899999999999999E-2</v>
      </c>
      <c r="U1335" s="66">
        <v>-3.0999999999999999E-3</v>
      </c>
      <c r="V1335" s="66">
        <v>-1.89E-2</v>
      </c>
      <c r="W1335" s="66">
        <v>4.3E-3</v>
      </c>
      <c r="X1335" s="1">
        <v>492300</v>
      </c>
      <c r="Y1335" s="1">
        <v>2382442</v>
      </c>
      <c r="Z1335" s="1">
        <v>633122</v>
      </c>
      <c r="AA1335" t="s">
        <v>383</v>
      </c>
      <c r="AB1335" t="s">
        <v>384</v>
      </c>
      <c r="AC1335">
        <v>12.84</v>
      </c>
      <c r="AD1335">
        <v>0.85</v>
      </c>
      <c r="AE1335">
        <v>2.41</v>
      </c>
      <c r="AF1335" t="s">
        <v>230</v>
      </c>
      <c r="AG1335" s="1">
        <v>14000</v>
      </c>
      <c r="AH1335" s="36">
        <v>4816</v>
      </c>
      <c r="AI1335">
        <v>200</v>
      </c>
      <c r="AJ1335" s="36">
        <v>4814</v>
      </c>
      <c r="AK1335">
        <v>300</v>
      </c>
      <c r="AL1335" s="2">
        <v>0.6381944444444444</v>
      </c>
      <c r="AN1335" t="s">
        <v>298</v>
      </c>
      <c r="AO1335" t="s">
        <v>382</v>
      </c>
      <c r="AQ1335" t="str">
        <f t="shared" si="20"/>
        <v/>
      </c>
    </row>
    <row r="1336" spans="1:43">
      <c r="A1336" s="8">
        <v>46192</v>
      </c>
      <c r="B1336">
        <v>4036.56</v>
      </c>
      <c r="C1336">
        <v>-0.78</v>
      </c>
      <c r="D1336">
        <v>71350</v>
      </c>
      <c r="E1336">
        <v>0.15</v>
      </c>
      <c r="F1336" s="69">
        <v>5713</v>
      </c>
      <c r="G1336" t="s">
        <v>58</v>
      </c>
      <c r="H1336">
        <v>0</v>
      </c>
      <c r="I1336" t="s">
        <v>288</v>
      </c>
      <c r="J1336" t="s">
        <v>289</v>
      </c>
      <c r="K1336" t="s">
        <v>290</v>
      </c>
      <c r="L1336" s="36">
        <v>8594</v>
      </c>
      <c r="M1336">
        <v>-679</v>
      </c>
      <c r="N1336" s="66">
        <v>-7.3200000000000001E-2</v>
      </c>
      <c r="O1336" s="36">
        <v>9273</v>
      </c>
      <c r="P1336" s="66">
        <v>-7.3200000000000001E-2</v>
      </c>
      <c r="Q1336" s="36">
        <v>8990</v>
      </c>
      <c r="R1336" s="36">
        <v>8990</v>
      </c>
      <c r="S1336" s="36">
        <v>8580</v>
      </c>
      <c r="T1336" s="66">
        <v>-4.3999999999999997E-2</v>
      </c>
      <c r="U1336" s="66">
        <v>-1.78E-2</v>
      </c>
      <c r="V1336" s="66">
        <v>-4.3999999999999997E-2</v>
      </c>
      <c r="W1336" s="66">
        <v>1.6000000000000001E-3</v>
      </c>
      <c r="X1336" s="1">
        <v>3233000</v>
      </c>
      <c r="Y1336" s="1">
        <v>28293487</v>
      </c>
      <c r="Z1336" s="1">
        <v>2499255</v>
      </c>
      <c r="AA1336" t="s">
        <v>385</v>
      </c>
      <c r="AB1336" t="s">
        <v>386</v>
      </c>
      <c r="AC1336">
        <v>15.39</v>
      </c>
      <c r="AD1336">
        <v>1.1200000000000001</v>
      </c>
      <c r="AE1336">
        <v>2.41</v>
      </c>
      <c r="AF1336" t="s">
        <v>230</v>
      </c>
      <c r="AG1336" s="1">
        <v>36500</v>
      </c>
      <c r="AH1336" s="36">
        <v>8594</v>
      </c>
      <c r="AI1336">
        <v>400</v>
      </c>
      <c r="AJ1336" s="36">
        <v>8593</v>
      </c>
      <c r="AK1336">
        <v>100</v>
      </c>
      <c r="AL1336" s="2">
        <v>0.6381944444444444</v>
      </c>
      <c r="AN1336" t="s">
        <v>298</v>
      </c>
      <c r="AO1336" t="s">
        <v>382</v>
      </c>
      <c r="AQ1336" t="str">
        <f t="shared" si="20"/>
        <v/>
      </c>
    </row>
    <row r="1337" spans="1:43">
      <c r="A1337" s="8">
        <v>46192</v>
      </c>
      <c r="B1337">
        <v>4036.56</v>
      </c>
      <c r="C1337">
        <v>-0.78</v>
      </c>
      <c r="D1337">
        <v>71350</v>
      </c>
      <c r="E1337">
        <v>0.15</v>
      </c>
      <c r="F1337" s="69">
        <v>5802</v>
      </c>
      <c r="G1337" t="s">
        <v>59</v>
      </c>
      <c r="H1337">
        <v>0</v>
      </c>
      <c r="I1337" t="s">
        <v>288</v>
      </c>
      <c r="J1337" t="s">
        <v>289</v>
      </c>
      <c r="K1337" t="s">
        <v>295</v>
      </c>
      <c r="L1337" s="36">
        <v>13425</v>
      </c>
      <c r="M1337" s="36">
        <v>1225</v>
      </c>
      <c r="N1337" s="66">
        <v>0.1004</v>
      </c>
      <c r="O1337" s="36">
        <v>12200</v>
      </c>
      <c r="P1337" s="66">
        <v>0.1004</v>
      </c>
      <c r="Q1337" s="36">
        <v>14000</v>
      </c>
      <c r="R1337" s="36">
        <v>14305</v>
      </c>
      <c r="S1337" s="36">
        <v>13230</v>
      </c>
      <c r="T1337" s="66">
        <v>-4.1000000000000002E-2</v>
      </c>
      <c r="U1337" s="66">
        <v>-1.5699999999999999E-2</v>
      </c>
      <c r="V1337" s="66">
        <v>-6.1499999999999999E-2</v>
      </c>
      <c r="W1337" s="66">
        <v>1.47E-2</v>
      </c>
      <c r="X1337" s="1">
        <v>10309800</v>
      </c>
      <c r="Y1337" s="1">
        <v>141157906</v>
      </c>
      <c r="Z1337" s="1">
        <v>10658652</v>
      </c>
      <c r="AA1337" t="s">
        <v>582</v>
      </c>
      <c r="AB1337" t="s">
        <v>388</v>
      </c>
      <c r="AC1337">
        <v>32.200000000000003</v>
      </c>
      <c r="AD1337">
        <v>3.81</v>
      </c>
      <c r="AE1337">
        <v>1.1599999999999999</v>
      </c>
      <c r="AF1337" t="s">
        <v>230</v>
      </c>
      <c r="AG1337" s="1">
        <v>98100</v>
      </c>
      <c r="AH1337" s="36">
        <v>13430</v>
      </c>
      <c r="AI1337" s="1">
        <v>1200</v>
      </c>
      <c r="AJ1337" s="36">
        <v>13425</v>
      </c>
      <c r="AK1337">
        <v>700</v>
      </c>
      <c r="AL1337" s="2">
        <v>0.6381944444444444</v>
      </c>
      <c r="AN1337" t="s">
        <v>298</v>
      </c>
      <c r="AO1337" t="s">
        <v>382</v>
      </c>
      <c r="AQ1337" t="str">
        <f t="shared" si="20"/>
        <v/>
      </c>
    </row>
    <row r="1338" spans="1:43">
      <c r="A1338" s="8">
        <v>46192</v>
      </c>
      <c r="B1338">
        <v>4036.56</v>
      </c>
      <c r="C1338">
        <v>-0.78</v>
      </c>
      <c r="D1338">
        <v>71350</v>
      </c>
      <c r="E1338">
        <v>0.15</v>
      </c>
      <c r="F1338" s="69">
        <v>5803</v>
      </c>
      <c r="G1338" t="s">
        <v>60</v>
      </c>
      <c r="H1338">
        <v>0</v>
      </c>
      <c r="I1338" t="s">
        <v>288</v>
      </c>
      <c r="J1338" t="s">
        <v>289</v>
      </c>
      <c r="L1338" t="s">
        <v>230</v>
      </c>
      <c r="O1338" s="36">
        <v>4461</v>
      </c>
      <c r="P1338" t="s">
        <v>230</v>
      </c>
      <c r="Q1338" t="s">
        <v>230</v>
      </c>
      <c r="R1338" t="s">
        <v>230</v>
      </c>
      <c r="S1338" t="s">
        <v>230</v>
      </c>
      <c r="T1338" t="s">
        <v>230</v>
      </c>
      <c r="U1338" t="s">
        <v>230</v>
      </c>
      <c r="V1338" t="s">
        <v>230</v>
      </c>
      <c r="W1338" t="s">
        <v>230</v>
      </c>
      <c r="X1338">
        <v>0</v>
      </c>
      <c r="Y1338" t="s">
        <v>230</v>
      </c>
      <c r="Z1338" s="1">
        <v>7919080</v>
      </c>
      <c r="AA1338" t="s">
        <v>389</v>
      </c>
      <c r="AB1338" t="s">
        <v>632</v>
      </c>
      <c r="AC1338">
        <v>44.25</v>
      </c>
      <c r="AD1338">
        <v>13.18</v>
      </c>
      <c r="AE1338">
        <v>0.85</v>
      </c>
      <c r="AF1338" t="s">
        <v>230</v>
      </c>
      <c r="AG1338">
        <v>0</v>
      </c>
      <c r="AH1338" s="36">
        <v>5161</v>
      </c>
      <c r="AI1338" s="1">
        <v>2223100</v>
      </c>
      <c r="AJ1338" s="36">
        <v>5161</v>
      </c>
      <c r="AK1338" s="1">
        <v>80241700</v>
      </c>
      <c r="AL1338" s="2">
        <v>-416.66666666666669</v>
      </c>
      <c r="AN1338" t="s">
        <v>298</v>
      </c>
      <c r="AO1338" t="s">
        <v>382</v>
      </c>
      <c r="AQ1338" t="str">
        <f t="shared" si="20"/>
        <v/>
      </c>
    </row>
    <row r="1339" spans="1:43">
      <c r="A1339" s="8">
        <v>46192</v>
      </c>
      <c r="B1339">
        <v>4036.56</v>
      </c>
      <c r="C1339">
        <v>-0.78</v>
      </c>
      <c r="D1339">
        <v>71350</v>
      </c>
      <c r="E1339">
        <v>0.15</v>
      </c>
      <c r="F1339" s="69">
        <v>6038</v>
      </c>
      <c r="G1339" t="s">
        <v>61</v>
      </c>
      <c r="H1339">
        <v>0</v>
      </c>
      <c r="I1339" t="s">
        <v>347</v>
      </c>
      <c r="J1339" t="s">
        <v>289</v>
      </c>
      <c r="K1339" t="s">
        <v>295</v>
      </c>
      <c r="L1339">
        <v>906</v>
      </c>
      <c r="M1339">
        <v>-6</v>
      </c>
      <c r="N1339" s="66">
        <v>-6.6E-3</v>
      </c>
      <c r="O1339">
        <v>912</v>
      </c>
      <c r="P1339" s="66">
        <v>-6.4999999999999997E-3</v>
      </c>
      <c r="Q1339">
        <v>909</v>
      </c>
      <c r="R1339">
        <v>914</v>
      </c>
      <c r="S1339">
        <v>904</v>
      </c>
      <c r="T1339" s="66">
        <v>-3.3E-3</v>
      </c>
      <c r="U1339" s="66">
        <v>-4.3E-3</v>
      </c>
      <c r="V1339" s="66">
        <v>-8.6999999999999994E-3</v>
      </c>
      <c r="W1339" s="66">
        <v>2.2000000000000001E-3</v>
      </c>
      <c r="X1339" s="1">
        <v>9500</v>
      </c>
      <c r="Y1339" s="1">
        <v>8637</v>
      </c>
      <c r="Z1339" s="1">
        <v>4586</v>
      </c>
      <c r="AA1339" t="s">
        <v>391</v>
      </c>
      <c r="AB1339" t="s">
        <v>392</v>
      </c>
      <c r="AC1339">
        <v>13.07</v>
      </c>
      <c r="AD1339">
        <v>0.91</v>
      </c>
      <c r="AE1339">
        <v>2.54</v>
      </c>
      <c r="AF1339" t="s">
        <v>230</v>
      </c>
      <c r="AG1339">
        <v>0</v>
      </c>
      <c r="AH1339">
        <v>913</v>
      </c>
      <c r="AI1339">
        <v>300</v>
      </c>
      <c r="AJ1339">
        <v>906</v>
      </c>
      <c r="AK1339">
        <v>100</v>
      </c>
      <c r="AL1339" s="2">
        <v>0.63541666666666663</v>
      </c>
      <c r="AN1339" t="s">
        <v>350</v>
      </c>
      <c r="AO1339" t="s">
        <v>313</v>
      </c>
      <c r="AQ1339" t="str">
        <f t="shared" si="20"/>
        <v/>
      </c>
    </row>
    <row r="1340" spans="1:43">
      <c r="A1340" s="8">
        <v>46192</v>
      </c>
      <c r="B1340">
        <v>4036.56</v>
      </c>
      <c r="C1340">
        <v>-0.78</v>
      </c>
      <c r="D1340">
        <v>71350</v>
      </c>
      <c r="E1340">
        <v>0.15</v>
      </c>
      <c r="F1340" s="69">
        <v>6156</v>
      </c>
      <c r="G1340" t="s">
        <v>62</v>
      </c>
      <c r="H1340">
        <v>0</v>
      </c>
      <c r="I1340" t="s">
        <v>314</v>
      </c>
      <c r="J1340" t="s">
        <v>323</v>
      </c>
      <c r="K1340" t="s">
        <v>295</v>
      </c>
      <c r="L1340" s="36">
        <v>2002</v>
      </c>
      <c r="M1340">
        <v>4</v>
      </c>
      <c r="N1340" s="66">
        <v>2E-3</v>
      </c>
      <c r="O1340" s="36">
        <v>1998</v>
      </c>
      <c r="P1340" s="66">
        <v>2E-3</v>
      </c>
      <c r="Q1340" s="36">
        <v>1999</v>
      </c>
      <c r="R1340" s="36">
        <v>2005</v>
      </c>
      <c r="S1340" s="36">
        <v>1998</v>
      </c>
      <c r="T1340" s="66">
        <v>1.5E-3</v>
      </c>
      <c r="U1340" s="66">
        <v>2E-3</v>
      </c>
      <c r="V1340" s="66">
        <v>-1.4E-3</v>
      </c>
      <c r="W1340" s="66">
        <v>2E-3</v>
      </c>
      <c r="X1340" s="1">
        <v>9000</v>
      </c>
      <c r="Y1340" s="1">
        <v>18009</v>
      </c>
      <c r="Z1340" s="1">
        <v>10610</v>
      </c>
      <c r="AA1340" t="s">
        <v>393</v>
      </c>
      <c r="AB1340" t="s">
        <v>394</v>
      </c>
      <c r="AC1340">
        <v>59.4</v>
      </c>
      <c r="AD1340">
        <v>1.4</v>
      </c>
      <c r="AE1340">
        <v>5</v>
      </c>
      <c r="AF1340">
        <v>1.3</v>
      </c>
      <c r="AG1340">
        <v>0</v>
      </c>
      <c r="AH1340" s="36">
        <v>2002</v>
      </c>
      <c r="AI1340">
        <v>400</v>
      </c>
      <c r="AJ1340" s="36">
        <v>2000</v>
      </c>
      <c r="AK1340">
        <v>200</v>
      </c>
      <c r="AL1340" s="2">
        <v>0.6381944444444444</v>
      </c>
      <c r="AN1340" t="s">
        <v>350</v>
      </c>
      <c r="AO1340" t="s">
        <v>395</v>
      </c>
      <c r="AQ1340" t="str">
        <f t="shared" si="20"/>
        <v/>
      </c>
    </row>
    <row r="1341" spans="1:43">
      <c r="A1341" s="8">
        <v>46192</v>
      </c>
      <c r="B1341">
        <v>4036.56</v>
      </c>
      <c r="C1341">
        <v>-0.78</v>
      </c>
      <c r="D1341">
        <v>71350</v>
      </c>
      <c r="E1341">
        <v>0.15</v>
      </c>
      <c r="F1341" s="69">
        <v>6178</v>
      </c>
      <c r="G1341" t="s">
        <v>63</v>
      </c>
      <c r="H1341">
        <v>0</v>
      </c>
      <c r="I1341" t="s">
        <v>288</v>
      </c>
      <c r="J1341" t="s">
        <v>289</v>
      </c>
      <c r="K1341" t="s">
        <v>295</v>
      </c>
      <c r="L1341" s="36">
        <v>2239</v>
      </c>
      <c r="M1341">
        <v>5</v>
      </c>
      <c r="N1341" s="66">
        <v>2.2000000000000001E-3</v>
      </c>
      <c r="O1341" s="36">
        <v>2234</v>
      </c>
      <c r="P1341" s="66">
        <v>2.2000000000000001E-3</v>
      </c>
      <c r="Q1341" s="36">
        <v>2212.5</v>
      </c>
      <c r="R1341" s="36">
        <v>2263</v>
      </c>
      <c r="S1341" s="36">
        <v>2201</v>
      </c>
      <c r="T1341" s="66">
        <v>1.1900000000000001E-2</v>
      </c>
      <c r="U1341" s="66">
        <v>-3.3E-3</v>
      </c>
      <c r="V1341" s="66">
        <v>-1.06E-2</v>
      </c>
      <c r="W1341" s="66">
        <v>1.72E-2</v>
      </c>
      <c r="X1341" s="1">
        <v>2706200</v>
      </c>
      <c r="Y1341" s="1">
        <v>6071771</v>
      </c>
      <c r="Z1341" s="1">
        <v>6287547</v>
      </c>
      <c r="AA1341" t="s">
        <v>641</v>
      </c>
      <c r="AB1341" t="s">
        <v>397</v>
      </c>
      <c r="AC1341">
        <v>16.100000000000001</v>
      </c>
      <c r="AD1341">
        <v>0.64</v>
      </c>
      <c r="AE1341">
        <v>2.68</v>
      </c>
      <c r="AF1341" t="s">
        <v>230</v>
      </c>
      <c r="AG1341" s="1">
        <v>81000</v>
      </c>
      <c r="AH1341" s="36">
        <v>2239.5</v>
      </c>
      <c r="AI1341" s="1">
        <v>2900</v>
      </c>
      <c r="AJ1341" s="36">
        <v>2239</v>
      </c>
      <c r="AK1341">
        <v>700</v>
      </c>
      <c r="AL1341" s="2">
        <v>0.6381944444444444</v>
      </c>
      <c r="AN1341" t="s">
        <v>298</v>
      </c>
      <c r="AO1341" t="s">
        <v>313</v>
      </c>
      <c r="AQ1341" t="str">
        <f t="shared" si="20"/>
        <v/>
      </c>
    </row>
    <row r="1342" spans="1:43">
      <c r="A1342" s="8">
        <v>46192</v>
      </c>
      <c r="B1342">
        <v>4036.56</v>
      </c>
      <c r="C1342">
        <v>-0.78</v>
      </c>
      <c r="D1342">
        <v>71350</v>
      </c>
      <c r="E1342">
        <v>0.15</v>
      </c>
      <c r="F1342" s="69">
        <v>6208</v>
      </c>
      <c r="G1342" t="s">
        <v>64</v>
      </c>
      <c r="H1342">
        <v>0</v>
      </c>
      <c r="I1342" t="s">
        <v>314</v>
      </c>
      <c r="J1342" t="s">
        <v>289</v>
      </c>
      <c r="K1342" t="s">
        <v>295</v>
      </c>
      <c r="L1342" s="36">
        <v>1782</v>
      </c>
      <c r="M1342">
        <v>-116</v>
      </c>
      <c r="N1342" s="66">
        <v>-6.1100000000000002E-2</v>
      </c>
      <c r="O1342" s="36">
        <v>1898</v>
      </c>
      <c r="P1342" s="66">
        <v>-6.1100000000000002E-2</v>
      </c>
      <c r="Q1342" s="36">
        <v>1898</v>
      </c>
      <c r="R1342" s="36">
        <v>1898</v>
      </c>
      <c r="S1342" s="36">
        <v>1768</v>
      </c>
      <c r="T1342" s="66">
        <v>-6.1100000000000002E-2</v>
      </c>
      <c r="U1342" s="66">
        <v>-1.0500000000000001E-2</v>
      </c>
      <c r="V1342" s="66">
        <v>-6.1100000000000002E-2</v>
      </c>
      <c r="W1342" s="66">
        <v>7.9000000000000008E-3</v>
      </c>
      <c r="X1342" s="1">
        <v>70200</v>
      </c>
      <c r="Y1342" s="1">
        <v>127140</v>
      </c>
      <c r="Z1342" s="1">
        <v>11379</v>
      </c>
      <c r="AA1342" t="s">
        <v>398</v>
      </c>
      <c r="AB1342" t="s">
        <v>399</v>
      </c>
      <c r="AC1342">
        <v>17.36</v>
      </c>
      <c r="AD1342">
        <v>1.81</v>
      </c>
      <c r="AE1342">
        <v>1.1200000000000001</v>
      </c>
      <c r="AF1342">
        <v>2.2000000000000002</v>
      </c>
      <c r="AG1342">
        <v>600</v>
      </c>
      <c r="AH1342" s="36">
        <v>1783</v>
      </c>
      <c r="AI1342">
        <v>200</v>
      </c>
      <c r="AJ1342" s="36">
        <v>1779</v>
      </c>
      <c r="AK1342">
        <v>200</v>
      </c>
      <c r="AL1342" s="2">
        <v>0.63749999999999996</v>
      </c>
      <c r="AN1342" t="s">
        <v>298</v>
      </c>
      <c r="AO1342" t="s">
        <v>395</v>
      </c>
      <c r="AQ1342" t="str">
        <f t="shared" si="20"/>
        <v/>
      </c>
    </row>
    <row r="1343" spans="1:43">
      <c r="A1343" s="8">
        <v>46192</v>
      </c>
      <c r="B1343">
        <v>4036.56</v>
      </c>
      <c r="C1343">
        <v>-0.78</v>
      </c>
      <c r="D1343">
        <v>71350</v>
      </c>
      <c r="E1343">
        <v>0.15</v>
      </c>
      <c r="F1343" s="69">
        <v>6356</v>
      </c>
      <c r="G1343" t="s">
        <v>65</v>
      </c>
      <c r="H1343">
        <v>0</v>
      </c>
      <c r="I1343" t="s">
        <v>314</v>
      </c>
      <c r="J1343" t="s">
        <v>289</v>
      </c>
      <c r="K1343" t="s">
        <v>290</v>
      </c>
      <c r="L1343" s="36">
        <v>1504</v>
      </c>
      <c r="M1343">
        <v>-22</v>
      </c>
      <c r="N1343" s="66">
        <v>-1.44E-2</v>
      </c>
      <c r="O1343" s="36">
        <v>1526</v>
      </c>
      <c r="P1343" s="66">
        <v>-1.44E-2</v>
      </c>
      <c r="Q1343" s="36">
        <v>1542</v>
      </c>
      <c r="R1343" s="36">
        <v>1570</v>
      </c>
      <c r="S1343" s="36">
        <v>1476</v>
      </c>
      <c r="T1343" s="66">
        <v>-2.46E-2</v>
      </c>
      <c r="U1343" s="66">
        <v>-1.9E-3</v>
      </c>
      <c r="V1343" s="66">
        <v>-4.2000000000000003E-2</v>
      </c>
      <c r="W1343" s="66">
        <v>1.89E-2</v>
      </c>
      <c r="X1343" s="1">
        <v>246700</v>
      </c>
      <c r="Y1343" s="1">
        <v>374134</v>
      </c>
      <c r="Z1343" s="1">
        <v>21477</v>
      </c>
      <c r="AA1343" t="s">
        <v>400</v>
      </c>
      <c r="AB1343" t="s">
        <v>401</v>
      </c>
      <c r="AC1343">
        <v>12.16</v>
      </c>
      <c r="AD1343">
        <v>1.47</v>
      </c>
      <c r="AE1343">
        <v>0.66</v>
      </c>
      <c r="AF1343" t="s">
        <v>230</v>
      </c>
      <c r="AG1343" s="1">
        <v>4600</v>
      </c>
      <c r="AH1343" s="36">
        <v>1504</v>
      </c>
      <c r="AI1343">
        <v>400</v>
      </c>
      <c r="AJ1343" s="36">
        <v>1500</v>
      </c>
      <c r="AK1343" s="1">
        <v>2400</v>
      </c>
      <c r="AL1343" s="2">
        <v>0.6381944444444444</v>
      </c>
      <c r="AN1343" t="s">
        <v>298</v>
      </c>
      <c r="AO1343" t="s">
        <v>395</v>
      </c>
      <c r="AQ1343" t="str">
        <f t="shared" si="20"/>
        <v/>
      </c>
    </row>
    <row r="1344" spans="1:43">
      <c r="A1344" s="8">
        <v>46192</v>
      </c>
      <c r="B1344">
        <v>4036.56</v>
      </c>
      <c r="C1344">
        <v>-0.78</v>
      </c>
      <c r="D1344">
        <v>71350</v>
      </c>
      <c r="E1344">
        <v>0.15</v>
      </c>
      <c r="F1344" s="69">
        <v>6378</v>
      </c>
      <c r="G1344" t="s">
        <v>66</v>
      </c>
      <c r="H1344">
        <v>0</v>
      </c>
      <c r="I1344" t="s">
        <v>314</v>
      </c>
      <c r="J1344" t="s">
        <v>289</v>
      </c>
      <c r="K1344" t="s">
        <v>290</v>
      </c>
      <c r="L1344" s="36">
        <v>1289</v>
      </c>
      <c r="M1344">
        <v>7</v>
      </c>
      <c r="N1344" s="66">
        <v>5.4999999999999997E-3</v>
      </c>
      <c r="O1344" s="36">
        <v>1282</v>
      </c>
      <c r="P1344" s="66">
        <v>5.4000000000000003E-3</v>
      </c>
      <c r="Q1344" s="36">
        <v>1272</v>
      </c>
      <c r="R1344" s="36">
        <v>1309</v>
      </c>
      <c r="S1344" s="36">
        <v>1257</v>
      </c>
      <c r="T1344" s="66">
        <v>1.3299999999999999E-2</v>
      </c>
      <c r="U1344" s="66">
        <v>8.6E-3</v>
      </c>
      <c r="V1344" s="66">
        <v>-1.52E-2</v>
      </c>
      <c r="W1344" s="66">
        <v>2.5399999999999999E-2</v>
      </c>
      <c r="X1344" s="1">
        <v>173200</v>
      </c>
      <c r="Y1344" s="1">
        <v>222141</v>
      </c>
      <c r="Z1344" s="1">
        <v>26553</v>
      </c>
      <c r="AA1344" t="s">
        <v>402</v>
      </c>
      <c r="AB1344" t="s">
        <v>634</v>
      </c>
      <c r="AC1344">
        <v>13.42</v>
      </c>
      <c r="AD1344">
        <v>1.2</v>
      </c>
      <c r="AE1344">
        <v>3.18</v>
      </c>
      <c r="AF1344" t="s">
        <v>230</v>
      </c>
      <c r="AG1344">
        <v>0</v>
      </c>
      <c r="AH1344" s="36">
        <v>1289</v>
      </c>
      <c r="AI1344">
        <v>300</v>
      </c>
      <c r="AJ1344" s="36">
        <v>1287</v>
      </c>
      <c r="AK1344">
        <v>800</v>
      </c>
      <c r="AL1344" s="2">
        <v>0.6381944444444444</v>
      </c>
      <c r="AN1344" t="s">
        <v>298</v>
      </c>
      <c r="AO1344" t="s">
        <v>395</v>
      </c>
      <c r="AQ1344" t="str">
        <f t="shared" si="20"/>
        <v/>
      </c>
    </row>
    <row r="1345" spans="1:43">
      <c r="A1345" s="8">
        <v>46192</v>
      </c>
      <c r="B1345">
        <v>4036.56</v>
      </c>
      <c r="C1345">
        <v>-0.78</v>
      </c>
      <c r="D1345">
        <v>71350</v>
      </c>
      <c r="E1345">
        <v>0.15</v>
      </c>
      <c r="F1345" s="69">
        <v>6526</v>
      </c>
      <c r="G1345" t="s">
        <v>67</v>
      </c>
      <c r="H1345">
        <v>0</v>
      </c>
      <c r="I1345" t="s">
        <v>288</v>
      </c>
      <c r="J1345" t="s">
        <v>289</v>
      </c>
      <c r="K1345" t="s">
        <v>290</v>
      </c>
      <c r="L1345" s="36">
        <v>2643.5</v>
      </c>
      <c r="M1345">
        <v>39.5</v>
      </c>
      <c r="N1345" s="66">
        <v>1.52E-2</v>
      </c>
      <c r="O1345" s="36">
        <v>2604</v>
      </c>
      <c r="P1345" s="66">
        <v>1.5100000000000001E-2</v>
      </c>
      <c r="Q1345" s="36">
        <v>2682</v>
      </c>
      <c r="R1345" s="36">
        <v>2825.5</v>
      </c>
      <c r="S1345" s="36">
        <v>2633</v>
      </c>
      <c r="T1345" s="66">
        <v>-1.43E-2</v>
      </c>
      <c r="U1345" s="66">
        <v>-1.8499999999999999E-2</v>
      </c>
      <c r="V1345" s="66">
        <v>-6.4399999999999999E-2</v>
      </c>
      <c r="W1345" s="66">
        <v>3.8999999999999998E-3</v>
      </c>
      <c r="X1345" s="1">
        <v>16066600</v>
      </c>
      <c r="Y1345" s="1">
        <v>43523414</v>
      </c>
      <c r="Z1345" s="1">
        <v>475763</v>
      </c>
      <c r="AA1345" t="s">
        <v>584</v>
      </c>
      <c r="AB1345" t="s">
        <v>405</v>
      </c>
      <c r="AC1345">
        <v>46.37</v>
      </c>
      <c r="AD1345">
        <v>3.48</v>
      </c>
      <c r="AE1345">
        <v>1.89</v>
      </c>
      <c r="AF1345" t="s">
        <v>230</v>
      </c>
      <c r="AG1345" s="1">
        <v>25200</v>
      </c>
      <c r="AH1345" s="36">
        <v>2643.5</v>
      </c>
      <c r="AI1345" s="1">
        <v>1200</v>
      </c>
      <c r="AJ1345" s="36">
        <v>2643</v>
      </c>
      <c r="AK1345">
        <v>800</v>
      </c>
      <c r="AL1345" s="2">
        <v>0.6381944444444444</v>
      </c>
      <c r="AN1345" t="s">
        <v>298</v>
      </c>
      <c r="AO1345" t="s">
        <v>344</v>
      </c>
      <c r="AQ1345" t="str">
        <f t="shared" si="20"/>
        <v/>
      </c>
    </row>
    <row r="1346" spans="1:43">
      <c r="A1346" s="8">
        <v>46192</v>
      </c>
      <c r="B1346">
        <v>4036.56</v>
      </c>
      <c r="C1346">
        <v>-0.78</v>
      </c>
      <c r="D1346">
        <v>71350</v>
      </c>
      <c r="E1346">
        <v>0.15</v>
      </c>
      <c r="F1346" s="69">
        <v>6586</v>
      </c>
      <c r="G1346" t="s">
        <v>68</v>
      </c>
      <c r="H1346">
        <v>0</v>
      </c>
      <c r="I1346" t="s">
        <v>288</v>
      </c>
      <c r="J1346" t="s">
        <v>289</v>
      </c>
      <c r="K1346" t="s">
        <v>295</v>
      </c>
      <c r="L1346" s="36">
        <v>5906</v>
      </c>
      <c r="M1346">
        <v>-14</v>
      </c>
      <c r="N1346" s="66">
        <v>-2.3999999999999998E-3</v>
      </c>
      <c r="O1346" s="36">
        <v>5920</v>
      </c>
      <c r="P1346" s="66">
        <v>-2.3E-3</v>
      </c>
      <c r="Q1346" s="36">
        <v>5999</v>
      </c>
      <c r="R1346" s="36">
        <v>6018</v>
      </c>
      <c r="S1346" s="36">
        <v>5868</v>
      </c>
      <c r="T1346" s="66">
        <v>-1.55E-2</v>
      </c>
      <c r="U1346" s="66">
        <v>-6.7999999999999996E-3</v>
      </c>
      <c r="V1346" s="66">
        <v>-1.8599999999999998E-2</v>
      </c>
      <c r="W1346" s="66">
        <v>6.4000000000000003E-3</v>
      </c>
      <c r="X1346" s="1">
        <v>722200</v>
      </c>
      <c r="Y1346" s="1">
        <v>4289551</v>
      </c>
      <c r="Z1346" s="1">
        <v>1653783</v>
      </c>
      <c r="AA1346" t="s">
        <v>406</v>
      </c>
      <c r="AB1346" t="s">
        <v>407</v>
      </c>
      <c r="AC1346">
        <v>18.78</v>
      </c>
      <c r="AD1346">
        <v>1.53</v>
      </c>
      <c r="AE1346">
        <v>2.68</v>
      </c>
      <c r="AF1346" t="s">
        <v>230</v>
      </c>
      <c r="AG1346" s="1">
        <v>6800</v>
      </c>
      <c r="AH1346" s="36">
        <v>5908</v>
      </c>
      <c r="AI1346">
        <v>900</v>
      </c>
      <c r="AJ1346" s="36">
        <v>5906</v>
      </c>
      <c r="AK1346">
        <v>100</v>
      </c>
      <c r="AL1346" s="2">
        <v>0.6381944444444444</v>
      </c>
      <c r="AN1346" t="s">
        <v>298</v>
      </c>
      <c r="AO1346" t="s">
        <v>395</v>
      </c>
      <c r="AQ1346" t="str">
        <f t="shared" si="20"/>
        <v/>
      </c>
    </row>
    <row r="1347" spans="1:43">
      <c r="A1347" s="8">
        <v>46192</v>
      </c>
      <c r="B1347">
        <v>4036.56</v>
      </c>
      <c r="C1347">
        <v>-0.78</v>
      </c>
      <c r="D1347">
        <v>71350</v>
      </c>
      <c r="E1347">
        <v>0.15</v>
      </c>
      <c r="F1347" s="69">
        <v>6594</v>
      </c>
      <c r="G1347" t="s">
        <v>69</v>
      </c>
      <c r="H1347">
        <v>0</v>
      </c>
      <c r="I1347" t="s">
        <v>288</v>
      </c>
      <c r="J1347" t="s">
        <v>289</v>
      </c>
      <c r="K1347" t="s">
        <v>290</v>
      </c>
      <c r="L1347" s="36">
        <v>2726</v>
      </c>
      <c r="M1347">
        <v>-51</v>
      </c>
      <c r="N1347" s="66">
        <v>-1.84E-2</v>
      </c>
      <c r="O1347" s="36">
        <v>2777</v>
      </c>
      <c r="P1347" s="66">
        <v>-1.83E-2</v>
      </c>
      <c r="Q1347" s="36">
        <v>2776</v>
      </c>
      <c r="R1347" s="36">
        <v>2813</v>
      </c>
      <c r="S1347" s="36">
        <v>2723</v>
      </c>
      <c r="T1347" s="66">
        <v>-1.7999999999999999E-2</v>
      </c>
      <c r="U1347" s="66">
        <v>-1.9E-2</v>
      </c>
      <c r="V1347" s="66">
        <v>-3.09E-2</v>
      </c>
      <c r="W1347" s="66">
        <v>1.1000000000000001E-3</v>
      </c>
      <c r="X1347" s="1">
        <v>6453200</v>
      </c>
      <c r="Y1347" s="1">
        <v>17849136</v>
      </c>
      <c r="Z1347" s="1">
        <v>3250942</v>
      </c>
      <c r="AA1347" t="s">
        <v>560</v>
      </c>
      <c r="AB1347" t="s">
        <v>409</v>
      </c>
      <c r="AC1347">
        <v>39.049999999999997</v>
      </c>
      <c r="AD1347">
        <v>1.77</v>
      </c>
      <c r="AE1347">
        <v>0</v>
      </c>
      <c r="AF1347" t="s">
        <v>230</v>
      </c>
      <c r="AG1347" s="1">
        <v>82600</v>
      </c>
      <c r="AH1347" s="36">
        <v>2727</v>
      </c>
      <c r="AI1347" s="1">
        <v>2500</v>
      </c>
      <c r="AJ1347" s="36">
        <v>2726</v>
      </c>
      <c r="AK1347" s="1">
        <v>1000</v>
      </c>
      <c r="AL1347" s="2">
        <v>0.6381944444444444</v>
      </c>
      <c r="AN1347" t="s">
        <v>298</v>
      </c>
      <c r="AO1347" t="s">
        <v>344</v>
      </c>
      <c r="AQ1347" t="str">
        <f t="shared" ref="AQ1347:AQ1410" si="21">IF(AP1347="","",ROUND((L1347-AP1347)/AP1347,4))</f>
        <v/>
      </c>
    </row>
    <row r="1348" spans="1:43">
      <c r="A1348" s="8">
        <v>46192</v>
      </c>
      <c r="B1348">
        <v>4036.56</v>
      </c>
      <c r="C1348">
        <v>-0.78</v>
      </c>
      <c r="D1348">
        <v>71350</v>
      </c>
      <c r="E1348">
        <v>0.15</v>
      </c>
      <c r="F1348" s="69">
        <v>6674</v>
      </c>
      <c r="G1348" t="s">
        <v>70</v>
      </c>
      <c r="H1348">
        <v>0</v>
      </c>
      <c r="I1348" t="s">
        <v>288</v>
      </c>
      <c r="J1348" t="s">
        <v>289</v>
      </c>
      <c r="K1348" t="s">
        <v>290</v>
      </c>
      <c r="L1348" s="36">
        <v>7078</v>
      </c>
      <c r="M1348">
        <v>361</v>
      </c>
      <c r="N1348" s="66">
        <v>5.3699999999999998E-2</v>
      </c>
      <c r="O1348" s="36">
        <v>6717</v>
      </c>
      <c r="P1348" s="66">
        <v>5.3699999999999998E-2</v>
      </c>
      <c r="Q1348" s="36">
        <v>6786</v>
      </c>
      <c r="R1348" s="36">
        <v>7108</v>
      </c>
      <c r="S1348" s="36">
        <v>6665</v>
      </c>
      <c r="T1348" s="66">
        <v>4.2999999999999997E-2</v>
      </c>
      <c r="U1348" s="66">
        <v>3.7900000000000003E-2</v>
      </c>
      <c r="V1348" s="66">
        <v>-4.1999999999999997E-3</v>
      </c>
      <c r="W1348" s="66">
        <v>6.1899999999999997E-2</v>
      </c>
      <c r="X1348" s="1">
        <v>791900</v>
      </c>
      <c r="Y1348" s="1">
        <v>5432262</v>
      </c>
      <c r="Z1348" s="1">
        <v>710959</v>
      </c>
      <c r="AA1348" t="s">
        <v>604</v>
      </c>
      <c r="AB1348" t="s">
        <v>411</v>
      </c>
      <c r="AC1348">
        <v>19.03</v>
      </c>
      <c r="AD1348">
        <v>1.79</v>
      </c>
      <c r="AE1348">
        <v>1.38</v>
      </c>
      <c r="AF1348" t="s">
        <v>230</v>
      </c>
      <c r="AG1348" s="1">
        <v>21000</v>
      </c>
      <c r="AH1348" s="36">
        <v>7077</v>
      </c>
      <c r="AI1348">
        <v>200</v>
      </c>
      <c r="AJ1348" s="36">
        <v>7076</v>
      </c>
      <c r="AK1348">
        <v>300</v>
      </c>
      <c r="AL1348" s="2">
        <v>0.6381944444444444</v>
      </c>
      <c r="AN1348" t="s">
        <v>298</v>
      </c>
      <c r="AO1348" t="s">
        <v>344</v>
      </c>
      <c r="AQ1348" t="str">
        <f t="shared" si="21"/>
        <v/>
      </c>
    </row>
    <row r="1349" spans="1:43">
      <c r="A1349" s="8">
        <v>46192</v>
      </c>
      <c r="B1349">
        <v>4036.56</v>
      </c>
      <c r="C1349">
        <v>-0.78</v>
      </c>
      <c r="D1349">
        <v>71350</v>
      </c>
      <c r="E1349">
        <v>0.15</v>
      </c>
      <c r="F1349" s="69">
        <v>6758</v>
      </c>
      <c r="G1349" t="s">
        <v>71</v>
      </c>
      <c r="H1349">
        <v>0</v>
      </c>
      <c r="I1349" t="s">
        <v>288</v>
      </c>
      <c r="J1349" t="s">
        <v>289</v>
      </c>
      <c r="K1349" t="s">
        <v>290</v>
      </c>
      <c r="L1349" s="36">
        <v>3126</v>
      </c>
      <c r="M1349">
        <v>-124</v>
      </c>
      <c r="N1349" s="66">
        <v>-3.8199999999999998E-2</v>
      </c>
      <c r="O1349" s="36">
        <v>3250</v>
      </c>
      <c r="P1349" s="66">
        <v>-3.8100000000000002E-2</v>
      </c>
      <c r="Q1349" s="36">
        <v>3180</v>
      </c>
      <c r="R1349" s="36">
        <v>3203</v>
      </c>
      <c r="S1349" s="36">
        <v>3113</v>
      </c>
      <c r="T1349" s="66">
        <v>-1.6899999999999998E-2</v>
      </c>
      <c r="U1349" s="66">
        <v>-2.8E-3</v>
      </c>
      <c r="V1349" s="66">
        <v>-2.4E-2</v>
      </c>
      <c r="W1349" s="66">
        <v>4.1000000000000003E-3</v>
      </c>
      <c r="X1349" s="1">
        <v>17046800</v>
      </c>
      <c r="Y1349" s="1">
        <v>53591884</v>
      </c>
      <c r="Z1349" s="1">
        <v>18647578</v>
      </c>
      <c r="AA1349" t="s">
        <v>412</v>
      </c>
      <c r="AB1349" t="s">
        <v>413</v>
      </c>
      <c r="AC1349">
        <v>15.87</v>
      </c>
      <c r="AD1349">
        <v>2.27</v>
      </c>
      <c r="AE1349">
        <v>1.1200000000000001</v>
      </c>
      <c r="AF1349" t="s">
        <v>230</v>
      </c>
      <c r="AG1349" s="1">
        <v>462800</v>
      </c>
      <c r="AH1349" s="36">
        <v>3126</v>
      </c>
      <c r="AI1349" s="1">
        <v>13200</v>
      </c>
      <c r="AJ1349" s="36">
        <v>3125</v>
      </c>
      <c r="AK1349" s="1">
        <v>10600</v>
      </c>
      <c r="AL1349" s="2">
        <v>0.6381944444444444</v>
      </c>
      <c r="AN1349" t="s">
        <v>298</v>
      </c>
      <c r="AO1349" t="s">
        <v>344</v>
      </c>
      <c r="AQ1349" t="str">
        <f t="shared" si="21"/>
        <v/>
      </c>
    </row>
    <row r="1350" spans="1:43">
      <c r="A1350" s="8">
        <v>46192</v>
      </c>
      <c r="B1350">
        <v>4036.56</v>
      </c>
      <c r="C1350">
        <v>-0.78</v>
      </c>
      <c r="D1350">
        <v>71350</v>
      </c>
      <c r="E1350">
        <v>0.15</v>
      </c>
      <c r="F1350" s="69">
        <v>6810</v>
      </c>
      <c r="G1350" t="s">
        <v>72</v>
      </c>
      <c r="H1350">
        <v>0</v>
      </c>
      <c r="I1350" t="s">
        <v>288</v>
      </c>
      <c r="J1350" t="s">
        <v>289</v>
      </c>
      <c r="K1350" t="s">
        <v>295</v>
      </c>
      <c r="L1350" s="36">
        <v>2286</v>
      </c>
      <c r="M1350">
        <v>43</v>
      </c>
      <c r="N1350" s="66">
        <v>1.9199999999999998E-2</v>
      </c>
      <c r="O1350" s="36">
        <v>2243</v>
      </c>
      <c r="P1350" s="66">
        <v>1.9099999999999999E-2</v>
      </c>
      <c r="Q1350" s="36">
        <v>2223</v>
      </c>
      <c r="R1350" s="36">
        <v>2292</v>
      </c>
      <c r="S1350" s="36">
        <v>2217</v>
      </c>
      <c r="T1350" s="66">
        <v>2.8299999999999999E-2</v>
      </c>
      <c r="U1350" s="66">
        <v>1.32E-2</v>
      </c>
      <c r="V1350" s="66">
        <v>-2.5999999999999999E-3</v>
      </c>
      <c r="W1350" s="66">
        <v>3.1099999999999999E-2</v>
      </c>
      <c r="X1350" s="1">
        <v>293600</v>
      </c>
      <c r="Y1350" s="1">
        <v>660650</v>
      </c>
      <c r="Z1350" s="1">
        <v>92957</v>
      </c>
      <c r="AA1350" t="s">
        <v>414</v>
      </c>
      <c r="AB1350" t="s">
        <v>415</v>
      </c>
      <c r="AC1350">
        <v>12.57</v>
      </c>
      <c r="AD1350">
        <v>0.96</v>
      </c>
      <c r="AE1350">
        <v>2.4500000000000002</v>
      </c>
      <c r="AF1350" t="s">
        <v>230</v>
      </c>
      <c r="AG1350" s="1">
        <v>23500</v>
      </c>
      <c r="AH1350" s="36">
        <v>2288</v>
      </c>
      <c r="AI1350">
        <v>100</v>
      </c>
      <c r="AJ1350" s="36">
        <v>2284</v>
      </c>
      <c r="AK1350">
        <v>300</v>
      </c>
      <c r="AL1350" s="2">
        <v>0.6381944444444444</v>
      </c>
      <c r="AN1350" t="s">
        <v>298</v>
      </c>
      <c r="AO1350" t="s">
        <v>344</v>
      </c>
      <c r="AQ1350" t="str">
        <f t="shared" si="21"/>
        <v/>
      </c>
    </row>
    <row r="1351" spans="1:43">
      <c r="A1351" s="8">
        <v>46192</v>
      </c>
      <c r="B1351">
        <v>4036.56</v>
      </c>
      <c r="C1351">
        <v>-0.78</v>
      </c>
      <c r="D1351">
        <v>71350</v>
      </c>
      <c r="E1351">
        <v>0.15</v>
      </c>
      <c r="F1351" s="69">
        <v>6841</v>
      </c>
      <c r="G1351" t="s">
        <v>73</v>
      </c>
      <c r="H1351">
        <v>0</v>
      </c>
      <c r="I1351" t="s">
        <v>288</v>
      </c>
      <c r="J1351" t="s">
        <v>289</v>
      </c>
      <c r="K1351" t="s">
        <v>290</v>
      </c>
      <c r="L1351" s="36">
        <v>5429</v>
      </c>
      <c r="M1351">
        <v>-49</v>
      </c>
      <c r="N1351" s="66">
        <v>-8.8999999999999999E-3</v>
      </c>
      <c r="O1351" s="36">
        <v>5478</v>
      </c>
      <c r="P1351" s="66">
        <v>-8.8999999999999999E-3</v>
      </c>
      <c r="Q1351" s="36">
        <v>5425</v>
      </c>
      <c r="R1351" s="36">
        <v>5481</v>
      </c>
      <c r="S1351" s="36">
        <v>5374</v>
      </c>
      <c r="T1351" s="66">
        <v>6.9999999999999999E-4</v>
      </c>
      <c r="U1351" s="66">
        <v>-1.6000000000000001E-3</v>
      </c>
      <c r="V1351" s="66">
        <v>-9.4000000000000004E-3</v>
      </c>
      <c r="W1351" s="66">
        <v>1.0200000000000001E-2</v>
      </c>
      <c r="X1351" s="1">
        <v>592600</v>
      </c>
      <c r="Y1351" s="1">
        <v>3220698</v>
      </c>
      <c r="Z1351" s="1">
        <v>1396345</v>
      </c>
      <c r="AA1351" t="s">
        <v>416</v>
      </c>
      <c r="AB1351" t="s">
        <v>635</v>
      </c>
      <c r="AC1351">
        <v>23.43</v>
      </c>
      <c r="AD1351">
        <v>2.65</v>
      </c>
      <c r="AE1351">
        <v>1.69</v>
      </c>
      <c r="AF1351" t="s">
        <v>230</v>
      </c>
      <c r="AG1351" s="1">
        <v>10400</v>
      </c>
      <c r="AH1351" s="36">
        <v>5429</v>
      </c>
      <c r="AI1351">
        <v>300</v>
      </c>
      <c r="AJ1351" s="36">
        <v>5426</v>
      </c>
      <c r="AK1351">
        <v>300</v>
      </c>
      <c r="AL1351" s="2">
        <v>0.6381944444444444</v>
      </c>
      <c r="AN1351" t="s">
        <v>298</v>
      </c>
      <c r="AO1351" t="s">
        <v>344</v>
      </c>
      <c r="AQ1351" t="str">
        <f t="shared" si="21"/>
        <v/>
      </c>
    </row>
    <row r="1352" spans="1:43">
      <c r="A1352" s="8">
        <v>46192</v>
      </c>
      <c r="B1352">
        <v>4036.56</v>
      </c>
      <c r="C1352">
        <v>-0.78</v>
      </c>
      <c r="D1352">
        <v>71350</v>
      </c>
      <c r="E1352">
        <v>0.15</v>
      </c>
      <c r="F1352" s="69">
        <v>6890</v>
      </c>
      <c r="G1352" t="s">
        <v>74</v>
      </c>
      <c r="H1352">
        <v>0</v>
      </c>
      <c r="I1352" t="s">
        <v>314</v>
      </c>
      <c r="J1352" t="s">
        <v>289</v>
      </c>
      <c r="K1352" t="s">
        <v>295</v>
      </c>
      <c r="L1352" s="36">
        <v>10520</v>
      </c>
      <c r="M1352">
        <v>240</v>
      </c>
      <c r="N1352" s="66">
        <v>2.3300000000000001E-2</v>
      </c>
      <c r="O1352" s="36">
        <v>10280</v>
      </c>
      <c r="P1352" s="66">
        <v>2.3300000000000001E-2</v>
      </c>
      <c r="Q1352" s="36">
        <v>10580</v>
      </c>
      <c r="R1352" s="36">
        <v>10880</v>
      </c>
      <c r="S1352" s="36">
        <v>10300</v>
      </c>
      <c r="T1352" s="66">
        <v>-5.5999999999999999E-3</v>
      </c>
      <c r="U1352" s="66">
        <v>1.9E-3</v>
      </c>
      <c r="V1352" s="66">
        <v>-3.3000000000000002E-2</v>
      </c>
      <c r="W1352" s="66">
        <v>2.1299999999999999E-2</v>
      </c>
      <c r="X1352" s="1">
        <v>1037500</v>
      </c>
      <c r="Y1352" s="1">
        <v>10960905</v>
      </c>
      <c r="Z1352" s="1">
        <v>554533</v>
      </c>
      <c r="AA1352" t="s">
        <v>664</v>
      </c>
      <c r="AB1352" t="s">
        <v>419</v>
      </c>
      <c r="AC1352">
        <v>23.98</v>
      </c>
      <c r="AD1352">
        <v>1.9</v>
      </c>
      <c r="AE1352">
        <v>1.9</v>
      </c>
      <c r="AF1352" t="s">
        <v>230</v>
      </c>
      <c r="AG1352" s="1">
        <v>12300</v>
      </c>
      <c r="AH1352" s="36">
        <v>10530</v>
      </c>
      <c r="AI1352" s="1">
        <v>2100</v>
      </c>
      <c r="AJ1352" s="36">
        <v>10520</v>
      </c>
      <c r="AK1352">
        <v>700</v>
      </c>
      <c r="AL1352" s="2">
        <v>0.63749999999999996</v>
      </c>
      <c r="AN1352" t="s">
        <v>293</v>
      </c>
      <c r="AO1352" t="s">
        <v>344</v>
      </c>
      <c r="AQ1352" t="str">
        <f t="shared" si="21"/>
        <v/>
      </c>
    </row>
    <row r="1353" spans="1:43">
      <c r="A1353" s="8">
        <v>46192</v>
      </c>
      <c r="B1353">
        <v>4036.56</v>
      </c>
      <c r="C1353">
        <v>-0.78</v>
      </c>
      <c r="D1353">
        <v>71350</v>
      </c>
      <c r="E1353">
        <v>0.15</v>
      </c>
      <c r="F1353" s="69">
        <v>6925</v>
      </c>
      <c r="G1353" t="s">
        <v>75</v>
      </c>
      <c r="H1353">
        <v>0</v>
      </c>
      <c r="I1353" t="s">
        <v>288</v>
      </c>
      <c r="J1353" t="s">
        <v>289</v>
      </c>
      <c r="K1353" t="s">
        <v>295</v>
      </c>
      <c r="L1353" s="36">
        <v>4642</v>
      </c>
      <c r="M1353">
        <v>-9</v>
      </c>
      <c r="N1353" s="66">
        <v>-1.9E-3</v>
      </c>
      <c r="O1353" s="36">
        <v>4651</v>
      </c>
      <c r="P1353" s="66">
        <v>-1.9E-3</v>
      </c>
      <c r="Q1353" s="36">
        <v>4749</v>
      </c>
      <c r="R1353" s="36">
        <v>4830</v>
      </c>
      <c r="S1353" s="36">
        <v>4608</v>
      </c>
      <c r="T1353" s="66">
        <v>-2.2499999999999999E-2</v>
      </c>
      <c r="U1353" s="66">
        <v>-1.44E-2</v>
      </c>
      <c r="V1353" s="66">
        <v>-3.8899999999999997E-2</v>
      </c>
      <c r="W1353" s="66">
        <v>7.3000000000000001E-3</v>
      </c>
      <c r="X1353" s="1">
        <v>244300</v>
      </c>
      <c r="Y1353" s="1">
        <v>1147158</v>
      </c>
      <c r="Z1353" s="1">
        <v>387607</v>
      </c>
      <c r="AA1353" t="s">
        <v>665</v>
      </c>
      <c r="AB1353" t="s">
        <v>421</v>
      </c>
      <c r="AC1353">
        <v>35.08</v>
      </c>
      <c r="AD1353">
        <v>1.86</v>
      </c>
      <c r="AE1353">
        <v>1.51</v>
      </c>
      <c r="AF1353" t="s">
        <v>230</v>
      </c>
      <c r="AG1353" s="1">
        <v>7300</v>
      </c>
      <c r="AH1353" s="36">
        <v>4644</v>
      </c>
      <c r="AI1353">
        <v>600</v>
      </c>
      <c r="AJ1353" s="36">
        <v>4640</v>
      </c>
      <c r="AK1353">
        <v>300</v>
      </c>
      <c r="AL1353" s="2">
        <v>0.6381944444444444</v>
      </c>
      <c r="AN1353" t="s">
        <v>298</v>
      </c>
      <c r="AO1353" t="s">
        <v>344</v>
      </c>
      <c r="AQ1353" t="str">
        <f t="shared" si="21"/>
        <v/>
      </c>
    </row>
    <row r="1354" spans="1:43">
      <c r="A1354" s="8">
        <v>46192</v>
      </c>
      <c r="B1354">
        <v>4036.56</v>
      </c>
      <c r="C1354">
        <v>-0.78</v>
      </c>
      <c r="D1354">
        <v>71350</v>
      </c>
      <c r="E1354">
        <v>0.15</v>
      </c>
      <c r="F1354" s="69">
        <v>6963</v>
      </c>
      <c r="G1354" t="s">
        <v>76</v>
      </c>
      <c r="H1354">
        <v>0</v>
      </c>
      <c r="I1354" t="s">
        <v>288</v>
      </c>
      <c r="J1354" t="s">
        <v>289</v>
      </c>
      <c r="K1354" t="s">
        <v>290</v>
      </c>
      <c r="L1354" s="36">
        <v>5494</v>
      </c>
      <c r="M1354">
        <v>294</v>
      </c>
      <c r="N1354" s="66">
        <v>5.6500000000000002E-2</v>
      </c>
      <c r="O1354" s="36">
        <v>5200</v>
      </c>
      <c r="P1354" s="66">
        <v>5.6500000000000002E-2</v>
      </c>
      <c r="Q1354" s="36">
        <v>5506</v>
      </c>
      <c r="R1354" s="36">
        <v>5570</v>
      </c>
      <c r="S1354" s="36">
        <v>5383</v>
      </c>
      <c r="T1354" s="66">
        <v>-2.0999999999999999E-3</v>
      </c>
      <c r="U1354" s="66">
        <v>-1.32E-2</v>
      </c>
      <c r="V1354" s="66">
        <v>-1.3599999999999999E-2</v>
      </c>
      <c r="W1354" s="66">
        <v>2.06E-2</v>
      </c>
      <c r="X1354" s="1">
        <v>5441800</v>
      </c>
      <c r="Y1354" s="1">
        <v>29944197</v>
      </c>
      <c r="Z1354" s="1">
        <v>2218257</v>
      </c>
      <c r="AA1354" t="s">
        <v>586</v>
      </c>
      <c r="AB1354" t="s">
        <v>423</v>
      </c>
      <c r="AC1354">
        <v>73.150000000000006</v>
      </c>
      <c r="AD1354">
        <v>2.79</v>
      </c>
      <c r="AE1354">
        <v>0.91</v>
      </c>
      <c r="AF1354" t="s">
        <v>230</v>
      </c>
      <c r="AG1354" s="1">
        <v>81100</v>
      </c>
      <c r="AH1354" s="36">
        <v>5494</v>
      </c>
      <c r="AI1354" s="1">
        <v>1100</v>
      </c>
      <c r="AJ1354" s="36">
        <v>5493</v>
      </c>
      <c r="AK1354" s="1">
        <v>1500</v>
      </c>
      <c r="AL1354" s="2">
        <v>0.6381944444444444</v>
      </c>
      <c r="AN1354" t="s">
        <v>298</v>
      </c>
      <c r="AO1354" t="s">
        <v>344</v>
      </c>
      <c r="AQ1354" t="str">
        <f t="shared" si="21"/>
        <v/>
      </c>
    </row>
    <row r="1355" spans="1:43">
      <c r="A1355" s="8">
        <v>46192</v>
      </c>
      <c r="B1355">
        <v>4036.56</v>
      </c>
      <c r="C1355">
        <v>-0.78</v>
      </c>
      <c r="D1355">
        <v>71350</v>
      </c>
      <c r="E1355">
        <v>0.15</v>
      </c>
      <c r="F1355" s="69">
        <v>7011</v>
      </c>
      <c r="G1355" t="s">
        <v>77</v>
      </c>
      <c r="H1355">
        <v>0</v>
      </c>
      <c r="I1355" t="s">
        <v>288</v>
      </c>
      <c r="J1355" t="s">
        <v>289</v>
      </c>
      <c r="K1355" t="s">
        <v>290</v>
      </c>
      <c r="L1355" s="36">
        <v>3895</v>
      </c>
      <c r="M1355">
        <v>-73</v>
      </c>
      <c r="N1355" s="66">
        <v>-1.84E-2</v>
      </c>
      <c r="O1355" s="36">
        <v>3968</v>
      </c>
      <c r="P1355" s="66">
        <v>-1.83E-2</v>
      </c>
      <c r="Q1355" s="36">
        <v>4029</v>
      </c>
      <c r="R1355" s="36">
        <v>4030</v>
      </c>
      <c r="S1355" s="36">
        <v>3830</v>
      </c>
      <c r="T1355" s="66">
        <v>-3.32E-2</v>
      </c>
      <c r="U1355" s="66">
        <v>8.9999999999999993E-3</v>
      </c>
      <c r="V1355" s="66">
        <v>-3.3399999999999999E-2</v>
      </c>
      <c r="W1355" s="66">
        <v>1.6899999999999998E-2</v>
      </c>
      <c r="X1355" s="1">
        <v>17560200</v>
      </c>
      <c r="Y1355" s="1">
        <v>68336654</v>
      </c>
      <c r="Z1355" s="1">
        <v>13140358</v>
      </c>
      <c r="AA1355" t="s">
        <v>424</v>
      </c>
      <c r="AB1355" t="s">
        <v>636</v>
      </c>
      <c r="AC1355">
        <v>34.43</v>
      </c>
      <c r="AD1355">
        <v>4.2300000000000004</v>
      </c>
      <c r="AE1355">
        <v>0.74</v>
      </c>
      <c r="AF1355" t="s">
        <v>230</v>
      </c>
      <c r="AG1355" s="1">
        <v>661200</v>
      </c>
      <c r="AH1355" s="36">
        <v>3895</v>
      </c>
      <c r="AI1355" s="1">
        <v>8700</v>
      </c>
      <c r="AJ1355" s="36">
        <v>3894</v>
      </c>
      <c r="AK1355" s="1">
        <v>5800</v>
      </c>
      <c r="AL1355" s="2">
        <v>0.6381944444444444</v>
      </c>
      <c r="AN1355" t="s">
        <v>298</v>
      </c>
      <c r="AO1355" t="s">
        <v>395</v>
      </c>
      <c r="AQ1355" t="str">
        <f t="shared" si="21"/>
        <v/>
      </c>
    </row>
    <row r="1356" spans="1:43">
      <c r="A1356" s="8">
        <v>46192</v>
      </c>
      <c r="B1356">
        <v>4036.56</v>
      </c>
      <c r="C1356">
        <v>-0.78</v>
      </c>
      <c r="D1356">
        <v>71350</v>
      </c>
      <c r="E1356">
        <v>0.15</v>
      </c>
      <c r="F1356" s="69">
        <v>7013</v>
      </c>
      <c r="G1356" t="s">
        <v>78</v>
      </c>
      <c r="H1356">
        <v>0</v>
      </c>
      <c r="I1356" t="s">
        <v>288</v>
      </c>
      <c r="J1356" t="s">
        <v>289</v>
      </c>
      <c r="K1356" t="s">
        <v>290</v>
      </c>
      <c r="L1356" s="36">
        <v>2804</v>
      </c>
      <c r="M1356">
        <v>-62</v>
      </c>
      <c r="N1356" s="66">
        <v>-2.1600000000000001E-2</v>
      </c>
      <c r="O1356" s="36">
        <v>2866</v>
      </c>
      <c r="P1356" s="66">
        <v>-2.1600000000000001E-2</v>
      </c>
      <c r="Q1356" s="36">
        <v>2916</v>
      </c>
      <c r="R1356" s="36">
        <v>2935</v>
      </c>
      <c r="S1356" s="36">
        <v>2748</v>
      </c>
      <c r="T1356" s="66">
        <v>-3.8399999999999997E-2</v>
      </c>
      <c r="U1356" s="66">
        <v>1.5900000000000001E-2</v>
      </c>
      <c r="V1356" s="66">
        <v>-4.4600000000000001E-2</v>
      </c>
      <c r="W1356" s="66">
        <v>2.0299999999999999E-2</v>
      </c>
      <c r="X1356" s="1">
        <v>12699800</v>
      </c>
      <c r="Y1356" s="1">
        <v>35730847</v>
      </c>
      <c r="Z1356" s="1">
        <v>3036058</v>
      </c>
      <c r="AA1356" t="s">
        <v>426</v>
      </c>
      <c r="AB1356" t="s">
        <v>637</v>
      </c>
      <c r="AC1356">
        <v>18.02</v>
      </c>
      <c r="AD1356">
        <v>4.55</v>
      </c>
      <c r="AE1356">
        <v>0.82</v>
      </c>
      <c r="AF1356" t="s">
        <v>230</v>
      </c>
      <c r="AG1356" s="1">
        <v>582100</v>
      </c>
      <c r="AH1356" s="36">
        <v>2804.5</v>
      </c>
      <c r="AI1356" s="1">
        <v>2000</v>
      </c>
      <c r="AJ1356" s="36">
        <v>2803.5</v>
      </c>
      <c r="AK1356">
        <v>800</v>
      </c>
      <c r="AL1356" s="2">
        <v>0.6381944444444444</v>
      </c>
      <c r="AN1356" t="s">
        <v>298</v>
      </c>
      <c r="AO1356" t="s">
        <v>395</v>
      </c>
      <c r="AQ1356" t="str">
        <f t="shared" si="21"/>
        <v/>
      </c>
    </row>
    <row r="1357" spans="1:43">
      <c r="A1357" s="8">
        <v>46192</v>
      </c>
      <c r="B1357">
        <v>4036.56</v>
      </c>
      <c r="C1357">
        <v>-0.78</v>
      </c>
      <c r="D1357">
        <v>71350</v>
      </c>
      <c r="E1357">
        <v>0.15</v>
      </c>
      <c r="F1357" s="69">
        <v>7047</v>
      </c>
      <c r="G1357" t="s">
        <v>79</v>
      </c>
      <c r="H1357">
        <v>0</v>
      </c>
      <c r="I1357" t="s">
        <v>347</v>
      </c>
      <c r="J1357" t="s">
        <v>289</v>
      </c>
      <c r="K1357" t="s">
        <v>295</v>
      </c>
      <c r="L1357" s="36">
        <v>2243</v>
      </c>
      <c r="M1357">
        <v>39</v>
      </c>
      <c r="N1357" s="66">
        <v>1.77E-2</v>
      </c>
      <c r="O1357" s="36">
        <v>2204</v>
      </c>
      <c r="P1357" s="66">
        <v>1.7600000000000001E-2</v>
      </c>
      <c r="Q1357" s="36">
        <v>2217</v>
      </c>
      <c r="R1357" s="36">
        <v>2264</v>
      </c>
      <c r="S1357" s="36">
        <v>2205</v>
      </c>
      <c r="T1357" s="66">
        <v>1.17E-2</v>
      </c>
      <c r="U1357" s="66">
        <v>1.17E-2</v>
      </c>
      <c r="V1357" s="66">
        <v>-9.1999999999999998E-3</v>
      </c>
      <c r="W1357" s="66">
        <v>1.72E-2</v>
      </c>
      <c r="X1357" s="1">
        <v>85800</v>
      </c>
      <c r="Y1357" s="1">
        <v>191338</v>
      </c>
      <c r="Z1357" s="1">
        <v>31841</v>
      </c>
      <c r="AA1357" t="s">
        <v>428</v>
      </c>
      <c r="AB1357" t="s">
        <v>638</v>
      </c>
      <c r="AC1357">
        <v>8.89</v>
      </c>
      <c r="AD1357">
        <v>2.78</v>
      </c>
      <c r="AE1357">
        <v>0.57999999999999996</v>
      </c>
      <c r="AF1357" t="s">
        <v>230</v>
      </c>
      <c r="AG1357">
        <v>0</v>
      </c>
      <c r="AH1357" s="36">
        <v>2245</v>
      </c>
      <c r="AI1357">
        <v>200</v>
      </c>
      <c r="AJ1357" s="36">
        <v>2243</v>
      </c>
      <c r="AK1357">
        <v>100</v>
      </c>
      <c r="AL1357" s="2">
        <v>0.6381944444444444</v>
      </c>
      <c r="AN1357" t="s">
        <v>298</v>
      </c>
      <c r="AO1357" t="s">
        <v>313</v>
      </c>
      <c r="AQ1357" t="str">
        <f t="shared" si="21"/>
        <v/>
      </c>
    </row>
    <row r="1358" spans="1:43">
      <c r="A1358" s="8">
        <v>46192</v>
      </c>
      <c r="B1358">
        <v>4036.56</v>
      </c>
      <c r="C1358">
        <v>-0.78</v>
      </c>
      <c r="D1358">
        <v>71350</v>
      </c>
      <c r="E1358">
        <v>0.15</v>
      </c>
      <c r="F1358" s="69">
        <v>7084</v>
      </c>
      <c r="G1358" t="s">
        <v>80</v>
      </c>
      <c r="H1358">
        <v>0</v>
      </c>
      <c r="I1358" t="s">
        <v>347</v>
      </c>
      <c r="J1358" t="s">
        <v>323</v>
      </c>
      <c r="K1358" t="s">
        <v>290</v>
      </c>
      <c r="L1358" s="36">
        <v>2759</v>
      </c>
      <c r="M1358">
        <v>-16</v>
      </c>
      <c r="N1358" s="66">
        <v>-5.7999999999999996E-3</v>
      </c>
      <c r="O1358" s="36">
        <v>2775</v>
      </c>
      <c r="P1358" s="66">
        <v>-5.7000000000000002E-3</v>
      </c>
      <c r="Q1358" s="36">
        <v>2780</v>
      </c>
      <c r="R1358" s="36">
        <v>2780</v>
      </c>
      <c r="S1358" s="36">
        <v>2715</v>
      </c>
      <c r="T1358" s="66">
        <v>-7.4999999999999997E-3</v>
      </c>
      <c r="U1358" s="66">
        <v>-1E-3</v>
      </c>
      <c r="V1358" s="66">
        <v>-7.4999999999999997E-3</v>
      </c>
      <c r="W1358" s="66">
        <v>1.6199999999999999E-2</v>
      </c>
      <c r="X1358" s="1">
        <v>6700</v>
      </c>
      <c r="Y1358" s="1">
        <v>18434</v>
      </c>
      <c r="Z1358" s="1">
        <v>8992</v>
      </c>
      <c r="AA1358" t="s">
        <v>430</v>
      </c>
      <c r="AB1358" t="s">
        <v>642</v>
      </c>
      <c r="AC1358">
        <v>40.21</v>
      </c>
      <c r="AD1358">
        <v>1.43</v>
      </c>
      <c r="AE1358">
        <v>3.81</v>
      </c>
      <c r="AF1358">
        <v>0.4</v>
      </c>
      <c r="AG1358">
        <v>700</v>
      </c>
      <c r="AH1358" s="36">
        <v>2759</v>
      </c>
      <c r="AI1358">
        <v>100</v>
      </c>
      <c r="AJ1358" s="36">
        <v>2715</v>
      </c>
      <c r="AK1358">
        <v>200</v>
      </c>
      <c r="AL1358" s="2">
        <v>0.63402777777777775</v>
      </c>
      <c r="AN1358" t="s">
        <v>298</v>
      </c>
      <c r="AO1358" t="s">
        <v>313</v>
      </c>
      <c r="AQ1358" t="str">
        <f t="shared" si="21"/>
        <v/>
      </c>
    </row>
    <row r="1359" spans="1:43">
      <c r="A1359" s="8">
        <v>46192</v>
      </c>
      <c r="B1359">
        <v>4036.56</v>
      </c>
      <c r="C1359">
        <v>-0.78</v>
      </c>
      <c r="D1359">
        <v>71350</v>
      </c>
      <c r="E1359">
        <v>0.15</v>
      </c>
      <c r="F1359" s="69">
        <v>7182</v>
      </c>
      <c r="G1359" t="s">
        <v>81</v>
      </c>
      <c r="H1359">
        <v>0</v>
      </c>
      <c r="I1359" t="s">
        <v>288</v>
      </c>
      <c r="J1359" t="s">
        <v>289</v>
      </c>
      <c r="K1359" t="s">
        <v>295</v>
      </c>
      <c r="L1359" s="36">
        <v>3193</v>
      </c>
      <c r="M1359">
        <v>-103</v>
      </c>
      <c r="N1359" s="66">
        <v>-3.1300000000000001E-2</v>
      </c>
      <c r="O1359" s="36">
        <v>3296</v>
      </c>
      <c r="P1359" s="66">
        <v>-3.1199999999999999E-2</v>
      </c>
      <c r="Q1359" s="36">
        <v>3263</v>
      </c>
      <c r="R1359" s="36">
        <v>3287</v>
      </c>
      <c r="S1359" s="36">
        <v>3186</v>
      </c>
      <c r="T1359" s="66">
        <v>-2.1399999999999999E-2</v>
      </c>
      <c r="U1359" s="66">
        <v>-5.5999999999999999E-3</v>
      </c>
      <c r="V1359" s="66">
        <v>-2.8500000000000001E-2</v>
      </c>
      <c r="W1359" s="66">
        <v>2.0999999999999999E-3</v>
      </c>
      <c r="X1359" s="1">
        <v>3972600</v>
      </c>
      <c r="Y1359" s="1">
        <v>12804271</v>
      </c>
      <c r="Z1359" s="1">
        <v>11417780</v>
      </c>
      <c r="AA1359" t="s">
        <v>645</v>
      </c>
      <c r="AB1359" t="s">
        <v>433</v>
      </c>
      <c r="AC1359">
        <v>17.23</v>
      </c>
      <c r="AD1359">
        <v>1.23</v>
      </c>
      <c r="AE1359">
        <v>2.91</v>
      </c>
      <c r="AF1359" t="s">
        <v>230</v>
      </c>
      <c r="AG1359" s="1">
        <v>263000</v>
      </c>
      <c r="AH1359" s="36">
        <v>3194</v>
      </c>
      <c r="AI1359" s="1">
        <v>6700</v>
      </c>
      <c r="AJ1359" s="36">
        <v>3193</v>
      </c>
      <c r="AK1359">
        <v>400</v>
      </c>
      <c r="AL1359" s="2">
        <v>0.6381944444444444</v>
      </c>
      <c r="AN1359" t="s">
        <v>298</v>
      </c>
      <c r="AO1359" t="s">
        <v>434</v>
      </c>
      <c r="AQ1359" t="str">
        <f t="shared" si="21"/>
        <v/>
      </c>
    </row>
    <row r="1360" spans="1:43">
      <c r="A1360" s="8">
        <v>46192</v>
      </c>
      <c r="B1360">
        <v>4036.56</v>
      </c>
      <c r="C1360">
        <v>-0.78</v>
      </c>
      <c r="D1360">
        <v>71350</v>
      </c>
      <c r="E1360">
        <v>0.15</v>
      </c>
      <c r="F1360" s="69">
        <v>7203</v>
      </c>
      <c r="G1360" t="s">
        <v>82</v>
      </c>
      <c r="H1360">
        <v>0</v>
      </c>
      <c r="I1360" t="s">
        <v>288</v>
      </c>
      <c r="J1360" t="s">
        <v>289</v>
      </c>
      <c r="K1360" t="s">
        <v>295</v>
      </c>
      <c r="L1360" s="36">
        <v>2764</v>
      </c>
      <c r="M1360">
        <v>-29.5</v>
      </c>
      <c r="N1360" s="66">
        <v>-1.06E-2</v>
      </c>
      <c r="O1360" s="36">
        <v>2793.5</v>
      </c>
      <c r="P1360" s="66">
        <v>-1.0500000000000001E-2</v>
      </c>
      <c r="Q1360" s="36">
        <v>2785</v>
      </c>
      <c r="R1360" s="36">
        <v>2793</v>
      </c>
      <c r="S1360" s="36">
        <v>2755</v>
      </c>
      <c r="T1360" s="66">
        <v>-7.4999999999999997E-3</v>
      </c>
      <c r="U1360" s="66">
        <v>-5.0000000000000001E-4</v>
      </c>
      <c r="V1360" s="66">
        <v>-1.03E-2</v>
      </c>
      <c r="W1360" s="66">
        <v>3.2000000000000002E-3</v>
      </c>
      <c r="X1360" s="1">
        <v>17398600</v>
      </c>
      <c r="Y1360" s="1">
        <v>48191108</v>
      </c>
      <c r="Z1360" s="1">
        <v>43657345</v>
      </c>
      <c r="AA1360" t="s">
        <v>435</v>
      </c>
      <c r="AB1360" t="s">
        <v>639</v>
      </c>
      <c r="AC1360">
        <v>10.91</v>
      </c>
      <c r="AD1360">
        <v>0.9</v>
      </c>
      <c r="AE1360">
        <v>3.62</v>
      </c>
      <c r="AF1360" t="s">
        <v>230</v>
      </c>
      <c r="AG1360" s="1">
        <v>1069100</v>
      </c>
      <c r="AH1360" s="36">
        <v>2764.5</v>
      </c>
      <c r="AI1360" s="1">
        <v>6000</v>
      </c>
      <c r="AJ1360" s="36">
        <v>2764</v>
      </c>
      <c r="AK1360" s="1">
        <v>3000</v>
      </c>
      <c r="AL1360" s="2">
        <v>0.6381944444444444</v>
      </c>
      <c r="AN1360" t="s">
        <v>298</v>
      </c>
      <c r="AO1360" t="s">
        <v>437</v>
      </c>
      <c r="AQ1360" t="str">
        <f t="shared" si="21"/>
        <v/>
      </c>
    </row>
    <row r="1361" spans="1:43">
      <c r="A1361" s="8">
        <v>46192</v>
      </c>
      <c r="B1361">
        <v>4036.56</v>
      </c>
      <c r="C1361">
        <v>-0.78</v>
      </c>
      <c r="D1361">
        <v>71350</v>
      </c>
      <c r="E1361">
        <v>0.15</v>
      </c>
      <c r="F1361" s="69">
        <v>7213</v>
      </c>
      <c r="G1361" t="s">
        <v>83</v>
      </c>
      <c r="H1361">
        <v>0</v>
      </c>
      <c r="I1361" t="s">
        <v>314</v>
      </c>
      <c r="J1361" t="s">
        <v>289</v>
      </c>
      <c r="K1361" t="s">
        <v>290</v>
      </c>
      <c r="L1361">
        <v>580</v>
      </c>
      <c r="M1361">
        <v>4</v>
      </c>
      <c r="N1361" s="66">
        <v>6.8999999999999999E-3</v>
      </c>
      <c r="O1361">
        <v>576</v>
      </c>
      <c r="P1361" s="66">
        <v>6.8999999999999999E-3</v>
      </c>
      <c r="Q1361">
        <v>576</v>
      </c>
      <c r="R1361">
        <v>590</v>
      </c>
      <c r="S1361">
        <v>572</v>
      </c>
      <c r="T1361" s="66">
        <v>6.8999999999999999E-3</v>
      </c>
      <c r="U1361" s="66">
        <v>0</v>
      </c>
      <c r="V1361" s="66">
        <v>-1.6899999999999998E-2</v>
      </c>
      <c r="W1361" s="66">
        <v>1.3899999999999999E-2</v>
      </c>
      <c r="X1361" s="1">
        <v>26000</v>
      </c>
      <c r="Y1361" s="1">
        <v>15021</v>
      </c>
      <c r="Z1361" s="1">
        <v>9217</v>
      </c>
      <c r="AA1361" t="s">
        <v>524</v>
      </c>
      <c r="AB1361" t="s">
        <v>439</v>
      </c>
      <c r="AC1361">
        <v>6.83</v>
      </c>
      <c r="AD1361">
        <v>0.81</v>
      </c>
      <c r="AE1361">
        <v>4.4800000000000004</v>
      </c>
      <c r="AF1361" t="s">
        <v>230</v>
      </c>
      <c r="AG1361">
        <v>0</v>
      </c>
      <c r="AH1361">
        <v>580</v>
      </c>
      <c r="AI1361" s="1">
        <v>1200</v>
      </c>
      <c r="AJ1361">
        <v>578</v>
      </c>
      <c r="AK1361">
        <v>500</v>
      </c>
      <c r="AL1361" s="2">
        <v>0.62847222222222221</v>
      </c>
      <c r="AN1361" t="s">
        <v>298</v>
      </c>
      <c r="AO1361" t="s">
        <v>437</v>
      </c>
      <c r="AQ1361" t="str">
        <f t="shared" si="21"/>
        <v/>
      </c>
    </row>
    <row r="1362" spans="1:43">
      <c r="A1362" s="8">
        <v>46192</v>
      </c>
      <c r="B1362">
        <v>4036.56</v>
      </c>
      <c r="C1362">
        <v>-0.78</v>
      </c>
      <c r="D1362">
        <v>71350</v>
      </c>
      <c r="E1362">
        <v>0.15</v>
      </c>
      <c r="F1362" s="69">
        <v>7220</v>
      </c>
      <c r="G1362" t="s">
        <v>84</v>
      </c>
      <c r="H1362">
        <v>0</v>
      </c>
      <c r="I1362" t="s">
        <v>288</v>
      </c>
      <c r="J1362" t="s">
        <v>289</v>
      </c>
      <c r="K1362" t="s">
        <v>295</v>
      </c>
      <c r="L1362" s="36">
        <v>4600</v>
      </c>
      <c r="M1362">
        <v>135</v>
      </c>
      <c r="N1362" s="66">
        <v>3.0200000000000001E-2</v>
      </c>
      <c r="O1362" s="36">
        <v>4465</v>
      </c>
      <c r="P1362" s="66">
        <v>3.0200000000000001E-2</v>
      </c>
      <c r="Q1362" s="36">
        <v>4745</v>
      </c>
      <c r="R1362" s="36">
        <v>4775</v>
      </c>
      <c r="S1362" s="36">
        <v>4505</v>
      </c>
      <c r="T1362" s="66">
        <v>-3.0499999999999999E-2</v>
      </c>
      <c r="U1362" s="66">
        <v>3.2000000000000002E-3</v>
      </c>
      <c r="V1362" s="66">
        <v>-3.6600000000000001E-2</v>
      </c>
      <c r="W1362" s="66">
        <v>2.1000000000000001E-2</v>
      </c>
      <c r="X1362" s="1">
        <v>2680900</v>
      </c>
      <c r="Y1362" s="1">
        <v>12372901</v>
      </c>
      <c r="Z1362" s="1">
        <v>301676</v>
      </c>
      <c r="AA1362" t="s">
        <v>563</v>
      </c>
      <c r="AB1362" t="s">
        <v>441</v>
      </c>
      <c r="AC1362">
        <v>46.37</v>
      </c>
      <c r="AD1362">
        <v>2.4700000000000002</v>
      </c>
      <c r="AE1362">
        <v>0.87</v>
      </c>
      <c r="AF1362" t="s">
        <v>230</v>
      </c>
      <c r="AG1362" s="1">
        <v>31100</v>
      </c>
      <c r="AH1362" s="36">
        <v>4605</v>
      </c>
      <c r="AI1362" s="1">
        <v>15100</v>
      </c>
      <c r="AJ1362" s="36">
        <v>4600</v>
      </c>
      <c r="AK1362" s="1">
        <v>1200</v>
      </c>
      <c r="AL1362" s="2">
        <v>0.6381944444444444</v>
      </c>
      <c r="AN1362" t="s">
        <v>298</v>
      </c>
      <c r="AO1362" t="s">
        <v>437</v>
      </c>
      <c r="AQ1362" t="str">
        <f t="shared" si="21"/>
        <v/>
      </c>
    </row>
    <row r="1363" spans="1:43">
      <c r="A1363" s="8">
        <v>46192</v>
      </c>
      <c r="B1363">
        <v>4036.56</v>
      </c>
      <c r="C1363">
        <v>-0.78</v>
      </c>
      <c r="D1363">
        <v>71350</v>
      </c>
      <c r="E1363">
        <v>0.15</v>
      </c>
      <c r="F1363" s="69">
        <v>7269</v>
      </c>
      <c r="G1363" t="s">
        <v>85</v>
      </c>
      <c r="H1363">
        <v>0</v>
      </c>
      <c r="I1363" t="s">
        <v>288</v>
      </c>
      <c r="J1363" t="s">
        <v>289</v>
      </c>
      <c r="K1363" t="s">
        <v>290</v>
      </c>
      <c r="L1363" s="36">
        <v>1921.5</v>
      </c>
      <c r="M1363">
        <v>-14.5</v>
      </c>
      <c r="N1363" s="66">
        <v>-7.4999999999999997E-3</v>
      </c>
      <c r="O1363" s="36">
        <v>1936</v>
      </c>
      <c r="P1363" s="66">
        <v>-7.4000000000000003E-3</v>
      </c>
      <c r="Q1363" s="36">
        <v>1936.5</v>
      </c>
      <c r="R1363" s="36">
        <v>1945</v>
      </c>
      <c r="S1363" s="36">
        <v>1904</v>
      </c>
      <c r="T1363" s="66">
        <v>-7.7000000000000002E-3</v>
      </c>
      <c r="U1363" s="66">
        <v>6.0000000000000001E-3</v>
      </c>
      <c r="V1363" s="66">
        <v>-1.2E-2</v>
      </c>
      <c r="W1363" s="66">
        <v>9.1000000000000004E-3</v>
      </c>
      <c r="X1363" s="1">
        <v>3882300</v>
      </c>
      <c r="Y1363" s="1">
        <v>7464260</v>
      </c>
      <c r="Z1363" s="1">
        <v>3774952</v>
      </c>
      <c r="AA1363" t="s">
        <v>442</v>
      </c>
      <c r="AB1363" t="s">
        <v>443</v>
      </c>
      <c r="AC1363">
        <v>9.75</v>
      </c>
      <c r="AD1363">
        <v>1.0900000000000001</v>
      </c>
      <c r="AE1363">
        <v>2.65</v>
      </c>
      <c r="AF1363" t="s">
        <v>230</v>
      </c>
      <c r="AG1363" s="1">
        <v>4085300</v>
      </c>
      <c r="AH1363" s="36">
        <v>1921.5</v>
      </c>
      <c r="AI1363">
        <v>800</v>
      </c>
      <c r="AJ1363" s="36">
        <v>1921</v>
      </c>
      <c r="AK1363" s="1">
        <v>2500</v>
      </c>
      <c r="AL1363" s="2">
        <v>0.6381944444444444</v>
      </c>
      <c r="AN1363" t="s">
        <v>298</v>
      </c>
      <c r="AO1363" t="s">
        <v>437</v>
      </c>
      <c r="AQ1363" t="str">
        <f t="shared" si="21"/>
        <v/>
      </c>
    </row>
    <row r="1364" spans="1:43">
      <c r="A1364" s="8">
        <v>46192</v>
      </c>
      <c r="B1364">
        <v>4036.56</v>
      </c>
      <c r="C1364">
        <v>-0.78</v>
      </c>
      <c r="D1364">
        <v>71350</v>
      </c>
      <c r="E1364">
        <v>0.15</v>
      </c>
      <c r="F1364" s="69">
        <v>7272</v>
      </c>
      <c r="G1364" t="s">
        <v>86</v>
      </c>
      <c r="H1364">
        <v>0</v>
      </c>
      <c r="I1364" t="s">
        <v>288</v>
      </c>
      <c r="J1364" t="s">
        <v>289</v>
      </c>
      <c r="K1364" t="s">
        <v>295</v>
      </c>
      <c r="L1364" s="36">
        <v>1239.5</v>
      </c>
      <c r="M1364">
        <v>20.5</v>
      </c>
      <c r="N1364" s="66">
        <v>1.6799999999999999E-2</v>
      </c>
      <c r="O1364" s="36">
        <v>1219</v>
      </c>
      <c r="P1364" s="66">
        <v>1.6799999999999999E-2</v>
      </c>
      <c r="Q1364" s="36">
        <v>1229</v>
      </c>
      <c r="R1364" s="36">
        <v>1242.5</v>
      </c>
      <c r="S1364" s="36">
        <v>1221.5</v>
      </c>
      <c r="T1364" s="66">
        <v>8.5000000000000006E-3</v>
      </c>
      <c r="U1364" s="66">
        <v>7.7000000000000002E-3</v>
      </c>
      <c r="V1364" s="66">
        <v>-2.3999999999999998E-3</v>
      </c>
      <c r="W1364" s="66">
        <v>1.47E-2</v>
      </c>
      <c r="X1364" s="1">
        <v>4646900</v>
      </c>
      <c r="Y1364" s="1">
        <v>5718505</v>
      </c>
      <c r="Z1364" s="1">
        <v>1261966</v>
      </c>
      <c r="AA1364" t="s">
        <v>444</v>
      </c>
      <c r="AB1364" t="s">
        <v>445</v>
      </c>
      <c r="AC1364">
        <v>9.76</v>
      </c>
      <c r="AD1364">
        <v>1.06</v>
      </c>
      <c r="AE1364">
        <v>4.03</v>
      </c>
      <c r="AF1364" t="s">
        <v>230</v>
      </c>
      <c r="AG1364" s="1">
        <v>492800</v>
      </c>
      <c r="AH1364" s="36">
        <v>1240</v>
      </c>
      <c r="AI1364" s="1">
        <v>25400</v>
      </c>
      <c r="AJ1364" s="36">
        <v>1239.5</v>
      </c>
      <c r="AK1364" s="1">
        <v>25000</v>
      </c>
      <c r="AL1364" s="2">
        <v>0.6381944444444444</v>
      </c>
      <c r="AN1364" t="s">
        <v>293</v>
      </c>
      <c r="AO1364" t="s">
        <v>437</v>
      </c>
      <c r="AQ1364" t="str">
        <f t="shared" si="21"/>
        <v/>
      </c>
    </row>
    <row r="1365" spans="1:43">
      <c r="A1365" s="8">
        <v>46192</v>
      </c>
      <c r="B1365">
        <v>4036.56</v>
      </c>
      <c r="C1365">
        <v>-0.78</v>
      </c>
      <c r="D1365">
        <v>71350</v>
      </c>
      <c r="E1365">
        <v>0.15</v>
      </c>
      <c r="F1365" s="69">
        <v>7376</v>
      </c>
      <c r="G1365" t="s">
        <v>87</v>
      </c>
      <c r="H1365">
        <v>0</v>
      </c>
      <c r="I1365" t="s">
        <v>347</v>
      </c>
      <c r="J1365" t="s">
        <v>323</v>
      </c>
      <c r="K1365" t="s">
        <v>295</v>
      </c>
      <c r="L1365" s="36">
        <v>1090</v>
      </c>
      <c r="M1365">
        <v>0</v>
      </c>
      <c r="N1365" s="66">
        <v>0</v>
      </c>
      <c r="O1365" s="36">
        <v>1090</v>
      </c>
      <c r="P1365" s="66">
        <v>0</v>
      </c>
      <c r="Q1365" s="36">
        <v>1090</v>
      </c>
      <c r="R1365" s="36">
        <v>1095</v>
      </c>
      <c r="S1365" s="36">
        <v>1076</v>
      </c>
      <c r="T1365" s="66">
        <v>0</v>
      </c>
      <c r="U1365" s="66">
        <v>0</v>
      </c>
      <c r="V1365" s="66">
        <v>-4.4999999999999997E-3</v>
      </c>
      <c r="W1365" s="66">
        <v>1.2999999999999999E-2</v>
      </c>
      <c r="X1365" s="1">
        <v>4100</v>
      </c>
      <c r="Y1365" s="1">
        <v>4460</v>
      </c>
      <c r="Z1365" s="1">
        <v>4642</v>
      </c>
      <c r="AA1365" t="s">
        <v>446</v>
      </c>
      <c r="AB1365" t="s">
        <v>447</v>
      </c>
      <c r="AC1365">
        <v>0</v>
      </c>
      <c r="AD1365">
        <v>4.33</v>
      </c>
      <c r="AE1365">
        <v>0</v>
      </c>
      <c r="AF1365">
        <v>0.6</v>
      </c>
      <c r="AG1365">
        <v>300</v>
      </c>
      <c r="AH1365" s="36">
        <v>1096</v>
      </c>
      <c r="AI1365">
        <v>100</v>
      </c>
      <c r="AJ1365" s="36">
        <v>1090</v>
      </c>
      <c r="AK1365" s="1">
        <v>1000</v>
      </c>
      <c r="AL1365" s="2">
        <v>0.63749999999999996</v>
      </c>
      <c r="AN1365" t="s">
        <v>448</v>
      </c>
      <c r="AO1365" t="s">
        <v>313</v>
      </c>
      <c r="AQ1365" t="str">
        <f t="shared" si="21"/>
        <v/>
      </c>
    </row>
    <row r="1366" spans="1:43">
      <c r="A1366" s="8">
        <v>46192</v>
      </c>
      <c r="B1366">
        <v>4036.56</v>
      </c>
      <c r="C1366">
        <v>-0.78</v>
      </c>
      <c r="D1366">
        <v>71350</v>
      </c>
      <c r="E1366">
        <v>0.15</v>
      </c>
      <c r="F1366" s="69">
        <v>7525</v>
      </c>
      <c r="G1366" t="s">
        <v>88</v>
      </c>
      <c r="H1366">
        <v>0</v>
      </c>
      <c r="I1366" t="s">
        <v>288</v>
      </c>
      <c r="J1366" t="s">
        <v>289</v>
      </c>
      <c r="K1366" t="s">
        <v>295</v>
      </c>
      <c r="L1366" s="36">
        <v>3585</v>
      </c>
      <c r="M1366">
        <v>60</v>
      </c>
      <c r="N1366" s="66">
        <v>1.7000000000000001E-2</v>
      </c>
      <c r="O1366" s="36">
        <v>3525</v>
      </c>
      <c r="P1366" s="66">
        <v>1.7000000000000001E-2</v>
      </c>
      <c r="Q1366" s="36">
        <v>3525</v>
      </c>
      <c r="R1366" s="36">
        <v>3595</v>
      </c>
      <c r="S1366" s="36">
        <v>3495</v>
      </c>
      <c r="T1366" s="66">
        <v>1.7000000000000001E-2</v>
      </c>
      <c r="U1366" s="66">
        <v>4.1999999999999997E-3</v>
      </c>
      <c r="V1366" s="66">
        <v>-2.7000000000000001E-3</v>
      </c>
      <c r="W1366" s="66">
        <v>2.5700000000000001E-2</v>
      </c>
      <c r="X1366" s="1">
        <v>13000</v>
      </c>
      <c r="Y1366" s="1">
        <v>46259</v>
      </c>
      <c r="Z1366" s="1">
        <v>30974</v>
      </c>
      <c r="AA1366" t="s">
        <v>449</v>
      </c>
      <c r="AB1366" t="s">
        <v>450</v>
      </c>
      <c r="AC1366">
        <v>9.68</v>
      </c>
      <c r="AD1366">
        <v>1.01</v>
      </c>
      <c r="AE1366">
        <v>4.5199999999999996</v>
      </c>
      <c r="AF1366" t="s">
        <v>230</v>
      </c>
      <c r="AG1366" s="1">
        <v>7100</v>
      </c>
      <c r="AH1366" s="36">
        <v>3590</v>
      </c>
      <c r="AI1366">
        <v>200</v>
      </c>
      <c r="AJ1366" s="36">
        <v>3585</v>
      </c>
      <c r="AK1366">
        <v>200</v>
      </c>
      <c r="AL1366" s="2">
        <v>0.63680555555555551</v>
      </c>
      <c r="AN1366" t="s">
        <v>298</v>
      </c>
      <c r="AO1366" t="s">
        <v>322</v>
      </c>
      <c r="AQ1366" t="str">
        <f t="shared" si="21"/>
        <v/>
      </c>
    </row>
    <row r="1367" spans="1:43">
      <c r="A1367" s="8">
        <v>46192</v>
      </c>
      <c r="B1367">
        <v>4036.56</v>
      </c>
      <c r="C1367">
        <v>-0.78</v>
      </c>
      <c r="D1367">
        <v>71350</v>
      </c>
      <c r="E1367">
        <v>0.15</v>
      </c>
      <c r="F1367" s="69">
        <v>7729</v>
      </c>
      <c r="G1367" t="s">
        <v>89</v>
      </c>
      <c r="H1367">
        <v>0</v>
      </c>
      <c r="I1367" t="s">
        <v>288</v>
      </c>
      <c r="J1367" t="s">
        <v>289</v>
      </c>
      <c r="K1367" t="s">
        <v>295</v>
      </c>
      <c r="L1367" s="36">
        <v>20075</v>
      </c>
      <c r="M1367">
        <v>-70</v>
      </c>
      <c r="N1367" s="66">
        <v>-3.5000000000000001E-3</v>
      </c>
      <c r="O1367" s="36">
        <v>20145</v>
      </c>
      <c r="P1367" s="66">
        <v>-3.3999999999999998E-3</v>
      </c>
      <c r="Q1367" s="36">
        <v>20645</v>
      </c>
      <c r="R1367" s="36">
        <v>20845</v>
      </c>
      <c r="S1367" s="36">
        <v>19900</v>
      </c>
      <c r="T1367" s="66">
        <v>-2.76E-2</v>
      </c>
      <c r="U1367" s="66">
        <v>4.0000000000000002E-4</v>
      </c>
      <c r="V1367" s="66">
        <v>-3.6900000000000002E-2</v>
      </c>
      <c r="W1367" s="66">
        <v>8.6999999999999994E-3</v>
      </c>
      <c r="X1367" s="1">
        <v>292800</v>
      </c>
      <c r="Y1367" s="1">
        <v>5912807</v>
      </c>
      <c r="Z1367" s="1">
        <v>848828</v>
      </c>
      <c r="AA1367" t="s">
        <v>666</v>
      </c>
      <c r="AB1367" t="s">
        <v>452</v>
      </c>
      <c r="AC1367">
        <v>29.09</v>
      </c>
      <c r="AD1367">
        <v>4.26</v>
      </c>
      <c r="AE1367">
        <v>1.37</v>
      </c>
      <c r="AF1367" t="s">
        <v>230</v>
      </c>
      <c r="AG1367" s="1">
        <v>7300</v>
      </c>
      <c r="AH1367" s="36">
        <v>20080</v>
      </c>
      <c r="AI1367">
        <v>400</v>
      </c>
      <c r="AJ1367" s="36">
        <v>20060</v>
      </c>
      <c r="AK1367">
        <v>500</v>
      </c>
      <c r="AL1367" s="2">
        <v>0.6381944444444444</v>
      </c>
      <c r="AN1367" t="s">
        <v>298</v>
      </c>
      <c r="AO1367" t="s">
        <v>453</v>
      </c>
      <c r="AQ1367" t="str">
        <f t="shared" si="21"/>
        <v/>
      </c>
    </row>
    <row r="1368" spans="1:43">
      <c r="A1368" s="8">
        <v>46192</v>
      </c>
      <c r="B1368">
        <v>4036.56</v>
      </c>
      <c r="C1368">
        <v>-0.78</v>
      </c>
      <c r="D1368">
        <v>71350</v>
      </c>
      <c r="E1368">
        <v>0.15</v>
      </c>
      <c r="F1368" s="69">
        <v>7921</v>
      </c>
      <c r="G1368" t="s">
        <v>90</v>
      </c>
      <c r="H1368">
        <v>0</v>
      </c>
      <c r="I1368" t="s">
        <v>288</v>
      </c>
      <c r="J1368" t="s">
        <v>289</v>
      </c>
      <c r="K1368" t="s">
        <v>290</v>
      </c>
      <c r="L1368" s="36">
        <v>3130</v>
      </c>
      <c r="M1368">
        <v>60</v>
      </c>
      <c r="N1368" s="66">
        <v>1.95E-2</v>
      </c>
      <c r="O1368" s="36">
        <v>3070</v>
      </c>
      <c r="P1368" s="66">
        <v>1.95E-2</v>
      </c>
      <c r="Q1368" s="36">
        <v>3100</v>
      </c>
      <c r="R1368" s="36">
        <v>3130</v>
      </c>
      <c r="S1368" s="36">
        <v>3060</v>
      </c>
      <c r="T1368" s="66">
        <v>9.5999999999999992E-3</v>
      </c>
      <c r="U1368" s="66">
        <v>1.1299999999999999E-2</v>
      </c>
      <c r="V1368" s="66">
        <v>0</v>
      </c>
      <c r="W1368" s="66">
        <v>2.2800000000000001E-2</v>
      </c>
      <c r="X1368" s="1">
        <v>14300</v>
      </c>
      <c r="Y1368" s="1">
        <v>44380</v>
      </c>
      <c r="Z1368" s="1">
        <v>41169</v>
      </c>
      <c r="AA1368" t="s">
        <v>454</v>
      </c>
      <c r="AB1368" t="s">
        <v>591</v>
      </c>
      <c r="AC1368">
        <v>13.92</v>
      </c>
      <c r="AD1368">
        <v>1.31</v>
      </c>
      <c r="AE1368">
        <v>3.83</v>
      </c>
      <c r="AF1368" t="s">
        <v>230</v>
      </c>
      <c r="AG1368" s="1">
        <v>13000</v>
      </c>
      <c r="AH1368" s="36">
        <v>3130</v>
      </c>
      <c r="AI1368">
        <v>200</v>
      </c>
      <c r="AJ1368" s="36">
        <v>3125</v>
      </c>
      <c r="AK1368">
        <v>100</v>
      </c>
      <c r="AL1368" s="2">
        <v>0.6381944444444444</v>
      </c>
      <c r="AM1368" s="3">
        <v>46211</v>
      </c>
      <c r="AN1368" t="s">
        <v>326</v>
      </c>
      <c r="AO1368" t="s">
        <v>456</v>
      </c>
      <c r="AQ1368" t="str">
        <f t="shared" si="21"/>
        <v/>
      </c>
    </row>
    <row r="1369" spans="1:43">
      <c r="A1369" s="8">
        <v>46192</v>
      </c>
      <c r="B1369">
        <v>4036.56</v>
      </c>
      <c r="C1369">
        <v>-0.78</v>
      </c>
      <c r="D1369">
        <v>71350</v>
      </c>
      <c r="E1369">
        <v>0.15</v>
      </c>
      <c r="F1369" s="69">
        <v>8031</v>
      </c>
      <c r="G1369" t="s">
        <v>91</v>
      </c>
      <c r="H1369">
        <v>0</v>
      </c>
      <c r="I1369" t="s">
        <v>288</v>
      </c>
      <c r="J1369" t="s">
        <v>289</v>
      </c>
      <c r="K1369" t="s">
        <v>290</v>
      </c>
      <c r="L1369" s="36">
        <v>4685</v>
      </c>
      <c r="M1369">
        <v>-34</v>
      </c>
      <c r="N1369" s="66">
        <v>-7.1999999999999998E-3</v>
      </c>
      <c r="O1369" s="36">
        <v>4719</v>
      </c>
      <c r="P1369" s="66">
        <v>-7.1999999999999998E-3</v>
      </c>
      <c r="Q1369" s="36">
        <v>4700</v>
      </c>
      <c r="R1369" s="36">
        <v>4723</v>
      </c>
      <c r="S1369" s="36">
        <v>4626</v>
      </c>
      <c r="T1369" s="66">
        <v>-3.0999999999999999E-3</v>
      </c>
      <c r="U1369" s="66">
        <v>8.6E-3</v>
      </c>
      <c r="V1369" s="66">
        <v>-8.0000000000000002E-3</v>
      </c>
      <c r="W1369" s="66">
        <v>1.2699999999999999E-2</v>
      </c>
      <c r="X1369" s="1">
        <v>4406000</v>
      </c>
      <c r="Y1369" s="1">
        <v>20535148</v>
      </c>
      <c r="Z1369" s="1">
        <v>13420962</v>
      </c>
      <c r="AA1369" t="s">
        <v>457</v>
      </c>
      <c r="AB1369" t="s">
        <v>653</v>
      </c>
      <c r="AC1369">
        <v>14.43</v>
      </c>
      <c r="AD1369">
        <v>1.51</v>
      </c>
      <c r="AE1369">
        <v>2.99</v>
      </c>
      <c r="AF1369" t="s">
        <v>230</v>
      </c>
      <c r="AG1369" s="1">
        <v>244200</v>
      </c>
      <c r="AH1369" s="36">
        <v>4685</v>
      </c>
      <c r="AI1369" s="1">
        <v>1300</v>
      </c>
      <c r="AJ1369" s="36">
        <v>4684</v>
      </c>
      <c r="AK1369" s="1">
        <v>2000</v>
      </c>
      <c r="AL1369" s="2">
        <v>0.6381944444444444</v>
      </c>
      <c r="AN1369" t="s">
        <v>298</v>
      </c>
      <c r="AO1369" t="s">
        <v>322</v>
      </c>
      <c r="AQ1369" t="str">
        <f t="shared" si="21"/>
        <v/>
      </c>
    </row>
    <row r="1370" spans="1:43">
      <c r="A1370" s="8">
        <v>46192</v>
      </c>
      <c r="B1370">
        <v>4036.56</v>
      </c>
      <c r="C1370">
        <v>-0.78</v>
      </c>
      <c r="D1370">
        <v>71350</v>
      </c>
      <c r="E1370">
        <v>0.15</v>
      </c>
      <c r="F1370" s="69">
        <v>8058</v>
      </c>
      <c r="G1370" t="s">
        <v>92</v>
      </c>
      <c r="H1370">
        <v>0</v>
      </c>
      <c r="I1370" t="s">
        <v>288</v>
      </c>
      <c r="J1370" t="s">
        <v>289</v>
      </c>
      <c r="K1370" t="s">
        <v>295</v>
      </c>
      <c r="L1370" s="36">
        <v>4507</v>
      </c>
      <c r="M1370">
        <v>-63</v>
      </c>
      <c r="N1370" s="66">
        <v>-1.38E-2</v>
      </c>
      <c r="O1370" s="36">
        <v>4570</v>
      </c>
      <c r="P1370" s="66">
        <v>-1.37E-2</v>
      </c>
      <c r="Q1370" s="36">
        <v>4510</v>
      </c>
      <c r="R1370" s="36">
        <v>4541</v>
      </c>
      <c r="S1370" s="36">
        <v>4450</v>
      </c>
      <c r="T1370" s="66">
        <v>-5.9999999999999995E-4</v>
      </c>
      <c r="U1370" s="66">
        <v>3.5000000000000001E-3</v>
      </c>
      <c r="V1370" s="66">
        <v>-7.4000000000000003E-3</v>
      </c>
      <c r="W1370" s="66">
        <v>1.2800000000000001E-2</v>
      </c>
      <c r="X1370" s="1">
        <v>7962500</v>
      </c>
      <c r="Y1370" s="1">
        <v>35784061</v>
      </c>
      <c r="Z1370" s="1">
        <v>16723353</v>
      </c>
      <c r="AA1370" t="s">
        <v>459</v>
      </c>
      <c r="AB1370" t="s">
        <v>460</v>
      </c>
      <c r="AC1370">
        <v>15</v>
      </c>
      <c r="AD1370">
        <v>1.74</v>
      </c>
      <c r="AE1370">
        <v>2.77</v>
      </c>
      <c r="AF1370" t="s">
        <v>230</v>
      </c>
      <c r="AG1370" s="1">
        <v>529300</v>
      </c>
      <c r="AH1370" s="36">
        <v>4507</v>
      </c>
      <c r="AI1370" s="1">
        <v>1800</v>
      </c>
      <c r="AJ1370" s="36">
        <v>4506</v>
      </c>
      <c r="AK1370" s="1">
        <v>3200</v>
      </c>
      <c r="AL1370" s="2">
        <v>0.6381944444444444</v>
      </c>
      <c r="AN1370" t="s">
        <v>298</v>
      </c>
      <c r="AO1370" t="s">
        <v>322</v>
      </c>
      <c r="AQ1370" t="str">
        <f t="shared" si="21"/>
        <v/>
      </c>
    </row>
    <row r="1371" spans="1:43">
      <c r="A1371" s="8">
        <v>46192</v>
      </c>
      <c r="B1371">
        <v>4036.56</v>
      </c>
      <c r="C1371">
        <v>-0.78</v>
      </c>
      <c r="D1371">
        <v>71350</v>
      </c>
      <c r="E1371">
        <v>0.15</v>
      </c>
      <c r="F1371" s="69">
        <v>8233</v>
      </c>
      <c r="G1371" t="s">
        <v>93</v>
      </c>
      <c r="H1371">
        <v>0</v>
      </c>
      <c r="I1371" t="s">
        <v>288</v>
      </c>
      <c r="J1371" t="s">
        <v>289</v>
      </c>
      <c r="K1371" t="s">
        <v>290</v>
      </c>
      <c r="L1371" s="36">
        <v>2260</v>
      </c>
      <c r="M1371">
        <v>-9.5</v>
      </c>
      <c r="N1371" s="66">
        <v>-4.1999999999999997E-3</v>
      </c>
      <c r="O1371" s="36">
        <v>2269.5</v>
      </c>
      <c r="P1371" s="66">
        <v>-4.1000000000000003E-3</v>
      </c>
      <c r="Q1371" s="36">
        <v>2272</v>
      </c>
      <c r="R1371" s="36">
        <v>2307.5</v>
      </c>
      <c r="S1371" s="36">
        <v>2215.5</v>
      </c>
      <c r="T1371" s="66">
        <v>-5.1999999999999998E-3</v>
      </c>
      <c r="U1371" s="66">
        <v>7.3000000000000001E-3</v>
      </c>
      <c r="V1371" s="66">
        <v>-2.0500000000000001E-2</v>
      </c>
      <c r="W1371" s="66">
        <v>0.02</v>
      </c>
      <c r="X1371" s="1">
        <v>1872800</v>
      </c>
      <c r="Y1371" s="1">
        <v>4238242</v>
      </c>
      <c r="Z1371" s="1">
        <v>689772</v>
      </c>
      <c r="AA1371" t="s">
        <v>461</v>
      </c>
      <c r="AB1371" t="s">
        <v>462</v>
      </c>
      <c r="AC1371">
        <v>17.420000000000002</v>
      </c>
      <c r="AD1371">
        <v>1.47</v>
      </c>
      <c r="AE1371">
        <v>1.77</v>
      </c>
      <c r="AF1371" t="s">
        <v>230</v>
      </c>
      <c r="AG1371">
        <v>0</v>
      </c>
      <c r="AH1371" s="36">
        <v>2260</v>
      </c>
      <c r="AI1371">
        <v>300</v>
      </c>
      <c r="AJ1371" s="36">
        <v>2259</v>
      </c>
      <c r="AK1371" s="1">
        <v>1700</v>
      </c>
      <c r="AL1371" s="2">
        <v>0.6381944444444444</v>
      </c>
      <c r="AM1371" s="3">
        <v>46203</v>
      </c>
      <c r="AN1371" t="s">
        <v>463</v>
      </c>
      <c r="AO1371" t="s">
        <v>327</v>
      </c>
      <c r="AQ1371" t="str">
        <f t="shared" si="21"/>
        <v/>
      </c>
    </row>
    <row r="1372" spans="1:43">
      <c r="A1372" s="8">
        <v>46192</v>
      </c>
      <c r="B1372">
        <v>4036.56</v>
      </c>
      <c r="C1372">
        <v>-0.78</v>
      </c>
      <c r="D1372">
        <v>71350</v>
      </c>
      <c r="E1372">
        <v>0.15</v>
      </c>
      <c r="F1372" s="69">
        <v>8304</v>
      </c>
      <c r="G1372" t="s">
        <v>94</v>
      </c>
      <c r="H1372">
        <v>0</v>
      </c>
      <c r="I1372" t="s">
        <v>288</v>
      </c>
      <c r="J1372" t="s">
        <v>289</v>
      </c>
      <c r="K1372" t="s">
        <v>295</v>
      </c>
      <c r="L1372" s="36">
        <v>2795.5</v>
      </c>
      <c r="M1372">
        <v>-36</v>
      </c>
      <c r="N1372" s="66">
        <v>-1.2699999999999999E-2</v>
      </c>
      <c r="O1372" s="36">
        <v>2831.5</v>
      </c>
      <c r="P1372" s="66">
        <v>-1.2699999999999999E-2</v>
      </c>
      <c r="Q1372" s="36">
        <v>2810</v>
      </c>
      <c r="R1372" s="36">
        <v>2824</v>
      </c>
      <c r="S1372" s="36">
        <v>2772.5</v>
      </c>
      <c r="T1372" s="66">
        <v>-5.1000000000000004E-3</v>
      </c>
      <c r="U1372" s="66">
        <v>-6.4999999999999997E-3</v>
      </c>
      <c r="V1372" s="66">
        <v>-0.01</v>
      </c>
      <c r="W1372" s="66">
        <v>8.2000000000000007E-3</v>
      </c>
      <c r="X1372" s="1">
        <v>1278600</v>
      </c>
      <c r="Y1372" s="1">
        <v>3583984</v>
      </c>
      <c r="Z1372" s="1">
        <v>390781</v>
      </c>
      <c r="AA1372" t="s">
        <v>464</v>
      </c>
      <c r="AB1372" t="s">
        <v>465</v>
      </c>
      <c r="AC1372">
        <v>14.32</v>
      </c>
      <c r="AD1372">
        <v>0.8</v>
      </c>
      <c r="AE1372">
        <v>3.58</v>
      </c>
      <c r="AF1372" t="s">
        <v>230</v>
      </c>
      <c r="AG1372" s="1">
        <v>14300</v>
      </c>
      <c r="AH1372" s="36">
        <v>2796</v>
      </c>
      <c r="AI1372" s="1">
        <v>1200</v>
      </c>
      <c r="AJ1372" s="36">
        <v>2795</v>
      </c>
      <c r="AK1372">
        <v>300</v>
      </c>
      <c r="AL1372" s="2">
        <v>0.6381944444444444</v>
      </c>
      <c r="AN1372" t="s">
        <v>298</v>
      </c>
      <c r="AO1372" t="s">
        <v>434</v>
      </c>
      <c r="AQ1372" t="str">
        <f t="shared" si="21"/>
        <v/>
      </c>
    </row>
    <row r="1373" spans="1:43">
      <c r="A1373" s="8">
        <v>46192</v>
      </c>
      <c r="B1373">
        <v>4036.56</v>
      </c>
      <c r="C1373">
        <v>-0.78</v>
      </c>
      <c r="D1373">
        <v>71350</v>
      </c>
      <c r="E1373">
        <v>0.15</v>
      </c>
      <c r="F1373" s="69">
        <v>8316</v>
      </c>
      <c r="G1373" t="s">
        <v>95</v>
      </c>
      <c r="H1373">
        <v>0</v>
      </c>
      <c r="I1373" t="s">
        <v>288</v>
      </c>
      <c r="J1373" t="s">
        <v>289</v>
      </c>
      <c r="K1373" t="s">
        <v>290</v>
      </c>
      <c r="L1373" s="36">
        <v>6496</v>
      </c>
      <c r="M1373">
        <v>-232</v>
      </c>
      <c r="N1373" s="66">
        <v>-3.4500000000000003E-2</v>
      </c>
      <c r="O1373" s="36">
        <v>6728</v>
      </c>
      <c r="P1373" s="66">
        <v>-3.44E-2</v>
      </c>
      <c r="Q1373" s="36">
        <v>6702</v>
      </c>
      <c r="R1373" s="36">
        <v>6711</v>
      </c>
      <c r="S1373" s="36">
        <v>6471</v>
      </c>
      <c r="T1373" s="66">
        <v>-3.0700000000000002E-2</v>
      </c>
      <c r="U1373" s="66">
        <v>-6.7999999999999996E-3</v>
      </c>
      <c r="V1373" s="66">
        <v>-3.2000000000000001E-2</v>
      </c>
      <c r="W1373" s="66">
        <v>3.8E-3</v>
      </c>
      <c r="X1373" s="1">
        <v>13436100</v>
      </c>
      <c r="Y1373" s="1">
        <v>88093066</v>
      </c>
      <c r="Z1373" s="1">
        <v>24863427</v>
      </c>
      <c r="AA1373" t="s">
        <v>667</v>
      </c>
      <c r="AB1373" t="s">
        <v>467</v>
      </c>
      <c r="AC1373">
        <v>14.44</v>
      </c>
      <c r="AD1373">
        <v>1.57</v>
      </c>
      <c r="AE1373">
        <v>2.77</v>
      </c>
      <c r="AF1373" t="s">
        <v>230</v>
      </c>
      <c r="AG1373" s="1">
        <v>586100</v>
      </c>
      <c r="AH1373" s="36">
        <v>6497</v>
      </c>
      <c r="AI1373">
        <v>200</v>
      </c>
      <c r="AJ1373" s="36">
        <v>6496</v>
      </c>
      <c r="AK1373" s="1">
        <v>1400</v>
      </c>
      <c r="AL1373" s="2">
        <v>0.6381944444444444</v>
      </c>
      <c r="AN1373" t="s">
        <v>298</v>
      </c>
      <c r="AO1373" t="s">
        <v>434</v>
      </c>
      <c r="AQ1373" t="str">
        <f t="shared" si="21"/>
        <v/>
      </c>
    </row>
    <row r="1374" spans="1:43">
      <c r="A1374" s="8">
        <v>46192</v>
      </c>
      <c r="B1374">
        <v>4036.56</v>
      </c>
      <c r="C1374">
        <v>-0.78</v>
      </c>
      <c r="D1374">
        <v>71350</v>
      </c>
      <c r="E1374">
        <v>0.15</v>
      </c>
      <c r="F1374" s="69">
        <v>8331</v>
      </c>
      <c r="G1374" t="s">
        <v>96</v>
      </c>
      <c r="H1374">
        <v>0</v>
      </c>
      <c r="I1374" t="s">
        <v>288</v>
      </c>
      <c r="J1374" t="s">
        <v>289</v>
      </c>
      <c r="K1374" t="s">
        <v>295</v>
      </c>
      <c r="L1374" s="36">
        <v>2502.5</v>
      </c>
      <c r="M1374">
        <v>-52</v>
      </c>
      <c r="N1374" s="66">
        <v>-2.0400000000000001E-2</v>
      </c>
      <c r="O1374" s="36">
        <v>2554.5</v>
      </c>
      <c r="P1374" s="66">
        <v>-2.0299999999999999E-2</v>
      </c>
      <c r="Q1374" s="36">
        <v>2566</v>
      </c>
      <c r="R1374" s="36">
        <v>2585</v>
      </c>
      <c r="S1374" s="36">
        <v>2497</v>
      </c>
      <c r="T1374" s="66">
        <v>-2.47E-2</v>
      </c>
      <c r="U1374" s="66">
        <v>-5.3E-3</v>
      </c>
      <c r="V1374" s="66">
        <v>-3.1899999999999998E-2</v>
      </c>
      <c r="W1374" s="66">
        <v>2.2000000000000001E-3</v>
      </c>
      <c r="X1374" s="1">
        <v>2131100</v>
      </c>
      <c r="Y1374" s="1">
        <v>5388685</v>
      </c>
      <c r="Z1374" s="1">
        <v>1940741</v>
      </c>
      <c r="AA1374" t="s">
        <v>648</v>
      </c>
      <c r="AB1374" t="s">
        <v>469</v>
      </c>
      <c r="AC1374">
        <v>16.190000000000001</v>
      </c>
      <c r="AD1374">
        <v>1.38</v>
      </c>
      <c r="AE1374">
        <v>2.56</v>
      </c>
      <c r="AF1374" t="s">
        <v>230</v>
      </c>
      <c r="AG1374" s="1">
        <v>47200</v>
      </c>
      <c r="AH1374" s="36">
        <v>2503</v>
      </c>
      <c r="AI1374">
        <v>600</v>
      </c>
      <c r="AJ1374" s="36">
        <v>2502.5</v>
      </c>
      <c r="AK1374">
        <v>300</v>
      </c>
      <c r="AL1374" s="2">
        <v>0.6381944444444444</v>
      </c>
      <c r="AN1374" t="s">
        <v>298</v>
      </c>
      <c r="AO1374" t="s">
        <v>434</v>
      </c>
      <c r="AQ1374" t="str">
        <f t="shared" si="21"/>
        <v/>
      </c>
    </row>
    <row r="1375" spans="1:43">
      <c r="A1375" s="8">
        <v>46192</v>
      </c>
      <c r="B1375">
        <v>4036.56</v>
      </c>
      <c r="C1375">
        <v>-0.78</v>
      </c>
      <c r="D1375">
        <v>71350</v>
      </c>
      <c r="E1375">
        <v>0.15</v>
      </c>
      <c r="F1375" s="69">
        <v>8424</v>
      </c>
      <c r="G1375" t="s">
        <v>97</v>
      </c>
      <c r="H1375">
        <v>0</v>
      </c>
      <c r="I1375" t="s">
        <v>288</v>
      </c>
      <c r="J1375" t="s">
        <v>289</v>
      </c>
      <c r="K1375" t="s">
        <v>290</v>
      </c>
      <c r="L1375" s="36">
        <v>4277</v>
      </c>
      <c r="M1375">
        <v>37</v>
      </c>
      <c r="N1375" s="66">
        <v>8.6999999999999994E-3</v>
      </c>
      <c r="O1375" s="36">
        <v>4240</v>
      </c>
      <c r="P1375" s="66">
        <v>8.6999999999999994E-3</v>
      </c>
      <c r="Q1375" s="36">
        <v>4213</v>
      </c>
      <c r="R1375" s="36">
        <v>4289</v>
      </c>
      <c r="S1375" s="36">
        <v>4199</v>
      </c>
      <c r="T1375" s="66">
        <v>1.5100000000000001E-2</v>
      </c>
      <c r="U1375" s="66">
        <v>1.4E-3</v>
      </c>
      <c r="V1375" s="66">
        <v>-2.7000000000000001E-3</v>
      </c>
      <c r="W1375" s="66">
        <v>1.8499999999999999E-2</v>
      </c>
      <c r="X1375" s="1">
        <v>117100</v>
      </c>
      <c r="Y1375" s="1">
        <v>498506</v>
      </c>
      <c r="Z1375" s="1">
        <v>388622</v>
      </c>
      <c r="AA1375" t="s">
        <v>470</v>
      </c>
      <c r="AB1375" t="s">
        <v>592</v>
      </c>
      <c r="AC1375">
        <v>8.0299999999999994</v>
      </c>
      <c r="AD1375">
        <v>0.76</v>
      </c>
      <c r="AE1375">
        <v>4.0199999999999996</v>
      </c>
      <c r="AF1375" t="s">
        <v>230</v>
      </c>
      <c r="AG1375" s="1">
        <v>26900</v>
      </c>
      <c r="AH1375" s="36">
        <v>4277</v>
      </c>
      <c r="AI1375">
        <v>600</v>
      </c>
      <c r="AJ1375" s="36">
        <v>4275</v>
      </c>
      <c r="AK1375">
        <v>100</v>
      </c>
      <c r="AL1375" s="2">
        <v>0.63749999999999996</v>
      </c>
      <c r="AN1375" t="s">
        <v>298</v>
      </c>
      <c r="AO1375" t="s">
        <v>472</v>
      </c>
      <c r="AQ1375" t="str">
        <f t="shared" si="21"/>
        <v/>
      </c>
    </row>
    <row r="1376" spans="1:43">
      <c r="A1376" s="8">
        <v>46192</v>
      </c>
      <c r="B1376">
        <v>4036.56</v>
      </c>
      <c r="C1376">
        <v>-0.78</v>
      </c>
      <c r="D1376">
        <v>71350</v>
      </c>
      <c r="E1376">
        <v>0.15</v>
      </c>
      <c r="F1376" s="69">
        <v>8425</v>
      </c>
      <c r="G1376" t="s">
        <v>98</v>
      </c>
      <c r="H1376">
        <v>0</v>
      </c>
      <c r="I1376" t="s">
        <v>288</v>
      </c>
      <c r="J1376" t="s">
        <v>289</v>
      </c>
      <c r="K1376" t="s">
        <v>290</v>
      </c>
      <c r="L1376" s="36">
        <v>1268</v>
      </c>
      <c r="M1376">
        <v>0</v>
      </c>
      <c r="N1376" s="66">
        <v>0</v>
      </c>
      <c r="O1376" s="36">
        <v>1268</v>
      </c>
      <c r="P1376" s="66">
        <v>0</v>
      </c>
      <c r="Q1376" s="36">
        <v>1267</v>
      </c>
      <c r="R1376" s="36">
        <v>1275</v>
      </c>
      <c r="S1376" s="36">
        <v>1259</v>
      </c>
      <c r="T1376" s="66">
        <v>6.9999999999999999E-4</v>
      </c>
      <c r="U1376" s="66">
        <v>-6.9999999999999999E-4</v>
      </c>
      <c r="V1376" s="66">
        <v>-5.4000000000000003E-3</v>
      </c>
      <c r="W1376" s="66">
        <v>7.1000000000000004E-3</v>
      </c>
      <c r="X1376" s="1">
        <v>214700</v>
      </c>
      <c r="Y1376" s="1">
        <v>271986</v>
      </c>
      <c r="Z1376" s="1">
        <v>358420</v>
      </c>
      <c r="AA1376" t="s">
        <v>473</v>
      </c>
      <c r="AB1376" t="s">
        <v>607</v>
      </c>
      <c r="AC1376">
        <v>7.61</v>
      </c>
      <c r="AD1376">
        <v>0.82</v>
      </c>
      <c r="AE1376">
        <v>4.0999999999999996</v>
      </c>
      <c r="AF1376" t="s">
        <v>230</v>
      </c>
      <c r="AG1376" s="1">
        <v>159600</v>
      </c>
      <c r="AH1376" s="36">
        <v>1269</v>
      </c>
      <c r="AI1376" s="1">
        <v>3000</v>
      </c>
      <c r="AJ1376" s="36">
        <v>1268</v>
      </c>
      <c r="AK1376">
        <v>800</v>
      </c>
      <c r="AL1376" s="2">
        <v>0.63749999999999996</v>
      </c>
      <c r="AN1376" t="s">
        <v>298</v>
      </c>
      <c r="AO1376" t="s">
        <v>472</v>
      </c>
      <c r="AQ1376" t="str">
        <f t="shared" si="21"/>
        <v/>
      </c>
    </row>
    <row r="1377" spans="1:43">
      <c r="A1377" s="8">
        <v>46192</v>
      </c>
      <c r="B1377">
        <v>4036.56</v>
      </c>
      <c r="C1377">
        <v>-0.78</v>
      </c>
      <c r="D1377">
        <v>71350</v>
      </c>
      <c r="E1377">
        <v>0.15</v>
      </c>
      <c r="F1377" s="69">
        <v>8591</v>
      </c>
      <c r="G1377" t="s">
        <v>99</v>
      </c>
      <c r="H1377">
        <v>0</v>
      </c>
      <c r="I1377" t="s">
        <v>288</v>
      </c>
      <c r="J1377" t="s">
        <v>289</v>
      </c>
      <c r="K1377" t="s">
        <v>295</v>
      </c>
      <c r="L1377" s="36">
        <v>6345</v>
      </c>
      <c r="M1377">
        <v>-117</v>
      </c>
      <c r="N1377" s="66">
        <v>-1.8100000000000002E-2</v>
      </c>
      <c r="O1377" s="36">
        <v>6462</v>
      </c>
      <c r="P1377" s="66">
        <v>-1.8100000000000002E-2</v>
      </c>
      <c r="Q1377" s="36">
        <v>6420</v>
      </c>
      <c r="R1377" s="36">
        <v>6448</v>
      </c>
      <c r="S1377" s="36">
        <v>6306</v>
      </c>
      <c r="T1377" s="66">
        <v>-1.1599999999999999E-2</v>
      </c>
      <c r="U1377" s="66">
        <v>6.9999999999999999E-4</v>
      </c>
      <c r="V1377" s="66">
        <v>-1.5900000000000001E-2</v>
      </c>
      <c r="W1377" s="66">
        <v>6.1000000000000004E-3</v>
      </c>
      <c r="X1377" s="1">
        <v>2707700</v>
      </c>
      <c r="Y1377" s="1">
        <v>17210376</v>
      </c>
      <c r="Z1377" s="1">
        <v>7132456</v>
      </c>
      <c r="AA1377" t="s">
        <v>668</v>
      </c>
      <c r="AB1377" t="s">
        <v>476</v>
      </c>
      <c r="AC1377">
        <v>13.16</v>
      </c>
      <c r="AD1377">
        <v>1.55</v>
      </c>
      <c r="AE1377">
        <v>2.95</v>
      </c>
      <c r="AF1377" t="s">
        <v>230</v>
      </c>
      <c r="AG1377" s="1">
        <v>236100</v>
      </c>
      <c r="AH1377" s="36">
        <v>6347</v>
      </c>
      <c r="AI1377" s="1">
        <v>1500</v>
      </c>
      <c r="AJ1377" s="36">
        <v>6345</v>
      </c>
      <c r="AK1377">
        <v>500</v>
      </c>
      <c r="AL1377" s="2">
        <v>0.6381944444444444</v>
      </c>
      <c r="AN1377" t="s">
        <v>298</v>
      </c>
      <c r="AO1377" t="s">
        <v>472</v>
      </c>
      <c r="AQ1377" t="str">
        <f t="shared" si="21"/>
        <v/>
      </c>
    </row>
    <row r="1378" spans="1:43">
      <c r="A1378" s="8">
        <v>46192</v>
      </c>
      <c r="B1378">
        <v>4036.56</v>
      </c>
      <c r="C1378">
        <v>-0.78</v>
      </c>
      <c r="D1378">
        <v>71350</v>
      </c>
      <c r="E1378">
        <v>0.15</v>
      </c>
      <c r="F1378" s="69">
        <v>8593</v>
      </c>
      <c r="G1378" t="s">
        <v>100</v>
      </c>
      <c r="H1378">
        <v>0</v>
      </c>
      <c r="I1378" t="s">
        <v>288</v>
      </c>
      <c r="J1378" t="s">
        <v>289</v>
      </c>
      <c r="K1378" t="s">
        <v>295</v>
      </c>
      <c r="L1378" s="36">
        <v>1314.5</v>
      </c>
      <c r="M1378">
        <v>-2.5</v>
      </c>
      <c r="N1378" s="66">
        <v>-1.9E-3</v>
      </c>
      <c r="O1378" s="36">
        <v>1317</v>
      </c>
      <c r="P1378" s="66">
        <v>-1.8E-3</v>
      </c>
      <c r="Q1378" s="36">
        <v>1305</v>
      </c>
      <c r="R1378" s="36">
        <v>1316.5</v>
      </c>
      <c r="S1378" s="36">
        <v>1300.5</v>
      </c>
      <c r="T1378" s="66">
        <v>7.1999999999999998E-3</v>
      </c>
      <c r="U1378" s="66">
        <v>0</v>
      </c>
      <c r="V1378" s="66">
        <v>-1.5E-3</v>
      </c>
      <c r="W1378" s="66">
        <v>1.0699999999999999E-2</v>
      </c>
      <c r="X1378" s="1">
        <v>2263600</v>
      </c>
      <c r="Y1378" s="1">
        <v>2967781</v>
      </c>
      <c r="Z1378" s="1">
        <v>1928256</v>
      </c>
      <c r="AA1378" t="s">
        <v>477</v>
      </c>
      <c r="AB1378" t="s">
        <v>594</v>
      </c>
      <c r="AC1378">
        <v>11.79</v>
      </c>
      <c r="AD1378">
        <v>0.94</v>
      </c>
      <c r="AE1378">
        <v>3.88</v>
      </c>
      <c r="AF1378" t="s">
        <v>230</v>
      </c>
      <c r="AG1378" s="1">
        <v>920700</v>
      </c>
      <c r="AH1378" s="36">
        <v>1315</v>
      </c>
      <c r="AI1378" s="1">
        <v>15800</v>
      </c>
      <c r="AJ1378" s="36">
        <v>1314.5</v>
      </c>
      <c r="AK1378" s="1">
        <v>4800</v>
      </c>
      <c r="AL1378" s="2">
        <v>0.6381944444444444</v>
      </c>
      <c r="AN1378" t="s">
        <v>298</v>
      </c>
      <c r="AO1378" t="s">
        <v>472</v>
      </c>
      <c r="AQ1378" t="str">
        <f t="shared" si="21"/>
        <v/>
      </c>
    </row>
    <row r="1379" spans="1:43">
      <c r="A1379" s="8">
        <v>46192</v>
      </c>
      <c r="B1379">
        <v>4036.56</v>
      </c>
      <c r="C1379">
        <v>-0.78</v>
      </c>
      <c r="D1379">
        <v>71350</v>
      </c>
      <c r="E1379">
        <v>0.15</v>
      </c>
      <c r="F1379" s="69">
        <v>8604</v>
      </c>
      <c r="G1379" t="s">
        <v>101</v>
      </c>
      <c r="H1379">
        <v>0</v>
      </c>
      <c r="I1379" t="s">
        <v>288</v>
      </c>
      <c r="J1379" t="s">
        <v>289</v>
      </c>
      <c r="K1379" t="s">
        <v>295</v>
      </c>
      <c r="L1379" s="36">
        <v>1409</v>
      </c>
      <c r="M1379">
        <v>-26</v>
      </c>
      <c r="N1379" s="66">
        <v>-1.8100000000000002E-2</v>
      </c>
      <c r="O1379" s="36">
        <v>1435</v>
      </c>
      <c r="P1379" s="66">
        <v>-1.8100000000000002E-2</v>
      </c>
      <c r="Q1379" s="36">
        <v>1431</v>
      </c>
      <c r="R1379" s="36">
        <v>1443</v>
      </c>
      <c r="S1379" s="36">
        <v>1397.5</v>
      </c>
      <c r="T1379" s="66">
        <v>-1.5299999999999999E-2</v>
      </c>
      <c r="U1379" s="66">
        <v>-6.6E-3</v>
      </c>
      <c r="V1379" s="66">
        <v>-2.35E-2</v>
      </c>
      <c r="W1379" s="66">
        <v>8.2000000000000007E-3</v>
      </c>
      <c r="X1379" s="1">
        <v>5361800</v>
      </c>
      <c r="Y1379" s="1">
        <v>7589492</v>
      </c>
      <c r="Z1379" s="1">
        <v>4351784</v>
      </c>
      <c r="AA1379" t="s">
        <v>479</v>
      </c>
      <c r="AB1379" t="s">
        <v>480</v>
      </c>
      <c r="AC1379">
        <v>10.95</v>
      </c>
      <c r="AD1379">
        <v>1.1000000000000001</v>
      </c>
      <c r="AE1379">
        <v>3.69</v>
      </c>
      <c r="AF1379" t="s">
        <v>230</v>
      </c>
      <c r="AG1379" s="1">
        <v>655200</v>
      </c>
      <c r="AH1379" s="36">
        <v>1409.5</v>
      </c>
      <c r="AI1379" s="1">
        <v>9000</v>
      </c>
      <c r="AJ1379" s="36">
        <v>1409</v>
      </c>
      <c r="AK1379" s="1">
        <v>9700</v>
      </c>
      <c r="AL1379" s="2">
        <v>0.6381944444444444</v>
      </c>
      <c r="AN1379" t="s">
        <v>298</v>
      </c>
      <c r="AO1379" t="s">
        <v>481</v>
      </c>
      <c r="AQ1379" t="str">
        <f t="shared" si="21"/>
        <v/>
      </c>
    </row>
    <row r="1380" spans="1:43">
      <c r="A1380" s="8">
        <v>46192</v>
      </c>
      <c r="B1380">
        <v>4036.56</v>
      </c>
      <c r="C1380">
        <v>-0.78</v>
      </c>
      <c r="D1380">
        <v>71350</v>
      </c>
      <c r="E1380">
        <v>0.15</v>
      </c>
      <c r="F1380" s="69">
        <v>8697</v>
      </c>
      <c r="G1380" t="s">
        <v>102</v>
      </c>
      <c r="H1380">
        <v>0</v>
      </c>
      <c r="I1380" t="s">
        <v>288</v>
      </c>
      <c r="J1380" t="s">
        <v>289</v>
      </c>
      <c r="K1380" t="s">
        <v>290</v>
      </c>
      <c r="L1380" s="36">
        <v>2126</v>
      </c>
      <c r="M1380">
        <v>-132.5</v>
      </c>
      <c r="N1380" s="66">
        <v>-5.8700000000000002E-2</v>
      </c>
      <c r="O1380" s="36">
        <v>2258.5</v>
      </c>
      <c r="P1380" s="66">
        <v>-5.8599999999999999E-2</v>
      </c>
      <c r="Q1380" s="36">
        <v>2258.5</v>
      </c>
      <c r="R1380" s="36">
        <v>2260</v>
      </c>
      <c r="S1380" s="36">
        <v>2110.5</v>
      </c>
      <c r="T1380" s="66">
        <v>-5.8599999999999999E-2</v>
      </c>
      <c r="U1380" s="66">
        <v>1.4E-3</v>
      </c>
      <c r="V1380" s="66">
        <v>-5.9200000000000003E-2</v>
      </c>
      <c r="W1380" s="66">
        <v>7.3000000000000001E-3</v>
      </c>
      <c r="X1380" s="1">
        <v>4043000</v>
      </c>
      <c r="Y1380" s="1">
        <v>8715913</v>
      </c>
      <c r="Z1380" s="1">
        <v>2193575</v>
      </c>
      <c r="AA1380" t="s">
        <v>669</v>
      </c>
      <c r="AB1380" t="s">
        <v>483</v>
      </c>
      <c r="AC1380">
        <v>26.97</v>
      </c>
      <c r="AD1380">
        <v>6.33</v>
      </c>
      <c r="AE1380">
        <v>2.96</v>
      </c>
      <c r="AF1380" t="s">
        <v>230</v>
      </c>
      <c r="AG1380" s="1">
        <v>88500</v>
      </c>
      <c r="AH1380" s="36">
        <v>2126.5</v>
      </c>
      <c r="AI1380" s="1">
        <v>5000</v>
      </c>
      <c r="AJ1380" s="36">
        <v>2125.5</v>
      </c>
      <c r="AK1380">
        <v>900</v>
      </c>
      <c r="AL1380" s="2">
        <v>0.6381944444444444</v>
      </c>
      <c r="AN1380" t="s">
        <v>298</v>
      </c>
      <c r="AO1380" t="s">
        <v>472</v>
      </c>
      <c r="AQ1380" t="str">
        <f t="shared" si="21"/>
        <v/>
      </c>
    </row>
    <row r="1381" spans="1:43">
      <c r="A1381" s="8">
        <v>46192</v>
      </c>
      <c r="B1381">
        <v>4036.56</v>
      </c>
      <c r="C1381">
        <v>-0.78</v>
      </c>
      <c r="D1381">
        <v>71350</v>
      </c>
      <c r="E1381">
        <v>0.15</v>
      </c>
      <c r="F1381" s="69">
        <v>8830</v>
      </c>
      <c r="G1381" t="s">
        <v>103</v>
      </c>
      <c r="H1381">
        <v>0</v>
      </c>
      <c r="I1381" t="s">
        <v>288</v>
      </c>
      <c r="J1381" t="s">
        <v>289</v>
      </c>
      <c r="K1381" t="s">
        <v>295</v>
      </c>
      <c r="L1381" s="36">
        <v>3598</v>
      </c>
      <c r="M1381">
        <v>45</v>
      </c>
      <c r="N1381" s="66">
        <v>1.2699999999999999E-2</v>
      </c>
      <c r="O1381" s="36">
        <v>3553</v>
      </c>
      <c r="P1381" s="66">
        <v>1.26E-2</v>
      </c>
      <c r="Q1381" s="36">
        <v>3469</v>
      </c>
      <c r="R1381" s="36">
        <v>3599</v>
      </c>
      <c r="S1381" s="36">
        <v>3468</v>
      </c>
      <c r="T1381" s="66">
        <v>3.7100000000000001E-2</v>
      </c>
      <c r="U1381" s="66">
        <v>1.9199999999999998E-2</v>
      </c>
      <c r="V1381" s="66">
        <v>-2.0000000000000001E-4</v>
      </c>
      <c r="W1381" s="66">
        <v>3.7400000000000003E-2</v>
      </c>
      <c r="X1381" s="1">
        <v>1889400</v>
      </c>
      <c r="Y1381" s="1">
        <v>6694580</v>
      </c>
      <c r="Z1381" s="1">
        <v>3367728</v>
      </c>
      <c r="AA1381" t="s">
        <v>484</v>
      </c>
      <c r="AB1381" t="s">
        <v>620</v>
      </c>
      <c r="AC1381">
        <v>14.9</v>
      </c>
      <c r="AD1381">
        <v>1.34</v>
      </c>
      <c r="AE1381">
        <v>1.45</v>
      </c>
      <c r="AF1381" t="s">
        <v>230</v>
      </c>
      <c r="AG1381" s="1">
        <v>66100</v>
      </c>
      <c r="AH1381" s="36">
        <v>3599</v>
      </c>
      <c r="AI1381" s="1">
        <v>2900</v>
      </c>
      <c r="AJ1381" s="36">
        <v>3598</v>
      </c>
      <c r="AK1381" s="1">
        <v>2900</v>
      </c>
      <c r="AL1381" s="2">
        <v>0.6381944444444444</v>
      </c>
      <c r="AN1381" t="s">
        <v>298</v>
      </c>
      <c r="AO1381" t="s">
        <v>332</v>
      </c>
      <c r="AQ1381" t="str">
        <f t="shared" si="21"/>
        <v/>
      </c>
    </row>
    <row r="1382" spans="1:43">
      <c r="A1382" s="8">
        <v>46192</v>
      </c>
      <c r="B1382">
        <v>4036.56</v>
      </c>
      <c r="C1382">
        <v>-0.78</v>
      </c>
      <c r="D1382">
        <v>71350</v>
      </c>
      <c r="E1382">
        <v>0.15</v>
      </c>
      <c r="F1382" s="69">
        <v>9020</v>
      </c>
      <c r="G1382" t="s">
        <v>104</v>
      </c>
      <c r="H1382">
        <v>0</v>
      </c>
      <c r="I1382" t="s">
        <v>288</v>
      </c>
      <c r="J1382" t="s">
        <v>289</v>
      </c>
      <c r="K1382" t="s">
        <v>295</v>
      </c>
      <c r="L1382" s="36">
        <v>3375</v>
      </c>
      <c r="M1382">
        <v>-18</v>
      </c>
      <c r="N1382" s="66">
        <v>-5.3E-3</v>
      </c>
      <c r="O1382" s="36">
        <v>3393</v>
      </c>
      <c r="P1382" s="66">
        <v>-5.3E-3</v>
      </c>
      <c r="Q1382" s="36">
        <v>3368</v>
      </c>
      <c r="R1382" s="36">
        <v>3377</v>
      </c>
      <c r="S1382" s="36">
        <v>3320</v>
      </c>
      <c r="T1382" s="66">
        <v>2E-3</v>
      </c>
      <c r="U1382" s="66">
        <v>6.7999999999999996E-3</v>
      </c>
      <c r="V1382" s="66">
        <v>-5.0000000000000001E-4</v>
      </c>
      <c r="W1382" s="66">
        <v>1.6500000000000001E-2</v>
      </c>
      <c r="X1382" s="1">
        <v>1493400</v>
      </c>
      <c r="Y1382" s="1">
        <v>5018955</v>
      </c>
      <c r="Z1382" s="1">
        <v>3828641</v>
      </c>
      <c r="AA1382" t="s">
        <v>486</v>
      </c>
      <c r="AB1382" t="s">
        <v>608</v>
      </c>
      <c r="AC1382">
        <v>14.94</v>
      </c>
      <c r="AD1382">
        <v>1.25</v>
      </c>
      <c r="AE1382">
        <v>2.4900000000000002</v>
      </c>
      <c r="AF1382" t="s">
        <v>230</v>
      </c>
      <c r="AG1382" s="1">
        <v>81700</v>
      </c>
      <c r="AH1382" s="36">
        <v>3376</v>
      </c>
      <c r="AI1382" s="1">
        <v>1700</v>
      </c>
      <c r="AJ1382" s="36">
        <v>3375</v>
      </c>
      <c r="AK1382" s="1">
        <v>1500</v>
      </c>
      <c r="AL1382" s="2">
        <v>0.6381944444444444</v>
      </c>
      <c r="AN1382" t="s">
        <v>298</v>
      </c>
      <c r="AO1382" t="s">
        <v>488</v>
      </c>
      <c r="AQ1382" t="str">
        <f t="shared" si="21"/>
        <v/>
      </c>
    </row>
    <row r="1383" spans="1:43">
      <c r="A1383" s="8">
        <v>46192</v>
      </c>
      <c r="B1383">
        <v>4036.56</v>
      </c>
      <c r="C1383">
        <v>-0.78</v>
      </c>
      <c r="D1383">
        <v>71350</v>
      </c>
      <c r="E1383">
        <v>0.15</v>
      </c>
      <c r="F1383" s="69">
        <v>9024</v>
      </c>
      <c r="G1383" t="s">
        <v>105</v>
      </c>
      <c r="H1383">
        <v>0</v>
      </c>
      <c r="I1383" t="s">
        <v>288</v>
      </c>
      <c r="J1383" t="s">
        <v>289</v>
      </c>
      <c r="K1383" t="s">
        <v>290</v>
      </c>
      <c r="L1383" s="36">
        <v>2972</v>
      </c>
      <c r="M1383">
        <v>-14.5</v>
      </c>
      <c r="N1383" s="66">
        <v>-4.8999999999999998E-3</v>
      </c>
      <c r="O1383" s="36">
        <v>2986.5</v>
      </c>
      <c r="P1383" s="66">
        <v>-4.7999999999999996E-3</v>
      </c>
      <c r="Q1383" s="36">
        <v>2936.5</v>
      </c>
      <c r="R1383" s="36">
        <v>3037</v>
      </c>
      <c r="S1383" s="36">
        <v>2923</v>
      </c>
      <c r="T1383" s="66">
        <v>1.2E-2</v>
      </c>
      <c r="U1383" s="66">
        <v>-5.5999999999999999E-3</v>
      </c>
      <c r="V1383" s="66">
        <v>-2.1399999999999999E-2</v>
      </c>
      <c r="W1383" s="66">
        <v>1.67E-2</v>
      </c>
      <c r="X1383" s="1">
        <v>1538200</v>
      </c>
      <c r="Y1383" s="1">
        <v>4555618</v>
      </c>
      <c r="Z1383" s="1">
        <v>908764</v>
      </c>
      <c r="AA1383" t="s">
        <v>489</v>
      </c>
      <c r="AB1383" t="s">
        <v>609</v>
      </c>
      <c r="AC1383">
        <v>27.98</v>
      </c>
      <c r="AD1383">
        <v>1.32</v>
      </c>
      <c r="AE1383">
        <v>1.41</v>
      </c>
      <c r="AF1383" t="s">
        <v>230</v>
      </c>
      <c r="AG1383" s="1">
        <v>87800</v>
      </c>
      <c r="AH1383" s="36">
        <v>2972.5</v>
      </c>
      <c r="AI1383">
        <v>400</v>
      </c>
      <c r="AJ1383" s="36">
        <v>2971</v>
      </c>
      <c r="AK1383">
        <v>100</v>
      </c>
      <c r="AL1383" s="2">
        <v>0.6381944444444444</v>
      </c>
      <c r="AN1383" t="s">
        <v>298</v>
      </c>
      <c r="AO1383" t="s">
        <v>488</v>
      </c>
      <c r="AQ1383" t="str">
        <f t="shared" si="21"/>
        <v/>
      </c>
    </row>
    <row r="1384" spans="1:43">
      <c r="A1384" s="8">
        <v>46192</v>
      </c>
      <c r="B1384">
        <v>4036.56</v>
      </c>
      <c r="C1384">
        <v>-0.78</v>
      </c>
      <c r="D1384">
        <v>71350</v>
      </c>
      <c r="E1384">
        <v>0.15</v>
      </c>
      <c r="F1384" s="69">
        <v>9069</v>
      </c>
      <c r="G1384" t="s">
        <v>106</v>
      </c>
      <c r="H1384">
        <v>0</v>
      </c>
      <c r="I1384" t="s">
        <v>288</v>
      </c>
      <c r="J1384" t="s">
        <v>289</v>
      </c>
      <c r="K1384" t="s">
        <v>290</v>
      </c>
      <c r="L1384" s="36">
        <v>1875</v>
      </c>
      <c r="M1384">
        <v>-23</v>
      </c>
      <c r="N1384" s="66">
        <v>-1.21E-2</v>
      </c>
      <c r="O1384" s="36">
        <v>1898</v>
      </c>
      <c r="P1384" s="66">
        <v>-1.21E-2</v>
      </c>
      <c r="Q1384" s="36">
        <v>1893.5</v>
      </c>
      <c r="R1384" s="36">
        <v>1902</v>
      </c>
      <c r="S1384" s="36">
        <v>1872</v>
      </c>
      <c r="T1384" s="66">
        <v>-9.7000000000000003E-3</v>
      </c>
      <c r="U1384" s="66">
        <v>-1.0500000000000001E-2</v>
      </c>
      <c r="V1384" s="66">
        <v>-1.41E-2</v>
      </c>
      <c r="W1384" s="66">
        <v>1.6000000000000001E-3</v>
      </c>
      <c r="X1384" s="1">
        <v>205600</v>
      </c>
      <c r="Y1384" s="1">
        <v>388344</v>
      </c>
      <c r="Z1384" s="1">
        <v>329423</v>
      </c>
      <c r="AA1384" t="s">
        <v>491</v>
      </c>
      <c r="AB1384" t="s">
        <v>492</v>
      </c>
      <c r="AC1384">
        <v>13.41</v>
      </c>
      <c r="AD1384">
        <v>1.38</v>
      </c>
      <c r="AE1384">
        <v>2.99</v>
      </c>
      <c r="AF1384" t="s">
        <v>230</v>
      </c>
      <c r="AG1384" s="1">
        <v>28800</v>
      </c>
      <c r="AH1384" s="36">
        <v>1875</v>
      </c>
      <c r="AI1384">
        <v>500</v>
      </c>
      <c r="AJ1384" s="36">
        <v>1874.5</v>
      </c>
      <c r="AK1384">
        <v>900</v>
      </c>
      <c r="AL1384" s="2">
        <v>0.6381944444444444</v>
      </c>
      <c r="AN1384" t="s">
        <v>298</v>
      </c>
      <c r="AO1384" t="s">
        <v>488</v>
      </c>
      <c r="AQ1384" t="str">
        <f t="shared" si="21"/>
        <v/>
      </c>
    </row>
    <row r="1385" spans="1:43">
      <c r="A1385" s="8">
        <v>46192</v>
      </c>
      <c r="B1385">
        <v>4036.56</v>
      </c>
      <c r="C1385">
        <v>-0.78</v>
      </c>
      <c r="D1385">
        <v>71350</v>
      </c>
      <c r="E1385">
        <v>0.15</v>
      </c>
      <c r="F1385" s="69">
        <v>9227</v>
      </c>
      <c r="G1385" t="s">
        <v>107</v>
      </c>
      <c r="H1385">
        <v>0</v>
      </c>
      <c r="I1385" t="s">
        <v>347</v>
      </c>
      <c r="J1385" t="s">
        <v>289</v>
      </c>
      <c r="K1385" t="s">
        <v>295</v>
      </c>
      <c r="L1385">
        <v>889</v>
      </c>
      <c r="M1385">
        <v>2</v>
      </c>
      <c r="N1385" s="66">
        <v>2.3E-3</v>
      </c>
      <c r="O1385">
        <v>887</v>
      </c>
      <c r="P1385" s="66">
        <v>2.2000000000000001E-3</v>
      </c>
      <c r="Q1385">
        <v>915</v>
      </c>
      <c r="R1385">
        <v>917</v>
      </c>
      <c r="S1385">
        <v>884</v>
      </c>
      <c r="T1385" s="66">
        <v>-2.8400000000000002E-2</v>
      </c>
      <c r="U1385" s="66">
        <v>-6.7000000000000002E-3</v>
      </c>
      <c r="V1385" s="66">
        <v>-3.0499999999999999E-2</v>
      </c>
      <c r="W1385" s="66">
        <v>5.5999999999999999E-3</v>
      </c>
      <c r="X1385" s="1">
        <v>116500</v>
      </c>
      <c r="Y1385" s="1">
        <v>104638</v>
      </c>
      <c r="Z1385" s="1">
        <v>14139</v>
      </c>
      <c r="AA1385" t="s">
        <v>493</v>
      </c>
      <c r="AB1385" t="s">
        <v>494</v>
      </c>
      <c r="AC1385">
        <v>0</v>
      </c>
      <c r="AD1385">
        <v>29.25</v>
      </c>
      <c r="AE1385">
        <v>0</v>
      </c>
      <c r="AF1385">
        <v>2.7</v>
      </c>
      <c r="AG1385" s="1">
        <v>1700</v>
      </c>
      <c r="AH1385">
        <v>889</v>
      </c>
      <c r="AI1385">
        <v>200</v>
      </c>
      <c r="AJ1385">
        <v>888</v>
      </c>
      <c r="AK1385">
        <v>300</v>
      </c>
      <c r="AL1385" s="2">
        <v>0.63749999999999996</v>
      </c>
      <c r="AN1385" t="s">
        <v>350</v>
      </c>
      <c r="AO1385" t="s">
        <v>313</v>
      </c>
      <c r="AQ1385" t="str">
        <f t="shared" si="21"/>
        <v/>
      </c>
    </row>
    <row r="1386" spans="1:43">
      <c r="A1386" s="8">
        <v>46192</v>
      </c>
      <c r="B1386">
        <v>4036.56</v>
      </c>
      <c r="C1386">
        <v>-0.78</v>
      </c>
      <c r="D1386">
        <v>71350</v>
      </c>
      <c r="E1386">
        <v>0.15</v>
      </c>
      <c r="F1386" s="69">
        <v>9303</v>
      </c>
      <c r="G1386" t="s">
        <v>108</v>
      </c>
      <c r="H1386">
        <v>0</v>
      </c>
      <c r="I1386" t="s">
        <v>288</v>
      </c>
      <c r="J1386" t="s">
        <v>289</v>
      </c>
      <c r="K1386" t="s">
        <v>290</v>
      </c>
      <c r="L1386" s="36">
        <v>3765</v>
      </c>
      <c r="M1386">
        <v>-55</v>
      </c>
      <c r="N1386" s="66">
        <v>-1.44E-2</v>
      </c>
      <c r="O1386" s="36">
        <v>3820</v>
      </c>
      <c r="P1386" s="66">
        <v>-1.43E-2</v>
      </c>
      <c r="Q1386" s="36">
        <v>3775</v>
      </c>
      <c r="R1386" s="36">
        <v>3785</v>
      </c>
      <c r="S1386" s="36">
        <v>3730</v>
      </c>
      <c r="T1386" s="66">
        <v>-2.5999999999999999E-3</v>
      </c>
      <c r="U1386" s="66">
        <v>-3.8999999999999998E-3</v>
      </c>
      <c r="V1386" s="66">
        <v>-5.1999999999999998E-3</v>
      </c>
      <c r="W1386" s="66">
        <v>9.2999999999999992E-3</v>
      </c>
      <c r="X1386" s="1">
        <v>68700</v>
      </c>
      <c r="Y1386" s="1">
        <v>258441</v>
      </c>
      <c r="Z1386" s="1">
        <v>288452</v>
      </c>
      <c r="AA1386" t="s">
        <v>495</v>
      </c>
      <c r="AB1386" t="s">
        <v>496</v>
      </c>
      <c r="AC1386">
        <v>16.649999999999999</v>
      </c>
      <c r="AD1386">
        <v>0.91</v>
      </c>
      <c r="AE1386">
        <v>2.74</v>
      </c>
      <c r="AF1386" t="s">
        <v>230</v>
      </c>
      <c r="AG1386" s="1">
        <v>29600</v>
      </c>
      <c r="AH1386" s="36">
        <v>3770</v>
      </c>
      <c r="AI1386" s="1">
        <v>1800</v>
      </c>
      <c r="AJ1386" s="36">
        <v>3760</v>
      </c>
      <c r="AK1386" s="1">
        <v>1500</v>
      </c>
      <c r="AL1386" s="2">
        <v>0.63749999999999996</v>
      </c>
      <c r="AN1386" t="s">
        <v>298</v>
      </c>
      <c r="AO1386" t="s">
        <v>497</v>
      </c>
      <c r="AQ1386" t="str">
        <f t="shared" si="21"/>
        <v/>
      </c>
    </row>
    <row r="1387" spans="1:43">
      <c r="A1387" s="8">
        <v>46192</v>
      </c>
      <c r="B1387">
        <v>4036.56</v>
      </c>
      <c r="C1387">
        <v>-0.78</v>
      </c>
      <c r="D1387">
        <v>71350</v>
      </c>
      <c r="E1387">
        <v>0.15</v>
      </c>
      <c r="F1387" s="69">
        <v>9308</v>
      </c>
      <c r="G1387" t="s">
        <v>109</v>
      </c>
      <c r="H1387">
        <v>0</v>
      </c>
      <c r="I1387" t="s">
        <v>314</v>
      </c>
      <c r="J1387" t="s">
        <v>289</v>
      </c>
      <c r="K1387" t="s">
        <v>295</v>
      </c>
      <c r="L1387" s="36">
        <v>1514</v>
      </c>
      <c r="M1387">
        <v>17</v>
      </c>
      <c r="N1387" s="66">
        <v>1.14E-2</v>
      </c>
      <c r="O1387" s="36">
        <v>1497</v>
      </c>
      <c r="P1387" s="66">
        <v>1.1299999999999999E-2</v>
      </c>
      <c r="Q1387" s="36">
        <v>1500</v>
      </c>
      <c r="R1387" s="36">
        <v>1544</v>
      </c>
      <c r="S1387" s="36">
        <v>1499</v>
      </c>
      <c r="T1387" s="66">
        <v>9.2999999999999992E-3</v>
      </c>
      <c r="U1387" s="66">
        <v>-7.7999999999999996E-3</v>
      </c>
      <c r="V1387" s="66">
        <v>-1.9400000000000001E-2</v>
      </c>
      <c r="W1387" s="66">
        <v>0.01</v>
      </c>
      <c r="X1387" s="1">
        <v>66300</v>
      </c>
      <c r="Y1387" s="1">
        <v>100556</v>
      </c>
      <c r="Z1387" s="1">
        <v>39474</v>
      </c>
      <c r="AA1387" t="s">
        <v>498</v>
      </c>
      <c r="AB1387" t="s">
        <v>499</v>
      </c>
      <c r="AC1387">
        <v>12.92</v>
      </c>
      <c r="AD1387">
        <v>1.01</v>
      </c>
      <c r="AE1387">
        <v>2.29</v>
      </c>
      <c r="AF1387" t="s">
        <v>230</v>
      </c>
      <c r="AG1387" s="1">
        <v>3400</v>
      </c>
      <c r="AH1387" s="36">
        <v>1515</v>
      </c>
      <c r="AI1387">
        <v>200</v>
      </c>
      <c r="AJ1387" s="36">
        <v>1514</v>
      </c>
      <c r="AK1387">
        <v>100</v>
      </c>
      <c r="AL1387" s="2">
        <v>0.6381944444444444</v>
      </c>
      <c r="AN1387" t="s">
        <v>298</v>
      </c>
      <c r="AO1387" t="s">
        <v>500</v>
      </c>
      <c r="AQ1387" t="str">
        <f t="shared" si="21"/>
        <v/>
      </c>
    </row>
    <row r="1388" spans="1:43">
      <c r="A1388" s="8">
        <v>46192</v>
      </c>
      <c r="B1388">
        <v>4036.56</v>
      </c>
      <c r="C1388">
        <v>-0.78</v>
      </c>
      <c r="D1388">
        <v>71350</v>
      </c>
      <c r="E1388">
        <v>0.15</v>
      </c>
      <c r="F1388" s="69">
        <v>9348</v>
      </c>
      <c r="G1388" t="s">
        <v>110</v>
      </c>
      <c r="H1388">
        <v>0</v>
      </c>
      <c r="I1388" t="s">
        <v>347</v>
      </c>
      <c r="J1388" t="s">
        <v>323</v>
      </c>
      <c r="K1388" t="s">
        <v>290</v>
      </c>
      <c r="L1388">
        <v>444</v>
      </c>
      <c r="M1388">
        <v>-24</v>
      </c>
      <c r="N1388" s="66">
        <v>-5.1299999999999998E-2</v>
      </c>
      <c r="O1388">
        <v>468</v>
      </c>
      <c r="P1388" s="66">
        <v>-5.1200000000000002E-2</v>
      </c>
      <c r="Q1388">
        <v>468</v>
      </c>
      <c r="R1388">
        <v>469</v>
      </c>
      <c r="S1388">
        <v>443</v>
      </c>
      <c r="T1388" s="66">
        <v>-5.1200000000000002E-2</v>
      </c>
      <c r="U1388" s="66">
        <v>-1.9800000000000002E-2</v>
      </c>
      <c r="V1388" s="66">
        <v>-5.33E-2</v>
      </c>
      <c r="W1388" s="66">
        <v>2.2000000000000001E-3</v>
      </c>
      <c r="X1388" s="1">
        <v>2333700</v>
      </c>
      <c r="Y1388" s="1">
        <v>1056238</v>
      </c>
      <c r="Z1388" s="1">
        <v>64928</v>
      </c>
      <c r="AA1388" t="s">
        <v>552</v>
      </c>
      <c r="AB1388" t="s">
        <v>502</v>
      </c>
      <c r="AC1388">
        <v>0</v>
      </c>
      <c r="AD1388">
        <v>4.3099999999999996</v>
      </c>
      <c r="AE1388">
        <v>0</v>
      </c>
      <c r="AF1388">
        <v>1.8</v>
      </c>
      <c r="AG1388" s="1">
        <v>72500</v>
      </c>
      <c r="AH1388">
        <v>444</v>
      </c>
      <c r="AI1388">
        <v>300</v>
      </c>
      <c r="AJ1388">
        <v>443</v>
      </c>
      <c r="AK1388" s="1">
        <v>19300</v>
      </c>
      <c r="AL1388" s="2">
        <v>0.6381944444444444</v>
      </c>
      <c r="AN1388" t="s">
        <v>298</v>
      </c>
      <c r="AO1388" t="s">
        <v>313</v>
      </c>
      <c r="AQ1388" t="str">
        <f t="shared" si="21"/>
        <v/>
      </c>
    </row>
    <row r="1389" spans="1:43">
      <c r="A1389" s="8">
        <v>46192</v>
      </c>
      <c r="B1389">
        <v>4036.56</v>
      </c>
      <c r="C1389">
        <v>-0.78</v>
      </c>
      <c r="D1389">
        <v>71350</v>
      </c>
      <c r="E1389">
        <v>0.15</v>
      </c>
      <c r="F1389" s="69">
        <v>9432</v>
      </c>
      <c r="G1389" t="s">
        <v>111</v>
      </c>
      <c r="H1389">
        <v>0</v>
      </c>
      <c r="I1389" t="s">
        <v>288</v>
      </c>
      <c r="J1389" t="s">
        <v>289</v>
      </c>
      <c r="K1389" t="s">
        <v>290</v>
      </c>
      <c r="L1389">
        <v>144.5</v>
      </c>
      <c r="M1389">
        <v>-3.4</v>
      </c>
      <c r="N1389" s="66">
        <v>-2.3E-2</v>
      </c>
      <c r="O1389">
        <v>147.9</v>
      </c>
      <c r="P1389" s="66">
        <v>-2.29E-2</v>
      </c>
      <c r="Q1389">
        <v>147.1</v>
      </c>
      <c r="R1389">
        <v>147.19999999999999</v>
      </c>
      <c r="S1389">
        <v>144.30000000000001</v>
      </c>
      <c r="T1389" s="66">
        <v>-1.7600000000000001E-2</v>
      </c>
      <c r="U1389" s="66">
        <v>-3.3999999999999998E-3</v>
      </c>
      <c r="V1389" s="66">
        <v>-1.83E-2</v>
      </c>
      <c r="W1389" s="66">
        <v>1.2999999999999999E-3</v>
      </c>
      <c r="X1389" s="1">
        <v>298278500</v>
      </c>
      <c r="Y1389" s="1">
        <v>43335524</v>
      </c>
      <c r="Z1389" s="1">
        <v>13084520</v>
      </c>
      <c r="AA1389" t="s">
        <v>503</v>
      </c>
      <c r="AB1389" t="s">
        <v>621</v>
      </c>
      <c r="AC1389">
        <v>12.04</v>
      </c>
      <c r="AD1389">
        <v>1.2</v>
      </c>
      <c r="AE1389">
        <v>3.74</v>
      </c>
      <c r="AF1389" t="s">
        <v>230</v>
      </c>
      <c r="AG1389" s="1">
        <v>2447300</v>
      </c>
      <c r="AH1389">
        <v>144.5</v>
      </c>
      <c r="AI1389" s="1">
        <v>1751000</v>
      </c>
      <c r="AJ1389">
        <v>144.4</v>
      </c>
      <c r="AK1389" s="1">
        <v>2965200</v>
      </c>
      <c r="AL1389" s="2">
        <v>0.6381944444444444</v>
      </c>
      <c r="AN1389" t="s">
        <v>298</v>
      </c>
      <c r="AO1389" t="s">
        <v>351</v>
      </c>
      <c r="AQ1389" t="str">
        <f t="shared" si="21"/>
        <v/>
      </c>
    </row>
    <row r="1390" spans="1:43">
      <c r="A1390" s="8">
        <v>46192</v>
      </c>
      <c r="B1390">
        <v>4036.56</v>
      </c>
      <c r="C1390">
        <v>-0.78</v>
      </c>
      <c r="D1390">
        <v>71350</v>
      </c>
      <c r="E1390">
        <v>0.15</v>
      </c>
      <c r="F1390" s="69">
        <v>9449</v>
      </c>
      <c r="G1390" t="s">
        <v>112</v>
      </c>
      <c r="H1390">
        <v>0</v>
      </c>
      <c r="I1390" t="s">
        <v>288</v>
      </c>
      <c r="J1390" t="s">
        <v>289</v>
      </c>
      <c r="K1390" t="s">
        <v>290</v>
      </c>
      <c r="L1390" s="36">
        <v>2994</v>
      </c>
      <c r="M1390">
        <v>-130</v>
      </c>
      <c r="N1390" s="66">
        <v>-4.1599999999999998E-2</v>
      </c>
      <c r="O1390" s="36">
        <v>3124</v>
      </c>
      <c r="P1390" s="66">
        <v>-4.1599999999999998E-2</v>
      </c>
      <c r="Q1390" s="36">
        <v>3112</v>
      </c>
      <c r="R1390" s="36">
        <v>3112</v>
      </c>
      <c r="S1390" s="36">
        <v>2974</v>
      </c>
      <c r="T1390" s="66">
        <v>-3.7900000000000003E-2</v>
      </c>
      <c r="U1390" s="66">
        <v>-3.5999999999999999E-3</v>
      </c>
      <c r="V1390" s="66">
        <v>-3.7900000000000003E-2</v>
      </c>
      <c r="W1390" s="66">
        <v>6.7000000000000002E-3</v>
      </c>
      <c r="X1390" s="1">
        <v>363500</v>
      </c>
      <c r="Y1390" s="1">
        <v>1095168</v>
      </c>
      <c r="Z1390" s="1">
        <v>321403</v>
      </c>
      <c r="AA1390" t="s">
        <v>505</v>
      </c>
      <c r="AB1390" t="s">
        <v>506</v>
      </c>
      <c r="AC1390">
        <v>12.76</v>
      </c>
      <c r="AD1390">
        <v>2.69</v>
      </c>
      <c r="AE1390">
        <v>2.61</v>
      </c>
      <c r="AF1390" t="s">
        <v>230</v>
      </c>
      <c r="AG1390">
        <v>200</v>
      </c>
      <c r="AH1390" s="36">
        <v>2994.5</v>
      </c>
      <c r="AI1390">
        <v>100</v>
      </c>
      <c r="AJ1390" s="36">
        <v>2993</v>
      </c>
      <c r="AK1390">
        <v>300</v>
      </c>
      <c r="AL1390" s="2">
        <v>0.6381944444444444</v>
      </c>
      <c r="AN1390" t="s">
        <v>293</v>
      </c>
      <c r="AO1390" t="s">
        <v>351</v>
      </c>
      <c r="AQ1390" t="str">
        <f t="shared" si="21"/>
        <v/>
      </c>
    </row>
    <row r="1391" spans="1:43">
      <c r="A1391" s="8">
        <v>46192</v>
      </c>
      <c r="B1391">
        <v>4036.56</v>
      </c>
      <c r="C1391">
        <v>-0.78</v>
      </c>
      <c r="D1391">
        <v>71350</v>
      </c>
      <c r="E1391">
        <v>0.15</v>
      </c>
      <c r="F1391" s="69">
        <v>9501</v>
      </c>
      <c r="G1391" t="s">
        <v>113</v>
      </c>
      <c r="H1391">
        <v>0</v>
      </c>
      <c r="I1391" t="s">
        <v>288</v>
      </c>
      <c r="J1391" t="s">
        <v>289</v>
      </c>
      <c r="K1391" t="s">
        <v>295</v>
      </c>
      <c r="L1391">
        <v>512.79999999999995</v>
      </c>
      <c r="M1391">
        <v>2.5</v>
      </c>
      <c r="N1391" s="66">
        <v>4.8999999999999998E-3</v>
      </c>
      <c r="O1391">
        <v>510.3</v>
      </c>
      <c r="P1391" s="66">
        <v>4.7999999999999996E-3</v>
      </c>
      <c r="Q1391">
        <v>510.3</v>
      </c>
      <c r="R1391">
        <v>526</v>
      </c>
      <c r="S1391">
        <v>505.6</v>
      </c>
      <c r="T1391" s="66">
        <v>4.7999999999999996E-3</v>
      </c>
      <c r="U1391" s="66">
        <v>-1.0200000000000001E-2</v>
      </c>
      <c r="V1391" s="66">
        <v>-2.5000000000000001E-2</v>
      </c>
      <c r="W1391" s="66">
        <v>1.4200000000000001E-2</v>
      </c>
      <c r="X1391" s="1">
        <v>27712400</v>
      </c>
      <c r="Y1391" s="1">
        <v>14329661</v>
      </c>
      <c r="Z1391" s="1">
        <v>824078</v>
      </c>
      <c r="AA1391" t="s">
        <v>507</v>
      </c>
      <c r="AB1391" t="s">
        <v>640</v>
      </c>
      <c r="AC1391">
        <v>3.28</v>
      </c>
      <c r="AD1391">
        <v>0.34</v>
      </c>
      <c r="AE1391">
        <v>0</v>
      </c>
      <c r="AF1391" t="s">
        <v>230</v>
      </c>
      <c r="AG1391" s="1">
        <v>886400</v>
      </c>
      <c r="AH1391">
        <v>512.9</v>
      </c>
      <c r="AI1391" s="1">
        <v>3100</v>
      </c>
      <c r="AJ1391">
        <v>512.79999999999995</v>
      </c>
      <c r="AK1391" s="1">
        <v>3600</v>
      </c>
      <c r="AL1391" s="2">
        <v>0.6381944444444444</v>
      </c>
      <c r="AN1391" t="s">
        <v>298</v>
      </c>
      <c r="AO1391" t="s">
        <v>509</v>
      </c>
      <c r="AQ1391" t="str">
        <f t="shared" si="21"/>
        <v/>
      </c>
    </row>
    <row r="1392" spans="1:43">
      <c r="A1392" s="8">
        <v>46192</v>
      </c>
      <c r="B1392">
        <v>4036.56</v>
      </c>
      <c r="C1392">
        <v>-0.78</v>
      </c>
      <c r="D1392">
        <v>71350</v>
      </c>
      <c r="E1392">
        <v>0.15</v>
      </c>
      <c r="F1392" s="69">
        <v>9531</v>
      </c>
      <c r="G1392" t="s">
        <v>114</v>
      </c>
      <c r="H1392">
        <v>0</v>
      </c>
      <c r="I1392" t="s">
        <v>288</v>
      </c>
      <c r="J1392" t="s">
        <v>289</v>
      </c>
      <c r="K1392" t="s">
        <v>295</v>
      </c>
      <c r="L1392" s="36">
        <v>6190</v>
      </c>
      <c r="M1392">
        <v>16</v>
      </c>
      <c r="N1392" s="66">
        <v>2.5999999999999999E-3</v>
      </c>
      <c r="O1392" s="36">
        <v>6174</v>
      </c>
      <c r="P1392" s="66">
        <v>2.5000000000000001E-3</v>
      </c>
      <c r="Q1392" s="36">
        <v>6145</v>
      </c>
      <c r="R1392" s="36">
        <v>6194</v>
      </c>
      <c r="S1392" s="36">
        <v>6077</v>
      </c>
      <c r="T1392" s="66">
        <v>7.3000000000000001E-3</v>
      </c>
      <c r="U1392" s="66">
        <v>6.7999999999999996E-3</v>
      </c>
      <c r="V1392" s="66">
        <v>-5.9999999999999995E-4</v>
      </c>
      <c r="W1392" s="66">
        <v>1.8499999999999999E-2</v>
      </c>
      <c r="X1392" s="1">
        <v>589200</v>
      </c>
      <c r="Y1392" s="1">
        <v>3622849</v>
      </c>
      <c r="Z1392" s="1">
        <v>2073397</v>
      </c>
      <c r="AA1392" t="s">
        <v>510</v>
      </c>
      <c r="AB1392" t="s">
        <v>600</v>
      </c>
      <c r="AC1392">
        <v>14.99</v>
      </c>
      <c r="AD1392">
        <v>1.2</v>
      </c>
      <c r="AE1392">
        <v>1.94</v>
      </c>
      <c r="AF1392" t="s">
        <v>230</v>
      </c>
      <c r="AG1392" s="1">
        <v>24300</v>
      </c>
      <c r="AH1392" s="36">
        <v>6191</v>
      </c>
      <c r="AI1392">
        <v>400</v>
      </c>
      <c r="AJ1392" s="36">
        <v>6190</v>
      </c>
      <c r="AK1392">
        <v>100</v>
      </c>
      <c r="AL1392" s="2">
        <v>0.6381944444444444</v>
      </c>
      <c r="AN1392" t="s">
        <v>298</v>
      </c>
      <c r="AO1392" t="s">
        <v>509</v>
      </c>
      <c r="AQ1392" t="str">
        <f t="shared" si="21"/>
        <v/>
      </c>
    </row>
    <row r="1393" spans="1:43">
      <c r="A1393" s="8">
        <v>46192</v>
      </c>
      <c r="B1393">
        <v>4036.56</v>
      </c>
      <c r="C1393">
        <v>-0.78</v>
      </c>
      <c r="D1393">
        <v>71350</v>
      </c>
      <c r="E1393">
        <v>0.15</v>
      </c>
      <c r="F1393" s="69">
        <v>9882</v>
      </c>
      <c r="G1393" t="s">
        <v>115</v>
      </c>
      <c r="H1393">
        <v>0</v>
      </c>
      <c r="I1393" t="s">
        <v>288</v>
      </c>
      <c r="J1393" t="s">
        <v>289</v>
      </c>
      <c r="K1393" t="s">
        <v>295</v>
      </c>
      <c r="L1393" s="36">
        <v>1770</v>
      </c>
      <c r="M1393">
        <v>25</v>
      </c>
      <c r="N1393" s="66">
        <v>1.43E-2</v>
      </c>
      <c r="O1393" s="36">
        <v>1745</v>
      </c>
      <c r="P1393" s="66">
        <v>1.43E-2</v>
      </c>
      <c r="Q1393" s="36">
        <v>1745</v>
      </c>
      <c r="R1393" s="36">
        <v>1772</v>
      </c>
      <c r="S1393" s="36">
        <v>1740</v>
      </c>
      <c r="T1393" s="66">
        <v>1.43E-2</v>
      </c>
      <c r="U1393" s="66">
        <v>2.8E-3</v>
      </c>
      <c r="V1393" s="66">
        <v>-1.1000000000000001E-3</v>
      </c>
      <c r="W1393" s="66">
        <v>1.72E-2</v>
      </c>
      <c r="X1393" s="1">
        <v>133500</v>
      </c>
      <c r="Y1393" s="1">
        <v>234837</v>
      </c>
      <c r="Z1393" s="1">
        <v>152257</v>
      </c>
      <c r="AA1393" t="s">
        <v>670</v>
      </c>
      <c r="AB1393" t="s">
        <v>513</v>
      </c>
      <c r="AC1393">
        <v>11.54</v>
      </c>
      <c r="AD1393">
        <v>1.22</v>
      </c>
      <c r="AE1393">
        <v>3.84</v>
      </c>
      <c r="AF1393" t="s">
        <v>230</v>
      </c>
      <c r="AG1393" s="1">
        <v>37400</v>
      </c>
      <c r="AH1393" s="36">
        <v>1771</v>
      </c>
      <c r="AI1393">
        <v>400</v>
      </c>
      <c r="AJ1393" s="36">
        <v>1769</v>
      </c>
      <c r="AK1393">
        <v>900</v>
      </c>
      <c r="AL1393" s="2">
        <v>0.6381944444444444</v>
      </c>
      <c r="AN1393" t="s">
        <v>298</v>
      </c>
      <c r="AO1393" t="s">
        <v>322</v>
      </c>
      <c r="AQ1393" t="str">
        <f t="shared" si="21"/>
        <v/>
      </c>
    </row>
    <row r="1394" spans="1:43">
      <c r="F1394" s="69">
        <v>6502</v>
      </c>
      <c r="I1394" t="s">
        <v>514</v>
      </c>
      <c r="P1394" t="s">
        <v>230</v>
      </c>
      <c r="T1394" t="s">
        <v>230</v>
      </c>
      <c r="U1394" t="s">
        <v>230</v>
      </c>
      <c r="V1394" t="s">
        <v>230</v>
      </c>
      <c r="W1394" t="s">
        <v>230</v>
      </c>
      <c r="AF1394" t="s">
        <v>230</v>
      </c>
      <c r="AG1394" t="s">
        <v>230</v>
      </c>
      <c r="AO1394" t="s">
        <v>515</v>
      </c>
      <c r="AQ1394" t="str">
        <f t="shared" si="21"/>
        <v/>
      </c>
    </row>
    <row r="1395" spans="1:43">
      <c r="F1395" s="69">
        <v>5759</v>
      </c>
      <c r="I1395" t="s">
        <v>514</v>
      </c>
      <c r="P1395" t="s">
        <v>230</v>
      </c>
      <c r="T1395" t="s">
        <v>230</v>
      </c>
      <c r="U1395" t="s">
        <v>230</v>
      </c>
      <c r="V1395" t="s">
        <v>230</v>
      </c>
      <c r="W1395" t="s">
        <v>230</v>
      </c>
      <c r="AF1395" t="s">
        <v>230</v>
      </c>
      <c r="AG1395" t="s">
        <v>230</v>
      </c>
      <c r="AO1395" t="s">
        <v>515</v>
      </c>
      <c r="AQ1395" t="str">
        <f t="shared" si="21"/>
        <v/>
      </c>
    </row>
    <row r="1396" spans="1:43">
      <c r="AQ1396" t="str">
        <f t="shared" si="21"/>
        <v/>
      </c>
    </row>
    <row r="1397" spans="1:43">
      <c r="AQ1397" t="str">
        <f t="shared" si="21"/>
        <v/>
      </c>
    </row>
    <row r="1398" spans="1:43">
      <c r="AQ1398" t="str">
        <f t="shared" si="21"/>
        <v/>
      </c>
    </row>
    <row r="1399" spans="1:43">
      <c r="B1399" cm="1">
        <f t="array" ref="B1399">_xll.RssIndexMarket("TOPX", "現在値")</f>
        <v>3952.5</v>
      </c>
      <c r="C1399" cm="1">
        <f t="array" ref="C1399">_xll.RssIndexMarket("TOPX", "前日比率")</f>
        <v>-0.54</v>
      </c>
      <c r="D1399" s="1" t="s">
        <v>788</v>
      </c>
      <c r="E1399" s="6" t="s">
        <v>788</v>
      </c>
      <c r="AQ1399" t="str">
        <f t="shared" si="21"/>
        <v/>
      </c>
    </row>
    <row r="1400" spans="1:43">
      <c r="A1400" s="8" t="s">
        <v>0</v>
      </c>
      <c r="B1400" t="s">
        <v>116</v>
      </c>
      <c r="C1400" t="s">
        <v>1</v>
      </c>
      <c r="D1400" t="s">
        <v>2</v>
      </c>
      <c r="E1400" t="s">
        <v>3</v>
      </c>
      <c r="F1400" s="7" t="s">
        <v>4</v>
      </c>
      <c r="G1400" t="s">
        <v>5</v>
      </c>
      <c r="H1400" t="s">
        <v>268</v>
      </c>
      <c r="I1400" t="s">
        <v>269</v>
      </c>
      <c r="J1400" t="s">
        <v>270</v>
      </c>
      <c r="K1400" t="s">
        <v>271</v>
      </c>
      <c r="L1400" t="s">
        <v>6</v>
      </c>
      <c r="M1400" t="s">
        <v>7</v>
      </c>
      <c r="N1400" t="s">
        <v>8</v>
      </c>
      <c r="O1400" t="s">
        <v>9</v>
      </c>
      <c r="P1400" t="s">
        <v>272</v>
      </c>
      <c r="Q1400" t="s">
        <v>10</v>
      </c>
      <c r="R1400" t="s">
        <v>11</v>
      </c>
      <c r="S1400" t="s">
        <v>12</v>
      </c>
      <c r="T1400" t="s">
        <v>273</v>
      </c>
      <c r="U1400" t="s">
        <v>274</v>
      </c>
      <c r="V1400" t="s">
        <v>275</v>
      </c>
      <c r="W1400" t="s">
        <v>276</v>
      </c>
      <c r="X1400" t="s">
        <v>13</v>
      </c>
      <c r="Y1400" t="s">
        <v>277</v>
      </c>
      <c r="Z1400" t="s">
        <v>278</v>
      </c>
      <c r="AA1400" t="s">
        <v>14</v>
      </c>
      <c r="AB1400" t="s">
        <v>15</v>
      </c>
      <c r="AC1400" t="s">
        <v>279</v>
      </c>
      <c r="AD1400" t="s">
        <v>280</v>
      </c>
      <c r="AE1400" t="s">
        <v>281</v>
      </c>
      <c r="AF1400" t="s">
        <v>282</v>
      </c>
      <c r="AG1400" t="s">
        <v>283</v>
      </c>
      <c r="AH1400" t="s">
        <v>284</v>
      </c>
      <c r="AI1400" t="s">
        <v>16</v>
      </c>
      <c r="AJ1400" t="s">
        <v>17</v>
      </c>
      <c r="AK1400" t="s">
        <v>18</v>
      </c>
      <c r="AL1400" t="s">
        <v>19</v>
      </c>
      <c r="AM1400" t="s">
        <v>20</v>
      </c>
      <c r="AN1400" t="s">
        <v>285</v>
      </c>
      <c r="AO1400" t="s">
        <v>286</v>
      </c>
      <c r="AQ1400" t="str">
        <f t="shared" si="21"/>
        <v/>
      </c>
    </row>
    <row r="1401" spans="1:43">
      <c r="A1401" s="8">
        <v>46195</v>
      </c>
      <c r="B1401" s="67">
        <v>4092.84</v>
      </c>
      <c r="C1401" s="67">
        <v>1.18</v>
      </c>
      <c r="D1401" s="67">
        <v>69400</v>
      </c>
      <c r="E1401" s="67">
        <v>-0.47</v>
      </c>
      <c r="F1401" s="69">
        <v>1605</v>
      </c>
      <c r="G1401" t="s">
        <v>21</v>
      </c>
      <c r="H1401">
        <v>0</v>
      </c>
      <c r="I1401" t="s">
        <v>288</v>
      </c>
      <c r="J1401" t="s">
        <v>289</v>
      </c>
      <c r="K1401" t="s">
        <v>295</v>
      </c>
      <c r="L1401" s="36">
        <v>3453</v>
      </c>
      <c r="M1401">
        <v>-47</v>
      </c>
      <c r="N1401" s="66">
        <v>-1.34E-2</v>
      </c>
      <c r="O1401" s="36">
        <v>3500</v>
      </c>
      <c r="P1401" s="66">
        <v>-1.34E-2</v>
      </c>
      <c r="Q1401" s="36">
        <v>3500</v>
      </c>
      <c r="R1401" s="36">
        <v>3502</v>
      </c>
      <c r="S1401" s="36">
        <v>3442</v>
      </c>
      <c r="T1401" s="66">
        <v>-1.34E-2</v>
      </c>
      <c r="U1401" s="66">
        <v>8.0000000000000004E-4</v>
      </c>
      <c r="V1401" s="66">
        <v>-1.3899999999999999E-2</v>
      </c>
      <c r="W1401" s="66">
        <v>3.0999999999999999E-3</v>
      </c>
      <c r="X1401" s="1">
        <v>2923500</v>
      </c>
      <c r="Y1401" s="1">
        <v>10127533</v>
      </c>
      <c r="Z1401" s="1">
        <v>4347796</v>
      </c>
      <c r="AA1401" t="s">
        <v>291</v>
      </c>
      <c r="AB1401" t="s">
        <v>292</v>
      </c>
      <c r="AC1401">
        <v>8.91</v>
      </c>
      <c r="AD1401">
        <v>0.84</v>
      </c>
      <c r="AE1401">
        <v>3.13</v>
      </c>
      <c r="AF1401" t="s">
        <v>230</v>
      </c>
      <c r="AG1401" s="1">
        <v>68400</v>
      </c>
      <c r="AH1401" s="36">
        <v>3454</v>
      </c>
      <c r="AI1401" s="1">
        <v>1300</v>
      </c>
      <c r="AJ1401" s="36">
        <v>3453</v>
      </c>
      <c r="AK1401" s="1">
        <v>2000</v>
      </c>
      <c r="AL1401" s="2">
        <v>0.63888888888888884</v>
      </c>
      <c r="AN1401" t="s">
        <v>293</v>
      </c>
      <c r="AO1401" t="s">
        <v>294</v>
      </c>
      <c r="AQ1401" t="str">
        <f t="shared" si="21"/>
        <v/>
      </c>
    </row>
    <row r="1402" spans="1:43">
      <c r="A1402" s="8">
        <v>46195</v>
      </c>
      <c r="B1402" s="67">
        <v>4092.84</v>
      </c>
      <c r="C1402" s="67">
        <v>1.18</v>
      </c>
      <c r="D1402" s="67">
        <v>69400</v>
      </c>
      <c r="E1402" s="67">
        <v>-0.47</v>
      </c>
      <c r="F1402" s="69">
        <v>1833</v>
      </c>
      <c r="G1402" t="s">
        <v>24</v>
      </c>
      <c r="H1402">
        <v>0</v>
      </c>
      <c r="I1402" t="s">
        <v>288</v>
      </c>
      <c r="J1402" t="s">
        <v>289</v>
      </c>
      <c r="K1402" t="s">
        <v>295</v>
      </c>
      <c r="L1402" s="36">
        <v>5700</v>
      </c>
      <c r="M1402">
        <v>30</v>
      </c>
      <c r="N1402" s="66">
        <v>5.3E-3</v>
      </c>
      <c r="O1402" s="36">
        <v>5670</v>
      </c>
      <c r="P1402" s="66">
        <v>5.1999999999999998E-3</v>
      </c>
      <c r="Q1402" s="36">
        <v>5640</v>
      </c>
      <c r="R1402" s="36">
        <v>5720</v>
      </c>
      <c r="S1402" s="36">
        <v>5610</v>
      </c>
      <c r="T1402" s="66">
        <v>1.06E-2</v>
      </c>
      <c r="U1402" s="66">
        <v>3.5000000000000001E-3</v>
      </c>
      <c r="V1402" s="66">
        <v>-3.3999999999999998E-3</v>
      </c>
      <c r="W1402" s="66">
        <v>1.6E-2</v>
      </c>
      <c r="X1402" s="1">
        <v>47100</v>
      </c>
      <c r="Y1402" s="1">
        <v>267465</v>
      </c>
      <c r="Z1402" s="1">
        <v>220391</v>
      </c>
      <c r="AA1402" t="s">
        <v>296</v>
      </c>
      <c r="AB1402" t="s">
        <v>572</v>
      </c>
      <c r="AC1402">
        <v>13.27</v>
      </c>
      <c r="AD1402">
        <v>1.03</v>
      </c>
      <c r="AE1402">
        <v>5.26</v>
      </c>
      <c r="AF1402" t="s">
        <v>230</v>
      </c>
      <c r="AG1402" s="1">
        <v>13900</v>
      </c>
      <c r="AH1402" s="36">
        <v>5710</v>
      </c>
      <c r="AI1402" s="1">
        <v>1200</v>
      </c>
      <c r="AJ1402" s="36">
        <v>5700</v>
      </c>
      <c r="AK1402" s="1">
        <v>2000</v>
      </c>
      <c r="AL1402" s="2">
        <v>0.6381944444444444</v>
      </c>
      <c r="AN1402" t="s">
        <v>298</v>
      </c>
      <c r="AO1402" t="s">
        <v>299</v>
      </c>
      <c r="AQ1402" t="str">
        <f t="shared" si="21"/>
        <v/>
      </c>
    </row>
    <row r="1403" spans="1:43">
      <c r="A1403" s="8">
        <v>46195</v>
      </c>
      <c r="B1403" s="67">
        <v>4092.84</v>
      </c>
      <c r="C1403" s="67">
        <v>1.18</v>
      </c>
      <c r="D1403" s="67">
        <v>69400</v>
      </c>
      <c r="E1403" s="67">
        <v>-0.47</v>
      </c>
      <c r="F1403" s="69">
        <v>1911</v>
      </c>
      <c r="G1403" t="s">
        <v>25</v>
      </c>
      <c r="H1403">
        <v>0</v>
      </c>
      <c r="I1403" t="s">
        <v>288</v>
      </c>
      <c r="J1403" t="s">
        <v>289</v>
      </c>
      <c r="K1403" t="s">
        <v>295</v>
      </c>
      <c r="L1403" s="36">
        <v>1317</v>
      </c>
      <c r="M1403">
        <v>-21</v>
      </c>
      <c r="N1403" s="66">
        <v>-1.5699999999999999E-2</v>
      </c>
      <c r="O1403" s="36">
        <v>1338</v>
      </c>
      <c r="P1403" s="66">
        <v>-1.5599999999999999E-2</v>
      </c>
      <c r="Q1403" s="36">
        <v>1293.5</v>
      </c>
      <c r="R1403" s="36">
        <v>1324</v>
      </c>
      <c r="S1403" s="36">
        <v>1292</v>
      </c>
      <c r="T1403" s="66">
        <v>1.8100000000000002E-2</v>
      </c>
      <c r="U1403" s="66">
        <v>1.5E-3</v>
      </c>
      <c r="V1403" s="66">
        <v>-5.1999999999999998E-3</v>
      </c>
      <c r="W1403" s="66">
        <v>1.9300000000000001E-2</v>
      </c>
      <c r="X1403" s="1">
        <v>2722200</v>
      </c>
      <c r="Y1403" s="1">
        <v>3571923</v>
      </c>
      <c r="Z1403" s="1">
        <v>814651</v>
      </c>
      <c r="AA1403" t="s">
        <v>300</v>
      </c>
      <c r="AB1403" t="s">
        <v>301</v>
      </c>
      <c r="AC1403">
        <v>8.39</v>
      </c>
      <c r="AD1403">
        <v>0.8</v>
      </c>
      <c r="AE1403">
        <v>3.8</v>
      </c>
      <c r="AF1403" t="s">
        <v>230</v>
      </c>
      <c r="AG1403" s="1">
        <v>305900</v>
      </c>
      <c r="AH1403" s="36">
        <v>1317.5</v>
      </c>
      <c r="AI1403" s="1">
        <v>2700</v>
      </c>
      <c r="AJ1403" s="36">
        <v>1317</v>
      </c>
      <c r="AK1403" s="1">
        <v>5700</v>
      </c>
      <c r="AL1403" s="2">
        <v>0.63958333333333328</v>
      </c>
      <c r="AN1403" t="s">
        <v>293</v>
      </c>
      <c r="AO1403" t="s">
        <v>299</v>
      </c>
      <c r="AQ1403" t="str">
        <f t="shared" si="21"/>
        <v/>
      </c>
    </row>
    <row r="1404" spans="1:43">
      <c r="A1404" s="8">
        <v>46195</v>
      </c>
      <c r="B1404" s="67">
        <v>4092.84</v>
      </c>
      <c r="C1404" s="67">
        <v>1.18</v>
      </c>
      <c r="D1404" s="67">
        <v>69400</v>
      </c>
      <c r="E1404" s="67">
        <v>-0.47</v>
      </c>
      <c r="F1404" s="69">
        <v>1925</v>
      </c>
      <c r="G1404" t="s">
        <v>26</v>
      </c>
      <c r="H1404">
        <v>0</v>
      </c>
      <c r="I1404" t="s">
        <v>288</v>
      </c>
      <c r="J1404" t="s">
        <v>289</v>
      </c>
      <c r="K1404" t="s">
        <v>290</v>
      </c>
      <c r="L1404" s="36">
        <v>4279</v>
      </c>
      <c r="M1404">
        <v>-84</v>
      </c>
      <c r="N1404" s="66">
        <v>-1.9300000000000001E-2</v>
      </c>
      <c r="O1404" s="36">
        <v>4363</v>
      </c>
      <c r="P1404" s="66">
        <v>-1.9199999999999998E-2</v>
      </c>
      <c r="Q1404" s="36">
        <v>4257</v>
      </c>
      <c r="R1404" s="36">
        <v>4309</v>
      </c>
      <c r="S1404" s="36">
        <v>4226</v>
      </c>
      <c r="T1404" s="66">
        <v>5.1000000000000004E-3</v>
      </c>
      <c r="U1404" s="66">
        <v>6.7999999999999996E-3</v>
      </c>
      <c r="V1404" s="66">
        <v>-6.8999999999999999E-3</v>
      </c>
      <c r="W1404" s="66">
        <v>1.2500000000000001E-2</v>
      </c>
      <c r="X1404" s="1">
        <v>1263300</v>
      </c>
      <c r="Y1404" s="1">
        <v>5394837</v>
      </c>
      <c r="Z1404" s="1">
        <v>2822583</v>
      </c>
      <c r="AA1404" t="s">
        <v>302</v>
      </c>
      <c r="AB1404" t="s">
        <v>573</v>
      </c>
      <c r="AC1404">
        <v>11.67</v>
      </c>
      <c r="AD1404">
        <v>0.91</v>
      </c>
      <c r="AE1404">
        <v>4.1100000000000003</v>
      </c>
      <c r="AF1404" t="s">
        <v>230</v>
      </c>
      <c r="AG1404" s="1">
        <v>68000</v>
      </c>
      <c r="AH1404" s="36">
        <v>4280</v>
      </c>
      <c r="AI1404" s="1">
        <v>1100</v>
      </c>
      <c r="AJ1404" s="36">
        <v>4279</v>
      </c>
      <c r="AK1404" s="1">
        <v>1200</v>
      </c>
      <c r="AL1404" s="2">
        <v>0.63888888888888884</v>
      </c>
      <c r="AN1404" t="s">
        <v>298</v>
      </c>
      <c r="AO1404" t="s">
        <v>299</v>
      </c>
      <c r="AQ1404" t="str">
        <f t="shared" si="21"/>
        <v/>
      </c>
    </row>
    <row r="1405" spans="1:43">
      <c r="A1405" s="8">
        <v>46195</v>
      </c>
      <c r="B1405" s="67">
        <v>4092.84</v>
      </c>
      <c r="C1405" s="67">
        <v>1.18</v>
      </c>
      <c r="D1405" s="67">
        <v>69400</v>
      </c>
      <c r="E1405" s="67">
        <v>-0.47</v>
      </c>
      <c r="F1405" s="69">
        <v>1928</v>
      </c>
      <c r="G1405" t="s">
        <v>27</v>
      </c>
      <c r="H1405">
        <v>0</v>
      </c>
      <c r="I1405" t="s">
        <v>288</v>
      </c>
      <c r="J1405" t="s">
        <v>289</v>
      </c>
      <c r="K1405" t="s">
        <v>290</v>
      </c>
      <c r="L1405" s="36">
        <v>3232</v>
      </c>
      <c r="M1405">
        <v>-39</v>
      </c>
      <c r="N1405" s="66">
        <v>-1.1900000000000001E-2</v>
      </c>
      <c r="O1405" s="36">
        <v>3271</v>
      </c>
      <c r="P1405" s="66">
        <v>-1.1900000000000001E-2</v>
      </c>
      <c r="Q1405" s="36">
        <v>3246</v>
      </c>
      <c r="R1405" s="36">
        <v>3251</v>
      </c>
      <c r="S1405" s="36">
        <v>3216</v>
      </c>
      <c r="T1405" s="66">
        <v>-4.3E-3</v>
      </c>
      <c r="U1405" s="66">
        <v>4.3E-3</v>
      </c>
      <c r="V1405" s="66">
        <v>-5.7999999999999996E-3</v>
      </c>
      <c r="W1405" s="66">
        <v>4.8999999999999998E-3</v>
      </c>
      <c r="X1405" s="1">
        <v>1997300</v>
      </c>
      <c r="Y1405" s="1">
        <v>6452305</v>
      </c>
      <c r="Z1405" s="1">
        <v>2105924</v>
      </c>
      <c r="AA1405" t="s">
        <v>304</v>
      </c>
      <c r="AB1405" t="s">
        <v>574</v>
      </c>
      <c r="AC1405">
        <v>9.61</v>
      </c>
      <c r="AD1405">
        <v>0.97</v>
      </c>
      <c r="AE1405">
        <v>4.49</v>
      </c>
      <c r="AF1405" t="s">
        <v>230</v>
      </c>
      <c r="AG1405" s="1">
        <v>235700</v>
      </c>
      <c r="AH1405" s="36">
        <v>3233</v>
      </c>
      <c r="AI1405" s="1">
        <v>1200</v>
      </c>
      <c r="AJ1405" s="36">
        <v>3232</v>
      </c>
      <c r="AK1405" s="1">
        <v>2400</v>
      </c>
      <c r="AL1405" s="2">
        <v>0.63888888888888884</v>
      </c>
      <c r="AM1405" s="3">
        <v>46177</v>
      </c>
      <c r="AN1405" t="s">
        <v>306</v>
      </c>
      <c r="AO1405" t="s">
        <v>299</v>
      </c>
      <c r="AQ1405" t="str">
        <f t="shared" si="21"/>
        <v/>
      </c>
    </row>
    <row r="1406" spans="1:43">
      <c r="A1406" s="8">
        <v>46195</v>
      </c>
      <c r="B1406" s="67">
        <v>4092.84</v>
      </c>
      <c r="C1406" s="67">
        <v>1.18</v>
      </c>
      <c r="D1406" s="67">
        <v>69400</v>
      </c>
      <c r="E1406" s="67">
        <v>-0.47</v>
      </c>
      <c r="F1406" s="69">
        <v>1929</v>
      </c>
      <c r="G1406" t="s">
        <v>28</v>
      </c>
      <c r="H1406">
        <v>0</v>
      </c>
      <c r="I1406" t="s">
        <v>288</v>
      </c>
      <c r="J1406" t="s">
        <v>289</v>
      </c>
      <c r="K1406" t="s">
        <v>290</v>
      </c>
      <c r="L1406" s="36">
        <v>1100</v>
      </c>
      <c r="M1406">
        <v>-3</v>
      </c>
      <c r="N1406" s="66">
        <v>-2.7000000000000001E-3</v>
      </c>
      <c r="O1406" s="36">
        <v>1103</v>
      </c>
      <c r="P1406" s="66">
        <v>-2.7000000000000001E-3</v>
      </c>
      <c r="Q1406" s="36">
        <v>1100</v>
      </c>
      <c r="R1406" s="36">
        <v>1107</v>
      </c>
      <c r="S1406" s="36">
        <v>1094</v>
      </c>
      <c r="T1406" s="66">
        <v>0</v>
      </c>
      <c r="U1406" s="66">
        <v>3.5999999999999999E-3</v>
      </c>
      <c r="V1406" s="66">
        <v>-6.3E-3</v>
      </c>
      <c r="W1406" s="66">
        <v>5.4000000000000003E-3</v>
      </c>
      <c r="X1406" s="1">
        <v>62100</v>
      </c>
      <c r="Y1406" s="1">
        <v>68262</v>
      </c>
      <c r="Z1406" s="1">
        <v>45952</v>
      </c>
      <c r="AA1406" t="s">
        <v>307</v>
      </c>
      <c r="AB1406" t="s">
        <v>575</v>
      </c>
      <c r="AC1406">
        <v>12.41</v>
      </c>
      <c r="AD1406">
        <v>1.21</v>
      </c>
      <c r="AE1406">
        <v>4.55</v>
      </c>
      <c r="AF1406" t="s">
        <v>230</v>
      </c>
      <c r="AG1406" s="1">
        <v>14600</v>
      </c>
      <c r="AH1406" s="36">
        <v>1100</v>
      </c>
      <c r="AI1406" s="1">
        <v>1500</v>
      </c>
      <c r="AJ1406" s="36">
        <v>1099</v>
      </c>
      <c r="AK1406">
        <v>400</v>
      </c>
      <c r="AL1406" s="2">
        <v>0.63888888888888884</v>
      </c>
      <c r="AN1406" t="s">
        <v>298</v>
      </c>
      <c r="AO1406" t="s">
        <v>299</v>
      </c>
      <c r="AQ1406" t="str">
        <f t="shared" si="21"/>
        <v/>
      </c>
    </row>
    <row r="1407" spans="1:43">
      <c r="A1407" s="8">
        <v>46195</v>
      </c>
      <c r="B1407" s="67">
        <v>4092.84</v>
      </c>
      <c r="C1407" s="67">
        <v>1.18</v>
      </c>
      <c r="D1407" s="67">
        <v>69400</v>
      </c>
      <c r="E1407" s="67">
        <v>-0.47</v>
      </c>
      <c r="F1407" s="69">
        <v>1963</v>
      </c>
      <c r="G1407" t="s">
        <v>29</v>
      </c>
      <c r="H1407">
        <v>0</v>
      </c>
      <c r="I1407" t="s">
        <v>288</v>
      </c>
      <c r="J1407" t="s">
        <v>289</v>
      </c>
      <c r="K1407" t="s">
        <v>290</v>
      </c>
      <c r="L1407" s="36">
        <v>2612</v>
      </c>
      <c r="M1407">
        <v>-105</v>
      </c>
      <c r="N1407" s="66">
        <v>-3.8600000000000002E-2</v>
      </c>
      <c r="O1407" s="36">
        <v>2717</v>
      </c>
      <c r="P1407" s="66">
        <v>-3.8600000000000002E-2</v>
      </c>
      <c r="Q1407" s="36">
        <v>2608</v>
      </c>
      <c r="R1407" s="36">
        <v>2650.5</v>
      </c>
      <c r="S1407" s="36">
        <v>2597.5</v>
      </c>
      <c r="T1407" s="66">
        <v>1.5E-3</v>
      </c>
      <c r="U1407" s="66">
        <v>-3.3999999999999998E-3</v>
      </c>
      <c r="V1407" s="66">
        <v>-1.4500000000000001E-2</v>
      </c>
      <c r="W1407" s="66">
        <v>5.4999999999999997E-3</v>
      </c>
      <c r="X1407" s="1">
        <v>2350700</v>
      </c>
      <c r="Y1407" s="1">
        <v>6173795</v>
      </c>
      <c r="Z1407" s="1">
        <v>638093</v>
      </c>
      <c r="AA1407" t="s">
        <v>309</v>
      </c>
      <c r="AB1407" t="s">
        <v>310</v>
      </c>
      <c r="AC1407">
        <v>13.73</v>
      </c>
      <c r="AD1407">
        <v>1.47</v>
      </c>
      <c r="AE1407">
        <v>1.99</v>
      </c>
      <c r="AF1407" t="s">
        <v>230</v>
      </c>
      <c r="AG1407" s="1">
        <v>32500</v>
      </c>
      <c r="AH1407" s="36">
        <v>2612.5</v>
      </c>
      <c r="AI1407" s="1">
        <v>1100</v>
      </c>
      <c r="AJ1407" s="36">
        <v>2611.5</v>
      </c>
      <c r="AK1407">
        <v>800</v>
      </c>
      <c r="AL1407" s="2">
        <v>0.63888888888888884</v>
      </c>
      <c r="AN1407" t="s">
        <v>298</v>
      </c>
      <c r="AO1407" t="s">
        <v>299</v>
      </c>
      <c r="AQ1407" t="str">
        <f t="shared" si="21"/>
        <v/>
      </c>
    </row>
    <row r="1408" spans="1:43">
      <c r="A1408" s="8">
        <v>46195</v>
      </c>
      <c r="B1408" s="67">
        <v>4092.84</v>
      </c>
      <c r="C1408" s="67">
        <v>1.18</v>
      </c>
      <c r="D1408" s="67">
        <v>69400</v>
      </c>
      <c r="E1408" s="67">
        <v>-0.47</v>
      </c>
      <c r="F1408" s="69">
        <v>2124</v>
      </c>
      <c r="G1408" t="s">
        <v>30</v>
      </c>
      <c r="H1408">
        <v>0</v>
      </c>
      <c r="I1408" t="s">
        <v>288</v>
      </c>
      <c r="J1408" t="s">
        <v>289</v>
      </c>
      <c r="K1408" t="s">
        <v>295</v>
      </c>
      <c r="L1408">
        <v>852</v>
      </c>
      <c r="M1408">
        <v>1</v>
      </c>
      <c r="N1408" s="66">
        <v>1.1999999999999999E-3</v>
      </c>
      <c r="O1408">
        <v>851</v>
      </c>
      <c r="P1408" s="66">
        <v>1.1000000000000001E-3</v>
      </c>
      <c r="Q1408">
        <v>846</v>
      </c>
      <c r="R1408">
        <v>854</v>
      </c>
      <c r="S1408">
        <v>841</v>
      </c>
      <c r="T1408" s="66">
        <v>7.0000000000000001E-3</v>
      </c>
      <c r="U1408" s="66">
        <v>4.7000000000000002E-3</v>
      </c>
      <c r="V1408" s="66">
        <v>-2.3E-3</v>
      </c>
      <c r="W1408" s="66">
        <v>1.2999999999999999E-2</v>
      </c>
      <c r="X1408" s="1">
        <v>309000</v>
      </c>
      <c r="Y1408" s="1">
        <v>262393</v>
      </c>
      <c r="Z1408" s="1">
        <v>141054</v>
      </c>
      <c r="AA1408" t="s">
        <v>311</v>
      </c>
      <c r="AB1408" t="s">
        <v>312</v>
      </c>
      <c r="AC1408">
        <v>15.74</v>
      </c>
      <c r="AD1408">
        <v>6.03</v>
      </c>
      <c r="AE1408">
        <v>4.46</v>
      </c>
      <c r="AF1408" t="s">
        <v>230</v>
      </c>
      <c r="AG1408" s="1">
        <v>90000</v>
      </c>
      <c r="AH1408">
        <v>853</v>
      </c>
      <c r="AI1408" s="1">
        <v>3600</v>
      </c>
      <c r="AJ1408">
        <v>852</v>
      </c>
      <c r="AK1408" s="1">
        <v>2500</v>
      </c>
      <c r="AL1408" s="2">
        <v>0.63888888888888884</v>
      </c>
      <c r="AN1408" t="s">
        <v>293</v>
      </c>
      <c r="AO1408" t="s">
        <v>313</v>
      </c>
      <c r="AQ1408" t="str">
        <f t="shared" si="21"/>
        <v/>
      </c>
    </row>
    <row r="1409" spans="1:43">
      <c r="A1409" s="8">
        <v>46195</v>
      </c>
      <c r="B1409" s="67">
        <v>4092.84</v>
      </c>
      <c r="C1409" s="67">
        <v>1.18</v>
      </c>
      <c r="D1409" s="67">
        <v>69400</v>
      </c>
      <c r="E1409" s="67">
        <v>-0.47</v>
      </c>
      <c r="F1409" s="69">
        <v>2162</v>
      </c>
      <c r="G1409" t="s">
        <v>31</v>
      </c>
      <c r="H1409">
        <v>0</v>
      </c>
      <c r="I1409" t="s">
        <v>314</v>
      </c>
      <c r="J1409" t="s">
        <v>289</v>
      </c>
      <c r="K1409" t="s">
        <v>295</v>
      </c>
      <c r="L1409">
        <v>538</v>
      </c>
      <c r="M1409">
        <v>0</v>
      </c>
      <c r="N1409" s="66">
        <v>0</v>
      </c>
      <c r="O1409">
        <v>538</v>
      </c>
      <c r="P1409" s="66">
        <v>0</v>
      </c>
      <c r="Q1409">
        <v>539</v>
      </c>
      <c r="R1409">
        <v>539</v>
      </c>
      <c r="S1409">
        <v>538</v>
      </c>
      <c r="T1409" s="66">
        <v>-1.8E-3</v>
      </c>
      <c r="U1409" s="66">
        <v>-1.8E-3</v>
      </c>
      <c r="V1409" s="66">
        <v>-1.8E-3</v>
      </c>
      <c r="W1409" s="66">
        <v>0</v>
      </c>
      <c r="X1409" s="1">
        <v>420900</v>
      </c>
      <c r="Y1409" s="1">
        <v>226853</v>
      </c>
      <c r="Z1409" s="1">
        <v>11626</v>
      </c>
      <c r="AA1409" t="s">
        <v>576</v>
      </c>
      <c r="AB1409" t="s">
        <v>316</v>
      </c>
      <c r="AC1409">
        <v>31.27</v>
      </c>
      <c r="AD1409">
        <v>2.04</v>
      </c>
      <c r="AE1409">
        <v>0</v>
      </c>
      <c r="AF1409">
        <v>0.3</v>
      </c>
      <c r="AG1409" s="1">
        <v>8700</v>
      </c>
      <c r="AH1409">
        <v>539</v>
      </c>
      <c r="AI1409" s="1">
        <v>57500</v>
      </c>
      <c r="AJ1409">
        <v>538</v>
      </c>
      <c r="AK1409" s="1">
        <v>3077200</v>
      </c>
      <c r="AL1409" s="2">
        <v>0.63749999999999996</v>
      </c>
      <c r="AN1409" t="s">
        <v>298</v>
      </c>
      <c r="AO1409" t="s">
        <v>313</v>
      </c>
      <c r="AQ1409" t="str">
        <f t="shared" si="21"/>
        <v/>
      </c>
    </row>
    <row r="1410" spans="1:43">
      <c r="A1410" s="8">
        <v>46195</v>
      </c>
      <c r="B1410" s="67">
        <v>4092.84</v>
      </c>
      <c r="C1410" s="67">
        <v>1.18</v>
      </c>
      <c r="D1410" s="67">
        <v>69400</v>
      </c>
      <c r="E1410" s="67">
        <v>-0.47</v>
      </c>
      <c r="F1410" s="69">
        <v>2229</v>
      </c>
      <c r="G1410" t="s">
        <v>32</v>
      </c>
      <c r="H1410">
        <v>0</v>
      </c>
      <c r="I1410" t="s">
        <v>288</v>
      </c>
      <c r="J1410" t="s">
        <v>289</v>
      </c>
      <c r="K1410" t="s">
        <v>290</v>
      </c>
      <c r="L1410" s="36">
        <v>2780</v>
      </c>
      <c r="M1410">
        <v>-17.5</v>
      </c>
      <c r="N1410" s="66">
        <v>-6.3E-3</v>
      </c>
      <c r="O1410" s="36">
        <v>2797.5</v>
      </c>
      <c r="P1410" s="66">
        <v>-6.1999999999999998E-3</v>
      </c>
      <c r="Q1410" s="36">
        <v>2789.5</v>
      </c>
      <c r="R1410" s="36">
        <v>2797.5</v>
      </c>
      <c r="S1410" s="36">
        <v>2768</v>
      </c>
      <c r="T1410" s="66">
        <v>-3.3999999999999998E-3</v>
      </c>
      <c r="U1410" s="66">
        <v>0</v>
      </c>
      <c r="V1410" s="66">
        <v>-6.1999999999999998E-3</v>
      </c>
      <c r="W1410" s="66">
        <v>4.3E-3</v>
      </c>
      <c r="X1410" s="1">
        <v>234300</v>
      </c>
      <c r="Y1410" s="1">
        <v>651207</v>
      </c>
      <c r="Z1410" s="1">
        <v>372324</v>
      </c>
      <c r="AA1410" t="s">
        <v>317</v>
      </c>
      <c r="AB1410" t="s">
        <v>660</v>
      </c>
      <c r="AC1410">
        <v>19.420000000000002</v>
      </c>
      <c r="AD1410">
        <v>1.6</v>
      </c>
      <c r="AE1410">
        <v>2.48</v>
      </c>
      <c r="AF1410" t="s">
        <v>230</v>
      </c>
      <c r="AG1410" s="1">
        <v>15400</v>
      </c>
      <c r="AH1410" s="36">
        <v>2780.5</v>
      </c>
      <c r="AI1410">
        <v>300</v>
      </c>
      <c r="AJ1410" s="36">
        <v>2779.5</v>
      </c>
      <c r="AK1410">
        <v>600</v>
      </c>
      <c r="AL1410" s="2">
        <v>0.63888888888888884</v>
      </c>
      <c r="AN1410" t="s">
        <v>298</v>
      </c>
      <c r="AO1410" t="s">
        <v>319</v>
      </c>
      <c r="AQ1410" t="str">
        <f t="shared" si="21"/>
        <v/>
      </c>
    </row>
    <row r="1411" spans="1:43">
      <c r="A1411" s="8">
        <v>46195</v>
      </c>
      <c r="B1411" s="67">
        <v>4092.84</v>
      </c>
      <c r="C1411" s="67">
        <v>1.18</v>
      </c>
      <c r="D1411" s="67">
        <v>69400</v>
      </c>
      <c r="E1411" s="67">
        <v>-0.47</v>
      </c>
      <c r="F1411" s="69">
        <v>2768</v>
      </c>
      <c r="G1411" t="s">
        <v>33</v>
      </c>
      <c r="H1411">
        <v>0</v>
      </c>
      <c r="I1411" t="s">
        <v>288</v>
      </c>
      <c r="J1411" t="s">
        <v>289</v>
      </c>
      <c r="K1411" t="s">
        <v>290</v>
      </c>
      <c r="L1411" s="36">
        <v>5289</v>
      </c>
      <c r="M1411">
        <v>-8</v>
      </c>
      <c r="N1411" s="66">
        <v>-1.5E-3</v>
      </c>
      <c r="O1411" s="36">
        <v>5297</v>
      </c>
      <c r="P1411" s="66">
        <v>-1.5E-3</v>
      </c>
      <c r="Q1411" s="36">
        <v>5256</v>
      </c>
      <c r="R1411" s="36">
        <v>5300</v>
      </c>
      <c r="S1411" s="36">
        <v>5226</v>
      </c>
      <c r="T1411" s="66">
        <v>6.1999999999999998E-3</v>
      </c>
      <c r="U1411" s="66">
        <v>4.3E-3</v>
      </c>
      <c r="V1411" s="66">
        <v>-2E-3</v>
      </c>
      <c r="W1411" s="66">
        <v>1.2E-2</v>
      </c>
      <c r="X1411" s="1">
        <v>622700</v>
      </c>
      <c r="Y1411" s="1">
        <v>3279076</v>
      </c>
      <c r="Z1411" s="1">
        <v>1110690</v>
      </c>
      <c r="AA1411" t="s">
        <v>320</v>
      </c>
      <c r="AB1411" t="s">
        <v>321</v>
      </c>
      <c r="AC1411">
        <v>8.4600000000000009</v>
      </c>
      <c r="AD1411">
        <v>1</v>
      </c>
      <c r="AE1411">
        <v>3.4</v>
      </c>
      <c r="AF1411" t="s">
        <v>230</v>
      </c>
      <c r="AG1411" s="1">
        <v>167800</v>
      </c>
      <c r="AH1411" s="36">
        <v>5290</v>
      </c>
      <c r="AI1411">
        <v>600</v>
      </c>
      <c r="AJ1411" s="36">
        <v>5288</v>
      </c>
      <c r="AK1411">
        <v>500</v>
      </c>
      <c r="AL1411" s="2">
        <v>0.63888888888888884</v>
      </c>
      <c r="AN1411" t="s">
        <v>298</v>
      </c>
      <c r="AO1411" t="s">
        <v>322</v>
      </c>
      <c r="AQ1411" t="str">
        <f t="shared" ref="AQ1411:AQ1474" si="22">IF(AP1411="","",ROUND((L1411-AP1411)/AP1411,4))</f>
        <v/>
      </c>
    </row>
    <row r="1412" spans="1:43">
      <c r="A1412" s="8">
        <v>46195</v>
      </c>
      <c r="B1412" s="67">
        <v>4092.84</v>
      </c>
      <c r="C1412" s="67">
        <v>1.18</v>
      </c>
      <c r="D1412" s="67">
        <v>69400</v>
      </c>
      <c r="E1412" s="67">
        <v>-0.47</v>
      </c>
      <c r="F1412" s="69">
        <v>2769</v>
      </c>
      <c r="G1412" t="s">
        <v>34</v>
      </c>
      <c r="H1412">
        <v>0</v>
      </c>
      <c r="I1412" t="s">
        <v>314</v>
      </c>
      <c r="J1412" t="s">
        <v>323</v>
      </c>
      <c r="K1412" t="s">
        <v>295</v>
      </c>
      <c r="L1412">
        <v>841</v>
      </c>
      <c r="M1412">
        <v>-12</v>
      </c>
      <c r="N1412" s="66">
        <v>-1.41E-2</v>
      </c>
      <c r="O1412">
        <v>853</v>
      </c>
      <c r="P1412" s="66">
        <v>-1.4E-2</v>
      </c>
      <c r="Q1412">
        <v>852</v>
      </c>
      <c r="R1412">
        <v>852</v>
      </c>
      <c r="S1412">
        <v>841</v>
      </c>
      <c r="T1412" s="66">
        <v>-1.29E-2</v>
      </c>
      <c r="U1412" s="66">
        <v>-9.4000000000000004E-3</v>
      </c>
      <c r="V1412" s="66">
        <v>-1.29E-2</v>
      </c>
      <c r="W1412" s="66">
        <v>0</v>
      </c>
      <c r="X1412" s="1">
        <v>6300</v>
      </c>
      <c r="Y1412" s="1">
        <v>5346</v>
      </c>
      <c r="Z1412" s="1">
        <v>6611</v>
      </c>
      <c r="AA1412" t="s">
        <v>324</v>
      </c>
      <c r="AB1412" t="s">
        <v>325</v>
      </c>
      <c r="AC1412">
        <v>9.98</v>
      </c>
      <c r="AD1412">
        <v>22.35</v>
      </c>
      <c r="AE1412">
        <v>0</v>
      </c>
      <c r="AF1412">
        <v>0.1</v>
      </c>
      <c r="AG1412">
        <v>0</v>
      </c>
      <c r="AH1412">
        <v>844</v>
      </c>
      <c r="AI1412">
        <v>100</v>
      </c>
      <c r="AJ1412">
        <v>840</v>
      </c>
      <c r="AK1412">
        <v>600</v>
      </c>
      <c r="AL1412" s="2">
        <v>0.62847222222222221</v>
      </c>
      <c r="AM1412" s="3">
        <v>46213</v>
      </c>
      <c r="AN1412" t="s">
        <v>326</v>
      </c>
      <c r="AO1412" t="s">
        <v>327</v>
      </c>
      <c r="AQ1412" t="str">
        <f t="shared" si="22"/>
        <v/>
      </c>
    </row>
    <row r="1413" spans="1:43">
      <c r="A1413" s="8">
        <v>46195</v>
      </c>
      <c r="B1413" s="67">
        <v>4092.84</v>
      </c>
      <c r="C1413" s="67">
        <v>1.18</v>
      </c>
      <c r="D1413" s="67">
        <v>69400</v>
      </c>
      <c r="E1413" s="67">
        <v>-0.47</v>
      </c>
      <c r="F1413" s="69">
        <v>2914</v>
      </c>
      <c r="G1413" t="s">
        <v>35</v>
      </c>
      <c r="H1413">
        <v>0</v>
      </c>
      <c r="I1413" t="s">
        <v>288</v>
      </c>
      <c r="J1413" t="s">
        <v>289</v>
      </c>
      <c r="K1413" t="s">
        <v>290</v>
      </c>
      <c r="L1413" s="36">
        <v>5948</v>
      </c>
      <c r="M1413">
        <v>-127</v>
      </c>
      <c r="N1413" s="66">
        <v>-2.0899999999999998E-2</v>
      </c>
      <c r="O1413" s="36">
        <v>6075</v>
      </c>
      <c r="P1413" s="66">
        <v>-2.0899999999999998E-2</v>
      </c>
      <c r="Q1413" s="36">
        <v>6028</v>
      </c>
      <c r="R1413" s="36">
        <v>6038</v>
      </c>
      <c r="S1413" s="36">
        <v>5941</v>
      </c>
      <c r="T1413" s="66">
        <v>-1.32E-2</v>
      </c>
      <c r="U1413" s="66">
        <v>-3.0999999999999999E-3</v>
      </c>
      <c r="V1413" s="66">
        <v>-1.49E-2</v>
      </c>
      <c r="W1413" s="66">
        <v>1.1000000000000001E-3</v>
      </c>
      <c r="X1413" s="1">
        <v>6138800</v>
      </c>
      <c r="Y1413" s="1">
        <v>36671340</v>
      </c>
      <c r="Z1413" s="1">
        <v>11896000</v>
      </c>
      <c r="AA1413" t="s">
        <v>328</v>
      </c>
      <c r="AB1413" t="s">
        <v>329</v>
      </c>
      <c r="AC1413">
        <v>18.52</v>
      </c>
      <c r="AD1413">
        <v>2.58</v>
      </c>
      <c r="AE1413">
        <v>4.07</v>
      </c>
      <c r="AF1413" t="s">
        <v>230</v>
      </c>
      <c r="AG1413" s="1">
        <v>1154300</v>
      </c>
      <c r="AH1413" s="36">
        <v>5948</v>
      </c>
      <c r="AI1413" s="1">
        <v>4000</v>
      </c>
      <c r="AJ1413" s="36">
        <v>5947</v>
      </c>
      <c r="AK1413">
        <v>400</v>
      </c>
      <c r="AL1413" s="2">
        <v>0.63888888888888884</v>
      </c>
      <c r="AN1413" t="s">
        <v>293</v>
      </c>
      <c r="AO1413" t="s">
        <v>319</v>
      </c>
      <c r="AQ1413" t="str">
        <f t="shared" si="22"/>
        <v/>
      </c>
    </row>
    <row r="1414" spans="1:43">
      <c r="A1414" s="8">
        <v>46195</v>
      </c>
      <c r="B1414" s="67">
        <v>4092.84</v>
      </c>
      <c r="C1414" s="67">
        <v>1.18</v>
      </c>
      <c r="D1414" s="67">
        <v>69400</v>
      </c>
      <c r="E1414" s="67">
        <v>-0.47</v>
      </c>
      <c r="F1414" s="69">
        <v>3003</v>
      </c>
      <c r="G1414" t="s">
        <v>36</v>
      </c>
      <c r="H1414">
        <v>0</v>
      </c>
      <c r="I1414" t="s">
        <v>288</v>
      </c>
      <c r="J1414" t="s">
        <v>289</v>
      </c>
      <c r="K1414" t="s">
        <v>290</v>
      </c>
      <c r="L1414" s="36">
        <v>1682</v>
      </c>
      <c r="M1414">
        <v>-24.5</v>
      </c>
      <c r="N1414" s="66">
        <v>-1.44E-2</v>
      </c>
      <c r="O1414" s="36">
        <v>1706.5</v>
      </c>
      <c r="P1414" s="66">
        <v>-1.43E-2</v>
      </c>
      <c r="Q1414" s="36">
        <v>1689</v>
      </c>
      <c r="R1414" s="36">
        <v>1693</v>
      </c>
      <c r="S1414" s="36">
        <v>1672.5</v>
      </c>
      <c r="T1414" s="66">
        <v>-4.1000000000000003E-3</v>
      </c>
      <c r="U1414" s="66">
        <v>5.5999999999999999E-3</v>
      </c>
      <c r="V1414" s="66">
        <v>-6.4000000000000003E-3</v>
      </c>
      <c r="W1414" s="66">
        <v>5.5999999999999999E-3</v>
      </c>
      <c r="X1414" s="1">
        <v>1504200</v>
      </c>
      <c r="Y1414" s="1">
        <v>2529328</v>
      </c>
      <c r="Z1414" s="1">
        <v>1291620</v>
      </c>
      <c r="AA1414" t="s">
        <v>330</v>
      </c>
      <c r="AB1414" t="s">
        <v>577</v>
      </c>
      <c r="AC1414">
        <v>10.55</v>
      </c>
      <c r="AD1414">
        <v>1.39</v>
      </c>
      <c r="AE1414">
        <v>3.98</v>
      </c>
      <c r="AF1414" t="s">
        <v>230</v>
      </c>
      <c r="AG1414" s="1">
        <v>26000</v>
      </c>
      <c r="AH1414" s="36">
        <v>1682.5</v>
      </c>
      <c r="AI1414" s="1">
        <v>1200</v>
      </c>
      <c r="AJ1414" s="36">
        <v>1682</v>
      </c>
      <c r="AK1414" s="1">
        <v>3900</v>
      </c>
      <c r="AL1414" s="2">
        <v>0.63888888888888884</v>
      </c>
      <c r="AN1414" t="s">
        <v>293</v>
      </c>
      <c r="AO1414" t="s">
        <v>332</v>
      </c>
      <c r="AQ1414" t="str">
        <f t="shared" si="22"/>
        <v/>
      </c>
    </row>
    <row r="1415" spans="1:43">
      <c r="A1415" s="8">
        <v>46195</v>
      </c>
      <c r="B1415" s="67">
        <v>4092.84</v>
      </c>
      <c r="C1415" s="67">
        <v>1.18</v>
      </c>
      <c r="D1415" s="67">
        <v>69400</v>
      </c>
      <c r="E1415" s="67">
        <v>-0.47</v>
      </c>
      <c r="F1415" s="69">
        <v>3407</v>
      </c>
      <c r="G1415" t="s">
        <v>37</v>
      </c>
      <c r="H1415">
        <v>0</v>
      </c>
      <c r="I1415" t="s">
        <v>288</v>
      </c>
      <c r="J1415" t="s">
        <v>289</v>
      </c>
      <c r="K1415" t="s">
        <v>290</v>
      </c>
      <c r="L1415" s="36">
        <v>1824</v>
      </c>
      <c r="M1415">
        <v>31.5</v>
      </c>
      <c r="N1415" s="66">
        <v>1.7600000000000001E-2</v>
      </c>
      <c r="O1415" s="36">
        <v>1792.5</v>
      </c>
      <c r="P1415" s="66">
        <v>1.7500000000000002E-2</v>
      </c>
      <c r="Q1415" s="36">
        <v>1834.5</v>
      </c>
      <c r="R1415" s="36">
        <v>1837</v>
      </c>
      <c r="S1415" s="36">
        <v>1795.5</v>
      </c>
      <c r="T1415" s="66">
        <v>-5.7000000000000002E-3</v>
      </c>
      <c r="U1415" s="66">
        <v>2.7000000000000001E-3</v>
      </c>
      <c r="V1415" s="66">
        <v>-7.0000000000000001E-3</v>
      </c>
      <c r="W1415" s="66">
        <v>1.5800000000000002E-2</v>
      </c>
      <c r="X1415" s="1">
        <v>4242600</v>
      </c>
      <c r="Y1415" s="1">
        <v>7726919</v>
      </c>
      <c r="Z1415" s="1">
        <v>2491131</v>
      </c>
      <c r="AA1415" t="s">
        <v>333</v>
      </c>
      <c r="AB1415" t="s">
        <v>334</v>
      </c>
      <c r="AC1415">
        <v>15.41</v>
      </c>
      <c r="AD1415">
        <v>1.18</v>
      </c>
      <c r="AE1415">
        <v>2.41</v>
      </c>
      <c r="AF1415" t="s">
        <v>230</v>
      </c>
      <c r="AG1415" s="1">
        <v>172900</v>
      </c>
      <c r="AH1415" s="36">
        <v>1824</v>
      </c>
      <c r="AI1415" s="1">
        <v>1400</v>
      </c>
      <c r="AJ1415" s="36">
        <v>1823.5</v>
      </c>
      <c r="AK1415">
        <v>200</v>
      </c>
      <c r="AL1415" s="2">
        <v>0.63958333333333328</v>
      </c>
      <c r="AN1415" t="s">
        <v>298</v>
      </c>
      <c r="AO1415" t="s">
        <v>335</v>
      </c>
      <c r="AQ1415" t="str">
        <f t="shared" si="22"/>
        <v/>
      </c>
    </row>
    <row r="1416" spans="1:43">
      <c r="A1416" s="8">
        <v>46195</v>
      </c>
      <c r="B1416" s="67">
        <v>4092.84</v>
      </c>
      <c r="C1416" s="67">
        <v>1.18</v>
      </c>
      <c r="D1416" s="67">
        <v>69400</v>
      </c>
      <c r="E1416" s="67">
        <v>-0.47</v>
      </c>
      <c r="F1416" s="69">
        <v>4008</v>
      </c>
      <c r="G1416" t="s">
        <v>38</v>
      </c>
      <c r="H1416">
        <v>0</v>
      </c>
      <c r="I1416" t="s">
        <v>288</v>
      </c>
      <c r="J1416" t="s">
        <v>289</v>
      </c>
      <c r="K1416" t="s">
        <v>290</v>
      </c>
      <c r="L1416" s="36">
        <v>1333</v>
      </c>
      <c r="M1416">
        <v>6</v>
      </c>
      <c r="N1416" s="66">
        <v>4.4999999999999997E-3</v>
      </c>
      <c r="O1416" s="36">
        <v>1327</v>
      </c>
      <c r="P1416" s="66">
        <v>4.4999999999999997E-3</v>
      </c>
      <c r="Q1416" s="36">
        <v>1327</v>
      </c>
      <c r="R1416" s="36">
        <v>1342</v>
      </c>
      <c r="S1416" s="36">
        <v>1325</v>
      </c>
      <c r="T1416" s="66">
        <v>4.4999999999999997E-3</v>
      </c>
      <c r="U1416" s="66">
        <v>6.9999999999999999E-4</v>
      </c>
      <c r="V1416" s="66">
        <v>-6.7000000000000002E-3</v>
      </c>
      <c r="W1416" s="66">
        <v>6.0000000000000001E-3</v>
      </c>
      <c r="X1416" s="1">
        <v>151000</v>
      </c>
      <c r="Y1416" s="1">
        <v>201108</v>
      </c>
      <c r="Z1416" s="1">
        <v>86223</v>
      </c>
      <c r="AA1416" t="s">
        <v>541</v>
      </c>
      <c r="AB1416" t="s">
        <v>337</v>
      </c>
      <c r="AC1416">
        <v>10.9</v>
      </c>
      <c r="AD1416">
        <v>0.83</v>
      </c>
      <c r="AE1416">
        <v>3.6</v>
      </c>
      <c r="AF1416" t="s">
        <v>230</v>
      </c>
      <c r="AG1416" s="1">
        <v>43900</v>
      </c>
      <c r="AH1416" s="36">
        <v>1334</v>
      </c>
      <c r="AI1416">
        <v>700</v>
      </c>
      <c r="AJ1416" s="36">
        <v>1333</v>
      </c>
      <c r="AK1416">
        <v>900</v>
      </c>
      <c r="AL1416" s="2">
        <v>0.63888888888888884</v>
      </c>
      <c r="AN1416" t="s">
        <v>298</v>
      </c>
      <c r="AO1416" t="s">
        <v>335</v>
      </c>
      <c r="AQ1416" t="str">
        <f t="shared" si="22"/>
        <v/>
      </c>
    </row>
    <row r="1417" spans="1:43">
      <c r="A1417" s="8">
        <v>46195</v>
      </c>
      <c r="B1417" s="67">
        <v>4092.84</v>
      </c>
      <c r="C1417" s="67">
        <v>1.18</v>
      </c>
      <c r="D1417" s="67">
        <v>69400</v>
      </c>
      <c r="E1417" s="67">
        <v>-0.47</v>
      </c>
      <c r="F1417" s="69">
        <v>4026</v>
      </c>
      <c r="G1417" t="s">
        <v>39</v>
      </c>
      <c r="H1417">
        <v>0</v>
      </c>
      <c r="I1417" t="s">
        <v>314</v>
      </c>
      <c r="J1417" t="s">
        <v>289</v>
      </c>
      <c r="K1417" t="s">
        <v>295</v>
      </c>
      <c r="L1417" s="36">
        <v>1719</v>
      </c>
      <c r="M1417">
        <v>22</v>
      </c>
      <c r="N1417" s="66">
        <v>1.2999999999999999E-2</v>
      </c>
      <c r="O1417" s="36">
        <v>1697</v>
      </c>
      <c r="P1417" s="66">
        <v>1.29E-2</v>
      </c>
      <c r="Q1417" s="36">
        <v>1694</v>
      </c>
      <c r="R1417" s="36">
        <v>1739</v>
      </c>
      <c r="S1417" s="36">
        <v>1681</v>
      </c>
      <c r="T1417" s="66">
        <v>1.47E-2</v>
      </c>
      <c r="U1417" s="66">
        <v>-1.1000000000000001E-3</v>
      </c>
      <c r="V1417" s="66">
        <v>-1.15E-2</v>
      </c>
      <c r="W1417" s="66">
        <v>2.2599999999999999E-2</v>
      </c>
      <c r="X1417" s="1">
        <v>67800</v>
      </c>
      <c r="Y1417" s="1">
        <v>116605</v>
      </c>
      <c r="Z1417" s="1">
        <v>15883</v>
      </c>
      <c r="AA1417" t="s">
        <v>338</v>
      </c>
      <c r="AB1417" t="s">
        <v>629</v>
      </c>
      <c r="AC1417">
        <v>8.1300000000000008</v>
      </c>
      <c r="AD1417">
        <v>1.06</v>
      </c>
      <c r="AE1417">
        <v>2.91</v>
      </c>
      <c r="AF1417" t="s">
        <v>230</v>
      </c>
      <c r="AG1417" s="1">
        <v>1100</v>
      </c>
      <c r="AH1417" s="36">
        <v>1721</v>
      </c>
      <c r="AI1417">
        <v>300</v>
      </c>
      <c r="AJ1417" s="36">
        <v>1718</v>
      </c>
      <c r="AK1417">
        <v>300</v>
      </c>
      <c r="AL1417" s="2">
        <v>0.63958333333333328</v>
      </c>
      <c r="AM1417" s="3">
        <v>46183</v>
      </c>
      <c r="AN1417" t="s">
        <v>340</v>
      </c>
      <c r="AO1417" t="s">
        <v>341</v>
      </c>
      <c r="AQ1417" t="str">
        <f t="shared" si="22"/>
        <v/>
      </c>
    </row>
    <row r="1418" spans="1:43">
      <c r="A1418" s="8">
        <v>46195</v>
      </c>
      <c r="B1418" s="67">
        <v>4092.84</v>
      </c>
      <c r="C1418" s="67">
        <v>1.18</v>
      </c>
      <c r="D1418" s="67">
        <v>69400</v>
      </c>
      <c r="E1418" s="67">
        <v>-0.47</v>
      </c>
      <c r="F1418" s="69">
        <v>4062</v>
      </c>
      <c r="G1418" t="s">
        <v>40</v>
      </c>
      <c r="H1418">
        <v>0</v>
      </c>
      <c r="I1418" t="s">
        <v>288</v>
      </c>
      <c r="J1418" t="s">
        <v>289</v>
      </c>
      <c r="K1418" t="s">
        <v>295</v>
      </c>
      <c r="L1418" s="36">
        <v>26575</v>
      </c>
      <c r="M1418" s="36">
        <v>2015</v>
      </c>
      <c r="N1418" s="66">
        <v>8.2000000000000003E-2</v>
      </c>
      <c r="O1418" s="36">
        <v>24560</v>
      </c>
      <c r="P1418" s="66">
        <v>8.2000000000000003E-2</v>
      </c>
      <c r="Q1418" s="36">
        <v>24335</v>
      </c>
      <c r="R1418" s="36">
        <v>27285</v>
      </c>
      <c r="S1418" s="36">
        <v>24205</v>
      </c>
      <c r="T1418" s="66">
        <v>9.1999999999999998E-2</v>
      </c>
      <c r="U1418" s="66">
        <v>2.0299999999999999E-2</v>
      </c>
      <c r="V1418" s="66">
        <v>-2.5999999999999999E-2</v>
      </c>
      <c r="W1418" s="66">
        <v>9.7900000000000001E-2</v>
      </c>
      <c r="X1418" s="1">
        <v>10323400</v>
      </c>
      <c r="Y1418" s="1">
        <v>270951101</v>
      </c>
      <c r="Z1418" s="1">
        <v>7486738</v>
      </c>
      <c r="AA1418" t="s">
        <v>671</v>
      </c>
      <c r="AB1418" t="s">
        <v>343</v>
      </c>
      <c r="AC1418">
        <v>127.94</v>
      </c>
      <c r="AD1418">
        <v>13.49</v>
      </c>
      <c r="AE1418">
        <v>0.13</v>
      </c>
      <c r="AF1418" t="s">
        <v>230</v>
      </c>
      <c r="AG1418" s="1">
        <v>83600</v>
      </c>
      <c r="AH1418" s="36">
        <v>26580</v>
      </c>
      <c r="AI1418">
        <v>200</v>
      </c>
      <c r="AJ1418" s="36">
        <v>26575</v>
      </c>
      <c r="AK1418">
        <v>700</v>
      </c>
      <c r="AL1418" s="2">
        <v>0.63888888888888884</v>
      </c>
      <c r="AN1418" t="s">
        <v>298</v>
      </c>
      <c r="AO1418" t="s">
        <v>344</v>
      </c>
      <c r="AQ1418" t="str">
        <f t="shared" si="22"/>
        <v/>
      </c>
    </row>
    <row r="1419" spans="1:43">
      <c r="A1419" s="8">
        <v>46195</v>
      </c>
      <c r="B1419" s="67">
        <v>4092.84</v>
      </c>
      <c r="C1419" s="67">
        <v>1.18</v>
      </c>
      <c r="D1419" s="67">
        <v>69400</v>
      </c>
      <c r="E1419" s="67">
        <v>-0.47</v>
      </c>
      <c r="F1419" s="69">
        <v>4063</v>
      </c>
      <c r="G1419" t="s">
        <v>41</v>
      </c>
      <c r="H1419">
        <v>0</v>
      </c>
      <c r="I1419" t="s">
        <v>288</v>
      </c>
      <c r="J1419" t="s">
        <v>289</v>
      </c>
      <c r="K1419" t="s">
        <v>295</v>
      </c>
      <c r="L1419" s="36">
        <v>7314</v>
      </c>
      <c r="M1419">
        <v>4</v>
      </c>
      <c r="N1419" s="66">
        <v>5.0000000000000001E-4</v>
      </c>
      <c r="O1419" s="36">
        <v>7310</v>
      </c>
      <c r="P1419" s="66">
        <v>5.0000000000000001E-4</v>
      </c>
      <c r="Q1419" s="36">
        <v>7160</v>
      </c>
      <c r="R1419" s="36">
        <v>7377</v>
      </c>
      <c r="S1419" s="36">
        <v>7139</v>
      </c>
      <c r="T1419" s="66">
        <v>2.1499999999999998E-2</v>
      </c>
      <c r="U1419" s="66">
        <v>5.9999999999999995E-4</v>
      </c>
      <c r="V1419" s="66">
        <v>-8.5000000000000006E-3</v>
      </c>
      <c r="W1419" s="66">
        <v>2.4500000000000001E-2</v>
      </c>
      <c r="X1419" s="1">
        <v>5931200</v>
      </c>
      <c r="Y1419" s="1">
        <v>43329904</v>
      </c>
      <c r="Z1419" s="1">
        <v>14518259</v>
      </c>
      <c r="AA1419" t="s">
        <v>556</v>
      </c>
      <c r="AB1419" t="s">
        <v>346</v>
      </c>
      <c r="AC1419">
        <v>27.19</v>
      </c>
      <c r="AD1419">
        <v>3.04</v>
      </c>
      <c r="AE1419">
        <v>1.45</v>
      </c>
      <c r="AF1419" t="s">
        <v>230</v>
      </c>
      <c r="AG1419" s="1">
        <v>131700</v>
      </c>
      <c r="AH1419" s="36">
        <v>7315</v>
      </c>
      <c r="AI1419">
        <v>800</v>
      </c>
      <c r="AJ1419" s="36">
        <v>7313</v>
      </c>
      <c r="AK1419" s="1">
        <v>1000</v>
      </c>
      <c r="AL1419" s="2">
        <v>0.63958333333333328</v>
      </c>
      <c r="AN1419" t="s">
        <v>298</v>
      </c>
      <c r="AO1419" t="s">
        <v>335</v>
      </c>
      <c r="AQ1419" t="str">
        <f t="shared" si="22"/>
        <v/>
      </c>
    </row>
    <row r="1420" spans="1:43">
      <c r="A1420" s="8">
        <v>46195</v>
      </c>
      <c r="B1420" s="67">
        <v>4092.84</v>
      </c>
      <c r="C1420" s="67">
        <v>1.18</v>
      </c>
      <c r="D1420" s="67">
        <v>69400</v>
      </c>
      <c r="E1420" s="67">
        <v>-0.47</v>
      </c>
      <c r="F1420" s="69">
        <v>4068</v>
      </c>
      <c r="G1420" t="s">
        <v>42</v>
      </c>
      <c r="H1420">
        <v>0</v>
      </c>
      <c r="I1420" t="s">
        <v>347</v>
      </c>
      <c r="J1420" t="s">
        <v>323</v>
      </c>
      <c r="K1420" t="s">
        <v>290</v>
      </c>
      <c r="L1420" s="36">
        <v>1743</v>
      </c>
      <c r="M1420">
        <v>3</v>
      </c>
      <c r="N1420" s="66">
        <v>1.6999999999999999E-3</v>
      </c>
      <c r="O1420" s="36">
        <v>1740</v>
      </c>
      <c r="P1420" s="66">
        <v>1.6999999999999999E-3</v>
      </c>
      <c r="Q1420" s="36">
        <v>1740</v>
      </c>
      <c r="R1420" s="36">
        <v>1743</v>
      </c>
      <c r="S1420" s="36">
        <v>1730</v>
      </c>
      <c r="T1420" s="66">
        <v>1.6999999999999999E-3</v>
      </c>
      <c r="U1420" s="66">
        <v>2.3E-3</v>
      </c>
      <c r="V1420" s="66">
        <v>0</v>
      </c>
      <c r="W1420" s="66">
        <v>7.4999999999999997E-3</v>
      </c>
      <c r="X1420" s="1">
        <v>4300</v>
      </c>
      <c r="Y1420" s="1">
        <v>7464</v>
      </c>
      <c r="Z1420" s="1">
        <v>3293</v>
      </c>
      <c r="AA1420" t="s">
        <v>348</v>
      </c>
      <c r="AB1420" t="s">
        <v>349</v>
      </c>
      <c r="AC1420">
        <v>22.9</v>
      </c>
      <c r="AD1420">
        <v>1.53</v>
      </c>
      <c r="AE1420">
        <v>0</v>
      </c>
      <c r="AF1420">
        <v>1.6</v>
      </c>
      <c r="AG1420">
        <v>0</v>
      </c>
      <c r="AH1420" s="36">
        <v>1742</v>
      </c>
      <c r="AI1420">
        <v>200</v>
      </c>
      <c r="AJ1420" s="36">
        <v>1731</v>
      </c>
      <c r="AK1420">
        <v>100</v>
      </c>
      <c r="AL1420" s="2">
        <v>0.61458333333333337</v>
      </c>
      <c r="AN1420" t="s">
        <v>350</v>
      </c>
      <c r="AO1420" t="s">
        <v>351</v>
      </c>
      <c r="AQ1420" t="str">
        <f t="shared" si="22"/>
        <v/>
      </c>
    </row>
    <row r="1421" spans="1:43">
      <c r="A1421" s="8">
        <v>46195</v>
      </c>
      <c r="B1421" s="67">
        <v>4092.84</v>
      </c>
      <c r="C1421" s="67">
        <v>1.18</v>
      </c>
      <c r="D1421" s="67">
        <v>69400</v>
      </c>
      <c r="E1421" s="67">
        <v>-0.47</v>
      </c>
      <c r="F1421" s="69">
        <v>4100</v>
      </c>
      <c r="G1421" t="s">
        <v>43</v>
      </c>
      <c r="H1421">
        <v>0</v>
      </c>
      <c r="I1421" t="s">
        <v>314</v>
      </c>
      <c r="J1421" t="s">
        <v>289</v>
      </c>
      <c r="K1421" t="s">
        <v>290</v>
      </c>
      <c r="L1421" s="36">
        <v>1931</v>
      </c>
      <c r="M1421">
        <v>42</v>
      </c>
      <c r="N1421" s="66">
        <v>2.2200000000000001E-2</v>
      </c>
      <c r="O1421" s="36">
        <v>1889</v>
      </c>
      <c r="P1421" s="66">
        <v>2.2200000000000001E-2</v>
      </c>
      <c r="Q1421" s="36">
        <v>1880</v>
      </c>
      <c r="R1421" s="36">
        <v>1974</v>
      </c>
      <c r="S1421" s="36">
        <v>1875</v>
      </c>
      <c r="T1421" s="66">
        <v>2.7099999999999999E-2</v>
      </c>
      <c r="U1421" s="66">
        <v>-1.9199999999999998E-2</v>
      </c>
      <c r="V1421" s="66">
        <v>-2.1700000000000001E-2</v>
      </c>
      <c r="W1421" s="66">
        <v>2.98E-2</v>
      </c>
      <c r="X1421" s="1">
        <v>82200</v>
      </c>
      <c r="Y1421" s="1">
        <v>158972</v>
      </c>
      <c r="Z1421" s="1">
        <v>11777</v>
      </c>
      <c r="AA1421" t="s">
        <v>544</v>
      </c>
      <c r="AB1421" t="s">
        <v>353</v>
      </c>
      <c r="AC1421">
        <v>22.34</v>
      </c>
      <c r="AD1421">
        <v>1.23</v>
      </c>
      <c r="AE1421">
        <v>0</v>
      </c>
      <c r="AF1421" t="s">
        <v>230</v>
      </c>
      <c r="AG1421" s="1">
        <v>2200</v>
      </c>
      <c r="AH1421" s="36">
        <v>1932</v>
      </c>
      <c r="AI1421">
        <v>100</v>
      </c>
      <c r="AJ1421" s="36">
        <v>1929</v>
      </c>
      <c r="AK1421">
        <v>200</v>
      </c>
      <c r="AL1421" s="2">
        <v>0.63888888888888884</v>
      </c>
      <c r="AN1421" t="s">
        <v>298</v>
      </c>
      <c r="AO1421" t="s">
        <v>335</v>
      </c>
      <c r="AQ1421" t="str">
        <f t="shared" si="22"/>
        <v/>
      </c>
    </row>
    <row r="1422" spans="1:43">
      <c r="A1422" s="8">
        <v>46195</v>
      </c>
      <c r="B1422" s="67">
        <v>4092.84</v>
      </c>
      <c r="C1422" s="67">
        <v>1.18</v>
      </c>
      <c r="D1422" s="67">
        <v>69400</v>
      </c>
      <c r="E1422" s="67">
        <v>-0.47</v>
      </c>
      <c r="F1422" s="69">
        <v>4182</v>
      </c>
      <c r="G1422" t="s">
        <v>44</v>
      </c>
      <c r="H1422">
        <v>0</v>
      </c>
      <c r="I1422" t="s">
        <v>288</v>
      </c>
      <c r="J1422" t="s">
        <v>289</v>
      </c>
      <c r="K1422" t="s">
        <v>295</v>
      </c>
      <c r="L1422" s="36">
        <v>5646</v>
      </c>
      <c r="M1422">
        <v>222</v>
      </c>
      <c r="N1422" s="66">
        <v>4.0899999999999999E-2</v>
      </c>
      <c r="O1422" s="36">
        <v>5424</v>
      </c>
      <c r="P1422" s="66">
        <v>4.0899999999999999E-2</v>
      </c>
      <c r="Q1422" s="36">
        <v>5420</v>
      </c>
      <c r="R1422" s="36">
        <v>5738</v>
      </c>
      <c r="S1422" s="36">
        <v>5418</v>
      </c>
      <c r="T1422" s="66">
        <v>4.1599999999999998E-2</v>
      </c>
      <c r="U1422" s="66">
        <v>-1.15E-2</v>
      </c>
      <c r="V1422" s="66">
        <v>-1.6E-2</v>
      </c>
      <c r="W1422" s="66">
        <v>4.2000000000000003E-2</v>
      </c>
      <c r="X1422" s="1">
        <v>916800</v>
      </c>
      <c r="Y1422" s="1">
        <v>5174831</v>
      </c>
      <c r="Z1422" s="1">
        <v>1195182</v>
      </c>
      <c r="AA1422" t="s">
        <v>545</v>
      </c>
      <c r="AB1422" t="s">
        <v>355</v>
      </c>
      <c r="AC1422">
        <v>23.93</v>
      </c>
      <c r="AD1422">
        <v>1.7</v>
      </c>
      <c r="AE1422">
        <v>1.95</v>
      </c>
      <c r="AF1422" t="s">
        <v>230</v>
      </c>
      <c r="AG1422" s="1">
        <v>16900</v>
      </c>
      <c r="AH1422" s="36">
        <v>5648</v>
      </c>
      <c r="AI1422">
        <v>200</v>
      </c>
      <c r="AJ1422" s="36">
        <v>5646</v>
      </c>
      <c r="AK1422">
        <v>900</v>
      </c>
      <c r="AL1422" s="2">
        <v>0.63888888888888884</v>
      </c>
      <c r="AN1422" t="s">
        <v>298</v>
      </c>
      <c r="AO1422" t="s">
        <v>335</v>
      </c>
      <c r="AQ1422" t="str">
        <f t="shared" si="22"/>
        <v/>
      </c>
    </row>
    <row r="1423" spans="1:43">
      <c r="A1423" s="8">
        <v>46195</v>
      </c>
      <c r="B1423" s="67">
        <v>4092.84</v>
      </c>
      <c r="C1423" s="67">
        <v>1.18</v>
      </c>
      <c r="D1423" s="67">
        <v>69400</v>
      </c>
      <c r="E1423" s="67">
        <v>-0.47</v>
      </c>
      <c r="F1423" s="69">
        <v>4188</v>
      </c>
      <c r="G1423" t="s">
        <v>45</v>
      </c>
      <c r="H1423">
        <v>0</v>
      </c>
      <c r="I1423" t="s">
        <v>288</v>
      </c>
      <c r="J1423" t="s">
        <v>289</v>
      </c>
      <c r="K1423" t="s">
        <v>290</v>
      </c>
      <c r="L1423" s="36">
        <v>1097.5</v>
      </c>
      <c r="M1423">
        <v>5</v>
      </c>
      <c r="N1423" s="66">
        <v>4.5999999999999999E-3</v>
      </c>
      <c r="O1423" s="36">
        <v>1092.5</v>
      </c>
      <c r="P1423" s="66">
        <v>4.4999999999999997E-3</v>
      </c>
      <c r="Q1423" s="36">
        <v>1094</v>
      </c>
      <c r="R1423" s="36">
        <v>1111</v>
      </c>
      <c r="S1423" s="36">
        <v>1090.5</v>
      </c>
      <c r="T1423" s="66">
        <v>3.0999999999999999E-3</v>
      </c>
      <c r="U1423" s="66">
        <v>-1.2999999999999999E-3</v>
      </c>
      <c r="V1423" s="66">
        <v>-1.21E-2</v>
      </c>
      <c r="W1423" s="66">
        <v>6.4000000000000003E-3</v>
      </c>
      <c r="X1423" s="1">
        <v>3173300</v>
      </c>
      <c r="Y1423" s="1">
        <v>3487263</v>
      </c>
      <c r="Z1423" s="1">
        <v>1582010</v>
      </c>
      <c r="AA1423" t="s">
        <v>356</v>
      </c>
      <c r="AB1423" t="s">
        <v>357</v>
      </c>
      <c r="AC1423">
        <v>12.54</v>
      </c>
      <c r="AD1423">
        <v>0.84</v>
      </c>
      <c r="AE1423">
        <v>2.92</v>
      </c>
      <c r="AF1423" t="s">
        <v>230</v>
      </c>
      <c r="AG1423" s="1">
        <v>322800</v>
      </c>
      <c r="AH1423" s="36">
        <v>1097.5</v>
      </c>
      <c r="AI1423" s="1">
        <v>4800</v>
      </c>
      <c r="AJ1423" s="36">
        <v>1097</v>
      </c>
      <c r="AK1423" s="1">
        <v>5100</v>
      </c>
      <c r="AL1423" s="2">
        <v>0.63958333333333328</v>
      </c>
      <c r="AN1423" t="s">
        <v>298</v>
      </c>
      <c r="AO1423" t="s">
        <v>335</v>
      </c>
      <c r="AQ1423" t="str">
        <f t="shared" si="22"/>
        <v/>
      </c>
    </row>
    <row r="1424" spans="1:43">
      <c r="A1424" s="8">
        <v>46195</v>
      </c>
      <c r="B1424" s="67">
        <v>4092.84</v>
      </c>
      <c r="C1424" s="67">
        <v>1.18</v>
      </c>
      <c r="D1424" s="67">
        <v>69400</v>
      </c>
      <c r="E1424" s="67">
        <v>-0.47</v>
      </c>
      <c r="F1424" s="69">
        <v>4220</v>
      </c>
      <c r="G1424" t="s">
        <v>46</v>
      </c>
      <c r="H1424">
        <v>0</v>
      </c>
      <c r="I1424" t="s">
        <v>288</v>
      </c>
      <c r="J1424" t="s">
        <v>289</v>
      </c>
      <c r="K1424" t="s">
        <v>290</v>
      </c>
      <c r="L1424" s="36">
        <v>1734</v>
      </c>
      <c r="M1424">
        <v>21</v>
      </c>
      <c r="N1424" s="66">
        <v>1.23E-2</v>
      </c>
      <c r="O1424" s="36">
        <v>1713</v>
      </c>
      <c r="P1424" s="66">
        <v>1.2200000000000001E-2</v>
      </c>
      <c r="Q1424" s="36">
        <v>1706</v>
      </c>
      <c r="R1424" s="36">
        <v>1749</v>
      </c>
      <c r="S1424" s="36">
        <v>1705</v>
      </c>
      <c r="T1424" s="66">
        <v>1.6400000000000001E-2</v>
      </c>
      <c r="U1424" s="66">
        <v>1.6999999999999999E-3</v>
      </c>
      <c r="V1424" s="66">
        <v>-8.5000000000000006E-3</v>
      </c>
      <c r="W1424" s="66">
        <v>1.7000000000000001E-2</v>
      </c>
      <c r="X1424" s="1">
        <v>84200</v>
      </c>
      <c r="Y1424" s="1">
        <v>145585</v>
      </c>
      <c r="Z1424" s="1">
        <v>88910</v>
      </c>
      <c r="AA1424" t="s">
        <v>358</v>
      </c>
      <c r="AB1424" t="s">
        <v>578</v>
      </c>
      <c r="AC1424">
        <v>12.13</v>
      </c>
      <c r="AD1424">
        <v>1.22</v>
      </c>
      <c r="AE1424">
        <v>3.11</v>
      </c>
      <c r="AF1424" t="s">
        <v>230</v>
      </c>
      <c r="AG1424" s="1">
        <v>3300</v>
      </c>
      <c r="AH1424" s="36">
        <v>1735</v>
      </c>
      <c r="AI1424">
        <v>200</v>
      </c>
      <c r="AJ1424" s="36">
        <v>1734</v>
      </c>
      <c r="AK1424">
        <v>100</v>
      </c>
      <c r="AL1424" s="2">
        <v>0.63888888888888884</v>
      </c>
      <c r="AN1424" t="s">
        <v>298</v>
      </c>
      <c r="AO1424" t="s">
        <v>335</v>
      </c>
      <c r="AQ1424" t="str">
        <f t="shared" si="22"/>
        <v/>
      </c>
    </row>
    <row r="1425" spans="1:43">
      <c r="A1425" s="8">
        <v>46195</v>
      </c>
      <c r="B1425" s="67">
        <v>4092.84</v>
      </c>
      <c r="C1425" s="67">
        <v>1.18</v>
      </c>
      <c r="D1425" s="67">
        <v>69400</v>
      </c>
      <c r="E1425" s="67">
        <v>-0.47</v>
      </c>
      <c r="F1425" s="69">
        <v>4334</v>
      </c>
      <c r="G1425" t="s">
        <v>47</v>
      </c>
      <c r="H1425">
        <v>0</v>
      </c>
      <c r="I1425" t="s">
        <v>314</v>
      </c>
      <c r="J1425" t="s">
        <v>323</v>
      </c>
      <c r="K1425" t="s">
        <v>295</v>
      </c>
      <c r="L1425">
        <v>373</v>
      </c>
      <c r="M1425">
        <v>-3</v>
      </c>
      <c r="N1425" s="66">
        <v>-8.0000000000000002E-3</v>
      </c>
      <c r="O1425">
        <v>376</v>
      </c>
      <c r="P1425" s="66">
        <v>-7.9000000000000008E-3</v>
      </c>
      <c r="Q1425">
        <v>372</v>
      </c>
      <c r="R1425">
        <v>375</v>
      </c>
      <c r="S1425">
        <v>371</v>
      </c>
      <c r="T1425" s="66">
        <v>2.5999999999999999E-3</v>
      </c>
      <c r="U1425" s="66">
        <v>5.3E-3</v>
      </c>
      <c r="V1425" s="66">
        <v>-5.3E-3</v>
      </c>
      <c r="W1425" s="66">
        <v>5.3E-3</v>
      </c>
      <c r="X1425" s="1">
        <v>8100</v>
      </c>
      <c r="Y1425" s="1">
        <v>3017</v>
      </c>
      <c r="Z1425" s="1">
        <v>4138</v>
      </c>
      <c r="AA1425" t="s">
        <v>360</v>
      </c>
      <c r="AB1425" t="s">
        <v>630</v>
      </c>
      <c r="AC1425">
        <v>11.2</v>
      </c>
      <c r="AD1425">
        <v>1.23</v>
      </c>
      <c r="AE1425">
        <v>2.68</v>
      </c>
      <c r="AF1425">
        <v>0.1</v>
      </c>
      <c r="AG1425">
        <v>300</v>
      </c>
      <c r="AH1425">
        <v>375</v>
      </c>
      <c r="AI1425">
        <v>600</v>
      </c>
      <c r="AJ1425">
        <v>373</v>
      </c>
      <c r="AK1425" s="1">
        <v>1000</v>
      </c>
      <c r="AL1425" s="2">
        <v>0.5854166666666667</v>
      </c>
      <c r="AM1425" s="3">
        <v>46183</v>
      </c>
      <c r="AN1425" t="s">
        <v>306</v>
      </c>
      <c r="AO1425" t="s">
        <v>351</v>
      </c>
      <c r="AQ1425" t="str">
        <f t="shared" si="22"/>
        <v/>
      </c>
    </row>
    <row r="1426" spans="1:43">
      <c r="A1426" s="8">
        <v>46195</v>
      </c>
      <c r="B1426" s="67">
        <v>4092.84</v>
      </c>
      <c r="C1426" s="67">
        <v>1.18</v>
      </c>
      <c r="D1426" s="67">
        <v>69400</v>
      </c>
      <c r="E1426" s="67">
        <v>-0.47</v>
      </c>
      <c r="F1426" s="69">
        <v>4523</v>
      </c>
      <c r="G1426" t="s">
        <v>48</v>
      </c>
      <c r="H1426">
        <v>0</v>
      </c>
      <c r="I1426" t="s">
        <v>288</v>
      </c>
      <c r="J1426" t="s">
        <v>289</v>
      </c>
      <c r="K1426" t="s">
        <v>290</v>
      </c>
      <c r="L1426" s="36">
        <v>3898</v>
      </c>
      <c r="M1426">
        <v>-4</v>
      </c>
      <c r="N1426" s="66">
        <v>-1E-3</v>
      </c>
      <c r="O1426" s="36">
        <v>3902</v>
      </c>
      <c r="P1426" s="66">
        <v>-1E-3</v>
      </c>
      <c r="Q1426" s="36">
        <v>3861</v>
      </c>
      <c r="R1426" s="36">
        <v>3908</v>
      </c>
      <c r="S1426" s="36">
        <v>3822</v>
      </c>
      <c r="T1426" s="66">
        <v>9.4999999999999998E-3</v>
      </c>
      <c r="U1426" s="66">
        <v>6.7000000000000002E-3</v>
      </c>
      <c r="V1426" s="66">
        <v>-2.5000000000000001E-3</v>
      </c>
      <c r="W1426" s="66">
        <v>1.9800000000000002E-2</v>
      </c>
      <c r="X1426" s="1">
        <v>923700</v>
      </c>
      <c r="Y1426" s="1">
        <v>3589923</v>
      </c>
      <c r="Z1426" s="1">
        <v>1136848</v>
      </c>
      <c r="AA1426" t="s">
        <v>362</v>
      </c>
      <c r="AB1426" t="s">
        <v>631</v>
      </c>
      <c r="AC1426">
        <v>21.04</v>
      </c>
      <c r="AD1426">
        <v>1.22</v>
      </c>
      <c r="AE1426">
        <v>4.0999999999999996</v>
      </c>
      <c r="AF1426" t="s">
        <v>230</v>
      </c>
      <c r="AG1426" s="1">
        <v>113200</v>
      </c>
      <c r="AH1426" s="36">
        <v>3898</v>
      </c>
      <c r="AI1426">
        <v>200</v>
      </c>
      <c r="AJ1426" s="36">
        <v>3897</v>
      </c>
      <c r="AK1426">
        <v>500</v>
      </c>
      <c r="AL1426" s="2">
        <v>0.63958333333333328</v>
      </c>
      <c r="AN1426" t="s">
        <v>298</v>
      </c>
      <c r="AO1426" t="s">
        <v>364</v>
      </c>
      <c r="AQ1426" t="str">
        <f t="shared" si="22"/>
        <v/>
      </c>
    </row>
    <row r="1427" spans="1:43">
      <c r="A1427" s="8">
        <v>46195</v>
      </c>
      <c r="B1427" s="67">
        <v>4092.84</v>
      </c>
      <c r="C1427" s="67">
        <v>1.18</v>
      </c>
      <c r="D1427" s="67">
        <v>69400</v>
      </c>
      <c r="E1427" s="67">
        <v>-0.47</v>
      </c>
      <c r="F1427" s="69">
        <v>4528</v>
      </c>
      <c r="G1427" t="s">
        <v>49</v>
      </c>
      <c r="H1427">
        <v>0</v>
      </c>
      <c r="I1427" t="s">
        <v>288</v>
      </c>
      <c r="J1427" t="s">
        <v>289</v>
      </c>
      <c r="K1427" t="s">
        <v>295</v>
      </c>
      <c r="L1427" s="36">
        <v>2343.5</v>
      </c>
      <c r="M1427">
        <v>94.5</v>
      </c>
      <c r="N1427" s="66">
        <v>4.2000000000000003E-2</v>
      </c>
      <c r="O1427" s="36">
        <v>2249</v>
      </c>
      <c r="P1427" s="66">
        <v>4.2000000000000003E-2</v>
      </c>
      <c r="Q1427" s="36">
        <v>2335</v>
      </c>
      <c r="R1427" s="36">
        <v>2390</v>
      </c>
      <c r="S1427" s="36">
        <v>2318.5</v>
      </c>
      <c r="T1427" s="66">
        <v>3.5999999999999999E-3</v>
      </c>
      <c r="U1427" s="66">
        <v>9.1999999999999998E-3</v>
      </c>
      <c r="V1427" s="66">
        <v>-1.9400000000000001E-2</v>
      </c>
      <c r="W1427" s="66">
        <v>1.0699999999999999E-2</v>
      </c>
      <c r="X1427" s="1">
        <v>1378100</v>
      </c>
      <c r="Y1427" s="1">
        <v>3225299</v>
      </c>
      <c r="Z1427" s="1">
        <v>1168686</v>
      </c>
      <c r="AA1427" t="s">
        <v>365</v>
      </c>
      <c r="AB1427" t="s">
        <v>580</v>
      </c>
      <c r="AC1427">
        <v>15.5</v>
      </c>
      <c r="AD1427">
        <v>1.29</v>
      </c>
      <c r="AE1427">
        <v>3.41</v>
      </c>
      <c r="AF1427" t="s">
        <v>230</v>
      </c>
      <c r="AG1427" s="1">
        <v>74200</v>
      </c>
      <c r="AH1427" s="36">
        <v>2343.5</v>
      </c>
      <c r="AI1427">
        <v>100</v>
      </c>
      <c r="AJ1427" s="36">
        <v>2343</v>
      </c>
      <c r="AK1427">
        <v>800</v>
      </c>
      <c r="AL1427" s="2">
        <v>0.63958333333333328</v>
      </c>
      <c r="AN1427" t="s">
        <v>298</v>
      </c>
      <c r="AO1427" t="s">
        <v>364</v>
      </c>
      <c r="AQ1427" t="str">
        <f t="shared" si="22"/>
        <v/>
      </c>
    </row>
    <row r="1428" spans="1:43">
      <c r="A1428" s="8">
        <v>46195</v>
      </c>
      <c r="B1428" s="67">
        <v>4092.84</v>
      </c>
      <c r="C1428" s="67">
        <v>1.18</v>
      </c>
      <c r="D1428" s="67">
        <v>69400</v>
      </c>
      <c r="E1428" s="67">
        <v>-0.47</v>
      </c>
      <c r="F1428" s="69">
        <v>4661</v>
      </c>
      <c r="G1428" t="s">
        <v>50</v>
      </c>
      <c r="H1428">
        <v>0</v>
      </c>
      <c r="I1428" t="s">
        <v>288</v>
      </c>
      <c r="J1428" t="s">
        <v>289</v>
      </c>
      <c r="K1428" t="s">
        <v>295</v>
      </c>
      <c r="L1428" s="36">
        <v>2323</v>
      </c>
      <c r="M1428">
        <v>-13.5</v>
      </c>
      <c r="N1428" s="66">
        <v>-5.7999999999999996E-3</v>
      </c>
      <c r="O1428" s="36">
        <v>2336.5</v>
      </c>
      <c r="P1428" s="66">
        <v>-5.7000000000000002E-3</v>
      </c>
      <c r="Q1428" s="36">
        <v>2328</v>
      </c>
      <c r="R1428" s="36">
        <v>2351.5</v>
      </c>
      <c r="S1428" s="36">
        <v>2308.5</v>
      </c>
      <c r="T1428" s="66">
        <v>-2.0999999999999999E-3</v>
      </c>
      <c r="U1428" s="66">
        <v>-1.9E-3</v>
      </c>
      <c r="V1428" s="66">
        <v>-1.21E-2</v>
      </c>
      <c r="W1428" s="66">
        <v>6.1999999999999998E-3</v>
      </c>
      <c r="X1428" s="1">
        <v>3216100</v>
      </c>
      <c r="Y1428" s="1">
        <v>7488885</v>
      </c>
      <c r="Z1428" s="1">
        <v>4182447</v>
      </c>
      <c r="AA1428" t="s">
        <v>367</v>
      </c>
      <c r="AB1428" t="s">
        <v>368</v>
      </c>
      <c r="AC1428">
        <v>32.53</v>
      </c>
      <c r="AD1428">
        <v>3.46</v>
      </c>
      <c r="AE1428">
        <v>0.69</v>
      </c>
      <c r="AF1428" t="s">
        <v>230</v>
      </c>
      <c r="AG1428" s="1">
        <v>427700</v>
      </c>
      <c r="AH1428" s="36">
        <v>2323.5</v>
      </c>
      <c r="AI1428">
        <v>400</v>
      </c>
      <c r="AJ1428" s="36">
        <v>2323</v>
      </c>
      <c r="AK1428" s="1">
        <v>1200</v>
      </c>
      <c r="AL1428" s="2">
        <v>0.63888888888888884</v>
      </c>
      <c r="AN1428" t="s">
        <v>298</v>
      </c>
      <c r="AO1428" t="s">
        <v>313</v>
      </c>
      <c r="AQ1428" t="str">
        <f t="shared" si="22"/>
        <v/>
      </c>
    </row>
    <row r="1429" spans="1:43">
      <c r="A1429" s="8">
        <v>46195</v>
      </c>
      <c r="B1429" s="67">
        <v>4092.84</v>
      </c>
      <c r="C1429" s="67">
        <v>1.18</v>
      </c>
      <c r="D1429" s="67">
        <v>69400</v>
      </c>
      <c r="E1429" s="67">
        <v>-0.47</v>
      </c>
      <c r="F1429" s="69">
        <v>5020</v>
      </c>
      <c r="G1429" t="s">
        <v>51</v>
      </c>
      <c r="H1429">
        <v>0</v>
      </c>
      <c r="I1429" t="s">
        <v>288</v>
      </c>
      <c r="J1429" t="s">
        <v>289</v>
      </c>
      <c r="K1429" t="s">
        <v>290</v>
      </c>
      <c r="L1429" s="36">
        <v>1253.5</v>
      </c>
      <c r="M1429">
        <v>-10.5</v>
      </c>
      <c r="N1429" s="66">
        <v>-8.3000000000000001E-3</v>
      </c>
      <c r="O1429" s="36">
        <v>1264</v>
      </c>
      <c r="P1429" s="66">
        <v>-8.3000000000000001E-3</v>
      </c>
      <c r="Q1429" s="36">
        <v>1253</v>
      </c>
      <c r="R1429" s="36">
        <v>1265</v>
      </c>
      <c r="S1429" s="36">
        <v>1249</v>
      </c>
      <c r="T1429" s="66">
        <v>2.9999999999999997E-4</v>
      </c>
      <c r="U1429" s="66">
        <v>-1.9E-3</v>
      </c>
      <c r="V1429" s="66">
        <v>-8.9999999999999993E-3</v>
      </c>
      <c r="W1429" s="66">
        <v>3.5999999999999999E-3</v>
      </c>
      <c r="X1429" s="1">
        <v>3434900</v>
      </c>
      <c r="Y1429" s="1">
        <v>4317185</v>
      </c>
      <c r="Z1429" s="1">
        <v>3392931</v>
      </c>
      <c r="AA1429" t="s">
        <v>369</v>
      </c>
      <c r="AB1429" t="s">
        <v>370</v>
      </c>
      <c r="AC1429">
        <v>8.1</v>
      </c>
      <c r="AD1429">
        <v>1</v>
      </c>
      <c r="AE1429">
        <v>2.71</v>
      </c>
      <c r="AF1429" t="s">
        <v>230</v>
      </c>
      <c r="AG1429" s="1">
        <v>360300</v>
      </c>
      <c r="AH1429" s="36">
        <v>1254</v>
      </c>
      <c r="AI1429" s="1">
        <v>5700</v>
      </c>
      <c r="AJ1429" s="36">
        <v>1253.5</v>
      </c>
      <c r="AK1429" s="1">
        <v>4300</v>
      </c>
      <c r="AL1429" s="2">
        <v>0.63888888888888884</v>
      </c>
      <c r="AN1429" t="s">
        <v>298</v>
      </c>
      <c r="AO1429" t="s">
        <v>371</v>
      </c>
      <c r="AQ1429" t="str">
        <f t="shared" si="22"/>
        <v/>
      </c>
    </row>
    <row r="1430" spans="1:43">
      <c r="A1430" s="8">
        <v>46195</v>
      </c>
      <c r="B1430" s="67">
        <v>4092.84</v>
      </c>
      <c r="C1430" s="67">
        <v>1.18</v>
      </c>
      <c r="D1430" s="67">
        <v>69400</v>
      </c>
      <c r="E1430" s="67">
        <v>-0.47</v>
      </c>
      <c r="F1430" s="69">
        <v>5201</v>
      </c>
      <c r="G1430" t="s">
        <v>52</v>
      </c>
      <c r="H1430">
        <v>0</v>
      </c>
      <c r="I1430" t="s">
        <v>288</v>
      </c>
      <c r="J1430" t="s">
        <v>289</v>
      </c>
      <c r="K1430" t="s">
        <v>295</v>
      </c>
      <c r="L1430" s="36">
        <v>7576</v>
      </c>
      <c r="M1430">
        <v>-40</v>
      </c>
      <c r="N1430" s="66">
        <v>-5.3E-3</v>
      </c>
      <c r="O1430" s="36">
        <v>7616</v>
      </c>
      <c r="P1430" s="66">
        <v>-5.1999999999999998E-3</v>
      </c>
      <c r="Q1430" s="36">
        <v>7549</v>
      </c>
      <c r="R1430" s="36">
        <v>7682</v>
      </c>
      <c r="S1430" s="36">
        <v>7520</v>
      </c>
      <c r="T1430" s="66">
        <v>3.5000000000000001E-3</v>
      </c>
      <c r="U1430" s="66">
        <v>-9.5999999999999992E-3</v>
      </c>
      <c r="V1430" s="66">
        <v>-1.37E-2</v>
      </c>
      <c r="W1430" s="66">
        <v>7.4000000000000003E-3</v>
      </c>
      <c r="X1430" s="1">
        <v>889600</v>
      </c>
      <c r="Y1430" s="1">
        <v>6770320</v>
      </c>
      <c r="Z1430" s="1">
        <v>1647285</v>
      </c>
      <c r="AA1430" t="s">
        <v>581</v>
      </c>
      <c r="AB1430" t="s">
        <v>373</v>
      </c>
      <c r="AC1430">
        <v>20.89</v>
      </c>
      <c r="AD1430">
        <v>1.08</v>
      </c>
      <c r="AE1430">
        <v>2.77</v>
      </c>
      <c r="AF1430" t="s">
        <v>230</v>
      </c>
      <c r="AG1430" s="1">
        <v>70300</v>
      </c>
      <c r="AH1430" s="36">
        <v>7577</v>
      </c>
      <c r="AI1430">
        <v>200</v>
      </c>
      <c r="AJ1430" s="36">
        <v>7574</v>
      </c>
      <c r="AK1430">
        <v>300</v>
      </c>
      <c r="AL1430" s="2">
        <v>0.63958333333333328</v>
      </c>
      <c r="AN1430" t="s">
        <v>293</v>
      </c>
      <c r="AO1430" t="s">
        <v>341</v>
      </c>
      <c r="AQ1430" t="str">
        <f t="shared" si="22"/>
        <v/>
      </c>
    </row>
    <row r="1431" spans="1:43">
      <c r="A1431" s="8">
        <v>46195</v>
      </c>
      <c r="B1431" s="67">
        <v>4092.84</v>
      </c>
      <c r="C1431" s="67">
        <v>1.18</v>
      </c>
      <c r="D1431" s="67">
        <v>69400</v>
      </c>
      <c r="E1431" s="67">
        <v>-0.47</v>
      </c>
      <c r="F1431" s="69">
        <v>5302</v>
      </c>
      <c r="G1431" t="s">
        <v>53</v>
      </c>
      <c r="H1431">
        <v>0</v>
      </c>
      <c r="I1431" t="s">
        <v>288</v>
      </c>
      <c r="J1431" t="s">
        <v>289</v>
      </c>
      <c r="K1431" t="s">
        <v>290</v>
      </c>
      <c r="L1431" s="36">
        <v>4730</v>
      </c>
      <c r="M1431">
        <v>35</v>
      </c>
      <c r="N1431" s="66">
        <v>7.4999999999999997E-3</v>
      </c>
      <c r="O1431" s="36">
        <v>4695</v>
      </c>
      <c r="P1431" s="66">
        <v>7.4000000000000003E-3</v>
      </c>
      <c r="Q1431" s="36">
        <v>4695</v>
      </c>
      <c r="R1431" s="36">
        <v>4745</v>
      </c>
      <c r="S1431" s="36">
        <v>4690</v>
      </c>
      <c r="T1431" s="66">
        <v>7.4000000000000003E-3</v>
      </c>
      <c r="U1431" s="66">
        <v>5.3E-3</v>
      </c>
      <c r="V1431" s="66">
        <v>-3.0999999999999999E-3</v>
      </c>
      <c r="W1431" s="66">
        <v>8.5000000000000006E-3</v>
      </c>
      <c r="X1431" s="1">
        <v>56900</v>
      </c>
      <c r="Y1431" s="1">
        <v>267936</v>
      </c>
      <c r="Z1431" s="1">
        <v>55967</v>
      </c>
      <c r="AA1431" t="s">
        <v>374</v>
      </c>
      <c r="AB1431" t="s">
        <v>375</v>
      </c>
      <c r="AC1431">
        <v>19.18</v>
      </c>
      <c r="AD1431">
        <v>0.96</v>
      </c>
      <c r="AE1431">
        <v>4.2300000000000004</v>
      </c>
      <c r="AF1431" t="s">
        <v>230</v>
      </c>
      <c r="AG1431" s="1">
        <v>1500</v>
      </c>
      <c r="AH1431" s="36">
        <v>4730</v>
      </c>
      <c r="AI1431">
        <v>600</v>
      </c>
      <c r="AJ1431" s="36">
        <v>4725</v>
      </c>
      <c r="AK1431">
        <v>500</v>
      </c>
      <c r="AL1431" s="2">
        <v>0.63888888888888884</v>
      </c>
      <c r="AN1431" t="s">
        <v>293</v>
      </c>
      <c r="AO1431" t="s">
        <v>341</v>
      </c>
      <c r="AQ1431" t="str">
        <f t="shared" si="22"/>
        <v/>
      </c>
    </row>
    <row r="1432" spans="1:43">
      <c r="A1432" s="8">
        <v>46195</v>
      </c>
      <c r="B1432" s="67">
        <v>4092.84</v>
      </c>
      <c r="C1432" s="67">
        <v>1.18</v>
      </c>
      <c r="D1432" s="67">
        <v>69400</v>
      </c>
      <c r="E1432" s="67">
        <v>-0.47</v>
      </c>
      <c r="F1432" s="69">
        <v>5310</v>
      </c>
      <c r="G1432" t="s">
        <v>54</v>
      </c>
      <c r="H1432">
        <v>0</v>
      </c>
      <c r="I1432" t="s">
        <v>288</v>
      </c>
      <c r="J1432" t="s">
        <v>289</v>
      </c>
      <c r="K1432" t="s">
        <v>290</v>
      </c>
      <c r="L1432" s="36">
        <v>8270</v>
      </c>
      <c r="M1432">
        <v>-80</v>
      </c>
      <c r="N1432" s="66">
        <v>-9.5999999999999992E-3</v>
      </c>
      <c r="O1432" s="36">
        <v>8350</v>
      </c>
      <c r="P1432" s="66">
        <v>-9.4999999999999998E-3</v>
      </c>
      <c r="Q1432" s="36">
        <v>8490</v>
      </c>
      <c r="R1432" s="36">
        <v>8610</v>
      </c>
      <c r="S1432" s="36">
        <v>8220</v>
      </c>
      <c r="T1432" s="66">
        <v>-2.5899999999999999E-2</v>
      </c>
      <c r="U1432" s="66">
        <v>-3.5999999999999999E-3</v>
      </c>
      <c r="V1432" s="66">
        <v>-3.9399999999999998E-2</v>
      </c>
      <c r="W1432" s="66">
        <v>6.0000000000000001E-3</v>
      </c>
      <c r="X1432" s="1">
        <v>66900</v>
      </c>
      <c r="Y1432" s="1">
        <v>557719</v>
      </c>
      <c r="Z1432" s="1">
        <v>173608</v>
      </c>
      <c r="AA1432" t="s">
        <v>662</v>
      </c>
      <c r="AB1432" t="s">
        <v>377</v>
      </c>
      <c r="AC1432">
        <v>35.4</v>
      </c>
      <c r="AD1432">
        <v>1.77</v>
      </c>
      <c r="AE1432">
        <v>1.75</v>
      </c>
      <c r="AF1432" t="s">
        <v>230</v>
      </c>
      <c r="AG1432">
        <v>0</v>
      </c>
      <c r="AH1432" s="36">
        <v>8280</v>
      </c>
      <c r="AI1432" s="1">
        <v>1100</v>
      </c>
      <c r="AJ1432" s="36">
        <v>8260</v>
      </c>
      <c r="AK1432" s="1">
        <v>1000</v>
      </c>
      <c r="AL1432" s="2">
        <v>0.63888888888888884</v>
      </c>
      <c r="AN1432" t="s">
        <v>293</v>
      </c>
      <c r="AO1432" t="s">
        <v>341</v>
      </c>
      <c r="AQ1432" t="str">
        <f t="shared" si="22"/>
        <v/>
      </c>
    </row>
    <row r="1433" spans="1:43">
      <c r="A1433" s="8">
        <v>46195</v>
      </c>
      <c r="B1433" s="67">
        <v>4092.84</v>
      </c>
      <c r="C1433" s="67">
        <v>1.18</v>
      </c>
      <c r="D1433" s="67">
        <v>69400</v>
      </c>
      <c r="E1433" s="67">
        <v>-0.47</v>
      </c>
      <c r="F1433" s="69">
        <v>5334</v>
      </c>
      <c r="G1433" t="s">
        <v>55</v>
      </c>
      <c r="H1433">
        <v>0</v>
      </c>
      <c r="I1433" t="s">
        <v>288</v>
      </c>
      <c r="J1433" t="s">
        <v>289</v>
      </c>
      <c r="K1433" t="s">
        <v>290</v>
      </c>
      <c r="L1433" s="36">
        <v>10945</v>
      </c>
      <c r="M1433">
        <v>125</v>
      </c>
      <c r="N1433" s="66">
        <v>1.1599999999999999E-2</v>
      </c>
      <c r="O1433" s="36">
        <v>10820</v>
      </c>
      <c r="P1433" s="66">
        <v>1.15E-2</v>
      </c>
      <c r="Q1433" s="36">
        <v>10755</v>
      </c>
      <c r="R1433" s="36">
        <v>11000</v>
      </c>
      <c r="S1433" s="36">
        <v>10755</v>
      </c>
      <c r="T1433" s="66">
        <v>1.7600000000000001E-2</v>
      </c>
      <c r="U1433" s="66">
        <v>1.2999999999999999E-3</v>
      </c>
      <c r="V1433" s="66">
        <v>-5.0000000000000001E-3</v>
      </c>
      <c r="W1433" s="66">
        <v>1.7600000000000001E-2</v>
      </c>
      <c r="X1433" s="1">
        <v>552300</v>
      </c>
      <c r="Y1433" s="1">
        <v>6035903</v>
      </c>
      <c r="Z1433" s="1">
        <v>2180766</v>
      </c>
      <c r="AA1433" t="s">
        <v>672</v>
      </c>
      <c r="AB1433" t="s">
        <v>379</v>
      </c>
      <c r="AC1433">
        <v>20.350000000000001</v>
      </c>
      <c r="AD1433">
        <v>2.79</v>
      </c>
      <c r="AE1433">
        <v>1.92</v>
      </c>
      <c r="AF1433" t="s">
        <v>230</v>
      </c>
      <c r="AG1433" s="1">
        <v>27200</v>
      </c>
      <c r="AH1433" s="36">
        <v>10945</v>
      </c>
      <c r="AI1433">
        <v>400</v>
      </c>
      <c r="AJ1433" s="36">
        <v>10940</v>
      </c>
      <c r="AK1433" s="1">
        <v>1200</v>
      </c>
      <c r="AL1433" s="2">
        <v>0.63888888888888884</v>
      </c>
      <c r="AN1433" t="s">
        <v>298</v>
      </c>
      <c r="AO1433" t="s">
        <v>341</v>
      </c>
      <c r="AQ1433" t="str">
        <f t="shared" si="22"/>
        <v/>
      </c>
    </row>
    <row r="1434" spans="1:43">
      <c r="A1434" s="8">
        <v>46195</v>
      </c>
      <c r="B1434" s="67">
        <v>4092.84</v>
      </c>
      <c r="C1434" s="67">
        <v>1.18</v>
      </c>
      <c r="D1434" s="67">
        <v>69400</v>
      </c>
      <c r="E1434" s="67">
        <v>-0.47</v>
      </c>
      <c r="F1434" s="69">
        <v>5706</v>
      </c>
      <c r="G1434" t="s">
        <v>56</v>
      </c>
      <c r="H1434">
        <v>0</v>
      </c>
      <c r="I1434" t="s">
        <v>288</v>
      </c>
      <c r="J1434" t="s">
        <v>289</v>
      </c>
      <c r="K1434" t="s">
        <v>295</v>
      </c>
      <c r="L1434" s="36">
        <v>53120</v>
      </c>
      <c r="M1434" s="36">
        <v>4300</v>
      </c>
      <c r="N1434" s="66">
        <v>8.8099999999999998E-2</v>
      </c>
      <c r="O1434" s="36">
        <v>48820</v>
      </c>
      <c r="P1434" s="66">
        <v>8.7999999999999995E-2</v>
      </c>
      <c r="Q1434" s="36">
        <v>50220</v>
      </c>
      <c r="R1434" s="36">
        <v>53570</v>
      </c>
      <c r="S1434" s="36">
        <v>49650</v>
      </c>
      <c r="T1434" s="66">
        <v>5.7700000000000001E-2</v>
      </c>
      <c r="U1434" s="66">
        <v>2.2000000000000001E-3</v>
      </c>
      <c r="V1434" s="66">
        <v>-8.3999999999999995E-3</v>
      </c>
      <c r="W1434" s="66">
        <v>6.9800000000000001E-2</v>
      </c>
      <c r="X1434" s="1">
        <v>1680900</v>
      </c>
      <c r="Y1434" s="1">
        <v>87679661</v>
      </c>
      <c r="Z1434" s="1">
        <v>3049907</v>
      </c>
      <c r="AA1434" t="s">
        <v>521</v>
      </c>
      <c r="AB1434" t="s">
        <v>381</v>
      </c>
      <c r="AC1434">
        <v>40.520000000000003</v>
      </c>
      <c r="AD1434">
        <v>7.37</v>
      </c>
      <c r="AE1434">
        <v>0.53</v>
      </c>
      <c r="AF1434" t="s">
        <v>230</v>
      </c>
      <c r="AG1434" s="1">
        <v>11200</v>
      </c>
      <c r="AH1434" s="36">
        <v>53150</v>
      </c>
      <c r="AI1434">
        <v>500</v>
      </c>
      <c r="AJ1434" s="36">
        <v>53110</v>
      </c>
      <c r="AK1434">
        <v>700</v>
      </c>
      <c r="AL1434" s="2">
        <v>0.63888888888888884</v>
      </c>
      <c r="AN1434" t="s">
        <v>298</v>
      </c>
      <c r="AO1434" t="s">
        <v>382</v>
      </c>
      <c r="AQ1434" t="str">
        <f t="shared" si="22"/>
        <v/>
      </c>
    </row>
    <row r="1435" spans="1:43">
      <c r="A1435" s="8">
        <v>46195</v>
      </c>
      <c r="B1435" s="67">
        <v>4092.84</v>
      </c>
      <c r="C1435" s="67">
        <v>1.18</v>
      </c>
      <c r="D1435" s="67">
        <v>69400</v>
      </c>
      <c r="E1435" s="67">
        <v>-0.47</v>
      </c>
      <c r="F1435" s="69">
        <v>5711</v>
      </c>
      <c r="G1435" t="s">
        <v>57</v>
      </c>
      <c r="H1435">
        <v>0</v>
      </c>
      <c r="I1435" t="s">
        <v>288</v>
      </c>
      <c r="J1435" t="s">
        <v>289</v>
      </c>
      <c r="K1435" t="s">
        <v>290</v>
      </c>
      <c r="L1435" s="36">
        <v>4930</v>
      </c>
      <c r="M1435">
        <v>94</v>
      </c>
      <c r="N1435" s="66">
        <v>1.9400000000000001E-2</v>
      </c>
      <c r="O1435" s="36">
        <v>4836</v>
      </c>
      <c r="P1435" s="66">
        <v>1.9400000000000001E-2</v>
      </c>
      <c r="Q1435" s="36">
        <v>4836</v>
      </c>
      <c r="R1435" s="36">
        <v>4990</v>
      </c>
      <c r="S1435" s="36">
        <v>4830</v>
      </c>
      <c r="T1435" s="66">
        <v>1.9400000000000001E-2</v>
      </c>
      <c r="U1435" s="66">
        <v>-2.2000000000000001E-3</v>
      </c>
      <c r="V1435" s="66">
        <v>-1.2E-2</v>
      </c>
      <c r="W1435" s="66">
        <v>2.07E-2</v>
      </c>
      <c r="X1435" s="1">
        <v>965900</v>
      </c>
      <c r="Y1435" s="1">
        <v>4755238</v>
      </c>
      <c r="Z1435" s="1">
        <v>648243</v>
      </c>
      <c r="AA1435" t="s">
        <v>383</v>
      </c>
      <c r="AB1435" t="s">
        <v>384</v>
      </c>
      <c r="AC1435">
        <v>13.14</v>
      </c>
      <c r="AD1435">
        <v>0.87</v>
      </c>
      <c r="AE1435">
        <v>2.35</v>
      </c>
      <c r="AF1435" t="s">
        <v>230</v>
      </c>
      <c r="AG1435" s="1">
        <v>13300</v>
      </c>
      <c r="AH1435" s="36">
        <v>4931</v>
      </c>
      <c r="AI1435">
        <v>100</v>
      </c>
      <c r="AJ1435" s="36">
        <v>4929</v>
      </c>
      <c r="AK1435">
        <v>200</v>
      </c>
      <c r="AL1435" s="2">
        <v>0.63958333333333328</v>
      </c>
      <c r="AN1435" t="s">
        <v>298</v>
      </c>
      <c r="AO1435" t="s">
        <v>382</v>
      </c>
      <c r="AQ1435" t="str">
        <f t="shared" si="22"/>
        <v/>
      </c>
    </row>
    <row r="1436" spans="1:43">
      <c r="A1436" s="8">
        <v>46195</v>
      </c>
      <c r="B1436" s="67">
        <v>4092.84</v>
      </c>
      <c r="C1436" s="67">
        <v>1.18</v>
      </c>
      <c r="D1436" s="67">
        <v>69400</v>
      </c>
      <c r="E1436" s="67">
        <v>-0.47</v>
      </c>
      <c r="F1436" s="69">
        <v>5713</v>
      </c>
      <c r="G1436" t="s">
        <v>58</v>
      </c>
      <c r="H1436">
        <v>0</v>
      </c>
      <c r="I1436" t="s">
        <v>288</v>
      </c>
      <c r="J1436" t="s">
        <v>289</v>
      </c>
      <c r="K1436" t="s">
        <v>290</v>
      </c>
      <c r="L1436" s="36">
        <v>8875</v>
      </c>
      <c r="M1436">
        <v>268</v>
      </c>
      <c r="N1436" s="66">
        <v>3.1099999999999999E-2</v>
      </c>
      <c r="O1436" s="36">
        <v>8607</v>
      </c>
      <c r="P1436" s="66">
        <v>3.1099999999999999E-2</v>
      </c>
      <c r="Q1436" s="36">
        <v>8504</v>
      </c>
      <c r="R1436" s="36">
        <v>8934</v>
      </c>
      <c r="S1436" s="36">
        <v>8486</v>
      </c>
      <c r="T1436" s="66">
        <v>4.36E-2</v>
      </c>
      <c r="U1436" s="66">
        <v>0.01</v>
      </c>
      <c r="V1436" s="66">
        <v>-6.6E-3</v>
      </c>
      <c r="W1436" s="66">
        <v>4.58E-2</v>
      </c>
      <c r="X1436" s="1">
        <v>2126300</v>
      </c>
      <c r="Y1436" s="1">
        <v>18622223</v>
      </c>
      <c r="Z1436" s="1">
        <v>2580974</v>
      </c>
      <c r="AA1436" t="s">
        <v>385</v>
      </c>
      <c r="AB1436" t="s">
        <v>386</v>
      </c>
      <c r="AC1436">
        <v>15.89</v>
      </c>
      <c r="AD1436">
        <v>1.1499999999999999</v>
      </c>
      <c r="AE1436">
        <v>2.33</v>
      </c>
      <c r="AF1436" t="s">
        <v>230</v>
      </c>
      <c r="AG1436" s="1">
        <v>50400</v>
      </c>
      <c r="AH1436" s="36">
        <v>8875</v>
      </c>
      <c r="AI1436">
        <v>400</v>
      </c>
      <c r="AJ1436" s="36">
        <v>8874</v>
      </c>
      <c r="AK1436">
        <v>400</v>
      </c>
      <c r="AL1436" s="2">
        <v>0.63958333333333328</v>
      </c>
      <c r="AN1436" t="s">
        <v>298</v>
      </c>
      <c r="AO1436" t="s">
        <v>382</v>
      </c>
      <c r="AQ1436" t="str">
        <f t="shared" si="22"/>
        <v/>
      </c>
    </row>
    <row r="1437" spans="1:43">
      <c r="A1437" s="8">
        <v>46195</v>
      </c>
      <c r="B1437" s="67">
        <v>4092.84</v>
      </c>
      <c r="C1437" s="67">
        <v>1.18</v>
      </c>
      <c r="D1437" s="67">
        <v>69400</v>
      </c>
      <c r="E1437" s="67">
        <v>-0.47</v>
      </c>
      <c r="F1437" s="69">
        <v>5802</v>
      </c>
      <c r="G1437" t="s">
        <v>59</v>
      </c>
      <c r="H1437">
        <v>0</v>
      </c>
      <c r="I1437" t="s">
        <v>288</v>
      </c>
      <c r="J1437" t="s">
        <v>289</v>
      </c>
      <c r="K1437" t="s">
        <v>290</v>
      </c>
      <c r="L1437" s="36">
        <v>13580</v>
      </c>
      <c r="M1437">
        <v>95</v>
      </c>
      <c r="N1437" s="66">
        <v>7.0000000000000001E-3</v>
      </c>
      <c r="O1437" s="36">
        <v>13485</v>
      </c>
      <c r="P1437" s="66">
        <v>7.0000000000000001E-3</v>
      </c>
      <c r="Q1437" s="36">
        <v>13695</v>
      </c>
      <c r="R1437" s="36">
        <v>13940</v>
      </c>
      <c r="S1437" s="36">
        <v>13245</v>
      </c>
      <c r="T1437" s="66">
        <v>-8.3000000000000001E-3</v>
      </c>
      <c r="U1437" s="66">
        <v>-2.0199999999999999E-2</v>
      </c>
      <c r="V1437" s="66">
        <v>-2.58E-2</v>
      </c>
      <c r="W1437" s="66">
        <v>2.52E-2</v>
      </c>
      <c r="X1437" s="1">
        <v>5277400</v>
      </c>
      <c r="Y1437" s="1">
        <v>71906697</v>
      </c>
      <c r="Z1437" s="1">
        <v>10781712</v>
      </c>
      <c r="AA1437" t="s">
        <v>582</v>
      </c>
      <c r="AB1437" t="s">
        <v>388</v>
      </c>
      <c r="AC1437">
        <v>32.58</v>
      </c>
      <c r="AD1437">
        <v>3.86</v>
      </c>
      <c r="AE1437">
        <v>1.1499999999999999</v>
      </c>
      <c r="AF1437" t="s">
        <v>230</v>
      </c>
      <c r="AG1437" s="1">
        <v>107400</v>
      </c>
      <c r="AH1437" s="36">
        <v>13580</v>
      </c>
      <c r="AI1437" s="1">
        <v>2000</v>
      </c>
      <c r="AJ1437" s="36">
        <v>13570</v>
      </c>
      <c r="AK1437" s="1">
        <v>1000</v>
      </c>
      <c r="AL1437" s="2">
        <v>0.63958333333333328</v>
      </c>
      <c r="AN1437" t="s">
        <v>298</v>
      </c>
      <c r="AO1437" t="s">
        <v>382</v>
      </c>
      <c r="AQ1437" t="str">
        <f t="shared" si="22"/>
        <v/>
      </c>
    </row>
    <row r="1438" spans="1:43">
      <c r="A1438" s="8">
        <v>46195</v>
      </c>
      <c r="B1438" s="67">
        <v>4092.84</v>
      </c>
      <c r="C1438" s="67">
        <v>1.18</v>
      </c>
      <c r="D1438" s="67">
        <v>69400</v>
      </c>
      <c r="E1438" s="67">
        <v>-0.47</v>
      </c>
      <c r="F1438" s="69">
        <v>5803</v>
      </c>
      <c r="G1438" t="s">
        <v>60</v>
      </c>
      <c r="H1438">
        <v>0</v>
      </c>
      <c r="I1438" t="s">
        <v>288</v>
      </c>
      <c r="J1438" t="s">
        <v>289</v>
      </c>
      <c r="L1438" t="s">
        <v>230</v>
      </c>
      <c r="O1438" s="36">
        <v>5161</v>
      </c>
      <c r="P1438" t="s">
        <v>230</v>
      </c>
      <c r="Q1438" t="s">
        <v>230</v>
      </c>
      <c r="R1438" t="s">
        <v>230</v>
      </c>
      <c r="S1438" t="s">
        <v>230</v>
      </c>
      <c r="T1438" t="s">
        <v>230</v>
      </c>
      <c r="U1438" t="s">
        <v>230</v>
      </c>
      <c r="V1438" t="s">
        <v>230</v>
      </c>
      <c r="W1438" t="s">
        <v>230</v>
      </c>
      <c r="X1438">
        <v>0</v>
      </c>
      <c r="Y1438" t="s">
        <v>230</v>
      </c>
      <c r="Z1438" s="1">
        <v>9161706</v>
      </c>
      <c r="AA1438" t="s">
        <v>389</v>
      </c>
      <c r="AB1438" t="s">
        <v>632</v>
      </c>
      <c r="AC1438">
        <v>51.2</v>
      </c>
      <c r="AD1438">
        <v>15.24</v>
      </c>
      <c r="AE1438">
        <v>0.74</v>
      </c>
      <c r="AF1438" t="s">
        <v>230</v>
      </c>
      <c r="AG1438">
        <v>0</v>
      </c>
      <c r="AH1438" s="36">
        <v>6161</v>
      </c>
      <c r="AI1438" s="1">
        <v>2826900</v>
      </c>
      <c r="AJ1438" s="36">
        <v>6161</v>
      </c>
      <c r="AK1438" s="1">
        <v>45547100</v>
      </c>
      <c r="AL1438" s="2">
        <v>-416.66666666666669</v>
      </c>
      <c r="AN1438" t="s">
        <v>298</v>
      </c>
      <c r="AO1438" t="s">
        <v>382</v>
      </c>
      <c r="AQ1438" t="str">
        <f t="shared" si="22"/>
        <v/>
      </c>
    </row>
    <row r="1439" spans="1:43">
      <c r="A1439" s="8">
        <v>46195</v>
      </c>
      <c r="B1439" s="67">
        <v>4092.84</v>
      </c>
      <c r="C1439" s="67">
        <v>1.18</v>
      </c>
      <c r="D1439" s="67">
        <v>69400</v>
      </c>
      <c r="E1439" s="67">
        <v>-0.47</v>
      </c>
      <c r="F1439" s="69">
        <v>6038</v>
      </c>
      <c r="G1439" t="s">
        <v>61</v>
      </c>
      <c r="H1439">
        <v>0</v>
      </c>
      <c r="I1439" t="s">
        <v>347</v>
      </c>
      <c r="J1439" t="s">
        <v>289</v>
      </c>
      <c r="K1439" t="s">
        <v>295</v>
      </c>
      <c r="L1439">
        <v>912</v>
      </c>
      <c r="M1439">
        <v>5</v>
      </c>
      <c r="N1439" s="66">
        <v>5.4999999999999997E-3</v>
      </c>
      <c r="O1439">
        <v>907</v>
      </c>
      <c r="P1439" s="66">
        <v>5.4999999999999997E-3</v>
      </c>
      <c r="Q1439">
        <v>914</v>
      </c>
      <c r="R1439">
        <v>915</v>
      </c>
      <c r="S1439">
        <v>907</v>
      </c>
      <c r="T1439" s="66">
        <v>-2.0999999999999999E-3</v>
      </c>
      <c r="U1439" s="66">
        <v>1E-3</v>
      </c>
      <c r="V1439" s="66">
        <v>-3.2000000000000002E-3</v>
      </c>
      <c r="W1439" s="66">
        <v>5.4999999999999997E-3</v>
      </c>
      <c r="X1439" s="1">
        <v>13800</v>
      </c>
      <c r="Y1439" s="1">
        <v>12581</v>
      </c>
      <c r="Z1439" s="1">
        <v>4617</v>
      </c>
      <c r="AA1439" t="s">
        <v>391</v>
      </c>
      <c r="AB1439" t="s">
        <v>392</v>
      </c>
      <c r="AC1439">
        <v>13.16</v>
      </c>
      <c r="AD1439">
        <v>0.92</v>
      </c>
      <c r="AE1439">
        <v>2.52</v>
      </c>
      <c r="AF1439" t="s">
        <v>230</v>
      </c>
      <c r="AG1439">
        <v>100</v>
      </c>
      <c r="AH1439">
        <v>915</v>
      </c>
      <c r="AI1439">
        <v>900</v>
      </c>
      <c r="AJ1439">
        <v>907</v>
      </c>
      <c r="AK1439">
        <v>400</v>
      </c>
      <c r="AL1439" s="2">
        <v>0.63541666666666663</v>
      </c>
      <c r="AN1439" t="s">
        <v>350</v>
      </c>
      <c r="AO1439" t="s">
        <v>313</v>
      </c>
      <c r="AQ1439" t="str">
        <f t="shared" si="22"/>
        <v/>
      </c>
    </row>
    <row r="1440" spans="1:43">
      <c r="A1440" s="8">
        <v>46195</v>
      </c>
      <c r="B1440" s="67">
        <v>4092.84</v>
      </c>
      <c r="C1440" s="67">
        <v>1.18</v>
      </c>
      <c r="D1440" s="67">
        <v>69400</v>
      </c>
      <c r="E1440" s="67">
        <v>-0.47</v>
      </c>
      <c r="F1440" s="69">
        <v>6156</v>
      </c>
      <c r="G1440" t="s">
        <v>62</v>
      </c>
      <c r="H1440">
        <v>0</v>
      </c>
      <c r="I1440" t="s">
        <v>314</v>
      </c>
      <c r="J1440" t="s">
        <v>323</v>
      </c>
      <c r="K1440" t="s">
        <v>295</v>
      </c>
      <c r="L1440" s="36">
        <v>2008</v>
      </c>
      <c r="M1440">
        <v>8</v>
      </c>
      <c r="N1440" s="66">
        <v>4.0000000000000001E-3</v>
      </c>
      <c r="O1440" s="36">
        <v>2000</v>
      </c>
      <c r="P1440" s="66">
        <v>4.0000000000000001E-3</v>
      </c>
      <c r="Q1440" s="36">
        <v>2000</v>
      </c>
      <c r="R1440" s="36">
        <v>2009</v>
      </c>
      <c r="S1440" s="36">
        <v>1995</v>
      </c>
      <c r="T1440" s="66">
        <v>4.0000000000000001E-3</v>
      </c>
      <c r="U1440" s="66">
        <v>0</v>
      </c>
      <c r="V1440" s="66">
        <v>-4.0000000000000002E-4</v>
      </c>
      <c r="W1440" s="66">
        <v>6.4999999999999997E-3</v>
      </c>
      <c r="X1440" s="1">
        <v>19900</v>
      </c>
      <c r="Y1440" s="1">
        <v>39883</v>
      </c>
      <c r="Z1440" s="1">
        <v>10642</v>
      </c>
      <c r="AA1440" t="s">
        <v>393</v>
      </c>
      <c r="AB1440" t="s">
        <v>394</v>
      </c>
      <c r="AC1440">
        <v>59.58</v>
      </c>
      <c r="AD1440">
        <v>1.41</v>
      </c>
      <c r="AE1440">
        <v>4.9800000000000004</v>
      </c>
      <c r="AF1440">
        <v>1.3</v>
      </c>
      <c r="AG1440">
        <v>0</v>
      </c>
      <c r="AH1440" s="36">
        <v>2008</v>
      </c>
      <c r="AI1440">
        <v>300</v>
      </c>
      <c r="AJ1440" s="36">
        <v>2004</v>
      </c>
      <c r="AK1440">
        <v>100</v>
      </c>
      <c r="AL1440" s="2">
        <v>0.61944444444444446</v>
      </c>
      <c r="AN1440" t="s">
        <v>350</v>
      </c>
      <c r="AO1440" t="s">
        <v>395</v>
      </c>
      <c r="AQ1440" t="str">
        <f t="shared" si="22"/>
        <v/>
      </c>
    </row>
    <row r="1441" spans="1:43">
      <c r="A1441" s="8">
        <v>46195</v>
      </c>
      <c r="B1441" s="67">
        <v>4092.84</v>
      </c>
      <c r="C1441" s="67">
        <v>1.18</v>
      </c>
      <c r="D1441" s="67">
        <v>69400</v>
      </c>
      <c r="E1441" s="67">
        <v>-0.47</v>
      </c>
      <c r="F1441" s="69">
        <v>6178</v>
      </c>
      <c r="G1441" t="s">
        <v>63</v>
      </c>
      <c r="H1441">
        <v>0</v>
      </c>
      <c r="I1441" t="s">
        <v>288</v>
      </c>
      <c r="J1441" t="s">
        <v>289</v>
      </c>
      <c r="K1441" t="s">
        <v>290</v>
      </c>
      <c r="L1441" s="36">
        <v>2227.5</v>
      </c>
      <c r="M1441">
        <v>-13</v>
      </c>
      <c r="N1441" s="66">
        <v>-5.7999999999999996E-3</v>
      </c>
      <c r="O1441" s="36">
        <v>2240.5</v>
      </c>
      <c r="P1441" s="66">
        <v>-5.7999999999999996E-3</v>
      </c>
      <c r="Q1441" s="36">
        <v>2210.5</v>
      </c>
      <c r="R1441" s="36">
        <v>2241</v>
      </c>
      <c r="S1441" s="36">
        <v>2194.5</v>
      </c>
      <c r="T1441" s="66">
        <v>7.6E-3</v>
      </c>
      <c r="U1441" s="66">
        <v>4.8999999999999998E-3</v>
      </c>
      <c r="V1441" s="66">
        <v>-6.0000000000000001E-3</v>
      </c>
      <c r="W1441" s="66">
        <v>1.4999999999999999E-2</v>
      </c>
      <c r="X1441" s="1">
        <v>2296100</v>
      </c>
      <c r="Y1441" s="1">
        <v>5101456</v>
      </c>
      <c r="Z1441" s="1">
        <v>6255253</v>
      </c>
      <c r="AA1441" t="s">
        <v>641</v>
      </c>
      <c r="AB1441" t="s">
        <v>397</v>
      </c>
      <c r="AC1441">
        <v>16.02</v>
      </c>
      <c r="AD1441">
        <v>0.64</v>
      </c>
      <c r="AE1441">
        <v>2.69</v>
      </c>
      <c r="AF1441" t="s">
        <v>230</v>
      </c>
      <c r="AG1441" s="1">
        <v>75200</v>
      </c>
      <c r="AH1441" s="36">
        <v>2227.5</v>
      </c>
      <c r="AI1441">
        <v>600</v>
      </c>
      <c r="AJ1441" s="36">
        <v>2227</v>
      </c>
      <c r="AK1441" s="1">
        <v>2200</v>
      </c>
      <c r="AL1441" s="2">
        <v>0.63888888888888884</v>
      </c>
      <c r="AN1441" t="s">
        <v>298</v>
      </c>
      <c r="AO1441" t="s">
        <v>313</v>
      </c>
      <c r="AQ1441" t="str">
        <f t="shared" si="22"/>
        <v/>
      </c>
    </row>
    <row r="1442" spans="1:43">
      <c r="A1442" s="8">
        <v>46195</v>
      </c>
      <c r="B1442" s="67">
        <v>4092.84</v>
      </c>
      <c r="C1442" s="67">
        <v>1.18</v>
      </c>
      <c r="D1442" s="67">
        <v>69400</v>
      </c>
      <c r="E1442" s="67">
        <v>-0.47</v>
      </c>
      <c r="F1442" s="69">
        <v>6208</v>
      </c>
      <c r="G1442" t="s">
        <v>64</v>
      </c>
      <c r="H1442">
        <v>0</v>
      </c>
      <c r="I1442" t="s">
        <v>314</v>
      </c>
      <c r="J1442" t="s">
        <v>289</v>
      </c>
      <c r="K1442" t="s">
        <v>290</v>
      </c>
      <c r="L1442" s="36">
        <v>1827</v>
      </c>
      <c r="M1442">
        <v>36</v>
      </c>
      <c r="N1442" s="66">
        <v>2.01E-2</v>
      </c>
      <c r="O1442" s="36">
        <v>1791</v>
      </c>
      <c r="P1442" s="66">
        <v>2.01E-2</v>
      </c>
      <c r="Q1442" s="36">
        <v>1813</v>
      </c>
      <c r="R1442" s="36">
        <v>1887</v>
      </c>
      <c r="S1442" s="36">
        <v>1804</v>
      </c>
      <c r="T1442" s="66">
        <v>7.7000000000000002E-3</v>
      </c>
      <c r="U1442" s="66">
        <v>4.8999999999999998E-3</v>
      </c>
      <c r="V1442" s="66">
        <v>-3.1699999999999999E-2</v>
      </c>
      <c r="W1442" s="66">
        <v>1.2699999999999999E-2</v>
      </c>
      <c r="X1442" s="1">
        <v>41000</v>
      </c>
      <c r="Y1442" s="1">
        <v>75249</v>
      </c>
      <c r="Z1442" s="1">
        <v>11667</v>
      </c>
      <c r="AA1442" t="s">
        <v>398</v>
      </c>
      <c r="AB1442" t="s">
        <v>399</v>
      </c>
      <c r="AC1442">
        <v>17.8</v>
      </c>
      <c r="AD1442">
        <v>1.86</v>
      </c>
      <c r="AE1442">
        <v>1.0900000000000001</v>
      </c>
      <c r="AF1442">
        <v>2.1</v>
      </c>
      <c r="AG1442">
        <v>0</v>
      </c>
      <c r="AH1442" s="36">
        <v>1827</v>
      </c>
      <c r="AI1442">
        <v>100</v>
      </c>
      <c r="AJ1442" s="36">
        <v>1820</v>
      </c>
      <c r="AK1442">
        <v>100</v>
      </c>
      <c r="AL1442" s="2">
        <v>0.63402777777777775</v>
      </c>
      <c r="AN1442" t="s">
        <v>298</v>
      </c>
      <c r="AO1442" t="s">
        <v>395</v>
      </c>
      <c r="AQ1442" t="str">
        <f t="shared" si="22"/>
        <v/>
      </c>
    </row>
    <row r="1443" spans="1:43">
      <c r="A1443" s="8">
        <v>46195</v>
      </c>
      <c r="B1443" s="67">
        <v>4092.84</v>
      </c>
      <c r="C1443" s="67">
        <v>1.18</v>
      </c>
      <c r="D1443" s="67">
        <v>69400</v>
      </c>
      <c r="E1443" s="67">
        <v>-0.47</v>
      </c>
      <c r="F1443" s="69">
        <v>6356</v>
      </c>
      <c r="G1443" t="s">
        <v>65</v>
      </c>
      <c r="H1443">
        <v>0</v>
      </c>
      <c r="I1443" t="s">
        <v>314</v>
      </c>
      <c r="J1443" t="s">
        <v>289</v>
      </c>
      <c r="K1443" t="s">
        <v>295</v>
      </c>
      <c r="L1443" s="36">
        <v>1580</v>
      </c>
      <c r="M1443">
        <v>85</v>
      </c>
      <c r="N1443" s="66">
        <v>5.6899999999999999E-2</v>
      </c>
      <c r="O1443" s="36">
        <v>1495</v>
      </c>
      <c r="P1443" s="66">
        <v>5.6800000000000003E-2</v>
      </c>
      <c r="Q1443" s="36">
        <v>1500</v>
      </c>
      <c r="R1443" s="36">
        <v>1609</v>
      </c>
      <c r="S1443" s="36">
        <v>1476</v>
      </c>
      <c r="T1443" s="66">
        <v>5.33E-2</v>
      </c>
      <c r="U1443" s="66">
        <v>1.21E-2</v>
      </c>
      <c r="V1443" s="66">
        <v>-1.7999999999999999E-2</v>
      </c>
      <c r="W1443" s="66">
        <v>7.0400000000000004E-2</v>
      </c>
      <c r="X1443" s="1">
        <v>276400</v>
      </c>
      <c r="Y1443" s="1">
        <v>433755</v>
      </c>
      <c r="Z1443" s="1">
        <v>22562</v>
      </c>
      <c r="AA1443" t="s">
        <v>400</v>
      </c>
      <c r="AB1443" t="s">
        <v>401</v>
      </c>
      <c r="AC1443">
        <v>12.78</v>
      </c>
      <c r="AD1443">
        <v>1.55</v>
      </c>
      <c r="AE1443">
        <v>0.63</v>
      </c>
      <c r="AF1443" t="s">
        <v>230</v>
      </c>
      <c r="AG1443">
        <v>0</v>
      </c>
      <c r="AH1443" s="36">
        <v>1583</v>
      </c>
      <c r="AI1443">
        <v>200</v>
      </c>
      <c r="AJ1443" s="36">
        <v>1581</v>
      </c>
      <c r="AK1443">
        <v>300</v>
      </c>
      <c r="AL1443" s="2">
        <v>0.63888888888888884</v>
      </c>
      <c r="AN1443" t="s">
        <v>298</v>
      </c>
      <c r="AO1443" t="s">
        <v>395</v>
      </c>
      <c r="AQ1443" t="str">
        <f t="shared" si="22"/>
        <v/>
      </c>
    </row>
    <row r="1444" spans="1:43">
      <c r="A1444" s="8">
        <v>46195</v>
      </c>
      <c r="B1444" s="67">
        <v>4092.84</v>
      </c>
      <c r="C1444" s="67">
        <v>1.18</v>
      </c>
      <c r="D1444" s="67">
        <v>69400</v>
      </c>
      <c r="E1444" s="67">
        <v>-0.47</v>
      </c>
      <c r="F1444" s="69">
        <v>6378</v>
      </c>
      <c r="G1444" t="s">
        <v>66</v>
      </c>
      <c r="H1444">
        <v>0</v>
      </c>
      <c r="I1444" t="s">
        <v>314</v>
      </c>
      <c r="J1444" t="s">
        <v>289</v>
      </c>
      <c r="K1444" t="s">
        <v>290</v>
      </c>
      <c r="L1444" s="36">
        <v>1273</v>
      </c>
      <c r="M1444">
        <v>-7</v>
      </c>
      <c r="N1444" s="66">
        <v>-5.4999999999999997E-3</v>
      </c>
      <c r="O1444" s="36">
        <v>1280</v>
      </c>
      <c r="P1444" s="66">
        <v>-5.4000000000000003E-3</v>
      </c>
      <c r="Q1444" s="36">
        <v>1285</v>
      </c>
      <c r="R1444" s="36">
        <v>1290</v>
      </c>
      <c r="S1444" s="36">
        <v>1251</v>
      </c>
      <c r="T1444" s="66">
        <v>-9.2999999999999992E-3</v>
      </c>
      <c r="U1444" s="66">
        <v>1.2699999999999999E-2</v>
      </c>
      <c r="V1444" s="66">
        <v>-1.3100000000000001E-2</v>
      </c>
      <c r="W1444" s="66">
        <v>1.7500000000000002E-2</v>
      </c>
      <c r="X1444" s="1">
        <v>179400</v>
      </c>
      <c r="Y1444" s="1">
        <v>227147</v>
      </c>
      <c r="Z1444" s="1">
        <v>26223</v>
      </c>
      <c r="AA1444" t="s">
        <v>402</v>
      </c>
      <c r="AB1444" t="s">
        <v>634</v>
      </c>
      <c r="AC1444">
        <v>13.26</v>
      </c>
      <c r="AD1444">
        <v>1.18</v>
      </c>
      <c r="AE1444">
        <v>3.22</v>
      </c>
      <c r="AF1444" t="s">
        <v>230</v>
      </c>
      <c r="AG1444">
        <v>0</v>
      </c>
      <c r="AH1444" s="36">
        <v>1274</v>
      </c>
      <c r="AI1444">
        <v>800</v>
      </c>
      <c r="AJ1444" s="36">
        <v>1272</v>
      </c>
      <c r="AK1444">
        <v>800</v>
      </c>
      <c r="AL1444" s="2">
        <v>0.6381944444444444</v>
      </c>
      <c r="AN1444" t="s">
        <v>298</v>
      </c>
      <c r="AO1444" t="s">
        <v>395</v>
      </c>
      <c r="AQ1444" t="str">
        <f t="shared" si="22"/>
        <v/>
      </c>
    </row>
    <row r="1445" spans="1:43">
      <c r="A1445" s="8">
        <v>46195</v>
      </c>
      <c r="B1445" s="67">
        <v>4092.84</v>
      </c>
      <c r="C1445" s="67">
        <v>1.18</v>
      </c>
      <c r="D1445" s="67">
        <v>69400</v>
      </c>
      <c r="E1445" s="67">
        <v>-0.47</v>
      </c>
      <c r="F1445" s="69">
        <v>6526</v>
      </c>
      <c r="G1445" t="s">
        <v>67</v>
      </c>
      <c r="H1445">
        <v>0</v>
      </c>
      <c r="I1445" t="s">
        <v>288</v>
      </c>
      <c r="J1445" t="s">
        <v>289</v>
      </c>
      <c r="K1445" t="s">
        <v>290</v>
      </c>
      <c r="L1445" s="36">
        <v>2704</v>
      </c>
      <c r="M1445">
        <v>74</v>
      </c>
      <c r="N1445" s="66">
        <v>2.81E-2</v>
      </c>
      <c r="O1445" s="36">
        <v>2630</v>
      </c>
      <c r="P1445" s="66">
        <v>2.81E-2</v>
      </c>
      <c r="Q1445" s="36">
        <v>2629.5</v>
      </c>
      <c r="R1445" s="36">
        <v>2734</v>
      </c>
      <c r="S1445" s="36">
        <v>2590</v>
      </c>
      <c r="T1445" s="66">
        <v>2.8299999999999999E-2</v>
      </c>
      <c r="U1445" s="66">
        <v>1.4E-3</v>
      </c>
      <c r="V1445" s="66">
        <v>-1.09E-2</v>
      </c>
      <c r="W1445" s="66">
        <v>4.3999999999999997E-2</v>
      </c>
      <c r="X1445" s="1">
        <v>10939400</v>
      </c>
      <c r="Y1445" s="1">
        <v>29265222</v>
      </c>
      <c r="Z1445" s="1">
        <v>486652</v>
      </c>
      <c r="AA1445" t="s">
        <v>584</v>
      </c>
      <c r="AB1445" t="s">
        <v>405</v>
      </c>
      <c r="AC1445">
        <v>47.43</v>
      </c>
      <c r="AD1445">
        <v>3.56</v>
      </c>
      <c r="AE1445">
        <v>1.85</v>
      </c>
      <c r="AF1445" t="s">
        <v>230</v>
      </c>
      <c r="AG1445" s="1">
        <v>243800</v>
      </c>
      <c r="AH1445" s="36">
        <v>2704</v>
      </c>
      <c r="AI1445" s="1">
        <v>1700</v>
      </c>
      <c r="AJ1445" s="36">
        <v>2703</v>
      </c>
      <c r="AK1445">
        <v>500</v>
      </c>
      <c r="AL1445" s="2">
        <v>0.63958333333333328</v>
      </c>
      <c r="AN1445" t="s">
        <v>298</v>
      </c>
      <c r="AO1445" t="s">
        <v>344</v>
      </c>
      <c r="AQ1445" t="str">
        <f t="shared" si="22"/>
        <v/>
      </c>
    </row>
    <row r="1446" spans="1:43">
      <c r="A1446" s="8">
        <v>46195</v>
      </c>
      <c r="B1446" s="67">
        <v>4092.84</v>
      </c>
      <c r="C1446" s="67">
        <v>1.18</v>
      </c>
      <c r="D1446" s="67">
        <v>69400</v>
      </c>
      <c r="E1446" s="67">
        <v>-0.47</v>
      </c>
      <c r="F1446" s="69">
        <v>6586</v>
      </c>
      <c r="G1446" t="s">
        <v>68</v>
      </c>
      <c r="H1446">
        <v>0</v>
      </c>
      <c r="I1446" t="s">
        <v>288</v>
      </c>
      <c r="J1446" t="s">
        <v>289</v>
      </c>
      <c r="K1446" t="s">
        <v>295</v>
      </c>
      <c r="L1446" s="36">
        <v>5892</v>
      </c>
      <c r="M1446">
        <v>-9</v>
      </c>
      <c r="N1446" s="66">
        <v>-1.5E-3</v>
      </c>
      <c r="O1446" s="36">
        <v>5901</v>
      </c>
      <c r="P1446" s="66">
        <v>-1.5E-3</v>
      </c>
      <c r="Q1446" s="36">
        <v>5844</v>
      </c>
      <c r="R1446" s="36">
        <v>5971</v>
      </c>
      <c r="S1446" s="36">
        <v>5838</v>
      </c>
      <c r="T1446" s="66">
        <v>8.2000000000000007E-3</v>
      </c>
      <c r="U1446" s="66">
        <v>-5.8999999999999999E-3</v>
      </c>
      <c r="V1446" s="66">
        <v>-1.32E-2</v>
      </c>
      <c r="W1446" s="66">
        <v>9.1999999999999998E-3</v>
      </c>
      <c r="X1446" s="1">
        <v>284200</v>
      </c>
      <c r="Y1446" s="1">
        <v>1681151</v>
      </c>
      <c r="Z1446" s="1">
        <v>1649863</v>
      </c>
      <c r="AA1446" t="s">
        <v>406</v>
      </c>
      <c r="AB1446" t="s">
        <v>407</v>
      </c>
      <c r="AC1446">
        <v>18.739999999999998</v>
      </c>
      <c r="AD1446">
        <v>1.52</v>
      </c>
      <c r="AE1446">
        <v>2.68</v>
      </c>
      <c r="AF1446" t="s">
        <v>230</v>
      </c>
      <c r="AG1446" s="1">
        <v>6800</v>
      </c>
      <c r="AH1446" s="36">
        <v>5895</v>
      </c>
      <c r="AI1446">
        <v>400</v>
      </c>
      <c r="AJ1446" s="36">
        <v>5892</v>
      </c>
      <c r="AK1446">
        <v>500</v>
      </c>
      <c r="AL1446" s="2">
        <v>0.63888888888888884</v>
      </c>
      <c r="AN1446" t="s">
        <v>298</v>
      </c>
      <c r="AO1446" t="s">
        <v>395</v>
      </c>
      <c r="AQ1446" t="str">
        <f t="shared" si="22"/>
        <v/>
      </c>
    </row>
    <row r="1447" spans="1:43">
      <c r="A1447" s="8">
        <v>46195</v>
      </c>
      <c r="B1447" s="67">
        <v>4092.84</v>
      </c>
      <c r="C1447" s="67">
        <v>1.18</v>
      </c>
      <c r="D1447" s="67">
        <v>69400</v>
      </c>
      <c r="E1447" s="67">
        <v>-0.47</v>
      </c>
      <c r="F1447" s="69">
        <v>6594</v>
      </c>
      <c r="G1447" t="s">
        <v>69</v>
      </c>
      <c r="H1447">
        <v>0</v>
      </c>
      <c r="I1447" t="s">
        <v>288</v>
      </c>
      <c r="J1447" t="s">
        <v>289</v>
      </c>
      <c r="K1447" t="s">
        <v>295</v>
      </c>
      <c r="L1447" s="36">
        <v>2753</v>
      </c>
      <c r="M1447">
        <v>58</v>
      </c>
      <c r="N1447" s="66">
        <v>2.1499999999999998E-2</v>
      </c>
      <c r="O1447" s="36">
        <v>2695</v>
      </c>
      <c r="P1447" s="66">
        <v>2.1499999999999998E-2</v>
      </c>
      <c r="Q1447" s="36">
        <v>2700</v>
      </c>
      <c r="R1447" s="36">
        <v>2808</v>
      </c>
      <c r="S1447" s="36">
        <v>2685</v>
      </c>
      <c r="T1447" s="66">
        <v>1.9599999999999999E-2</v>
      </c>
      <c r="U1447" s="66">
        <v>-1E-3</v>
      </c>
      <c r="V1447" s="66">
        <v>-1.95E-2</v>
      </c>
      <c r="W1447" s="66">
        <v>2.53E-2</v>
      </c>
      <c r="X1447" s="1">
        <v>4680600</v>
      </c>
      <c r="Y1447" s="1">
        <v>12908903</v>
      </c>
      <c r="Z1447" s="1">
        <v>3283142</v>
      </c>
      <c r="AA1447" t="s">
        <v>560</v>
      </c>
      <c r="AB1447" t="s">
        <v>409</v>
      </c>
      <c r="AC1447">
        <v>39.44</v>
      </c>
      <c r="AD1447">
        <v>1.79</v>
      </c>
      <c r="AE1447">
        <v>0</v>
      </c>
      <c r="AF1447" t="s">
        <v>230</v>
      </c>
      <c r="AG1447" s="1">
        <v>91800</v>
      </c>
      <c r="AH1447" s="36">
        <v>2755</v>
      </c>
      <c r="AI1447" s="1">
        <v>4300</v>
      </c>
      <c r="AJ1447" s="36">
        <v>2754</v>
      </c>
      <c r="AK1447" s="1">
        <v>1000</v>
      </c>
      <c r="AL1447" s="2">
        <v>0.63888888888888884</v>
      </c>
      <c r="AN1447" t="s">
        <v>298</v>
      </c>
      <c r="AO1447" t="s">
        <v>344</v>
      </c>
      <c r="AQ1447" t="str">
        <f t="shared" si="22"/>
        <v/>
      </c>
    </row>
    <row r="1448" spans="1:43">
      <c r="A1448" s="8">
        <v>46195</v>
      </c>
      <c r="B1448" s="67">
        <v>4092.84</v>
      </c>
      <c r="C1448" s="67">
        <v>1.18</v>
      </c>
      <c r="D1448" s="67">
        <v>69400</v>
      </c>
      <c r="E1448" s="67">
        <v>-0.47</v>
      </c>
      <c r="F1448" s="69">
        <v>6674</v>
      </c>
      <c r="G1448" t="s">
        <v>70</v>
      </c>
      <c r="H1448">
        <v>0</v>
      </c>
      <c r="I1448" t="s">
        <v>288</v>
      </c>
      <c r="J1448" t="s">
        <v>289</v>
      </c>
      <c r="K1448" t="s">
        <v>290</v>
      </c>
      <c r="L1448" s="36">
        <v>7485</v>
      </c>
      <c r="M1448">
        <v>469</v>
      </c>
      <c r="N1448" s="66">
        <v>6.6799999999999998E-2</v>
      </c>
      <c r="O1448" s="36">
        <v>7016</v>
      </c>
      <c r="P1448" s="66">
        <v>6.6799999999999998E-2</v>
      </c>
      <c r="Q1448" s="36">
        <v>7696</v>
      </c>
      <c r="R1448" s="36">
        <v>7899</v>
      </c>
      <c r="S1448" s="36">
        <v>7452</v>
      </c>
      <c r="T1448" s="66">
        <v>-2.7400000000000001E-2</v>
      </c>
      <c r="U1448" s="66">
        <v>-4.2299999999999997E-2</v>
      </c>
      <c r="V1448" s="66">
        <v>-5.2400000000000002E-2</v>
      </c>
      <c r="W1448" s="66">
        <v>4.4000000000000003E-3</v>
      </c>
      <c r="X1448" s="1">
        <v>1465100</v>
      </c>
      <c r="Y1448" s="1">
        <v>11294335</v>
      </c>
      <c r="Z1448" s="1">
        <v>751841</v>
      </c>
      <c r="AA1448" t="s">
        <v>604</v>
      </c>
      <c r="AB1448" t="s">
        <v>411</v>
      </c>
      <c r="AC1448">
        <v>20.13</v>
      </c>
      <c r="AD1448">
        <v>1.9</v>
      </c>
      <c r="AE1448">
        <v>1.31</v>
      </c>
      <c r="AF1448" t="s">
        <v>230</v>
      </c>
      <c r="AG1448" s="1">
        <v>20500</v>
      </c>
      <c r="AH1448" s="36">
        <v>7486</v>
      </c>
      <c r="AI1448">
        <v>300</v>
      </c>
      <c r="AJ1448" s="36">
        <v>7483</v>
      </c>
      <c r="AK1448">
        <v>300</v>
      </c>
      <c r="AL1448" s="2">
        <v>0.63958333333333328</v>
      </c>
      <c r="AN1448" t="s">
        <v>298</v>
      </c>
      <c r="AO1448" t="s">
        <v>344</v>
      </c>
      <c r="AQ1448" t="str">
        <f t="shared" si="22"/>
        <v/>
      </c>
    </row>
    <row r="1449" spans="1:43">
      <c r="A1449" s="8">
        <v>46195</v>
      </c>
      <c r="B1449" s="67">
        <v>4092.84</v>
      </c>
      <c r="C1449" s="67">
        <v>1.18</v>
      </c>
      <c r="D1449" s="67">
        <v>69400</v>
      </c>
      <c r="E1449" s="67">
        <v>-0.47</v>
      </c>
      <c r="F1449" s="69">
        <v>6758</v>
      </c>
      <c r="G1449" t="s">
        <v>71</v>
      </c>
      <c r="H1449">
        <v>0</v>
      </c>
      <c r="I1449" t="s">
        <v>288</v>
      </c>
      <c r="J1449" t="s">
        <v>289</v>
      </c>
      <c r="K1449" t="s">
        <v>295</v>
      </c>
      <c r="L1449" s="36">
        <v>3189</v>
      </c>
      <c r="M1449">
        <v>49</v>
      </c>
      <c r="N1449" s="66">
        <v>1.5599999999999999E-2</v>
      </c>
      <c r="O1449" s="36">
        <v>3140</v>
      </c>
      <c r="P1449" s="66">
        <v>1.5599999999999999E-2</v>
      </c>
      <c r="Q1449" s="36">
        <v>3120</v>
      </c>
      <c r="R1449" s="36">
        <v>3207</v>
      </c>
      <c r="S1449" s="36">
        <v>3116</v>
      </c>
      <c r="T1449" s="66">
        <v>2.2100000000000002E-2</v>
      </c>
      <c r="U1449" s="66">
        <v>3.3999999999999998E-3</v>
      </c>
      <c r="V1449" s="66">
        <v>-5.5999999999999999E-3</v>
      </c>
      <c r="W1449" s="66">
        <v>2.3400000000000001E-2</v>
      </c>
      <c r="X1449" s="1">
        <v>14202800</v>
      </c>
      <c r="Y1449" s="1">
        <v>45091852</v>
      </c>
      <c r="Z1449" s="1">
        <v>19023393</v>
      </c>
      <c r="AA1449" t="s">
        <v>412</v>
      </c>
      <c r="AB1449" t="s">
        <v>413</v>
      </c>
      <c r="AC1449">
        <v>16.190000000000001</v>
      </c>
      <c r="AD1449">
        <v>2.3199999999999998</v>
      </c>
      <c r="AE1449">
        <v>1.1000000000000001</v>
      </c>
      <c r="AF1449" t="s">
        <v>230</v>
      </c>
      <c r="AG1449" s="1">
        <v>514400</v>
      </c>
      <c r="AH1449" s="36">
        <v>3190</v>
      </c>
      <c r="AI1449" s="1">
        <v>10100</v>
      </c>
      <c r="AJ1449" s="36">
        <v>3189</v>
      </c>
      <c r="AK1449" s="1">
        <v>5700</v>
      </c>
      <c r="AL1449" s="2">
        <v>0.63958333333333328</v>
      </c>
      <c r="AN1449" t="s">
        <v>298</v>
      </c>
      <c r="AO1449" t="s">
        <v>344</v>
      </c>
      <c r="AQ1449" t="str">
        <f t="shared" si="22"/>
        <v/>
      </c>
    </row>
    <row r="1450" spans="1:43">
      <c r="A1450" s="8">
        <v>46195</v>
      </c>
      <c r="B1450" s="67">
        <v>4092.84</v>
      </c>
      <c r="C1450" s="67">
        <v>1.18</v>
      </c>
      <c r="D1450" s="67">
        <v>69400</v>
      </c>
      <c r="E1450" s="67">
        <v>-0.47</v>
      </c>
      <c r="F1450" s="69">
        <v>6810</v>
      </c>
      <c r="G1450" t="s">
        <v>72</v>
      </c>
      <c r="H1450">
        <v>0</v>
      </c>
      <c r="I1450" t="s">
        <v>288</v>
      </c>
      <c r="J1450" t="s">
        <v>289</v>
      </c>
      <c r="K1450" t="s">
        <v>290</v>
      </c>
      <c r="L1450" s="36">
        <v>2263</v>
      </c>
      <c r="M1450">
        <v>4</v>
      </c>
      <c r="N1450" s="66">
        <v>1.8E-3</v>
      </c>
      <c r="O1450" s="36">
        <v>2259</v>
      </c>
      <c r="P1450" s="66">
        <v>1.6999999999999999E-3</v>
      </c>
      <c r="Q1450" s="36">
        <v>2254</v>
      </c>
      <c r="R1450" s="36">
        <v>2325</v>
      </c>
      <c r="S1450" s="36">
        <v>2245</v>
      </c>
      <c r="T1450" s="66">
        <v>3.8999999999999998E-3</v>
      </c>
      <c r="U1450" s="66">
        <v>-5.7000000000000002E-3</v>
      </c>
      <c r="V1450" s="66">
        <v>-2.6599999999999999E-2</v>
      </c>
      <c r="W1450" s="66">
        <v>8.0000000000000002E-3</v>
      </c>
      <c r="X1450" s="1">
        <v>249400</v>
      </c>
      <c r="Y1450" s="1">
        <v>569214</v>
      </c>
      <c r="Z1450" s="1">
        <v>92022</v>
      </c>
      <c r="AA1450" t="s">
        <v>414</v>
      </c>
      <c r="AB1450" t="s">
        <v>415</v>
      </c>
      <c r="AC1450">
        <v>12.44</v>
      </c>
      <c r="AD1450">
        <v>0.95</v>
      </c>
      <c r="AE1450">
        <v>2.4700000000000002</v>
      </c>
      <c r="AF1450" t="s">
        <v>230</v>
      </c>
      <c r="AG1450" s="1">
        <v>23500</v>
      </c>
      <c r="AH1450" s="36">
        <v>2265</v>
      </c>
      <c r="AI1450">
        <v>100</v>
      </c>
      <c r="AJ1450" s="36">
        <v>2264</v>
      </c>
      <c r="AK1450">
        <v>200</v>
      </c>
      <c r="AL1450" s="2">
        <v>0.63888888888888884</v>
      </c>
      <c r="AN1450" t="s">
        <v>298</v>
      </c>
      <c r="AO1450" t="s">
        <v>344</v>
      </c>
      <c r="AQ1450" t="str">
        <f t="shared" si="22"/>
        <v/>
      </c>
    </row>
    <row r="1451" spans="1:43">
      <c r="A1451" s="8">
        <v>46195</v>
      </c>
      <c r="B1451" s="67">
        <v>4092.84</v>
      </c>
      <c r="C1451" s="67">
        <v>1.18</v>
      </c>
      <c r="D1451" s="67">
        <v>69400</v>
      </c>
      <c r="E1451" s="67">
        <v>-0.47</v>
      </c>
      <c r="F1451" s="69">
        <v>6841</v>
      </c>
      <c r="G1451" t="s">
        <v>73</v>
      </c>
      <c r="H1451">
        <v>0</v>
      </c>
      <c r="I1451" t="s">
        <v>288</v>
      </c>
      <c r="J1451" t="s">
        <v>289</v>
      </c>
      <c r="K1451" t="s">
        <v>290</v>
      </c>
      <c r="L1451" s="36">
        <v>5703</v>
      </c>
      <c r="M1451">
        <v>294</v>
      </c>
      <c r="N1451" s="66">
        <v>5.4399999999999997E-2</v>
      </c>
      <c r="O1451" s="36">
        <v>5409</v>
      </c>
      <c r="P1451" s="66">
        <v>5.4300000000000001E-2</v>
      </c>
      <c r="Q1451" s="36">
        <v>5432</v>
      </c>
      <c r="R1451" s="36">
        <v>5740</v>
      </c>
      <c r="S1451" s="36">
        <v>5412</v>
      </c>
      <c r="T1451" s="66">
        <v>4.9799999999999997E-2</v>
      </c>
      <c r="U1451" s="66">
        <v>2.75E-2</v>
      </c>
      <c r="V1451" s="66">
        <v>-6.4000000000000003E-3</v>
      </c>
      <c r="W1451" s="66">
        <v>5.3699999999999998E-2</v>
      </c>
      <c r="X1451" s="1">
        <v>850100</v>
      </c>
      <c r="Y1451" s="1">
        <v>4741265</v>
      </c>
      <c r="Z1451" s="1">
        <v>1466818</v>
      </c>
      <c r="AA1451" t="s">
        <v>416</v>
      </c>
      <c r="AB1451" t="s">
        <v>635</v>
      </c>
      <c r="AC1451">
        <v>24.61</v>
      </c>
      <c r="AD1451">
        <v>2.79</v>
      </c>
      <c r="AE1451">
        <v>1.61</v>
      </c>
      <c r="AF1451" t="s">
        <v>230</v>
      </c>
      <c r="AG1451" s="1">
        <v>9200</v>
      </c>
      <c r="AH1451" s="36">
        <v>5704</v>
      </c>
      <c r="AI1451">
        <v>300</v>
      </c>
      <c r="AJ1451" s="36">
        <v>5702</v>
      </c>
      <c r="AK1451">
        <v>600</v>
      </c>
      <c r="AL1451" s="2">
        <v>0.63958333333333328</v>
      </c>
      <c r="AN1451" t="s">
        <v>298</v>
      </c>
      <c r="AO1451" t="s">
        <v>344</v>
      </c>
      <c r="AQ1451" t="str">
        <f t="shared" si="22"/>
        <v/>
      </c>
    </row>
    <row r="1452" spans="1:43">
      <c r="A1452" s="8">
        <v>46195</v>
      </c>
      <c r="B1452" s="67">
        <v>4092.84</v>
      </c>
      <c r="C1452" s="67">
        <v>1.18</v>
      </c>
      <c r="D1452" s="67">
        <v>69400</v>
      </c>
      <c r="E1452" s="67">
        <v>-0.47</v>
      </c>
      <c r="F1452" s="69">
        <v>6890</v>
      </c>
      <c r="G1452" t="s">
        <v>74</v>
      </c>
      <c r="H1452">
        <v>0</v>
      </c>
      <c r="I1452" t="s">
        <v>314</v>
      </c>
      <c r="J1452" t="s">
        <v>289</v>
      </c>
      <c r="K1452" t="s">
        <v>290</v>
      </c>
      <c r="L1452" s="36">
        <v>11610</v>
      </c>
      <c r="M1452" s="36">
        <v>1140</v>
      </c>
      <c r="N1452" s="66">
        <v>0.1089</v>
      </c>
      <c r="O1452" s="36">
        <v>10470</v>
      </c>
      <c r="P1452" s="66">
        <v>0.10879999999999999</v>
      </c>
      <c r="Q1452" s="36">
        <v>10590</v>
      </c>
      <c r="R1452" s="36">
        <v>11700</v>
      </c>
      <c r="S1452" s="36">
        <v>10470</v>
      </c>
      <c r="T1452" s="66">
        <v>9.6299999999999997E-2</v>
      </c>
      <c r="U1452" s="66">
        <v>4.7800000000000002E-2</v>
      </c>
      <c r="V1452" s="66">
        <v>-7.6E-3</v>
      </c>
      <c r="W1452" s="66">
        <v>0.10879999999999999</v>
      </c>
      <c r="X1452" s="1">
        <v>1291400</v>
      </c>
      <c r="Y1452" s="1">
        <v>14494242</v>
      </c>
      <c r="Z1452" s="1">
        <v>611989</v>
      </c>
      <c r="AA1452" t="s">
        <v>673</v>
      </c>
      <c r="AB1452" t="s">
        <v>419</v>
      </c>
      <c r="AC1452">
        <v>26.47</v>
      </c>
      <c r="AD1452">
        <v>2.1</v>
      </c>
      <c r="AE1452">
        <v>1.72</v>
      </c>
      <c r="AF1452" t="s">
        <v>230</v>
      </c>
      <c r="AG1452" s="1">
        <v>12900</v>
      </c>
      <c r="AH1452" s="36">
        <v>11610</v>
      </c>
      <c r="AI1452">
        <v>300</v>
      </c>
      <c r="AJ1452" s="36">
        <v>11600</v>
      </c>
      <c r="AK1452" s="1">
        <v>3400</v>
      </c>
      <c r="AL1452" s="2">
        <v>0.63958333333333328</v>
      </c>
      <c r="AN1452" t="s">
        <v>293</v>
      </c>
      <c r="AO1452" t="s">
        <v>344</v>
      </c>
      <c r="AQ1452" t="str">
        <f t="shared" si="22"/>
        <v/>
      </c>
    </row>
    <row r="1453" spans="1:43">
      <c r="A1453" s="8">
        <v>46195</v>
      </c>
      <c r="B1453" s="67">
        <v>4092.84</v>
      </c>
      <c r="C1453" s="67">
        <v>1.18</v>
      </c>
      <c r="D1453" s="67">
        <v>69400</v>
      </c>
      <c r="E1453" s="67">
        <v>-0.47</v>
      </c>
      <c r="F1453" s="69">
        <v>6925</v>
      </c>
      <c r="G1453" t="s">
        <v>75</v>
      </c>
      <c r="H1453">
        <v>0</v>
      </c>
      <c r="I1453" t="s">
        <v>288</v>
      </c>
      <c r="J1453" t="s">
        <v>289</v>
      </c>
      <c r="K1453" t="s">
        <v>295</v>
      </c>
      <c r="L1453" s="36">
        <v>4766</v>
      </c>
      <c r="M1453">
        <v>135</v>
      </c>
      <c r="N1453" s="66">
        <v>2.92E-2</v>
      </c>
      <c r="O1453" s="36">
        <v>4631</v>
      </c>
      <c r="P1453" s="66">
        <v>2.9100000000000001E-2</v>
      </c>
      <c r="Q1453" s="36">
        <v>4693</v>
      </c>
      <c r="R1453" s="36">
        <v>4890</v>
      </c>
      <c r="S1453" s="36">
        <v>4652</v>
      </c>
      <c r="T1453" s="66">
        <v>1.55E-2</v>
      </c>
      <c r="U1453" s="66">
        <v>-9.1000000000000004E-3</v>
      </c>
      <c r="V1453" s="66">
        <v>-2.53E-2</v>
      </c>
      <c r="W1453" s="66">
        <v>2.4500000000000001E-2</v>
      </c>
      <c r="X1453" s="1">
        <v>321300</v>
      </c>
      <c r="Y1453" s="1">
        <v>1540741</v>
      </c>
      <c r="Z1453" s="1">
        <v>397961</v>
      </c>
      <c r="AA1453" t="s">
        <v>674</v>
      </c>
      <c r="AB1453" t="s">
        <v>421</v>
      </c>
      <c r="AC1453">
        <v>36.020000000000003</v>
      </c>
      <c r="AD1453">
        <v>1.91</v>
      </c>
      <c r="AE1453">
        <v>1.47</v>
      </c>
      <c r="AF1453" t="s">
        <v>230</v>
      </c>
      <c r="AG1453" s="1">
        <v>7300</v>
      </c>
      <c r="AH1453" s="36">
        <v>4768</v>
      </c>
      <c r="AI1453">
        <v>400</v>
      </c>
      <c r="AJ1453" s="36">
        <v>4765</v>
      </c>
      <c r="AK1453">
        <v>700</v>
      </c>
      <c r="AL1453" s="2">
        <v>0.63888888888888884</v>
      </c>
      <c r="AN1453" t="s">
        <v>298</v>
      </c>
      <c r="AO1453" t="s">
        <v>344</v>
      </c>
      <c r="AQ1453" t="str">
        <f t="shared" si="22"/>
        <v/>
      </c>
    </row>
    <row r="1454" spans="1:43">
      <c r="A1454" s="8">
        <v>46195</v>
      </c>
      <c r="B1454" s="67">
        <v>4092.84</v>
      </c>
      <c r="C1454" s="67">
        <v>1.18</v>
      </c>
      <c r="D1454" s="67">
        <v>69400</v>
      </c>
      <c r="E1454" s="67">
        <v>-0.47</v>
      </c>
      <c r="F1454" s="69">
        <v>6963</v>
      </c>
      <c r="G1454" t="s">
        <v>76</v>
      </c>
      <c r="H1454">
        <v>0</v>
      </c>
      <c r="I1454" t="s">
        <v>288</v>
      </c>
      <c r="J1454" t="s">
        <v>289</v>
      </c>
      <c r="K1454" t="s">
        <v>290</v>
      </c>
      <c r="L1454" s="36">
        <v>5711</v>
      </c>
      <c r="M1454">
        <v>202</v>
      </c>
      <c r="N1454" s="66">
        <v>3.6700000000000003E-2</v>
      </c>
      <c r="O1454" s="36">
        <v>5509</v>
      </c>
      <c r="P1454" s="66">
        <v>3.6600000000000001E-2</v>
      </c>
      <c r="Q1454" s="36">
        <v>5561</v>
      </c>
      <c r="R1454" s="36">
        <v>5825</v>
      </c>
      <c r="S1454" s="36">
        <v>5537</v>
      </c>
      <c r="T1454" s="66">
        <v>2.69E-2</v>
      </c>
      <c r="U1454" s="66">
        <v>-1.4800000000000001E-2</v>
      </c>
      <c r="V1454" s="66">
        <v>-1.95E-2</v>
      </c>
      <c r="W1454" s="66">
        <v>3.1399999999999997E-2</v>
      </c>
      <c r="X1454" s="1">
        <v>5122200</v>
      </c>
      <c r="Y1454" s="1">
        <v>29158900</v>
      </c>
      <c r="Z1454" s="1">
        <v>2305873</v>
      </c>
      <c r="AA1454" t="s">
        <v>586</v>
      </c>
      <c r="AB1454" t="s">
        <v>423</v>
      </c>
      <c r="AC1454">
        <v>76.040000000000006</v>
      </c>
      <c r="AD1454">
        <v>2.9</v>
      </c>
      <c r="AE1454">
        <v>0.88</v>
      </c>
      <c r="AF1454" t="s">
        <v>230</v>
      </c>
      <c r="AG1454" s="1">
        <v>73400</v>
      </c>
      <c r="AH1454" s="36">
        <v>5712</v>
      </c>
      <c r="AI1454">
        <v>300</v>
      </c>
      <c r="AJ1454" s="36">
        <v>5711</v>
      </c>
      <c r="AK1454">
        <v>700</v>
      </c>
      <c r="AL1454" s="2">
        <v>0.63958333333333328</v>
      </c>
      <c r="AN1454" t="s">
        <v>298</v>
      </c>
      <c r="AO1454" t="s">
        <v>344</v>
      </c>
      <c r="AQ1454" t="str">
        <f t="shared" si="22"/>
        <v/>
      </c>
    </row>
    <row r="1455" spans="1:43">
      <c r="A1455" s="8">
        <v>46195</v>
      </c>
      <c r="B1455" s="67">
        <v>4092.84</v>
      </c>
      <c r="C1455" s="67">
        <v>1.18</v>
      </c>
      <c r="D1455" s="67">
        <v>69400</v>
      </c>
      <c r="E1455" s="67">
        <v>-0.47</v>
      </c>
      <c r="F1455" s="69">
        <v>7011</v>
      </c>
      <c r="G1455" t="s">
        <v>77</v>
      </c>
      <c r="H1455">
        <v>0</v>
      </c>
      <c r="I1455" t="s">
        <v>288</v>
      </c>
      <c r="J1455" t="s">
        <v>289</v>
      </c>
      <c r="K1455" t="s">
        <v>290</v>
      </c>
      <c r="L1455" s="36">
        <v>3911</v>
      </c>
      <c r="M1455">
        <v>-6</v>
      </c>
      <c r="N1455" s="66">
        <v>-1.5E-3</v>
      </c>
      <c r="O1455" s="36">
        <v>3917</v>
      </c>
      <c r="P1455" s="66">
        <v>-1.5E-3</v>
      </c>
      <c r="Q1455" s="36">
        <v>3867</v>
      </c>
      <c r="R1455" s="36">
        <v>3914</v>
      </c>
      <c r="S1455" s="36">
        <v>3825</v>
      </c>
      <c r="T1455" s="66">
        <v>1.1299999999999999E-2</v>
      </c>
      <c r="U1455" s="66">
        <v>5.8999999999999999E-3</v>
      </c>
      <c r="V1455" s="66">
        <v>-6.9999999999999999E-4</v>
      </c>
      <c r="W1455" s="66">
        <v>2.24E-2</v>
      </c>
      <c r="X1455" s="1">
        <v>11596600</v>
      </c>
      <c r="Y1455" s="1">
        <v>45075482</v>
      </c>
      <c r="Z1455" s="1">
        <v>13194336</v>
      </c>
      <c r="AA1455" t="s">
        <v>424</v>
      </c>
      <c r="AB1455" t="s">
        <v>636</v>
      </c>
      <c r="AC1455">
        <v>34.58</v>
      </c>
      <c r="AD1455">
        <v>4.25</v>
      </c>
      <c r="AE1455">
        <v>0.74</v>
      </c>
      <c r="AF1455" t="s">
        <v>230</v>
      </c>
      <c r="AG1455" s="1">
        <v>720500</v>
      </c>
      <c r="AH1455" s="36">
        <v>3912</v>
      </c>
      <c r="AI1455" s="1">
        <v>13300</v>
      </c>
      <c r="AJ1455" s="36">
        <v>3910</v>
      </c>
      <c r="AK1455" s="1">
        <v>3300</v>
      </c>
      <c r="AL1455" s="2">
        <v>0.63958333333333328</v>
      </c>
      <c r="AN1455" t="s">
        <v>298</v>
      </c>
      <c r="AO1455" t="s">
        <v>395</v>
      </c>
      <c r="AQ1455" t="str">
        <f t="shared" si="22"/>
        <v/>
      </c>
    </row>
    <row r="1456" spans="1:43">
      <c r="A1456" s="8">
        <v>46195</v>
      </c>
      <c r="B1456" s="67">
        <v>4092.84</v>
      </c>
      <c r="C1456" s="67">
        <v>1.18</v>
      </c>
      <c r="D1456" s="67">
        <v>69400</v>
      </c>
      <c r="E1456" s="67">
        <v>-0.47</v>
      </c>
      <c r="F1456" s="69">
        <v>7013</v>
      </c>
      <c r="G1456" t="s">
        <v>78</v>
      </c>
      <c r="H1456">
        <v>0</v>
      </c>
      <c r="I1456" t="s">
        <v>288</v>
      </c>
      <c r="J1456" t="s">
        <v>289</v>
      </c>
      <c r="K1456" t="s">
        <v>290</v>
      </c>
      <c r="L1456" s="36">
        <v>2830</v>
      </c>
      <c r="M1456">
        <v>13</v>
      </c>
      <c r="N1456" s="66">
        <v>4.5999999999999999E-3</v>
      </c>
      <c r="O1456" s="36">
        <v>2817</v>
      </c>
      <c r="P1456" s="66">
        <v>4.5999999999999999E-3</v>
      </c>
      <c r="Q1456" s="36">
        <v>2835.5</v>
      </c>
      <c r="R1456" s="36">
        <v>2864.5</v>
      </c>
      <c r="S1456" s="36">
        <v>2794</v>
      </c>
      <c r="T1456" s="66">
        <v>-1.9E-3</v>
      </c>
      <c r="U1456" s="66">
        <v>2.8E-3</v>
      </c>
      <c r="V1456" s="66">
        <v>-1.2E-2</v>
      </c>
      <c r="W1456" s="66">
        <v>1.2800000000000001E-2</v>
      </c>
      <c r="X1456" s="1">
        <v>8778500</v>
      </c>
      <c r="Y1456" s="1">
        <v>24882094</v>
      </c>
      <c r="Z1456" s="1">
        <v>3064209</v>
      </c>
      <c r="AA1456" t="s">
        <v>426</v>
      </c>
      <c r="AB1456" t="s">
        <v>637</v>
      </c>
      <c r="AC1456">
        <v>18.18</v>
      </c>
      <c r="AD1456">
        <v>4.59</v>
      </c>
      <c r="AE1456">
        <v>0.81</v>
      </c>
      <c r="AF1456" t="s">
        <v>230</v>
      </c>
      <c r="AG1456" s="1">
        <v>589500</v>
      </c>
      <c r="AH1456" s="36">
        <v>2830</v>
      </c>
      <c r="AI1456">
        <v>800</v>
      </c>
      <c r="AJ1456" s="36">
        <v>2829.5</v>
      </c>
      <c r="AK1456">
        <v>700</v>
      </c>
      <c r="AL1456" s="2">
        <v>0.63958333333333328</v>
      </c>
      <c r="AN1456" t="s">
        <v>298</v>
      </c>
      <c r="AO1456" t="s">
        <v>395</v>
      </c>
      <c r="AQ1456" t="str">
        <f t="shared" si="22"/>
        <v/>
      </c>
    </row>
    <row r="1457" spans="1:43">
      <c r="A1457" s="8">
        <v>46195</v>
      </c>
      <c r="B1457" s="67">
        <v>4092.84</v>
      </c>
      <c r="C1457" s="67">
        <v>1.18</v>
      </c>
      <c r="D1457" s="67">
        <v>69400</v>
      </c>
      <c r="E1457" s="67">
        <v>-0.47</v>
      </c>
      <c r="F1457" s="69">
        <v>7047</v>
      </c>
      <c r="G1457" t="s">
        <v>79</v>
      </c>
      <c r="H1457">
        <v>0</v>
      </c>
      <c r="I1457" t="s">
        <v>347</v>
      </c>
      <c r="J1457" t="s">
        <v>289</v>
      </c>
      <c r="K1457" t="s">
        <v>290</v>
      </c>
      <c r="L1457" s="36">
        <v>2209</v>
      </c>
      <c r="M1457">
        <v>-45</v>
      </c>
      <c r="N1457" s="66">
        <v>-0.02</v>
      </c>
      <c r="O1457" s="36">
        <v>2254</v>
      </c>
      <c r="P1457" s="66">
        <v>-1.9900000000000001E-2</v>
      </c>
      <c r="Q1457" s="36">
        <v>2222</v>
      </c>
      <c r="R1457" s="36">
        <v>2250</v>
      </c>
      <c r="S1457" s="36">
        <v>2185</v>
      </c>
      <c r="T1457" s="66">
        <v>-5.7999999999999996E-3</v>
      </c>
      <c r="U1457" s="66">
        <v>3.5999999999999999E-3</v>
      </c>
      <c r="V1457" s="66">
        <v>-1.8200000000000001E-2</v>
      </c>
      <c r="W1457" s="66">
        <v>1.09E-2</v>
      </c>
      <c r="X1457" s="1">
        <v>82100</v>
      </c>
      <c r="Y1457" s="1">
        <v>181546</v>
      </c>
      <c r="Z1457" s="1">
        <v>31358</v>
      </c>
      <c r="AA1457" t="s">
        <v>428</v>
      </c>
      <c r="AB1457" t="s">
        <v>638</v>
      </c>
      <c r="AC1457">
        <v>8.75</v>
      </c>
      <c r="AD1457">
        <v>2.74</v>
      </c>
      <c r="AE1457">
        <v>0.59</v>
      </c>
      <c r="AF1457" t="s">
        <v>230</v>
      </c>
      <c r="AG1457" s="1">
        <v>1200</v>
      </c>
      <c r="AH1457" s="36">
        <v>2211</v>
      </c>
      <c r="AI1457">
        <v>400</v>
      </c>
      <c r="AJ1457" s="36">
        <v>2209</v>
      </c>
      <c r="AK1457">
        <v>100</v>
      </c>
      <c r="AL1457" s="2">
        <v>0.6381944444444444</v>
      </c>
      <c r="AN1457" t="s">
        <v>298</v>
      </c>
      <c r="AO1457" t="s">
        <v>313</v>
      </c>
      <c r="AQ1457" t="str">
        <f t="shared" si="22"/>
        <v/>
      </c>
    </row>
    <row r="1458" spans="1:43">
      <c r="A1458" s="8">
        <v>46195</v>
      </c>
      <c r="B1458" s="67">
        <v>4092.84</v>
      </c>
      <c r="C1458" s="67">
        <v>1.18</v>
      </c>
      <c r="D1458" s="67">
        <v>69400</v>
      </c>
      <c r="E1458" s="67">
        <v>-0.47</v>
      </c>
      <c r="F1458" s="69">
        <v>7084</v>
      </c>
      <c r="G1458" t="s">
        <v>80</v>
      </c>
      <c r="H1458">
        <v>0</v>
      </c>
      <c r="I1458" t="s">
        <v>347</v>
      </c>
      <c r="J1458" t="s">
        <v>323</v>
      </c>
      <c r="K1458" t="s">
        <v>290</v>
      </c>
      <c r="L1458" s="36">
        <v>2724</v>
      </c>
      <c r="M1458">
        <v>-31</v>
      </c>
      <c r="N1458" s="66">
        <v>-1.1299999999999999E-2</v>
      </c>
      <c r="O1458" s="36">
        <v>2755</v>
      </c>
      <c r="P1458" s="66">
        <v>-1.12E-2</v>
      </c>
      <c r="Q1458" s="36">
        <v>2750</v>
      </c>
      <c r="R1458" s="36">
        <v>2750</v>
      </c>
      <c r="S1458" s="36">
        <v>2703</v>
      </c>
      <c r="T1458" s="66">
        <v>-9.4000000000000004E-3</v>
      </c>
      <c r="U1458" s="66">
        <v>2.9999999999999997E-4</v>
      </c>
      <c r="V1458" s="66">
        <v>-9.4000000000000004E-3</v>
      </c>
      <c r="W1458" s="66">
        <v>7.7000000000000002E-3</v>
      </c>
      <c r="X1458" s="1">
        <v>9200</v>
      </c>
      <c r="Y1458" s="1">
        <v>25063</v>
      </c>
      <c r="Z1458" s="1">
        <v>8878</v>
      </c>
      <c r="AA1458" t="s">
        <v>430</v>
      </c>
      <c r="AB1458" t="s">
        <v>642</v>
      </c>
      <c r="AC1458">
        <v>39.700000000000003</v>
      </c>
      <c r="AD1458">
        <v>1.41</v>
      </c>
      <c r="AE1458">
        <v>3.85</v>
      </c>
      <c r="AF1458">
        <v>0.4</v>
      </c>
      <c r="AG1458">
        <v>600</v>
      </c>
      <c r="AH1458" s="36">
        <v>2723</v>
      </c>
      <c r="AI1458">
        <v>100</v>
      </c>
      <c r="AJ1458" s="36">
        <v>2714</v>
      </c>
      <c r="AK1458">
        <v>100</v>
      </c>
      <c r="AL1458" s="2">
        <v>0.62916666666666665</v>
      </c>
      <c r="AN1458" t="s">
        <v>298</v>
      </c>
      <c r="AO1458" t="s">
        <v>313</v>
      </c>
      <c r="AQ1458" t="str">
        <f t="shared" si="22"/>
        <v/>
      </c>
    </row>
    <row r="1459" spans="1:43">
      <c r="A1459" s="8">
        <v>46195</v>
      </c>
      <c r="B1459" s="67">
        <v>4092.84</v>
      </c>
      <c r="C1459" s="67">
        <v>1.18</v>
      </c>
      <c r="D1459" s="67">
        <v>69400</v>
      </c>
      <c r="E1459" s="67">
        <v>-0.47</v>
      </c>
      <c r="F1459" s="69">
        <v>7182</v>
      </c>
      <c r="G1459" t="s">
        <v>81</v>
      </c>
      <c r="H1459">
        <v>0</v>
      </c>
      <c r="I1459" t="s">
        <v>288</v>
      </c>
      <c r="J1459" t="s">
        <v>289</v>
      </c>
      <c r="K1459" t="s">
        <v>295</v>
      </c>
      <c r="L1459" s="36">
        <v>3274</v>
      </c>
      <c r="M1459">
        <v>84</v>
      </c>
      <c r="N1459" s="66">
        <v>2.63E-2</v>
      </c>
      <c r="O1459" s="36">
        <v>3190</v>
      </c>
      <c r="P1459" s="66">
        <v>2.63E-2</v>
      </c>
      <c r="Q1459" s="36">
        <v>3194</v>
      </c>
      <c r="R1459" s="36">
        <v>3286</v>
      </c>
      <c r="S1459" s="36">
        <v>3183</v>
      </c>
      <c r="T1459" s="66">
        <v>2.5000000000000001E-2</v>
      </c>
      <c r="U1459" s="66">
        <v>1.4200000000000001E-2</v>
      </c>
      <c r="V1459" s="66">
        <v>-3.5999999999999999E-3</v>
      </c>
      <c r="W1459" s="66">
        <v>2.8500000000000001E-2</v>
      </c>
      <c r="X1459" s="1">
        <v>2966200</v>
      </c>
      <c r="Y1459" s="1">
        <v>9617664</v>
      </c>
      <c r="Z1459" s="1">
        <v>11707426</v>
      </c>
      <c r="AA1459" t="s">
        <v>645</v>
      </c>
      <c r="AB1459" t="s">
        <v>433</v>
      </c>
      <c r="AC1459">
        <v>17.66</v>
      </c>
      <c r="AD1459">
        <v>1.26</v>
      </c>
      <c r="AE1459">
        <v>2.84</v>
      </c>
      <c r="AF1459" t="s">
        <v>230</v>
      </c>
      <c r="AG1459" s="1">
        <v>270500</v>
      </c>
      <c r="AH1459" s="36">
        <v>3275</v>
      </c>
      <c r="AI1459" s="1">
        <v>5200</v>
      </c>
      <c r="AJ1459" s="36">
        <v>3274</v>
      </c>
      <c r="AK1459">
        <v>900</v>
      </c>
      <c r="AL1459" s="2">
        <v>0.63958333333333328</v>
      </c>
      <c r="AN1459" t="s">
        <v>298</v>
      </c>
      <c r="AO1459" t="s">
        <v>434</v>
      </c>
      <c r="AQ1459" t="str">
        <f t="shared" si="22"/>
        <v/>
      </c>
    </row>
    <row r="1460" spans="1:43">
      <c r="A1460" s="8">
        <v>46195</v>
      </c>
      <c r="B1460" s="67">
        <v>4092.84</v>
      </c>
      <c r="C1460" s="67">
        <v>1.18</v>
      </c>
      <c r="D1460" s="67">
        <v>69400</v>
      </c>
      <c r="E1460" s="67">
        <v>-0.47</v>
      </c>
      <c r="F1460" s="69">
        <v>7203</v>
      </c>
      <c r="G1460" t="s">
        <v>82</v>
      </c>
      <c r="H1460">
        <v>0</v>
      </c>
      <c r="I1460" t="s">
        <v>288</v>
      </c>
      <c r="J1460" t="s">
        <v>289</v>
      </c>
      <c r="K1460" t="s">
        <v>290</v>
      </c>
      <c r="L1460" s="36">
        <v>2745</v>
      </c>
      <c r="M1460">
        <v>-31.5</v>
      </c>
      <c r="N1460" s="66">
        <v>-1.1299999999999999E-2</v>
      </c>
      <c r="O1460" s="36">
        <v>2776.5</v>
      </c>
      <c r="P1460" s="66">
        <v>-1.1299999999999999E-2</v>
      </c>
      <c r="Q1460" s="36">
        <v>2770</v>
      </c>
      <c r="R1460" s="36">
        <v>2802</v>
      </c>
      <c r="S1460" s="36">
        <v>2742</v>
      </c>
      <c r="T1460" s="66">
        <v>-8.9999999999999993E-3</v>
      </c>
      <c r="U1460" s="66">
        <v>-1.8E-3</v>
      </c>
      <c r="V1460" s="66">
        <v>-2.0299999999999999E-2</v>
      </c>
      <c r="W1460" s="66">
        <v>1E-3</v>
      </c>
      <c r="X1460" s="1">
        <v>17836100</v>
      </c>
      <c r="Y1460" s="1">
        <v>49284385</v>
      </c>
      <c r="Z1460" s="1">
        <v>43357240</v>
      </c>
      <c r="AA1460" t="s">
        <v>435</v>
      </c>
      <c r="AB1460" t="s">
        <v>639</v>
      </c>
      <c r="AC1460">
        <v>10.83</v>
      </c>
      <c r="AD1460">
        <v>0.89</v>
      </c>
      <c r="AE1460">
        <v>3.64</v>
      </c>
      <c r="AF1460" t="s">
        <v>230</v>
      </c>
      <c r="AG1460" s="1">
        <v>1108600</v>
      </c>
      <c r="AH1460" s="36">
        <v>2745</v>
      </c>
      <c r="AI1460" s="1">
        <v>8400</v>
      </c>
      <c r="AJ1460" s="36">
        <v>2744.5</v>
      </c>
      <c r="AK1460" s="1">
        <v>22900</v>
      </c>
      <c r="AL1460" s="2">
        <v>0.63958333333333328</v>
      </c>
      <c r="AN1460" t="s">
        <v>298</v>
      </c>
      <c r="AO1460" t="s">
        <v>437</v>
      </c>
      <c r="AQ1460" t="str">
        <f t="shared" si="22"/>
        <v/>
      </c>
    </row>
    <row r="1461" spans="1:43">
      <c r="A1461" s="8">
        <v>46195</v>
      </c>
      <c r="B1461" s="67">
        <v>4092.84</v>
      </c>
      <c r="C1461" s="67">
        <v>1.18</v>
      </c>
      <c r="D1461" s="67">
        <v>69400</v>
      </c>
      <c r="E1461" s="67">
        <v>-0.47</v>
      </c>
      <c r="F1461" s="69">
        <v>7213</v>
      </c>
      <c r="G1461" t="s">
        <v>83</v>
      </c>
      <c r="H1461">
        <v>0</v>
      </c>
      <c r="I1461" t="s">
        <v>314</v>
      </c>
      <c r="J1461" t="s">
        <v>289</v>
      </c>
      <c r="K1461" t="s">
        <v>295</v>
      </c>
      <c r="L1461">
        <v>586</v>
      </c>
      <c r="M1461">
        <v>0</v>
      </c>
      <c r="N1461" s="66">
        <v>0</v>
      </c>
      <c r="O1461">
        <v>586</v>
      </c>
      <c r="P1461" s="66">
        <v>0</v>
      </c>
      <c r="Q1461">
        <v>586</v>
      </c>
      <c r="R1461">
        <v>588</v>
      </c>
      <c r="S1461">
        <v>582</v>
      </c>
      <c r="T1461" s="66">
        <v>0</v>
      </c>
      <c r="U1461" s="66">
        <v>0</v>
      </c>
      <c r="V1461" s="66">
        <v>-3.3999999999999998E-3</v>
      </c>
      <c r="W1461" s="66">
        <v>6.7999999999999996E-3</v>
      </c>
      <c r="X1461" s="1">
        <v>10300</v>
      </c>
      <c r="Y1461" s="1">
        <v>6030</v>
      </c>
      <c r="Z1461" s="1">
        <v>9312</v>
      </c>
      <c r="AA1461" t="s">
        <v>524</v>
      </c>
      <c r="AB1461" t="s">
        <v>439</v>
      </c>
      <c r="AC1461">
        <v>6.9</v>
      </c>
      <c r="AD1461">
        <v>0.82</v>
      </c>
      <c r="AE1461">
        <v>4.4400000000000004</v>
      </c>
      <c r="AF1461" t="s">
        <v>230</v>
      </c>
      <c r="AG1461">
        <v>0</v>
      </c>
      <c r="AH1461">
        <v>587</v>
      </c>
      <c r="AI1461">
        <v>200</v>
      </c>
      <c r="AJ1461">
        <v>586</v>
      </c>
      <c r="AK1461">
        <v>400</v>
      </c>
      <c r="AL1461" s="2">
        <v>0.63749999999999996</v>
      </c>
      <c r="AN1461" t="s">
        <v>298</v>
      </c>
      <c r="AO1461" t="s">
        <v>437</v>
      </c>
      <c r="AQ1461" t="str">
        <f t="shared" si="22"/>
        <v/>
      </c>
    </row>
    <row r="1462" spans="1:43">
      <c r="A1462" s="8">
        <v>46195</v>
      </c>
      <c r="B1462" s="67">
        <v>4092.84</v>
      </c>
      <c r="C1462" s="67">
        <v>1.18</v>
      </c>
      <c r="D1462" s="67">
        <v>69400</v>
      </c>
      <c r="E1462" s="67">
        <v>-0.47</v>
      </c>
      <c r="F1462" s="69">
        <v>7220</v>
      </c>
      <c r="G1462" t="s">
        <v>84</v>
      </c>
      <c r="H1462">
        <v>0</v>
      </c>
      <c r="I1462" t="s">
        <v>288</v>
      </c>
      <c r="J1462" t="s">
        <v>289</v>
      </c>
      <c r="K1462" t="s">
        <v>290</v>
      </c>
      <c r="L1462" s="36">
        <v>4855</v>
      </c>
      <c r="M1462">
        <v>255</v>
      </c>
      <c r="N1462" s="66">
        <v>5.5399999999999998E-2</v>
      </c>
      <c r="O1462" s="36">
        <v>4600</v>
      </c>
      <c r="P1462" s="66">
        <v>5.5399999999999998E-2</v>
      </c>
      <c r="Q1462" s="36">
        <v>4880</v>
      </c>
      <c r="R1462" s="36">
        <v>5150</v>
      </c>
      <c r="S1462" s="36">
        <v>4705</v>
      </c>
      <c r="T1462" s="66">
        <v>-5.1000000000000004E-3</v>
      </c>
      <c r="U1462" s="66">
        <v>2E-3</v>
      </c>
      <c r="V1462" s="66">
        <v>-5.7200000000000001E-2</v>
      </c>
      <c r="W1462" s="66">
        <v>3.1800000000000002E-2</v>
      </c>
      <c r="X1462" s="1">
        <v>2423400</v>
      </c>
      <c r="Y1462" s="1">
        <v>11906248</v>
      </c>
      <c r="Z1462" s="1">
        <v>318399</v>
      </c>
      <c r="AA1462" t="s">
        <v>563</v>
      </c>
      <c r="AB1462" t="s">
        <v>441</v>
      </c>
      <c r="AC1462">
        <v>48.94</v>
      </c>
      <c r="AD1462">
        <v>2.6</v>
      </c>
      <c r="AE1462">
        <v>0.82</v>
      </c>
      <c r="AF1462" t="s">
        <v>230</v>
      </c>
      <c r="AG1462" s="1">
        <v>30000</v>
      </c>
      <c r="AH1462" s="36">
        <v>4855</v>
      </c>
      <c r="AI1462" s="1">
        <v>1400</v>
      </c>
      <c r="AJ1462" s="36">
        <v>4850</v>
      </c>
      <c r="AK1462" s="1">
        <v>3600</v>
      </c>
      <c r="AL1462" s="2">
        <v>0.63888888888888884</v>
      </c>
      <c r="AN1462" t="s">
        <v>298</v>
      </c>
      <c r="AO1462" t="s">
        <v>437</v>
      </c>
      <c r="AQ1462" t="str">
        <f t="shared" si="22"/>
        <v/>
      </c>
    </row>
    <row r="1463" spans="1:43">
      <c r="A1463" s="8">
        <v>46195</v>
      </c>
      <c r="B1463" s="67">
        <v>4092.84</v>
      </c>
      <c r="C1463" s="67">
        <v>1.18</v>
      </c>
      <c r="D1463" s="67">
        <v>69400</v>
      </c>
      <c r="E1463" s="67">
        <v>-0.47</v>
      </c>
      <c r="F1463" s="69">
        <v>7269</v>
      </c>
      <c r="G1463" t="s">
        <v>85</v>
      </c>
      <c r="H1463">
        <v>0</v>
      </c>
      <c r="I1463" t="s">
        <v>288</v>
      </c>
      <c r="J1463" t="s">
        <v>289</v>
      </c>
      <c r="K1463" t="s">
        <v>295</v>
      </c>
      <c r="L1463" s="36">
        <v>1909.5</v>
      </c>
      <c r="M1463">
        <v>-7</v>
      </c>
      <c r="N1463" s="66">
        <v>-3.7000000000000002E-3</v>
      </c>
      <c r="O1463" s="36">
        <v>1916.5</v>
      </c>
      <c r="P1463" s="66">
        <v>-3.5999999999999999E-3</v>
      </c>
      <c r="Q1463" s="36">
        <v>1921.5</v>
      </c>
      <c r="R1463" s="36">
        <v>1941.5</v>
      </c>
      <c r="S1463" s="36">
        <v>1908</v>
      </c>
      <c r="T1463" s="66">
        <v>-6.1999999999999998E-3</v>
      </c>
      <c r="U1463" s="66">
        <v>-2.8E-3</v>
      </c>
      <c r="V1463" s="66">
        <v>-1.6400000000000001E-2</v>
      </c>
      <c r="W1463" s="66">
        <v>6.9999999999999999E-4</v>
      </c>
      <c r="X1463" s="1">
        <v>3473400</v>
      </c>
      <c r="Y1463" s="1">
        <v>6675332</v>
      </c>
      <c r="Z1463" s="1">
        <v>3751377</v>
      </c>
      <c r="AA1463" t="s">
        <v>442</v>
      </c>
      <c r="AB1463" t="s">
        <v>443</v>
      </c>
      <c r="AC1463">
        <v>9.69</v>
      </c>
      <c r="AD1463">
        <v>1.08</v>
      </c>
      <c r="AE1463">
        <v>2.67</v>
      </c>
      <c r="AF1463" t="s">
        <v>230</v>
      </c>
      <c r="AG1463" s="1">
        <v>4086700</v>
      </c>
      <c r="AH1463" s="36">
        <v>1910</v>
      </c>
      <c r="AI1463" s="1">
        <v>1800</v>
      </c>
      <c r="AJ1463" s="36">
        <v>1909</v>
      </c>
      <c r="AK1463" s="1">
        <v>4100</v>
      </c>
      <c r="AL1463" s="2">
        <v>0.63958333333333328</v>
      </c>
      <c r="AN1463" t="s">
        <v>298</v>
      </c>
      <c r="AO1463" t="s">
        <v>437</v>
      </c>
      <c r="AQ1463" t="str">
        <f t="shared" si="22"/>
        <v/>
      </c>
    </row>
    <row r="1464" spans="1:43">
      <c r="A1464" s="8">
        <v>46195</v>
      </c>
      <c r="B1464" s="67">
        <v>4092.84</v>
      </c>
      <c r="C1464" s="67">
        <v>1.18</v>
      </c>
      <c r="D1464" s="67">
        <v>69400</v>
      </c>
      <c r="E1464" s="67">
        <v>-0.47</v>
      </c>
      <c r="F1464" s="69">
        <v>7272</v>
      </c>
      <c r="G1464" t="s">
        <v>86</v>
      </c>
      <c r="H1464">
        <v>0</v>
      </c>
      <c r="I1464" t="s">
        <v>288</v>
      </c>
      <c r="J1464" t="s">
        <v>289</v>
      </c>
      <c r="K1464" t="s">
        <v>290</v>
      </c>
      <c r="L1464" s="36">
        <v>1236</v>
      </c>
      <c r="M1464">
        <v>-1</v>
      </c>
      <c r="N1464" s="66">
        <v>-8.0000000000000004E-4</v>
      </c>
      <c r="O1464" s="36">
        <v>1237</v>
      </c>
      <c r="P1464" s="66">
        <v>-8.0000000000000004E-4</v>
      </c>
      <c r="Q1464" s="36">
        <v>1245</v>
      </c>
      <c r="R1464" s="36">
        <v>1245</v>
      </c>
      <c r="S1464" s="36">
        <v>1227.5</v>
      </c>
      <c r="T1464" s="66">
        <v>-7.1999999999999998E-3</v>
      </c>
      <c r="U1464" s="66">
        <v>-2.3999999999999998E-3</v>
      </c>
      <c r="V1464" s="66">
        <v>-7.1999999999999998E-3</v>
      </c>
      <c r="W1464" s="66">
        <v>6.8999999999999999E-3</v>
      </c>
      <c r="X1464" s="1">
        <v>3998000</v>
      </c>
      <c r="Y1464" s="1">
        <v>4943607</v>
      </c>
      <c r="Z1464" s="1">
        <v>1258402</v>
      </c>
      <c r="AA1464" t="s">
        <v>444</v>
      </c>
      <c r="AB1464" t="s">
        <v>445</v>
      </c>
      <c r="AC1464">
        <v>9.73</v>
      </c>
      <c r="AD1464">
        <v>1.05</v>
      </c>
      <c r="AE1464">
        <v>4.05</v>
      </c>
      <c r="AF1464" t="s">
        <v>230</v>
      </c>
      <c r="AG1464" s="1">
        <v>486400</v>
      </c>
      <c r="AH1464" s="36">
        <v>1236.5</v>
      </c>
      <c r="AI1464" s="1">
        <v>7700</v>
      </c>
      <c r="AJ1464" s="36">
        <v>1236</v>
      </c>
      <c r="AK1464" s="1">
        <v>3800</v>
      </c>
      <c r="AL1464" s="2">
        <v>0.63888888888888884</v>
      </c>
      <c r="AN1464" t="s">
        <v>293</v>
      </c>
      <c r="AO1464" t="s">
        <v>437</v>
      </c>
      <c r="AQ1464" t="str">
        <f t="shared" si="22"/>
        <v/>
      </c>
    </row>
    <row r="1465" spans="1:43">
      <c r="A1465" s="8">
        <v>46195</v>
      </c>
      <c r="B1465" s="67">
        <v>4092.84</v>
      </c>
      <c r="C1465" s="67">
        <v>1.18</v>
      </c>
      <c r="D1465" s="67">
        <v>69400</v>
      </c>
      <c r="E1465" s="67">
        <v>-0.47</v>
      </c>
      <c r="F1465" s="69">
        <v>7376</v>
      </c>
      <c r="G1465" t="s">
        <v>87</v>
      </c>
      <c r="H1465">
        <v>0</v>
      </c>
      <c r="I1465" t="s">
        <v>347</v>
      </c>
      <c r="J1465" t="s">
        <v>323</v>
      </c>
      <c r="K1465" t="s">
        <v>295</v>
      </c>
      <c r="L1465" s="36">
        <v>1100</v>
      </c>
      <c r="M1465">
        <v>1</v>
      </c>
      <c r="N1465" s="66">
        <v>8.9999999999999998E-4</v>
      </c>
      <c r="O1465" s="36">
        <v>1099</v>
      </c>
      <c r="P1465" s="66">
        <v>8.9999999999999998E-4</v>
      </c>
      <c r="Q1465" s="36">
        <v>1102</v>
      </c>
      <c r="R1465" s="36">
        <v>1120</v>
      </c>
      <c r="S1465" s="36">
        <v>1075</v>
      </c>
      <c r="T1465" s="66">
        <v>-1.8E-3</v>
      </c>
      <c r="U1465" s="66">
        <v>5.4000000000000003E-3</v>
      </c>
      <c r="V1465" s="66">
        <v>-1.78E-2</v>
      </c>
      <c r="W1465" s="66">
        <v>2.3199999999999998E-2</v>
      </c>
      <c r="X1465" s="1">
        <v>7700</v>
      </c>
      <c r="Y1465" s="1">
        <v>8447</v>
      </c>
      <c r="Z1465" s="1">
        <v>4685</v>
      </c>
      <c r="AA1465" t="s">
        <v>446</v>
      </c>
      <c r="AB1465" t="s">
        <v>447</v>
      </c>
      <c r="AC1465">
        <v>0</v>
      </c>
      <c r="AD1465">
        <v>4.37</v>
      </c>
      <c r="AE1465">
        <v>0</v>
      </c>
      <c r="AF1465">
        <v>0.6</v>
      </c>
      <c r="AG1465">
        <v>200</v>
      </c>
      <c r="AH1465" s="36">
        <v>1104</v>
      </c>
      <c r="AI1465">
        <v>100</v>
      </c>
      <c r="AJ1465" s="36">
        <v>1087</v>
      </c>
      <c r="AK1465">
        <v>600</v>
      </c>
      <c r="AL1465" s="2">
        <v>0.63611111111111107</v>
      </c>
      <c r="AN1465" t="s">
        <v>448</v>
      </c>
      <c r="AO1465" t="s">
        <v>313</v>
      </c>
      <c r="AQ1465" t="str">
        <f t="shared" si="22"/>
        <v/>
      </c>
    </row>
    <row r="1466" spans="1:43">
      <c r="A1466" s="8">
        <v>46195</v>
      </c>
      <c r="B1466" s="67">
        <v>4092.84</v>
      </c>
      <c r="C1466" s="67">
        <v>1.18</v>
      </c>
      <c r="D1466" s="67">
        <v>69400</v>
      </c>
      <c r="E1466" s="67">
        <v>-0.47</v>
      </c>
      <c r="F1466" s="69">
        <v>7525</v>
      </c>
      <c r="G1466" t="s">
        <v>88</v>
      </c>
      <c r="H1466">
        <v>0</v>
      </c>
      <c r="I1466" t="s">
        <v>288</v>
      </c>
      <c r="J1466" t="s">
        <v>289</v>
      </c>
      <c r="K1466" t="s">
        <v>295</v>
      </c>
      <c r="L1466" s="36">
        <v>3550</v>
      </c>
      <c r="M1466">
        <v>-45</v>
      </c>
      <c r="N1466" s="66">
        <v>-1.2500000000000001E-2</v>
      </c>
      <c r="O1466" s="36">
        <v>3595</v>
      </c>
      <c r="P1466" s="66">
        <v>-1.2500000000000001E-2</v>
      </c>
      <c r="Q1466" s="36">
        <v>3555</v>
      </c>
      <c r="R1466" s="36">
        <v>3585</v>
      </c>
      <c r="S1466" s="36">
        <v>3510</v>
      </c>
      <c r="T1466" s="66">
        <v>-1.4E-3</v>
      </c>
      <c r="U1466" s="66">
        <v>1.4E-3</v>
      </c>
      <c r="V1466" s="66">
        <v>-9.7000000000000003E-3</v>
      </c>
      <c r="W1466" s="66">
        <v>1.1299999999999999E-2</v>
      </c>
      <c r="X1466" s="1">
        <v>6500</v>
      </c>
      <c r="Y1466" s="1">
        <v>23025</v>
      </c>
      <c r="Z1466" s="1">
        <v>30672</v>
      </c>
      <c r="AA1466" t="s">
        <v>449</v>
      </c>
      <c r="AB1466" t="s">
        <v>450</v>
      </c>
      <c r="AC1466">
        <v>9.59</v>
      </c>
      <c r="AD1466">
        <v>1</v>
      </c>
      <c r="AE1466">
        <v>4.5599999999999996</v>
      </c>
      <c r="AF1466" t="s">
        <v>230</v>
      </c>
      <c r="AG1466" s="1">
        <v>7100</v>
      </c>
      <c r="AH1466" s="36">
        <v>3560</v>
      </c>
      <c r="AI1466">
        <v>200</v>
      </c>
      <c r="AJ1466" s="36">
        <v>3540</v>
      </c>
      <c r="AK1466">
        <v>200</v>
      </c>
      <c r="AL1466" s="2">
        <v>0.63402777777777775</v>
      </c>
      <c r="AN1466" t="s">
        <v>298</v>
      </c>
      <c r="AO1466" t="s">
        <v>322</v>
      </c>
      <c r="AQ1466" t="str">
        <f t="shared" si="22"/>
        <v/>
      </c>
    </row>
    <row r="1467" spans="1:43">
      <c r="A1467" s="8">
        <v>46195</v>
      </c>
      <c r="B1467" s="67">
        <v>4092.84</v>
      </c>
      <c r="C1467" s="67">
        <v>1.18</v>
      </c>
      <c r="D1467" s="67">
        <v>69400</v>
      </c>
      <c r="E1467" s="67">
        <v>-0.47</v>
      </c>
      <c r="F1467" s="69">
        <v>7729</v>
      </c>
      <c r="G1467" t="s">
        <v>89</v>
      </c>
      <c r="H1467">
        <v>0</v>
      </c>
      <c r="I1467" t="s">
        <v>288</v>
      </c>
      <c r="J1467" t="s">
        <v>289</v>
      </c>
      <c r="K1467" t="s">
        <v>290</v>
      </c>
      <c r="L1467" s="36">
        <v>20075</v>
      </c>
      <c r="M1467">
        <v>0</v>
      </c>
      <c r="N1467" s="66">
        <v>0</v>
      </c>
      <c r="O1467" s="36">
        <v>20075</v>
      </c>
      <c r="P1467" s="66">
        <v>0</v>
      </c>
      <c r="Q1467" s="36">
        <v>20075</v>
      </c>
      <c r="R1467" s="36">
        <v>20415</v>
      </c>
      <c r="S1467" s="36">
        <v>19935</v>
      </c>
      <c r="T1467" s="66">
        <v>0</v>
      </c>
      <c r="U1467" s="66">
        <v>-9.2999999999999992E-3</v>
      </c>
      <c r="V1467" s="66">
        <v>-1.66E-2</v>
      </c>
      <c r="W1467" s="66">
        <v>7.0000000000000001E-3</v>
      </c>
      <c r="X1467" s="1">
        <v>221300</v>
      </c>
      <c r="Y1467" s="1">
        <v>4465344</v>
      </c>
      <c r="Z1467" s="1">
        <v>848828</v>
      </c>
      <c r="AA1467" t="s">
        <v>675</v>
      </c>
      <c r="AB1467" t="s">
        <v>452</v>
      </c>
      <c r="AC1467">
        <v>29.09</v>
      </c>
      <c r="AD1467">
        <v>4.26</v>
      </c>
      <c r="AE1467">
        <v>1.37</v>
      </c>
      <c r="AF1467" t="s">
        <v>230</v>
      </c>
      <c r="AG1467" s="1">
        <v>6800</v>
      </c>
      <c r="AH1467" s="36">
        <v>20080</v>
      </c>
      <c r="AI1467">
        <v>400</v>
      </c>
      <c r="AJ1467" s="36">
        <v>20070</v>
      </c>
      <c r="AK1467">
        <v>100</v>
      </c>
      <c r="AL1467" s="2">
        <v>0.63958333333333328</v>
      </c>
      <c r="AN1467" t="s">
        <v>298</v>
      </c>
      <c r="AO1467" t="s">
        <v>453</v>
      </c>
      <c r="AQ1467" t="str">
        <f t="shared" si="22"/>
        <v/>
      </c>
    </row>
    <row r="1468" spans="1:43">
      <c r="A1468" s="8">
        <v>46195</v>
      </c>
      <c r="B1468" s="67">
        <v>4092.84</v>
      </c>
      <c r="C1468" s="67">
        <v>1.18</v>
      </c>
      <c r="D1468" s="67">
        <v>69400</v>
      </c>
      <c r="E1468" s="67">
        <v>-0.47</v>
      </c>
      <c r="F1468" s="69">
        <v>7921</v>
      </c>
      <c r="G1468" t="s">
        <v>90</v>
      </c>
      <c r="H1468">
        <v>0</v>
      </c>
      <c r="I1468" t="s">
        <v>288</v>
      </c>
      <c r="J1468" t="s">
        <v>289</v>
      </c>
      <c r="K1468" t="s">
        <v>295</v>
      </c>
      <c r="L1468" s="36">
        <v>3120</v>
      </c>
      <c r="M1468">
        <v>-5</v>
      </c>
      <c r="N1468" s="66">
        <v>-1.6000000000000001E-3</v>
      </c>
      <c r="O1468" s="36">
        <v>3125</v>
      </c>
      <c r="P1468" s="66">
        <v>-1.6000000000000001E-3</v>
      </c>
      <c r="Q1468" s="36">
        <v>3125</v>
      </c>
      <c r="R1468" s="36">
        <v>3140</v>
      </c>
      <c r="S1468" s="36">
        <v>3095</v>
      </c>
      <c r="T1468" s="66">
        <v>-1.6000000000000001E-3</v>
      </c>
      <c r="U1468" s="66">
        <v>-1.6000000000000001E-3</v>
      </c>
      <c r="V1468" s="66">
        <v>-6.3E-3</v>
      </c>
      <c r="W1468" s="66">
        <v>8.0000000000000002E-3</v>
      </c>
      <c r="X1468" s="1">
        <v>15600</v>
      </c>
      <c r="Y1468" s="1">
        <v>48596</v>
      </c>
      <c r="Z1468" s="1">
        <v>41038</v>
      </c>
      <c r="AA1468" t="s">
        <v>454</v>
      </c>
      <c r="AB1468" t="s">
        <v>591</v>
      </c>
      <c r="AC1468">
        <v>13.88</v>
      </c>
      <c r="AD1468">
        <v>1.3</v>
      </c>
      <c r="AE1468">
        <v>3.85</v>
      </c>
      <c r="AF1468" t="s">
        <v>230</v>
      </c>
      <c r="AG1468" s="1">
        <v>13100</v>
      </c>
      <c r="AH1468" s="36">
        <v>3120</v>
      </c>
      <c r="AI1468">
        <v>400</v>
      </c>
      <c r="AJ1468" s="36">
        <v>3115</v>
      </c>
      <c r="AK1468">
        <v>100</v>
      </c>
      <c r="AL1468" s="2">
        <v>0.6381944444444444</v>
      </c>
      <c r="AM1468" s="3">
        <v>46211</v>
      </c>
      <c r="AN1468" t="s">
        <v>326</v>
      </c>
      <c r="AO1468" t="s">
        <v>456</v>
      </c>
      <c r="AQ1468" t="str">
        <f t="shared" si="22"/>
        <v/>
      </c>
    </row>
    <row r="1469" spans="1:43">
      <c r="A1469" s="8">
        <v>46195</v>
      </c>
      <c r="B1469" s="67">
        <v>4092.84</v>
      </c>
      <c r="C1469" s="67">
        <v>1.18</v>
      </c>
      <c r="D1469" s="67">
        <v>69400</v>
      </c>
      <c r="E1469" s="67">
        <v>-0.47</v>
      </c>
      <c r="F1469" s="69">
        <v>8031</v>
      </c>
      <c r="G1469" t="s">
        <v>91</v>
      </c>
      <c r="H1469">
        <v>0</v>
      </c>
      <c r="I1469" t="s">
        <v>288</v>
      </c>
      <c r="J1469" t="s">
        <v>289</v>
      </c>
      <c r="K1469" t="s">
        <v>290</v>
      </c>
      <c r="L1469" s="36">
        <v>4739</v>
      </c>
      <c r="M1469">
        <v>23</v>
      </c>
      <c r="N1469" s="66">
        <v>4.8999999999999998E-3</v>
      </c>
      <c r="O1469" s="36">
        <v>4716</v>
      </c>
      <c r="P1469" s="66">
        <v>4.7999999999999996E-3</v>
      </c>
      <c r="Q1469" s="36">
        <v>4651</v>
      </c>
      <c r="R1469" s="36">
        <v>4755</v>
      </c>
      <c r="S1469" s="36">
        <v>4641</v>
      </c>
      <c r="T1469" s="66">
        <v>1.89E-2</v>
      </c>
      <c r="U1469" s="66">
        <v>4.4000000000000003E-3</v>
      </c>
      <c r="V1469" s="66">
        <v>-3.3E-3</v>
      </c>
      <c r="W1469" s="66">
        <v>2.1100000000000001E-2</v>
      </c>
      <c r="X1469" s="1">
        <v>2381000</v>
      </c>
      <c r="Y1469" s="1">
        <v>11226748</v>
      </c>
      <c r="Z1469" s="1">
        <v>13575654</v>
      </c>
      <c r="AA1469" t="s">
        <v>457</v>
      </c>
      <c r="AB1469" t="s">
        <v>676</v>
      </c>
      <c r="AC1469">
        <v>14.59</v>
      </c>
      <c r="AD1469">
        <v>1.53</v>
      </c>
      <c r="AE1469">
        <v>2.95</v>
      </c>
      <c r="AF1469" t="s">
        <v>230</v>
      </c>
      <c r="AG1469" s="1">
        <v>245000</v>
      </c>
      <c r="AH1469" s="36">
        <v>4739</v>
      </c>
      <c r="AI1469" s="1">
        <v>1100</v>
      </c>
      <c r="AJ1469" s="36">
        <v>4738</v>
      </c>
      <c r="AK1469" s="1">
        <v>1900</v>
      </c>
      <c r="AL1469" s="2">
        <v>0.63958333333333328</v>
      </c>
      <c r="AN1469" t="s">
        <v>298</v>
      </c>
      <c r="AO1469" t="s">
        <v>322</v>
      </c>
      <c r="AQ1469" t="str">
        <f t="shared" si="22"/>
        <v/>
      </c>
    </row>
    <row r="1470" spans="1:43">
      <c r="A1470" s="8">
        <v>46195</v>
      </c>
      <c r="B1470" s="67">
        <v>4092.84</v>
      </c>
      <c r="C1470" s="67">
        <v>1.18</v>
      </c>
      <c r="D1470" s="67">
        <v>69400</v>
      </c>
      <c r="E1470" s="67">
        <v>-0.47</v>
      </c>
      <c r="F1470" s="69">
        <v>8058</v>
      </c>
      <c r="G1470" t="s">
        <v>92</v>
      </c>
      <c r="H1470">
        <v>0</v>
      </c>
      <c r="I1470" t="s">
        <v>288</v>
      </c>
      <c r="J1470" t="s">
        <v>289</v>
      </c>
      <c r="K1470" t="s">
        <v>295</v>
      </c>
      <c r="L1470" s="36">
        <v>4592</v>
      </c>
      <c r="M1470">
        <v>52</v>
      </c>
      <c r="N1470" s="66">
        <v>1.15E-2</v>
      </c>
      <c r="O1470" s="36">
        <v>4540</v>
      </c>
      <c r="P1470" s="66">
        <v>1.14E-2</v>
      </c>
      <c r="Q1470" s="36">
        <v>4540</v>
      </c>
      <c r="R1470" s="36">
        <v>4614</v>
      </c>
      <c r="S1470" s="36">
        <v>4498</v>
      </c>
      <c r="T1470" s="66">
        <v>1.14E-2</v>
      </c>
      <c r="U1470" s="66">
        <v>8.3000000000000001E-3</v>
      </c>
      <c r="V1470" s="66">
        <v>-4.7000000000000002E-3</v>
      </c>
      <c r="W1470" s="66">
        <v>2.0799999999999999E-2</v>
      </c>
      <c r="X1470" s="1">
        <v>4914200</v>
      </c>
      <c r="Y1470" s="1">
        <v>22406531</v>
      </c>
      <c r="Z1470" s="1">
        <v>17038747</v>
      </c>
      <c r="AA1470" t="s">
        <v>459</v>
      </c>
      <c r="AB1470" t="s">
        <v>460</v>
      </c>
      <c r="AC1470">
        <v>15.28</v>
      </c>
      <c r="AD1470">
        <v>1.78</v>
      </c>
      <c r="AE1470">
        <v>2.72</v>
      </c>
      <c r="AF1470" t="s">
        <v>230</v>
      </c>
      <c r="AG1470" s="1">
        <v>532200</v>
      </c>
      <c r="AH1470" s="36">
        <v>4593</v>
      </c>
      <c r="AI1470" s="1">
        <v>1900</v>
      </c>
      <c r="AJ1470" s="36">
        <v>4592</v>
      </c>
      <c r="AK1470">
        <v>300</v>
      </c>
      <c r="AL1470" s="2">
        <v>0.63958333333333328</v>
      </c>
      <c r="AN1470" t="s">
        <v>298</v>
      </c>
      <c r="AO1470" t="s">
        <v>322</v>
      </c>
      <c r="AQ1470" t="str">
        <f t="shared" si="22"/>
        <v/>
      </c>
    </row>
    <row r="1471" spans="1:43">
      <c r="A1471" s="8">
        <v>46195</v>
      </c>
      <c r="B1471" s="67">
        <v>4092.84</v>
      </c>
      <c r="C1471" s="67">
        <v>1.18</v>
      </c>
      <c r="D1471" s="67">
        <v>69400</v>
      </c>
      <c r="E1471" s="67">
        <v>-0.47</v>
      </c>
      <c r="F1471" s="69">
        <v>8233</v>
      </c>
      <c r="G1471" t="s">
        <v>93</v>
      </c>
      <c r="H1471">
        <v>0</v>
      </c>
      <c r="I1471" t="s">
        <v>288</v>
      </c>
      <c r="J1471" t="s">
        <v>289</v>
      </c>
      <c r="K1471" t="s">
        <v>290</v>
      </c>
      <c r="L1471" s="36">
        <v>2349.5</v>
      </c>
      <c r="M1471">
        <v>88.5</v>
      </c>
      <c r="N1471" s="66">
        <v>3.9100000000000003E-2</v>
      </c>
      <c r="O1471" s="36">
        <v>2261</v>
      </c>
      <c r="P1471" s="66">
        <v>3.9100000000000003E-2</v>
      </c>
      <c r="Q1471" s="36">
        <v>2294.5</v>
      </c>
      <c r="R1471" s="36">
        <v>2359.5</v>
      </c>
      <c r="S1471" s="36">
        <v>2281.5</v>
      </c>
      <c r="T1471" s="66">
        <v>2.3900000000000001E-2</v>
      </c>
      <c r="U1471" s="66">
        <v>6.6E-3</v>
      </c>
      <c r="V1471" s="66">
        <v>-4.1999999999999997E-3</v>
      </c>
      <c r="W1471" s="66">
        <v>2.98E-2</v>
      </c>
      <c r="X1471" s="1">
        <v>1939600</v>
      </c>
      <c r="Y1471" s="1">
        <v>4519020</v>
      </c>
      <c r="Z1471" s="1">
        <v>717088</v>
      </c>
      <c r="AA1471" t="s">
        <v>461</v>
      </c>
      <c r="AB1471" t="s">
        <v>462</v>
      </c>
      <c r="AC1471">
        <v>18.11</v>
      </c>
      <c r="AD1471">
        <v>1.53</v>
      </c>
      <c r="AE1471">
        <v>1.7</v>
      </c>
      <c r="AF1471" t="s">
        <v>230</v>
      </c>
      <c r="AG1471">
        <v>0</v>
      </c>
      <c r="AH1471" s="36">
        <v>2349.5</v>
      </c>
      <c r="AI1471" s="1">
        <v>2100</v>
      </c>
      <c r="AJ1471" s="36">
        <v>2349</v>
      </c>
      <c r="AK1471">
        <v>400</v>
      </c>
      <c r="AL1471" s="2">
        <v>0.63888888888888884</v>
      </c>
      <c r="AM1471" s="3">
        <v>46203</v>
      </c>
      <c r="AN1471" t="s">
        <v>463</v>
      </c>
      <c r="AO1471" t="s">
        <v>327</v>
      </c>
      <c r="AQ1471" t="str">
        <f t="shared" si="22"/>
        <v/>
      </c>
    </row>
    <row r="1472" spans="1:43">
      <c r="A1472" s="8">
        <v>46195</v>
      </c>
      <c r="B1472" s="67">
        <v>4092.84</v>
      </c>
      <c r="C1472" s="67">
        <v>1.18</v>
      </c>
      <c r="D1472" s="67">
        <v>69400</v>
      </c>
      <c r="E1472" s="67">
        <v>-0.47</v>
      </c>
      <c r="F1472" s="69">
        <v>8304</v>
      </c>
      <c r="G1472" t="s">
        <v>94</v>
      </c>
      <c r="H1472">
        <v>0</v>
      </c>
      <c r="I1472" t="s">
        <v>288</v>
      </c>
      <c r="J1472" t="s">
        <v>289</v>
      </c>
      <c r="K1472" t="s">
        <v>290</v>
      </c>
      <c r="L1472" s="36">
        <v>2793</v>
      </c>
      <c r="M1472">
        <v>2</v>
      </c>
      <c r="N1472" s="66">
        <v>6.9999999999999999E-4</v>
      </c>
      <c r="O1472" s="36">
        <v>2791</v>
      </c>
      <c r="P1472" s="66">
        <v>6.9999999999999999E-4</v>
      </c>
      <c r="Q1472" s="36">
        <v>2791</v>
      </c>
      <c r="R1472" s="36">
        <v>2809</v>
      </c>
      <c r="S1472" s="36">
        <v>2761</v>
      </c>
      <c r="T1472" s="66">
        <v>6.9999999999999999E-4</v>
      </c>
      <c r="U1472" s="66">
        <v>1.01E-2</v>
      </c>
      <c r="V1472" s="66">
        <v>-5.5999999999999999E-3</v>
      </c>
      <c r="W1472" s="66">
        <v>1.15E-2</v>
      </c>
      <c r="X1472" s="1">
        <v>726200</v>
      </c>
      <c r="Y1472" s="1">
        <v>2022901</v>
      </c>
      <c r="Z1472" s="1">
        <v>390431</v>
      </c>
      <c r="AA1472" t="s">
        <v>464</v>
      </c>
      <c r="AB1472" t="s">
        <v>465</v>
      </c>
      <c r="AC1472">
        <v>14.31</v>
      </c>
      <c r="AD1472">
        <v>0.8</v>
      </c>
      <c r="AE1472">
        <v>3.58</v>
      </c>
      <c r="AF1472" t="s">
        <v>230</v>
      </c>
      <c r="AG1472" s="1">
        <v>16100</v>
      </c>
      <c r="AH1472" s="36">
        <v>2793</v>
      </c>
      <c r="AI1472" s="1">
        <v>1000</v>
      </c>
      <c r="AJ1472" s="36">
        <v>2792</v>
      </c>
      <c r="AK1472">
        <v>600</v>
      </c>
      <c r="AL1472" s="2">
        <v>0.63958333333333328</v>
      </c>
      <c r="AN1472" t="s">
        <v>298</v>
      </c>
      <c r="AO1472" t="s">
        <v>434</v>
      </c>
      <c r="AQ1472" t="str">
        <f t="shared" si="22"/>
        <v/>
      </c>
    </row>
    <row r="1473" spans="1:43">
      <c r="A1473" s="8">
        <v>46195</v>
      </c>
      <c r="B1473" s="67">
        <v>4092.84</v>
      </c>
      <c r="C1473" s="67">
        <v>1.18</v>
      </c>
      <c r="D1473" s="67">
        <v>69400</v>
      </c>
      <c r="E1473" s="67">
        <v>-0.47</v>
      </c>
      <c r="F1473" s="69">
        <v>8316</v>
      </c>
      <c r="G1473" t="s">
        <v>95</v>
      </c>
      <c r="H1473">
        <v>0</v>
      </c>
      <c r="I1473" t="s">
        <v>288</v>
      </c>
      <c r="J1473" t="s">
        <v>289</v>
      </c>
      <c r="K1473" t="s">
        <v>290</v>
      </c>
      <c r="L1473" s="36">
        <v>6645</v>
      </c>
      <c r="M1473">
        <v>163</v>
      </c>
      <c r="N1473" s="66">
        <v>2.5100000000000001E-2</v>
      </c>
      <c r="O1473" s="36">
        <v>6482</v>
      </c>
      <c r="P1473" s="66">
        <v>2.5100000000000001E-2</v>
      </c>
      <c r="Q1473" s="36">
        <v>6471</v>
      </c>
      <c r="R1473" s="36">
        <v>6653</v>
      </c>
      <c r="S1473" s="36">
        <v>6456</v>
      </c>
      <c r="T1473" s="66">
        <v>2.6800000000000001E-2</v>
      </c>
      <c r="U1473" s="66">
        <v>1.04E-2</v>
      </c>
      <c r="V1473" s="66">
        <v>-1.1999999999999999E-3</v>
      </c>
      <c r="W1473" s="66">
        <v>2.92E-2</v>
      </c>
      <c r="X1473" s="1">
        <v>10673500</v>
      </c>
      <c r="Y1473" s="1">
        <v>70189946</v>
      </c>
      <c r="Z1473" s="1">
        <v>25433725</v>
      </c>
      <c r="AA1473" t="s">
        <v>667</v>
      </c>
      <c r="AB1473" t="s">
        <v>467</v>
      </c>
      <c r="AC1473">
        <v>14.77</v>
      </c>
      <c r="AD1473">
        <v>1.6</v>
      </c>
      <c r="AE1473">
        <v>2.71</v>
      </c>
      <c r="AF1473" t="s">
        <v>230</v>
      </c>
      <c r="AG1473" s="1">
        <v>667100</v>
      </c>
      <c r="AH1473" s="36">
        <v>6645</v>
      </c>
      <c r="AI1473" s="1">
        <v>3200</v>
      </c>
      <c r="AJ1473" s="36">
        <v>6644</v>
      </c>
      <c r="AK1473" s="1">
        <v>3200</v>
      </c>
      <c r="AL1473" s="2">
        <v>0.63958333333333328</v>
      </c>
      <c r="AN1473" t="s">
        <v>298</v>
      </c>
      <c r="AO1473" t="s">
        <v>434</v>
      </c>
      <c r="AQ1473" t="str">
        <f t="shared" si="22"/>
        <v/>
      </c>
    </row>
    <row r="1474" spans="1:43">
      <c r="A1474" s="8">
        <v>46195</v>
      </c>
      <c r="B1474" s="67">
        <v>4092.84</v>
      </c>
      <c r="C1474" s="67">
        <v>1.18</v>
      </c>
      <c r="D1474" s="67">
        <v>69400</v>
      </c>
      <c r="E1474" s="67">
        <v>-0.47</v>
      </c>
      <c r="F1474" s="69">
        <v>8331</v>
      </c>
      <c r="G1474" t="s">
        <v>96</v>
      </c>
      <c r="H1474">
        <v>0</v>
      </c>
      <c r="I1474" t="s">
        <v>288</v>
      </c>
      <c r="J1474" t="s">
        <v>289</v>
      </c>
      <c r="K1474" t="s">
        <v>295</v>
      </c>
      <c r="L1474" s="36">
        <v>2513.5</v>
      </c>
      <c r="M1474">
        <v>22.5</v>
      </c>
      <c r="N1474" s="66">
        <v>8.9999999999999993E-3</v>
      </c>
      <c r="O1474" s="36">
        <v>2491</v>
      </c>
      <c r="P1474" s="66">
        <v>8.9999999999999993E-3</v>
      </c>
      <c r="Q1474" s="36">
        <v>2470</v>
      </c>
      <c r="R1474" s="36">
        <v>2528</v>
      </c>
      <c r="S1474" s="36">
        <v>2381</v>
      </c>
      <c r="T1474" s="66">
        <v>1.7600000000000001E-2</v>
      </c>
      <c r="U1474" s="66">
        <v>5.4000000000000003E-3</v>
      </c>
      <c r="V1474" s="66">
        <v>-5.7000000000000002E-3</v>
      </c>
      <c r="W1474" s="66">
        <v>5.5599999999999997E-2</v>
      </c>
      <c r="X1474" s="1">
        <v>1173400</v>
      </c>
      <c r="Y1474" s="1">
        <v>2928983</v>
      </c>
      <c r="Z1474" s="1">
        <v>1949272</v>
      </c>
      <c r="AA1474" t="s">
        <v>648</v>
      </c>
      <c r="AB1474" t="s">
        <v>469</v>
      </c>
      <c r="AC1474">
        <v>16.260000000000002</v>
      </c>
      <c r="AD1474">
        <v>1.39</v>
      </c>
      <c r="AE1474">
        <v>2.5499999999999998</v>
      </c>
      <c r="AF1474" t="s">
        <v>230</v>
      </c>
      <c r="AG1474" s="1">
        <v>44400</v>
      </c>
      <c r="AH1474" s="36">
        <v>2514.5</v>
      </c>
      <c r="AI1474">
        <v>300</v>
      </c>
      <c r="AJ1474" s="36">
        <v>2513.5</v>
      </c>
      <c r="AK1474">
        <v>500</v>
      </c>
      <c r="AL1474" s="2">
        <v>0.63888888888888884</v>
      </c>
      <c r="AN1474" t="s">
        <v>298</v>
      </c>
      <c r="AO1474" t="s">
        <v>434</v>
      </c>
      <c r="AQ1474" t="str">
        <f t="shared" si="22"/>
        <v/>
      </c>
    </row>
    <row r="1475" spans="1:43">
      <c r="A1475" s="8">
        <v>46195</v>
      </c>
      <c r="B1475" s="67">
        <v>4092.84</v>
      </c>
      <c r="C1475" s="67">
        <v>1.18</v>
      </c>
      <c r="D1475" s="67">
        <v>69400</v>
      </c>
      <c r="E1475" s="67">
        <v>-0.47</v>
      </c>
      <c r="F1475" s="69">
        <v>8424</v>
      </c>
      <c r="G1475" t="s">
        <v>97</v>
      </c>
      <c r="H1475">
        <v>0</v>
      </c>
      <c r="I1475" t="s">
        <v>288</v>
      </c>
      <c r="J1475" t="s">
        <v>289</v>
      </c>
      <c r="K1475" t="s">
        <v>290</v>
      </c>
      <c r="L1475" s="36">
        <v>4232</v>
      </c>
      <c r="M1475">
        <v>-24</v>
      </c>
      <c r="N1475" s="66">
        <v>-5.5999999999999999E-3</v>
      </c>
      <c r="O1475" s="36">
        <v>4256</v>
      </c>
      <c r="P1475" s="66">
        <v>-5.5999999999999999E-3</v>
      </c>
      <c r="Q1475" s="36">
        <v>4226</v>
      </c>
      <c r="R1475" s="36">
        <v>4249</v>
      </c>
      <c r="S1475" s="36">
        <v>4205</v>
      </c>
      <c r="T1475" s="66">
        <v>1.4E-3</v>
      </c>
      <c r="U1475" s="66">
        <v>5.4000000000000003E-3</v>
      </c>
      <c r="V1475" s="66">
        <v>-4.0000000000000001E-3</v>
      </c>
      <c r="W1475" s="66">
        <v>6.4000000000000003E-3</v>
      </c>
      <c r="X1475" s="1">
        <v>114400</v>
      </c>
      <c r="Y1475" s="1">
        <v>483829</v>
      </c>
      <c r="Z1475" s="1">
        <v>384534</v>
      </c>
      <c r="AA1475" t="s">
        <v>470</v>
      </c>
      <c r="AB1475" t="s">
        <v>592</v>
      </c>
      <c r="AC1475">
        <v>7.95</v>
      </c>
      <c r="AD1475">
        <v>0.75</v>
      </c>
      <c r="AE1475">
        <v>4.0599999999999996</v>
      </c>
      <c r="AF1475" t="s">
        <v>230</v>
      </c>
      <c r="AG1475" s="1">
        <v>26100</v>
      </c>
      <c r="AH1475" s="36">
        <v>4233</v>
      </c>
      <c r="AI1475">
        <v>400</v>
      </c>
      <c r="AJ1475" s="36">
        <v>4231</v>
      </c>
      <c r="AK1475">
        <v>200</v>
      </c>
      <c r="AL1475" s="2">
        <v>0.63888888888888884</v>
      </c>
      <c r="AN1475" t="s">
        <v>298</v>
      </c>
      <c r="AO1475" t="s">
        <v>472</v>
      </c>
      <c r="AQ1475" t="str">
        <f t="shared" ref="AQ1475:AQ1538" si="23">IF(AP1475="","",ROUND((L1475-AP1475)/AP1475,4))</f>
        <v/>
      </c>
    </row>
    <row r="1476" spans="1:43">
      <c r="A1476" s="8">
        <v>46195</v>
      </c>
      <c r="B1476" s="67">
        <v>4092.84</v>
      </c>
      <c r="C1476" s="67">
        <v>1.18</v>
      </c>
      <c r="D1476" s="67">
        <v>69400</v>
      </c>
      <c r="E1476" s="67">
        <v>-0.47</v>
      </c>
      <c r="F1476" s="69">
        <v>8425</v>
      </c>
      <c r="G1476" t="s">
        <v>98</v>
      </c>
      <c r="H1476">
        <v>0</v>
      </c>
      <c r="I1476" t="s">
        <v>288</v>
      </c>
      <c r="J1476" t="s">
        <v>289</v>
      </c>
      <c r="K1476" t="s">
        <v>295</v>
      </c>
      <c r="L1476" s="36">
        <v>1265</v>
      </c>
      <c r="M1476">
        <v>-4</v>
      </c>
      <c r="N1476" s="66">
        <v>-3.2000000000000002E-3</v>
      </c>
      <c r="O1476" s="36">
        <v>1269</v>
      </c>
      <c r="P1476" s="66">
        <v>-3.0999999999999999E-3</v>
      </c>
      <c r="Q1476" s="36">
        <v>1268</v>
      </c>
      <c r="R1476" s="36">
        <v>1271</v>
      </c>
      <c r="S1476" s="36">
        <v>1260</v>
      </c>
      <c r="T1476" s="66">
        <v>-2.3E-3</v>
      </c>
      <c r="U1476" s="66">
        <v>1.5E-3</v>
      </c>
      <c r="V1476" s="66">
        <v>-4.7000000000000002E-3</v>
      </c>
      <c r="W1476" s="66">
        <v>3.8999999999999998E-3</v>
      </c>
      <c r="X1476" s="1">
        <v>298000</v>
      </c>
      <c r="Y1476" s="1">
        <v>377465</v>
      </c>
      <c r="Z1476" s="1">
        <v>357572</v>
      </c>
      <c r="AA1476" t="s">
        <v>473</v>
      </c>
      <c r="AB1476" t="s">
        <v>607</v>
      </c>
      <c r="AC1476">
        <v>7.59</v>
      </c>
      <c r="AD1476">
        <v>0.82</v>
      </c>
      <c r="AE1476">
        <v>4.1100000000000003</v>
      </c>
      <c r="AF1476" t="s">
        <v>230</v>
      </c>
      <c r="AG1476" s="1">
        <v>159600</v>
      </c>
      <c r="AH1476" s="36">
        <v>1266</v>
      </c>
      <c r="AI1476" s="1">
        <v>2600</v>
      </c>
      <c r="AJ1476" s="36">
        <v>1265</v>
      </c>
      <c r="AK1476" s="1">
        <v>2700</v>
      </c>
      <c r="AL1476" s="2">
        <v>0.63888888888888884</v>
      </c>
      <c r="AN1476" t="s">
        <v>298</v>
      </c>
      <c r="AO1476" t="s">
        <v>472</v>
      </c>
      <c r="AQ1476" t="str">
        <f t="shared" si="23"/>
        <v/>
      </c>
    </row>
    <row r="1477" spans="1:43">
      <c r="A1477" s="8">
        <v>46195</v>
      </c>
      <c r="B1477" s="67">
        <v>4092.84</v>
      </c>
      <c r="C1477" s="67">
        <v>1.18</v>
      </c>
      <c r="D1477" s="67">
        <v>69400</v>
      </c>
      <c r="E1477" s="67">
        <v>-0.47</v>
      </c>
      <c r="F1477" s="69">
        <v>8591</v>
      </c>
      <c r="G1477" t="s">
        <v>99</v>
      </c>
      <c r="H1477">
        <v>0</v>
      </c>
      <c r="I1477" t="s">
        <v>288</v>
      </c>
      <c r="J1477" t="s">
        <v>289</v>
      </c>
      <c r="K1477" t="s">
        <v>290</v>
      </c>
      <c r="L1477" s="36">
        <v>6478</v>
      </c>
      <c r="M1477">
        <v>153</v>
      </c>
      <c r="N1477" s="66">
        <v>2.4199999999999999E-2</v>
      </c>
      <c r="O1477" s="36">
        <v>6325</v>
      </c>
      <c r="P1477" s="66">
        <v>2.41E-2</v>
      </c>
      <c r="Q1477" s="36">
        <v>6341</v>
      </c>
      <c r="R1477" s="36">
        <v>6502</v>
      </c>
      <c r="S1477" s="36">
        <v>6280</v>
      </c>
      <c r="T1477" s="66">
        <v>2.1600000000000001E-2</v>
      </c>
      <c r="U1477" s="66">
        <v>8.2000000000000007E-3</v>
      </c>
      <c r="V1477" s="66">
        <v>-3.5999999999999999E-3</v>
      </c>
      <c r="W1477" s="66">
        <v>3.15E-2</v>
      </c>
      <c r="X1477" s="1">
        <v>2509100</v>
      </c>
      <c r="Y1477" s="1">
        <v>16114537</v>
      </c>
      <c r="Z1477" s="1">
        <v>7281962</v>
      </c>
      <c r="AA1477" t="s">
        <v>668</v>
      </c>
      <c r="AB1477" t="s">
        <v>476</v>
      </c>
      <c r="AC1477">
        <v>13.44</v>
      </c>
      <c r="AD1477">
        <v>1.58</v>
      </c>
      <c r="AE1477">
        <v>2.89</v>
      </c>
      <c r="AF1477" t="s">
        <v>230</v>
      </c>
      <c r="AG1477" s="1">
        <v>243200</v>
      </c>
      <c r="AH1477" s="36">
        <v>6478</v>
      </c>
      <c r="AI1477">
        <v>300</v>
      </c>
      <c r="AJ1477" s="36">
        <v>6476</v>
      </c>
      <c r="AK1477">
        <v>700</v>
      </c>
      <c r="AL1477" s="2">
        <v>0.63958333333333328</v>
      </c>
      <c r="AN1477" t="s">
        <v>298</v>
      </c>
      <c r="AO1477" t="s">
        <v>472</v>
      </c>
      <c r="AQ1477" t="str">
        <f t="shared" si="23"/>
        <v/>
      </c>
    </row>
    <row r="1478" spans="1:43">
      <c r="A1478" s="8">
        <v>46195</v>
      </c>
      <c r="B1478" s="67">
        <v>4092.84</v>
      </c>
      <c r="C1478" s="67">
        <v>1.18</v>
      </c>
      <c r="D1478" s="67">
        <v>69400</v>
      </c>
      <c r="E1478" s="67">
        <v>-0.47</v>
      </c>
      <c r="F1478" s="69">
        <v>8593</v>
      </c>
      <c r="G1478" t="s">
        <v>100</v>
      </c>
      <c r="H1478">
        <v>0</v>
      </c>
      <c r="I1478" t="s">
        <v>288</v>
      </c>
      <c r="J1478" t="s">
        <v>289</v>
      </c>
      <c r="K1478" t="s">
        <v>290</v>
      </c>
      <c r="L1478" s="36">
        <v>1307.5</v>
      </c>
      <c r="M1478">
        <v>-4.5</v>
      </c>
      <c r="N1478" s="66">
        <v>-3.3999999999999998E-3</v>
      </c>
      <c r="O1478" s="36">
        <v>1312</v>
      </c>
      <c r="P1478" s="66">
        <v>-3.3999999999999998E-3</v>
      </c>
      <c r="Q1478" s="36">
        <v>1301</v>
      </c>
      <c r="R1478" s="36">
        <v>1312</v>
      </c>
      <c r="S1478" s="36">
        <v>1289</v>
      </c>
      <c r="T1478" s="66">
        <v>4.8999999999999998E-3</v>
      </c>
      <c r="U1478" s="66">
        <v>2.5999999999999999E-3</v>
      </c>
      <c r="V1478" s="66">
        <v>-3.3999999999999998E-3</v>
      </c>
      <c r="W1478" s="66">
        <v>1.43E-2</v>
      </c>
      <c r="X1478" s="1">
        <v>3202900</v>
      </c>
      <c r="Y1478" s="1">
        <v>4177308</v>
      </c>
      <c r="Z1478" s="1">
        <v>1917987</v>
      </c>
      <c r="AA1478" t="s">
        <v>477</v>
      </c>
      <c r="AB1478" t="s">
        <v>594</v>
      </c>
      <c r="AC1478">
        <v>11.73</v>
      </c>
      <c r="AD1478">
        <v>0.94</v>
      </c>
      <c r="AE1478">
        <v>3.9</v>
      </c>
      <c r="AF1478" t="s">
        <v>230</v>
      </c>
      <c r="AG1478" s="1">
        <v>919100</v>
      </c>
      <c r="AH1478" s="36">
        <v>1308</v>
      </c>
      <c r="AI1478" s="1">
        <v>11200</v>
      </c>
      <c r="AJ1478" s="36">
        <v>1307.5</v>
      </c>
      <c r="AK1478" s="1">
        <v>3900</v>
      </c>
      <c r="AL1478" s="2">
        <v>0.63958333333333328</v>
      </c>
      <c r="AN1478" t="s">
        <v>298</v>
      </c>
      <c r="AO1478" t="s">
        <v>472</v>
      </c>
      <c r="AQ1478" t="str">
        <f t="shared" si="23"/>
        <v/>
      </c>
    </row>
    <row r="1479" spans="1:43">
      <c r="A1479" s="8">
        <v>46195</v>
      </c>
      <c r="B1479" s="67">
        <v>4092.84</v>
      </c>
      <c r="C1479" s="67">
        <v>1.18</v>
      </c>
      <c r="D1479" s="67">
        <v>69400</v>
      </c>
      <c r="E1479" s="67">
        <v>-0.47</v>
      </c>
      <c r="F1479" s="69">
        <v>8604</v>
      </c>
      <c r="G1479" t="s">
        <v>101</v>
      </c>
      <c r="H1479">
        <v>0</v>
      </c>
      <c r="I1479" t="s">
        <v>288</v>
      </c>
      <c r="J1479" t="s">
        <v>289</v>
      </c>
      <c r="K1479" t="s">
        <v>290</v>
      </c>
      <c r="L1479" s="36">
        <v>1432</v>
      </c>
      <c r="M1479">
        <v>23.5</v>
      </c>
      <c r="N1479" s="66">
        <v>1.67E-2</v>
      </c>
      <c r="O1479" s="36">
        <v>1408.5</v>
      </c>
      <c r="P1479" s="66">
        <v>1.66E-2</v>
      </c>
      <c r="Q1479" s="36">
        <v>1408</v>
      </c>
      <c r="R1479" s="36">
        <v>1433</v>
      </c>
      <c r="S1479" s="36">
        <v>1403</v>
      </c>
      <c r="T1479" s="66">
        <v>1.7000000000000001E-2</v>
      </c>
      <c r="U1479" s="66">
        <v>7.7000000000000002E-3</v>
      </c>
      <c r="V1479" s="66">
        <v>-5.9999999999999995E-4</v>
      </c>
      <c r="W1479" s="66">
        <v>2.06E-2</v>
      </c>
      <c r="X1479" s="1">
        <v>6380400</v>
      </c>
      <c r="Y1479" s="1">
        <v>9093476</v>
      </c>
      <c r="Z1479" s="1">
        <v>4422821</v>
      </c>
      <c r="AA1479" t="s">
        <v>479</v>
      </c>
      <c r="AB1479" t="s">
        <v>480</v>
      </c>
      <c r="AC1479">
        <v>11.13</v>
      </c>
      <c r="AD1479">
        <v>1.1200000000000001</v>
      </c>
      <c r="AE1479">
        <v>3.63</v>
      </c>
      <c r="AF1479" t="s">
        <v>230</v>
      </c>
      <c r="AG1479" s="1">
        <v>664500</v>
      </c>
      <c r="AH1479" s="36">
        <v>1432</v>
      </c>
      <c r="AI1479" s="1">
        <v>10000</v>
      </c>
      <c r="AJ1479" s="36">
        <v>1431.5</v>
      </c>
      <c r="AK1479" s="1">
        <v>6000</v>
      </c>
      <c r="AL1479" s="2">
        <v>0.63958333333333328</v>
      </c>
      <c r="AN1479" t="s">
        <v>298</v>
      </c>
      <c r="AO1479" t="s">
        <v>481</v>
      </c>
      <c r="AQ1479" t="str">
        <f t="shared" si="23"/>
        <v/>
      </c>
    </row>
    <row r="1480" spans="1:43">
      <c r="A1480" s="8">
        <v>46195</v>
      </c>
      <c r="B1480" s="67">
        <v>4092.84</v>
      </c>
      <c r="C1480" s="67">
        <v>1.18</v>
      </c>
      <c r="D1480" s="67">
        <v>69400</v>
      </c>
      <c r="E1480" s="67">
        <v>-0.47</v>
      </c>
      <c r="F1480" s="69">
        <v>8697</v>
      </c>
      <c r="G1480" t="s">
        <v>102</v>
      </c>
      <c r="H1480">
        <v>0</v>
      </c>
      <c r="I1480" t="s">
        <v>288</v>
      </c>
      <c r="J1480" t="s">
        <v>289</v>
      </c>
      <c r="K1480" t="s">
        <v>295</v>
      </c>
      <c r="L1480" s="36">
        <v>2165.5</v>
      </c>
      <c r="M1480">
        <v>40</v>
      </c>
      <c r="N1480" s="66">
        <v>1.8800000000000001E-2</v>
      </c>
      <c r="O1480" s="36">
        <v>2125.5</v>
      </c>
      <c r="P1480" s="66">
        <v>1.8800000000000001E-2</v>
      </c>
      <c r="Q1480" s="36">
        <v>2145.5</v>
      </c>
      <c r="R1480" s="36">
        <v>2168.5</v>
      </c>
      <c r="S1480" s="36">
        <v>2111.5</v>
      </c>
      <c r="T1480" s="66">
        <v>9.2999999999999992E-3</v>
      </c>
      <c r="U1480" s="66">
        <v>6.4999999999999997E-3</v>
      </c>
      <c r="V1480" s="66">
        <v>-1.2999999999999999E-3</v>
      </c>
      <c r="W1480" s="66">
        <v>2.5499999999999998E-2</v>
      </c>
      <c r="X1480" s="1">
        <v>1422300</v>
      </c>
      <c r="Y1480" s="1">
        <v>3047951</v>
      </c>
      <c r="Z1480" s="1">
        <v>2234331</v>
      </c>
      <c r="AA1480" t="s">
        <v>669</v>
      </c>
      <c r="AB1480" t="s">
        <v>483</v>
      </c>
      <c r="AC1480">
        <v>27.48</v>
      </c>
      <c r="AD1480">
        <v>6.45</v>
      </c>
      <c r="AE1480">
        <v>2.91</v>
      </c>
      <c r="AF1480" t="s">
        <v>230</v>
      </c>
      <c r="AG1480" s="1">
        <v>88600</v>
      </c>
      <c r="AH1480" s="36">
        <v>2166</v>
      </c>
      <c r="AI1480">
        <v>900</v>
      </c>
      <c r="AJ1480" s="36">
        <v>2165</v>
      </c>
      <c r="AK1480" s="1">
        <v>1100</v>
      </c>
      <c r="AL1480" s="2">
        <v>0.63888888888888884</v>
      </c>
      <c r="AN1480" t="s">
        <v>298</v>
      </c>
      <c r="AO1480" t="s">
        <v>472</v>
      </c>
      <c r="AQ1480" t="str">
        <f t="shared" si="23"/>
        <v/>
      </c>
    </row>
    <row r="1481" spans="1:43">
      <c r="A1481" s="8">
        <v>46195</v>
      </c>
      <c r="B1481" s="67">
        <v>4092.84</v>
      </c>
      <c r="C1481" s="67">
        <v>1.18</v>
      </c>
      <c r="D1481" s="67">
        <v>69400</v>
      </c>
      <c r="E1481" s="67">
        <v>-0.47</v>
      </c>
      <c r="F1481" s="69">
        <v>8830</v>
      </c>
      <c r="G1481" t="s">
        <v>103</v>
      </c>
      <c r="H1481">
        <v>0</v>
      </c>
      <c r="I1481" t="s">
        <v>288</v>
      </c>
      <c r="J1481" t="s">
        <v>289</v>
      </c>
      <c r="K1481" t="s">
        <v>290</v>
      </c>
      <c r="L1481" s="36">
        <v>3544</v>
      </c>
      <c r="M1481">
        <v>-65</v>
      </c>
      <c r="N1481" s="66">
        <v>-1.7999999999999999E-2</v>
      </c>
      <c r="O1481" s="36">
        <v>3609</v>
      </c>
      <c r="P1481" s="66">
        <v>-1.7999999999999999E-2</v>
      </c>
      <c r="Q1481" s="36">
        <v>3539</v>
      </c>
      <c r="R1481" s="36">
        <v>3569</v>
      </c>
      <c r="S1481" s="36">
        <v>3506</v>
      </c>
      <c r="T1481" s="66">
        <v>1.4E-3</v>
      </c>
      <c r="U1481" s="66">
        <v>-2.0000000000000001E-4</v>
      </c>
      <c r="V1481" s="66">
        <v>-7.0000000000000001E-3</v>
      </c>
      <c r="W1481" s="66">
        <v>1.0800000000000001E-2</v>
      </c>
      <c r="X1481" s="1">
        <v>1322900</v>
      </c>
      <c r="Y1481" s="1">
        <v>4693521</v>
      </c>
      <c r="Z1481" s="1">
        <v>3317184</v>
      </c>
      <c r="AA1481" t="s">
        <v>484</v>
      </c>
      <c r="AB1481" t="s">
        <v>620</v>
      </c>
      <c r="AC1481">
        <v>14.68</v>
      </c>
      <c r="AD1481">
        <v>1.32</v>
      </c>
      <c r="AE1481">
        <v>1.47</v>
      </c>
      <c r="AF1481" t="s">
        <v>230</v>
      </c>
      <c r="AG1481" s="1">
        <v>64200</v>
      </c>
      <c r="AH1481" s="36">
        <v>3544</v>
      </c>
      <c r="AI1481">
        <v>300</v>
      </c>
      <c r="AJ1481" s="36">
        <v>3543</v>
      </c>
      <c r="AK1481" s="1">
        <v>1300</v>
      </c>
      <c r="AL1481" s="2">
        <v>0.63888888888888884</v>
      </c>
      <c r="AN1481" t="s">
        <v>298</v>
      </c>
      <c r="AO1481" t="s">
        <v>332</v>
      </c>
      <c r="AQ1481" t="str">
        <f t="shared" si="23"/>
        <v/>
      </c>
    </row>
    <row r="1482" spans="1:43">
      <c r="A1482" s="8">
        <v>46195</v>
      </c>
      <c r="B1482" s="67">
        <v>4092.84</v>
      </c>
      <c r="C1482" s="67">
        <v>1.18</v>
      </c>
      <c r="D1482" s="67">
        <v>69400</v>
      </c>
      <c r="E1482" s="67">
        <v>-0.47</v>
      </c>
      <c r="F1482" s="69">
        <v>9020</v>
      </c>
      <c r="G1482" t="s">
        <v>104</v>
      </c>
      <c r="H1482">
        <v>0</v>
      </c>
      <c r="I1482" t="s">
        <v>288</v>
      </c>
      <c r="J1482" t="s">
        <v>289</v>
      </c>
      <c r="K1482" t="s">
        <v>295</v>
      </c>
      <c r="L1482" s="36">
        <v>3320</v>
      </c>
      <c r="M1482">
        <v>-95</v>
      </c>
      <c r="N1482" s="66">
        <v>-2.7799999999999998E-2</v>
      </c>
      <c r="O1482" s="36">
        <v>3415</v>
      </c>
      <c r="P1482" s="66">
        <v>-2.7799999999999998E-2</v>
      </c>
      <c r="Q1482" s="36">
        <v>3347</v>
      </c>
      <c r="R1482" s="36">
        <v>3382</v>
      </c>
      <c r="S1482" s="36">
        <v>3314</v>
      </c>
      <c r="T1482" s="66">
        <v>-8.0000000000000002E-3</v>
      </c>
      <c r="U1482" s="66">
        <v>-4.1000000000000003E-3</v>
      </c>
      <c r="V1482" s="66">
        <v>-1.83E-2</v>
      </c>
      <c r="W1482" s="66">
        <v>1.8E-3</v>
      </c>
      <c r="X1482" s="1">
        <v>1494000</v>
      </c>
      <c r="Y1482" s="1">
        <v>4986658</v>
      </c>
      <c r="Z1482" s="1">
        <v>3766248</v>
      </c>
      <c r="AA1482" t="s">
        <v>486</v>
      </c>
      <c r="AB1482" t="s">
        <v>608</v>
      </c>
      <c r="AC1482">
        <v>14.7</v>
      </c>
      <c r="AD1482">
        <v>1.23</v>
      </c>
      <c r="AE1482">
        <v>2.5299999999999998</v>
      </c>
      <c r="AF1482" t="s">
        <v>230</v>
      </c>
      <c r="AG1482" s="1">
        <v>82300</v>
      </c>
      <c r="AH1482" s="36">
        <v>3321</v>
      </c>
      <c r="AI1482" s="1">
        <v>1000</v>
      </c>
      <c r="AJ1482" s="36">
        <v>3320</v>
      </c>
      <c r="AK1482" s="1">
        <v>1800</v>
      </c>
      <c r="AL1482" s="2">
        <v>0.63958333333333328</v>
      </c>
      <c r="AN1482" t="s">
        <v>298</v>
      </c>
      <c r="AO1482" t="s">
        <v>488</v>
      </c>
      <c r="AQ1482" t="str">
        <f t="shared" si="23"/>
        <v/>
      </c>
    </row>
    <row r="1483" spans="1:43">
      <c r="A1483" s="8">
        <v>46195</v>
      </c>
      <c r="B1483" s="67">
        <v>4092.84</v>
      </c>
      <c r="C1483" s="67">
        <v>1.18</v>
      </c>
      <c r="D1483" s="67">
        <v>69400</v>
      </c>
      <c r="E1483" s="67">
        <v>-0.47</v>
      </c>
      <c r="F1483" s="69">
        <v>9024</v>
      </c>
      <c r="G1483" t="s">
        <v>105</v>
      </c>
      <c r="H1483">
        <v>0</v>
      </c>
      <c r="I1483" t="s">
        <v>288</v>
      </c>
      <c r="J1483" t="s">
        <v>289</v>
      </c>
      <c r="K1483" t="s">
        <v>290</v>
      </c>
      <c r="L1483" s="36">
        <v>3045</v>
      </c>
      <c r="M1483">
        <v>58.5</v>
      </c>
      <c r="N1483" s="66">
        <v>1.9599999999999999E-2</v>
      </c>
      <c r="O1483" s="36">
        <v>2986.5</v>
      </c>
      <c r="P1483" s="66">
        <v>1.95E-2</v>
      </c>
      <c r="Q1483" s="36">
        <v>2969.5</v>
      </c>
      <c r="R1483" s="36">
        <v>3065</v>
      </c>
      <c r="S1483" s="36">
        <v>2957</v>
      </c>
      <c r="T1483" s="66">
        <v>2.5399999999999999E-2</v>
      </c>
      <c r="U1483" s="66">
        <v>1.8200000000000001E-2</v>
      </c>
      <c r="V1483" s="66">
        <v>-6.4999999999999997E-3</v>
      </c>
      <c r="W1483" s="66">
        <v>2.9700000000000001E-2</v>
      </c>
      <c r="X1483" s="1">
        <v>1020100</v>
      </c>
      <c r="Y1483" s="1">
        <v>3076327</v>
      </c>
      <c r="Z1483" s="1">
        <v>931086</v>
      </c>
      <c r="AA1483" t="s">
        <v>489</v>
      </c>
      <c r="AB1483" t="s">
        <v>609</v>
      </c>
      <c r="AC1483">
        <v>28.67</v>
      </c>
      <c r="AD1483">
        <v>1.36</v>
      </c>
      <c r="AE1483">
        <v>1.38</v>
      </c>
      <c r="AF1483" t="s">
        <v>230</v>
      </c>
      <c r="AG1483" s="1">
        <v>86000</v>
      </c>
      <c r="AH1483" s="36">
        <v>3045</v>
      </c>
      <c r="AI1483" s="1">
        <v>1200</v>
      </c>
      <c r="AJ1483" s="36">
        <v>3044</v>
      </c>
      <c r="AK1483">
        <v>400</v>
      </c>
      <c r="AL1483" s="2">
        <v>0.63888888888888884</v>
      </c>
      <c r="AN1483" t="s">
        <v>298</v>
      </c>
      <c r="AO1483" t="s">
        <v>488</v>
      </c>
      <c r="AQ1483" t="str">
        <f t="shared" si="23"/>
        <v/>
      </c>
    </row>
    <row r="1484" spans="1:43">
      <c r="A1484" s="8">
        <v>46195</v>
      </c>
      <c r="B1484" s="67">
        <v>4092.84</v>
      </c>
      <c r="C1484" s="67">
        <v>1.18</v>
      </c>
      <c r="D1484" s="67">
        <v>69400</v>
      </c>
      <c r="E1484" s="67">
        <v>-0.47</v>
      </c>
      <c r="F1484" s="69">
        <v>9069</v>
      </c>
      <c r="G1484" t="s">
        <v>106</v>
      </c>
      <c r="H1484">
        <v>0</v>
      </c>
      <c r="I1484" t="s">
        <v>288</v>
      </c>
      <c r="J1484" t="s">
        <v>289</v>
      </c>
      <c r="K1484" t="s">
        <v>290</v>
      </c>
      <c r="L1484" s="36">
        <v>1902</v>
      </c>
      <c r="M1484">
        <v>18.5</v>
      </c>
      <c r="N1484" s="66">
        <v>9.7999999999999997E-3</v>
      </c>
      <c r="O1484" s="36">
        <v>1883.5</v>
      </c>
      <c r="P1484" s="66">
        <v>9.7999999999999997E-3</v>
      </c>
      <c r="Q1484" s="36">
        <v>1880</v>
      </c>
      <c r="R1484" s="36">
        <v>1911</v>
      </c>
      <c r="S1484" s="36">
        <v>1878.5</v>
      </c>
      <c r="T1484" s="66">
        <v>1.17E-2</v>
      </c>
      <c r="U1484" s="66">
        <v>-1E-3</v>
      </c>
      <c r="V1484" s="66">
        <v>-4.7000000000000002E-3</v>
      </c>
      <c r="W1484" s="66">
        <v>1.2500000000000001E-2</v>
      </c>
      <c r="X1484" s="1">
        <v>157600</v>
      </c>
      <c r="Y1484" s="1">
        <v>299719</v>
      </c>
      <c r="Z1484" s="1">
        <v>334167</v>
      </c>
      <c r="AA1484" t="s">
        <v>491</v>
      </c>
      <c r="AB1484" t="s">
        <v>492</v>
      </c>
      <c r="AC1484">
        <v>13.6</v>
      </c>
      <c r="AD1484">
        <v>1.4</v>
      </c>
      <c r="AE1484">
        <v>2.94</v>
      </c>
      <c r="AF1484" t="s">
        <v>230</v>
      </c>
      <c r="AG1484" s="1">
        <v>28800</v>
      </c>
      <c r="AH1484" s="36">
        <v>1902.5</v>
      </c>
      <c r="AI1484">
        <v>200</v>
      </c>
      <c r="AJ1484" s="36">
        <v>1902</v>
      </c>
      <c r="AK1484" s="1">
        <v>1100</v>
      </c>
      <c r="AL1484" s="2">
        <v>0.63888888888888884</v>
      </c>
      <c r="AN1484" t="s">
        <v>298</v>
      </c>
      <c r="AO1484" t="s">
        <v>488</v>
      </c>
      <c r="AQ1484" t="str">
        <f t="shared" si="23"/>
        <v/>
      </c>
    </row>
    <row r="1485" spans="1:43">
      <c r="A1485" s="8">
        <v>46195</v>
      </c>
      <c r="B1485" s="67">
        <v>4092.84</v>
      </c>
      <c r="C1485" s="67">
        <v>1.18</v>
      </c>
      <c r="D1485" s="67">
        <v>69400</v>
      </c>
      <c r="E1485" s="67">
        <v>-0.47</v>
      </c>
      <c r="F1485" s="69">
        <v>9227</v>
      </c>
      <c r="G1485" t="s">
        <v>107</v>
      </c>
      <c r="H1485">
        <v>0</v>
      </c>
      <c r="I1485" t="s">
        <v>347</v>
      </c>
      <c r="J1485" t="s">
        <v>289</v>
      </c>
      <c r="K1485" t="s">
        <v>295</v>
      </c>
      <c r="L1485">
        <v>953</v>
      </c>
      <c r="M1485">
        <v>66</v>
      </c>
      <c r="N1485" s="66">
        <v>7.4399999999999994E-2</v>
      </c>
      <c r="O1485">
        <v>887</v>
      </c>
      <c r="P1485" s="66">
        <v>7.4399999999999994E-2</v>
      </c>
      <c r="Q1485">
        <v>890</v>
      </c>
      <c r="R1485">
        <v>957</v>
      </c>
      <c r="S1485">
        <v>890</v>
      </c>
      <c r="T1485" s="66">
        <v>7.0699999999999999E-2</v>
      </c>
      <c r="U1485" s="66">
        <v>4.9500000000000002E-2</v>
      </c>
      <c r="V1485" s="66">
        <v>-4.1000000000000003E-3</v>
      </c>
      <c r="W1485" s="66">
        <v>7.0699999999999999E-2</v>
      </c>
      <c r="X1485" s="1">
        <v>259500</v>
      </c>
      <c r="Y1485" s="1">
        <v>238889</v>
      </c>
      <c r="Z1485" s="1">
        <v>15156</v>
      </c>
      <c r="AA1485" t="s">
        <v>493</v>
      </c>
      <c r="AB1485" t="s">
        <v>494</v>
      </c>
      <c r="AC1485">
        <v>0</v>
      </c>
      <c r="AD1485">
        <v>31.35</v>
      </c>
      <c r="AE1485">
        <v>0</v>
      </c>
      <c r="AF1485">
        <v>2.7</v>
      </c>
      <c r="AG1485">
        <v>800</v>
      </c>
      <c r="AH1485">
        <v>955</v>
      </c>
      <c r="AI1485">
        <v>700</v>
      </c>
      <c r="AJ1485">
        <v>951</v>
      </c>
      <c r="AK1485">
        <v>200</v>
      </c>
      <c r="AL1485" s="2">
        <v>0.63888888888888884</v>
      </c>
      <c r="AN1485" t="s">
        <v>350</v>
      </c>
      <c r="AO1485" t="s">
        <v>313</v>
      </c>
      <c r="AQ1485" t="str">
        <f t="shared" si="23"/>
        <v/>
      </c>
    </row>
    <row r="1486" spans="1:43">
      <c r="A1486" s="8">
        <v>46195</v>
      </c>
      <c r="B1486" s="67">
        <v>4092.84</v>
      </c>
      <c r="C1486" s="67">
        <v>1.18</v>
      </c>
      <c r="D1486" s="67">
        <v>69400</v>
      </c>
      <c r="E1486" s="67">
        <v>-0.47</v>
      </c>
      <c r="F1486" s="69">
        <v>9303</v>
      </c>
      <c r="G1486" t="s">
        <v>108</v>
      </c>
      <c r="H1486">
        <v>0</v>
      </c>
      <c r="I1486" t="s">
        <v>288</v>
      </c>
      <c r="J1486" t="s">
        <v>289</v>
      </c>
      <c r="K1486" t="s">
        <v>290</v>
      </c>
      <c r="L1486" s="36">
        <v>3735</v>
      </c>
      <c r="M1486">
        <v>-50</v>
      </c>
      <c r="N1486" s="66">
        <v>-1.32E-2</v>
      </c>
      <c r="O1486" s="36">
        <v>3785</v>
      </c>
      <c r="P1486" s="66">
        <v>-1.32E-2</v>
      </c>
      <c r="Q1486" s="36">
        <v>3785</v>
      </c>
      <c r="R1486" s="36">
        <v>3800</v>
      </c>
      <c r="S1486" s="36">
        <v>3725</v>
      </c>
      <c r="T1486" s="66">
        <v>-1.32E-2</v>
      </c>
      <c r="U1486" s="66">
        <v>-4.0000000000000001E-3</v>
      </c>
      <c r="V1486" s="66">
        <v>-1.7100000000000001E-2</v>
      </c>
      <c r="W1486" s="66">
        <v>2.5999999999999999E-3</v>
      </c>
      <c r="X1486" s="1">
        <v>82300</v>
      </c>
      <c r="Y1486" s="1">
        <v>308564</v>
      </c>
      <c r="Z1486" s="1">
        <v>286154</v>
      </c>
      <c r="AA1486" t="s">
        <v>495</v>
      </c>
      <c r="AB1486" t="s">
        <v>496</v>
      </c>
      <c r="AC1486">
        <v>16.510000000000002</v>
      </c>
      <c r="AD1486">
        <v>0.9</v>
      </c>
      <c r="AE1486">
        <v>2.76</v>
      </c>
      <c r="AF1486" t="s">
        <v>230</v>
      </c>
      <c r="AG1486" s="1">
        <v>29700</v>
      </c>
      <c r="AH1486" s="36">
        <v>3740</v>
      </c>
      <c r="AI1486" s="1">
        <v>3000</v>
      </c>
      <c r="AJ1486" s="36">
        <v>3730</v>
      </c>
      <c r="AK1486" s="1">
        <v>2000</v>
      </c>
      <c r="AL1486" s="2">
        <v>0.63888888888888884</v>
      </c>
      <c r="AN1486" t="s">
        <v>298</v>
      </c>
      <c r="AO1486" t="s">
        <v>497</v>
      </c>
      <c r="AQ1486" t="str">
        <f t="shared" si="23"/>
        <v/>
      </c>
    </row>
    <row r="1487" spans="1:43">
      <c r="A1487" s="8">
        <v>46195</v>
      </c>
      <c r="B1487" s="67">
        <v>4092.84</v>
      </c>
      <c r="C1487" s="67">
        <v>1.18</v>
      </c>
      <c r="D1487" s="67">
        <v>69400</v>
      </c>
      <c r="E1487" s="67">
        <v>-0.47</v>
      </c>
      <c r="F1487" s="69">
        <v>9308</v>
      </c>
      <c r="G1487" t="s">
        <v>109</v>
      </c>
      <c r="H1487">
        <v>0</v>
      </c>
      <c r="I1487" t="s">
        <v>314</v>
      </c>
      <c r="J1487" t="s">
        <v>289</v>
      </c>
      <c r="K1487" t="s">
        <v>295</v>
      </c>
      <c r="L1487" s="36">
        <v>1480</v>
      </c>
      <c r="M1487">
        <v>-25</v>
      </c>
      <c r="N1487" s="66">
        <v>-1.66E-2</v>
      </c>
      <c r="O1487" s="36">
        <v>1505</v>
      </c>
      <c r="P1487" s="66">
        <v>-1.66E-2</v>
      </c>
      <c r="Q1487" s="36">
        <v>1493</v>
      </c>
      <c r="R1487" s="36">
        <v>1500</v>
      </c>
      <c r="S1487" s="36">
        <v>1455</v>
      </c>
      <c r="T1487" s="66">
        <v>-8.6999999999999994E-3</v>
      </c>
      <c r="U1487" s="66">
        <v>1.3599999999999999E-2</v>
      </c>
      <c r="V1487" s="66">
        <v>-1.3299999999999999E-2</v>
      </c>
      <c r="W1487" s="66">
        <v>1.7100000000000001E-2</v>
      </c>
      <c r="X1487" s="1">
        <v>76400</v>
      </c>
      <c r="Y1487" s="1">
        <v>112708</v>
      </c>
      <c r="Z1487" s="1">
        <v>38587</v>
      </c>
      <c r="AA1487" t="s">
        <v>498</v>
      </c>
      <c r="AB1487" t="s">
        <v>499</v>
      </c>
      <c r="AC1487">
        <v>12.63</v>
      </c>
      <c r="AD1487">
        <v>0.99</v>
      </c>
      <c r="AE1487">
        <v>2.35</v>
      </c>
      <c r="AF1487" t="s">
        <v>230</v>
      </c>
      <c r="AG1487" s="1">
        <v>3300</v>
      </c>
      <c r="AH1487" s="36">
        <v>1481</v>
      </c>
      <c r="AI1487">
        <v>400</v>
      </c>
      <c r="AJ1487" s="36">
        <v>1480</v>
      </c>
      <c r="AK1487">
        <v>100</v>
      </c>
      <c r="AL1487" s="2">
        <v>0.63888888888888884</v>
      </c>
      <c r="AN1487" t="s">
        <v>298</v>
      </c>
      <c r="AO1487" t="s">
        <v>500</v>
      </c>
      <c r="AQ1487" t="str">
        <f t="shared" si="23"/>
        <v/>
      </c>
    </row>
    <row r="1488" spans="1:43">
      <c r="A1488" s="8">
        <v>46195</v>
      </c>
      <c r="B1488" s="67">
        <v>4092.84</v>
      </c>
      <c r="C1488" s="67">
        <v>1.18</v>
      </c>
      <c r="D1488" s="67">
        <v>69400</v>
      </c>
      <c r="E1488" s="67">
        <v>-0.47</v>
      </c>
      <c r="F1488" s="69">
        <v>9348</v>
      </c>
      <c r="G1488" t="s">
        <v>110</v>
      </c>
      <c r="H1488">
        <v>0</v>
      </c>
      <c r="I1488" t="s">
        <v>347</v>
      </c>
      <c r="J1488" t="s">
        <v>323</v>
      </c>
      <c r="K1488" t="s">
        <v>290</v>
      </c>
      <c r="L1488">
        <v>457</v>
      </c>
      <c r="M1488">
        <v>23</v>
      </c>
      <c r="N1488" s="66">
        <v>5.2999999999999999E-2</v>
      </c>
      <c r="O1488">
        <v>434</v>
      </c>
      <c r="P1488" s="66">
        <v>5.2900000000000003E-2</v>
      </c>
      <c r="Q1488">
        <v>465</v>
      </c>
      <c r="R1488">
        <v>465</v>
      </c>
      <c r="S1488">
        <v>450</v>
      </c>
      <c r="T1488" s="66">
        <v>-1.72E-2</v>
      </c>
      <c r="U1488" s="66">
        <v>4.3E-3</v>
      </c>
      <c r="V1488" s="66">
        <v>-1.72E-2</v>
      </c>
      <c r="W1488" s="66">
        <v>1.55E-2</v>
      </c>
      <c r="X1488" s="1">
        <v>1945700</v>
      </c>
      <c r="Y1488" s="1">
        <v>889562</v>
      </c>
      <c r="Z1488" s="1">
        <v>66830</v>
      </c>
      <c r="AA1488" t="s">
        <v>552</v>
      </c>
      <c r="AB1488" t="s">
        <v>502</v>
      </c>
      <c r="AC1488">
        <v>0</v>
      </c>
      <c r="AD1488">
        <v>4.43</v>
      </c>
      <c r="AE1488">
        <v>0</v>
      </c>
      <c r="AF1488">
        <v>1.7</v>
      </c>
      <c r="AG1488" s="1">
        <v>135200</v>
      </c>
      <c r="AH1488">
        <v>458</v>
      </c>
      <c r="AI1488" s="1">
        <v>16200</v>
      </c>
      <c r="AJ1488">
        <v>457</v>
      </c>
      <c r="AK1488">
        <v>100</v>
      </c>
      <c r="AL1488" s="2">
        <v>0.6381944444444444</v>
      </c>
      <c r="AN1488" t="s">
        <v>298</v>
      </c>
      <c r="AO1488" t="s">
        <v>313</v>
      </c>
      <c r="AQ1488" t="str">
        <f t="shared" si="23"/>
        <v/>
      </c>
    </row>
    <row r="1489" spans="1:43">
      <c r="A1489" s="8">
        <v>46195</v>
      </c>
      <c r="B1489" s="67">
        <v>4092.84</v>
      </c>
      <c r="C1489" s="67">
        <v>1.18</v>
      </c>
      <c r="D1489" s="67">
        <v>69400</v>
      </c>
      <c r="E1489" s="67">
        <v>-0.47</v>
      </c>
      <c r="F1489" s="69">
        <v>9432</v>
      </c>
      <c r="G1489" t="s">
        <v>111</v>
      </c>
      <c r="H1489">
        <v>0</v>
      </c>
      <c r="I1489" t="s">
        <v>288</v>
      </c>
      <c r="J1489" t="s">
        <v>289</v>
      </c>
      <c r="K1489" t="s">
        <v>295</v>
      </c>
      <c r="L1489">
        <v>143.80000000000001</v>
      </c>
      <c r="M1489">
        <v>-0.6</v>
      </c>
      <c r="N1489" s="66">
        <v>-4.1999999999999997E-3</v>
      </c>
      <c r="O1489">
        <v>144.4</v>
      </c>
      <c r="P1489" s="66">
        <v>-4.1000000000000003E-3</v>
      </c>
      <c r="Q1489">
        <v>144.30000000000001</v>
      </c>
      <c r="R1489">
        <v>144.80000000000001</v>
      </c>
      <c r="S1489">
        <v>143.1</v>
      </c>
      <c r="T1489" s="66">
        <v>-3.3999999999999998E-3</v>
      </c>
      <c r="U1489" s="66">
        <v>5.9999999999999995E-4</v>
      </c>
      <c r="V1489" s="66">
        <v>-6.8999999999999999E-3</v>
      </c>
      <c r="W1489" s="66">
        <v>4.7999999999999996E-3</v>
      </c>
      <c r="X1489" s="1">
        <v>201556700</v>
      </c>
      <c r="Y1489" s="1">
        <v>29016040</v>
      </c>
      <c r="Z1489" s="1">
        <v>13021135</v>
      </c>
      <c r="AA1489" t="s">
        <v>503</v>
      </c>
      <c r="AB1489" t="s">
        <v>621</v>
      </c>
      <c r="AC1489">
        <v>11.98</v>
      </c>
      <c r="AD1489">
        <v>1.2</v>
      </c>
      <c r="AE1489">
        <v>3.76</v>
      </c>
      <c r="AF1489" t="s">
        <v>230</v>
      </c>
      <c r="AG1489" s="1">
        <v>4001400</v>
      </c>
      <c r="AH1489">
        <v>143.9</v>
      </c>
      <c r="AI1489" s="1">
        <v>981600</v>
      </c>
      <c r="AJ1489">
        <v>143.80000000000001</v>
      </c>
      <c r="AK1489" s="1">
        <v>217500</v>
      </c>
      <c r="AL1489" s="2">
        <v>0.63958333333333328</v>
      </c>
      <c r="AN1489" t="s">
        <v>298</v>
      </c>
      <c r="AO1489" t="s">
        <v>351</v>
      </c>
      <c r="AQ1489" t="str">
        <f t="shared" si="23"/>
        <v/>
      </c>
    </row>
    <row r="1490" spans="1:43">
      <c r="A1490" s="8">
        <v>46195</v>
      </c>
      <c r="B1490" s="67">
        <v>4092.84</v>
      </c>
      <c r="C1490" s="67">
        <v>1.18</v>
      </c>
      <c r="D1490" s="67">
        <v>69400</v>
      </c>
      <c r="E1490" s="67">
        <v>-0.47</v>
      </c>
      <c r="F1490" s="69">
        <v>9449</v>
      </c>
      <c r="G1490" t="s">
        <v>112</v>
      </c>
      <c r="H1490">
        <v>0</v>
      </c>
      <c r="I1490" t="s">
        <v>288</v>
      </c>
      <c r="J1490" t="s">
        <v>289</v>
      </c>
      <c r="K1490" t="s">
        <v>290</v>
      </c>
      <c r="L1490" s="36">
        <v>3535</v>
      </c>
      <c r="M1490">
        <v>535</v>
      </c>
      <c r="N1490" s="66">
        <v>0.17829999999999999</v>
      </c>
      <c r="O1490" s="36">
        <v>3000</v>
      </c>
      <c r="P1490" s="66">
        <v>0.17829999999999999</v>
      </c>
      <c r="Q1490" s="36">
        <v>3416</v>
      </c>
      <c r="R1490" s="36">
        <v>3576</v>
      </c>
      <c r="S1490" s="36">
        <v>3407</v>
      </c>
      <c r="T1490" s="66">
        <v>3.4799999999999998E-2</v>
      </c>
      <c r="U1490" s="66">
        <v>8.0000000000000004E-4</v>
      </c>
      <c r="V1490" s="66">
        <v>-1.14E-2</v>
      </c>
      <c r="W1490" s="66">
        <v>3.7499999999999999E-2</v>
      </c>
      <c r="X1490" s="1">
        <v>1482900</v>
      </c>
      <c r="Y1490" s="1">
        <v>5206384</v>
      </c>
      <c r="Z1490" s="1">
        <v>379479</v>
      </c>
      <c r="AA1490" t="s">
        <v>505</v>
      </c>
      <c r="AB1490" t="s">
        <v>506</v>
      </c>
      <c r="AC1490">
        <v>15.07</v>
      </c>
      <c r="AD1490">
        <v>3.18</v>
      </c>
      <c r="AE1490">
        <v>2.21</v>
      </c>
      <c r="AF1490" t="s">
        <v>230</v>
      </c>
      <c r="AG1490">
        <v>200</v>
      </c>
      <c r="AH1490" s="36">
        <v>3535</v>
      </c>
      <c r="AI1490" s="1">
        <v>1000</v>
      </c>
      <c r="AJ1490" s="36">
        <v>3534</v>
      </c>
      <c r="AK1490">
        <v>800</v>
      </c>
      <c r="AL1490" s="2">
        <v>0.63888888888888884</v>
      </c>
      <c r="AN1490" t="s">
        <v>293</v>
      </c>
      <c r="AO1490" t="s">
        <v>351</v>
      </c>
      <c r="AQ1490" t="str">
        <f t="shared" si="23"/>
        <v/>
      </c>
    </row>
    <row r="1491" spans="1:43">
      <c r="A1491" s="8">
        <v>46195</v>
      </c>
      <c r="B1491" s="67">
        <v>4092.84</v>
      </c>
      <c r="C1491" s="67">
        <v>1.18</v>
      </c>
      <c r="D1491" s="67">
        <v>69400</v>
      </c>
      <c r="E1491" s="67">
        <v>-0.47</v>
      </c>
      <c r="F1491" s="69">
        <v>9501</v>
      </c>
      <c r="G1491" t="s">
        <v>113</v>
      </c>
      <c r="H1491">
        <v>0</v>
      </c>
      <c r="I1491" t="s">
        <v>288</v>
      </c>
      <c r="J1491" t="s">
        <v>289</v>
      </c>
      <c r="K1491" t="s">
        <v>295</v>
      </c>
      <c r="L1491">
        <v>473.3</v>
      </c>
      <c r="M1491">
        <v>-40.700000000000003</v>
      </c>
      <c r="N1491" s="66">
        <v>-7.9200000000000007E-2</v>
      </c>
      <c r="O1491">
        <v>514</v>
      </c>
      <c r="P1491" s="66">
        <v>-7.9100000000000004E-2</v>
      </c>
      <c r="Q1491">
        <v>524</v>
      </c>
      <c r="R1491">
        <v>524</v>
      </c>
      <c r="S1491">
        <v>473</v>
      </c>
      <c r="T1491" s="66">
        <v>-9.6699999999999994E-2</v>
      </c>
      <c r="U1491" s="66">
        <v>-3.0099999999999998E-2</v>
      </c>
      <c r="V1491" s="66">
        <v>-9.6699999999999994E-2</v>
      </c>
      <c r="W1491" s="66">
        <v>5.9999999999999995E-4</v>
      </c>
      <c r="X1491" s="1">
        <v>68925600</v>
      </c>
      <c r="Y1491" s="1">
        <v>33970478</v>
      </c>
      <c r="Z1491" s="1">
        <v>760601</v>
      </c>
      <c r="AA1491" t="s">
        <v>507</v>
      </c>
      <c r="AB1491" t="s">
        <v>640</v>
      </c>
      <c r="AC1491">
        <v>3.03</v>
      </c>
      <c r="AD1491">
        <v>0.31</v>
      </c>
      <c r="AE1491">
        <v>0</v>
      </c>
      <c r="AF1491" t="s">
        <v>230</v>
      </c>
      <c r="AG1491" s="1">
        <v>779300</v>
      </c>
      <c r="AH1491">
        <v>473.5</v>
      </c>
      <c r="AI1491" s="1">
        <v>3500</v>
      </c>
      <c r="AJ1491">
        <v>473.3</v>
      </c>
      <c r="AK1491" s="1">
        <v>3900</v>
      </c>
      <c r="AL1491" s="2">
        <v>0.63958333333333328</v>
      </c>
      <c r="AN1491" t="s">
        <v>298</v>
      </c>
      <c r="AO1491" t="s">
        <v>509</v>
      </c>
      <c r="AQ1491" t="str">
        <f t="shared" si="23"/>
        <v/>
      </c>
    </row>
    <row r="1492" spans="1:43">
      <c r="A1492" s="8">
        <v>46195</v>
      </c>
      <c r="B1492" s="67">
        <v>4092.84</v>
      </c>
      <c r="C1492" s="67">
        <v>1.18</v>
      </c>
      <c r="D1492" s="67">
        <v>69400</v>
      </c>
      <c r="E1492" s="67">
        <v>-0.47</v>
      </c>
      <c r="F1492" s="69">
        <v>9531</v>
      </c>
      <c r="G1492" t="s">
        <v>114</v>
      </c>
      <c r="H1492">
        <v>0</v>
      </c>
      <c r="I1492" t="s">
        <v>288</v>
      </c>
      <c r="J1492" t="s">
        <v>289</v>
      </c>
      <c r="K1492" t="s">
        <v>290</v>
      </c>
      <c r="L1492" s="36">
        <v>6187</v>
      </c>
      <c r="M1492">
        <v>9</v>
      </c>
      <c r="N1492" s="66">
        <v>1.5E-3</v>
      </c>
      <c r="O1492" s="36">
        <v>6178</v>
      </c>
      <c r="P1492" s="66">
        <v>1.4E-3</v>
      </c>
      <c r="Q1492" s="36">
        <v>6180</v>
      </c>
      <c r="R1492" s="36">
        <v>6251</v>
      </c>
      <c r="S1492" s="36">
        <v>6157</v>
      </c>
      <c r="T1492" s="66">
        <v>1.1000000000000001E-3</v>
      </c>
      <c r="U1492" s="66">
        <v>8.9999999999999998E-4</v>
      </c>
      <c r="V1492" s="66">
        <v>-1.0200000000000001E-2</v>
      </c>
      <c r="W1492" s="66">
        <v>4.7999999999999996E-3</v>
      </c>
      <c r="X1492" s="1">
        <v>472100</v>
      </c>
      <c r="Y1492" s="1">
        <v>2923027</v>
      </c>
      <c r="Z1492" s="1">
        <v>2072392</v>
      </c>
      <c r="AA1492" t="s">
        <v>510</v>
      </c>
      <c r="AB1492" t="s">
        <v>600</v>
      </c>
      <c r="AC1492">
        <v>14.99</v>
      </c>
      <c r="AD1492">
        <v>1.2</v>
      </c>
      <c r="AE1492">
        <v>1.94</v>
      </c>
      <c r="AF1492" t="s">
        <v>230</v>
      </c>
      <c r="AG1492" s="1">
        <v>24100</v>
      </c>
      <c r="AH1492" s="36">
        <v>6188</v>
      </c>
      <c r="AI1492">
        <v>200</v>
      </c>
      <c r="AJ1492" s="36">
        <v>6187</v>
      </c>
      <c r="AK1492">
        <v>300</v>
      </c>
      <c r="AL1492" s="2">
        <v>0.63888888888888884</v>
      </c>
      <c r="AN1492" t="s">
        <v>298</v>
      </c>
      <c r="AO1492" t="s">
        <v>509</v>
      </c>
      <c r="AQ1492" t="str">
        <f t="shared" si="23"/>
        <v/>
      </c>
    </row>
    <row r="1493" spans="1:43">
      <c r="A1493" s="8">
        <v>46195</v>
      </c>
      <c r="B1493" s="67">
        <v>4092.84</v>
      </c>
      <c r="C1493" s="67">
        <v>1.18</v>
      </c>
      <c r="D1493" s="67">
        <v>69400</v>
      </c>
      <c r="E1493" s="67">
        <v>-0.47</v>
      </c>
      <c r="F1493" s="69">
        <v>9882</v>
      </c>
      <c r="G1493" t="s">
        <v>115</v>
      </c>
      <c r="H1493">
        <v>0</v>
      </c>
      <c r="I1493" t="s">
        <v>288</v>
      </c>
      <c r="J1493" t="s">
        <v>289</v>
      </c>
      <c r="K1493" t="s">
        <v>290</v>
      </c>
      <c r="L1493" s="36">
        <v>1756</v>
      </c>
      <c r="M1493">
        <v>-17</v>
      </c>
      <c r="N1493" s="66">
        <v>-9.5999999999999992E-3</v>
      </c>
      <c r="O1493" s="36">
        <v>1773</v>
      </c>
      <c r="P1493" s="66">
        <v>-9.4999999999999998E-3</v>
      </c>
      <c r="Q1493" s="36">
        <v>1770</v>
      </c>
      <c r="R1493" s="36">
        <v>1770</v>
      </c>
      <c r="S1493" s="36">
        <v>1737</v>
      </c>
      <c r="T1493" s="66">
        <v>-7.9000000000000008E-3</v>
      </c>
      <c r="U1493" s="66">
        <v>1.6999999999999999E-3</v>
      </c>
      <c r="V1493" s="66">
        <v>-7.9000000000000008E-3</v>
      </c>
      <c r="W1493" s="66">
        <v>1.09E-2</v>
      </c>
      <c r="X1493" s="1">
        <v>350600</v>
      </c>
      <c r="Y1493" s="1">
        <v>616082</v>
      </c>
      <c r="Z1493" s="1">
        <v>151053</v>
      </c>
      <c r="AA1493" t="s">
        <v>670</v>
      </c>
      <c r="AB1493" t="s">
        <v>513</v>
      </c>
      <c r="AC1493">
        <v>11.45</v>
      </c>
      <c r="AD1493">
        <v>1.21</v>
      </c>
      <c r="AE1493">
        <v>3.87</v>
      </c>
      <c r="AF1493" t="s">
        <v>230</v>
      </c>
      <c r="AG1493" s="1">
        <v>38200</v>
      </c>
      <c r="AH1493" s="36">
        <v>1757</v>
      </c>
      <c r="AI1493" s="1">
        <v>1700</v>
      </c>
      <c r="AJ1493" s="36">
        <v>1755</v>
      </c>
      <c r="AK1493">
        <v>900</v>
      </c>
      <c r="AL1493" s="2">
        <v>0.63958333333333328</v>
      </c>
      <c r="AN1493" t="s">
        <v>298</v>
      </c>
      <c r="AO1493" t="s">
        <v>322</v>
      </c>
      <c r="AQ1493" t="str">
        <f t="shared" si="23"/>
        <v/>
      </c>
    </row>
    <row r="1494" spans="1:43">
      <c r="F1494" s="69">
        <v>6502</v>
      </c>
      <c r="I1494" t="s">
        <v>514</v>
      </c>
      <c r="P1494" t="s">
        <v>230</v>
      </c>
      <c r="T1494" t="s">
        <v>230</v>
      </c>
      <c r="U1494" t="s">
        <v>230</v>
      </c>
      <c r="V1494" t="s">
        <v>230</v>
      </c>
      <c r="W1494" t="s">
        <v>230</v>
      </c>
      <c r="AF1494" t="s">
        <v>230</v>
      </c>
      <c r="AG1494" t="s">
        <v>230</v>
      </c>
      <c r="AO1494" t="s">
        <v>515</v>
      </c>
      <c r="AQ1494" t="str">
        <f t="shared" si="23"/>
        <v/>
      </c>
    </row>
    <row r="1495" spans="1:43">
      <c r="F1495" s="69">
        <v>5759</v>
      </c>
      <c r="I1495" t="s">
        <v>514</v>
      </c>
      <c r="P1495" t="s">
        <v>230</v>
      </c>
      <c r="T1495" t="s">
        <v>230</v>
      </c>
      <c r="U1495" t="s">
        <v>230</v>
      </c>
      <c r="V1495" t="s">
        <v>230</v>
      </c>
      <c r="W1495" t="s">
        <v>230</v>
      </c>
      <c r="AF1495" t="s">
        <v>230</v>
      </c>
      <c r="AG1495" t="s">
        <v>230</v>
      </c>
      <c r="AO1495" t="s">
        <v>515</v>
      </c>
      <c r="AQ1495" t="str">
        <f t="shared" si="23"/>
        <v/>
      </c>
    </row>
    <row r="1496" spans="1:43">
      <c r="AQ1496" t="str">
        <f t="shared" si="23"/>
        <v/>
      </c>
    </row>
    <row r="1497" spans="1:43">
      <c r="AQ1497" t="str">
        <f t="shared" si="23"/>
        <v/>
      </c>
    </row>
    <row r="1498" spans="1:43">
      <c r="AQ1498" t="str">
        <f t="shared" si="23"/>
        <v/>
      </c>
    </row>
    <row r="1499" spans="1:43">
      <c r="AQ1499" t="str">
        <f t="shared" si="23"/>
        <v/>
      </c>
    </row>
    <row r="1500" spans="1:43">
      <c r="A1500" s="8" t="s">
        <v>0</v>
      </c>
      <c r="B1500" t="s">
        <v>116</v>
      </c>
      <c r="C1500" t="s">
        <v>1</v>
      </c>
      <c r="D1500" t="s">
        <v>2</v>
      </c>
      <c r="E1500" t="s">
        <v>3</v>
      </c>
      <c r="F1500" s="7" t="s">
        <v>4</v>
      </c>
      <c r="G1500" t="s">
        <v>5</v>
      </c>
      <c r="H1500" t="s">
        <v>268</v>
      </c>
      <c r="I1500" t="s">
        <v>269</v>
      </c>
      <c r="J1500" t="s">
        <v>270</v>
      </c>
      <c r="K1500" t="s">
        <v>271</v>
      </c>
      <c r="L1500" t="s">
        <v>6</v>
      </c>
      <c r="M1500" t="s">
        <v>7</v>
      </c>
      <c r="N1500" t="s">
        <v>8</v>
      </c>
      <c r="O1500" t="s">
        <v>9</v>
      </c>
      <c r="P1500" t="s">
        <v>272</v>
      </c>
      <c r="Q1500" t="s">
        <v>10</v>
      </c>
      <c r="R1500" t="s">
        <v>11</v>
      </c>
      <c r="S1500" t="s">
        <v>12</v>
      </c>
      <c r="T1500" t="s">
        <v>273</v>
      </c>
      <c r="U1500" t="s">
        <v>274</v>
      </c>
      <c r="V1500" t="s">
        <v>275</v>
      </c>
      <c r="W1500" t="s">
        <v>276</v>
      </c>
      <c r="X1500" t="s">
        <v>13</v>
      </c>
      <c r="Y1500" t="s">
        <v>277</v>
      </c>
      <c r="Z1500" t="s">
        <v>278</v>
      </c>
      <c r="AA1500" t="s">
        <v>14</v>
      </c>
      <c r="AB1500" t="s">
        <v>15</v>
      </c>
      <c r="AC1500" t="s">
        <v>279</v>
      </c>
      <c r="AD1500" t="s">
        <v>280</v>
      </c>
      <c r="AE1500" t="s">
        <v>281</v>
      </c>
      <c r="AF1500" t="s">
        <v>282</v>
      </c>
      <c r="AG1500" t="s">
        <v>283</v>
      </c>
      <c r="AH1500" t="s">
        <v>284</v>
      </c>
      <c r="AI1500" t="s">
        <v>16</v>
      </c>
      <c r="AJ1500" t="s">
        <v>17</v>
      </c>
      <c r="AK1500" t="s">
        <v>18</v>
      </c>
      <c r="AL1500" t="s">
        <v>19</v>
      </c>
      <c r="AM1500" t="s">
        <v>20</v>
      </c>
      <c r="AN1500" t="s">
        <v>285</v>
      </c>
      <c r="AO1500" t="s">
        <v>286</v>
      </c>
      <c r="AQ1500" t="str">
        <f t="shared" si="23"/>
        <v/>
      </c>
    </row>
    <row r="1501" spans="1:43">
      <c r="A1501" s="8">
        <v>46197</v>
      </c>
      <c r="B1501">
        <v>3967</v>
      </c>
      <c r="C1501">
        <v>-0.59</v>
      </c>
      <c r="D1501" s="71">
        <v>69350</v>
      </c>
      <c r="E1501" s="6">
        <v>-0.6</v>
      </c>
      <c r="F1501" s="69">
        <v>1605</v>
      </c>
      <c r="G1501" t="s">
        <v>21</v>
      </c>
      <c r="H1501">
        <v>0</v>
      </c>
      <c r="I1501" t="s">
        <v>288</v>
      </c>
      <c r="J1501" t="s">
        <v>289</v>
      </c>
      <c r="K1501" t="s">
        <v>290</v>
      </c>
      <c r="L1501" s="36">
        <v>3405</v>
      </c>
      <c r="M1501">
        <v>-51</v>
      </c>
      <c r="N1501" s="66">
        <v>-1.4800000000000001E-2</v>
      </c>
      <c r="O1501" s="36">
        <v>3456</v>
      </c>
      <c r="P1501" s="66">
        <v>-1.47E-2</v>
      </c>
      <c r="Q1501" s="36">
        <v>3455</v>
      </c>
      <c r="R1501" s="36">
        <v>3458</v>
      </c>
      <c r="S1501" s="36">
        <v>3403</v>
      </c>
      <c r="T1501" s="66">
        <v>-1.44E-2</v>
      </c>
      <c r="U1501" s="66">
        <v>-7.1999999999999998E-3</v>
      </c>
      <c r="V1501" s="66">
        <v>-1.5299999999999999E-2</v>
      </c>
      <c r="W1501" s="66">
        <v>5.0000000000000001E-4</v>
      </c>
      <c r="X1501" s="1">
        <v>2990900</v>
      </c>
      <c r="Y1501" s="1">
        <v>10270862</v>
      </c>
      <c r="Z1501" s="1">
        <v>4287358</v>
      </c>
      <c r="AA1501" t="s">
        <v>291</v>
      </c>
      <c r="AB1501" t="s">
        <v>292</v>
      </c>
      <c r="AC1501">
        <v>8.7899999999999991</v>
      </c>
      <c r="AD1501">
        <v>0.83</v>
      </c>
      <c r="AE1501">
        <v>3.17</v>
      </c>
      <c r="AF1501" t="s">
        <v>230</v>
      </c>
      <c r="AG1501" s="1">
        <v>54900</v>
      </c>
      <c r="AH1501" s="36">
        <v>3406</v>
      </c>
      <c r="AI1501" s="1">
        <v>2700</v>
      </c>
      <c r="AJ1501" s="36">
        <v>3405</v>
      </c>
      <c r="AK1501" s="1">
        <v>1100</v>
      </c>
      <c r="AL1501" s="2">
        <v>0.63749999999999996</v>
      </c>
      <c r="AN1501" t="s">
        <v>293</v>
      </c>
      <c r="AO1501" t="s">
        <v>294</v>
      </c>
      <c r="AQ1501" t="str">
        <f t="shared" si="23"/>
        <v/>
      </c>
    </row>
    <row r="1502" spans="1:43">
      <c r="A1502" s="8">
        <v>46197</v>
      </c>
      <c r="B1502" s="67">
        <v>3967</v>
      </c>
      <c r="C1502" s="67">
        <v>-0.59</v>
      </c>
      <c r="D1502" s="67">
        <v>69350</v>
      </c>
      <c r="E1502" s="67">
        <v>-0.6</v>
      </c>
      <c r="F1502" s="69">
        <v>1833</v>
      </c>
      <c r="G1502" t="s">
        <v>24</v>
      </c>
      <c r="H1502">
        <v>0</v>
      </c>
      <c r="I1502" t="s">
        <v>288</v>
      </c>
      <c r="J1502" t="s">
        <v>289</v>
      </c>
      <c r="K1502" t="s">
        <v>295</v>
      </c>
      <c r="L1502" s="36">
        <v>5640</v>
      </c>
      <c r="M1502">
        <v>40</v>
      </c>
      <c r="N1502" s="66">
        <v>7.1000000000000004E-3</v>
      </c>
      <c r="O1502" s="36">
        <v>5600</v>
      </c>
      <c r="P1502" s="66">
        <v>7.1000000000000004E-3</v>
      </c>
      <c r="Q1502" s="36">
        <v>5650</v>
      </c>
      <c r="R1502" s="36">
        <v>5680</v>
      </c>
      <c r="S1502" s="36">
        <v>5620</v>
      </c>
      <c r="T1502" s="66">
        <v>-1.6999999999999999E-3</v>
      </c>
      <c r="U1502" s="66">
        <v>1.6999999999999999E-3</v>
      </c>
      <c r="V1502" s="66">
        <v>-7.0000000000000001E-3</v>
      </c>
      <c r="W1502" s="66">
        <v>3.5000000000000001E-3</v>
      </c>
      <c r="X1502" s="1">
        <v>53200</v>
      </c>
      <c r="Y1502" s="1">
        <v>300081</v>
      </c>
      <c r="Z1502" s="1">
        <v>218071</v>
      </c>
      <c r="AA1502" t="s">
        <v>296</v>
      </c>
      <c r="AB1502" t="s">
        <v>572</v>
      </c>
      <c r="AC1502">
        <v>13.13</v>
      </c>
      <c r="AD1502">
        <v>1.02</v>
      </c>
      <c r="AE1502">
        <v>5.32</v>
      </c>
      <c r="AF1502" t="s">
        <v>230</v>
      </c>
      <c r="AG1502" s="1">
        <v>13400</v>
      </c>
      <c r="AH1502" s="36">
        <v>5640</v>
      </c>
      <c r="AI1502">
        <v>600</v>
      </c>
      <c r="AJ1502" s="36">
        <v>5630</v>
      </c>
      <c r="AK1502" s="1">
        <v>2200</v>
      </c>
      <c r="AL1502" s="2">
        <v>0.63680555555555551</v>
      </c>
      <c r="AN1502" t="s">
        <v>298</v>
      </c>
      <c r="AO1502" t="s">
        <v>299</v>
      </c>
      <c r="AQ1502" t="str">
        <f t="shared" si="23"/>
        <v/>
      </c>
    </row>
    <row r="1503" spans="1:43">
      <c r="A1503" s="8">
        <v>46197</v>
      </c>
      <c r="B1503" s="67">
        <v>3967</v>
      </c>
      <c r="C1503" s="67">
        <v>-0.59</v>
      </c>
      <c r="D1503" s="67">
        <v>69350</v>
      </c>
      <c r="E1503" s="67">
        <v>-0.6</v>
      </c>
      <c r="F1503" s="69">
        <v>1911</v>
      </c>
      <c r="G1503" t="s">
        <v>25</v>
      </c>
      <c r="H1503">
        <v>0</v>
      </c>
      <c r="I1503" t="s">
        <v>288</v>
      </c>
      <c r="J1503" t="s">
        <v>289</v>
      </c>
      <c r="K1503" t="s">
        <v>290</v>
      </c>
      <c r="L1503" s="36">
        <v>1311.5</v>
      </c>
      <c r="M1503">
        <v>7.5</v>
      </c>
      <c r="N1503" s="66">
        <v>5.7999999999999996E-3</v>
      </c>
      <c r="O1503" s="36">
        <v>1304</v>
      </c>
      <c r="P1503" s="66">
        <v>5.7000000000000002E-3</v>
      </c>
      <c r="Q1503" s="36">
        <v>1317.5</v>
      </c>
      <c r="R1503" s="36">
        <v>1318.5</v>
      </c>
      <c r="S1503" s="36">
        <v>1305.5</v>
      </c>
      <c r="T1503" s="66">
        <v>-4.4999999999999997E-3</v>
      </c>
      <c r="U1503" s="66">
        <v>4.4999999999999997E-3</v>
      </c>
      <c r="V1503" s="66">
        <v>-5.3E-3</v>
      </c>
      <c r="W1503" s="66">
        <v>4.4999999999999997E-3</v>
      </c>
      <c r="X1503" s="1">
        <v>1828200</v>
      </c>
      <c r="Y1503" s="1">
        <v>2399350</v>
      </c>
      <c r="Z1503" s="1">
        <v>811249</v>
      </c>
      <c r="AA1503" t="s">
        <v>300</v>
      </c>
      <c r="AB1503" t="s">
        <v>301</v>
      </c>
      <c r="AC1503">
        <v>8.35</v>
      </c>
      <c r="AD1503">
        <v>0.79</v>
      </c>
      <c r="AE1503">
        <v>3.81</v>
      </c>
      <c r="AF1503" t="s">
        <v>230</v>
      </c>
      <c r="AG1503" s="1">
        <v>306900</v>
      </c>
      <c r="AH1503" s="36">
        <v>1312</v>
      </c>
      <c r="AI1503" s="1">
        <v>4600</v>
      </c>
      <c r="AJ1503" s="36">
        <v>1311.5</v>
      </c>
      <c r="AK1503" s="1">
        <v>2000</v>
      </c>
      <c r="AL1503" s="2">
        <v>0.63749999999999996</v>
      </c>
      <c r="AN1503" t="s">
        <v>293</v>
      </c>
      <c r="AO1503" t="s">
        <v>299</v>
      </c>
      <c r="AQ1503" t="str">
        <f t="shared" si="23"/>
        <v/>
      </c>
    </row>
    <row r="1504" spans="1:43">
      <c r="A1504" s="8">
        <v>46197</v>
      </c>
      <c r="B1504" s="67">
        <v>3967</v>
      </c>
      <c r="C1504" s="67">
        <v>-0.59</v>
      </c>
      <c r="D1504" s="67">
        <v>69350</v>
      </c>
      <c r="E1504" s="67">
        <v>-0.6</v>
      </c>
      <c r="F1504" s="69">
        <v>1925</v>
      </c>
      <c r="G1504" t="s">
        <v>26</v>
      </c>
      <c r="H1504">
        <v>0</v>
      </c>
      <c r="I1504" t="s">
        <v>288</v>
      </c>
      <c r="J1504" t="s">
        <v>289</v>
      </c>
      <c r="K1504" t="s">
        <v>295</v>
      </c>
      <c r="L1504" s="36">
        <v>4309</v>
      </c>
      <c r="M1504">
        <v>34</v>
      </c>
      <c r="N1504" s="66">
        <v>8.0000000000000002E-3</v>
      </c>
      <c r="O1504" s="36">
        <v>4275</v>
      </c>
      <c r="P1504" s="66">
        <v>7.9000000000000008E-3</v>
      </c>
      <c r="Q1504" s="36">
        <v>4318</v>
      </c>
      <c r="R1504" s="36">
        <v>4342</v>
      </c>
      <c r="S1504" s="36">
        <v>4287</v>
      </c>
      <c r="T1504" s="66">
        <v>-2E-3</v>
      </c>
      <c r="U1504" s="66">
        <v>-8.9999999999999998E-4</v>
      </c>
      <c r="V1504" s="66">
        <v>-7.6E-3</v>
      </c>
      <c r="W1504" s="66">
        <v>5.1000000000000004E-3</v>
      </c>
      <c r="X1504" s="1">
        <v>867500</v>
      </c>
      <c r="Y1504" s="1">
        <v>3744603</v>
      </c>
      <c r="Z1504" s="1">
        <v>2842372</v>
      </c>
      <c r="AA1504" t="s">
        <v>302</v>
      </c>
      <c r="AB1504" t="s">
        <v>573</v>
      </c>
      <c r="AC1504">
        <v>11.75</v>
      </c>
      <c r="AD1504">
        <v>0.92</v>
      </c>
      <c r="AE1504">
        <v>4.08</v>
      </c>
      <c r="AF1504" t="s">
        <v>230</v>
      </c>
      <c r="AG1504" s="1">
        <v>66900</v>
      </c>
      <c r="AH1504" s="36">
        <v>4310</v>
      </c>
      <c r="AI1504" s="1">
        <v>1300</v>
      </c>
      <c r="AJ1504" s="36">
        <v>4309</v>
      </c>
      <c r="AK1504">
        <v>800</v>
      </c>
      <c r="AL1504" s="2">
        <v>0.63749999999999996</v>
      </c>
      <c r="AN1504" t="s">
        <v>298</v>
      </c>
      <c r="AO1504" t="s">
        <v>299</v>
      </c>
      <c r="AQ1504" t="str">
        <f t="shared" si="23"/>
        <v/>
      </c>
    </row>
    <row r="1505" spans="1:43">
      <c r="A1505" s="8">
        <v>46197</v>
      </c>
      <c r="B1505" s="67">
        <v>3967</v>
      </c>
      <c r="C1505" s="67">
        <v>-0.59</v>
      </c>
      <c r="D1505" s="67">
        <v>69350</v>
      </c>
      <c r="E1505" s="67">
        <v>-0.6</v>
      </c>
      <c r="F1505" s="69">
        <v>1928</v>
      </c>
      <c r="G1505" t="s">
        <v>27</v>
      </c>
      <c r="H1505">
        <v>0</v>
      </c>
      <c r="I1505" t="s">
        <v>288</v>
      </c>
      <c r="J1505" t="s">
        <v>289</v>
      </c>
      <c r="K1505" t="s">
        <v>295</v>
      </c>
      <c r="L1505" s="36">
        <v>3207</v>
      </c>
      <c r="M1505">
        <v>-26</v>
      </c>
      <c r="N1505" s="66">
        <v>-8.0000000000000002E-3</v>
      </c>
      <c r="O1505" s="36">
        <v>3233</v>
      </c>
      <c r="P1505" s="66">
        <v>-8.0000000000000002E-3</v>
      </c>
      <c r="Q1505" s="36">
        <v>3244</v>
      </c>
      <c r="R1505" s="36">
        <v>3247</v>
      </c>
      <c r="S1505" s="36">
        <v>3206</v>
      </c>
      <c r="T1505" s="66">
        <v>-1.14E-2</v>
      </c>
      <c r="U1505" s="66">
        <v>-5.1999999999999998E-3</v>
      </c>
      <c r="V1505" s="66">
        <v>-1.23E-2</v>
      </c>
      <c r="W1505" s="66">
        <v>2.9999999999999997E-4</v>
      </c>
      <c r="X1505" s="1">
        <v>1471200</v>
      </c>
      <c r="Y1505" s="1">
        <v>4749260</v>
      </c>
      <c r="Z1505" s="1">
        <v>2089634</v>
      </c>
      <c r="AA1505" t="s">
        <v>304</v>
      </c>
      <c r="AB1505" t="s">
        <v>574</v>
      </c>
      <c r="AC1505">
        <v>9.5299999999999994</v>
      </c>
      <c r="AD1505">
        <v>0.97</v>
      </c>
      <c r="AE1505">
        <v>4.5199999999999996</v>
      </c>
      <c r="AF1505" t="s">
        <v>230</v>
      </c>
      <c r="AG1505" s="1">
        <v>239500</v>
      </c>
      <c r="AH1505" s="36">
        <v>3208</v>
      </c>
      <c r="AI1505" s="1">
        <v>1900</v>
      </c>
      <c r="AJ1505" s="36">
        <v>3207</v>
      </c>
      <c r="AK1505" s="1">
        <v>7600</v>
      </c>
      <c r="AL1505" s="2">
        <v>0.63749999999999996</v>
      </c>
      <c r="AM1505" s="3">
        <v>46177</v>
      </c>
      <c r="AN1505" t="s">
        <v>306</v>
      </c>
      <c r="AO1505" t="s">
        <v>299</v>
      </c>
      <c r="AQ1505" t="str">
        <f t="shared" si="23"/>
        <v/>
      </c>
    </row>
    <row r="1506" spans="1:43">
      <c r="A1506" s="8">
        <v>46197</v>
      </c>
      <c r="B1506" s="67">
        <v>3967</v>
      </c>
      <c r="C1506" s="67">
        <v>-0.59</v>
      </c>
      <c r="D1506" s="67">
        <v>69350</v>
      </c>
      <c r="E1506" s="67">
        <v>-0.6</v>
      </c>
      <c r="F1506" s="69">
        <v>1929</v>
      </c>
      <c r="G1506" t="s">
        <v>28</v>
      </c>
      <c r="H1506">
        <v>0</v>
      </c>
      <c r="I1506" t="s">
        <v>288</v>
      </c>
      <c r="J1506" t="s">
        <v>289</v>
      </c>
      <c r="K1506" t="s">
        <v>295</v>
      </c>
      <c r="L1506" s="36">
        <v>1088</v>
      </c>
      <c r="M1506">
        <v>3</v>
      </c>
      <c r="N1506" s="66">
        <v>2.8E-3</v>
      </c>
      <c r="O1506" s="36">
        <v>1085</v>
      </c>
      <c r="P1506" s="66">
        <v>2.7000000000000001E-3</v>
      </c>
      <c r="Q1506" s="36">
        <v>1095</v>
      </c>
      <c r="R1506" s="36">
        <v>1100</v>
      </c>
      <c r="S1506" s="36">
        <v>1084</v>
      </c>
      <c r="T1506" s="66">
        <v>-6.3E-3</v>
      </c>
      <c r="U1506" s="66">
        <v>8.9999999999999998E-4</v>
      </c>
      <c r="V1506" s="66">
        <v>-1.09E-2</v>
      </c>
      <c r="W1506" s="66">
        <v>3.5999999999999999E-3</v>
      </c>
      <c r="X1506" s="1">
        <v>51200</v>
      </c>
      <c r="Y1506" s="1">
        <v>55757</v>
      </c>
      <c r="Z1506" s="1">
        <v>45451</v>
      </c>
      <c r="AA1506" t="s">
        <v>307</v>
      </c>
      <c r="AB1506" t="s">
        <v>575</v>
      </c>
      <c r="AC1506">
        <v>12.27</v>
      </c>
      <c r="AD1506">
        <v>1.2</v>
      </c>
      <c r="AE1506">
        <v>4.5999999999999996</v>
      </c>
      <c r="AF1506" t="s">
        <v>230</v>
      </c>
      <c r="AG1506" s="1">
        <v>14400</v>
      </c>
      <c r="AH1506" s="36">
        <v>1089</v>
      </c>
      <c r="AI1506">
        <v>200</v>
      </c>
      <c r="AJ1506" s="36">
        <v>1088</v>
      </c>
      <c r="AK1506">
        <v>600</v>
      </c>
      <c r="AL1506" s="2">
        <v>0.63680555555555551</v>
      </c>
      <c r="AN1506" t="s">
        <v>298</v>
      </c>
      <c r="AO1506" t="s">
        <v>299</v>
      </c>
      <c r="AQ1506" t="str">
        <f t="shared" si="23"/>
        <v/>
      </c>
    </row>
    <row r="1507" spans="1:43">
      <c r="A1507" s="8">
        <v>46197</v>
      </c>
      <c r="B1507" s="67">
        <v>3967</v>
      </c>
      <c r="C1507" s="67">
        <v>-0.59</v>
      </c>
      <c r="D1507" s="67">
        <v>69350</v>
      </c>
      <c r="E1507" s="67">
        <v>-0.6</v>
      </c>
      <c r="F1507" s="69">
        <v>1963</v>
      </c>
      <c r="G1507" t="s">
        <v>29</v>
      </c>
      <c r="H1507">
        <v>0</v>
      </c>
      <c r="I1507" t="s">
        <v>288</v>
      </c>
      <c r="J1507" t="s">
        <v>289</v>
      </c>
      <c r="K1507" t="s">
        <v>295</v>
      </c>
      <c r="L1507" s="36">
        <v>2577</v>
      </c>
      <c r="M1507">
        <v>-32</v>
      </c>
      <c r="N1507" s="66">
        <v>-1.23E-2</v>
      </c>
      <c r="O1507" s="36">
        <v>2609</v>
      </c>
      <c r="P1507" s="66">
        <v>-1.2200000000000001E-2</v>
      </c>
      <c r="Q1507" s="36">
        <v>2574</v>
      </c>
      <c r="R1507" s="36">
        <v>2605</v>
      </c>
      <c r="S1507" s="36">
        <v>2530</v>
      </c>
      <c r="T1507" s="66">
        <v>1.1000000000000001E-3</v>
      </c>
      <c r="U1507" s="66">
        <v>-6.9999999999999999E-4</v>
      </c>
      <c r="V1507" s="66">
        <v>-1.0699999999999999E-2</v>
      </c>
      <c r="W1507" s="66">
        <v>1.8499999999999999E-2</v>
      </c>
      <c r="X1507" s="1">
        <v>792300</v>
      </c>
      <c r="Y1507" s="1">
        <v>2037901</v>
      </c>
      <c r="Z1507" s="1">
        <v>629543</v>
      </c>
      <c r="AA1507" t="s">
        <v>309</v>
      </c>
      <c r="AB1507" t="s">
        <v>310</v>
      </c>
      <c r="AC1507">
        <v>13.54</v>
      </c>
      <c r="AD1507">
        <v>1.45</v>
      </c>
      <c r="AE1507">
        <v>2.02</v>
      </c>
      <c r="AF1507" t="s">
        <v>230</v>
      </c>
      <c r="AG1507" s="1">
        <v>34700</v>
      </c>
      <c r="AH1507" s="36">
        <v>2577.5</v>
      </c>
      <c r="AI1507">
        <v>200</v>
      </c>
      <c r="AJ1507" s="36">
        <v>2577</v>
      </c>
      <c r="AK1507">
        <v>100</v>
      </c>
      <c r="AL1507" s="2">
        <v>0.63749999999999996</v>
      </c>
      <c r="AN1507" t="s">
        <v>298</v>
      </c>
      <c r="AO1507" t="s">
        <v>299</v>
      </c>
      <c r="AQ1507" t="str">
        <f t="shared" si="23"/>
        <v/>
      </c>
    </row>
    <row r="1508" spans="1:43">
      <c r="A1508" s="8">
        <v>46197</v>
      </c>
      <c r="B1508" s="67">
        <v>3967</v>
      </c>
      <c r="C1508" s="67">
        <v>-0.59</v>
      </c>
      <c r="D1508" s="67">
        <v>69350</v>
      </c>
      <c r="E1508" s="67">
        <v>-0.6</v>
      </c>
      <c r="F1508" s="69">
        <v>2124</v>
      </c>
      <c r="G1508" t="s">
        <v>30</v>
      </c>
      <c r="H1508">
        <v>0</v>
      </c>
      <c r="I1508" t="s">
        <v>288</v>
      </c>
      <c r="J1508" t="s">
        <v>289</v>
      </c>
      <c r="K1508" t="s">
        <v>290</v>
      </c>
      <c r="L1508">
        <v>840</v>
      </c>
      <c r="M1508">
        <v>5</v>
      </c>
      <c r="N1508" s="66">
        <v>6.0000000000000001E-3</v>
      </c>
      <c r="O1508">
        <v>835</v>
      </c>
      <c r="P1508" s="66">
        <v>5.8999999999999999E-3</v>
      </c>
      <c r="Q1508">
        <v>835</v>
      </c>
      <c r="R1508">
        <v>842</v>
      </c>
      <c r="S1508">
        <v>832</v>
      </c>
      <c r="T1508" s="66">
        <v>5.8999999999999999E-3</v>
      </c>
      <c r="U1508" s="66">
        <v>1.1000000000000001E-3</v>
      </c>
      <c r="V1508" s="66">
        <v>-2.3E-3</v>
      </c>
      <c r="W1508" s="66">
        <v>9.5999999999999992E-3</v>
      </c>
      <c r="X1508" s="1">
        <v>280700</v>
      </c>
      <c r="Y1508" s="1">
        <v>235233</v>
      </c>
      <c r="Z1508" s="1">
        <v>139068</v>
      </c>
      <c r="AA1508" t="s">
        <v>311</v>
      </c>
      <c r="AB1508" t="s">
        <v>312</v>
      </c>
      <c r="AC1508">
        <v>15.52</v>
      </c>
      <c r="AD1508">
        <v>5.95</v>
      </c>
      <c r="AE1508">
        <v>4.5199999999999996</v>
      </c>
      <c r="AF1508" t="s">
        <v>230</v>
      </c>
      <c r="AG1508" s="1">
        <v>90700</v>
      </c>
      <c r="AH1508">
        <v>840</v>
      </c>
      <c r="AI1508" s="1">
        <v>4600</v>
      </c>
      <c r="AJ1508">
        <v>839</v>
      </c>
      <c r="AK1508" s="1">
        <v>1400</v>
      </c>
      <c r="AL1508" s="2">
        <v>0.63680555555555551</v>
      </c>
      <c r="AN1508" t="s">
        <v>293</v>
      </c>
      <c r="AO1508" t="s">
        <v>313</v>
      </c>
      <c r="AQ1508" t="str">
        <f t="shared" si="23"/>
        <v/>
      </c>
    </row>
    <row r="1509" spans="1:43">
      <c r="A1509" s="8">
        <v>46197</v>
      </c>
      <c r="B1509" s="67">
        <v>3967</v>
      </c>
      <c r="C1509" s="67">
        <v>-0.59</v>
      </c>
      <c r="D1509" s="67">
        <v>69350</v>
      </c>
      <c r="E1509" s="67">
        <v>-0.6</v>
      </c>
      <c r="F1509" s="69">
        <v>2162</v>
      </c>
      <c r="G1509" t="s">
        <v>31</v>
      </c>
      <c r="H1509">
        <v>0</v>
      </c>
      <c r="I1509" t="s">
        <v>314</v>
      </c>
      <c r="J1509" t="s">
        <v>289</v>
      </c>
      <c r="K1509" t="s">
        <v>290</v>
      </c>
      <c r="L1509">
        <v>539</v>
      </c>
      <c r="M1509">
        <v>1</v>
      </c>
      <c r="N1509" s="66">
        <v>1.9E-3</v>
      </c>
      <c r="O1509">
        <v>538</v>
      </c>
      <c r="P1509" s="66">
        <v>1.8E-3</v>
      </c>
      <c r="Q1509">
        <v>538</v>
      </c>
      <c r="R1509">
        <v>539</v>
      </c>
      <c r="S1509">
        <v>538</v>
      </c>
      <c r="T1509" s="66">
        <v>1.8E-3</v>
      </c>
      <c r="U1509" s="66">
        <v>1.8E-3</v>
      </c>
      <c r="V1509" s="66">
        <v>0</v>
      </c>
      <c r="W1509" s="66">
        <v>1.8E-3</v>
      </c>
      <c r="X1509" s="1">
        <v>58200</v>
      </c>
      <c r="Y1509" s="1">
        <v>31349</v>
      </c>
      <c r="Z1509" s="1">
        <v>11648</v>
      </c>
      <c r="AA1509" t="s">
        <v>685</v>
      </c>
      <c r="AB1509" t="s">
        <v>316</v>
      </c>
      <c r="AC1509">
        <v>31.33</v>
      </c>
      <c r="AD1509">
        <v>2.0499999999999998</v>
      </c>
      <c r="AE1509">
        <v>0</v>
      </c>
      <c r="AF1509" t="s">
        <v>230</v>
      </c>
      <c r="AG1509" s="1">
        <v>3400</v>
      </c>
      <c r="AH1509">
        <v>539</v>
      </c>
      <c r="AI1509" s="1">
        <v>26300</v>
      </c>
      <c r="AJ1509">
        <v>538</v>
      </c>
      <c r="AK1509" s="1">
        <v>3181000</v>
      </c>
      <c r="AL1509" s="2">
        <v>0.63194444444444442</v>
      </c>
      <c r="AN1509" t="s">
        <v>298</v>
      </c>
      <c r="AO1509" t="s">
        <v>313</v>
      </c>
      <c r="AQ1509" t="str">
        <f t="shared" si="23"/>
        <v/>
      </c>
    </row>
    <row r="1510" spans="1:43">
      <c r="A1510" s="8">
        <v>46197</v>
      </c>
      <c r="B1510" s="67">
        <v>3967</v>
      </c>
      <c r="C1510" s="67">
        <v>-0.59</v>
      </c>
      <c r="D1510" s="67">
        <v>69350</v>
      </c>
      <c r="E1510" s="67">
        <v>-0.6</v>
      </c>
      <c r="F1510" s="69">
        <v>2229</v>
      </c>
      <c r="G1510" t="s">
        <v>32</v>
      </c>
      <c r="H1510">
        <v>0</v>
      </c>
      <c r="I1510" t="s">
        <v>288</v>
      </c>
      <c r="J1510" t="s">
        <v>289</v>
      </c>
      <c r="K1510" t="s">
        <v>290</v>
      </c>
      <c r="L1510" s="36">
        <v>2845</v>
      </c>
      <c r="M1510">
        <v>21.5</v>
      </c>
      <c r="N1510" s="66">
        <v>7.6E-3</v>
      </c>
      <c r="O1510" s="36">
        <v>2823.5</v>
      </c>
      <c r="P1510" s="66">
        <v>7.6E-3</v>
      </c>
      <c r="Q1510" s="36">
        <v>2820</v>
      </c>
      <c r="R1510" s="36">
        <v>2867.5</v>
      </c>
      <c r="S1510" s="36">
        <v>2796</v>
      </c>
      <c r="T1510" s="66">
        <v>8.8000000000000005E-3</v>
      </c>
      <c r="U1510" s="66">
        <v>2.3999999999999998E-3</v>
      </c>
      <c r="V1510" s="66">
        <v>-7.7999999999999996E-3</v>
      </c>
      <c r="W1510" s="66">
        <v>1.7500000000000002E-2</v>
      </c>
      <c r="X1510" s="1">
        <v>296200</v>
      </c>
      <c r="Y1510" s="1">
        <v>841540</v>
      </c>
      <c r="Z1510" s="1">
        <v>381030</v>
      </c>
      <c r="AA1510" t="s">
        <v>317</v>
      </c>
      <c r="AB1510" t="s">
        <v>660</v>
      </c>
      <c r="AC1510">
        <v>19.88</v>
      </c>
      <c r="AD1510">
        <v>1.64</v>
      </c>
      <c r="AE1510">
        <v>2.4300000000000002</v>
      </c>
      <c r="AF1510" t="s">
        <v>230</v>
      </c>
      <c r="AG1510" s="1">
        <v>15300</v>
      </c>
      <c r="AH1510" s="36">
        <v>2845.5</v>
      </c>
      <c r="AI1510">
        <v>400</v>
      </c>
      <c r="AJ1510" s="36">
        <v>2844.5</v>
      </c>
      <c r="AK1510">
        <v>400</v>
      </c>
      <c r="AL1510" s="2">
        <v>0.63749999999999996</v>
      </c>
      <c r="AN1510" t="s">
        <v>298</v>
      </c>
      <c r="AO1510" t="s">
        <v>319</v>
      </c>
      <c r="AQ1510" t="str">
        <f t="shared" si="23"/>
        <v/>
      </c>
    </row>
    <row r="1511" spans="1:43">
      <c r="A1511" s="8">
        <v>46197</v>
      </c>
      <c r="B1511" s="67">
        <v>3967</v>
      </c>
      <c r="C1511" s="67">
        <v>-0.59</v>
      </c>
      <c r="D1511" s="67">
        <v>69350</v>
      </c>
      <c r="E1511" s="67">
        <v>-0.6</v>
      </c>
      <c r="F1511" s="69">
        <v>2768</v>
      </c>
      <c r="G1511" t="s">
        <v>33</v>
      </c>
      <c r="H1511">
        <v>0</v>
      </c>
      <c r="I1511" t="s">
        <v>288</v>
      </c>
      <c r="J1511" t="s">
        <v>289</v>
      </c>
      <c r="K1511" t="s">
        <v>290</v>
      </c>
      <c r="L1511" s="36">
        <v>5198</v>
      </c>
      <c r="M1511">
        <v>11</v>
      </c>
      <c r="N1511" s="66">
        <v>2.0999999999999999E-3</v>
      </c>
      <c r="O1511" s="36">
        <v>5187</v>
      </c>
      <c r="P1511" s="66">
        <v>2.0999999999999999E-3</v>
      </c>
      <c r="Q1511" s="36">
        <v>5200</v>
      </c>
      <c r="R1511" s="36">
        <v>5232</v>
      </c>
      <c r="S1511" s="36">
        <v>5149</v>
      </c>
      <c r="T1511" s="66">
        <v>-2.9999999999999997E-4</v>
      </c>
      <c r="U1511" s="66">
        <v>-8.9999999999999998E-4</v>
      </c>
      <c r="V1511" s="66">
        <v>-6.4000000000000003E-3</v>
      </c>
      <c r="W1511" s="66">
        <v>9.4999999999999998E-3</v>
      </c>
      <c r="X1511" s="1">
        <v>650000</v>
      </c>
      <c r="Y1511" s="1">
        <v>3376683</v>
      </c>
      <c r="Z1511" s="1">
        <v>1091580</v>
      </c>
      <c r="AA1511" t="s">
        <v>320</v>
      </c>
      <c r="AB1511" t="s">
        <v>321</v>
      </c>
      <c r="AC1511">
        <v>8.31</v>
      </c>
      <c r="AD1511">
        <v>0.99</v>
      </c>
      <c r="AE1511">
        <v>3.46</v>
      </c>
      <c r="AF1511" t="s">
        <v>230</v>
      </c>
      <c r="AG1511" s="1">
        <v>169100</v>
      </c>
      <c r="AH1511" s="36">
        <v>5198</v>
      </c>
      <c r="AI1511">
        <v>200</v>
      </c>
      <c r="AJ1511" s="36">
        <v>5196</v>
      </c>
      <c r="AK1511">
        <v>700</v>
      </c>
      <c r="AL1511" s="2">
        <v>0.63749999999999996</v>
      </c>
      <c r="AN1511" t="s">
        <v>298</v>
      </c>
      <c r="AO1511" t="s">
        <v>322</v>
      </c>
      <c r="AQ1511" t="str">
        <f t="shared" si="23"/>
        <v/>
      </c>
    </row>
    <row r="1512" spans="1:43">
      <c r="A1512" s="8">
        <v>46197</v>
      </c>
      <c r="B1512" s="67">
        <v>3967</v>
      </c>
      <c r="C1512" s="67">
        <v>-0.59</v>
      </c>
      <c r="D1512" s="67">
        <v>69350</v>
      </c>
      <c r="E1512" s="67">
        <v>-0.6</v>
      </c>
      <c r="F1512" s="69">
        <v>2769</v>
      </c>
      <c r="G1512" t="s">
        <v>34</v>
      </c>
      <c r="H1512">
        <v>0</v>
      </c>
      <c r="I1512" t="s">
        <v>314</v>
      </c>
      <c r="J1512" t="s">
        <v>323</v>
      </c>
      <c r="K1512" t="s">
        <v>290</v>
      </c>
      <c r="L1512">
        <v>840</v>
      </c>
      <c r="M1512">
        <v>3</v>
      </c>
      <c r="N1512" s="66">
        <v>3.5999999999999999E-3</v>
      </c>
      <c r="O1512">
        <v>837</v>
      </c>
      <c r="P1512" s="66">
        <v>3.5000000000000001E-3</v>
      </c>
      <c r="Q1512">
        <v>840</v>
      </c>
      <c r="R1512">
        <v>841</v>
      </c>
      <c r="S1512">
        <v>835</v>
      </c>
      <c r="T1512" s="66">
        <v>0</v>
      </c>
      <c r="U1512" s="66">
        <v>4.7000000000000002E-3</v>
      </c>
      <c r="V1512" s="66">
        <v>-1.1000000000000001E-3</v>
      </c>
      <c r="W1512" s="66">
        <v>5.8999999999999999E-3</v>
      </c>
      <c r="X1512" s="1">
        <v>1900</v>
      </c>
      <c r="Y1512" s="1">
        <v>1592</v>
      </c>
      <c r="Z1512" s="1">
        <v>6603</v>
      </c>
      <c r="AA1512" t="s">
        <v>324</v>
      </c>
      <c r="AB1512" t="s">
        <v>325</v>
      </c>
      <c r="AC1512">
        <v>9.9700000000000006</v>
      </c>
      <c r="AD1512">
        <v>22.32</v>
      </c>
      <c r="AE1512">
        <v>0</v>
      </c>
      <c r="AF1512">
        <v>0.2</v>
      </c>
      <c r="AG1512">
        <v>0</v>
      </c>
      <c r="AH1512">
        <v>841</v>
      </c>
      <c r="AI1512">
        <v>200</v>
      </c>
      <c r="AJ1512">
        <v>836</v>
      </c>
      <c r="AK1512">
        <v>200</v>
      </c>
      <c r="AL1512" s="2">
        <v>0.63124999999999998</v>
      </c>
      <c r="AM1512" s="3">
        <v>46213</v>
      </c>
      <c r="AN1512" t="s">
        <v>326</v>
      </c>
      <c r="AO1512" t="s">
        <v>327</v>
      </c>
      <c r="AQ1512" t="str">
        <f t="shared" si="23"/>
        <v/>
      </c>
    </row>
    <row r="1513" spans="1:43">
      <c r="A1513" s="8">
        <v>46197</v>
      </c>
      <c r="B1513" s="67">
        <v>3967</v>
      </c>
      <c r="C1513" s="67">
        <v>-0.59</v>
      </c>
      <c r="D1513" s="67">
        <v>69350</v>
      </c>
      <c r="E1513" s="67">
        <v>-0.6</v>
      </c>
      <c r="F1513" s="69">
        <v>2914</v>
      </c>
      <c r="G1513" t="s">
        <v>35</v>
      </c>
      <c r="H1513">
        <v>0</v>
      </c>
      <c r="I1513" t="s">
        <v>288</v>
      </c>
      <c r="J1513" t="s">
        <v>289</v>
      </c>
      <c r="K1513" t="s">
        <v>290</v>
      </c>
      <c r="L1513" s="36">
        <v>5957</v>
      </c>
      <c r="M1513">
        <v>33</v>
      </c>
      <c r="N1513" s="66">
        <v>5.5999999999999999E-3</v>
      </c>
      <c r="O1513" s="36">
        <v>5924</v>
      </c>
      <c r="P1513" s="66">
        <v>5.4999999999999997E-3</v>
      </c>
      <c r="Q1513" s="36">
        <v>5967</v>
      </c>
      <c r="R1513" s="36">
        <v>6011</v>
      </c>
      <c r="S1513" s="36">
        <v>5918</v>
      </c>
      <c r="T1513" s="66">
        <v>-1.6000000000000001E-3</v>
      </c>
      <c r="U1513" s="66">
        <v>5.0000000000000001E-4</v>
      </c>
      <c r="V1513" s="66">
        <v>-8.8999999999999999E-3</v>
      </c>
      <c r="W1513" s="66">
        <v>6.4999999999999997E-3</v>
      </c>
      <c r="X1513" s="1">
        <v>3599300</v>
      </c>
      <c r="Y1513" s="1">
        <v>21470991</v>
      </c>
      <c r="Z1513" s="1">
        <v>11914000</v>
      </c>
      <c r="AA1513" t="s">
        <v>328</v>
      </c>
      <c r="AB1513" t="s">
        <v>329</v>
      </c>
      <c r="AC1513">
        <v>18.55</v>
      </c>
      <c r="AD1513">
        <v>2.58</v>
      </c>
      <c r="AE1513">
        <v>4.0599999999999996</v>
      </c>
      <c r="AF1513" t="s">
        <v>230</v>
      </c>
      <c r="AG1513" s="1">
        <v>1187700</v>
      </c>
      <c r="AH1513" s="36">
        <v>5958</v>
      </c>
      <c r="AI1513" s="1">
        <v>1200</v>
      </c>
      <c r="AJ1513" s="36">
        <v>5957</v>
      </c>
      <c r="AK1513" s="1">
        <v>2000</v>
      </c>
      <c r="AL1513" s="2">
        <v>0.63749999999999996</v>
      </c>
      <c r="AN1513" t="s">
        <v>293</v>
      </c>
      <c r="AO1513" t="s">
        <v>319</v>
      </c>
      <c r="AQ1513" t="str">
        <f t="shared" si="23"/>
        <v/>
      </c>
    </row>
    <row r="1514" spans="1:43">
      <c r="A1514" s="8">
        <v>46197</v>
      </c>
      <c r="B1514" s="67">
        <v>3967</v>
      </c>
      <c r="C1514" s="67">
        <v>-0.59</v>
      </c>
      <c r="D1514" s="67">
        <v>69350</v>
      </c>
      <c r="E1514" s="67">
        <v>-0.6</v>
      </c>
      <c r="F1514" s="69">
        <v>3003</v>
      </c>
      <c r="G1514" t="s">
        <v>36</v>
      </c>
      <c r="H1514">
        <v>0</v>
      </c>
      <c r="I1514" t="s">
        <v>288</v>
      </c>
      <c r="J1514" t="s">
        <v>289</v>
      </c>
      <c r="K1514" t="s">
        <v>290</v>
      </c>
      <c r="L1514" s="36">
        <v>1688.5</v>
      </c>
      <c r="M1514">
        <v>1</v>
      </c>
      <c r="N1514" s="66">
        <v>5.9999999999999995E-4</v>
      </c>
      <c r="O1514" s="36">
        <v>1687.5</v>
      </c>
      <c r="P1514" s="66">
        <v>5.0000000000000001E-4</v>
      </c>
      <c r="Q1514" s="36">
        <v>1695</v>
      </c>
      <c r="R1514" s="36">
        <v>1699</v>
      </c>
      <c r="S1514" s="36">
        <v>1687.5</v>
      </c>
      <c r="T1514" s="66">
        <v>-3.8E-3</v>
      </c>
      <c r="U1514" s="66">
        <v>-8.0000000000000004E-4</v>
      </c>
      <c r="V1514" s="66">
        <v>-6.1000000000000004E-3</v>
      </c>
      <c r="W1514" s="66">
        <v>5.0000000000000001E-4</v>
      </c>
      <c r="X1514" s="1">
        <v>1166700</v>
      </c>
      <c r="Y1514" s="1">
        <v>1975629</v>
      </c>
      <c r="Z1514" s="1">
        <v>1296612</v>
      </c>
      <c r="AA1514" t="s">
        <v>330</v>
      </c>
      <c r="AB1514" t="s">
        <v>577</v>
      </c>
      <c r="AC1514">
        <v>10.59</v>
      </c>
      <c r="AD1514">
        <v>1.4</v>
      </c>
      <c r="AE1514">
        <v>3.97</v>
      </c>
      <c r="AF1514" t="s">
        <v>230</v>
      </c>
      <c r="AG1514" s="1">
        <v>28000</v>
      </c>
      <c r="AH1514" s="36">
        <v>1689</v>
      </c>
      <c r="AI1514" s="1">
        <v>4600</v>
      </c>
      <c r="AJ1514" s="36">
        <v>1688.5</v>
      </c>
      <c r="AK1514" s="1">
        <v>3000</v>
      </c>
      <c r="AL1514" s="2">
        <v>0.63680555555555551</v>
      </c>
      <c r="AN1514" t="s">
        <v>293</v>
      </c>
      <c r="AO1514" t="s">
        <v>332</v>
      </c>
      <c r="AQ1514" t="str">
        <f t="shared" si="23"/>
        <v/>
      </c>
    </row>
    <row r="1515" spans="1:43">
      <c r="A1515" s="8">
        <v>46197</v>
      </c>
      <c r="B1515" s="67">
        <v>3967</v>
      </c>
      <c r="C1515" s="67">
        <v>-0.59</v>
      </c>
      <c r="D1515" s="67">
        <v>69350</v>
      </c>
      <c r="E1515" s="67">
        <v>-0.6</v>
      </c>
      <c r="F1515" s="69">
        <v>3407</v>
      </c>
      <c r="G1515" t="s">
        <v>37</v>
      </c>
      <c r="H1515">
        <v>0</v>
      </c>
      <c r="I1515" t="s">
        <v>288</v>
      </c>
      <c r="J1515" t="s">
        <v>289</v>
      </c>
      <c r="K1515" t="s">
        <v>295</v>
      </c>
      <c r="L1515" s="36">
        <v>1791</v>
      </c>
      <c r="M1515">
        <v>-2</v>
      </c>
      <c r="N1515" s="66">
        <v>-1.1000000000000001E-3</v>
      </c>
      <c r="O1515" s="36">
        <v>1793</v>
      </c>
      <c r="P1515" s="66">
        <v>-1.1000000000000001E-3</v>
      </c>
      <c r="Q1515" s="36">
        <v>1768</v>
      </c>
      <c r="R1515" s="36">
        <v>1807</v>
      </c>
      <c r="S1515" s="36">
        <v>1750.5</v>
      </c>
      <c r="T1515" s="66">
        <v>1.2999999999999999E-2</v>
      </c>
      <c r="U1515" s="66">
        <v>1.1000000000000001E-3</v>
      </c>
      <c r="V1515" s="66">
        <v>-8.8000000000000005E-3</v>
      </c>
      <c r="W1515" s="66">
        <v>2.3099999999999999E-2</v>
      </c>
      <c r="X1515" s="1">
        <v>3154300</v>
      </c>
      <c r="Y1515" s="1">
        <v>5646088</v>
      </c>
      <c r="Z1515" s="1">
        <v>2446061</v>
      </c>
      <c r="AA1515" t="s">
        <v>333</v>
      </c>
      <c r="AB1515" t="s">
        <v>334</v>
      </c>
      <c r="AC1515">
        <v>15.13</v>
      </c>
      <c r="AD1515">
        <v>1.1599999999999999</v>
      </c>
      <c r="AE1515">
        <v>2.46</v>
      </c>
      <c r="AF1515" t="s">
        <v>230</v>
      </c>
      <c r="AG1515" s="1">
        <v>171800</v>
      </c>
      <c r="AH1515" s="36">
        <v>1791.5</v>
      </c>
      <c r="AI1515" s="1">
        <v>2800</v>
      </c>
      <c r="AJ1515" s="36">
        <v>1791</v>
      </c>
      <c r="AK1515" s="1">
        <v>1000</v>
      </c>
      <c r="AL1515" s="2">
        <v>0.63749999999999996</v>
      </c>
      <c r="AN1515" t="s">
        <v>298</v>
      </c>
      <c r="AO1515" t="s">
        <v>335</v>
      </c>
      <c r="AQ1515" t="str">
        <f t="shared" si="23"/>
        <v/>
      </c>
    </row>
    <row r="1516" spans="1:43">
      <c r="A1516" s="8">
        <v>46197</v>
      </c>
      <c r="B1516" s="67">
        <v>3967</v>
      </c>
      <c r="C1516" s="67">
        <v>-0.59</v>
      </c>
      <c r="D1516" s="67">
        <v>69350</v>
      </c>
      <c r="E1516" s="67">
        <v>-0.6</v>
      </c>
      <c r="F1516" s="69">
        <v>4008</v>
      </c>
      <c r="G1516" t="s">
        <v>38</v>
      </c>
      <c r="H1516">
        <v>0</v>
      </c>
      <c r="I1516" t="s">
        <v>288</v>
      </c>
      <c r="J1516" t="s">
        <v>289</v>
      </c>
      <c r="K1516" t="s">
        <v>295</v>
      </c>
      <c r="L1516" s="36">
        <v>1266</v>
      </c>
      <c r="M1516">
        <v>-23</v>
      </c>
      <c r="N1516" s="66">
        <v>-1.78E-2</v>
      </c>
      <c r="O1516" s="36">
        <v>1289</v>
      </c>
      <c r="P1516" s="66">
        <v>-1.78E-2</v>
      </c>
      <c r="Q1516" s="36">
        <v>1280</v>
      </c>
      <c r="R1516" s="36">
        <v>1289</v>
      </c>
      <c r="S1516" s="36">
        <v>1256</v>
      </c>
      <c r="T1516" s="66">
        <v>-1.09E-2</v>
      </c>
      <c r="U1516" s="66">
        <v>-2.3E-3</v>
      </c>
      <c r="V1516" s="66">
        <v>-1.78E-2</v>
      </c>
      <c r="W1516" s="66">
        <v>7.9000000000000008E-3</v>
      </c>
      <c r="X1516" s="1">
        <v>117900</v>
      </c>
      <c r="Y1516" s="1">
        <v>149710</v>
      </c>
      <c r="Z1516" s="1">
        <v>81889</v>
      </c>
      <c r="AA1516" t="s">
        <v>541</v>
      </c>
      <c r="AB1516" t="s">
        <v>337</v>
      </c>
      <c r="AC1516">
        <v>10.36</v>
      </c>
      <c r="AD1516">
        <v>0.79</v>
      </c>
      <c r="AE1516">
        <v>3.79</v>
      </c>
      <c r="AF1516" t="s">
        <v>230</v>
      </c>
      <c r="AG1516" s="1">
        <v>43800</v>
      </c>
      <c r="AH1516" s="36">
        <v>1267</v>
      </c>
      <c r="AI1516" s="1">
        <v>1300</v>
      </c>
      <c r="AJ1516" s="36">
        <v>1266</v>
      </c>
      <c r="AK1516">
        <v>600</v>
      </c>
      <c r="AL1516" s="2">
        <v>0.63749999999999996</v>
      </c>
      <c r="AN1516" t="s">
        <v>298</v>
      </c>
      <c r="AO1516" t="s">
        <v>335</v>
      </c>
      <c r="AQ1516" t="str">
        <f t="shared" si="23"/>
        <v/>
      </c>
    </row>
    <row r="1517" spans="1:43">
      <c r="A1517" s="8">
        <v>46197</v>
      </c>
      <c r="B1517" s="67">
        <v>3967</v>
      </c>
      <c r="C1517" s="67">
        <v>-0.59</v>
      </c>
      <c r="D1517" s="67">
        <v>69350</v>
      </c>
      <c r="E1517" s="67">
        <v>-0.6</v>
      </c>
      <c r="F1517" s="69">
        <v>4026</v>
      </c>
      <c r="G1517" t="s">
        <v>39</v>
      </c>
      <c r="H1517">
        <v>0</v>
      </c>
      <c r="I1517" t="s">
        <v>314</v>
      </c>
      <c r="J1517" t="s">
        <v>289</v>
      </c>
      <c r="K1517" t="s">
        <v>295</v>
      </c>
      <c r="L1517" s="36">
        <v>1640</v>
      </c>
      <c r="M1517">
        <v>-12</v>
      </c>
      <c r="N1517" s="66">
        <v>-7.3000000000000001E-3</v>
      </c>
      <c r="O1517" s="36">
        <v>1652</v>
      </c>
      <c r="P1517" s="66">
        <v>-7.1999999999999998E-3</v>
      </c>
      <c r="Q1517" s="36">
        <v>1631</v>
      </c>
      <c r="R1517" s="36">
        <v>1674</v>
      </c>
      <c r="S1517" s="36">
        <v>1615</v>
      </c>
      <c r="T1517" s="66">
        <v>5.4999999999999997E-3</v>
      </c>
      <c r="U1517" s="66">
        <v>0</v>
      </c>
      <c r="V1517" s="66">
        <v>-2.0299999999999999E-2</v>
      </c>
      <c r="W1517" s="66">
        <v>1.54E-2</v>
      </c>
      <c r="X1517" s="1">
        <v>65100</v>
      </c>
      <c r="Y1517" s="1">
        <v>106691</v>
      </c>
      <c r="Z1517" s="1">
        <v>15153</v>
      </c>
      <c r="AA1517" t="s">
        <v>338</v>
      </c>
      <c r="AB1517" t="s">
        <v>629</v>
      </c>
      <c r="AC1517">
        <v>7.76</v>
      </c>
      <c r="AD1517">
        <v>1.01</v>
      </c>
      <c r="AE1517">
        <v>3.05</v>
      </c>
      <c r="AF1517" t="s">
        <v>230</v>
      </c>
      <c r="AG1517">
        <v>900</v>
      </c>
      <c r="AH1517" s="36">
        <v>1641</v>
      </c>
      <c r="AI1517">
        <v>300</v>
      </c>
      <c r="AJ1517" s="36">
        <v>1640</v>
      </c>
      <c r="AK1517">
        <v>200</v>
      </c>
      <c r="AL1517" s="2">
        <v>0.63680555555555551</v>
      </c>
      <c r="AM1517" s="3">
        <v>46183</v>
      </c>
      <c r="AN1517" t="s">
        <v>340</v>
      </c>
      <c r="AO1517" t="s">
        <v>341</v>
      </c>
      <c r="AQ1517" t="str">
        <f t="shared" si="23"/>
        <v/>
      </c>
    </row>
    <row r="1518" spans="1:43">
      <c r="A1518" s="8">
        <v>46197</v>
      </c>
      <c r="B1518" s="67">
        <v>3967</v>
      </c>
      <c r="C1518" s="67">
        <v>-0.59</v>
      </c>
      <c r="D1518" s="67">
        <v>69350</v>
      </c>
      <c r="E1518" s="67">
        <v>-0.6</v>
      </c>
      <c r="F1518" s="69">
        <v>4062</v>
      </c>
      <c r="G1518" t="s">
        <v>40</v>
      </c>
      <c r="H1518">
        <v>0</v>
      </c>
      <c r="I1518" t="s">
        <v>288</v>
      </c>
      <c r="J1518" t="s">
        <v>289</v>
      </c>
      <c r="K1518" t="s">
        <v>295</v>
      </c>
      <c r="L1518" s="36">
        <v>24795</v>
      </c>
      <c r="M1518">
        <v>410</v>
      </c>
      <c r="N1518" s="66">
        <v>1.6799999999999999E-2</v>
      </c>
      <c r="O1518" s="36">
        <v>24385</v>
      </c>
      <c r="P1518" s="66">
        <v>1.6799999999999999E-2</v>
      </c>
      <c r="Q1518" s="36">
        <v>24100</v>
      </c>
      <c r="R1518" s="36">
        <v>26010</v>
      </c>
      <c r="S1518" s="36">
        <v>23860</v>
      </c>
      <c r="T1518" s="66">
        <v>2.8799999999999999E-2</v>
      </c>
      <c r="U1518" s="66">
        <v>-8.2000000000000007E-3</v>
      </c>
      <c r="V1518" s="66">
        <v>-4.6699999999999998E-2</v>
      </c>
      <c r="W1518" s="66">
        <v>3.9100000000000003E-2</v>
      </c>
      <c r="X1518" s="1">
        <v>10244900</v>
      </c>
      <c r="Y1518" s="1">
        <v>255251845</v>
      </c>
      <c r="Z1518" s="1">
        <v>6985275</v>
      </c>
      <c r="AA1518" t="s">
        <v>677</v>
      </c>
      <c r="AB1518" t="s">
        <v>343</v>
      </c>
      <c r="AC1518">
        <v>119.37</v>
      </c>
      <c r="AD1518">
        <v>12.58</v>
      </c>
      <c r="AE1518">
        <v>0.14000000000000001</v>
      </c>
      <c r="AF1518" t="s">
        <v>230</v>
      </c>
      <c r="AG1518" s="1">
        <v>58200</v>
      </c>
      <c r="AH1518" s="36">
        <v>24800</v>
      </c>
      <c r="AI1518">
        <v>700</v>
      </c>
      <c r="AJ1518" s="36">
        <v>24790</v>
      </c>
      <c r="AK1518">
        <v>300</v>
      </c>
      <c r="AL1518" s="2">
        <v>0.63749999999999996</v>
      </c>
      <c r="AN1518" t="s">
        <v>298</v>
      </c>
      <c r="AO1518" t="s">
        <v>344</v>
      </c>
      <c r="AQ1518" t="str">
        <f t="shared" si="23"/>
        <v/>
      </c>
    </row>
    <row r="1519" spans="1:43">
      <c r="A1519" s="8">
        <v>46197</v>
      </c>
      <c r="B1519" s="67">
        <v>3967</v>
      </c>
      <c r="C1519" s="67">
        <v>-0.59</v>
      </c>
      <c r="D1519" s="67">
        <v>69350</v>
      </c>
      <c r="E1519" s="67">
        <v>-0.6</v>
      </c>
      <c r="F1519" s="69">
        <v>4063</v>
      </c>
      <c r="G1519" t="s">
        <v>41</v>
      </c>
      <c r="H1519">
        <v>0</v>
      </c>
      <c r="I1519" t="s">
        <v>288</v>
      </c>
      <c r="J1519" t="s">
        <v>289</v>
      </c>
      <c r="K1519" t="s">
        <v>295</v>
      </c>
      <c r="L1519" s="36">
        <v>7098</v>
      </c>
      <c r="M1519">
        <v>-203</v>
      </c>
      <c r="N1519" s="66">
        <v>-2.7799999999999998E-2</v>
      </c>
      <c r="O1519" s="36">
        <v>7301</v>
      </c>
      <c r="P1519" s="66">
        <v>-2.7799999999999998E-2</v>
      </c>
      <c r="Q1519" s="36">
        <v>7001</v>
      </c>
      <c r="R1519" s="36">
        <v>7153</v>
      </c>
      <c r="S1519" s="36">
        <v>6955</v>
      </c>
      <c r="T1519" s="66">
        <v>1.38E-2</v>
      </c>
      <c r="U1519" s="66">
        <v>4.7999999999999996E-3</v>
      </c>
      <c r="V1519" s="66">
        <v>-7.6E-3</v>
      </c>
      <c r="W1519" s="66">
        <v>2.0500000000000001E-2</v>
      </c>
      <c r="X1519" s="1">
        <v>5195800</v>
      </c>
      <c r="Y1519" s="1">
        <v>36675087</v>
      </c>
      <c r="Z1519" s="1">
        <v>14089500</v>
      </c>
      <c r="AA1519" t="s">
        <v>556</v>
      </c>
      <c r="AB1519" t="s">
        <v>346</v>
      </c>
      <c r="AC1519">
        <v>26.25</v>
      </c>
      <c r="AD1519">
        <v>2.95</v>
      </c>
      <c r="AE1519">
        <v>1.49</v>
      </c>
      <c r="AF1519" t="s">
        <v>230</v>
      </c>
      <c r="AG1519" s="1">
        <v>124300</v>
      </c>
      <c r="AH1519" s="36">
        <v>7099</v>
      </c>
      <c r="AI1519">
        <v>400</v>
      </c>
      <c r="AJ1519" s="36">
        <v>7098</v>
      </c>
      <c r="AK1519" s="1">
        <v>1100</v>
      </c>
      <c r="AL1519" s="2">
        <v>0.63749999999999996</v>
      </c>
      <c r="AN1519" t="s">
        <v>298</v>
      </c>
      <c r="AO1519" t="s">
        <v>335</v>
      </c>
      <c r="AQ1519" t="str">
        <f t="shared" si="23"/>
        <v/>
      </c>
    </row>
    <row r="1520" spans="1:43">
      <c r="A1520" s="8">
        <v>46197</v>
      </c>
      <c r="B1520" s="67">
        <v>3967</v>
      </c>
      <c r="C1520" s="67">
        <v>-0.59</v>
      </c>
      <c r="D1520" s="67">
        <v>69350</v>
      </c>
      <c r="E1520" s="67">
        <v>-0.6</v>
      </c>
      <c r="F1520" s="69">
        <v>4068</v>
      </c>
      <c r="G1520" t="s">
        <v>42</v>
      </c>
      <c r="H1520">
        <v>0</v>
      </c>
      <c r="I1520" t="s">
        <v>347</v>
      </c>
      <c r="J1520" t="s">
        <v>323</v>
      </c>
      <c r="K1520" t="s">
        <v>290</v>
      </c>
      <c r="L1520" s="36">
        <v>1769</v>
      </c>
      <c r="M1520">
        <v>4</v>
      </c>
      <c r="N1520" s="66">
        <v>2.3E-3</v>
      </c>
      <c r="O1520" s="36">
        <v>1765</v>
      </c>
      <c r="P1520" s="66">
        <v>2.2000000000000001E-3</v>
      </c>
      <c r="Q1520" s="36">
        <v>1742</v>
      </c>
      <c r="R1520" s="36">
        <v>1769</v>
      </c>
      <c r="S1520" s="36">
        <v>1742</v>
      </c>
      <c r="T1520" s="66">
        <v>1.54E-2</v>
      </c>
      <c r="U1520" s="66">
        <v>2.2000000000000001E-3</v>
      </c>
      <c r="V1520" s="66">
        <v>0</v>
      </c>
      <c r="W1520" s="66">
        <v>1.54E-2</v>
      </c>
      <c r="X1520">
        <v>900</v>
      </c>
      <c r="Y1520" s="1">
        <v>1580</v>
      </c>
      <c r="Z1520" s="1">
        <v>3342</v>
      </c>
      <c r="AA1520" t="s">
        <v>348</v>
      </c>
      <c r="AB1520" t="s">
        <v>349</v>
      </c>
      <c r="AC1520">
        <v>23.24</v>
      </c>
      <c r="AD1520">
        <v>1.56</v>
      </c>
      <c r="AE1520">
        <v>0</v>
      </c>
      <c r="AF1520">
        <v>1.7</v>
      </c>
      <c r="AG1520">
        <v>0</v>
      </c>
      <c r="AH1520" s="36">
        <v>1770</v>
      </c>
      <c r="AI1520">
        <v>200</v>
      </c>
      <c r="AJ1520" s="36">
        <v>1765</v>
      </c>
      <c r="AK1520">
        <v>300</v>
      </c>
      <c r="AL1520" s="2">
        <v>0.63402777777777775</v>
      </c>
      <c r="AN1520" t="s">
        <v>350</v>
      </c>
      <c r="AO1520" t="s">
        <v>351</v>
      </c>
      <c r="AQ1520" t="str">
        <f t="shared" si="23"/>
        <v/>
      </c>
    </row>
    <row r="1521" spans="1:43">
      <c r="A1521" s="8">
        <v>46197</v>
      </c>
      <c r="B1521" s="67">
        <v>3967</v>
      </c>
      <c r="C1521" s="67">
        <v>-0.59</v>
      </c>
      <c r="D1521" s="67">
        <v>69350</v>
      </c>
      <c r="E1521" s="67">
        <v>-0.6</v>
      </c>
      <c r="F1521" s="69">
        <v>4100</v>
      </c>
      <c r="G1521" t="s">
        <v>43</v>
      </c>
      <c r="H1521">
        <v>0</v>
      </c>
      <c r="I1521" t="s">
        <v>314</v>
      </c>
      <c r="J1521" t="s">
        <v>289</v>
      </c>
      <c r="K1521" t="s">
        <v>295</v>
      </c>
      <c r="L1521" s="36">
        <v>1776</v>
      </c>
      <c r="M1521">
        <v>-134</v>
      </c>
      <c r="N1521" s="66">
        <v>-7.0199999999999999E-2</v>
      </c>
      <c r="O1521" s="36">
        <v>1910</v>
      </c>
      <c r="P1521" s="66">
        <v>-7.0099999999999996E-2</v>
      </c>
      <c r="Q1521" s="36">
        <v>1870</v>
      </c>
      <c r="R1521" s="36">
        <v>1905</v>
      </c>
      <c r="S1521" s="36">
        <v>1766</v>
      </c>
      <c r="T1521" s="66">
        <v>-5.0200000000000002E-2</v>
      </c>
      <c r="U1521" s="66">
        <v>-2.0400000000000001E-2</v>
      </c>
      <c r="V1521" s="66">
        <v>-6.7699999999999996E-2</v>
      </c>
      <c r="W1521" s="66">
        <v>5.5999999999999999E-3</v>
      </c>
      <c r="X1521" s="1">
        <v>126200</v>
      </c>
      <c r="Y1521" s="1">
        <v>229679</v>
      </c>
      <c r="Z1521" s="1">
        <v>10832</v>
      </c>
      <c r="AA1521" t="s">
        <v>544</v>
      </c>
      <c r="AB1521" t="s">
        <v>353</v>
      </c>
      <c r="AC1521">
        <v>20.55</v>
      </c>
      <c r="AD1521">
        <v>1.1299999999999999</v>
      </c>
      <c r="AE1521">
        <v>0</v>
      </c>
      <c r="AF1521" t="s">
        <v>230</v>
      </c>
      <c r="AG1521" s="1">
        <v>1700</v>
      </c>
      <c r="AH1521" s="36">
        <v>1779</v>
      </c>
      <c r="AI1521">
        <v>400</v>
      </c>
      <c r="AJ1521" s="36">
        <v>1776</v>
      </c>
      <c r="AK1521">
        <v>400</v>
      </c>
      <c r="AL1521" s="2">
        <v>0.63680555555555551</v>
      </c>
      <c r="AN1521" t="s">
        <v>298</v>
      </c>
      <c r="AO1521" t="s">
        <v>335</v>
      </c>
      <c r="AQ1521" t="str">
        <f t="shared" si="23"/>
        <v/>
      </c>
    </row>
    <row r="1522" spans="1:43">
      <c r="A1522" s="8">
        <v>46197</v>
      </c>
      <c r="B1522" s="67">
        <v>3967</v>
      </c>
      <c r="C1522" s="67">
        <v>-0.59</v>
      </c>
      <c r="D1522" s="67">
        <v>69350</v>
      </c>
      <c r="E1522" s="67">
        <v>-0.6</v>
      </c>
      <c r="F1522" s="69">
        <v>4182</v>
      </c>
      <c r="G1522" t="s">
        <v>44</v>
      </c>
      <c r="H1522">
        <v>0</v>
      </c>
      <c r="I1522" t="s">
        <v>288</v>
      </c>
      <c r="J1522" t="s">
        <v>289</v>
      </c>
      <c r="K1522" t="s">
        <v>295</v>
      </c>
      <c r="L1522" s="36">
        <v>5237</v>
      </c>
      <c r="M1522">
        <v>-107</v>
      </c>
      <c r="N1522" s="66">
        <v>-0.02</v>
      </c>
      <c r="O1522" s="36">
        <v>5344</v>
      </c>
      <c r="P1522" s="66">
        <v>-0.02</v>
      </c>
      <c r="Q1522" s="36">
        <v>5244</v>
      </c>
      <c r="R1522" s="36">
        <v>5360</v>
      </c>
      <c r="S1522" s="36">
        <v>5159</v>
      </c>
      <c r="T1522" s="66">
        <v>-1.2999999999999999E-3</v>
      </c>
      <c r="U1522" s="66">
        <v>-8.8000000000000005E-3</v>
      </c>
      <c r="V1522" s="66">
        <v>-2.29E-2</v>
      </c>
      <c r="W1522" s="66">
        <v>1.5100000000000001E-2</v>
      </c>
      <c r="X1522" s="1">
        <v>766300</v>
      </c>
      <c r="Y1522" s="1">
        <v>4036375</v>
      </c>
      <c r="Z1522" s="1">
        <v>1108602</v>
      </c>
      <c r="AA1522" t="s">
        <v>678</v>
      </c>
      <c r="AB1522" t="s">
        <v>355</v>
      </c>
      <c r="AC1522">
        <v>22.2</v>
      </c>
      <c r="AD1522">
        <v>1.57</v>
      </c>
      <c r="AE1522">
        <v>2.1</v>
      </c>
      <c r="AF1522" t="s">
        <v>230</v>
      </c>
      <c r="AG1522" s="1">
        <v>18100</v>
      </c>
      <c r="AH1522" s="36">
        <v>5237</v>
      </c>
      <c r="AI1522">
        <v>200</v>
      </c>
      <c r="AJ1522" s="36">
        <v>5235</v>
      </c>
      <c r="AK1522">
        <v>300</v>
      </c>
      <c r="AL1522" s="2">
        <v>0.63680555555555551</v>
      </c>
      <c r="AN1522" t="s">
        <v>298</v>
      </c>
      <c r="AO1522" t="s">
        <v>335</v>
      </c>
      <c r="AQ1522" t="str">
        <f t="shared" si="23"/>
        <v/>
      </c>
    </row>
    <row r="1523" spans="1:43">
      <c r="A1523" s="8">
        <v>46197</v>
      </c>
      <c r="B1523" s="67">
        <v>3967</v>
      </c>
      <c r="C1523" s="67">
        <v>-0.59</v>
      </c>
      <c r="D1523" s="67">
        <v>69350</v>
      </c>
      <c r="E1523" s="67">
        <v>-0.6</v>
      </c>
      <c r="F1523" s="69">
        <v>4188</v>
      </c>
      <c r="G1523" t="s">
        <v>45</v>
      </c>
      <c r="H1523">
        <v>0</v>
      </c>
      <c r="I1523" t="s">
        <v>288</v>
      </c>
      <c r="J1523" t="s">
        <v>289</v>
      </c>
      <c r="K1523" t="s">
        <v>290</v>
      </c>
      <c r="L1523" s="36">
        <v>1085</v>
      </c>
      <c r="M1523">
        <v>-2</v>
      </c>
      <c r="N1523" s="66">
        <v>-1.8E-3</v>
      </c>
      <c r="O1523" s="36">
        <v>1087</v>
      </c>
      <c r="P1523" s="66">
        <v>-1.8E-3</v>
      </c>
      <c r="Q1523" s="36">
        <v>1071.5</v>
      </c>
      <c r="R1523" s="36">
        <v>1090.5</v>
      </c>
      <c r="S1523" s="36">
        <v>1062.5</v>
      </c>
      <c r="T1523" s="66">
        <v>1.2500000000000001E-2</v>
      </c>
      <c r="U1523" s="66">
        <v>5.4999999999999997E-3</v>
      </c>
      <c r="V1523" s="66">
        <v>-5.0000000000000001E-3</v>
      </c>
      <c r="W1523" s="66">
        <v>2.1100000000000001E-2</v>
      </c>
      <c r="X1523" s="1">
        <v>3098000</v>
      </c>
      <c r="Y1523" s="1">
        <v>3341087</v>
      </c>
      <c r="Z1523" s="1">
        <v>1563991</v>
      </c>
      <c r="AA1523" t="s">
        <v>356</v>
      </c>
      <c r="AB1523" t="s">
        <v>357</v>
      </c>
      <c r="AC1523">
        <v>12.4</v>
      </c>
      <c r="AD1523">
        <v>0.83</v>
      </c>
      <c r="AE1523">
        <v>2.95</v>
      </c>
      <c r="AF1523" t="s">
        <v>230</v>
      </c>
      <c r="AG1523" s="1">
        <v>316400</v>
      </c>
      <c r="AH1523" s="36">
        <v>1085</v>
      </c>
      <c r="AI1523" s="1">
        <v>6100</v>
      </c>
      <c r="AJ1523" s="36">
        <v>1084</v>
      </c>
      <c r="AK1523" s="1">
        <v>11500</v>
      </c>
      <c r="AL1523" s="2">
        <v>0.63749999999999996</v>
      </c>
      <c r="AN1523" t="s">
        <v>298</v>
      </c>
      <c r="AO1523" t="s">
        <v>335</v>
      </c>
      <c r="AQ1523" t="str">
        <f t="shared" si="23"/>
        <v/>
      </c>
    </row>
    <row r="1524" spans="1:43">
      <c r="A1524" s="8">
        <v>46197</v>
      </c>
      <c r="B1524" s="67">
        <v>3967</v>
      </c>
      <c r="C1524" s="67">
        <v>-0.59</v>
      </c>
      <c r="D1524" s="67">
        <v>69350</v>
      </c>
      <c r="E1524" s="67">
        <v>-0.6</v>
      </c>
      <c r="F1524" s="69">
        <v>4220</v>
      </c>
      <c r="G1524" t="s">
        <v>46</v>
      </c>
      <c r="H1524">
        <v>0</v>
      </c>
      <c r="I1524" t="s">
        <v>288</v>
      </c>
      <c r="J1524" t="s">
        <v>289</v>
      </c>
      <c r="K1524" t="s">
        <v>290</v>
      </c>
      <c r="L1524" s="36">
        <v>1685</v>
      </c>
      <c r="M1524">
        <v>-21</v>
      </c>
      <c r="N1524" s="66">
        <v>-1.23E-2</v>
      </c>
      <c r="O1524" s="36">
        <v>1706</v>
      </c>
      <c r="P1524" s="66">
        <v>-1.23E-2</v>
      </c>
      <c r="Q1524" s="36">
        <v>1705</v>
      </c>
      <c r="R1524" s="36">
        <v>1706</v>
      </c>
      <c r="S1524" s="36">
        <v>1655</v>
      </c>
      <c r="T1524" s="66">
        <v>-1.17E-2</v>
      </c>
      <c r="U1524" s="66">
        <v>1.38E-2</v>
      </c>
      <c r="V1524" s="66">
        <v>-1.23E-2</v>
      </c>
      <c r="W1524" s="66">
        <v>1.8100000000000002E-2</v>
      </c>
      <c r="X1524" s="1">
        <v>92800</v>
      </c>
      <c r="Y1524" s="1">
        <v>155617</v>
      </c>
      <c r="Z1524" s="1">
        <v>86398</v>
      </c>
      <c r="AA1524" t="s">
        <v>358</v>
      </c>
      <c r="AB1524" t="s">
        <v>578</v>
      </c>
      <c r="AC1524">
        <v>11.79</v>
      </c>
      <c r="AD1524">
        <v>1.18</v>
      </c>
      <c r="AE1524">
        <v>3.2</v>
      </c>
      <c r="AF1524" t="s">
        <v>230</v>
      </c>
      <c r="AG1524" s="1">
        <v>3300</v>
      </c>
      <c r="AH1524" s="36">
        <v>1686</v>
      </c>
      <c r="AI1524">
        <v>100</v>
      </c>
      <c r="AJ1524" s="36">
        <v>1684</v>
      </c>
      <c r="AK1524">
        <v>200</v>
      </c>
      <c r="AL1524" s="2">
        <v>0.63680555555555551</v>
      </c>
      <c r="AN1524" t="s">
        <v>298</v>
      </c>
      <c r="AO1524" t="s">
        <v>335</v>
      </c>
      <c r="AQ1524" t="str">
        <f t="shared" si="23"/>
        <v/>
      </c>
    </row>
    <row r="1525" spans="1:43">
      <c r="A1525" s="8">
        <v>46197</v>
      </c>
      <c r="B1525" s="67">
        <v>3967</v>
      </c>
      <c r="C1525" s="67">
        <v>-0.59</v>
      </c>
      <c r="D1525" s="67">
        <v>69350</v>
      </c>
      <c r="E1525" s="67">
        <v>-0.6</v>
      </c>
      <c r="F1525" s="69">
        <v>4334</v>
      </c>
      <c r="G1525" t="s">
        <v>47</v>
      </c>
      <c r="H1525">
        <v>0</v>
      </c>
      <c r="I1525" t="s">
        <v>314</v>
      </c>
      <c r="J1525" t="s">
        <v>323</v>
      </c>
      <c r="K1525" t="s">
        <v>295</v>
      </c>
      <c r="L1525">
        <v>369</v>
      </c>
      <c r="M1525">
        <v>-4</v>
      </c>
      <c r="N1525" s="66">
        <v>-1.0699999999999999E-2</v>
      </c>
      <c r="O1525">
        <v>373</v>
      </c>
      <c r="P1525" s="66">
        <v>-1.0699999999999999E-2</v>
      </c>
      <c r="Q1525">
        <v>367</v>
      </c>
      <c r="R1525">
        <v>372</v>
      </c>
      <c r="S1525">
        <v>367</v>
      </c>
      <c r="T1525" s="66">
        <v>5.4000000000000003E-3</v>
      </c>
      <c r="U1525" s="66">
        <v>-5.3E-3</v>
      </c>
      <c r="V1525" s="66">
        <v>-8.0000000000000002E-3</v>
      </c>
      <c r="W1525" s="66">
        <v>5.4000000000000003E-3</v>
      </c>
      <c r="X1525" s="1">
        <v>4200</v>
      </c>
      <c r="Y1525" s="1">
        <v>1554</v>
      </c>
      <c r="Z1525" s="1">
        <v>4094</v>
      </c>
      <c r="AA1525" t="s">
        <v>360</v>
      </c>
      <c r="AB1525" t="s">
        <v>686</v>
      </c>
      <c r="AC1525">
        <v>11.08</v>
      </c>
      <c r="AD1525">
        <v>1.21</v>
      </c>
      <c r="AE1525">
        <v>2.71</v>
      </c>
      <c r="AF1525">
        <v>0.1</v>
      </c>
      <c r="AG1525">
        <v>500</v>
      </c>
      <c r="AH1525">
        <v>371</v>
      </c>
      <c r="AI1525">
        <v>100</v>
      </c>
      <c r="AJ1525">
        <v>369</v>
      </c>
      <c r="AK1525" s="1">
        <v>2300</v>
      </c>
      <c r="AL1525" s="2">
        <v>0.63472222222222219</v>
      </c>
      <c r="AM1525" s="3">
        <v>46183</v>
      </c>
      <c r="AN1525" t="s">
        <v>306</v>
      </c>
      <c r="AO1525" t="s">
        <v>351</v>
      </c>
      <c r="AQ1525" t="str">
        <f t="shared" si="23"/>
        <v/>
      </c>
    </row>
    <row r="1526" spans="1:43">
      <c r="A1526" s="8">
        <v>46197</v>
      </c>
      <c r="B1526" s="67">
        <v>3967</v>
      </c>
      <c r="C1526" s="67">
        <v>-0.59</v>
      </c>
      <c r="D1526" s="67">
        <v>69350</v>
      </c>
      <c r="E1526" s="67">
        <v>-0.6</v>
      </c>
      <c r="F1526" s="69">
        <v>4523</v>
      </c>
      <c r="G1526" t="s">
        <v>48</v>
      </c>
      <c r="H1526">
        <v>0</v>
      </c>
      <c r="I1526" t="s">
        <v>288</v>
      </c>
      <c r="J1526" t="s">
        <v>289</v>
      </c>
      <c r="K1526" t="s">
        <v>290</v>
      </c>
      <c r="L1526" s="36">
        <v>3884</v>
      </c>
      <c r="M1526">
        <v>-10</v>
      </c>
      <c r="N1526" s="66">
        <v>-2.5999999999999999E-3</v>
      </c>
      <c r="O1526" s="36">
        <v>3894</v>
      </c>
      <c r="P1526" s="66">
        <v>-2.5000000000000001E-3</v>
      </c>
      <c r="Q1526" s="36">
        <v>3905</v>
      </c>
      <c r="R1526" s="36">
        <v>3918</v>
      </c>
      <c r="S1526" s="36">
        <v>3878</v>
      </c>
      <c r="T1526" s="66">
        <v>-5.3E-3</v>
      </c>
      <c r="U1526" s="66">
        <v>-4.7999999999999996E-3</v>
      </c>
      <c r="V1526" s="66">
        <v>-8.6E-3</v>
      </c>
      <c r="W1526" s="66">
        <v>1.5E-3</v>
      </c>
      <c r="X1526" s="1">
        <v>828600</v>
      </c>
      <c r="Y1526" s="1">
        <v>3228582</v>
      </c>
      <c r="Z1526" s="1">
        <v>1132765</v>
      </c>
      <c r="AA1526" t="s">
        <v>362</v>
      </c>
      <c r="AB1526" t="s">
        <v>631</v>
      </c>
      <c r="AC1526">
        <v>20.97</v>
      </c>
      <c r="AD1526">
        <v>1.21</v>
      </c>
      <c r="AE1526">
        <v>4.12</v>
      </c>
      <c r="AF1526" t="s">
        <v>230</v>
      </c>
      <c r="AG1526" s="1">
        <v>140200</v>
      </c>
      <c r="AH1526" s="36">
        <v>3884</v>
      </c>
      <c r="AI1526" s="1">
        <v>2800</v>
      </c>
      <c r="AJ1526" s="36">
        <v>3883</v>
      </c>
      <c r="AK1526">
        <v>400</v>
      </c>
      <c r="AL1526" s="2">
        <v>0.63749999999999996</v>
      </c>
      <c r="AN1526" t="s">
        <v>298</v>
      </c>
      <c r="AO1526" t="s">
        <v>364</v>
      </c>
      <c r="AQ1526" t="str">
        <f t="shared" si="23"/>
        <v/>
      </c>
    </row>
    <row r="1527" spans="1:43">
      <c r="A1527" s="8">
        <v>46197</v>
      </c>
      <c r="B1527" s="67">
        <v>3967</v>
      </c>
      <c r="C1527" s="67">
        <v>-0.59</v>
      </c>
      <c r="D1527" s="67">
        <v>69350</v>
      </c>
      <c r="E1527" s="67">
        <v>-0.6</v>
      </c>
      <c r="F1527" s="69">
        <v>4528</v>
      </c>
      <c r="G1527" t="s">
        <v>49</v>
      </c>
      <c r="H1527">
        <v>0</v>
      </c>
      <c r="I1527" t="s">
        <v>288</v>
      </c>
      <c r="J1527" t="s">
        <v>289</v>
      </c>
      <c r="K1527" t="s">
        <v>290</v>
      </c>
      <c r="L1527" s="36">
        <v>2340.5</v>
      </c>
      <c r="M1527">
        <v>11.5</v>
      </c>
      <c r="N1527" s="66">
        <v>4.8999999999999998E-3</v>
      </c>
      <c r="O1527" s="36">
        <v>2329</v>
      </c>
      <c r="P1527" s="66">
        <v>4.8999999999999998E-3</v>
      </c>
      <c r="Q1527" s="36">
        <v>2326</v>
      </c>
      <c r="R1527" s="36">
        <v>2364.5</v>
      </c>
      <c r="S1527" s="36">
        <v>2323</v>
      </c>
      <c r="T1527" s="66">
        <v>6.1999999999999998E-3</v>
      </c>
      <c r="U1527" s="66">
        <v>-6.3E-3</v>
      </c>
      <c r="V1527" s="66">
        <v>-1.01E-2</v>
      </c>
      <c r="W1527" s="66">
        <v>7.4999999999999997E-3</v>
      </c>
      <c r="X1527" s="1">
        <v>822100</v>
      </c>
      <c r="Y1527" s="1">
        <v>1930476</v>
      </c>
      <c r="Z1527" s="1">
        <v>1167190</v>
      </c>
      <c r="AA1527" t="s">
        <v>365</v>
      </c>
      <c r="AB1527" t="s">
        <v>580</v>
      </c>
      <c r="AC1527">
        <v>15.5</v>
      </c>
      <c r="AD1527">
        <v>1.29</v>
      </c>
      <c r="AE1527">
        <v>3.42</v>
      </c>
      <c r="AF1527" t="s">
        <v>230</v>
      </c>
      <c r="AG1527" s="1">
        <v>82500</v>
      </c>
      <c r="AH1527" s="36">
        <v>2340.5</v>
      </c>
      <c r="AI1527" s="1">
        <v>1900</v>
      </c>
      <c r="AJ1527" s="36">
        <v>2339.5</v>
      </c>
      <c r="AK1527" s="1">
        <v>1200</v>
      </c>
      <c r="AL1527" s="2">
        <v>0.63749999999999996</v>
      </c>
      <c r="AN1527" t="s">
        <v>298</v>
      </c>
      <c r="AO1527" t="s">
        <v>364</v>
      </c>
      <c r="AQ1527" t="str">
        <f t="shared" si="23"/>
        <v/>
      </c>
    </row>
    <row r="1528" spans="1:43">
      <c r="A1528" s="8">
        <v>46197</v>
      </c>
      <c r="B1528" s="67">
        <v>3967</v>
      </c>
      <c r="C1528" s="67">
        <v>-0.59</v>
      </c>
      <c r="D1528" s="67">
        <v>69350</v>
      </c>
      <c r="E1528" s="67">
        <v>-0.6</v>
      </c>
      <c r="F1528" s="69">
        <v>4661</v>
      </c>
      <c r="G1528" t="s">
        <v>50</v>
      </c>
      <c r="H1528">
        <v>0</v>
      </c>
      <c r="I1528" t="s">
        <v>288</v>
      </c>
      <c r="J1528" t="s">
        <v>289</v>
      </c>
      <c r="K1528" t="s">
        <v>295</v>
      </c>
      <c r="L1528" s="36">
        <v>2362</v>
      </c>
      <c r="M1528">
        <v>-1</v>
      </c>
      <c r="N1528" s="66">
        <v>-4.0000000000000002E-4</v>
      </c>
      <c r="O1528" s="36">
        <v>2363</v>
      </c>
      <c r="P1528" s="66">
        <v>-4.0000000000000002E-4</v>
      </c>
      <c r="Q1528" s="36">
        <v>2380</v>
      </c>
      <c r="R1528" s="36">
        <v>2399.5</v>
      </c>
      <c r="S1528" s="36">
        <v>2358</v>
      </c>
      <c r="T1528" s="66">
        <v>-7.4999999999999997E-3</v>
      </c>
      <c r="U1528" s="66">
        <v>-5.4000000000000003E-3</v>
      </c>
      <c r="V1528" s="66">
        <v>-1.5599999999999999E-2</v>
      </c>
      <c r="W1528" s="66">
        <v>1.6000000000000001E-3</v>
      </c>
      <c r="X1528" s="1">
        <v>4928800</v>
      </c>
      <c r="Y1528" s="1">
        <v>11718926</v>
      </c>
      <c r="Z1528" s="1">
        <v>4252664</v>
      </c>
      <c r="AA1528" t="s">
        <v>367</v>
      </c>
      <c r="AB1528" t="s">
        <v>368</v>
      </c>
      <c r="AC1528">
        <v>33.08</v>
      </c>
      <c r="AD1528">
        <v>3.52</v>
      </c>
      <c r="AE1528">
        <v>0.68</v>
      </c>
      <c r="AF1528" t="s">
        <v>230</v>
      </c>
      <c r="AG1528" s="1">
        <v>524700</v>
      </c>
      <c r="AH1528" s="36">
        <v>2362.5</v>
      </c>
      <c r="AI1528">
        <v>300</v>
      </c>
      <c r="AJ1528" s="36">
        <v>2362</v>
      </c>
      <c r="AK1528" s="1">
        <v>1400</v>
      </c>
      <c r="AL1528" s="2">
        <v>0.63749999999999996</v>
      </c>
      <c r="AN1528" t="s">
        <v>298</v>
      </c>
      <c r="AO1528" t="s">
        <v>313</v>
      </c>
      <c r="AQ1528" t="str">
        <f t="shared" si="23"/>
        <v/>
      </c>
    </row>
    <row r="1529" spans="1:43">
      <c r="A1529" s="8">
        <v>46197</v>
      </c>
      <c r="B1529" s="67">
        <v>3967</v>
      </c>
      <c r="C1529" s="67">
        <v>-0.59</v>
      </c>
      <c r="D1529" s="67">
        <v>69350</v>
      </c>
      <c r="E1529" s="67">
        <v>-0.6</v>
      </c>
      <c r="F1529" s="69">
        <v>5020</v>
      </c>
      <c r="G1529" t="s">
        <v>51</v>
      </c>
      <c r="H1529">
        <v>0</v>
      </c>
      <c r="I1529" t="s">
        <v>288</v>
      </c>
      <c r="J1529" t="s">
        <v>289</v>
      </c>
      <c r="K1529" t="s">
        <v>295</v>
      </c>
      <c r="L1529" s="36">
        <v>1205.5</v>
      </c>
      <c r="M1529">
        <v>-37</v>
      </c>
      <c r="N1529" s="66">
        <v>-2.98E-2</v>
      </c>
      <c r="O1529" s="36">
        <v>1242.5</v>
      </c>
      <c r="P1529" s="66">
        <v>-2.9700000000000001E-2</v>
      </c>
      <c r="Q1529" s="36">
        <v>1223</v>
      </c>
      <c r="R1529" s="36">
        <v>1237.5</v>
      </c>
      <c r="S1529" s="36">
        <v>1199.5</v>
      </c>
      <c r="T1529" s="66">
        <v>-1.43E-2</v>
      </c>
      <c r="U1529" s="66">
        <v>-3.3E-3</v>
      </c>
      <c r="V1529" s="66">
        <v>-2.58E-2</v>
      </c>
      <c r="W1529" s="66">
        <v>5.0000000000000001E-3</v>
      </c>
      <c r="X1529" s="1">
        <v>4044700</v>
      </c>
      <c r="Y1529" s="1">
        <v>4911499</v>
      </c>
      <c r="Z1529" s="1">
        <v>3263007</v>
      </c>
      <c r="AA1529" t="s">
        <v>369</v>
      </c>
      <c r="AB1529" t="s">
        <v>370</v>
      </c>
      <c r="AC1529">
        <v>7.79</v>
      </c>
      <c r="AD1529">
        <v>0.96</v>
      </c>
      <c r="AE1529">
        <v>2.82</v>
      </c>
      <c r="AF1529" t="s">
        <v>230</v>
      </c>
      <c r="AG1529" s="1">
        <v>360500</v>
      </c>
      <c r="AH1529" s="36">
        <v>1206</v>
      </c>
      <c r="AI1529" s="1">
        <v>6000</v>
      </c>
      <c r="AJ1529" s="36">
        <v>1205.5</v>
      </c>
      <c r="AK1529" s="1">
        <v>9000</v>
      </c>
      <c r="AL1529" s="2">
        <v>0.63749999999999996</v>
      </c>
      <c r="AN1529" t="s">
        <v>298</v>
      </c>
      <c r="AO1529" t="s">
        <v>371</v>
      </c>
      <c r="AQ1529" t="str">
        <f t="shared" si="23"/>
        <v/>
      </c>
    </row>
    <row r="1530" spans="1:43">
      <c r="A1530" s="8">
        <v>46197</v>
      </c>
      <c r="B1530" s="67">
        <v>3967</v>
      </c>
      <c r="C1530" s="67">
        <v>-0.59</v>
      </c>
      <c r="D1530" s="67">
        <v>69350</v>
      </c>
      <c r="E1530" s="67">
        <v>-0.6</v>
      </c>
      <c r="F1530" s="69">
        <v>5201</v>
      </c>
      <c r="G1530" t="s">
        <v>52</v>
      </c>
      <c r="H1530">
        <v>0</v>
      </c>
      <c r="I1530" t="s">
        <v>288</v>
      </c>
      <c r="J1530" t="s">
        <v>289</v>
      </c>
      <c r="K1530" t="s">
        <v>295</v>
      </c>
      <c r="L1530" s="36">
        <v>7192</v>
      </c>
      <c r="M1530">
        <v>-58</v>
      </c>
      <c r="N1530" s="66">
        <v>-8.0000000000000002E-3</v>
      </c>
      <c r="O1530" s="36">
        <v>7250</v>
      </c>
      <c r="P1530" s="66">
        <v>-8.0000000000000002E-3</v>
      </c>
      <c r="Q1530" s="36">
        <v>7242</v>
      </c>
      <c r="R1530" s="36">
        <v>7292</v>
      </c>
      <c r="S1530" s="36">
        <v>7090</v>
      </c>
      <c r="T1530" s="66">
        <v>-6.8999999999999999E-3</v>
      </c>
      <c r="U1530" s="66">
        <v>-6.6E-3</v>
      </c>
      <c r="V1530" s="66">
        <v>-1.37E-2</v>
      </c>
      <c r="W1530" s="66">
        <v>1.43E-2</v>
      </c>
      <c r="X1530" s="1">
        <v>848500</v>
      </c>
      <c r="Y1530" s="1">
        <v>6117655</v>
      </c>
      <c r="Z1530" s="1">
        <v>1563790</v>
      </c>
      <c r="AA1530" t="s">
        <v>581</v>
      </c>
      <c r="AB1530" t="s">
        <v>373</v>
      </c>
      <c r="AC1530">
        <v>19.84</v>
      </c>
      <c r="AD1530">
        <v>1.02</v>
      </c>
      <c r="AE1530">
        <v>2.92</v>
      </c>
      <c r="AF1530" t="s">
        <v>230</v>
      </c>
      <c r="AG1530" s="1">
        <v>69100</v>
      </c>
      <c r="AH1530" s="36">
        <v>7194</v>
      </c>
      <c r="AI1530">
        <v>400</v>
      </c>
      <c r="AJ1530" s="36">
        <v>7192</v>
      </c>
      <c r="AK1530">
        <v>100</v>
      </c>
      <c r="AL1530" s="2">
        <v>0.63749999999999996</v>
      </c>
      <c r="AN1530" t="s">
        <v>293</v>
      </c>
      <c r="AO1530" t="s">
        <v>341</v>
      </c>
      <c r="AQ1530" t="str">
        <f t="shared" si="23"/>
        <v/>
      </c>
    </row>
    <row r="1531" spans="1:43">
      <c r="A1531" s="8">
        <v>46197</v>
      </c>
      <c r="B1531" s="67">
        <v>3967</v>
      </c>
      <c r="C1531" s="67">
        <v>-0.59</v>
      </c>
      <c r="D1531" s="67">
        <v>69350</v>
      </c>
      <c r="E1531" s="67">
        <v>-0.6</v>
      </c>
      <c r="F1531" s="69">
        <v>5302</v>
      </c>
      <c r="G1531" t="s">
        <v>53</v>
      </c>
      <c r="H1531">
        <v>0</v>
      </c>
      <c r="I1531" t="s">
        <v>288</v>
      </c>
      <c r="J1531" t="s">
        <v>289</v>
      </c>
      <c r="K1531" t="s">
        <v>295</v>
      </c>
      <c r="L1531" s="36">
        <v>4660</v>
      </c>
      <c r="M1531">
        <v>10</v>
      </c>
      <c r="N1531" s="66">
        <v>2.2000000000000001E-3</v>
      </c>
      <c r="O1531" s="36">
        <v>4650</v>
      </c>
      <c r="P1531" s="66">
        <v>2.0999999999999999E-3</v>
      </c>
      <c r="Q1531" s="36">
        <v>4630</v>
      </c>
      <c r="R1531" s="36">
        <v>4675</v>
      </c>
      <c r="S1531" s="36">
        <v>4630</v>
      </c>
      <c r="T1531" s="66">
        <v>6.4000000000000003E-3</v>
      </c>
      <c r="U1531" s="66">
        <v>-2.0999999999999999E-3</v>
      </c>
      <c r="V1531" s="66">
        <v>-3.2000000000000002E-3</v>
      </c>
      <c r="W1531" s="66">
        <v>6.4000000000000003E-3</v>
      </c>
      <c r="X1531" s="1">
        <v>41900</v>
      </c>
      <c r="Y1531" s="1">
        <v>195029</v>
      </c>
      <c r="Z1531" s="1">
        <v>55139</v>
      </c>
      <c r="AA1531" t="s">
        <v>374</v>
      </c>
      <c r="AB1531" t="s">
        <v>375</v>
      </c>
      <c r="AC1531">
        <v>18.899999999999999</v>
      </c>
      <c r="AD1531">
        <v>0.94</v>
      </c>
      <c r="AE1531">
        <v>4.29</v>
      </c>
      <c r="AF1531" t="s">
        <v>230</v>
      </c>
      <c r="AG1531" s="1">
        <v>1400</v>
      </c>
      <c r="AH1531" s="36">
        <v>4660</v>
      </c>
      <c r="AI1531">
        <v>700</v>
      </c>
      <c r="AJ1531" s="36">
        <v>4655</v>
      </c>
      <c r="AK1531">
        <v>200</v>
      </c>
      <c r="AL1531" s="2">
        <v>0.63541666666666663</v>
      </c>
      <c r="AN1531" t="s">
        <v>293</v>
      </c>
      <c r="AO1531" t="s">
        <v>341</v>
      </c>
      <c r="AQ1531" t="str">
        <f t="shared" si="23"/>
        <v/>
      </c>
    </row>
    <row r="1532" spans="1:43">
      <c r="A1532" s="8">
        <v>46197</v>
      </c>
      <c r="B1532" s="67">
        <v>3967</v>
      </c>
      <c r="C1532" s="67">
        <v>-0.59</v>
      </c>
      <c r="D1532" s="67">
        <v>69350</v>
      </c>
      <c r="E1532" s="67">
        <v>-0.6</v>
      </c>
      <c r="F1532" s="69">
        <v>5310</v>
      </c>
      <c r="G1532" t="s">
        <v>54</v>
      </c>
      <c r="H1532">
        <v>0</v>
      </c>
      <c r="I1532" t="s">
        <v>288</v>
      </c>
      <c r="J1532" t="s">
        <v>289</v>
      </c>
      <c r="K1532" t="s">
        <v>290</v>
      </c>
      <c r="L1532" s="36">
        <v>7890</v>
      </c>
      <c r="M1532">
        <v>-50</v>
      </c>
      <c r="N1532" s="66">
        <v>-6.3E-3</v>
      </c>
      <c r="O1532" s="36">
        <v>7940</v>
      </c>
      <c r="P1532" s="66">
        <v>-6.1999999999999998E-3</v>
      </c>
      <c r="Q1532" s="36">
        <v>7920</v>
      </c>
      <c r="R1532" s="36">
        <v>8130</v>
      </c>
      <c r="S1532" s="36">
        <v>7790</v>
      </c>
      <c r="T1532" s="66">
        <v>-3.7000000000000002E-3</v>
      </c>
      <c r="U1532" s="66">
        <v>-5.0000000000000001E-3</v>
      </c>
      <c r="V1532" s="66">
        <v>-2.9499999999999998E-2</v>
      </c>
      <c r="W1532" s="66">
        <v>1.2800000000000001E-2</v>
      </c>
      <c r="X1532" s="1">
        <v>70800</v>
      </c>
      <c r="Y1532" s="1">
        <v>561734</v>
      </c>
      <c r="Z1532" s="1">
        <v>165631</v>
      </c>
      <c r="AA1532" t="s">
        <v>662</v>
      </c>
      <c r="AB1532" t="s">
        <v>377</v>
      </c>
      <c r="AC1532">
        <v>33.770000000000003</v>
      </c>
      <c r="AD1532">
        <v>1.69</v>
      </c>
      <c r="AE1532">
        <v>1.84</v>
      </c>
      <c r="AF1532" t="s">
        <v>230</v>
      </c>
      <c r="AG1532">
        <v>0</v>
      </c>
      <c r="AH1532" s="36">
        <v>7890</v>
      </c>
      <c r="AI1532" s="1">
        <v>1700</v>
      </c>
      <c r="AJ1532" s="36">
        <v>7880</v>
      </c>
      <c r="AK1532">
        <v>500</v>
      </c>
      <c r="AL1532" s="2">
        <v>0.63749999999999996</v>
      </c>
      <c r="AN1532" t="s">
        <v>293</v>
      </c>
      <c r="AO1532" t="s">
        <v>341</v>
      </c>
      <c r="AQ1532" t="str">
        <f t="shared" si="23"/>
        <v/>
      </c>
    </row>
    <row r="1533" spans="1:43">
      <c r="A1533" s="8">
        <v>46197</v>
      </c>
      <c r="B1533" s="67">
        <v>3967</v>
      </c>
      <c r="C1533" s="67">
        <v>-0.59</v>
      </c>
      <c r="D1533" s="67">
        <v>69350</v>
      </c>
      <c r="E1533" s="67">
        <v>-0.6</v>
      </c>
      <c r="F1533" s="69">
        <v>5334</v>
      </c>
      <c r="G1533" t="s">
        <v>55</v>
      </c>
      <c r="H1533">
        <v>0</v>
      </c>
      <c r="I1533" t="s">
        <v>288</v>
      </c>
      <c r="J1533" t="s">
        <v>289</v>
      </c>
      <c r="K1533" t="s">
        <v>295</v>
      </c>
      <c r="L1533" s="36">
        <v>10605</v>
      </c>
      <c r="M1533">
        <v>-20</v>
      </c>
      <c r="N1533" s="66">
        <v>-1.9E-3</v>
      </c>
      <c r="O1533" s="36">
        <v>10625</v>
      </c>
      <c r="P1533" s="66">
        <v>-1.8E-3</v>
      </c>
      <c r="Q1533" s="36">
        <v>10585</v>
      </c>
      <c r="R1533" s="36">
        <v>10790</v>
      </c>
      <c r="S1533" s="36">
        <v>10525</v>
      </c>
      <c r="T1533" s="66">
        <v>1.8E-3</v>
      </c>
      <c r="U1533" s="66">
        <v>-1.2999999999999999E-2</v>
      </c>
      <c r="V1533" s="66">
        <v>-1.7100000000000001E-2</v>
      </c>
      <c r="W1533" s="66">
        <v>7.6E-3</v>
      </c>
      <c r="X1533" s="1">
        <v>412300</v>
      </c>
      <c r="Y1533" s="1">
        <v>4392057</v>
      </c>
      <c r="Z1533" s="1">
        <v>2113022</v>
      </c>
      <c r="AA1533" t="s">
        <v>672</v>
      </c>
      <c r="AB1533" t="s">
        <v>379</v>
      </c>
      <c r="AC1533">
        <v>19.72</v>
      </c>
      <c r="AD1533">
        <v>2.71</v>
      </c>
      <c r="AE1533">
        <v>1.98</v>
      </c>
      <c r="AF1533" t="s">
        <v>230</v>
      </c>
      <c r="AG1533" s="1">
        <v>26300</v>
      </c>
      <c r="AH1533" s="36">
        <v>10610</v>
      </c>
      <c r="AI1533" s="1">
        <v>1300</v>
      </c>
      <c r="AJ1533" s="36">
        <v>10605</v>
      </c>
      <c r="AK1533">
        <v>600</v>
      </c>
      <c r="AL1533" s="2">
        <v>0.63749999999999996</v>
      </c>
      <c r="AN1533" t="s">
        <v>298</v>
      </c>
      <c r="AO1533" t="s">
        <v>341</v>
      </c>
      <c r="AQ1533" t="str">
        <f t="shared" si="23"/>
        <v/>
      </c>
    </row>
    <row r="1534" spans="1:43">
      <c r="A1534" s="8">
        <v>46197</v>
      </c>
      <c r="B1534" s="67">
        <v>3967</v>
      </c>
      <c r="C1534" s="67">
        <v>-0.59</v>
      </c>
      <c r="D1534" s="67">
        <v>69350</v>
      </c>
      <c r="E1534" s="67">
        <v>-0.6</v>
      </c>
      <c r="F1534" s="69">
        <v>5706</v>
      </c>
      <c r="G1534" t="s">
        <v>56</v>
      </c>
      <c r="H1534">
        <v>0</v>
      </c>
      <c r="I1534" t="s">
        <v>288</v>
      </c>
      <c r="J1534" t="s">
        <v>289</v>
      </c>
      <c r="K1534" t="s">
        <v>290</v>
      </c>
      <c r="L1534" s="36">
        <v>45950</v>
      </c>
      <c r="M1534">
        <v>-300</v>
      </c>
      <c r="N1534" s="66">
        <v>-6.4999999999999997E-3</v>
      </c>
      <c r="O1534" s="36">
        <v>46250</v>
      </c>
      <c r="P1534" s="66">
        <v>-6.4000000000000003E-3</v>
      </c>
      <c r="Q1534" s="36">
        <v>46290</v>
      </c>
      <c r="R1534" s="36">
        <v>48370</v>
      </c>
      <c r="S1534" s="36">
        <v>45110</v>
      </c>
      <c r="T1534" s="66">
        <v>-7.3000000000000001E-3</v>
      </c>
      <c r="U1534" s="66">
        <v>-2.23E-2</v>
      </c>
      <c r="V1534" s="66">
        <v>-0.05</v>
      </c>
      <c r="W1534" s="66">
        <v>1.8599999999999998E-2</v>
      </c>
      <c r="X1534" s="1">
        <v>1550400</v>
      </c>
      <c r="Y1534" s="1">
        <v>72692142</v>
      </c>
      <c r="Z1534" s="1">
        <v>2638239</v>
      </c>
      <c r="AA1534" t="s">
        <v>521</v>
      </c>
      <c r="AB1534" t="s">
        <v>381</v>
      </c>
      <c r="AC1534">
        <v>35.049999999999997</v>
      </c>
      <c r="AD1534">
        <v>6.38</v>
      </c>
      <c r="AE1534">
        <v>0.61</v>
      </c>
      <c r="AF1534" t="s">
        <v>230</v>
      </c>
      <c r="AG1534" s="1">
        <v>8900</v>
      </c>
      <c r="AH1534" s="36">
        <v>45950</v>
      </c>
      <c r="AI1534">
        <v>100</v>
      </c>
      <c r="AJ1534" s="36">
        <v>45920</v>
      </c>
      <c r="AK1534">
        <v>300</v>
      </c>
      <c r="AL1534" s="2">
        <v>0.63749999999999996</v>
      </c>
      <c r="AN1534" t="s">
        <v>298</v>
      </c>
      <c r="AO1534" t="s">
        <v>382</v>
      </c>
      <c r="AQ1534" t="str">
        <f t="shared" si="23"/>
        <v/>
      </c>
    </row>
    <row r="1535" spans="1:43">
      <c r="A1535" s="8">
        <v>46197</v>
      </c>
      <c r="B1535" s="67">
        <v>3967</v>
      </c>
      <c r="C1535" s="67">
        <v>-0.59</v>
      </c>
      <c r="D1535" s="67">
        <v>69350</v>
      </c>
      <c r="E1535" s="67">
        <v>-0.6</v>
      </c>
      <c r="F1535" s="69">
        <v>5711</v>
      </c>
      <c r="G1535" t="s">
        <v>57</v>
      </c>
      <c r="H1535">
        <v>0</v>
      </c>
      <c r="I1535" t="s">
        <v>288</v>
      </c>
      <c r="J1535" t="s">
        <v>289</v>
      </c>
      <c r="K1535" t="s">
        <v>290</v>
      </c>
      <c r="L1535" s="36">
        <v>4561</v>
      </c>
      <c r="M1535">
        <v>-69</v>
      </c>
      <c r="N1535" s="66">
        <v>-1.49E-2</v>
      </c>
      <c r="O1535" s="36">
        <v>4630</v>
      </c>
      <c r="P1535" s="66">
        <v>-1.49E-2</v>
      </c>
      <c r="Q1535" s="36">
        <v>4606</v>
      </c>
      <c r="R1535" s="36">
        <v>4693</v>
      </c>
      <c r="S1535" s="36">
        <v>4505</v>
      </c>
      <c r="T1535" s="66">
        <v>-9.7000000000000003E-3</v>
      </c>
      <c r="U1535" s="66">
        <v>-5.7999999999999996E-3</v>
      </c>
      <c r="V1535" s="66">
        <v>-2.81E-2</v>
      </c>
      <c r="W1535" s="66">
        <v>1.24E-2</v>
      </c>
      <c r="X1535" s="1">
        <v>596000</v>
      </c>
      <c r="Y1535" s="1">
        <v>2740513</v>
      </c>
      <c r="Z1535" s="1">
        <v>599723</v>
      </c>
      <c r="AA1535" t="s">
        <v>383</v>
      </c>
      <c r="AB1535" t="s">
        <v>384</v>
      </c>
      <c r="AC1535">
        <v>12.16</v>
      </c>
      <c r="AD1535">
        <v>0.8</v>
      </c>
      <c r="AE1535">
        <v>2.54</v>
      </c>
      <c r="AF1535" t="s">
        <v>230</v>
      </c>
      <c r="AG1535" s="1">
        <v>15700</v>
      </c>
      <c r="AH1535" s="36">
        <v>4562</v>
      </c>
      <c r="AI1535">
        <v>700</v>
      </c>
      <c r="AJ1535" s="36">
        <v>4558</v>
      </c>
      <c r="AK1535" s="1">
        <v>1200</v>
      </c>
      <c r="AL1535" s="2">
        <v>0.63680555555555551</v>
      </c>
      <c r="AN1535" t="s">
        <v>298</v>
      </c>
      <c r="AO1535" t="s">
        <v>382</v>
      </c>
      <c r="AQ1535" t="str">
        <f t="shared" si="23"/>
        <v/>
      </c>
    </row>
    <row r="1536" spans="1:43">
      <c r="A1536" s="8">
        <v>46197</v>
      </c>
      <c r="B1536" s="67">
        <v>3967</v>
      </c>
      <c r="C1536" s="67">
        <v>-0.59</v>
      </c>
      <c r="D1536" s="67">
        <v>69350</v>
      </c>
      <c r="E1536" s="67">
        <v>-0.6</v>
      </c>
      <c r="F1536" s="69">
        <v>5713</v>
      </c>
      <c r="G1536" t="s">
        <v>58</v>
      </c>
      <c r="H1536">
        <v>0</v>
      </c>
      <c r="I1536" t="s">
        <v>288</v>
      </c>
      <c r="J1536" t="s">
        <v>289</v>
      </c>
      <c r="K1536" t="s">
        <v>290</v>
      </c>
      <c r="L1536" s="36">
        <v>7954</v>
      </c>
      <c r="M1536">
        <v>-297</v>
      </c>
      <c r="N1536" s="66">
        <v>-3.5999999999999997E-2</v>
      </c>
      <c r="O1536" s="36">
        <v>8251</v>
      </c>
      <c r="P1536" s="66">
        <v>-3.5900000000000001E-2</v>
      </c>
      <c r="Q1536" s="36">
        <v>8199</v>
      </c>
      <c r="R1536" s="36">
        <v>8282</v>
      </c>
      <c r="S1536" s="36">
        <v>7844</v>
      </c>
      <c r="T1536" s="66">
        <v>-2.98E-2</v>
      </c>
      <c r="U1536" s="66">
        <v>-5.1999999999999998E-3</v>
      </c>
      <c r="V1536" s="66">
        <v>-3.9600000000000003E-2</v>
      </c>
      <c r="W1536" s="66">
        <v>1.4E-2</v>
      </c>
      <c r="X1536" s="1">
        <v>2744300</v>
      </c>
      <c r="Y1536" s="1">
        <v>22097163</v>
      </c>
      <c r="Z1536" s="1">
        <v>2313134</v>
      </c>
      <c r="AA1536" t="s">
        <v>385</v>
      </c>
      <c r="AB1536" t="s">
        <v>386</v>
      </c>
      <c r="AC1536">
        <v>14.24</v>
      </c>
      <c r="AD1536">
        <v>1.03</v>
      </c>
      <c r="AE1536">
        <v>2.6</v>
      </c>
      <c r="AF1536" t="s">
        <v>230</v>
      </c>
      <c r="AG1536" s="1">
        <v>49900</v>
      </c>
      <c r="AH1536" s="36">
        <v>7954</v>
      </c>
      <c r="AI1536">
        <v>400</v>
      </c>
      <c r="AJ1536" s="36">
        <v>7952</v>
      </c>
      <c r="AK1536">
        <v>100</v>
      </c>
      <c r="AL1536" s="2">
        <v>0.63749999999999996</v>
      </c>
      <c r="AN1536" t="s">
        <v>298</v>
      </c>
      <c r="AO1536" t="s">
        <v>382</v>
      </c>
      <c r="AQ1536" t="str">
        <f t="shared" si="23"/>
        <v/>
      </c>
    </row>
    <row r="1537" spans="1:43">
      <c r="A1537" s="8">
        <v>46197</v>
      </c>
      <c r="B1537" s="67">
        <v>3967</v>
      </c>
      <c r="C1537" s="67">
        <v>-0.59</v>
      </c>
      <c r="D1537" s="67">
        <v>69350</v>
      </c>
      <c r="E1537" s="67">
        <v>-0.6</v>
      </c>
      <c r="F1537" s="69">
        <v>5802</v>
      </c>
      <c r="G1537" t="s">
        <v>59</v>
      </c>
      <c r="H1537">
        <v>0</v>
      </c>
      <c r="I1537" t="s">
        <v>288</v>
      </c>
      <c r="J1537" t="s">
        <v>289</v>
      </c>
      <c r="K1537" t="s">
        <v>290</v>
      </c>
      <c r="L1537" s="36">
        <v>12250</v>
      </c>
      <c r="M1537">
        <v>-345</v>
      </c>
      <c r="N1537" s="66">
        <v>-2.7400000000000001E-2</v>
      </c>
      <c r="O1537" s="36">
        <v>12595</v>
      </c>
      <c r="P1537" s="66">
        <v>-2.7300000000000001E-2</v>
      </c>
      <c r="Q1537" s="36">
        <v>12310</v>
      </c>
      <c r="R1537" s="36">
        <v>12505</v>
      </c>
      <c r="S1537" s="36">
        <v>11885</v>
      </c>
      <c r="T1537" s="66">
        <v>-4.7999999999999996E-3</v>
      </c>
      <c r="U1537" s="66">
        <v>0</v>
      </c>
      <c r="V1537" s="66">
        <v>-2.0299999999999999E-2</v>
      </c>
      <c r="W1537" s="66">
        <v>3.0700000000000002E-2</v>
      </c>
      <c r="X1537" s="1">
        <v>4856200</v>
      </c>
      <c r="Y1537" s="1">
        <v>59417354</v>
      </c>
      <c r="Z1537" s="1">
        <v>9725771</v>
      </c>
      <c r="AA1537" t="s">
        <v>582</v>
      </c>
      <c r="AB1537" t="s">
        <v>388</v>
      </c>
      <c r="AC1537">
        <v>29.39</v>
      </c>
      <c r="AD1537">
        <v>3.48</v>
      </c>
      <c r="AE1537">
        <v>1.27</v>
      </c>
      <c r="AF1537" t="s">
        <v>230</v>
      </c>
      <c r="AG1537" s="1">
        <v>98700</v>
      </c>
      <c r="AH1537" s="36">
        <v>12250</v>
      </c>
      <c r="AI1537">
        <v>600</v>
      </c>
      <c r="AJ1537" s="36">
        <v>12245</v>
      </c>
      <c r="AK1537" s="1">
        <v>1500</v>
      </c>
      <c r="AL1537" s="2">
        <v>0.63749999999999996</v>
      </c>
      <c r="AN1537" t="s">
        <v>298</v>
      </c>
      <c r="AO1537" t="s">
        <v>382</v>
      </c>
      <c r="AQ1537" t="str">
        <f t="shared" si="23"/>
        <v/>
      </c>
    </row>
    <row r="1538" spans="1:43">
      <c r="A1538" s="8">
        <v>46197</v>
      </c>
      <c r="B1538" s="67">
        <v>3967</v>
      </c>
      <c r="C1538" s="67">
        <v>-0.59</v>
      </c>
      <c r="D1538" s="67">
        <v>69350</v>
      </c>
      <c r="E1538" s="67">
        <v>-0.6</v>
      </c>
      <c r="F1538" s="69">
        <v>5803</v>
      </c>
      <c r="G1538" t="s">
        <v>60</v>
      </c>
      <c r="H1538">
        <v>0</v>
      </c>
      <c r="I1538" t="s">
        <v>288</v>
      </c>
      <c r="J1538" t="s">
        <v>289</v>
      </c>
      <c r="K1538" t="s">
        <v>290</v>
      </c>
      <c r="L1538" s="36">
        <v>6388</v>
      </c>
      <c r="M1538">
        <v>-99</v>
      </c>
      <c r="N1538" s="66">
        <v>-1.5299999999999999E-2</v>
      </c>
      <c r="O1538" s="36">
        <v>6487</v>
      </c>
      <c r="P1538" s="66">
        <v>-1.52E-2</v>
      </c>
      <c r="Q1538" s="36">
        <v>6400</v>
      </c>
      <c r="R1538" s="36">
        <v>6568</v>
      </c>
      <c r="S1538" s="36">
        <v>6138</v>
      </c>
      <c r="T1538" s="66">
        <v>-1.8E-3</v>
      </c>
      <c r="U1538" s="66">
        <v>6.7000000000000002E-3</v>
      </c>
      <c r="V1538" s="66">
        <v>-2.7400000000000001E-2</v>
      </c>
      <c r="W1538" s="66">
        <v>4.07E-2</v>
      </c>
      <c r="X1538" s="1">
        <v>78021800</v>
      </c>
      <c r="Y1538" s="1">
        <v>495480475</v>
      </c>
      <c r="Z1538" s="1">
        <v>11339853</v>
      </c>
      <c r="AA1538" t="s">
        <v>389</v>
      </c>
      <c r="AB1538" t="s">
        <v>632</v>
      </c>
      <c r="AC1538">
        <v>42.3</v>
      </c>
      <c r="AD1538">
        <v>18.87</v>
      </c>
      <c r="AE1538">
        <v>0.59</v>
      </c>
      <c r="AF1538" t="s">
        <v>230</v>
      </c>
      <c r="AG1538" s="1">
        <v>475700</v>
      </c>
      <c r="AH1538" s="36">
        <v>6387</v>
      </c>
      <c r="AI1538">
        <v>300</v>
      </c>
      <c r="AJ1538" s="36">
        <v>6386</v>
      </c>
      <c r="AK1538">
        <v>600</v>
      </c>
      <c r="AL1538" s="2">
        <v>0.63749999999999996</v>
      </c>
      <c r="AN1538" t="s">
        <v>298</v>
      </c>
      <c r="AO1538" t="s">
        <v>382</v>
      </c>
      <c r="AQ1538" t="str">
        <f t="shared" si="23"/>
        <v/>
      </c>
    </row>
    <row r="1539" spans="1:43">
      <c r="A1539" s="8">
        <v>46197</v>
      </c>
      <c r="B1539" s="67">
        <v>3967</v>
      </c>
      <c r="C1539" s="67">
        <v>-0.59</v>
      </c>
      <c r="D1539" s="67">
        <v>69350</v>
      </c>
      <c r="E1539" s="67">
        <v>-0.6</v>
      </c>
      <c r="F1539" s="69">
        <v>6038</v>
      </c>
      <c r="G1539" t="s">
        <v>61</v>
      </c>
      <c r="H1539">
        <v>0</v>
      </c>
      <c r="I1539" t="s">
        <v>347</v>
      </c>
      <c r="J1539" t="s">
        <v>289</v>
      </c>
      <c r="K1539" t="s">
        <v>295</v>
      </c>
      <c r="L1539">
        <v>905</v>
      </c>
      <c r="M1539">
        <v>-5</v>
      </c>
      <c r="N1539" s="66">
        <v>-5.4999999999999997E-3</v>
      </c>
      <c r="O1539">
        <v>910</v>
      </c>
      <c r="P1539" s="66">
        <v>-5.4000000000000003E-3</v>
      </c>
      <c r="Q1539">
        <v>910</v>
      </c>
      <c r="R1539">
        <v>916</v>
      </c>
      <c r="S1539">
        <v>905</v>
      </c>
      <c r="T1539" s="66">
        <v>-5.4000000000000003E-3</v>
      </c>
      <c r="U1539" s="66">
        <v>-8.6999999999999994E-3</v>
      </c>
      <c r="V1539" s="66">
        <v>-1.2E-2</v>
      </c>
      <c r="W1539" s="66">
        <v>0</v>
      </c>
      <c r="X1539" s="1">
        <v>19700</v>
      </c>
      <c r="Y1539" s="1">
        <v>17934</v>
      </c>
      <c r="Z1539" s="1">
        <v>4581</v>
      </c>
      <c r="AA1539" t="s">
        <v>391</v>
      </c>
      <c r="AB1539" t="s">
        <v>392</v>
      </c>
      <c r="AC1539">
        <v>13.05</v>
      </c>
      <c r="AD1539">
        <v>0.91</v>
      </c>
      <c r="AE1539">
        <v>2.54</v>
      </c>
      <c r="AF1539" t="s">
        <v>230</v>
      </c>
      <c r="AG1539">
        <v>200</v>
      </c>
      <c r="AH1539">
        <v>907</v>
      </c>
      <c r="AI1539">
        <v>100</v>
      </c>
      <c r="AJ1539">
        <v>904</v>
      </c>
      <c r="AK1539">
        <v>300</v>
      </c>
      <c r="AL1539" s="2">
        <v>0.63611111111111107</v>
      </c>
      <c r="AN1539" t="s">
        <v>350</v>
      </c>
      <c r="AO1539" t="s">
        <v>313</v>
      </c>
      <c r="AQ1539" t="str">
        <f t="shared" ref="AQ1539:AQ1602" si="24">IF(AP1539="","",ROUND((L1539-AP1539)/AP1539,4))</f>
        <v/>
      </c>
    </row>
    <row r="1540" spans="1:43">
      <c r="A1540" s="8">
        <v>46197</v>
      </c>
      <c r="B1540" s="67">
        <v>3967</v>
      </c>
      <c r="C1540" s="67">
        <v>-0.59</v>
      </c>
      <c r="D1540" s="67">
        <v>69350</v>
      </c>
      <c r="E1540" s="67">
        <v>-0.6</v>
      </c>
      <c r="F1540" s="69">
        <v>6156</v>
      </c>
      <c r="G1540" t="s">
        <v>62</v>
      </c>
      <c r="H1540">
        <v>0</v>
      </c>
      <c r="I1540" t="s">
        <v>314</v>
      </c>
      <c r="J1540" t="s">
        <v>323</v>
      </c>
      <c r="K1540" t="s">
        <v>295</v>
      </c>
      <c r="L1540" s="36">
        <v>2019</v>
      </c>
      <c r="M1540">
        <v>2</v>
      </c>
      <c r="N1540" s="66">
        <v>1E-3</v>
      </c>
      <c r="O1540" s="36">
        <v>2017</v>
      </c>
      <c r="P1540" s="66">
        <v>8.9999999999999998E-4</v>
      </c>
      <c r="Q1540" s="36">
        <v>2018</v>
      </c>
      <c r="R1540" s="36">
        <v>2025</v>
      </c>
      <c r="S1540" s="36">
        <v>2006</v>
      </c>
      <c r="T1540" s="66">
        <v>4.0000000000000002E-4</v>
      </c>
      <c r="U1540" s="66">
        <v>1.9E-3</v>
      </c>
      <c r="V1540" s="66">
        <v>-2.8999999999999998E-3</v>
      </c>
      <c r="W1540" s="66">
        <v>6.4000000000000003E-3</v>
      </c>
      <c r="X1540" s="1">
        <v>20900</v>
      </c>
      <c r="Y1540" s="1">
        <v>42144</v>
      </c>
      <c r="Z1540" s="1">
        <v>10700</v>
      </c>
      <c r="AA1540" t="s">
        <v>393</v>
      </c>
      <c r="AB1540" t="s">
        <v>394</v>
      </c>
      <c r="AC1540">
        <v>59.91</v>
      </c>
      <c r="AD1540">
        <v>1.41</v>
      </c>
      <c r="AE1540">
        <v>4.95</v>
      </c>
      <c r="AF1540">
        <v>1.3</v>
      </c>
      <c r="AG1540">
        <v>0</v>
      </c>
      <c r="AH1540" s="36">
        <v>2020</v>
      </c>
      <c r="AI1540">
        <v>400</v>
      </c>
      <c r="AJ1540" s="36">
        <v>2015</v>
      </c>
      <c r="AK1540">
        <v>100</v>
      </c>
      <c r="AL1540" s="2">
        <v>0.63541666666666663</v>
      </c>
      <c r="AN1540" t="s">
        <v>350</v>
      </c>
      <c r="AO1540" t="s">
        <v>395</v>
      </c>
      <c r="AQ1540" t="str">
        <f t="shared" si="24"/>
        <v/>
      </c>
    </row>
    <row r="1541" spans="1:43">
      <c r="A1541" s="8">
        <v>46197</v>
      </c>
      <c r="B1541" s="67">
        <v>3967</v>
      </c>
      <c r="C1541" s="67">
        <v>-0.59</v>
      </c>
      <c r="D1541" s="67">
        <v>69350</v>
      </c>
      <c r="E1541" s="67">
        <v>-0.6</v>
      </c>
      <c r="F1541" s="69">
        <v>6178</v>
      </c>
      <c r="G1541" t="s">
        <v>63</v>
      </c>
      <c r="H1541">
        <v>0</v>
      </c>
      <c r="I1541" t="s">
        <v>288</v>
      </c>
      <c r="J1541" t="s">
        <v>289</v>
      </c>
      <c r="K1541" t="s">
        <v>290</v>
      </c>
      <c r="L1541" s="36">
        <v>2224.5</v>
      </c>
      <c r="M1541">
        <v>9.5</v>
      </c>
      <c r="N1541" s="66">
        <v>4.3E-3</v>
      </c>
      <c r="O1541" s="36">
        <v>2215</v>
      </c>
      <c r="P1541" s="66">
        <v>4.1999999999999997E-3</v>
      </c>
      <c r="Q1541" s="36">
        <v>2225.5</v>
      </c>
      <c r="R1541" s="36">
        <v>2252.5</v>
      </c>
      <c r="S1541" s="36">
        <v>2212</v>
      </c>
      <c r="T1541" s="66">
        <v>-4.0000000000000002E-4</v>
      </c>
      <c r="U1541" s="66">
        <v>-4.5999999999999999E-3</v>
      </c>
      <c r="V1541" s="66">
        <v>-1.24E-2</v>
      </c>
      <c r="W1541" s="66">
        <v>5.5999999999999999E-3</v>
      </c>
      <c r="X1541" s="1">
        <v>4436500</v>
      </c>
      <c r="Y1541" s="1">
        <v>9894245</v>
      </c>
      <c r="Z1541" s="1">
        <v>6246828</v>
      </c>
      <c r="AA1541" t="s">
        <v>641</v>
      </c>
      <c r="AB1541" t="s">
        <v>397</v>
      </c>
      <c r="AC1541">
        <v>16</v>
      </c>
      <c r="AD1541">
        <v>0.64</v>
      </c>
      <c r="AE1541">
        <v>2.7</v>
      </c>
      <c r="AF1541" t="s">
        <v>230</v>
      </c>
      <c r="AG1541" s="1">
        <v>77900</v>
      </c>
      <c r="AH1541" s="36">
        <v>2224.5</v>
      </c>
      <c r="AI1541">
        <v>700</v>
      </c>
      <c r="AJ1541" s="36">
        <v>2224</v>
      </c>
      <c r="AK1541" s="1">
        <v>3500</v>
      </c>
      <c r="AL1541" s="2">
        <v>0.63749999999999996</v>
      </c>
      <c r="AN1541" t="s">
        <v>298</v>
      </c>
      <c r="AO1541" t="s">
        <v>313</v>
      </c>
      <c r="AQ1541" t="str">
        <f t="shared" si="24"/>
        <v/>
      </c>
    </row>
    <row r="1542" spans="1:43">
      <c r="A1542" s="8">
        <v>46197</v>
      </c>
      <c r="B1542" s="67">
        <v>3967</v>
      </c>
      <c r="C1542" s="67">
        <v>-0.59</v>
      </c>
      <c r="D1542" s="67">
        <v>69350</v>
      </c>
      <c r="E1542" s="67">
        <v>-0.6</v>
      </c>
      <c r="F1542" s="69">
        <v>6208</v>
      </c>
      <c r="G1542" t="s">
        <v>64</v>
      </c>
      <c r="H1542">
        <v>0</v>
      </c>
      <c r="I1542" t="s">
        <v>314</v>
      </c>
      <c r="J1542" t="s">
        <v>289</v>
      </c>
      <c r="K1542" t="s">
        <v>290</v>
      </c>
      <c r="L1542" s="36">
        <v>1726</v>
      </c>
      <c r="M1542">
        <v>-10</v>
      </c>
      <c r="N1542" s="66">
        <v>-5.7999999999999996E-3</v>
      </c>
      <c r="O1542" s="36">
        <v>1736</v>
      </c>
      <c r="P1542" s="66">
        <v>-5.7000000000000002E-3</v>
      </c>
      <c r="Q1542" s="36">
        <v>1729</v>
      </c>
      <c r="R1542" s="36">
        <v>1790</v>
      </c>
      <c r="S1542" s="36">
        <v>1720</v>
      </c>
      <c r="T1542" s="66">
        <v>-1.6999999999999999E-3</v>
      </c>
      <c r="U1542" s="66">
        <v>-2.8E-3</v>
      </c>
      <c r="V1542" s="66">
        <v>-3.5700000000000003E-2</v>
      </c>
      <c r="W1542" s="66">
        <v>3.3999999999999998E-3</v>
      </c>
      <c r="X1542" s="1">
        <v>32500</v>
      </c>
      <c r="Y1542" s="1">
        <v>56553</v>
      </c>
      <c r="Z1542" s="1">
        <v>11022</v>
      </c>
      <c r="AA1542" t="s">
        <v>398</v>
      </c>
      <c r="AB1542" t="s">
        <v>399</v>
      </c>
      <c r="AC1542">
        <v>16.82</v>
      </c>
      <c r="AD1542">
        <v>1.75</v>
      </c>
      <c r="AE1542">
        <v>1.1599999999999999</v>
      </c>
      <c r="AF1542">
        <v>2</v>
      </c>
      <c r="AG1542">
        <v>700</v>
      </c>
      <c r="AH1542" s="36">
        <v>1733</v>
      </c>
      <c r="AI1542">
        <v>200</v>
      </c>
      <c r="AJ1542" s="36">
        <v>1725</v>
      </c>
      <c r="AK1542">
        <v>200</v>
      </c>
      <c r="AL1542" s="2">
        <v>0.63749999999999996</v>
      </c>
      <c r="AN1542" t="s">
        <v>298</v>
      </c>
      <c r="AO1542" t="s">
        <v>395</v>
      </c>
      <c r="AQ1542" t="str">
        <f t="shared" si="24"/>
        <v/>
      </c>
    </row>
    <row r="1543" spans="1:43">
      <c r="A1543" s="8">
        <v>46197</v>
      </c>
      <c r="B1543" s="67">
        <v>3967</v>
      </c>
      <c r="C1543" s="67">
        <v>-0.59</v>
      </c>
      <c r="D1543" s="67">
        <v>69350</v>
      </c>
      <c r="E1543" s="67">
        <v>-0.6</v>
      </c>
      <c r="F1543" s="69">
        <v>6356</v>
      </c>
      <c r="G1543" t="s">
        <v>65</v>
      </c>
      <c r="H1543">
        <v>0</v>
      </c>
      <c r="I1543" t="s">
        <v>314</v>
      </c>
      <c r="J1543" t="s">
        <v>289</v>
      </c>
      <c r="K1543" t="s">
        <v>295</v>
      </c>
      <c r="L1543" s="36">
        <v>1495</v>
      </c>
      <c r="M1543">
        <v>43</v>
      </c>
      <c r="N1543" s="66">
        <v>2.9600000000000001E-2</v>
      </c>
      <c r="O1543" s="36">
        <v>1452</v>
      </c>
      <c r="P1543" s="66">
        <v>2.9600000000000001E-2</v>
      </c>
      <c r="Q1543" s="36">
        <v>1478</v>
      </c>
      <c r="R1543" s="36">
        <v>1544</v>
      </c>
      <c r="S1543" s="36">
        <v>1456</v>
      </c>
      <c r="T1543" s="66">
        <v>1.15E-2</v>
      </c>
      <c r="U1543" s="66">
        <v>-3.3E-3</v>
      </c>
      <c r="V1543" s="66">
        <v>-3.1699999999999999E-2</v>
      </c>
      <c r="W1543" s="66">
        <v>2.6700000000000002E-2</v>
      </c>
      <c r="X1543" s="1">
        <v>283200</v>
      </c>
      <c r="Y1543" s="1">
        <v>425025</v>
      </c>
      <c r="Z1543" s="1">
        <v>21348</v>
      </c>
      <c r="AA1543" t="s">
        <v>400</v>
      </c>
      <c r="AB1543" t="s">
        <v>401</v>
      </c>
      <c r="AC1543">
        <v>12.09</v>
      </c>
      <c r="AD1543">
        <v>1.46</v>
      </c>
      <c r="AE1543">
        <v>0.67</v>
      </c>
      <c r="AF1543" t="s">
        <v>230</v>
      </c>
      <c r="AG1543" s="1">
        <v>5000</v>
      </c>
      <c r="AH1543" s="36">
        <v>1496</v>
      </c>
      <c r="AI1543" s="1">
        <v>1000</v>
      </c>
      <c r="AJ1543" s="36">
        <v>1494</v>
      </c>
      <c r="AK1543">
        <v>100</v>
      </c>
      <c r="AL1543" s="2">
        <v>0.63611111111111107</v>
      </c>
      <c r="AN1543" t="s">
        <v>298</v>
      </c>
      <c r="AO1543" t="s">
        <v>395</v>
      </c>
      <c r="AQ1543" t="str">
        <f t="shared" si="24"/>
        <v/>
      </c>
    </row>
    <row r="1544" spans="1:43">
      <c r="A1544" s="8">
        <v>46197</v>
      </c>
      <c r="B1544" s="67">
        <v>3967</v>
      </c>
      <c r="C1544" s="67">
        <v>-0.59</v>
      </c>
      <c r="D1544" s="67">
        <v>69350</v>
      </c>
      <c r="E1544" s="67">
        <v>-0.6</v>
      </c>
      <c r="F1544" s="69">
        <v>6378</v>
      </c>
      <c r="G1544" t="s">
        <v>66</v>
      </c>
      <c r="H1544">
        <v>0</v>
      </c>
      <c r="I1544" t="s">
        <v>314</v>
      </c>
      <c r="J1544" t="s">
        <v>289</v>
      </c>
      <c r="K1544" t="s">
        <v>295</v>
      </c>
      <c r="L1544" s="36">
        <v>1233</v>
      </c>
      <c r="M1544">
        <v>11</v>
      </c>
      <c r="N1544" s="66">
        <v>8.9999999999999993E-3</v>
      </c>
      <c r="O1544" s="36">
        <v>1222</v>
      </c>
      <c r="P1544" s="66">
        <v>8.9999999999999993E-3</v>
      </c>
      <c r="Q1544" s="36">
        <v>1224</v>
      </c>
      <c r="R1544" s="36">
        <v>1262</v>
      </c>
      <c r="S1544" s="36">
        <v>1218</v>
      </c>
      <c r="T1544" s="66">
        <v>7.3000000000000001E-3</v>
      </c>
      <c r="U1544" s="66">
        <v>8.0000000000000004E-4</v>
      </c>
      <c r="V1544" s="66">
        <v>-2.29E-2</v>
      </c>
      <c r="W1544" s="66">
        <v>1.23E-2</v>
      </c>
      <c r="X1544" s="1">
        <v>122000</v>
      </c>
      <c r="Y1544" s="1">
        <v>150926</v>
      </c>
      <c r="Z1544" s="1">
        <v>25399</v>
      </c>
      <c r="AA1544" t="s">
        <v>402</v>
      </c>
      <c r="AB1544" t="s">
        <v>634</v>
      </c>
      <c r="AC1544">
        <v>12.84</v>
      </c>
      <c r="AD1544">
        <v>1.1499999999999999</v>
      </c>
      <c r="AE1544">
        <v>3.33</v>
      </c>
      <c r="AF1544" t="s">
        <v>230</v>
      </c>
      <c r="AG1544">
        <v>0</v>
      </c>
      <c r="AH1544" s="36">
        <v>1236</v>
      </c>
      <c r="AI1544" s="1">
        <v>1000</v>
      </c>
      <c r="AJ1544" s="36">
        <v>1233</v>
      </c>
      <c r="AK1544">
        <v>400</v>
      </c>
      <c r="AL1544" s="2">
        <v>0.63680555555555551</v>
      </c>
      <c r="AN1544" t="s">
        <v>298</v>
      </c>
      <c r="AO1544" t="s">
        <v>395</v>
      </c>
      <c r="AQ1544" t="str">
        <f t="shared" si="24"/>
        <v/>
      </c>
    </row>
    <row r="1545" spans="1:43">
      <c r="A1545" s="8">
        <v>46197</v>
      </c>
      <c r="B1545" s="67">
        <v>3967</v>
      </c>
      <c r="C1545" s="67">
        <v>-0.59</v>
      </c>
      <c r="D1545" s="67">
        <v>69350</v>
      </c>
      <c r="E1545" s="67">
        <v>-0.6</v>
      </c>
      <c r="F1545" s="69">
        <v>6526</v>
      </c>
      <c r="G1545" t="s">
        <v>67</v>
      </c>
      <c r="H1545">
        <v>0</v>
      </c>
      <c r="I1545" t="s">
        <v>288</v>
      </c>
      <c r="J1545" t="s">
        <v>289</v>
      </c>
      <c r="K1545" t="s">
        <v>295</v>
      </c>
      <c r="L1545" s="36">
        <v>2652</v>
      </c>
      <c r="M1545">
        <v>37</v>
      </c>
      <c r="N1545" s="66">
        <v>1.41E-2</v>
      </c>
      <c r="O1545" s="36">
        <v>2615</v>
      </c>
      <c r="P1545" s="66">
        <v>1.41E-2</v>
      </c>
      <c r="Q1545" s="36">
        <v>2613.5</v>
      </c>
      <c r="R1545" s="36">
        <v>2789</v>
      </c>
      <c r="S1545" s="36">
        <v>2596</v>
      </c>
      <c r="T1545" s="66">
        <v>1.47E-2</v>
      </c>
      <c r="U1545" s="66">
        <v>-3.0000000000000001E-3</v>
      </c>
      <c r="V1545" s="66">
        <v>-4.9099999999999998E-2</v>
      </c>
      <c r="W1545" s="66">
        <v>2.1499999999999998E-2</v>
      </c>
      <c r="X1545" s="1">
        <v>10414100</v>
      </c>
      <c r="Y1545" s="1">
        <v>27994963</v>
      </c>
      <c r="Z1545" s="1">
        <v>477293</v>
      </c>
      <c r="AA1545" t="s">
        <v>584</v>
      </c>
      <c r="AB1545" t="s">
        <v>405</v>
      </c>
      <c r="AC1545">
        <v>46.52</v>
      </c>
      <c r="AD1545">
        <v>3.49</v>
      </c>
      <c r="AE1545">
        <v>1.89</v>
      </c>
      <c r="AF1545" t="s">
        <v>230</v>
      </c>
      <c r="AG1545" s="1">
        <v>226000</v>
      </c>
      <c r="AH1545" s="36">
        <v>2652</v>
      </c>
      <c r="AI1545">
        <v>500</v>
      </c>
      <c r="AJ1545" s="36">
        <v>2651.5</v>
      </c>
      <c r="AK1545">
        <v>400</v>
      </c>
      <c r="AL1545" s="2">
        <v>0.63749999999999996</v>
      </c>
      <c r="AN1545" t="s">
        <v>298</v>
      </c>
      <c r="AO1545" t="s">
        <v>344</v>
      </c>
      <c r="AQ1545" t="str">
        <f t="shared" si="24"/>
        <v/>
      </c>
    </row>
    <row r="1546" spans="1:43">
      <c r="A1546" s="8">
        <v>46197</v>
      </c>
      <c r="B1546" s="67">
        <v>3967</v>
      </c>
      <c r="C1546" s="67">
        <v>-0.59</v>
      </c>
      <c r="D1546" s="67">
        <v>69350</v>
      </c>
      <c r="E1546" s="67">
        <v>-0.6</v>
      </c>
      <c r="F1546" s="69">
        <v>6586</v>
      </c>
      <c r="G1546" t="s">
        <v>68</v>
      </c>
      <c r="H1546">
        <v>0</v>
      </c>
      <c r="I1546" t="s">
        <v>288</v>
      </c>
      <c r="J1546" t="s">
        <v>289</v>
      </c>
      <c r="K1546" t="s">
        <v>290</v>
      </c>
      <c r="L1546" s="36">
        <v>5722</v>
      </c>
      <c r="M1546">
        <v>44</v>
      </c>
      <c r="N1546" s="66">
        <v>7.7000000000000002E-3</v>
      </c>
      <c r="O1546" s="36">
        <v>5678</v>
      </c>
      <c r="P1546" s="66">
        <v>7.7000000000000002E-3</v>
      </c>
      <c r="Q1546" s="36">
        <v>5830</v>
      </c>
      <c r="R1546" s="36">
        <v>5861</v>
      </c>
      <c r="S1546" s="36">
        <v>5687</v>
      </c>
      <c r="T1546" s="66">
        <v>-1.8499999999999999E-2</v>
      </c>
      <c r="U1546" s="66">
        <v>-1.3100000000000001E-2</v>
      </c>
      <c r="V1546" s="66">
        <v>-2.3699999999999999E-2</v>
      </c>
      <c r="W1546" s="66">
        <v>6.1000000000000004E-3</v>
      </c>
      <c r="X1546" s="1">
        <v>518300</v>
      </c>
      <c r="Y1546" s="1">
        <v>2987032</v>
      </c>
      <c r="Z1546" s="1">
        <v>1602260</v>
      </c>
      <c r="AA1546" t="s">
        <v>406</v>
      </c>
      <c r="AB1546" t="s">
        <v>407</v>
      </c>
      <c r="AC1546">
        <v>18.190000000000001</v>
      </c>
      <c r="AD1546">
        <v>1.48</v>
      </c>
      <c r="AE1546">
        <v>2.76</v>
      </c>
      <c r="AF1546" t="s">
        <v>230</v>
      </c>
      <c r="AG1546" s="1">
        <v>6100</v>
      </c>
      <c r="AH1546" s="36">
        <v>5723</v>
      </c>
      <c r="AI1546">
        <v>500</v>
      </c>
      <c r="AJ1546" s="36">
        <v>5721</v>
      </c>
      <c r="AK1546">
        <v>500</v>
      </c>
      <c r="AL1546" s="2">
        <v>0.63680555555555551</v>
      </c>
      <c r="AN1546" t="s">
        <v>298</v>
      </c>
      <c r="AO1546" t="s">
        <v>395</v>
      </c>
      <c r="AQ1546" t="str">
        <f t="shared" si="24"/>
        <v/>
      </c>
    </row>
    <row r="1547" spans="1:43">
      <c r="A1547" s="8">
        <v>46197</v>
      </c>
      <c r="B1547" s="67">
        <v>3967</v>
      </c>
      <c r="C1547" s="67">
        <v>-0.59</v>
      </c>
      <c r="D1547" s="67">
        <v>69350</v>
      </c>
      <c r="E1547" s="67">
        <v>-0.6</v>
      </c>
      <c r="F1547" s="69">
        <v>6594</v>
      </c>
      <c r="G1547" t="s">
        <v>69</v>
      </c>
      <c r="H1547">
        <v>0</v>
      </c>
      <c r="I1547" t="s">
        <v>288</v>
      </c>
      <c r="J1547" t="s">
        <v>289</v>
      </c>
      <c r="K1547" t="s">
        <v>290</v>
      </c>
      <c r="L1547" s="36">
        <v>2744</v>
      </c>
      <c r="M1547">
        <v>-45</v>
      </c>
      <c r="N1547" s="66">
        <v>-1.61E-2</v>
      </c>
      <c r="O1547" s="36">
        <v>2789</v>
      </c>
      <c r="P1547" s="66">
        <v>-1.61E-2</v>
      </c>
      <c r="Q1547" s="36">
        <v>2751</v>
      </c>
      <c r="R1547" s="36">
        <v>2797</v>
      </c>
      <c r="S1547" s="36">
        <v>2718</v>
      </c>
      <c r="T1547" s="66">
        <v>-2.5000000000000001E-3</v>
      </c>
      <c r="U1547" s="66">
        <v>-2.0999999999999999E-3</v>
      </c>
      <c r="V1547" s="66">
        <v>-1.89E-2</v>
      </c>
      <c r="W1547" s="66">
        <v>9.4999999999999998E-3</v>
      </c>
      <c r="X1547" s="1">
        <v>3205900</v>
      </c>
      <c r="Y1547" s="1">
        <v>8821150</v>
      </c>
      <c r="Z1547" s="1">
        <v>3272409</v>
      </c>
      <c r="AA1547" t="s">
        <v>560</v>
      </c>
      <c r="AB1547" t="s">
        <v>409</v>
      </c>
      <c r="AC1547">
        <v>39.31</v>
      </c>
      <c r="AD1547">
        <v>1.78</v>
      </c>
      <c r="AE1547">
        <v>0</v>
      </c>
      <c r="AF1547" t="s">
        <v>230</v>
      </c>
      <c r="AG1547" s="1">
        <v>74400</v>
      </c>
      <c r="AH1547" s="36">
        <v>2744</v>
      </c>
      <c r="AI1547">
        <v>600</v>
      </c>
      <c r="AJ1547" s="36">
        <v>2743</v>
      </c>
      <c r="AK1547" s="1">
        <v>2000</v>
      </c>
      <c r="AL1547" s="2">
        <v>0.63749999999999996</v>
      </c>
      <c r="AN1547" t="s">
        <v>298</v>
      </c>
      <c r="AO1547" t="s">
        <v>344</v>
      </c>
      <c r="AQ1547" t="str">
        <f t="shared" si="24"/>
        <v/>
      </c>
    </row>
    <row r="1548" spans="1:43">
      <c r="A1548" s="8">
        <v>46197</v>
      </c>
      <c r="B1548" s="67">
        <v>3967</v>
      </c>
      <c r="C1548" s="67">
        <v>-0.59</v>
      </c>
      <c r="D1548" s="67">
        <v>69350</v>
      </c>
      <c r="E1548" s="67">
        <v>-0.6</v>
      </c>
      <c r="F1548" s="69">
        <v>6674</v>
      </c>
      <c r="G1548" t="s">
        <v>70</v>
      </c>
      <c r="H1548">
        <v>0</v>
      </c>
      <c r="I1548" t="s">
        <v>288</v>
      </c>
      <c r="J1548" t="s">
        <v>289</v>
      </c>
      <c r="K1548" t="s">
        <v>290</v>
      </c>
      <c r="L1548" s="36">
        <v>7234</v>
      </c>
      <c r="M1548">
        <v>146</v>
      </c>
      <c r="N1548" s="66">
        <v>2.06E-2</v>
      </c>
      <c r="O1548" s="36">
        <v>7088</v>
      </c>
      <c r="P1548" s="66">
        <v>2.0500000000000001E-2</v>
      </c>
      <c r="Q1548" s="36">
        <v>7088</v>
      </c>
      <c r="R1548" s="36">
        <v>7267</v>
      </c>
      <c r="S1548" s="36">
        <v>7021</v>
      </c>
      <c r="T1548" s="66">
        <v>2.0500000000000001E-2</v>
      </c>
      <c r="U1548" s="66">
        <v>1.23E-2</v>
      </c>
      <c r="V1548" s="66">
        <v>-4.4999999999999997E-3</v>
      </c>
      <c r="W1548" s="66">
        <v>3.0300000000000001E-2</v>
      </c>
      <c r="X1548" s="1">
        <v>587900</v>
      </c>
      <c r="Y1548" s="1">
        <v>4201107</v>
      </c>
      <c r="Z1548" s="1">
        <v>726629</v>
      </c>
      <c r="AA1548" t="s">
        <v>679</v>
      </c>
      <c r="AB1548" t="s">
        <v>411</v>
      </c>
      <c r="AC1548">
        <v>19.45</v>
      </c>
      <c r="AD1548">
        <v>1.83</v>
      </c>
      <c r="AE1548">
        <v>1.35</v>
      </c>
      <c r="AF1548" t="s">
        <v>230</v>
      </c>
      <c r="AG1548" s="1">
        <v>9900</v>
      </c>
      <c r="AH1548" s="36">
        <v>7236</v>
      </c>
      <c r="AI1548">
        <v>600</v>
      </c>
      <c r="AJ1548" s="36">
        <v>7231</v>
      </c>
      <c r="AK1548">
        <v>400</v>
      </c>
      <c r="AL1548" s="2">
        <v>0.63749999999999996</v>
      </c>
      <c r="AN1548" t="s">
        <v>298</v>
      </c>
      <c r="AO1548" t="s">
        <v>344</v>
      </c>
      <c r="AQ1548" t="str">
        <f t="shared" si="24"/>
        <v/>
      </c>
    </row>
    <row r="1549" spans="1:43">
      <c r="A1549" s="8">
        <v>46197</v>
      </c>
      <c r="B1549" s="67">
        <v>3967</v>
      </c>
      <c r="C1549" s="67">
        <v>-0.59</v>
      </c>
      <c r="D1549" s="67">
        <v>69350</v>
      </c>
      <c r="E1549" s="67">
        <v>-0.6</v>
      </c>
      <c r="F1549" s="69">
        <v>6758</v>
      </c>
      <c r="G1549" t="s">
        <v>71</v>
      </c>
      <c r="H1549">
        <v>0</v>
      </c>
      <c r="I1549" t="s">
        <v>288</v>
      </c>
      <c r="J1549" t="s">
        <v>289</v>
      </c>
      <c r="K1549" t="s">
        <v>290</v>
      </c>
      <c r="L1549" s="36">
        <v>3256</v>
      </c>
      <c r="M1549">
        <v>97</v>
      </c>
      <c r="N1549" s="66">
        <v>3.0700000000000002E-2</v>
      </c>
      <c r="O1549" s="36">
        <v>3159</v>
      </c>
      <c r="P1549" s="66">
        <v>3.0700000000000002E-2</v>
      </c>
      <c r="Q1549" s="36">
        <v>3217</v>
      </c>
      <c r="R1549" s="36">
        <v>3267</v>
      </c>
      <c r="S1549" s="36">
        <v>3183</v>
      </c>
      <c r="T1549" s="66">
        <v>1.21E-2</v>
      </c>
      <c r="U1549" s="66">
        <v>3.5999999999999999E-3</v>
      </c>
      <c r="V1549" s="66">
        <v>-3.3E-3</v>
      </c>
      <c r="W1549" s="66">
        <v>2.29E-2</v>
      </c>
      <c r="X1549" s="1">
        <v>13770400</v>
      </c>
      <c r="Y1549" s="1">
        <v>44433411</v>
      </c>
      <c r="Z1549" s="1">
        <v>19423069</v>
      </c>
      <c r="AA1549" t="s">
        <v>412</v>
      </c>
      <c r="AB1549" t="s">
        <v>413</v>
      </c>
      <c r="AC1549">
        <v>16.53</v>
      </c>
      <c r="AD1549">
        <v>2.36</v>
      </c>
      <c r="AE1549">
        <v>1.07</v>
      </c>
      <c r="AF1549" t="s">
        <v>230</v>
      </c>
      <c r="AG1549" s="1">
        <v>504900</v>
      </c>
      <c r="AH1549" s="36">
        <v>3257</v>
      </c>
      <c r="AI1549" s="1">
        <v>4500</v>
      </c>
      <c r="AJ1549" s="36">
        <v>3256</v>
      </c>
      <c r="AK1549" s="1">
        <v>4300</v>
      </c>
      <c r="AL1549" s="2">
        <v>0.63749999999999996</v>
      </c>
      <c r="AN1549" t="s">
        <v>298</v>
      </c>
      <c r="AO1549" t="s">
        <v>344</v>
      </c>
      <c r="AQ1549" t="str">
        <f t="shared" si="24"/>
        <v/>
      </c>
    </row>
    <row r="1550" spans="1:43">
      <c r="A1550" s="8">
        <v>46197</v>
      </c>
      <c r="B1550" s="67">
        <v>3967</v>
      </c>
      <c r="C1550" s="67">
        <v>-0.59</v>
      </c>
      <c r="D1550" s="67">
        <v>69350</v>
      </c>
      <c r="E1550" s="67">
        <v>-0.6</v>
      </c>
      <c r="F1550" s="69">
        <v>6810</v>
      </c>
      <c r="G1550" t="s">
        <v>72</v>
      </c>
      <c r="H1550">
        <v>0</v>
      </c>
      <c r="I1550" t="s">
        <v>288</v>
      </c>
      <c r="J1550" t="s">
        <v>289</v>
      </c>
      <c r="K1550" t="s">
        <v>290</v>
      </c>
      <c r="L1550" s="36">
        <v>2155</v>
      </c>
      <c r="M1550">
        <v>9</v>
      </c>
      <c r="N1550" s="66">
        <v>4.1999999999999997E-3</v>
      </c>
      <c r="O1550" s="36">
        <v>2146</v>
      </c>
      <c r="P1550" s="66">
        <v>4.1000000000000003E-3</v>
      </c>
      <c r="Q1550" s="36">
        <v>2125</v>
      </c>
      <c r="R1550" s="36">
        <v>2183</v>
      </c>
      <c r="S1550" s="36">
        <v>2117</v>
      </c>
      <c r="T1550" s="66">
        <v>1.41E-2</v>
      </c>
      <c r="U1550" s="66">
        <v>3.7000000000000002E-3</v>
      </c>
      <c r="V1550" s="66">
        <v>-1.2800000000000001E-2</v>
      </c>
      <c r="W1550" s="66">
        <v>1.7899999999999999E-2</v>
      </c>
      <c r="X1550" s="1">
        <v>166300</v>
      </c>
      <c r="Y1550" s="1">
        <v>356829</v>
      </c>
      <c r="Z1550" s="1">
        <v>87630</v>
      </c>
      <c r="AA1550" t="s">
        <v>414</v>
      </c>
      <c r="AB1550" t="s">
        <v>415</v>
      </c>
      <c r="AC1550">
        <v>11.85</v>
      </c>
      <c r="AD1550">
        <v>0.91</v>
      </c>
      <c r="AE1550">
        <v>2.6</v>
      </c>
      <c r="AF1550" t="s">
        <v>230</v>
      </c>
      <c r="AG1550" s="1">
        <v>21200</v>
      </c>
      <c r="AH1550" s="36">
        <v>2156</v>
      </c>
      <c r="AI1550">
        <v>300</v>
      </c>
      <c r="AJ1550" s="36">
        <v>2155</v>
      </c>
      <c r="AK1550" s="1">
        <v>1200</v>
      </c>
      <c r="AL1550" s="2">
        <v>0.63680555555555551</v>
      </c>
      <c r="AN1550" t="s">
        <v>298</v>
      </c>
      <c r="AO1550" t="s">
        <v>344</v>
      </c>
      <c r="AQ1550" t="str">
        <f t="shared" si="24"/>
        <v/>
      </c>
    </row>
    <row r="1551" spans="1:43">
      <c r="A1551" s="8">
        <v>46197</v>
      </c>
      <c r="B1551" s="67">
        <v>3967</v>
      </c>
      <c r="C1551" s="67">
        <v>-0.59</v>
      </c>
      <c r="D1551" s="67">
        <v>69350</v>
      </c>
      <c r="E1551" s="67">
        <v>-0.6</v>
      </c>
      <c r="F1551" s="69">
        <v>6841</v>
      </c>
      <c r="G1551" t="s">
        <v>73</v>
      </c>
      <c r="H1551">
        <v>0</v>
      </c>
      <c r="I1551" t="s">
        <v>288</v>
      </c>
      <c r="J1551" t="s">
        <v>289</v>
      </c>
      <c r="K1551" t="s">
        <v>290</v>
      </c>
      <c r="L1551" s="36">
        <v>5502</v>
      </c>
      <c r="M1551">
        <v>-33</v>
      </c>
      <c r="N1551" s="66">
        <v>-6.0000000000000001E-3</v>
      </c>
      <c r="O1551" s="36">
        <v>5535</v>
      </c>
      <c r="P1551" s="66">
        <v>-5.8999999999999999E-3</v>
      </c>
      <c r="Q1551" s="36">
        <v>5620</v>
      </c>
      <c r="R1551" s="36">
        <v>5621</v>
      </c>
      <c r="S1551" s="36">
        <v>5445</v>
      </c>
      <c r="T1551" s="66">
        <v>-2.0899999999999998E-2</v>
      </c>
      <c r="U1551" s="66">
        <v>1.6000000000000001E-3</v>
      </c>
      <c r="V1551" s="66">
        <v>-2.1100000000000001E-2</v>
      </c>
      <c r="W1551" s="66">
        <v>1.04E-2</v>
      </c>
      <c r="X1551" s="1">
        <v>569600</v>
      </c>
      <c r="Y1551" s="1">
        <v>3150935</v>
      </c>
      <c r="Z1551" s="1">
        <v>1415121</v>
      </c>
      <c r="AA1551" t="s">
        <v>416</v>
      </c>
      <c r="AB1551" t="s">
        <v>635</v>
      </c>
      <c r="AC1551">
        <v>23.74</v>
      </c>
      <c r="AD1551">
        <v>2.69</v>
      </c>
      <c r="AE1551">
        <v>1.67</v>
      </c>
      <c r="AF1551" t="s">
        <v>230</v>
      </c>
      <c r="AG1551" s="1">
        <v>9700</v>
      </c>
      <c r="AH1551" s="36">
        <v>5503</v>
      </c>
      <c r="AI1551">
        <v>200</v>
      </c>
      <c r="AJ1551" s="36">
        <v>5500</v>
      </c>
      <c r="AK1551">
        <v>600</v>
      </c>
      <c r="AL1551" s="2">
        <v>0.63749999999999996</v>
      </c>
      <c r="AN1551" t="s">
        <v>298</v>
      </c>
      <c r="AO1551" t="s">
        <v>344</v>
      </c>
      <c r="AQ1551" t="str">
        <f t="shared" si="24"/>
        <v/>
      </c>
    </row>
    <row r="1552" spans="1:43">
      <c r="A1552" s="8">
        <v>46197</v>
      </c>
      <c r="B1552" s="67">
        <v>3967</v>
      </c>
      <c r="C1552" s="67">
        <v>-0.59</v>
      </c>
      <c r="D1552" s="67">
        <v>69350</v>
      </c>
      <c r="E1552" s="67">
        <v>-0.6</v>
      </c>
      <c r="F1552" s="69">
        <v>6890</v>
      </c>
      <c r="G1552" t="s">
        <v>74</v>
      </c>
      <c r="H1552">
        <v>0</v>
      </c>
      <c r="I1552" t="s">
        <v>314</v>
      </c>
      <c r="J1552" t="s">
        <v>289</v>
      </c>
      <c r="K1552" t="s">
        <v>290</v>
      </c>
      <c r="L1552" s="36">
        <v>9770</v>
      </c>
      <c r="M1552">
        <v>-820</v>
      </c>
      <c r="N1552" s="66">
        <v>-7.7399999999999997E-2</v>
      </c>
      <c r="O1552" s="36">
        <v>10590</v>
      </c>
      <c r="P1552" s="66">
        <v>-7.7399999999999997E-2</v>
      </c>
      <c r="Q1552" s="36">
        <v>10500</v>
      </c>
      <c r="R1552" s="36">
        <v>10910</v>
      </c>
      <c r="S1552" s="36">
        <v>9650</v>
      </c>
      <c r="T1552" s="66">
        <v>-6.9500000000000006E-2</v>
      </c>
      <c r="U1552" s="66">
        <v>-5.1400000000000001E-2</v>
      </c>
      <c r="V1552" s="66">
        <v>-0.10440000000000001</v>
      </c>
      <c r="W1552" s="66">
        <v>1.24E-2</v>
      </c>
      <c r="X1552" s="1">
        <v>1336500</v>
      </c>
      <c r="Y1552" s="1">
        <v>13528584</v>
      </c>
      <c r="Z1552" s="1">
        <v>514999</v>
      </c>
      <c r="AA1552" t="s">
        <v>680</v>
      </c>
      <c r="AB1552" t="s">
        <v>419</v>
      </c>
      <c r="AC1552">
        <v>22.27</v>
      </c>
      <c r="AD1552">
        <v>1.76</v>
      </c>
      <c r="AE1552">
        <v>2.0499999999999998</v>
      </c>
      <c r="AF1552" t="s">
        <v>230</v>
      </c>
      <c r="AG1552" s="1">
        <v>11200</v>
      </c>
      <c r="AH1552" s="36">
        <v>9780</v>
      </c>
      <c r="AI1552" s="1">
        <v>1000</v>
      </c>
      <c r="AJ1552" s="36">
        <v>9770</v>
      </c>
      <c r="AK1552">
        <v>700</v>
      </c>
      <c r="AL1552" s="2">
        <v>0.63749999999999996</v>
      </c>
      <c r="AN1552" t="s">
        <v>293</v>
      </c>
      <c r="AO1552" t="s">
        <v>344</v>
      </c>
      <c r="AQ1552" t="str">
        <f t="shared" si="24"/>
        <v/>
      </c>
    </row>
    <row r="1553" spans="1:43">
      <c r="A1553" s="8">
        <v>46197</v>
      </c>
      <c r="B1553" s="67">
        <v>3967</v>
      </c>
      <c r="C1553" s="67">
        <v>-0.59</v>
      </c>
      <c r="D1553" s="67">
        <v>69350</v>
      </c>
      <c r="E1553" s="67">
        <v>-0.6</v>
      </c>
      <c r="F1553" s="69">
        <v>6925</v>
      </c>
      <c r="G1553" t="s">
        <v>75</v>
      </c>
      <c r="H1553">
        <v>0</v>
      </c>
      <c r="I1553" t="s">
        <v>288</v>
      </c>
      <c r="J1553" t="s">
        <v>289</v>
      </c>
      <c r="K1553" t="s">
        <v>295</v>
      </c>
      <c r="L1553" s="36">
        <v>4390</v>
      </c>
      <c r="M1553">
        <v>-150</v>
      </c>
      <c r="N1553" s="66">
        <v>-3.3000000000000002E-2</v>
      </c>
      <c r="O1553" s="36">
        <v>4540</v>
      </c>
      <c r="P1553" s="66">
        <v>-3.3000000000000002E-2</v>
      </c>
      <c r="Q1553" s="36">
        <v>4470</v>
      </c>
      <c r="R1553" s="36">
        <v>4522</v>
      </c>
      <c r="S1553" s="36">
        <v>4351</v>
      </c>
      <c r="T1553" s="66">
        <v>-1.78E-2</v>
      </c>
      <c r="U1553" s="66">
        <v>-2.2000000000000001E-3</v>
      </c>
      <c r="V1553" s="66">
        <v>-2.9100000000000001E-2</v>
      </c>
      <c r="W1553" s="66">
        <v>8.8999999999999999E-3</v>
      </c>
      <c r="X1553" s="1">
        <v>311300</v>
      </c>
      <c r="Y1553" s="1">
        <v>1376760</v>
      </c>
      <c r="Z1553" s="1">
        <v>366565</v>
      </c>
      <c r="AA1553" t="s">
        <v>681</v>
      </c>
      <c r="AB1553" t="s">
        <v>421</v>
      </c>
      <c r="AC1553">
        <v>33.18</v>
      </c>
      <c r="AD1553">
        <v>1.76</v>
      </c>
      <c r="AE1553">
        <v>1.59</v>
      </c>
      <c r="AF1553" t="s">
        <v>230</v>
      </c>
      <c r="AG1553" s="1">
        <v>7600</v>
      </c>
      <c r="AH1553" s="36">
        <v>4394</v>
      </c>
      <c r="AI1553">
        <v>100</v>
      </c>
      <c r="AJ1553" s="36">
        <v>4390</v>
      </c>
      <c r="AK1553">
        <v>300</v>
      </c>
      <c r="AL1553" s="2">
        <v>0.63680555555555551</v>
      </c>
      <c r="AN1553" t="s">
        <v>298</v>
      </c>
      <c r="AO1553" t="s">
        <v>344</v>
      </c>
      <c r="AQ1553" t="str">
        <f t="shared" si="24"/>
        <v/>
      </c>
    </row>
    <row r="1554" spans="1:43">
      <c r="A1554" s="8">
        <v>46197</v>
      </c>
      <c r="B1554" s="67">
        <v>3967</v>
      </c>
      <c r="C1554" s="67">
        <v>-0.59</v>
      </c>
      <c r="D1554" s="67">
        <v>69350</v>
      </c>
      <c r="E1554" s="67">
        <v>-0.6</v>
      </c>
      <c r="F1554" s="69">
        <v>6963</v>
      </c>
      <c r="G1554" t="s">
        <v>76</v>
      </c>
      <c r="H1554">
        <v>0</v>
      </c>
      <c r="I1554" t="s">
        <v>288</v>
      </c>
      <c r="J1554" t="s">
        <v>289</v>
      </c>
      <c r="K1554" t="s">
        <v>295</v>
      </c>
      <c r="L1554" s="36">
        <v>5272</v>
      </c>
      <c r="M1554">
        <v>-172</v>
      </c>
      <c r="N1554" s="66">
        <v>-3.1600000000000003E-2</v>
      </c>
      <c r="O1554" s="36">
        <v>5444</v>
      </c>
      <c r="P1554" s="66">
        <v>-3.15E-2</v>
      </c>
      <c r="Q1554" s="36">
        <v>5400</v>
      </c>
      <c r="R1554" s="36">
        <v>5550</v>
      </c>
      <c r="S1554" s="36">
        <v>5117</v>
      </c>
      <c r="T1554" s="66">
        <v>-2.3699999999999999E-2</v>
      </c>
      <c r="U1554" s="66">
        <v>-5.7999999999999996E-3</v>
      </c>
      <c r="V1554" s="66">
        <v>-0.05</v>
      </c>
      <c r="W1554" s="66">
        <v>3.0200000000000001E-2</v>
      </c>
      <c r="X1554" s="1">
        <v>4795600</v>
      </c>
      <c r="Y1554" s="1">
        <v>25510703</v>
      </c>
      <c r="Z1554" s="1">
        <v>2128622</v>
      </c>
      <c r="AA1554" t="s">
        <v>687</v>
      </c>
      <c r="AB1554" t="s">
        <v>423</v>
      </c>
      <c r="AC1554">
        <v>70.19</v>
      </c>
      <c r="AD1554">
        <v>2.68</v>
      </c>
      <c r="AE1554">
        <v>0.95</v>
      </c>
      <c r="AF1554" t="s">
        <v>230</v>
      </c>
      <c r="AG1554" s="1">
        <v>74900</v>
      </c>
      <c r="AH1554" s="36">
        <v>5273</v>
      </c>
      <c r="AI1554">
        <v>800</v>
      </c>
      <c r="AJ1554" s="36">
        <v>5271</v>
      </c>
      <c r="AK1554">
        <v>400</v>
      </c>
      <c r="AL1554" s="2">
        <v>0.63749999999999996</v>
      </c>
      <c r="AN1554" t="s">
        <v>298</v>
      </c>
      <c r="AO1554" t="s">
        <v>344</v>
      </c>
      <c r="AQ1554" t="str">
        <f t="shared" si="24"/>
        <v/>
      </c>
    </row>
    <row r="1555" spans="1:43">
      <c r="A1555" s="8">
        <v>46197</v>
      </c>
      <c r="B1555" s="67">
        <v>3967</v>
      </c>
      <c r="C1555" s="67">
        <v>-0.59</v>
      </c>
      <c r="D1555" s="67">
        <v>69350</v>
      </c>
      <c r="E1555" s="67">
        <v>-0.6</v>
      </c>
      <c r="F1555" s="69">
        <v>7011</v>
      </c>
      <c r="G1555" t="s">
        <v>77</v>
      </c>
      <c r="H1555">
        <v>0</v>
      </c>
      <c r="I1555" t="s">
        <v>288</v>
      </c>
      <c r="J1555" t="s">
        <v>289</v>
      </c>
      <c r="K1555" t="s">
        <v>295</v>
      </c>
      <c r="L1555" s="36">
        <v>3747</v>
      </c>
      <c r="M1555">
        <v>5</v>
      </c>
      <c r="N1555" s="66">
        <v>1.2999999999999999E-3</v>
      </c>
      <c r="O1555" s="36">
        <v>3742</v>
      </c>
      <c r="P1555" s="66">
        <v>1.2999999999999999E-3</v>
      </c>
      <c r="Q1555" s="36">
        <v>3725</v>
      </c>
      <c r="R1555" s="36">
        <v>3809</v>
      </c>
      <c r="S1555" s="36">
        <v>3716</v>
      </c>
      <c r="T1555" s="66">
        <v>5.8999999999999999E-3</v>
      </c>
      <c r="U1555" s="66">
        <v>-1.3100000000000001E-2</v>
      </c>
      <c r="V1555" s="66">
        <v>-1.6199999999999999E-2</v>
      </c>
      <c r="W1555" s="66">
        <v>8.3000000000000001E-3</v>
      </c>
      <c r="X1555" s="1">
        <v>11769600</v>
      </c>
      <c r="Y1555" s="1">
        <v>44396400</v>
      </c>
      <c r="Z1555" s="1">
        <v>12641058</v>
      </c>
      <c r="AA1555" t="s">
        <v>424</v>
      </c>
      <c r="AB1555" t="s">
        <v>636</v>
      </c>
      <c r="AC1555">
        <v>33.119999999999997</v>
      </c>
      <c r="AD1555">
        <v>4.07</v>
      </c>
      <c r="AE1555">
        <v>0.77</v>
      </c>
      <c r="AF1555" t="s">
        <v>230</v>
      </c>
      <c r="AG1555" s="1">
        <v>717500</v>
      </c>
      <c r="AH1555" s="36">
        <v>3748</v>
      </c>
      <c r="AI1555" s="1">
        <v>2600</v>
      </c>
      <c r="AJ1555" s="36">
        <v>3747</v>
      </c>
      <c r="AK1555" s="1">
        <v>3000</v>
      </c>
      <c r="AL1555" s="2">
        <v>0.63749999999999996</v>
      </c>
      <c r="AN1555" t="s">
        <v>298</v>
      </c>
      <c r="AO1555" t="s">
        <v>395</v>
      </c>
      <c r="AQ1555" t="str">
        <f t="shared" si="24"/>
        <v/>
      </c>
    </row>
    <row r="1556" spans="1:43">
      <c r="A1556" s="8">
        <v>46197</v>
      </c>
      <c r="B1556" s="67">
        <v>3967</v>
      </c>
      <c r="C1556" s="67">
        <v>-0.59</v>
      </c>
      <c r="D1556" s="67">
        <v>69350</v>
      </c>
      <c r="E1556" s="67">
        <v>-0.6</v>
      </c>
      <c r="F1556" s="69">
        <v>7013</v>
      </c>
      <c r="G1556" t="s">
        <v>78</v>
      </c>
      <c r="H1556">
        <v>0</v>
      </c>
      <c r="I1556" t="s">
        <v>288</v>
      </c>
      <c r="J1556" t="s">
        <v>289</v>
      </c>
      <c r="K1556" t="s">
        <v>290</v>
      </c>
      <c r="L1556" s="36">
        <v>2783.5</v>
      </c>
      <c r="M1556">
        <v>66</v>
      </c>
      <c r="N1556" s="66">
        <v>2.4299999999999999E-2</v>
      </c>
      <c r="O1556" s="36">
        <v>2717.5</v>
      </c>
      <c r="P1556" s="66">
        <v>2.4199999999999999E-2</v>
      </c>
      <c r="Q1556" s="36">
        <v>2700.5</v>
      </c>
      <c r="R1556" s="36">
        <v>2848</v>
      </c>
      <c r="S1556" s="36">
        <v>2700.5</v>
      </c>
      <c r="T1556" s="66">
        <v>3.0700000000000002E-2</v>
      </c>
      <c r="U1556" s="66">
        <v>-7.1000000000000004E-3</v>
      </c>
      <c r="V1556" s="66">
        <v>-2.2599999999999999E-2</v>
      </c>
      <c r="W1556" s="66">
        <v>3.0700000000000002E-2</v>
      </c>
      <c r="X1556" s="1">
        <v>12973700</v>
      </c>
      <c r="Y1556" s="1">
        <v>36324893</v>
      </c>
      <c r="Z1556" s="1">
        <v>3013861</v>
      </c>
      <c r="AA1556" t="s">
        <v>426</v>
      </c>
      <c r="AB1556" t="s">
        <v>637</v>
      </c>
      <c r="AC1556">
        <v>17.88</v>
      </c>
      <c r="AD1556">
        <v>4.5199999999999996</v>
      </c>
      <c r="AE1556">
        <v>0.83</v>
      </c>
      <c r="AF1556" t="s">
        <v>230</v>
      </c>
      <c r="AG1556" s="1">
        <v>567400</v>
      </c>
      <c r="AH1556" s="36">
        <v>2783.5</v>
      </c>
      <c r="AI1556">
        <v>600</v>
      </c>
      <c r="AJ1556" s="36">
        <v>2783</v>
      </c>
      <c r="AK1556" s="1">
        <v>1400</v>
      </c>
      <c r="AL1556" s="2">
        <v>0.63749999999999996</v>
      </c>
      <c r="AN1556" t="s">
        <v>298</v>
      </c>
      <c r="AO1556" t="s">
        <v>395</v>
      </c>
      <c r="AQ1556" t="str">
        <f t="shared" si="24"/>
        <v/>
      </c>
    </row>
    <row r="1557" spans="1:43">
      <c r="A1557" s="8">
        <v>46197</v>
      </c>
      <c r="B1557" s="67">
        <v>3967</v>
      </c>
      <c r="C1557" s="67">
        <v>-0.59</v>
      </c>
      <c r="D1557" s="67">
        <v>69350</v>
      </c>
      <c r="E1557" s="67">
        <v>-0.6</v>
      </c>
      <c r="F1557" s="69">
        <v>7047</v>
      </c>
      <c r="G1557" t="s">
        <v>79</v>
      </c>
      <c r="H1557">
        <v>0</v>
      </c>
      <c r="I1557" t="s">
        <v>347</v>
      </c>
      <c r="J1557" t="s">
        <v>289</v>
      </c>
      <c r="K1557" t="s">
        <v>290</v>
      </c>
      <c r="L1557" s="36">
        <v>2042</v>
      </c>
      <c r="M1557">
        <v>-27</v>
      </c>
      <c r="N1557" s="66">
        <v>-1.2999999999999999E-2</v>
      </c>
      <c r="O1557" s="36">
        <v>2069</v>
      </c>
      <c r="P1557" s="66">
        <v>-1.2999999999999999E-2</v>
      </c>
      <c r="Q1557" s="36">
        <v>2090</v>
      </c>
      <c r="R1557" s="36">
        <v>2104</v>
      </c>
      <c r="S1557" s="36">
        <v>2004</v>
      </c>
      <c r="T1557" s="66">
        <v>-2.29E-2</v>
      </c>
      <c r="U1557" s="66">
        <v>-3.3999999999999998E-3</v>
      </c>
      <c r="V1557" s="66">
        <v>-2.9399999999999999E-2</v>
      </c>
      <c r="W1557" s="66">
        <v>1.89E-2</v>
      </c>
      <c r="X1557" s="1">
        <v>104100</v>
      </c>
      <c r="Y1557" s="1">
        <v>212276</v>
      </c>
      <c r="Z1557" s="1">
        <v>28988</v>
      </c>
      <c r="AA1557" t="s">
        <v>428</v>
      </c>
      <c r="AB1557" t="s">
        <v>638</v>
      </c>
      <c r="AC1557">
        <v>8.09</v>
      </c>
      <c r="AD1557">
        <v>2.5299999999999998</v>
      </c>
      <c r="AE1557">
        <v>0.64</v>
      </c>
      <c r="AF1557" t="s">
        <v>230</v>
      </c>
      <c r="AG1557" s="1">
        <v>1800</v>
      </c>
      <c r="AH1557" s="36">
        <v>2040</v>
      </c>
      <c r="AI1557">
        <v>500</v>
      </c>
      <c r="AJ1557" s="36">
        <v>2038</v>
      </c>
      <c r="AK1557">
        <v>200</v>
      </c>
      <c r="AL1557" s="2">
        <v>0.63611111111111107</v>
      </c>
      <c r="AN1557" t="s">
        <v>298</v>
      </c>
      <c r="AO1557" t="s">
        <v>313</v>
      </c>
      <c r="AQ1557" t="str">
        <f t="shared" si="24"/>
        <v/>
      </c>
    </row>
    <row r="1558" spans="1:43">
      <c r="A1558" s="8">
        <v>46197</v>
      </c>
      <c r="B1558" s="67">
        <v>3967</v>
      </c>
      <c r="C1558" s="67">
        <v>-0.59</v>
      </c>
      <c r="D1558" s="67">
        <v>69350</v>
      </c>
      <c r="E1558" s="67">
        <v>-0.6</v>
      </c>
      <c r="F1558" s="69">
        <v>7084</v>
      </c>
      <c r="G1558" t="s">
        <v>80</v>
      </c>
      <c r="H1558">
        <v>0</v>
      </c>
      <c r="I1558" t="s">
        <v>347</v>
      </c>
      <c r="J1558" t="s">
        <v>323</v>
      </c>
      <c r="K1558" t="s">
        <v>295</v>
      </c>
      <c r="L1558" s="36">
        <v>2751</v>
      </c>
      <c r="M1558">
        <v>-19</v>
      </c>
      <c r="N1558" s="66">
        <v>-6.8999999999999999E-3</v>
      </c>
      <c r="O1558" s="36">
        <v>2770</v>
      </c>
      <c r="P1558" s="66">
        <v>-6.7999999999999996E-3</v>
      </c>
      <c r="Q1558" s="36">
        <v>2769</v>
      </c>
      <c r="R1558" s="36">
        <v>2769</v>
      </c>
      <c r="S1558" s="36">
        <v>2699</v>
      </c>
      <c r="T1558" s="66">
        <v>-6.4999999999999997E-3</v>
      </c>
      <c r="U1558" s="66">
        <v>2.9999999999999997E-4</v>
      </c>
      <c r="V1558" s="66">
        <v>-6.4999999999999997E-3</v>
      </c>
      <c r="W1558" s="66">
        <v>1.9199999999999998E-2</v>
      </c>
      <c r="X1558" s="1">
        <v>6600</v>
      </c>
      <c r="Y1558" s="1">
        <v>17966</v>
      </c>
      <c r="Z1558" s="1">
        <v>8966</v>
      </c>
      <c r="AA1558" t="s">
        <v>430</v>
      </c>
      <c r="AB1558" t="s">
        <v>642</v>
      </c>
      <c r="AC1558">
        <v>40.1</v>
      </c>
      <c r="AD1558">
        <v>1.43</v>
      </c>
      <c r="AE1558">
        <v>3.82</v>
      </c>
      <c r="AF1558">
        <v>0.9</v>
      </c>
      <c r="AG1558">
        <v>300</v>
      </c>
      <c r="AH1558" s="36">
        <v>2750</v>
      </c>
      <c r="AI1558">
        <v>200</v>
      </c>
      <c r="AJ1558" s="36">
        <v>2726</v>
      </c>
      <c r="AK1558">
        <v>200</v>
      </c>
      <c r="AL1558" s="2">
        <v>0.63472222222222219</v>
      </c>
      <c r="AN1558" t="s">
        <v>298</v>
      </c>
      <c r="AO1558" t="s">
        <v>313</v>
      </c>
      <c r="AQ1558" t="str">
        <f t="shared" si="24"/>
        <v/>
      </c>
    </row>
    <row r="1559" spans="1:43">
      <c r="A1559" s="8">
        <v>46197</v>
      </c>
      <c r="B1559" s="67">
        <v>3967</v>
      </c>
      <c r="C1559" s="67">
        <v>-0.59</v>
      </c>
      <c r="D1559" s="67">
        <v>69350</v>
      </c>
      <c r="E1559" s="67">
        <v>-0.6</v>
      </c>
      <c r="F1559" s="69">
        <v>7182</v>
      </c>
      <c r="G1559" t="s">
        <v>81</v>
      </c>
      <c r="H1559">
        <v>0</v>
      </c>
      <c r="I1559" t="s">
        <v>288</v>
      </c>
      <c r="J1559" t="s">
        <v>289</v>
      </c>
      <c r="K1559" t="s">
        <v>295</v>
      </c>
      <c r="L1559" s="36">
        <v>3119</v>
      </c>
      <c r="M1559">
        <v>-91</v>
      </c>
      <c r="N1559" s="66">
        <v>-2.8299999999999999E-2</v>
      </c>
      <c r="O1559" s="36">
        <v>3210</v>
      </c>
      <c r="P1559" s="66">
        <v>-2.8299999999999999E-2</v>
      </c>
      <c r="Q1559" s="36">
        <v>3239</v>
      </c>
      <c r="R1559" s="36">
        <v>3242</v>
      </c>
      <c r="S1559" s="36">
        <v>3072</v>
      </c>
      <c r="T1559" s="66">
        <v>-3.6999999999999998E-2</v>
      </c>
      <c r="U1559" s="66">
        <v>5.9999999999999995E-4</v>
      </c>
      <c r="V1559" s="66">
        <v>-3.7900000000000003E-2</v>
      </c>
      <c r="W1559" s="66">
        <v>1.52E-2</v>
      </c>
      <c r="X1559" s="1">
        <v>4431400</v>
      </c>
      <c r="Y1559" s="1">
        <v>13917980</v>
      </c>
      <c r="Z1559" s="1">
        <v>11153165</v>
      </c>
      <c r="AA1559" t="s">
        <v>645</v>
      </c>
      <c r="AB1559" t="s">
        <v>433</v>
      </c>
      <c r="AC1559">
        <v>16.829999999999998</v>
      </c>
      <c r="AD1559">
        <v>1.2</v>
      </c>
      <c r="AE1559">
        <v>2.98</v>
      </c>
      <c r="AF1559" t="s">
        <v>230</v>
      </c>
      <c r="AG1559" s="1">
        <v>263600</v>
      </c>
      <c r="AH1559" s="36">
        <v>3120</v>
      </c>
      <c r="AI1559" s="1">
        <v>4300</v>
      </c>
      <c r="AJ1559" s="36">
        <v>3119</v>
      </c>
      <c r="AK1559" s="1">
        <v>9500</v>
      </c>
      <c r="AL1559" s="2">
        <v>0.63749999999999996</v>
      </c>
      <c r="AN1559" t="s">
        <v>298</v>
      </c>
      <c r="AO1559" t="s">
        <v>434</v>
      </c>
      <c r="AQ1559" t="str">
        <f t="shared" si="24"/>
        <v/>
      </c>
    </row>
    <row r="1560" spans="1:43">
      <c r="A1560" s="8">
        <v>46197</v>
      </c>
      <c r="B1560" s="67">
        <v>3967</v>
      </c>
      <c r="C1560" s="67">
        <v>-0.59</v>
      </c>
      <c r="D1560" s="67">
        <v>69350</v>
      </c>
      <c r="E1560" s="67">
        <v>-0.6</v>
      </c>
      <c r="F1560" s="69">
        <v>7203</v>
      </c>
      <c r="G1560" t="s">
        <v>82</v>
      </c>
      <c r="H1560">
        <v>0</v>
      </c>
      <c r="I1560" t="s">
        <v>288</v>
      </c>
      <c r="J1560" t="s">
        <v>289</v>
      </c>
      <c r="K1560" t="s">
        <v>295</v>
      </c>
      <c r="L1560" s="36">
        <v>2696.5</v>
      </c>
      <c r="M1560">
        <v>-9.5</v>
      </c>
      <c r="N1560" s="66">
        <v>-3.5000000000000001E-3</v>
      </c>
      <c r="O1560" s="36">
        <v>2706</v>
      </c>
      <c r="P1560" s="66">
        <v>-3.5000000000000001E-3</v>
      </c>
      <c r="Q1560" s="36">
        <v>2731</v>
      </c>
      <c r="R1560" s="36">
        <v>2731</v>
      </c>
      <c r="S1560" s="36">
        <v>2686.5</v>
      </c>
      <c r="T1560" s="66">
        <v>-1.26E-2</v>
      </c>
      <c r="U1560" s="66">
        <v>-2E-3</v>
      </c>
      <c r="V1560" s="66">
        <v>-1.26E-2</v>
      </c>
      <c r="W1560" s="66">
        <v>3.7000000000000002E-3</v>
      </c>
      <c r="X1560" s="1">
        <v>18992500</v>
      </c>
      <c r="Y1560" s="1">
        <v>51325776</v>
      </c>
      <c r="Z1560" s="1">
        <v>42591183</v>
      </c>
      <c r="AA1560" t="s">
        <v>435</v>
      </c>
      <c r="AB1560" t="s">
        <v>688</v>
      </c>
      <c r="AC1560">
        <v>10.64</v>
      </c>
      <c r="AD1560">
        <v>0.88</v>
      </c>
      <c r="AE1560">
        <v>3.71</v>
      </c>
      <c r="AF1560" t="s">
        <v>230</v>
      </c>
      <c r="AG1560" s="1">
        <v>1175400</v>
      </c>
      <c r="AH1560" s="36">
        <v>2697</v>
      </c>
      <c r="AI1560" s="1">
        <v>4500</v>
      </c>
      <c r="AJ1560" s="36">
        <v>2696.5</v>
      </c>
      <c r="AK1560" s="1">
        <v>4200</v>
      </c>
      <c r="AL1560" s="2">
        <v>0.63749999999999996</v>
      </c>
      <c r="AN1560" t="s">
        <v>298</v>
      </c>
      <c r="AO1560" t="s">
        <v>437</v>
      </c>
      <c r="AQ1560" t="str">
        <f t="shared" si="24"/>
        <v/>
      </c>
    </row>
    <row r="1561" spans="1:43">
      <c r="A1561" s="8">
        <v>46197</v>
      </c>
      <c r="B1561" s="67">
        <v>3967</v>
      </c>
      <c r="C1561" s="67">
        <v>-0.59</v>
      </c>
      <c r="D1561" s="67">
        <v>69350</v>
      </c>
      <c r="E1561" s="67">
        <v>-0.6</v>
      </c>
      <c r="F1561" s="69">
        <v>7213</v>
      </c>
      <c r="G1561" t="s">
        <v>83</v>
      </c>
      <c r="H1561">
        <v>0</v>
      </c>
      <c r="I1561" t="s">
        <v>314</v>
      </c>
      <c r="J1561" t="s">
        <v>289</v>
      </c>
      <c r="K1561" t="s">
        <v>290</v>
      </c>
      <c r="L1561">
        <v>579</v>
      </c>
      <c r="M1561">
        <v>-2</v>
      </c>
      <c r="N1561" s="66">
        <v>-3.3999999999999998E-3</v>
      </c>
      <c r="O1561">
        <v>581</v>
      </c>
      <c r="P1561" s="66">
        <v>-3.3999999999999998E-3</v>
      </c>
      <c r="Q1561">
        <v>580</v>
      </c>
      <c r="R1561">
        <v>585</v>
      </c>
      <c r="S1561">
        <v>571</v>
      </c>
      <c r="T1561" s="66">
        <v>-1.6999999999999999E-3</v>
      </c>
      <c r="U1561" s="66">
        <v>-8.5000000000000006E-3</v>
      </c>
      <c r="V1561" s="66">
        <v>-1.0200000000000001E-2</v>
      </c>
      <c r="W1561" s="66">
        <v>1.4E-2</v>
      </c>
      <c r="X1561" s="1">
        <v>15200</v>
      </c>
      <c r="Y1561" s="1">
        <v>8797</v>
      </c>
      <c r="Z1561" s="1">
        <v>9201</v>
      </c>
      <c r="AA1561" t="s">
        <v>524</v>
      </c>
      <c r="AB1561" t="s">
        <v>439</v>
      </c>
      <c r="AC1561">
        <v>6.81</v>
      </c>
      <c r="AD1561">
        <v>0.81</v>
      </c>
      <c r="AE1561">
        <v>4.49</v>
      </c>
      <c r="AF1561">
        <v>0.3</v>
      </c>
      <c r="AG1561">
        <v>0</v>
      </c>
      <c r="AH1561">
        <v>579</v>
      </c>
      <c r="AI1561">
        <v>300</v>
      </c>
      <c r="AJ1561">
        <v>575</v>
      </c>
      <c r="AK1561">
        <v>300</v>
      </c>
      <c r="AL1561" s="2">
        <v>0.63611111111111107</v>
      </c>
      <c r="AN1561" t="s">
        <v>298</v>
      </c>
      <c r="AO1561" t="s">
        <v>437</v>
      </c>
      <c r="AQ1561" t="str">
        <f t="shared" si="24"/>
        <v/>
      </c>
    </row>
    <row r="1562" spans="1:43">
      <c r="A1562" s="8">
        <v>46197</v>
      </c>
      <c r="B1562" s="67">
        <v>3967</v>
      </c>
      <c r="C1562" s="67">
        <v>-0.59</v>
      </c>
      <c r="D1562" s="67">
        <v>69350</v>
      </c>
      <c r="E1562" s="67">
        <v>-0.6</v>
      </c>
      <c r="F1562" s="69">
        <v>7220</v>
      </c>
      <c r="G1562" t="s">
        <v>84</v>
      </c>
      <c r="H1562">
        <v>0</v>
      </c>
      <c r="I1562" t="s">
        <v>288</v>
      </c>
      <c r="J1562" t="s">
        <v>289</v>
      </c>
      <c r="K1562" t="s">
        <v>295</v>
      </c>
      <c r="L1562" s="36">
        <v>3995</v>
      </c>
      <c r="M1562">
        <v>-535</v>
      </c>
      <c r="N1562" s="66">
        <v>-0.1181</v>
      </c>
      <c r="O1562" s="36">
        <v>4530</v>
      </c>
      <c r="P1562" s="66">
        <v>-0.1181</v>
      </c>
      <c r="Q1562" s="36">
        <v>4390</v>
      </c>
      <c r="R1562" s="36">
        <v>4400</v>
      </c>
      <c r="S1562" s="36">
        <v>3900</v>
      </c>
      <c r="T1562" s="66">
        <v>-8.9899999999999994E-2</v>
      </c>
      <c r="U1562" s="66">
        <v>-2.0799999999999999E-2</v>
      </c>
      <c r="V1562" s="66">
        <v>-9.1999999999999998E-2</v>
      </c>
      <c r="W1562" s="66">
        <v>2.4299999999999999E-2</v>
      </c>
      <c r="X1562" s="1">
        <v>3013400</v>
      </c>
      <c r="Y1562" s="1">
        <v>12273261</v>
      </c>
      <c r="Z1562" s="1">
        <v>261999</v>
      </c>
      <c r="AA1562" t="s">
        <v>563</v>
      </c>
      <c r="AB1562" t="s">
        <v>441</v>
      </c>
      <c r="AC1562">
        <v>40.270000000000003</v>
      </c>
      <c r="AD1562">
        <v>2.14</v>
      </c>
      <c r="AE1562">
        <v>1</v>
      </c>
      <c r="AF1562" t="s">
        <v>230</v>
      </c>
      <c r="AG1562" s="1">
        <v>30900</v>
      </c>
      <c r="AH1562" s="36">
        <v>4000</v>
      </c>
      <c r="AI1562" s="1">
        <v>4300</v>
      </c>
      <c r="AJ1562" s="36">
        <v>3995</v>
      </c>
      <c r="AK1562" s="1">
        <v>5900</v>
      </c>
      <c r="AL1562" s="2">
        <v>0.63749999999999996</v>
      </c>
      <c r="AN1562" t="s">
        <v>298</v>
      </c>
      <c r="AO1562" t="s">
        <v>437</v>
      </c>
      <c r="AQ1562" t="str">
        <f t="shared" si="24"/>
        <v/>
      </c>
    </row>
    <row r="1563" spans="1:43">
      <c r="A1563" s="8">
        <v>46197</v>
      </c>
      <c r="B1563" s="67">
        <v>3967</v>
      </c>
      <c r="C1563" s="67">
        <v>-0.59</v>
      </c>
      <c r="D1563" s="67">
        <v>69350</v>
      </c>
      <c r="E1563" s="67">
        <v>-0.6</v>
      </c>
      <c r="F1563" s="69">
        <v>7269</v>
      </c>
      <c r="G1563" t="s">
        <v>85</v>
      </c>
      <c r="H1563">
        <v>0</v>
      </c>
      <c r="I1563" t="s">
        <v>288</v>
      </c>
      <c r="J1563" t="s">
        <v>289</v>
      </c>
      <c r="K1563" t="s">
        <v>290</v>
      </c>
      <c r="L1563" s="36">
        <v>1894</v>
      </c>
      <c r="M1563">
        <v>11</v>
      </c>
      <c r="N1563" s="66">
        <v>5.7999999999999996E-3</v>
      </c>
      <c r="O1563" s="36">
        <v>1883</v>
      </c>
      <c r="P1563" s="66">
        <v>5.7999999999999996E-3</v>
      </c>
      <c r="Q1563" s="36">
        <v>1886.5</v>
      </c>
      <c r="R1563" s="36">
        <v>1904</v>
      </c>
      <c r="S1563" s="36">
        <v>1876.5</v>
      </c>
      <c r="T1563" s="66">
        <v>3.8999999999999998E-3</v>
      </c>
      <c r="U1563" s="66">
        <v>-6.9999999999999999E-4</v>
      </c>
      <c r="V1563" s="66">
        <v>-5.1999999999999998E-3</v>
      </c>
      <c r="W1563" s="66">
        <v>9.2999999999999992E-3</v>
      </c>
      <c r="X1563" s="1">
        <v>5572900</v>
      </c>
      <c r="Y1563" s="1">
        <v>10542652</v>
      </c>
      <c r="Z1563" s="1">
        <v>3720926</v>
      </c>
      <c r="AA1563" t="s">
        <v>442</v>
      </c>
      <c r="AB1563" t="s">
        <v>443</v>
      </c>
      <c r="AC1563">
        <v>9.61</v>
      </c>
      <c r="AD1563">
        <v>1.08</v>
      </c>
      <c r="AE1563">
        <v>2.69</v>
      </c>
      <c r="AF1563" t="s">
        <v>230</v>
      </c>
      <c r="AG1563" s="1">
        <v>4100000</v>
      </c>
      <c r="AH1563" s="36">
        <v>1894.5</v>
      </c>
      <c r="AI1563" s="1">
        <v>3400</v>
      </c>
      <c r="AJ1563" s="36">
        <v>1894</v>
      </c>
      <c r="AK1563">
        <v>700</v>
      </c>
      <c r="AL1563" s="2">
        <v>0.63749999999999996</v>
      </c>
      <c r="AN1563" t="s">
        <v>298</v>
      </c>
      <c r="AO1563" t="s">
        <v>437</v>
      </c>
      <c r="AQ1563" t="str">
        <f t="shared" si="24"/>
        <v/>
      </c>
    </row>
    <row r="1564" spans="1:43">
      <c r="A1564" s="8">
        <v>46197</v>
      </c>
      <c r="B1564" s="67">
        <v>3967</v>
      </c>
      <c r="C1564" s="67">
        <v>-0.59</v>
      </c>
      <c r="D1564" s="67">
        <v>69350</v>
      </c>
      <c r="E1564" s="67">
        <v>-0.6</v>
      </c>
      <c r="F1564" s="69">
        <v>7272</v>
      </c>
      <c r="G1564" t="s">
        <v>86</v>
      </c>
      <c r="H1564">
        <v>0</v>
      </c>
      <c r="I1564" t="s">
        <v>288</v>
      </c>
      <c r="J1564" t="s">
        <v>289</v>
      </c>
      <c r="K1564" t="s">
        <v>295</v>
      </c>
      <c r="L1564" s="36">
        <v>1222</v>
      </c>
      <c r="M1564">
        <v>-2</v>
      </c>
      <c r="N1564" s="66">
        <v>-1.6000000000000001E-3</v>
      </c>
      <c r="O1564" s="36">
        <v>1224</v>
      </c>
      <c r="P1564" s="66">
        <v>-1.6000000000000001E-3</v>
      </c>
      <c r="Q1564" s="36">
        <v>1224</v>
      </c>
      <c r="R1564" s="36">
        <v>1234</v>
      </c>
      <c r="S1564" s="36">
        <v>1214</v>
      </c>
      <c r="T1564" s="66">
        <v>-1.6000000000000001E-3</v>
      </c>
      <c r="U1564" s="66">
        <v>-2.3999999999999998E-3</v>
      </c>
      <c r="V1564" s="66">
        <v>-9.7000000000000003E-3</v>
      </c>
      <c r="W1564" s="66">
        <v>6.4999999999999997E-3</v>
      </c>
      <c r="X1564" s="1">
        <v>3245600</v>
      </c>
      <c r="Y1564" s="1">
        <v>3971817</v>
      </c>
      <c r="Z1564" s="1">
        <v>1244148</v>
      </c>
      <c r="AA1564" t="s">
        <v>444</v>
      </c>
      <c r="AB1564" t="s">
        <v>445</v>
      </c>
      <c r="AC1564">
        <v>9.6199999999999992</v>
      </c>
      <c r="AD1564">
        <v>1.04</v>
      </c>
      <c r="AE1564">
        <v>4.09</v>
      </c>
      <c r="AF1564" t="s">
        <v>230</v>
      </c>
      <c r="AG1564" s="1">
        <v>523700</v>
      </c>
      <c r="AH1564" s="36">
        <v>1222</v>
      </c>
      <c r="AI1564" s="1">
        <v>1100</v>
      </c>
      <c r="AJ1564" s="36">
        <v>1221.5</v>
      </c>
      <c r="AK1564" s="1">
        <v>5800</v>
      </c>
      <c r="AL1564" s="2">
        <v>0.63749999999999996</v>
      </c>
      <c r="AN1564" t="s">
        <v>293</v>
      </c>
      <c r="AO1564" t="s">
        <v>437</v>
      </c>
      <c r="AQ1564" t="str">
        <f t="shared" si="24"/>
        <v/>
      </c>
    </row>
    <row r="1565" spans="1:43">
      <c r="A1565" s="8">
        <v>46197</v>
      </c>
      <c r="B1565" s="67">
        <v>3967</v>
      </c>
      <c r="C1565" s="67">
        <v>-0.59</v>
      </c>
      <c r="D1565" s="67">
        <v>69350</v>
      </c>
      <c r="E1565" s="67">
        <v>-0.6</v>
      </c>
      <c r="F1565" s="69">
        <v>7376</v>
      </c>
      <c r="G1565" t="s">
        <v>87</v>
      </c>
      <c r="H1565">
        <v>0</v>
      </c>
      <c r="I1565" t="s">
        <v>347</v>
      </c>
      <c r="J1565" t="s">
        <v>323</v>
      </c>
      <c r="K1565" t="s">
        <v>295</v>
      </c>
      <c r="L1565" s="36">
        <v>1080</v>
      </c>
      <c r="M1565">
        <v>-39</v>
      </c>
      <c r="N1565" s="66">
        <v>-3.49E-2</v>
      </c>
      <c r="O1565" s="36">
        <v>1119</v>
      </c>
      <c r="P1565" s="66">
        <v>-3.4799999999999998E-2</v>
      </c>
      <c r="Q1565" s="36">
        <v>1120</v>
      </c>
      <c r="R1565" s="36">
        <v>1120</v>
      </c>
      <c r="S1565" s="36">
        <v>1080</v>
      </c>
      <c r="T1565" s="66">
        <v>-3.5700000000000003E-2</v>
      </c>
      <c r="U1565" s="66">
        <v>-9.1000000000000004E-3</v>
      </c>
      <c r="V1565" s="66">
        <v>-3.5700000000000003E-2</v>
      </c>
      <c r="W1565" s="66">
        <v>0</v>
      </c>
      <c r="X1565">
        <v>900</v>
      </c>
      <c r="Y1565">
        <v>983</v>
      </c>
      <c r="Z1565" s="1">
        <v>4599</v>
      </c>
      <c r="AA1565" t="s">
        <v>446</v>
      </c>
      <c r="AB1565" t="s">
        <v>447</v>
      </c>
      <c r="AC1565">
        <v>0</v>
      </c>
      <c r="AD1565">
        <v>4.29</v>
      </c>
      <c r="AE1565">
        <v>0</v>
      </c>
      <c r="AF1565">
        <v>0.6</v>
      </c>
      <c r="AG1565">
        <v>100</v>
      </c>
      <c r="AH1565" s="36">
        <v>1079</v>
      </c>
      <c r="AI1565">
        <v>100</v>
      </c>
      <c r="AJ1565" s="36">
        <v>1070</v>
      </c>
      <c r="AK1565">
        <v>100</v>
      </c>
      <c r="AL1565" s="2">
        <v>0.5625</v>
      </c>
      <c r="AN1565" t="s">
        <v>448</v>
      </c>
      <c r="AO1565" t="s">
        <v>313</v>
      </c>
      <c r="AQ1565" t="str">
        <f t="shared" si="24"/>
        <v/>
      </c>
    </row>
    <row r="1566" spans="1:43">
      <c r="A1566" s="8">
        <v>46197</v>
      </c>
      <c r="B1566" s="67">
        <v>3967</v>
      </c>
      <c r="C1566" s="67">
        <v>-0.59</v>
      </c>
      <c r="D1566" s="67">
        <v>69350</v>
      </c>
      <c r="E1566" s="67">
        <v>-0.6</v>
      </c>
      <c r="F1566" s="69">
        <v>7525</v>
      </c>
      <c r="G1566" t="s">
        <v>88</v>
      </c>
      <c r="H1566">
        <v>0</v>
      </c>
      <c r="I1566" t="s">
        <v>288</v>
      </c>
      <c r="J1566" t="s">
        <v>289</v>
      </c>
      <c r="K1566" t="s">
        <v>295</v>
      </c>
      <c r="L1566" s="36">
        <v>3430</v>
      </c>
      <c r="M1566">
        <v>-10</v>
      </c>
      <c r="N1566" s="66">
        <v>-2.8999999999999998E-3</v>
      </c>
      <c r="O1566" s="36">
        <v>3440</v>
      </c>
      <c r="P1566" s="66">
        <v>-2.8999999999999998E-3</v>
      </c>
      <c r="Q1566" s="36">
        <v>3415</v>
      </c>
      <c r="R1566" s="36">
        <v>3475</v>
      </c>
      <c r="S1566" s="36">
        <v>3415</v>
      </c>
      <c r="T1566" s="66">
        <v>4.3E-3</v>
      </c>
      <c r="U1566" s="66">
        <v>-4.3E-3</v>
      </c>
      <c r="V1566" s="66">
        <v>-1.29E-2</v>
      </c>
      <c r="W1566" s="66">
        <v>4.3E-3</v>
      </c>
      <c r="X1566" s="1">
        <v>6000</v>
      </c>
      <c r="Y1566" s="1">
        <v>20653</v>
      </c>
      <c r="Z1566" s="1">
        <v>29635</v>
      </c>
      <c r="AA1566" t="s">
        <v>449</v>
      </c>
      <c r="AB1566" t="s">
        <v>450</v>
      </c>
      <c r="AC1566">
        <v>9.26</v>
      </c>
      <c r="AD1566">
        <v>0.96</v>
      </c>
      <c r="AE1566">
        <v>4.72</v>
      </c>
      <c r="AF1566" t="s">
        <v>230</v>
      </c>
      <c r="AG1566" s="1">
        <v>7000</v>
      </c>
      <c r="AH1566" s="36">
        <v>3450</v>
      </c>
      <c r="AI1566">
        <v>200</v>
      </c>
      <c r="AJ1566" s="36">
        <v>3435</v>
      </c>
      <c r="AK1566">
        <v>200</v>
      </c>
      <c r="AL1566" s="2">
        <v>0.56458333333333333</v>
      </c>
      <c r="AN1566" t="s">
        <v>298</v>
      </c>
      <c r="AO1566" t="s">
        <v>322</v>
      </c>
      <c r="AQ1566" t="str">
        <f t="shared" si="24"/>
        <v/>
      </c>
    </row>
    <row r="1567" spans="1:43">
      <c r="A1567" s="8">
        <v>46197</v>
      </c>
      <c r="B1567" s="67">
        <v>3967</v>
      </c>
      <c r="C1567" s="67">
        <v>-0.59</v>
      </c>
      <c r="D1567" s="67">
        <v>69350</v>
      </c>
      <c r="E1567" s="67">
        <v>-0.6</v>
      </c>
      <c r="F1567" s="69">
        <v>7729</v>
      </c>
      <c r="G1567" t="s">
        <v>89</v>
      </c>
      <c r="H1567">
        <v>0</v>
      </c>
      <c r="I1567" t="s">
        <v>288</v>
      </c>
      <c r="J1567" t="s">
        <v>289</v>
      </c>
      <c r="K1567" t="s">
        <v>295</v>
      </c>
      <c r="L1567" s="36">
        <v>18690</v>
      </c>
      <c r="M1567">
        <v>-210</v>
      </c>
      <c r="N1567" s="66">
        <v>-1.11E-2</v>
      </c>
      <c r="O1567" s="36">
        <v>18900</v>
      </c>
      <c r="P1567" s="66">
        <v>-1.11E-2</v>
      </c>
      <c r="Q1567" s="36">
        <v>18865</v>
      </c>
      <c r="R1567" s="36">
        <v>19530</v>
      </c>
      <c r="S1567" s="36">
        <v>18355</v>
      </c>
      <c r="T1567" s="66">
        <v>-9.1999999999999998E-3</v>
      </c>
      <c r="U1567" s="66">
        <v>-1.2999999999999999E-3</v>
      </c>
      <c r="V1567" s="66">
        <v>-4.2999999999999997E-2</v>
      </c>
      <c r="W1567" s="66">
        <v>1.8200000000000001E-2</v>
      </c>
      <c r="X1567" s="1">
        <v>262300</v>
      </c>
      <c r="Y1567" s="1">
        <v>4947413</v>
      </c>
      <c r="Z1567" s="1">
        <v>790267</v>
      </c>
      <c r="AA1567" t="s">
        <v>675</v>
      </c>
      <c r="AB1567" t="s">
        <v>452</v>
      </c>
      <c r="AC1567">
        <v>27.09</v>
      </c>
      <c r="AD1567">
        <v>3.97</v>
      </c>
      <c r="AE1567">
        <v>1.48</v>
      </c>
      <c r="AF1567" t="s">
        <v>230</v>
      </c>
      <c r="AG1567" s="1">
        <v>6300</v>
      </c>
      <c r="AH1567" s="36">
        <v>18695</v>
      </c>
      <c r="AI1567">
        <v>300</v>
      </c>
      <c r="AJ1567" s="36">
        <v>18685</v>
      </c>
      <c r="AK1567">
        <v>100</v>
      </c>
      <c r="AL1567" s="2">
        <v>0.63749999999999996</v>
      </c>
      <c r="AN1567" t="s">
        <v>298</v>
      </c>
      <c r="AO1567" t="s">
        <v>453</v>
      </c>
      <c r="AQ1567" t="str">
        <f t="shared" si="24"/>
        <v/>
      </c>
    </row>
    <row r="1568" spans="1:43">
      <c r="A1568" s="8">
        <v>46197</v>
      </c>
      <c r="B1568" s="67">
        <v>3967</v>
      </c>
      <c r="C1568" s="67">
        <v>-0.59</v>
      </c>
      <c r="D1568" s="67">
        <v>69350</v>
      </c>
      <c r="E1568" s="67">
        <v>-0.6</v>
      </c>
      <c r="F1568" s="69">
        <v>7921</v>
      </c>
      <c r="G1568" t="s">
        <v>90</v>
      </c>
      <c r="H1568">
        <v>0</v>
      </c>
      <c r="I1568" t="s">
        <v>288</v>
      </c>
      <c r="J1568" t="s">
        <v>289</v>
      </c>
      <c r="K1568" t="s">
        <v>295</v>
      </c>
      <c r="L1568" s="36">
        <v>3070</v>
      </c>
      <c r="M1568">
        <v>5</v>
      </c>
      <c r="N1568" s="66">
        <v>1.6000000000000001E-3</v>
      </c>
      <c r="O1568" s="36">
        <v>3065</v>
      </c>
      <c r="P1568" s="66">
        <v>1.6000000000000001E-3</v>
      </c>
      <c r="Q1568" s="36">
        <v>3035</v>
      </c>
      <c r="R1568" s="36">
        <v>3085</v>
      </c>
      <c r="S1568" s="36">
        <v>2958</v>
      </c>
      <c r="T1568" s="66">
        <v>1.15E-2</v>
      </c>
      <c r="U1568" s="66">
        <v>1.6500000000000001E-2</v>
      </c>
      <c r="V1568" s="66">
        <v>-4.7999999999999996E-3</v>
      </c>
      <c r="W1568" s="66">
        <v>3.78E-2</v>
      </c>
      <c r="X1568" s="1">
        <v>15300</v>
      </c>
      <c r="Y1568" s="1">
        <v>46171</v>
      </c>
      <c r="Z1568" s="1">
        <v>40380</v>
      </c>
      <c r="AA1568" t="s">
        <v>454</v>
      </c>
      <c r="AB1568" t="s">
        <v>591</v>
      </c>
      <c r="AC1568">
        <v>13.66</v>
      </c>
      <c r="AD1568">
        <v>1.28</v>
      </c>
      <c r="AE1568">
        <v>3.91</v>
      </c>
      <c r="AF1568" t="s">
        <v>230</v>
      </c>
      <c r="AG1568" s="1">
        <v>13200</v>
      </c>
      <c r="AH1568" s="36">
        <v>3070</v>
      </c>
      <c r="AI1568">
        <v>100</v>
      </c>
      <c r="AJ1568" s="36">
        <v>3065</v>
      </c>
      <c r="AK1568">
        <v>300</v>
      </c>
      <c r="AL1568" s="2">
        <v>0.63749999999999996</v>
      </c>
      <c r="AM1568" s="3">
        <v>46211</v>
      </c>
      <c r="AN1568" t="s">
        <v>326</v>
      </c>
      <c r="AO1568" t="s">
        <v>456</v>
      </c>
      <c r="AQ1568" t="str">
        <f t="shared" si="24"/>
        <v/>
      </c>
    </row>
    <row r="1569" spans="1:43">
      <c r="A1569" s="8">
        <v>46197</v>
      </c>
      <c r="B1569" s="67">
        <v>3967</v>
      </c>
      <c r="C1569" s="67">
        <v>-0.59</v>
      </c>
      <c r="D1569" s="67">
        <v>69350</v>
      </c>
      <c r="E1569" s="67">
        <v>-0.6</v>
      </c>
      <c r="F1569" s="69">
        <v>8031</v>
      </c>
      <c r="G1569" t="s">
        <v>91</v>
      </c>
      <c r="H1569">
        <v>0</v>
      </c>
      <c r="I1569" t="s">
        <v>288</v>
      </c>
      <c r="J1569" t="s">
        <v>289</v>
      </c>
      <c r="K1569" t="s">
        <v>295</v>
      </c>
      <c r="L1569" s="36">
        <v>4588</v>
      </c>
      <c r="M1569">
        <v>-84</v>
      </c>
      <c r="N1569" s="66">
        <v>-1.7999999999999999E-2</v>
      </c>
      <c r="O1569" s="36">
        <v>4672</v>
      </c>
      <c r="P1569" s="66">
        <v>-1.7899999999999999E-2</v>
      </c>
      <c r="Q1569" s="36">
        <v>4606</v>
      </c>
      <c r="R1569" s="36">
        <v>4641</v>
      </c>
      <c r="S1569" s="36">
        <v>4571</v>
      </c>
      <c r="T1569" s="66">
        <v>-3.8999999999999998E-3</v>
      </c>
      <c r="U1569" s="66">
        <v>-1.9E-3</v>
      </c>
      <c r="V1569" s="66">
        <v>-1.14E-2</v>
      </c>
      <c r="W1569" s="66">
        <v>3.7000000000000002E-3</v>
      </c>
      <c r="X1569" s="1">
        <v>4679700</v>
      </c>
      <c r="Y1569" s="1">
        <v>21541821</v>
      </c>
      <c r="Z1569" s="1">
        <v>13143090</v>
      </c>
      <c r="AA1569" t="s">
        <v>457</v>
      </c>
      <c r="AB1569" t="s">
        <v>676</v>
      </c>
      <c r="AC1569">
        <v>14.13</v>
      </c>
      <c r="AD1569">
        <v>1.48</v>
      </c>
      <c r="AE1569">
        <v>3.05</v>
      </c>
      <c r="AF1569" t="s">
        <v>230</v>
      </c>
      <c r="AG1569" s="1">
        <v>242300</v>
      </c>
      <c r="AH1569" s="36">
        <v>4589</v>
      </c>
      <c r="AI1569" s="1">
        <v>1300</v>
      </c>
      <c r="AJ1569" s="36">
        <v>4588</v>
      </c>
      <c r="AK1569" s="1">
        <v>1200</v>
      </c>
      <c r="AL1569" s="2">
        <v>0.63749999999999996</v>
      </c>
      <c r="AN1569" t="s">
        <v>298</v>
      </c>
      <c r="AO1569" t="s">
        <v>322</v>
      </c>
      <c r="AQ1569" t="str">
        <f t="shared" si="24"/>
        <v/>
      </c>
    </row>
    <row r="1570" spans="1:43">
      <c r="A1570" s="8">
        <v>46197</v>
      </c>
      <c r="B1570" s="67">
        <v>3967</v>
      </c>
      <c r="C1570" s="67">
        <v>-0.59</v>
      </c>
      <c r="D1570" s="67">
        <v>69350</v>
      </c>
      <c r="E1570" s="67">
        <v>-0.6</v>
      </c>
      <c r="F1570" s="69">
        <v>8058</v>
      </c>
      <c r="G1570" t="s">
        <v>92</v>
      </c>
      <c r="H1570">
        <v>0</v>
      </c>
      <c r="I1570" t="s">
        <v>288</v>
      </c>
      <c r="J1570" t="s">
        <v>289</v>
      </c>
      <c r="K1570" t="s">
        <v>290</v>
      </c>
      <c r="L1570" s="36">
        <v>4531</v>
      </c>
      <c r="M1570">
        <v>-60</v>
      </c>
      <c r="N1570" s="66">
        <v>-1.3100000000000001E-2</v>
      </c>
      <c r="O1570" s="36">
        <v>4591</v>
      </c>
      <c r="P1570" s="66">
        <v>-1.2999999999999999E-2</v>
      </c>
      <c r="Q1570" s="36">
        <v>4585</v>
      </c>
      <c r="R1570" s="36">
        <v>4608</v>
      </c>
      <c r="S1570" s="36">
        <v>4508</v>
      </c>
      <c r="T1570" s="66">
        <v>-1.17E-2</v>
      </c>
      <c r="U1570" s="66">
        <v>-1.1000000000000001E-3</v>
      </c>
      <c r="V1570" s="66">
        <v>-1.67E-2</v>
      </c>
      <c r="W1570" s="66">
        <v>5.1000000000000004E-3</v>
      </c>
      <c r="X1570" s="1">
        <v>5156600</v>
      </c>
      <c r="Y1570" s="1">
        <v>23488389</v>
      </c>
      <c r="Z1570" s="1">
        <v>16812405</v>
      </c>
      <c r="AA1570" t="s">
        <v>459</v>
      </c>
      <c r="AB1570" t="s">
        <v>460</v>
      </c>
      <c r="AC1570">
        <v>15.08</v>
      </c>
      <c r="AD1570">
        <v>1.75</v>
      </c>
      <c r="AE1570">
        <v>2.76</v>
      </c>
      <c r="AF1570" t="s">
        <v>230</v>
      </c>
      <c r="AG1570" s="1">
        <v>522000</v>
      </c>
      <c r="AH1570" s="36">
        <v>4531</v>
      </c>
      <c r="AI1570">
        <v>600</v>
      </c>
      <c r="AJ1570" s="36">
        <v>4530</v>
      </c>
      <c r="AK1570" s="1">
        <v>2300</v>
      </c>
      <c r="AL1570" s="2">
        <v>0.63749999999999996</v>
      </c>
      <c r="AN1570" t="s">
        <v>298</v>
      </c>
      <c r="AO1570" t="s">
        <v>322</v>
      </c>
      <c r="AQ1570" t="str">
        <f t="shared" si="24"/>
        <v/>
      </c>
    </row>
    <row r="1571" spans="1:43">
      <c r="A1571" s="8">
        <v>46197</v>
      </c>
      <c r="B1571" s="67">
        <v>3967</v>
      </c>
      <c r="C1571" s="67">
        <v>-0.59</v>
      </c>
      <c r="D1571" s="67">
        <v>69350</v>
      </c>
      <c r="E1571" s="67">
        <v>-0.6</v>
      </c>
      <c r="F1571" s="69">
        <v>8233</v>
      </c>
      <c r="G1571" t="s">
        <v>93</v>
      </c>
      <c r="H1571">
        <v>0</v>
      </c>
      <c r="I1571" t="s">
        <v>288</v>
      </c>
      <c r="J1571" t="s">
        <v>289</v>
      </c>
      <c r="K1571" t="s">
        <v>290</v>
      </c>
      <c r="L1571" s="36">
        <v>2413</v>
      </c>
      <c r="M1571">
        <v>45</v>
      </c>
      <c r="N1571" s="66">
        <v>1.9E-2</v>
      </c>
      <c r="O1571" s="36">
        <v>2368</v>
      </c>
      <c r="P1571" s="66">
        <v>1.9E-2</v>
      </c>
      <c r="Q1571" s="36">
        <v>2382</v>
      </c>
      <c r="R1571" s="36">
        <v>2464</v>
      </c>
      <c r="S1571" s="36">
        <v>2368</v>
      </c>
      <c r="T1571" s="66">
        <v>1.2999999999999999E-2</v>
      </c>
      <c r="U1571" s="66">
        <v>-1.5699999999999999E-2</v>
      </c>
      <c r="V1571" s="66">
        <v>-2.06E-2</v>
      </c>
      <c r="W1571" s="66">
        <v>1.9E-2</v>
      </c>
      <c r="X1571" s="1">
        <v>2170600</v>
      </c>
      <c r="Y1571" s="1">
        <v>5258219</v>
      </c>
      <c r="Z1571" s="1">
        <v>736469</v>
      </c>
      <c r="AA1571" t="s">
        <v>461</v>
      </c>
      <c r="AB1571" t="s">
        <v>462</v>
      </c>
      <c r="AC1571">
        <v>18.600000000000001</v>
      </c>
      <c r="AD1571">
        <v>1.57</v>
      </c>
      <c r="AE1571">
        <v>1.66</v>
      </c>
      <c r="AF1571" t="s">
        <v>230</v>
      </c>
      <c r="AG1571">
        <v>0</v>
      </c>
      <c r="AH1571" s="36">
        <v>2413</v>
      </c>
      <c r="AI1571" s="1">
        <v>1000</v>
      </c>
      <c r="AJ1571" s="36">
        <v>2412</v>
      </c>
      <c r="AK1571" s="1">
        <v>1000</v>
      </c>
      <c r="AL1571" s="2">
        <v>0.63749999999999996</v>
      </c>
      <c r="AM1571" s="3">
        <v>46203</v>
      </c>
      <c r="AN1571" t="s">
        <v>463</v>
      </c>
      <c r="AO1571" t="s">
        <v>327</v>
      </c>
      <c r="AQ1571" t="str">
        <f t="shared" si="24"/>
        <v/>
      </c>
    </row>
    <row r="1572" spans="1:43">
      <c r="A1572" s="8">
        <v>46197</v>
      </c>
      <c r="B1572" s="67">
        <v>3967</v>
      </c>
      <c r="C1572" s="67">
        <v>-0.59</v>
      </c>
      <c r="D1572" s="67">
        <v>69350</v>
      </c>
      <c r="E1572" s="67">
        <v>-0.6</v>
      </c>
      <c r="F1572" s="69">
        <v>8304</v>
      </c>
      <c r="G1572" t="s">
        <v>94</v>
      </c>
      <c r="H1572">
        <v>0</v>
      </c>
      <c r="I1572" t="s">
        <v>288</v>
      </c>
      <c r="J1572" t="s">
        <v>289</v>
      </c>
      <c r="K1572" t="s">
        <v>295</v>
      </c>
      <c r="L1572" s="36">
        <v>2739.5</v>
      </c>
      <c r="M1572">
        <v>-15.5</v>
      </c>
      <c r="N1572" s="66">
        <v>-5.5999999999999999E-3</v>
      </c>
      <c r="O1572" s="36">
        <v>2755</v>
      </c>
      <c r="P1572" s="66">
        <v>-5.5999999999999999E-3</v>
      </c>
      <c r="Q1572" s="36">
        <v>2757</v>
      </c>
      <c r="R1572" s="36">
        <v>2775.5</v>
      </c>
      <c r="S1572" s="36">
        <v>2718.5</v>
      </c>
      <c r="T1572" s="66">
        <v>-6.3E-3</v>
      </c>
      <c r="U1572" s="66">
        <v>4.8999999999999998E-3</v>
      </c>
      <c r="V1572" s="66">
        <v>-1.29E-2</v>
      </c>
      <c r="W1572" s="66">
        <v>7.7000000000000002E-3</v>
      </c>
      <c r="X1572" s="1">
        <v>592600</v>
      </c>
      <c r="Y1572" s="1">
        <v>1623177</v>
      </c>
      <c r="Z1572" s="1">
        <v>382953</v>
      </c>
      <c r="AA1572" t="s">
        <v>464</v>
      </c>
      <c r="AB1572" t="s">
        <v>465</v>
      </c>
      <c r="AC1572">
        <v>14.04</v>
      </c>
      <c r="AD1572">
        <v>0.79</v>
      </c>
      <c r="AE1572">
        <v>3.65</v>
      </c>
      <c r="AF1572" t="s">
        <v>230</v>
      </c>
      <c r="AG1572" s="1">
        <v>12700</v>
      </c>
      <c r="AH1572" s="36">
        <v>2740</v>
      </c>
      <c r="AI1572">
        <v>300</v>
      </c>
      <c r="AJ1572" s="36">
        <v>2739</v>
      </c>
      <c r="AK1572">
        <v>600</v>
      </c>
      <c r="AL1572" s="2">
        <v>0.63749999999999996</v>
      </c>
      <c r="AN1572" t="s">
        <v>298</v>
      </c>
      <c r="AO1572" t="s">
        <v>434</v>
      </c>
      <c r="AQ1572" t="str">
        <f t="shared" si="24"/>
        <v/>
      </c>
    </row>
    <row r="1573" spans="1:43">
      <c r="A1573" s="8">
        <v>46197</v>
      </c>
      <c r="B1573" s="67">
        <v>3967</v>
      </c>
      <c r="C1573" s="67">
        <v>-0.59</v>
      </c>
      <c r="D1573" s="67">
        <v>69350</v>
      </c>
      <c r="E1573" s="67">
        <v>-0.6</v>
      </c>
      <c r="F1573" s="69">
        <v>8316</v>
      </c>
      <c r="G1573" t="s">
        <v>95</v>
      </c>
      <c r="H1573">
        <v>0</v>
      </c>
      <c r="I1573" t="s">
        <v>288</v>
      </c>
      <c r="J1573" t="s">
        <v>289</v>
      </c>
      <c r="K1573" t="s">
        <v>295</v>
      </c>
      <c r="L1573" s="36">
        <v>6363</v>
      </c>
      <c r="M1573">
        <v>-95</v>
      </c>
      <c r="N1573" s="66">
        <v>-1.47E-2</v>
      </c>
      <c r="O1573" s="36">
        <v>6458</v>
      </c>
      <c r="P1573" s="66">
        <v>-1.47E-2</v>
      </c>
      <c r="Q1573" s="36">
        <v>6516</v>
      </c>
      <c r="R1573" s="36">
        <v>6517</v>
      </c>
      <c r="S1573" s="36">
        <v>6338</v>
      </c>
      <c r="T1573" s="66">
        <v>-2.3400000000000001E-2</v>
      </c>
      <c r="U1573" s="66">
        <v>-3.5999999999999999E-3</v>
      </c>
      <c r="V1573" s="66">
        <v>-2.3599999999999999E-2</v>
      </c>
      <c r="W1573" s="66">
        <v>3.8999999999999998E-3</v>
      </c>
      <c r="X1573" s="1">
        <v>9001100</v>
      </c>
      <c r="Y1573" s="1">
        <v>57719494</v>
      </c>
      <c r="Z1573" s="1">
        <v>24354370</v>
      </c>
      <c r="AA1573" t="s">
        <v>667</v>
      </c>
      <c r="AB1573" t="s">
        <v>467</v>
      </c>
      <c r="AC1573">
        <v>14.14</v>
      </c>
      <c r="AD1573">
        <v>1.53</v>
      </c>
      <c r="AE1573">
        <v>2.83</v>
      </c>
      <c r="AF1573" t="s">
        <v>230</v>
      </c>
      <c r="AG1573" s="1">
        <v>682500</v>
      </c>
      <c r="AH1573" s="36">
        <v>6364</v>
      </c>
      <c r="AI1573" s="1">
        <v>2500</v>
      </c>
      <c r="AJ1573" s="36">
        <v>6363</v>
      </c>
      <c r="AK1573" s="1">
        <v>2300</v>
      </c>
      <c r="AL1573" s="2">
        <v>0.63749999999999996</v>
      </c>
      <c r="AN1573" t="s">
        <v>298</v>
      </c>
      <c r="AO1573" t="s">
        <v>434</v>
      </c>
      <c r="AQ1573" t="str">
        <f t="shared" si="24"/>
        <v/>
      </c>
    </row>
    <row r="1574" spans="1:43">
      <c r="A1574" s="8">
        <v>46197</v>
      </c>
      <c r="B1574" s="67">
        <v>3967</v>
      </c>
      <c r="C1574" s="67">
        <v>-0.59</v>
      </c>
      <c r="D1574" s="67">
        <v>69350</v>
      </c>
      <c r="E1574" s="67">
        <v>-0.6</v>
      </c>
      <c r="F1574" s="69">
        <v>8331</v>
      </c>
      <c r="G1574" t="s">
        <v>96</v>
      </c>
      <c r="H1574">
        <v>0</v>
      </c>
      <c r="I1574" t="s">
        <v>288</v>
      </c>
      <c r="J1574" t="s">
        <v>289</v>
      </c>
      <c r="K1574" t="s">
        <v>290</v>
      </c>
      <c r="L1574" s="36">
        <v>2426.5</v>
      </c>
      <c r="M1574">
        <v>-42.5</v>
      </c>
      <c r="N1574" s="66">
        <v>-1.72E-2</v>
      </c>
      <c r="O1574" s="36">
        <v>2469</v>
      </c>
      <c r="P1574" s="66">
        <v>-1.72E-2</v>
      </c>
      <c r="Q1574" s="36">
        <v>2493</v>
      </c>
      <c r="R1574" s="36">
        <v>2509</v>
      </c>
      <c r="S1574" s="36">
        <v>2409.5</v>
      </c>
      <c r="T1574" s="66">
        <v>-2.6599999999999999E-2</v>
      </c>
      <c r="U1574" s="66">
        <v>2.0000000000000001E-4</v>
      </c>
      <c r="V1574" s="66">
        <v>-3.2800000000000003E-2</v>
      </c>
      <c r="W1574" s="66">
        <v>7.0000000000000001E-3</v>
      </c>
      <c r="X1574" s="1">
        <v>1112200</v>
      </c>
      <c r="Y1574" s="1">
        <v>2723505</v>
      </c>
      <c r="Z1574" s="1">
        <v>1881801</v>
      </c>
      <c r="AA1574" t="s">
        <v>648</v>
      </c>
      <c r="AB1574" t="s">
        <v>469</v>
      </c>
      <c r="AC1574">
        <v>15.7</v>
      </c>
      <c r="AD1574">
        <v>1.34</v>
      </c>
      <c r="AE1574">
        <v>2.64</v>
      </c>
      <c r="AF1574" t="s">
        <v>230</v>
      </c>
      <c r="AG1574" s="1">
        <v>44100</v>
      </c>
      <c r="AH1574" s="36">
        <v>2426.5</v>
      </c>
      <c r="AI1574">
        <v>400</v>
      </c>
      <c r="AJ1574" s="36">
        <v>2425.5</v>
      </c>
      <c r="AK1574">
        <v>400</v>
      </c>
      <c r="AL1574" s="2">
        <v>0.63749999999999996</v>
      </c>
      <c r="AN1574" t="s">
        <v>298</v>
      </c>
      <c r="AO1574" t="s">
        <v>434</v>
      </c>
      <c r="AQ1574" t="str">
        <f t="shared" si="24"/>
        <v/>
      </c>
    </row>
    <row r="1575" spans="1:43">
      <c r="A1575" s="8">
        <v>46197</v>
      </c>
      <c r="B1575" s="67">
        <v>3967</v>
      </c>
      <c r="C1575" s="67">
        <v>-0.59</v>
      </c>
      <c r="D1575" s="67">
        <v>69350</v>
      </c>
      <c r="E1575" s="67">
        <v>-0.6</v>
      </c>
      <c r="F1575" s="69">
        <v>8424</v>
      </c>
      <c r="G1575" t="s">
        <v>97</v>
      </c>
      <c r="H1575">
        <v>0</v>
      </c>
      <c r="I1575" t="s">
        <v>288</v>
      </c>
      <c r="J1575" t="s">
        <v>289</v>
      </c>
      <c r="K1575" t="s">
        <v>295</v>
      </c>
      <c r="L1575" s="36">
        <v>4192</v>
      </c>
      <c r="M1575">
        <v>16</v>
      </c>
      <c r="N1575" s="66">
        <v>3.8E-3</v>
      </c>
      <c r="O1575" s="36">
        <v>4176</v>
      </c>
      <c r="P1575" s="66">
        <v>3.8E-3</v>
      </c>
      <c r="Q1575" s="36">
        <v>4176</v>
      </c>
      <c r="R1575" s="36">
        <v>4216</v>
      </c>
      <c r="S1575" s="36">
        <v>4175</v>
      </c>
      <c r="T1575" s="66">
        <v>3.8E-3</v>
      </c>
      <c r="U1575" s="66">
        <v>-1.4E-3</v>
      </c>
      <c r="V1575" s="66">
        <v>-5.5999999999999999E-3</v>
      </c>
      <c r="W1575" s="66">
        <v>4.0000000000000001E-3</v>
      </c>
      <c r="X1575" s="1">
        <v>83300</v>
      </c>
      <c r="Y1575" s="1">
        <v>349228</v>
      </c>
      <c r="Z1575" s="1">
        <v>380899</v>
      </c>
      <c r="AA1575" t="s">
        <v>470</v>
      </c>
      <c r="AB1575" t="s">
        <v>592</v>
      </c>
      <c r="AC1575">
        <v>7.87</v>
      </c>
      <c r="AD1575">
        <v>0.75</v>
      </c>
      <c r="AE1575">
        <v>4.0999999999999996</v>
      </c>
      <c r="AF1575" t="s">
        <v>230</v>
      </c>
      <c r="AG1575" s="1">
        <v>25900</v>
      </c>
      <c r="AH1575" s="36">
        <v>4195</v>
      </c>
      <c r="AI1575">
        <v>500</v>
      </c>
      <c r="AJ1575" s="36">
        <v>4192</v>
      </c>
      <c r="AK1575">
        <v>800</v>
      </c>
      <c r="AL1575" s="2">
        <v>0.63680555555555551</v>
      </c>
      <c r="AN1575" t="s">
        <v>298</v>
      </c>
      <c r="AO1575" t="s">
        <v>472</v>
      </c>
      <c r="AQ1575" t="str">
        <f t="shared" si="24"/>
        <v/>
      </c>
    </row>
    <row r="1576" spans="1:43">
      <c r="A1576" s="8">
        <v>46197</v>
      </c>
      <c r="B1576" s="67">
        <v>3967</v>
      </c>
      <c r="C1576" s="67">
        <v>-0.59</v>
      </c>
      <c r="D1576" s="67">
        <v>69350</v>
      </c>
      <c r="E1576" s="67">
        <v>-0.6</v>
      </c>
      <c r="F1576" s="69">
        <v>8425</v>
      </c>
      <c r="G1576" t="s">
        <v>98</v>
      </c>
      <c r="H1576">
        <v>0</v>
      </c>
      <c r="I1576" t="s">
        <v>288</v>
      </c>
      <c r="J1576" t="s">
        <v>289</v>
      </c>
      <c r="K1576" t="s">
        <v>295</v>
      </c>
      <c r="L1576" s="36">
        <v>1250</v>
      </c>
      <c r="M1576">
        <v>-2</v>
      </c>
      <c r="N1576" s="66">
        <v>-1.6000000000000001E-3</v>
      </c>
      <c r="O1576" s="36">
        <v>1252</v>
      </c>
      <c r="P1576" s="66">
        <v>-1.5E-3</v>
      </c>
      <c r="Q1576" s="36">
        <v>1253</v>
      </c>
      <c r="R1576" s="36">
        <v>1265</v>
      </c>
      <c r="S1576" s="36">
        <v>1247</v>
      </c>
      <c r="T1576" s="66">
        <v>-2.3E-3</v>
      </c>
      <c r="U1576" s="66">
        <v>-3.0999999999999999E-3</v>
      </c>
      <c r="V1576" s="66">
        <v>-1.18E-2</v>
      </c>
      <c r="W1576" s="66">
        <v>2.3999999999999998E-3</v>
      </c>
      <c r="X1576" s="1">
        <v>397800</v>
      </c>
      <c r="Y1576" s="1">
        <v>498790</v>
      </c>
      <c r="Z1576" s="1">
        <v>353332</v>
      </c>
      <c r="AA1576" t="s">
        <v>473</v>
      </c>
      <c r="AB1576" t="s">
        <v>607</v>
      </c>
      <c r="AC1576">
        <v>7.5</v>
      </c>
      <c r="AD1576">
        <v>0.81</v>
      </c>
      <c r="AE1576">
        <v>4.16</v>
      </c>
      <c r="AF1576" t="s">
        <v>230</v>
      </c>
      <c r="AG1576" s="1">
        <v>160600</v>
      </c>
      <c r="AH1576" s="36">
        <v>1251</v>
      </c>
      <c r="AI1576" s="1">
        <v>3900</v>
      </c>
      <c r="AJ1576" s="36">
        <v>1250</v>
      </c>
      <c r="AK1576" s="1">
        <v>3200</v>
      </c>
      <c r="AL1576" s="2">
        <v>0.63680555555555551</v>
      </c>
      <c r="AN1576" t="s">
        <v>298</v>
      </c>
      <c r="AO1576" t="s">
        <v>472</v>
      </c>
      <c r="AQ1576" t="str">
        <f t="shared" si="24"/>
        <v/>
      </c>
    </row>
    <row r="1577" spans="1:43">
      <c r="A1577" s="8">
        <v>46197</v>
      </c>
      <c r="B1577" s="67">
        <v>3967</v>
      </c>
      <c r="C1577" s="67">
        <v>-0.59</v>
      </c>
      <c r="D1577" s="67">
        <v>69350</v>
      </c>
      <c r="E1577" s="67">
        <v>-0.6</v>
      </c>
      <c r="F1577" s="69">
        <v>8591</v>
      </c>
      <c r="G1577" t="s">
        <v>99</v>
      </c>
      <c r="H1577">
        <v>0</v>
      </c>
      <c r="I1577" t="s">
        <v>288</v>
      </c>
      <c r="J1577" t="s">
        <v>289</v>
      </c>
      <c r="K1577" t="s">
        <v>290</v>
      </c>
      <c r="L1577" s="36">
        <v>6198</v>
      </c>
      <c r="M1577">
        <v>-136</v>
      </c>
      <c r="N1577" s="66">
        <v>-2.1499999999999998E-2</v>
      </c>
      <c r="O1577" s="36">
        <v>6334</v>
      </c>
      <c r="P1577" s="66">
        <v>-2.1399999999999999E-2</v>
      </c>
      <c r="Q1577" s="36">
        <v>6306</v>
      </c>
      <c r="R1577" s="36">
        <v>6344</v>
      </c>
      <c r="S1577" s="36">
        <v>6144</v>
      </c>
      <c r="T1577" s="66">
        <v>-1.7100000000000001E-2</v>
      </c>
      <c r="U1577" s="66">
        <v>-8.0000000000000004E-4</v>
      </c>
      <c r="V1577" s="66">
        <v>-2.3E-2</v>
      </c>
      <c r="W1577" s="66">
        <v>8.6999999999999994E-3</v>
      </c>
      <c r="X1577" s="1">
        <v>2194000</v>
      </c>
      <c r="Y1577" s="1">
        <v>13671447</v>
      </c>
      <c r="Z1577" s="1">
        <v>6967212</v>
      </c>
      <c r="AA1577" t="s">
        <v>668</v>
      </c>
      <c r="AB1577" t="s">
        <v>476</v>
      </c>
      <c r="AC1577">
        <v>12.86</v>
      </c>
      <c r="AD1577">
        <v>1.51</v>
      </c>
      <c r="AE1577">
        <v>3.02</v>
      </c>
      <c r="AF1577" t="s">
        <v>230</v>
      </c>
      <c r="AG1577" s="1">
        <v>238600</v>
      </c>
      <c r="AH1577" s="36">
        <v>6199</v>
      </c>
      <c r="AI1577">
        <v>400</v>
      </c>
      <c r="AJ1577" s="36">
        <v>6198</v>
      </c>
      <c r="AK1577">
        <v>100</v>
      </c>
      <c r="AL1577" s="2">
        <v>0.63749999999999996</v>
      </c>
      <c r="AN1577" t="s">
        <v>298</v>
      </c>
      <c r="AO1577" t="s">
        <v>472</v>
      </c>
      <c r="AQ1577" t="str">
        <f t="shared" si="24"/>
        <v/>
      </c>
    </row>
    <row r="1578" spans="1:43">
      <c r="A1578" s="8">
        <v>46197</v>
      </c>
      <c r="B1578" s="67">
        <v>3967</v>
      </c>
      <c r="C1578" s="67">
        <v>-0.59</v>
      </c>
      <c r="D1578" s="67">
        <v>69350</v>
      </c>
      <c r="E1578" s="67">
        <v>-0.6</v>
      </c>
      <c r="F1578" s="69">
        <v>8593</v>
      </c>
      <c r="G1578" t="s">
        <v>100</v>
      </c>
      <c r="H1578">
        <v>0</v>
      </c>
      <c r="I1578" t="s">
        <v>288</v>
      </c>
      <c r="J1578" t="s">
        <v>289</v>
      </c>
      <c r="K1578" t="s">
        <v>295</v>
      </c>
      <c r="L1578" s="36">
        <v>1296</v>
      </c>
      <c r="M1578">
        <v>7</v>
      </c>
      <c r="N1578" s="66">
        <v>5.4000000000000003E-3</v>
      </c>
      <c r="O1578" s="36">
        <v>1289</v>
      </c>
      <c r="P1578" s="66">
        <v>5.4000000000000003E-3</v>
      </c>
      <c r="Q1578" s="36">
        <v>1292.5</v>
      </c>
      <c r="R1578" s="36">
        <v>1301.5</v>
      </c>
      <c r="S1578" s="36">
        <v>1290</v>
      </c>
      <c r="T1578" s="66">
        <v>2.7000000000000001E-3</v>
      </c>
      <c r="U1578" s="66">
        <v>0</v>
      </c>
      <c r="V1578" s="66">
        <v>-4.1999999999999997E-3</v>
      </c>
      <c r="W1578" s="66">
        <v>4.5999999999999999E-3</v>
      </c>
      <c r="X1578" s="1">
        <v>2706500</v>
      </c>
      <c r="Y1578" s="1">
        <v>3507831</v>
      </c>
      <c r="Z1578" s="1">
        <v>1901118</v>
      </c>
      <c r="AA1578" t="s">
        <v>477</v>
      </c>
      <c r="AB1578" t="s">
        <v>594</v>
      </c>
      <c r="AC1578">
        <v>11.63</v>
      </c>
      <c r="AD1578">
        <v>0.93</v>
      </c>
      <c r="AE1578">
        <v>3.94</v>
      </c>
      <c r="AF1578" t="s">
        <v>230</v>
      </c>
      <c r="AG1578" s="1">
        <v>924500</v>
      </c>
      <c r="AH1578" s="36">
        <v>1296.5</v>
      </c>
      <c r="AI1578" s="1">
        <v>14200</v>
      </c>
      <c r="AJ1578" s="36">
        <v>1296</v>
      </c>
      <c r="AK1578" s="1">
        <v>13300</v>
      </c>
      <c r="AL1578" s="2">
        <v>0.63749999999999996</v>
      </c>
      <c r="AN1578" t="s">
        <v>298</v>
      </c>
      <c r="AO1578" t="s">
        <v>472</v>
      </c>
      <c r="AQ1578" t="str">
        <f t="shared" si="24"/>
        <v/>
      </c>
    </row>
    <row r="1579" spans="1:43">
      <c r="A1579" s="8">
        <v>46197</v>
      </c>
      <c r="B1579" s="67">
        <v>3967</v>
      </c>
      <c r="C1579" s="67">
        <v>-0.59</v>
      </c>
      <c r="D1579" s="67">
        <v>69350</v>
      </c>
      <c r="E1579" s="67">
        <v>-0.6</v>
      </c>
      <c r="F1579" s="69">
        <v>8604</v>
      </c>
      <c r="G1579" t="s">
        <v>101</v>
      </c>
      <c r="H1579">
        <v>0</v>
      </c>
      <c r="I1579" t="s">
        <v>288</v>
      </c>
      <c r="J1579" t="s">
        <v>289</v>
      </c>
      <c r="K1579" t="s">
        <v>295</v>
      </c>
      <c r="L1579" s="36">
        <v>1413</v>
      </c>
      <c r="M1579">
        <v>12</v>
      </c>
      <c r="N1579" s="66">
        <v>8.6E-3</v>
      </c>
      <c r="O1579" s="36">
        <v>1401</v>
      </c>
      <c r="P1579" s="66">
        <v>8.5000000000000006E-3</v>
      </c>
      <c r="Q1579" s="36">
        <v>1410</v>
      </c>
      <c r="R1579" s="36">
        <v>1429.5</v>
      </c>
      <c r="S1579" s="36">
        <v>1396</v>
      </c>
      <c r="T1579" s="66">
        <v>2.0999999999999999E-3</v>
      </c>
      <c r="U1579" s="66">
        <v>-3.5000000000000001E-3</v>
      </c>
      <c r="V1579" s="66">
        <v>-1.15E-2</v>
      </c>
      <c r="W1579" s="66">
        <v>1.21E-2</v>
      </c>
      <c r="X1579" s="1">
        <v>7750300</v>
      </c>
      <c r="Y1579" s="1">
        <v>10939438</v>
      </c>
      <c r="Z1579" s="1">
        <v>4364138</v>
      </c>
      <c r="AA1579" t="s">
        <v>479</v>
      </c>
      <c r="AB1579" t="s">
        <v>480</v>
      </c>
      <c r="AC1579">
        <v>10.98</v>
      </c>
      <c r="AD1579">
        <v>1.1000000000000001</v>
      </c>
      <c r="AE1579">
        <v>3.68</v>
      </c>
      <c r="AF1579" t="s">
        <v>230</v>
      </c>
      <c r="AG1579" s="1">
        <v>653300</v>
      </c>
      <c r="AH1579" s="36">
        <v>1413.5</v>
      </c>
      <c r="AI1579" s="1">
        <v>7000</v>
      </c>
      <c r="AJ1579" s="36">
        <v>1413</v>
      </c>
      <c r="AK1579" s="1">
        <v>8300</v>
      </c>
      <c r="AL1579" s="2">
        <v>0.63749999999999996</v>
      </c>
      <c r="AN1579" t="s">
        <v>298</v>
      </c>
      <c r="AO1579" t="s">
        <v>481</v>
      </c>
      <c r="AQ1579" t="str">
        <f t="shared" si="24"/>
        <v/>
      </c>
    </row>
    <row r="1580" spans="1:43">
      <c r="A1580" s="8">
        <v>46197</v>
      </c>
      <c r="B1580" s="67">
        <v>3967</v>
      </c>
      <c r="C1580" s="67">
        <v>-0.59</v>
      </c>
      <c r="D1580" s="67">
        <v>69350</v>
      </c>
      <c r="E1580" s="67">
        <v>-0.6</v>
      </c>
      <c r="F1580" s="69">
        <v>8697</v>
      </c>
      <c r="G1580" t="s">
        <v>102</v>
      </c>
      <c r="H1580">
        <v>0</v>
      </c>
      <c r="I1580" t="s">
        <v>288</v>
      </c>
      <c r="J1580" t="s">
        <v>289</v>
      </c>
      <c r="K1580" t="s">
        <v>295</v>
      </c>
      <c r="L1580" s="36">
        <v>2012</v>
      </c>
      <c r="M1580">
        <v>-51</v>
      </c>
      <c r="N1580" s="66">
        <v>-2.47E-2</v>
      </c>
      <c r="O1580" s="36">
        <v>2063</v>
      </c>
      <c r="P1580" s="66">
        <v>-2.47E-2</v>
      </c>
      <c r="Q1580" s="36">
        <v>2069.5</v>
      </c>
      <c r="R1580" s="36">
        <v>2084</v>
      </c>
      <c r="S1580" s="36">
        <v>2011</v>
      </c>
      <c r="T1580" s="66">
        <v>-2.7699999999999999E-2</v>
      </c>
      <c r="U1580" s="66">
        <v>-2.5100000000000001E-2</v>
      </c>
      <c r="V1580" s="66">
        <v>-3.4500000000000003E-2</v>
      </c>
      <c r="W1580" s="66">
        <v>4.0000000000000002E-4</v>
      </c>
      <c r="X1580" s="1">
        <v>2050600</v>
      </c>
      <c r="Y1580" s="1">
        <v>4198041</v>
      </c>
      <c r="Z1580" s="1">
        <v>2075952</v>
      </c>
      <c r="AA1580" t="s">
        <v>669</v>
      </c>
      <c r="AB1580" t="s">
        <v>483</v>
      </c>
      <c r="AC1580">
        <v>25.53</v>
      </c>
      <c r="AD1580">
        <v>5.99</v>
      </c>
      <c r="AE1580">
        <v>3.13</v>
      </c>
      <c r="AF1580" t="s">
        <v>230</v>
      </c>
      <c r="AG1580" s="1">
        <v>87700</v>
      </c>
      <c r="AH1580" s="36">
        <v>2012.5</v>
      </c>
      <c r="AI1580">
        <v>200</v>
      </c>
      <c r="AJ1580" s="36">
        <v>2012</v>
      </c>
      <c r="AK1580" s="1">
        <v>3000</v>
      </c>
      <c r="AL1580" s="2">
        <v>0.63749999999999996</v>
      </c>
      <c r="AN1580" t="s">
        <v>298</v>
      </c>
      <c r="AO1580" t="s">
        <v>472</v>
      </c>
      <c r="AQ1580" t="str">
        <f t="shared" si="24"/>
        <v/>
      </c>
    </row>
    <row r="1581" spans="1:43">
      <c r="A1581" s="8">
        <v>46197</v>
      </c>
      <c r="B1581" s="67">
        <v>3967</v>
      </c>
      <c r="C1581" s="67">
        <v>-0.59</v>
      </c>
      <c r="D1581" s="67">
        <v>69350</v>
      </c>
      <c r="E1581" s="67">
        <v>-0.6</v>
      </c>
      <c r="F1581" s="69">
        <v>8830</v>
      </c>
      <c r="G1581" t="s">
        <v>103</v>
      </c>
      <c r="H1581">
        <v>0</v>
      </c>
      <c r="I1581" t="s">
        <v>288</v>
      </c>
      <c r="J1581" t="s">
        <v>289</v>
      </c>
      <c r="K1581" t="s">
        <v>295</v>
      </c>
      <c r="L1581" s="36">
        <v>3471</v>
      </c>
      <c r="M1581">
        <v>-23</v>
      </c>
      <c r="N1581" s="66">
        <v>-6.6E-3</v>
      </c>
      <c r="O1581" s="36">
        <v>3494</v>
      </c>
      <c r="P1581" s="66">
        <v>-6.4999999999999997E-3</v>
      </c>
      <c r="Q1581" s="36">
        <v>3494</v>
      </c>
      <c r="R1581" s="36">
        <v>3511</v>
      </c>
      <c r="S1581" s="36">
        <v>3447</v>
      </c>
      <c r="T1581" s="66">
        <v>-6.4999999999999997E-3</v>
      </c>
      <c r="U1581" s="66">
        <v>2.3E-3</v>
      </c>
      <c r="V1581" s="66">
        <v>-1.1299999999999999E-2</v>
      </c>
      <c r="W1581" s="66">
        <v>6.8999999999999999E-3</v>
      </c>
      <c r="X1581" s="1">
        <v>1735000</v>
      </c>
      <c r="Y1581" s="1">
        <v>6033730</v>
      </c>
      <c r="Z1581" s="1">
        <v>3248856</v>
      </c>
      <c r="AA1581" t="s">
        <v>484</v>
      </c>
      <c r="AB1581" t="s">
        <v>620</v>
      </c>
      <c r="AC1581">
        <v>14.37</v>
      </c>
      <c r="AD1581">
        <v>1.29</v>
      </c>
      <c r="AE1581">
        <v>1.5</v>
      </c>
      <c r="AF1581" t="s">
        <v>230</v>
      </c>
      <c r="AG1581" s="1">
        <v>63700</v>
      </c>
      <c r="AH1581" s="36">
        <v>3472</v>
      </c>
      <c r="AI1581">
        <v>300</v>
      </c>
      <c r="AJ1581" s="36">
        <v>3471</v>
      </c>
      <c r="AK1581">
        <v>500</v>
      </c>
      <c r="AL1581" s="2">
        <v>0.63749999999999996</v>
      </c>
      <c r="AN1581" t="s">
        <v>298</v>
      </c>
      <c r="AO1581" t="s">
        <v>332</v>
      </c>
      <c r="AQ1581" t="str">
        <f t="shared" si="24"/>
        <v/>
      </c>
    </row>
    <row r="1582" spans="1:43">
      <c r="A1582" s="8">
        <v>46197</v>
      </c>
      <c r="B1582" s="67">
        <v>3967</v>
      </c>
      <c r="C1582" s="67">
        <v>-0.59</v>
      </c>
      <c r="D1582" s="67">
        <v>69350</v>
      </c>
      <c r="E1582" s="67">
        <v>-0.6</v>
      </c>
      <c r="F1582" s="69">
        <v>9020</v>
      </c>
      <c r="G1582" t="s">
        <v>104</v>
      </c>
      <c r="H1582">
        <v>0</v>
      </c>
      <c r="I1582" t="s">
        <v>288</v>
      </c>
      <c r="J1582" t="s">
        <v>289</v>
      </c>
      <c r="K1582" t="s">
        <v>295</v>
      </c>
      <c r="L1582" s="36">
        <v>3362</v>
      </c>
      <c r="M1582">
        <v>11</v>
      </c>
      <c r="N1582" s="66">
        <v>3.3E-3</v>
      </c>
      <c r="O1582" s="36">
        <v>3351</v>
      </c>
      <c r="P1582" s="66">
        <v>3.2000000000000002E-3</v>
      </c>
      <c r="Q1582" s="36">
        <v>3395</v>
      </c>
      <c r="R1582" s="36">
        <v>3407</v>
      </c>
      <c r="S1582" s="36">
        <v>3352</v>
      </c>
      <c r="T1582" s="66">
        <v>-9.7000000000000003E-3</v>
      </c>
      <c r="U1582" s="66">
        <v>-5.3E-3</v>
      </c>
      <c r="V1582" s="66">
        <v>-1.32E-2</v>
      </c>
      <c r="W1582" s="66">
        <v>2.8999999999999998E-3</v>
      </c>
      <c r="X1582" s="1">
        <v>1326300</v>
      </c>
      <c r="Y1582" s="1">
        <v>4483688</v>
      </c>
      <c r="Z1582" s="1">
        <v>3813893</v>
      </c>
      <c r="AA1582" t="s">
        <v>486</v>
      </c>
      <c r="AB1582" t="s">
        <v>608</v>
      </c>
      <c r="AC1582">
        <v>14.88</v>
      </c>
      <c r="AD1582">
        <v>1.24</v>
      </c>
      <c r="AE1582">
        <v>2.5</v>
      </c>
      <c r="AF1582" t="s">
        <v>230</v>
      </c>
      <c r="AG1582" s="1">
        <v>82900</v>
      </c>
      <c r="AH1582" s="36">
        <v>3363</v>
      </c>
      <c r="AI1582" s="1">
        <v>1700</v>
      </c>
      <c r="AJ1582" s="36">
        <v>3362</v>
      </c>
      <c r="AK1582">
        <v>800</v>
      </c>
      <c r="AL1582" s="2">
        <v>0.63749999999999996</v>
      </c>
      <c r="AN1582" t="s">
        <v>298</v>
      </c>
      <c r="AO1582" t="s">
        <v>488</v>
      </c>
      <c r="AQ1582" t="str">
        <f t="shared" si="24"/>
        <v/>
      </c>
    </row>
    <row r="1583" spans="1:43">
      <c r="A1583" s="8">
        <v>46197</v>
      </c>
      <c r="B1583" s="67">
        <v>3967</v>
      </c>
      <c r="C1583" s="67">
        <v>-0.59</v>
      </c>
      <c r="D1583" s="67">
        <v>69350</v>
      </c>
      <c r="E1583" s="67">
        <v>-0.6</v>
      </c>
      <c r="F1583" s="69">
        <v>9024</v>
      </c>
      <c r="G1583" t="s">
        <v>105</v>
      </c>
      <c r="H1583">
        <v>0</v>
      </c>
      <c r="I1583" t="s">
        <v>288</v>
      </c>
      <c r="J1583" t="s">
        <v>289</v>
      </c>
      <c r="K1583" t="s">
        <v>290</v>
      </c>
      <c r="L1583" s="36">
        <v>2884</v>
      </c>
      <c r="M1583">
        <v>-87.5</v>
      </c>
      <c r="N1583" s="66">
        <v>-2.9399999999999999E-2</v>
      </c>
      <c r="O1583" s="36">
        <v>2971.5</v>
      </c>
      <c r="P1583" s="66">
        <v>-2.9399999999999999E-2</v>
      </c>
      <c r="Q1583" s="36">
        <v>2985</v>
      </c>
      <c r="R1583" s="36">
        <v>3020</v>
      </c>
      <c r="S1583" s="36">
        <v>2881.5</v>
      </c>
      <c r="T1583" s="66">
        <v>-3.3799999999999997E-2</v>
      </c>
      <c r="U1583" s="66">
        <v>-8.3999999999999995E-3</v>
      </c>
      <c r="V1583" s="66">
        <v>-4.4999999999999998E-2</v>
      </c>
      <c r="W1583" s="66">
        <v>8.0000000000000004E-4</v>
      </c>
      <c r="X1583" s="1">
        <v>1229200</v>
      </c>
      <c r="Y1583" s="1">
        <v>3587792</v>
      </c>
      <c r="Z1583" s="1">
        <v>881856</v>
      </c>
      <c r="AA1583" t="s">
        <v>489</v>
      </c>
      <c r="AB1583" t="s">
        <v>609</v>
      </c>
      <c r="AC1583">
        <v>27.15</v>
      </c>
      <c r="AD1583">
        <v>1.28</v>
      </c>
      <c r="AE1583">
        <v>1.46</v>
      </c>
      <c r="AF1583" t="s">
        <v>230</v>
      </c>
      <c r="AG1583" s="1">
        <v>87000</v>
      </c>
      <c r="AH1583" s="36">
        <v>2884.5</v>
      </c>
      <c r="AI1583">
        <v>700</v>
      </c>
      <c r="AJ1583" s="36">
        <v>2883.5</v>
      </c>
      <c r="AK1583">
        <v>200</v>
      </c>
      <c r="AL1583" s="2">
        <v>0.63749999999999996</v>
      </c>
      <c r="AN1583" t="s">
        <v>298</v>
      </c>
      <c r="AO1583" t="s">
        <v>488</v>
      </c>
      <c r="AQ1583" t="str">
        <f t="shared" si="24"/>
        <v/>
      </c>
    </row>
    <row r="1584" spans="1:43">
      <c r="A1584" s="8">
        <v>46197</v>
      </c>
      <c r="B1584" s="67">
        <v>3967</v>
      </c>
      <c r="C1584" s="67">
        <v>-0.59</v>
      </c>
      <c r="D1584" s="67">
        <v>69350</v>
      </c>
      <c r="E1584" s="67">
        <v>-0.6</v>
      </c>
      <c r="F1584" s="69">
        <v>9069</v>
      </c>
      <c r="G1584" t="s">
        <v>106</v>
      </c>
      <c r="H1584">
        <v>0</v>
      </c>
      <c r="I1584" t="s">
        <v>288</v>
      </c>
      <c r="J1584" t="s">
        <v>289</v>
      </c>
      <c r="K1584" t="s">
        <v>295</v>
      </c>
      <c r="L1584" s="36">
        <v>1895.5</v>
      </c>
      <c r="M1584">
        <v>-4</v>
      </c>
      <c r="N1584" s="66">
        <v>-2.0999999999999999E-3</v>
      </c>
      <c r="O1584" s="36">
        <v>1899.5</v>
      </c>
      <c r="P1584" s="66">
        <v>-2.0999999999999999E-3</v>
      </c>
      <c r="Q1584" s="36">
        <v>1895.5</v>
      </c>
      <c r="R1584" s="36">
        <v>1905.5</v>
      </c>
      <c r="S1584" s="36">
        <v>1865.5</v>
      </c>
      <c r="T1584" s="66">
        <v>0</v>
      </c>
      <c r="U1584" s="66">
        <v>1.2999999999999999E-3</v>
      </c>
      <c r="V1584" s="66">
        <v>-5.1999999999999998E-3</v>
      </c>
      <c r="W1584" s="66">
        <v>1.6E-2</v>
      </c>
      <c r="X1584" s="1">
        <v>208600</v>
      </c>
      <c r="Y1584" s="1">
        <v>394943</v>
      </c>
      <c r="Z1584" s="1">
        <v>333025</v>
      </c>
      <c r="AA1584" t="s">
        <v>491</v>
      </c>
      <c r="AB1584" t="s">
        <v>492</v>
      </c>
      <c r="AC1584">
        <v>13.55</v>
      </c>
      <c r="AD1584">
        <v>1.39</v>
      </c>
      <c r="AE1584">
        <v>2.95</v>
      </c>
      <c r="AF1584" t="s">
        <v>230</v>
      </c>
      <c r="AG1584" s="1">
        <v>28800</v>
      </c>
      <c r="AH1584" s="36">
        <v>1896.5</v>
      </c>
      <c r="AI1584">
        <v>200</v>
      </c>
      <c r="AJ1584" s="36">
        <v>1895.5</v>
      </c>
      <c r="AK1584">
        <v>500</v>
      </c>
      <c r="AL1584" s="2">
        <v>0.63680555555555551</v>
      </c>
      <c r="AN1584" t="s">
        <v>298</v>
      </c>
      <c r="AO1584" t="s">
        <v>488</v>
      </c>
      <c r="AQ1584" t="str">
        <f t="shared" si="24"/>
        <v/>
      </c>
    </row>
    <row r="1585" spans="1:43">
      <c r="A1585" s="8">
        <v>46197</v>
      </c>
      <c r="B1585" s="67">
        <v>3967</v>
      </c>
      <c r="C1585" s="67">
        <v>-0.59</v>
      </c>
      <c r="D1585" s="67">
        <v>69350</v>
      </c>
      <c r="E1585" s="67">
        <v>-0.6</v>
      </c>
      <c r="F1585" s="69">
        <v>9227</v>
      </c>
      <c r="G1585" t="s">
        <v>107</v>
      </c>
      <c r="H1585">
        <v>0</v>
      </c>
      <c r="I1585" t="s">
        <v>347</v>
      </c>
      <c r="J1585" t="s">
        <v>289</v>
      </c>
      <c r="K1585" t="s">
        <v>295</v>
      </c>
      <c r="L1585">
        <v>891</v>
      </c>
      <c r="M1585">
        <v>-1</v>
      </c>
      <c r="N1585" s="66">
        <v>-1.1000000000000001E-3</v>
      </c>
      <c r="O1585">
        <v>892</v>
      </c>
      <c r="P1585" s="66">
        <v>-1.1000000000000001E-3</v>
      </c>
      <c r="Q1585">
        <v>885</v>
      </c>
      <c r="R1585">
        <v>902</v>
      </c>
      <c r="S1585">
        <v>883</v>
      </c>
      <c r="T1585" s="66">
        <v>6.7000000000000002E-3</v>
      </c>
      <c r="U1585" s="66">
        <v>-1.1000000000000001E-3</v>
      </c>
      <c r="V1585" s="66">
        <v>-1.21E-2</v>
      </c>
      <c r="W1585" s="66">
        <v>8.9999999999999993E-3</v>
      </c>
      <c r="X1585" s="1">
        <v>66900</v>
      </c>
      <c r="Y1585" s="1">
        <v>59586</v>
      </c>
      <c r="Z1585" s="1">
        <v>14170</v>
      </c>
      <c r="AA1585" t="s">
        <v>493</v>
      </c>
      <c r="AB1585" t="s">
        <v>494</v>
      </c>
      <c r="AC1585">
        <v>0</v>
      </c>
      <c r="AD1585">
        <v>29.31</v>
      </c>
      <c r="AE1585">
        <v>0</v>
      </c>
      <c r="AF1585">
        <v>2.8</v>
      </c>
      <c r="AG1585" s="1">
        <v>2000</v>
      </c>
      <c r="AH1585">
        <v>893</v>
      </c>
      <c r="AI1585">
        <v>300</v>
      </c>
      <c r="AJ1585">
        <v>890</v>
      </c>
      <c r="AK1585">
        <v>200</v>
      </c>
      <c r="AL1585" s="2">
        <v>0.63611111111111107</v>
      </c>
      <c r="AN1585" t="s">
        <v>350</v>
      </c>
      <c r="AO1585" t="s">
        <v>313</v>
      </c>
      <c r="AQ1585" t="str">
        <f t="shared" si="24"/>
        <v/>
      </c>
    </row>
    <row r="1586" spans="1:43">
      <c r="A1586" s="8">
        <v>46197</v>
      </c>
      <c r="B1586" s="67">
        <v>3967</v>
      </c>
      <c r="C1586" s="67">
        <v>-0.59</v>
      </c>
      <c r="D1586" s="67">
        <v>69350</v>
      </c>
      <c r="E1586" s="67">
        <v>-0.6</v>
      </c>
      <c r="F1586" s="69">
        <v>9303</v>
      </c>
      <c r="G1586" t="s">
        <v>108</v>
      </c>
      <c r="H1586">
        <v>0</v>
      </c>
      <c r="I1586" t="s">
        <v>288</v>
      </c>
      <c r="J1586" t="s">
        <v>289</v>
      </c>
      <c r="K1586" t="s">
        <v>295</v>
      </c>
      <c r="L1586" s="36">
        <v>3765</v>
      </c>
      <c r="M1586">
        <v>-15</v>
      </c>
      <c r="N1586" s="66">
        <v>-4.0000000000000001E-3</v>
      </c>
      <c r="O1586" s="36">
        <v>3780</v>
      </c>
      <c r="P1586" s="66">
        <v>-3.8999999999999998E-3</v>
      </c>
      <c r="Q1586" s="36">
        <v>3795</v>
      </c>
      <c r="R1586" s="36">
        <v>3815</v>
      </c>
      <c r="S1586" s="36">
        <v>3760</v>
      </c>
      <c r="T1586" s="66">
        <v>-7.9000000000000008E-3</v>
      </c>
      <c r="U1586" s="66">
        <v>-3.8999999999999998E-3</v>
      </c>
      <c r="V1586" s="66">
        <v>-1.3100000000000001E-2</v>
      </c>
      <c r="W1586" s="66">
        <v>1.2999999999999999E-3</v>
      </c>
      <c r="X1586" s="1">
        <v>69200</v>
      </c>
      <c r="Y1586" s="1">
        <v>261780</v>
      </c>
      <c r="Z1586" s="1">
        <v>288452</v>
      </c>
      <c r="AA1586" t="s">
        <v>495</v>
      </c>
      <c r="AB1586" t="s">
        <v>496</v>
      </c>
      <c r="AC1586">
        <v>16.649999999999999</v>
      </c>
      <c r="AD1586">
        <v>0.91</v>
      </c>
      <c r="AE1586">
        <v>2.74</v>
      </c>
      <c r="AF1586" t="s">
        <v>230</v>
      </c>
      <c r="AG1586" s="1">
        <v>29800</v>
      </c>
      <c r="AH1586" s="36">
        <v>3770</v>
      </c>
      <c r="AI1586" s="1">
        <v>1300</v>
      </c>
      <c r="AJ1586" s="36">
        <v>3765</v>
      </c>
      <c r="AK1586" s="1">
        <v>1500</v>
      </c>
      <c r="AL1586" s="2">
        <v>0.63749999999999996</v>
      </c>
      <c r="AN1586" t="s">
        <v>298</v>
      </c>
      <c r="AO1586" t="s">
        <v>497</v>
      </c>
      <c r="AQ1586" t="str">
        <f t="shared" si="24"/>
        <v/>
      </c>
    </row>
    <row r="1587" spans="1:43">
      <c r="A1587" s="8">
        <v>46197</v>
      </c>
      <c r="B1587" s="67">
        <v>3967</v>
      </c>
      <c r="C1587" s="67">
        <v>-0.59</v>
      </c>
      <c r="D1587" s="67">
        <v>69350</v>
      </c>
      <c r="E1587" s="67">
        <v>-0.6</v>
      </c>
      <c r="F1587" s="69">
        <v>9308</v>
      </c>
      <c r="G1587" t="s">
        <v>109</v>
      </c>
      <c r="H1587">
        <v>0</v>
      </c>
      <c r="I1587" t="s">
        <v>314</v>
      </c>
      <c r="J1587" t="s">
        <v>289</v>
      </c>
      <c r="K1587" t="s">
        <v>295</v>
      </c>
      <c r="L1587" s="36">
        <v>1462</v>
      </c>
      <c r="M1587">
        <v>11</v>
      </c>
      <c r="N1587" s="66">
        <v>7.6E-3</v>
      </c>
      <c r="O1587" s="36">
        <v>1451</v>
      </c>
      <c r="P1587" s="66">
        <v>7.4999999999999997E-3</v>
      </c>
      <c r="Q1587" s="36">
        <v>1466</v>
      </c>
      <c r="R1587" s="36">
        <v>1485</v>
      </c>
      <c r="S1587" s="36">
        <v>1450</v>
      </c>
      <c r="T1587" s="66">
        <v>-2.7000000000000001E-3</v>
      </c>
      <c r="U1587" s="66">
        <v>-5.9999999999999995E-4</v>
      </c>
      <c r="V1587" s="66">
        <v>-1.54E-2</v>
      </c>
      <c r="W1587" s="66">
        <v>8.2000000000000007E-3</v>
      </c>
      <c r="X1587" s="1">
        <v>67500</v>
      </c>
      <c r="Y1587" s="1">
        <v>98893</v>
      </c>
      <c r="Z1587" s="1">
        <v>38118</v>
      </c>
      <c r="AA1587" t="s">
        <v>498</v>
      </c>
      <c r="AB1587" t="s">
        <v>499</v>
      </c>
      <c r="AC1587">
        <v>12.48</v>
      </c>
      <c r="AD1587">
        <v>0.98</v>
      </c>
      <c r="AE1587">
        <v>2.37</v>
      </c>
      <c r="AF1587" t="s">
        <v>230</v>
      </c>
      <c r="AG1587" s="1">
        <v>4400</v>
      </c>
      <c r="AH1587" s="36">
        <v>1461</v>
      </c>
      <c r="AI1587">
        <v>200</v>
      </c>
      <c r="AJ1587" s="36">
        <v>1460</v>
      </c>
      <c r="AK1587" s="1">
        <v>1500</v>
      </c>
      <c r="AL1587" s="2">
        <v>0.63611111111111107</v>
      </c>
      <c r="AN1587" t="s">
        <v>298</v>
      </c>
      <c r="AO1587" t="s">
        <v>500</v>
      </c>
      <c r="AQ1587" t="str">
        <f t="shared" si="24"/>
        <v/>
      </c>
    </row>
    <row r="1588" spans="1:43">
      <c r="A1588" s="8">
        <v>46197</v>
      </c>
      <c r="B1588" s="67">
        <v>3967</v>
      </c>
      <c r="C1588" s="67">
        <v>-0.59</v>
      </c>
      <c r="D1588" s="67">
        <v>69350</v>
      </c>
      <c r="E1588" s="67">
        <v>-0.6</v>
      </c>
      <c r="F1588" s="69">
        <v>9348</v>
      </c>
      <c r="G1588" t="s">
        <v>110</v>
      </c>
      <c r="H1588">
        <v>0</v>
      </c>
      <c r="I1588" t="s">
        <v>347</v>
      </c>
      <c r="J1588" t="s">
        <v>323</v>
      </c>
      <c r="K1588" t="s">
        <v>295</v>
      </c>
      <c r="L1588">
        <v>442</v>
      </c>
      <c r="M1588">
        <v>7</v>
      </c>
      <c r="N1588" s="66">
        <v>1.61E-2</v>
      </c>
      <c r="O1588">
        <v>435</v>
      </c>
      <c r="P1588" s="66">
        <v>1.6E-2</v>
      </c>
      <c r="Q1588">
        <v>439</v>
      </c>
      <c r="R1588">
        <v>451</v>
      </c>
      <c r="S1588">
        <v>433</v>
      </c>
      <c r="T1588" s="66">
        <v>6.7999999999999996E-3</v>
      </c>
      <c r="U1588" s="66">
        <v>-1.3299999999999999E-2</v>
      </c>
      <c r="V1588" s="66">
        <v>-1.9900000000000001E-2</v>
      </c>
      <c r="W1588" s="66">
        <v>2.07E-2</v>
      </c>
      <c r="X1588" s="1">
        <v>892900</v>
      </c>
      <c r="Y1588" s="1">
        <v>396218</v>
      </c>
      <c r="Z1588" s="1">
        <v>64636</v>
      </c>
      <c r="AA1588" t="s">
        <v>552</v>
      </c>
      <c r="AB1588" t="s">
        <v>502</v>
      </c>
      <c r="AC1588">
        <v>0</v>
      </c>
      <c r="AD1588">
        <v>4.29</v>
      </c>
      <c r="AE1588">
        <v>0</v>
      </c>
      <c r="AF1588">
        <v>1.7</v>
      </c>
      <c r="AG1588" s="1">
        <v>61300</v>
      </c>
      <c r="AH1588">
        <v>443</v>
      </c>
      <c r="AI1588" s="1">
        <v>4200</v>
      </c>
      <c r="AJ1588">
        <v>442</v>
      </c>
      <c r="AK1588" s="1">
        <v>4700</v>
      </c>
      <c r="AL1588" s="2">
        <v>0.63680555555555551</v>
      </c>
      <c r="AN1588" t="s">
        <v>298</v>
      </c>
      <c r="AO1588" t="s">
        <v>313</v>
      </c>
      <c r="AQ1588" t="str">
        <f t="shared" si="24"/>
        <v/>
      </c>
    </row>
    <row r="1589" spans="1:43">
      <c r="A1589" s="8">
        <v>46197</v>
      </c>
      <c r="B1589" s="67">
        <v>3967</v>
      </c>
      <c r="C1589" s="67">
        <v>-0.59</v>
      </c>
      <c r="D1589" s="67">
        <v>69350</v>
      </c>
      <c r="E1589" s="67">
        <v>-0.6</v>
      </c>
      <c r="F1589" s="69">
        <v>9432</v>
      </c>
      <c r="G1589" t="s">
        <v>111</v>
      </c>
      <c r="H1589">
        <v>0</v>
      </c>
      <c r="I1589" t="s">
        <v>288</v>
      </c>
      <c r="J1589" t="s">
        <v>289</v>
      </c>
      <c r="K1589" t="s">
        <v>290</v>
      </c>
      <c r="L1589">
        <v>144.9</v>
      </c>
      <c r="M1589">
        <v>0.7</v>
      </c>
      <c r="N1589" s="66">
        <v>4.8999999999999998E-3</v>
      </c>
      <c r="O1589">
        <v>144.19999999999999</v>
      </c>
      <c r="P1589" s="66">
        <v>4.7999999999999996E-3</v>
      </c>
      <c r="Q1589">
        <v>143.5</v>
      </c>
      <c r="R1589">
        <v>145.69999999999999</v>
      </c>
      <c r="S1589">
        <v>143.4</v>
      </c>
      <c r="T1589" s="66">
        <v>9.7000000000000003E-3</v>
      </c>
      <c r="U1589" s="66">
        <v>2E-3</v>
      </c>
      <c r="V1589" s="66">
        <v>-5.4000000000000003E-3</v>
      </c>
      <c r="W1589" s="66">
        <v>1.04E-2</v>
      </c>
      <c r="X1589" s="1">
        <v>142665700</v>
      </c>
      <c r="Y1589" s="1">
        <v>20638959</v>
      </c>
      <c r="Z1589" s="1">
        <v>13120740</v>
      </c>
      <c r="AA1589" t="s">
        <v>503</v>
      </c>
      <c r="AB1589" t="s">
        <v>689</v>
      </c>
      <c r="AC1589">
        <v>12.07</v>
      </c>
      <c r="AD1589">
        <v>1.21</v>
      </c>
      <c r="AE1589">
        <v>3.73</v>
      </c>
      <c r="AF1589" t="s">
        <v>230</v>
      </c>
      <c r="AG1589" s="1">
        <v>1217100</v>
      </c>
      <c r="AH1589">
        <v>144.9</v>
      </c>
      <c r="AI1589" s="1">
        <v>745700</v>
      </c>
      <c r="AJ1589">
        <v>144.80000000000001</v>
      </c>
      <c r="AK1589" s="1">
        <v>994300</v>
      </c>
      <c r="AL1589" s="2">
        <v>0.63749999999999996</v>
      </c>
      <c r="AN1589" t="s">
        <v>298</v>
      </c>
      <c r="AO1589" t="s">
        <v>351</v>
      </c>
      <c r="AQ1589" t="str">
        <f t="shared" si="24"/>
        <v/>
      </c>
    </row>
    <row r="1590" spans="1:43">
      <c r="A1590" s="8">
        <v>46197</v>
      </c>
      <c r="B1590" s="67">
        <v>3967</v>
      </c>
      <c r="C1590" s="67">
        <v>-0.59</v>
      </c>
      <c r="D1590" s="67">
        <v>69350</v>
      </c>
      <c r="E1590" s="67">
        <v>-0.6</v>
      </c>
      <c r="F1590" s="69">
        <v>9449</v>
      </c>
      <c r="G1590" t="s">
        <v>112</v>
      </c>
      <c r="H1590">
        <v>0</v>
      </c>
      <c r="I1590" t="s">
        <v>288</v>
      </c>
      <c r="J1590" t="s">
        <v>289</v>
      </c>
      <c r="K1590" t="s">
        <v>290</v>
      </c>
      <c r="L1590" s="36">
        <v>3223</v>
      </c>
      <c r="M1590">
        <v>-19</v>
      </c>
      <c r="N1590" s="66">
        <v>-5.8999999999999999E-3</v>
      </c>
      <c r="O1590" s="36">
        <v>3242</v>
      </c>
      <c r="P1590" s="66">
        <v>-5.7999999999999996E-3</v>
      </c>
      <c r="Q1590" s="36">
        <v>3244</v>
      </c>
      <c r="R1590" s="36">
        <v>3285</v>
      </c>
      <c r="S1590" s="36">
        <v>3183</v>
      </c>
      <c r="T1590" s="66">
        <v>-6.4000000000000003E-3</v>
      </c>
      <c r="U1590" s="66">
        <v>7.1000000000000004E-3</v>
      </c>
      <c r="V1590" s="66">
        <v>-1.8800000000000001E-2</v>
      </c>
      <c r="W1590" s="66">
        <v>1.2500000000000001E-2</v>
      </c>
      <c r="X1590" s="1">
        <v>332800</v>
      </c>
      <c r="Y1590" s="1">
        <v>1071266</v>
      </c>
      <c r="Z1590" s="1">
        <v>345986</v>
      </c>
      <c r="AA1590" t="s">
        <v>505</v>
      </c>
      <c r="AB1590" t="s">
        <v>506</v>
      </c>
      <c r="AC1590">
        <v>13.74</v>
      </c>
      <c r="AD1590">
        <v>2.9</v>
      </c>
      <c r="AE1590">
        <v>2.42</v>
      </c>
      <c r="AF1590" t="s">
        <v>230</v>
      </c>
      <c r="AG1590">
        <v>200</v>
      </c>
      <c r="AH1590" s="36">
        <v>3226</v>
      </c>
      <c r="AI1590">
        <v>400</v>
      </c>
      <c r="AJ1590" s="36">
        <v>3222</v>
      </c>
      <c r="AK1590">
        <v>900</v>
      </c>
      <c r="AL1590" s="2">
        <v>0.63749999999999996</v>
      </c>
      <c r="AN1590" t="s">
        <v>293</v>
      </c>
      <c r="AO1590" t="s">
        <v>351</v>
      </c>
      <c r="AQ1590" t="str">
        <f t="shared" si="24"/>
        <v/>
      </c>
    </row>
    <row r="1591" spans="1:43">
      <c r="A1591" s="8">
        <v>46197</v>
      </c>
      <c r="B1591" s="67">
        <v>3967</v>
      </c>
      <c r="C1591" s="67">
        <v>-0.59</v>
      </c>
      <c r="D1591" s="67">
        <v>69350</v>
      </c>
      <c r="E1591" s="67">
        <v>-0.6</v>
      </c>
      <c r="F1591" s="69">
        <v>9501</v>
      </c>
      <c r="G1591" t="s">
        <v>113</v>
      </c>
      <c r="H1591">
        <v>0</v>
      </c>
      <c r="I1591" t="s">
        <v>288</v>
      </c>
      <c r="J1591" t="s">
        <v>289</v>
      </c>
      <c r="K1591" t="s">
        <v>290</v>
      </c>
      <c r="L1591">
        <v>471.5</v>
      </c>
      <c r="M1591">
        <v>0.9</v>
      </c>
      <c r="N1591" s="66">
        <v>1.9E-3</v>
      </c>
      <c r="O1591">
        <v>470.6</v>
      </c>
      <c r="P1591" s="66">
        <v>1.9E-3</v>
      </c>
      <c r="Q1591">
        <v>465</v>
      </c>
      <c r="R1591">
        <v>477.7</v>
      </c>
      <c r="S1591">
        <v>450.4</v>
      </c>
      <c r="T1591" s="66">
        <v>1.3899999999999999E-2</v>
      </c>
      <c r="U1591" s="66">
        <v>3.3000000000000002E-2</v>
      </c>
      <c r="V1591" s="66">
        <v>-1.29E-2</v>
      </c>
      <c r="W1591" s="66">
        <v>4.6800000000000001E-2</v>
      </c>
      <c r="X1591" s="1">
        <v>55503900</v>
      </c>
      <c r="Y1591" s="1">
        <v>25807564</v>
      </c>
      <c r="Z1591" s="1">
        <v>757708</v>
      </c>
      <c r="AA1591" t="s">
        <v>507</v>
      </c>
      <c r="AB1591" t="s">
        <v>690</v>
      </c>
      <c r="AC1591">
        <v>3.02</v>
      </c>
      <c r="AD1591">
        <v>0.31</v>
      </c>
      <c r="AE1591">
        <v>0</v>
      </c>
      <c r="AF1591" t="s">
        <v>230</v>
      </c>
      <c r="AG1591" s="1">
        <v>987800</v>
      </c>
      <c r="AH1591">
        <v>471.5</v>
      </c>
      <c r="AI1591" s="1">
        <v>4100</v>
      </c>
      <c r="AJ1591">
        <v>471.4</v>
      </c>
      <c r="AK1591">
        <v>900</v>
      </c>
      <c r="AL1591" s="2">
        <v>0.63749999999999996</v>
      </c>
      <c r="AN1591" t="s">
        <v>298</v>
      </c>
      <c r="AO1591" t="s">
        <v>509</v>
      </c>
      <c r="AQ1591" t="str">
        <f t="shared" si="24"/>
        <v/>
      </c>
    </row>
    <row r="1592" spans="1:43">
      <c r="A1592" s="8">
        <v>46197</v>
      </c>
      <c r="B1592" s="67">
        <v>3967</v>
      </c>
      <c r="C1592" s="67">
        <v>-0.59</v>
      </c>
      <c r="D1592" s="67">
        <v>69350</v>
      </c>
      <c r="E1592" s="67">
        <v>-0.6</v>
      </c>
      <c r="F1592" s="69">
        <v>9531</v>
      </c>
      <c r="G1592" t="s">
        <v>114</v>
      </c>
      <c r="H1592">
        <v>0</v>
      </c>
      <c r="I1592" t="s">
        <v>288</v>
      </c>
      <c r="J1592" t="s">
        <v>289</v>
      </c>
      <c r="K1592" t="s">
        <v>290</v>
      </c>
      <c r="L1592" s="36">
        <v>6100</v>
      </c>
      <c r="M1592">
        <v>-38</v>
      </c>
      <c r="N1592" s="66">
        <v>-6.1999999999999998E-3</v>
      </c>
      <c r="O1592" s="36">
        <v>6138</v>
      </c>
      <c r="P1592" s="66">
        <v>-6.1000000000000004E-3</v>
      </c>
      <c r="Q1592" s="36">
        <v>6137</v>
      </c>
      <c r="R1592" s="36">
        <v>6196</v>
      </c>
      <c r="S1592" s="36">
        <v>6093</v>
      </c>
      <c r="T1592" s="66">
        <v>-6.0000000000000001E-3</v>
      </c>
      <c r="U1592" s="66">
        <v>-2.8999999999999998E-3</v>
      </c>
      <c r="V1592" s="66">
        <v>-1.54E-2</v>
      </c>
      <c r="W1592" s="66">
        <v>1.1000000000000001E-3</v>
      </c>
      <c r="X1592" s="1">
        <v>511300</v>
      </c>
      <c r="Y1592" s="1">
        <v>3136055</v>
      </c>
      <c r="Z1592" s="1">
        <v>2043251</v>
      </c>
      <c r="AA1592" t="s">
        <v>510</v>
      </c>
      <c r="AB1592" t="s">
        <v>600</v>
      </c>
      <c r="AC1592">
        <v>14.78</v>
      </c>
      <c r="AD1592">
        <v>1.18</v>
      </c>
      <c r="AE1592">
        <v>1.97</v>
      </c>
      <c r="AF1592" t="s">
        <v>230</v>
      </c>
      <c r="AG1592" s="1">
        <v>24200</v>
      </c>
      <c r="AH1592" s="36">
        <v>6100</v>
      </c>
      <c r="AI1592">
        <v>300</v>
      </c>
      <c r="AJ1592" s="36">
        <v>6099</v>
      </c>
      <c r="AK1592">
        <v>400</v>
      </c>
      <c r="AL1592" s="2">
        <v>0.63749999999999996</v>
      </c>
      <c r="AN1592" t="s">
        <v>298</v>
      </c>
      <c r="AO1592" t="s">
        <v>509</v>
      </c>
      <c r="AQ1592" t="str">
        <f t="shared" si="24"/>
        <v/>
      </c>
    </row>
    <row r="1593" spans="1:43">
      <c r="A1593" s="8">
        <v>46197</v>
      </c>
      <c r="B1593" s="67">
        <v>3967</v>
      </c>
      <c r="C1593" s="67">
        <v>-0.59</v>
      </c>
      <c r="D1593" s="67">
        <v>69350</v>
      </c>
      <c r="E1593" s="67">
        <v>-0.6</v>
      </c>
      <c r="F1593" s="69">
        <v>9882</v>
      </c>
      <c r="G1593" t="s">
        <v>115</v>
      </c>
      <c r="H1593">
        <v>0</v>
      </c>
      <c r="I1593" t="s">
        <v>288</v>
      </c>
      <c r="J1593" t="s">
        <v>289</v>
      </c>
      <c r="K1593" t="s">
        <v>290</v>
      </c>
      <c r="L1593" s="36">
        <v>1745</v>
      </c>
      <c r="M1593">
        <v>0</v>
      </c>
      <c r="N1593" s="66">
        <v>0</v>
      </c>
      <c r="O1593" s="36">
        <v>1745</v>
      </c>
      <c r="P1593" s="66">
        <v>0</v>
      </c>
      <c r="Q1593" s="36">
        <v>1745</v>
      </c>
      <c r="R1593" s="36">
        <v>1757</v>
      </c>
      <c r="S1593" s="36">
        <v>1731</v>
      </c>
      <c r="T1593" s="66">
        <v>0</v>
      </c>
      <c r="U1593" s="66">
        <v>-1.1000000000000001E-3</v>
      </c>
      <c r="V1593" s="66">
        <v>-6.7999999999999996E-3</v>
      </c>
      <c r="W1593" s="66">
        <v>8.0000000000000002E-3</v>
      </c>
      <c r="X1593" s="1">
        <v>175500</v>
      </c>
      <c r="Y1593" s="1">
        <v>306238</v>
      </c>
      <c r="Z1593" s="1">
        <v>150107</v>
      </c>
      <c r="AA1593" t="s">
        <v>670</v>
      </c>
      <c r="AB1593" t="s">
        <v>513</v>
      </c>
      <c r="AC1593">
        <v>11.38</v>
      </c>
      <c r="AD1593">
        <v>1.2</v>
      </c>
      <c r="AE1593">
        <v>3.9</v>
      </c>
      <c r="AF1593" t="s">
        <v>230</v>
      </c>
      <c r="AG1593" s="1">
        <v>39300</v>
      </c>
      <c r="AH1593" s="36">
        <v>1745</v>
      </c>
      <c r="AI1593">
        <v>200</v>
      </c>
      <c r="AJ1593" s="36">
        <v>1744</v>
      </c>
      <c r="AK1593" s="1">
        <v>1100</v>
      </c>
      <c r="AL1593" s="2">
        <v>0.63680555555555551</v>
      </c>
      <c r="AN1593" t="s">
        <v>298</v>
      </c>
      <c r="AO1593" t="s">
        <v>322</v>
      </c>
      <c r="AQ1593" t="str">
        <f t="shared" si="24"/>
        <v/>
      </c>
    </row>
    <row r="1594" spans="1:43">
      <c r="F1594" s="69">
        <v>6502</v>
      </c>
      <c r="I1594" t="s">
        <v>514</v>
      </c>
      <c r="P1594" t="s">
        <v>230</v>
      </c>
      <c r="T1594" t="s">
        <v>230</v>
      </c>
      <c r="U1594" t="s">
        <v>230</v>
      </c>
      <c r="V1594" t="s">
        <v>230</v>
      </c>
      <c r="W1594" t="s">
        <v>230</v>
      </c>
      <c r="AF1594" t="s">
        <v>230</v>
      </c>
      <c r="AG1594" t="s">
        <v>230</v>
      </c>
      <c r="AO1594" t="s">
        <v>515</v>
      </c>
      <c r="AQ1594" t="str">
        <f t="shared" si="24"/>
        <v/>
      </c>
    </row>
    <row r="1595" spans="1:43">
      <c r="F1595" s="69">
        <v>5759</v>
      </c>
      <c r="I1595" t="s">
        <v>514</v>
      </c>
      <c r="P1595" t="s">
        <v>230</v>
      </c>
      <c r="T1595" t="s">
        <v>230</v>
      </c>
      <c r="U1595" t="s">
        <v>230</v>
      </c>
      <c r="V1595" t="s">
        <v>230</v>
      </c>
      <c r="W1595" t="s">
        <v>230</v>
      </c>
      <c r="AF1595" t="s">
        <v>230</v>
      </c>
      <c r="AG1595" t="s">
        <v>230</v>
      </c>
      <c r="AO1595" t="s">
        <v>515</v>
      </c>
      <c r="AQ1595" t="str">
        <f t="shared" si="24"/>
        <v/>
      </c>
    </row>
    <row r="1596" spans="1:43">
      <c r="AQ1596" t="str">
        <f t="shared" si="24"/>
        <v/>
      </c>
    </row>
    <row r="1597" spans="1:43">
      <c r="AQ1597" t="str">
        <f t="shared" si="24"/>
        <v/>
      </c>
    </row>
    <row r="1598" spans="1:43">
      <c r="AQ1598" t="str">
        <f t="shared" si="24"/>
        <v/>
      </c>
    </row>
    <row r="1599" spans="1:43">
      <c r="B1599" cm="1">
        <f t="array" ref="B1599">_xll.RssIndexMarket("TOPX", "現在値")</f>
        <v>3952.5</v>
      </c>
      <c r="C1599" cm="1">
        <f t="array" ref="C1599">_xll.RssIndexMarket("TOPX", "前日比率")</f>
        <v>-0.54</v>
      </c>
      <c r="D1599" s="71" cm="1">
        <f t="array" ref="D1599">_xll.RssIndexMarket("N225.FUT01.OS", "現在値")</f>
        <v>61710</v>
      </c>
      <c r="E1599" s="6" cm="1">
        <f t="array" ref="E1599">_xll.RssIndexMarket("N225.FUT01.OS", "前日比率")</f>
        <v>-1.18</v>
      </c>
      <c r="F1599"/>
      <c r="AQ1599" t="str">
        <f t="shared" si="24"/>
        <v/>
      </c>
    </row>
    <row r="1600" spans="1:43">
      <c r="A1600" s="8" t="s">
        <v>0</v>
      </c>
      <c r="B1600" t="s">
        <v>116</v>
      </c>
      <c r="C1600" t="s">
        <v>1</v>
      </c>
      <c r="D1600" t="s">
        <v>2</v>
      </c>
      <c r="E1600" t="s">
        <v>3</v>
      </c>
      <c r="F1600" s="7" t="s">
        <v>4</v>
      </c>
      <c r="G1600" t="s">
        <v>5</v>
      </c>
      <c r="H1600" t="s">
        <v>268</v>
      </c>
      <c r="I1600" t="s">
        <v>269</v>
      </c>
      <c r="J1600" t="s">
        <v>270</v>
      </c>
      <c r="K1600" t="s">
        <v>271</v>
      </c>
      <c r="L1600" t="s">
        <v>6</v>
      </c>
      <c r="M1600" t="s">
        <v>7</v>
      </c>
      <c r="N1600" t="s">
        <v>8</v>
      </c>
      <c r="O1600" t="s">
        <v>9</v>
      </c>
      <c r="P1600" t="s">
        <v>272</v>
      </c>
      <c r="Q1600" t="s">
        <v>10</v>
      </c>
      <c r="R1600" t="s">
        <v>11</v>
      </c>
      <c r="S1600" t="s">
        <v>12</v>
      </c>
      <c r="T1600" t="s">
        <v>273</v>
      </c>
      <c r="U1600" t="s">
        <v>274</v>
      </c>
      <c r="V1600" t="s">
        <v>275</v>
      </c>
      <c r="W1600" t="s">
        <v>276</v>
      </c>
      <c r="X1600" t="s">
        <v>13</v>
      </c>
      <c r="Y1600" t="s">
        <v>277</v>
      </c>
      <c r="Z1600" t="s">
        <v>278</v>
      </c>
      <c r="AA1600" t="s">
        <v>14</v>
      </c>
      <c r="AB1600" t="s">
        <v>15</v>
      </c>
      <c r="AC1600" t="s">
        <v>279</v>
      </c>
      <c r="AD1600" t="s">
        <v>280</v>
      </c>
      <c r="AE1600" t="s">
        <v>281</v>
      </c>
      <c r="AF1600" t="s">
        <v>282</v>
      </c>
      <c r="AG1600" t="s">
        <v>283</v>
      </c>
      <c r="AH1600" t="s">
        <v>284</v>
      </c>
      <c r="AI1600" t="s">
        <v>16</v>
      </c>
      <c r="AJ1600" t="s">
        <v>17</v>
      </c>
      <c r="AK1600" t="s">
        <v>18</v>
      </c>
      <c r="AL1600" t="s">
        <v>19</v>
      </c>
      <c r="AM1600" t="s">
        <v>20</v>
      </c>
      <c r="AN1600" t="s">
        <v>285</v>
      </c>
      <c r="AO1600" t="s">
        <v>286</v>
      </c>
      <c r="AQ1600" t="str">
        <f t="shared" si="24"/>
        <v/>
      </c>
    </row>
    <row r="1601" spans="1:43">
      <c r="A1601" s="8">
        <v>46205</v>
      </c>
      <c r="B1601" s="67">
        <v>4013.41</v>
      </c>
      <c r="C1601" s="67">
        <v>0.05</v>
      </c>
      <c r="D1601" s="67">
        <v>69010</v>
      </c>
      <c r="E1601" s="67">
        <v>-2.31</v>
      </c>
      <c r="F1601" s="69">
        <v>1605</v>
      </c>
      <c r="G1601" t="s">
        <v>21</v>
      </c>
      <c r="H1601">
        <v>0</v>
      </c>
      <c r="I1601" t="s">
        <v>288</v>
      </c>
      <c r="J1601" t="s">
        <v>289</v>
      </c>
      <c r="K1601" t="s">
        <v>295</v>
      </c>
      <c r="L1601" s="36">
        <v>3199</v>
      </c>
      <c r="M1601">
        <v>-6</v>
      </c>
      <c r="N1601" s="66">
        <v>-1.9E-3</v>
      </c>
      <c r="O1601" s="36">
        <v>3205</v>
      </c>
      <c r="P1601" s="66">
        <v>-1.8E-3</v>
      </c>
      <c r="Q1601" s="36">
        <v>3206</v>
      </c>
      <c r="R1601" s="36">
        <v>3238</v>
      </c>
      <c r="S1601" s="36">
        <v>3199</v>
      </c>
      <c r="T1601" s="66">
        <v>-2.0999999999999999E-3</v>
      </c>
      <c r="U1601" s="66">
        <v>-4.8999999999999998E-3</v>
      </c>
      <c r="V1601" s="66">
        <v>-1.2E-2</v>
      </c>
      <c r="W1601" s="66">
        <v>0</v>
      </c>
      <c r="X1601" s="1">
        <v>3259400</v>
      </c>
      <c r="Y1601" s="1">
        <v>10486720</v>
      </c>
      <c r="Z1601" s="1">
        <v>4027976</v>
      </c>
      <c r="AA1601" t="s">
        <v>291</v>
      </c>
      <c r="AB1601" t="s">
        <v>292</v>
      </c>
      <c r="AC1601">
        <v>8.26</v>
      </c>
      <c r="AD1601">
        <v>0.78</v>
      </c>
      <c r="AE1601">
        <v>3.38</v>
      </c>
      <c r="AF1601" t="s">
        <v>230</v>
      </c>
      <c r="AG1601" s="1">
        <v>843900</v>
      </c>
      <c r="AH1601" s="36">
        <v>3200</v>
      </c>
      <c r="AI1601" s="1">
        <v>9000</v>
      </c>
      <c r="AJ1601" s="36">
        <v>3199</v>
      </c>
      <c r="AK1601" s="1">
        <v>9700</v>
      </c>
      <c r="AL1601" s="2">
        <v>0.63958333333333328</v>
      </c>
      <c r="AN1601" t="s">
        <v>293</v>
      </c>
      <c r="AO1601" t="s">
        <v>294</v>
      </c>
      <c r="AQ1601" t="str">
        <f t="shared" si="24"/>
        <v/>
      </c>
    </row>
    <row r="1602" spans="1:43">
      <c r="A1602" s="8">
        <v>46205</v>
      </c>
      <c r="B1602" s="67">
        <v>4013.41</v>
      </c>
      <c r="C1602" s="67">
        <v>0.05</v>
      </c>
      <c r="D1602" s="67">
        <v>69010</v>
      </c>
      <c r="E1602" s="67">
        <v>-2.31</v>
      </c>
      <c r="F1602" s="69">
        <v>1833</v>
      </c>
      <c r="G1602" t="s">
        <v>24</v>
      </c>
      <c r="H1602">
        <v>0</v>
      </c>
      <c r="I1602" t="s">
        <v>288</v>
      </c>
      <c r="J1602" t="s">
        <v>289</v>
      </c>
      <c r="K1602" t="s">
        <v>295</v>
      </c>
      <c r="L1602" s="36">
        <v>5660</v>
      </c>
      <c r="M1602">
        <v>20</v>
      </c>
      <c r="N1602" s="66">
        <v>3.5000000000000001E-3</v>
      </c>
      <c r="O1602" s="36">
        <v>5640</v>
      </c>
      <c r="P1602" s="66">
        <v>3.5000000000000001E-3</v>
      </c>
      <c r="Q1602" s="36">
        <v>5680</v>
      </c>
      <c r="R1602" s="36">
        <v>5740</v>
      </c>
      <c r="S1602" s="36">
        <v>5650</v>
      </c>
      <c r="T1602" s="66">
        <v>-3.5000000000000001E-3</v>
      </c>
      <c r="U1602" s="66">
        <v>-8.6999999999999994E-3</v>
      </c>
      <c r="V1602" s="66">
        <v>-1.3899999999999999E-2</v>
      </c>
      <c r="W1602" s="66">
        <v>1.6999999999999999E-3</v>
      </c>
      <c r="X1602" s="1">
        <v>67400</v>
      </c>
      <c r="Y1602" s="1">
        <v>384007</v>
      </c>
      <c r="Z1602" s="1">
        <v>218845</v>
      </c>
      <c r="AA1602" t="s">
        <v>296</v>
      </c>
      <c r="AB1602" t="s">
        <v>572</v>
      </c>
      <c r="AC1602">
        <v>13.18</v>
      </c>
      <c r="AD1602">
        <v>1.03</v>
      </c>
      <c r="AE1602">
        <v>5.3</v>
      </c>
      <c r="AF1602" t="s">
        <v>230</v>
      </c>
      <c r="AG1602" s="1">
        <v>13600</v>
      </c>
      <c r="AH1602" s="36">
        <v>5660</v>
      </c>
      <c r="AI1602" s="1">
        <v>1300</v>
      </c>
      <c r="AJ1602" s="36">
        <v>5650</v>
      </c>
      <c r="AK1602" s="1">
        <v>2900</v>
      </c>
      <c r="AL1602" s="2">
        <v>0.63958333333333328</v>
      </c>
      <c r="AN1602" t="s">
        <v>298</v>
      </c>
      <c r="AO1602" t="s">
        <v>299</v>
      </c>
      <c r="AQ1602" t="str">
        <f t="shared" si="24"/>
        <v/>
      </c>
    </row>
    <row r="1603" spans="1:43">
      <c r="A1603" s="8">
        <v>46205</v>
      </c>
      <c r="B1603" s="67">
        <v>4013.41</v>
      </c>
      <c r="C1603" s="67">
        <v>0.05</v>
      </c>
      <c r="D1603" s="67">
        <v>69010</v>
      </c>
      <c r="E1603" s="67">
        <v>-2.31</v>
      </c>
      <c r="F1603" s="69">
        <v>1911</v>
      </c>
      <c r="G1603" t="s">
        <v>25</v>
      </c>
      <c r="H1603">
        <v>0</v>
      </c>
      <c r="I1603" t="s">
        <v>288</v>
      </c>
      <c r="J1603" t="s">
        <v>289</v>
      </c>
      <c r="K1603" t="s">
        <v>295</v>
      </c>
      <c r="L1603" s="36">
        <v>1338</v>
      </c>
      <c r="M1603">
        <v>10</v>
      </c>
      <c r="N1603" s="66">
        <v>7.4999999999999997E-3</v>
      </c>
      <c r="O1603" s="36">
        <v>1328</v>
      </c>
      <c r="P1603" s="66">
        <v>7.4999999999999997E-3</v>
      </c>
      <c r="Q1603" s="36">
        <v>1330.5</v>
      </c>
      <c r="R1603" s="36">
        <v>1350</v>
      </c>
      <c r="S1603" s="36">
        <v>1327</v>
      </c>
      <c r="T1603" s="66">
        <v>5.5999999999999999E-3</v>
      </c>
      <c r="U1603" s="66">
        <v>-2.9999999999999997E-4</v>
      </c>
      <c r="V1603" s="66">
        <v>-8.8000000000000005E-3</v>
      </c>
      <c r="W1603" s="66">
        <v>8.2000000000000007E-3</v>
      </c>
      <c r="X1603" s="1">
        <v>1484000</v>
      </c>
      <c r="Y1603" s="1">
        <v>1987591</v>
      </c>
      <c r="Z1603" s="1">
        <v>827641</v>
      </c>
      <c r="AA1603" t="s">
        <v>300</v>
      </c>
      <c r="AB1603" t="s">
        <v>301</v>
      </c>
      <c r="AC1603">
        <v>8.52</v>
      </c>
      <c r="AD1603">
        <v>0.81</v>
      </c>
      <c r="AE1603">
        <v>3.74</v>
      </c>
      <c r="AF1603" t="s">
        <v>230</v>
      </c>
      <c r="AG1603" s="1">
        <v>193500</v>
      </c>
      <c r="AH1603" s="36">
        <v>1338.5</v>
      </c>
      <c r="AI1603" s="1">
        <v>4400</v>
      </c>
      <c r="AJ1603" s="36">
        <v>1338</v>
      </c>
      <c r="AK1603" s="1">
        <v>4200</v>
      </c>
      <c r="AL1603" s="2">
        <v>0.63958333333333328</v>
      </c>
      <c r="AN1603" t="s">
        <v>293</v>
      </c>
      <c r="AO1603" t="s">
        <v>299</v>
      </c>
      <c r="AQ1603" t="str">
        <f t="shared" ref="AQ1603:AQ1666" si="25">IF(AP1603="","",ROUND((L1603-AP1603)/AP1603,4))</f>
        <v/>
      </c>
    </row>
    <row r="1604" spans="1:43">
      <c r="A1604" s="8">
        <v>46205</v>
      </c>
      <c r="B1604" s="67">
        <v>4013.41</v>
      </c>
      <c r="C1604" s="67">
        <v>0.05</v>
      </c>
      <c r="D1604" s="67">
        <v>69010</v>
      </c>
      <c r="E1604" s="67">
        <v>-2.31</v>
      </c>
      <c r="F1604" s="69">
        <v>1925</v>
      </c>
      <c r="G1604" t="s">
        <v>26</v>
      </c>
      <c r="H1604">
        <v>0</v>
      </c>
      <c r="I1604" t="s">
        <v>288</v>
      </c>
      <c r="J1604" t="s">
        <v>289</v>
      </c>
      <c r="K1604" t="s">
        <v>295</v>
      </c>
      <c r="L1604" s="36">
        <v>4438</v>
      </c>
      <c r="M1604">
        <v>47</v>
      </c>
      <c r="N1604" s="66">
        <v>1.0699999999999999E-2</v>
      </c>
      <c r="O1604" s="36">
        <v>4391</v>
      </c>
      <c r="P1604" s="66">
        <v>1.0699999999999999E-2</v>
      </c>
      <c r="Q1604" s="36">
        <v>4425</v>
      </c>
      <c r="R1604" s="36">
        <v>4463</v>
      </c>
      <c r="S1604" s="36">
        <v>4400</v>
      </c>
      <c r="T1604" s="66">
        <v>2.8999999999999998E-3</v>
      </c>
      <c r="U1604" s="66">
        <v>-4.8999999999999998E-3</v>
      </c>
      <c r="V1604" s="66">
        <v>-5.5999999999999999E-3</v>
      </c>
      <c r="W1604" s="66">
        <v>8.6E-3</v>
      </c>
      <c r="X1604" s="1">
        <v>1040800</v>
      </c>
      <c r="Y1604" s="1">
        <v>4616952</v>
      </c>
      <c r="Z1604" s="1">
        <v>2927465</v>
      </c>
      <c r="AA1604" t="s">
        <v>302</v>
      </c>
      <c r="AB1604" t="s">
        <v>573</v>
      </c>
      <c r="AC1604">
        <v>12.1</v>
      </c>
      <c r="AD1604">
        <v>0.94</v>
      </c>
      <c r="AE1604">
        <v>3.97</v>
      </c>
      <c r="AF1604" t="s">
        <v>230</v>
      </c>
      <c r="AG1604" s="1">
        <v>28400</v>
      </c>
      <c r="AH1604" s="36">
        <v>4439</v>
      </c>
      <c r="AI1604">
        <v>900</v>
      </c>
      <c r="AJ1604" s="36">
        <v>4438</v>
      </c>
      <c r="AK1604">
        <v>900</v>
      </c>
      <c r="AL1604" s="2">
        <v>0.63958333333333328</v>
      </c>
      <c r="AN1604" t="s">
        <v>298</v>
      </c>
      <c r="AO1604" t="s">
        <v>299</v>
      </c>
      <c r="AQ1604" t="str">
        <f t="shared" si="25"/>
        <v/>
      </c>
    </row>
    <row r="1605" spans="1:43">
      <c r="A1605" s="8">
        <v>46205</v>
      </c>
      <c r="B1605" s="67">
        <v>4013.41</v>
      </c>
      <c r="C1605" s="67">
        <v>0.05</v>
      </c>
      <c r="D1605" s="67">
        <v>69010</v>
      </c>
      <c r="E1605" s="67">
        <v>-2.31</v>
      </c>
      <c r="F1605" s="69">
        <v>1928</v>
      </c>
      <c r="G1605" t="s">
        <v>27</v>
      </c>
      <c r="H1605">
        <v>0</v>
      </c>
      <c r="I1605" t="s">
        <v>288</v>
      </c>
      <c r="J1605" t="s">
        <v>289</v>
      </c>
      <c r="K1605" t="s">
        <v>290</v>
      </c>
      <c r="L1605" s="36">
        <v>3412</v>
      </c>
      <c r="M1605">
        <v>49</v>
      </c>
      <c r="N1605" s="66">
        <v>1.46E-2</v>
      </c>
      <c r="O1605" s="36">
        <v>3363</v>
      </c>
      <c r="P1605" s="66">
        <v>1.4500000000000001E-2</v>
      </c>
      <c r="Q1605" s="36">
        <v>3390</v>
      </c>
      <c r="R1605" s="36">
        <v>3420</v>
      </c>
      <c r="S1605" s="36">
        <v>3374</v>
      </c>
      <c r="T1605" s="66">
        <v>6.4000000000000003E-3</v>
      </c>
      <c r="U1605" s="66">
        <v>4.7000000000000002E-3</v>
      </c>
      <c r="V1605" s="66">
        <v>-2.3E-3</v>
      </c>
      <c r="W1605" s="66">
        <v>1.12E-2</v>
      </c>
      <c r="X1605" s="1">
        <v>1891700</v>
      </c>
      <c r="Y1605" s="1">
        <v>6432544</v>
      </c>
      <c r="Z1605" s="1">
        <v>2223209</v>
      </c>
      <c r="AA1605" t="s">
        <v>304</v>
      </c>
      <c r="AB1605" t="s">
        <v>574</v>
      </c>
      <c r="AC1605">
        <v>10.14</v>
      </c>
      <c r="AD1605">
        <v>1.03</v>
      </c>
      <c r="AE1605">
        <v>4.25</v>
      </c>
      <c r="AF1605" t="s">
        <v>230</v>
      </c>
      <c r="AG1605" s="1">
        <v>231400</v>
      </c>
      <c r="AH1605" s="36">
        <v>3413</v>
      </c>
      <c r="AI1605" s="1">
        <v>4000</v>
      </c>
      <c r="AJ1605" s="36">
        <v>3411</v>
      </c>
      <c r="AK1605" s="1">
        <v>3000</v>
      </c>
      <c r="AL1605" s="2">
        <v>0.63958333333333328</v>
      </c>
      <c r="AM1605" s="3">
        <v>46177</v>
      </c>
      <c r="AN1605" t="s">
        <v>306</v>
      </c>
      <c r="AO1605" t="s">
        <v>299</v>
      </c>
      <c r="AQ1605" t="str">
        <f t="shared" si="25"/>
        <v/>
      </c>
    </row>
    <row r="1606" spans="1:43">
      <c r="A1606" s="8">
        <v>46205</v>
      </c>
      <c r="B1606" s="67">
        <v>4013.41</v>
      </c>
      <c r="C1606" s="67">
        <v>0.05</v>
      </c>
      <c r="D1606" s="67">
        <v>69010</v>
      </c>
      <c r="E1606" s="67">
        <v>-2.31</v>
      </c>
      <c r="F1606" s="69">
        <v>1929</v>
      </c>
      <c r="G1606" t="s">
        <v>28</v>
      </c>
      <c r="H1606">
        <v>0</v>
      </c>
      <c r="I1606" t="s">
        <v>288</v>
      </c>
      <c r="J1606" t="s">
        <v>289</v>
      </c>
      <c r="K1606" t="s">
        <v>295</v>
      </c>
      <c r="L1606" s="36">
        <v>1112</v>
      </c>
      <c r="M1606">
        <v>10</v>
      </c>
      <c r="N1606" s="66">
        <v>9.1000000000000004E-3</v>
      </c>
      <c r="O1606" s="36">
        <v>1102</v>
      </c>
      <c r="P1606" s="66">
        <v>8.9999999999999993E-3</v>
      </c>
      <c r="Q1606" s="36">
        <v>1102</v>
      </c>
      <c r="R1606" s="36">
        <v>1120</v>
      </c>
      <c r="S1606" s="36">
        <v>1101</v>
      </c>
      <c r="T1606" s="66">
        <v>8.9999999999999993E-3</v>
      </c>
      <c r="U1606" s="66">
        <v>-8.0000000000000004E-4</v>
      </c>
      <c r="V1606" s="66">
        <v>-7.1000000000000004E-3</v>
      </c>
      <c r="W1606" s="66">
        <v>9.9000000000000008E-3</v>
      </c>
      <c r="X1606" s="1">
        <v>52400</v>
      </c>
      <c r="Y1606" s="1">
        <v>58351</v>
      </c>
      <c r="Z1606" s="1">
        <v>46453</v>
      </c>
      <c r="AA1606" t="s">
        <v>307</v>
      </c>
      <c r="AB1606" t="s">
        <v>575</v>
      </c>
      <c r="AC1606">
        <v>12.56</v>
      </c>
      <c r="AD1606">
        <v>1.23</v>
      </c>
      <c r="AE1606">
        <v>4.5</v>
      </c>
      <c r="AF1606" t="s">
        <v>230</v>
      </c>
      <c r="AG1606" s="1">
        <v>14200</v>
      </c>
      <c r="AH1606" s="36">
        <v>1112</v>
      </c>
      <c r="AI1606">
        <v>600</v>
      </c>
      <c r="AJ1606" s="36">
        <v>1111</v>
      </c>
      <c r="AK1606" s="1">
        <v>1000</v>
      </c>
      <c r="AL1606" s="2">
        <v>0.63749999999999996</v>
      </c>
      <c r="AN1606" t="s">
        <v>298</v>
      </c>
      <c r="AO1606" t="s">
        <v>299</v>
      </c>
      <c r="AQ1606" t="str">
        <f t="shared" si="25"/>
        <v/>
      </c>
    </row>
    <row r="1607" spans="1:43">
      <c r="A1607" s="8">
        <v>46205</v>
      </c>
      <c r="B1607" s="67">
        <v>4013.41</v>
      </c>
      <c r="C1607" s="67">
        <v>0.05</v>
      </c>
      <c r="D1607" s="67">
        <v>69010</v>
      </c>
      <c r="E1607" s="67">
        <v>-2.31</v>
      </c>
      <c r="F1607" s="69">
        <v>1963</v>
      </c>
      <c r="G1607" t="s">
        <v>29</v>
      </c>
      <c r="H1607">
        <v>0</v>
      </c>
      <c r="I1607" t="s">
        <v>288</v>
      </c>
      <c r="J1607" t="s">
        <v>289</v>
      </c>
      <c r="K1607" t="s">
        <v>295</v>
      </c>
      <c r="L1607" s="36">
        <v>2511</v>
      </c>
      <c r="M1607">
        <v>28.5</v>
      </c>
      <c r="N1607" s="66">
        <v>1.15E-2</v>
      </c>
      <c r="O1607" s="36">
        <v>2482.5</v>
      </c>
      <c r="P1607" s="66">
        <v>1.14E-2</v>
      </c>
      <c r="Q1607" s="36">
        <v>2486.5</v>
      </c>
      <c r="R1607" s="36">
        <v>2521</v>
      </c>
      <c r="S1607" s="36">
        <v>2470.5</v>
      </c>
      <c r="T1607" s="66">
        <v>9.7999999999999997E-3</v>
      </c>
      <c r="U1607" s="66">
        <v>1.1000000000000001E-3</v>
      </c>
      <c r="V1607" s="66">
        <v>-3.8999999999999998E-3</v>
      </c>
      <c r="W1607" s="66">
        <v>1.6299999999999999E-2</v>
      </c>
      <c r="X1607" s="1">
        <v>854100</v>
      </c>
      <c r="Y1607" s="1">
        <v>2137779</v>
      </c>
      <c r="Z1607" s="1">
        <v>613419</v>
      </c>
      <c r="AA1607" t="s">
        <v>309</v>
      </c>
      <c r="AB1607" t="s">
        <v>310</v>
      </c>
      <c r="AC1607">
        <v>13.2</v>
      </c>
      <c r="AD1607">
        <v>1.41</v>
      </c>
      <c r="AE1607">
        <v>2.0699999999999998</v>
      </c>
      <c r="AF1607" t="s">
        <v>230</v>
      </c>
      <c r="AG1607" s="1">
        <v>38600</v>
      </c>
      <c r="AH1607" s="36">
        <v>2511.5</v>
      </c>
      <c r="AI1607">
        <v>300</v>
      </c>
      <c r="AJ1607" s="36">
        <v>2510.5</v>
      </c>
      <c r="AK1607">
        <v>600</v>
      </c>
      <c r="AL1607" s="2">
        <v>0.63958333333333328</v>
      </c>
      <c r="AN1607" t="s">
        <v>298</v>
      </c>
      <c r="AO1607" t="s">
        <v>299</v>
      </c>
      <c r="AQ1607" t="str">
        <f t="shared" si="25"/>
        <v/>
      </c>
    </row>
    <row r="1608" spans="1:43">
      <c r="A1608" s="8">
        <v>46205</v>
      </c>
      <c r="B1608" s="67">
        <v>4013.41</v>
      </c>
      <c r="C1608" s="67">
        <v>0.05</v>
      </c>
      <c r="D1608" s="67">
        <v>69010</v>
      </c>
      <c r="E1608" s="67">
        <v>-2.31</v>
      </c>
      <c r="F1608" s="69">
        <v>2124</v>
      </c>
      <c r="G1608" t="s">
        <v>30</v>
      </c>
      <c r="H1608">
        <v>0</v>
      </c>
      <c r="I1608" t="s">
        <v>288</v>
      </c>
      <c r="J1608" t="s">
        <v>289</v>
      </c>
      <c r="K1608" t="s">
        <v>295</v>
      </c>
      <c r="L1608">
        <v>860</v>
      </c>
      <c r="M1608">
        <v>19</v>
      </c>
      <c r="N1608" s="66">
        <v>2.2599999999999999E-2</v>
      </c>
      <c r="O1608">
        <v>841</v>
      </c>
      <c r="P1608" s="66">
        <v>2.2499999999999999E-2</v>
      </c>
      <c r="Q1608">
        <v>850</v>
      </c>
      <c r="R1608">
        <v>871</v>
      </c>
      <c r="S1608">
        <v>847</v>
      </c>
      <c r="T1608" s="66">
        <v>1.17E-2</v>
      </c>
      <c r="U1608" s="66">
        <v>-5.7000000000000002E-3</v>
      </c>
      <c r="V1608" s="66">
        <v>-1.26E-2</v>
      </c>
      <c r="W1608" s="66">
        <v>1.5299999999999999E-2</v>
      </c>
      <c r="X1608" s="1">
        <v>360800</v>
      </c>
      <c r="Y1608" s="1">
        <v>311023</v>
      </c>
      <c r="Z1608" s="1">
        <v>142379</v>
      </c>
      <c r="AA1608" t="s">
        <v>311</v>
      </c>
      <c r="AB1608" t="s">
        <v>312</v>
      </c>
      <c r="AC1608">
        <v>15.89</v>
      </c>
      <c r="AD1608">
        <v>6.09</v>
      </c>
      <c r="AE1608">
        <v>4.42</v>
      </c>
      <c r="AF1608" t="s">
        <v>230</v>
      </c>
      <c r="AG1608" s="1">
        <v>88500</v>
      </c>
      <c r="AH1608">
        <v>861</v>
      </c>
      <c r="AI1608" s="1">
        <v>2900</v>
      </c>
      <c r="AJ1608">
        <v>860</v>
      </c>
      <c r="AK1608" s="1">
        <v>2200</v>
      </c>
      <c r="AL1608" s="2">
        <v>0.63958333333333328</v>
      </c>
      <c r="AN1608" t="s">
        <v>293</v>
      </c>
      <c r="AO1608" t="s">
        <v>313</v>
      </c>
      <c r="AQ1608" t="str">
        <f t="shared" si="25"/>
        <v/>
      </c>
    </row>
    <row r="1609" spans="1:43">
      <c r="A1609" s="8">
        <v>46205</v>
      </c>
      <c r="B1609" s="67">
        <v>4013.41</v>
      </c>
      <c r="C1609" s="67">
        <v>0.05</v>
      </c>
      <c r="D1609" s="67">
        <v>69010</v>
      </c>
      <c r="E1609" s="67">
        <v>-2.31</v>
      </c>
      <c r="F1609" s="69">
        <v>2162</v>
      </c>
      <c r="G1609" t="s">
        <v>31</v>
      </c>
      <c r="H1609">
        <v>0</v>
      </c>
      <c r="I1609" t="s">
        <v>314</v>
      </c>
      <c r="J1609" t="s">
        <v>289</v>
      </c>
      <c r="K1609" t="s">
        <v>295</v>
      </c>
      <c r="L1609">
        <v>539</v>
      </c>
      <c r="M1609">
        <v>0</v>
      </c>
      <c r="N1609" s="66">
        <v>0</v>
      </c>
      <c r="O1609">
        <v>539</v>
      </c>
      <c r="P1609" s="66">
        <v>0</v>
      </c>
      <c r="Q1609">
        <v>539</v>
      </c>
      <c r="R1609">
        <v>540</v>
      </c>
      <c r="S1609">
        <v>539</v>
      </c>
      <c r="T1609" s="66">
        <v>0</v>
      </c>
      <c r="U1609" s="66">
        <v>0</v>
      </c>
      <c r="V1609" s="66">
        <v>-1.8E-3</v>
      </c>
      <c r="W1609" s="66">
        <v>0</v>
      </c>
      <c r="X1609" s="1">
        <v>21500</v>
      </c>
      <c r="Y1609" s="1">
        <v>11590</v>
      </c>
      <c r="Z1609" s="1">
        <v>11648</v>
      </c>
      <c r="AA1609" t="s">
        <v>685</v>
      </c>
      <c r="AB1609" t="s">
        <v>316</v>
      </c>
      <c r="AC1609">
        <v>31.33</v>
      </c>
      <c r="AD1609">
        <v>2.0499999999999998</v>
      </c>
      <c r="AE1609">
        <v>0</v>
      </c>
      <c r="AF1609">
        <v>0.5</v>
      </c>
      <c r="AG1609">
        <v>0</v>
      </c>
      <c r="AH1609">
        <v>540</v>
      </c>
      <c r="AI1609" s="1">
        <v>197300</v>
      </c>
      <c r="AJ1609">
        <v>539</v>
      </c>
      <c r="AK1609" s="1">
        <v>1025200</v>
      </c>
      <c r="AL1609" s="2">
        <v>0.625</v>
      </c>
      <c r="AN1609" t="s">
        <v>298</v>
      </c>
      <c r="AO1609" t="s">
        <v>313</v>
      </c>
      <c r="AQ1609" t="str">
        <f t="shared" si="25"/>
        <v/>
      </c>
    </row>
    <row r="1610" spans="1:43">
      <c r="A1610" s="8">
        <v>46205</v>
      </c>
      <c r="B1610" s="67">
        <v>4013.41</v>
      </c>
      <c r="C1610" s="67">
        <v>0.05</v>
      </c>
      <c r="D1610" s="67">
        <v>69010</v>
      </c>
      <c r="E1610" s="67">
        <v>-2.31</v>
      </c>
      <c r="F1610" s="69">
        <v>2229</v>
      </c>
      <c r="G1610" t="s">
        <v>32</v>
      </c>
      <c r="H1610">
        <v>0</v>
      </c>
      <c r="I1610" t="s">
        <v>288</v>
      </c>
      <c r="J1610" t="s">
        <v>289</v>
      </c>
      <c r="K1610" t="s">
        <v>290</v>
      </c>
      <c r="L1610" s="36">
        <v>2991</v>
      </c>
      <c r="M1610">
        <v>105</v>
      </c>
      <c r="N1610" s="66">
        <v>3.6400000000000002E-2</v>
      </c>
      <c r="O1610" s="36">
        <v>2886</v>
      </c>
      <c r="P1610" s="66">
        <v>3.6299999999999999E-2</v>
      </c>
      <c r="Q1610" s="36">
        <v>2923</v>
      </c>
      <c r="R1610" s="36">
        <v>2993.5</v>
      </c>
      <c r="S1610" s="36">
        <v>2890.5</v>
      </c>
      <c r="T1610" s="66">
        <v>2.3199999999999998E-2</v>
      </c>
      <c r="U1610" s="66">
        <v>7.0000000000000001E-3</v>
      </c>
      <c r="V1610" s="66">
        <v>-8.0000000000000004E-4</v>
      </c>
      <c r="W1610" s="66">
        <v>3.4700000000000002E-2</v>
      </c>
      <c r="X1610" s="1">
        <v>277200</v>
      </c>
      <c r="Y1610" s="1">
        <v>823183</v>
      </c>
      <c r="Z1610" s="1">
        <v>400584</v>
      </c>
      <c r="AA1610" t="s">
        <v>317</v>
      </c>
      <c r="AB1610" t="s">
        <v>660</v>
      </c>
      <c r="AC1610">
        <v>20.9</v>
      </c>
      <c r="AD1610">
        <v>1.72</v>
      </c>
      <c r="AE1610">
        <v>2.31</v>
      </c>
      <c r="AF1610" t="s">
        <v>230</v>
      </c>
      <c r="AG1610" s="1">
        <v>4100</v>
      </c>
      <c r="AH1610" s="36">
        <v>2991</v>
      </c>
      <c r="AI1610">
        <v>100</v>
      </c>
      <c r="AJ1610" s="36">
        <v>2990.5</v>
      </c>
      <c r="AK1610">
        <v>200</v>
      </c>
      <c r="AL1610" s="2">
        <v>0.63958333333333328</v>
      </c>
      <c r="AN1610" t="s">
        <v>298</v>
      </c>
      <c r="AO1610" t="s">
        <v>319</v>
      </c>
      <c r="AQ1610" t="str">
        <f t="shared" si="25"/>
        <v/>
      </c>
    </row>
    <row r="1611" spans="1:43">
      <c r="A1611" s="8">
        <v>46205</v>
      </c>
      <c r="B1611" s="67">
        <v>4013.41</v>
      </c>
      <c r="C1611" s="67">
        <v>0.05</v>
      </c>
      <c r="D1611" s="67">
        <v>69010</v>
      </c>
      <c r="E1611" s="67">
        <v>-2.31</v>
      </c>
      <c r="F1611" s="69">
        <v>2768</v>
      </c>
      <c r="G1611" t="s">
        <v>33</v>
      </c>
      <c r="H1611">
        <v>0</v>
      </c>
      <c r="I1611" t="s">
        <v>288</v>
      </c>
      <c r="J1611" t="s">
        <v>289</v>
      </c>
      <c r="K1611" t="s">
        <v>290</v>
      </c>
      <c r="L1611" s="36">
        <v>5198</v>
      </c>
      <c r="M1611">
        <v>39</v>
      </c>
      <c r="N1611" s="66">
        <v>7.6E-3</v>
      </c>
      <c r="O1611" s="36">
        <v>5159</v>
      </c>
      <c r="P1611" s="66">
        <v>7.4999999999999997E-3</v>
      </c>
      <c r="Q1611" s="36">
        <v>5220</v>
      </c>
      <c r="R1611" s="36">
        <v>5287</v>
      </c>
      <c r="S1611" s="36">
        <v>5194</v>
      </c>
      <c r="T1611" s="66">
        <v>-4.1999999999999997E-3</v>
      </c>
      <c r="U1611" s="66">
        <v>-9.9000000000000008E-3</v>
      </c>
      <c r="V1611" s="66">
        <v>-1.6799999999999999E-2</v>
      </c>
      <c r="W1611" s="66">
        <v>6.9999999999999999E-4</v>
      </c>
      <c r="X1611" s="1">
        <v>860100</v>
      </c>
      <c r="Y1611" s="1">
        <v>4505851</v>
      </c>
      <c r="Z1611" s="1">
        <v>1091580</v>
      </c>
      <c r="AA1611" t="s">
        <v>320</v>
      </c>
      <c r="AB1611" t="s">
        <v>321</v>
      </c>
      <c r="AC1611">
        <v>8.31</v>
      </c>
      <c r="AD1611">
        <v>0.99</v>
      </c>
      <c r="AE1611">
        <v>3.46</v>
      </c>
      <c r="AF1611" t="s">
        <v>230</v>
      </c>
      <c r="AG1611" s="1">
        <v>168200</v>
      </c>
      <c r="AH1611" s="36">
        <v>5199</v>
      </c>
      <c r="AI1611">
        <v>500</v>
      </c>
      <c r="AJ1611" s="36">
        <v>5197</v>
      </c>
      <c r="AK1611">
        <v>300</v>
      </c>
      <c r="AL1611" s="2">
        <v>0.63958333333333328</v>
      </c>
      <c r="AN1611" t="s">
        <v>298</v>
      </c>
      <c r="AO1611" t="s">
        <v>322</v>
      </c>
      <c r="AQ1611" t="str">
        <f t="shared" si="25"/>
        <v/>
      </c>
    </row>
    <row r="1612" spans="1:43">
      <c r="A1612" s="8">
        <v>46205</v>
      </c>
      <c r="B1612" s="67">
        <v>4013.41</v>
      </c>
      <c r="C1612" s="67">
        <v>0.05</v>
      </c>
      <c r="D1612" s="67">
        <v>69010</v>
      </c>
      <c r="E1612" s="67">
        <v>-2.31</v>
      </c>
      <c r="F1612" s="69">
        <v>2769</v>
      </c>
      <c r="G1612" t="s">
        <v>34</v>
      </c>
      <c r="H1612">
        <v>0</v>
      </c>
      <c r="I1612" t="s">
        <v>314</v>
      </c>
      <c r="J1612" t="s">
        <v>323</v>
      </c>
      <c r="K1612" t="s">
        <v>290</v>
      </c>
      <c r="L1612">
        <v>866</v>
      </c>
      <c r="M1612">
        <v>2</v>
      </c>
      <c r="N1612" s="66">
        <v>2.3E-3</v>
      </c>
      <c r="O1612">
        <v>864</v>
      </c>
      <c r="P1612" s="66">
        <v>2.3E-3</v>
      </c>
      <c r="Q1612">
        <v>867</v>
      </c>
      <c r="R1612">
        <v>870</v>
      </c>
      <c r="S1612">
        <v>864</v>
      </c>
      <c r="T1612" s="66">
        <v>-1.1000000000000001E-3</v>
      </c>
      <c r="U1612" s="66">
        <v>0</v>
      </c>
      <c r="V1612" s="66">
        <v>-4.4999999999999997E-3</v>
      </c>
      <c r="W1612" s="66">
        <v>2.3E-3</v>
      </c>
      <c r="X1612" s="1">
        <v>5500</v>
      </c>
      <c r="Y1612" s="1">
        <v>4766</v>
      </c>
      <c r="Z1612" s="1">
        <v>6808</v>
      </c>
      <c r="AA1612" t="s">
        <v>324</v>
      </c>
      <c r="AB1612" t="s">
        <v>325</v>
      </c>
      <c r="AC1612">
        <v>10.28</v>
      </c>
      <c r="AD1612">
        <v>23.01</v>
      </c>
      <c r="AE1612">
        <v>0</v>
      </c>
      <c r="AF1612">
        <v>0.2</v>
      </c>
      <c r="AG1612">
        <v>0</v>
      </c>
      <c r="AH1612">
        <v>869</v>
      </c>
      <c r="AI1612">
        <v>500</v>
      </c>
      <c r="AJ1612">
        <v>865</v>
      </c>
      <c r="AK1612">
        <v>100</v>
      </c>
      <c r="AL1612" s="2">
        <v>0.63263888888888886</v>
      </c>
      <c r="AM1612" s="3">
        <v>46213</v>
      </c>
      <c r="AN1612" t="s">
        <v>326</v>
      </c>
      <c r="AO1612" t="s">
        <v>327</v>
      </c>
      <c r="AQ1612" t="str">
        <f t="shared" si="25"/>
        <v/>
      </c>
    </row>
    <row r="1613" spans="1:43">
      <c r="A1613" s="8">
        <v>46205</v>
      </c>
      <c r="B1613" s="67">
        <v>4013.41</v>
      </c>
      <c r="C1613" s="67">
        <v>0.05</v>
      </c>
      <c r="D1613" s="67">
        <v>69010</v>
      </c>
      <c r="E1613" s="67">
        <v>-2.31</v>
      </c>
      <c r="F1613" s="69">
        <v>2914</v>
      </c>
      <c r="G1613" t="s">
        <v>35</v>
      </c>
      <c r="H1613">
        <v>0</v>
      </c>
      <c r="I1613" t="s">
        <v>288</v>
      </c>
      <c r="J1613" t="s">
        <v>289</v>
      </c>
      <c r="K1613" t="s">
        <v>295</v>
      </c>
      <c r="L1613" s="36">
        <v>6062</v>
      </c>
      <c r="M1613">
        <v>87</v>
      </c>
      <c r="N1613" s="66">
        <v>1.46E-2</v>
      </c>
      <c r="O1613" s="36">
        <v>5975</v>
      </c>
      <c r="P1613" s="66">
        <v>1.4500000000000001E-2</v>
      </c>
      <c r="Q1613" s="36">
        <v>6012</v>
      </c>
      <c r="R1613" s="36">
        <v>6097</v>
      </c>
      <c r="S1613" s="36">
        <v>5996</v>
      </c>
      <c r="T1613" s="66">
        <v>8.3000000000000001E-3</v>
      </c>
      <c r="U1613" s="66">
        <v>-1.6000000000000001E-3</v>
      </c>
      <c r="V1613" s="66">
        <v>-5.7000000000000002E-3</v>
      </c>
      <c r="W1613" s="66">
        <v>1.0999999999999999E-2</v>
      </c>
      <c r="X1613" s="1">
        <v>4023800</v>
      </c>
      <c r="Y1613" s="1">
        <v>24398164</v>
      </c>
      <c r="Z1613" s="1">
        <v>12124000</v>
      </c>
      <c r="AA1613" t="s">
        <v>328</v>
      </c>
      <c r="AB1613" t="s">
        <v>329</v>
      </c>
      <c r="AC1613">
        <v>18.87</v>
      </c>
      <c r="AD1613">
        <v>2.63</v>
      </c>
      <c r="AE1613">
        <v>3.99</v>
      </c>
      <c r="AF1613" t="s">
        <v>230</v>
      </c>
      <c r="AG1613" s="1">
        <v>1035900</v>
      </c>
      <c r="AH1613" s="36">
        <v>6062</v>
      </c>
      <c r="AI1613" s="1">
        <v>1600</v>
      </c>
      <c r="AJ1613" s="36">
        <v>6061</v>
      </c>
      <c r="AK1613" s="1">
        <v>1200</v>
      </c>
      <c r="AL1613" s="2">
        <v>0.63958333333333328</v>
      </c>
      <c r="AN1613" t="s">
        <v>293</v>
      </c>
      <c r="AO1613" t="s">
        <v>319</v>
      </c>
      <c r="AQ1613" t="str">
        <f t="shared" si="25"/>
        <v/>
      </c>
    </row>
    <row r="1614" spans="1:43">
      <c r="A1614" s="8">
        <v>46205</v>
      </c>
      <c r="B1614" s="67">
        <v>4013.41</v>
      </c>
      <c r="C1614" s="67">
        <v>0.05</v>
      </c>
      <c r="D1614" s="67">
        <v>69010</v>
      </c>
      <c r="E1614" s="67">
        <v>-2.31</v>
      </c>
      <c r="F1614" s="69">
        <v>3003</v>
      </c>
      <c r="G1614" t="s">
        <v>36</v>
      </c>
      <c r="H1614">
        <v>0</v>
      </c>
      <c r="I1614" t="s">
        <v>288</v>
      </c>
      <c r="J1614" t="s">
        <v>289</v>
      </c>
      <c r="K1614" t="s">
        <v>290</v>
      </c>
      <c r="L1614" s="36">
        <v>1710.5</v>
      </c>
      <c r="M1614">
        <v>46</v>
      </c>
      <c r="N1614" s="66">
        <v>2.76E-2</v>
      </c>
      <c r="O1614" s="36">
        <v>1664.5</v>
      </c>
      <c r="P1614" s="66">
        <v>2.76E-2</v>
      </c>
      <c r="Q1614" s="36">
        <v>1704.5</v>
      </c>
      <c r="R1614" s="36">
        <v>1713.5</v>
      </c>
      <c r="S1614" s="36">
        <v>1688</v>
      </c>
      <c r="T1614" s="66">
        <v>3.5000000000000001E-3</v>
      </c>
      <c r="U1614" s="66">
        <v>2.0000000000000001E-4</v>
      </c>
      <c r="V1614" s="66">
        <v>-1.6999999999999999E-3</v>
      </c>
      <c r="W1614" s="66">
        <v>1.3299999999999999E-2</v>
      </c>
      <c r="X1614" s="1">
        <v>2681200</v>
      </c>
      <c r="Y1614" s="1">
        <v>4572478</v>
      </c>
      <c r="Z1614" s="1">
        <v>1313506</v>
      </c>
      <c r="AA1614" t="s">
        <v>330</v>
      </c>
      <c r="AB1614" t="s">
        <v>577</v>
      </c>
      <c r="AC1614">
        <v>10.73</v>
      </c>
      <c r="AD1614">
        <v>1.42</v>
      </c>
      <c r="AE1614">
        <v>3.92</v>
      </c>
      <c r="AF1614" t="s">
        <v>230</v>
      </c>
      <c r="AG1614" s="1">
        <v>325000</v>
      </c>
      <c r="AH1614" s="36">
        <v>1710.5</v>
      </c>
      <c r="AI1614" s="1">
        <v>2800</v>
      </c>
      <c r="AJ1614" s="36">
        <v>1710</v>
      </c>
      <c r="AK1614" s="1">
        <v>2600</v>
      </c>
      <c r="AL1614" s="2">
        <v>0.63958333333333328</v>
      </c>
      <c r="AN1614" t="s">
        <v>293</v>
      </c>
      <c r="AO1614" t="s">
        <v>332</v>
      </c>
      <c r="AQ1614" t="str">
        <f t="shared" si="25"/>
        <v/>
      </c>
    </row>
    <row r="1615" spans="1:43">
      <c r="A1615" s="8">
        <v>46205</v>
      </c>
      <c r="B1615" s="67">
        <v>4013.41</v>
      </c>
      <c r="C1615" s="67">
        <v>0.05</v>
      </c>
      <c r="D1615" s="67">
        <v>69010</v>
      </c>
      <c r="E1615" s="67">
        <v>-2.31</v>
      </c>
      <c r="F1615" s="69">
        <v>3407</v>
      </c>
      <c r="G1615" t="s">
        <v>37</v>
      </c>
      <c r="H1615">
        <v>0</v>
      </c>
      <c r="I1615" t="s">
        <v>288</v>
      </c>
      <c r="J1615" t="s">
        <v>289</v>
      </c>
      <c r="K1615" t="s">
        <v>295</v>
      </c>
      <c r="L1615" s="36">
        <v>1781</v>
      </c>
      <c r="M1615">
        <v>-1.5</v>
      </c>
      <c r="N1615" s="66">
        <v>-8.0000000000000004E-4</v>
      </c>
      <c r="O1615" s="36">
        <v>1782.5</v>
      </c>
      <c r="P1615" s="66">
        <v>-8.0000000000000004E-4</v>
      </c>
      <c r="Q1615" s="36">
        <v>1781.5</v>
      </c>
      <c r="R1615" s="36">
        <v>1803.5</v>
      </c>
      <c r="S1615" s="36">
        <v>1761.5</v>
      </c>
      <c r="T1615" s="66">
        <v>-2.0000000000000001E-4</v>
      </c>
      <c r="U1615" s="66">
        <v>-1.0500000000000001E-2</v>
      </c>
      <c r="V1615" s="66">
        <v>-1.24E-2</v>
      </c>
      <c r="W1615" s="66">
        <v>1.0999999999999999E-2</v>
      </c>
      <c r="X1615" s="1">
        <v>2862700</v>
      </c>
      <c r="Y1615" s="1">
        <v>5112695</v>
      </c>
      <c r="Z1615" s="1">
        <v>2432404</v>
      </c>
      <c r="AA1615" t="s">
        <v>333</v>
      </c>
      <c r="AB1615" t="s">
        <v>334</v>
      </c>
      <c r="AC1615">
        <v>15.05</v>
      </c>
      <c r="AD1615">
        <v>1.1499999999999999</v>
      </c>
      <c r="AE1615">
        <v>2.4700000000000002</v>
      </c>
      <c r="AF1615" t="s">
        <v>230</v>
      </c>
      <c r="AG1615" s="1">
        <v>171200</v>
      </c>
      <c r="AH1615" s="36">
        <v>1781.5</v>
      </c>
      <c r="AI1615">
        <v>800</v>
      </c>
      <c r="AJ1615" s="36">
        <v>1781</v>
      </c>
      <c r="AK1615" s="1">
        <v>2600</v>
      </c>
      <c r="AL1615" s="2">
        <v>0.63958333333333328</v>
      </c>
      <c r="AN1615" t="s">
        <v>298</v>
      </c>
      <c r="AO1615" t="s">
        <v>335</v>
      </c>
      <c r="AQ1615" t="str">
        <f t="shared" si="25"/>
        <v/>
      </c>
    </row>
    <row r="1616" spans="1:43">
      <c r="A1616" s="8">
        <v>46205</v>
      </c>
      <c r="B1616" s="67">
        <v>4013.41</v>
      </c>
      <c r="C1616" s="67">
        <v>0.05</v>
      </c>
      <c r="D1616" s="67">
        <v>69010</v>
      </c>
      <c r="E1616" s="67">
        <v>-2.31</v>
      </c>
      <c r="F1616" s="69">
        <v>4008</v>
      </c>
      <c r="G1616" t="s">
        <v>38</v>
      </c>
      <c r="H1616">
        <v>0</v>
      </c>
      <c r="I1616" t="s">
        <v>288</v>
      </c>
      <c r="J1616" t="s">
        <v>289</v>
      </c>
      <c r="K1616" t="s">
        <v>295</v>
      </c>
      <c r="L1616" s="36">
        <v>1306</v>
      </c>
      <c r="M1616">
        <v>20</v>
      </c>
      <c r="N1616" s="66">
        <v>1.5599999999999999E-2</v>
      </c>
      <c r="O1616" s="36">
        <v>1286</v>
      </c>
      <c r="P1616" s="66">
        <v>1.55E-2</v>
      </c>
      <c r="Q1616" s="36">
        <v>1295</v>
      </c>
      <c r="R1616" s="36">
        <v>1318</v>
      </c>
      <c r="S1616" s="36">
        <v>1295</v>
      </c>
      <c r="T1616" s="66">
        <v>8.3999999999999995E-3</v>
      </c>
      <c r="U1616" s="66">
        <v>-1.5E-3</v>
      </c>
      <c r="V1616" s="66">
        <v>-9.1000000000000004E-3</v>
      </c>
      <c r="W1616" s="66">
        <v>8.3999999999999995E-3</v>
      </c>
      <c r="X1616" s="1">
        <v>127800</v>
      </c>
      <c r="Y1616" s="1">
        <v>167245</v>
      </c>
      <c r="Z1616" s="1">
        <v>84477</v>
      </c>
      <c r="AA1616" t="s">
        <v>541</v>
      </c>
      <c r="AB1616" t="s">
        <v>337</v>
      </c>
      <c r="AC1616">
        <v>10.69</v>
      </c>
      <c r="AD1616">
        <v>0.81</v>
      </c>
      <c r="AE1616">
        <v>3.68</v>
      </c>
      <c r="AF1616" t="s">
        <v>230</v>
      </c>
      <c r="AG1616">
        <v>0</v>
      </c>
      <c r="AH1616" s="36">
        <v>1306</v>
      </c>
      <c r="AI1616">
        <v>300</v>
      </c>
      <c r="AJ1616" s="36">
        <v>1305</v>
      </c>
      <c r="AK1616">
        <v>900</v>
      </c>
      <c r="AL1616" s="2">
        <v>0.63958333333333328</v>
      </c>
      <c r="AN1616" t="s">
        <v>298</v>
      </c>
      <c r="AO1616" t="s">
        <v>335</v>
      </c>
      <c r="AQ1616" t="str">
        <f t="shared" si="25"/>
        <v/>
      </c>
    </row>
    <row r="1617" spans="1:43">
      <c r="A1617" s="8">
        <v>46205</v>
      </c>
      <c r="B1617" s="67">
        <v>4013.41</v>
      </c>
      <c r="C1617" s="67">
        <v>0.05</v>
      </c>
      <c r="D1617" s="67">
        <v>69010</v>
      </c>
      <c r="E1617" s="67">
        <v>-2.31</v>
      </c>
      <c r="F1617" s="69">
        <v>4026</v>
      </c>
      <c r="G1617" t="s">
        <v>39</v>
      </c>
      <c r="H1617">
        <v>0</v>
      </c>
      <c r="I1617" t="s">
        <v>314</v>
      </c>
      <c r="J1617" t="s">
        <v>289</v>
      </c>
      <c r="K1617" t="s">
        <v>290</v>
      </c>
      <c r="L1617" s="36">
        <v>1620</v>
      </c>
      <c r="M1617">
        <v>-10</v>
      </c>
      <c r="N1617" s="66">
        <v>-6.1000000000000004E-3</v>
      </c>
      <c r="O1617" s="36">
        <v>1630</v>
      </c>
      <c r="P1617" s="66">
        <v>-6.1000000000000004E-3</v>
      </c>
      <c r="Q1617" s="36">
        <v>1631</v>
      </c>
      <c r="R1617" s="36">
        <v>1645</v>
      </c>
      <c r="S1617" s="36">
        <v>1616</v>
      </c>
      <c r="T1617" s="66">
        <v>-6.7000000000000002E-3</v>
      </c>
      <c r="U1617" s="66">
        <v>-1.2699999999999999E-2</v>
      </c>
      <c r="V1617" s="66">
        <v>-1.5100000000000001E-2</v>
      </c>
      <c r="W1617" s="66">
        <v>2.3999999999999998E-3</v>
      </c>
      <c r="X1617" s="1">
        <v>42500</v>
      </c>
      <c r="Y1617" s="1">
        <v>69317</v>
      </c>
      <c r="Z1617" s="1">
        <v>14968</v>
      </c>
      <c r="AA1617" t="s">
        <v>338</v>
      </c>
      <c r="AB1617" t="s">
        <v>629</v>
      </c>
      <c r="AC1617">
        <v>7.66</v>
      </c>
      <c r="AD1617">
        <v>1</v>
      </c>
      <c r="AE1617">
        <v>3.09</v>
      </c>
      <c r="AF1617" t="s">
        <v>230</v>
      </c>
      <c r="AG1617">
        <v>0</v>
      </c>
      <c r="AH1617" s="36">
        <v>1621</v>
      </c>
      <c r="AI1617">
        <v>200</v>
      </c>
      <c r="AJ1617" s="36">
        <v>1619</v>
      </c>
      <c r="AK1617">
        <v>200</v>
      </c>
      <c r="AL1617" s="2">
        <v>0.6381944444444444</v>
      </c>
      <c r="AM1617" s="3">
        <v>46183</v>
      </c>
      <c r="AN1617" t="s">
        <v>340</v>
      </c>
      <c r="AO1617" t="s">
        <v>341</v>
      </c>
      <c r="AQ1617" t="str">
        <f t="shared" si="25"/>
        <v/>
      </c>
    </row>
    <row r="1618" spans="1:43">
      <c r="A1618" s="8">
        <v>46205</v>
      </c>
      <c r="B1618" s="67">
        <v>4013.41</v>
      </c>
      <c r="C1618" s="67">
        <v>0.05</v>
      </c>
      <c r="D1618" s="67">
        <v>69010</v>
      </c>
      <c r="E1618" s="67">
        <v>-2.31</v>
      </c>
      <c r="F1618" s="69">
        <v>4062</v>
      </c>
      <c r="G1618" t="s">
        <v>40</v>
      </c>
      <c r="H1618">
        <v>0</v>
      </c>
      <c r="I1618" t="s">
        <v>288</v>
      </c>
      <c r="J1618" t="s">
        <v>289</v>
      </c>
      <c r="K1618" t="s">
        <v>290</v>
      </c>
      <c r="L1618" s="36">
        <v>23430</v>
      </c>
      <c r="M1618" s="36">
        <v>-2355</v>
      </c>
      <c r="N1618" s="66">
        <v>-9.1300000000000006E-2</v>
      </c>
      <c r="O1618" s="36">
        <v>25785</v>
      </c>
      <c r="P1618" s="66">
        <v>-9.1300000000000006E-2</v>
      </c>
      <c r="Q1618" s="36">
        <v>24055</v>
      </c>
      <c r="R1618" s="36">
        <v>24385</v>
      </c>
      <c r="S1618" s="36">
        <v>22955</v>
      </c>
      <c r="T1618" s="66">
        <v>-2.5899999999999999E-2</v>
      </c>
      <c r="U1618" s="66">
        <v>-1.34E-2</v>
      </c>
      <c r="V1618" s="66">
        <v>-3.9100000000000003E-2</v>
      </c>
      <c r="W1618" s="66">
        <v>2.06E-2</v>
      </c>
      <c r="X1618" s="1">
        <v>7352700</v>
      </c>
      <c r="Y1618" s="1">
        <v>174830078</v>
      </c>
      <c r="Z1618" s="1">
        <v>6600725</v>
      </c>
      <c r="AA1618" t="s">
        <v>691</v>
      </c>
      <c r="AB1618" t="s">
        <v>343</v>
      </c>
      <c r="AC1618">
        <v>112.8</v>
      </c>
      <c r="AD1618">
        <v>11.89</v>
      </c>
      <c r="AE1618">
        <v>0.15</v>
      </c>
      <c r="AF1618" t="s">
        <v>230</v>
      </c>
      <c r="AG1618" s="1">
        <v>9900</v>
      </c>
      <c r="AH1618" s="36">
        <v>23435</v>
      </c>
      <c r="AI1618">
        <v>200</v>
      </c>
      <c r="AJ1618" s="36">
        <v>23430</v>
      </c>
      <c r="AK1618">
        <v>200</v>
      </c>
      <c r="AL1618" s="2">
        <v>0.63958333333333328</v>
      </c>
      <c r="AN1618" t="s">
        <v>298</v>
      </c>
      <c r="AO1618" t="s">
        <v>344</v>
      </c>
      <c r="AQ1618" t="str">
        <f t="shared" si="25"/>
        <v/>
      </c>
    </row>
    <row r="1619" spans="1:43">
      <c r="A1619" s="8">
        <v>46205</v>
      </c>
      <c r="B1619" s="67">
        <v>4013.41</v>
      </c>
      <c r="C1619" s="67">
        <v>0.05</v>
      </c>
      <c r="D1619" s="67">
        <v>69010</v>
      </c>
      <c r="E1619" s="67">
        <v>-2.31</v>
      </c>
      <c r="F1619" s="69">
        <v>4063</v>
      </c>
      <c r="G1619" t="s">
        <v>41</v>
      </c>
      <c r="H1619">
        <v>0</v>
      </c>
      <c r="I1619" t="s">
        <v>288</v>
      </c>
      <c r="J1619" t="s">
        <v>289</v>
      </c>
      <c r="K1619" t="s">
        <v>295</v>
      </c>
      <c r="L1619" s="36">
        <v>7004</v>
      </c>
      <c r="M1619">
        <v>-255</v>
      </c>
      <c r="N1619" s="66">
        <v>-3.5099999999999999E-2</v>
      </c>
      <c r="O1619" s="36">
        <v>7259</v>
      </c>
      <c r="P1619" s="66">
        <v>-3.5099999999999999E-2</v>
      </c>
      <c r="Q1619" s="36">
        <v>7180</v>
      </c>
      <c r="R1619" s="36">
        <v>7195</v>
      </c>
      <c r="S1619" s="36">
        <v>6992</v>
      </c>
      <c r="T1619" s="66">
        <v>-2.4500000000000001E-2</v>
      </c>
      <c r="U1619" s="66">
        <v>-1.17E-2</v>
      </c>
      <c r="V1619" s="66">
        <v>-2.6499999999999999E-2</v>
      </c>
      <c r="W1619" s="66">
        <v>1.6999999999999999E-3</v>
      </c>
      <c r="X1619" s="1">
        <v>5785200</v>
      </c>
      <c r="Y1619" s="1">
        <v>41018532</v>
      </c>
      <c r="Z1619" s="1">
        <v>13902911</v>
      </c>
      <c r="AA1619" t="s">
        <v>556</v>
      </c>
      <c r="AB1619" t="s">
        <v>346</v>
      </c>
      <c r="AC1619">
        <v>25.91</v>
      </c>
      <c r="AD1619">
        <v>2.91</v>
      </c>
      <c r="AE1619">
        <v>1.51</v>
      </c>
      <c r="AF1619" t="s">
        <v>230</v>
      </c>
      <c r="AG1619" s="1">
        <v>130400</v>
      </c>
      <c r="AH1619" s="36">
        <v>7005</v>
      </c>
      <c r="AI1619" s="1">
        <v>1000</v>
      </c>
      <c r="AJ1619" s="36">
        <v>7004</v>
      </c>
      <c r="AK1619">
        <v>400</v>
      </c>
      <c r="AL1619" s="2">
        <v>0.63958333333333328</v>
      </c>
      <c r="AN1619" t="s">
        <v>298</v>
      </c>
      <c r="AO1619" t="s">
        <v>335</v>
      </c>
      <c r="AQ1619" t="str">
        <f t="shared" si="25"/>
        <v/>
      </c>
    </row>
    <row r="1620" spans="1:43">
      <c r="A1620" s="8">
        <v>46205</v>
      </c>
      <c r="B1620" s="67">
        <v>4013.41</v>
      </c>
      <c r="C1620" s="67">
        <v>0.05</v>
      </c>
      <c r="D1620" s="67">
        <v>69010</v>
      </c>
      <c r="E1620" s="67">
        <v>-2.31</v>
      </c>
      <c r="F1620" s="69">
        <v>4068</v>
      </c>
      <c r="G1620" t="s">
        <v>42</v>
      </c>
      <c r="H1620">
        <v>0</v>
      </c>
      <c r="I1620" t="s">
        <v>347</v>
      </c>
      <c r="J1620" t="s">
        <v>323</v>
      </c>
      <c r="K1620" t="s">
        <v>290</v>
      </c>
      <c r="L1620" s="36">
        <v>1605</v>
      </c>
      <c r="M1620">
        <v>-6</v>
      </c>
      <c r="N1620" s="66">
        <v>-3.7000000000000002E-3</v>
      </c>
      <c r="O1620" s="36">
        <v>1611</v>
      </c>
      <c r="P1620" s="66">
        <v>-3.7000000000000002E-3</v>
      </c>
      <c r="Q1620" s="36">
        <v>1604</v>
      </c>
      <c r="R1620" s="36">
        <v>1622</v>
      </c>
      <c r="S1620" s="36">
        <v>1604</v>
      </c>
      <c r="T1620" s="66">
        <v>5.9999999999999995E-4</v>
      </c>
      <c r="U1620" s="66">
        <v>-5.9999999999999995E-4</v>
      </c>
      <c r="V1620" s="66">
        <v>-1.04E-2</v>
      </c>
      <c r="W1620" s="66">
        <v>5.9999999999999995E-4</v>
      </c>
      <c r="X1620" s="1">
        <v>4500</v>
      </c>
      <c r="Y1620" s="1">
        <v>7232</v>
      </c>
      <c r="Z1620" s="1">
        <v>3032</v>
      </c>
      <c r="AA1620" t="s">
        <v>348</v>
      </c>
      <c r="AB1620" t="s">
        <v>692</v>
      </c>
      <c r="AC1620">
        <v>21.09</v>
      </c>
      <c r="AD1620">
        <v>1.41</v>
      </c>
      <c r="AE1620">
        <v>0</v>
      </c>
      <c r="AF1620">
        <v>1.5</v>
      </c>
      <c r="AG1620">
        <v>200</v>
      </c>
      <c r="AH1620" s="36">
        <v>1606</v>
      </c>
      <c r="AI1620">
        <v>300</v>
      </c>
      <c r="AJ1620" s="36">
        <v>1605</v>
      </c>
      <c r="AK1620">
        <v>100</v>
      </c>
      <c r="AL1620" s="2">
        <v>0.6381944444444444</v>
      </c>
      <c r="AN1620" t="s">
        <v>350</v>
      </c>
      <c r="AO1620" t="s">
        <v>351</v>
      </c>
      <c r="AQ1620" t="str">
        <f t="shared" si="25"/>
        <v/>
      </c>
    </row>
    <row r="1621" spans="1:43">
      <c r="A1621" s="8">
        <v>46205</v>
      </c>
      <c r="B1621" s="67">
        <v>4013.41</v>
      </c>
      <c r="C1621" s="67">
        <v>0.05</v>
      </c>
      <c r="D1621" s="67">
        <v>69010</v>
      </c>
      <c r="E1621" s="67">
        <v>-2.31</v>
      </c>
      <c r="F1621" s="69">
        <v>4100</v>
      </c>
      <c r="G1621" t="s">
        <v>43</v>
      </c>
      <c r="H1621">
        <v>0</v>
      </c>
      <c r="I1621" t="s">
        <v>314</v>
      </c>
      <c r="J1621" t="s">
        <v>289</v>
      </c>
      <c r="K1621" t="s">
        <v>295</v>
      </c>
      <c r="L1621" s="36">
        <v>1593</v>
      </c>
      <c r="M1621">
        <v>-66</v>
      </c>
      <c r="N1621" s="66">
        <v>-3.9800000000000002E-2</v>
      </c>
      <c r="O1621" s="36">
        <v>1659</v>
      </c>
      <c r="P1621" s="66">
        <v>-3.9699999999999999E-2</v>
      </c>
      <c r="Q1621" s="36">
        <v>1641</v>
      </c>
      <c r="R1621" s="36">
        <v>1657</v>
      </c>
      <c r="S1621" s="36">
        <v>1592</v>
      </c>
      <c r="T1621" s="66">
        <v>-2.92E-2</v>
      </c>
      <c r="U1621" s="66">
        <v>-2.92E-2</v>
      </c>
      <c r="V1621" s="66">
        <v>-3.8600000000000002E-2</v>
      </c>
      <c r="W1621" s="66">
        <v>5.9999999999999995E-4</v>
      </c>
      <c r="X1621" s="1">
        <v>56500</v>
      </c>
      <c r="Y1621" s="1">
        <v>91436</v>
      </c>
      <c r="Z1621" s="1">
        <v>9716</v>
      </c>
      <c r="AA1621" t="s">
        <v>544</v>
      </c>
      <c r="AB1621" t="s">
        <v>353</v>
      </c>
      <c r="AC1621">
        <v>18.43</v>
      </c>
      <c r="AD1621">
        <v>1.02</v>
      </c>
      <c r="AE1621">
        <v>0</v>
      </c>
      <c r="AF1621" t="s">
        <v>230</v>
      </c>
      <c r="AG1621">
        <v>700</v>
      </c>
      <c r="AH1621" s="36">
        <v>1596</v>
      </c>
      <c r="AI1621">
        <v>100</v>
      </c>
      <c r="AJ1621" s="36">
        <v>1592</v>
      </c>
      <c r="AK1621">
        <v>100</v>
      </c>
      <c r="AL1621" s="2">
        <v>0.63958333333333328</v>
      </c>
      <c r="AN1621" t="s">
        <v>298</v>
      </c>
      <c r="AO1621" t="s">
        <v>335</v>
      </c>
      <c r="AQ1621" t="str">
        <f t="shared" si="25"/>
        <v/>
      </c>
    </row>
    <row r="1622" spans="1:43">
      <c r="A1622" s="8">
        <v>46205</v>
      </c>
      <c r="B1622" s="67">
        <v>4013.41</v>
      </c>
      <c r="C1622" s="67">
        <v>0.05</v>
      </c>
      <c r="D1622" s="67">
        <v>69010</v>
      </c>
      <c r="E1622" s="67">
        <v>-2.31</v>
      </c>
      <c r="F1622" s="69">
        <v>4182</v>
      </c>
      <c r="G1622" t="s">
        <v>44</v>
      </c>
      <c r="H1622">
        <v>0</v>
      </c>
      <c r="I1622" t="s">
        <v>288</v>
      </c>
      <c r="J1622" t="s">
        <v>289</v>
      </c>
      <c r="K1622" t="s">
        <v>295</v>
      </c>
      <c r="L1622" s="36">
        <v>4822</v>
      </c>
      <c r="M1622">
        <v>-336</v>
      </c>
      <c r="N1622" s="66">
        <v>-6.5100000000000005E-2</v>
      </c>
      <c r="O1622" s="36">
        <v>5158</v>
      </c>
      <c r="P1622" s="66">
        <v>-6.5100000000000005E-2</v>
      </c>
      <c r="Q1622" s="36">
        <v>4990</v>
      </c>
      <c r="R1622" s="36">
        <v>5029</v>
      </c>
      <c r="S1622" s="36">
        <v>4822</v>
      </c>
      <c r="T1622" s="66">
        <v>-3.3599999999999998E-2</v>
      </c>
      <c r="U1622" s="66">
        <v>-1.5699999999999999E-2</v>
      </c>
      <c r="V1622" s="66">
        <v>-4.1099999999999998E-2</v>
      </c>
      <c r="W1622" s="66">
        <v>0</v>
      </c>
      <c r="X1622" s="1">
        <v>1427900</v>
      </c>
      <c r="Y1622" s="1">
        <v>6995869</v>
      </c>
      <c r="Z1622" s="1">
        <v>1020752</v>
      </c>
      <c r="AA1622" t="s">
        <v>678</v>
      </c>
      <c r="AB1622" t="s">
        <v>355</v>
      </c>
      <c r="AC1622">
        <v>20.440000000000001</v>
      </c>
      <c r="AD1622">
        <v>1.45</v>
      </c>
      <c r="AE1622">
        <v>2.2799999999999998</v>
      </c>
      <c r="AF1622" t="s">
        <v>230</v>
      </c>
      <c r="AG1622" s="1">
        <v>18000</v>
      </c>
      <c r="AH1622" s="36">
        <v>4823</v>
      </c>
      <c r="AI1622" s="1">
        <v>1200</v>
      </c>
      <c r="AJ1622" s="36">
        <v>4822</v>
      </c>
      <c r="AK1622">
        <v>200</v>
      </c>
      <c r="AL1622" s="2">
        <v>0.63958333333333328</v>
      </c>
      <c r="AN1622" t="s">
        <v>298</v>
      </c>
      <c r="AO1622" t="s">
        <v>335</v>
      </c>
      <c r="AQ1622" t="str">
        <f t="shared" si="25"/>
        <v/>
      </c>
    </row>
    <row r="1623" spans="1:43">
      <c r="A1623" s="8">
        <v>46205</v>
      </c>
      <c r="B1623" s="67">
        <v>4013.41</v>
      </c>
      <c r="C1623" s="67">
        <v>0.05</v>
      </c>
      <c r="D1623" s="67">
        <v>69010</v>
      </c>
      <c r="E1623" s="67">
        <v>-2.31</v>
      </c>
      <c r="F1623" s="69">
        <v>4188</v>
      </c>
      <c r="G1623" t="s">
        <v>45</v>
      </c>
      <c r="H1623">
        <v>0</v>
      </c>
      <c r="I1623" t="s">
        <v>288</v>
      </c>
      <c r="J1623" t="s">
        <v>289</v>
      </c>
      <c r="K1623" t="s">
        <v>295</v>
      </c>
      <c r="L1623" s="36">
        <v>1127.5</v>
      </c>
      <c r="M1623">
        <v>12.5</v>
      </c>
      <c r="N1623" s="66">
        <v>1.12E-2</v>
      </c>
      <c r="O1623" s="36">
        <v>1115</v>
      </c>
      <c r="P1623" s="66">
        <v>1.12E-2</v>
      </c>
      <c r="Q1623" s="36">
        <v>1113.5</v>
      </c>
      <c r="R1623" s="36">
        <v>1140</v>
      </c>
      <c r="S1623" s="36">
        <v>1104</v>
      </c>
      <c r="T1623" s="66">
        <v>1.2500000000000001E-2</v>
      </c>
      <c r="U1623" s="66">
        <v>-6.1000000000000004E-3</v>
      </c>
      <c r="V1623" s="66">
        <v>-1.09E-2</v>
      </c>
      <c r="W1623" s="66">
        <v>2.12E-2</v>
      </c>
      <c r="X1623" s="1">
        <v>2868300</v>
      </c>
      <c r="Y1623" s="1">
        <v>3229491</v>
      </c>
      <c r="Z1623" s="1">
        <v>1625254</v>
      </c>
      <c r="AA1623" t="s">
        <v>356</v>
      </c>
      <c r="AB1623" t="s">
        <v>357</v>
      </c>
      <c r="AC1623">
        <v>12.88</v>
      </c>
      <c r="AD1623">
        <v>0.86</v>
      </c>
      <c r="AE1623">
        <v>2.84</v>
      </c>
      <c r="AF1623" t="s">
        <v>230</v>
      </c>
      <c r="AG1623" s="1">
        <v>316500</v>
      </c>
      <c r="AH1623" s="36">
        <v>1128</v>
      </c>
      <c r="AI1623" s="1">
        <v>5900</v>
      </c>
      <c r="AJ1623" s="36">
        <v>1127.5</v>
      </c>
      <c r="AK1623" s="1">
        <v>4300</v>
      </c>
      <c r="AL1623" s="2">
        <v>0.63958333333333328</v>
      </c>
      <c r="AN1623" t="s">
        <v>298</v>
      </c>
      <c r="AO1623" t="s">
        <v>335</v>
      </c>
      <c r="AQ1623" t="str">
        <f t="shared" si="25"/>
        <v/>
      </c>
    </row>
    <row r="1624" spans="1:43">
      <c r="A1624" s="8">
        <v>46205</v>
      </c>
      <c r="B1624" s="67">
        <v>4013.41</v>
      </c>
      <c r="C1624" s="67">
        <v>0.05</v>
      </c>
      <c r="D1624" s="67">
        <v>69010</v>
      </c>
      <c r="E1624" s="67">
        <v>-2.31</v>
      </c>
      <c r="F1624" s="69">
        <v>4220</v>
      </c>
      <c r="G1624" t="s">
        <v>46</v>
      </c>
      <c r="H1624">
        <v>0</v>
      </c>
      <c r="I1624" t="s">
        <v>288</v>
      </c>
      <c r="J1624" t="s">
        <v>289</v>
      </c>
      <c r="K1624" t="s">
        <v>290</v>
      </c>
      <c r="L1624" s="36">
        <v>1713</v>
      </c>
      <c r="M1624">
        <v>17</v>
      </c>
      <c r="N1624" s="66">
        <v>0.01</v>
      </c>
      <c r="O1624" s="36">
        <v>1696</v>
      </c>
      <c r="P1624" s="66">
        <v>0.01</v>
      </c>
      <c r="Q1624" s="36">
        <v>1706</v>
      </c>
      <c r="R1624" s="36">
        <v>1734</v>
      </c>
      <c r="S1624" s="36">
        <v>1697</v>
      </c>
      <c r="T1624" s="66">
        <v>4.1000000000000003E-3</v>
      </c>
      <c r="U1624" s="66">
        <v>-6.8999999999999999E-3</v>
      </c>
      <c r="V1624" s="66">
        <v>-1.21E-2</v>
      </c>
      <c r="W1624" s="66">
        <v>9.4000000000000004E-3</v>
      </c>
      <c r="X1624" s="1">
        <v>82400</v>
      </c>
      <c r="Y1624" s="1">
        <v>141395</v>
      </c>
      <c r="Z1624" s="1">
        <v>87833</v>
      </c>
      <c r="AA1624" t="s">
        <v>358</v>
      </c>
      <c r="AB1624" t="s">
        <v>578</v>
      </c>
      <c r="AC1624">
        <v>11.98</v>
      </c>
      <c r="AD1624">
        <v>1.2</v>
      </c>
      <c r="AE1624">
        <v>3.15</v>
      </c>
      <c r="AF1624" t="s">
        <v>230</v>
      </c>
      <c r="AG1624">
        <v>0</v>
      </c>
      <c r="AH1624" s="36">
        <v>1713</v>
      </c>
      <c r="AI1624">
        <v>600</v>
      </c>
      <c r="AJ1624" s="36">
        <v>1711</v>
      </c>
      <c r="AK1624">
        <v>200</v>
      </c>
      <c r="AL1624" s="2">
        <v>0.63958333333333328</v>
      </c>
      <c r="AN1624" t="s">
        <v>298</v>
      </c>
      <c r="AO1624" t="s">
        <v>335</v>
      </c>
      <c r="AQ1624" t="str">
        <f t="shared" si="25"/>
        <v/>
      </c>
    </row>
    <row r="1625" spans="1:43">
      <c r="A1625" s="8">
        <v>46205</v>
      </c>
      <c r="B1625" s="67">
        <v>4013.41</v>
      </c>
      <c r="C1625" s="67">
        <v>0.05</v>
      </c>
      <c r="D1625" s="67">
        <v>69010</v>
      </c>
      <c r="E1625" s="67">
        <v>-2.31</v>
      </c>
      <c r="F1625" s="69">
        <v>4334</v>
      </c>
      <c r="G1625" t="s">
        <v>47</v>
      </c>
      <c r="H1625">
        <v>0</v>
      </c>
      <c r="I1625" t="s">
        <v>314</v>
      </c>
      <c r="J1625" t="s">
        <v>323</v>
      </c>
      <c r="K1625" t="s">
        <v>290</v>
      </c>
      <c r="L1625">
        <v>373</v>
      </c>
      <c r="M1625">
        <v>5</v>
      </c>
      <c r="N1625" s="66">
        <v>1.3599999999999999E-2</v>
      </c>
      <c r="O1625">
        <v>368</v>
      </c>
      <c r="P1625" s="66">
        <v>1.35E-2</v>
      </c>
      <c r="Q1625">
        <v>369</v>
      </c>
      <c r="R1625">
        <v>374</v>
      </c>
      <c r="S1625">
        <v>369</v>
      </c>
      <c r="T1625" s="66">
        <v>1.0800000000000001E-2</v>
      </c>
      <c r="U1625" s="66">
        <v>8.0999999999999996E-3</v>
      </c>
      <c r="V1625" s="66">
        <v>-2.5999999999999999E-3</v>
      </c>
      <c r="W1625" s="66">
        <v>1.0800000000000001E-2</v>
      </c>
      <c r="X1625" s="1">
        <v>2100</v>
      </c>
      <c r="Y1625">
        <v>780</v>
      </c>
      <c r="Z1625" s="1">
        <v>4138</v>
      </c>
      <c r="AA1625" t="s">
        <v>360</v>
      </c>
      <c r="AB1625" t="s">
        <v>693</v>
      </c>
      <c r="AC1625">
        <v>11.2</v>
      </c>
      <c r="AD1625">
        <v>1.23</v>
      </c>
      <c r="AE1625">
        <v>2.68</v>
      </c>
      <c r="AF1625">
        <v>0.1</v>
      </c>
      <c r="AG1625">
        <v>0</v>
      </c>
      <c r="AH1625">
        <v>373</v>
      </c>
      <c r="AI1625">
        <v>100</v>
      </c>
      <c r="AJ1625">
        <v>371</v>
      </c>
      <c r="AK1625">
        <v>200</v>
      </c>
      <c r="AL1625" s="2">
        <v>0.63749999999999996</v>
      </c>
      <c r="AM1625" s="3">
        <v>46183</v>
      </c>
      <c r="AN1625" t="s">
        <v>306</v>
      </c>
      <c r="AO1625" t="s">
        <v>351</v>
      </c>
      <c r="AQ1625" t="str">
        <f t="shared" si="25"/>
        <v/>
      </c>
    </row>
    <row r="1626" spans="1:43">
      <c r="A1626" s="8">
        <v>46205</v>
      </c>
      <c r="B1626" s="67">
        <v>4013.41</v>
      </c>
      <c r="C1626" s="67">
        <v>0.05</v>
      </c>
      <c r="D1626" s="67">
        <v>69010</v>
      </c>
      <c r="E1626" s="67">
        <v>-2.31</v>
      </c>
      <c r="F1626" s="69">
        <v>4523</v>
      </c>
      <c r="G1626" t="s">
        <v>48</v>
      </c>
      <c r="H1626">
        <v>0</v>
      </c>
      <c r="I1626" t="s">
        <v>288</v>
      </c>
      <c r="J1626" t="s">
        <v>289</v>
      </c>
      <c r="K1626" t="s">
        <v>290</v>
      </c>
      <c r="L1626" s="36">
        <v>4174</v>
      </c>
      <c r="M1626">
        <v>65</v>
      </c>
      <c r="N1626" s="66">
        <v>1.5800000000000002E-2</v>
      </c>
      <c r="O1626" s="36">
        <v>4109</v>
      </c>
      <c r="P1626" s="66">
        <v>1.5800000000000002E-2</v>
      </c>
      <c r="Q1626" s="36">
        <v>4175</v>
      </c>
      <c r="R1626" s="36">
        <v>4188</v>
      </c>
      <c r="S1626" s="36">
        <v>4114</v>
      </c>
      <c r="T1626" s="66">
        <v>-2.0000000000000001E-4</v>
      </c>
      <c r="U1626" s="66">
        <v>6.8999999999999999E-3</v>
      </c>
      <c r="V1626" s="66">
        <v>-3.3E-3</v>
      </c>
      <c r="W1626" s="66">
        <v>1.4500000000000001E-2</v>
      </c>
      <c r="X1626" s="1">
        <v>1212600</v>
      </c>
      <c r="Y1626" s="1">
        <v>5047992</v>
      </c>
      <c r="Z1626" s="1">
        <v>1217343</v>
      </c>
      <c r="AA1626" t="s">
        <v>362</v>
      </c>
      <c r="AB1626" t="s">
        <v>631</v>
      </c>
      <c r="AC1626">
        <v>22.53</v>
      </c>
      <c r="AD1626">
        <v>1.3</v>
      </c>
      <c r="AE1626">
        <v>3.83</v>
      </c>
      <c r="AF1626" t="s">
        <v>230</v>
      </c>
      <c r="AG1626" s="1">
        <v>98400</v>
      </c>
      <c r="AH1626" s="36">
        <v>4175</v>
      </c>
      <c r="AI1626" s="1">
        <v>1000</v>
      </c>
      <c r="AJ1626" s="36">
        <v>4174</v>
      </c>
      <c r="AK1626" s="1">
        <v>1400</v>
      </c>
      <c r="AL1626" s="2">
        <v>0.63958333333333328</v>
      </c>
      <c r="AN1626" t="s">
        <v>298</v>
      </c>
      <c r="AO1626" t="s">
        <v>364</v>
      </c>
      <c r="AQ1626" t="str">
        <f t="shared" si="25"/>
        <v/>
      </c>
    </row>
    <row r="1627" spans="1:43">
      <c r="A1627" s="8">
        <v>46205</v>
      </c>
      <c r="B1627" s="67">
        <v>4013.41</v>
      </c>
      <c r="C1627" s="67">
        <v>0.05</v>
      </c>
      <c r="D1627" s="67">
        <v>69010</v>
      </c>
      <c r="E1627" s="67">
        <v>-2.31</v>
      </c>
      <c r="F1627" s="69">
        <v>4528</v>
      </c>
      <c r="G1627" t="s">
        <v>49</v>
      </c>
      <c r="H1627">
        <v>0</v>
      </c>
      <c r="I1627" t="s">
        <v>288</v>
      </c>
      <c r="J1627" t="s">
        <v>289</v>
      </c>
      <c r="K1627" t="s">
        <v>295</v>
      </c>
      <c r="L1627" s="36">
        <v>2401</v>
      </c>
      <c r="M1627">
        <v>33</v>
      </c>
      <c r="N1627" s="66">
        <v>1.3899999999999999E-2</v>
      </c>
      <c r="O1627" s="36">
        <v>2368</v>
      </c>
      <c r="P1627" s="66">
        <v>1.3899999999999999E-2</v>
      </c>
      <c r="Q1627" s="36">
        <v>2400</v>
      </c>
      <c r="R1627" s="36">
        <v>2422</v>
      </c>
      <c r="S1627" s="36">
        <v>2352</v>
      </c>
      <c r="T1627" s="66">
        <v>4.0000000000000002E-4</v>
      </c>
      <c r="U1627" s="66">
        <v>8.0000000000000004E-4</v>
      </c>
      <c r="V1627" s="66">
        <v>-8.6E-3</v>
      </c>
      <c r="W1627" s="66">
        <v>2.0799999999999999E-2</v>
      </c>
      <c r="X1627" s="1">
        <v>898800</v>
      </c>
      <c r="Y1627" s="1">
        <v>2161368</v>
      </c>
      <c r="Z1627" s="1">
        <v>1197361</v>
      </c>
      <c r="AA1627" t="s">
        <v>365</v>
      </c>
      <c r="AB1627" t="s">
        <v>580</v>
      </c>
      <c r="AC1627">
        <v>15.9</v>
      </c>
      <c r="AD1627">
        <v>1.32</v>
      </c>
      <c r="AE1627">
        <v>3.33</v>
      </c>
      <c r="AF1627" t="s">
        <v>230</v>
      </c>
      <c r="AG1627" s="1">
        <v>80400</v>
      </c>
      <c r="AH1627" s="36">
        <v>2401.5</v>
      </c>
      <c r="AI1627">
        <v>600</v>
      </c>
      <c r="AJ1627" s="36">
        <v>2401</v>
      </c>
      <c r="AK1627">
        <v>800</v>
      </c>
      <c r="AL1627" s="2">
        <v>0.63958333333333328</v>
      </c>
      <c r="AN1627" t="s">
        <v>298</v>
      </c>
      <c r="AO1627" t="s">
        <v>364</v>
      </c>
      <c r="AQ1627" t="str">
        <f t="shared" si="25"/>
        <v/>
      </c>
    </row>
    <row r="1628" spans="1:43">
      <c r="A1628" s="8">
        <v>46205</v>
      </c>
      <c r="B1628" s="67">
        <v>4013.41</v>
      </c>
      <c r="C1628" s="67">
        <v>0.05</v>
      </c>
      <c r="D1628" s="67">
        <v>69010</v>
      </c>
      <c r="E1628" s="67">
        <v>-2.31</v>
      </c>
      <c r="F1628" s="69">
        <v>4661</v>
      </c>
      <c r="G1628" t="s">
        <v>50</v>
      </c>
      <c r="H1628">
        <v>0</v>
      </c>
      <c r="I1628" t="s">
        <v>288</v>
      </c>
      <c r="J1628" t="s">
        <v>289</v>
      </c>
      <c r="K1628" t="s">
        <v>295</v>
      </c>
      <c r="L1628" s="36">
        <v>2500.5</v>
      </c>
      <c r="M1628">
        <v>88.5</v>
      </c>
      <c r="N1628" s="66">
        <v>3.6700000000000003E-2</v>
      </c>
      <c r="O1628" s="36">
        <v>2412</v>
      </c>
      <c r="P1628" s="66">
        <v>3.6600000000000001E-2</v>
      </c>
      <c r="Q1628" s="36">
        <v>2462</v>
      </c>
      <c r="R1628" s="36">
        <v>2518</v>
      </c>
      <c r="S1628" s="36">
        <v>2455.5</v>
      </c>
      <c r="T1628" s="66">
        <v>1.5599999999999999E-2</v>
      </c>
      <c r="U1628" s="66">
        <v>-5.7000000000000002E-3</v>
      </c>
      <c r="V1628" s="66">
        <v>-6.8999999999999999E-3</v>
      </c>
      <c r="W1628" s="66">
        <v>1.83E-2</v>
      </c>
      <c r="X1628" s="1">
        <v>3528400</v>
      </c>
      <c r="Y1628" s="1">
        <v>8819144</v>
      </c>
      <c r="Z1628" s="1">
        <v>4502027</v>
      </c>
      <c r="AA1628" t="s">
        <v>367</v>
      </c>
      <c r="AB1628" t="s">
        <v>368</v>
      </c>
      <c r="AC1628">
        <v>35.020000000000003</v>
      </c>
      <c r="AD1628">
        <v>3.72</v>
      </c>
      <c r="AE1628">
        <v>0.64</v>
      </c>
      <c r="AF1628" t="s">
        <v>230</v>
      </c>
      <c r="AG1628">
        <v>0</v>
      </c>
      <c r="AH1628" s="36">
        <v>2501</v>
      </c>
      <c r="AI1628" s="1">
        <v>1600</v>
      </c>
      <c r="AJ1628" s="36">
        <v>2500.5</v>
      </c>
      <c r="AK1628" s="1">
        <v>1600</v>
      </c>
      <c r="AL1628" s="2">
        <v>0.63958333333333328</v>
      </c>
      <c r="AN1628" t="s">
        <v>298</v>
      </c>
      <c r="AO1628" t="s">
        <v>313</v>
      </c>
      <c r="AQ1628" t="str">
        <f t="shared" si="25"/>
        <v/>
      </c>
    </row>
    <row r="1629" spans="1:43">
      <c r="A1629" s="8">
        <v>46205</v>
      </c>
      <c r="B1629" s="67">
        <v>4013.41</v>
      </c>
      <c r="C1629" s="67">
        <v>0.05</v>
      </c>
      <c r="D1629" s="67">
        <v>69010</v>
      </c>
      <c r="E1629" s="67">
        <v>-2.31</v>
      </c>
      <c r="F1629" s="69">
        <v>5020</v>
      </c>
      <c r="G1629" t="s">
        <v>51</v>
      </c>
      <c r="H1629">
        <v>0</v>
      </c>
      <c r="I1629" t="s">
        <v>288</v>
      </c>
      <c r="J1629" t="s">
        <v>289</v>
      </c>
      <c r="K1629" t="s">
        <v>295</v>
      </c>
      <c r="L1629" s="36">
        <v>1218</v>
      </c>
      <c r="M1629">
        <v>12.5</v>
      </c>
      <c r="N1629" s="66">
        <v>1.04E-2</v>
      </c>
      <c r="O1629" s="36">
        <v>1205.5</v>
      </c>
      <c r="P1629" s="66">
        <v>1.03E-2</v>
      </c>
      <c r="Q1629" s="36">
        <v>1203</v>
      </c>
      <c r="R1629" s="36">
        <v>1228</v>
      </c>
      <c r="S1629" s="36">
        <v>1203</v>
      </c>
      <c r="T1629" s="66">
        <v>1.24E-2</v>
      </c>
      <c r="U1629" s="66">
        <v>-2.3999999999999998E-3</v>
      </c>
      <c r="V1629" s="66">
        <v>-8.0999999999999996E-3</v>
      </c>
      <c r="W1629" s="66">
        <v>1.24E-2</v>
      </c>
      <c r="X1629" s="1">
        <v>4846100</v>
      </c>
      <c r="Y1629" s="1">
        <v>5904786</v>
      </c>
      <c r="Z1629" s="1">
        <v>3296841</v>
      </c>
      <c r="AA1629" t="s">
        <v>369</v>
      </c>
      <c r="AB1629" t="s">
        <v>370</v>
      </c>
      <c r="AC1629">
        <v>7.87</v>
      </c>
      <c r="AD1629">
        <v>0.97</v>
      </c>
      <c r="AE1629">
        <v>2.79</v>
      </c>
      <c r="AF1629" t="s">
        <v>230</v>
      </c>
      <c r="AG1629" s="1">
        <v>352800</v>
      </c>
      <c r="AH1629" s="36">
        <v>1218.5</v>
      </c>
      <c r="AI1629" s="1">
        <v>23100</v>
      </c>
      <c r="AJ1629" s="36">
        <v>1218</v>
      </c>
      <c r="AK1629" s="1">
        <v>14700</v>
      </c>
      <c r="AL1629" s="2">
        <v>0.63958333333333328</v>
      </c>
      <c r="AN1629" t="s">
        <v>298</v>
      </c>
      <c r="AO1629" t="s">
        <v>371</v>
      </c>
      <c r="AQ1629" t="str">
        <f t="shared" si="25"/>
        <v/>
      </c>
    </row>
    <row r="1630" spans="1:43">
      <c r="A1630" s="8">
        <v>46205</v>
      </c>
      <c r="B1630" s="67">
        <v>4013.41</v>
      </c>
      <c r="C1630" s="67">
        <v>0.05</v>
      </c>
      <c r="D1630" s="67">
        <v>69010</v>
      </c>
      <c r="E1630" s="67">
        <v>-2.31</v>
      </c>
      <c r="F1630" s="69">
        <v>5201</v>
      </c>
      <c r="G1630" t="s">
        <v>52</v>
      </c>
      <c r="H1630">
        <v>0</v>
      </c>
      <c r="I1630" t="s">
        <v>288</v>
      </c>
      <c r="J1630" t="s">
        <v>289</v>
      </c>
      <c r="K1630" t="s">
        <v>295</v>
      </c>
      <c r="L1630" s="36">
        <v>6746</v>
      </c>
      <c r="M1630">
        <v>-211</v>
      </c>
      <c r="N1630" s="66">
        <v>-3.0300000000000001E-2</v>
      </c>
      <c r="O1630" s="36">
        <v>6957</v>
      </c>
      <c r="P1630" s="66">
        <v>-3.0300000000000001E-2</v>
      </c>
      <c r="Q1630" s="36">
        <v>6838</v>
      </c>
      <c r="R1630" s="36">
        <v>6920</v>
      </c>
      <c r="S1630" s="36">
        <v>6745</v>
      </c>
      <c r="T1630" s="66">
        <v>-1.34E-2</v>
      </c>
      <c r="U1630" s="66">
        <v>-2.1299999999999999E-2</v>
      </c>
      <c r="V1630" s="66">
        <v>-2.5100000000000001E-2</v>
      </c>
      <c r="W1630" s="66">
        <v>1E-4</v>
      </c>
      <c r="X1630" s="1">
        <v>704100</v>
      </c>
      <c r="Y1630" s="1">
        <v>4807475</v>
      </c>
      <c r="Z1630" s="1">
        <v>1466814</v>
      </c>
      <c r="AA1630" t="s">
        <v>581</v>
      </c>
      <c r="AB1630" t="s">
        <v>373</v>
      </c>
      <c r="AC1630">
        <v>18.600000000000001</v>
      </c>
      <c r="AD1630">
        <v>0.96</v>
      </c>
      <c r="AE1630">
        <v>3.11</v>
      </c>
      <c r="AF1630" t="s">
        <v>230</v>
      </c>
      <c r="AG1630" s="1">
        <v>72400</v>
      </c>
      <c r="AH1630" s="36">
        <v>6747</v>
      </c>
      <c r="AI1630">
        <v>500</v>
      </c>
      <c r="AJ1630" s="36">
        <v>6745</v>
      </c>
      <c r="AK1630">
        <v>800</v>
      </c>
      <c r="AL1630" s="2">
        <v>0.63958333333333328</v>
      </c>
      <c r="AN1630" t="s">
        <v>293</v>
      </c>
      <c r="AO1630" t="s">
        <v>341</v>
      </c>
      <c r="AQ1630" t="str">
        <f t="shared" si="25"/>
        <v/>
      </c>
    </row>
    <row r="1631" spans="1:43">
      <c r="A1631" s="8">
        <v>46205</v>
      </c>
      <c r="B1631" s="67">
        <v>4013.41</v>
      </c>
      <c r="C1631" s="67">
        <v>0.05</v>
      </c>
      <c r="D1631" s="67">
        <v>69010</v>
      </c>
      <c r="E1631" s="67">
        <v>-2.31</v>
      </c>
      <c r="F1631" s="69">
        <v>5302</v>
      </c>
      <c r="G1631" t="s">
        <v>53</v>
      </c>
      <c r="H1631">
        <v>0</v>
      </c>
      <c r="I1631" t="s">
        <v>288</v>
      </c>
      <c r="J1631" t="s">
        <v>289</v>
      </c>
      <c r="K1631" t="s">
        <v>295</v>
      </c>
      <c r="L1631" s="36">
        <v>4825</v>
      </c>
      <c r="M1631">
        <v>45</v>
      </c>
      <c r="N1631" s="66">
        <v>9.4000000000000004E-3</v>
      </c>
      <c r="O1631" s="36">
        <v>4780</v>
      </c>
      <c r="P1631" s="66">
        <v>9.4000000000000004E-3</v>
      </c>
      <c r="Q1631" s="36">
        <v>4750</v>
      </c>
      <c r="R1631" s="36">
        <v>4865</v>
      </c>
      <c r="S1631" s="36">
        <v>4735</v>
      </c>
      <c r="T1631" s="66">
        <v>1.5699999999999999E-2</v>
      </c>
      <c r="U1631" s="66">
        <v>3.0999999999999999E-3</v>
      </c>
      <c r="V1631" s="66">
        <v>-8.2000000000000007E-3</v>
      </c>
      <c r="W1631" s="66">
        <v>1.9E-2</v>
      </c>
      <c r="X1631" s="1">
        <v>142900</v>
      </c>
      <c r="Y1631" s="1">
        <v>689239</v>
      </c>
      <c r="Z1631" s="1">
        <v>57091</v>
      </c>
      <c r="AA1631" t="s">
        <v>374</v>
      </c>
      <c r="AB1631" t="s">
        <v>375</v>
      </c>
      <c r="AC1631">
        <v>19.57</v>
      </c>
      <c r="AD1631">
        <v>0.98</v>
      </c>
      <c r="AE1631">
        <v>4.1500000000000004</v>
      </c>
      <c r="AF1631" t="s">
        <v>230</v>
      </c>
      <c r="AG1631" s="1">
        <v>13000</v>
      </c>
      <c r="AH1631" s="36">
        <v>4825</v>
      </c>
      <c r="AI1631">
        <v>500</v>
      </c>
      <c r="AJ1631" s="36">
        <v>4820</v>
      </c>
      <c r="AK1631">
        <v>300</v>
      </c>
      <c r="AL1631" s="2">
        <v>0.63888888888888884</v>
      </c>
      <c r="AN1631" t="s">
        <v>293</v>
      </c>
      <c r="AO1631" t="s">
        <v>341</v>
      </c>
      <c r="AQ1631" t="str">
        <f t="shared" si="25"/>
        <v/>
      </c>
    </row>
    <row r="1632" spans="1:43">
      <c r="A1632" s="8">
        <v>46205</v>
      </c>
      <c r="B1632" s="67">
        <v>4013.41</v>
      </c>
      <c r="C1632" s="67">
        <v>0.05</v>
      </c>
      <c r="D1632" s="67">
        <v>69010</v>
      </c>
      <c r="E1632" s="67">
        <v>-2.31</v>
      </c>
      <c r="F1632" s="69">
        <v>5310</v>
      </c>
      <c r="G1632" t="s">
        <v>54</v>
      </c>
      <c r="H1632">
        <v>0</v>
      </c>
      <c r="I1632" t="s">
        <v>288</v>
      </c>
      <c r="J1632" t="s">
        <v>289</v>
      </c>
      <c r="K1632" t="s">
        <v>295</v>
      </c>
      <c r="L1632" s="36">
        <v>7380</v>
      </c>
      <c r="M1632">
        <v>-120</v>
      </c>
      <c r="N1632" s="66">
        <v>-1.6E-2</v>
      </c>
      <c r="O1632" s="36">
        <v>7500</v>
      </c>
      <c r="P1632" s="66">
        <v>-1.6E-2</v>
      </c>
      <c r="Q1632" s="36">
        <v>7100</v>
      </c>
      <c r="R1632" s="36">
        <v>7540</v>
      </c>
      <c r="S1632" s="36">
        <v>7000</v>
      </c>
      <c r="T1632" s="66">
        <v>3.9399999999999998E-2</v>
      </c>
      <c r="U1632" s="66">
        <v>-1.2999999999999999E-3</v>
      </c>
      <c r="V1632" s="66">
        <v>-2.12E-2</v>
      </c>
      <c r="W1632" s="66">
        <v>5.4199999999999998E-2</v>
      </c>
      <c r="X1632" s="1">
        <v>112700</v>
      </c>
      <c r="Y1632" s="1">
        <v>825807</v>
      </c>
      <c r="Z1632" s="1">
        <v>154925</v>
      </c>
      <c r="AA1632" t="s">
        <v>662</v>
      </c>
      <c r="AB1632" t="s">
        <v>377</v>
      </c>
      <c r="AC1632">
        <v>31.59</v>
      </c>
      <c r="AD1632">
        <v>1.58</v>
      </c>
      <c r="AE1632">
        <v>1.96</v>
      </c>
      <c r="AF1632" t="s">
        <v>230</v>
      </c>
      <c r="AG1632">
        <v>0</v>
      </c>
      <c r="AH1632" s="36">
        <v>7380</v>
      </c>
      <c r="AI1632">
        <v>400</v>
      </c>
      <c r="AJ1632" s="36">
        <v>7370</v>
      </c>
      <c r="AK1632">
        <v>500</v>
      </c>
      <c r="AL1632" s="2">
        <v>0.63958333333333328</v>
      </c>
      <c r="AN1632" t="s">
        <v>293</v>
      </c>
      <c r="AO1632" t="s">
        <v>341</v>
      </c>
      <c r="AQ1632" t="str">
        <f t="shared" si="25"/>
        <v/>
      </c>
    </row>
    <row r="1633" spans="1:43">
      <c r="A1633" s="8">
        <v>46205</v>
      </c>
      <c r="B1633" s="67">
        <v>4013.41</v>
      </c>
      <c r="C1633" s="67">
        <v>0.05</v>
      </c>
      <c r="D1633" s="67">
        <v>69010</v>
      </c>
      <c r="E1633" s="67">
        <v>-2.31</v>
      </c>
      <c r="F1633" s="69">
        <v>5334</v>
      </c>
      <c r="G1633" t="s">
        <v>55</v>
      </c>
      <c r="H1633">
        <v>0</v>
      </c>
      <c r="I1633" t="s">
        <v>288</v>
      </c>
      <c r="J1633" t="s">
        <v>289</v>
      </c>
      <c r="K1633" t="s">
        <v>290</v>
      </c>
      <c r="L1633" s="36">
        <v>10750</v>
      </c>
      <c r="M1633">
        <v>-35</v>
      </c>
      <c r="N1633" s="66">
        <v>-3.2000000000000002E-3</v>
      </c>
      <c r="O1633" s="36">
        <v>10785</v>
      </c>
      <c r="P1633" s="66">
        <v>-3.2000000000000002E-3</v>
      </c>
      <c r="Q1633" s="36">
        <v>10755</v>
      </c>
      <c r="R1633" s="36">
        <v>10905</v>
      </c>
      <c r="S1633" s="36">
        <v>10680</v>
      </c>
      <c r="T1633" s="66">
        <v>-4.0000000000000002E-4</v>
      </c>
      <c r="U1633" s="66">
        <v>-6.8999999999999999E-3</v>
      </c>
      <c r="V1633" s="66">
        <v>-1.4200000000000001E-2</v>
      </c>
      <c r="W1633" s="66">
        <v>6.4999999999999997E-3</v>
      </c>
      <c r="X1633" s="1">
        <v>500000</v>
      </c>
      <c r="Y1633" s="1">
        <v>5403790</v>
      </c>
      <c r="Z1633" s="1">
        <v>2141912</v>
      </c>
      <c r="AA1633" t="s">
        <v>672</v>
      </c>
      <c r="AB1633" t="s">
        <v>379</v>
      </c>
      <c r="AC1633">
        <v>19.989999999999998</v>
      </c>
      <c r="AD1633">
        <v>2.74</v>
      </c>
      <c r="AE1633">
        <v>1.95</v>
      </c>
      <c r="AF1633" t="s">
        <v>230</v>
      </c>
      <c r="AG1633" s="1">
        <v>25200</v>
      </c>
      <c r="AH1633" s="36">
        <v>10750</v>
      </c>
      <c r="AI1633">
        <v>500</v>
      </c>
      <c r="AJ1633" s="36">
        <v>10745</v>
      </c>
      <c r="AK1633">
        <v>500</v>
      </c>
      <c r="AL1633" s="2">
        <v>0.63958333333333328</v>
      </c>
      <c r="AN1633" t="s">
        <v>298</v>
      </c>
      <c r="AO1633" t="s">
        <v>341</v>
      </c>
      <c r="AQ1633" t="str">
        <f t="shared" si="25"/>
        <v/>
      </c>
    </row>
    <row r="1634" spans="1:43">
      <c r="A1634" s="8">
        <v>46205</v>
      </c>
      <c r="B1634" s="67">
        <v>4013.41</v>
      </c>
      <c r="C1634" s="67">
        <v>0.05</v>
      </c>
      <c r="D1634" s="67">
        <v>69010</v>
      </c>
      <c r="E1634" s="67">
        <v>-2.31</v>
      </c>
      <c r="F1634" s="69">
        <v>5706</v>
      </c>
      <c r="G1634" t="s">
        <v>56</v>
      </c>
      <c r="H1634">
        <v>0</v>
      </c>
      <c r="I1634" t="s">
        <v>288</v>
      </c>
      <c r="J1634" t="s">
        <v>289</v>
      </c>
      <c r="K1634" t="s">
        <v>290</v>
      </c>
      <c r="L1634" s="36">
        <v>38410</v>
      </c>
      <c r="M1634" s="36">
        <v>-4750</v>
      </c>
      <c r="N1634" s="66">
        <v>-0.1101</v>
      </c>
      <c r="O1634" s="36">
        <v>43160</v>
      </c>
      <c r="P1634" s="66">
        <v>-0.11</v>
      </c>
      <c r="Q1634" s="36">
        <v>41500</v>
      </c>
      <c r="R1634" s="36">
        <v>41540</v>
      </c>
      <c r="S1634" s="36">
        <v>38400</v>
      </c>
      <c r="T1634" s="66">
        <v>-7.4399999999999994E-2</v>
      </c>
      <c r="U1634" s="66">
        <v>-2.0899999999999998E-2</v>
      </c>
      <c r="V1634" s="66">
        <v>-7.5300000000000006E-2</v>
      </c>
      <c r="W1634" s="66">
        <v>2.0000000000000001E-4</v>
      </c>
      <c r="X1634" s="1">
        <v>1407200</v>
      </c>
      <c r="Y1634" s="1">
        <v>55474484</v>
      </c>
      <c r="Z1634" s="1">
        <v>2205326</v>
      </c>
      <c r="AA1634" t="s">
        <v>521</v>
      </c>
      <c r="AB1634" t="s">
        <v>381</v>
      </c>
      <c r="AC1634">
        <v>29.3</v>
      </c>
      <c r="AD1634">
        <v>5.33</v>
      </c>
      <c r="AE1634">
        <v>0.73</v>
      </c>
      <c r="AF1634" t="s">
        <v>230</v>
      </c>
      <c r="AG1634" s="1">
        <v>16800</v>
      </c>
      <c r="AH1634" s="36">
        <v>38410</v>
      </c>
      <c r="AI1634">
        <v>600</v>
      </c>
      <c r="AJ1634" s="36">
        <v>38400</v>
      </c>
      <c r="AK1634">
        <v>700</v>
      </c>
      <c r="AL1634" s="2">
        <v>0.63958333333333328</v>
      </c>
      <c r="AN1634" t="s">
        <v>298</v>
      </c>
      <c r="AO1634" t="s">
        <v>382</v>
      </c>
      <c r="AQ1634" t="str">
        <f t="shared" si="25"/>
        <v/>
      </c>
    </row>
    <row r="1635" spans="1:43">
      <c r="A1635" s="8">
        <v>46205</v>
      </c>
      <c r="B1635" s="67">
        <v>4013.41</v>
      </c>
      <c r="C1635" s="67">
        <v>0.05</v>
      </c>
      <c r="D1635" s="67">
        <v>69010</v>
      </c>
      <c r="E1635" s="67">
        <v>-2.31</v>
      </c>
      <c r="F1635" s="69">
        <v>5711</v>
      </c>
      <c r="G1635" t="s">
        <v>57</v>
      </c>
      <c r="H1635">
        <v>0</v>
      </c>
      <c r="I1635" t="s">
        <v>288</v>
      </c>
      <c r="J1635" t="s">
        <v>289</v>
      </c>
      <c r="K1635" t="s">
        <v>295</v>
      </c>
      <c r="L1635" s="36">
        <v>4442</v>
      </c>
      <c r="M1635">
        <v>55</v>
      </c>
      <c r="N1635" s="66">
        <v>1.2500000000000001E-2</v>
      </c>
      <c r="O1635" s="36">
        <v>4387</v>
      </c>
      <c r="P1635" s="66">
        <v>1.2500000000000001E-2</v>
      </c>
      <c r="Q1635" s="36">
        <v>4435</v>
      </c>
      <c r="R1635" s="36">
        <v>4499</v>
      </c>
      <c r="S1635" s="36">
        <v>4369</v>
      </c>
      <c r="T1635" s="66">
        <v>1.5E-3</v>
      </c>
      <c r="U1635" s="66">
        <v>4.0000000000000002E-4</v>
      </c>
      <c r="V1635" s="66">
        <v>-1.26E-2</v>
      </c>
      <c r="W1635" s="66">
        <v>1.67E-2</v>
      </c>
      <c r="X1635" s="1">
        <v>693500</v>
      </c>
      <c r="Y1635" s="1">
        <v>3086004</v>
      </c>
      <c r="Z1635" s="1">
        <v>584076</v>
      </c>
      <c r="AA1635" t="s">
        <v>383</v>
      </c>
      <c r="AB1635" t="s">
        <v>384</v>
      </c>
      <c r="AC1635">
        <v>11.84</v>
      </c>
      <c r="AD1635">
        <v>0.78</v>
      </c>
      <c r="AE1635">
        <v>2.61</v>
      </c>
      <c r="AF1635" t="s">
        <v>230</v>
      </c>
      <c r="AG1635" s="1">
        <v>19600</v>
      </c>
      <c r="AH1635" s="36">
        <v>4444</v>
      </c>
      <c r="AI1635">
        <v>900</v>
      </c>
      <c r="AJ1635" s="36">
        <v>4441</v>
      </c>
      <c r="AK1635">
        <v>400</v>
      </c>
      <c r="AL1635" s="2">
        <v>0.63958333333333328</v>
      </c>
      <c r="AN1635" t="s">
        <v>298</v>
      </c>
      <c r="AO1635" t="s">
        <v>382</v>
      </c>
      <c r="AQ1635" t="str">
        <f t="shared" si="25"/>
        <v/>
      </c>
    </row>
    <row r="1636" spans="1:43">
      <c r="A1636" s="8">
        <v>46205</v>
      </c>
      <c r="B1636" s="67">
        <v>4013.41</v>
      </c>
      <c r="C1636" s="67">
        <v>0.05</v>
      </c>
      <c r="D1636" s="67">
        <v>69010</v>
      </c>
      <c r="E1636" s="67">
        <v>-2.31</v>
      </c>
      <c r="F1636" s="69">
        <v>5713</v>
      </c>
      <c r="G1636" t="s">
        <v>58</v>
      </c>
      <c r="H1636">
        <v>0</v>
      </c>
      <c r="I1636" t="s">
        <v>288</v>
      </c>
      <c r="J1636" t="s">
        <v>289</v>
      </c>
      <c r="K1636" t="s">
        <v>295</v>
      </c>
      <c r="L1636" s="36">
        <v>7539</v>
      </c>
      <c r="M1636">
        <v>203</v>
      </c>
      <c r="N1636" s="66">
        <v>2.7699999999999999E-2</v>
      </c>
      <c r="O1636" s="36">
        <v>7336</v>
      </c>
      <c r="P1636" s="66">
        <v>2.76E-2</v>
      </c>
      <c r="Q1636" s="36">
        <v>7486</v>
      </c>
      <c r="R1636" s="36">
        <v>7739</v>
      </c>
      <c r="S1636" s="36">
        <v>7401</v>
      </c>
      <c r="T1636" s="66">
        <v>7.0000000000000001E-3</v>
      </c>
      <c r="U1636" s="66">
        <v>-1.4500000000000001E-2</v>
      </c>
      <c r="V1636" s="66">
        <v>-2.58E-2</v>
      </c>
      <c r="W1636" s="66">
        <v>1.8599999999999998E-2</v>
      </c>
      <c r="X1636" s="1">
        <v>2411500</v>
      </c>
      <c r="Y1636" s="1">
        <v>18256998</v>
      </c>
      <c r="Z1636" s="1">
        <v>2192446</v>
      </c>
      <c r="AA1636" t="s">
        <v>385</v>
      </c>
      <c r="AB1636" t="s">
        <v>386</v>
      </c>
      <c r="AC1636">
        <v>13.5</v>
      </c>
      <c r="AD1636">
        <v>0.98</v>
      </c>
      <c r="AE1636">
        <v>2.75</v>
      </c>
      <c r="AF1636" t="s">
        <v>230</v>
      </c>
      <c r="AG1636" s="1">
        <v>65200</v>
      </c>
      <c r="AH1636" s="36">
        <v>7541</v>
      </c>
      <c r="AI1636">
        <v>200</v>
      </c>
      <c r="AJ1636" s="36">
        <v>7538</v>
      </c>
      <c r="AK1636">
        <v>200</v>
      </c>
      <c r="AL1636" s="2">
        <v>0.63958333333333328</v>
      </c>
      <c r="AN1636" t="s">
        <v>298</v>
      </c>
      <c r="AO1636" t="s">
        <v>382</v>
      </c>
      <c r="AQ1636" t="str">
        <f t="shared" si="25"/>
        <v/>
      </c>
    </row>
    <row r="1637" spans="1:43">
      <c r="A1637" s="8">
        <v>46205</v>
      </c>
      <c r="B1637" s="67">
        <v>4013.41</v>
      </c>
      <c r="C1637" s="67">
        <v>0.05</v>
      </c>
      <c r="D1637" s="67">
        <v>69010</v>
      </c>
      <c r="E1637" s="67">
        <v>-2.31</v>
      </c>
      <c r="F1637" s="69">
        <v>5802</v>
      </c>
      <c r="G1637" t="s">
        <v>59</v>
      </c>
      <c r="H1637">
        <v>0</v>
      </c>
      <c r="I1637" t="s">
        <v>288</v>
      </c>
      <c r="J1637" t="s">
        <v>289</v>
      </c>
      <c r="K1637" t="s">
        <v>295</v>
      </c>
      <c r="L1637" s="36">
        <v>2673.5</v>
      </c>
      <c r="M1637">
        <v>-160.5</v>
      </c>
      <c r="N1637" s="66">
        <v>-5.6599999999999998E-2</v>
      </c>
      <c r="O1637" s="36">
        <v>2834</v>
      </c>
      <c r="P1637" s="66">
        <v>-5.6599999999999998E-2</v>
      </c>
      <c r="Q1637" s="36">
        <v>2780.5</v>
      </c>
      <c r="R1637" s="36">
        <v>2783.5</v>
      </c>
      <c r="S1637" s="36">
        <v>2640</v>
      </c>
      <c r="T1637" s="66">
        <v>-3.8399999999999997E-2</v>
      </c>
      <c r="U1637" s="66">
        <v>-2.4199999999999999E-2</v>
      </c>
      <c r="V1637" s="66">
        <v>-3.95E-2</v>
      </c>
      <c r="W1637" s="66">
        <v>1.26E-2</v>
      </c>
      <c r="X1637" s="1">
        <v>17654200</v>
      </c>
      <c r="Y1637" s="1">
        <v>48010301</v>
      </c>
      <c r="Z1637" s="1">
        <v>8490400</v>
      </c>
      <c r="AA1637" t="s">
        <v>694</v>
      </c>
      <c r="AB1637" t="s">
        <v>695</v>
      </c>
      <c r="AC1637">
        <v>25.65</v>
      </c>
      <c r="AD1637">
        <v>3.04</v>
      </c>
      <c r="AE1637">
        <v>1.46</v>
      </c>
      <c r="AF1637" t="s">
        <v>230</v>
      </c>
      <c r="AG1637" s="1">
        <v>168200</v>
      </c>
      <c r="AH1637" s="36">
        <v>2674</v>
      </c>
      <c r="AI1637">
        <v>700</v>
      </c>
      <c r="AJ1637" s="36">
        <v>2673.5</v>
      </c>
      <c r="AK1637">
        <v>500</v>
      </c>
      <c r="AL1637" s="2">
        <v>0.63958333333333328</v>
      </c>
      <c r="AN1637" t="s">
        <v>298</v>
      </c>
      <c r="AO1637" t="s">
        <v>382</v>
      </c>
      <c r="AQ1637" t="str">
        <f t="shared" si="25"/>
        <v/>
      </c>
    </row>
    <row r="1638" spans="1:43">
      <c r="A1638" s="8">
        <v>46205</v>
      </c>
      <c r="B1638" s="67">
        <v>4013.41</v>
      </c>
      <c r="C1638" s="67">
        <v>0.05</v>
      </c>
      <c r="D1638" s="67">
        <v>69010</v>
      </c>
      <c r="E1638" s="67">
        <v>-2.31</v>
      </c>
      <c r="F1638" s="69">
        <v>5803</v>
      </c>
      <c r="G1638" t="s">
        <v>60</v>
      </c>
      <c r="H1638">
        <v>0</v>
      </c>
      <c r="I1638" t="s">
        <v>288</v>
      </c>
      <c r="J1638" t="s">
        <v>289</v>
      </c>
      <c r="K1638" t="s">
        <v>295</v>
      </c>
      <c r="L1638" s="36">
        <v>5395</v>
      </c>
      <c r="M1638">
        <v>-431</v>
      </c>
      <c r="N1638" s="66">
        <v>-7.3999999999999996E-2</v>
      </c>
      <c r="O1638" s="36">
        <v>5826</v>
      </c>
      <c r="P1638" s="66">
        <v>-7.3899999999999993E-2</v>
      </c>
      <c r="Q1638" s="36">
        <v>5500</v>
      </c>
      <c r="R1638" s="36">
        <v>5555</v>
      </c>
      <c r="S1638" s="36">
        <v>5361</v>
      </c>
      <c r="T1638" s="66">
        <v>-1.9E-2</v>
      </c>
      <c r="U1638" s="66">
        <v>-1.9E-2</v>
      </c>
      <c r="V1638" s="66">
        <v>-2.8799999999999999E-2</v>
      </c>
      <c r="W1638" s="66">
        <v>6.3E-3</v>
      </c>
      <c r="X1638" s="1">
        <v>31944000</v>
      </c>
      <c r="Y1638" s="1">
        <v>174627790</v>
      </c>
      <c r="Z1638" s="1">
        <v>9577098</v>
      </c>
      <c r="AA1638" t="s">
        <v>389</v>
      </c>
      <c r="AB1638" t="s">
        <v>632</v>
      </c>
      <c r="AC1638">
        <v>35.72</v>
      </c>
      <c r="AD1638">
        <v>15.94</v>
      </c>
      <c r="AE1638">
        <v>0.7</v>
      </c>
      <c r="AF1638" t="s">
        <v>230</v>
      </c>
      <c r="AG1638" s="1">
        <v>427800</v>
      </c>
      <c r="AH1638" s="36">
        <v>5397</v>
      </c>
      <c r="AI1638" s="1">
        <v>1200</v>
      </c>
      <c r="AJ1638" s="36">
        <v>5395</v>
      </c>
      <c r="AK1638" s="1">
        <v>2400</v>
      </c>
      <c r="AL1638" s="2">
        <v>0.63958333333333328</v>
      </c>
      <c r="AN1638" t="s">
        <v>298</v>
      </c>
      <c r="AO1638" t="s">
        <v>382</v>
      </c>
      <c r="AQ1638" t="str">
        <f t="shared" si="25"/>
        <v/>
      </c>
    </row>
    <row r="1639" spans="1:43">
      <c r="A1639" s="8">
        <v>46205</v>
      </c>
      <c r="B1639" s="67">
        <v>4013.41</v>
      </c>
      <c r="C1639" s="67">
        <v>0.05</v>
      </c>
      <c r="D1639" s="67">
        <v>69010</v>
      </c>
      <c r="E1639" s="67">
        <v>-2.31</v>
      </c>
      <c r="F1639" s="69">
        <v>6038</v>
      </c>
      <c r="G1639" t="s">
        <v>61</v>
      </c>
      <c r="H1639">
        <v>0</v>
      </c>
      <c r="I1639" t="s">
        <v>347</v>
      </c>
      <c r="J1639" t="s">
        <v>289</v>
      </c>
      <c r="K1639" t="s">
        <v>290</v>
      </c>
      <c r="L1639">
        <v>800</v>
      </c>
      <c r="M1639">
        <v>4</v>
      </c>
      <c r="N1639" s="66">
        <v>5.0000000000000001E-3</v>
      </c>
      <c r="O1639">
        <v>796</v>
      </c>
      <c r="P1639" s="66">
        <v>5.0000000000000001E-3</v>
      </c>
      <c r="Q1639">
        <v>799</v>
      </c>
      <c r="R1639">
        <v>804</v>
      </c>
      <c r="S1639">
        <v>797</v>
      </c>
      <c r="T1639" s="66">
        <v>1.1999999999999999E-3</v>
      </c>
      <c r="U1639" s="66">
        <v>1.1999999999999999E-3</v>
      </c>
      <c r="V1639" s="66">
        <v>-4.8999999999999998E-3</v>
      </c>
      <c r="W1639" s="66">
        <v>3.7000000000000002E-3</v>
      </c>
      <c r="X1639" s="1">
        <v>17800</v>
      </c>
      <c r="Y1639" s="1">
        <v>14232</v>
      </c>
      <c r="Z1639" s="1">
        <v>4050</v>
      </c>
      <c r="AA1639" t="s">
        <v>391</v>
      </c>
      <c r="AB1639" t="s">
        <v>696</v>
      </c>
      <c r="AC1639">
        <v>11.54</v>
      </c>
      <c r="AD1639">
        <v>0.8</v>
      </c>
      <c r="AE1639">
        <v>2.88</v>
      </c>
      <c r="AF1639" t="s">
        <v>230</v>
      </c>
      <c r="AG1639">
        <v>600</v>
      </c>
      <c r="AH1639">
        <v>800</v>
      </c>
      <c r="AI1639">
        <v>400</v>
      </c>
      <c r="AJ1639">
        <v>798</v>
      </c>
      <c r="AK1639">
        <v>100</v>
      </c>
      <c r="AL1639" s="2">
        <v>0.63541666666666663</v>
      </c>
      <c r="AN1639" t="s">
        <v>350</v>
      </c>
      <c r="AO1639" t="s">
        <v>313</v>
      </c>
      <c r="AQ1639" t="str">
        <f t="shared" si="25"/>
        <v/>
      </c>
    </row>
    <row r="1640" spans="1:43">
      <c r="A1640" s="8">
        <v>46205</v>
      </c>
      <c r="B1640" s="67">
        <v>4013.41</v>
      </c>
      <c r="C1640" s="67">
        <v>0.05</v>
      </c>
      <c r="D1640" s="67">
        <v>69010</v>
      </c>
      <c r="E1640" s="67">
        <v>-2.31</v>
      </c>
      <c r="F1640" s="69">
        <v>6156</v>
      </c>
      <c r="G1640" t="s">
        <v>62</v>
      </c>
      <c r="H1640">
        <v>0</v>
      </c>
      <c r="I1640" t="s">
        <v>314</v>
      </c>
      <c r="J1640" t="s">
        <v>323</v>
      </c>
      <c r="K1640" t="s">
        <v>290</v>
      </c>
      <c r="L1640" s="36">
        <v>1708</v>
      </c>
      <c r="M1640">
        <v>-22</v>
      </c>
      <c r="N1640" s="66">
        <v>-1.2699999999999999E-2</v>
      </c>
      <c r="O1640" s="36">
        <v>1730</v>
      </c>
      <c r="P1640" s="66">
        <v>-1.2699999999999999E-2</v>
      </c>
      <c r="Q1640" s="36">
        <v>1730</v>
      </c>
      <c r="R1640" s="36">
        <v>1735</v>
      </c>
      <c r="S1640" s="36">
        <v>1703</v>
      </c>
      <c r="T1640" s="66">
        <v>-1.2699999999999999E-2</v>
      </c>
      <c r="U1640" s="66">
        <v>-6.8999999999999999E-3</v>
      </c>
      <c r="V1640" s="66">
        <v>-1.55E-2</v>
      </c>
      <c r="W1640" s="66">
        <v>2.8999999999999998E-3</v>
      </c>
      <c r="X1640" s="1">
        <v>61500</v>
      </c>
      <c r="Y1640" s="1">
        <v>105639</v>
      </c>
      <c r="Z1640" s="1">
        <v>9052</v>
      </c>
      <c r="AA1640" t="s">
        <v>393</v>
      </c>
      <c r="AB1640" t="s">
        <v>697</v>
      </c>
      <c r="AC1640">
        <v>50.68</v>
      </c>
      <c r="AD1640">
        <v>1.2</v>
      </c>
      <c r="AE1640">
        <v>5.85</v>
      </c>
      <c r="AF1640">
        <v>1.1000000000000001</v>
      </c>
      <c r="AG1640" s="1">
        <v>1100</v>
      </c>
      <c r="AH1640" s="36">
        <v>1709</v>
      </c>
      <c r="AI1640">
        <v>300</v>
      </c>
      <c r="AJ1640" s="36">
        <v>1708</v>
      </c>
      <c r="AK1640">
        <v>400</v>
      </c>
      <c r="AL1640" s="2">
        <v>0.63263888888888886</v>
      </c>
      <c r="AN1640" t="s">
        <v>350</v>
      </c>
      <c r="AO1640" t="s">
        <v>395</v>
      </c>
      <c r="AQ1640" t="str">
        <f t="shared" si="25"/>
        <v/>
      </c>
    </row>
    <row r="1641" spans="1:43">
      <c r="A1641" s="8">
        <v>46205</v>
      </c>
      <c r="B1641" s="67">
        <v>4013.41</v>
      </c>
      <c r="C1641" s="67">
        <v>0.05</v>
      </c>
      <c r="D1641" s="67">
        <v>69010</v>
      </c>
      <c r="E1641" s="67">
        <v>-2.31</v>
      </c>
      <c r="F1641" s="69">
        <v>6178</v>
      </c>
      <c r="G1641" t="s">
        <v>63</v>
      </c>
      <c r="H1641">
        <v>0</v>
      </c>
      <c r="I1641" t="s">
        <v>288</v>
      </c>
      <c r="J1641" t="s">
        <v>289</v>
      </c>
      <c r="K1641" t="s">
        <v>295</v>
      </c>
      <c r="L1641" s="36">
        <v>2234</v>
      </c>
      <c r="M1641">
        <v>65.5</v>
      </c>
      <c r="N1641" s="66">
        <v>3.0200000000000001E-2</v>
      </c>
      <c r="O1641" s="36">
        <v>2168.5</v>
      </c>
      <c r="P1641" s="66">
        <v>3.0200000000000001E-2</v>
      </c>
      <c r="Q1641" s="36">
        <v>2200.5</v>
      </c>
      <c r="R1641" s="36">
        <v>2245</v>
      </c>
      <c r="S1641" s="36">
        <v>2196</v>
      </c>
      <c r="T1641" s="66">
        <v>1.52E-2</v>
      </c>
      <c r="U1641" s="66">
        <v>6.4999999999999997E-3</v>
      </c>
      <c r="V1641" s="66">
        <v>-4.7999999999999996E-3</v>
      </c>
      <c r="W1641" s="66">
        <v>1.7299999999999999E-2</v>
      </c>
      <c r="X1641" s="1">
        <v>3102200</v>
      </c>
      <c r="Y1641" s="1">
        <v>6902529</v>
      </c>
      <c r="Z1641" s="1">
        <v>6273506</v>
      </c>
      <c r="AA1641" t="s">
        <v>641</v>
      </c>
      <c r="AB1641" t="s">
        <v>397</v>
      </c>
      <c r="AC1641">
        <v>16.07</v>
      </c>
      <c r="AD1641">
        <v>0.64</v>
      </c>
      <c r="AE1641">
        <v>2.69</v>
      </c>
      <c r="AF1641" t="s">
        <v>230</v>
      </c>
      <c r="AG1641" s="1">
        <v>73400</v>
      </c>
      <c r="AH1641" s="36">
        <v>2234</v>
      </c>
      <c r="AI1641" s="1">
        <v>1100</v>
      </c>
      <c r="AJ1641" s="36">
        <v>2233.5</v>
      </c>
      <c r="AK1641" s="1">
        <v>1100</v>
      </c>
      <c r="AL1641" s="2">
        <v>0.63958333333333328</v>
      </c>
      <c r="AN1641" t="s">
        <v>298</v>
      </c>
      <c r="AO1641" t="s">
        <v>313</v>
      </c>
      <c r="AQ1641" t="str">
        <f t="shared" si="25"/>
        <v/>
      </c>
    </row>
    <row r="1642" spans="1:43">
      <c r="A1642" s="8">
        <v>46205</v>
      </c>
      <c r="B1642" s="67">
        <v>4013.41</v>
      </c>
      <c r="C1642" s="67">
        <v>0.05</v>
      </c>
      <c r="D1642" s="67">
        <v>69010</v>
      </c>
      <c r="E1642" s="67">
        <v>-2.31</v>
      </c>
      <c r="F1642" s="69">
        <v>6208</v>
      </c>
      <c r="G1642" t="s">
        <v>64</v>
      </c>
      <c r="H1642">
        <v>0</v>
      </c>
      <c r="I1642" t="s">
        <v>314</v>
      </c>
      <c r="J1642" t="s">
        <v>289</v>
      </c>
      <c r="K1642" t="s">
        <v>295</v>
      </c>
      <c r="L1642" s="36">
        <v>1729</v>
      </c>
      <c r="M1642">
        <v>-12</v>
      </c>
      <c r="N1642" s="66">
        <v>-6.8999999999999999E-3</v>
      </c>
      <c r="O1642" s="36">
        <v>1741</v>
      </c>
      <c r="P1642" s="66">
        <v>-6.7999999999999996E-3</v>
      </c>
      <c r="Q1642" s="36">
        <v>1740</v>
      </c>
      <c r="R1642" s="36">
        <v>1775</v>
      </c>
      <c r="S1642" s="36">
        <v>1724</v>
      </c>
      <c r="T1642" s="66">
        <v>-6.3E-3</v>
      </c>
      <c r="U1642" s="66">
        <v>-1.6400000000000001E-2</v>
      </c>
      <c r="V1642" s="66">
        <v>-2.5899999999999999E-2</v>
      </c>
      <c r="W1642" s="66">
        <v>2.8999999999999998E-3</v>
      </c>
      <c r="X1642" s="1">
        <v>39600</v>
      </c>
      <c r="Y1642" s="1">
        <v>69416</v>
      </c>
      <c r="Z1642" s="1">
        <v>11041</v>
      </c>
      <c r="AA1642" t="s">
        <v>398</v>
      </c>
      <c r="AB1642" t="s">
        <v>399</v>
      </c>
      <c r="AC1642">
        <v>16.850000000000001</v>
      </c>
      <c r="AD1642">
        <v>1.76</v>
      </c>
      <c r="AE1642">
        <v>1.1599999999999999</v>
      </c>
      <c r="AF1642">
        <v>2</v>
      </c>
      <c r="AG1642">
        <v>300</v>
      </c>
      <c r="AH1642" s="36">
        <v>1732</v>
      </c>
      <c r="AI1642">
        <v>300</v>
      </c>
      <c r="AJ1642" s="36">
        <v>1727</v>
      </c>
      <c r="AK1642">
        <v>100</v>
      </c>
      <c r="AL1642" s="2">
        <v>0.63680555555555551</v>
      </c>
      <c r="AN1642" t="s">
        <v>298</v>
      </c>
      <c r="AO1642" t="s">
        <v>395</v>
      </c>
      <c r="AQ1642" t="str">
        <f t="shared" si="25"/>
        <v/>
      </c>
    </row>
    <row r="1643" spans="1:43">
      <c r="A1643" s="8">
        <v>46205</v>
      </c>
      <c r="B1643" s="67">
        <v>4013.41</v>
      </c>
      <c r="C1643" s="67">
        <v>0.05</v>
      </c>
      <c r="D1643" s="67">
        <v>69010</v>
      </c>
      <c r="E1643" s="67">
        <v>-2.31</v>
      </c>
      <c r="F1643" s="69">
        <v>6356</v>
      </c>
      <c r="G1643" t="s">
        <v>65</v>
      </c>
      <c r="H1643">
        <v>0</v>
      </c>
      <c r="I1643" t="s">
        <v>314</v>
      </c>
      <c r="J1643" t="s">
        <v>289</v>
      </c>
      <c r="K1643" t="s">
        <v>295</v>
      </c>
      <c r="L1643" s="36">
        <v>1526</v>
      </c>
      <c r="M1643">
        <v>46</v>
      </c>
      <c r="N1643" s="66">
        <v>3.1099999999999999E-2</v>
      </c>
      <c r="O1643" s="36">
        <v>1480</v>
      </c>
      <c r="P1643" s="66">
        <v>3.1E-2</v>
      </c>
      <c r="Q1643" s="36">
        <v>1480</v>
      </c>
      <c r="R1643" s="36">
        <v>1567</v>
      </c>
      <c r="S1643" s="36">
        <v>1455</v>
      </c>
      <c r="T1643" s="66">
        <v>3.1E-2</v>
      </c>
      <c r="U1643" s="66">
        <v>-1.54E-2</v>
      </c>
      <c r="V1643" s="66">
        <v>-2.6100000000000002E-2</v>
      </c>
      <c r="W1643" s="66">
        <v>4.87E-2</v>
      </c>
      <c r="X1643" s="1">
        <v>255400</v>
      </c>
      <c r="Y1643" s="1">
        <v>388146</v>
      </c>
      <c r="Z1643" s="1">
        <v>21791</v>
      </c>
      <c r="AA1643" t="s">
        <v>400</v>
      </c>
      <c r="AB1643" t="s">
        <v>401</v>
      </c>
      <c r="AC1643">
        <v>12.34</v>
      </c>
      <c r="AD1643">
        <v>1.5</v>
      </c>
      <c r="AE1643">
        <v>0.66</v>
      </c>
      <c r="AF1643" t="s">
        <v>230</v>
      </c>
      <c r="AG1643" s="1">
        <v>1700</v>
      </c>
      <c r="AH1643" s="36">
        <v>1533</v>
      </c>
      <c r="AI1643">
        <v>200</v>
      </c>
      <c r="AJ1643" s="36">
        <v>1528</v>
      </c>
      <c r="AK1643">
        <v>200</v>
      </c>
      <c r="AL1643" s="2">
        <v>0.63888888888888884</v>
      </c>
      <c r="AN1643" t="s">
        <v>298</v>
      </c>
      <c r="AO1643" t="s">
        <v>395</v>
      </c>
      <c r="AQ1643" t="str">
        <f t="shared" si="25"/>
        <v/>
      </c>
    </row>
    <row r="1644" spans="1:43">
      <c r="A1644" s="8">
        <v>46205</v>
      </c>
      <c r="B1644" s="67">
        <v>4013.41</v>
      </c>
      <c r="C1644" s="67">
        <v>0.05</v>
      </c>
      <c r="D1644" s="67">
        <v>69010</v>
      </c>
      <c r="E1644" s="67">
        <v>-2.31</v>
      </c>
      <c r="F1644" s="69">
        <v>6378</v>
      </c>
      <c r="G1644" t="s">
        <v>66</v>
      </c>
      <c r="H1644">
        <v>0</v>
      </c>
      <c r="I1644" t="s">
        <v>314</v>
      </c>
      <c r="J1644" t="s">
        <v>289</v>
      </c>
      <c r="K1644" t="s">
        <v>290</v>
      </c>
      <c r="L1644" s="36">
        <v>1204</v>
      </c>
      <c r="M1644">
        <v>8</v>
      </c>
      <c r="N1644" s="66">
        <v>6.7000000000000002E-3</v>
      </c>
      <c r="O1644" s="36">
        <v>1196</v>
      </c>
      <c r="P1644" s="66">
        <v>6.6E-3</v>
      </c>
      <c r="Q1644" s="36">
        <v>1182</v>
      </c>
      <c r="R1644" s="36">
        <v>1224</v>
      </c>
      <c r="S1644" s="36">
        <v>1182</v>
      </c>
      <c r="T1644" s="66">
        <v>1.8599999999999998E-2</v>
      </c>
      <c r="U1644" s="66">
        <v>-1.55E-2</v>
      </c>
      <c r="V1644" s="66">
        <v>-1.6299999999999999E-2</v>
      </c>
      <c r="W1644" s="66">
        <v>1.8599999999999998E-2</v>
      </c>
      <c r="X1644" s="1">
        <v>63800</v>
      </c>
      <c r="Y1644" s="1">
        <v>77142</v>
      </c>
      <c r="Z1644" s="1">
        <v>24802</v>
      </c>
      <c r="AA1644" t="s">
        <v>402</v>
      </c>
      <c r="AB1644" t="s">
        <v>634</v>
      </c>
      <c r="AC1644">
        <v>12.54</v>
      </c>
      <c r="AD1644">
        <v>1.1200000000000001</v>
      </c>
      <c r="AE1644">
        <v>3.41</v>
      </c>
      <c r="AF1644" t="s">
        <v>230</v>
      </c>
      <c r="AG1644">
        <v>0</v>
      </c>
      <c r="AH1644" s="36">
        <v>1205</v>
      </c>
      <c r="AI1644">
        <v>600</v>
      </c>
      <c r="AJ1644" s="36">
        <v>1203</v>
      </c>
      <c r="AK1644">
        <v>400</v>
      </c>
      <c r="AL1644" s="2">
        <v>0.63958333333333328</v>
      </c>
      <c r="AN1644" t="s">
        <v>298</v>
      </c>
      <c r="AO1644" t="s">
        <v>395</v>
      </c>
      <c r="AQ1644" t="str">
        <f t="shared" si="25"/>
        <v/>
      </c>
    </row>
    <row r="1645" spans="1:43">
      <c r="A1645" s="8">
        <v>46205</v>
      </c>
      <c r="B1645" s="67">
        <v>4013.41</v>
      </c>
      <c r="C1645" s="67">
        <v>0.05</v>
      </c>
      <c r="D1645" s="67">
        <v>69010</v>
      </c>
      <c r="E1645" s="67">
        <v>-2.31</v>
      </c>
      <c r="F1645" s="69">
        <v>6526</v>
      </c>
      <c r="G1645" t="s">
        <v>67</v>
      </c>
      <c r="H1645">
        <v>0</v>
      </c>
      <c r="I1645" t="s">
        <v>288</v>
      </c>
      <c r="J1645" t="s">
        <v>289</v>
      </c>
      <c r="K1645" t="s">
        <v>290</v>
      </c>
      <c r="L1645" s="36">
        <v>2774</v>
      </c>
      <c r="M1645">
        <v>54.5</v>
      </c>
      <c r="N1645" s="66">
        <v>0.02</v>
      </c>
      <c r="O1645" s="36">
        <v>2719.5</v>
      </c>
      <c r="P1645" s="66">
        <v>0.02</v>
      </c>
      <c r="Q1645" s="36">
        <v>2677.5</v>
      </c>
      <c r="R1645" s="36">
        <v>2857.5</v>
      </c>
      <c r="S1645" s="36">
        <v>2636.5</v>
      </c>
      <c r="T1645" s="66">
        <v>3.5999999999999997E-2</v>
      </c>
      <c r="U1645" s="66">
        <v>-2.0999999999999999E-3</v>
      </c>
      <c r="V1645" s="66">
        <v>-2.92E-2</v>
      </c>
      <c r="W1645" s="66">
        <v>5.21E-2</v>
      </c>
      <c r="X1645" s="1">
        <v>17187700</v>
      </c>
      <c r="Y1645" s="1">
        <v>47721345</v>
      </c>
      <c r="Z1645" s="1">
        <v>499258</v>
      </c>
      <c r="AA1645" t="s">
        <v>584</v>
      </c>
      <c r="AB1645" t="s">
        <v>405</v>
      </c>
      <c r="AC1645">
        <v>48.66</v>
      </c>
      <c r="AD1645">
        <v>3.65</v>
      </c>
      <c r="AE1645">
        <v>1.8</v>
      </c>
      <c r="AF1645" t="s">
        <v>230</v>
      </c>
      <c r="AG1645" s="1">
        <v>204000</v>
      </c>
      <c r="AH1645" s="36">
        <v>2773</v>
      </c>
      <c r="AI1645">
        <v>500</v>
      </c>
      <c r="AJ1645" s="36">
        <v>2772.5</v>
      </c>
      <c r="AK1645">
        <v>900</v>
      </c>
      <c r="AL1645" s="2">
        <v>0.63958333333333328</v>
      </c>
      <c r="AN1645" t="s">
        <v>298</v>
      </c>
      <c r="AO1645" t="s">
        <v>344</v>
      </c>
      <c r="AQ1645" t="str">
        <f t="shared" si="25"/>
        <v/>
      </c>
    </row>
    <row r="1646" spans="1:43">
      <c r="A1646" s="8">
        <v>46205</v>
      </c>
      <c r="B1646" s="67">
        <v>4013.41</v>
      </c>
      <c r="C1646" s="67">
        <v>0.05</v>
      </c>
      <c r="D1646" s="67">
        <v>69010</v>
      </c>
      <c r="E1646" s="67">
        <v>-2.31</v>
      </c>
      <c r="F1646" s="69">
        <v>6586</v>
      </c>
      <c r="G1646" t="s">
        <v>68</v>
      </c>
      <c r="H1646">
        <v>0</v>
      </c>
      <c r="I1646" t="s">
        <v>288</v>
      </c>
      <c r="J1646" t="s">
        <v>289</v>
      </c>
      <c r="K1646" t="s">
        <v>295</v>
      </c>
      <c r="L1646" s="36">
        <v>5806</v>
      </c>
      <c r="M1646">
        <v>116</v>
      </c>
      <c r="N1646" s="66">
        <v>2.0400000000000001E-2</v>
      </c>
      <c r="O1646" s="36">
        <v>5690</v>
      </c>
      <c r="P1646" s="66">
        <v>2.0299999999999999E-2</v>
      </c>
      <c r="Q1646" s="36">
        <v>5684</v>
      </c>
      <c r="R1646" s="36">
        <v>5854</v>
      </c>
      <c r="S1646" s="36">
        <v>5658</v>
      </c>
      <c r="T1646" s="66">
        <v>2.1399999999999999E-2</v>
      </c>
      <c r="U1646" s="66">
        <v>-7.4999999999999997E-3</v>
      </c>
      <c r="V1646" s="66">
        <v>-8.0999999999999996E-3</v>
      </c>
      <c r="W1646" s="66">
        <v>2.6100000000000002E-2</v>
      </c>
      <c r="X1646" s="1">
        <v>394900</v>
      </c>
      <c r="Y1646" s="1">
        <v>2281052</v>
      </c>
      <c r="Z1646" s="1">
        <v>1625781</v>
      </c>
      <c r="AA1646" t="s">
        <v>406</v>
      </c>
      <c r="AB1646" t="s">
        <v>407</v>
      </c>
      <c r="AC1646">
        <v>18.46</v>
      </c>
      <c r="AD1646">
        <v>1.5</v>
      </c>
      <c r="AE1646">
        <v>2.72</v>
      </c>
      <c r="AF1646" t="s">
        <v>230</v>
      </c>
      <c r="AG1646" s="1">
        <v>6200</v>
      </c>
      <c r="AH1646" s="36">
        <v>5807</v>
      </c>
      <c r="AI1646">
        <v>100</v>
      </c>
      <c r="AJ1646" s="36">
        <v>5806</v>
      </c>
      <c r="AK1646">
        <v>200</v>
      </c>
      <c r="AL1646" s="2">
        <v>0.63958333333333328</v>
      </c>
      <c r="AN1646" t="s">
        <v>298</v>
      </c>
      <c r="AO1646" t="s">
        <v>395</v>
      </c>
      <c r="AQ1646" t="str">
        <f t="shared" si="25"/>
        <v/>
      </c>
    </row>
    <row r="1647" spans="1:43">
      <c r="A1647" s="8">
        <v>46205</v>
      </c>
      <c r="B1647" s="67">
        <v>4013.41</v>
      </c>
      <c r="C1647" s="67">
        <v>0.05</v>
      </c>
      <c r="D1647" s="67">
        <v>69010</v>
      </c>
      <c r="E1647" s="67">
        <v>-2.31</v>
      </c>
      <c r="F1647" s="69">
        <v>6594</v>
      </c>
      <c r="G1647" t="s">
        <v>69</v>
      </c>
      <c r="H1647">
        <v>0</v>
      </c>
      <c r="I1647" t="s">
        <v>288</v>
      </c>
      <c r="J1647" t="s">
        <v>289</v>
      </c>
      <c r="K1647" t="s">
        <v>295</v>
      </c>
      <c r="L1647" s="36">
        <v>2663</v>
      </c>
      <c r="M1647">
        <v>-84</v>
      </c>
      <c r="N1647" s="66">
        <v>-3.0599999999999999E-2</v>
      </c>
      <c r="O1647" s="36">
        <v>2747</v>
      </c>
      <c r="P1647" s="66">
        <v>-3.0499999999999999E-2</v>
      </c>
      <c r="Q1647" s="36">
        <v>2701</v>
      </c>
      <c r="R1647" s="36">
        <v>2778</v>
      </c>
      <c r="S1647" s="36">
        <v>2663</v>
      </c>
      <c r="T1647" s="66">
        <v>-1.4E-2</v>
      </c>
      <c r="U1647" s="66">
        <v>-1.9099999999999999E-2</v>
      </c>
      <c r="V1647" s="66">
        <v>-4.1300000000000003E-2</v>
      </c>
      <c r="W1647" s="66">
        <v>0</v>
      </c>
      <c r="X1647" s="1">
        <v>2881600</v>
      </c>
      <c r="Y1647" s="1">
        <v>7839331</v>
      </c>
      <c r="Z1647" s="1">
        <v>3175811</v>
      </c>
      <c r="AA1647" t="s">
        <v>560</v>
      </c>
      <c r="AB1647" t="s">
        <v>409</v>
      </c>
      <c r="AC1647">
        <v>38.15</v>
      </c>
      <c r="AD1647">
        <v>1.73</v>
      </c>
      <c r="AE1647">
        <v>0</v>
      </c>
      <c r="AF1647" t="s">
        <v>230</v>
      </c>
      <c r="AG1647" s="1">
        <v>59300</v>
      </c>
      <c r="AH1647" s="36">
        <v>2665</v>
      </c>
      <c r="AI1647" s="1">
        <v>2200</v>
      </c>
      <c r="AJ1647" s="36">
        <v>2663</v>
      </c>
      <c r="AK1647" s="1">
        <v>1100</v>
      </c>
      <c r="AL1647" s="2">
        <v>0.63958333333333328</v>
      </c>
      <c r="AN1647" t="s">
        <v>298</v>
      </c>
      <c r="AO1647" t="s">
        <v>344</v>
      </c>
      <c r="AQ1647" t="str">
        <f t="shared" si="25"/>
        <v/>
      </c>
    </row>
    <row r="1648" spans="1:43">
      <c r="A1648" s="8">
        <v>46205</v>
      </c>
      <c r="B1648" s="67">
        <v>4013.41</v>
      </c>
      <c r="C1648" s="67">
        <v>0.05</v>
      </c>
      <c r="D1648" s="67">
        <v>69010</v>
      </c>
      <c r="E1648" s="67">
        <v>-2.31</v>
      </c>
      <c r="F1648" s="69">
        <v>6674</v>
      </c>
      <c r="G1648" t="s">
        <v>70</v>
      </c>
      <c r="H1648">
        <v>0</v>
      </c>
      <c r="I1648" t="s">
        <v>288</v>
      </c>
      <c r="J1648" t="s">
        <v>289</v>
      </c>
      <c r="K1648" t="s">
        <v>295</v>
      </c>
      <c r="L1648" s="36">
        <v>6621</v>
      </c>
      <c r="M1648">
        <v>-46</v>
      </c>
      <c r="N1648" s="66">
        <v>-6.8999999999999999E-3</v>
      </c>
      <c r="O1648" s="36">
        <v>6667</v>
      </c>
      <c r="P1648" s="66">
        <v>-6.7999999999999996E-3</v>
      </c>
      <c r="Q1648" s="36">
        <v>6640</v>
      </c>
      <c r="R1648" s="36">
        <v>6794</v>
      </c>
      <c r="S1648" s="36">
        <v>6500</v>
      </c>
      <c r="T1648" s="66">
        <v>-2.8E-3</v>
      </c>
      <c r="U1648" s="66">
        <v>-1.03E-2</v>
      </c>
      <c r="V1648" s="66">
        <v>-2.5399999999999999E-2</v>
      </c>
      <c r="W1648" s="66">
        <v>1.8599999999999998E-2</v>
      </c>
      <c r="X1648" s="1">
        <v>551400</v>
      </c>
      <c r="Y1648" s="1">
        <v>3664691</v>
      </c>
      <c r="Z1648" s="1">
        <v>665055</v>
      </c>
      <c r="AA1648" t="s">
        <v>679</v>
      </c>
      <c r="AB1648" t="s">
        <v>411</v>
      </c>
      <c r="AC1648">
        <v>17.8</v>
      </c>
      <c r="AD1648">
        <v>1.68</v>
      </c>
      <c r="AE1648">
        <v>1.48</v>
      </c>
      <c r="AF1648" t="s">
        <v>230</v>
      </c>
      <c r="AG1648" s="1">
        <v>19100</v>
      </c>
      <c r="AH1648" s="36">
        <v>6619</v>
      </c>
      <c r="AI1648">
        <v>400</v>
      </c>
      <c r="AJ1648" s="36">
        <v>6617</v>
      </c>
      <c r="AK1648">
        <v>200</v>
      </c>
      <c r="AL1648" s="2">
        <v>0.63958333333333328</v>
      </c>
      <c r="AN1648" t="s">
        <v>298</v>
      </c>
      <c r="AO1648" t="s">
        <v>344</v>
      </c>
      <c r="AQ1648" t="str">
        <f t="shared" si="25"/>
        <v/>
      </c>
    </row>
    <row r="1649" spans="1:43">
      <c r="A1649" s="8">
        <v>46205</v>
      </c>
      <c r="B1649" s="67">
        <v>4013.41</v>
      </c>
      <c r="C1649" s="67">
        <v>0.05</v>
      </c>
      <c r="D1649" s="67">
        <v>69010</v>
      </c>
      <c r="E1649" s="67">
        <v>-2.31</v>
      </c>
      <c r="F1649" s="69">
        <v>6758</v>
      </c>
      <c r="G1649" t="s">
        <v>71</v>
      </c>
      <c r="H1649">
        <v>0</v>
      </c>
      <c r="I1649" t="s">
        <v>288</v>
      </c>
      <c r="J1649" t="s">
        <v>289</v>
      </c>
      <c r="K1649" t="s">
        <v>295</v>
      </c>
      <c r="L1649" s="36">
        <v>3324</v>
      </c>
      <c r="M1649">
        <v>74</v>
      </c>
      <c r="N1649" s="66">
        <v>2.2800000000000001E-2</v>
      </c>
      <c r="O1649" s="36">
        <v>3250</v>
      </c>
      <c r="P1649" s="66">
        <v>2.2700000000000001E-2</v>
      </c>
      <c r="Q1649" s="36">
        <v>3315</v>
      </c>
      <c r="R1649" s="36">
        <v>3400</v>
      </c>
      <c r="S1649" s="36">
        <v>3296</v>
      </c>
      <c r="T1649" s="66">
        <v>2.7000000000000001E-3</v>
      </c>
      <c r="U1649" s="66">
        <v>-9.1999999999999998E-3</v>
      </c>
      <c r="V1649" s="66">
        <v>-2.23E-2</v>
      </c>
      <c r="W1649" s="66">
        <v>8.3999999999999995E-3</v>
      </c>
      <c r="X1649" s="1">
        <v>13954400</v>
      </c>
      <c r="Y1649" s="1">
        <v>46789674</v>
      </c>
      <c r="Z1649" s="1">
        <v>19828711</v>
      </c>
      <c r="AA1649" t="s">
        <v>412</v>
      </c>
      <c r="AB1649" t="s">
        <v>413</v>
      </c>
      <c r="AC1649">
        <v>16.88</v>
      </c>
      <c r="AD1649">
        <v>2.41</v>
      </c>
      <c r="AE1649">
        <v>1.05</v>
      </c>
      <c r="AF1649" t="s">
        <v>230</v>
      </c>
      <c r="AG1649" s="1">
        <v>499600</v>
      </c>
      <c r="AH1649" s="36">
        <v>3325</v>
      </c>
      <c r="AI1649" s="1">
        <v>3900</v>
      </c>
      <c r="AJ1649" s="36">
        <v>3324</v>
      </c>
      <c r="AK1649" s="1">
        <v>4200</v>
      </c>
      <c r="AL1649" s="2">
        <v>0.63958333333333328</v>
      </c>
      <c r="AN1649" t="s">
        <v>298</v>
      </c>
      <c r="AO1649" t="s">
        <v>344</v>
      </c>
      <c r="AQ1649" t="str">
        <f t="shared" si="25"/>
        <v/>
      </c>
    </row>
    <row r="1650" spans="1:43">
      <c r="A1650" s="8">
        <v>46205</v>
      </c>
      <c r="B1650" s="67">
        <v>4013.41</v>
      </c>
      <c r="C1650" s="67">
        <v>0.05</v>
      </c>
      <c r="D1650" s="67">
        <v>69010</v>
      </c>
      <c r="E1650" s="67">
        <v>-2.31</v>
      </c>
      <c r="F1650" s="69">
        <v>6810</v>
      </c>
      <c r="G1650" t="s">
        <v>72</v>
      </c>
      <c r="H1650">
        <v>0</v>
      </c>
      <c r="I1650" t="s">
        <v>288</v>
      </c>
      <c r="J1650" t="s">
        <v>289</v>
      </c>
      <c r="K1650" t="s">
        <v>290</v>
      </c>
      <c r="L1650" s="36">
        <v>2150</v>
      </c>
      <c r="M1650">
        <v>35</v>
      </c>
      <c r="N1650" s="66">
        <v>1.6500000000000001E-2</v>
      </c>
      <c r="O1650" s="36">
        <v>2115</v>
      </c>
      <c r="P1650" s="66">
        <v>1.6500000000000001E-2</v>
      </c>
      <c r="Q1650" s="36">
        <v>2113</v>
      </c>
      <c r="R1650" s="36">
        <v>2162</v>
      </c>
      <c r="S1650" s="36">
        <v>2099</v>
      </c>
      <c r="T1650" s="66">
        <v>1.7500000000000002E-2</v>
      </c>
      <c r="U1650" s="66">
        <v>3.7000000000000002E-3</v>
      </c>
      <c r="V1650" s="66">
        <v>-5.4999999999999997E-3</v>
      </c>
      <c r="W1650" s="66">
        <v>2.4199999999999999E-2</v>
      </c>
      <c r="X1650" s="1">
        <v>105400</v>
      </c>
      <c r="Y1650" s="1">
        <v>225341</v>
      </c>
      <c r="Z1650" s="1">
        <v>87427</v>
      </c>
      <c r="AA1650" t="s">
        <v>414</v>
      </c>
      <c r="AB1650" t="s">
        <v>415</v>
      </c>
      <c r="AC1650">
        <v>11.82</v>
      </c>
      <c r="AD1650">
        <v>0.91</v>
      </c>
      <c r="AE1650">
        <v>2.6</v>
      </c>
      <c r="AF1650" t="s">
        <v>230</v>
      </c>
      <c r="AG1650" s="1">
        <v>21400</v>
      </c>
      <c r="AH1650" s="36">
        <v>2150</v>
      </c>
      <c r="AI1650">
        <v>500</v>
      </c>
      <c r="AJ1650" s="36">
        <v>2148</v>
      </c>
      <c r="AK1650" s="1">
        <v>1200</v>
      </c>
      <c r="AL1650" s="2">
        <v>0.63958333333333328</v>
      </c>
      <c r="AN1650" t="s">
        <v>298</v>
      </c>
      <c r="AO1650" t="s">
        <v>344</v>
      </c>
      <c r="AQ1650" t="str">
        <f t="shared" si="25"/>
        <v/>
      </c>
    </row>
    <row r="1651" spans="1:43">
      <c r="A1651" s="8">
        <v>46205</v>
      </c>
      <c r="B1651" s="67">
        <v>4013.41</v>
      </c>
      <c r="C1651" s="67">
        <v>0.05</v>
      </c>
      <c r="D1651" s="67">
        <v>69010</v>
      </c>
      <c r="E1651" s="67">
        <v>-2.31</v>
      </c>
      <c r="F1651" s="69">
        <v>6841</v>
      </c>
      <c r="G1651" t="s">
        <v>73</v>
      </c>
      <c r="H1651">
        <v>0</v>
      </c>
      <c r="I1651" t="s">
        <v>288</v>
      </c>
      <c r="J1651" t="s">
        <v>289</v>
      </c>
      <c r="K1651" t="s">
        <v>290</v>
      </c>
      <c r="L1651" s="36">
        <v>5595</v>
      </c>
      <c r="M1651">
        <v>-119</v>
      </c>
      <c r="N1651" s="66">
        <v>-2.0799999999999999E-2</v>
      </c>
      <c r="O1651" s="36">
        <v>5714</v>
      </c>
      <c r="P1651" s="66">
        <v>-2.0799999999999999E-2</v>
      </c>
      <c r="Q1651" s="36">
        <v>5514</v>
      </c>
      <c r="R1651" s="36">
        <v>5722</v>
      </c>
      <c r="S1651" s="36">
        <v>5449</v>
      </c>
      <c r="T1651" s="66">
        <v>1.46E-2</v>
      </c>
      <c r="U1651" s="66">
        <v>-1.6799999999999999E-2</v>
      </c>
      <c r="V1651" s="66">
        <v>-2.2100000000000002E-2</v>
      </c>
      <c r="W1651" s="66">
        <v>2.6700000000000002E-2</v>
      </c>
      <c r="X1651" s="1">
        <v>803500</v>
      </c>
      <c r="Y1651" s="1">
        <v>4489941</v>
      </c>
      <c r="Z1651" s="1">
        <v>1439040</v>
      </c>
      <c r="AA1651" t="s">
        <v>416</v>
      </c>
      <c r="AB1651" t="s">
        <v>635</v>
      </c>
      <c r="AC1651">
        <v>24.14</v>
      </c>
      <c r="AD1651">
        <v>2.73</v>
      </c>
      <c r="AE1651">
        <v>1.64</v>
      </c>
      <c r="AF1651" t="s">
        <v>230</v>
      </c>
      <c r="AG1651" s="1">
        <v>9100</v>
      </c>
      <c r="AH1651" s="36">
        <v>5596</v>
      </c>
      <c r="AI1651">
        <v>300</v>
      </c>
      <c r="AJ1651" s="36">
        <v>5595</v>
      </c>
      <c r="AK1651">
        <v>200</v>
      </c>
      <c r="AL1651" s="2">
        <v>0.63958333333333328</v>
      </c>
      <c r="AN1651" t="s">
        <v>298</v>
      </c>
      <c r="AO1651" t="s">
        <v>344</v>
      </c>
      <c r="AQ1651" t="str">
        <f t="shared" si="25"/>
        <v/>
      </c>
    </row>
    <row r="1652" spans="1:43">
      <c r="A1652" s="8">
        <v>46205</v>
      </c>
      <c r="B1652" s="67">
        <v>4013.41</v>
      </c>
      <c r="C1652" s="67">
        <v>0.05</v>
      </c>
      <c r="D1652" s="67">
        <v>69010</v>
      </c>
      <c r="E1652" s="67">
        <v>-2.31</v>
      </c>
      <c r="F1652" s="69">
        <v>6890</v>
      </c>
      <c r="G1652" t="s">
        <v>74</v>
      </c>
      <c r="H1652">
        <v>0</v>
      </c>
      <c r="I1652" t="s">
        <v>314</v>
      </c>
      <c r="J1652" t="s">
        <v>289</v>
      </c>
      <c r="K1652" t="s">
        <v>295</v>
      </c>
      <c r="L1652" s="36">
        <v>8930</v>
      </c>
      <c r="M1652">
        <v>-790</v>
      </c>
      <c r="N1652" s="66">
        <v>-8.1299999999999997E-2</v>
      </c>
      <c r="O1652" s="36">
        <v>9720</v>
      </c>
      <c r="P1652" s="66">
        <v>-8.1199999999999994E-2</v>
      </c>
      <c r="Q1652" s="36">
        <v>9250</v>
      </c>
      <c r="R1652" s="36">
        <v>9400</v>
      </c>
      <c r="S1652" s="36">
        <v>8870</v>
      </c>
      <c r="T1652" s="66">
        <v>-3.4500000000000003E-2</v>
      </c>
      <c r="U1652" s="66">
        <v>-2.5100000000000001E-2</v>
      </c>
      <c r="V1652" s="66">
        <v>-0.05</v>
      </c>
      <c r="W1652" s="66">
        <v>6.7000000000000002E-3</v>
      </c>
      <c r="X1652" s="1">
        <v>943000</v>
      </c>
      <c r="Y1652" s="1">
        <v>8549402</v>
      </c>
      <c r="Z1652" s="1">
        <v>470720</v>
      </c>
      <c r="AA1652" t="s">
        <v>680</v>
      </c>
      <c r="AB1652" t="s">
        <v>419</v>
      </c>
      <c r="AC1652">
        <v>20.36</v>
      </c>
      <c r="AD1652">
        <v>1.61</v>
      </c>
      <c r="AE1652">
        <v>2.2400000000000002</v>
      </c>
      <c r="AF1652" t="s">
        <v>230</v>
      </c>
      <c r="AG1652" s="1">
        <v>11800</v>
      </c>
      <c r="AH1652" s="36">
        <v>8940</v>
      </c>
      <c r="AI1652" s="1">
        <v>2500</v>
      </c>
      <c r="AJ1652" s="36">
        <v>8920</v>
      </c>
      <c r="AK1652" s="1">
        <v>1200</v>
      </c>
      <c r="AL1652" s="2">
        <v>0.63958333333333328</v>
      </c>
      <c r="AN1652" t="s">
        <v>293</v>
      </c>
      <c r="AO1652" t="s">
        <v>344</v>
      </c>
      <c r="AQ1652" t="str">
        <f t="shared" si="25"/>
        <v/>
      </c>
    </row>
    <row r="1653" spans="1:43">
      <c r="A1653" s="8">
        <v>46205</v>
      </c>
      <c r="B1653" s="67">
        <v>4013.41</v>
      </c>
      <c r="C1653" s="67">
        <v>0.05</v>
      </c>
      <c r="D1653" s="67">
        <v>69010</v>
      </c>
      <c r="E1653" s="67">
        <v>-2.31</v>
      </c>
      <c r="F1653" s="69">
        <v>6925</v>
      </c>
      <c r="G1653" t="s">
        <v>75</v>
      </c>
      <c r="H1653">
        <v>0</v>
      </c>
      <c r="I1653" t="s">
        <v>288</v>
      </c>
      <c r="J1653" t="s">
        <v>289</v>
      </c>
      <c r="K1653" t="s">
        <v>295</v>
      </c>
      <c r="L1653" s="36">
        <v>4705</v>
      </c>
      <c r="M1653">
        <v>-123</v>
      </c>
      <c r="N1653" s="66">
        <v>-2.5499999999999998E-2</v>
      </c>
      <c r="O1653" s="36">
        <v>4828</v>
      </c>
      <c r="P1653" s="66">
        <v>-2.5399999999999999E-2</v>
      </c>
      <c r="Q1653" s="36">
        <v>4688</v>
      </c>
      <c r="R1653" s="36">
        <v>4820</v>
      </c>
      <c r="S1653" s="36">
        <v>4610</v>
      </c>
      <c r="T1653" s="66">
        <v>3.5999999999999999E-3</v>
      </c>
      <c r="U1653" s="66">
        <v>-9.4000000000000004E-3</v>
      </c>
      <c r="V1653" s="66">
        <v>-2.3800000000000002E-2</v>
      </c>
      <c r="W1653" s="66">
        <v>2.06E-2</v>
      </c>
      <c r="X1653" s="1">
        <v>526500</v>
      </c>
      <c r="Y1653" s="1">
        <v>2491854</v>
      </c>
      <c r="Z1653" s="1">
        <v>392867</v>
      </c>
      <c r="AA1653" t="s">
        <v>698</v>
      </c>
      <c r="AB1653" t="s">
        <v>421</v>
      </c>
      <c r="AC1653">
        <v>35.56</v>
      </c>
      <c r="AD1653">
        <v>1.89</v>
      </c>
      <c r="AE1653">
        <v>1.49</v>
      </c>
      <c r="AF1653" t="s">
        <v>230</v>
      </c>
      <c r="AG1653" s="1">
        <v>9500</v>
      </c>
      <c r="AH1653" s="36">
        <v>4709</v>
      </c>
      <c r="AI1653">
        <v>100</v>
      </c>
      <c r="AJ1653" s="36">
        <v>4706</v>
      </c>
      <c r="AK1653">
        <v>100</v>
      </c>
      <c r="AL1653" s="2">
        <v>0.63958333333333328</v>
      </c>
      <c r="AN1653" t="s">
        <v>298</v>
      </c>
      <c r="AO1653" t="s">
        <v>344</v>
      </c>
      <c r="AQ1653" t="str">
        <f t="shared" si="25"/>
        <v/>
      </c>
    </row>
    <row r="1654" spans="1:43">
      <c r="A1654" s="8">
        <v>46205</v>
      </c>
      <c r="B1654" s="67">
        <v>4013.41</v>
      </c>
      <c r="C1654" s="67">
        <v>0.05</v>
      </c>
      <c r="D1654" s="67">
        <v>69010</v>
      </c>
      <c r="E1654" s="67">
        <v>-2.31</v>
      </c>
      <c r="F1654" s="69">
        <v>6963</v>
      </c>
      <c r="G1654" t="s">
        <v>76</v>
      </c>
      <c r="H1654">
        <v>0</v>
      </c>
      <c r="I1654" t="s">
        <v>288</v>
      </c>
      <c r="J1654" t="s">
        <v>289</v>
      </c>
      <c r="K1654" t="s">
        <v>295</v>
      </c>
      <c r="L1654" s="36">
        <v>5204</v>
      </c>
      <c r="M1654">
        <v>-299</v>
      </c>
      <c r="N1654" s="66">
        <v>-5.4300000000000001E-2</v>
      </c>
      <c r="O1654" s="36">
        <v>5503</v>
      </c>
      <c r="P1654" s="66">
        <v>-5.4300000000000001E-2</v>
      </c>
      <c r="Q1654" s="36">
        <v>5240</v>
      </c>
      <c r="R1654" s="36">
        <v>5355</v>
      </c>
      <c r="S1654" s="36">
        <v>5107</v>
      </c>
      <c r="T1654" s="66">
        <v>-6.7999999999999996E-3</v>
      </c>
      <c r="U1654" s="66">
        <v>-2.2700000000000001E-2</v>
      </c>
      <c r="V1654" s="66">
        <v>-2.81E-2</v>
      </c>
      <c r="W1654" s="66">
        <v>1.89E-2</v>
      </c>
      <c r="X1654" s="1">
        <v>3392600</v>
      </c>
      <c r="Y1654" s="1">
        <v>17842493</v>
      </c>
      <c r="Z1654" s="1">
        <v>2101167</v>
      </c>
      <c r="AA1654" t="s">
        <v>687</v>
      </c>
      <c r="AB1654" t="s">
        <v>423</v>
      </c>
      <c r="AC1654">
        <v>69.290000000000006</v>
      </c>
      <c r="AD1654">
        <v>2.65</v>
      </c>
      <c r="AE1654">
        <v>0.96</v>
      </c>
      <c r="AF1654" t="s">
        <v>230</v>
      </c>
      <c r="AG1654" s="1">
        <v>60900</v>
      </c>
      <c r="AH1654" s="36">
        <v>5205</v>
      </c>
      <c r="AI1654">
        <v>600</v>
      </c>
      <c r="AJ1654" s="36">
        <v>5204</v>
      </c>
      <c r="AK1654">
        <v>500</v>
      </c>
      <c r="AL1654" s="2">
        <v>0.63958333333333328</v>
      </c>
      <c r="AN1654" t="s">
        <v>298</v>
      </c>
      <c r="AO1654" t="s">
        <v>344</v>
      </c>
      <c r="AQ1654" t="str">
        <f t="shared" si="25"/>
        <v/>
      </c>
    </row>
    <row r="1655" spans="1:43">
      <c r="A1655" s="8">
        <v>46205</v>
      </c>
      <c r="B1655" s="67">
        <v>4013.41</v>
      </c>
      <c r="C1655" s="67">
        <v>0.05</v>
      </c>
      <c r="D1655" s="67">
        <v>69010</v>
      </c>
      <c r="E1655" s="67">
        <v>-2.31</v>
      </c>
      <c r="F1655" s="69">
        <v>7011</v>
      </c>
      <c r="G1655" t="s">
        <v>77</v>
      </c>
      <c r="H1655">
        <v>0</v>
      </c>
      <c r="I1655" t="s">
        <v>288</v>
      </c>
      <c r="J1655" t="s">
        <v>289</v>
      </c>
      <c r="K1655" t="s">
        <v>295</v>
      </c>
      <c r="L1655" s="36">
        <v>3786</v>
      </c>
      <c r="M1655">
        <v>50</v>
      </c>
      <c r="N1655" s="66">
        <v>1.34E-2</v>
      </c>
      <c r="O1655" s="36">
        <v>3736</v>
      </c>
      <c r="P1655" s="66">
        <v>1.3299999999999999E-2</v>
      </c>
      <c r="Q1655" s="36">
        <v>3783</v>
      </c>
      <c r="R1655" s="36">
        <v>3867</v>
      </c>
      <c r="S1655" s="36">
        <v>3752</v>
      </c>
      <c r="T1655" s="66">
        <v>6.9999999999999999E-4</v>
      </c>
      <c r="U1655" s="66">
        <v>-1.66E-2</v>
      </c>
      <c r="V1655" s="66">
        <v>-2.0899999999999998E-2</v>
      </c>
      <c r="W1655" s="66">
        <v>8.9999999999999993E-3</v>
      </c>
      <c r="X1655" s="1">
        <v>14532400</v>
      </c>
      <c r="Y1655" s="1">
        <v>55514549</v>
      </c>
      <c r="Z1655" s="1">
        <v>12772630</v>
      </c>
      <c r="AA1655" t="s">
        <v>424</v>
      </c>
      <c r="AB1655" t="s">
        <v>636</v>
      </c>
      <c r="AC1655">
        <v>33.47</v>
      </c>
      <c r="AD1655">
        <v>4.1100000000000003</v>
      </c>
      <c r="AE1655">
        <v>0.77</v>
      </c>
      <c r="AF1655" t="s">
        <v>230</v>
      </c>
      <c r="AG1655" s="1">
        <v>707500</v>
      </c>
      <c r="AH1655" s="36">
        <v>3787</v>
      </c>
      <c r="AI1655" s="1">
        <v>5200</v>
      </c>
      <c r="AJ1655" s="36">
        <v>3785</v>
      </c>
      <c r="AK1655" s="1">
        <v>2100</v>
      </c>
      <c r="AL1655" s="2">
        <v>0.63958333333333328</v>
      </c>
      <c r="AN1655" t="s">
        <v>298</v>
      </c>
      <c r="AO1655" t="s">
        <v>395</v>
      </c>
      <c r="AQ1655" t="str">
        <f t="shared" si="25"/>
        <v/>
      </c>
    </row>
    <row r="1656" spans="1:43">
      <c r="A1656" s="8">
        <v>46205</v>
      </c>
      <c r="B1656" s="67">
        <v>4013.41</v>
      </c>
      <c r="C1656" s="67">
        <v>0.05</v>
      </c>
      <c r="D1656" s="67">
        <v>69010</v>
      </c>
      <c r="E1656" s="67">
        <v>-2.31</v>
      </c>
      <c r="F1656" s="69">
        <v>7013</v>
      </c>
      <c r="G1656" t="s">
        <v>78</v>
      </c>
      <c r="H1656">
        <v>0</v>
      </c>
      <c r="I1656" t="s">
        <v>288</v>
      </c>
      <c r="J1656" t="s">
        <v>289</v>
      </c>
      <c r="K1656" t="s">
        <v>290</v>
      </c>
      <c r="L1656" s="36">
        <v>2783.5</v>
      </c>
      <c r="M1656">
        <v>110</v>
      </c>
      <c r="N1656" s="66">
        <v>4.1099999999999998E-2</v>
      </c>
      <c r="O1656" s="36">
        <v>2673.5</v>
      </c>
      <c r="P1656" s="66">
        <v>4.1099999999999998E-2</v>
      </c>
      <c r="Q1656" s="36">
        <v>2740</v>
      </c>
      <c r="R1656" s="36">
        <v>2824</v>
      </c>
      <c r="S1656" s="36">
        <v>2712</v>
      </c>
      <c r="T1656" s="66">
        <v>1.5800000000000002E-2</v>
      </c>
      <c r="U1656" s="66">
        <v>-3.0000000000000001E-3</v>
      </c>
      <c r="V1656" s="66">
        <v>-1.43E-2</v>
      </c>
      <c r="W1656" s="66">
        <v>2.63E-2</v>
      </c>
      <c r="X1656" s="1">
        <v>12474300</v>
      </c>
      <c r="Y1656" s="1">
        <v>34854388</v>
      </c>
      <c r="Z1656" s="1">
        <v>3013861</v>
      </c>
      <c r="AA1656" t="s">
        <v>426</v>
      </c>
      <c r="AB1656" t="s">
        <v>637</v>
      </c>
      <c r="AC1656">
        <v>17.88</v>
      </c>
      <c r="AD1656">
        <v>4.5199999999999996</v>
      </c>
      <c r="AE1656">
        <v>0.83</v>
      </c>
      <c r="AF1656" t="s">
        <v>230</v>
      </c>
      <c r="AG1656" s="1">
        <v>527600</v>
      </c>
      <c r="AH1656" s="36">
        <v>2783.5</v>
      </c>
      <c r="AI1656">
        <v>600</v>
      </c>
      <c r="AJ1656" s="36">
        <v>2783</v>
      </c>
      <c r="AK1656">
        <v>900</v>
      </c>
      <c r="AL1656" s="2">
        <v>0.63958333333333328</v>
      </c>
      <c r="AN1656" t="s">
        <v>298</v>
      </c>
      <c r="AO1656" t="s">
        <v>395</v>
      </c>
      <c r="AQ1656" t="str">
        <f t="shared" si="25"/>
        <v/>
      </c>
    </row>
    <row r="1657" spans="1:43">
      <c r="A1657" s="8">
        <v>46205</v>
      </c>
      <c r="B1657" s="67">
        <v>4013.41</v>
      </c>
      <c r="C1657" s="67">
        <v>0.05</v>
      </c>
      <c r="D1657" s="67">
        <v>69010</v>
      </c>
      <c r="E1657" s="67">
        <v>-2.31</v>
      </c>
      <c r="F1657" s="69">
        <v>7047</v>
      </c>
      <c r="G1657" t="s">
        <v>79</v>
      </c>
      <c r="H1657">
        <v>0</v>
      </c>
      <c r="I1657" t="s">
        <v>347</v>
      </c>
      <c r="J1657" t="s">
        <v>289</v>
      </c>
      <c r="K1657" t="s">
        <v>295</v>
      </c>
      <c r="L1657" s="36">
        <v>2351</v>
      </c>
      <c r="M1657">
        <v>120</v>
      </c>
      <c r="N1657" s="66">
        <v>5.3800000000000001E-2</v>
      </c>
      <c r="O1657" s="36">
        <v>2231</v>
      </c>
      <c r="P1657" s="66">
        <v>5.3699999999999998E-2</v>
      </c>
      <c r="Q1657" s="36">
        <v>2247</v>
      </c>
      <c r="R1657" s="36">
        <v>2379</v>
      </c>
      <c r="S1657" s="36">
        <v>2247</v>
      </c>
      <c r="T1657" s="66">
        <v>4.6199999999999998E-2</v>
      </c>
      <c r="U1657" s="66">
        <v>-8.3999999999999995E-3</v>
      </c>
      <c r="V1657" s="66">
        <v>-1.17E-2</v>
      </c>
      <c r="W1657" s="66">
        <v>4.6199999999999998E-2</v>
      </c>
      <c r="X1657" s="1">
        <v>127200</v>
      </c>
      <c r="Y1657" s="1">
        <v>296587</v>
      </c>
      <c r="Z1657" s="1">
        <v>33374</v>
      </c>
      <c r="AA1657" t="s">
        <v>428</v>
      </c>
      <c r="AB1657" t="s">
        <v>638</v>
      </c>
      <c r="AC1657">
        <v>9.31</v>
      </c>
      <c r="AD1657">
        <v>2.92</v>
      </c>
      <c r="AE1657">
        <v>0.55000000000000004</v>
      </c>
      <c r="AF1657" t="s">
        <v>230</v>
      </c>
      <c r="AG1657">
        <v>0</v>
      </c>
      <c r="AH1657" s="36">
        <v>2353</v>
      </c>
      <c r="AI1657">
        <v>100</v>
      </c>
      <c r="AJ1657" s="36">
        <v>2350</v>
      </c>
      <c r="AK1657">
        <v>300</v>
      </c>
      <c r="AL1657" s="2">
        <v>0.63958333333333328</v>
      </c>
      <c r="AN1657" t="s">
        <v>298</v>
      </c>
      <c r="AO1657" t="s">
        <v>313</v>
      </c>
      <c r="AQ1657" t="str">
        <f t="shared" si="25"/>
        <v/>
      </c>
    </row>
    <row r="1658" spans="1:43">
      <c r="A1658" s="8">
        <v>46205</v>
      </c>
      <c r="B1658" s="67">
        <v>4013.41</v>
      </c>
      <c r="C1658" s="67">
        <v>0.05</v>
      </c>
      <c r="D1658" s="67">
        <v>69010</v>
      </c>
      <c r="E1658" s="67">
        <v>-2.31</v>
      </c>
      <c r="F1658" s="69">
        <v>7084</v>
      </c>
      <c r="G1658" t="s">
        <v>80</v>
      </c>
      <c r="H1658">
        <v>0</v>
      </c>
      <c r="I1658" t="s">
        <v>347</v>
      </c>
      <c r="J1658" t="s">
        <v>323</v>
      </c>
      <c r="K1658" t="s">
        <v>290</v>
      </c>
      <c r="L1658" s="36">
        <v>2767</v>
      </c>
      <c r="M1658">
        <v>-4</v>
      </c>
      <c r="N1658" s="66">
        <v>-1.4E-3</v>
      </c>
      <c r="O1658" s="36">
        <v>2771</v>
      </c>
      <c r="P1658" s="66">
        <v>-1.4E-3</v>
      </c>
      <c r="Q1658" s="36">
        <v>2764</v>
      </c>
      <c r="R1658" s="36">
        <v>2791</v>
      </c>
      <c r="S1658" s="36">
        <v>2740</v>
      </c>
      <c r="T1658" s="66">
        <v>1E-3</v>
      </c>
      <c r="U1658" s="66">
        <v>6.1000000000000004E-3</v>
      </c>
      <c r="V1658" s="66">
        <v>-8.5000000000000006E-3</v>
      </c>
      <c r="W1658" s="66">
        <v>9.7999999999999997E-3</v>
      </c>
      <c r="X1658" s="1">
        <v>3000</v>
      </c>
      <c r="Y1658" s="1">
        <v>8284</v>
      </c>
      <c r="Z1658" s="1">
        <v>9019</v>
      </c>
      <c r="AA1658" t="s">
        <v>430</v>
      </c>
      <c r="AB1658" t="s">
        <v>642</v>
      </c>
      <c r="AC1658">
        <v>40.33</v>
      </c>
      <c r="AD1658">
        <v>1.44</v>
      </c>
      <c r="AE1658">
        <v>3.79</v>
      </c>
      <c r="AF1658">
        <v>0.9</v>
      </c>
      <c r="AG1658">
        <v>0</v>
      </c>
      <c r="AH1658" s="36">
        <v>2767</v>
      </c>
      <c r="AI1658">
        <v>200</v>
      </c>
      <c r="AJ1658" s="36">
        <v>2750</v>
      </c>
      <c r="AK1658">
        <v>100</v>
      </c>
      <c r="AL1658" s="2">
        <v>0.54861111111111116</v>
      </c>
      <c r="AN1658" t="s">
        <v>298</v>
      </c>
      <c r="AO1658" t="s">
        <v>313</v>
      </c>
      <c r="AQ1658" t="str">
        <f t="shared" si="25"/>
        <v/>
      </c>
    </row>
    <row r="1659" spans="1:43">
      <c r="A1659" s="8">
        <v>46205</v>
      </c>
      <c r="B1659" s="67">
        <v>4013.41</v>
      </c>
      <c r="C1659" s="67">
        <v>0.05</v>
      </c>
      <c r="D1659" s="67">
        <v>69010</v>
      </c>
      <c r="E1659" s="67">
        <v>-2.31</v>
      </c>
      <c r="F1659" s="69">
        <v>7182</v>
      </c>
      <c r="G1659" t="s">
        <v>81</v>
      </c>
      <c r="H1659">
        <v>0</v>
      </c>
      <c r="I1659" t="s">
        <v>288</v>
      </c>
      <c r="J1659" t="s">
        <v>289</v>
      </c>
      <c r="K1659" t="s">
        <v>295</v>
      </c>
      <c r="L1659" s="36">
        <v>3145</v>
      </c>
      <c r="M1659">
        <v>58</v>
      </c>
      <c r="N1659" s="66">
        <v>1.8800000000000001E-2</v>
      </c>
      <c r="O1659" s="36">
        <v>3087</v>
      </c>
      <c r="P1659" s="66">
        <v>1.8700000000000001E-2</v>
      </c>
      <c r="Q1659" s="36">
        <v>3116</v>
      </c>
      <c r="R1659" s="36">
        <v>3169</v>
      </c>
      <c r="S1659" s="36">
        <v>3114</v>
      </c>
      <c r="T1659" s="66">
        <v>9.2999999999999992E-3</v>
      </c>
      <c r="U1659" s="66">
        <v>-3.0999999999999999E-3</v>
      </c>
      <c r="V1659" s="66">
        <v>-7.4999999999999997E-3</v>
      </c>
      <c r="W1659" s="66">
        <v>9.9000000000000008E-3</v>
      </c>
      <c r="X1659" s="1">
        <v>3225300</v>
      </c>
      <c r="Y1659" s="1">
        <v>10154594</v>
      </c>
      <c r="Z1659" s="1">
        <v>11246138</v>
      </c>
      <c r="AA1659" t="s">
        <v>645</v>
      </c>
      <c r="AB1659" t="s">
        <v>433</v>
      </c>
      <c r="AC1659">
        <v>16.97</v>
      </c>
      <c r="AD1659">
        <v>1.21</v>
      </c>
      <c r="AE1659">
        <v>2.96</v>
      </c>
      <c r="AF1659" t="s">
        <v>230</v>
      </c>
      <c r="AG1659" s="1">
        <v>56500</v>
      </c>
      <c r="AH1659" s="36">
        <v>3146</v>
      </c>
      <c r="AI1659" s="1">
        <v>1600</v>
      </c>
      <c r="AJ1659" s="36">
        <v>3145</v>
      </c>
      <c r="AK1659" s="1">
        <v>3000</v>
      </c>
      <c r="AL1659" s="2">
        <v>0.63958333333333328</v>
      </c>
      <c r="AN1659" t="s">
        <v>298</v>
      </c>
      <c r="AO1659" t="s">
        <v>434</v>
      </c>
      <c r="AQ1659" t="str">
        <f t="shared" si="25"/>
        <v/>
      </c>
    </row>
    <row r="1660" spans="1:43">
      <c r="A1660" s="8">
        <v>46205</v>
      </c>
      <c r="B1660" s="67">
        <v>4013.41</v>
      </c>
      <c r="C1660" s="67">
        <v>0.05</v>
      </c>
      <c r="D1660" s="67">
        <v>69010</v>
      </c>
      <c r="E1660" s="67">
        <v>-2.31</v>
      </c>
      <c r="F1660" s="69">
        <v>7203</v>
      </c>
      <c r="G1660" t="s">
        <v>82</v>
      </c>
      <c r="H1660">
        <v>0</v>
      </c>
      <c r="I1660" t="s">
        <v>288</v>
      </c>
      <c r="J1660" t="s">
        <v>289</v>
      </c>
      <c r="K1660" t="s">
        <v>290</v>
      </c>
      <c r="L1660" s="36">
        <v>2791</v>
      </c>
      <c r="M1660">
        <v>66.5</v>
      </c>
      <c r="N1660" s="66">
        <v>2.4400000000000002E-2</v>
      </c>
      <c r="O1660" s="36">
        <v>2724.5</v>
      </c>
      <c r="P1660" s="66">
        <v>2.4400000000000002E-2</v>
      </c>
      <c r="Q1660" s="36">
        <v>2759</v>
      </c>
      <c r="R1660" s="36">
        <v>2839</v>
      </c>
      <c r="S1660" s="36">
        <v>2750</v>
      </c>
      <c r="T1660" s="66">
        <v>1.15E-2</v>
      </c>
      <c r="U1660" s="66">
        <v>-8.5000000000000006E-3</v>
      </c>
      <c r="V1660" s="66">
        <v>-1.6899999999999998E-2</v>
      </c>
      <c r="W1660" s="66">
        <v>1.49E-2</v>
      </c>
      <c r="X1660" s="1">
        <v>24086500</v>
      </c>
      <c r="Y1660" s="1">
        <v>67543456</v>
      </c>
      <c r="Z1660" s="1">
        <v>40734610</v>
      </c>
      <c r="AA1660" t="s">
        <v>435</v>
      </c>
      <c r="AB1660" t="s">
        <v>699</v>
      </c>
      <c r="AC1660">
        <v>11.01</v>
      </c>
      <c r="AD1660">
        <v>0.91</v>
      </c>
      <c r="AE1660">
        <v>3.58</v>
      </c>
      <c r="AF1660" t="s">
        <v>230</v>
      </c>
      <c r="AG1660" s="1">
        <v>279800</v>
      </c>
      <c r="AH1660" s="36">
        <v>2791</v>
      </c>
      <c r="AI1660" s="1">
        <v>4300</v>
      </c>
      <c r="AJ1660" s="36">
        <v>2790.5</v>
      </c>
      <c r="AK1660" s="1">
        <v>2300</v>
      </c>
      <c r="AL1660" s="2">
        <v>0.63958333333333328</v>
      </c>
      <c r="AN1660" t="s">
        <v>298</v>
      </c>
      <c r="AO1660" t="s">
        <v>437</v>
      </c>
      <c r="AQ1660" t="str">
        <f t="shared" si="25"/>
        <v/>
      </c>
    </row>
    <row r="1661" spans="1:43">
      <c r="A1661" s="8">
        <v>46205</v>
      </c>
      <c r="B1661" s="67">
        <v>4013.41</v>
      </c>
      <c r="C1661" s="67">
        <v>0.05</v>
      </c>
      <c r="D1661" s="67">
        <v>69010</v>
      </c>
      <c r="E1661" s="67">
        <v>-2.31</v>
      </c>
      <c r="F1661" s="69">
        <v>7213</v>
      </c>
      <c r="G1661" t="s">
        <v>83</v>
      </c>
      <c r="H1661">
        <v>0</v>
      </c>
      <c r="I1661" t="s">
        <v>314</v>
      </c>
      <c r="J1661" t="s">
        <v>289</v>
      </c>
      <c r="K1661" t="s">
        <v>295</v>
      </c>
      <c r="L1661">
        <v>592</v>
      </c>
      <c r="M1661">
        <v>2</v>
      </c>
      <c r="N1661" s="66">
        <v>3.3999999999999998E-3</v>
      </c>
      <c r="O1661">
        <v>590</v>
      </c>
      <c r="P1661" s="66">
        <v>3.3E-3</v>
      </c>
      <c r="Q1661">
        <v>590</v>
      </c>
      <c r="R1661">
        <v>600</v>
      </c>
      <c r="S1661">
        <v>589</v>
      </c>
      <c r="T1661" s="66">
        <v>3.3E-3</v>
      </c>
      <c r="U1661" s="66">
        <v>-6.7000000000000002E-3</v>
      </c>
      <c r="V1661" s="66">
        <v>-1.3299999999999999E-2</v>
      </c>
      <c r="W1661" s="66">
        <v>5.0000000000000001E-3</v>
      </c>
      <c r="X1661" s="1">
        <v>19300</v>
      </c>
      <c r="Y1661" s="1">
        <v>11482</v>
      </c>
      <c r="Z1661" s="1">
        <v>9407</v>
      </c>
      <c r="AA1661" t="s">
        <v>524</v>
      </c>
      <c r="AB1661" t="s">
        <v>439</v>
      </c>
      <c r="AC1661">
        <v>6.97</v>
      </c>
      <c r="AD1661">
        <v>0.83</v>
      </c>
      <c r="AE1661">
        <v>4.3899999999999997</v>
      </c>
      <c r="AF1661" t="s">
        <v>230</v>
      </c>
      <c r="AG1661">
        <v>0</v>
      </c>
      <c r="AH1661">
        <v>595</v>
      </c>
      <c r="AI1661">
        <v>200</v>
      </c>
      <c r="AJ1661">
        <v>590</v>
      </c>
      <c r="AK1661">
        <v>400</v>
      </c>
      <c r="AL1661" s="2">
        <v>0.63749999999999996</v>
      </c>
      <c r="AN1661" t="s">
        <v>298</v>
      </c>
      <c r="AO1661" t="s">
        <v>437</v>
      </c>
      <c r="AQ1661" t="str">
        <f t="shared" si="25"/>
        <v/>
      </c>
    </row>
    <row r="1662" spans="1:43">
      <c r="A1662" s="8">
        <v>46205</v>
      </c>
      <c r="B1662" s="67">
        <v>4013.41</v>
      </c>
      <c r="C1662" s="67">
        <v>0.05</v>
      </c>
      <c r="D1662" s="67">
        <v>69010</v>
      </c>
      <c r="E1662" s="67">
        <v>-2.31</v>
      </c>
      <c r="F1662" s="69">
        <v>7220</v>
      </c>
      <c r="G1662" t="s">
        <v>84</v>
      </c>
      <c r="H1662">
        <v>0</v>
      </c>
      <c r="I1662" t="s">
        <v>288</v>
      </c>
      <c r="J1662" t="s">
        <v>289</v>
      </c>
      <c r="K1662" t="s">
        <v>295</v>
      </c>
      <c r="L1662" s="36">
        <v>3970</v>
      </c>
      <c r="M1662">
        <v>40</v>
      </c>
      <c r="N1662" s="66">
        <v>1.0200000000000001E-2</v>
      </c>
      <c r="O1662" s="36">
        <v>3930</v>
      </c>
      <c r="P1662" s="66">
        <v>1.01E-2</v>
      </c>
      <c r="Q1662" s="36">
        <v>3840</v>
      </c>
      <c r="R1662" s="36">
        <v>4030</v>
      </c>
      <c r="S1662" s="36">
        <v>3705</v>
      </c>
      <c r="T1662" s="66">
        <v>3.3799999999999997E-2</v>
      </c>
      <c r="U1662" s="66">
        <v>6.3E-3</v>
      </c>
      <c r="V1662" s="66">
        <v>-1.4800000000000001E-2</v>
      </c>
      <c r="W1662" s="66">
        <v>7.1499999999999994E-2</v>
      </c>
      <c r="X1662" s="1">
        <v>1020100</v>
      </c>
      <c r="Y1662" s="1">
        <v>3952513</v>
      </c>
      <c r="Z1662" s="1">
        <v>260359</v>
      </c>
      <c r="AA1662" t="s">
        <v>563</v>
      </c>
      <c r="AB1662" t="s">
        <v>441</v>
      </c>
      <c r="AC1662">
        <v>40.020000000000003</v>
      </c>
      <c r="AD1662">
        <v>2.13</v>
      </c>
      <c r="AE1662">
        <v>1.01</v>
      </c>
      <c r="AF1662" t="s">
        <v>230</v>
      </c>
      <c r="AG1662" s="1">
        <v>14400</v>
      </c>
      <c r="AH1662" s="36">
        <v>3975</v>
      </c>
      <c r="AI1662" s="1">
        <v>2000</v>
      </c>
      <c r="AJ1662" s="36">
        <v>3970</v>
      </c>
      <c r="AK1662">
        <v>200</v>
      </c>
      <c r="AL1662" s="2">
        <v>0.63958333333333328</v>
      </c>
      <c r="AN1662" t="s">
        <v>298</v>
      </c>
      <c r="AO1662" t="s">
        <v>437</v>
      </c>
      <c r="AQ1662" t="str">
        <f t="shared" si="25"/>
        <v/>
      </c>
    </row>
    <row r="1663" spans="1:43">
      <c r="A1663" s="8">
        <v>46205</v>
      </c>
      <c r="B1663" s="67">
        <v>4013.41</v>
      </c>
      <c r="C1663" s="67">
        <v>0.05</v>
      </c>
      <c r="D1663" s="67">
        <v>69010</v>
      </c>
      <c r="E1663" s="67">
        <v>-2.31</v>
      </c>
      <c r="F1663" s="69">
        <v>7269</v>
      </c>
      <c r="G1663" t="s">
        <v>85</v>
      </c>
      <c r="H1663">
        <v>0</v>
      </c>
      <c r="I1663" t="s">
        <v>288</v>
      </c>
      <c r="J1663" t="s">
        <v>289</v>
      </c>
      <c r="K1663" t="s">
        <v>290</v>
      </c>
      <c r="L1663" s="36">
        <v>2060.5</v>
      </c>
      <c r="M1663">
        <v>70</v>
      </c>
      <c r="N1663" s="66">
        <v>3.5200000000000002E-2</v>
      </c>
      <c r="O1663" s="36">
        <v>1990.5</v>
      </c>
      <c r="P1663" s="66">
        <v>3.5099999999999999E-2</v>
      </c>
      <c r="Q1663" s="36">
        <v>1981</v>
      </c>
      <c r="R1663" s="36">
        <v>2078</v>
      </c>
      <c r="S1663" s="36">
        <v>1973.5</v>
      </c>
      <c r="T1663" s="66">
        <v>4.0099999999999997E-2</v>
      </c>
      <c r="U1663" s="66">
        <v>-4.0000000000000002E-4</v>
      </c>
      <c r="V1663" s="66">
        <v>-8.3999999999999995E-3</v>
      </c>
      <c r="W1663" s="66">
        <v>4.3999999999999997E-2</v>
      </c>
      <c r="X1663" s="1">
        <v>8860200</v>
      </c>
      <c r="Y1663" s="1">
        <v>18128278</v>
      </c>
      <c r="Z1663" s="1">
        <v>4048030</v>
      </c>
      <c r="AA1663" t="s">
        <v>442</v>
      </c>
      <c r="AB1663" t="s">
        <v>443</v>
      </c>
      <c r="AC1663">
        <v>10.45</v>
      </c>
      <c r="AD1663">
        <v>1.17</v>
      </c>
      <c r="AE1663">
        <v>2.48</v>
      </c>
      <c r="AF1663" t="s">
        <v>230</v>
      </c>
      <c r="AG1663" s="1">
        <v>4093000</v>
      </c>
      <c r="AH1663" s="36">
        <v>2061</v>
      </c>
      <c r="AI1663" s="1">
        <v>3900</v>
      </c>
      <c r="AJ1663" s="36">
        <v>2060.5</v>
      </c>
      <c r="AK1663" s="1">
        <v>2300</v>
      </c>
      <c r="AL1663" s="2">
        <v>0.63958333333333328</v>
      </c>
      <c r="AN1663" t="s">
        <v>298</v>
      </c>
      <c r="AO1663" t="s">
        <v>437</v>
      </c>
      <c r="AQ1663" t="str">
        <f t="shared" si="25"/>
        <v/>
      </c>
    </row>
    <row r="1664" spans="1:43">
      <c r="A1664" s="8">
        <v>46205</v>
      </c>
      <c r="B1664" s="67">
        <v>4013.41</v>
      </c>
      <c r="C1664" s="67">
        <v>0.05</v>
      </c>
      <c r="D1664" s="67">
        <v>69010</v>
      </c>
      <c r="E1664" s="67">
        <v>-2.31</v>
      </c>
      <c r="F1664" s="69">
        <v>7272</v>
      </c>
      <c r="G1664" t="s">
        <v>86</v>
      </c>
      <c r="H1664">
        <v>0</v>
      </c>
      <c r="I1664" t="s">
        <v>288</v>
      </c>
      <c r="J1664" t="s">
        <v>289</v>
      </c>
      <c r="K1664" t="s">
        <v>290</v>
      </c>
      <c r="L1664" s="36">
        <v>1233</v>
      </c>
      <c r="M1664">
        <v>16.5</v>
      </c>
      <c r="N1664" s="66">
        <v>1.3599999999999999E-2</v>
      </c>
      <c r="O1664" s="36">
        <v>1216.5</v>
      </c>
      <c r="P1664" s="66">
        <v>1.35E-2</v>
      </c>
      <c r="Q1664" s="36">
        <v>1216.5</v>
      </c>
      <c r="R1664" s="36">
        <v>1241.5</v>
      </c>
      <c r="S1664" s="36">
        <v>1207.5</v>
      </c>
      <c r="T1664" s="66">
        <v>1.35E-2</v>
      </c>
      <c r="U1664" s="66">
        <v>-2.3999999999999998E-3</v>
      </c>
      <c r="V1664" s="66">
        <v>-6.7999999999999996E-3</v>
      </c>
      <c r="W1664" s="66">
        <v>2.1100000000000001E-2</v>
      </c>
      <c r="X1664" s="1">
        <v>5112700</v>
      </c>
      <c r="Y1664" s="1">
        <v>6304539</v>
      </c>
      <c r="Z1664" s="1">
        <v>1255348</v>
      </c>
      <c r="AA1664" t="s">
        <v>444</v>
      </c>
      <c r="AB1664" t="s">
        <v>445</v>
      </c>
      <c r="AC1664">
        <v>9.7100000000000009</v>
      </c>
      <c r="AD1664">
        <v>1.05</v>
      </c>
      <c r="AE1664">
        <v>4.0599999999999996</v>
      </c>
      <c r="AF1664" t="s">
        <v>230</v>
      </c>
      <c r="AG1664" s="1">
        <v>505700</v>
      </c>
      <c r="AH1664" s="36">
        <v>1233</v>
      </c>
      <c r="AI1664" s="1">
        <v>2900</v>
      </c>
      <c r="AJ1664" s="36">
        <v>1232.5</v>
      </c>
      <c r="AK1664" s="1">
        <v>6800</v>
      </c>
      <c r="AL1664" s="2">
        <v>0.63958333333333328</v>
      </c>
      <c r="AN1664" t="s">
        <v>293</v>
      </c>
      <c r="AO1664" t="s">
        <v>437</v>
      </c>
      <c r="AQ1664" t="str">
        <f t="shared" si="25"/>
        <v/>
      </c>
    </row>
    <row r="1665" spans="1:43">
      <c r="A1665" s="8">
        <v>46205</v>
      </c>
      <c r="B1665" s="67">
        <v>4013.41</v>
      </c>
      <c r="C1665" s="67">
        <v>0.05</v>
      </c>
      <c r="D1665" s="67">
        <v>69010</v>
      </c>
      <c r="E1665" s="67">
        <v>-2.31</v>
      </c>
      <c r="F1665" s="69">
        <v>7376</v>
      </c>
      <c r="G1665" t="s">
        <v>87</v>
      </c>
      <c r="H1665">
        <v>0</v>
      </c>
      <c r="I1665" t="s">
        <v>347</v>
      </c>
      <c r="J1665" t="s">
        <v>323</v>
      </c>
      <c r="K1665" t="s">
        <v>290</v>
      </c>
      <c r="L1665" s="36">
        <v>1096</v>
      </c>
      <c r="M1665">
        <v>150</v>
      </c>
      <c r="N1665" s="66">
        <v>0.15859999999999999</v>
      </c>
      <c r="O1665">
        <v>946</v>
      </c>
      <c r="P1665" s="66">
        <v>0.1585</v>
      </c>
      <c r="Q1665">
        <v>950</v>
      </c>
      <c r="R1665" s="36">
        <v>1096</v>
      </c>
      <c r="S1665">
        <v>950</v>
      </c>
      <c r="T1665" s="66">
        <v>0.15359999999999999</v>
      </c>
      <c r="U1665" t="s">
        <v>230</v>
      </c>
      <c r="V1665" s="66">
        <v>0</v>
      </c>
      <c r="W1665" s="66">
        <v>0.15359999999999999</v>
      </c>
      <c r="X1665" s="1">
        <v>19800</v>
      </c>
      <c r="Y1665" s="1">
        <v>20374</v>
      </c>
      <c r="Z1665" s="1">
        <v>4668</v>
      </c>
      <c r="AA1665" t="s">
        <v>446</v>
      </c>
      <c r="AB1665" t="s">
        <v>447</v>
      </c>
      <c r="AC1665">
        <v>0</v>
      </c>
      <c r="AD1665">
        <v>4.3600000000000003</v>
      </c>
      <c r="AE1665">
        <v>0</v>
      </c>
      <c r="AF1665">
        <v>0.5</v>
      </c>
      <c r="AG1665">
        <v>0</v>
      </c>
      <c r="AH1665" s="36">
        <v>1096</v>
      </c>
      <c r="AI1665">
        <v>700</v>
      </c>
      <c r="AJ1665" s="36">
        <v>1096</v>
      </c>
      <c r="AK1665" s="1">
        <v>32300</v>
      </c>
      <c r="AL1665" s="2">
        <v>0.47152777777777777</v>
      </c>
      <c r="AN1665" t="s">
        <v>448</v>
      </c>
      <c r="AO1665" t="s">
        <v>313</v>
      </c>
      <c r="AQ1665" t="str">
        <f t="shared" si="25"/>
        <v/>
      </c>
    </row>
    <row r="1666" spans="1:43">
      <c r="A1666" s="8">
        <v>46205</v>
      </c>
      <c r="B1666" s="67">
        <v>4013.41</v>
      </c>
      <c r="C1666" s="67">
        <v>0.05</v>
      </c>
      <c r="D1666" s="67">
        <v>69010</v>
      </c>
      <c r="E1666" s="67">
        <v>-2.31</v>
      </c>
      <c r="F1666" s="69">
        <v>7525</v>
      </c>
      <c r="G1666" t="s">
        <v>88</v>
      </c>
      <c r="H1666">
        <v>0</v>
      </c>
      <c r="I1666" t="s">
        <v>288</v>
      </c>
      <c r="J1666" t="s">
        <v>289</v>
      </c>
      <c r="K1666" t="s">
        <v>290</v>
      </c>
      <c r="L1666" s="36">
        <v>3515</v>
      </c>
      <c r="M1666">
        <v>-10</v>
      </c>
      <c r="N1666" s="66">
        <v>-2.8E-3</v>
      </c>
      <c r="O1666" s="36">
        <v>3525</v>
      </c>
      <c r="P1666" s="66">
        <v>-2.8E-3</v>
      </c>
      <c r="Q1666" s="36">
        <v>3510</v>
      </c>
      <c r="R1666" s="36">
        <v>3550</v>
      </c>
      <c r="S1666" s="36">
        <v>3500</v>
      </c>
      <c r="T1666" s="66">
        <v>1.4E-3</v>
      </c>
      <c r="U1666" s="66">
        <v>-2.8E-3</v>
      </c>
      <c r="V1666" s="66">
        <v>-9.7999999999999997E-3</v>
      </c>
      <c r="W1666" s="66">
        <v>4.1999999999999997E-3</v>
      </c>
      <c r="X1666" s="1">
        <v>14300</v>
      </c>
      <c r="Y1666" s="1">
        <v>50321</v>
      </c>
      <c r="Z1666" s="1">
        <v>30369</v>
      </c>
      <c r="AA1666" t="s">
        <v>449</v>
      </c>
      <c r="AB1666" t="s">
        <v>450</v>
      </c>
      <c r="AC1666">
        <v>9.49</v>
      </c>
      <c r="AD1666">
        <v>0.99</v>
      </c>
      <c r="AE1666">
        <v>4.6100000000000003</v>
      </c>
      <c r="AF1666" t="s">
        <v>230</v>
      </c>
      <c r="AG1666" s="1">
        <v>6200</v>
      </c>
      <c r="AH1666" s="36">
        <v>3520</v>
      </c>
      <c r="AI1666">
        <v>800</v>
      </c>
      <c r="AJ1666" s="36">
        <v>3505</v>
      </c>
      <c r="AK1666">
        <v>300</v>
      </c>
      <c r="AL1666" s="2">
        <v>0.63680555555555551</v>
      </c>
      <c r="AN1666" t="s">
        <v>298</v>
      </c>
      <c r="AO1666" t="s">
        <v>322</v>
      </c>
      <c r="AQ1666" t="str">
        <f t="shared" si="25"/>
        <v/>
      </c>
    </row>
    <row r="1667" spans="1:43">
      <c r="A1667" s="8">
        <v>46205</v>
      </c>
      <c r="B1667" s="67">
        <v>4013.41</v>
      </c>
      <c r="C1667" s="67">
        <v>0.05</v>
      </c>
      <c r="D1667" s="67">
        <v>69010</v>
      </c>
      <c r="E1667" s="67">
        <v>-2.31</v>
      </c>
      <c r="F1667" s="69">
        <v>7729</v>
      </c>
      <c r="G1667" t="s">
        <v>89</v>
      </c>
      <c r="H1667">
        <v>0</v>
      </c>
      <c r="I1667" t="s">
        <v>288</v>
      </c>
      <c r="J1667" t="s">
        <v>289</v>
      </c>
      <c r="K1667" t="s">
        <v>295</v>
      </c>
      <c r="L1667" s="36">
        <v>19155</v>
      </c>
      <c r="M1667" s="36">
        <v>-1765</v>
      </c>
      <c r="N1667" s="66">
        <v>-8.4400000000000003E-2</v>
      </c>
      <c r="O1667" s="36">
        <v>20920</v>
      </c>
      <c r="P1667" s="66">
        <v>-8.43E-2</v>
      </c>
      <c r="Q1667" s="36">
        <v>20015</v>
      </c>
      <c r="R1667" s="36">
        <v>20185</v>
      </c>
      <c r="S1667" s="36">
        <v>19135</v>
      </c>
      <c r="T1667" s="66">
        <v>-4.2900000000000001E-2</v>
      </c>
      <c r="U1667" s="66">
        <v>-2.69E-2</v>
      </c>
      <c r="V1667" s="66">
        <v>-5.0999999999999997E-2</v>
      </c>
      <c r="W1667" s="66">
        <v>1E-3</v>
      </c>
      <c r="X1667" s="1">
        <v>540400</v>
      </c>
      <c r="Y1667" s="1">
        <v>10554411</v>
      </c>
      <c r="Z1667" s="1">
        <v>809968</v>
      </c>
      <c r="AA1667" t="s">
        <v>700</v>
      </c>
      <c r="AB1667" t="s">
        <v>452</v>
      </c>
      <c r="AC1667">
        <v>27.76</v>
      </c>
      <c r="AD1667">
        <v>4.0599999999999996</v>
      </c>
      <c r="AE1667">
        <v>1.44</v>
      </c>
      <c r="AF1667" t="s">
        <v>230</v>
      </c>
      <c r="AG1667" s="1">
        <v>5300</v>
      </c>
      <c r="AH1667" s="36">
        <v>19165</v>
      </c>
      <c r="AI1667">
        <v>200</v>
      </c>
      <c r="AJ1667" s="36">
        <v>19150</v>
      </c>
      <c r="AK1667">
        <v>300</v>
      </c>
      <c r="AL1667" s="2">
        <v>0.63958333333333328</v>
      </c>
      <c r="AN1667" t="s">
        <v>298</v>
      </c>
      <c r="AO1667" t="s">
        <v>453</v>
      </c>
      <c r="AQ1667" t="str">
        <f t="shared" ref="AQ1667:AQ1730" si="26">IF(AP1667="","",ROUND((L1667-AP1667)/AP1667,4))</f>
        <v/>
      </c>
    </row>
    <row r="1668" spans="1:43">
      <c r="A1668" s="8">
        <v>46205</v>
      </c>
      <c r="B1668" s="67">
        <v>4013.41</v>
      </c>
      <c r="C1668" s="67">
        <v>0.05</v>
      </c>
      <c r="D1668" s="67">
        <v>69010</v>
      </c>
      <c r="E1668" s="67">
        <v>-2.31</v>
      </c>
      <c r="F1668" s="69">
        <v>7921</v>
      </c>
      <c r="G1668" t="s">
        <v>90</v>
      </c>
      <c r="H1668">
        <v>0</v>
      </c>
      <c r="I1668" t="s">
        <v>288</v>
      </c>
      <c r="J1668" t="s">
        <v>289</v>
      </c>
      <c r="K1668" t="s">
        <v>290</v>
      </c>
      <c r="L1668" s="36">
        <v>3335</v>
      </c>
      <c r="M1668">
        <v>85</v>
      </c>
      <c r="N1668" s="66">
        <v>2.6200000000000001E-2</v>
      </c>
      <c r="O1668" s="36">
        <v>3250</v>
      </c>
      <c r="P1668" s="66">
        <v>2.6100000000000002E-2</v>
      </c>
      <c r="Q1668" s="36">
        <v>3275</v>
      </c>
      <c r="R1668" s="36">
        <v>3375</v>
      </c>
      <c r="S1668" s="36">
        <v>3270</v>
      </c>
      <c r="T1668" s="66">
        <v>1.83E-2</v>
      </c>
      <c r="U1668" s="66">
        <v>0</v>
      </c>
      <c r="V1668" s="66">
        <v>-1.18E-2</v>
      </c>
      <c r="W1668" s="66">
        <v>1.9800000000000002E-2</v>
      </c>
      <c r="X1668" s="1">
        <v>23200</v>
      </c>
      <c r="Y1668" s="1">
        <v>77495</v>
      </c>
      <c r="Z1668" s="1">
        <v>43866</v>
      </c>
      <c r="AA1668" t="s">
        <v>454</v>
      </c>
      <c r="AB1668" t="s">
        <v>591</v>
      </c>
      <c r="AC1668">
        <v>14.84</v>
      </c>
      <c r="AD1668">
        <v>1.39</v>
      </c>
      <c r="AE1668">
        <v>3.6</v>
      </c>
      <c r="AF1668" t="s">
        <v>230</v>
      </c>
      <c r="AG1668" s="1">
        <v>13100</v>
      </c>
      <c r="AH1668" s="36">
        <v>3340</v>
      </c>
      <c r="AI1668">
        <v>300</v>
      </c>
      <c r="AJ1668" s="36">
        <v>3330</v>
      </c>
      <c r="AK1668">
        <v>100</v>
      </c>
      <c r="AL1668" s="2">
        <v>0.63958333333333328</v>
      </c>
      <c r="AM1668" s="3">
        <v>46211</v>
      </c>
      <c r="AN1668" t="s">
        <v>326</v>
      </c>
      <c r="AO1668" t="s">
        <v>456</v>
      </c>
      <c r="AQ1668" t="str">
        <f t="shared" si="26"/>
        <v/>
      </c>
    </row>
    <row r="1669" spans="1:43">
      <c r="A1669" s="8">
        <v>46205</v>
      </c>
      <c r="B1669" s="67">
        <v>4013.41</v>
      </c>
      <c r="C1669" s="67">
        <v>0.05</v>
      </c>
      <c r="D1669" s="67">
        <v>69010</v>
      </c>
      <c r="E1669" s="67">
        <v>-2.31</v>
      </c>
      <c r="F1669" s="69">
        <v>8031</v>
      </c>
      <c r="G1669" t="s">
        <v>91</v>
      </c>
      <c r="H1669">
        <v>0</v>
      </c>
      <c r="I1669" t="s">
        <v>288</v>
      </c>
      <c r="J1669" t="s">
        <v>289</v>
      </c>
      <c r="K1669" t="s">
        <v>290</v>
      </c>
      <c r="L1669" s="36">
        <v>4551</v>
      </c>
      <c r="M1669">
        <v>111</v>
      </c>
      <c r="N1669" s="66">
        <v>2.5000000000000001E-2</v>
      </c>
      <c r="O1669" s="36">
        <v>4440</v>
      </c>
      <c r="P1669" s="66">
        <v>2.5000000000000001E-2</v>
      </c>
      <c r="Q1669" s="36">
        <v>4549</v>
      </c>
      <c r="R1669" s="36">
        <v>4660</v>
      </c>
      <c r="S1669" s="36">
        <v>4535</v>
      </c>
      <c r="T1669" s="66">
        <v>4.0000000000000002E-4</v>
      </c>
      <c r="U1669" s="66">
        <v>-1.6400000000000001E-2</v>
      </c>
      <c r="V1669" s="66">
        <v>-2.3300000000000001E-2</v>
      </c>
      <c r="W1669" s="66">
        <v>3.5000000000000001E-3</v>
      </c>
      <c r="X1669" s="1">
        <v>7782700</v>
      </c>
      <c r="Y1669" s="1">
        <v>35777582</v>
      </c>
      <c r="Z1669" s="1">
        <v>13037097</v>
      </c>
      <c r="AA1669" t="s">
        <v>457</v>
      </c>
      <c r="AB1669" t="s">
        <v>701</v>
      </c>
      <c r="AC1669">
        <v>14.02</v>
      </c>
      <c r="AD1669">
        <v>1.47</v>
      </c>
      <c r="AE1669">
        <v>3.08</v>
      </c>
      <c r="AF1669" t="s">
        <v>230</v>
      </c>
      <c r="AG1669" s="1">
        <v>256600</v>
      </c>
      <c r="AH1669" s="36">
        <v>4551</v>
      </c>
      <c r="AI1669">
        <v>800</v>
      </c>
      <c r="AJ1669" s="36">
        <v>4550</v>
      </c>
      <c r="AK1669" s="1">
        <v>7400</v>
      </c>
      <c r="AL1669" s="2">
        <v>0.63958333333333328</v>
      </c>
      <c r="AN1669" t="s">
        <v>298</v>
      </c>
      <c r="AO1669" t="s">
        <v>322</v>
      </c>
      <c r="AQ1669" t="str">
        <f t="shared" si="26"/>
        <v/>
      </c>
    </row>
    <row r="1670" spans="1:43">
      <c r="A1670" s="8">
        <v>46205</v>
      </c>
      <c r="B1670" s="67">
        <v>4013.41</v>
      </c>
      <c r="C1670" s="67">
        <v>0.05</v>
      </c>
      <c r="D1670" s="67">
        <v>69010</v>
      </c>
      <c r="E1670" s="67">
        <v>-2.31</v>
      </c>
      <c r="F1670" s="69">
        <v>8058</v>
      </c>
      <c r="G1670" t="s">
        <v>92</v>
      </c>
      <c r="H1670">
        <v>0</v>
      </c>
      <c r="I1670" t="s">
        <v>288</v>
      </c>
      <c r="J1670" t="s">
        <v>289</v>
      </c>
      <c r="K1670" t="s">
        <v>295</v>
      </c>
      <c r="L1670" s="36">
        <v>4376</v>
      </c>
      <c r="M1670">
        <v>32</v>
      </c>
      <c r="N1670" s="66">
        <v>7.4000000000000003E-3</v>
      </c>
      <c r="O1670" s="36">
        <v>4344</v>
      </c>
      <c r="P1670" s="66">
        <v>7.3000000000000001E-3</v>
      </c>
      <c r="Q1670" s="36">
        <v>4454</v>
      </c>
      <c r="R1670" s="36">
        <v>4463</v>
      </c>
      <c r="S1670" s="36">
        <v>4375</v>
      </c>
      <c r="T1670" s="66">
        <v>-1.7500000000000002E-2</v>
      </c>
      <c r="U1670" s="66">
        <v>-1.41E-2</v>
      </c>
      <c r="V1670" s="66">
        <v>-1.9400000000000001E-2</v>
      </c>
      <c r="W1670" s="66">
        <v>2.0000000000000001E-4</v>
      </c>
      <c r="X1670" s="1">
        <v>6255400</v>
      </c>
      <c r="Y1670" s="1">
        <v>27710516</v>
      </c>
      <c r="Z1670" s="1">
        <v>16237273</v>
      </c>
      <c r="AA1670" t="s">
        <v>459</v>
      </c>
      <c r="AB1670" t="s">
        <v>460</v>
      </c>
      <c r="AC1670">
        <v>14.56</v>
      </c>
      <c r="AD1670">
        <v>1.69</v>
      </c>
      <c r="AE1670">
        <v>2.86</v>
      </c>
      <c r="AF1670" t="s">
        <v>230</v>
      </c>
      <c r="AG1670" s="1">
        <v>530500</v>
      </c>
      <c r="AH1670" s="36">
        <v>4377</v>
      </c>
      <c r="AI1670" s="1">
        <v>1700</v>
      </c>
      <c r="AJ1670" s="36">
        <v>4376</v>
      </c>
      <c r="AK1670" s="1">
        <v>2100</v>
      </c>
      <c r="AL1670" s="2">
        <v>0.63958333333333328</v>
      </c>
      <c r="AN1670" t="s">
        <v>298</v>
      </c>
      <c r="AO1670" t="s">
        <v>322</v>
      </c>
      <c r="AQ1670" t="str">
        <f t="shared" si="26"/>
        <v/>
      </c>
    </row>
    <row r="1671" spans="1:43">
      <c r="A1671" s="8">
        <v>46205</v>
      </c>
      <c r="B1671" s="67">
        <v>4013.41</v>
      </c>
      <c r="C1671" s="67">
        <v>0.05</v>
      </c>
      <c r="D1671" s="67">
        <v>69010</v>
      </c>
      <c r="E1671" s="67">
        <v>-2.31</v>
      </c>
      <c r="F1671" s="69">
        <v>8233</v>
      </c>
      <c r="G1671" t="s">
        <v>93</v>
      </c>
      <c r="H1671">
        <v>0</v>
      </c>
      <c r="I1671" t="s">
        <v>288</v>
      </c>
      <c r="J1671" t="s">
        <v>289</v>
      </c>
      <c r="K1671" t="s">
        <v>290</v>
      </c>
      <c r="L1671" s="36">
        <v>2377.5</v>
      </c>
      <c r="M1671">
        <v>-67.5</v>
      </c>
      <c r="N1671" s="66">
        <v>-2.76E-2</v>
      </c>
      <c r="O1671" s="36">
        <v>2445</v>
      </c>
      <c r="P1671" s="66">
        <v>-2.76E-2</v>
      </c>
      <c r="Q1671" s="36">
        <v>2480</v>
      </c>
      <c r="R1671" s="36">
        <v>2495</v>
      </c>
      <c r="S1671" s="36">
        <v>2367</v>
      </c>
      <c r="T1671" s="66">
        <v>-4.1300000000000003E-2</v>
      </c>
      <c r="U1671" s="66">
        <v>-8.5000000000000006E-3</v>
      </c>
      <c r="V1671" s="66">
        <v>-4.7E-2</v>
      </c>
      <c r="W1671" s="66">
        <v>4.4000000000000003E-3</v>
      </c>
      <c r="X1671" s="1">
        <v>1622900</v>
      </c>
      <c r="Y1671" s="1">
        <v>3904506</v>
      </c>
      <c r="Z1671" s="1">
        <v>725634</v>
      </c>
      <c r="AA1671" t="s">
        <v>702</v>
      </c>
      <c r="AB1671" t="s">
        <v>462</v>
      </c>
      <c r="AC1671">
        <v>18.329999999999998</v>
      </c>
      <c r="AD1671">
        <v>1.54</v>
      </c>
      <c r="AE1671">
        <v>1.68</v>
      </c>
      <c r="AF1671" t="s">
        <v>230</v>
      </c>
      <c r="AG1671" s="1">
        <v>58000</v>
      </c>
      <c r="AH1671" s="36">
        <v>2377.5</v>
      </c>
      <c r="AI1671">
        <v>900</v>
      </c>
      <c r="AJ1671" s="36">
        <v>2376.5</v>
      </c>
      <c r="AK1671">
        <v>100</v>
      </c>
      <c r="AL1671" s="2">
        <v>0.63958333333333328</v>
      </c>
      <c r="AM1671" s="3">
        <v>46203</v>
      </c>
      <c r="AN1671" t="s">
        <v>463</v>
      </c>
      <c r="AO1671" t="s">
        <v>327</v>
      </c>
      <c r="AQ1671" t="str">
        <f t="shared" si="26"/>
        <v/>
      </c>
    </row>
    <row r="1672" spans="1:43">
      <c r="A1672" s="8">
        <v>46205</v>
      </c>
      <c r="B1672" s="67">
        <v>4013.41</v>
      </c>
      <c r="C1672" s="67">
        <v>0.05</v>
      </c>
      <c r="D1672" s="67">
        <v>69010</v>
      </c>
      <c r="E1672" s="67">
        <v>-2.31</v>
      </c>
      <c r="F1672" s="69">
        <v>8304</v>
      </c>
      <c r="G1672" t="s">
        <v>94</v>
      </c>
      <c r="H1672">
        <v>0</v>
      </c>
      <c r="I1672" t="s">
        <v>288</v>
      </c>
      <c r="J1672" t="s">
        <v>289</v>
      </c>
      <c r="K1672" t="s">
        <v>290</v>
      </c>
      <c r="L1672" s="36">
        <v>2800.5</v>
      </c>
      <c r="M1672">
        <v>60</v>
      </c>
      <c r="N1672" s="66">
        <v>2.1899999999999999E-2</v>
      </c>
      <c r="O1672" s="36">
        <v>2740.5</v>
      </c>
      <c r="P1672" s="66">
        <v>2.18E-2</v>
      </c>
      <c r="Q1672" s="36">
        <v>2782</v>
      </c>
      <c r="R1672" s="36">
        <v>2812</v>
      </c>
      <c r="S1672" s="36">
        <v>2768</v>
      </c>
      <c r="T1672" s="66">
        <v>6.6E-3</v>
      </c>
      <c r="U1672" s="66">
        <v>5.8999999999999999E-3</v>
      </c>
      <c r="V1672" s="66">
        <v>-4.0000000000000001E-3</v>
      </c>
      <c r="W1672" s="66">
        <v>1.17E-2</v>
      </c>
      <c r="X1672" s="1">
        <v>858700</v>
      </c>
      <c r="Y1672" s="1">
        <v>2399695</v>
      </c>
      <c r="Z1672" s="1">
        <v>391480</v>
      </c>
      <c r="AA1672" t="s">
        <v>464</v>
      </c>
      <c r="AB1672" t="s">
        <v>465</v>
      </c>
      <c r="AC1672">
        <v>14.35</v>
      </c>
      <c r="AD1672">
        <v>0.8</v>
      </c>
      <c r="AE1672">
        <v>3.57</v>
      </c>
      <c r="AF1672" t="s">
        <v>230</v>
      </c>
      <c r="AG1672" s="1">
        <v>81000</v>
      </c>
      <c r="AH1672" s="36">
        <v>2800.5</v>
      </c>
      <c r="AI1672">
        <v>700</v>
      </c>
      <c r="AJ1672" s="36">
        <v>2800</v>
      </c>
      <c r="AK1672" s="1">
        <v>1100</v>
      </c>
      <c r="AL1672" s="2">
        <v>0.63958333333333328</v>
      </c>
      <c r="AN1672" t="s">
        <v>298</v>
      </c>
      <c r="AO1672" t="s">
        <v>434</v>
      </c>
      <c r="AQ1672" t="str">
        <f t="shared" si="26"/>
        <v/>
      </c>
    </row>
    <row r="1673" spans="1:43">
      <c r="A1673" s="8">
        <v>46205</v>
      </c>
      <c r="B1673" s="67">
        <v>4013.41</v>
      </c>
      <c r="C1673" s="67">
        <v>0.05</v>
      </c>
      <c r="D1673" s="67">
        <v>69010</v>
      </c>
      <c r="E1673" s="67">
        <v>-2.31</v>
      </c>
      <c r="F1673" s="69">
        <v>8316</v>
      </c>
      <c r="G1673" t="s">
        <v>95</v>
      </c>
      <c r="H1673">
        <v>0</v>
      </c>
      <c r="I1673" t="s">
        <v>288</v>
      </c>
      <c r="J1673" t="s">
        <v>289</v>
      </c>
      <c r="K1673" t="s">
        <v>295</v>
      </c>
      <c r="L1673" s="36">
        <v>6572</v>
      </c>
      <c r="M1673">
        <v>139</v>
      </c>
      <c r="N1673" s="66">
        <v>2.1600000000000001E-2</v>
      </c>
      <c r="O1673" s="36">
        <v>6433</v>
      </c>
      <c r="P1673" s="66">
        <v>2.1600000000000001E-2</v>
      </c>
      <c r="Q1673" s="36">
        <v>6500</v>
      </c>
      <c r="R1673" s="36">
        <v>6636</v>
      </c>
      <c r="S1673" s="36">
        <v>6469</v>
      </c>
      <c r="T1673" s="66">
        <v>1.0999999999999999E-2</v>
      </c>
      <c r="U1673" s="66">
        <v>-8.0000000000000002E-3</v>
      </c>
      <c r="V1673" s="66">
        <v>-9.5999999999999992E-3</v>
      </c>
      <c r="W1673" s="66">
        <v>1.5900000000000001E-2</v>
      </c>
      <c r="X1673" s="1">
        <v>9757400</v>
      </c>
      <c r="Y1673" s="1">
        <v>64189662</v>
      </c>
      <c r="Z1673" s="1">
        <v>25154317</v>
      </c>
      <c r="AA1673" t="s">
        <v>667</v>
      </c>
      <c r="AB1673" t="s">
        <v>467</v>
      </c>
      <c r="AC1673">
        <v>14.61</v>
      </c>
      <c r="AD1673">
        <v>1.58</v>
      </c>
      <c r="AE1673">
        <v>2.74</v>
      </c>
      <c r="AF1673" t="s">
        <v>230</v>
      </c>
      <c r="AG1673">
        <v>0</v>
      </c>
      <c r="AH1673" s="36">
        <v>6572</v>
      </c>
      <c r="AI1673">
        <v>800</v>
      </c>
      <c r="AJ1673" s="36">
        <v>6571</v>
      </c>
      <c r="AK1673" s="1">
        <v>1600</v>
      </c>
      <c r="AL1673" s="2">
        <v>0.63958333333333328</v>
      </c>
      <c r="AN1673" t="s">
        <v>298</v>
      </c>
      <c r="AO1673" t="s">
        <v>434</v>
      </c>
      <c r="AQ1673" t="str">
        <f t="shared" si="26"/>
        <v/>
      </c>
    </row>
    <row r="1674" spans="1:43">
      <c r="A1674" s="8">
        <v>46205</v>
      </c>
      <c r="B1674" s="67">
        <v>4013.41</v>
      </c>
      <c r="C1674" s="67">
        <v>0.05</v>
      </c>
      <c r="D1674" s="67">
        <v>69010</v>
      </c>
      <c r="E1674" s="67">
        <v>-2.31</v>
      </c>
      <c r="F1674" s="69">
        <v>8331</v>
      </c>
      <c r="G1674" t="s">
        <v>96</v>
      </c>
      <c r="H1674">
        <v>0</v>
      </c>
      <c r="I1674" t="s">
        <v>288</v>
      </c>
      <c r="J1674" t="s">
        <v>289</v>
      </c>
      <c r="K1674" t="s">
        <v>290</v>
      </c>
      <c r="L1674" s="36">
        <v>2549</v>
      </c>
      <c r="M1674">
        <v>49.5</v>
      </c>
      <c r="N1674" s="66">
        <v>1.9800000000000002E-2</v>
      </c>
      <c r="O1674" s="36">
        <v>2499.5</v>
      </c>
      <c r="P1674" s="66">
        <v>1.9800000000000002E-2</v>
      </c>
      <c r="Q1674" s="36">
        <v>2540</v>
      </c>
      <c r="R1674" s="36">
        <v>2569.5</v>
      </c>
      <c r="S1674" s="36">
        <v>2507.5</v>
      </c>
      <c r="T1674" s="66">
        <v>3.5000000000000001E-3</v>
      </c>
      <c r="U1674" s="66">
        <v>-2.8999999999999998E-3</v>
      </c>
      <c r="V1674" s="66">
        <v>-7.9000000000000008E-3</v>
      </c>
      <c r="W1674" s="66">
        <v>1.6500000000000001E-2</v>
      </c>
      <c r="X1674" s="1">
        <v>1236500</v>
      </c>
      <c r="Y1674" s="1">
        <v>3153214</v>
      </c>
      <c r="Z1674" s="1">
        <v>1976803</v>
      </c>
      <c r="AA1674" t="s">
        <v>648</v>
      </c>
      <c r="AB1674" t="s">
        <v>469</v>
      </c>
      <c r="AC1674">
        <v>16.47</v>
      </c>
      <c r="AD1674">
        <v>1.41</v>
      </c>
      <c r="AE1674">
        <v>2.5099999999999998</v>
      </c>
      <c r="AF1674" t="s">
        <v>230</v>
      </c>
      <c r="AG1674" s="1">
        <v>18000</v>
      </c>
      <c r="AH1674" s="36">
        <v>2549</v>
      </c>
      <c r="AI1674">
        <v>400</v>
      </c>
      <c r="AJ1674" s="36">
        <v>2548.5</v>
      </c>
      <c r="AK1674">
        <v>200</v>
      </c>
      <c r="AL1674" s="2">
        <v>0.63958333333333328</v>
      </c>
      <c r="AN1674" t="s">
        <v>298</v>
      </c>
      <c r="AO1674" t="s">
        <v>434</v>
      </c>
      <c r="AQ1674" t="str">
        <f t="shared" si="26"/>
        <v/>
      </c>
    </row>
    <row r="1675" spans="1:43">
      <c r="A1675" s="8">
        <v>46205</v>
      </c>
      <c r="B1675" s="67">
        <v>4013.41</v>
      </c>
      <c r="C1675" s="67">
        <v>0.05</v>
      </c>
      <c r="D1675" s="67">
        <v>69010</v>
      </c>
      <c r="E1675" s="67">
        <v>-2.31</v>
      </c>
      <c r="F1675" s="69">
        <v>8424</v>
      </c>
      <c r="G1675" t="s">
        <v>97</v>
      </c>
      <c r="H1675">
        <v>0</v>
      </c>
      <c r="I1675" t="s">
        <v>288</v>
      </c>
      <c r="J1675" t="s">
        <v>289</v>
      </c>
      <c r="K1675" t="s">
        <v>295</v>
      </c>
      <c r="L1675" s="36">
        <v>4175</v>
      </c>
      <c r="M1675">
        <v>12</v>
      </c>
      <c r="N1675" s="66">
        <v>2.8999999999999998E-3</v>
      </c>
      <c r="O1675" s="36">
        <v>4163</v>
      </c>
      <c r="P1675" s="66">
        <v>2.8E-3</v>
      </c>
      <c r="Q1675" s="36">
        <v>4230</v>
      </c>
      <c r="R1675" s="36">
        <v>4236</v>
      </c>
      <c r="S1675" s="36">
        <v>4174</v>
      </c>
      <c r="T1675" s="66">
        <v>-1.2999999999999999E-2</v>
      </c>
      <c r="U1675" s="66">
        <v>-9.4000000000000004E-3</v>
      </c>
      <c r="V1675" s="66">
        <v>-1.44E-2</v>
      </c>
      <c r="W1675" s="66">
        <v>2.0000000000000001E-4</v>
      </c>
      <c r="X1675" s="1">
        <v>138100</v>
      </c>
      <c r="Y1675" s="1">
        <v>580984</v>
      </c>
      <c r="Z1675" s="1">
        <v>379354</v>
      </c>
      <c r="AA1675" t="s">
        <v>470</v>
      </c>
      <c r="AB1675" t="s">
        <v>592</v>
      </c>
      <c r="AC1675">
        <v>7.84</v>
      </c>
      <c r="AD1675">
        <v>0.74</v>
      </c>
      <c r="AE1675">
        <v>4.12</v>
      </c>
      <c r="AF1675" t="s">
        <v>230</v>
      </c>
      <c r="AG1675" s="1">
        <v>1500</v>
      </c>
      <c r="AH1675" s="36">
        <v>4176</v>
      </c>
      <c r="AI1675">
        <v>100</v>
      </c>
      <c r="AJ1675" s="36">
        <v>4175</v>
      </c>
      <c r="AK1675">
        <v>200</v>
      </c>
      <c r="AL1675" s="2">
        <v>0.63958333333333328</v>
      </c>
      <c r="AN1675" t="s">
        <v>298</v>
      </c>
      <c r="AO1675" t="s">
        <v>472</v>
      </c>
      <c r="AQ1675" t="str">
        <f t="shared" si="26"/>
        <v/>
      </c>
    </row>
    <row r="1676" spans="1:43">
      <c r="A1676" s="8">
        <v>46205</v>
      </c>
      <c r="B1676" s="67">
        <v>4013.41</v>
      </c>
      <c r="C1676" s="67">
        <v>0.05</v>
      </c>
      <c r="D1676" s="67">
        <v>69010</v>
      </c>
      <c r="E1676" s="67">
        <v>-2.31</v>
      </c>
      <c r="F1676" s="69">
        <v>8425</v>
      </c>
      <c r="G1676" t="s">
        <v>98</v>
      </c>
      <c r="H1676">
        <v>0</v>
      </c>
      <c r="I1676" t="s">
        <v>288</v>
      </c>
      <c r="J1676" t="s">
        <v>289</v>
      </c>
      <c r="K1676" t="s">
        <v>295</v>
      </c>
      <c r="L1676" s="36">
        <v>1246</v>
      </c>
      <c r="M1676">
        <v>6</v>
      </c>
      <c r="N1676" s="66">
        <v>4.7999999999999996E-3</v>
      </c>
      <c r="O1676" s="36">
        <v>1240</v>
      </c>
      <c r="P1676" s="66">
        <v>4.7999999999999996E-3</v>
      </c>
      <c r="Q1676" s="36">
        <v>1250</v>
      </c>
      <c r="R1676" s="36">
        <v>1255</v>
      </c>
      <c r="S1676" s="36">
        <v>1243</v>
      </c>
      <c r="T1676" s="66">
        <v>-3.2000000000000002E-3</v>
      </c>
      <c r="U1676" s="66">
        <v>-3.8999999999999998E-3</v>
      </c>
      <c r="V1676" s="66">
        <v>-7.1000000000000004E-3</v>
      </c>
      <c r="W1676" s="66">
        <v>2.3999999999999998E-3</v>
      </c>
      <c r="X1676" s="1">
        <v>780500</v>
      </c>
      <c r="Y1676" s="1">
        <v>974920</v>
      </c>
      <c r="Z1676" s="1">
        <v>392074</v>
      </c>
      <c r="AA1676" t="s">
        <v>473</v>
      </c>
      <c r="AB1676" t="s">
        <v>607</v>
      </c>
      <c r="AC1676">
        <v>7.47</v>
      </c>
      <c r="AD1676">
        <v>0.81</v>
      </c>
      <c r="AE1676">
        <v>4.17</v>
      </c>
      <c r="AF1676" t="s">
        <v>230</v>
      </c>
      <c r="AG1676" s="1">
        <v>168000</v>
      </c>
      <c r="AH1676" s="36">
        <v>1246</v>
      </c>
      <c r="AI1676" s="1">
        <v>1900</v>
      </c>
      <c r="AJ1676" s="36">
        <v>1245</v>
      </c>
      <c r="AK1676" s="1">
        <v>6200</v>
      </c>
      <c r="AL1676" s="2">
        <v>0.63680555555555551</v>
      </c>
      <c r="AN1676" t="s">
        <v>298</v>
      </c>
      <c r="AO1676" t="s">
        <v>472</v>
      </c>
      <c r="AQ1676" t="str">
        <f t="shared" si="26"/>
        <v/>
      </c>
    </row>
    <row r="1677" spans="1:43">
      <c r="A1677" s="8">
        <v>46205</v>
      </c>
      <c r="B1677" s="67">
        <v>4013.41</v>
      </c>
      <c r="C1677" s="67">
        <v>0.05</v>
      </c>
      <c r="D1677" s="67">
        <v>69010</v>
      </c>
      <c r="E1677" s="67">
        <v>-2.31</v>
      </c>
      <c r="F1677" s="69">
        <v>8591</v>
      </c>
      <c r="G1677" t="s">
        <v>99</v>
      </c>
      <c r="H1677">
        <v>0</v>
      </c>
      <c r="I1677" t="s">
        <v>288</v>
      </c>
      <c r="J1677" t="s">
        <v>289</v>
      </c>
      <c r="K1677" t="s">
        <v>295</v>
      </c>
      <c r="L1677" s="36">
        <v>6249</v>
      </c>
      <c r="M1677">
        <v>50</v>
      </c>
      <c r="N1677" s="66">
        <v>8.0999999999999996E-3</v>
      </c>
      <c r="O1677" s="36">
        <v>6199</v>
      </c>
      <c r="P1677" s="66">
        <v>8.0000000000000002E-3</v>
      </c>
      <c r="Q1677" s="36">
        <v>6229</v>
      </c>
      <c r="R1677" s="36">
        <v>6321</v>
      </c>
      <c r="S1677" s="36">
        <v>6187</v>
      </c>
      <c r="T1677" s="66">
        <v>3.2000000000000002E-3</v>
      </c>
      <c r="U1677" s="66">
        <v>-7.9000000000000008E-3</v>
      </c>
      <c r="V1677" s="66">
        <v>-1.1299999999999999E-2</v>
      </c>
      <c r="W1677" s="66">
        <v>0.01</v>
      </c>
      <c r="X1677" s="1">
        <v>2282000</v>
      </c>
      <c r="Y1677" s="1">
        <v>14324009</v>
      </c>
      <c r="Z1677" s="1">
        <v>7024542</v>
      </c>
      <c r="AA1677" t="s">
        <v>668</v>
      </c>
      <c r="AB1677" t="s">
        <v>476</v>
      </c>
      <c r="AC1677">
        <v>12.96</v>
      </c>
      <c r="AD1677">
        <v>1.53</v>
      </c>
      <c r="AE1677">
        <v>3</v>
      </c>
      <c r="AF1677" t="s">
        <v>230</v>
      </c>
      <c r="AG1677" s="1">
        <v>243100</v>
      </c>
      <c r="AH1677" s="36">
        <v>6250</v>
      </c>
      <c r="AI1677" s="1">
        <v>1100</v>
      </c>
      <c r="AJ1677" s="36">
        <v>6248</v>
      </c>
      <c r="AK1677">
        <v>300</v>
      </c>
      <c r="AL1677" s="2">
        <v>0.63958333333333328</v>
      </c>
      <c r="AN1677" t="s">
        <v>298</v>
      </c>
      <c r="AO1677" t="s">
        <v>472</v>
      </c>
      <c r="AQ1677" t="str">
        <f t="shared" si="26"/>
        <v/>
      </c>
    </row>
    <row r="1678" spans="1:43">
      <c r="A1678" s="8">
        <v>46205</v>
      </c>
      <c r="B1678" s="67">
        <v>4013.41</v>
      </c>
      <c r="C1678" s="67">
        <v>0.05</v>
      </c>
      <c r="D1678" s="67">
        <v>69010</v>
      </c>
      <c r="E1678" s="67">
        <v>-2.31</v>
      </c>
      <c r="F1678" s="69">
        <v>8593</v>
      </c>
      <c r="G1678" t="s">
        <v>100</v>
      </c>
      <c r="H1678">
        <v>0</v>
      </c>
      <c r="I1678" t="s">
        <v>288</v>
      </c>
      <c r="J1678" t="s">
        <v>289</v>
      </c>
      <c r="K1678" t="s">
        <v>295</v>
      </c>
      <c r="L1678" s="36">
        <v>1328</v>
      </c>
      <c r="M1678">
        <v>20</v>
      </c>
      <c r="N1678" s="66">
        <v>1.5299999999999999E-2</v>
      </c>
      <c r="O1678" s="36">
        <v>1308</v>
      </c>
      <c r="P1678" s="66">
        <v>1.52E-2</v>
      </c>
      <c r="Q1678" s="36">
        <v>1320</v>
      </c>
      <c r="R1678" s="36">
        <v>1332.5</v>
      </c>
      <c r="S1678" s="36">
        <v>1318.5</v>
      </c>
      <c r="T1678" s="66">
        <v>6.0000000000000001E-3</v>
      </c>
      <c r="U1678" s="66">
        <v>-6.9999999999999999E-4</v>
      </c>
      <c r="V1678" s="66">
        <v>-3.3E-3</v>
      </c>
      <c r="W1678" s="66">
        <v>7.1999999999999998E-3</v>
      </c>
      <c r="X1678" s="1">
        <v>3024700</v>
      </c>
      <c r="Y1678" s="1">
        <v>4012752</v>
      </c>
      <c r="Z1678" s="1">
        <v>1948059</v>
      </c>
      <c r="AA1678" t="s">
        <v>477</v>
      </c>
      <c r="AB1678" t="s">
        <v>594</v>
      </c>
      <c r="AC1678">
        <v>11.92</v>
      </c>
      <c r="AD1678">
        <v>0.95</v>
      </c>
      <c r="AE1678">
        <v>3.84</v>
      </c>
      <c r="AF1678" t="s">
        <v>230</v>
      </c>
      <c r="AG1678" s="1">
        <v>910400</v>
      </c>
      <c r="AH1678" s="36">
        <v>1328.5</v>
      </c>
      <c r="AI1678">
        <v>600</v>
      </c>
      <c r="AJ1678" s="36">
        <v>1328</v>
      </c>
      <c r="AK1678" s="1">
        <v>12900</v>
      </c>
      <c r="AL1678" s="2">
        <v>0.63958333333333328</v>
      </c>
      <c r="AN1678" t="s">
        <v>298</v>
      </c>
      <c r="AO1678" t="s">
        <v>472</v>
      </c>
      <c r="AQ1678" t="str">
        <f t="shared" si="26"/>
        <v/>
      </c>
    </row>
    <row r="1679" spans="1:43">
      <c r="A1679" s="8">
        <v>46205</v>
      </c>
      <c r="B1679" s="67">
        <v>4013.41</v>
      </c>
      <c r="C1679" s="67">
        <v>0.05</v>
      </c>
      <c r="D1679" s="67">
        <v>69010</v>
      </c>
      <c r="E1679" s="67">
        <v>-2.31</v>
      </c>
      <c r="F1679" s="69">
        <v>8604</v>
      </c>
      <c r="G1679" t="s">
        <v>101</v>
      </c>
      <c r="H1679">
        <v>0</v>
      </c>
      <c r="I1679" t="s">
        <v>288</v>
      </c>
      <c r="J1679" t="s">
        <v>289</v>
      </c>
      <c r="K1679" t="s">
        <v>290</v>
      </c>
      <c r="L1679" s="36">
        <v>1451</v>
      </c>
      <c r="M1679">
        <v>11.5</v>
      </c>
      <c r="N1679" s="66">
        <v>8.0000000000000002E-3</v>
      </c>
      <c r="O1679" s="36">
        <v>1439.5</v>
      </c>
      <c r="P1679" s="66">
        <v>7.9000000000000008E-3</v>
      </c>
      <c r="Q1679" s="36">
        <v>1457</v>
      </c>
      <c r="R1679" s="36">
        <v>1457.5</v>
      </c>
      <c r="S1679" s="36">
        <v>1436</v>
      </c>
      <c r="T1679" s="66">
        <v>-4.1000000000000003E-3</v>
      </c>
      <c r="U1679" s="66">
        <v>-1.6999999999999999E-3</v>
      </c>
      <c r="V1679" s="66">
        <v>-4.4000000000000003E-3</v>
      </c>
      <c r="W1679" s="66">
        <v>1.04E-2</v>
      </c>
      <c r="X1679" s="1">
        <v>5752300</v>
      </c>
      <c r="Y1679" s="1">
        <v>8350730</v>
      </c>
      <c r="Z1679" s="1">
        <v>4481504</v>
      </c>
      <c r="AA1679" t="s">
        <v>479</v>
      </c>
      <c r="AB1679" t="s">
        <v>480</v>
      </c>
      <c r="AC1679">
        <v>11.28</v>
      </c>
      <c r="AD1679">
        <v>1.1299999999999999</v>
      </c>
      <c r="AE1679">
        <v>3.58</v>
      </c>
      <c r="AF1679" t="s">
        <v>230</v>
      </c>
      <c r="AG1679" s="1">
        <v>649800</v>
      </c>
      <c r="AH1679" s="36">
        <v>1451</v>
      </c>
      <c r="AI1679" s="1">
        <v>6900</v>
      </c>
      <c r="AJ1679" s="36">
        <v>1450.5</v>
      </c>
      <c r="AK1679" s="1">
        <v>6300</v>
      </c>
      <c r="AL1679" s="2">
        <v>0.63958333333333328</v>
      </c>
      <c r="AN1679" t="s">
        <v>298</v>
      </c>
      <c r="AO1679" t="s">
        <v>481</v>
      </c>
      <c r="AQ1679" t="str">
        <f t="shared" si="26"/>
        <v/>
      </c>
    </row>
    <row r="1680" spans="1:43">
      <c r="A1680" s="8">
        <v>46205</v>
      </c>
      <c r="B1680" s="67">
        <v>4013.41</v>
      </c>
      <c r="C1680" s="67">
        <v>0.05</v>
      </c>
      <c r="D1680" s="67">
        <v>69010</v>
      </c>
      <c r="E1680" s="67">
        <v>-2.31</v>
      </c>
      <c r="F1680" s="69">
        <v>8697</v>
      </c>
      <c r="G1680" t="s">
        <v>102</v>
      </c>
      <c r="H1680">
        <v>0</v>
      </c>
      <c r="I1680" t="s">
        <v>288</v>
      </c>
      <c r="J1680" t="s">
        <v>289</v>
      </c>
      <c r="K1680" t="s">
        <v>295</v>
      </c>
      <c r="L1680" s="36">
        <v>2132.5</v>
      </c>
      <c r="M1680">
        <v>64</v>
      </c>
      <c r="N1680" s="66">
        <v>3.09E-2</v>
      </c>
      <c r="O1680" s="36">
        <v>2068.5</v>
      </c>
      <c r="P1680" s="66">
        <v>3.09E-2</v>
      </c>
      <c r="Q1680" s="36">
        <v>2083.5</v>
      </c>
      <c r="R1680" s="36">
        <v>2152</v>
      </c>
      <c r="S1680" s="36">
        <v>2083.5</v>
      </c>
      <c r="T1680" s="66">
        <v>2.35E-2</v>
      </c>
      <c r="U1680" s="66">
        <v>0</v>
      </c>
      <c r="V1680" s="66">
        <v>-8.9999999999999993E-3</v>
      </c>
      <c r="W1680" s="66">
        <v>2.35E-2</v>
      </c>
      <c r="X1680" s="1">
        <v>3104300</v>
      </c>
      <c r="Y1680" s="1">
        <v>6606416</v>
      </c>
      <c r="Z1680" s="1">
        <v>2200282</v>
      </c>
      <c r="AA1680" t="s">
        <v>669</v>
      </c>
      <c r="AB1680" t="s">
        <v>483</v>
      </c>
      <c r="AC1680">
        <v>27.06</v>
      </c>
      <c r="AD1680">
        <v>6.35</v>
      </c>
      <c r="AE1680">
        <v>2.95</v>
      </c>
      <c r="AF1680" t="s">
        <v>230</v>
      </c>
      <c r="AG1680" s="1">
        <v>88800</v>
      </c>
      <c r="AH1680" s="36">
        <v>2133.5</v>
      </c>
      <c r="AI1680" s="1">
        <v>3700</v>
      </c>
      <c r="AJ1680" s="36">
        <v>2132.5</v>
      </c>
      <c r="AK1680">
        <v>200</v>
      </c>
      <c r="AL1680" s="2">
        <v>0.63958333333333328</v>
      </c>
      <c r="AN1680" t="s">
        <v>298</v>
      </c>
      <c r="AO1680" t="s">
        <v>472</v>
      </c>
      <c r="AQ1680" t="str">
        <f t="shared" si="26"/>
        <v/>
      </c>
    </row>
    <row r="1681" spans="1:43">
      <c r="A1681" s="8">
        <v>46205</v>
      </c>
      <c r="B1681" s="67">
        <v>4013.41</v>
      </c>
      <c r="C1681" s="67">
        <v>0.05</v>
      </c>
      <c r="D1681" s="67">
        <v>69010</v>
      </c>
      <c r="E1681" s="67">
        <v>-2.31</v>
      </c>
      <c r="F1681" s="69">
        <v>8830</v>
      </c>
      <c r="G1681" t="s">
        <v>103</v>
      </c>
      <c r="H1681">
        <v>0</v>
      </c>
      <c r="I1681" t="s">
        <v>288</v>
      </c>
      <c r="J1681" t="s">
        <v>289</v>
      </c>
      <c r="K1681" t="s">
        <v>295</v>
      </c>
      <c r="L1681" s="36">
        <v>3724</v>
      </c>
      <c r="M1681">
        <v>56</v>
      </c>
      <c r="N1681" s="66">
        <v>1.5299999999999999E-2</v>
      </c>
      <c r="O1681" s="36">
        <v>3668</v>
      </c>
      <c r="P1681" s="66">
        <v>1.52E-2</v>
      </c>
      <c r="Q1681" s="36">
        <v>3726</v>
      </c>
      <c r="R1681" s="36">
        <v>3757</v>
      </c>
      <c r="S1681" s="36">
        <v>3660</v>
      </c>
      <c r="T1681" s="66">
        <v>-5.0000000000000001E-4</v>
      </c>
      <c r="U1681" s="66">
        <v>2.0000000000000001E-4</v>
      </c>
      <c r="V1681" s="66">
        <v>-8.6999999999999994E-3</v>
      </c>
      <c r="W1681" s="66">
        <v>1.7399999999999999E-2</v>
      </c>
      <c r="X1681" s="1">
        <v>2045500</v>
      </c>
      <c r="Y1681" s="1">
        <v>7618746</v>
      </c>
      <c r="Z1681" s="1">
        <v>3485664</v>
      </c>
      <c r="AA1681" t="s">
        <v>484</v>
      </c>
      <c r="AB1681" t="s">
        <v>620</v>
      </c>
      <c r="AC1681">
        <v>15.42</v>
      </c>
      <c r="AD1681">
        <v>1.39</v>
      </c>
      <c r="AE1681">
        <v>1.4</v>
      </c>
      <c r="AF1681" t="s">
        <v>230</v>
      </c>
      <c r="AG1681" s="1">
        <v>30700</v>
      </c>
      <c r="AH1681" s="36">
        <v>3725</v>
      </c>
      <c r="AI1681">
        <v>400</v>
      </c>
      <c r="AJ1681" s="36">
        <v>3723</v>
      </c>
      <c r="AK1681">
        <v>900</v>
      </c>
      <c r="AL1681" s="2">
        <v>0.63958333333333328</v>
      </c>
      <c r="AN1681" t="s">
        <v>298</v>
      </c>
      <c r="AO1681" t="s">
        <v>332</v>
      </c>
      <c r="AQ1681" t="str">
        <f t="shared" si="26"/>
        <v/>
      </c>
    </row>
    <row r="1682" spans="1:43">
      <c r="A1682" s="8">
        <v>46205</v>
      </c>
      <c r="B1682" s="67">
        <v>4013.41</v>
      </c>
      <c r="C1682" s="67">
        <v>0.05</v>
      </c>
      <c r="D1682" s="67">
        <v>69010</v>
      </c>
      <c r="E1682" s="67">
        <v>-2.31</v>
      </c>
      <c r="F1682" s="69">
        <v>9020</v>
      </c>
      <c r="G1682" t="s">
        <v>104</v>
      </c>
      <c r="H1682">
        <v>0</v>
      </c>
      <c r="I1682" t="s">
        <v>288</v>
      </c>
      <c r="J1682" t="s">
        <v>289</v>
      </c>
      <c r="K1682" t="s">
        <v>290</v>
      </c>
      <c r="L1682" s="36">
        <v>3418</v>
      </c>
      <c r="M1682">
        <v>123</v>
      </c>
      <c r="N1682" s="66">
        <v>3.73E-2</v>
      </c>
      <c r="O1682" s="36">
        <v>3295</v>
      </c>
      <c r="P1682" s="66">
        <v>3.73E-2</v>
      </c>
      <c r="Q1682" s="36">
        <v>3360</v>
      </c>
      <c r="R1682" s="36">
        <v>3443</v>
      </c>
      <c r="S1682" s="36">
        <v>3338</v>
      </c>
      <c r="T1682" s="66">
        <v>1.72E-2</v>
      </c>
      <c r="U1682" s="66">
        <v>-5.7999999999999996E-3</v>
      </c>
      <c r="V1682" s="66">
        <v>-7.1999999999999998E-3</v>
      </c>
      <c r="W1682" s="66">
        <v>2.3900000000000001E-2</v>
      </c>
      <c r="X1682" s="1">
        <v>2162800</v>
      </c>
      <c r="Y1682" s="1">
        <v>7371279</v>
      </c>
      <c r="Z1682" s="1">
        <v>3877420</v>
      </c>
      <c r="AA1682" t="s">
        <v>486</v>
      </c>
      <c r="AB1682" t="s">
        <v>608</v>
      </c>
      <c r="AC1682">
        <v>15.13</v>
      </c>
      <c r="AD1682">
        <v>1.26</v>
      </c>
      <c r="AE1682">
        <v>2.46</v>
      </c>
      <c r="AF1682" t="s">
        <v>230</v>
      </c>
      <c r="AG1682" s="1">
        <v>26200</v>
      </c>
      <c r="AH1682" s="36">
        <v>3418</v>
      </c>
      <c r="AI1682" s="1">
        <v>2500</v>
      </c>
      <c r="AJ1682" s="36">
        <v>3417</v>
      </c>
      <c r="AK1682" s="1">
        <v>1300</v>
      </c>
      <c r="AL1682" s="2">
        <v>0.63958333333333328</v>
      </c>
      <c r="AN1682" t="s">
        <v>298</v>
      </c>
      <c r="AO1682" t="s">
        <v>488</v>
      </c>
      <c r="AQ1682" t="str">
        <f t="shared" si="26"/>
        <v/>
      </c>
    </row>
    <row r="1683" spans="1:43">
      <c r="A1683" s="8">
        <v>46205</v>
      </c>
      <c r="B1683" s="67">
        <v>4013.41</v>
      </c>
      <c r="C1683" s="67">
        <v>0.05</v>
      </c>
      <c r="D1683" s="67">
        <v>69010</v>
      </c>
      <c r="E1683" s="67">
        <v>-2.31</v>
      </c>
      <c r="F1683" s="69">
        <v>9024</v>
      </c>
      <c r="G1683" t="s">
        <v>105</v>
      </c>
      <c r="H1683">
        <v>0</v>
      </c>
      <c r="I1683" t="s">
        <v>288</v>
      </c>
      <c r="J1683" t="s">
        <v>289</v>
      </c>
      <c r="K1683" t="s">
        <v>290</v>
      </c>
      <c r="L1683" s="36">
        <v>3256</v>
      </c>
      <c r="M1683">
        <v>87</v>
      </c>
      <c r="N1683" s="66">
        <v>2.75E-2</v>
      </c>
      <c r="O1683" s="36">
        <v>3169</v>
      </c>
      <c r="P1683" s="66">
        <v>2.7400000000000001E-2</v>
      </c>
      <c r="Q1683" s="36">
        <v>3201</v>
      </c>
      <c r="R1683" s="36">
        <v>3333</v>
      </c>
      <c r="S1683" s="36">
        <v>3187</v>
      </c>
      <c r="T1683" s="66">
        <v>1.7100000000000001E-2</v>
      </c>
      <c r="U1683" s="66">
        <v>-1.24E-2</v>
      </c>
      <c r="V1683" s="66">
        <v>-2.3099999999999999E-2</v>
      </c>
      <c r="W1683" s="66">
        <v>2.1600000000000001E-2</v>
      </c>
      <c r="X1683" s="1">
        <v>906500</v>
      </c>
      <c r="Y1683" s="1">
        <v>2976516</v>
      </c>
      <c r="Z1683" s="1">
        <v>995605</v>
      </c>
      <c r="AA1683" t="s">
        <v>489</v>
      </c>
      <c r="AB1683" t="s">
        <v>609</v>
      </c>
      <c r="AC1683">
        <v>30.65</v>
      </c>
      <c r="AD1683">
        <v>1.45</v>
      </c>
      <c r="AE1683">
        <v>1.29</v>
      </c>
      <c r="AF1683" t="s">
        <v>230</v>
      </c>
      <c r="AG1683">
        <v>0</v>
      </c>
      <c r="AH1683" s="36">
        <v>3256</v>
      </c>
      <c r="AI1683" s="1">
        <v>1000</v>
      </c>
      <c r="AJ1683" s="36">
        <v>3254</v>
      </c>
      <c r="AK1683" s="1">
        <v>1300</v>
      </c>
      <c r="AL1683" s="2">
        <v>0.63958333333333328</v>
      </c>
      <c r="AN1683" t="s">
        <v>298</v>
      </c>
      <c r="AO1683" t="s">
        <v>488</v>
      </c>
      <c r="AQ1683" t="str">
        <f t="shared" si="26"/>
        <v/>
      </c>
    </row>
    <row r="1684" spans="1:43">
      <c r="A1684" s="8">
        <v>46205</v>
      </c>
      <c r="B1684" s="67">
        <v>4013.41</v>
      </c>
      <c r="C1684" s="67">
        <v>0.05</v>
      </c>
      <c r="D1684" s="67">
        <v>69010</v>
      </c>
      <c r="E1684" s="67">
        <v>-2.31</v>
      </c>
      <c r="F1684" s="69">
        <v>9069</v>
      </c>
      <c r="G1684" t="s">
        <v>106</v>
      </c>
      <c r="H1684">
        <v>0</v>
      </c>
      <c r="I1684" t="s">
        <v>288</v>
      </c>
      <c r="J1684" t="s">
        <v>289</v>
      </c>
      <c r="K1684" t="s">
        <v>290</v>
      </c>
      <c r="L1684" s="36">
        <v>1904.5</v>
      </c>
      <c r="M1684">
        <v>4.5</v>
      </c>
      <c r="N1684" s="66">
        <v>2.3999999999999998E-3</v>
      </c>
      <c r="O1684" s="36">
        <v>1900</v>
      </c>
      <c r="P1684" s="66">
        <v>2.3E-3</v>
      </c>
      <c r="Q1684" s="36">
        <v>1918</v>
      </c>
      <c r="R1684" s="36">
        <v>1937.5</v>
      </c>
      <c r="S1684" s="36">
        <v>1903.5</v>
      </c>
      <c r="T1684" s="66">
        <v>-7.0000000000000001E-3</v>
      </c>
      <c r="U1684" s="66">
        <v>-4.4000000000000003E-3</v>
      </c>
      <c r="V1684" s="66">
        <v>-1.7000000000000001E-2</v>
      </c>
      <c r="W1684" s="66">
        <v>5.0000000000000001E-4</v>
      </c>
      <c r="X1684" s="1">
        <v>360700</v>
      </c>
      <c r="Y1684" s="1">
        <v>691955</v>
      </c>
      <c r="Z1684" s="1">
        <v>334606</v>
      </c>
      <c r="AA1684" t="s">
        <v>491</v>
      </c>
      <c r="AB1684" t="s">
        <v>492</v>
      </c>
      <c r="AC1684">
        <v>13.63</v>
      </c>
      <c r="AD1684">
        <v>1.4</v>
      </c>
      <c r="AE1684">
        <v>2.94</v>
      </c>
      <c r="AF1684" t="s">
        <v>230</v>
      </c>
      <c r="AG1684" s="1">
        <v>28900</v>
      </c>
      <c r="AH1684" s="36">
        <v>1905</v>
      </c>
      <c r="AI1684" s="1">
        <v>1200</v>
      </c>
      <c r="AJ1684" s="36">
        <v>1904</v>
      </c>
      <c r="AK1684">
        <v>800</v>
      </c>
      <c r="AL1684" s="2">
        <v>0.63958333333333328</v>
      </c>
      <c r="AN1684" t="s">
        <v>298</v>
      </c>
      <c r="AO1684" t="s">
        <v>488</v>
      </c>
      <c r="AQ1684" t="str">
        <f t="shared" si="26"/>
        <v/>
      </c>
    </row>
    <row r="1685" spans="1:43">
      <c r="A1685" s="8">
        <v>46205</v>
      </c>
      <c r="B1685" s="67">
        <v>4013.41</v>
      </c>
      <c r="C1685" s="67">
        <v>0.05</v>
      </c>
      <c r="D1685" s="67">
        <v>69010</v>
      </c>
      <c r="E1685" s="67">
        <v>-2.31</v>
      </c>
      <c r="F1685" s="69">
        <v>9227</v>
      </c>
      <c r="G1685" t="s">
        <v>107</v>
      </c>
      <c r="H1685">
        <v>0</v>
      </c>
      <c r="I1685" t="s">
        <v>347</v>
      </c>
      <c r="J1685" t="s">
        <v>289</v>
      </c>
      <c r="K1685" t="s">
        <v>295</v>
      </c>
      <c r="L1685">
        <v>922</v>
      </c>
      <c r="M1685">
        <v>-18</v>
      </c>
      <c r="N1685" s="66">
        <v>-1.9099999999999999E-2</v>
      </c>
      <c r="O1685">
        <v>940</v>
      </c>
      <c r="P1685" s="66">
        <v>-1.9099999999999999E-2</v>
      </c>
      <c r="Q1685">
        <v>955</v>
      </c>
      <c r="R1685">
        <v>957</v>
      </c>
      <c r="S1685">
        <v>922</v>
      </c>
      <c r="T1685" s="66">
        <v>-3.4500000000000003E-2</v>
      </c>
      <c r="U1685" s="66">
        <v>-1.49E-2</v>
      </c>
      <c r="V1685" s="66">
        <v>-3.6499999999999998E-2</v>
      </c>
      <c r="W1685" s="66">
        <v>0</v>
      </c>
      <c r="X1685" s="1">
        <v>131100</v>
      </c>
      <c r="Y1685" s="1">
        <v>122847</v>
      </c>
      <c r="Z1685" s="1">
        <v>14663</v>
      </c>
      <c r="AA1685" t="s">
        <v>493</v>
      </c>
      <c r="AB1685" t="s">
        <v>494</v>
      </c>
      <c r="AC1685">
        <v>0</v>
      </c>
      <c r="AD1685">
        <v>30.33</v>
      </c>
      <c r="AE1685">
        <v>0</v>
      </c>
      <c r="AF1685">
        <v>2.6</v>
      </c>
      <c r="AG1685" s="1">
        <v>3400</v>
      </c>
      <c r="AH1685">
        <v>923</v>
      </c>
      <c r="AI1685">
        <v>300</v>
      </c>
      <c r="AJ1685">
        <v>922</v>
      </c>
      <c r="AK1685" s="1">
        <v>1000</v>
      </c>
      <c r="AL1685" s="2">
        <v>0.63888888888888884</v>
      </c>
      <c r="AN1685" t="s">
        <v>350</v>
      </c>
      <c r="AO1685" t="s">
        <v>313</v>
      </c>
      <c r="AQ1685" t="str">
        <f t="shared" si="26"/>
        <v/>
      </c>
    </row>
    <row r="1686" spans="1:43">
      <c r="A1686" s="8">
        <v>46205</v>
      </c>
      <c r="B1686" s="67">
        <v>4013.41</v>
      </c>
      <c r="C1686" s="67">
        <v>0.05</v>
      </c>
      <c r="D1686" s="67">
        <v>69010</v>
      </c>
      <c r="E1686" s="67">
        <v>-2.31</v>
      </c>
      <c r="F1686" s="69">
        <v>9303</v>
      </c>
      <c r="G1686" t="s">
        <v>108</v>
      </c>
      <c r="H1686">
        <v>0</v>
      </c>
      <c r="I1686" t="s">
        <v>288</v>
      </c>
      <c r="J1686" t="s">
        <v>289</v>
      </c>
      <c r="K1686" t="s">
        <v>290</v>
      </c>
      <c r="L1686" s="36">
        <v>3800</v>
      </c>
      <c r="M1686">
        <v>45</v>
      </c>
      <c r="N1686" s="66">
        <v>1.2E-2</v>
      </c>
      <c r="O1686" s="36">
        <v>3755</v>
      </c>
      <c r="P1686" s="66">
        <v>1.1900000000000001E-2</v>
      </c>
      <c r="Q1686" s="36">
        <v>3795</v>
      </c>
      <c r="R1686" s="36">
        <v>3840</v>
      </c>
      <c r="S1686" s="36">
        <v>3760</v>
      </c>
      <c r="T1686" s="66">
        <v>1.2999999999999999E-3</v>
      </c>
      <c r="U1686" s="66">
        <v>-9.1000000000000004E-3</v>
      </c>
      <c r="V1686" s="66">
        <v>-1.04E-2</v>
      </c>
      <c r="W1686" s="66">
        <v>1.06E-2</v>
      </c>
      <c r="X1686" s="1">
        <v>94700</v>
      </c>
      <c r="Y1686" s="1">
        <v>360947</v>
      </c>
      <c r="Z1686" s="1">
        <v>291134</v>
      </c>
      <c r="AA1686" t="s">
        <v>495</v>
      </c>
      <c r="AB1686" t="s">
        <v>496</v>
      </c>
      <c r="AC1686">
        <v>16.8</v>
      </c>
      <c r="AD1686">
        <v>0.92</v>
      </c>
      <c r="AE1686">
        <v>2.71</v>
      </c>
      <c r="AF1686" t="s">
        <v>230</v>
      </c>
      <c r="AG1686" s="1">
        <v>29600</v>
      </c>
      <c r="AH1686" s="36">
        <v>3800</v>
      </c>
      <c r="AI1686" s="1">
        <v>1300</v>
      </c>
      <c r="AJ1686" s="36">
        <v>3795</v>
      </c>
      <c r="AK1686" s="1">
        <v>2400</v>
      </c>
      <c r="AL1686" s="2">
        <v>0.63958333333333328</v>
      </c>
      <c r="AN1686" t="s">
        <v>298</v>
      </c>
      <c r="AO1686" t="s">
        <v>497</v>
      </c>
      <c r="AQ1686" t="str">
        <f t="shared" si="26"/>
        <v/>
      </c>
    </row>
    <row r="1687" spans="1:43">
      <c r="A1687" s="8">
        <v>46205</v>
      </c>
      <c r="B1687" s="67">
        <v>4013.41</v>
      </c>
      <c r="C1687" s="67">
        <v>0.05</v>
      </c>
      <c r="D1687" s="67">
        <v>69010</v>
      </c>
      <c r="E1687" s="67">
        <v>-2.31</v>
      </c>
      <c r="F1687" s="69">
        <v>9308</v>
      </c>
      <c r="G1687" t="s">
        <v>109</v>
      </c>
      <c r="H1687">
        <v>0</v>
      </c>
      <c r="I1687" t="s">
        <v>314</v>
      </c>
      <c r="J1687" t="s">
        <v>289</v>
      </c>
      <c r="K1687" t="s">
        <v>295</v>
      </c>
      <c r="L1687" s="36">
        <v>1455</v>
      </c>
      <c r="M1687">
        <v>-17</v>
      </c>
      <c r="N1687" s="66">
        <v>-1.15E-2</v>
      </c>
      <c r="O1687" s="36">
        <v>1472</v>
      </c>
      <c r="P1687" s="66">
        <v>-1.15E-2</v>
      </c>
      <c r="Q1687" s="36">
        <v>1481</v>
      </c>
      <c r="R1687" s="36">
        <v>1488</v>
      </c>
      <c r="S1687" s="36">
        <v>1450</v>
      </c>
      <c r="T1687" s="66">
        <v>-1.7500000000000002E-2</v>
      </c>
      <c r="U1687" s="66">
        <v>-8.8000000000000005E-3</v>
      </c>
      <c r="V1687" s="66">
        <v>-2.2100000000000002E-2</v>
      </c>
      <c r="W1687" s="66">
        <v>3.3999999999999998E-3</v>
      </c>
      <c r="X1687" s="1">
        <v>53200</v>
      </c>
      <c r="Y1687" s="1">
        <v>77925</v>
      </c>
      <c r="Z1687" s="1">
        <v>37936</v>
      </c>
      <c r="AA1687" t="s">
        <v>498</v>
      </c>
      <c r="AB1687" t="s">
        <v>499</v>
      </c>
      <c r="AC1687">
        <v>12.43</v>
      </c>
      <c r="AD1687">
        <v>0.97</v>
      </c>
      <c r="AE1687">
        <v>2.39</v>
      </c>
      <c r="AF1687" t="s">
        <v>230</v>
      </c>
      <c r="AG1687" s="1">
        <v>3400</v>
      </c>
      <c r="AH1687" s="36">
        <v>1457</v>
      </c>
      <c r="AI1687">
        <v>400</v>
      </c>
      <c r="AJ1687" s="36">
        <v>1455</v>
      </c>
      <c r="AK1687">
        <v>500</v>
      </c>
      <c r="AL1687" s="2">
        <v>0.63888888888888884</v>
      </c>
      <c r="AN1687" t="s">
        <v>298</v>
      </c>
      <c r="AO1687" t="s">
        <v>500</v>
      </c>
      <c r="AQ1687" t="str">
        <f t="shared" si="26"/>
        <v/>
      </c>
    </row>
    <row r="1688" spans="1:43">
      <c r="A1688" s="8">
        <v>46205</v>
      </c>
      <c r="B1688" s="67">
        <v>4013.41</v>
      </c>
      <c r="C1688" s="67">
        <v>0.05</v>
      </c>
      <c r="D1688" s="67">
        <v>69010</v>
      </c>
      <c r="E1688" s="67">
        <v>-2.31</v>
      </c>
      <c r="F1688" s="69">
        <v>9348</v>
      </c>
      <c r="G1688" t="s">
        <v>110</v>
      </c>
      <c r="H1688">
        <v>0</v>
      </c>
      <c r="I1688" t="s">
        <v>347</v>
      </c>
      <c r="J1688" t="s">
        <v>323</v>
      </c>
      <c r="K1688" t="s">
        <v>290</v>
      </c>
      <c r="L1688">
        <v>442</v>
      </c>
      <c r="M1688">
        <v>2</v>
      </c>
      <c r="N1688" s="66">
        <v>4.4999999999999997E-3</v>
      </c>
      <c r="O1688">
        <v>440</v>
      </c>
      <c r="P1688" s="66">
        <v>4.4999999999999997E-3</v>
      </c>
      <c r="Q1688">
        <v>443</v>
      </c>
      <c r="R1688">
        <v>448</v>
      </c>
      <c r="S1688">
        <v>433</v>
      </c>
      <c r="T1688" s="66">
        <v>-2.2000000000000001E-3</v>
      </c>
      <c r="U1688" s="66">
        <v>0</v>
      </c>
      <c r="V1688" s="66">
        <v>-1.3299999999999999E-2</v>
      </c>
      <c r="W1688" s="66">
        <v>2.07E-2</v>
      </c>
      <c r="X1688" s="1">
        <v>894100</v>
      </c>
      <c r="Y1688" s="1">
        <v>393675</v>
      </c>
      <c r="Z1688" s="1">
        <v>64666</v>
      </c>
      <c r="AA1688" t="s">
        <v>552</v>
      </c>
      <c r="AB1688" t="s">
        <v>502</v>
      </c>
      <c r="AC1688">
        <v>0</v>
      </c>
      <c r="AD1688">
        <v>4.29</v>
      </c>
      <c r="AE1688">
        <v>0</v>
      </c>
      <c r="AF1688">
        <v>1.7</v>
      </c>
      <c r="AG1688" s="1">
        <v>22800</v>
      </c>
      <c r="AH1688">
        <v>442</v>
      </c>
      <c r="AI1688" s="1">
        <v>4500</v>
      </c>
      <c r="AJ1688">
        <v>440</v>
      </c>
      <c r="AK1688" s="1">
        <v>11800</v>
      </c>
      <c r="AL1688" s="2">
        <v>0.63958333333333328</v>
      </c>
      <c r="AN1688" t="s">
        <v>298</v>
      </c>
      <c r="AO1688" t="s">
        <v>313</v>
      </c>
      <c r="AQ1688" t="str">
        <f t="shared" si="26"/>
        <v/>
      </c>
    </row>
    <row r="1689" spans="1:43">
      <c r="A1689" s="8">
        <v>46205</v>
      </c>
      <c r="B1689" s="67">
        <v>4013.41</v>
      </c>
      <c r="C1689" s="67">
        <v>0.05</v>
      </c>
      <c r="D1689" s="67">
        <v>69010</v>
      </c>
      <c r="E1689" s="67">
        <v>-2.31</v>
      </c>
      <c r="F1689" s="69">
        <v>9432</v>
      </c>
      <c r="G1689" t="s">
        <v>111</v>
      </c>
      <c r="H1689">
        <v>0</v>
      </c>
      <c r="I1689" t="s">
        <v>288</v>
      </c>
      <c r="J1689" t="s">
        <v>289</v>
      </c>
      <c r="K1689" t="s">
        <v>295</v>
      </c>
      <c r="L1689">
        <v>145.69999999999999</v>
      </c>
      <c r="M1689">
        <v>2.9</v>
      </c>
      <c r="N1689" s="66">
        <v>2.0299999999999999E-2</v>
      </c>
      <c r="O1689">
        <v>142.80000000000001</v>
      </c>
      <c r="P1689" s="66">
        <v>2.0299999999999999E-2</v>
      </c>
      <c r="Q1689">
        <v>143.80000000000001</v>
      </c>
      <c r="R1689">
        <v>146.1</v>
      </c>
      <c r="S1689">
        <v>143.5</v>
      </c>
      <c r="T1689" s="66">
        <v>1.32E-2</v>
      </c>
      <c r="U1689" s="66">
        <v>1.2999999999999999E-3</v>
      </c>
      <c r="V1689" s="66">
        <v>-2.7000000000000001E-3</v>
      </c>
      <c r="W1689" s="66">
        <v>1.5299999999999999E-2</v>
      </c>
      <c r="X1689" s="1">
        <v>221340400</v>
      </c>
      <c r="Y1689" s="1">
        <v>32090493</v>
      </c>
      <c r="Z1689" s="1">
        <v>13193181</v>
      </c>
      <c r="AA1689" t="s">
        <v>503</v>
      </c>
      <c r="AB1689" t="s">
        <v>689</v>
      </c>
      <c r="AC1689">
        <v>12.14</v>
      </c>
      <c r="AD1689">
        <v>1.21</v>
      </c>
      <c r="AE1689">
        <v>3.71</v>
      </c>
      <c r="AF1689" t="s">
        <v>230</v>
      </c>
      <c r="AG1689" s="1">
        <v>3110100</v>
      </c>
      <c r="AH1689">
        <v>145.80000000000001</v>
      </c>
      <c r="AI1689" s="1">
        <v>421400</v>
      </c>
      <c r="AJ1689">
        <v>145.69999999999999</v>
      </c>
      <c r="AK1689" s="1">
        <v>559700</v>
      </c>
      <c r="AL1689" s="2">
        <v>0.63958333333333328</v>
      </c>
      <c r="AN1689" t="s">
        <v>298</v>
      </c>
      <c r="AO1689" t="s">
        <v>351</v>
      </c>
      <c r="AQ1689" t="str">
        <f t="shared" si="26"/>
        <v/>
      </c>
    </row>
    <row r="1690" spans="1:43">
      <c r="A1690" s="8">
        <v>46205</v>
      </c>
      <c r="B1690" s="67">
        <v>4013.41</v>
      </c>
      <c r="C1690" s="67">
        <v>0.05</v>
      </c>
      <c r="D1690" s="67">
        <v>69010</v>
      </c>
      <c r="E1690" s="67">
        <v>-2.31</v>
      </c>
      <c r="F1690" s="69">
        <v>9449</v>
      </c>
      <c r="G1690" t="s">
        <v>112</v>
      </c>
      <c r="H1690">
        <v>0</v>
      </c>
      <c r="I1690" t="s">
        <v>288</v>
      </c>
      <c r="J1690" t="s">
        <v>289</v>
      </c>
      <c r="K1690" t="s">
        <v>295</v>
      </c>
      <c r="L1690" s="36">
        <v>3560</v>
      </c>
      <c r="M1690">
        <v>190</v>
      </c>
      <c r="N1690" s="66">
        <v>5.6399999999999999E-2</v>
      </c>
      <c r="O1690" s="36">
        <v>3370</v>
      </c>
      <c r="P1690" s="66">
        <v>5.6300000000000003E-2</v>
      </c>
      <c r="Q1690" s="36">
        <v>3461</v>
      </c>
      <c r="R1690" s="36">
        <v>3623</v>
      </c>
      <c r="S1690" s="36">
        <v>3443</v>
      </c>
      <c r="T1690" s="66">
        <v>2.86E-2</v>
      </c>
      <c r="U1690" s="66">
        <v>-6.8999999999999999E-3</v>
      </c>
      <c r="V1690" s="66">
        <v>-1.7299999999999999E-2</v>
      </c>
      <c r="W1690" s="66">
        <v>3.39E-2</v>
      </c>
      <c r="X1690" s="1">
        <v>512500</v>
      </c>
      <c r="Y1690" s="1">
        <v>1830513</v>
      </c>
      <c r="Z1690" s="1">
        <v>382162</v>
      </c>
      <c r="AA1690" t="s">
        <v>505</v>
      </c>
      <c r="AB1690" t="s">
        <v>506</v>
      </c>
      <c r="AC1690">
        <v>15.18</v>
      </c>
      <c r="AD1690">
        <v>3.2</v>
      </c>
      <c r="AE1690">
        <v>2.19</v>
      </c>
      <c r="AF1690" t="s">
        <v>230</v>
      </c>
      <c r="AG1690" s="1">
        <v>3800</v>
      </c>
      <c r="AH1690" s="36">
        <v>3562</v>
      </c>
      <c r="AI1690">
        <v>600</v>
      </c>
      <c r="AJ1690" s="36">
        <v>3560</v>
      </c>
      <c r="AK1690" s="1">
        <v>1100</v>
      </c>
      <c r="AL1690" s="2">
        <v>0.63958333333333328</v>
      </c>
      <c r="AN1690" t="s">
        <v>293</v>
      </c>
      <c r="AO1690" t="s">
        <v>351</v>
      </c>
      <c r="AQ1690" t="str">
        <f t="shared" si="26"/>
        <v/>
      </c>
    </row>
    <row r="1691" spans="1:43">
      <c r="A1691" s="8">
        <v>46205</v>
      </c>
      <c r="B1691" s="67">
        <v>4013.41</v>
      </c>
      <c r="C1691" s="67">
        <v>0.05</v>
      </c>
      <c r="D1691" s="67">
        <v>69010</v>
      </c>
      <c r="E1691" s="67">
        <v>-2.31</v>
      </c>
      <c r="F1691" s="69">
        <v>9501</v>
      </c>
      <c r="G1691" t="s">
        <v>113</v>
      </c>
      <c r="H1691">
        <v>0</v>
      </c>
      <c r="I1691" t="s">
        <v>288</v>
      </c>
      <c r="J1691" t="s">
        <v>289</v>
      </c>
      <c r="K1691" t="s">
        <v>295</v>
      </c>
      <c r="L1691">
        <v>458.6</v>
      </c>
      <c r="M1691">
        <v>3.5</v>
      </c>
      <c r="N1691" s="66">
        <v>7.7000000000000002E-3</v>
      </c>
      <c r="O1691">
        <v>455.1</v>
      </c>
      <c r="P1691" s="66">
        <v>7.6E-3</v>
      </c>
      <c r="Q1691">
        <v>455.1</v>
      </c>
      <c r="R1691">
        <v>464.1</v>
      </c>
      <c r="S1691">
        <v>450.5</v>
      </c>
      <c r="T1691" s="66">
        <v>7.6E-3</v>
      </c>
      <c r="U1691" s="66">
        <v>-4.1000000000000003E-3</v>
      </c>
      <c r="V1691" s="66">
        <v>-1.18E-2</v>
      </c>
      <c r="W1691" s="66">
        <v>1.7899999999999999E-2</v>
      </c>
      <c r="X1691" s="1">
        <v>22524900</v>
      </c>
      <c r="Y1691" s="1">
        <v>10327598</v>
      </c>
      <c r="Z1691" s="1">
        <v>736978</v>
      </c>
      <c r="AA1691" t="s">
        <v>507</v>
      </c>
      <c r="AB1691" t="s">
        <v>703</v>
      </c>
      <c r="AC1691">
        <v>2.93</v>
      </c>
      <c r="AD1691">
        <v>0.3</v>
      </c>
      <c r="AE1691">
        <v>0</v>
      </c>
      <c r="AF1691" t="s">
        <v>230</v>
      </c>
      <c r="AG1691" s="1">
        <v>979200</v>
      </c>
      <c r="AH1691">
        <v>458.7</v>
      </c>
      <c r="AI1691" s="1">
        <v>2100</v>
      </c>
      <c r="AJ1691">
        <v>458.6</v>
      </c>
      <c r="AK1691">
        <v>100</v>
      </c>
      <c r="AL1691" s="2">
        <v>0.63958333333333328</v>
      </c>
      <c r="AN1691" t="s">
        <v>298</v>
      </c>
      <c r="AO1691" t="s">
        <v>509</v>
      </c>
      <c r="AQ1691" t="str">
        <f t="shared" si="26"/>
        <v/>
      </c>
    </row>
    <row r="1692" spans="1:43">
      <c r="A1692" s="8">
        <v>46205</v>
      </c>
      <c r="B1692" s="67">
        <v>4013.41</v>
      </c>
      <c r="C1692" s="67">
        <v>0.05</v>
      </c>
      <c r="D1692" s="67">
        <v>69010</v>
      </c>
      <c r="E1692" s="67">
        <v>-2.31</v>
      </c>
      <c r="F1692" s="69">
        <v>9531</v>
      </c>
      <c r="G1692" t="s">
        <v>114</v>
      </c>
      <c r="H1692">
        <v>0</v>
      </c>
      <c r="I1692" t="s">
        <v>288</v>
      </c>
      <c r="J1692" t="s">
        <v>289</v>
      </c>
      <c r="K1692" t="s">
        <v>290</v>
      </c>
      <c r="L1692" s="36">
        <v>6003</v>
      </c>
      <c r="M1692">
        <v>16</v>
      </c>
      <c r="N1692" s="66">
        <v>2.7000000000000001E-3</v>
      </c>
      <c r="O1692" s="36">
        <v>5987</v>
      </c>
      <c r="P1692" s="66">
        <v>2.5999999999999999E-3</v>
      </c>
      <c r="Q1692" s="36">
        <v>6041</v>
      </c>
      <c r="R1692" s="36">
        <v>6098</v>
      </c>
      <c r="S1692" s="36">
        <v>5977</v>
      </c>
      <c r="T1692" s="66">
        <v>-6.1999999999999998E-3</v>
      </c>
      <c r="U1692" s="66">
        <v>-3.8999999999999998E-3</v>
      </c>
      <c r="V1692" s="66">
        <v>-1.55E-2</v>
      </c>
      <c r="W1692" s="66">
        <v>4.3E-3</v>
      </c>
      <c r="X1692" s="1">
        <v>519400</v>
      </c>
      <c r="Y1692" s="1">
        <v>3133703</v>
      </c>
      <c r="Z1692" s="1">
        <v>2010760</v>
      </c>
      <c r="AA1692" t="s">
        <v>510</v>
      </c>
      <c r="AB1692" t="s">
        <v>704</v>
      </c>
      <c r="AC1692">
        <v>14.54</v>
      </c>
      <c r="AD1692">
        <v>1.1599999999999999</v>
      </c>
      <c r="AE1692">
        <v>2</v>
      </c>
      <c r="AF1692" t="s">
        <v>230</v>
      </c>
      <c r="AG1692" s="1">
        <v>24600</v>
      </c>
      <c r="AH1692" s="36">
        <v>6003</v>
      </c>
      <c r="AI1692">
        <v>200</v>
      </c>
      <c r="AJ1692" s="36">
        <v>6000</v>
      </c>
      <c r="AK1692">
        <v>300</v>
      </c>
      <c r="AL1692" s="2">
        <v>0.63958333333333328</v>
      </c>
      <c r="AN1692" t="s">
        <v>298</v>
      </c>
      <c r="AO1692" t="s">
        <v>509</v>
      </c>
      <c r="AQ1692" t="str">
        <f t="shared" si="26"/>
        <v/>
      </c>
    </row>
    <row r="1693" spans="1:43">
      <c r="A1693" s="8">
        <v>46205</v>
      </c>
      <c r="B1693" s="67">
        <v>4013.41</v>
      </c>
      <c r="C1693" s="67">
        <v>0.05</v>
      </c>
      <c r="D1693" s="67">
        <v>69010</v>
      </c>
      <c r="E1693" s="67">
        <v>-2.31</v>
      </c>
      <c r="F1693" s="69">
        <v>9882</v>
      </c>
      <c r="G1693" t="s">
        <v>115</v>
      </c>
      <c r="H1693">
        <v>0</v>
      </c>
      <c r="I1693" t="s">
        <v>288</v>
      </c>
      <c r="J1693" t="s">
        <v>289</v>
      </c>
      <c r="K1693" t="s">
        <v>295</v>
      </c>
      <c r="L1693" s="36">
        <v>1760</v>
      </c>
      <c r="M1693">
        <v>19</v>
      </c>
      <c r="N1693" s="66">
        <v>1.09E-2</v>
      </c>
      <c r="O1693" s="36">
        <v>1741</v>
      </c>
      <c r="P1693" s="66">
        <v>1.09E-2</v>
      </c>
      <c r="Q1693" s="36">
        <v>1758</v>
      </c>
      <c r="R1693" s="36">
        <v>1778</v>
      </c>
      <c r="S1693" s="36">
        <v>1741</v>
      </c>
      <c r="T1693" s="66">
        <v>1.1000000000000001E-3</v>
      </c>
      <c r="U1693" s="66">
        <v>-5.5999999999999999E-3</v>
      </c>
      <c r="V1693" s="66">
        <v>-1.01E-2</v>
      </c>
      <c r="W1693" s="66">
        <v>1.09E-2</v>
      </c>
      <c r="X1693" s="1">
        <v>138000</v>
      </c>
      <c r="Y1693" s="1">
        <v>243812</v>
      </c>
      <c r="Z1693" s="1">
        <v>151397</v>
      </c>
      <c r="AA1693" t="s">
        <v>705</v>
      </c>
      <c r="AB1693" t="s">
        <v>513</v>
      </c>
      <c r="AC1693">
        <v>11.48</v>
      </c>
      <c r="AD1693">
        <v>1.21</v>
      </c>
      <c r="AE1693">
        <v>3.86</v>
      </c>
      <c r="AF1693" t="s">
        <v>230</v>
      </c>
      <c r="AG1693">
        <v>0</v>
      </c>
      <c r="AH1693" s="36">
        <v>1761</v>
      </c>
      <c r="AI1693">
        <v>700</v>
      </c>
      <c r="AJ1693" s="36">
        <v>1760</v>
      </c>
      <c r="AK1693" s="1">
        <v>1100</v>
      </c>
      <c r="AL1693" s="2">
        <v>0.63749999999999996</v>
      </c>
      <c r="AN1693" t="s">
        <v>298</v>
      </c>
      <c r="AO1693" t="s">
        <v>322</v>
      </c>
      <c r="AQ1693" t="str">
        <f t="shared" si="26"/>
        <v/>
      </c>
    </row>
    <row r="1694" spans="1:43">
      <c r="F1694" s="69">
        <v>6502</v>
      </c>
      <c r="I1694" t="s">
        <v>514</v>
      </c>
      <c r="P1694" t="s">
        <v>230</v>
      </c>
      <c r="T1694" t="s">
        <v>230</v>
      </c>
      <c r="U1694" t="s">
        <v>230</v>
      </c>
      <c r="V1694" t="s">
        <v>230</v>
      </c>
      <c r="W1694" t="s">
        <v>230</v>
      </c>
      <c r="AF1694" t="s">
        <v>230</v>
      </c>
      <c r="AG1694" t="s">
        <v>230</v>
      </c>
      <c r="AO1694" t="s">
        <v>515</v>
      </c>
      <c r="AQ1694" t="str">
        <f t="shared" si="26"/>
        <v/>
      </c>
    </row>
    <row r="1695" spans="1:43">
      <c r="F1695" s="69">
        <v>5759</v>
      </c>
      <c r="I1695" t="s">
        <v>514</v>
      </c>
      <c r="P1695" t="s">
        <v>230</v>
      </c>
      <c r="T1695" t="s">
        <v>230</v>
      </c>
      <c r="U1695" t="s">
        <v>230</v>
      </c>
      <c r="V1695" t="s">
        <v>230</v>
      </c>
      <c r="W1695" t="s">
        <v>230</v>
      </c>
      <c r="AF1695" t="s">
        <v>230</v>
      </c>
      <c r="AG1695" t="s">
        <v>230</v>
      </c>
      <c r="AO1695" t="s">
        <v>515</v>
      </c>
      <c r="AQ1695" t="str">
        <f t="shared" si="26"/>
        <v/>
      </c>
    </row>
    <row r="1696" spans="1:43">
      <c r="AQ1696" t="str">
        <f t="shared" si="26"/>
        <v/>
      </c>
    </row>
    <row r="1697" spans="1:43">
      <c r="AQ1697" t="str">
        <f t="shared" si="26"/>
        <v/>
      </c>
    </row>
    <row r="1698" spans="1:43">
      <c r="AQ1698" t="str">
        <f t="shared" si="26"/>
        <v/>
      </c>
    </row>
    <row r="1699" spans="1:43">
      <c r="B1699" cm="1">
        <f t="array" ref="B1699">_xll.RssIndexMarket("TOPX", "現在値")</f>
        <v>3952.5</v>
      </c>
      <c r="C1699" cm="1">
        <f t="array" ref="C1699">_xll.RssIndexMarket("TOPX", "前日比率")</f>
        <v>-0.54</v>
      </c>
      <c r="D1699" s="71" cm="1">
        <f t="array" ref="D1699">_xll.RssIndexMarket("N225.FUT01.OS", "現在値")</f>
        <v>61710</v>
      </c>
      <c r="E1699" s="6" cm="1">
        <f t="array" ref="E1699">_xll.RssIndexMarket("N225.FUT01.OS", "前日比率")</f>
        <v>-1.18</v>
      </c>
      <c r="F1699"/>
      <c r="AQ1699" t="str">
        <f t="shared" si="26"/>
        <v/>
      </c>
    </row>
    <row r="1700" spans="1:43">
      <c r="A1700" s="8" t="s">
        <v>0</v>
      </c>
      <c r="B1700" t="s">
        <v>116</v>
      </c>
      <c r="C1700" t="s">
        <v>1</v>
      </c>
      <c r="D1700" t="s">
        <v>2</v>
      </c>
      <c r="E1700" t="s">
        <v>3</v>
      </c>
      <c r="F1700" s="7" t="s">
        <v>4</v>
      </c>
      <c r="G1700" t="s">
        <v>5</v>
      </c>
      <c r="H1700" t="s">
        <v>268</v>
      </c>
      <c r="I1700" t="s">
        <v>269</v>
      </c>
      <c r="J1700" t="s">
        <v>270</v>
      </c>
      <c r="K1700" t="s">
        <v>271</v>
      </c>
      <c r="L1700" t="s">
        <v>6</v>
      </c>
      <c r="M1700" t="s">
        <v>7</v>
      </c>
      <c r="N1700" t="s">
        <v>8</v>
      </c>
      <c r="O1700" t="s">
        <v>9</v>
      </c>
      <c r="P1700" t="s">
        <v>272</v>
      </c>
      <c r="Q1700" t="s">
        <v>10</v>
      </c>
      <c r="R1700" t="s">
        <v>11</v>
      </c>
      <c r="S1700" t="s">
        <v>12</v>
      </c>
      <c r="T1700" t="s">
        <v>273</v>
      </c>
      <c r="U1700" t="s">
        <v>274</v>
      </c>
      <c r="V1700" t="s">
        <v>275</v>
      </c>
      <c r="W1700" t="s">
        <v>276</v>
      </c>
      <c r="X1700" t="s">
        <v>13</v>
      </c>
      <c r="Y1700" t="s">
        <v>277</v>
      </c>
      <c r="Z1700" t="s">
        <v>278</v>
      </c>
      <c r="AA1700" t="s">
        <v>14</v>
      </c>
      <c r="AB1700" t="s">
        <v>15</v>
      </c>
      <c r="AC1700" t="s">
        <v>279</v>
      </c>
      <c r="AD1700" t="s">
        <v>280</v>
      </c>
      <c r="AE1700" t="s">
        <v>281</v>
      </c>
      <c r="AF1700" t="s">
        <v>282</v>
      </c>
      <c r="AG1700" t="s">
        <v>283</v>
      </c>
      <c r="AH1700" t="s">
        <v>284</v>
      </c>
      <c r="AI1700" t="s">
        <v>16</v>
      </c>
      <c r="AJ1700" t="s">
        <v>17</v>
      </c>
      <c r="AK1700" t="s">
        <v>18</v>
      </c>
      <c r="AL1700" t="s">
        <v>19</v>
      </c>
      <c r="AM1700" t="s">
        <v>20</v>
      </c>
      <c r="AN1700" t="s">
        <v>285</v>
      </c>
      <c r="AO1700" t="s">
        <v>286</v>
      </c>
      <c r="AQ1700" t="str">
        <f t="shared" si="26"/>
        <v/>
      </c>
    </row>
    <row r="1701" spans="1:43">
      <c r="A1701" s="8">
        <v>46206</v>
      </c>
      <c r="B1701" s="67">
        <v>4061.63</v>
      </c>
      <c r="C1701" s="67">
        <v>1.1599999999999999</v>
      </c>
      <c r="D1701" s="67">
        <v>69900</v>
      </c>
      <c r="E1701" s="67">
        <v>1.51</v>
      </c>
      <c r="F1701" s="69">
        <v>1605</v>
      </c>
      <c r="G1701" t="s">
        <v>21</v>
      </c>
      <c r="H1701">
        <v>0</v>
      </c>
      <c r="I1701" t="s">
        <v>288</v>
      </c>
      <c r="J1701" t="s">
        <v>289</v>
      </c>
      <c r="K1701" t="s">
        <v>290</v>
      </c>
      <c r="L1701" s="36">
        <v>3240</v>
      </c>
      <c r="M1701">
        <v>36</v>
      </c>
      <c r="N1701" s="66">
        <v>1.12E-2</v>
      </c>
      <c r="O1701" s="36">
        <v>3204</v>
      </c>
      <c r="P1701" s="66">
        <v>1.12E-2</v>
      </c>
      <c r="Q1701" s="36">
        <v>3235</v>
      </c>
      <c r="R1701" s="36">
        <v>3261</v>
      </c>
      <c r="S1701" s="36">
        <v>3215</v>
      </c>
      <c r="T1701" s="66">
        <v>1.5E-3</v>
      </c>
      <c r="U1701" s="66">
        <v>-3.5999999999999999E-3</v>
      </c>
      <c r="V1701" s="66">
        <v>-6.4000000000000003E-3</v>
      </c>
      <c r="W1701" s="66">
        <v>7.7000000000000002E-3</v>
      </c>
      <c r="X1701" s="1">
        <v>2734400</v>
      </c>
      <c r="Y1701" s="1">
        <v>8860230</v>
      </c>
      <c r="Z1701" s="1">
        <v>4079600</v>
      </c>
      <c r="AA1701" t="s">
        <v>291</v>
      </c>
      <c r="AB1701" t="s">
        <v>292</v>
      </c>
      <c r="AC1701">
        <v>8.36</v>
      </c>
      <c r="AD1701">
        <v>0.79</v>
      </c>
      <c r="AE1701">
        <v>3.33</v>
      </c>
      <c r="AF1701" t="s">
        <v>230</v>
      </c>
      <c r="AG1701" s="1">
        <v>840100</v>
      </c>
      <c r="AH1701" s="36">
        <v>3240</v>
      </c>
      <c r="AI1701" s="1">
        <v>1400</v>
      </c>
      <c r="AJ1701" s="36">
        <v>3239</v>
      </c>
      <c r="AK1701" s="1">
        <v>11100</v>
      </c>
      <c r="AL1701" s="2">
        <v>0.64166666666666672</v>
      </c>
      <c r="AN1701" t="s">
        <v>293</v>
      </c>
      <c r="AO1701" t="s">
        <v>294</v>
      </c>
      <c r="AQ1701" t="str">
        <f t="shared" si="26"/>
        <v/>
      </c>
    </row>
    <row r="1702" spans="1:43">
      <c r="A1702" s="8">
        <v>46206</v>
      </c>
      <c r="B1702" s="67">
        <v>4061.63</v>
      </c>
      <c r="C1702" s="67">
        <v>1.1599999999999999</v>
      </c>
      <c r="D1702" s="67">
        <v>69900</v>
      </c>
      <c r="E1702" s="67">
        <v>1.51</v>
      </c>
      <c r="F1702" s="69">
        <v>1833</v>
      </c>
      <c r="G1702" t="s">
        <v>24</v>
      </c>
      <c r="H1702">
        <v>0</v>
      </c>
      <c r="I1702" t="s">
        <v>288</v>
      </c>
      <c r="J1702" t="s">
        <v>289</v>
      </c>
      <c r="K1702" t="s">
        <v>290</v>
      </c>
      <c r="L1702" s="36">
        <v>5690</v>
      </c>
      <c r="M1702">
        <v>30</v>
      </c>
      <c r="N1702" s="66">
        <v>5.3E-3</v>
      </c>
      <c r="O1702" s="36">
        <v>5660</v>
      </c>
      <c r="P1702" s="66">
        <v>5.3E-3</v>
      </c>
      <c r="Q1702" s="36">
        <v>5720</v>
      </c>
      <c r="R1702" s="36">
        <v>5730</v>
      </c>
      <c r="S1702" s="36">
        <v>5670</v>
      </c>
      <c r="T1702" s="66">
        <v>-5.1999999999999998E-3</v>
      </c>
      <c r="U1702" s="66">
        <v>-1.6999999999999999E-3</v>
      </c>
      <c r="V1702" s="66">
        <v>-6.8999999999999999E-3</v>
      </c>
      <c r="W1702" s="66">
        <v>3.5000000000000001E-3</v>
      </c>
      <c r="X1702" s="1">
        <v>63300</v>
      </c>
      <c r="Y1702" s="1">
        <v>360600</v>
      </c>
      <c r="Z1702" s="1">
        <v>220005</v>
      </c>
      <c r="AA1702" t="s">
        <v>296</v>
      </c>
      <c r="AB1702" t="s">
        <v>572</v>
      </c>
      <c r="AC1702">
        <v>13.25</v>
      </c>
      <c r="AD1702">
        <v>1.03</v>
      </c>
      <c r="AE1702">
        <v>5.27</v>
      </c>
      <c r="AF1702" t="s">
        <v>230</v>
      </c>
      <c r="AG1702" s="1">
        <v>13900</v>
      </c>
      <c r="AH1702" s="36">
        <v>5700</v>
      </c>
      <c r="AI1702" s="1">
        <v>1400</v>
      </c>
      <c r="AJ1702" s="36">
        <v>5690</v>
      </c>
      <c r="AK1702" s="1">
        <v>1000</v>
      </c>
      <c r="AL1702" s="2">
        <v>0.64097222222222228</v>
      </c>
      <c r="AN1702" t="s">
        <v>298</v>
      </c>
      <c r="AO1702" t="s">
        <v>299</v>
      </c>
      <c r="AQ1702" t="str">
        <f t="shared" si="26"/>
        <v/>
      </c>
    </row>
    <row r="1703" spans="1:43">
      <c r="A1703" s="8">
        <v>46206</v>
      </c>
      <c r="B1703" s="67">
        <v>4061.63</v>
      </c>
      <c r="C1703" s="67">
        <v>1.1599999999999999</v>
      </c>
      <c r="D1703" s="67">
        <v>69900</v>
      </c>
      <c r="E1703" s="67">
        <v>1.51</v>
      </c>
      <c r="F1703" s="69">
        <v>1911</v>
      </c>
      <c r="G1703" t="s">
        <v>25</v>
      </c>
      <c r="H1703">
        <v>0</v>
      </c>
      <c r="I1703" t="s">
        <v>288</v>
      </c>
      <c r="J1703" t="s">
        <v>289</v>
      </c>
      <c r="K1703" t="s">
        <v>295</v>
      </c>
      <c r="L1703" s="36">
        <v>1360</v>
      </c>
      <c r="M1703">
        <v>15</v>
      </c>
      <c r="N1703" s="66">
        <v>1.12E-2</v>
      </c>
      <c r="O1703" s="36">
        <v>1345</v>
      </c>
      <c r="P1703" s="66">
        <v>1.11E-2</v>
      </c>
      <c r="Q1703" s="36">
        <v>1360</v>
      </c>
      <c r="R1703" s="36">
        <v>1373</v>
      </c>
      <c r="S1703" s="36">
        <v>1354.5</v>
      </c>
      <c r="T1703" s="66">
        <v>0</v>
      </c>
      <c r="U1703" s="66">
        <v>-6.8999999999999999E-3</v>
      </c>
      <c r="V1703" s="66">
        <v>-9.4000000000000004E-3</v>
      </c>
      <c r="W1703" s="66">
        <v>4.0000000000000001E-3</v>
      </c>
      <c r="X1703" s="1">
        <v>1721000</v>
      </c>
      <c r="Y1703" s="1">
        <v>2345188</v>
      </c>
      <c r="Z1703" s="1">
        <v>841250</v>
      </c>
      <c r="AA1703" t="s">
        <v>300</v>
      </c>
      <c r="AB1703" t="s">
        <v>301</v>
      </c>
      <c r="AC1703">
        <v>8.66</v>
      </c>
      <c r="AD1703">
        <v>0.82</v>
      </c>
      <c r="AE1703">
        <v>3.68</v>
      </c>
      <c r="AF1703" t="s">
        <v>230</v>
      </c>
      <c r="AG1703" s="1">
        <v>189100</v>
      </c>
      <c r="AH1703" s="36">
        <v>1360</v>
      </c>
      <c r="AI1703" s="1">
        <v>3000</v>
      </c>
      <c r="AJ1703" s="36">
        <v>1359.5</v>
      </c>
      <c r="AK1703" s="1">
        <v>2400</v>
      </c>
      <c r="AL1703" s="2">
        <v>0.64166666666666672</v>
      </c>
      <c r="AN1703" t="s">
        <v>293</v>
      </c>
      <c r="AO1703" t="s">
        <v>299</v>
      </c>
      <c r="AQ1703" t="str">
        <f t="shared" si="26"/>
        <v/>
      </c>
    </row>
    <row r="1704" spans="1:43">
      <c r="A1704" s="8">
        <v>46206</v>
      </c>
      <c r="B1704" s="67">
        <v>4061.63</v>
      </c>
      <c r="C1704" s="67">
        <v>1.1599999999999999</v>
      </c>
      <c r="D1704" s="67">
        <v>69900</v>
      </c>
      <c r="E1704" s="67">
        <v>1.51</v>
      </c>
      <c r="F1704" s="69">
        <v>1925</v>
      </c>
      <c r="G1704" t="s">
        <v>26</v>
      </c>
      <c r="H1704">
        <v>0</v>
      </c>
      <c r="I1704" t="s">
        <v>288</v>
      </c>
      <c r="J1704" t="s">
        <v>289</v>
      </c>
      <c r="K1704" t="s">
        <v>290</v>
      </c>
      <c r="L1704" s="36">
        <v>4483</v>
      </c>
      <c r="M1704">
        <v>25</v>
      </c>
      <c r="N1704" s="66">
        <v>5.5999999999999999E-3</v>
      </c>
      <c r="O1704" s="36">
        <v>4458</v>
      </c>
      <c r="P1704" s="66">
        <v>5.5999999999999999E-3</v>
      </c>
      <c r="Q1704" s="36">
        <v>4530</v>
      </c>
      <c r="R1704" s="36">
        <v>4557</v>
      </c>
      <c r="S1704" s="36">
        <v>4480</v>
      </c>
      <c r="T1704" s="66">
        <v>-1.03E-2</v>
      </c>
      <c r="U1704" s="66">
        <v>-1.03E-2</v>
      </c>
      <c r="V1704" s="66">
        <v>-1.6199999999999999E-2</v>
      </c>
      <c r="W1704" s="66">
        <v>5.9999999999999995E-4</v>
      </c>
      <c r="X1704" s="1">
        <v>1222300</v>
      </c>
      <c r="Y1704" s="1">
        <v>5521316</v>
      </c>
      <c r="Z1704" s="1">
        <v>2957149</v>
      </c>
      <c r="AA1704" t="s">
        <v>302</v>
      </c>
      <c r="AB1704" t="s">
        <v>573</v>
      </c>
      <c r="AC1704">
        <v>12.22</v>
      </c>
      <c r="AD1704">
        <v>0.95</v>
      </c>
      <c r="AE1704">
        <v>3.93</v>
      </c>
      <c r="AF1704" t="s">
        <v>230</v>
      </c>
      <c r="AG1704" s="1">
        <v>28100</v>
      </c>
      <c r="AH1704" s="36">
        <v>4483</v>
      </c>
      <c r="AI1704">
        <v>300</v>
      </c>
      <c r="AJ1704" s="36">
        <v>4482</v>
      </c>
      <c r="AK1704">
        <v>600</v>
      </c>
      <c r="AL1704" s="2">
        <v>0.64166666666666672</v>
      </c>
      <c r="AN1704" t="s">
        <v>298</v>
      </c>
      <c r="AO1704" t="s">
        <v>299</v>
      </c>
      <c r="AQ1704" t="str">
        <f t="shared" si="26"/>
        <v/>
      </c>
    </row>
    <row r="1705" spans="1:43">
      <c r="A1705" s="8">
        <v>46206</v>
      </c>
      <c r="B1705" s="67">
        <v>4061.63</v>
      </c>
      <c r="C1705" s="67">
        <v>1.1599999999999999</v>
      </c>
      <c r="D1705" s="67">
        <v>69900</v>
      </c>
      <c r="E1705" s="67">
        <v>1.51</v>
      </c>
      <c r="F1705" s="69">
        <v>1928</v>
      </c>
      <c r="G1705" t="s">
        <v>27</v>
      </c>
      <c r="H1705">
        <v>0</v>
      </c>
      <c r="I1705" t="s">
        <v>288</v>
      </c>
      <c r="J1705" t="s">
        <v>289</v>
      </c>
      <c r="K1705" t="s">
        <v>290</v>
      </c>
      <c r="L1705" s="36">
        <v>3453</v>
      </c>
      <c r="M1705">
        <v>31</v>
      </c>
      <c r="N1705" s="66">
        <v>9.1000000000000004E-3</v>
      </c>
      <c r="O1705" s="36">
        <v>3422</v>
      </c>
      <c r="P1705" s="66">
        <v>8.9999999999999993E-3</v>
      </c>
      <c r="Q1705" s="36">
        <v>3450</v>
      </c>
      <c r="R1705" s="36">
        <v>3479</v>
      </c>
      <c r="S1705" s="36">
        <v>3440</v>
      </c>
      <c r="T1705" s="66">
        <v>8.0000000000000004E-4</v>
      </c>
      <c r="U1705" s="66">
        <v>-6.3E-3</v>
      </c>
      <c r="V1705" s="66">
        <v>-7.4000000000000003E-3</v>
      </c>
      <c r="W1705" s="66">
        <v>3.7000000000000002E-3</v>
      </c>
      <c r="X1705" s="1">
        <v>2080000</v>
      </c>
      <c r="Y1705" s="1">
        <v>7205995</v>
      </c>
      <c r="Z1705" s="1">
        <v>2249924</v>
      </c>
      <c r="AA1705" t="s">
        <v>304</v>
      </c>
      <c r="AB1705" t="s">
        <v>574</v>
      </c>
      <c r="AC1705">
        <v>10.27</v>
      </c>
      <c r="AD1705">
        <v>1.04</v>
      </c>
      <c r="AE1705">
        <v>4.2</v>
      </c>
      <c r="AF1705" t="s">
        <v>230</v>
      </c>
      <c r="AG1705" s="1">
        <v>229600</v>
      </c>
      <c r="AH1705" s="36">
        <v>3454</v>
      </c>
      <c r="AI1705" s="1">
        <v>2300</v>
      </c>
      <c r="AJ1705" s="36">
        <v>3452</v>
      </c>
      <c r="AK1705" s="1">
        <v>3300</v>
      </c>
      <c r="AL1705" s="2">
        <v>0.64166666666666672</v>
      </c>
      <c r="AM1705" s="3">
        <v>46177</v>
      </c>
      <c r="AN1705" t="s">
        <v>306</v>
      </c>
      <c r="AO1705" t="s">
        <v>299</v>
      </c>
      <c r="AQ1705" t="str">
        <f t="shared" si="26"/>
        <v/>
      </c>
    </row>
    <row r="1706" spans="1:43">
      <c r="A1706" s="8">
        <v>46206</v>
      </c>
      <c r="B1706" s="67">
        <v>4061.63</v>
      </c>
      <c r="C1706" s="67">
        <v>1.1599999999999999</v>
      </c>
      <c r="D1706" s="67">
        <v>69900</v>
      </c>
      <c r="E1706" s="67">
        <v>1.51</v>
      </c>
      <c r="F1706" s="69">
        <v>1929</v>
      </c>
      <c r="G1706" t="s">
        <v>28</v>
      </c>
      <c r="H1706">
        <v>0</v>
      </c>
      <c r="I1706" t="s">
        <v>288</v>
      </c>
      <c r="J1706" t="s">
        <v>289</v>
      </c>
      <c r="K1706" t="s">
        <v>295</v>
      </c>
      <c r="L1706" s="36">
        <v>1112</v>
      </c>
      <c r="M1706">
        <v>1</v>
      </c>
      <c r="N1706" s="66">
        <v>8.9999999999999998E-4</v>
      </c>
      <c r="O1706" s="36">
        <v>1111</v>
      </c>
      <c r="P1706" s="66">
        <v>8.9999999999999998E-4</v>
      </c>
      <c r="Q1706" s="36">
        <v>1118</v>
      </c>
      <c r="R1706" s="36">
        <v>1123</v>
      </c>
      <c r="S1706" s="36">
        <v>1106</v>
      </c>
      <c r="T1706" s="66">
        <v>-5.3E-3</v>
      </c>
      <c r="U1706" s="66">
        <v>8.9999999999999998E-4</v>
      </c>
      <c r="V1706" s="66">
        <v>-9.7000000000000003E-3</v>
      </c>
      <c r="W1706" s="66">
        <v>5.4000000000000003E-3</v>
      </c>
      <c r="X1706" s="1">
        <v>68400</v>
      </c>
      <c r="Y1706" s="1">
        <v>76106</v>
      </c>
      <c r="Z1706" s="1">
        <v>46453</v>
      </c>
      <c r="AA1706" t="s">
        <v>307</v>
      </c>
      <c r="AB1706" t="s">
        <v>575</v>
      </c>
      <c r="AC1706">
        <v>12.56</v>
      </c>
      <c r="AD1706">
        <v>1.23</v>
      </c>
      <c r="AE1706">
        <v>4.5</v>
      </c>
      <c r="AF1706" t="s">
        <v>230</v>
      </c>
      <c r="AG1706" s="1">
        <v>14200</v>
      </c>
      <c r="AH1706" s="36">
        <v>1112</v>
      </c>
      <c r="AI1706">
        <v>300</v>
      </c>
      <c r="AJ1706" s="36">
        <v>1111</v>
      </c>
      <c r="AK1706">
        <v>400</v>
      </c>
      <c r="AL1706" s="2">
        <v>0.64166666666666672</v>
      </c>
      <c r="AN1706" t="s">
        <v>298</v>
      </c>
      <c r="AO1706" t="s">
        <v>299</v>
      </c>
      <c r="AQ1706" t="str">
        <f t="shared" si="26"/>
        <v/>
      </c>
    </row>
    <row r="1707" spans="1:43">
      <c r="A1707" s="8">
        <v>46206</v>
      </c>
      <c r="B1707" s="67">
        <v>4061.63</v>
      </c>
      <c r="C1707" s="67">
        <v>1.1599999999999999</v>
      </c>
      <c r="D1707" s="67">
        <v>69900</v>
      </c>
      <c r="E1707" s="67">
        <v>1.51</v>
      </c>
      <c r="F1707" s="69">
        <v>1963</v>
      </c>
      <c r="G1707" t="s">
        <v>29</v>
      </c>
      <c r="H1707">
        <v>0</v>
      </c>
      <c r="I1707" t="s">
        <v>288</v>
      </c>
      <c r="J1707" t="s">
        <v>289</v>
      </c>
      <c r="K1707" t="s">
        <v>295</v>
      </c>
      <c r="L1707" s="36">
        <v>2483</v>
      </c>
      <c r="M1707">
        <v>-15</v>
      </c>
      <c r="N1707" s="66">
        <v>-6.0000000000000001E-3</v>
      </c>
      <c r="O1707" s="36">
        <v>2498</v>
      </c>
      <c r="P1707" s="66">
        <v>-6.0000000000000001E-3</v>
      </c>
      <c r="Q1707" s="36">
        <v>2520</v>
      </c>
      <c r="R1707" s="36">
        <v>2525</v>
      </c>
      <c r="S1707" s="36">
        <v>2442.5</v>
      </c>
      <c r="T1707" s="66">
        <v>-1.46E-2</v>
      </c>
      <c r="U1707" s="66">
        <v>-2.0000000000000001E-4</v>
      </c>
      <c r="V1707" s="66">
        <v>-1.66E-2</v>
      </c>
      <c r="W1707" s="66">
        <v>1.6500000000000001E-2</v>
      </c>
      <c r="X1707" s="1">
        <v>955800</v>
      </c>
      <c r="Y1707" s="1">
        <v>2369699</v>
      </c>
      <c r="Z1707" s="1">
        <v>606579</v>
      </c>
      <c r="AA1707" t="s">
        <v>309</v>
      </c>
      <c r="AB1707" t="s">
        <v>310</v>
      </c>
      <c r="AC1707">
        <v>13.05</v>
      </c>
      <c r="AD1707">
        <v>1.39</v>
      </c>
      <c r="AE1707">
        <v>2.09</v>
      </c>
      <c r="AF1707" t="s">
        <v>230</v>
      </c>
      <c r="AG1707" s="1">
        <v>39500</v>
      </c>
      <c r="AH1707" s="36">
        <v>2483.5</v>
      </c>
      <c r="AI1707">
        <v>300</v>
      </c>
      <c r="AJ1707" s="36">
        <v>2482.5</v>
      </c>
      <c r="AK1707">
        <v>800</v>
      </c>
      <c r="AL1707" s="2">
        <v>0.64166666666666672</v>
      </c>
      <c r="AN1707" t="s">
        <v>298</v>
      </c>
      <c r="AO1707" t="s">
        <v>299</v>
      </c>
      <c r="AQ1707" t="str">
        <f t="shared" si="26"/>
        <v/>
      </c>
    </row>
    <row r="1708" spans="1:43">
      <c r="A1708" s="8">
        <v>46206</v>
      </c>
      <c r="B1708" s="67">
        <v>4061.63</v>
      </c>
      <c r="C1708" s="67">
        <v>1.1599999999999999</v>
      </c>
      <c r="D1708" s="67">
        <v>69900</v>
      </c>
      <c r="E1708" s="67">
        <v>1.51</v>
      </c>
      <c r="F1708" s="69">
        <v>2124</v>
      </c>
      <c r="G1708" t="s">
        <v>30</v>
      </c>
      <c r="H1708">
        <v>0</v>
      </c>
      <c r="I1708" t="s">
        <v>288</v>
      </c>
      <c r="J1708" t="s">
        <v>289</v>
      </c>
      <c r="K1708" t="s">
        <v>295</v>
      </c>
      <c r="L1708">
        <v>852</v>
      </c>
      <c r="M1708">
        <v>-5</v>
      </c>
      <c r="N1708" s="66">
        <v>-5.7999999999999996E-3</v>
      </c>
      <c r="O1708">
        <v>857</v>
      </c>
      <c r="P1708" s="66">
        <v>-5.7999999999999996E-3</v>
      </c>
      <c r="Q1708">
        <v>867</v>
      </c>
      <c r="R1708">
        <v>869</v>
      </c>
      <c r="S1708">
        <v>851</v>
      </c>
      <c r="T1708" s="66">
        <v>-1.7299999999999999E-2</v>
      </c>
      <c r="U1708" s="66">
        <v>-1.1599999999999999E-2</v>
      </c>
      <c r="V1708" s="66">
        <v>-1.95E-2</v>
      </c>
      <c r="W1708" s="66">
        <v>1.1000000000000001E-3</v>
      </c>
      <c r="X1708" s="1">
        <v>371300</v>
      </c>
      <c r="Y1708" s="1">
        <v>319458</v>
      </c>
      <c r="Z1708" s="1">
        <v>141054</v>
      </c>
      <c r="AA1708" t="s">
        <v>311</v>
      </c>
      <c r="AB1708" t="s">
        <v>312</v>
      </c>
      <c r="AC1708">
        <v>15.74</v>
      </c>
      <c r="AD1708">
        <v>6.03</v>
      </c>
      <c r="AE1708">
        <v>4.46</v>
      </c>
      <c r="AF1708" t="s">
        <v>230</v>
      </c>
      <c r="AG1708" s="1">
        <v>48100</v>
      </c>
      <c r="AH1708">
        <v>853</v>
      </c>
      <c r="AI1708" s="1">
        <v>1800</v>
      </c>
      <c r="AJ1708">
        <v>852</v>
      </c>
      <c r="AK1708" s="1">
        <v>3100</v>
      </c>
      <c r="AL1708" s="2">
        <v>0.64166666666666672</v>
      </c>
      <c r="AN1708" t="s">
        <v>293</v>
      </c>
      <c r="AO1708" t="s">
        <v>313</v>
      </c>
      <c r="AQ1708" t="str">
        <f t="shared" si="26"/>
        <v/>
      </c>
    </row>
    <row r="1709" spans="1:43">
      <c r="A1709" s="8">
        <v>46206</v>
      </c>
      <c r="B1709" s="67">
        <v>4061.63</v>
      </c>
      <c r="C1709" s="67">
        <v>1.1599999999999999</v>
      </c>
      <c r="D1709" s="67">
        <v>69900</v>
      </c>
      <c r="E1709" s="67">
        <v>1.51</v>
      </c>
      <c r="F1709" s="69">
        <v>2162</v>
      </c>
      <c r="G1709" t="s">
        <v>31</v>
      </c>
      <c r="H1709">
        <v>0</v>
      </c>
      <c r="I1709" t="s">
        <v>314</v>
      </c>
      <c r="J1709" t="s">
        <v>289</v>
      </c>
      <c r="K1709" t="s">
        <v>295</v>
      </c>
      <c r="L1709">
        <v>539</v>
      </c>
      <c r="M1709">
        <v>0</v>
      </c>
      <c r="N1709" s="66">
        <v>0</v>
      </c>
      <c r="O1709">
        <v>539</v>
      </c>
      <c r="P1709" s="66">
        <v>0</v>
      </c>
      <c r="Q1709">
        <v>539</v>
      </c>
      <c r="R1709">
        <v>540</v>
      </c>
      <c r="S1709">
        <v>539</v>
      </c>
      <c r="T1709" s="66">
        <v>0</v>
      </c>
      <c r="U1709" s="66">
        <v>-1.8E-3</v>
      </c>
      <c r="V1709" s="66">
        <v>-1.8E-3</v>
      </c>
      <c r="W1709" s="66">
        <v>0</v>
      </c>
      <c r="X1709" s="1">
        <v>19700</v>
      </c>
      <c r="Y1709" s="1">
        <v>10636</v>
      </c>
      <c r="Z1709" s="1">
        <v>11648</v>
      </c>
      <c r="AA1709" t="s">
        <v>685</v>
      </c>
      <c r="AB1709" t="s">
        <v>316</v>
      </c>
      <c r="AC1709">
        <v>31.33</v>
      </c>
      <c r="AD1709">
        <v>2.0499999999999998</v>
      </c>
      <c r="AE1709">
        <v>0</v>
      </c>
      <c r="AF1709">
        <v>0.5</v>
      </c>
      <c r="AG1709">
        <v>0</v>
      </c>
      <c r="AH1709">
        <v>540</v>
      </c>
      <c r="AI1709" s="1">
        <v>94800</v>
      </c>
      <c r="AJ1709">
        <v>539</v>
      </c>
      <c r="AK1709" s="1">
        <v>1322900</v>
      </c>
      <c r="AL1709" s="2">
        <v>0.62222222222222223</v>
      </c>
      <c r="AN1709" t="s">
        <v>298</v>
      </c>
      <c r="AO1709" t="s">
        <v>313</v>
      </c>
      <c r="AQ1709" t="str">
        <f t="shared" si="26"/>
        <v/>
      </c>
    </row>
    <row r="1710" spans="1:43">
      <c r="A1710" s="8">
        <v>46206</v>
      </c>
      <c r="B1710" s="67">
        <v>4061.63</v>
      </c>
      <c r="C1710" s="67">
        <v>1.1599999999999999</v>
      </c>
      <c r="D1710" s="67">
        <v>69900</v>
      </c>
      <c r="E1710" s="67">
        <v>1.51</v>
      </c>
      <c r="F1710" s="69">
        <v>2229</v>
      </c>
      <c r="G1710" t="s">
        <v>32</v>
      </c>
      <c r="H1710">
        <v>0</v>
      </c>
      <c r="I1710" t="s">
        <v>288</v>
      </c>
      <c r="J1710" t="s">
        <v>289</v>
      </c>
      <c r="K1710" t="s">
        <v>295</v>
      </c>
      <c r="L1710" s="36">
        <v>2982</v>
      </c>
      <c r="M1710">
        <v>0</v>
      </c>
      <c r="N1710" s="66">
        <v>0</v>
      </c>
      <c r="O1710" s="36">
        <v>2982</v>
      </c>
      <c r="P1710" s="66">
        <v>0</v>
      </c>
      <c r="Q1710" s="36">
        <v>3009</v>
      </c>
      <c r="R1710" s="36">
        <v>3039</v>
      </c>
      <c r="S1710" s="36">
        <v>2971</v>
      </c>
      <c r="T1710" s="66">
        <v>-8.8999999999999999E-3</v>
      </c>
      <c r="U1710" s="66">
        <v>-1.0200000000000001E-2</v>
      </c>
      <c r="V1710" s="66">
        <v>-1.8700000000000001E-2</v>
      </c>
      <c r="W1710" s="66">
        <v>3.7000000000000002E-3</v>
      </c>
      <c r="X1710" s="1">
        <v>316700</v>
      </c>
      <c r="Y1710" s="1">
        <v>951547</v>
      </c>
      <c r="Z1710" s="1">
        <v>399378</v>
      </c>
      <c r="AA1710" t="s">
        <v>317</v>
      </c>
      <c r="AB1710" t="s">
        <v>660</v>
      </c>
      <c r="AC1710">
        <v>20.83</v>
      </c>
      <c r="AD1710">
        <v>1.72</v>
      </c>
      <c r="AE1710">
        <v>2.31</v>
      </c>
      <c r="AF1710" t="s">
        <v>230</v>
      </c>
      <c r="AG1710" s="1">
        <v>4200</v>
      </c>
      <c r="AH1710" s="36">
        <v>2982</v>
      </c>
      <c r="AI1710">
        <v>100</v>
      </c>
      <c r="AJ1710" s="36">
        <v>2980.5</v>
      </c>
      <c r="AK1710">
        <v>300</v>
      </c>
      <c r="AL1710" s="2">
        <v>0.64166666666666672</v>
      </c>
      <c r="AN1710" t="s">
        <v>298</v>
      </c>
      <c r="AO1710" t="s">
        <v>319</v>
      </c>
      <c r="AQ1710" t="str">
        <f t="shared" si="26"/>
        <v/>
      </c>
    </row>
    <row r="1711" spans="1:43">
      <c r="A1711" s="8">
        <v>46206</v>
      </c>
      <c r="B1711" s="67">
        <v>4061.63</v>
      </c>
      <c r="C1711" s="67">
        <v>1.1599999999999999</v>
      </c>
      <c r="D1711" s="67">
        <v>69900</v>
      </c>
      <c r="E1711" s="67">
        <v>1.51</v>
      </c>
      <c r="F1711" s="69">
        <v>2768</v>
      </c>
      <c r="G1711" t="s">
        <v>33</v>
      </c>
      <c r="H1711">
        <v>0</v>
      </c>
      <c r="I1711" t="s">
        <v>288</v>
      </c>
      <c r="J1711" t="s">
        <v>289</v>
      </c>
      <c r="K1711" t="s">
        <v>295</v>
      </c>
      <c r="L1711" s="36">
        <v>5240</v>
      </c>
      <c r="M1711">
        <v>34</v>
      </c>
      <c r="N1711" s="66">
        <v>6.4999999999999997E-3</v>
      </c>
      <c r="O1711" s="36">
        <v>5206</v>
      </c>
      <c r="P1711" s="66">
        <v>6.4999999999999997E-3</v>
      </c>
      <c r="Q1711" s="36">
        <v>5280</v>
      </c>
      <c r="R1711" s="36">
        <v>5305</v>
      </c>
      <c r="S1711" s="36">
        <v>5226</v>
      </c>
      <c r="T1711" s="66">
        <v>-7.4999999999999997E-3</v>
      </c>
      <c r="U1711" s="66">
        <v>-5.5999999999999999E-3</v>
      </c>
      <c r="V1711" s="66">
        <v>-1.2200000000000001E-2</v>
      </c>
      <c r="W1711" s="66">
        <v>2.5999999999999999E-3</v>
      </c>
      <c r="X1711" s="1">
        <v>647400</v>
      </c>
      <c r="Y1711" s="1">
        <v>3403806</v>
      </c>
      <c r="Z1711" s="1">
        <v>1100400</v>
      </c>
      <c r="AA1711" t="s">
        <v>320</v>
      </c>
      <c r="AB1711" t="s">
        <v>321</v>
      </c>
      <c r="AC1711">
        <v>8.3800000000000008</v>
      </c>
      <c r="AD1711">
        <v>0.99</v>
      </c>
      <c r="AE1711">
        <v>3.44</v>
      </c>
      <c r="AF1711" t="s">
        <v>230</v>
      </c>
      <c r="AG1711" s="1">
        <v>168300</v>
      </c>
      <c r="AH1711" s="36">
        <v>5242</v>
      </c>
      <c r="AI1711">
        <v>400</v>
      </c>
      <c r="AJ1711" s="36">
        <v>5241</v>
      </c>
      <c r="AK1711">
        <v>300</v>
      </c>
      <c r="AL1711" s="2">
        <v>0.64097222222222228</v>
      </c>
      <c r="AN1711" t="s">
        <v>298</v>
      </c>
      <c r="AO1711" t="s">
        <v>322</v>
      </c>
      <c r="AQ1711" t="str">
        <f t="shared" si="26"/>
        <v/>
      </c>
    </row>
    <row r="1712" spans="1:43">
      <c r="A1712" s="8">
        <v>46206</v>
      </c>
      <c r="B1712" s="67">
        <v>4061.63</v>
      </c>
      <c r="C1712" s="67">
        <v>1.1599999999999999</v>
      </c>
      <c r="D1712" s="67">
        <v>69900</v>
      </c>
      <c r="E1712" s="67">
        <v>1.51</v>
      </c>
      <c r="F1712" s="69">
        <v>2769</v>
      </c>
      <c r="G1712" t="s">
        <v>34</v>
      </c>
      <c r="H1712">
        <v>0</v>
      </c>
      <c r="I1712" t="s">
        <v>314</v>
      </c>
      <c r="J1712" t="s">
        <v>323</v>
      </c>
      <c r="K1712" t="s">
        <v>290</v>
      </c>
      <c r="L1712">
        <v>879</v>
      </c>
      <c r="M1712">
        <v>13</v>
      </c>
      <c r="N1712" s="66">
        <v>1.4999999999999999E-2</v>
      </c>
      <c r="O1712">
        <v>866</v>
      </c>
      <c r="P1712" s="66">
        <v>1.4999999999999999E-2</v>
      </c>
      <c r="Q1712">
        <v>870</v>
      </c>
      <c r="R1712">
        <v>879</v>
      </c>
      <c r="S1712">
        <v>869</v>
      </c>
      <c r="T1712" s="66">
        <v>1.03E-2</v>
      </c>
      <c r="U1712" s="66">
        <v>4.4999999999999997E-3</v>
      </c>
      <c r="V1712" s="66">
        <v>0</v>
      </c>
      <c r="W1712" s="66">
        <v>1.15E-2</v>
      </c>
      <c r="X1712" s="1">
        <v>7400</v>
      </c>
      <c r="Y1712" s="1">
        <v>6463</v>
      </c>
      <c r="Z1712" s="1">
        <v>6910</v>
      </c>
      <c r="AA1712" t="s">
        <v>324</v>
      </c>
      <c r="AB1712" t="s">
        <v>325</v>
      </c>
      <c r="AC1712">
        <v>10.43</v>
      </c>
      <c r="AD1712">
        <v>23.36</v>
      </c>
      <c r="AE1712">
        <v>0</v>
      </c>
      <c r="AF1712">
        <v>0.2</v>
      </c>
      <c r="AG1712">
        <v>0</v>
      </c>
      <c r="AH1712">
        <v>880</v>
      </c>
      <c r="AI1712" s="1">
        <v>1800</v>
      </c>
      <c r="AJ1712">
        <v>879</v>
      </c>
      <c r="AK1712">
        <v>300</v>
      </c>
      <c r="AL1712" s="2">
        <v>0.59861111111111109</v>
      </c>
      <c r="AM1712" s="3">
        <v>46213</v>
      </c>
      <c r="AN1712" t="s">
        <v>326</v>
      </c>
      <c r="AO1712" t="s">
        <v>327</v>
      </c>
      <c r="AQ1712" t="str">
        <f t="shared" si="26"/>
        <v/>
      </c>
    </row>
    <row r="1713" spans="1:43">
      <c r="A1713" s="8">
        <v>46206</v>
      </c>
      <c r="B1713" s="67">
        <v>4061.63</v>
      </c>
      <c r="C1713" s="67">
        <v>1.1599999999999999</v>
      </c>
      <c r="D1713" s="67">
        <v>69900</v>
      </c>
      <c r="E1713" s="67">
        <v>1.51</v>
      </c>
      <c r="F1713" s="69">
        <v>2914</v>
      </c>
      <c r="G1713" t="s">
        <v>35</v>
      </c>
      <c r="H1713">
        <v>0</v>
      </c>
      <c r="I1713" t="s">
        <v>288</v>
      </c>
      <c r="J1713" t="s">
        <v>289</v>
      </c>
      <c r="K1713" t="s">
        <v>295</v>
      </c>
      <c r="L1713" s="36">
        <v>6055</v>
      </c>
      <c r="M1713">
        <v>-34</v>
      </c>
      <c r="N1713" s="66">
        <v>-5.5999999999999999E-3</v>
      </c>
      <c r="O1713" s="36">
        <v>6089</v>
      </c>
      <c r="P1713" s="66">
        <v>-5.4999999999999997E-3</v>
      </c>
      <c r="Q1713" s="36">
        <v>6100</v>
      </c>
      <c r="R1713" s="36">
        <v>6207</v>
      </c>
      <c r="S1713" s="36">
        <v>6047</v>
      </c>
      <c r="T1713" s="66">
        <v>-7.3000000000000001E-3</v>
      </c>
      <c r="U1713" s="66">
        <v>-1.52E-2</v>
      </c>
      <c r="V1713" s="66">
        <v>-2.4400000000000002E-2</v>
      </c>
      <c r="W1713" s="66">
        <v>1.2999999999999999E-3</v>
      </c>
      <c r="X1713" s="1">
        <v>4499600</v>
      </c>
      <c r="Y1713" s="1">
        <v>27631672</v>
      </c>
      <c r="Z1713" s="1">
        <v>12110000</v>
      </c>
      <c r="AA1713" t="s">
        <v>328</v>
      </c>
      <c r="AB1713" t="s">
        <v>329</v>
      </c>
      <c r="AC1713">
        <v>18.850000000000001</v>
      </c>
      <c r="AD1713">
        <v>2.63</v>
      </c>
      <c r="AE1713">
        <v>4</v>
      </c>
      <c r="AF1713" t="s">
        <v>230</v>
      </c>
      <c r="AG1713" s="1">
        <v>1025000</v>
      </c>
      <c r="AH1713" s="36">
        <v>6056</v>
      </c>
      <c r="AI1713">
        <v>800</v>
      </c>
      <c r="AJ1713" s="36">
        <v>6055</v>
      </c>
      <c r="AK1713" s="1">
        <v>4200</v>
      </c>
      <c r="AL1713" s="2">
        <v>0.64166666666666672</v>
      </c>
      <c r="AN1713" t="s">
        <v>293</v>
      </c>
      <c r="AO1713" t="s">
        <v>319</v>
      </c>
      <c r="AQ1713" t="str">
        <f t="shared" si="26"/>
        <v/>
      </c>
    </row>
    <row r="1714" spans="1:43">
      <c r="A1714" s="8">
        <v>46206</v>
      </c>
      <c r="B1714" s="67">
        <v>4061.63</v>
      </c>
      <c r="C1714" s="67">
        <v>1.1599999999999999</v>
      </c>
      <c r="D1714" s="67">
        <v>69900</v>
      </c>
      <c r="E1714" s="67">
        <v>1.51</v>
      </c>
      <c r="F1714" s="69">
        <v>3003</v>
      </c>
      <c r="G1714" t="s">
        <v>36</v>
      </c>
      <c r="H1714">
        <v>0</v>
      </c>
      <c r="I1714" t="s">
        <v>288</v>
      </c>
      <c r="J1714" t="s">
        <v>289</v>
      </c>
      <c r="K1714" t="s">
        <v>290</v>
      </c>
      <c r="L1714" s="36">
        <v>1731.5</v>
      </c>
      <c r="M1714">
        <v>18</v>
      </c>
      <c r="N1714" s="66">
        <v>1.0500000000000001E-2</v>
      </c>
      <c r="O1714" s="36">
        <v>1713.5</v>
      </c>
      <c r="P1714" s="66">
        <v>1.0500000000000001E-2</v>
      </c>
      <c r="Q1714" s="36">
        <v>1744</v>
      </c>
      <c r="R1714" s="36">
        <v>1750.5</v>
      </c>
      <c r="S1714" s="36">
        <v>1729</v>
      </c>
      <c r="T1714" s="66">
        <v>-7.1000000000000004E-3</v>
      </c>
      <c r="U1714" s="66">
        <v>-9.4000000000000004E-3</v>
      </c>
      <c r="V1714" s="66">
        <v>-1.0800000000000001E-2</v>
      </c>
      <c r="W1714" s="66">
        <v>1.4E-3</v>
      </c>
      <c r="X1714" s="1">
        <v>1538400</v>
      </c>
      <c r="Y1714" s="1">
        <v>2680442</v>
      </c>
      <c r="Z1714" s="1">
        <v>1329632</v>
      </c>
      <c r="AA1714" t="s">
        <v>330</v>
      </c>
      <c r="AB1714" t="s">
        <v>577</v>
      </c>
      <c r="AC1714">
        <v>10.86</v>
      </c>
      <c r="AD1714">
        <v>1.43</v>
      </c>
      <c r="AE1714">
        <v>3.87</v>
      </c>
      <c r="AF1714" t="s">
        <v>230</v>
      </c>
      <c r="AG1714" s="1">
        <v>317400</v>
      </c>
      <c r="AH1714" s="36">
        <v>1732</v>
      </c>
      <c r="AI1714">
        <v>900</v>
      </c>
      <c r="AJ1714" s="36">
        <v>1731.5</v>
      </c>
      <c r="AK1714" s="1">
        <v>1300</v>
      </c>
      <c r="AL1714" s="2">
        <v>0.64166666666666672</v>
      </c>
      <c r="AN1714" t="s">
        <v>293</v>
      </c>
      <c r="AO1714" t="s">
        <v>332</v>
      </c>
      <c r="AQ1714" t="str">
        <f t="shared" si="26"/>
        <v/>
      </c>
    </row>
    <row r="1715" spans="1:43">
      <c r="A1715" s="8">
        <v>46206</v>
      </c>
      <c r="B1715" s="67">
        <v>4061.63</v>
      </c>
      <c r="C1715" s="67">
        <v>1.1599999999999999</v>
      </c>
      <c r="D1715" s="67">
        <v>69900</v>
      </c>
      <c r="E1715" s="67">
        <v>1.51</v>
      </c>
      <c r="F1715" s="69">
        <v>3407</v>
      </c>
      <c r="G1715" t="s">
        <v>37</v>
      </c>
      <c r="H1715">
        <v>0</v>
      </c>
      <c r="I1715" t="s">
        <v>288</v>
      </c>
      <c r="J1715" t="s">
        <v>289</v>
      </c>
      <c r="K1715" t="s">
        <v>295</v>
      </c>
      <c r="L1715" s="36">
        <v>1840</v>
      </c>
      <c r="M1715">
        <v>56.5</v>
      </c>
      <c r="N1715" s="66">
        <v>3.1699999999999999E-2</v>
      </c>
      <c r="O1715" s="36">
        <v>1783.5</v>
      </c>
      <c r="P1715" s="66">
        <v>3.1600000000000003E-2</v>
      </c>
      <c r="Q1715" s="36">
        <v>1798</v>
      </c>
      <c r="R1715" s="36">
        <v>1842</v>
      </c>
      <c r="S1715" s="36">
        <v>1775</v>
      </c>
      <c r="T1715" s="66">
        <v>2.3300000000000001E-2</v>
      </c>
      <c r="U1715" s="66">
        <v>1.4E-2</v>
      </c>
      <c r="V1715" s="66">
        <v>-1E-3</v>
      </c>
      <c r="W1715" s="66">
        <v>3.6600000000000001E-2</v>
      </c>
      <c r="X1715" s="1">
        <v>3447600</v>
      </c>
      <c r="Y1715" s="1">
        <v>6249929</v>
      </c>
      <c r="Z1715" s="1">
        <v>2512983</v>
      </c>
      <c r="AA1715" t="s">
        <v>333</v>
      </c>
      <c r="AB1715" t="s">
        <v>334</v>
      </c>
      <c r="AC1715">
        <v>15.55</v>
      </c>
      <c r="AD1715">
        <v>1.19</v>
      </c>
      <c r="AE1715">
        <v>2.39</v>
      </c>
      <c r="AF1715" t="s">
        <v>230</v>
      </c>
      <c r="AG1715" s="1">
        <v>170600</v>
      </c>
      <c r="AH1715" s="36">
        <v>1840.5</v>
      </c>
      <c r="AI1715">
        <v>600</v>
      </c>
      <c r="AJ1715" s="36">
        <v>1839.5</v>
      </c>
      <c r="AK1715" s="1">
        <v>1500</v>
      </c>
      <c r="AL1715" s="2">
        <v>0.64166666666666672</v>
      </c>
      <c r="AN1715" t="s">
        <v>298</v>
      </c>
      <c r="AO1715" t="s">
        <v>335</v>
      </c>
      <c r="AQ1715" t="str">
        <f t="shared" si="26"/>
        <v/>
      </c>
    </row>
    <row r="1716" spans="1:43">
      <c r="A1716" s="8">
        <v>46206</v>
      </c>
      <c r="B1716" s="67">
        <v>4061.63</v>
      </c>
      <c r="C1716" s="67">
        <v>1.1599999999999999</v>
      </c>
      <c r="D1716" s="67">
        <v>69900</v>
      </c>
      <c r="E1716" s="67">
        <v>1.51</v>
      </c>
      <c r="F1716" s="69">
        <v>4008</v>
      </c>
      <c r="G1716" t="s">
        <v>38</v>
      </c>
      <c r="H1716">
        <v>0</v>
      </c>
      <c r="I1716" t="s">
        <v>288</v>
      </c>
      <c r="J1716" t="s">
        <v>289</v>
      </c>
      <c r="K1716" t="s">
        <v>290</v>
      </c>
      <c r="L1716" s="36">
        <v>1380</v>
      </c>
      <c r="M1716">
        <v>75</v>
      </c>
      <c r="N1716" s="66">
        <v>5.7500000000000002E-2</v>
      </c>
      <c r="O1716" s="36">
        <v>1305</v>
      </c>
      <c r="P1716" s="66">
        <v>5.74E-2</v>
      </c>
      <c r="Q1716" s="36">
        <v>1307</v>
      </c>
      <c r="R1716" s="36">
        <v>1384</v>
      </c>
      <c r="S1716" s="36">
        <v>1307</v>
      </c>
      <c r="T1716" s="66">
        <v>5.5800000000000002E-2</v>
      </c>
      <c r="U1716" s="66">
        <v>3.7499999999999999E-2</v>
      </c>
      <c r="V1716" s="66">
        <v>-2.8E-3</v>
      </c>
      <c r="W1716" s="66">
        <v>5.5800000000000002E-2</v>
      </c>
      <c r="X1716" s="1">
        <v>253800</v>
      </c>
      <c r="Y1716" s="1">
        <v>343355</v>
      </c>
      <c r="Z1716" s="1">
        <v>89263</v>
      </c>
      <c r="AA1716" t="s">
        <v>541</v>
      </c>
      <c r="AB1716" t="s">
        <v>337</v>
      </c>
      <c r="AC1716">
        <v>11.3</v>
      </c>
      <c r="AD1716">
        <v>0.86</v>
      </c>
      <c r="AE1716">
        <v>3.48</v>
      </c>
      <c r="AF1716" t="s">
        <v>230</v>
      </c>
      <c r="AG1716">
        <v>0</v>
      </c>
      <c r="AH1716" s="36">
        <v>1381</v>
      </c>
      <c r="AI1716" s="1">
        <v>1100</v>
      </c>
      <c r="AJ1716" s="36">
        <v>1379</v>
      </c>
      <c r="AK1716">
        <v>900</v>
      </c>
      <c r="AL1716" s="2">
        <v>0.64166666666666672</v>
      </c>
      <c r="AN1716" t="s">
        <v>298</v>
      </c>
      <c r="AO1716" t="s">
        <v>335</v>
      </c>
      <c r="AQ1716" t="str">
        <f t="shared" si="26"/>
        <v/>
      </c>
    </row>
    <row r="1717" spans="1:43">
      <c r="A1717" s="8">
        <v>46206</v>
      </c>
      <c r="B1717" s="67">
        <v>4061.63</v>
      </c>
      <c r="C1717" s="67">
        <v>1.1599999999999999</v>
      </c>
      <c r="D1717" s="67">
        <v>69900</v>
      </c>
      <c r="E1717" s="67">
        <v>1.51</v>
      </c>
      <c r="F1717" s="69">
        <v>4026</v>
      </c>
      <c r="G1717" t="s">
        <v>39</v>
      </c>
      <c r="H1717">
        <v>0</v>
      </c>
      <c r="I1717" t="s">
        <v>314</v>
      </c>
      <c r="J1717" t="s">
        <v>289</v>
      </c>
      <c r="K1717" t="s">
        <v>290</v>
      </c>
      <c r="L1717" s="36">
        <v>1663</v>
      </c>
      <c r="M1717">
        <v>37</v>
      </c>
      <c r="N1717" s="66">
        <v>2.2800000000000001E-2</v>
      </c>
      <c r="O1717" s="36">
        <v>1626</v>
      </c>
      <c r="P1717" s="66">
        <v>2.2700000000000001E-2</v>
      </c>
      <c r="Q1717" s="36">
        <v>1632</v>
      </c>
      <c r="R1717" s="36">
        <v>1663</v>
      </c>
      <c r="S1717" s="36">
        <v>1610</v>
      </c>
      <c r="T1717" s="66">
        <v>1.89E-2</v>
      </c>
      <c r="U1717" s="66">
        <v>1.09E-2</v>
      </c>
      <c r="V1717" s="66">
        <v>0</v>
      </c>
      <c r="W1717" s="66">
        <v>3.2899999999999999E-2</v>
      </c>
      <c r="X1717" s="1">
        <v>61500</v>
      </c>
      <c r="Y1717" s="1">
        <v>100636</v>
      </c>
      <c r="Z1717" s="1">
        <v>15366</v>
      </c>
      <c r="AA1717" t="s">
        <v>338</v>
      </c>
      <c r="AB1717" t="s">
        <v>629</v>
      </c>
      <c r="AC1717">
        <v>7.87</v>
      </c>
      <c r="AD1717">
        <v>1.03</v>
      </c>
      <c r="AE1717">
        <v>3.01</v>
      </c>
      <c r="AF1717" t="s">
        <v>230</v>
      </c>
      <c r="AG1717">
        <v>500</v>
      </c>
      <c r="AH1717" s="36">
        <v>1665</v>
      </c>
      <c r="AI1717">
        <v>300</v>
      </c>
      <c r="AJ1717" s="36">
        <v>1661</v>
      </c>
      <c r="AK1717">
        <v>100</v>
      </c>
      <c r="AL1717" s="2">
        <v>0.64027777777777772</v>
      </c>
      <c r="AM1717" s="3">
        <v>46183</v>
      </c>
      <c r="AN1717" t="s">
        <v>340</v>
      </c>
      <c r="AO1717" t="s">
        <v>341</v>
      </c>
      <c r="AQ1717" t="str">
        <f t="shared" si="26"/>
        <v/>
      </c>
    </row>
    <row r="1718" spans="1:43">
      <c r="A1718" s="8">
        <v>46206</v>
      </c>
      <c r="B1718" s="67">
        <v>4061.63</v>
      </c>
      <c r="C1718" s="67">
        <v>1.1599999999999999</v>
      </c>
      <c r="D1718" s="67">
        <v>69900</v>
      </c>
      <c r="E1718" s="67">
        <v>1.51</v>
      </c>
      <c r="F1718" s="69">
        <v>4062</v>
      </c>
      <c r="G1718" t="s">
        <v>40</v>
      </c>
      <c r="H1718">
        <v>0</v>
      </c>
      <c r="I1718" t="s">
        <v>288</v>
      </c>
      <c r="J1718" t="s">
        <v>289</v>
      </c>
      <c r="K1718" t="s">
        <v>295</v>
      </c>
      <c r="L1718" s="36">
        <v>23415</v>
      </c>
      <c r="M1718">
        <v>-5</v>
      </c>
      <c r="N1718" s="66">
        <v>-2.0000000000000001E-4</v>
      </c>
      <c r="O1718" s="36">
        <v>23420</v>
      </c>
      <c r="P1718" s="66">
        <v>-2.0000000000000001E-4</v>
      </c>
      <c r="Q1718" s="36">
        <v>21920</v>
      </c>
      <c r="R1718" s="36">
        <v>23545</v>
      </c>
      <c r="S1718" s="36">
        <v>20900</v>
      </c>
      <c r="T1718" s="66">
        <v>6.8199999999999997E-2</v>
      </c>
      <c r="U1718" s="66">
        <v>3.5799999999999998E-2</v>
      </c>
      <c r="V1718" s="66">
        <v>-5.4999999999999997E-3</v>
      </c>
      <c r="W1718" s="66">
        <v>0.1203</v>
      </c>
      <c r="X1718" s="1">
        <v>8451700</v>
      </c>
      <c r="Y1718" s="1">
        <v>188164956</v>
      </c>
      <c r="Z1718" s="1">
        <v>6596499</v>
      </c>
      <c r="AA1718" t="s">
        <v>691</v>
      </c>
      <c r="AB1718" t="s">
        <v>343</v>
      </c>
      <c r="AC1718">
        <v>112.73</v>
      </c>
      <c r="AD1718">
        <v>11.88</v>
      </c>
      <c r="AE1718">
        <v>0.15</v>
      </c>
      <c r="AF1718" t="s">
        <v>230</v>
      </c>
      <c r="AG1718" s="1">
        <v>15800</v>
      </c>
      <c r="AH1718" s="36">
        <v>23420</v>
      </c>
      <c r="AI1718">
        <v>300</v>
      </c>
      <c r="AJ1718" s="36">
        <v>23415</v>
      </c>
      <c r="AK1718">
        <v>200</v>
      </c>
      <c r="AL1718" s="2">
        <v>0.64166666666666672</v>
      </c>
      <c r="AN1718" t="s">
        <v>298</v>
      </c>
      <c r="AO1718" t="s">
        <v>344</v>
      </c>
      <c r="AQ1718" t="str">
        <f t="shared" si="26"/>
        <v/>
      </c>
    </row>
    <row r="1719" spans="1:43">
      <c r="A1719" s="8">
        <v>46206</v>
      </c>
      <c r="B1719" s="67">
        <v>4061.63</v>
      </c>
      <c r="C1719" s="67">
        <v>1.1599999999999999</v>
      </c>
      <c r="D1719" s="67">
        <v>69900</v>
      </c>
      <c r="E1719" s="67">
        <v>1.51</v>
      </c>
      <c r="F1719" s="69">
        <v>4063</v>
      </c>
      <c r="G1719" t="s">
        <v>41</v>
      </c>
      <c r="H1719">
        <v>0</v>
      </c>
      <c r="I1719" t="s">
        <v>288</v>
      </c>
      <c r="J1719" t="s">
        <v>289</v>
      </c>
      <c r="K1719" t="s">
        <v>290</v>
      </c>
      <c r="L1719" s="36">
        <v>6949</v>
      </c>
      <c r="M1719">
        <v>-75</v>
      </c>
      <c r="N1719" s="66">
        <v>-1.0699999999999999E-2</v>
      </c>
      <c r="O1719" s="36">
        <v>7024</v>
      </c>
      <c r="P1719" s="66">
        <v>-1.06E-2</v>
      </c>
      <c r="Q1719" s="36">
        <v>6874</v>
      </c>
      <c r="R1719" s="36">
        <v>6993</v>
      </c>
      <c r="S1719" s="36">
        <v>6789</v>
      </c>
      <c r="T1719" s="66">
        <v>1.09E-2</v>
      </c>
      <c r="U1719" s="66">
        <v>3.0999999999999999E-3</v>
      </c>
      <c r="V1719" s="66">
        <v>-6.1999999999999998E-3</v>
      </c>
      <c r="W1719" s="66">
        <v>2.35E-2</v>
      </c>
      <c r="X1719" s="1">
        <v>5574300</v>
      </c>
      <c r="Y1719" s="1">
        <v>38512341</v>
      </c>
      <c r="Z1719" s="1">
        <v>13793736</v>
      </c>
      <c r="AA1719" t="s">
        <v>556</v>
      </c>
      <c r="AB1719" t="s">
        <v>346</v>
      </c>
      <c r="AC1719">
        <v>25.7</v>
      </c>
      <c r="AD1719">
        <v>2.89</v>
      </c>
      <c r="AE1719">
        <v>1.53</v>
      </c>
      <c r="AF1719" t="s">
        <v>230</v>
      </c>
      <c r="AG1719" s="1">
        <v>138800</v>
      </c>
      <c r="AH1719" s="36">
        <v>6949</v>
      </c>
      <c r="AI1719">
        <v>900</v>
      </c>
      <c r="AJ1719" s="36">
        <v>6948</v>
      </c>
      <c r="AK1719">
        <v>600</v>
      </c>
      <c r="AL1719" s="2">
        <v>0.64166666666666672</v>
      </c>
      <c r="AN1719" t="s">
        <v>298</v>
      </c>
      <c r="AO1719" t="s">
        <v>335</v>
      </c>
      <c r="AQ1719" t="str">
        <f t="shared" si="26"/>
        <v/>
      </c>
    </row>
    <row r="1720" spans="1:43">
      <c r="A1720" s="8">
        <v>46206</v>
      </c>
      <c r="B1720" s="67">
        <v>4061.63</v>
      </c>
      <c r="C1720" s="67">
        <v>1.1599999999999999</v>
      </c>
      <c r="D1720" s="67">
        <v>69900</v>
      </c>
      <c r="E1720" s="67">
        <v>1.51</v>
      </c>
      <c r="F1720" s="69">
        <v>4068</v>
      </c>
      <c r="G1720" t="s">
        <v>42</v>
      </c>
      <c r="H1720">
        <v>0</v>
      </c>
      <c r="I1720" t="s">
        <v>347</v>
      </c>
      <c r="J1720" t="s">
        <v>323</v>
      </c>
      <c r="K1720" t="s">
        <v>290</v>
      </c>
      <c r="L1720" s="36">
        <v>1604</v>
      </c>
      <c r="M1720">
        <v>-3</v>
      </c>
      <c r="N1720" s="66">
        <v>-1.9E-3</v>
      </c>
      <c r="O1720" s="36">
        <v>1607</v>
      </c>
      <c r="P1720" s="66">
        <v>-1.8E-3</v>
      </c>
      <c r="Q1720" s="36">
        <v>1604</v>
      </c>
      <c r="R1720" s="36">
        <v>1610</v>
      </c>
      <c r="S1720" s="36">
        <v>1590</v>
      </c>
      <c r="T1720" s="66">
        <v>0</v>
      </c>
      <c r="U1720" s="66">
        <v>0</v>
      </c>
      <c r="V1720" s="66">
        <v>-3.7000000000000002E-3</v>
      </c>
      <c r="W1720" s="66">
        <v>8.8000000000000005E-3</v>
      </c>
      <c r="X1720" s="1">
        <v>6800</v>
      </c>
      <c r="Y1720" s="1">
        <v>10894</v>
      </c>
      <c r="Z1720" s="1">
        <v>3031</v>
      </c>
      <c r="AA1720" t="s">
        <v>348</v>
      </c>
      <c r="AB1720" t="s">
        <v>692</v>
      </c>
      <c r="AC1720">
        <v>21.07</v>
      </c>
      <c r="AD1720">
        <v>1.41</v>
      </c>
      <c r="AE1720">
        <v>0</v>
      </c>
      <c r="AF1720">
        <v>1.5</v>
      </c>
      <c r="AG1720">
        <v>200</v>
      </c>
      <c r="AH1720" s="36">
        <v>1605</v>
      </c>
      <c r="AI1720">
        <v>900</v>
      </c>
      <c r="AJ1720" s="36">
        <v>1595</v>
      </c>
      <c r="AK1720">
        <v>200</v>
      </c>
      <c r="AL1720" s="2">
        <v>0.62847222222222221</v>
      </c>
      <c r="AN1720" t="s">
        <v>350</v>
      </c>
      <c r="AO1720" t="s">
        <v>351</v>
      </c>
      <c r="AQ1720" t="str">
        <f t="shared" si="26"/>
        <v/>
      </c>
    </row>
    <row r="1721" spans="1:43">
      <c r="A1721" s="8">
        <v>46206</v>
      </c>
      <c r="B1721" s="67">
        <v>4061.63</v>
      </c>
      <c r="C1721" s="67">
        <v>1.1599999999999999</v>
      </c>
      <c r="D1721" s="67">
        <v>69900</v>
      </c>
      <c r="E1721" s="67">
        <v>1.51</v>
      </c>
      <c r="F1721" s="69">
        <v>4100</v>
      </c>
      <c r="G1721" t="s">
        <v>43</v>
      </c>
      <c r="H1721">
        <v>0</v>
      </c>
      <c r="I1721" t="s">
        <v>314</v>
      </c>
      <c r="J1721" t="s">
        <v>289</v>
      </c>
      <c r="K1721" t="s">
        <v>290</v>
      </c>
      <c r="L1721" s="36">
        <v>1634</v>
      </c>
      <c r="M1721">
        <v>39</v>
      </c>
      <c r="N1721" s="66">
        <v>2.4500000000000001E-2</v>
      </c>
      <c r="O1721" s="36">
        <v>1595</v>
      </c>
      <c r="P1721" s="66">
        <v>2.4400000000000002E-2</v>
      </c>
      <c r="Q1721" s="36">
        <v>1595</v>
      </c>
      <c r="R1721" s="36">
        <v>1636</v>
      </c>
      <c r="S1721" s="36">
        <v>1543</v>
      </c>
      <c r="T1721" s="66">
        <v>2.4400000000000002E-2</v>
      </c>
      <c r="U1721" s="66">
        <v>2.76E-2</v>
      </c>
      <c r="V1721" s="66">
        <v>-1.1999999999999999E-3</v>
      </c>
      <c r="W1721" s="66">
        <v>5.8900000000000001E-2</v>
      </c>
      <c r="X1721" s="1">
        <v>65900</v>
      </c>
      <c r="Y1721" s="1">
        <v>104798</v>
      </c>
      <c r="Z1721" s="1">
        <v>9966</v>
      </c>
      <c r="AA1721" t="s">
        <v>544</v>
      </c>
      <c r="AB1721" t="s">
        <v>353</v>
      </c>
      <c r="AC1721">
        <v>18.91</v>
      </c>
      <c r="AD1721">
        <v>1.04</v>
      </c>
      <c r="AE1721">
        <v>0</v>
      </c>
      <c r="AF1721" t="s">
        <v>230</v>
      </c>
      <c r="AG1721">
        <v>600</v>
      </c>
      <c r="AH1721" s="36">
        <v>1635</v>
      </c>
      <c r="AI1721">
        <v>100</v>
      </c>
      <c r="AJ1721" s="36">
        <v>1632</v>
      </c>
      <c r="AK1721">
        <v>200</v>
      </c>
      <c r="AL1721" s="2">
        <v>0.64097222222222228</v>
      </c>
      <c r="AN1721" t="s">
        <v>298</v>
      </c>
      <c r="AO1721" t="s">
        <v>335</v>
      </c>
      <c r="AQ1721" t="str">
        <f t="shared" si="26"/>
        <v/>
      </c>
    </row>
    <row r="1722" spans="1:43">
      <c r="A1722" s="8">
        <v>46206</v>
      </c>
      <c r="B1722" s="67">
        <v>4061.63</v>
      </c>
      <c r="C1722" s="67">
        <v>1.1599999999999999</v>
      </c>
      <c r="D1722" s="67">
        <v>69900</v>
      </c>
      <c r="E1722" s="67">
        <v>1.51</v>
      </c>
      <c r="F1722" s="69">
        <v>4182</v>
      </c>
      <c r="G1722" t="s">
        <v>44</v>
      </c>
      <c r="H1722">
        <v>0</v>
      </c>
      <c r="I1722" t="s">
        <v>288</v>
      </c>
      <c r="J1722" t="s">
        <v>289</v>
      </c>
      <c r="K1722" t="s">
        <v>295</v>
      </c>
      <c r="L1722" s="36">
        <v>4959</v>
      </c>
      <c r="M1722">
        <v>111</v>
      </c>
      <c r="N1722" s="66">
        <v>2.29E-2</v>
      </c>
      <c r="O1722" s="36">
        <v>4848</v>
      </c>
      <c r="P1722" s="66">
        <v>2.2800000000000001E-2</v>
      </c>
      <c r="Q1722" s="36">
        <v>4675</v>
      </c>
      <c r="R1722" s="36">
        <v>4962</v>
      </c>
      <c r="S1722" s="36">
        <v>4660</v>
      </c>
      <c r="T1722" s="66">
        <v>6.0699999999999997E-2</v>
      </c>
      <c r="U1722" s="66">
        <v>1.2999999999999999E-2</v>
      </c>
      <c r="V1722" s="66">
        <v>-5.9999999999999995E-4</v>
      </c>
      <c r="W1722" s="66">
        <v>6.4100000000000004E-2</v>
      </c>
      <c r="X1722" s="1">
        <v>664700</v>
      </c>
      <c r="Y1722" s="1">
        <v>3214323</v>
      </c>
      <c r="Z1722" s="1">
        <v>1049753</v>
      </c>
      <c r="AA1722" t="s">
        <v>678</v>
      </c>
      <c r="AB1722" t="s">
        <v>355</v>
      </c>
      <c r="AC1722">
        <v>21.02</v>
      </c>
      <c r="AD1722">
        <v>1.49</v>
      </c>
      <c r="AE1722">
        <v>2.2200000000000002</v>
      </c>
      <c r="AF1722" t="s">
        <v>230</v>
      </c>
      <c r="AG1722" s="1">
        <v>19300</v>
      </c>
      <c r="AH1722" s="36">
        <v>4961</v>
      </c>
      <c r="AI1722">
        <v>900</v>
      </c>
      <c r="AJ1722" s="36">
        <v>4958</v>
      </c>
      <c r="AK1722">
        <v>400</v>
      </c>
      <c r="AL1722" s="2">
        <v>0.64097222222222228</v>
      </c>
      <c r="AN1722" t="s">
        <v>298</v>
      </c>
      <c r="AO1722" t="s">
        <v>335</v>
      </c>
      <c r="AQ1722" t="str">
        <f t="shared" si="26"/>
        <v/>
      </c>
    </row>
    <row r="1723" spans="1:43">
      <c r="A1723" s="8">
        <v>46206</v>
      </c>
      <c r="B1723" s="67">
        <v>4061.63</v>
      </c>
      <c r="C1723" s="67">
        <v>1.1599999999999999</v>
      </c>
      <c r="D1723" s="67">
        <v>69900</v>
      </c>
      <c r="E1723" s="67">
        <v>1.51</v>
      </c>
      <c r="F1723" s="69">
        <v>4188</v>
      </c>
      <c r="G1723" t="s">
        <v>45</v>
      </c>
      <c r="H1723">
        <v>0</v>
      </c>
      <c r="I1723" t="s">
        <v>288</v>
      </c>
      <c r="J1723" t="s">
        <v>289</v>
      </c>
      <c r="K1723" t="s">
        <v>295</v>
      </c>
      <c r="L1723" s="36">
        <v>1167</v>
      </c>
      <c r="M1723">
        <v>37.5</v>
      </c>
      <c r="N1723" s="66">
        <v>3.32E-2</v>
      </c>
      <c r="O1723" s="36">
        <v>1129.5</v>
      </c>
      <c r="P1723" s="66">
        <v>3.32E-2</v>
      </c>
      <c r="Q1723" s="36">
        <v>1142</v>
      </c>
      <c r="R1723" s="36">
        <v>1172.5</v>
      </c>
      <c r="S1723" s="36">
        <v>1126.5</v>
      </c>
      <c r="T1723" s="66">
        <v>2.18E-2</v>
      </c>
      <c r="U1723" s="66">
        <v>1.47E-2</v>
      </c>
      <c r="V1723" s="66">
        <v>-4.5999999999999999E-3</v>
      </c>
      <c r="W1723" s="66">
        <v>3.5900000000000001E-2</v>
      </c>
      <c r="X1723" s="1">
        <v>3906500</v>
      </c>
      <c r="Y1723" s="1">
        <v>4493730</v>
      </c>
      <c r="Z1723" s="1">
        <v>1682192</v>
      </c>
      <c r="AA1723" t="s">
        <v>356</v>
      </c>
      <c r="AB1723" t="s">
        <v>357</v>
      </c>
      <c r="AC1723">
        <v>13.33</v>
      </c>
      <c r="AD1723">
        <v>0.89</v>
      </c>
      <c r="AE1723">
        <v>2.74</v>
      </c>
      <c r="AF1723" t="s">
        <v>230</v>
      </c>
      <c r="AG1723" s="1">
        <v>313500</v>
      </c>
      <c r="AH1723" s="36">
        <v>1168</v>
      </c>
      <c r="AI1723">
        <v>500</v>
      </c>
      <c r="AJ1723" s="36">
        <v>1167</v>
      </c>
      <c r="AK1723">
        <v>100</v>
      </c>
      <c r="AL1723" s="2">
        <v>0.64166666666666672</v>
      </c>
      <c r="AN1723" t="s">
        <v>298</v>
      </c>
      <c r="AO1723" t="s">
        <v>335</v>
      </c>
      <c r="AQ1723" t="str">
        <f t="shared" si="26"/>
        <v/>
      </c>
    </row>
    <row r="1724" spans="1:43">
      <c r="A1724" s="8">
        <v>46206</v>
      </c>
      <c r="B1724" s="67">
        <v>4061.63</v>
      </c>
      <c r="C1724" s="67">
        <v>1.1599999999999999</v>
      </c>
      <c r="D1724" s="67">
        <v>69900</v>
      </c>
      <c r="E1724" s="67">
        <v>1.51</v>
      </c>
      <c r="F1724" s="69">
        <v>4220</v>
      </c>
      <c r="G1724" t="s">
        <v>46</v>
      </c>
      <c r="H1724">
        <v>0</v>
      </c>
      <c r="I1724" t="s">
        <v>288</v>
      </c>
      <c r="J1724" t="s">
        <v>289</v>
      </c>
      <c r="K1724" t="s">
        <v>290</v>
      </c>
      <c r="L1724" s="36">
        <v>1753</v>
      </c>
      <c r="M1724">
        <v>35</v>
      </c>
      <c r="N1724" s="66">
        <v>2.0400000000000001E-2</v>
      </c>
      <c r="O1724" s="36">
        <v>1718</v>
      </c>
      <c r="P1724" s="66">
        <v>2.0299999999999999E-2</v>
      </c>
      <c r="Q1724" s="36">
        <v>1725</v>
      </c>
      <c r="R1724" s="36">
        <v>1760</v>
      </c>
      <c r="S1724" s="36">
        <v>1711</v>
      </c>
      <c r="T1724" s="66">
        <v>1.6199999999999999E-2</v>
      </c>
      <c r="U1724" s="66">
        <v>8.0000000000000002E-3</v>
      </c>
      <c r="V1724" s="66">
        <v>-3.8999999999999998E-3</v>
      </c>
      <c r="W1724" s="66">
        <v>2.4500000000000001E-2</v>
      </c>
      <c r="X1724" s="1">
        <v>93400</v>
      </c>
      <c r="Y1724" s="1">
        <v>162356</v>
      </c>
      <c r="Z1724" s="1">
        <v>89884</v>
      </c>
      <c r="AA1724" t="s">
        <v>358</v>
      </c>
      <c r="AB1724" t="s">
        <v>578</v>
      </c>
      <c r="AC1724">
        <v>12.26</v>
      </c>
      <c r="AD1724">
        <v>1.23</v>
      </c>
      <c r="AE1724">
        <v>3.08</v>
      </c>
      <c r="AF1724" t="s">
        <v>230</v>
      </c>
      <c r="AG1724">
        <v>0</v>
      </c>
      <c r="AH1724" s="36">
        <v>1753</v>
      </c>
      <c r="AI1724">
        <v>200</v>
      </c>
      <c r="AJ1724" s="36">
        <v>1751</v>
      </c>
      <c r="AK1724">
        <v>100</v>
      </c>
      <c r="AL1724" s="2">
        <v>0.64097222222222228</v>
      </c>
      <c r="AN1724" t="s">
        <v>298</v>
      </c>
      <c r="AO1724" t="s">
        <v>335</v>
      </c>
      <c r="AQ1724" t="str">
        <f t="shared" si="26"/>
        <v/>
      </c>
    </row>
    <row r="1725" spans="1:43">
      <c r="A1725" s="8">
        <v>46206</v>
      </c>
      <c r="B1725" s="67">
        <v>4061.63</v>
      </c>
      <c r="C1725" s="67">
        <v>1.1599999999999999</v>
      </c>
      <c r="D1725" s="67">
        <v>69900</v>
      </c>
      <c r="E1725" s="67">
        <v>1.51</v>
      </c>
      <c r="F1725" s="69">
        <v>4334</v>
      </c>
      <c r="G1725" t="s">
        <v>47</v>
      </c>
      <c r="H1725">
        <v>0</v>
      </c>
      <c r="I1725" t="s">
        <v>314</v>
      </c>
      <c r="J1725" t="s">
        <v>323</v>
      </c>
      <c r="K1725" t="s">
        <v>290</v>
      </c>
      <c r="L1725">
        <v>381</v>
      </c>
      <c r="M1725">
        <v>9</v>
      </c>
      <c r="N1725" s="66">
        <v>2.4199999999999999E-2</v>
      </c>
      <c r="O1725">
        <v>372</v>
      </c>
      <c r="P1725" s="66">
        <v>2.41E-2</v>
      </c>
      <c r="Q1725">
        <v>370</v>
      </c>
      <c r="R1725">
        <v>381</v>
      </c>
      <c r="S1725">
        <v>370</v>
      </c>
      <c r="T1725" s="66">
        <v>2.9700000000000001E-2</v>
      </c>
      <c r="U1725" s="66">
        <v>2.1399999999999999E-2</v>
      </c>
      <c r="V1725" s="66">
        <v>0</v>
      </c>
      <c r="W1725" s="66">
        <v>2.9700000000000001E-2</v>
      </c>
      <c r="X1725" s="1">
        <v>9500</v>
      </c>
      <c r="Y1725" s="1">
        <v>3586</v>
      </c>
      <c r="Z1725" s="1">
        <v>4227</v>
      </c>
      <c r="AA1725" t="s">
        <v>360</v>
      </c>
      <c r="AB1725" t="s">
        <v>693</v>
      </c>
      <c r="AC1725">
        <v>11.44</v>
      </c>
      <c r="AD1725">
        <v>1.25</v>
      </c>
      <c r="AE1725">
        <v>2.62</v>
      </c>
      <c r="AF1725">
        <v>0.1</v>
      </c>
      <c r="AG1725">
        <v>100</v>
      </c>
      <c r="AH1725">
        <v>380</v>
      </c>
      <c r="AI1725">
        <v>100</v>
      </c>
      <c r="AJ1725">
        <v>378</v>
      </c>
      <c r="AK1725">
        <v>300</v>
      </c>
      <c r="AL1725" s="2">
        <v>0.62430555555555556</v>
      </c>
      <c r="AM1725" s="3">
        <v>46183</v>
      </c>
      <c r="AN1725" t="s">
        <v>306</v>
      </c>
      <c r="AO1725" t="s">
        <v>351</v>
      </c>
      <c r="AQ1725" t="str">
        <f t="shared" si="26"/>
        <v/>
      </c>
    </row>
    <row r="1726" spans="1:43">
      <c r="A1726" s="8">
        <v>46206</v>
      </c>
      <c r="B1726" s="67">
        <v>4061.63</v>
      </c>
      <c r="C1726" s="67">
        <v>1.1599999999999999</v>
      </c>
      <c r="D1726" s="67">
        <v>69900</v>
      </c>
      <c r="E1726" s="67">
        <v>1.51</v>
      </c>
      <c r="F1726" s="69">
        <v>4523</v>
      </c>
      <c r="G1726" t="s">
        <v>48</v>
      </c>
      <c r="H1726">
        <v>0</v>
      </c>
      <c r="I1726" t="s">
        <v>288</v>
      </c>
      <c r="J1726" t="s">
        <v>289</v>
      </c>
      <c r="K1726" t="s">
        <v>295</v>
      </c>
      <c r="L1726" s="36">
        <v>4248</v>
      </c>
      <c r="M1726">
        <v>60</v>
      </c>
      <c r="N1726" s="66">
        <v>1.43E-2</v>
      </c>
      <c r="O1726" s="36">
        <v>4188</v>
      </c>
      <c r="P1726" s="66">
        <v>1.43E-2</v>
      </c>
      <c r="Q1726" s="36">
        <v>4301</v>
      </c>
      <c r="R1726" s="36">
        <v>4342</v>
      </c>
      <c r="S1726" s="36">
        <v>4246</v>
      </c>
      <c r="T1726" s="66">
        <v>-1.23E-2</v>
      </c>
      <c r="U1726" s="66">
        <v>-1.32E-2</v>
      </c>
      <c r="V1726" s="66">
        <v>-2.1600000000000001E-2</v>
      </c>
      <c r="W1726" s="66">
        <v>4.0000000000000002E-4</v>
      </c>
      <c r="X1726" s="1">
        <v>1218100</v>
      </c>
      <c r="Y1726" s="1">
        <v>5237841</v>
      </c>
      <c r="Z1726" s="1">
        <v>1238925</v>
      </c>
      <c r="AA1726" t="s">
        <v>362</v>
      </c>
      <c r="AB1726" t="s">
        <v>631</v>
      </c>
      <c r="AC1726">
        <v>22.93</v>
      </c>
      <c r="AD1726">
        <v>1.33</v>
      </c>
      <c r="AE1726">
        <v>3.77</v>
      </c>
      <c r="AF1726" t="s">
        <v>230</v>
      </c>
      <c r="AG1726" s="1">
        <v>97100</v>
      </c>
      <c r="AH1726" s="36">
        <v>4251</v>
      </c>
      <c r="AI1726" s="1">
        <v>1400</v>
      </c>
      <c r="AJ1726" s="36">
        <v>4249</v>
      </c>
      <c r="AK1726">
        <v>300</v>
      </c>
      <c r="AL1726" s="2">
        <v>0.64166666666666672</v>
      </c>
      <c r="AN1726" t="s">
        <v>298</v>
      </c>
      <c r="AO1726" t="s">
        <v>364</v>
      </c>
      <c r="AQ1726" t="str">
        <f t="shared" si="26"/>
        <v/>
      </c>
    </row>
    <row r="1727" spans="1:43">
      <c r="A1727" s="8">
        <v>46206</v>
      </c>
      <c r="B1727" s="67">
        <v>4061.63</v>
      </c>
      <c r="C1727" s="67">
        <v>1.1599999999999999</v>
      </c>
      <c r="D1727" s="67">
        <v>69900</v>
      </c>
      <c r="E1727" s="67">
        <v>1.51</v>
      </c>
      <c r="F1727" s="69">
        <v>4528</v>
      </c>
      <c r="G1727" t="s">
        <v>49</v>
      </c>
      <c r="H1727">
        <v>0</v>
      </c>
      <c r="I1727" t="s">
        <v>288</v>
      </c>
      <c r="J1727" t="s">
        <v>289</v>
      </c>
      <c r="K1727" t="s">
        <v>290</v>
      </c>
      <c r="L1727" s="36">
        <v>2412.5</v>
      </c>
      <c r="M1727">
        <v>10.5</v>
      </c>
      <c r="N1727" s="66">
        <v>4.4000000000000003E-3</v>
      </c>
      <c r="O1727" s="36">
        <v>2402</v>
      </c>
      <c r="P1727" s="66">
        <v>4.3E-3</v>
      </c>
      <c r="Q1727" s="36">
        <v>2460</v>
      </c>
      <c r="R1727" s="36">
        <v>2469.5</v>
      </c>
      <c r="S1727" s="36">
        <v>2408.5</v>
      </c>
      <c r="T1727" s="66">
        <v>-1.9300000000000001E-2</v>
      </c>
      <c r="U1727" s="66">
        <v>-8.9999999999999993E-3</v>
      </c>
      <c r="V1727" s="66">
        <v>-2.3E-2</v>
      </c>
      <c r="W1727" s="66">
        <v>1.6000000000000001E-3</v>
      </c>
      <c r="X1727" s="1">
        <v>664100</v>
      </c>
      <c r="Y1727" s="1">
        <v>1617592</v>
      </c>
      <c r="Z1727" s="1">
        <v>1203096</v>
      </c>
      <c r="AA1727" t="s">
        <v>365</v>
      </c>
      <c r="AB1727" t="s">
        <v>580</v>
      </c>
      <c r="AC1727">
        <v>15.97</v>
      </c>
      <c r="AD1727">
        <v>1.33</v>
      </c>
      <c r="AE1727">
        <v>3.32</v>
      </c>
      <c r="AF1727" t="s">
        <v>230</v>
      </c>
      <c r="AG1727" s="1">
        <v>81700</v>
      </c>
      <c r="AH1727" s="36">
        <v>2412.5</v>
      </c>
      <c r="AI1727">
        <v>700</v>
      </c>
      <c r="AJ1727" s="36">
        <v>2411</v>
      </c>
      <c r="AK1727">
        <v>800</v>
      </c>
      <c r="AL1727" s="2">
        <v>0.64166666666666672</v>
      </c>
      <c r="AN1727" t="s">
        <v>298</v>
      </c>
      <c r="AO1727" t="s">
        <v>364</v>
      </c>
      <c r="AQ1727" t="str">
        <f t="shared" si="26"/>
        <v/>
      </c>
    </row>
    <row r="1728" spans="1:43">
      <c r="A1728" s="8">
        <v>46206</v>
      </c>
      <c r="B1728" s="67">
        <v>4061.63</v>
      </c>
      <c r="C1728" s="67">
        <v>1.1599999999999999</v>
      </c>
      <c r="D1728" s="67">
        <v>69900</v>
      </c>
      <c r="E1728" s="67">
        <v>1.51</v>
      </c>
      <c r="F1728" s="69">
        <v>4661</v>
      </c>
      <c r="G1728" t="s">
        <v>50</v>
      </c>
      <c r="H1728">
        <v>0</v>
      </c>
      <c r="I1728" t="s">
        <v>288</v>
      </c>
      <c r="J1728" t="s">
        <v>289</v>
      </c>
      <c r="K1728" t="s">
        <v>290</v>
      </c>
      <c r="L1728" s="36">
        <v>2543</v>
      </c>
      <c r="M1728">
        <v>38</v>
      </c>
      <c r="N1728" s="66">
        <v>1.52E-2</v>
      </c>
      <c r="O1728" s="36">
        <v>2505</v>
      </c>
      <c r="P1728" s="66">
        <v>1.5100000000000001E-2</v>
      </c>
      <c r="Q1728" s="36">
        <v>2554.5</v>
      </c>
      <c r="R1728" s="36">
        <v>2582.5</v>
      </c>
      <c r="S1728" s="36">
        <v>2538</v>
      </c>
      <c r="T1728" s="66">
        <v>-4.4999999999999997E-3</v>
      </c>
      <c r="U1728" s="66">
        <v>-6.6E-3</v>
      </c>
      <c r="V1728" s="66">
        <v>-1.52E-2</v>
      </c>
      <c r="W1728" s="66">
        <v>1.9E-3</v>
      </c>
      <c r="X1728" s="1">
        <v>4107400</v>
      </c>
      <c r="Y1728" s="1">
        <v>10494430</v>
      </c>
      <c r="Z1728" s="1">
        <v>4578546</v>
      </c>
      <c r="AA1728" t="s">
        <v>367</v>
      </c>
      <c r="AB1728" t="s">
        <v>368</v>
      </c>
      <c r="AC1728">
        <v>35.61</v>
      </c>
      <c r="AD1728">
        <v>3.79</v>
      </c>
      <c r="AE1728">
        <v>0.63</v>
      </c>
      <c r="AF1728" t="s">
        <v>230</v>
      </c>
      <c r="AG1728">
        <v>0</v>
      </c>
      <c r="AH1728" s="36">
        <v>2543.5</v>
      </c>
      <c r="AI1728" s="1">
        <v>1400</v>
      </c>
      <c r="AJ1728" s="36">
        <v>2542.5</v>
      </c>
      <c r="AK1728" s="1">
        <v>1800</v>
      </c>
      <c r="AL1728" s="2">
        <v>0.64166666666666672</v>
      </c>
      <c r="AN1728" t="s">
        <v>298</v>
      </c>
      <c r="AO1728" t="s">
        <v>313</v>
      </c>
      <c r="AQ1728" t="str">
        <f t="shared" si="26"/>
        <v/>
      </c>
    </row>
    <row r="1729" spans="1:43">
      <c r="A1729" s="8">
        <v>46206</v>
      </c>
      <c r="B1729" s="67">
        <v>4061.63</v>
      </c>
      <c r="C1729" s="67">
        <v>1.1599999999999999</v>
      </c>
      <c r="D1729" s="67">
        <v>69900</v>
      </c>
      <c r="E1729" s="67">
        <v>1.51</v>
      </c>
      <c r="F1729" s="69">
        <v>5020</v>
      </c>
      <c r="G1729" t="s">
        <v>51</v>
      </c>
      <c r="H1729">
        <v>0</v>
      </c>
      <c r="I1729" t="s">
        <v>288</v>
      </c>
      <c r="J1729" t="s">
        <v>289</v>
      </c>
      <c r="K1729" t="s">
        <v>290</v>
      </c>
      <c r="L1729" s="36">
        <v>1221.5</v>
      </c>
      <c r="M1729">
        <v>2</v>
      </c>
      <c r="N1729" s="66">
        <v>1.6000000000000001E-3</v>
      </c>
      <c r="O1729" s="36">
        <v>1219.5</v>
      </c>
      <c r="P1729" s="66">
        <v>1.6000000000000001E-3</v>
      </c>
      <c r="Q1729" s="36">
        <v>1230</v>
      </c>
      <c r="R1729" s="36">
        <v>1237</v>
      </c>
      <c r="S1729" s="36">
        <v>1216.5</v>
      </c>
      <c r="T1729" s="66">
        <v>-6.8999999999999999E-3</v>
      </c>
      <c r="U1729" s="66">
        <v>-5.5999999999999999E-3</v>
      </c>
      <c r="V1729" s="66">
        <v>-1.2500000000000001E-2</v>
      </c>
      <c r="W1729" s="66">
        <v>4.1000000000000003E-3</v>
      </c>
      <c r="X1729" s="1">
        <v>3161700</v>
      </c>
      <c r="Y1729" s="1">
        <v>3878826</v>
      </c>
      <c r="Z1729" s="1">
        <v>3306315</v>
      </c>
      <c r="AA1729" t="s">
        <v>369</v>
      </c>
      <c r="AB1729" t="s">
        <v>370</v>
      </c>
      <c r="AC1729">
        <v>7.89</v>
      </c>
      <c r="AD1729">
        <v>0.97</v>
      </c>
      <c r="AE1729">
        <v>2.78</v>
      </c>
      <c r="AF1729" t="s">
        <v>230</v>
      </c>
      <c r="AG1729" s="1">
        <v>349300</v>
      </c>
      <c r="AH1729" s="36">
        <v>1221.5</v>
      </c>
      <c r="AI1729">
        <v>500</v>
      </c>
      <c r="AJ1729" s="36">
        <v>1221</v>
      </c>
      <c r="AK1729" s="1">
        <v>48500</v>
      </c>
      <c r="AL1729" s="2">
        <v>0.64166666666666672</v>
      </c>
      <c r="AN1729" t="s">
        <v>298</v>
      </c>
      <c r="AO1729" t="s">
        <v>371</v>
      </c>
      <c r="AQ1729" t="str">
        <f t="shared" si="26"/>
        <v/>
      </c>
    </row>
    <row r="1730" spans="1:43">
      <c r="A1730" s="8">
        <v>46206</v>
      </c>
      <c r="B1730" s="67">
        <v>4061.63</v>
      </c>
      <c r="C1730" s="67">
        <v>1.1599999999999999</v>
      </c>
      <c r="D1730" s="67">
        <v>69900</v>
      </c>
      <c r="E1730" s="67">
        <v>1.51</v>
      </c>
      <c r="F1730" s="69">
        <v>5201</v>
      </c>
      <c r="G1730" t="s">
        <v>52</v>
      </c>
      <c r="H1730">
        <v>0</v>
      </c>
      <c r="I1730" t="s">
        <v>288</v>
      </c>
      <c r="J1730" t="s">
        <v>289</v>
      </c>
      <c r="K1730" t="s">
        <v>295</v>
      </c>
      <c r="L1730" s="36">
        <v>6852</v>
      </c>
      <c r="M1730">
        <v>72</v>
      </c>
      <c r="N1730" s="66">
        <v>1.06E-2</v>
      </c>
      <c r="O1730" s="36">
        <v>6780</v>
      </c>
      <c r="P1730" s="66">
        <v>1.06E-2</v>
      </c>
      <c r="Q1730" s="36">
        <v>6770</v>
      </c>
      <c r="R1730" s="36">
        <v>6854</v>
      </c>
      <c r="S1730" s="36">
        <v>6715</v>
      </c>
      <c r="T1730" s="66">
        <v>1.21E-2</v>
      </c>
      <c r="U1730" s="66">
        <v>2.7000000000000001E-3</v>
      </c>
      <c r="V1730" s="66">
        <v>-2.0000000000000001E-4</v>
      </c>
      <c r="W1730" s="66">
        <v>2.0400000000000001E-2</v>
      </c>
      <c r="X1730" s="1">
        <v>687400</v>
      </c>
      <c r="Y1730" s="1">
        <v>4673043</v>
      </c>
      <c r="Z1730" s="1">
        <v>1489862</v>
      </c>
      <c r="AA1730" t="s">
        <v>581</v>
      </c>
      <c r="AB1730" t="s">
        <v>373</v>
      </c>
      <c r="AC1730">
        <v>18.899999999999999</v>
      </c>
      <c r="AD1730">
        <v>0.97</v>
      </c>
      <c r="AE1730">
        <v>3.06</v>
      </c>
      <c r="AF1730" t="s">
        <v>230</v>
      </c>
      <c r="AG1730" s="1">
        <v>74100</v>
      </c>
      <c r="AH1730" s="36">
        <v>6854</v>
      </c>
      <c r="AI1730" s="1">
        <v>1500</v>
      </c>
      <c r="AJ1730" s="36">
        <v>6852</v>
      </c>
      <c r="AK1730">
        <v>100</v>
      </c>
      <c r="AL1730" s="2">
        <v>0.64166666666666672</v>
      </c>
      <c r="AN1730" t="s">
        <v>293</v>
      </c>
      <c r="AO1730" t="s">
        <v>341</v>
      </c>
      <c r="AQ1730" t="str">
        <f t="shared" si="26"/>
        <v/>
      </c>
    </row>
    <row r="1731" spans="1:43">
      <c r="A1731" s="8">
        <v>46206</v>
      </c>
      <c r="B1731" s="67">
        <v>4061.63</v>
      </c>
      <c r="C1731" s="67">
        <v>1.1599999999999999</v>
      </c>
      <c r="D1731" s="67">
        <v>69900</v>
      </c>
      <c r="E1731" s="67">
        <v>1.51</v>
      </c>
      <c r="F1731" s="69">
        <v>5302</v>
      </c>
      <c r="G1731" t="s">
        <v>53</v>
      </c>
      <c r="H1731">
        <v>0</v>
      </c>
      <c r="I1731" t="s">
        <v>288</v>
      </c>
      <c r="J1731" t="s">
        <v>289</v>
      </c>
      <c r="K1731" t="s">
        <v>290</v>
      </c>
      <c r="L1731" s="36">
        <v>4865</v>
      </c>
      <c r="M1731">
        <v>40</v>
      </c>
      <c r="N1731" s="66">
        <v>8.3000000000000001E-3</v>
      </c>
      <c r="O1731" s="36">
        <v>4825</v>
      </c>
      <c r="P1731" s="66">
        <v>8.2000000000000007E-3</v>
      </c>
      <c r="Q1731" s="36">
        <v>4830</v>
      </c>
      <c r="R1731" s="36">
        <v>4900</v>
      </c>
      <c r="S1731" s="36">
        <v>4820</v>
      </c>
      <c r="T1731" s="66">
        <v>7.1999999999999998E-3</v>
      </c>
      <c r="U1731" s="66">
        <v>1E-3</v>
      </c>
      <c r="V1731" s="66">
        <v>-7.1000000000000004E-3</v>
      </c>
      <c r="W1731" s="66">
        <v>9.2999999999999992E-3</v>
      </c>
      <c r="X1731" s="1">
        <v>83800</v>
      </c>
      <c r="Y1731" s="1">
        <v>407962</v>
      </c>
      <c r="Z1731" s="1">
        <v>57565</v>
      </c>
      <c r="AA1731" t="s">
        <v>374</v>
      </c>
      <c r="AB1731" t="s">
        <v>375</v>
      </c>
      <c r="AC1731">
        <v>19.73</v>
      </c>
      <c r="AD1731">
        <v>0.98</v>
      </c>
      <c r="AE1731">
        <v>4.1100000000000003</v>
      </c>
      <c r="AF1731" t="s">
        <v>230</v>
      </c>
      <c r="AG1731" s="1">
        <v>13100</v>
      </c>
      <c r="AH1731" s="36">
        <v>4865</v>
      </c>
      <c r="AI1731">
        <v>300</v>
      </c>
      <c r="AJ1731" s="36">
        <v>4860</v>
      </c>
      <c r="AK1731">
        <v>700</v>
      </c>
      <c r="AL1731" s="2">
        <v>0.64097222222222228</v>
      </c>
      <c r="AN1731" t="s">
        <v>293</v>
      </c>
      <c r="AO1731" t="s">
        <v>341</v>
      </c>
      <c r="AQ1731" t="str">
        <f t="shared" ref="AQ1731:AQ1794" si="27">IF(AP1731="","",ROUND((L1731-AP1731)/AP1731,4))</f>
        <v/>
      </c>
    </row>
    <row r="1732" spans="1:43">
      <c r="A1732" s="8">
        <v>46206</v>
      </c>
      <c r="B1732" s="67">
        <v>4061.63</v>
      </c>
      <c r="C1732" s="67">
        <v>1.1599999999999999</v>
      </c>
      <c r="D1732" s="67">
        <v>69900</v>
      </c>
      <c r="E1732" s="67">
        <v>1.51</v>
      </c>
      <c r="F1732" s="69">
        <v>5310</v>
      </c>
      <c r="G1732" t="s">
        <v>54</v>
      </c>
      <c r="H1732">
        <v>0</v>
      </c>
      <c r="I1732" t="s">
        <v>288</v>
      </c>
      <c r="J1732" t="s">
        <v>289</v>
      </c>
      <c r="K1732" t="s">
        <v>290</v>
      </c>
      <c r="L1732" s="36">
        <v>7740</v>
      </c>
      <c r="M1732">
        <v>350</v>
      </c>
      <c r="N1732" s="66">
        <v>4.7399999999999998E-2</v>
      </c>
      <c r="O1732" s="36">
        <v>7390</v>
      </c>
      <c r="P1732" s="66">
        <v>4.7300000000000002E-2</v>
      </c>
      <c r="Q1732" s="36">
        <v>7240</v>
      </c>
      <c r="R1732" s="36">
        <v>7740</v>
      </c>
      <c r="S1732" s="36">
        <v>7200</v>
      </c>
      <c r="T1732" s="66">
        <v>6.9000000000000006E-2</v>
      </c>
      <c r="U1732" s="66">
        <v>2.3800000000000002E-2</v>
      </c>
      <c r="V1732" s="66">
        <v>0</v>
      </c>
      <c r="W1732" s="66">
        <v>7.4999999999999997E-2</v>
      </c>
      <c r="X1732" s="1">
        <v>88900</v>
      </c>
      <c r="Y1732" s="1">
        <v>671324</v>
      </c>
      <c r="Z1732" s="1">
        <v>162482</v>
      </c>
      <c r="AA1732" t="s">
        <v>662</v>
      </c>
      <c r="AB1732" t="s">
        <v>377</v>
      </c>
      <c r="AC1732">
        <v>33.130000000000003</v>
      </c>
      <c r="AD1732">
        <v>1.66</v>
      </c>
      <c r="AE1732">
        <v>1.87</v>
      </c>
      <c r="AF1732" t="s">
        <v>230</v>
      </c>
      <c r="AG1732">
        <v>0</v>
      </c>
      <c r="AH1732" s="36">
        <v>7740</v>
      </c>
      <c r="AI1732">
        <v>200</v>
      </c>
      <c r="AJ1732" s="36">
        <v>7730</v>
      </c>
      <c r="AK1732">
        <v>700</v>
      </c>
      <c r="AL1732" s="2">
        <v>0.64166666666666672</v>
      </c>
      <c r="AN1732" t="s">
        <v>293</v>
      </c>
      <c r="AO1732" t="s">
        <v>341</v>
      </c>
      <c r="AQ1732" t="str">
        <f t="shared" si="27"/>
        <v/>
      </c>
    </row>
    <row r="1733" spans="1:43">
      <c r="A1733" s="8">
        <v>46206</v>
      </c>
      <c r="B1733" s="67">
        <v>4061.63</v>
      </c>
      <c r="C1733" s="67">
        <v>1.1599999999999999</v>
      </c>
      <c r="D1733" s="67">
        <v>69900</v>
      </c>
      <c r="E1733" s="67">
        <v>1.51</v>
      </c>
      <c r="F1733" s="69">
        <v>5334</v>
      </c>
      <c r="G1733" t="s">
        <v>55</v>
      </c>
      <c r="H1733">
        <v>0</v>
      </c>
      <c r="I1733" t="s">
        <v>288</v>
      </c>
      <c r="J1733" t="s">
        <v>289</v>
      </c>
      <c r="K1733" t="s">
        <v>295</v>
      </c>
      <c r="L1733" s="36">
        <v>10960</v>
      </c>
      <c r="M1733">
        <v>200</v>
      </c>
      <c r="N1733" s="66">
        <v>1.8599999999999998E-2</v>
      </c>
      <c r="O1733" s="36">
        <v>10760</v>
      </c>
      <c r="P1733" s="66">
        <v>1.8499999999999999E-2</v>
      </c>
      <c r="Q1733" s="36">
        <v>10680</v>
      </c>
      <c r="R1733" s="36">
        <v>10985</v>
      </c>
      <c r="S1733" s="36">
        <v>10390</v>
      </c>
      <c r="T1733" s="66">
        <v>2.6200000000000001E-2</v>
      </c>
      <c r="U1733" s="66">
        <v>8.2000000000000007E-3</v>
      </c>
      <c r="V1733" s="66">
        <v>-2.2000000000000001E-3</v>
      </c>
      <c r="W1733" s="66">
        <v>5.4800000000000001E-2</v>
      </c>
      <c r="X1733" s="1">
        <v>573400</v>
      </c>
      <c r="Y1733" s="1">
        <v>6180238</v>
      </c>
      <c r="Z1733" s="1">
        <v>2183755</v>
      </c>
      <c r="AA1733" t="s">
        <v>672</v>
      </c>
      <c r="AB1733" t="s">
        <v>379</v>
      </c>
      <c r="AC1733">
        <v>20.38</v>
      </c>
      <c r="AD1733">
        <v>2.8</v>
      </c>
      <c r="AE1733">
        <v>1.92</v>
      </c>
      <c r="AF1733" t="s">
        <v>230</v>
      </c>
      <c r="AG1733" s="1">
        <v>25200</v>
      </c>
      <c r="AH1733" s="36">
        <v>10960</v>
      </c>
      <c r="AI1733">
        <v>300</v>
      </c>
      <c r="AJ1733" s="36">
        <v>10955</v>
      </c>
      <c r="AK1733">
        <v>600</v>
      </c>
      <c r="AL1733" s="2">
        <v>0.64166666666666672</v>
      </c>
      <c r="AN1733" t="s">
        <v>298</v>
      </c>
      <c r="AO1733" t="s">
        <v>341</v>
      </c>
      <c r="AQ1733" t="str">
        <f t="shared" si="27"/>
        <v/>
      </c>
    </row>
    <row r="1734" spans="1:43">
      <c r="A1734" s="8">
        <v>46206</v>
      </c>
      <c r="B1734" s="67">
        <v>4061.63</v>
      </c>
      <c r="C1734" s="67">
        <v>1.1599999999999999</v>
      </c>
      <c r="D1734" s="67">
        <v>69900</v>
      </c>
      <c r="E1734" s="67">
        <v>1.51</v>
      </c>
      <c r="F1734" s="69">
        <v>5706</v>
      </c>
      <c r="G1734" t="s">
        <v>56</v>
      </c>
      <c r="H1734">
        <v>0</v>
      </c>
      <c r="I1734" t="s">
        <v>288</v>
      </c>
      <c r="J1734" t="s">
        <v>289</v>
      </c>
      <c r="K1734" t="s">
        <v>295</v>
      </c>
      <c r="L1734" s="36">
        <v>38370</v>
      </c>
      <c r="M1734">
        <v>120</v>
      </c>
      <c r="N1734" s="66">
        <v>3.0999999999999999E-3</v>
      </c>
      <c r="O1734" s="36">
        <v>38250</v>
      </c>
      <c r="P1734" s="66">
        <v>3.0999999999999999E-3</v>
      </c>
      <c r="Q1734" s="36">
        <v>37670</v>
      </c>
      <c r="R1734" s="36">
        <v>38860</v>
      </c>
      <c r="S1734" s="36">
        <v>36190</v>
      </c>
      <c r="T1734" s="66">
        <v>1.8499999999999999E-2</v>
      </c>
      <c r="U1734" s="66">
        <v>1.9599999999999999E-2</v>
      </c>
      <c r="V1734" s="66">
        <v>-1.26E-2</v>
      </c>
      <c r="W1734" s="66">
        <v>6.0199999999999997E-2</v>
      </c>
      <c r="X1734" s="1">
        <v>2040900</v>
      </c>
      <c r="Y1734" s="1">
        <v>77076788</v>
      </c>
      <c r="Z1734" s="1">
        <v>2203030</v>
      </c>
      <c r="AA1734" t="s">
        <v>521</v>
      </c>
      <c r="AB1734" t="s">
        <v>381</v>
      </c>
      <c r="AC1734">
        <v>29.26</v>
      </c>
      <c r="AD1734">
        <v>5.32</v>
      </c>
      <c r="AE1734">
        <v>0.73</v>
      </c>
      <c r="AF1734" t="s">
        <v>230</v>
      </c>
      <c r="AG1734" s="1">
        <v>18300</v>
      </c>
      <c r="AH1734" s="36">
        <v>38390</v>
      </c>
      <c r="AI1734">
        <v>100</v>
      </c>
      <c r="AJ1734" s="36">
        <v>38370</v>
      </c>
      <c r="AK1734">
        <v>200</v>
      </c>
      <c r="AL1734" s="2">
        <v>0.64166666666666672</v>
      </c>
      <c r="AN1734" t="s">
        <v>298</v>
      </c>
      <c r="AO1734" t="s">
        <v>382</v>
      </c>
      <c r="AQ1734" t="str">
        <f t="shared" si="27"/>
        <v/>
      </c>
    </row>
    <row r="1735" spans="1:43">
      <c r="A1735" s="8">
        <v>46206</v>
      </c>
      <c r="B1735" s="67">
        <v>4061.63</v>
      </c>
      <c r="C1735" s="67">
        <v>1.1599999999999999</v>
      </c>
      <c r="D1735" s="67">
        <v>69900</v>
      </c>
      <c r="E1735" s="67">
        <v>1.51</v>
      </c>
      <c r="F1735" s="69">
        <v>5711</v>
      </c>
      <c r="G1735" t="s">
        <v>57</v>
      </c>
      <c r="H1735">
        <v>0</v>
      </c>
      <c r="I1735" t="s">
        <v>288</v>
      </c>
      <c r="J1735" t="s">
        <v>289</v>
      </c>
      <c r="K1735" t="s">
        <v>295</v>
      </c>
      <c r="L1735" s="36">
        <v>4547</v>
      </c>
      <c r="M1735">
        <v>95</v>
      </c>
      <c r="N1735" s="66">
        <v>2.1299999999999999E-2</v>
      </c>
      <c r="O1735" s="36">
        <v>4452</v>
      </c>
      <c r="P1735" s="66">
        <v>2.1299999999999999E-2</v>
      </c>
      <c r="Q1735" s="36">
        <v>4495</v>
      </c>
      <c r="R1735" s="36">
        <v>4566</v>
      </c>
      <c r="S1735" s="36">
        <v>4403</v>
      </c>
      <c r="T1735" s="66">
        <v>1.15E-2</v>
      </c>
      <c r="U1735" s="66">
        <v>7.0000000000000001E-3</v>
      </c>
      <c r="V1735" s="66">
        <v>-4.1000000000000003E-3</v>
      </c>
      <c r="W1735" s="66">
        <v>3.27E-2</v>
      </c>
      <c r="X1735" s="1">
        <v>791500</v>
      </c>
      <c r="Y1735" s="1">
        <v>3566943</v>
      </c>
      <c r="Z1735" s="1">
        <v>597882</v>
      </c>
      <c r="AA1735" t="s">
        <v>383</v>
      </c>
      <c r="AB1735" t="s">
        <v>384</v>
      </c>
      <c r="AC1735">
        <v>12.12</v>
      </c>
      <c r="AD1735">
        <v>0.8</v>
      </c>
      <c r="AE1735">
        <v>2.5499999999999998</v>
      </c>
      <c r="AF1735" t="s">
        <v>230</v>
      </c>
      <c r="AG1735" s="1">
        <v>20800</v>
      </c>
      <c r="AH1735" s="36">
        <v>4550</v>
      </c>
      <c r="AI1735">
        <v>900</v>
      </c>
      <c r="AJ1735" s="36">
        <v>4547</v>
      </c>
      <c r="AK1735">
        <v>600</v>
      </c>
      <c r="AL1735" s="2">
        <v>0.64166666666666672</v>
      </c>
      <c r="AN1735" t="s">
        <v>298</v>
      </c>
      <c r="AO1735" t="s">
        <v>382</v>
      </c>
      <c r="AQ1735" t="str">
        <f t="shared" si="27"/>
        <v/>
      </c>
    </row>
    <row r="1736" spans="1:43">
      <c r="A1736" s="8">
        <v>46206</v>
      </c>
      <c r="B1736" s="67">
        <v>4061.63</v>
      </c>
      <c r="C1736" s="67">
        <v>1.1599999999999999</v>
      </c>
      <c r="D1736" s="67">
        <v>69900</v>
      </c>
      <c r="E1736" s="67">
        <v>1.51</v>
      </c>
      <c r="F1736" s="69">
        <v>5713</v>
      </c>
      <c r="G1736" t="s">
        <v>58</v>
      </c>
      <c r="H1736">
        <v>0</v>
      </c>
      <c r="I1736" t="s">
        <v>288</v>
      </c>
      <c r="J1736" t="s">
        <v>289</v>
      </c>
      <c r="K1736" t="s">
        <v>295</v>
      </c>
      <c r="L1736" s="36">
        <v>7965</v>
      </c>
      <c r="M1736">
        <v>444</v>
      </c>
      <c r="N1736" s="66">
        <v>5.8999999999999997E-2</v>
      </c>
      <c r="O1736" s="36">
        <v>7521</v>
      </c>
      <c r="P1736" s="66">
        <v>5.8999999999999997E-2</v>
      </c>
      <c r="Q1736" s="36">
        <v>7658</v>
      </c>
      <c r="R1736" s="36">
        <v>7969</v>
      </c>
      <c r="S1736" s="36">
        <v>7581</v>
      </c>
      <c r="T1736" s="66">
        <v>0.04</v>
      </c>
      <c r="U1736" s="66">
        <v>1.84E-2</v>
      </c>
      <c r="V1736" s="66">
        <v>-5.0000000000000001E-4</v>
      </c>
      <c r="W1736" s="66">
        <v>5.0599999999999999E-2</v>
      </c>
      <c r="X1736" s="1">
        <v>3355700</v>
      </c>
      <c r="Y1736" s="1">
        <v>26205448</v>
      </c>
      <c r="Z1736" s="1">
        <v>2316333</v>
      </c>
      <c r="AA1736" t="s">
        <v>385</v>
      </c>
      <c r="AB1736" t="s">
        <v>386</v>
      </c>
      <c r="AC1736">
        <v>14.26</v>
      </c>
      <c r="AD1736">
        <v>1.03</v>
      </c>
      <c r="AE1736">
        <v>2.6</v>
      </c>
      <c r="AF1736" t="s">
        <v>230</v>
      </c>
      <c r="AG1736" s="1">
        <v>61000</v>
      </c>
      <c r="AH1736" s="36">
        <v>7968</v>
      </c>
      <c r="AI1736">
        <v>200</v>
      </c>
      <c r="AJ1736" s="36">
        <v>7964</v>
      </c>
      <c r="AK1736">
        <v>700</v>
      </c>
      <c r="AL1736" s="2">
        <v>0.64166666666666672</v>
      </c>
      <c r="AN1736" t="s">
        <v>298</v>
      </c>
      <c r="AO1736" t="s">
        <v>382</v>
      </c>
      <c r="AQ1736" t="str">
        <f t="shared" si="27"/>
        <v/>
      </c>
    </row>
    <row r="1737" spans="1:43">
      <c r="A1737" s="8">
        <v>46206</v>
      </c>
      <c r="B1737" s="67">
        <v>4061.63</v>
      </c>
      <c r="C1737" s="67">
        <v>1.1599999999999999</v>
      </c>
      <c r="D1737" s="67">
        <v>69900</v>
      </c>
      <c r="E1737" s="67">
        <v>1.51</v>
      </c>
      <c r="F1737" s="69">
        <v>5802</v>
      </c>
      <c r="G1737" t="s">
        <v>59</v>
      </c>
      <c r="H1737">
        <v>0</v>
      </c>
      <c r="I1737" t="s">
        <v>288</v>
      </c>
      <c r="J1737" t="s">
        <v>289</v>
      </c>
      <c r="K1737" t="s">
        <v>295</v>
      </c>
      <c r="L1737" s="36">
        <v>2673</v>
      </c>
      <c r="M1737">
        <v>-15.5</v>
      </c>
      <c r="N1737" s="66">
        <v>-5.7999999999999996E-3</v>
      </c>
      <c r="O1737" s="36">
        <v>2688.5</v>
      </c>
      <c r="P1737" s="66">
        <v>-5.7000000000000002E-3</v>
      </c>
      <c r="Q1737" s="36">
        <v>2567.5</v>
      </c>
      <c r="R1737" s="36">
        <v>2688</v>
      </c>
      <c r="S1737" s="36">
        <v>2509</v>
      </c>
      <c r="T1737" s="66">
        <v>4.1000000000000002E-2</v>
      </c>
      <c r="U1737" s="66">
        <v>8.6E-3</v>
      </c>
      <c r="V1737" s="66">
        <v>-5.4999999999999997E-3</v>
      </c>
      <c r="W1737" s="66">
        <v>6.5299999999999997E-2</v>
      </c>
      <c r="X1737" s="1">
        <v>22468700</v>
      </c>
      <c r="Y1737" s="1">
        <v>58510696</v>
      </c>
      <c r="Z1737" s="1">
        <v>8488812</v>
      </c>
      <c r="AA1737" t="s">
        <v>694</v>
      </c>
      <c r="AB1737" t="s">
        <v>789</v>
      </c>
      <c r="AC1737">
        <v>25.65</v>
      </c>
      <c r="AD1737">
        <v>3.03</v>
      </c>
      <c r="AE1737">
        <v>1.46</v>
      </c>
      <c r="AF1737" t="s">
        <v>230</v>
      </c>
      <c r="AG1737" s="1">
        <v>440100</v>
      </c>
      <c r="AH1737" s="36">
        <v>2674</v>
      </c>
      <c r="AI1737">
        <v>700</v>
      </c>
      <c r="AJ1737" s="36">
        <v>2673</v>
      </c>
      <c r="AK1737" s="1">
        <v>1200</v>
      </c>
      <c r="AL1737" s="2">
        <v>0.64166666666666672</v>
      </c>
      <c r="AN1737" t="s">
        <v>298</v>
      </c>
      <c r="AO1737" t="s">
        <v>382</v>
      </c>
      <c r="AQ1737" t="str">
        <f t="shared" si="27"/>
        <v/>
      </c>
    </row>
    <row r="1738" spans="1:43">
      <c r="A1738" s="8">
        <v>46206</v>
      </c>
      <c r="B1738" s="67">
        <v>4061.63</v>
      </c>
      <c r="C1738" s="67">
        <v>1.1599999999999999</v>
      </c>
      <c r="D1738" s="67">
        <v>69900</v>
      </c>
      <c r="E1738" s="67">
        <v>1.51</v>
      </c>
      <c r="F1738" s="69">
        <v>5803</v>
      </c>
      <c r="G1738" t="s">
        <v>60</v>
      </c>
      <c r="H1738">
        <v>0</v>
      </c>
      <c r="I1738" t="s">
        <v>288</v>
      </c>
      <c r="J1738" t="s">
        <v>289</v>
      </c>
      <c r="K1738" t="s">
        <v>295</v>
      </c>
      <c r="L1738" s="36">
        <v>5357</v>
      </c>
      <c r="M1738">
        <v>-11</v>
      </c>
      <c r="N1738" s="66">
        <v>-2E-3</v>
      </c>
      <c r="O1738" s="36">
        <v>5368</v>
      </c>
      <c r="P1738" s="66">
        <v>-2E-3</v>
      </c>
      <c r="Q1738" s="36">
        <v>5100</v>
      </c>
      <c r="R1738" s="36">
        <v>5379</v>
      </c>
      <c r="S1738" s="36">
        <v>5006</v>
      </c>
      <c r="T1738" s="66">
        <v>5.0299999999999997E-2</v>
      </c>
      <c r="U1738" s="66">
        <v>1.78E-2</v>
      </c>
      <c r="V1738" s="66">
        <v>-4.0000000000000001E-3</v>
      </c>
      <c r="W1738" s="66">
        <v>7.0099999999999996E-2</v>
      </c>
      <c r="X1738" s="1">
        <v>40780400</v>
      </c>
      <c r="Y1738" s="1">
        <v>211663382</v>
      </c>
      <c r="Z1738" s="1">
        <v>9509642</v>
      </c>
      <c r="AA1738" t="s">
        <v>389</v>
      </c>
      <c r="AB1738" t="s">
        <v>632</v>
      </c>
      <c r="AC1738">
        <v>35.47</v>
      </c>
      <c r="AD1738">
        <v>15.82</v>
      </c>
      <c r="AE1738">
        <v>0.71</v>
      </c>
      <c r="AF1738" t="s">
        <v>230</v>
      </c>
      <c r="AG1738" s="1">
        <v>424200</v>
      </c>
      <c r="AH1738" s="36">
        <v>5358</v>
      </c>
      <c r="AI1738">
        <v>300</v>
      </c>
      <c r="AJ1738" s="36">
        <v>5357</v>
      </c>
      <c r="AK1738">
        <v>800</v>
      </c>
      <c r="AL1738" s="2">
        <v>0.64166666666666672</v>
      </c>
      <c r="AN1738" t="s">
        <v>298</v>
      </c>
      <c r="AO1738" t="s">
        <v>382</v>
      </c>
      <c r="AQ1738" t="str">
        <f t="shared" si="27"/>
        <v/>
      </c>
    </row>
    <row r="1739" spans="1:43">
      <c r="A1739" s="8">
        <v>46206</v>
      </c>
      <c r="B1739" s="67">
        <v>4061.63</v>
      </c>
      <c r="C1739" s="67">
        <v>1.1599999999999999</v>
      </c>
      <c r="D1739" s="67">
        <v>69900</v>
      </c>
      <c r="E1739" s="67">
        <v>1.51</v>
      </c>
      <c r="F1739" s="69">
        <v>6038</v>
      </c>
      <c r="G1739" t="s">
        <v>61</v>
      </c>
      <c r="H1739">
        <v>0</v>
      </c>
      <c r="I1739" t="s">
        <v>347</v>
      </c>
      <c r="J1739" t="s">
        <v>289</v>
      </c>
      <c r="K1739" t="s">
        <v>290</v>
      </c>
      <c r="L1739">
        <v>796</v>
      </c>
      <c r="M1739">
        <v>-1</v>
      </c>
      <c r="N1739" s="66">
        <v>-1.2999999999999999E-3</v>
      </c>
      <c r="O1739">
        <v>797</v>
      </c>
      <c r="P1739" s="66">
        <v>-1.1999999999999999E-3</v>
      </c>
      <c r="Q1739">
        <v>796</v>
      </c>
      <c r="R1739">
        <v>798</v>
      </c>
      <c r="S1739">
        <v>790</v>
      </c>
      <c r="T1739" s="66">
        <v>0</v>
      </c>
      <c r="U1739" s="66">
        <v>0</v>
      </c>
      <c r="V1739" s="66">
        <v>-2.5000000000000001E-3</v>
      </c>
      <c r="W1739" s="66">
        <v>7.4999999999999997E-3</v>
      </c>
      <c r="X1739" s="1">
        <v>27800</v>
      </c>
      <c r="Y1739" s="1">
        <v>22091</v>
      </c>
      <c r="Z1739" s="1">
        <v>4029</v>
      </c>
      <c r="AA1739" t="s">
        <v>391</v>
      </c>
      <c r="AB1739" t="s">
        <v>696</v>
      </c>
      <c r="AC1739">
        <v>11.48</v>
      </c>
      <c r="AD1739">
        <v>0.8</v>
      </c>
      <c r="AE1739">
        <v>2.89</v>
      </c>
      <c r="AF1739" t="s">
        <v>230</v>
      </c>
      <c r="AG1739">
        <v>600</v>
      </c>
      <c r="AH1739">
        <v>796</v>
      </c>
      <c r="AI1739">
        <v>400</v>
      </c>
      <c r="AJ1739">
        <v>794</v>
      </c>
      <c r="AK1739">
        <v>300</v>
      </c>
      <c r="AL1739" s="2">
        <v>0.64027777777777772</v>
      </c>
      <c r="AN1739" t="s">
        <v>350</v>
      </c>
      <c r="AO1739" t="s">
        <v>313</v>
      </c>
      <c r="AQ1739" t="str">
        <f t="shared" si="27"/>
        <v/>
      </c>
    </row>
    <row r="1740" spans="1:43">
      <c r="A1740" s="8">
        <v>46206</v>
      </c>
      <c r="B1740" s="67">
        <v>4061.63</v>
      </c>
      <c r="C1740" s="67">
        <v>1.1599999999999999</v>
      </c>
      <c r="D1740" s="67">
        <v>69900</v>
      </c>
      <c r="E1740" s="67">
        <v>1.51</v>
      </c>
      <c r="F1740" s="69">
        <v>6156</v>
      </c>
      <c r="G1740" t="s">
        <v>62</v>
      </c>
      <c r="H1740">
        <v>0</v>
      </c>
      <c r="I1740" t="s">
        <v>314</v>
      </c>
      <c r="J1740" t="s">
        <v>323</v>
      </c>
      <c r="K1740" t="s">
        <v>295</v>
      </c>
      <c r="L1740" s="36">
        <v>1734</v>
      </c>
      <c r="M1740">
        <v>27</v>
      </c>
      <c r="N1740" s="66">
        <v>1.5800000000000002E-2</v>
      </c>
      <c r="O1740" s="36">
        <v>1707</v>
      </c>
      <c r="P1740" s="66">
        <v>1.5800000000000002E-2</v>
      </c>
      <c r="Q1740" s="36">
        <v>1733</v>
      </c>
      <c r="R1740" s="36">
        <v>1757</v>
      </c>
      <c r="S1740" s="36">
        <v>1726</v>
      </c>
      <c r="T1740" s="66">
        <v>5.0000000000000001E-4</v>
      </c>
      <c r="U1740" s="66">
        <v>-2.8E-3</v>
      </c>
      <c r="V1740" s="66">
        <v>-1.2999999999999999E-2</v>
      </c>
      <c r="W1740" s="66">
        <v>4.5999999999999999E-3</v>
      </c>
      <c r="X1740" s="1">
        <v>35200</v>
      </c>
      <c r="Y1740" s="1">
        <v>61069</v>
      </c>
      <c r="Z1740" s="1">
        <v>9190</v>
      </c>
      <c r="AA1740" t="s">
        <v>393</v>
      </c>
      <c r="AB1740" t="s">
        <v>697</v>
      </c>
      <c r="AC1740">
        <v>51.45</v>
      </c>
      <c r="AD1740">
        <v>1.21</v>
      </c>
      <c r="AE1740">
        <v>5.77</v>
      </c>
      <c r="AF1740">
        <v>1.1000000000000001</v>
      </c>
      <c r="AG1740" s="1">
        <v>1300</v>
      </c>
      <c r="AH1740" s="36">
        <v>1735</v>
      </c>
      <c r="AI1740">
        <v>400</v>
      </c>
      <c r="AJ1740" s="36">
        <v>1732</v>
      </c>
      <c r="AK1740">
        <v>200</v>
      </c>
      <c r="AL1740" s="2">
        <v>0.64097222222222228</v>
      </c>
      <c r="AN1740" t="s">
        <v>350</v>
      </c>
      <c r="AO1740" t="s">
        <v>395</v>
      </c>
      <c r="AQ1740" t="str">
        <f t="shared" si="27"/>
        <v/>
      </c>
    </row>
    <row r="1741" spans="1:43">
      <c r="A1741" s="8">
        <v>46206</v>
      </c>
      <c r="B1741" s="67">
        <v>4061.63</v>
      </c>
      <c r="C1741" s="67">
        <v>1.1599999999999999</v>
      </c>
      <c r="D1741" s="67">
        <v>69900</v>
      </c>
      <c r="E1741" s="67">
        <v>1.51</v>
      </c>
      <c r="F1741" s="69">
        <v>6178</v>
      </c>
      <c r="G1741" t="s">
        <v>63</v>
      </c>
      <c r="H1741">
        <v>0</v>
      </c>
      <c r="I1741" t="s">
        <v>288</v>
      </c>
      <c r="J1741" t="s">
        <v>289</v>
      </c>
      <c r="K1741" t="s">
        <v>290</v>
      </c>
      <c r="L1741" s="36">
        <v>2267.5</v>
      </c>
      <c r="M1741">
        <v>30</v>
      </c>
      <c r="N1741" s="66">
        <v>1.34E-2</v>
      </c>
      <c r="O1741" s="36">
        <v>2237.5</v>
      </c>
      <c r="P1741" s="66">
        <v>1.34E-2</v>
      </c>
      <c r="Q1741" s="36">
        <v>2287.5</v>
      </c>
      <c r="R1741" s="36">
        <v>2290</v>
      </c>
      <c r="S1741" s="36">
        <v>2250.5</v>
      </c>
      <c r="T1741" s="66">
        <v>-8.6999999999999994E-3</v>
      </c>
      <c r="U1741" s="66">
        <v>1.6999999999999999E-3</v>
      </c>
      <c r="V1741" s="66">
        <v>-9.7999999999999997E-3</v>
      </c>
      <c r="W1741" s="66">
        <v>7.4999999999999997E-3</v>
      </c>
      <c r="X1741" s="1">
        <v>2770200</v>
      </c>
      <c r="Y1741" s="1">
        <v>6283772</v>
      </c>
      <c r="Z1741" s="1">
        <v>6367581</v>
      </c>
      <c r="AA1741" t="s">
        <v>641</v>
      </c>
      <c r="AB1741" t="s">
        <v>397</v>
      </c>
      <c r="AC1741">
        <v>16.309999999999999</v>
      </c>
      <c r="AD1741">
        <v>0.65</v>
      </c>
      <c r="AE1741">
        <v>2.65</v>
      </c>
      <c r="AF1741" t="s">
        <v>230</v>
      </c>
      <c r="AG1741" s="1">
        <v>62200</v>
      </c>
      <c r="AH1741" s="36">
        <v>2267.5</v>
      </c>
      <c r="AI1741">
        <v>500</v>
      </c>
      <c r="AJ1741" s="36">
        <v>2267</v>
      </c>
      <c r="AK1741">
        <v>500</v>
      </c>
      <c r="AL1741" s="2">
        <v>0.64166666666666672</v>
      </c>
      <c r="AN1741" t="s">
        <v>298</v>
      </c>
      <c r="AO1741" t="s">
        <v>313</v>
      </c>
      <c r="AQ1741" t="str">
        <f t="shared" si="27"/>
        <v/>
      </c>
    </row>
    <row r="1742" spans="1:43">
      <c r="A1742" s="8">
        <v>46206</v>
      </c>
      <c r="B1742" s="67">
        <v>4061.63</v>
      </c>
      <c r="C1742" s="67">
        <v>1.1599999999999999</v>
      </c>
      <c r="D1742" s="67">
        <v>69900</v>
      </c>
      <c r="E1742" s="67">
        <v>1.51</v>
      </c>
      <c r="F1742" s="69">
        <v>6208</v>
      </c>
      <c r="G1742" t="s">
        <v>64</v>
      </c>
      <c r="H1742">
        <v>0</v>
      </c>
      <c r="I1742" t="s">
        <v>314</v>
      </c>
      <c r="J1742" t="s">
        <v>289</v>
      </c>
      <c r="K1742" t="s">
        <v>290</v>
      </c>
      <c r="L1742" s="36">
        <v>1740</v>
      </c>
      <c r="M1742">
        <v>20</v>
      </c>
      <c r="N1742" s="66">
        <v>1.1599999999999999E-2</v>
      </c>
      <c r="O1742" s="36">
        <v>1720</v>
      </c>
      <c r="P1742" s="66">
        <v>1.1599999999999999E-2</v>
      </c>
      <c r="Q1742" s="36">
        <v>1720</v>
      </c>
      <c r="R1742" s="36">
        <v>1750</v>
      </c>
      <c r="S1742" s="36">
        <v>1718</v>
      </c>
      <c r="T1742" s="66">
        <v>1.1599999999999999E-2</v>
      </c>
      <c r="U1742" s="66">
        <v>4.0000000000000001E-3</v>
      </c>
      <c r="V1742" s="66">
        <v>-5.7000000000000002E-3</v>
      </c>
      <c r="W1742" s="66">
        <v>1.2800000000000001E-2</v>
      </c>
      <c r="X1742" s="1">
        <v>36300</v>
      </c>
      <c r="Y1742" s="1">
        <v>62719</v>
      </c>
      <c r="Z1742" s="1">
        <v>11111</v>
      </c>
      <c r="AA1742" t="s">
        <v>398</v>
      </c>
      <c r="AB1742" t="s">
        <v>399</v>
      </c>
      <c r="AC1742">
        <v>16.95</v>
      </c>
      <c r="AD1742">
        <v>1.77</v>
      </c>
      <c r="AE1742">
        <v>1.1499999999999999</v>
      </c>
      <c r="AF1742">
        <v>2</v>
      </c>
      <c r="AG1742">
        <v>500</v>
      </c>
      <c r="AH1742" s="36">
        <v>1742</v>
      </c>
      <c r="AI1742">
        <v>100</v>
      </c>
      <c r="AJ1742" s="36">
        <v>1738</v>
      </c>
      <c r="AK1742">
        <v>100</v>
      </c>
      <c r="AL1742" s="2">
        <v>0.64097222222222228</v>
      </c>
      <c r="AN1742" t="s">
        <v>298</v>
      </c>
      <c r="AO1742" t="s">
        <v>395</v>
      </c>
      <c r="AQ1742" t="str">
        <f t="shared" si="27"/>
        <v/>
      </c>
    </row>
    <row r="1743" spans="1:43">
      <c r="A1743" s="8">
        <v>46206</v>
      </c>
      <c r="B1743" s="67">
        <v>4061.63</v>
      </c>
      <c r="C1743" s="67">
        <v>1.1599999999999999</v>
      </c>
      <c r="D1743" s="67">
        <v>69900</v>
      </c>
      <c r="E1743" s="67">
        <v>1.51</v>
      </c>
      <c r="F1743" s="69">
        <v>6356</v>
      </c>
      <c r="G1743" t="s">
        <v>65</v>
      </c>
      <c r="H1743">
        <v>0</v>
      </c>
      <c r="I1743" t="s">
        <v>314</v>
      </c>
      <c r="J1743" t="s">
        <v>289</v>
      </c>
      <c r="K1743" t="s">
        <v>295</v>
      </c>
      <c r="L1743" s="36">
        <v>1645</v>
      </c>
      <c r="M1743">
        <v>118</v>
      </c>
      <c r="N1743" s="66">
        <v>7.7299999999999994E-2</v>
      </c>
      <c r="O1743" s="36">
        <v>1527</v>
      </c>
      <c r="P1743" s="66">
        <v>7.7200000000000005E-2</v>
      </c>
      <c r="Q1743" s="36">
        <v>1558</v>
      </c>
      <c r="R1743" s="36">
        <v>1668</v>
      </c>
      <c r="S1743" s="36">
        <v>1521</v>
      </c>
      <c r="T1743" s="66">
        <v>5.5800000000000002E-2</v>
      </c>
      <c r="U1743" s="66">
        <v>1.04E-2</v>
      </c>
      <c r="V1743" s="66">
        <v>-1.37E-2</v>
      </c>
      <c r="W1743" s="66">
        <v>8.1500000000000003E-2</v>
      </c>
      <c r="X1743" s="1">
        <v>471500</v>
      </c>
      <c r="Y1743" s="1">
        <v>759924</v>
      </c>
      <c r="Z1743" s="1">
        <v>23490</v>
      </c>
      <c r="AA1743" t="s">
        <v>400</v>
      </c>
      <c r="AB1743" t="s">
        <v>401</v>
      </c>
      <c r="AC1743">
        <v>13.3</v>
      </c>
      <c r="AD1743">
        <v>1.61</v>
      </c>
      <c r="AE1743">
        <v>0.61</v>
      </c>
      <c r="AF1743" t="s">
        <v>230</v>
      </c>
      <c r="AG1743" s="1">
        <v>2500</v>
      </c>
      <c r="AH1743" s="36">
        <v>1645</v>
      </c>
      <c r="AI1743">
        <v>100</v>
      </c>
      <c r="AJ1743" s="36">
        <v>1644</v>
      </c>
      <c r="AK1743">
        <v>200</v>
      </c>
      <c r="AL1743" s="2">
        <v>0.64097222222222228</v>
      </c>
      <c r="AN1743" t="s">
        <v>298</v>
      </c>
      <c r="AO1743" t="s">
        <v>395</v>
      </c>
      <c r="AQ1743" t="str">
        <f t="shared" si="27"/>
        <v/>
      </c>
    </row>
    <row r="1744" spans="1:43">
      <c r="A1744" s="8">
        <v>46206</v>
      </c>
      <c r="B1744" s="67">
        <v>4061.63</v>
      </c>
      <c r="C1744" s="67">
        <v>1.1599999999999999</v>
      </c>
      <c r="D1744" s="67">
        <v>69900</v>
      </c>
      <c r="E1744" s="67">
        <v>1.51</v>
      </c>
      <c r="F1744" s="69">
        <v>6378</v>
      </c>
      <c r="G1744" t="s">
        <v>66</v>
      </c>
      <c r="H1744">
        <v>0</v>
      </c>
      <c r="I1744" t="s">
        <v>314</v>
      </c>
      <c r="J1744" t="s">
        <v>289</v>
      </c>
      <c r="K1744" t="s">
        <v>290</v>
      </c>
      <c r="L1744" s="36">
        <v>1229</v>
      </c>
      <c r="M1744">
        <v>27</v>
      </c>
      <c r="N1744" s="66">
        <v>2.2499999999999999E-2</v>
      </c>
      <c r="O1744" s="36">
        <v>1202</v>
      </c>
      <c r="P1744" s="66">
        <v>2.24E-2</v>
      </c>
      <c r="Q1744" s="36">
        <v>1217</v>
      </c>
      <c r="R1744" s="36">
        <v>1229</v>
      </c>
      <c r="S1744" s="36">
        <v>1198</v>
      </c>
      <c r="T1744" s="66">
        <v>9.7999999999999997E-3</v>
      </c>
      <c r="U1744" s="66">
        <v>1.23E-2</v>
      </c>
      <c r="V1744" s="66">
        <v>0</v>
      </c>
      <c r="W1744" s="66">
        <v>2.58E-2</v>
      </c>
      <c r="X1744" s="1">
        <v>121000</v>
      </c>
      <c r="Y1744" s="1">
        <v>146887</v>
      </c>
      <c r="Z1744" s="1">
        <v>25317</v>
      </c>
      <c r="AA1744" t="s">
        <v>402</v>
      </c>
      <c r="AB1744" t="s">
        <v>634</v>
      </c>
      <c r="AC1744">
        <v>12.8</v>
      </c>
      <c r="AD1744">
        <v>1.1399999999999999</v>
      </c>
      <c r="AE1744">
        <v>3.34</v>
      </c>
      <c r="AF1744" t="s">
        <v>230</v>
      </c>
      <c r="AG1744">
        <v>0</v>
      </c>
      <c r="AH1744" s="36">
        <v>1229</v>
      </c>
      <c r="AI1744">
        <v>400</v>
      </c>
      <c r="AJ1744" s="36">
        <v>1227</v>
      </c>
      <c r="AK1744">
        <v>100</v>
      </c>
      <c r="AL1744" s="2">
        <v>0.64166666666666672</v>
      </c>
      <c r="AN1744" t="s">
        <v>298</v>
      </c>
      <c r="AO1744" t="s">
        <v>395</v>
      </c>
      <c r="AQ1744" t="str">
        <f t="shared" si="27"/>
        <v/>
      </c>
    </row>
    <row r="1745" spans="1:43">
      <c r="A1745" s="8">
        <v>46206</v>
      </c>
      <c r="B1745" s="67">
        <v>4061.63</v>
      </c>
      <c r="C1745" s="67">
        <v>1.1599999999999999</v>
      </c>
      <c r="D1745" s="67">
        <v>69900</v>
      </c>
      <c r="E1745" s="67">
        <v>1.51</v>
      </c>
      <c r="F1745" s="69">
        <v>6526</v>
      </c>
      <c r="G1745" t="s">
        <v>67</v>
      </c>
      <c r="H1745">
        <v>0</v>
      </c>
      <c r="I1745" t="s">
        <v>288</v>
      </c>
      <c r="J1745" t="s">
        <v>289</v>
      </c>
      <c r="K1745" t="s">
        <v>290</v>
      </c>
      <c r="L1745" s="36">
        <v>2866.5</v>
      </c>
      <c r="M1745">
        <v>99</v>
      </c>
      <c r="N1745" s="66">
        <v>3.5799999999999998E-2</v>
      </c>
      <c r="O1745" s="36">
        <v>2767.5</v>
      </c>
      <c r="P1745" s="66">
        <v>3.5700000000000003E-2</v>
      </c>
      <c r="Q1745" s="36">
        <v>2667.5</v>
      </c>
      <c r="R1745" s="36">
        <v>2878</v>
      </c>
      <c r="S1745" s="36">
        <v>2588.5</v>
      </c>
      <c r="T1745" s="66">
        <v>7.46E-2</v>
      </c>
      <c r="U1745" s="66">
        <v>3.1099999999999999E-2</v>
      </c>
      <c r="V1745" s="66">
        <v>-3.8999999999999998E-3</v>
      </c>
      <c r="W1745" s="66">
        <v>0.10730000000000001</v>
      </c>
      <c r="X1745" s="1">
        <v>11754000</v>
      </c>
      <c r="Y1745" s="1">
        <v>32257821</v>
      </c>
      <c r="Z1745" s="1">
        <v>515906</v>
      </c>
      <c r="AA1745" t="s">
        <v>584</v>
      </c>
      <c r="AB1745" t="s">
        <v>405</v>
      </c>
      <c r="AC1745">
        <v>50.28</v>
      </c>
      <c r="AD1745">
        <v>3.77</v>
      </c>
      <c r="AE1745">
        <v>1.74</v>
      </c>
      <c r="AF1745" t="s">
        <v>230</v>
      </c>
      <c r="AG1745" s="1">
        <v>222400</v>
      </c>
      <c r="AH1745" s="36">
        <v>2866</v>
      </c>
      <c r="AI1745">
        <v>100</v>
      </c>
      <c r="AJ1745" s="36">
        <v>2865</v>
      </c>
      <c r="AK1745">
        <v>500</v>
      </c>
      <c r="AL1745" s="2">
        <v>0.64166666666666672</v>
      </c>
      <c r="AN1745" t="s">
        <v>298</v>
      </c>
      <c r="AO1745" t="s">
        <v>344</v>
      </c>
      <c r="AQ1745" t="str">
        <f t="shared" si="27"/>
        <v/>
      </c>
    </row>
    <row r="1746" spans="1:43">
      <c r="A1746" s="8">
        <v>46206</v>
      </c>
      <c r="B1746" s="67">
        <v>4061.63</v>
      </c>
      <c r="C1746" s="67">
        <v>1.1599999999999999</v>
      </c>
      <c r="D1746" s="67">
        <v>69900</v>
      </c>
      <c r="E1746" s="67">
        <v>1.51</v>
      </c>
      <c r="F1746" s="69">
        <v>6586</v>
      </c>
      <c r="G1746" t="s">
        <v>68</v>
      </c>
      <c r="H1746">
        <v>0</v>
      </c>
      <c r="I1746" t="s">
        <v>288</v>
      </c>
      <c r="J1746" t="s">
        <v>289</v>
      </c>
      <c r="K1746" t="s">
        <v>290</v>
      </c>
      <c r="L1746" s="36">
        <v>5985</v>
      </c>
      <c r="M1746">
        <v>203</v>
      </c>
      <c r="N1746" s="66">
        <v>3.5099999999999999E-2</v>
      </c>
      <c r="O1746" s="36">
        <v>5782</v>
      </c>
      <c r="P1746" s="66">
        <v>3.5099999999999999E-2</v>
      </c>
      <c r="Q1746" s="36">
        <v>5843</v>
      </c>
      <c r="R1746" s="36">
        <v>6006</v>
      </c>
      <c r="S1746" s="36">
        <v>5796</v>
      </c>
      <c r="T1746" s="66">
        <v>2.4299999999999999E-2</v>
      </c>
      <c r="U1746" s="66">
        <v>6.7000000000000002E-3</v>
      </c>
      <c r="V1746" s="66">
        <v>-3.3999999999999998E-3</v>
      </c>
      <c r="W1746" s="66">
        <v>3.2599999999999997E-2</v>
      </c>
      <c r="X1746" s="1">
        <v>388600</v>
      </c>
      <c r="Y1746" s="1">
        <v>2305666</v>
      </c>
      <c r="Z1746" s="1">
        <v>1675904</v>
      </c>
      <c r="AA1746" t="s">
        <v>406</v>
      </c>
      <c r="AB1746" t="s">
        <v>407</v>
      </c>
      <c r="AC1746">
        <v>19.03</v>
      </c>
      <c r="AD1746">
        <v>1.55</v>
      </c>
      <c r="AE1746">
        <v>2.64</v>
      </c>
      <c r="AF1746" t="s">
        <v>230</v>
      </c>
      <c r="AG1746" s="1">
        <v>6100</v>
      </c>
      <c r="AH1746" s="36">
        <v>5985</v>
      </c>
      <c r="AI1746">
        <v>800</v>
      </c>
      <c r="AJ1746" s="36">
        <v>5983</v>
      </c>
      <c r="AK1746">
        <v>500</v>
      </c>
      <c r="AL1746" s="2">
        <v>0.64166666666666672</v>
      </c>
      <c r="AN1746" t="s">
        <v>298</v>
      </c>
      <c r="AO1746" t="s">
        <v>395</v>
      </c>
      <c r="AQ1746" t="str">
        <f t="shared" si="27"/>
        <v/>
      </c>
    </row>
    <row r="1747" spans="1:43">
      <c r="A1747" s="8">
        <v>46206</v>
      </c>
      <c r="B1747" s="67">
        <v>4061.63</v>
      </c>
      <c r="C1747" s="67">
        <v>1.1599999999999999</v>
      </c>
      <c r="D1747" s="67">
        <v>69900</v>
      </c>
      <c r="E1747" s="67">
        <v>1.51</v>
      </c>
      <c r="F1747" s="69">
        <v>6594</v>
      </c>
      <c r="G1747" t="s">
        <v>69</v>
      </c>
      <c r="H1747">
        <v>0</v>
      </c>
      <c r="I1747" t="s">
        <v>288</v>
      </c>
      <c r="J1747" t="s">
        <v>289</v>
      </c>
      <c r="K1747" t="s">
        <v>290</v>
      </c>
      <c r="L1747" s="36">
        <v>2770</v>
      </c>
      <c r="M1747">
        <v>92</v>
      </c>
      <c r="N1747" s="66">
        <v>3.44E-2</v>
      </c>
      <c r="O1747" s="36">
        <v>2678</v>
      </c>
      <c r="P1747" s="66">
        <v>3.4299999999999997E-2</v>
      </c>
      <c r="Q1747" s="36">
        <v>2640</v>
      </c>
      <c r="R1747" s="36">
        <v>2812</v>
      </c>
      <c r="S1747" s="36">
        <v>2638</v>
      </c>
      <c r="T1747" s="66">
        <v>4.9200000000000001E-2</v>
      </c>
      <c r="U1747" s="66">
        <v>2.1000000000000001E-2</v>
      </c>
      <c r="V1747" s="66">
        <v>-1.49E-2</v>
      </c>
      <c r="W1747" s="66">
        <v>0.05</v>
      </c>
      <c r="X1747" s="1">
        <v>4796900</v>
      </c>
      <c r="Y1747" s="1">
        <v>13189354</v>
      </c>
      <c r="Z1747" s="1">
        <v>3303415</v>
      </c>
      <c r="AA1747" t="s">
        <v>560</v>
      </c>
      <c r="AB1747" t="s">
        <v>409</v>
      </c>
      <c r="AC1747">
        <v>39.68</v>
      </c>
      <c r="AD1747">
        <v>1.8</v>
      </c>
      <c r="AE1747">
        <v>0</v>
      </c>
      <c r="AF1747" t="s">
        <v>230</v>
      </c>
      <c r="AG1747" s="1">
        <v>53900</v>
      </c>
      <c r="AH1747" s="36">
        <v>2771</v>
      </c>
      <c r="AI1747">
        <v>100</v>
      </c>
      <c r="AJ1747" s="36">
        <v>2769</v>
      </c>
      <c r="AK1747" s="1">
        <v>1300</v>
      </c>
      <c r="AL1747" s="2">
        <v>0.64166666666666672</v>
      </c>
      <c r="AN1747" t="s">
        <v>298</v>
      </c>
      <c r="AO1747" t="s">
        <v>344</v>
      </c>
      <c r="AQ1747" t="str">
        <f t="shared" si="27"/>
        <v/>
      </c>
    </row>
    <row r="1748" spans="1:43">
      <c r="A1748" s="8">
        <v>46206</v>
      </c>
      <c r="B1748" s="67">
        <v>4061.63</v>
      </c>
      <c r="C1748" s="67">
        <v>1.1599999999999999</v>
      </c>
      <c r="D1748" s="67">
        <v>69900</v>
      </c>
      <c r="E1748" s="67">
        <v>1.51</v>
      </c>
      <c r="F1748" s="69">
        <v>6674</v>
      </c>
      <c r="G1748" t="s">
        <v>70</v>
      </c>
      <c r="H1748">
        <v>0</v>
      </c>
      <c r="I1748" t="s">
        <v>288</v>
      </c>
      <c r="J1748" t="s">
        <v>289</v>
      </c>
      <c r="K1748" t="s">
        <v>295</v>
      </c>
      <c r="L1748" s="36">
        <v>6745</v>
      </c>
      <c r="M1748">
        <v>143</v>
      </c>
      <c r="N1748" s="66">
        <v>2.1700000000000001E-2</v>
      </c>
      <c r="O1748" s="36">
        <v>6602</v>
      </c>
      <c r="P1748" s="66">
        <v>2.1600000000000001E-2</v>
      </c>
      <c r="Q1748" s="36">
        <v>6520</v>
      </c>
      <c r="R1748" s="36">
        <v>6798</v>
      </c>
      <c r="S1748" s="36">
        <v>6446</v>
      </c>
      <c r="T1748" s="66">
        <v>3.4500000000000003E-2</v>
      </c>
      <c r="U1748" s="66">
        <v>2.5999999999999999E-3</v>
      </c>
      <c r="V1748" s="66">
        <v>-7.7000000000000002E-3</v>
      </c>
      <c r="W1748" s="66">
        <v>4.6300000000000001E-2</v>
      </c>
      <c r="X1748" s="1">
        <v>499600</v>
      </c>
      <c r="Y1748" s="1">
        <v>3316772</v>
      </c>
      <c r="Z1748" s="1">
        <v>677511</v>
      </c>
      <c r="AA1748" t="s">
        <v>679</v>
      </c>
      <c r="AB1748" t="s">
        <v>411</v>
      </c>
      <c r="AC1748">
        <v>18.14</v>
      </c>
      <c r="AD1748">
        <v>1.71</v>
      </c>
      <c r="AE1748">
        <v>1.45</v>
      </c>
      <c r="AF1748" t="s">
        <v>230</v>
      </c>
      <c r="AG1748" s="1">
        <v>19200</v>
      </c>
      <c r="AH1748" s="36">
        <v>6749</v>
      </c>
      <c r="AI1748">
        <v>200</v>
      </c>
      <c r="AJ1748" s="36">
        <v>6745</v>
      </c>
      <c r="AK1748">
        <v>100</v>
      </c>
      <c r="AL1748" s="2">
        <v>0.64166666666666672</v>
      </c>
      <c r="AN1748" t="s">
        <v>298</v>
      </c>
      <c r="AO1748" t="s">
        <v>344</v>
      </c>
      <c r="AQ1748" t="str">
        <f t="shared" si="27"/>
        <v/>
      </c>
    </row>
    <row r="1749" spans="1:43">
      <c r="A1749" s="8">
        <v>46206</v>
      </c>
      <c r="B1749" s="67">
        <v>4061.63</v>
      </c>
      <c r="C1749" s="67">
        <v>1.1599999999999999</v>
      </c>
      <c r="D1749" s="67">
        <v>69900</v>
      </c>
      <c r="E1749" s="67">
        <v>1.51</v>
      </c>
      <c r="F1749" s="69">
        <v>6758</v>
      </c>
      <c r="G1749" t="s">
        <v>71</v>
      </c>
      <c r="H1749">
        <v>0</v>
      </c>
      <c r="I1749" t="s">
        <v>288</v>
      </c>
      <c r="J1749" t="s">
        <v>289</v>
      </c>
      <c r="K1749" t="s">
        <v>295</v>
      </c>
      <c r="L1749" s="36">
        <v>3376</v>
      </c>
      <c r="M1749">
        <v>46</v>
      </c>
      <c r="N1749" s="66">
        <v>1.38E-2</v>
      </c>
      <c r="O1749" s="36">
        <v>3330</v>
      </c>
      <c r="P1749" s="66">
        <v>1.38E-2</v>
      </c>
      <c r="Q1749" s="36">
        <v>3390</v>
      </c>
      <c r="R1749" s="36">
        <v>3497</v>
      </c>
      <c r="S1749" s="36">
        <v>3364</v>
      </c>
      <c r="T1749" s="66">
        <v>-4.1000000000000003E-3</v>
      </c>
      <c r="U1749" s="66">
        <v>-9.2999999999999992E-3</v>
      </c>
      <c r="V1749" s="66">
        <v>-3.4599999999999999E-2</v>
      </c>
      <c r="W1749" s="66">
        <v>3.5000000000000001E-3</v>
      </c>
      <c r="X1749" s="1">
        <v>17623400</v>
      </c>
      <c r="Y1749" s="1">
        <v>60305570</v>
      </c>
      <c r="Z1749" s="1">
        <v>20138907</v>
      </c>
      <c r="AA1749" t="s">
        <v>412</v>
      </c>
      <c r="AB1749" t="s">
        <v>413</v>
      </c>
      <c r="AC1749">
        <v>17.14</v>
      </c>
      <c r="AD1749">
        <v>2.4500000000000002</v>
      </c>
      <c r="AE1749">
        <v>1.04</v>
      </c>
      <c r="AF1749" t="s">
        <v>230</v>
      </c>
      <c r="AG1749" s="1">
        <v>478700</v>
      </c>
      <c r="AH1749" s="36">
        <v>3376</v>
      </c>
      <c r="AI1749" s="1">
        <v>1700</v>
      </c>
      <c r="AJ1749" s="36">
        <v>3375</v>
      </c>
      <c r="AK1749" s="1">
        <v>10400</v>
      </c>
      <c r="AL1749" s="2">
        <v>0.64166666666666672</v>
      </c>
      <c r="AN1749" t="s">
        <v>298</v>
      </c>
      <c r="AO1749" t="s">
        <v>344</v>
      </c>
      <c r="AQ1749" t="str">
        <f t="shared" si="27"/>
        <v/>
      </c>
    </row>
    <row r="1750" spans="1:43">
      <c r="A1750" s="8">
        <v>46206</v>
      </c>
      <c r="B1750" s="67">
        <v>4061.63</v>
      </c>
      <c r="C1750" s="67">
        <v>1.1599999999999999</v>
      </c>
      <c r="D1750" s="67">
        <v>69900</v>
      </c>
      <c r="E1750" s="67">
        <v>1.51</v>
      </c>
      <c r="F1750" s="69">
        <v>6810</v>
      </c>
      <c r="G1750" t="s">
        <v>72</v>
      </c>
      <c r="H1750">
        <v>0</v>
      </c>
      <c r="I1750" t="s">
        <v>288</v>
      </c>
      <c r="J1750" t="s">
        <v>289</v>
      </c>
      <c r="K1750" t="s">
        <v>290</v>
      </c>
      <c r="L1750" s="36">
        <v>2145</v>
      </c>
      <c r="M1750">
        <v>-3</v>
      </c>
      <c r="N1750" s="66">
        <v>-1.4E-3</v>
      </c>
      <c r="O1750" s="36">
        <v>2148</v>
      </c>
      <c r="P1750" s="66">
        <v>-1.2999999999999999E-3</v>
      </c>
      <c r="Q1750" s="36">
        <v>2150</v>
      </c>
      <c r="R1750" s="36">
        <v>2164</v>
      </c>
      <c r="S1750" s="36">
        <v>2112</v>
      </c>
      <c r="T1750" s="66">
        <v>-2.3E-3</v>
      </c>
      <c r="U1750" s="66">
        <v>3.7000000000000002E-3</v>
      </c>
      <c r="V1750" s="66">
        <v>-8.6999999999999994E-3</v>
      </c>
      <c r="W1750" s="66">
        <v>1.5599999999999999E-2</v>
      </c>
      <c r="X1750" s="1">
        <v>141900</v>
      </c>
      <c r="Y1750" s="1">
        <v>303237</v>
      </c>
      <c r="Z1750" s="1">
        <v>87224</v>
      </c>
      <c r="AA1750" t="s">
        <v>414</v>
      </c>
      <c r="AB1750" t="s">
        <v>415</v>
      </c>
      <c r="AC1750">
        <v>11.79</v>
      </c>
      <c r="AD1750">
        <v>0.9</v>
      </c>
      <c r="AE1750">
        <v>2.61</v>
      </c>
      <c r="AF1750" t="s">
        <v>230</v>
      </c>
      <c r="AG1750" s="1">
        <v>21700</v>
      </c>
      <c r="AH1750" s="36">
        <v>2146</v>
      </c>
      <c r="AI1750">
        <v>300</v>
      </c>
      <c r="AJ1750" s="36">
        <v>2144</v>
      </c>
      <c r="AK1750">
        <v>300</v>
      </c>
      <c r="AL1750" s="2">
        <v>0.64166666666666672</v>
      </c>
      <c r="AN1750" t="s">
        <v>298</v>
      </c>
      <c r="AO1750" t="s">
        <v>344</v>
      </c>
      <c r="AQ1750" t="str">
        <f t="shared" si="27"/>
        <v/>
      </c>
    </row>
    <row r="1751" spans="1:43">
      <c r="A1751" s="8">
        <v>46206</v>
      </c>
      <c r="B1751" s="67">
        <v>4061.63</v>
      </c>
      <c r="C1751" s="67">
        <v>1.1599999999999999</v>
      </c>
      <c r="D1751" s="67">
        <v>69900</v>
      </c>
      <c r="E1751" s="67">
        <v>1.51</v>
      </c>
      <c r="F1751" s="69">
        <v>6841</v>
      </c>
      <c r="G1751" t="s">
        <v>73</v>
      </c>
      <c r="H1751">
        <v>0</v>
      </c>
      <c r="I1751" t="s">
        <v>288</v>
      </c>
      <c r="J1751" t="s">
        <v>289</v>
      </c>
      <c r="K1751" t="s">
        <v>290</v>
      </c>
      <c r="L1751" s="36">
        <v>5790</v>
      </c>
      <c r="M1751">
        <v>206</v>
      </c>
      <c r="N1751" s="66">
        <v>3.6900000000000002E-2</v>
      </c>
      <c r="O1751" s="36">
        <v>5584</v>
      </c>
      <c r="P1751" s="66">
        <v>3.6799999999999999E-2</v>
      </c>
      <c r="Q1751" s="36">
        <v>5530</v>
      </c>
      <c r="R1751" s="36">
        <v>5791</v>
      </c>
      <c r="S1751" s="36">
        <v>5530</v>
      </c>
      <c r="T1751" s="66">
        <v>4.7E-2</v>
      </c>
      <c r="U1751" s="66">
        <v>1.15E-2</v>
      </c>
      <c r="V1751" s="66">
        <v>-1E-4</v>
      </c>
      <c r="W1751" s="66">
        <v>4.7E-2</v>
      </c>
      <c r="X1751" s="1">
        <v>675400</v>
      </c>
      <c r="Y1751" s="1">
        <v>3837468</v>
      </c>
      <c r="Z1751" s="1">
        <v>1489195</v>
      </c>
      <c r="AA1751" t="s">
        <v>416</v>
      </c>
      <c r="AB1751" t="s">
        <v>635</v>
      </c>
      <c r="AC1751">
        <v>24.98</v>
      </c>
      <c r="AD1751">
        <v>2.83</v>
      </c>
      <c r="AE1751">
        <v>1.59</v>
      </c>
      <c r="AF1751" t="s">
        <v>230</v>
      </c>
      <c r="AG1751" s="1">
        <v>8400</v>
      </c>
      <c r="AH1751" s="36">
        <v>5791</v>
      </c>
      <c r="AI1751">
        <v>100</v>
      </c>
      <c r="AJ1751" s="36">
        <v>5788</v>
      </c>
      <c r="AK1751">
        <v>300</v>
      </c>
      <c r="AL1751" s="2">
        <v>0.64166666666666672</v>
      </c>
      <c r="AN1751" t="s">
        <v>298</v>
      </c>
      <c r="AO1751" t="s">
        <v>344</v>
      </c>
      <c r="AQ1751" t="str">
        <f t="shared" si="27"/>
        <v/>
      </c>
    </row>
    <row r="1752" spans="1:43">
      <c r="A1752" s="8">
        <v>46206</v>
      </c>
      <c r="B1752" s="67">
        <v>4061.63</v>
      </c>
      <c r="C1752" s="67">
        <v>1.1599999999999999</v>
      </c>
      <c r="D1752" s="67">
        <v>69900</v>
      </c>
      <c r="E1752" s="67">
        <v>1.51</v>
      </c>
      <c r="F1752" s="69">
        <v>6890</v>
      </c>
      <c r="G1752" t="s">
        <v>74</v>
      </c>
      <c r="H1752">
        <v>0</v>
      </c>
      <c r="I1752" t="s">
        <v>314</v>
      </c>
      <c r="J1752" t="s">
        <v>289</v>
      </c>
      <c r="K1752" t="s">
        <v>290</v>
      </c>
      <c r="L1752" s="36">
        <v>9220</v>
      </c>
      <c r="M1752">
        <v>270</v>
      </c>
      <c r="N1752" s="66">
        <v>3.0200000000000001E-2</v>
      </c>
      <c r="O1752" s="36">
        <v>8950</v>
      </c>
      <c r="P1752" s="66">
        <v>3.0099999999999998E-2</v>
      </c>
      <c r="Q1752" s="36">
        <v>8650</v>
      </c>
      <c r="R1752" s="36">
        <v>9220</v>
      </c>
      <c r="S1752" s="36">
        <v>8400</v>
      </c>
      <c r="T1752" s="66">
        <v>6.5799999999999997E-2</v>
      </c>
      <c r="U1752" s="66">
        <v>3.8199999999999998E-2</v>
      </c>
      <c r="V1752" s="66">
        <v>0</v>
      </c>
      <c r="W1752" s="66">
        <v>9.7600000000000006E-2</v>
      </c>
      <c r="X1752" s="1">
        <v>1157700</v>
      </c>
      <c r="Y1752" s="1">
        <v>10115085</v>
      </c>
      <c r="Z1752" s="1">
        <v>486007</v>
      </c>
      <c r="AA1752" t="s">
        <v>680</v>
      </c>
      <c r="AB1752" t="s">
        <v>419</v>
      </c>
      <c r="AC1752">
        <v>21.02</v>
      </c>
      <c r="AD1752">
        <v>1.66</v>
      </c>
      <c r="AE1752">
        <v>2.17</v>
      </c>
      <c r="AF1752" t="s">
        <v>230</v>
      </c>
      <c r="AG1752" s="1">
        <v>12000</v>
      </c>
      <c r="AH1752" s="36">
        <v>9220</v>
      </c>
      <c r="AI1752">
        <v>400</v>
      </c>
      <c r="AJ1752" s="36">
        <v>9210</v>
      </c>
      <c r="AK1752" s="1">
        <v>2200</v>
      </c>
      <c r="AL1752" s="2">
        <v>0.64166666666666672</v>
      </c>
      <c r="AN1752" t="s">
        <v>293</v>
      </c>
      <c r="AO1752" t="s">
        <v>344</v>
      </c>
      <c r="AQ1752" t="str">
        <f t="shared" si="27"/>
        <v/>
      </c>
    </row>
    <row r="1753" spans="1:43">
      <c r="A1753" s="8">
        <v>46206</v>
      </c>
      <c r="B1753" s="67">
        <v>4061.63</v>
      </c>
      <c r="C1753" s="67">
        <v>1.1599999999999999</v>
      </c>
      <c r="D1753" s="67">
        <v>69900</v>
      </c>
      <c r="E1753" s="67">
        <v>1.51</v>
      </c>
      <c r="F1753" s="69">
        <v>6925</v>
      </c>
      <c r="G1753" t="s">
        <v>75</v>
      </c>
      <c r="H1753">
        <v>0</v>
      </c>
      <c r="I1753" t="s">
        <v>288</v>
      </c>
      <c r="J1753" t="s">
        <v>289</v>
      </c>
      <c r="K1753" t="s">
        <v>295</v>
      </c>
      <c r="L1753" s="36">
        <v>4678</v>
      </c>
      <c r="M1753">
        <v>-6</v>
      </c>
      <c r="N1753" s="66">
        <v>-1.2999999999999999E-3</v>
      </c>
      <c r="O1753" s="36">
        <v>4684</v>
      </c>
      <c r="P1753" s="66">
        <v>-1.1999999999999999E-3</v>
      </c>
      <c r="Q1753" s="36">
        <v>4484</v>
      </c>
      <c r="R1753" s="36">
        <v>4712</v>
      </c>
      <c r="S1753" s="36">
        <v>4438</v>
      </c>
      <c r="T1753" s="66">
        <v>4.3200000000000002E-2</v>
      </c>
      <c r="U1753" s="66">
        <v>1.54E-2</v>
      </c>
      <c r="V1753" s="66">
        <v>-7.1999999999999998E-3</v>
      </c>
      <c r="W1753" s="66">
        <v>5.3999999999999999E-2</v>
      </c>
      <c r="X1753" s="1">
        <v>410300</v>
      </c>
      <c r="Y1753" s="1">
        <v>1884414</v>
      </c>
      <c r="Z1753" s="1">
        <v>390613</v>
      </c>
      <c r="AA1753" t="s">
        <v>698</v>
      </c>
      <c r="AB1753" t="s">
        <v>421</v>
      </c>
      <c r="AC1753">
        <v>35.35</v>
      </c>
      <c r="AD1753">
        <v>1.88</v>
      </c>
      <c r="AE1753">
        <v>1.5</v>
      </c>
      <c r="AF1753" t="s">
        <v>230</v>
      </c>
      <c r="AG1753" s="1">
        <v>10700</v>
      </c>
      <c r="AH1753" s="36">
        <v>4680</v>
      </c>
      <c r="AI1753">
        <v>100</v>
      </c>
      <c r="AJ1753" s="36">
        <v>4678</v>
      </c>
      <c r="AK1753">
        <v>500</v>
      </c>
      <c r="AL1753" s="2">
        <v>0.64166666666666672</v>
      </c>
      <c r="AN1753" t="s">
        <v>298</v>
      </c>
      <c r="AO1753" t="s">
        <v>344</v>
      </c>
      <c r="AQ1753" t="str">
        <f t="shared" si="27"/>
        <v/>
      </c>
    </row>
    <row r="1754" spans="1:43">
      <c r="A1754" s="8">
        <v>46206</v>
      </c>
      <c r="B1754" s="67">
        <v>4061.63</v>
      </c>
      <c r="C1754" s="67">
        <v>1.1599999999999999</v>
      </c>
      <c r="D1754" s="67">
        <v>69900</v>
      </c>
      <c r="E1754" s="67">
        <v>1.51</v>
      </c>
      <c r="F1754" s="69">
        <v>6963</v>
      </c>
      <c r="G1754" t="s">
        <v>76</v>
      </c>
      <c r="H1754">
        <v>0</v>
      </c>
      <c r="I1754" t="s">
        <v>288</v>
      </c>
      <c r="J1754" t="s">
        <v>289</v>
      </c>
      <c r="K1754" t="s">
        <v>295</v>
      </c>
      <c r="L1754" s="36">
        <v>5933</v>
      </c>
      <c r="M1754">
        <v>722</v>
      </c>
      <c r="N1754" s="66">
        <v>0.1386</v>
      </c>
      <c r="O1754" s="36">
        <v>5211</v>
      </c>
      <c r="P1754" s="66">
        <v>0.13850000000000001</v>
      </c>
      <c r="Q1754" s="36">
        <v>5299</v>
      </c>
      <c r="R1754" s="36">
        <v>5939</v>
      </c>
      <c r="S1754" s="36">
        <v>5206</v>
      </c>
      <c r="T1754" s="66">
        <v>0.1196</v>
      </c>
      <c r="U1754" s="66">
        <v>0.06</v>
      </c>
      <c r="V1754" s="66">
        <v>-1E-3</v>
      </c>
      <c r="W1754" s="66">
        <v>0.1396</v>
      </c>
      <c r="X1754" s="1">
        <v>8955700</v>
      </c>
      <c r="Y1754" s="1">
        <v>50303362</v>
      </c>
      <c r="Z1754" s="1">
        <v>2395508</v>
      </c>
      <c r="AA1754" t="s">
        <v>687</v>
      </c>
      <c r="AB1754" t="s">
        <v>423</v>
      </c>
      <c r="AC1754">
        <v>79</v>
      </c>
      <c r="AD1754">
        <v>3.02</v>
      </c>
      <c r="AE1754">
        <v>0.84</v>
      </c>
      <c r="AF1754" t="s">
        <v>230</v>
      </c>
      <c r="AG1754" s="1">
        <v>67000</v>
      </c>
      <c r="AH1754" s="36">
        <v>5934</v>
      </c>
      <c r="AI1754">
        <v>800</v>
      </c>
      <c r="AJ1754" s="36">
        <v>5930</v>
      </c>
      <c r="AK1754">
        <v>900</v>
      </c>
      <c r="AL1754" s="2">
        <v>0.64166666666666672</v>
      </c>
      <c r="AN1754" t="s">
        <v>298</v>
      </c>
      <c r="AO1754" t="s">
        <v>344</v>
      </c>
      <c r="AQ1754" t="str">
        <f t="shared" si="27"/>
        <v/>
      </c>
    </row>
    <row r="1755" spans="1:43">
      <c r="A1755" s="8">
        <v>46206</v>
      </c>
      <c r="B1755" s="67">
        <v>4061.63</v>
      </c>
      <c r="C1755" s="67">
        <v>1.1599999999999999</v>
      </c>
      <c r="D1755" s="67">
        <v>69900</v>
      </c>
      <c r="E1755" s="67">
        <v>1.51</v>
      </c>
      <c r="F1755" s="69">
        <v>7011</v>
      </c>
      <c r="G1755" t="s">
        <v>77</v>
      </c>
      <c r="H1755">
        <v>0</v>
      </c>
      <c r="I1755" t="s">
        <v>288</v>
      </c>
      <c r="J1755" t="s">
        <v>289</v>
      </c>
      <c r="K1755" t="s">
        <v>295</v>
      </c>
      <c r="L1755" s="36">
        <v>3786</v>
      </c>
      <c r="M1755">
        <v>-2</v>
      </c>
      <c r="N1755" s="66">
        <v>-5.0000000000000001E-4</v>
      </c>
      <c r="O1755" s="36">
        <v>3788</v>
      </c>
      <c r="P1755" s="66">
        <v>-5.0000000000000001E-4</v>
      </c>
      <c r="Q1755" s="36">
        <v>3858</v>
      </c>
      <c r="R1755" s="36">
        <v>3899</v>
      </c>
      <c r="S1755" s="36">
        <v>3766</v>
      </c>
      <c r="T1755" s="66">
        <v>-1.8599999999999998E-2</v>
      </c>
      <c r="U1755" s="66">
        <v>-5.4999999999999997E-3</v>
      </c>
      <c r="V1755" s="66">
        <v>-2.8899999999999999E-2</v>
      </c>
      <c r="W1755" s="66">
        <v>5.3E-3</v>
      </c>
      <c r="X1755" s="1">
        <v>13914400</v>
      </c>
      <c r="Y1755" s="1">
        <v>53054600</v>
      </c>
      <c r="Z1755" s="1">
        <v>12772630</v>
      </c>
      <c r="AA1755" t="s">
        <v>424</v>
      </c>
      <c r="AB1755" t="s">
        <v>636</v>
      </c>
      <c r="AC1755">
        <v>33.47</v>
      </c>
      <c r="AD1755">
        <v>4.1100000000000003</v>
      </c>
      <c r="AE1755">
        <v>0.77</v>
      </c>
      <c r="AF1755" t="s">
        <v>230</v>
      </c>
      <c r="AG1755" s="1">
        <v>695600</v>
      </c>
      <c r="AH1755" s="36">
        <v>3786</v>
      </c>
      <c r="AI1755" s="1">
        <v>1300</v>
      </c>
      <c r="AJ1755" s="36">
        <v>3785</v>
      </c>
      <c r="AK1755" s="1">
        <v>4700</v>
      </c>
      <c r="AL1755" s="2">
        <v>0.64166666666666672</v>
      </c>
      <c r="AN1755" t="s">
        <v>298</v>
      </c>
      <c r="AO1755" t="s">
        <v>395</v>
      </c>
      <c r="AQ1755" t="str">
        <f t="shared" si="27"/>
        <v/>
      </c>
    </row>
    <row r="1756" spans="1:43">
      <c r="A1756" s="8">
        <v>46206</v>
      </c>
      <c r="B1756" s="67">
        <v>4061.63</v>
      </c>
      <c r="C1756" s="67">
        <v>1.1599999999999999</v>
      </c>
      <c r="D1756" s="67">
        <v>69900</v>
      </c>
      <c r="E1756" s="67">
        <v>1.51</v>
      </c>
      <c r="F1756" s="69">
        <v>7013</v>
      </c>
      <c r="G1756" t="s">
        <v>78</v>
      </c>
      <c r="H1756">
        <v>0</v>
      </c>
      <c r="I1756" t="s">
        <v>288</v>
      </c>
      <c r="J1756" t="s">
        <v>289</v>
      </c>
      <c r="K1756" t="s">
        <v>295</v>
      </c>
      <c r="L1756" s="36">
        <v>2862.5</v>
      </c>
      <c r="M1756">
        <v>61</v>
      </c>
      <c r="N1756" s="66">
        <v>2.18E-2</v>
      </c>
      <c r="O1756" s="36">
        <v>2801.5</v>
      </c>
      <c r="P1756" s="66">
        <v>2.1700000000000001E-2</v>
      </c>
      <c r="Q1756" s="36">
        <v>2824</v>
      </c>
      <c r="R1756" s="36">
        <v>2879</v>
      </c>
      <c r="S1756" s="36">
        <v>2741</v>
      </c>
      <c r="T1756" s="66">
        <v>1.3599999999999999E-2</v>
      </c>
      <c r="U1756" s="66">
        <v>1.61E-2</v>
      </c>
      <c r="V1756" s="66">
        <v>-5.7000000000000002E-3</v>
      </c>
      <c r="W1756" s="66">
        <v>4.4299999999999999E-2</v>
      </c>
      <c r="X1756" s="1">
        <v>12505000</v>
      </c>
      <c r="Y1756" s="1">
        <v>35205453</v>
      </c>
      <c r="Z1756" s="1">
        <v>3099399</v>
      </c>
      <c r="AA1756" t="s">
        <v>426</v>
      </c>
      <c r="AB1756" t="s">
        <v>637</v>
      </c>
      <c r="AC1756">
        <v>18.39</v>
      </c>
      <c r="AD1756">
        <v>4.6500000000000004</v>
      </c>
      <c r="AE1756">
        <v>0.8</v>
      </c>
      <c r="AF1756" t="s">
        <v>230</v>
      </c>
      <c r="AG1756" s="1">
        <v>465600</v>
      </c>
      <c r="AH1756" s="36">
        <v>2863</v>
      </c>
      <c r="AI1756">
        <v>600</v>
      </c>
      <c r="AJ1756" s="36">
        <v>2862</v>
      </c>
      <c r="AK1756">
        <v>700</v>
      </c>
      <c r="AL1756" s="2">
        <v>0.64166666666666672</v>
      </c>
      <c r="AN1756" t="s">
        <v>298</v>
      </c>
      <c r="AO1756" t="s">
        <v>395</v>
      </c>
      <c r="AQ1756" t="str">
        <f t="shared" si="27"/>
        <v/>
      </c>
    </row>
    <row r="1757" spans="1:43">
      <c r="A1757" s="8">
        <v>46206</v>
      </c>
      <c r="B1757" s="67">
        <v>4061.63</v>
      </c>
      <c r="C1757" s="67">
        <v>1.1599999999999999</v>
      </c>
      <c r="D1757" s="67">
        <v>69900</v>
      </c>
      <c r="E1757" s="67">
        <v>1.51</v>
      </c>
      <c r="F1757" s="69">
        <v>7047</v>
      </c>
      <c r="G1757" t="s">
        <v>79</v>
      </c>
      <c r="H1757">
        <v>0</v>
      </c>
      <c r="I1757" t="s">
        <v>347</v>
      </c>
      <c r="J1757" t="s">
        <v>289</v>
      </c>
      <c r="K1757" t="s">
        <v>295</v>
      </c>
      <c r="L1757" s="36">
        <v>2395</v>
      </c>
      <c r="M1757">
        <v>47</v>
      </c>
      <c r="N1757" s="66">
        <v>0.02</v>
      </c>
      <c r="O1757" s="36">
        <v>2348</v>
      </c>
      <c r="P1757" s="66">
        <v>0.02</v>
      </c>
      <c r="Q1757" s="36">
        <v>2362</v>
      </c>
      <c r="R1757" s="36">
        <v>2456</v>
      </c>
      <c r="S1757" s="36">
        <v>2362</v>
      </c>
      <c r="T1757" s="66">
        <v>1.3899999999999999E-2</v>
      </c>
      <c r="U1757" s="66">
        <v>5.0000000000000001E-3</v>
      </c>
      <c r="V1757" s="66">
        <v>-2.4799999999999999E-2</v>
      </c>
      <c r="W1757" s="66">
        <v>1.3899999999999999E-2</v>
      </c>
      <c r="X1757" s="1">
        <v>110600</v>
      </c>
      <c r="Y1757" s="1">
        <v>265149</v>
      </c>
      <c r="Z1757" s="1">
        <v>33999</v>
      </c>
      <c r="AA1757" t="s">
        <v>428</v>
      </c>
      <c r="AB1757" t="s">
        <v>638</v>
      </c>
      <c r="AC1757">
        <v>9.49</v>
      </c>
      <c r="AD1757">
        <v>2.97</v>
      </c>
      <c r="AE1757">
        <v>0.54</v>
      </c>
      <c r="AF1757" t="s">
        <v>230</v>
      </c>
      <c r="AG1757">
        <v>0</v>
      </c>
      <c r="AH1757" s="36">
        <v>2398</v>
      </c>
      <c r="AI1757">
        <v>400</v>
      </c>
      <c r="AJ1757" s="36">
        <v>2394</v>
      </c>
      <c r="AK1757">
        <v>200</v>
      </c>
      <c r="AL1757" s="2">
        <v>0.64097222222222228</v>
      </c>
      <c r="AN1757" t="s">
        <v>298</v>
      </c>
      <c r="AO1757" t="s">
        <v>313</v>
      </c>
      <c r="AQ1757" t="str">
        <f t="shared" si="27"/>
        <v/>
      </c>
    </row>
    <row r="1758" spans="1:43">
      <c r="A1758" s="8">
        <v>46206</v>
      </c>
      <c r="B1758" s="67">
        <v>4061.63</v>
      </c>
      <c r="C1758" s="67">
        <v>1.1599999999999999</v>
      </c>
      <c r="D1758" s="67">
        <v>69900</v>
      </c>
      <c r="E1758" s="67">
        <v>1.51</v>
      </c>
      <c r="F1758" s="69">
        <v>7084</v>
      </c>
      <c r="G1758" t="s">
        <v>80</v>
      </c>
      <c r="H1758">
        <v>0</v>
      </c>
      <c r="I1758" t="s">
        <v>347</v>
      </c>
      <c r="J1758" t="s">
        <v>323</v>
      </c>
      <c r="K1758" t="s">
        <v>295</v>
      </c>
      <c r="L1758" s="36">
        <v>2764</v>
      </c>
      <c r="M1758">
        <v>-3</v>
      </c>
      <c r="N1758" s="66">
        <v>-1.1000000000000001E-3</v>
      </c>
      <c r="O1758" s="36">
        <v>2767</v>
      </c>
      <c r="P1758" s="66">
        <v>-1E-3</v>
      </c>
      <c r="Q1758" s="36">
        <v>2751</v>
      </c>
      <c r="R1758" s="36">
        <v>2777</v>
      </c>
      <c r="S1758" s="36">
        <v>2711</v>
      </c>
      <c r="T1758" s="66">
        <v>4.7000000000000002E-3</v>
      </c>
      <c r="U1758" t="s">
        <v>230</v>
      </c>
      <c r="V1758" s="66">
        <v>-4.5999999999999999E-3</v>
      </c>
      <c r="W1758" s="66">
        <v>1.95E-2</v>
      </c>
      <c r="X1758" s="1">
        <v>2600</v>
      </c>
      <c r="Y1758" s="1">
        <v>7148</v>
      </c>
      <c r="Z1758" s="1">
        <v>9009</v>
      </c>
      <c r="AA1758" t="s">
        <v>430</v>
      </c>
      <c r="AB1758" t="s">
        <v>642</v>
      </c>
      <c r="AC1758">
        <v>40.29</v>
      </c>
      <c r="AD1758">
        <v>1.44</v>
      </c>
      <c r="AE1758">
        <v>3.8</v>
      </c>
      <c r="AF1758">
        <v>0.7</v>
      </c>
      <c r="AG1758">
        <v>0</v>
      </c>
      <c r="AH1758" s="36">
        <v>2763</v>
      </c>
      <c r="AI1758">
        <v>100</v>
      </c>
      <c r="AJ1758" s="36">
        <v>2746</v>
      </c>
      <c r="AK1758">
        <v>100</v>
      </c>
      <c r="AL1758" s="2">
        <v>0.47916666666666669</v>
      </c>
      <c r="AN1758" t="s">
        <v>298</v>
      </c>
      <c r="AO1758" t="s">
        <v>313</v>
      </c>
      <c r="AQ1758" t="str">
        <f t="shared" si="27"/>
        <v/>
      </c>
    </row>
    <row r="1759" spans="1:43">
      <c r="A1759" s="8">
        <v>46206</v>
      </c>
      <c r="B1759" s="67">
        <v>4061.63</v>
      </c>
      <c r="C1759" s="67">
        <v>1.1599999999999999</v>
      </c>
      <c r="D1759" s="67">
        <v>69900</v>
      </c>
      <c r="E1759" s="67">
        <v>1.51</v>
      </c>
      <c r="F1759" s="69">
        <v>7182</v>
      </c>
      <c r="G1759" t="s">
        <v>81</v>
      </c>
      <c r="H1759">
        <v>0</v>
      </c>
      <c r="I1759" t="s">
        <v>288</v>
      </c>
      <c r="J1759" t="s">
        <v>289</v>
      </c>
      <c r="K1759" t="s">
        <v>290</v>
      </c>
      <c r="L1759" s="36">
        <v>3213</v>
      </c>
      <c r="M1759">
        <v>65</v>
      </c>
      <c r="N1759" s="66">
        <v>2.06E-2</v>
      </c>
      <c r="O1759" s="36">
        <v>3148</v>
      </c>
      <c r="P1759" s="66">
        <v>2.06E-2</v>
      </c>
      <c r="Q1759" s="36">
        <v>3200</v>
      </c>
      <c r="R1759" s="36">
        <v>3228</v>
      </c>
      <c r="S1759" s="36">
        <v>3156</v>
      </c>
      <c r="T1759" s="66">
        <v>4.0000000000000001E-3</v>
      </c>
      <c r="U1759" s="66">
        <v>4.5999999999999999E-3</v>
      </c>
      <c r="V1759" s="66">
        <v>-4.5999999999999999E-3</v>
      </c>
      <c r="W1759" s="66">
        <v>1.7999999999999999E-2</v>
      </c>
      <c r="X1759" s="1">
        <v>4553000</v>
      </c>
      <c r="Y1759" s="1">
        <v>14545192</v>
      </c>
      <c r="Z1759" s="1">
        <v>11489298</v>
      </c>
      <c r="AA1759" t="s">
        <v>645</v>
      </c>
      <c r="AB1759" t="s">
        <v>433</v>
      </c>
      <c r="AC1759">
        <v>17.329999999999998</v>
      </c>
      <c r="AD1759">
        <v>1.24</v>
      </c>
      <c r="AE1759">
        <v>2.89</v>
      </c>
      <c r="AF1759" t="s">
        <v>230</v>
      </c>
      <c r="AG1759" s="1">
        <v>52200</v>
      </c>
      <c r="AH1759" s="36">
        <v>3214</v>
      </c>
      <c r="AI1759">
        <v>600</v>
      </c>
      <c r="AJ1759" s="36">
        <v>3213</v>
      </c>
      <c r="AK1759">
        <v>900</v>
      </c>
      <c r="AL1759" s="2">
        <v>0.64166666666666672</v>
      </c>
      <c r="AN1759" t="s">
        <v>298</v>
      </c>
      <c r="AO1759" t="s">
        <v>434</v>
      </c>
      <c r="AQ1759" t="str">
        <f t="shared" si="27"/>
        <v/>
      </c>
    </row>
    <row r="1760" spans="1:43">
      <c r="A1760" s="8">
        <v>46206</v>
      </c>
      <c r="B1760" s="67">
        <v>4061.63</v>
      </c>
      <c r="C1760" s="67">
        <v>1.1599999999999999</v>
      </c>
      <c r="D1760" s="67">
        <v>69900</v>
      </c>
      <c r="E1760" s="67">
        <v>1.51</v>
      </c>
      <c r="F1760" s="69">
        <v>7203</v>
      </c>
      <c r="G1760" t="s">
        <v>82</v>
      </c>
      <c r="H1760">
        <v>0</v>
      </c>
      <c r="I1760" t="s">
        <v>288</v>
      </c>
      <c r="J1760" t="s">
        <v>289</v>
      </c>
      <c r="K1760" t="s">
        <v>290</v>
      </c>
      <c r="L1760" s="36">
        <v>2831</v>
      </c>
      <c r="M1760">
        <v>38</v>
      </c>
      <c r="N1760" s="66">
        <v>1.3599999999999999E-2</v>
      </c>
      <c r="O1760" s="36">
        <v>2793</v>
      </c>
      <c r="P1760" s="66">
        <v>1.3599999999999999E-2</v>
      </c>
      <c r="Q1760" s="36">
        <v>2839</v>
      </c>
      <c r="R1760" s="36">
        <v>2856.5</v>
      </c>
      <c r="S1760" s="36">
        <v>2813</v>
      </c>
      <c r="T1760" s="66">
        <v>-2.8E-3</v>
      </c>
      <c r="U1760" s="66">
        <v>-5.8999999999999999E-3</v>
      </c>
      <c r="V1760" s="66">
        <v>-8.8999999999999999E-3</v>
      </c>
      <c r="W1760" s="66">
        <v>6.3E-3</v>
      </c>
      <c r="X1760" s="1">
        <v>19143400</v>
      </c>
      <c r="Y1760" s="1">
        <v>54276523</v>
      </c>
      <c r="Z1760" s="1">
        <v>41318409</v>
      </c>
      <c r="AA1760" t="s">
        <v>435</v>
      </c>
      <c r="AB1760" t="s">
        <v>699</v>
      </c>
      <c r="AC1760">
        <v>11.17</v>
      </c>
      <c r="AD1760">
        <v>0.92</v>
      </c>
      <c r="AE1760">
        <v>3.53</v>
      </c>
      <c r="AF1760" t="s">
        <v>230</v>
      </c>
      <c r="AG1760" s="1">
        <v>303600</v>
      </c>
      <c r="AH1760" s="36">
        <v>2831</v>
      </c>
      <c r="AI1760" s="1">
        <v>2800</v>
      </c>
      <c r="AJ1760" s="36">
        <v>2830.5</v>
      </c>
      <c r="AK1760" s="1">
        <v>7500</v>
      </c>
      <c r="AL1760" s="2">
        <v>0.64166666666666672</v>
      </c>
      <c r="AN1760" t="s">
        <v>298</v>
      </c>
      <c r="AO1760" t="s">
        <v>437</v>
      </c>
      <c r="AQ1760" t="str">
        <f t="shared" si="27"/>
        <v/>
      </c>
    </row>
    <row r="1761" spans="1:43">
      <c r="A1761" s="8">
        <v>46206</v>
      </c>
      <c r="B1761" s="67">
        <v>4061.63</v>
      </c>
      <c r="C1761" s="67">
        <v>1.1599999999999999</v>
      </c>
      <c r="D1761" s="67">
        <v>69900</v>
      </c>
      <c r="E1761" s="67">
        <v>1.51</v>
      </c>
      <c r="F1761" s="69">
        <v>7213</v>
      </c>
      <c r="G1761" t="s">
        <v>83</v>
      </c>
      <c r="H1761">
        <v>0</v>
      </c>
      <c r="I1761" t="s">
        <v>314</v>
      </c>
      <c r="J1761" t="s">
        <v>289</v>
      </c>
      <c r="K1761" t="s">
        <v>290</v>
      </c>
      <c r="L1761">
        <v>607</v>
      </c>
      <c r="M1761">
        <v>12</v>
      </c>
      <c r="N1761" s="66">
        <v>2.0199999999999999E-2</v>
      </c>
      <c r="O1761">
        <v>595</v>
      </c>
      <c r="P1761" s="66">
        <v>2.01E-2</v>
      </c>
      <c r="Q1761">
        <v>597</v>
      </c>
      <c r="R1761">
        <v>614</v>
      </c>
      <c r="S1761">
        <v>597</v>
      </c>
      <c r="T1761" s="66">
        <v>1.67E-2</v>
      </c>
      <c r="U1761" s="66">
        <v>-8.0999999999999996E-3</v>
      </c>
      <c r="V1761" s="66">
        <v>-1.14E-2</v>
      </c>
      <c r="W1761" s="66">
        <v>1.67E-2</v>
      </c>
      <c r="X1761" s="1">
        <v>37700</v>
      </c>
      <c r="Y1761" s="1">
        <v>22844</v>
      </c>
      <c r="Z1761" s="1">
        <v>9646</v>
      </c>
      <c r="AA1761" t="s">
        <v>524</v>
      </c>
      <c r="AB1761" t="s">
        <v>439</v>
      </c>
      <c r="AC1761">
        <v>7.14</v>
      </c>
      <c r="AD1761">
        <v>0.85</v>
      </c>
      <c r="AE1761">
        <v>4.28</v>
      </c>
      <c r="AF1761" t="s">
        <v>230</v>
      </c>
      <c r="AG1761">
        <v>0</v>
      </c>
      <c r="AH1761">
        <v>609</v>
      </c>
      <c r="AI1761">
        <v>300</v>
      </c>
      <c r="AJ1761">
        <v>605</v>
      </c>
      <c r="AK1761">
        <v>300</v>
      </c>
      <c r="AL1761" s="2">
        <v>0.64166666666666672</v>
      </c>
      <c r="AN1761" t="s">
        <v>298</v>
      </c>
      <c r="AO1761" t="s">
        <v>437</v>
      </c>
      <c r="AQ1761" t="str">
        <f t="shared" si="27"/>
        <v/>
      </c>
    </row>
    <row r="1762" spans="1:43">
      <c r="A1762" s="8">
        <v>46206</v>
      </c>
      <c r="B1762" s="67">
        <v>4061.63</v>
      </c>
      <c r="C1762" s="67">
        <v>1.1599999999999999</v>
      </c>
      <c r="D1762" s="67">
        <v>69900</v>
      </c>
      <c r="E1762" s="67">
        <v>1.51</v>
      </c>
      <c r="F1762" s="69">
        <v>7220</v>
      </c>
      <c r="G1762" t="s">
        <v>84</v>
      </c>
      <c r="H1762">
        <v>0</v>
      </c>
      <c r="I1762" t="s">
        <v>288</v>
      </c>
      <c r="J1762" t="s">
        <v>289</v>
      </c>
      <c r="K1762" t="s">
        <v>290</v>
      </c>
      <c r="L1762" s="36">
        <v>4100</v>
      </c>
      <c r="M1762">
        <v>150</v>
      </c>
      <c r="N1762" s="66">
        <v>3.7999999999999999E-2</v>
      </c>
      <c r="O1762" s="36">
        <v>3950</v>
      </c>
      <c r="P1762" s="66">
        <v>3.7900000000000003E-2</v>
      </c>
      <c r="Q1762" s="36">
        <v>3900</v>
      </c>
      <c r="R1762" s="36">
        <v>4135</v>
      </c>
      <c r="S1762" s="36">
        <v>3830</v>
      </c>
      <c r="T1762" s="66">
        <v>5.1200000000000002E-2</v>
      </c>
      <c r="U1762" s="66">
        <v>1.7299999999999999E-2</v>
      </c>
      <c r="V1762" s="66">
        <v>-8.3999999999999995E-3</v>
      </c>
      <c r="W1762" s="66">
        <v>7.0400000000000004E-2</v>
      </c>
      <c r="X1762" s="1">
        <v>1124600</v>
      </c>
      <c r="Y1762" s="1">
        <v>4508531</v>
      </c>
      <c r="Z1762" s="1">
        <v>268885</v>
      </c>
      <c r="AA1762" t="s">
        <v>563</v>
      </c>
      <c r="AB1762" t="s">
        <v>441</v>
      </c>
      <c r="AC1762">
        <v>41.33</v>
      </c>
      <c r="AD1762">
        <v>2.2000000000000002</v>
      </c>
      <c r="AE1762">
        <v>0.98</v>
      </c>
      <c r="AF1762" t="s">
        <v>230</v>
      </c>
      <c r="AG1762" s="1">
        <v>13600</v>
      </c>
      <c r="AH1762" s="36">
        <v>4100</v>
      </c>
      <c r="AI1762" s="1">
        <v>1800</v>
      </c>
      <c r="AJ1762" s="36">
        <v>4095</v>
      </c>
      <c r="AK1762">
        <v>600</v>
      </c>
      <c r="AL1762" s="2">
        <v>0.64166666666666672</v>
      </c>
      <c r="AN1762" t="s">
        <v>298</v>
      </c>
      <c r="AO1762" t="s">
        <v>437</v>
      </c>
      <c r="AQ1762" t="str">
        <f t="shared" si="27"/>
        <v/>
      </c>
    </row>
    <row r="1763" spans="1:43">
      <c r="A1763" s="8">
        <v>46206</v>
      </c>
      <c r="B1763" s="67">
        <v>4061.63</v>
      </c>
      <c r="C1763" s="67">
        <v>1.1599999999999999</v>
      </c>
      <c r="D1763" s="67">
        <v>69900</v>
      </c>
      <c r="E1763" s="67">
        <v>1.51</v>
      </c>
      <c r="F1763" s="69">
        <v>7269</v>
      </c>
      <c r="G1763" t="s">
        <v>85</v>
      </c>
      <c r="H1763">
        <v>0</v>
      </c>
      <c r="I1763" t="s">
        <v>288</v>
      </c>
      <c r="J1763" t="s">
        <v>289</v>
      </c>
      <c r="K1763" t="s">
        <v>290</v>
      </c>
      <c r="L1763" s="36">
        <v>2117</v>
      </c>
      <c r="M1763">
        <v>54.5</v>
      </c>
      <c r="N1763" s="66">
        <v>2.64E-2</v>
      </c>
      <c r="O1763" s="36">
        <v>2062.5</v>
      </c>
      <c r="P1763" s="66">
        <v>2.64E-2</v>
      </c>
      <c r="Q1763" s="36">
        <v>2100</v>
      </c>
      <c r="R1763" s="36">
        <v>2138</v>
      </c>
      <c r="S1763" s="36">
        <v>2082.5</v>
      </c>
      <c r="T1763" s="66">
        <v>8.0000000000000002E-3</v>
      </c>
      <c r="U1763" s="66">
        <v>-9.4999999999999998E-3</v>
      </c>
      <c r="V1763" s="66">
        <v>-9.7999999999999997E-3</v>
      </c>
      <c r="W1763" s="66">
        <v>1.6500000000000001E-2</v>
      </c>
      <c r="X1763" s="1">
        <v>7912900</v>
      </c>
      <c r="Y1763" s="1">
        <v>16717160</v>
      </c>
      <c r="Z1763" s="1">
        <v>4159029</v>
      </c>
      <c r="AA1763" t="s">
        <v>442</v>
      </c>
      <c r="AB1763" t="s">
        <v>443</v>
      </c>
      <c r="AC1763">
        <v>10.74</v>
      </c>
      <c r="AD1763">
        <v>1.2</v>
      </c>
      <c r="AE1763">
        <v>2.41</v>
      </c>
      <c r="AF1763" t="s">
        <v>230</v>
      </c>
      <c r="AG1763" s="1">
        <v>4094400</v>
      </c>
      <c r="AH1763" s="36">
        <v>2117</v>
      </c>
      <c r="AI1763" s="1">
        <v>2700</v>
      </c>
      <c r="AJ1763" s="36">
        <v>2116</v>
      </c>
      <c r="AK1763" s="1">
        <v>1500</v>
      </c>
      <c r="AL1763" s="2">
        <v>0.64166666666666672</v>
      </c>
      <c r="AN1763" t="s">
        <v>298</v>
      </c>
      <c r="AO1763" t="s">
        <v>437</v>
      </c>
      <c r="AQ1763" t="str">
        <f t="shared" si="27"/>
        <v/>
      </c>
    </row>
    <row r="1764" spans="1:43">
      <c r="A1764" s="8">
        <v>46206</v>
      </c>
      <c r="B1764" s="67">
        <v>4061.63</v>
      </c>
      <c r="C1764" s="67">
        <v>1.1599999999999999</v>
      </c>
      <c r="D1764" s="67">
        <v>69900</v>
      </c>
      <c r="E1764" s="67">
        <v>1.51</v>
      </c>
      <c r="F1764" s="69">
        <v>7272</v>
      </c>
      <c r="G1764" t="s">
        <v>86</v>
      </c>
      <c r="H1764">
        <v>0</v>
      </c>
      <c r="I1764" t="s">
        <v>288</v>
      </c>
      <c r="J1764" t="s">
        <v>289</v>
      </c>
      <c r="K1764" t="s">
        <v>290</v>
      </c>
      <c r="L1764" s="36">
        <v>1247.5</v>
      </c>
      <c r="M1764">
        <v>14</v>
      </c>
      <c r="N1764" s="66">
        <v>1.1299999999999999E-2</v>
      </c>
      <c r="O1764" s="36">
        <v>1233.5</v>
      </c>
      <c r="P1764" s="66">
        <v>1.1299999999999999E-2</v>
      </c>
      <c r="Q1764" s="36">
        <v>1250</v>
      </c>
      <c r="R1764" s="36">
        <v>1260</v>
      </c>
      <c r="S1764" s="36">
        <v>1238</v>
      </c>
      <c r="T1764" s="66">
        <v>-2E-3</v>
      </c>
      <c r="U1764" s="66">
        <v>-8.3000000000000001E-3</v>
      </c>
      <c r="V1764" s="66">
        <v>-9.9000000000000008E-3</v>
      </c>
      <c r="W1764" s="66">
        <v>7.6E-3</v>
      </c>
      <c r="X1764" s="1">
        <v>4399500</v>
      </c>
      <c r="Y1764" s="1">
        <v>5497871</v>
      </c>
      <c r="Z1764" s="1">
        <v>1270111</v>
      </c>
      <c r="AA1764" t="s">
        <v>444</v>
      </c>
      <c r="AB1764" t="s">
        <v>445</v>
      </c>
      <c r="AC1764">
        <v>9.83</v>
      </c>
      <c r="AD1764">
        <v>1.06</v>
      </c>
      <c r="AE1764">
        <v>4.01</v>
      </c>
      <c r="AF1764" t="s">
        <v>230</v>
      </c>
      <c r="AG1764" s="1">
        <v>495700</v>
      </c>
      <c r="AH1764" s="36">
        <v>1248</v>
      </c>
      <c r="AI1764" s="1">
        <v>5300</v>
      </c>
      <c r="AJ1764" s="36">
        <v>1247</v>
      </c>
      <c r="AK1764" s="1">
        <v>6800</v>
      </c>
      <c r="AL1764" s="2">
        <v>0.64166666666666672</v>
      </c>
      <c r="AN1764" t="s">
        <v>293</v>
      </c>
      <c r="AO1764" t="s">
        <v>437</v>
      </c>
      <c r="AQ1764" t="str">
        <f t="shared" si="27"/>
        <v/>
      </c>
    </row>
    <row r="1765" spans="1:43">
      <c r="A1765" s="8">
        <v>46206</v>
      </c>
      <c r="B1765" s="67">
        <v>4061.63</v>
      </c>
      <c r="C1765" s="67">
        <v>1.1599999999999999</v>
      </c>
      <c r="D1765" s="67">
        <v>69900</v>
      </c>
      <c r="E1765" s="67">
        <v>1.51</v>
      </c>
      <c r="F1765" s="69">
        <v>7376</v>
      </c>
      <c r="G1765" t="s">
        <v>87</v>
      </c>
      <c r="H1765">
        <v>0</v>
      </c>
      <c r="I1765" t="s">
        <v>347</v>
      </c>
      <c r="J1765" t="s">
        <v>323</v>
      </c>
      <c r="K1765" t="s">
        <v>295</v>
      </c>
      <c r="L1765">
        <v>991</v>
      </c>
      <c r="M1765">
        <v>-105</v>
      </c>
      <c r="N1765" s="66">
        <v>-9.5799999999999996E-2</v>
      </c>
      <c r="O1765" s="36">
        <v>1096</v>
      </c>
      <c r="P1765" s="66">
        <v>-9.5799999999999996E-2</v>
      </c>
      <c r="Q1765">
        <v>976</v>
      </c>
      <c r="R1765" s="36">
        <v>1054</v>
      </c>
      <c r="S1765">
        <v>950</v>
      </c>
      <c r="T1765" s="66">
        <v>1.5299999999999999E-2</v>
      </c>
      <c r="U1765" s="66">
        <v>3.6600000000000001E-2</v>
      </c>
      <c r="V1765" s="66">
        <v>-5.9700000000000003E-2</v>
      </c>
      <c r="W1765" s="66">
        <v>4.3099999999999999E-2</v>
      </c>
      <c r="X1765" s="1">
        <v>64300</v>
      </c>
      <c r="Y1765" s="1">
        <v>63231</v>
      </c>
      <c r="Z1765" s="1">
        <v>4220</v>
      </c>
      <c r="AA1765" t="s">
        <v>446</v>
      </c>
      <c r="AB1765" t="s">
        <v>447</v>
      </c>
      <c r="AC1765">
        <v>0</v>
      </c>
      <c r="AD1765">
        <v>3.94</v>
      </c>
      <c r="AE1765">
        <v>0</v>
      </c>
      <c r="AF1765">
        <v>0.6</v>
      </c>
      <c r="AG1765">
        <v>0</v>
      </c>
      <c r="AH1765" s="36">
        <v>1010</v>
      </c>
      <c r="AI1765">
        <v>300</v>
      </c>
      <c r="AJ1765">
        <v>988</v>
      </c>
      <c r="AK1765">
        <v>100</v>
      </c>
      <c r="AL1765" s="2">
        <v>0.64097222222222228</v>
      </c>
      <c r="AN1765" t="s">
        <v>448</v>
      </c>
      <c r="AO1765" t="s">
        <v>313</v>
      </c>
      <c r="AQ1765" t="str">
        <f t="shared" si="27"/>
        <v/>
      </c>
    </row>
    <row r="1766" spans="1:43">
      <c r="A1766" s="8">
        <v>46206</v>
      </c>
      <c r="B1766" s="67">
        <v>4061.63</v>
      </c>
      <c r="C1766" s="67">
        <v>1.1599999999999999</v>
      </c>
      <c r="D1766" s="67">
        <v>69900</v>
      </c>
      <c r="E1766" s="67">
        <v>1.51</v>
      </c>
      <c r="F1766" s="69">
        <v>7525</v>
      </c>
      <c r="G1766" t="s">
        <v>88</v>
      </c>
      <c r="H1766">
        <v>0</v>
      </c>
      <c r="I1766" t="s">
        <v>288</v>
      </c>
      <c r="J1766" t="s">
        <v>289</v>
      </c>
      <c r="K1766" t="s">
        <v>295</v>
      </c>
      <c r="L1766" s="36">
        <v>3505</v>
      </c>
      <c r="M1766">
        <v>-10</v>
      </c>
      <c r="N1766" s="66">
        <v>-2.8E-3</v>
      </c>
      <c r="O1766" s="36">
        <v>3515</v>
      </c>
      <c r="P1766" s="66">
        <v>-2.8E-3</v>
      </c>
      <c r="Q1766" s="36">
        <v>3545</v>
      </c>
      <c r="R1766" s="36">
        <v>3545</v>
      </c>
      <c r="S1766" s="36">
        <v>3495</v>
      </c>
      <c r="T1766" s="66">
        <v>-1.12E-2</v>
      </c>
      <c r="U1766" s="66">
        <v>-1.4E-3</v>
      </c>
      <c r="V1766" s="66">
        <v>-1.12E-2</v>
      </c>
      <c r="W1766" s="66">
        <v>2.8E-3</v>
      </c>
      <c r="X1766" s="1">
        <v>13500</v>
      </c>
      <c r="Y1766" s="1">
        <v>47434</v>
      </c>
      <c r="Z1766" s="1">
        <v>30283</v>
      </c>
      <c r="AA1766" t="s">
        <v>449</v>
      </c>
      <c r="AB1766" t="s">
        <v>450</v>
      </c>
      <c r="AC1766">
        <v>9.4700000000000006</v>
      </c>
      <c r="AD1766">
        <v>0.99</v>
      </c>
      <c r="AE1766">
        <v>4.62</v>
      </c>
      <c r="AF1766" t="s">
        <v>230</v>
      </c>
      <c r="AG1766" s="1">
        <v>6200</v>
      </c>
      <c r="AH1766" s="36">
        <v>3515</v>
      </c>
      <c r="AI1766">
        <v>500</v>
      </c>
      <c r="AJ1766" s="36">
        <v>3505</v>
      </c>
      <c r="AK1766">
        <v>100</v>
      </c>
      <c r="AL1766" s="2">
        <v>0.64166666666666672</v>
      </c>
      <c r="AN1766" t="s">
        <v>298</v>
      </c>
      <c r="AO1766" t="s">
        <v>322</v>
      </c>
      <c r="AQ1766" t="str">
        <f t="shared" si="27"/>
        <v/>
      </c>
    </row>
    <row r="1767" spans="1:43">
      <c r="A1767" s="8">
        <v>46206</v>
      </c>
      <c r="B1767" s="67">
        <v>4061.63</v>
      </c>
      <c r="C1767" s="67">
        <v>1.1599999999999999</v>
      </c>
      <c r="D1767" s="67">
        <v>69900</v>
      </c>
      <c r="E1767" s="67">
        <v>1.51</v>
      </c>
      <c r="F1767" s="69">
        <v>7729</v>
      </c>
      <c r="G1767" t="s">
        <v>89</v>
      </c>
      <c r="H1767">
        <v>0</v>
      </c>
      <c r="I1767" t="s">
        <v>288</v>
      </c>
      <c r="J1767" t="s">
        <v>289</v>
      </c>
      <c r="K1767" t="s">
        <v>295</v>
      </c>
      <c r="L1767" s="36">
        <v>19420</v>
      </c>
      <c r="M1767">
        <v>310</v>
      </c>
      <c r="N1767" s="66">
        <v>1.6199999999999999E-2</v>
      </c>
      <c r="O1767" s="36">
        <v>19110</v>
      </c>
      <c r="P1767" s="66">
        <v>1.6199999999999999E-2</v>
      </c>
      <c r="Q1767" s="36">
        <v>18235</v>
      </c>
      <c r="R1767" s="36">
        <v>19540</v>
      </c>
      <c r="S1767" s="36">
        <v>18050</v>
      </c>
      <c r="T1767" s="66">
        <v>6.4899999999999999E-2</v>
      </c>
      <c r="U1767" s="66">
        <v>9.2999999999999992E-3</v>
      </c>
      <c r="V1767" s="66">
        <v>-6.1000000000000004E-3</v>
      </c>
      <c r="W1767" s="66">
        <v>7.5899999999999995E-2</v>
      </c>
      <c r="X1767" s="1">
        <v>751500</v>
      </c>
      <c r="Y1767" s="1">
        <v>14283640</v>
      </c>
      <c r="Z1767" s="1">
        <v>821174</v>
      </c>
      <c r="AA1767" t="s">
        <v>700</v>
      </c>
      <c r="AB1767" t="s">
        <v>452</v>
      </c>
      <c r="AC1767">
        <v>28.15</v>
      </c>
      <c r="AD1767">
        <v>4.12</v>
      </c>
      <c r="AE1767">
        <v>1.42</v>
      </c>
      <c r="AF1767" t="s">
        <v>230</v>
      </c>
      <c r="AG1767" s="1">
        <v>5500</v>
      </c>
      <c r="AH1767" s="36">
        <v>19420</v>
      </c>
      <c r="AI1767">
        <v>100</v>
      </c>
      <c r="AJ1767" s="36">
        <v>19405</v>
      </c>
      <c r="AK1767">
        <v>300</v>
      </c>
      <c r="AL1767" s="2">
        <v>0.64166666666666672</v>
      </c>
      <c r="AN1767" t="s">
        <v>298</v>
      </c>
      <c r="AO1767" t="s">
        <v>453</v>
      </c>
      <c r="AQ1767" t="str">
        <f t="shared" si="27"/>
        <v/>
      </c>
    </row>
    <row r="1768" spans="1:43">
      <c r="A1768" s="8">
        <v>46206</v>
      </c>
      <c r="B1768" s="67">
        <v>4061.63</v>
      </c>
      <c r="C1768" s="67">
        <v>1.1599999999999999</v>
      </c>
      <c r="D1768" s="67">
        <v>69900</v>
      </c>
      <c r="E1768" s="67">
        <v>1.51</v>
      </c>
      <c r="F1768" s="69">
        <v>7921</v>
      </c>
      <c r="G1768" t="s">
        <v>90</v>
      </c>
      <c r="H1768">
        <v>0</v>
      </c>
      <c r="I1768" t="s">
        <v>288</v>
      </c>
      <c r="J1768" t="s">
        <v>289</v>
      </c>
      <c r="K1768" t="s">
        <v>290</v>
      </c>
      <c r="L1768" s="36">
        <v>3335</v>
      </c>
      <c r="M1768">
        <v>-5</v>
      </c>
      <c r="N1768" s="66">
        <v>-1.5E-3</v>
      </c>
      <c r="O1768" s="36">
        <v>3340</v>
      </c>
      <c r="P1768" s="66">
        <v>-1.4E-3</v>
      </c>
      <c r="Q1768" s="36">
        <v>3340</v>
      </c>
      <c r="R1768" s="36">
        <v>3365</v>
      </c>
      <c r="S1768" s="36">
        <v>3305</v>
      </c>
      <c r="T1768" s="66">
        <v>-1.4E-3</v>
      </c>
      <c r="U1768" s="66">
        <v>-2.8999999999999998E-3</v>
      </c>
      <c r="V1768" s="66">
        <v>-8.8999999999999999E-3</v>
      </c>
      <c r="W1768" s="66">
        <v>8.9999999999999993E-3</v>
      </c>
      <c r="X1768" s="1">
        <v>21000</v>
      </c>
      <c r="Y1768" s="1">
        <v>70007</v>
      </c>
      <c r="Z1768" s="1">
        <v>43866</v>
      </c>
      <c r="AA1768" t="s">
        <v>454</v>
      </c>
      <c r="AB1768" t="s">
        <v>591</v>
      </c>
      <c r="AC1768">
        <v>14.84</v>
      </c>
      <c r="AD1768">
        <v>1.39</v>
      </c>
      <c r="AE1768">
        <v>3.6</v>
      </c>
      <c r="AF1768" t="s">
        <v>230</v>
      </c>
      <c r="AG1768" s="1">
        <v>13100</v>
      </c>
      <c r="AH1768" s="36">
        <v>3335</v>
      </c>
      <c r="AI1768">
        <v>200</v>
      </c>
      <c r="AJ1768" s="36">
        <v>3330</v>
      </c>
      <c r="AK1768">
        <v>100</v>
      </c>
      <c r="AL1768" s="2">
        <v>0.63402777777777775</v>
      </c>
      <c r="AM1768" s="3">
        <v>46211</v>
      </c>
      <c r="AN1768" t="s">
        <v>326</v>
      </c>
      <c r="AO1768" t="s">
        <v>456</v>
      </c>
      <c r="AQ1768" t="str">
        <f t="shared" si="27"/>
        <v/>
      </c>
    </row>
    <row r="1769" spans="1:43">
      <c r="A1769" s="8">
        <v>46206</v>
      </c>
      <c r="B1769" s="67">
        <v>4061.63</v>
      </c>
      <c r="C1769" s="67">
        <v>1.1599999999999999</v>
      </c>
      <c r="D1769" s="67">
        <v>69900</v>
      </c>
      <c r="E1769" s="67">
        <v>1.51</v>
      </c>
      <c r="F1769" s="69">
        <v>8031</v>
      </c>
      <c r="G1769" t="s">
        <v>91</v>
      </c>
      <c r="H1769">
        <v>0</v>
      </c>
      <c r="I1769" t="s">
        <v>288</v>
      </c>
      <c r="J1769" t="s">
        <v>289</v>
      </c>
      <c r="K1769" t="s">
        <v>290</v>
      </c>
      <c r="L1769" s="36">
        <v>4608</v>
      </c>
      <c r="M1769">
        <v>57</v>
      </c>
      <c r="N1769" s="66">
        <v>1.2500000000000001E-2</v>
      </c>
      <c r="O1769" s="36">
        <v>4551</v>
      </c>
      <c r="P1769" s="66">
        <v>1.2500000000000001E-2</v>
      </c>
      <c r="Q1769" s="36">
        <v>4659</v>
      </c>
      <c r="R1769" s="36">
        <v>4711</v>
      </c>
      <c r="S1769" s="36">
        <v>4571</v>
      </c>
      <c r="T1769" s="66">
        <v>-1.09E-2</v>
      </c>
      <c r="U1769" s="66">
        <v>-2.5000000000000001E-3</v>
      </c>
      <c r="V1769" s="66">
        <v>-2.18E-2</v>
      </c>
      <c r="W1769" s="66">
        <v>8.0000000000000002E-3</v>
      </c>
      <c r="X1769" s="1">
        <v>5067100</v>
      </c>
      <c r="Y1769" s="1">
        <v>23474372</v>
      </c>
      <c r="Z1769" s="1">
        <v>13200383</v>
      </c>
      <c r="AA1769" t="s">
        <v>457</v>
      </c>
      <c r="AB1769" t="s">
        <v>701</v>
      </c>
      <c r="AC1769">
        <v>14.19</v>
      </c>
      <c r="AD1769">
        <v>1.48</v>
      </c>
      <c r="AE1769">
        <v>3.04</v>
      </c>
      <c r="AF1769" t="s">
        <v>230</v>
      </c>
      <c r="AG1769" s="1">
        <v>266900</v>
      </c>
      <c r="AH1769" s="36">
        <v>4608</v>
      </c>
      <c r="AI1769" s="1">
        <v>1600</v>
      </c>
      <c r="AJ1769" s="36">
        <v>4607</v>
      </c>
      <c r="AK1769" s="1">
        <v>1300</v>
      </c>
      <c r="AL1769" s="2">
        <v>0.64166666666666672</v>
      </c>
      <c r="AN1769" t="s">
        <v>298</v>
      </c>
      <c r="AO1769" t="s">
        <v>322</v>
      </c>
      <c r="AQ1769" t="str">
        <f t="shared" si="27"/>
        <v/>
      </c>
    </row>
    <row r="1770" spans="1:43">
      <c r="A1770" s="8">
        <v>46206</v>
      </c>
      <c r="B1770" s="67">
        <v>4061.63</v>
      </c>
      <c r="C1770" s="67">
        <v>1.1599999999999999</v>
      </c>
      <c r="D1770" s="67">
        <v>69900</v>
      </c>
      <c r="E1770" s="67">
        <v>1.51</v>
      </c>
      <c r="F1770" s="69">
        <v>8058</v>
      </c>
      <c r="G1770" t="s">
        <v>92</v>
      </c>
      <c r="H1770">
        <v>0</v>
      </c>
      <c r="I1770" t="s">
        <v>288</v>
      </c>
      <c r="J1770" t="s">
        <v>289</v>
      </c>
      <c r="K1770" t="s">
        <v>290</v>
      </c>
      <c r="L1770" s="36">
        <v>4463</v>
      </c>
      <c r="M1770">
        <v>78</v>
      </c>
      <c r="N1770" s="66">
        <v>1.78E-2</v>
      </c>
      <c r="O1770" s="36">
        <v>4385</v>
      </c>
      <c r="P1770" s="66">
        <v>1.77E-2</v>
      </c>
      <c r="Q1770" s="36">
        <v>4492</v>
      </c>
      <c r="R1770" s="36">
        <v>4574</v>
      </c>
      <c r="S1770" s="36">
        <v>4455</v>
      </c>
      <c r="T1770" s="66">
        <v>-6.4000000000000003E-3</v>
      </c>
      <c r="U1770" s="66">
        <v>-4.4000000000000003E-3</v>
      </c>
      <c r="V1770" s="66">
        <v>-2.4199999999999999E-2</v>
      </c>
      <c r="W1770" s="66">
        <v>1.6999999999999999E-3</v>
      </c>
      <c r="X1770" s="1">
        <v>6095800</v>
      </c>
      <c r="Y1770" s="1">
        <v>27432086</v>
      </c>
      <c r="Z1770" s="1">
        <v>16560089</v>
      </c>
      <c r="AA1770" t="s">
        <v>459</v>
      </c>
      <c r="AB1770" t="s">
        <v>460</v>
      </c>
      <c r="AC1770">
        <v>14.85</v>
      </c>
      <c r="AD1770">
        <v>1.73</v>
      </c>
      <c r="AE1770">
        <v>2.8</v>
      </c>
      <c r="AF1770" t="s">
        <v>230</v>
      </c>
      <c r="AG1770" s="1">
        <v>534900</v>
      </c>
      <c r="AH1770" s="36">
        <v>4463</v>
      </c>
      <c r="AI1770">
        <v>100</v>
      </c>
      <c r="AJ1770" s="36">
        <v>4462</v>
      </c>
      <c r="AK1770" s="1">
        <v>1200</v>
      </c>
      <c r="AL1770" s="2">
        <v>0.64166666666666672</v>
      </c>
      <c r="AN1770" t="s">
        <v>298</v>
      </c>
      <c r="AO1770" t="s">
        <v>322</v>
      </c>
      <c r="AQ1770" t="str">
        <f t="shared" si="27"/>
        <v/>
      </c>
    </row>
    <row r="1771" spans="1:43">
      <c r="A1771" s="8">
        <v>46206</v>
      </c>
      <c r="B1771" s="67">
        <v>4061.63</v>
      </c>
      <c r="C1771" s="67">
        <v>1.1599999999999999</v>
      </c>
      <c r="D1771" s="67">
        <v>69900</v>
      </c>
      <c r="E1771" s="67">
        <v>1.51</v>
      </c>
      <c r="F1771" s="69">
        <v>8233</v>
      </c>
      <c r="G1771" t="s">
        <v>93</v>
      </c>
      <c r="H1771">
        <v>0</v>
      </c>
      <c r="I1771" t="s">
        <v>288</v>
      </c>
      <c r="J1771" t="s">
        <v>289</v>
      </c>
      <c r="K1771" t="s">
        <v>290</v>
      </c>
      <c r="L1771" s="36">
        <v>2331.5</v>
      </c>
      <c r="M1771">
        <v>-44.5</v>
      </c>
      <c r="N1771" s="66">
        <v>-1.8700000000000001E-2</v>
      </c>
      <c r="O1771" s="36">
        <v>2376</v>
      </c>
      <c r="P1771" s="66">
        <v>-1.8700000000000001E-2</v>
      </c>
      <c r="Q1771" s="36">
        <v>2419.5</v>
      </c>
      <c r="R1771" s="36">
        <v>2432.5</v>
      </c>
      <c r="S1771" s="36">
        <v>2318</v>
      </c>
      <c r="T1771" s="66">
        <v>-3.6299999999999999E-2</v>
      </c>
      <c r="U1771" s="66">
        <v>-1.2699999999999999E-2</v>
      </c>
      <c r="V1771" s="66">
        <v>-4.1500000000000002E-2</v>
      </c>
      <c r="W1771" s="66">
        <v>5.7999999999999996E-3</v>
      </c>
      <c r="X1771" s="1">
        <v>1423900</v>
      </c>
      <c r="Y1771" s="1">
        <v>3362552</v>
      </c>
      <c r="Z1771" s="1">
        <v>711594</v>
      </c>
      <c r="AA1771" t="s">
        <v>702</v>
      </c>
      <c r="AB1771" t="s">
        <v>462</v>
      </c>
      <c r="AC1771">
        <v>17.97</v>
      </c>
      <c r="AD1771">
        <v>1.51</v>
      </c>
      <c r="AE1771">
        <v>1.72</v>
      </c>
      <c r="AF1771" t="s">
        <v>230</v>
      </c>
      <c r="AG1771" s="1">
        <v>60000</v>
      </c>
      <c r="AH1771" s="36">
        <v>2332</v>
      </c>
      <c r="AI1771" s="1">
        <v>1200</v>
      </c>
      <c r="AJ1771" s="36">
        <v>2331.5</v>
      </c>
      <c r="AK1771">
        <v>400</v>
      </c>
      <c r="AL1771" s="2">
        <v>0.64166666666666672</v>
      </c>
      <c r="AM1771" s="3">
        <v>46203</v>
      </c>
      <c r="AN1771" t="s">
        <v>463</v>
      </c>
      <c r="AO1771" t="s">
        <v>327</v>
      </c>
      <c r="AQ1771" t="str">
        <f t="shared" si="27"/>
        <v/>
      </c>
    </row>
    <row r="1772" spans="1:43">
      <c r="A1772" s="8">
        <v>46206</v>
      </c>
      <c r="B1772" s="67">
        <v>4061.63</v>
      </c>
      <c r="C1772" s="67">
        <v>1.1599999999999999</v>
      </c>
      <c r="D1772" s="67">
        <v>69900</v>
      </c>
      <c r="E1772" s="67">
        <v>1.51</v>
      </c>
      <c r="F1772" s="69">
        <v>8304</v>
      </c>
      <c r="G1772" t="s">
        <v>94</v>
      </c>
      <c r="H1772">
        <v>0</v>
      </c>
      <c r="I1772" t="s">
        <v>288</v>
      </c>
      <c r="J1772" t="s">
        <v>289</v>
      </c>
      <c r="K1772" t="s">
        <v>290</v>
      </c>
      <c r="L1772" s="36">
        <v>2827.5</v>
      </c>
      <c r="M1772">
        <v>36.5</v>
      </c>
      <c r="N1772" s="66">
        <v>1.3100000000000001E-2</v>
      </c>
      <c r="O1772" s="36">
        <v>2791</v>
      </c>
      <c r="P1772" s="66">
        <v>1.2999999999999999E-2</v>
      </c>
      <c r="Q1772" s="36">
        <v>2826.5</v>
      </c>
      <c r="R1772" s="36">
        <v>2857</v>
      </c>
      <c r="S1772" s="36">
        <v>2796</v>
      </c>
      <c r="T1772" s="66">
        <v>2.9999999999999997E-4</v>
      </c>
      <c r="U1772" s="66">
        <v>3.0000000000000001E-3</v>
      </c>
      <c r="V1772" s="66">
        <v>-1.03E-2</v>
      </c>
      <c r="W1772" s="66">
        <v>1.12E-2</v>
      </c>
      <c r="X1772" s="1">
        <v>986000</v>
      </c>
      <c r="Y1772" s="1">
        <v>2780042</v>
      </c>
      <c r="Z1772" s="1">
        <v>395254</v>
      </c>
      <c r="AA1772" t="s">
        <v>464</v>
      </c>
      <c r="AB1772" t="s">
        <v>465</v>
      </c>
      <c r="AC1772">
        <v>14.49</v>
      </c>
      <c r="AD1772">
        <v>0.81</v>
      </c>
      <c r="AE1772">
        <v>3.54</v>
      </c>
      <c r="AF1772" t="s">
        <v>230</v>
      </c>
      <c r="AG1772" s="1">
        <v>80700</v>
      </c>
      <c r="AH1772" s="36">
        <v>2828</v>
      </c>
      <c r="AI1772">
        <v>200</v>
      </c>
      <c r="AJ1772" s="36">
        <v>2827</v>
      </c>
      <c r="AK1772">
        <v>300</v>
      </c>
      <c r="AL1772" s="2">
        <v>0.64166666666666672</v>
      </c>
      <c r="AN1772" t="s">
        <v>298</v>
      </c>
      <c r="AO1772" t="s">
        <v>434</v>
      </c>
      <c r="AQ1772" t="str">
        <f t="shared" si="27"/>
        <v/>
      </c>
    </row>
    <row r="1773" spans="1:43">
      <c r="A1773" s="8">
        <v>46206</v>
      </c>
      <c r="B1773" s="67">
        <v>4061.63</v>
      </c>
      <c r="C1773" s="67">
        <v>1.1599999999999999</v>
      </c>
      <c r="D1773" s="67">
        <v>69900</v>
      </c>
      <c r="E1773" s="67">
        <v>1.51</v>
      </c>
      <c r="F1773" s="69">
        <v>8316</v>
      </c>
      <c r="G1773" t="s">
        <v>95</v>
      </c>
      <c r="H1773">
        <v>0</v>
      </c>
      <c r="I1773" t="s">
        <v>288</v>
      </c>
      <c r="J1773" t="s">
        <v>289</v>
      </c>
      <c r="K1773" t="s">
        <v>290</v>
      </c>
      <c r="L1773" s="36">
        <v>6659</v>
      </c>
      <c r="M1773">
        <v>86</v>
      </c>
      <c r="N1773" s="66">
        <v>1.3100000000000001E-2</v>
      </c>
      <c r="O1773" s="36">
        <v>6573</v>
      </c>
      <c r="P1773" s="66">
        <v>1.2999999999999999E-2</v>
      </c>
      <c r="Q1773" s="36">
        <v>6649</v>
      </c>
      <c r="R1773" s="36">
        <v>6685</v>
      </c>
      <c r="S1773" s="36">
        <v>6583</v>
      </c>
      <c r="T1773" s="66">
        <v>1.5E-3</v>
      </c>
      <c r="U1773" s="66">
        <v>-1E-4</v>
      </c>
      <c r="V1773" s="66">
        <v>-3.8E-3</v>
      </c>
      <c r="W1773" s="66">
        <v>1.15E-2</v>
      </c>
      <c r="X1773" s="1">
        <v>8040600</v>
      </c>
      <c r="Y1773" s="1">
        <v>53431510</v>
      </c>
      <c r="Z1773" s="1">
        <v>25487310</v>
      </c>
      <c r="AA1773" t="s">
        <v>667</v>
      </c>
      <c r="AB1773" t="s">
        <v>467</v>
      </c>
      <c r="AC1773">
        <v>14.8</v>
      </c>
      <c r="AD1773">
        <v>1.61</v>
      </c>
      <c r="AE1773">
        <v>2.7</v>
      </c>
      <c r="AF1773" t="s">
        <v>230</v>
      </c>
      <c r="AG1773">
        <v>0</v>
      </c>
      <c r="AH1773" s="36">
        <v>6660</v>
      </c>
      <c r="AI1773" s="1">
        <v>4400</v>
      </c>
      <c r="AJ1773" s="36">
        <v>6658</v>
      </c>
      <c r="AK1773" s="1">
        <v>1400</v>
      </c>
      <c r="AL1773" s="2">
        <v>0.64166666666666672</v>
      </c>
      <c r="AN1773" t="s">
        <v>298</v>
      </c>
      <c r="AO1773" t="s">
        <v>434</v>
      </c>
      <c r="AQ1773" t="str">
        <f t="shared" si="27"/>
        <v/>
      </c>
    </row>
    <row r="1774" spans="1:43">
      <c r="A1774" s="8">
        <v>46206</v>
      </c>
      <c r="B1774" s="67">
        <v>4061.63</v>
      </c>
      <c r="C1774" s="67">
        <v>1.1599999999999999</v>
      </c>
      <c r="D1774" s="67">
        <v>69900</v>
      </c>
      <c r="E1774" s="67">
        <v>1.51</v>
      </c>
      <c r="F1774" s="69">
        <v>8331</v>
      </c>
      <c r="G1774" t="s">
        <v>96</v>
      </c>
      <c r="H1774">
        <v>0</v>
      </c>
      <c r="I1774" t="s">
        <v>288</v>
      </c>
      <c r="J1774" t="s">
        <v>289</v>
      </c>
      <c r="K1774" t="s">
        <v>290</v>
      </c>
      <c r="L1774" s="36">
        <v>2656.5</v>
      </c>
      <c r="M1774">
        <v>101.5</v>
      </c>
      <c r="N1774" s="66">
        <v>3.9699999999999999E-2</v>
      </c>
      <c r="O1774" s="36">
        <v>2555</v>
      </c>
      <c r="P1774" s="66">
        <v>3.9699999999999999E-2</v>
      </c>
      <c r="Q1774" s="36">
        <v>2605</v>
      </c>
      <c r="R1774" s="36">
        <v>2658.5</v>
      </c>
      <c r="S1774" s="36">
        <v>2570</v>
      </c>
      <c r="T1774" s="66">
        <v>1.9699999999999999E-2</v>
      </c>
      <c r="U1774" s="66">
        <v>1.0800000000000001E-2</v>
      </c>
      <c r="V1774" s="66">
        <v>-6.9999999999999999E-4</v>
      </c>
      <c r="W1774" s="66">
        <v>3.3599999999999998E-2</v>
      </c>
      <c r="X1774" s="1">
        <v>1584900</v>
      </c>
      <c r="Y1774" s="1">
        <v>4148836</v>
      </c>
      <c r="Z1774" s="1">
        <v>2060171</v>
      </c>
      <c r="AA1774" t="s">
        <v>648</v>
      </c>
      <c r="AB1774" t="s">
        <v>469</v>
      </c>
      <c r="AC1774">
        <v>17.170000000000002</v>
      </c>
      <c r="AD1774">
        <v>1.47</v>
      </c>
      <c r="AE1774">
        <v>2.41</v>
      </c>
      <c r="AF1774" t="s">
        <v>230</v>
      </c>
      <c r="AG1774" s="1">
        <v>19200</v>
      </c>
      <c r="AH1774" s="36">
        <v>2657</v>
      </c>
      <c r="AI1774">
        <v>900</v>
      </c>
      <c r="AJ1774" s="36">
        <v>2656</v>
      </c>
      <c r="AK1774">
        <v>100</v>
      </c>
      <c r="AL1774" s="2">
        <v>0.64166666666666672</v>
      </c>
      <c r="AN1774" t="s">
        <v>298</v>
      </c>
      <c r="AO1774" t="s">
        <v>434</v>
      </c>
      <c r="AQ1774" t="str">
        <f t="shared" si="27"/>
        <v/>
      </c>
    </row>
    <row r="1775" spans="1:43">
      <c r="A1775" s="8">
        <v>46206</v>
      </c>
      <c r="B1775" s="67">
        <v>4061.63</v>
      </c>
      <c r="C1775" s="67">
        <v>1.1599999999999999</v>
      </c>
      <c r="D1775" s="67">
        <v>69900</v>
      </c>
      <c r="E1775" s="67">
        <v>1.51</v>
      </c>
      <c r="F1775" s="69">
        <v>8424</v>
      </c>
      <c r="G1775" t="s">
        <v>97</v>
      </c>
      <c r="H1775">
        <v>0</v>
      </c>
      <c r="I1775" t="s">
        <v>288</v>
      </c>
      <c r="J1775" t="s">
        <v>289</v>
      </c>
      <c r="K1775" t="s">
        <v>290</v>
      </c>
      <c r="L1775" s="36">
        <v>4194</v>
      </c>
      <c r="M1775">
        <v>13</v>
      </c>
      <c r="N1775" s="66">
        <v>3.0999999999999999E-3</v>
      </c>
      <c r="O1775" s="36">
        <v>4181</v>
      </c>
      <c r="P1775" s="66">
        <v>3.0999999999999999E-3</v>
      </c>
      <c r="Q1775" s="36">
        <v>4222</v>
      </c>
      <c r="R1775" s="36">
        <v>4239</v>
      </c>
      <c r="S1775" s="36">
        <v>4188</v>
      </c>
      <c r="T1775" s="66">
        <v>-6.6E-3</v>
      </c>
      <c r="U1775" s="66">
        <v>-9.9000000000000008E-3</v>
      </c>
      <c r="V1775" s="66">
        <v>-1.06E-2</v>
      </c>
      <c r="W1775" s="66">
        <v>1.4E-3</v>
      </c>
      <c r="X1775" s="1">
        <v>196000</v>
      </c>
      <c r="Y1775" s="1">
        <v>827027</v>
      </c>
      <c r="Z1775" s="1">
        <v>381081</v>
      </c>
      <c r="AA1775" t="s">
        <v>470</v>
      </c>
      <c r="AB1775" t="s">
        <v>592</v>
      </c>
      <c r="AC1775">
        <v>7.88</v>
      </c>
      <c r="AD1775">
        <v>0.75</v>
      </c>
      <c r="AE1775">
        <v>4.0999999999999996</v>
      </c>
      <c r="AF1775" t="s">
        <v>230</v>
      </c>
      <c r="AG1775" s="1">
        <v>1800</v>
      </c>
      <c r="AH1775" s="36">
        <v>4194</v>
      </c>
      <c r="AI1775">
        <v>300</v>
      </c>
      <c r="AJ1775" s="36">
        <v>4191</v>
      </c>
      <c r="AK1775">
        <v>100</v>
      </c>
      <c r="AL1775" s="2">
        <v>0.64166666666666672</v>
      </c>
      <c r="AN1775" t="s">
        <v>298</v>
      </c>
      <c r="AO1775" t="s">
        <v>472</v>
      </c>
      <c r="AQ1775" t="str">
        <f t="shared" si="27"/>
        <v/>
      </c>
    </row>
    <row r="1776" spans="1:43">
      <c r="A1776" s="8">
        <v>46206</v>
      </c>
      <c r="B1776" s="67">
        <v>4061.63</v>
      </c>
      <c r="C1776" s="67">
        <v>1.1599999999999999</v>
      </c>
      <c r="D1776" s="67">
        <v>69900</v>
      </c>
      <c r="E1776" s="67">
        <v>1.51</v>
      </c>
      <c r="F1776" s="69">
        <v>8425</v>
      </c>
      <c r="G1776" t="s">
        <v>98</v>
      </c>
      <c r="H1776">
        <v>0</v>
      </c>
      <c r="I1776" t="s">
        <v>288</v>
      </c>
      <c r="J1776" t="s">
        <v>289</v>
      </c>
      <c r="K1776" t="s">
        <v>290</v>
      </c>
      <c r="L1776" s="36">
        <v>1259</v>
      </c>
      <c r="M1776">
        <v>9</v>
      </c>
      <c r="N1776" s="66">
        <v>7.1999999999999998E-3</v>
      </c>
      <c r="O1776" s="36">
        <v>1250</v>
      </c>
      <c r="P1776" s="66">
        <v>7.1999999999999998E-3</v>
      </c>
      <c r="Q1776" s="36">
        <v>1265</v>
      </c>
      <c r="R1776" s="36">
        <v>1273</v>
      </c>
      <c r="S1776" s="36">
        <v>1252</v>
      </c>
      <c r="T1776" s="66">
        <v>-4.7000000000000002E-3</v>
      </c>
      <c r="U1776" s="66">
        <v>-8.6E-3</v>
      </c>
      <c r="V1776" s="66">
        <v>-1.09E-2</v>
      </c>
      <c r="W1776" s="66">
        <v>5.4999999999999997E-3</v>
      </c>
      <c r="X1776" s="1">
        <v>1480500</v>
      </c>
      <c r="Y1776" s="1">
        <v>1871624</v>
      </c>
      <c r="Z1776" s="1">
        <v>396164</v>
      </c>
      <c r="AA1776" t="s">
        <v>473</v>
      </c>
      <c r="AB1776" t="s">
        <v>607</v>
      </c>
      <c r="AC1776">
        <v>7.55</v>
      </c>
      <c r="AD1776">
        <v>0.82</v>
      </c>
      <c r="AE1776">
        <v>4.13</v>
      </c>
      <c r="AF1776" t="s">
        <v>230</v>
      </c>
      <c r="AG1776" s="1">
        <v>167900</v>
      </c>
      <c r="AH1776" s="36">
        <v>1259</v>
      </c>
      <c r="AI1776" s="1">
        <v>1800</v>
      </c>
      <c r="AJ1776" s="36">
        <v>1258</v>
      </c>
      <c r="AK1776" s="1">
        <v>5100</v>
      </c>
      <c r="AL1776" s="2">
        <v>0.64166666666666672</v>
      </c>
      <c r="AN1776" t="s">
        <v>298</v>
      </c>
      <c r="AO1776" t="s">
        <v>472</v>
      </c>
      <c r="AQ1776" t="str">
        <f t="shared" si="27"/>
        <v/>
      </c>
    </row>
    <row r="1777" spans="1:43">
      <c r="A1777" s="8">
        <v>46206</v>
      </c>
      <c r="B1777" s="67">
        <v>4061.63</v>
      </c>
      <c r="C1777" s="67">
        <v>1.1599999999999999</v>
      </c>
      <c r="D1777" s="67">
        <v>69900</v>
      </c>
      <c r="E1777" s="67">
        <v>1.51</v>
      </c>
      <c r="F1777" s="69">
        <v>8591</v>
      </c>
      <c r="G1777" t="s">
        <v>99</v>
      </c>
      <c r="H1777">
        <v>0</v>
      </c>
      <c r="I1777" t="s">
        <v>288</v>
      </c>
      <c r="J1777" t="s">
        <v>289</v>
      </c>
      <c r="K1777" t="s">
        <v>290</v>
      </c>
      <c r="L1777" s="36">
        <v>6317</v>
      </c>
      <c r="M1777">
        <v>39</v>
      </c>
      <c r="N1777" s="66">
        <v>6.1999999999999998E-3</v>
      </c>
      <c r="O1777" s="36">
        <v>6278</v>
      </c>
      <c r="P1777" s="66">
        <v>6.1999999999999998E-3</v>
      </c>
      <c r="Q1777" s="36">
        <v>6300</v>
      </c>
      <c r="R1777" s="36">
        <v>6345</v>
      </c>
      <c r="S1777" s="36">
        <v>6209</v>
      </c>
      <c r="T1777" s="66">
        <v>2.5999999999999999E-3</v>
      </c>
      <c r="U1777" s="66">
        <v>1.1000000000000001E-3</v>
      </c>
      <c r="V1777" s="66">
        <v>-4.4000000000000003E-3</v>
      </c>
      <c r="W1777" s="66">
        <v>1.7299999999999999E-2</v>
      </c>
      <c r="X1777" s="1">
        <v>1752300</v>
      </c>
      <c r="Y1777" s="1">
        <v>11024161</v>
      </c>
      <c r="Z1777" s="1">
        <v>7100981</v>
      </c>
      <c r="AA1777" t="s">
        <v>668</v>
      </c>
      <c r="AB1777" t="s">
        <v>476</v>
      </c>
      <c r="AC1777">
        <v>13.1</v>
      </c>
      <c r="AD1777">
        <v>1.54</v>
      </c>
      <c r="AE1777">
        <v>2.97</v>
      </c>
      <c r="AF1777" t="s">
        <v>230</v>
      </c>
      <c r="AG1777" s="1">
        <v>241200</v>
      </c>
      <c r="AH1777" s="36">
        <v>6318</v>
      </c>
      <c r="AI1777">
        <v>700</v>
      </c>
      <c r="AJ1777" s="36">
        <v>6316</v>
      </c>
      <c r="AK1777">
        <v>500</v>
      </c>
      <c r="AL1777" s="2">
        <v>0.64166666666666672</v>
      </c>
      <c r="AN1777" t="s">
        <v>298</v>
      </c>
      <c r="AO1777" t="s">
        <v>472</v>
      </c>
      <c r="AQ1777" t="str">
        <f t="shared" si="27"/>
        <v/>
      </c>
    </row>
    <row r="1778" spans="1:43">
      <c r="A1778" s="8">
        <v>46206</v>
      </c>
      <c r="B1778" s="67">
        <v>4061.63</v>
      </c>
      <c r="C1778" s="67">
        <v>1.1599999999999999</v>
      </c>
      <c r="D1778" s="67">
        <v>69900</v>
      </c>
      <c r="E1778" s="67">
        <v>1.51</v>
      </c>
      <c r="F1778" s="69">
        <v>8593</v>
      </c>
      <c r="G1778" t="s">
        <v>100</v>
      </c>
      <c r="H1778">
        <v>0</v>
      </c>
      <c r="I1778" t="s">
        <v>288</v>
      </c>
      <c r="J1778" t="s">
        <v>289</v>
      </c>
      <c r="K1778" t="s">
        <v>295</v>
      </c>
      <c r="L1778" s="36">
        <v>1352</v>
      </c>
      <c r="M1778">
        <v>22</v>
      </c>
      <c r="N1778" s="66">
        <v>1.6500000000000001E-2</v>
      </c>
      <c r="O1778" s="36">
        <v>1330</v>
      </c>
      <c r="P1778" s="66">
        <v>1.6500000000000001E-2</v>
      </c>
      <c r="Q1778" s="36">
        <v>1350</v>
      </c>
      <c r="R1778" s="36">
        <v>1362</v>
      </c>
      <c r="S1778" s="36">
        <v>1346</v>
      </c>
      <c r="T1778" s="66">
        <v>1.4E-3</v>
      </c>
      <c r="U1778" s="66">
        <v>-5.1000000000000004E-3</v>
      </c>
      <c r="V1778" s="66">
        <v>-7.3000000000000001E-3</v>
      </c>
      <c r="W1778" s="66">
        <v>4.4000000000000003E-3</v>
      </c>
      <c r="X1778" s="1">
        <v>3381100</v>
      </c>
      <c r="Y1778" s="1">
        <v>4581552</v>
      </c>
      <c r="Z1778" s="1">
        <v>1983265</v>
      </c>
      <c r="AA1778" t="s">
        <v>477</v>
      </c>
      <c r="AB1778" t="s">
        <v>594</v>
      </c>
      <c r="AC1778">
        <v>12.13</v>
      </c>
      <c r="AD1778">
        <v>0.97</v>
      </c>
      <c r="AE1778">
        <v>3.77</v>
      </c>
      <c r="AF1778" t="s">
        <v>230</v>
      </c>
      <c r="AG1778" s="1">
        <v>897800</v>
      </c>
      <c r="AH1778" s="36">
        <v>1353</v>
      </c>
      <c r="AI1778" s="1">
        <v>2900</v>
      </c>
      <c r="AJ1778" s="36">
        <v>1352.5</v>
      </c>
      <c r="AK1778">
        <v>100</v>
      </c>
      <c r="AL1778" s="2">
        <v>0.64166666666666672</v>
      </c>
      <c r="AN1778" t="s">
        <v>298</v>
      </c>
      <c r="AO1778" t="s">
        <v>472</v>
      </c>
      <c r="AQ1778" t="str">
        <f t="shared" si="27"/>
        <v/>
      </c>
    </row>
    <row r="1779" spans="1:43">
      <c r="A1779" s="8">
        <v>46206</v>
      </c>
      <c r="B1779" s="67">
        <v>4061.63</v>
      </c>
      <c r="C1779" s="67">
        <v>1.1599999999999999</v>
      </c>
      <c r="D1779" s="67">
        <v>69900</v>
      </c>
      <c r="E1779" s="67">
        <v>1.51</v>
      </c>
      <c r="F1779" s="69">
        <v>8604</v>
      </c>
      <c r="G1779" t="s">
        <v>101</v>
      </c>
      <c r="H1779">
        <v>0</v>
      </c>
      <c r="I1779" t="s">
        <v>288</v>
      </c>
      <c r="J1779" t="s">
        <v>289</v>
      </c>
      <c r="K1779" t="s">
        <v>295</v>
      </c>
      <c r="L1779" s="36">
        <v>1469.5</v>
      </c>
      <c r="M1779">
        <v>11.5</v>
      </c>
      <c r="N1779" s="66">
        <v>7.9000000000000008E-3</v>
      </c>
      <c r="O1779" s="36">
        <v>1458</v>
      </c>
      <c r="P1779" s="66">
        <v>7.7999999999999996E-3</v>
      </c>
      <c r="Q1779" s="36">
        <v>1467.5</v>
      </c>
      <c r="R1779" s="36">
        <v>1474.5</v>
      </c>
      <c r="S1779" s="36">
        <v>1452</v>
      </c>
      <c r="T1779" s="66">
        <v>1.2999999999999999E-3</v>
      </c>
      <c r="U1779" s="66">
        <v>3.0000000000000001E-3</v>
      </c>
      <c r="V1779" s="66">
        <v>-3.3E-3</v>
      </c>
      <c r="W1779" s="66">
        <v>1.2E-2</v>
      </c>
      <c r="X1779" s="1">
        <v>5561700</v>
      </c>
      <c r="Y1779" s="1">
        <v>8157854</v>
      </c>
      <c r="Z1779" s="1">
        <v>4538642</v>
      </c>
      <c r="AA1779" t="s">
        <v>479</v>
      </c>
      <c r="AB1779" t="s">
        <v>480</v>
      </c>
      <c r="AC1779">
        <v>11.42</v>
      </c>
      <c r="AD1779">
        <v>1.1399999999999999</v>
      </c>
      <c r="AE1779">
        <v>3.54</v>
      </c>
      <c r="AF1779" t="s">
        <v>230</v>
      </c>
      <c r="AG1779" s="1">
        <v>647400</v>
      </c>
      <c r="AH1779" s="36">
        <v>1470</v>
      </c>
      <c r="AI1779" s="1">
        <v>3100</v>
      </c>
      <c r="AJ1779" s="36">
        <v>1469.5</v>
      </c>
      <c r="AK1779" s="1">
        <v>5700</v>
      </c>
      <c r="AL1779" s="2">
        <v>0.64166666666666672</v>
      </c>
      <c r="AN1779" t="s">
        <v>298</v>
      </c>
      <c r="AO1779" t="s">
        <v>481</v>
      </c>
      <c r="AQ1779" t="str">
        <f t="shared" si="27"/>
        <v/>
      </c>
    </row>
    <row r="1780" spans="1:43">
      <c r="A1780" s="8">
        <v>46206</v>
      </c>
      <c r="B1780" s="67">
        <v>4061.63</v>
      </c>
      <c r="C1780" s="67">
        <v>1.1599999999999999</v>
      </c>
      <c r="D1780" s="67">
        <v>69900</v>
      </c>
      <c r="E1780" s="67">
        <v>1.51</v>
      </c>
      <c r="F1780" s="69">
        <v>8697</v>
      </c>
      <c r="G1780" t="s">
        <v>102</v>
      </c>
      <c r="H1780">
        <v>0</v>
      </c>
      <c r="I1780" t="s">
        <v>288</v>
      </c>
      <c r="J1780" t="s">
        <v>289</v>
      </c>
      <c r="K1780" t="s">
        <v>295</v>
      </c>
      <c r="L1780" s="36">
        <v>2169</v>
      </c>
      <c r="M1780">
        <v>44.5</v>
      </c>
      <c r="N1780" s="66">
        <v>2.0899999999999998E-2</v>
      </c>
      <c r="O1780" s="36">
        <v>2124.5</v>
      </c>
      <c r="P1780" s="66">
        <v>2.0899999999999998E-2</v>
      </c>
      <c r="Q1780" s="36">
        <v>2146.5</v>
      </c>
      <c r="R1780" s="36">
        <v>2191.5</v>
      </c>
      <c r="S1780" s="36">
        <v>2115</v>
      </c>
      <c r="T1780" s="66">
        <v>1.04E-2</v>
      </c>
      <c r="U1780" s="66">
        <v>-4.4999999999999997E-3</v>
      </c>
      <c r="V1780" s="66">
        <v>-1.0200000000000001E-2</v>
      </c>
      <c r="W1780" s="66">
        <v>2.5499999999999998E-2</v>
      </c>
      <c r="X1780" s="1">
        <v>2840400</v>
      </c>
      <c r="Y1780" s="1">
        <v>6128817</v>
      </c>
      <c r="Z1780" s="1">
        <v>2237942</v>
      </c>
      <c r="AA1780" t="s">
        <v>669</v>
      </c>
      <c r="AB1780" t="s">
        <v>483</v>
      </c>
      <c r="AC1780">
        <v>27.52</v>
      </c>
      <c r="AD1780">
        <v>6.46</v>
      </c>
      <c r="AE1780">
        <v>2.9</v>
      </c>
      <c r="AF1780" t="s">
        <v>230</v>
      </c>
      <c r="AG1780" s="1">
        <v>88700</v>
      </c>
      <c r="AH1780" s="36">
        <v>2170</v>
      </c>
      <c r="AI1780">
        <v>500</v>
      </c>
      <c r="AJ1780" s="36">
        <v>2169</v>
      </c>
      <c r="AK1780">
        <v>500</v>
      </c>
      <c r="AL1780" s="2">
        <v>0.64166666666666672</v>
      </c>
      <c r="AN1780" t="s">
        <v>298</v>
      </c>
      <c r="AO1780" t="s">
        <v>472</v>
      </c>
      <c r="AQ1780" t="str">
        <f t="shared" si="27"/>
        <v/>
      </c>
    </row>
    <row r="1781" spans="1:43">
      <c r="A1781" s="8">
        <v>46206</v>
      </c>
      <c r="B1781" s="67">
        <v>4061.63</v>
      </c>
      <c r="C1781" s="67">
        <v>1.1599999999999999</v>
      </c>
      <c r="D1781" s="67">
        <v>69900</v>
      </c>
      <c r="E1781" s="67">
        <v>1.51</v>
      </c>
      <c r="F1781" s="69">
        <v>8830</v>
      </c>
      <c r="G1781" t="s">
        <v>103</v>
      </c>
      <c r="H1781">
        <v>0</v>
      </c>
      <c r="I1781" t="s">
        <v>288</v>
      </c>
      <c r="J1781" t="s">
        <v>289</v>
      </c>
      <c r="K1781" t="s">
        <v>290</v>
      </c>
      <c r="L1781" s="36">
        <v>3851</v>
      </c>
      <c r="M1781">
        <v>122</v>
      </c>
      <c r="N1781" s="66">
        <v>3.27E-2</v>
      </c>
      <c r="O1781" s="36">
        <v>3729</v>
      </c>
      <c r="P1781" s="66">
        <v>3.27E-2</v>
      </c>
      <c r="Q1781" s="36">
        <v>3900</v>
      </c>
      <c r="R1781" s="36">
        <v>3923</v>
      </c>
      <c r="S1781" s="36">
        <v>3818</v>
      </c>
      <c r="T1781" s="66">
        <v>-1.2500000000000001E-2</v>
      </c>
      <c r="U1781" s="66">
        <v>-4.5999999999999999E-3</v>
      </c>
      <c r="V1781" s="66">
        <v>-1.83E-2</v>
      </c>
      <c r="W1781" s="66">
        <v>8.6E-3</v>
      </c>
      <c r="X1781" s="1">
        <v>2381800</v>
      </c>
      <c r="Y1781" s="1">
        <v>9185153</v>
      </c>
      <c r="Z1781" s="1">
        <v>3604536</v>
      </c>
      <c r="AA1781" t="s">
        <v>484</v>
      </c>
      <c r="AB1781" t="s">
        <v>620</v>
      </c>
      <c r="AC1781">
        <v>15.95</v>
      </c>
      <c r="AD1781">
        <v>1.43</v>
      </c>
      <c r="AE1781">
        <v>1.35</v>
      </c>
      <c r="AF1781" t="s">
        <v>230</v>
      </c>
      <c r="AG1781" s="1">
        <v>28800</v>
      </c>
      <c r="AH1781" s="36">
        <v>3852</v>
      </c>
      <c r="AI1781">
        <v>700</v>
      </c>
      <c r="AJ1781" s="36">
        <v>3850</v>
      </c>
      <c r="AK1781" s="1">
        <v>1500</v>
      </c>
      <c r="AL1781" s="2">
        <v>0.64166666666666672</v>
      </c>
      <c r="AN1781" t="s">
        <v>298</v>
      </c>
      <c r="AO1781" t="s">
        <v>332</v>
      </c>
      <c r="AQ1781" t="str">
        <f t="shared" si="27"/>
        <v/>
      </c>
    </row>
    <row r="1782" spans="1:43">
      <c r="A1782" s="8">
        <v>46206</v>
      </c>
      <c r="B1782" s="67">
        <v>4061.63</v>
      </c>
      <c r="C1782" s="67">
        <v>1.1599999999999999</v>
      </c>
      <c r="D1782" s="67">
        <v>69900</v>
      </c>
      <c r="E1782" s="67">
        <v>1.51</v>
      </c>
      <c r="F1782" s="69">
        <v>9020</v>
      </c>
      <c r="G1782" t="s">
        <v>104</v>
      </c>
      <c r="H1782">
        <v>0</v>
      </c>
      <c r="I1782" t="s">
        <v>288</v>
      </c>
      <c r="J1782" t="s">
        <v>289</v>
      </c>
      <c r="K1782" t="s">
        <v>295</v>
      </c>
      <c r="L1782" s="36">
        <v>3457</v>
      </c>
      <c r="M1782">
        <v>47</v>
      </c>
      <c r="N1782" s="66">
        <v>1.38E-2</v>
      </c>
      <c r="O1782" s="36">
        <v>3410</v>
      </c>
      <c r="P1782" s="66">
        <v>1.37E-2</v>
      </c>
      <c r="Q1782" s="36">
        <v>3536</v>
      </c>
      <c r="R1782" s="36">
        <v>3544</v>
      </c>
      <c r="S1782" s="36">
        <v>3453</v>
      </c>
      <c r="T1782" s="66">
        <v>-2.23E-2</v>
      </c>
      <c r="U1782" s="66">
        <v>-5.1000000000000004E-3</v>
      </c>
      <c r="V1782" s="66">
        <v>-2.4500000000000001E-2</v>
      </c>
      <c r="W1782" s="66">
        <v>1.1000000000000001E-3</v>
      </c>
      <c r="X1782" s="1">
        <v>1584700</v>
      </c>
      <c r="Y1782" s="1">
        <v>5547447</v>
      </c>
      <c r="Z1782" s="1">
        <v>3921662</v>
      </c>
      <c r="AA1782" t="s">
        <v>486</v>
      </c>
      <c r="AB1782" t="s">
        <v>608</v>
      </c>
      <c r="AC1782">
        <v>15.31</v>
      </c>
      <c r="AD1782">
        <v>1.28</v>
      </c>
      <c r="AE1782">
        <v>2.4300000000000002</v>
      </c>
      <c r="AF1782" t="s">
        <v>230</v>
      </c>
      <c r="AG1782" s="1">
        <v>31800</v>
      </c>
      <c r="AH1782" s="36">
        <v>3459</v>
      </c>
      <c r="AI1782">
        <v>500</v>
      </c>
      <c r="AJ1782" s="36">
        <v>3457</v>
      </c>
      <c r="AK1782" s="1">
        <v>1800</v>
      </c>
      <c r="AL1782" s="2">
        <v>0.64166666666666672</v>
      </c>
      <c r="AN1782" t="s">
        <v>298</v>
      </c>
      <c r="AO1782" t="s">
        <v>488</v>
      </c>
      <c r="AQ1782" t="str">
        <f t="shared" si="27"/>
        <v/>
      </c>
    </row>
    <row r="1783" spans="1:43">
      <c r="A1783" s="8">
        <v>46206</v>
      </c>
      <c r="B1783" s="67">
        <v>4061.63</v>
      </c>
      <c r="C1783" s="67">
        <v>1.1599999999999999</v>
      </c>
      <c r="D1783" s="67">
        <v>69900</v>
      </c>
      <c r="E1783" s="67">
        <v>1.51</v>
      </c>
      <c r="F1783" s="69">
        <v>9024</v>
      </c>
      <c r="G1783" t="s">
        <v>105</v>
      </c>
      <c r="H1783">
        <v>0</v>
      </c>
      <c r="I1783" t="s">
        <v>288</v>
      </c>
      <c r="J1783" t="s">
        <v>289</v>
      </c>
      <c r="K1783" t="s">
        <v>290</v>
      </c>
      <c r="L1783" s="36">
        <v>3400</v>
      </c>
      <c r="M1783">
        <v>120</v>
      </c>
      <c r="N1783" s="66">
        <v>3.6600000000000001E-2</v>
      </c>
      <c r="O1783" s="36">
        <v>3280</v>
      </c>
      <c r="P1783" s="66">
        <v>3.6499999999999998E-2</v>
      </c>
      <c r="Q1783" s="36">
        <v>3350</v>
      </c>
      <c r="R1783" s="36">
        <v>3410</v>
      </c>
      <c r="S1783" s="36">
        <v>3329</v>
      </c>
      <c r="T1783" s="66">
        <v>1.49E-2</v>
      </c>
      <c r="U1783" s="66">
        <v>8.8999999999999999E-3</v>
      </c>
      <c r="V1783" s="66">
        <v>-2.8999999999999998E-3</v>
      </c>
      <c r="W1783" s="66">
        <v>2.1299999999999999E-2</v>
      </c>
      <c r="X1783" s="1">
        <v>1077500</v>
      </c>
      <c r="Y1783" s="1">
        <v>3638734</v>
      </c>
      <c r="Z1783" s="1">
        <v>1039636</v>
      </c>
      <c r="AA1783" t="s">
        <v>489</v>
      </c>
      <c r="AB1783" t="s">
        <v>609</v>
      </c>
      <c r="AC1783">
        <v>32.01</v>
      </c>
      <c r="AD1783">
        <v>1.51</v>
      </c>
      <c r="AE1783">
        <v>1.24</v>
      </c>
      <c r="AF1783" t="s">
        <v>230</v>
      </c>
      <c r="AG1783">
        <v>0</v>
      </c>
      <c r="AH1783" s="36">
        <v>3402</v>
      </c>
      <c r="AI1783">
        <v>400</v>
      </c>
      <c r="AJ1783" s="36">
        <v>3399</v>
      </c>
      <c r="AK1783">
        <v>400</v>
      </c>
      <c r="AL1783" s="2">
        <v>0.64166666666666672</v>
      </c>
      <c r="AN1783" t="s">
        <v>298</v>
      </c>
      <c r="AO1783" t="s">
        <v>488</v>
      </c>
      <c r="AQ1783" t="str">
        <f t="shared" si="27"/>
        <v/>
      </c>
    </row>
    <row r="1784" spans="1:43">
      <c r="A1784" s="8">
        <v>46206</v>
      </c>
      <c r="B1784" s="67">
        <v>4061.63</v>
      </c>
      <c r="C1784" s="67">
        <v>1.1599999999999999</v>
      </c>
      <c r="D1784" s="67">
        <v>69900</v>
      </c>
      <c r="E1784" s="67">
        <v>1.51</v>
      </c>
      <c r="F1784" s="69">
        <v>9069</v>
      </c>
      <c r="G1784" t="s">
        <v>106</v>
      </c>
      <c r="H1784">
        <v>0</v>
      </c>
      <c r="I1784" t="s">
        <v>288</v>
      </c>
      <c r="J1784" t="s">
        <v>289</v>
      </c>
      <c r="K1784" t="s">
        <v>295</v>
      </c>
      <c r="L1784" s="36">
        <v>1972.5</v>
      </c>
      <c r="M1784">
        <v>66</v>
      </c>
      <c r="N1784" s="66">
        <v>3.4599999999999999E-2</v>
      </c>
      <c r="O1784" s="36">
        <v>1906.5</v>
      </c>
      <c r="P1784" s="66">
        <v>3.4599999999999999E-2</v>
      </c>
      <c r="Q1784" s="36">
        <v>1952.5</v>
      </c>
      <c r="R1784" s="36">
        <v>1988</v>
      </c>
      <c r="S1784" s="36">
        <v>1952.5</v>
      </c>
      <c r="T1784" s="66">
        <v>1.0200000000000001E-2</v>
      </c>
      <c r="U1784" s="66">
        <v>-3.5000000000000001E-3</v>
      </c>
      <c r="V1784" s="66">
        <v>-7.7000000000000002E-3</v>
      </c>
      <c r="W1784" s="66">
        <v>1.0200000000000001E-2</v>
      </c>
      <c r="X1784" s="1">
        <v>316100</v>
      </c>
      <c r="Y1784" s="1">
        <v>623147</v>
      </c>
      <c r="Z1784" s="1">
        <v>346553</v>
      </c>
      <c r="AA1784" t="s">
        <v>491</v>
      </c>
      <c r="AB1784" t="s">
        <v>492</v>
      </c>
      <c r="AC1784">
        <v>14.11</v>
      </c>
      <c r="AD1784">
        <v>1.45</v>
      </c>
      <c r="AE1784">
        <v>2.84</v>
      </c>
      <c r="AF1784" t="s">
        <v>230</v>
      </c>
      <c r="AG1784" s="1">
        <v>28800</v>
      </c>
      <c r="AH1784" s="36">
        <v>1973</v>
      </c>
      <c r="AI1784">
        <v>200</v>
      </c>
      <c r="AJ1784" s="36">
        <v>1972.5</v>
      </c>
      <c r="AK1784">
        <v>600</v>
      </c>
      <c r="AL1784" s="2">
        <v>0.64166666666666672</v>
      </c>
      <c r="AN1784" t="s">
        <v>298</v>
      </c>
      <c r="AO1784" t="s">
        <v>488</v>
      </c>
      <c r="AQ1784" t="str">
        <f t="shared" si="27"/>
        <v/>
      </c>
    </row>
    <row r="1785" spans="1:43">
      <c r="A1785" s="8">
        <v>46206</v>
      </c>
      <c r="B1785" s="67">
        <v>4061.63</v>
      </c>
      <c r="C1785" s="67">
        <v>1.1599999999999999</v>
      </c>
      <c r="D1785" s="67">
        <v>69900</v>
      </c>
      <c r="E1785" s="67">
        <v>1.51</v>
      </c>
      <c r="F1785" s="69">
        <v>9227</v>
      </c>
      <c r="G1785" t="s">
        <v>107</v>
      </c>
      <c r="H1785">
        <v>0</v>
      </c>
      <c r="I1785" t="s">
        <v>347</v>
      </c>
      <c r="J1785" t="s">
        <v>289</v>
      </c>
      <c r="K1785" t="s">
        <v>290</v>
      </c>
      <c r="L1785">
        <v>936</v>
      </c>
      <c r="M1785">
        <v>-11</v>
      </c>
      <c r="N1785" s="66">
        <v>-1.1599999999999999E-2</v>
      </c>
      <c r="O1785">
        <v>947</v>
      </c>
      <c r="P1785" s="66">
        <v>-1.1599999999999999E-2</v>
      </c>
      <c r="Q1785">
        <v>932</v>
      </c>
      <c r="R1785">
        <v>942</v>
      </c>
      <c r="S1785">
        <v>920</v>
      </c>
      <c r="T1785" s="66">
        <v>4.1999999999999997E-3</v>
      </c>
      <c r="U1785" s="66">
        <v>2.0999999999999999E-3</v>
      </c>
      <c r="V1785" s="66">
        <v>-6.3E-3</v>
      </c>
      <c r="W1785" s="66">
        <v>1.7299999999999999E-2</v>
      </c>
      <c r="X1785" s="1">
        <v>86800</v>
      </c>
      <c r="Y1785" s="1">
        <v>80652</v>
      </c>
      <c r="Z1785" s="1">
        <v>14886</v>
      </c>
      <c r="AA1785" t="s">
        <v>493</v>
      </c>
      <c r="AB1785" t="s">
        <v>494</v>
      </c>
      <c r="AC1785">
        <v>0</v>
      </c>
      <c r="AD1785">
        <v>30.79</v>
      </c>
      <c r="AE1785">
        <v>0</v>
      </c>
      <c r="AF1785">
        <v>2.6</v>
      </c>
      <c r="AG1785" s="1">
        <v>1600</v>
      </c>
      <c r="AH1785">
        <v>936</v>
      </c>
      <c r="AI1785">
        <v>100</v>
      </c>
      <c r="AJ1785">
        <v>935</v>
      </c>
      <c r="AK1785">
        <v>400</v>
      </c>
      <c r="AL1785" s="2">
        <v>0.64166666666666672</v>
      </c>
      <c r="AN1785" t="s">
        <v>350</v>
      </c>
      <c r="AO1785" t="s">
        <v>313</v>
      </c>
      <c r="AQ1785" t="str">
        <f t="shared" si="27"/>
        <v/>
      </c>
    </row>
    <row r="1786" spans="1:43">
      <c r="A1786" s="8">
        <v>46206</v>
      </c>
      <c r="B1786" s="67">
        <v>4061.63</v>
      </c>
      <c r="C1786" s="67">
        <v>1.1599999999999999</v>
      </c>
      <c r="D1786" s="67">
        <v>69900</v>
      </c>
      <c r="E1786" s="67">
        <v>1.51</v>
      </c>
      <c r="F1786" s="69">
        <v>9303</v>
      </c>
      <c r="G1786" t="s">
        <v>108</v>
      </c>
      <c r="H1786">
        <v>0</v>
      </c>
      <c r="I1786" t="s">
        <v>288</v>
      </c>
      <c r="J1786" t="s">
        <v>289</v>
      </c>
      <c r="K1786" t="s">
        <v>295</v>
      </c>
      <c r="L1786" s="36">
        <v>3805</v>
      </c>
      <c r="M1786">
        <v>20</v>
      </c>
      <c r="N1786" s="66">
        <v>5.3E-3</v>
      </c>
      <c r="O1786" s="36">
        <v>3785</v>
      </c>
      <c r="P1786" s="66">
        <v>5.1999999999999998E-3</v>
      </c>
      <c r="Q1786" s="36">
        <v>3830</v>
      </c>
      <c r="R1786" s="36">
        <v>3870</v>
      </c>
      <c r="S1786" s="36">
        <v>3805</v>
      </c>
      <c r="T1786" s="66">
        <v>-6.4999999999999997E-3</v>
      </c>
      <c r="U1786" s="66">
        <v>-1.04E-2</v>
      </c>
      <c r="V1786" s="66">
        <v>-1.67E-2</v>
      </c>
      <c r="W1786" s="66">
        <v>0</v>
      </c>
      <c r="X1786" s="1">
        <v>71600</v>
      </c>
      <c r="Y1786" s="1">
        <v>274909</v>
      </c>
      <c r="Z1786" s="1">
        <v>291517</v>
      </c>
      <c r="AA1786" t="s">
        <v>495</v>
      </c>
      <c r="AB1786" t="s">
        <v>496</v>
      </c>
      <c r="AC1786">
        <v>16.82</v>
      </c>
      <c r="AD1786">
        <v>0.92</v>
      </c>
      <c r="AE1786">
        <v>2.71</v>
      </c>
      <c r="AF1786" t="s">
        <v>230</v>
      </c>
      <c r="AG1786" s="1">
        <v>29500</v>
      </c>
      <c r="AH1786" s="36">
        <v>3810</v>
      </c>
      <c r="AI1786" s="1">
        <v>2000</v>
      </c>
      <c r="AJ1786" s="36">
        <v>3800</v>
      </c>
      <c r="AK1786" s="1">
        <v>2800</v>
      </c>
      <c r="AL1786" s="2">
        <v>0.63958333333333328</v>
      </c>
      <c r="AN1786" t="s">
        <v>298</v>
      </c>
      <c r="AO1786" t="s">
        <v>497</v>
      </c>
      <c r="AQ1786" t="str">
        <f t="shared" si="27"/>
        <v/>
      </c>
    </row>
    <row r="1787" spans="1:43">
      <c r="A1787" s="8">
        <v>46206</v>
      </c>
      <c r="B1787" s="67">
        <v>4061.63</v>
      </c>
      <c r="C1787" s="67">
        <v>1.1599999999999999</v>
      </c>
      <c r="D1787" s="67">
        <v>69900</v>
      </c>
      <c r="E1787" s="67">
        <v>1.51</v>
      </c>
      <c r="F1787" s="69">
        <v>9308</v>
      </c>
      <c r="G1787" t="s">
        <v>109</v>
      </c>
      <c r="H1787">
        <v>0</v>
      </c>
      <c r="I1787" t="s">
        <v>314</v>
      </c>
      <c r="J1787" t="s">
        <v>289</v>
      </c>
      <c r="K1787" t="s">
        <v>290</v>
      </c>
      <c r="L1787" s="36">
        <v>1467</v>
      </c>
      <c r="M1787">
        <v>10</v>
      </c>
      <c r="N1787" s="66">
        <v>6.8999999999999999E-3</v>
      </c>
      <c r="O1787" s="36">
        <v>1457</v>
      </c>
      <c r="P1787" s="66">
        <v>6.7999999999999996E-3</v>
      </c>
      <c r="Q1787" s="36">
        <v>1471</v>
      </c>
      <c r="R1787" s="36">
        <v>1489</v>
      </c>
      <c r="S1787" s="36">
        <v>1465</v>
      </c>
      <c r="T1787" s="66">
        <v>-2.7000000000000001E-3</v>
      </c>
      <c r="U1787" s="66">
        <v>-1.0699999999999999E-2</v>
      </c>
      <c r="V1787" s="66">
        <v>-1.47E-2</v>
      </c>
      <c r="W1787" s="66">
        <v>1.2999999999999999E-3</v>
      </c>
      <c r="X1787" s="1">
        <v>35400</v>
      </c>
      <c r="Y1787" s="1">
        <v>52271</v>
      </c>
      <c r="Z1787" s="1">
        <v>38249</v>
      </c>
      <c r="AA1787" t="s">
        <v>498</v>
      </c>
      <c r="AB1787" t="s">
        <v>499</v>
      </c>
      <c r="AC1787">
        <v>12.53</v>
      </c>
      <c r="AD1787">
        <v>0.98</v>
      </c>
      <c r="AE1787">
        <v>2.37</v>
      </c>
      <c r="AF1787" t="s">
        <v>230</v>
      </c>
      <c r="AG1787" s="1">
        <v>2800</v>
      </c>
      <c r="AH1787" s="36">
        <v>1468</v>
      </c>
      <c r="AI1787">
        <v>100</v>
      </c>
      <c r="AJ1787" s="36">
        <v>1466</v>
      </c>
      <c r="AK1787">
        <v>400</v>
      </c>
      <c r="AL1787" s="2">
        <v>0.64097222222222228</v>
      </c>
      <c r="AN1787" t="s">
        <v>298</v>
      </c>
      <c r="AO1787" t="s">
        <v>500</v>
      </c>
      <c r="AQ1787" t="str">
        <f t="shared" si="27"/>
        <v/>
      </c>
    </row>
    <row r="1788" spans="1:43">
      <c r="A1788" s="8">
        <v>46206</v>
      </c>
      <c r="B1788" s="67">
        <v>4061.63</v>
      </c>
      <c r="C1788" s="67">
        <v>1.1599999999999999</v>
      </c>
      <c r="D1788" s="67">
        <v>69900</v>
      </c>
      <c r="E1788" s="67">
        <v>1.51</v>
      </c>
      <c r="F1788" s="69">
        <v>9348</v>
      </c>
      <c r="G1788" t="s">
        <v>110</v>
      </c>
      <c r="H1788">
        <v>0</v>
      </c>
      <c r="I1788" t="s">
        <v>347</v>
      </c>
      <c r="J1788" t="s">
        <v>323</v>
      </c>
      <c r="K1788" t="s">
        <v>295</v>
      </c>
      <c r="L1788">
        <v>451</v>
      </c>
      <c r="M1788">
        <v>10</v>
      </c>
      <c r="N1788" s="66">
        <v>2.2700000000000001E-2</v>
      </c>
      <c r="O1788">
        <v>441</v>
      </c>
      <c r="P1788" s="66">
        <v>2.2599999999999999E-2</v>
      </c>
      <c r="Q1788">
        <v>440</v>
      </c>
      <c r="R1788">
        <v>453</v>
      </c>
      <c r="S1788">
        <v>437</v>
      </c>
      <c r="T1788" s="66">
        <v>2.5000000000000001E-2</v>
      </c>
      <c r="U1788" s="66">
        <v>1.5699999999999999E-2</v>
      </c>
      <c r="V1788" s="66">
        <v>-4.4000000000000003E-3</v>
      </c>
      <c r="W1788" s="66">
        <v>3.2000000000000001E-2</v>
      </c>
      <c r="X1788" s="1">
        <v>1046100</v>
      </c>
      <c r="Y1788" s="1">
        <v>466592</v>
      </c>
      <c r="Z1788" s="1">
        <v>65983</v>
      </c>
      <c r="AA1788" t="s">
        <v>552</v>
      </c>
      <c r="AB1788" t="s">
        <v>502</v>
      </c>
      <c r="AC1788">
        <v>0</v>
      </c>
      <c r="AD1788">
        <v>4.37</v>
      </c>
      <c r="AE1788">
        <v>0</v>
      </c>
      <c r="AF1788">
        <v>1.7</v>
      </c>
      <c r="AG1788" s="1">
        <v>22000</v>
      </c>
      <c r="AH1788">
        <v>451</v>
      </c>
      <c r="AI1788">
        <v>200</v>
      </c>
      <c r="AJ1788">
        <v>450</v>
      </c>
      <c r="AK1788" s="1">
        <v>12900</v>
      </c>
      <c r="AL1788" s="2">
        <v>0.64166666666666672</v>
      </c>
      <c r="AN1788" t="s">
        <v>298</v>
      </c>
      <c r="AO1788" t="s">
        <v>313</v>
      </c>
      <c r="AQ1788" t="str">
        <f t="shared" si="27"/>
        <v/>
      </c>
    </row>
    <row r="1789" spans="1:43">
      <c r="A1789" s="8">
        <v>46206</v>
      </c>
      <c r="B1789" s="67">
        <v>4061.63</v>
      </c>
      <c r="C1789" s="67">
        <v>1.1599999999999999</v>
      </c>
      <c r="D1789" s="67">
        <v>69900</v>
      </c>
      <c r="E1789" s="67">
        <v>1.51</v>
      </c>
      <c r="F1789" s="69">
        <v>9432</v>
      </c>
      <c r="G1789" t="s">
        <v>111</v>
      </c>
      <c r="H1789">
        <v>0</v>
      </c>
      <c r="I1789" t="s">
        <v>288</v>
      </c>
      <c r="J1789" t="s">
        <v>289</v>
      </c>
      <c r="K1789" t="s">
        <v>295</v>
      </c>
      <c r="L1789">
        <v>146.30000000000001</v>
      </c>
      <c r="M1789">
        <v>0.2</v>
      </c>
      <c r="N1789" s="66">
        <v>1.4E-3</v>
      </c>
      <c r="O1789">
        <v>146.1</v>
      </c>
      <c r="P1789" s="66">
        <v>1.2999999999999999E-3</v>
      </c>
      <c r="Q1789">
        <v>147.1</v>
      </c>
      <c r="R1789">
        <v>148.4</v>
      </c>
      <c r="S1789">
        <v>146.30000000000001</v>
      </c>
      <c r="T1789" s="66">
        <v>-5.4000000000000003E-3</v>
      </c>
      <c r="U1789" s="66">
        <v>-8.0999999999999996E-3</v>
      </c>
      <c r="V1789" s="66">
        <v>-1.41E-2</v>
      </c>
      <c r="W1789" s="66">
        <v>0</v>
      </c>
      <c r="X1789" s="1">
        <v>232341000</v>
      </c>
      <c r="Y1789" s="1">
        <v>34246042</v>
      </c>
      <c r="Z1789" s="1">
        <v>13247511</v>
      </c>
      <c r="AA1789" t="s">
        <v>503</v>
      </c>
      <c r="AB1789" t="s">
        <v>689</v>
      </c>
      <c r="AC1789">
        <v>12.19</v>
      </c>
      <c r="AD1789">
        <v>1.22</v>
      </c>
      <c r="AE1789">
        <v>3.69</v>
      </c>
      <c r="AF1789" t="s">
        <v>230</v>
      </c>
      <c r="AG1789" s="1">
        <v>2634100</v>
      </c>
      <c r="AH1789">
        <v>146.4</v>
      </c>
      <c r="AI1789" s="1">
        <v>301900</v>
      </c>
      <c r="AJ1789">
        <v>146.30000000000001</v>
      </c>
      <c r="AK1789" s="1">
        <v>910900</v>
      </c>
      <c r="AL1789" s="2">
        <v>0.64166666666666672</v>
      </c>
      <c r="AN1789" t="s">
        <v>298</v>
      </c>
      <c r="AO1789" t="s">
        <v>351</v>
      </c>
      <c r="AQ1789" t="str">
        <f t="shared" si="27"/>
        <v/>
      </c>
    </row>
    <row r="1790" spans="1:43">
      <c r="A1790" s="8">
        <v>46206</v>
      </c>
      <c r="B1790" s="67">
        <v>4061.63</v>
      </c>
      <c r="C1790" s="67">
        <v>1.1599999999999999</v>
      </c>
      <c r="D1790" s="67">
        <v>69900</v>
      </c>
      <c r="E1790" s="67">
        <v>1.51</v>
      </c>
      <c r="F1790" s="69">
        <v>9449</v>
      </c>
      <c r="G1790" t="s">
        <v>112</v>
      </c>
      <c r="H1790">
        <v>0</v>
      </c>
      <c r="I1790" t="s">
        <v>288</v>
      </c>
      <c r="J1790" t="s">
        <v>289</v>
      </c>
      <c r="K1790" t="s">
        <v>295</v>
      </c>
      <c r="L1790" s="36">
        <v>3602</v>
      </c>
      <c r="M1790">
        <v>68</v>
      </c>
      <c r="N1790" s="66">
        <v>1.9199999999999998E-2</v>
      </c>
      <c r="O1790" s="36">
        <v>3534</v>
      </c>
      <c r="P1790" s="66">
        <v>1.9199999999999998E-2</v>
      </c>
      <c r="Q1790" s="36">
        <v>3604</v>
      </c>
      <c r="R1790" s="36">
        <v>3640</v>
      </c>
      <c r="S1790" s="36">
        <v>3571</v>
      </c>
      <c r="T1790" s="66">
        <v>-5.0000000000000001E-4</v>
      </c>
      <c r="U1790" s="66">
        <v>3.8999999999999998E-3</v>
      </c>
      <c r="V1790" s="66">
        <v>-1.04E-2</v>
      </c>
      <c r="W1790" s="66">
        <v>8.6E-3</v>
      </c>
      <c r="X1790" s="1">
        <v>283000</v>
      </c>
      <c r="Y1790" s="1">
        <v>1017450</v>
      </c>
      <c r="Z1790" s="1">
        <v>386671</v>
      </c>
      <c r="AA1790" t="s">
        <v>505</v>
      </c>
      <c r="AB1790" t="s">
        <v>506</v>
      </c>
      <c r="AC1790">
        <v>15.36</v>
      </c>
      <c r="AD1790">
        <v>3.24</v>
      </c>
      <c r="AE1790">
        <v>2.17</v>
      </c>
      <c r="AF1790" t="s">
        <v>230</v>
      </c>
      <c r="AG1790" s="1">
        <v>2900</v>
      </c>
      <c r="AH1790" s="36">
        <v>3605</v>
      </c>
      <c r="AI1790">
        <v>300</v>
      </c>
      <c r="AJ1790" s="36">
        <v>3603</v>
      </c>
      <c r="AK1790">
        <v>600</v>
      </c>
      <c r="AL1790" s="2">
        <v>0.64166666666666672</v>
      </c>
      <c r="AN1790" t="s">
        <v>293</v>
      </c>
      <c r="AO1790" t="s">
        <v>351</v>
      </c>
      <c r="AQ1790" t="str">
        <f t="shared" si="27"/>
        <v/>
      </c>
    </row>
    <row r="1791" spans="1:43">
      <c r="A1791" s="8">
        <v>46206</v>
      </c>
      <c r="B1791" s="67">
        <v>4061.63</v>
      </c>
      <c r="C1791" s="67">
        <v>1.1599999999999999</v>
      </c>
      <c r="D1791" s="67">
        <v>69900</v>
      </c>
      <c r="E1791" s="67">
        <v>1.51</v>
      </c>
      <c r="F1791" s="69">
        <v>9501</v>
      </c>
      <c r="G1791" t="s">
        <v>113</v>
      </c>
      <c r="H1791">
        <v>0</v>
      </c>
      <c r="I1791" t="s">
        <v>288</v>
      </c>
      <c r="J1791" t="s">
        <v>289</v>
      </c>
      <c r="K1791" t="s">
        <v>295</v>
      </c>
      <c r="L1791">
        <v>464.8</v>
      </c>
      <c r="M1791">
        <v>7.4</v>
      </c>
      <c r="N1791" s="66">
        <v>1.6199999999999999E-2</v>
      </c>
      <c r="O1791">
        <v>457.4</v>
      </c>
      <c r="P1791" s="66">
        <v>1.61E-2</v>
      </c>
      <c r="Q1791">
        <v>460.7</v>
      </c>
      <c r="R1791">
        <v>472.7</v>
      </c>
      <c r="S1791">
        <v>458.4</v>
      </c>
      <c r="T1791" s="66">
        <v>8.8000000000000005E-3</v>
      </c>
      <c r="U1791" s="66">
        <v>-6.1999999999999998E-3</v>
      </c>
      <c r="V1791" s="66">
        <v>-1.67E-2</v>
      </c>
      <c r="W1791" s="66">
        <v>1.3899999999999999E-2</v>
      </c>
      <c r="X1791" s="1">
        <v>27495000</v>
      </c>
      <c r="Y1791" s="1">
        <v>12806426</v>
      </c>
      <c r="Z1791" s="1">
        <v>746941</v>
      </c>
      <c r="AA1791" t="s">
        <v>507</v>
      </c>
      <c r="AB1791" t="s">
        <v>703</v>
      </c>
      <c r="AC1791">
        <v>2.97</v>
      </c>
      <c r="AD1791">
        <v>0.31</v>
      </c>
      <c r="AE1791">
        <v>0</v>
      </c>
      <c r="AF1791" t="s">
        <v>230</v>
      </c>
      <c r="AG1791" s="1">
        <v>946900</v>
      </c>
      <c r="AH1791">
        <v>464.9</v>
      </c>
      <c r="AI1791" s="1">
        <v>2000</v>
      </c>
      <c r="AJ1791">
        <v>464.7</v>
      </c>
      <c r="AK1791" s="1">
        <v>14900</v>
      </c>
      <c r="AL1791" s="2">
        <v>0.64166666666666672</v>
      </c>
      <c r="AN1791" t="s">
        <v>298</v>
      </c>
      <c r="AO1791" t="s">
        <v>509</v>
      </c>
      <c r="AQ1791" t="str">
        <f t="shared" si="27"/>
        <v/>
      </c>
    </row>
    <row r="1792" spans="1:43">
      <c r="A1792" s="8">
        <v>46206</v>
      </c>
      <c r="B1792" s="67">
        <v>4061.63</v>
      </c>
      <c r="C1792" s="67">
        <v>1.1599999999999999</v>
      </c>
      <c r="D1792" s="67">
        <v>69900</v>
      </c>
      <c r="E1792" s="67">
        <v>1.51</v>
      </c>
      <c r="F1792" s="69">
        <v>9531</v>
      </c>
      <c r="G1792" t="s">
        <v>114</v>
      </c>
      <c r="H1792">
        <v>0</v>
      </c>
      <c r="I1792" t="s">
        <v>288</v>
      </c>
      <c r="J1792" t="s">
        <v>289</v>
      </c>
      <c r="K1792" t="s">
        <v>295</v>
      </c>
      <c r="L1792" s="36">
        <v>6026</v>
      </c>
      <c r="M1792">
        <v>20</v>
      </c>
      <c r="N1792" s="66">
        <v>3.3E-3</v>
      </c>
      <c r="O1792" s="36">
        <v>6006</v>
      </c>
      <c r="P1792" s="66">
        <v>3.3E-3</v>
      </c>
      <c r="Q1792" s="36">
        <v>6106</v>
      </c>
      <c r="R1792" s="36">
        <v>6124</v>
      </c>
      <c r="S1792" s="36">
        <v>6021</v>
      </c>
      <c r="T1792" s="66">
        <v>-1.3100000000000001E-2</v>
      </c>
      <c r="U1792" s="66">
        <v>-1.06E-2</v>
      </c>
      <c r="V1792" s="66">
        <v>-1.6E-2</v>
      </c>
      <c r="W1792" s="66">
        <v>8.0000000000000004E-4</v>
      </c>
      <c r="X1792" s="1">
        <v>484100</v>
      </c>
      <c r="Y1792" s="1">
        <v>2945991</v>
      </c>
      <c r="Z1792" s="1">
        <v>2018464</v>
      </c>
      <c r="AA1792" t="s">
        <v>510</v>
      </c>
      <c r="AB1792" t="s">
        <v>704</v>
      </c>
      <c r="AC1792">
        <v>14.6</v>
      </c>
      <c r="AD1792">
        <v>1.1599999999999999</v>
      </c>
      <c r="AE1792">
        <v>1.99</v>
      </c>
      <c r="AF1792" t="s">
        <v>230</v>
      </c>
      <c r="AG1792" s="1">
        <v>23900</v>
      </c>
      <c r="AH1792" s="36">
        <v>6030</v>
      </c>
      <c r="AI1792">
        <v>200</v>
      </c>
      <c r="AJ1792" s="36">
        <v>6028</v>
      </c>
      <c r="AK1792">
        <v>200</v>
      </c>
      <c r="AL1792" s="2">
        <v>0.64166666666666672</v>
      </c>
      <c r="AN1792" t="s">
        <v>298</v>
      </c>
      <c r="AO1792" t="s">
        <v>509</v>
      </c>
      <c r="AQ1792" t="str">
        <f t="shared" si="27"/>
        <v/>
      </c>
    </row>
    <row r="1793" spans="1:43">
      <c r="A1793" s="8">
        <v>46206</v>
      </c>
      <c r="B1793" s="67">
        <v>4061.63</v>
      </c>
      <c r="C1793" s="67">
        <v>1.1599999999999999</v>
      </c>
      <c r="D1793" s="67">
        <v>69900</v>
      </c>
      <c r="E1793" s="67">
        <v>1.51</v>
      </c>
      <c r="F1793" s="69">
        <v>9882</v>
      </c>
      <c r="G1793" t="s">
        <v>115</v>
      </c>
      <c r="H1793">
        <v>0</v>
      </c>
      <c r="I1793" t="s">
        <v>288</v>
      </c>
      <c r="J1793" t="s">
        <v>289</v>
      </c>
      <c r="K1793" t="s">
        <v>290</v>
      </c>
      <c r="L1793" s="36">
        <v>1777</v>
      </c>
      <c r="M1793">
        <v>12</v>
      </c>
      <c r="N1793" s="66">
        <v>6.7999999999999996E-3</v>
      </c>
      <c r="O1793" s="36">
        <v>1765</v>
      </c>
      <c r="P1793" s="66">
        <v>6.7000000000000002E-3</v>
      </c>
      <c r="Q1793" s="36">
        <v>1777</v>
      </c>
      <c r="R1793" s="36">
        <v>1794</v>
      </c>
      <c r="S1793" s="36">
        <v>1769</v>
      </c>
      <c r="T1793" s="66">
        <v>0</v>
      </c>
      <c r="U1793" s="66">
        <v>-6.7000000000000002E-3</v>
      </c>
      <c r="V1793" s="66">
        <v>-9.4000000000000004E-3</v>
      </c>
      <c r="W1793" s="66">
        <v>4.4999999999999997E-3</v>
      </c>
      <c r="X1793" s="1">
        <v>127000</v>
      </c>
      <c r="Y1793" s="1">
        <v>226374</v>
      </c>
      <c r="Z1793" s="1">
        <v>152860</v>
      </c>
      <c r="AA1793" t="s">
        <v>705</v>
      </c>
      <c r="AB1793" t="s">
        <v>513</v>
      </c>
      <c r="AC1793">
        <v>11.59</v>
      </c>
      <c r="AD1793">
        <v>1.22</v>
      </c>
      <c r="AE1793">
        <v>3.83</v>
      </c>
      <c r="AF1793" t="s">
        <v>230</v>
      </c>
      <c r="AG1793">
        <v>0</v>
      </c>
      <c r="AH1793" s="36">
        <v>1778</v>
      </c>
      <c r="AI1793">
        <v>700</v>
      </c>
      <c r="AJ1793" s="36">
        <v>1776</v>
      </c>
      <c r="AK1793">
        <v>800</v>
      </c>
      <c r="AL1793" s="2">
        <v>0.64097222222222228</v>
      </c>
      <c r="AN1793" t="s">
        <v>298</v>
      </c>
      <c r="AO1793" t="s">
        <v>322</v>
      </c>
      <c r="AQ1793" t="str">
        <f t="shared" si="27"/>
        <v/>
      </c>
    </row>
    <row r="1794" spans="1:43">
      <c r="F1794" s="69">
        <v>6502</v>
      </c>
      <c r="I1794" t="s">
        <v>514</v>
      </c>
      <c r="P1794" t="s">
        <v>230</v>
      </c>
      <c r="T1794" t="s">
        <v>230</v>
      </c>
      <c r="U1794" t="s">
        <v>230</v>
      </c>
      <c r="V1794" t="s">
        <v>230</v>
      </c>
      <c r="W1794" t="s">
        <v>230</v>
      </c>
      <c r="AF1794" t="s">
        <v>230</v>
      </c>
      <c r="AG1794" t="s">
        <v>230</v>
      </c>
      <c r="AO1794" t="s">
        <v>515</v>
      </c>
      <c r="AQ1794" t="str">
        <f t="shared" si="27"/>
        <v/>
      </c>
    </row>
    <row r="1795" spans="1:43">
      <c r="F1795" s="69">
        <v>5759</v>
      </c>
      <c r="I1795" t="s">
        <v>514</v>
      </c>
      <c r="P1795" t="s">
        <v>230</v>
      </c>
      <c r="T1795" t="s">
        <v>230</v>
      </c>
      <c r="U1795" t="s">
        <v>230</v>
      </c>
      <c r="V1795" t="s">
        <v>230</v>
      </c>
      <c r="W1795" t="s">
        <v>230</v>
      </c>
      <c r="AF1795" t="s">
        <v>230</v>
      </c>
      <c r="AG1795" t="s">
        <v>230</v>
      </c>
      <c r="AO1795" t="s">
        <v>515</v>
      </c>
      <c r="AQ1795" t="str">
        <f>IF(AP1795="","",ROUND((L1795-AP1795)/AP1795,4))</f>
        <v/>
      </c>
    </row>
    <row r="1799" spans="1:43">
      <c r="B1799" cm="1">
        <f t="array" ref="B1799">_xll.RssIndexMarket("TOPX", "現在値")</f>
        <v>3952.5</v>
      </c>
      <c r="C1799" cm="1">
        <f t="array" ref="C1799">_xll.RssIndexMarket("TOPX", "前日比率")</f>
        <v>-0.54</v>
      </c>
      <c r="D1799" s="71" cm="1">
        <f t="array" ref="D1799">_xll.RssIndexMarket("N225.FUT01.OS", "現在値")</f>
        <v>61710</v>
      </c>
      <c r="E1799" s="6" cm="1">
        <f t="array" ref="E1799">_xll.RssIndexMarket("N225.FUT01.OS", "前日比率")</f>
        <v>-1.18</v>
      </c>
      <c r="F1799"/>
    </row>
    <row r="1800" spans="1:43">
      <c r="A1800" s="8" t="s">
        <v>0</v>
      </c>
      <c r="B1800" t="s">
        <v>116</v>
      </c>
      <c r="C1800" t="s">
        <v>1</v>
      </c>
      <c r="D1800" t="s">
        <v>2</v>
      </c>
      <c r="E1800" t="s">
        <v>3</v>
      </c>
      <c r="F1800" s="7" t="s">
        <v>4</v>
      </c>
      <c r="G1800" t="s">
        <v>5</v>
      </c>
      <c r="H1800" t="s">
        <v>268</v>
      </c>
      <c r="I1800" t="s">
        <v>269</v>
      </c>
      <c r="J1800" t="s">
        <v>270</v>
      </c>
      <c r="K1800" t="s">
        <v>271</v>
      </c>
      <c r="L1800" t="s">
        <v>6</v>
      </c>
      <c r="M1800" t="s">
        <v>7</v>
      </c>
      <c r="N1800" t="s">
        <v>8</v>
      </c>
      <c r="O1800" t="s">
        <v>9</v>
      </c>
      <c r="P1800" t="s">
        <v>272</v>
      </c>
      <c r="Q1800" t="s">
        <v>10</v>
      </c>
      <c r="R1800" t="s">
        <v>11</v>
      </c>
      <c r="S1800" t="s">
        <v>12</v>
      </c>
      <c r="T1800" t="s">
        <v>273</v>
      </c>
      <c r="U1800" t="s">
        <v>274</v>
      </c>
      <c r="V1800" t="s">
        <v>275</v>
      </c>
      <c r="W1800" t="s">
        <v>276</v>
      </c>
      <c r="X1800" t="s">
        <v>13</v>
      </c>
      <c r="Y1800" t="s">
        <v>277</v>
      </c>
      <c r="Z1800" t="s">
        <v>278</v>
      </c>
      <c r="AA1800" t="s">
        <v>14</v>
      </c>
      <c r="AB1800" t="s">
        <v>15</v>
      </c>
      <c r="AC1800" t="s">
        <v>279</v>
      </c>
      <c r="AD1800" t="s">
        <v>280</v>
      </c>
      <c r="AE1800" t="s">
        <v>281</v>
      </c>
      <c r="AF1800" t="s">
        <v>282</v>
      </c>
      <c r="AG1800" t="s">
        <v>283</v>
      </c>
      <c r="AH1800" t="s">
        <v>284</v>
      </c>
      <c r="AI1800" t="s">
        <v>16</v>
      </c>
      <c r="AJ1800" t="s">
        <v>17</v>
      </c>
      <c r="AK1800" t="s">
        <v>18</v>
      </c>
      <c r="AL1800" t="s">
        <v>19</v>
      </c>
      <c r="AM1800" t="s">
        <v>20</v>
      </c>
      <c r="AN1800" t="s">
        <v>285</v>
      </c>
      <c r="AO1800" t="s">
        <v>286</v>
      </c>
    </row>
    <row r="1801" spans="1:43">
      <c r="A1801" s="8">
        <v>46216</v>
      </c>
      <c r="B1801" s="67">
        <v>4000</v>
      </c>
      <c r="C1801" s="67">
        <v>-0.89</v>
      </c>
      <c r="D1801" s="67">
        <v>67160</v>
      </c>
      <c r="E1801" s="67">
        <v>-2.4</v>
      </c>
      <c r="F1801" s="69">
        <v>1605</v>
      </c>
      <c r="G1801" t="s">
        <v>21</v>
      </c>
      <c r="H1801">
        <v>0</v>
      </c>
      <c r="I1801" t="s">
        <v>288</v>
      </c>
      <c r="J1801" t="s">
        <v>289</v>
      </c>
      <c r="K1801" t="s">
        <v>295</v>
      </c>
      <c r="L1801" s="36">
        <v>3373</v>
      </c>
      <c r="M1801">
        <v>12</v>
      </c>
      <c r="N1801" s="66">
        <v>3.5999999999999999E-3</v>
      </c>
      <c r="O1801" s="36">
        <v>3361</v>
      </c>
      <c r="P1801" s="66">
        <v>3.5000000000000001E-3</v>
      </c>
      <c r="Q1801" s="36">
        <v>3384</v>
      </c>
      <c r="R1801" s="36">
        <v>3419</v>
      </c>
      <c r="S1801" s="36">
        <v>3359</v>
      </c>
      <c r="T1801" s="66">
        <v>-3.2000000000000002E-3</v>
      </c>
      <c r="U1801" s="66">
        <v>-7.9000000000000008E-3</v>
      </c>
      <c r="V1801" s="66">
        <v>-1.34E-2</v>
      </c>
      <c r="W1801" s="66">
        <v>4.1000000000000003E-3</v>
      </c>
      <c r="X1801" s="1">
        <v>2344700</v>
      </c>
      <c r="Y1801" s="1">
        <v>7937705</v>
      </c>
      <c r="Z1801" s="1">
        <v>4247065</v>
      </c>
      <c r="AA1801" t="s">
        <v>291</v>
      </c>
      <c r="AB1801" t="s">
        <v>292</v>
      </c>
      <c r="AC1801">
        <v>8.7100000000000009</v>
      </c>
      <c r="AD1801">
        <v>0.82</v>
      </c>
      <c r="AE1801">
        <v>3.2</v>
      </c>
      <c r="AF1801" t="s">
        <v>230</v>
      </c>
      <c r="AG1801" s="1">
        <v>692800</v>
      </c>
      <c r="AH1801" s="36">
        <v>3374</v>
      </c>
      <c r="AI1801" s="1">
        <v>1100</v>
      </c>
      <c r="AJ1801" s="36">
        <v>3372</v>
      </c>
      <c r="AK1801" s="1">
        <v>3700</v>
      </c>
      <c r="AL1801" s="2">
        <v>0.6381944444444444</v>
      </c>
      <c r="AM1801" s="3">
        <v>46241</v>
      </c>
      <c r="AN1801" t="s">
        <v>293</v>
      </c>
      <c r="AO1801" t="s">
        <v>294</v>
      </c>
    </row>
    <row r="1802" spans="1:43">
      <c r="A1802" s="8">
        <v>46216</v>
      </c>
      <c r="B1802" s="67">
        <v>4000</v>
      </c>
      <c r="C1802" s="67">
        <v>-0.89</v>
      </c>
      <c r="D1802" s="67">
        <v>67160</v>
      </c>
      <c r="E1802" s="67">
        <v>-2.4</v>
      </c>
      <c r="F1802" s="69">
        <v>1833</v>
      </c>
      <c r="G1802" t="s">
        <v>24</v>
      </c>
      <c r="H1802">
        <v>0</v>
      </c>
      <c r="I1802" t="s">
        <v>288</v>
      </c>
      <c r="J1802" t="s">
        <v>289</v>
      </c>
      <c r="K1802" t="s">
        <v>295</v>
      </c>
      <c r="L1802" s="36">
        <v>5570</v>
      </c>
      <c r="M1802">
        <v>-80</v>
      </c>
      <c r="N1802" s="66">
        <v>-1.4200000000000001E-2</v>
      </c>
      <c r="O1802" s="36">
        <v>5650</v>
      </c>
      <c r="P1802" s="66">
        <v>-1.41E-2</v>
      </c>
      <c r="Q1802" s="36">
        <v>5640</v>
      </c>
      <c r="R1802" s="36">
        <v>5680</v>
      </c>
      <c r="S1802" s="36">
        <v>5570</v>
      </c>
      <c r="T1802" s="66">
        <v>-1.24E-2</v>
      </c>
      <c r="U1802" s="66">
        <v>-5.3E-3</v>
      </c>
      <c r="V1802" s="66">
        <v>-1.9300000000000001E-2</v>
      </c>
      <c r="W1802" s="66">
        <v>0</v>
      </c>
      <c r="X1802" s="1">
        <v>86500</v>
      </c>
      <c r="Y1802" s="1">
        <v>485367</v>
      </c>
      <c r="Z1802" s="1">
        <v>215365</v>
      </c>
      <c r="AA1802" t="s">
        <v>296</v>
      </c>
      <c r="AB1802" t="s">
        <v>572</v>
      </c>
      <c r="AC1802">
        <v>12.97</v>
      </c>
      <c r="AD1802">
        <v>1.01</v>
      </c>
      <c r="AE1802">
        <v>5.39</v>
      </c>
      <c r="AF1802">
        <v>3.3</v>
      </c>
      <c r="AG1802" s="1">
        <v>1000</v>
      </c>
      <c r="AH1802" s="36">
        <v>5580</v>
      </c>
      <c r="AI1802" s="1">
        <v>3300</v>
      </c>
      <c r="AJ1802" s="36">
        <v>5570</v>
      </c>
      <c r="AK1802" s="1">
        <v>2300</v>
      </c>
      <c r="AL1802" s="2">
        <v>0.63611111111111107</v>
      </c>
      <c r="AM1802" s="3">
        <v>46241</v>
      </c>
      <c r="AN1802" t="s">
        <v>298</v>
      </c>
      <c r="AO1802" t="s">
        <v>299</v>
      </c>
    </row>
    <row r="1803" spans="1:43">
      <c r="A1803" s="8">
        <v>46216</v>
      </c>
      <c r="B1803" s="67">
        <v>4000</v>
      </c>
      <c r="C1803" s="67">
        <v>-0.89</v>
      </c>
      <c r="D1803" s="67">
        <v>67160</v>
      </c>
      <c r="E1803" s="67">
        <v>-2.4</v>
      </c>
      <c r="F1803" s="69">
        <v>1911</v>
      </c>
      <c r="G1803" t="s">
        <v>25</v>
      </c>
      <c r="H1803">
        <v>0</v>
      </c>
      <c r="I1803" t="s">
        <v>288</v>
      </c>
      <c r="J1803" t="s">
        <v>289</v>
      </c>
      <c r="K1803" t="s">
        <v>295</v>
      </c>
      <c r="L1803" s="36">
        <v>1318</v>
      </c>
      <c r="M1803">
        <v>-3</v>
      </c>
      <c r="N1803" s="66">
        <v>-2.3E-3</v>
      </c>
      <c r="O1803" s="36">
        <v>1321</v>
      </c>
      <c r="P1803" s="66">
        <v>-2.2000000000000001E-3</v>
      </c>
      <c r="Q1803" s="36">
        <v>1330</v>
      </c>
      <c r="R1803" s="36">
        <v>1334.5</v>
      </c>
      <c r="S1803" s="36">
        <v>1312</v>
      </c>
      <c r="T1803" s="66">
        <v>-8.9999999999999993E-3</v>
      </c>
      <c r="U1803" s="66">
        <v>-6.9999999999999999E-4</v>
      </c>
      <c r="V1803" s="66">
        <v>-1.23E-2</v>
      </c>
      <c r="W1803" s="66">
        <v>4.4999999999999997E-3</v>
      </c>
      <c r="X1803" s="1">
        <v>1531800</v>
      </c>
      <c r="Y1803" s="1">
        <v>2024051</v>
      </c>
      <c r="Z1803" s="1">
        <v>815270</v>
      </c>
      <c r="AA1803" t="s">
        <v>300</v>
      </c>
      <c r="AB1803" t="s">
        <v>301</v>
      </c>
      <c r="AC1803">
        <v>8.4</v>
      </c>
      <c r="AD1803">
        <v>0.8</v>
      </c>
      <c r="AE1803">
        <v>3.79</v>
      </c>
      <c r="AF1803" t="s">
        <v>230</v>
      </c>
      <c r="AG1803" s="1">
        <v>363800</v>
      </c>
      <c r="AH1803" s="36">
        <v>1318</v>
      </c>
      <c r="AI1803" s="1">
        <v>2200</v>
      </c>
      <c r="AJ1803" s="36">
        <v>1317.5</v>
      </c>
      <c r="AK1803" s="1">
        <v>2800</v>
      </c>
      <c r="AL1803" s="2">
        <v>0.6381944444444444</v>
      </c>
      <c r="AM1803" s="3">
        <v>46241</v>
      </c>
      <c r="AN1803" t="s">
        <v>293</v>
      </c>
      <c r="AO1803" t="s">
        <v>299</v>
      </c>
    </row>
    <row r="1804" spans="1:43">
      <c r="A1804" s="8">
        <v>46216</v>
      </c>
      <c r="B1804" s="67">
        <v>4000</v>
      </c>
      <c r="C1804" s="67">
        <v>-0.89</v>
      </c>
      <c r="D1804" s="67">
        <v>67160</v>
      </c>
      <c r="E1804" s="67">
        <v>-2.4</v>
      </c>
      <c r="F1804" s="69">
        <v>1925</v>
      </c>
      <c r="G1804" t="s">
        <v>26</v>
      </c>
      <c r="H1804">
        <v>0</v>
      </c>
      <c r="I1804" t="s">
        <v>288</v>
      </c>
      <c r="J1804" t="s">
        <v>289</v>
      </c>
      <c r="K1804" t="s">
        <v>295</v>
      </c>
      <c r="L1804" s="36">
        <v>4547</v>
      </c>
      <c r="M1804">
        <v>41</v>
      </c>
      <c r="N1804" s="66">
        <v>9.1000000000000004E-3</v>
      </c>
      <c r="O1804" s="36">
        <v>4506</v>
      </c>
      <c r="P1804" s="66">
        <v>8.9999999999999993E-3</v>
      </c>
      <c r="Q1804" s="36">
        <v>4523</v>
      </c>
      <c r="R1804" s="36">
        <v>4553</v>
      </c>
      <c r="S1804" s="36">
        <v>4481</v>
      </c>
      <c r="T1804" s="66">
        <v>5.3E-3</v>
      </c>
      <c r="U1804" s="66">
        <v>5.4999999999999997E-3</v>
      </c>
      <c r="V1804" s="66">
        <v>-1.2999999999999999E-3</v>
      </c>
      <c r="W1804" s="66">
        <v>1.47E-2</v>
      </c>
      <c r="X1804" s="1">
        <v>1107500</v>
      </c>
      <c r="Y1804" s="1">
        <v>5007857</v>
      </c>
      <c r="Z1804" s="1">
        <v>2999365</v>
      </c>
      <c r="AA1804" t="s">
        <v>302</v>
      </c>
      <c r="AB1804" t="s">
        <v>573</v>
      </c>
      <c r="AC1804">
        <v>12.4</v>
      </c>
      <c r="AD1804">
        <v>0.97</v>
      </c>
      <c r="AE1804">
        <v>3.87</v>
      </c>
      <c r="AF1804" t="s">
        <v>230</v>
      </c>
      <c r="AG1804" s="1">
        <v>19000</v>
      </c>
      <c r="AH1804" s="36">
        <v>4548</v>
      </c>
      <c r="AI1804">
        <v>700</v>
      </c>
      <c r="AJ1804" s="36">
        <v>4547</v>
      </c>
      <c r="AK1804" s="1">
        <v>1700</v>
      </c>
      <c r="AL1804" s="2">
        <v>0.6381944444444444</v>
      </c>
      <c r="AM1804" s="3">
        <v>46240</v>
      </c>
      <c r="AN1804" t="s">
        <v>298</v>
      </c>
      <c r="AO1804" t="s">
        <v>299</v>
      </c>
    </row>
    <row r="1805" spans="1:43">
      <c r="A1805" s="8">
        <v>46216</v>
      </c>
      <c r="B1805" s="67">
        <v>4000</v>
      </c>
      <c r="C1805" s="67">
        <v>-0.89</v>
      </c>
      <c r="D1805" s="67">
        <v>67160</v>
      </c>
      <c r="E1805" s="67">
        <v>-2.4</v>
      </c>
      <c r="F1805" s="69">
        <v>1928</v>
      </c>
      <c r="G1805" t="s">
        <v>27</v>
      </c>
      <c r="H1805">
        <v>0</v>
      </c>
      <c r="I1805" t="s">
        <v>288</v>
      </c>
      <c r="J1805" t="s">
        <v>289</v>
      </c>
      <c r="K1805" t="s">
        <v>290</v>
      </c>
      <c r="L1805" s="36">
        <v>3472</v>
      </c>
      <c r="M1805">
        <v>17</v>
      </c>
      <c r="N1805" s="66">
        <v>4.8999999999999998E-3</v>
      </c>
      <c r="O1805" s="36">
        <v>3455</v>
      </c>
      <c r="P1805" s="66">
        <v>4.8999999999999998E-3</v>
      </c>
      <c r="Q1805" s="36">
        <v>3480</v>
      </c>
      <c r="R1805" s="36">
        <v>3489</v>
      </c>
      <c r="S1805" s="36">
        <v>3452</v>
      </c>
      <c r="T1805" s="66">
        <v>-2.2000000000000001E-3</v>
      </c>
      <c r="U1805" s="66">
        <v>-1.1000000000000001E-3</v>
      </c>
      <c r="V1805" s="66">
        <v>-4.7999999999999996E-3</v>
      </c>
      <c r="W1805" s="66">
        <v>5.7000000000000002E-3</v>
      </c>
      <c r="X1805" s="1">
        <v>1423100</v>
      </c>
      <c r="Y1805" s="1">
        <v>4942060</v>
      </c>
      <c r="Z1805" s="1">
        <v>2262305</v>
      </c>
      <c r="AA1805" t="s">
        <v>304</v>
      </c>
      <c r="AB1805" t="s">
        <v>574</v>
      </c>
      <c r="AC1805">
        <v>10.32</v>
      </c>
      <c r="AD1805">
        <v>1.05</v>
      </c>
      <c r="AE1805">
        <v>4.18</v>
      </c>
      <c r="AF1805" t="s">
        <v>230</v>
      </c>
      <c r="AG1805" s="1">
        <v>237600</v>
      </c>
      <c r="AH1805" s="36">
        <v>3472</v>
      </c>
      <c r="AI1805" s="1">
        <v>2200</v>
      </c>
      <c r="AJ1805" s="36">
        <v>3471</v>
      </c>
      <c r="AK1805" s="1">
        <v>1700</v>
      </c>
      <c r="AL1805" s="2">
        <v>0.6381944444444444</v>
      </c>
      <c r="AN1805" t="s">
        <v>306</v>
      </c>
      <c r="AO1805" t="s">
        <v>299</v>
      </c>
    </row>
    <row r="1806" spans="1:43">
      <c r="A1806" s="8">
        <v>46216</v>
      </c>
      <c r="B1806" s="67">
        <v>4000</v>
      </c>
      <c r="C1806" s="67">
        <v>-0.89</v>
      </c>
      <c r="D1806" s="67">
        <v>67160</v>
      </c>
      <c r="E1806" s="67">
        <v>-2.4</v>
      </c>
      <c r="F1806" s="69">
        <v>1929</v>
      </c>
      <c r="G1806" t="s">
        <v>28</v>
      </c>
      <c r="H1806">
        <v>0</v>
      </c>
      <c r="I1806" t="s">
        <v>288</v>
      </c>
      <c r="J1806" t="s">
        <v>289</v>
      </c>
      <c r="K1806" t="s">
        <v>290</v>
      </c>
      <c r="L1806" s="36">
        <v>1119</v>
      </c>
      <c r="M1806">
        <v>-8</v>
      </c>
      <c r="N1806" s="66">
        <v>-7.1000000000000004E-3</v>
      </c>
      <c r="O1806" s="36">
        <v>1127</v>
      </c>
      <c r="P1806" s="66">
        <v>-7.0000000000000001E-3</v>
      </c>
      <c r="Q1806" s="36">
        <v>1127</v>
      </c>
      <c r="R1806" s="36">
        <v>1133</v>
      </c>
      <c r="S1806" s="36">
        <v>1117</v>
      </c>
      <c r="T1806" s="66">
        <v>-7.0000000000000001E-3</v>
      </c>
      <c r="U1806" s="66">
        <v>8.0000000000000004E-4</v>
      </c>
      <c r="V1806" s="66">
        <v>-1.23E-2</v>
      </c>
      <c r="W1806" s="66">
        <v>1.6999999999999999E-3</v>
      </c>
      <c r="X1806" s="1">
        <v>60500</v>
      </c>
      <c r="Y1806" s="1">
        <v>67921</v>
      </c>
      <c r="Z1806" s="1">
        <v>46746</v>
      </c>
      <c r="AA1806" t="s">
        <v>307</v>
      </c>
      <c r="AB1806" t="s">
        <v>575</v>
      </c>
      <c r="AC1806">
        <v>12.64</v>
      </c>
      <c r="AD1806">
        <v>1.23</v>
      </c>
      <c r="AE1806">
        <v>4.47</v>
      </c>
      <c r="AF1806" t="s">
        <v>230</v>
      </c>
      <c r="AG1806" s="1">
        <v>13600</v>
      </c>
      <c r="AH1806" s="36">
        <v>1120</v>
      </c>
      <c r="AI1806" s="1">
        <v>1800</v>
      </c>
      <c r="AJ1806" s="36">
        <v>1119</v>
      </c>
      <c r="AK1806">
        <v>500</v>
      </c>
      <c r="AL1806" s="2">
        <v>0.63472222222222219</v>
      </c>
      <c r="AM1806" s="3">
        <v>46241</v>
      </c>
      <c r="AN1806" t="s">
        <v>298</v>
      </c>
      <c r="AO1806" t="s">
        <v>299</v>
      </c>
    </row>
    <row r="1807" spans="1:43">
      <c r="A1807" s="8">
        <v>46216</v>
      </c>
      <c r="B1807" s="67">
        <v>4000</v>
      </c>
      <c r="C1807" s="67">
        <v>-0.89</v>
      </c>
      <c r="D1807" s="67">
        <v>67160</v>
      </c>
      <c r="E1807" s="67">
        <v>-2.4</v>
      </c>
      <c r="F1807" s="69">
        <v>1963</v>
      </c>
      <c r="G1807" t="s">
        <v>29</v>
      </c>
      <c r="H1807">
        <v>0</v>
      </c>
      <c r="I1807" t="s">
        <v>288</v>
      </c>
      <c r="J1807" t="s">
        <v>289</v>
      </c>
      <c r="K1807" t="s">
        <v>290</v>
      </c>
      <c r="L1807" s="36">
        <v>2304</v>
      </c>
      <c r="M1807">
        <v>-31.5</v>
      </c>
      <c r="N1807" s="66">
        <v>-1.35E-2</v>
      </c>
      <c r="O1807" s="36">
        <v>2335.5</v>
      </c>
      <c r="P1807" s="66">
        <v>-1.34E-2</v>
      </c>
      <c r="Q1807" s="36">
        <v>2368</v>
      </c>
      <c r="R1807" s="36">
        <v>2432</v>
      </c>
      <c r="S1807" s="36">
        <v>2303.5</v>
      </c>
      <c r="T1807" s="66">
        <v>-2.7E-2</v>
      </c>
      <c r="U1807" s="66">
        <v>-8.8000000000000005E-3</v>
      </c>
      <c r="V1807" s="66">
        <v>-5.2600000000000001E-2</v>
      </c>
      <c r="W1807" s="66">
        <v>2.0000000000000001E-4</v>
      </c>
      <c r="X1807" s="1">
        <v>1335100</v>
      </c>
      <c r="Y1807" s="1">
        <v>3141462</v>
      </c>
      <c r="Z1807" s="1">
        <v>562851</v>
      </c>
      <c r="AA1807" t="s">
        <v>309</v>
      </c>
      <c r="AB1807" t="s">
        <v>310</v>
      </c>
      <c r="AC1807">
        <v>12.11</v>
      </c>
      <c r="AD1807">
        <v>1.29</v>
      </c>
      <c r="AE1807">
        <v>2.2599999999999998</v>
      </c>
      <c r="AF1807" t="s">
        <v>230</v>
      </c>
      <c r="AG1807" s="1">
        <v>41600</v>
      </c>
      <c r="AH1807" s="36">
        <v>2304</v>
      </c>
      <c r="AI1807">
        <v>700</v>
      </c>
      <c r="AJ1807" s="36">
        <v>2303.5</v>
      </c>
      <c r="AK1807">
        <v>500</v>
      </c>
      <c r="AL1807" s="2">
        <v>0.6381944444444444</v>
      </c>
      <c r="AM1807" s="3">
        <v>46241</v>
      </c>
      <c r="AN1807" t="s">
        <v>298</v>
      </c>
      <c r="AO1807" t="s">
        <v>299</v>
      </c>
    </row>
    <row r="1808" spans="1:43">
      <c r="A1808" s="8">
        <v>46216</v>
      </c>
      <c r="B1808" s="67">
        <v>4000</v>
      </c>
      <c r="C1808" s="67">
        <v>-0.89</v>
      </c>
      <c r="D1808" s="67">
        <v>67160</v>
      </c>
      <c r="E1808" s="67">
        <v>-2.4</v>
      </c>
      <c r="F1808" s="69">
        <v>2124</v>
      </c>
      <c r="G1808" t="s">
        <v>30</v>
      </c>
      <c r="H1808">
        <v>0</v>
      </c>
      <c r="I1808" t="s">
        <v>288</v>
      </c>
      <c r="J1808" t="s">
        <v>289</v>
      </c>
      <c r="K1808" t="s">
        <v>290</v>
      </c>
      <c r="L1808">
        <v>879</v>
      </c>
      <c r="M1808">
        <v>5</v>
      </c>
      <c r="N1808" s="66">
        <v>5.7000000000000002E-3</v>
      </c>
      <c r="O1808">
        <v>874</v>
      </c>
      <c r="P1808" s="66">
        <v>5.7000000000000002E-3</v>
      </c>
      <c r="Q1808">
        <v>877</v>
      </c>
      <c r="R1808">
        <v>883</v>
      </c>
      <c r="S1808">
        <v>874</v>
      </c>
      <c r="T1808" s="66">
        <v>2.2000000000000001E-3</v>
      </c>
      <c r="U1808" s="66">
        <v>2.2000000000000001E-3</v>
      </c>
      <c r="V1808" s="66">
        <v>-4.4999999999999997E-3</v>
      </c>
      <c r="W1808" s="66">
        <v>5.7000000000000002E-3</v>
      </c>
      <c r="X1808" s="1">
        <v>270400</v>
      </c>
      <c r="Y1808" s="1">
        <v>237630</v>
      </c>
      <c r="Z1808" s="1">
        <v>145524</v>
      </c>
      <c r="AA1808" t="s">
        <v>311</v>
      </c>
      <c r="AB1808" t="s">
        <v>312</v>
      </c>
      <c r="AC1808">
        <v>16.239999999999998</v>
      </c>
      <c r="AD1808">
        <v>6.23</v>
      </c>
      <c r="AE1808">
        <v>4.32</v>
      </c>
      <c r="AF1808" t="s">
        <v>230</v>
      </c>
      <c r="AG1808" s="1">
        <v>87100</v>
      </c>
      <c r="AH1808">
        <v>879</v>
      </c>
      <c r="AI1808">
        <v>300</v>
      </c>
      <c r="AJ1808">
        <v>878</v>
      </c>
      <c r="AK1808" s="1">
        <v>3100</v>
      </c>
      <c r="AL1808" s="2">
        <v>0.6381944444444444</v>
      </c>
      <c r="AM1808" s="3">
        <v>46246</v>
      </c>
      <c r="AN1808" t="s">
        <v>293</v>
      </c>
      <c r="AO1808" t="s">
        <v>313</v>
      </c>
    </row>
    <row r="1809" spans="1:41">
      <c r="A1809" s="8">
        <v>46216</v>
      </c>
      <c r="B1809" s="67">
        <v>4000</v>
      </c>
      <c r="C1809" s="67">
        <v>-0.89</v>
      </c>
      <c r="D1809" s="67">
        <v>67160</v>
      </c>
      <c r="E1809" s="67">
        <v>-2.4</v>
      </c>
      <c r="F1809" s="69">
        <v>2162</v>
      </c>
      <c r="G1809" t="s">
        <v>31</v>
      </c>
      <c r="H1809">
        <v>0</v>
      </c>
      <c r="I1809" t="s">
        <v>314</v>
      </c>
      <c r="J1809" t="s">
        <v>289</v>
      </c>
      <c r="K1809" t="s">
        <v>290</v>
      </c>
      <c r="L1809">
        <v>534</v>
      </c>
      <c r="M1809">
        <v>1</v>
      </c>
      <c r="N1809" s="66">
        <v>1.9E-3</v>
      </c>
      <c r="O1809">
        <v>533</v>
      </c>
      <c r="P1809" s="66">
        <v>1.8E-3</v>
      </c>
      <c r="Q1809">
        <v>534</v>
      </c>
      <c r="R1809">
        <v>534</v>
      </c>
      <c r="S1809">
        <v>534</v>
      </c>
      <c r="T1809" s="66">
        <v>0</v>
      </c>
      <c r="U1809" s="66">
        <v>0</v>
      </c>
      <c r="V1809" s="66">
        <v>0</v>
      </c>
      <c r="W1809" s="66">
        <v>0</v>
      </c>
      <c r="X1809" s="1">
        <v>16600</v>
      </c>
      <c r="Y1809" s="1">
        <v>8864</v>
      </c>
      <c r="Z1809" s="1">
        <v>11540</v>
      </c>
      <c r="AA1809" t="s">
        <v>685</v>
      </c>
      <c r="AB1809" t="s">
        <v>316</v>
      </c>
      <c r="AC1809">
        <v>31.04</v>
      </c>
      <c r="AD1809">
        <v>2.0299999999999998</v>
      </c>
      <c r="AE1809">
        <v>0</v>
      </c>
      <c r="AF1809">
        <v>0.5</v>
      </c>
      <c r="AG1809">
        <v>0</v>
      </c>
      <c r="AH1809">
        <v>535</v>
      </c>
      <c r="AI1809" s="1">
        <v>16700</v>
      </c>
      <c r="AJ1809">
        <v>534</v>
      </c>
      <c r="AK1809" s="1">
        <v>8900</v>
      </c>
      <c r="AL1809" s="2">
        <v>0.60347222222222219</v>
      </c>
      <c r="AM1809" s="3">
        <v>46241</v>
      </c>
      <c r="AN1809" t="s">
        <v>298</v>
      </c>
      <c r="AO1809" t="s">
        <v>313</v>
      </c>
    </row>
    <row r="1810" spans="1:41">
      <c r="A1810" s="8">
        <v>46216</v>
      </c>
      <c r="B1810" s="67">
        <v>4000</v>
      </c>
      <c r="C1810" s="67">
        <v>-0.89</v>
      </c>
      <c r="D1810" s="67">
        <v>67160</v>
      </c>
      <c r="E1810" s="67">
        <v>-2.4</v>
      </c>
      <c r="F1810" s="69">
        <v>2229</v>
      </c>
      <c r="G1810" t="s">
        <v>32</v>
      </c>
      <c r="H1810">
        <v>0</v>
      </c>
      <c r="I1810" t="s">
        <v>288</v>
      </c>
      <c r="J1810" t="s">
        <v>289</v>
      </c>
      <c r="K1810" t="s">
        <v>295</v>
      </c>
      <c r="L1810" s="36">
        <v>2984</v>
      </c>
      <c r="M1810">
        <v>25</v>
      </c>
      <c r="N1810" s="66">
        <v>8.3999999999999995E-3</v>
      </c>
      <c r="O1810" s="36">
        <v>2959</v>
      </c>
      <c r="P1810" s="66">
        <v>8.3999999999999995E-3</v>
      </c>
      <c r="Q1810" s="36">
        <v>2970</v>
      </c>
      <c r="R1810" s="36">
        <v>2998</v>
      </c>
      <c r="S1810" s="36">
        <v>2959</v>
      </c>
      <c r="T1810" s="66">
        <v>4.7000000000000002E-3</v>
      </c>
      <c r="U1810" s="66">
        <v>2.0999999999999999E-3</v>
      </c>
      <c r="V1810" s="66">
        <v>-4.5999999999999999E-3</v>
      </c>
      <c r="W1810" s="66">
        <v>8.3999999999999995E-3</v>
      </c>
      <c r="X1810" s="1">
        <v>127400</v>
      </c>
      <c r="Y1810" s="1">
        <v>380278</v>
      </c>
      <c r="Z1810" s="1">
        <v>399646</v>
      </c>
      <c r="AA1810" t="s">
        <v>317</v>
      </c>
      <c r="AB1810" t="s">
        <v>660</v>
      </c>
      <c r="AC1810">
        <v>20.85</v>
      </c>
      <c r="AD1810">
        <v>1.72</v>
      </c>
      <c r="AE1810">
        <v>2.31</v>
      </c>
      <c r="AF1810" t="s">
        <v>230</v>
      </c>
      <c r="AG1810" s="1">
        <v>3400</v>
      </c>
      <c r="AH1810" s="36">
        <v>2984.5</v>
      </c>
      <c r="AI1810">
        <v>100</v>
      </c>
      <c r="AJ1810" s="36">
        <v>2983.5</v>
      </c>
      <c r="AK1810">
        <v>200</v>
      </c>
      <c r="AL1810" s="2">
        <v>0.6381944444444444</v>
      </c>
      <c r="AM1810" s="3">
        <v>46233</v>
      </c>
      <c r="AN1810" t="s">
        <v>298</v>
      </c>
      <c r="AO1810" t="s">
        <v>319</v>
      </c>
    </row>
    <row r="1811" spans="1:41">
      <c r="A1811" s="8">
        <v>46216</v>
      </c>
      <c r="B1811" s="67">
        <v>4000</v>
      </c>
      <c r="C1811" s="67">
        <v>-0.89</v>
      </c>
      <c r="D1811" s="67">
        <v>67160</v>
      </c>
      <c r="E1811" s="67">
        <v>-2.4</v>
      </c>
      <c r="F1811" s="69">
        <v>2768</v>
      </c>
      <c r="G1811" t="s">
        <v>33</v>
      </c>
      <c r="H1811">
        <v>0</v>
      </c>
      <c r="I1811" t="s">
        <v>288</v>
      </c>
      <c r="J1811" t="s">
        <v>289</v>
      </c>
      <c r="K1811" t="s">
        <v>295</v>
      </c>
      <c r="L1811" s="36">
        <v>5030</v>
      </c>
      <c r="M1811">
        <v>-70</v>
      </c>
      <c r="N1811" s="66">
        <v>-1.37E-2</v>
      </c>
      <c r="O1811" s="36">
        <v>5100</v>
      </c>
      <c r="P1811" s="66">
        <v>-1.37E-2</v>
      </c>
      <c r="Q1811" s="36">
        <v>5194</v>
      </c>
      <c r="R1811" s="36">
        <v>5204</v>
      </c>
      <c r="S1811" s="36">
        <v>5029</v>
      </c>
      <c r="T1811" s="66">
        <v>-3.15E-2</v>
      </c>
      <c r="U1811" s="66">
        <v>-9.1999999999999998E-3</v>
      </c>
      <c r="V1811" s="66">
        <v>-3.3399999999999999E-2</v>
      </c>
      <c r="W1811" s="66">
        <v>1E-4</v>
      </c>
      <c r="X1811" s="1">
        <v>1413100</v>
      </c>
      <c r="Y1811" s="1">
        <v>7182195</v>
      </c>
      <c r="Z1811" s="1">
        <v>1056300</v>
      </c>
      <c r="AA1811" t="s">
        <v>320</v>
      </c>
      <c r="AB1811" t="s">
        <v>321</v>
      </c>
      <c r="AC1811">
        <v>8.0500000000000007</v>
      </c>
      <c r="AD1811">
        <v>0.95</v>
      </c>
      <c r="AE1811">
        <v>3.58</v>
      </c>
      <c r="AF1811" t="s">
        <v>230</v>
      </c>
      <c r="AG1811" s="1">
        <v>174900</v>
      </c>
      <c r="AH1811" s="36">
        <v>5031</v>
      </c>
      <c r="AI1811">
        <v>400</v>
      </c>
      <c r="AJ1811" s="36">
        <v>5029</v>
      </c>
      <c r="AK1811" s="1">
        <v>2200</v>
      </c>
      <c r="AL1811" s="2">
        <v>0.6381944444444444</v>
      </c>
      <c r="AM1811" s="3">
        <v>46234</v>
      </c>
      <c r="AN1811" t="s">
        <v>298</v>
      </c>
      <c r="AO1811" t="s">
        <v>322</v>
      </c>
    </row>
    <row r="1812" spans="1:41">
      <c r="A1812" s="8">
        <v>46216</v>
      </c>
      <c r="B1812" s="67">
        <v>4000</v>
      </c>
      <c r="C1812" s="67">
        <v>-0.89</v>
      </c>
      <c r="D1812" s="67">
        <v>67160</v>
      </c>
      <c r="E1812" s="67">
        <v>-2.4</v>
      </c>
      <c r="F1812" s="69">
        <v>2769</v>
      </c>
      <c r="G1812" t="s">
        <v>34</v>
      </c>
      <c r="H1812">
        <v>0</v>
      </c>
      <c r="I1812" t="s">
        <v>314</v>
      </c>
      <c r="J1812" t="s">
        <v>323</v>
      </c>
      <c r="K1812" t="s">
        <v>290</v>
      </c>
      <c r="L1812">
        <v>882</v>
      </c>
      <c r="M1812">
        <v>-17</v>
      </c>
      <c r="N1812" s="66">
        <v>-1.89E-2</v>
      </c>
      <c r="O1812">
        <v>899</v>
      </c>
      <c r="P1812" s="66">
        <v>-1.89E-2</v>
      </c>
      <c r="Q1812">
        <v>884</v>
      </c>
      <c r="R1812">
        <v>895</v>
      </c>
      <c r="S1812">
        <v>876</v>
      </c>
      <c r="T1812" s="66">
        <v>-2.2000000000000001E-3</v>
      </c>
      <c r="U1812" s="66">
        <v>0</v>
      </c>
      <c r="V1812" s="66">
        <v>-1.4500000000000001E-2</v>
      </c>
      <c r="W1812" s="66">
        <v>6.7999999999999996E-3</v>
      </c>
      <c r="X1812" s="1">
        <v>8500</v>
      </c>
      <c r="Y1812" s="1">
        <v>7514</v>
      </c>
      <c r="Z1812" s="1">
        <v>6934</v>
      </c>
      <c r="AA1812" t="s">
        <v>324</v>
      </c>
      <c r="AB1812" t="s">
        <v>325</v>
      </c>
      <c r="AC1812">
        <v>10.47</v>
      </c>
      <c r="AD1812">
        <v>23.44</v>
      </c>
      <c r="AE1812">
        <v>0</v>
      </c>
      <c r="AF1812">
        <v>0.2</v>
      </c>
      <c r="AG1812">
        <v>0</v>
      </c>
      <c r="AH1812">
        <v>883</v>
      </c>
      <c r="AI1812">
        <v>400</v>
      </c>
      <c r="AJ1812">
        <v>881</v>
      </c>
      <c r="AK1812">
        <v>600</v>
      </c>
      <c r="AL1812" s="2">
        <v>0.63194444444444442</v>
      </c>
      <c r="AM1812" s="3">
        <v>46213</v>
      </c>
      <c r="AN1812" t="s">
        <v>326</v>
      </c>
      <c r="AO1812" t="s">
        <v>327</v>
      </c>
    </row>
    <row r="1813" spans="1:41">
      <c r="A1813" s="8">
        <v>46216</v>
      </c>
      <c r="B1813" s="67">
        <v>4000</v>
      </c>
      <c r="C1813" s="67">
        <v>-0.89</v>
      </c>
      <c r="D1813" s="67">
        <v>67160</v>
      </c>
      <c r="E1813" s="67">
        <v>-2.4</v>
      </c>
      <c r="F1813" s="69">
        <v>2914</v>
      </c>
      <c r="G1813" t="s">
        <v>35</v>
      </c>
      <c r="H1813">
        <v>0</v>
      </c>
      <c r="I1813" t="s">
        <v>288</v>
      </c>
      <c r="J1813" t="s">
        <v>289</v>
      </c>
      <c r="K1813" t="s">
        <v>295</v>
      </c>
      <c r="L1813" s="36">
        <v>6105</v>
      </c>
      <c r="M1813">
        <v>-12</v>
      </c>
      <c r="N1813" s="66">
        <v>-2E-3</v>
      </c>
      <c r="O1813" s="36">
        <v>6117</v>
      </c>
      <c r="P1813" s="66">
        <v>-1.9E-3</v>
      </c>
      <c r="Q1813" s="36">
        <v>6120</v>
      </c>
      <c r="R1813" s="36">
        <v>6152</v>
      </c>
      <c r="S1813" s="36">
        <v>6049</v>
      </c>
      <c r="T1813" s="66">
        <v>-2.3999999999999998E-3</v>
      </c>
      <c r="U1813" s="66">
        <v>3.2000000000000002E-3</v>
      </c>
      <c r="V1813" s="66">
        <v>-7.6E-3</v>
      </c>
      <c r="W1813" s="66">
        <v>9.1999999999999998E-3</v>
      </c>
      <c r="X1813" s="1">
        <v>2530100</v>
      </c>
      <c r="Y1813" s="1">
        <v>15431405</v>
      </c>
      <c r="Z1813" s="1">
        <v>12210000</v>
      </c>
      <c r="AA1813" t="s">
        <v>328</v>
      </c>
      <c r="AB1813" t="s">
        <v>329</v>
      </c>
      <c r="AC1813">
        <v>19.010000000000002</v>
      </c>
      <c r="AD1813">
        <v>2.65</v>
      </c>
      <c r="AE1813">
        <v>3.96</v>
      </c>
      <c r="AF1813" t="s">
        <v>230</v>
      </c>
      <c r="AG1813" s="1">
        <v>906500</v>
      </c>
      <c r="AH1813" s="36">
        <v>6106</v>
      </c>
      <c r="AI1813" s="1">
        <v>1500</v>
      </c>
      <c r="AJ1813" s="36">
        <v>6105</v>
      </c>
      <c r="AK1813" s="1">
        <v>1300</v>
      </c>
      <c r="AL1813" s="2">
        <v>0.6381944444444444</v>
      </c>
      <c r="AM1813" s="3">
        <v>46233</v>
      </c>
      <c r="AN1813" t="s">
        <v>293</v>
      </c>
      <c r="AO1813" t="s">
        <v>319</v>
      </c>
    </row>
    <row r="1814" spans="1:41">
      <c r="A1814" s="8">
        <v>46216</v>
      </c>
      <c r="B1814" s="67">
        <v>4000</v>
      </c>
      <c r="C1814" s="67">
        <v>-0.89</v>
      </c>
      <c r="D1814" s="67">
        <v>67160</v>
      </c>
      <c r="E1814" s="67">
        <v>-2.4</v>
      </c>
      <c r="F1814" s="69">
        <v>3003</v>
      </c>
      <c r="G1814" t="s">
        <v>36</v>
      </c>
      <c r="H1814">
        <v>0</v>
      </c>
      <c r="I1814" t="s">
        <v>288</v>
      </c>
      <c r="J1814" t="s">
        <v>289</v>
      </c>
      <c r="K1814" t="s">
        <v>290</v>
      </c>
      <c r="L1814" s="36">
        <v>1768.5</v>
      </c>
      <c r="M1814">
        <v>13.5</v>
      </c>
      <c r="N1814" s="66">
        <v>7.7000000000000002E-3</v>
      </c>
      <c r="O1814" s="36">
        <v>1755</v>
      </c>
      <c r="P1814" s="66">
        <v>7.6E-3</v>
      </c>
      <c r="Q1814" s="36">
        <v>1774.5</v>
      </c>
      <c r="R1814" s="36">
        <v>1774.5</v>
      </c>
      <c r="S1814" s="36">
        <v>1755.5</v>
      </c>
      <c r="T1814" s="66">
        <v>-3.3E-3</v>
      </c>
      <c r="U1814" s="66">
        <v>3.3999999999999998E-3</v>
      </c>
      <c r="V1814" s="66">
        <v>-3.3E-3</v>
      </c>
      <c r="W1814" s="66">
        <v>7.4000000000000003E-3</v>
      </c>
      <c r="X1814" s="1">
        <v>1014600</v>
      </c>
      <c r="Y1814" s="1">
        <v>1790097</v>
      </c>
      <c r="Z1814" s="1">
        <v>1358044</v>
      </c>
      <c r="AA1814" t="s">
        <v>330</v>
      </c>
      <c r="AB1814" t="s">
        <v>577</v>
      </c>
      <c r="AC1814">
        <v>11.09</v>
      </c>
      <c r="AD1814">
        <v>1.47</v>
      </c>
      <c r="AE1814">
        <v>3.79</v>
      </c>
      <c r="AF1814" t="s">
        <v>230</v>
      </c>
      <c r="AG1814" s="1">
        <v>314100</v>
      </c>
      <c r="AH1814" s="36">
        <v>1768.5</v>
      </c>
      <c r="AI1814" s="1">
        <v>1800</v>
      </c>
      <c r="AJ1814" s="36">
        <v>1768</v>
      </c>
      <c r="AK1814" s="1">
        <v>1400</v>
      </c>
      <c r="AL1814" s="2">
        <v>0.6381944444444444</v>
      </c>
      <c r="AM1814" s="3">
        <v>46231</v>
      </c>
      <c r="AN1814" t="s">
        <v>293</v>
      </c>
      <c r="AO1814" t="s">
        <v>332</v>
      </c>
    </row>
    <row r="1815" spans="1:41">
      <c r="A1815" s="8">
        <v>46216</v>
      </c>
      <c r="B1815" s="67">
        <v>4000</v>
      </c>
      <c r="C1815" s="67">
        <v>-0.89</v>
      </c>
      <c r="D1815" s="67">
        <v>67160</v>
      </c>
      <c r="E1815" s="67">
        <v>-2.4</v>
      </c>
      <c r="F1815" s="69">
        <v>3407</v>
      </c>
      <c r="G1815" t="s">
        <v>37</v>
      </c>
      <c r="H1815">
        <v>0</v>
      </c>
      <c r="I1815" t="s">
        <v>288</v>
      </c>
      <c r="J1815" t="s">
        <v>289</v>
      </c>
      <c r="K1815" t="s">
        <v>295</v>
      </c>
      <c r="L1815" s="36">
        <v>1822</v>
      </c>
      <c r="M1815">
        <v>-20</v>
      </c>
      <c r="N1815" s="66">
        <v>-1.09E-2</v>
      </c>
      <c r="O1815" s="36">
        <v>1842</v>
      </c>
      <c r="P1815" s="66">
        <v>-1.0800000000000001E-2</v>
      </c>
      <c r="Q1815" s="36">
        <v>1859</v>
      </c>
      <c r="R1815" s="36">
        <v>1868.5</v>
      </c>
      <c r="S1815" s="36">
        <v>1815.5</v>
      </c>
      <c r="T1815" s="66">
        <v>-1.9900000000000001E-2</v>
      </c>
      <c r="U1815" s="66">
        <v>-4.3E-3</v>
      </c>
      <c r="V1815" s="66">
        <v>-2.4799999999999999E-2</v>
      </c>
      <c r="W1815" s="66">
        <v>3.5000000000000001E-3</v>
      </c>
      <c r="X1815" s="1">
        <v>2239300</v>
      </c>
      <c r="Y1815" s="1">
        <v>4105441</v>
      </c>
      <c r="Z1815" s="1">
        <v>2488400</v>
      </c>
      <c r="AA1815" t="s">
        <v>706</v>
      </c>
      <c r="AB1815" t="s">
        <v>334</v>
      </c>
      <c r="AC1815">
        <v>15.33</v>
      </c>
      <c r="AD1815">
        <v>1.18</v>
      </c>
      <c r="AE1815">
        <v>2.41</v>
      </c>
      <c r="AF1815" t="s">
        <v>230</v>
      </c>
      <c r="AG1815" s="1">
        <v>171100</v>
      </c>
      <c r="AH1815" s="36">
        <v>1822.5</v>
      </c>
      <c r="AI1815">
        <v>900</v>
      </c>
      <c r="AJ1815" s="36">
        <v>1822</v>
      </c>
      <c r="AK1815" s="1">
        <v>2600</v>
      </c>
      <c r="AL1815" s="2">
        <v>0.6381944444444444</v>
      </c>
      <c r="AM1815" s="3">
        <v>46234</v>
      </c>
      <c r="AN1815" t="s">
        <v>298</v>
      </c>
      <c r="AO1815" t="s">
        <v>335</v>
      </c>
    </row>
    <row r="1816" spans="1:41">
      <c r="A1816" s="8">
        <v>46216</v>
      </c>
      <c r="B1816" s="67">
        <v>4000</v>
      </c>
      <c r="C1816" s="67">
        <v>-0.89</v>
      </c>
      <c r="D1816" s="67">
        <v>67160</v>
      </c>
      <c r="E1816" s="67">
        <v>-2.4</v>
      </c>
      <c r="F1816" s="69">
        <v>4008</v>
      </c>
      <c r="G1816" t="s">
        <v>38</v>
      </c>
      <c r="H1816">
        <v>0</v>
      </c>
      <c r="I1816" t="s">
        <v>288</v>
      </c>
      <c r="J1816" t="s">
        <v>289</v>
      </c>
      <c r="K1816" t="s">
        <v>290</v>
      </c>
      <c r="L1816" s="36">
        <v>1264</v>
      </c>
      <c r="M1816">
        <v>-2</v>
      </c>
      <c r="N1816" s="66">
        <v>-1.6000000000000001E-3</v>
      </c>
      <c r="O1816" s="36">
        <v>1266</v>
      </c>
      <c r="P1816" s="66">
        <v>-1.5E-3</v>
      </c>
      <c r="Q1816" s="36">
        <v>1281</v>
      </c>
      <c r="R1816" s="36">
        <v>1288</v>
      </c>
      <c r="S1816" s="36">
        <v>1259</v>
      </c>
      <c r="T1816" s="66">
        <v>-1.32E-2</v>
      </c>
      <c r="U1816" s="66">
        <v>-1.5E-3</v>
      </c>
      <c r="V1816" s="66">
        <v>-1.8599999999999998E-2</v>
      </c>
      <c r="W1816" s="66">
        <v>3.8999999999999998E-3</v>
      </c>
      <c r="X1816" s="1">
        <v>145600</v>
      </c>
      <c r="Y1816" s="1">
        <v>184524</v>
      </c>
      <c r="Z1816" s="1">
        <v>81760</v>
      </c>
      <c r="AA1816" t="s">
        <v>707</v>
      </c>
      <c r="AB1816" t="s">
        <v>337</v>
      </c>
      <c r="AC1816">
        <v>10.35</v>
      </c>
      <c r="AD1816">
        <v>0.78</v>
      </c>
      <c r="AE1816">
        <v>3.8</v>
      </c>
      <c r="AF1816" t="s">
        <v>230</v>
      </c>
      <c r="AG1816">
        <v>0</v>
      </c>
      <c r="AH1816" s="36">
        <v>1265</v>
      </c>
      <c r="AI1816">
        <v>800</v>
      </c>
      <c r="AJ1816" s="36">
        <v>1263</v>
      </c>
      <c r="AK1816">
        <v>600</v>
      </c>
      <c r="AL1816" s="2">
        <v>0.63749999999999996</v>
      </c>
      <c r="AM1816" s="3">
        <v>46240</v>
      </c>
      <c r="AN1816" t="s">
        <v>298</v>
      </c>
      <c r="AO1816" t="s">
        <v>335</v>
      </c>
    </row>
    <row r="1817" spans="1:41">
      <c r="A1817" s="8">
        <v>46216</v>
      </c>
      <c r="B1817" s="67">
        <v>4000</v>
      </c>
      <c r="C1817" s="67">
        <v>-0.89</v>
      </c>
      <c r="D1817" s="67">
        <v>67160</v>
      </c>
      <c r="E1817" s="67">
        <v>-2.4</v>
      </c>
      <c r="F1817" s="69">
        <v>4026</v>
      </c>
      <c r="G1817" t="s">
        <v>39</v>
      </c>
      <c r="H1817">
        <v>0</v>
      </c>
      <c r="I1817" t="s">
        <v>314</v>
      </c>
      <c r="J1817" t="s">
        <v>289</v>
      </c>
      <c r="K1817" t="s">
        <v>290</v>
      </c>
      <c r="L1817" s="36">
        <v>1552</v>
      </c>
      <c r="M1817">
        <v>-21</v>
      </c>
      <c r="N1817" s="66">
        <v>-1.34E-2</v>
      </c>
      <c r="O1817" s="36">
        <v>1573</v>
      </c>
      <c r="P1817" s="66">
        <v>-1.3299999999999999E-2</v>
      </c>
      <c r="Q1817" s="36">
        <v>1603</v>
      </c>
      <c r="R1817" s="36">
        <v>1640</v>
      </c>
      <c r="S1817" s="36">
        <v>1543</v>
      </c>
      <c r="T1817" s="66">
        <v>-3.1800000000000002E-2</v>
      </c>
      <c r="U1817" s="66">
        <v>-1.0200000000000001E-2</v>
      </c>
      <c r="V1817" s="66">
        <v>-5.3600000000000002E-2</v>
      </c>
      <c r="W1817" s="66">
        <v>5.7999999999999996E-3</v>
      </c>
      <c r="X1817" s="1">
        <v>103200</v>
      </c>
      <c r="Y1817" s="1">
        <v>163148</v>
      </c>
      <c r="Z1817" s="1">
        <v>14340</v>
      </c>
      <c r="AA1817" t="s">
        <v>338</v>
      </c>
      <c r="AB1817" t="s">
        <v>629</v>
      </c>
      <c r="AC1817">
        <v>7.34</v>
      </c>
      <c r="AD1817">
        <v>0.96</v>
      </c>
      <c r="AE1817">
        <v>3.22</v>
      </c>
      <c r="AF1817" t="s">
        <v>230</v>
      </c>
      <c r="AG1817">
        <v>600</v>
      </c>
      <c r="AH1817" s="36">
        <v>1554</v>
      </c>
      <c r="AI1817">
        <v>100</v>
      </c>
      <c r="AJ1817" s="36">
        <v>1551</v>
      </c>
      <c r="AK1817">
        <v>100</v>
      </c>
      <c r="AL1817" s="2">
        <v>0.63611111111111107</v>
      </c>
      <c r="AN1817" t="s">
        <v>340</v>
      </c>
      <c r="AO1817" t="s">
        <v>341</v>
      </c>
    </row>
    <row r="1818" spans="1:41">
      <c r="A1818" s="8">
        <v>46216</v>
      </c>
      <c r="B1818" s="67">
        <v>4000</v>
      </c>
      <c r="C1818" s="67">
        <v>-0.89</v>
      </c>
      <c r="D1818" s="67">
        <v>67160</v>
      </c>
      <c r="E1818" s="67">
        <v>-2.4</v>
      </c>
      <c r="F1818" s="69">
        <v>4062</v>
      </c>
      <c r="G1818" t="s">
        <v>40</v>
      </c>
      <c r="H1818">
        <v>0</v>
      </c>
      <c r="I1818" t="s">
        <v>288</v>
      </c>
      <c r="J1818" t="s">
        <v>289</v>
      </c>
      <c r="K1818" t="s">
        <v>295</v>
      </c>
      <c r="L1818" s="36">
        <v>18610</v>
      </c>
      <c r="M1818" s="36">
        <v>-1690</v>
      </c>
      <c r="N1818" s="66">
        <v>-8.3299999999999999E-2</v>
      </c>
      <c r="O1818" s="36">
        <v>20300</v>
      </c>
      <c r="P1818" s="66">
        <v>-8.3199999999999996E-2</v>
      </c>
      <c r="Q1818" s="36">
        <v>19885</v>
      </c>
      <c r="R1818" s="36">
        <v>20465</v>
      </c>
      <c r="S1818" s="36">
        <v>18145</v>
      </c>
      <c r="T1818" s="66">
        <v>-6.4100000000000004E-2</v>
      </c>
      <c r="U1818" s="66">
        <v>-7.4000000000000003E-3</v>
      </c>
      <c r="V1818" s="66">
        <v>-9.06E-2</v>
      </c>
      <c r="W1818" s="66">
        <v>2.5600000000000001E-2</v>
      </c>
      <c r="X1818" s="1">
        <v>7096700</v>
      </c>
      <c r="Y1818" s="1">
        <v>135147298</v>
      </c>
      <c r="Z1818" s="1">
        <v>5242829</v>
      </c>
      <c r="AA1818" t="s">
        <v>691</v>
      </c>
      <c r="AB1818" t="s">
        <v>343</v>
      </c>
      <c r="AC1818">
        <v>89.6</v>
      </c>
      <c r="AD1818">
        <v>9.44</v>
      </c>
      <c r="AE1818">
        <v>0.19</v>
      </c>
      <c r="AF1818" t="s">
        <v>230</v>
      </c>
      <c r="AG1818" s="1">
        <v>8300</v>
      </c>
      <c r="AH1818" s="36">
        <v>18615</v>
      </c>
      <c r="AI1818">
        <v>400</v>
      </c>
      <c r="AJ1818" s="36">
        <v>18605</v>
      </c>
      <c r="AK1818">
        <v>600</v>
      </c>
      <c r="AL1818" s="2">
        <v>0.6381944444444444</v>
      </c>
      <c r="AM1818" s="3">
        <v>46238</v>
      </c>
      <c r="AN1818" t="s">
        <v>298</v>
      </c>
      <c r="AO1818" t="s">
        <v>344</v>
      </c>
    </row>
    <row r="1819" spans="1:41">
      <c r="A1819" s="8">
        <v>46216</v>
      </c>
      <c r="B1819" s="67">
        <v>4000</v>
      </c>
      <c r="C1819" s="67">
        <v>-0.89</v>
      </c>
      <c r="D1819" s="67">
        <v>67160</v>
      </c>
      <c r="E1819" s="67">
        <v>-2.4</v>
      </c>
      <c r="F1819" s="69">
        <v>4063</v>
      </c>
      <c r="G1819" t="s">
        <v>41</v>
      </c>
      <c r="H1819">
        <v>0</v>
      </c>
      <c r="I1819" t="s">
        <v>288</v>
      </c>
      <c r="J1819" t="s">
        <v>289</v>
      </c>
      <c r="K1819" t="s">
        <v>290</v>
      </c>
      <c r="L1819" s="36">
        <v>7325</v>
      </c>
      <c r="M1819">
        <v>5</v>
      </c>
      <c r="N1819" s="66">
        <v>6.9999999999999999E-4</v>
      </c>
      <c r="O1819" s="36">
        <v>7320</v>
      </c>
      <c r="P1819" s="66">
        <v>5.9999999999999995E-4</v>
      </c>
      <c r="Q1819" s="36">
        <v>7390</v>
      </c>
      <c r="R1819" s="36">
        <v>7655</v>
      </c>
      <c r="S1819" s="36">
        <v>7309</v>
      </c>
      <c r="T1819" s="66">
        <v>-8.6999999999999994E-3</v>
      </c>
      <c r="U1819" s="66">
        <v>-1.5699999999999999E-2</v>
      </c>
      <c r="V1819" s="66">
        <v>-4.3099999999999999E-2</v>
      </c>
      <c r="W1819" s="66">
        <v>2.0999999999999999E-3</v>
      </c>
      <c r="X1819" s="1">
        <v>6455200</v>
      </c>
      <c r="Y1819" s="1">
        <v>48118760</v>
      </c>
      <c r="Z1819" s="1">
        <v>14540094</v>
      </c>
      <c r="AA1819" t="s">
        <v>556</v>
      </c>
      <c r="AB1819" t="s">
        <v>346</v>
      </c>
      <c r="AC1819">
        <v>27.09</v>
      </c>
      <c r="AD1819">
        <v>3.05</v>
      </c>
      <c r="AE1819">
        <v>1.45</v>
      </c>
      <c r="AF1819" t="s">
        <v>230</v>
      </c>
      <c r="AG1819" s="1">
        <v>115400</v>
      </c>
      <c r="AH1819" s="36">
        <v>7326</v>
      </c>
      <c r="AI1819">
        <v>300</v>
      </c>
      <c r="AJ1819" s="36">
        <v>7324</v>
      </c>
      <c r="AK1819">
        <v>300</v>
      </c>
      <c r="AL1819" s="2">
        <v>0.6381944444444444</v>
      </c>
      <c r="AM1819" s="3">
        <v>46227</v>
      </c>
      <c r="AN1819" t="s">
        <v>298</v>
      </c>
      <c r="AO1819" t="s">
        <v>335</v>
      </c>
    </row>
    <row r="1820" spans="1:41">
      <c r="A1820" s="8">
        <v>46216</v>
      </c>
      <c r="B1820" s="67">
        <v>4000</v>
      </c>
      <c r="C1820" s="67">
        <v>-0.89</v>
      </c>
      <c r="D1820" s="67">
        <v>67160</v>
      </c>
      <c r="E1820" s="67">
        <v>-2.4</v>
      </c>
      <c r="F1820" s="69">
        <v>4068</v>
      </c>
      <c r="G1820" t="s">
        <v>42</v>
      </c>
      <c r="H1820">
        <v>0</v>
      </c>
      <c r="I1820" t="s">
        <v>347</v>
      </c>
      <c r="J1820" t="s">
        <v>323</v>
      </c>
      <c r="K1820" t="s">
        <v>295</v>
      </c>
      <c r="L1820" s="36">
        <v>1620</v>
      </c>
      <c r="M1820">
        <v>3</v>
      </c>
      <c r="N1820" s="66">
        <v>1.9E-3</v>
      </c>
      <c r="O1820" s="36">
        <v>1617</v>
      </c>
      <c r="P1820" s="66">
        <v>1.8E-3</v>
      </c>
      <c r="Q1820" s="36">
        <v>1641</v>
      </c>
      <c r="R1820" s="36">
        <v>1642</v>
      </c>
      <c r="S1820" s="36">
        <v>1620</v>
      </c>
      <c r="T1820" s="66">
        <v>-1.2699999999999999E-2</v>
      </c>
      <c r="U1820" s="66">
        <v>-6.1000000000000004E-3</v>
      </c>
      <c r="V1820" s="66">
        <v>-1.3299999999999999E-2</v>
      </c>
      <c r="W1820" s="66">
        <v>0</v>
      </c>
      <c r="X1820" s="1">
        <v>1400</v>
      </c>
      <c r="Y1820" s="1">
        <v>2280</v>
      </c>
      <c r="Z1820" s="1">
        <v>3061</v>
      </c>
      <c r="AA1820" t="s">
        <v>348</v>
      </c>
      <c r="AB1820" t="s">
        <v>692</v>
      </c>
      <c r="AC1820">
        <v>21.28</v>
      </c>
      <c r="AD1820">
        <v>1.43</v>
      </c>
      <c r="AE1820">
        <v>0</v>
      </c>
      <c r="AF1820">
        <v>1.6</v>
      </c>
      <c r="AG1820">
        <v>0</v>
      </c>
      <c r="AH1820" s="36">
        <v>1636</v>
      </c>
      <c r="AI1820">
        <v>300</v>
      </c>
      <c r="AJ1820" s="36">
        <v>1621</v>
      </c>
      <c r="AK1820">
        <v>100</v>
      </c>
      <c r="AL1820" s="2">
        <v>0.62986111111111109</v>
      </c>
      <c r="AM1820" s="3">
        <v>46248</v>
      </c>
      <c r="AN1820" t="s">
        <v>350</v>
      </c>
      <c r="AO1820" t="s">
        <v>351</v>
      </c>
    </row>
    <row r="1821" spans="1:41">
      <c r="A1821" s="8">
        <v>46216</v>
      </c>
      <c r="B1821" s="67">
        <v>4000</v>
      </c>
      <c r="C1821" s="67">
        <v>-0.89</v>
      </c>
      <c r="D1821" s="67">
        <v>67160</v>
      </c>
      <c r="E1821" s="67">
        <v>-2.4</v>
      </c>
      <c r="F1821" s="69">
        <v>4100</v>
      </c>
      <c r="G1821" t="s">
        <v>43</v>
      </c>
      <c r="H1821">
        <v>0</v>
      </c>
      <c r="I1821" t="s">
        <v>314</v>
      </c>
      <c r="J1821" t="s">
        <v>289</v>
      </c>
      <c r="K1821" t="s">
        <v>295</v>
      </c>
      <c r="L1821" s="36">
        <v>1450</v>
      </c>
      <c r="M1821">
        <v>-53</v>
      </c>
      <c r="N1821" s="66">
        <v>-3.5299999999999998E-2</v>
      </c>
      <c r="O1821" s="36">
        <v>1503</v>
      </c>
      <c r="P1821" s="66">
        <v>-3.5200000000000002E-2</v>
      </c>
      <c r="Q1821" s="36">
        <v>1511</v>
      </c>
      <c r="R1821" s="36">
        <v>1523</v>
      </c>
      <c r="S1821" s="36">
        <v>1442</v>
      </c>
      <c r="T1821" s="66">
        <v>-4.0300000000000002E-2</v>
      </c>
      <c r="U1821" s="66">
        <v>-1.2200000000000001E-2</v>
      </c>
      <c r="V1821" s="66">
        <v>-4.7899999999999998E-2</v>
      </c>
      <c r="W1821" s="66">
        <v>5.4999999999999997E-3</v>
      </c>
      <c r="X1821" s="1">
        <v>43200</v>
      </c>
      <c r="Y1821" s="1">
        <v>63362</v>
      </c>
      <c r="Z1821" s="1">
        <v>8843</v>
      </c>
      <c r="AA1821" t="s">
        <v>544</v>
      </c>
      <c r="AB1821" t="s">
        <v>353</v>
      </c>
      <c r="AC1821">
        <v>16.78</v>
      </c>
      <c r="AD1821">
        <v>0.92</v>
      </c>
      <c r="AE1821">
        <v>0</v>
      </c>
      <c r="AF1821" t="s">
        <v>230</v>
      </c>
      <c r="AG1821">
        <v>0</v>
      </c>
      <c r="AH1821" s="36">
        <v>1451</v>
      </c>
      <c r="AI1821">
        <v>200</v>
      </c>
      <c r="AJ1821" s="36">
        <v>1449</v>
      </c>
      <c r="AK1821">
        <v>200</v>
      </c>
      <c r="AL1821" s="2">
        <v>0.6381944444444444</v>
      </c>
      <c r="AM1821" s="3">
        <v>46241</v>
      </c>
      <c r="AN1821" t="s">
        <v>298</v>
      </c>
      <c r="AO1821" t="s">
        <v>335</v>
      </c>
    </row>
    <row r="1822" spans="1:41">
      <c r="A1822" s="8">
        <v>46216</v>
      </c>
      <c r="B1822" s="67">
        <v>4000</v>
      </c>
      <c r="C1822" s="67">
        <v>-0.89</v>
      </c>
      <c r="D1822" s="67">
        <v>67160</v>
      </c>
      <c r="E1822" s="67">
        <v>-2.4</v>
      </c>
      <c r="F1822" s="69">
        <v>4182</v>
      </c>
      <c r="G1822" t="s">
        <v>44</v>
      </c>
      <c r="H1822">
        <v>0</v>
      </c>
      <c r="I1822" t="s">
        <v>288</v>
      </c>
      <c r="J1822" t="s">
        <v>289</v>
      </c>
      <c r="K1822" t="s">
        <v>295</v>
      </c>
      <c r="L1822" s="36">
        <v>4545</v>
      </c>
      <c r="M1822">
        <v>-140</v>
      </c>
      <c r="N1822" s="66">
        <v>-2.9899999999999999E-2</v>
      </c>
      <c r="O1822" s="36">
        <v>4685</v>
      </c>
      <c r="P1822" s="66">
        <v>-2.98E-2</v>
      </c>
      <c r="Q1822" s="36">
        <v>4745</v>
      </c>
      <c r="R1822" s="36">
        <v>4787</v>
      </c>
      <c r="S1822" s="36">
        <v>4496</v>
      </c>
      <c r="T1822" s="66">
        <v>-4.2099999999999999E-2</v>
      </c>
      <c r="U1822" s="66">
        <v>-7.6E-3</v>
      </c>
      <c r="V1822" s="66">
        <v>-5.0500000000000003E-2</v>
      </c>
      <c r="W1822" s="66">
        <v>1.0800000000000001E-2</v>
      </c>
      <c r="X1822" s="1">
        <v>785100</v>
      </c>
      <c r="Y1822" s="1">
        <v>3621949</v>
      </c>
      <c r="Z1822" s="1">
        <v>962115</v>
      </c>
      <c r="AA1822" t="s">
        <v>678</v>
      </c>
      <c r="AB1822" t="s">
        <v>355</v>
      </c>
      <c r="AC1822">
        <v>19.260000000000002</v>
      </c>
      <c r="AD1822">
        <v>1.36</v>
      </c>
      <c r="AE1822">
        <v>2.42</v>
      </c>
      <c r="AF1822" t="s">
        <v>230</v>
      </c>
      <c r="AG1822" s="1">
        <v>17000</v>
      </c>
      <c r="AH1822" s="36">
        <v>4545</v>
      </c>
      <c r="AI1822">
        <v>100</v>
      </c>
      <c r="AJ1822" s="36">
        <v>4543</v>
      </c>
      <c r="AK1822">
        <v>400</v>
      </c>
      <c r="AL1822" s="2">
        <v>0.6381944444444444</v>
      </c>
      <c r="AM1822" s="3">
        <v>46241</v>
      </c>
      <c r="AN1822" t="s">
        <v>298</v>
      </c>
      <c r="AO1822" t="s">
        <v>335</v>
      </c>
    </row>
    <row r="1823" spans="1:41">
      <c r="A1823" s="8">
        <v>46216</v>
      </c>
      <c r="B1823" s="67">
        <v>4000</v>
      </c>
      <c r="C1823" s="67">
        <v>-0.89</v>
      </c>
      <c r="D1823" s="67">
        <v>67160</v>
      </c>
      <c r="E1823" s="67">
        <v>-2.4</v>
      </c>
      <c r="F1823" s="69">
        <v>4188</v>
      </c>
      <c r="G1823" t="s">
        <v>45</v>
      </c>
      <c r="H1823">
        <v>0</v>
      </c>
      <c r="I1823" t="s">
        <v>288</v>
      </c>
      <c r="J1823" t="s">
        <v>289</v>
      </c>
      <c r="K1823" t="s">
        <v>295</v>
      </c>
      <c r="L1823" s="36">
        <v>1161.5</v>
      </c>
      <c r="M1823">
        <v>0</v>
      </c>
      <c r="N1823" s="66">
        <v>0</v>
      </c>
      <c r="O1823" s="36">
        <v>1161.5</v>
      </c>
      <c r="P1823" s="66">
        <v>0</v>
      </c>
      <c r="Q1823" s="36">
        <v>1175</v>
      </c>
      <c r="R1823" s="36">
        <v>1182.5</v>
      </c>
      <c r="S1823" s="36">
        <v>1156</v>
      </c>
      <c r="T1823" s="66">
        <v>-1.14E-2</v>
      </c>
      <c r="U1823" s="66">
        <v>3.3999999999999998E-3</v>
      </c>
      <c r="V1823" s="66">
        <v>-1.77E-2</v>
      </c>
      <c r="W1823" s="66">
        <v>4.7000000000000002E-3</v>
      </c>
      <c r="X1823" s="1">
        <v>2188900</v>
      </c>
      <c r="Y1823" s="1">
        <v>2553055</v>
      </c>
      <c r="Z1823" s="1">
        <v>1674264</v>
      </c>
      <c r="AA1823" t="s">
        <v>708</v>
      </c>
      <c r="AB1823" t="s">
        <v>357</v>
      </c>
      <c r="AC1823">
        <v>13.27</v>
      </c>
      <c r="AD1823">
        <v>0.89</v>
      </c>
      <c r="AE1823">
        <v>2.76</v>
      </c>
      <c r="AF1823" t="s">
        <v>230</v>
      </c>
      <c r="AG1823" s="1">
        <v>316600</v>
      </c>
      <c r="AH1823" s="36">
        <v>1162</v>
      </c>
      <c r="AI1823" s="1">
        <v>2300</v>
      </c>
      <c r="AJ1823" s="36">
        <v>1161.5</v>
      </c>
      <c r="AK1823" s="1">
        <v>1100</v>
      </c>
      <c r="AL1823" s="2">
        <v>0.6381944444444444</v>
      </c>
      <c r="AM1823" s="3">
        <v>46234</v>
      </c>
      <c r="AN1823" t="s">
        <v>298</v>
      </c>
      <c r="AO1823" t="s">
        <v>335</v>
      </c>
    </row>
    <row r="1824" spans="1:41">
      <c r="A1824" s="8">
        <v>46216</v>
      </c>
      <c r="B1824" s="67">
        <v>4000</v>
      </c>
      <c r="C1824" s="67">
        <v>-0.89</v>
      </c>
      <c r="D1824" s="67">
        <v>67160</v>
      </c>
      <c r="E1824" s="67">
        <v>-2.4</v>
      </c>
      <c r="F1824" s="69">
        <v>4220</v>
      </c>
      <c r="G1824" t="s">
        <v>46</v>
      </c>
      <c r="H1824">
        <v>0</v>
      </c>
      <c r="I1824" t="s">
        <v>288</v>
      </c>
      <c r="J1824" t="s">
        <v>289</v>
      </c>
      <c r="K1824" t="s">
        <v>295</v>
      </c>
      <c r="L1824" s="36">
        <v>1811</v>
      </c>
      <c r="M1824">
        <v>16</v>
      </c>
      <c r="N1824" s="66">
        <v>8.8999999999999999E-3</v>
      </c>
      <c r="O1824" s="36">
        <v>1795</v>
      </c>
      <c r="P1824" s="66">
        <v>8.8999999999999999E-3</v>
      </c>
      <c r="Q1824" s="36">
        <v>1818</v>
      </c>
      <c r="R1824" s="36">
        <v>1843</v>
      </c>
      <c r="S1824" s="36">
        <v>1793</v>
      </c>
      <c r="T1824" s="66">
        <v>-3.8E-3</v>
      </c>
      <c r="U1824" s="66">
        <v>-5.0000000000000001E-4</v>
      </c>
      <c r="V1824" s="66">
        <v>-1.7299999999999999E-2</v>
      </c>
      <c r="W1824" s="66">
        <v>0.01</v>
      </c>
      <c r="X1824" s="1">
        <v>100900</v>
      </c>
      <c r="Y1824" s="1">
        <v>183049</v>
      </c>
      <c r="Z1824" s="1">
        <v>92858</v>
      </c>
      <c r="AA1824" t="s">
        <v>358</v>
      </c>
      <c r="AB1824" t="s">
        <v>578</v>
      </c>
      <c r="AC1824">
        <v>12.67</v>
      </c>
      <c r="AD1824">
        <v>1.27</v>
      </c>
      <c r="AE1824">
        <v>2.98</v>
      </c>
      <c r="AF1824" t="s">
        <v>230</v>
      </c>
      <c r="AG1824">
        <v>0</v>
      </c>
      <c r="AH1824" s="36">
        <v>1813</v>
      </c>
      <c r="AI1824">
        <v>300</v>
      </c>
      <c r="AJ1824" s="36">
        <v>1811</v>
      </c>
      <c r="AK1824">
        <v>200</v>
      </c>
      <c r="AL1824" s="2">
        <v>0.6381944444444444</v>
      </c>
      <c r="AM1824" s="3">
        <v>46234</v>
      </c>
      <c r="AN1824" t="s">
        <v>298</v>
      </c>
      <c r="AO1824" t="s">
        <v>335</v>
      </c>
    </row>
    <row r="1825" spans="1:41">
      <c r="A1825" s="8">
        <v>46216</v>
      </c>
      <c r="B1825" s="67">
        <v>4000</v>
      </c>
      <c r="C1825" s="67">
        <v>-0.89</v>
      </c>
      <c r="D1825" s="67">
        <v>67160</v>
      </c>
      <c r="E1825" s="67">
        <v>-2.4</v>
      </c>
      <c r="F1825" s="69">
        <v>4334</v>
      </c>
      <c r="G1825" t="s">
        <v>47</v>
      </c>
      <c r="H1825">
        <v>0</v>
      </c>
      <c r="I1825" t="s">
        <v>314</v>
      </c>
      <c r="J1825" t="s">
        <v>323</v>
      </c>
      <c r="K1825" t="s">
        <v>290</v>
      </c>
      <c r="L1825">
        <v>381</v>
      </c>
      <c r="M1825">
        <v>1</v>
      </c>
      <c r="N1825" s="66">
        <v>2.5999999999999999E-3</v>
      </c>
      <c r="O1825">
        <v>380</v>
      </c>
      <c r="P1825" s="66">
        <v>2.5999999999999999E-3</v>
      </c>
      <c r="Q1825">
        <v>380</v>
      </c>
      <c r="R1825">
        <v>385</v>
      </c>
      <c r="S1825">
        <v>378</v>
      </c>
      <c r="T1825" s="66">
        <v>2.5999999999999999E-3</v>
      </c>
      <c r="U1825" s="66">
        <v>2.5999999999999999E-3</v>
      </c>
      <c r="V1825" s="66">
        <v>-1.03E-2</v>
      </c>
      <c r="W1825" s="66">
        <v>7.9000000000000008E-3</v>
      </c>
      <c r="X1825" s="1">
        <v>5900</v>
      </c>
      <c r="Y1825" s="1">
        <v>2248</v>
      </c>
      <c r="Z1825" s="1">
        <v>4227</v>
      </c>
      <c r="AA1825" t="s">
        <v>360</v>
      </c>
      <c r="AB1825" t="s">
        <v>693</v>
      </c>
      <c r="AC1825">
        <v>11.44</v>
      </c>
      <c r="AD1825">
        <v>1.25</v>
      </c>
      <c r="AE1825">
        <v>2.62</v>
      </c>
      <c r="AF1825">
        <v>0.1</v>
      </c>
      <c r="AG1825">
        <v>200</v>
      </c>
      <c r="AH1825">
        <v>381</v>
      </c>
      <c r="AI1825">
        <v>400</v>
      </c>
      <c r="AJ1825">
        <v>379</v>
      </c>
      <c r="AK1825">
        <v>200</v>
      </c>
      <c r="AL1825" s="2">
        <v>0.61458333333333337</v>
      </c>
      <c r="AN1825" t="s">
        <v>306</v>
      </c>
      <c r="AO1825" t="s">
        <v>351</v>
      </c>
    </row>
    <row r="1826" spans="1:41">
      <c r="A1826" s="8">
        <v>46216</v>
      </c>
      <c r="B1826" s="67">
        <v>4000</v>
      </c>
      <c r="C1826" s="67">
        <v>-0.89</v>
      </c>
      <c r="D1826" s="67">
        <v>67160</v>
      </c>
      <c r="E1826" s="67">
        <v>-2.4</v>
      </c>
      <c r="F1826" s="69">
        <v>4523</v>
      </c>
      <c r="G1826" t="s">
        <v>48</v>
      </c>
      <c r="H1826">
        <v>0</v>
      </c>
      <c r="I1826" t="s">
        <v>288</v>
      </c>
      <c r="J1826" t="s">
        <v>289</v>
      </c>
      <c r="K1826" t="s">
        <v>295</v>
      </c>
      <c r="L1826" s="36">
        <v>4240</v>
      </c>
      <c r="M1826">
        <v>-56</v>
      </c>
      <c r="N1826" s="66">
        <v>-1.2999999999999999E-2</v>
      </c>
      <c r="O1826" s="36">
        <v>4296</v>
      </c>
      <c r="P1826" s="66">
        <v>-1.2999999999999999E-2</v>
      </c>
      <c r="Q1826" s="36">
        <v>4300</v>
      </c>
      <c r="R1826" s="36">
        <v>4316</v>
      </c>
      <c r="S1826" s="36">
        <v>4222</v>
      </c>
      <c r="T1826" s="66">
        <v>-1.3899999999999999E-2</v>
      </c>
      <c r="U1826" s="66">
        <v>-5.3E-3</v>
      </c>
      <c r="V1826" s="66">
        <v>-1.7600000000000001E-2</v>
      </c>
      <c r="W1826" s="66">
        <v>4.1999999999999997E-3</v>
      </c>
      <c r="X1826" s="1">
        <v>748800</v>
      </c>
      <c r="Y1826" s="1">
        <v>3191715</v>
      </c>
      <c r="Z1826" s="1">
        <v>1236592</v>
      </c>
      <c r="AA1826" t="s">
        <v>362</v>
      </c>
      <c r="AB1826" t="s">
        <v>631</v>
      </c>
      <c r="AC1826">
        <v>22.89</v>
      </c>
      <c r="AD1826">
        <v>1.32</v>
      </c>
      <c r="AE1826">
        <v>3.77</v>
      </c>
      <c r="AF1826" t="s">
        <v>230</v>
      </c>
      <c r="AG1826" s="1">
        <v>94200</v>
      </c>
      <c r="AH1826" s="36">
        <v>4242</v>
      </c>
      <c r="AI1826" s="1">
        <v>1800</v>
      </c>
      <c r="AJ1826" s="36">
        <v>4240</v>
      </c>
      <c r="AK1826" s="1">
        <v>1400</v>
      </c>
      <c r="AL1826" s="2">
        <v>0.6381944444444444</v>
      </c>
      <c r="AM1826" s="3">
        <v>46237</v>
      </c>
      <c r="AN1826" t="s">
        <v>298</v>
      </c>
      <c r="AO1826" t="s">
        <v>364</v>
      </c>
    </row>
    <row r="1827" spans="1:41">
      <c r="A1827" s="8">
        <v>46216</v>
      </c>
      <c r="B1827" s="67">
        <v>4000</v>
      </c>
      <c r="C1827" s="67">
        <v>-0.89</v>
      </c>
      <c r="D1827" s="67">
        <v>67160</v>
      </c>
      <c r="E1827" s="67">
        <v>-2.4</v>
      </c>
      <c r="F1827" s="69">
        <v>4528</v>
      </c>
      <c r="G1827" t="s">
        <v>49</v>
      </c>
      <c r="H1827">
        <v>0</v>
      </c>
      <c r="I1827" t="s">
        <v>288</v>
      </c>
      <c r="J1827" t="s">
        <v>289</v>
      </c>
      <c r="K1827" t="s">
        <v>295</v>
      </c>
      <c r="L1827" s="36">
        <v>2386</v>
      </c>
      <c r="M1827">
        <v>-42</v>
      </c>
      <c r="N1827" s="66">
        <v>-1.7299999999999999E-2</v>
      </c>
      <c r="O1827" s="36">
        <v>2428</v>
      </c>
      <c r="P1827" s="66">
        <v>-1.72E-2</v>
      </c>
      <c r="Q1827" s="36">
        <v>2449</v>
      </c>
      <c r="R1827" s="36">
        <v>2449.5</v>
      </c>
      <c r="S1827" s="36">
        <v>2386</v>
      </c>
      <c r="T1827" s="66">
        <v>-2.5700000000000001E-2</v>
      </c>
      <c r="U1827" s="66">
        <v>-1.24E-2</v>
      </c>
      <c r="V1827" s="66">
        <v>-2.5899999999999999E-2</v>
      </c>
      <c r="W1827" s="66">
        <v>0</v>
      </c>
      <c r="X1827" s="1">
        <v>619500</v>
      </c>
      <c r="Y1827" s="1">
        <v>1491073</v>
      </c>
      <c r="Z1827" s="1">
        <v>1189881</v>
      </c>
      <c r="AA1827" t="s">
        <v>365</v>
      </c>
      <c r="AB1827" t="s">
        <v>580</v>
      </c>
      <c r="AC1827">
        <v>15.8</v>
      </c>
      <c r="AD1827">
        <v>1.31</v>
      </c>
      <c r="AE1827">
        <v>3.35</v>
      </c>
      <c r="AF1827" t="s">
        <v>230</v>
      </c>
      <c r="AG1827" s="1">
        <v>78700</v>
      </c>
      <c r="AH1827" s="36">
        <v>2387</v>
      </c>
      <c r="AI1827" s="1">
        <v>1700</v>
      </c>
      <c r="AJ1827" s="36">
        <v>2386</v>
      </c>
      <c r="AK1827">
        <v>500</v>
      </c>
      <c r="AL1827" s="2">
        <v>0.6381944444444444</v>
      </c>
      <c r="AM1827" s="3">
        <v>46234</v>
      </c>
      <c r="AN1827" t="s">
        <v>298</v>
      </c>
      <c r="AO1827" t="s">
        <v>364</v>
      </c>
    </row>
    <row r="1828" spans="1:41">
      <c r="A1828" s="8">
        <v>46216</v>
      </c>
      <c r="B1828" s="67">
        <v>4000</v>
      </c>
      <c r="C1828" s="67">
        <v>-0.89</v>
      </c>
      <c r="D1828" s="67">
        <v>67160</v>
      </c>
      <c r="E1828" s="67">
        <v>-2.4</v>
      </c>
      <c r="F1828" s="69">
        <v>4661</v>
      </c>
      <c r="G1828" t="s">
        <v>50</v>
      </c>
      <c r="H1828">
        <v>0</v>
      </c>
      <c r="I1828" t="s">
        <v>288</v>
      </c>
      <c r="J1828" t="s">
        <v>289</v>
      </c>
      <c r="K1828" t="s">
        <v>290</v>
      </c>
      <c r="L1828" s="36">
        <v>2644</v>
      </c>
      <c r="M1828">
        <v>29</v>
      </c>
      <c r="N1828" s="66">
        <v>1.11E-2</v>
      </c>
      <c r="O1828" s="36">
        <v>2615</v>
      </c>
      <c r="P1828" s="66">
        <v>1.0999999999999999E-2</v>
      </c>
      <c r="Q1828" s="36">
        <v>2624</v>
      </c>
      <c r="R1828" s="36">
        <v>2647.5</v>
      </c>
      <c r="S1828" s="36">
        <v>2597</v>
      </c>
      <c r="T1828" s="66">
        <v>7.6E-3</v>
      </c>
      <c r="U1828" s="66">
        <v>8.0000000000000002E-3</v>
      </c>
      <c r="V1828" s="66">
        <v>-1.2999999999999999E-3</v>
      </c>
      <c r="W1828" s="66">
        <v>1.7999999999999999E-2</v>
      </c>
      <c r="X1828" s="1">
        <v>2911900</v>
      </c>
      <c r="Y1828" s="1">
        <v>7652763</v>
      </c>
      <c r="Z1828" s="1">
        <v>4760391</v>
      </c>
      <c r="AA1828" t="s">
        <v>367</v>
      </c>
      <c r="AB1828" t="s">
        <v>368</v>
      </c>
      <c r="AC1828">
        <v>37.03</v>
      </c>
      <c r="AD1828">
        <v>3.94</v>
      </c>
      <c r="AE1828">
        <v>0.61</v>
      </c>
      <c r="AF1828" t="s">
        <v>230</v>
      </c>
      <c r="AG1828">
        <v>0</v>
      </c>
      <c r="AH1828" s="36">
        <v>2644.5</v>
      </c>
      <c r="AI1828" s="1">
        <v>3500</v>
      </c>
      <c r="AJ1828" s="36">
        <v>2644</v>
      </c>
      <c r="AK1828">
        <v>500</v>
      </c>
      <c r="AL1828" s="2">
        <v>0.6381944444444444</v>
      </c>
      <c r="AM1828" s="3">
        <v>46233</v>
      </c>
      <c r="AN1828" t="s">
        <v>298</v>
      </c>
      <c r="AO1828" t="s">
        <v>313</v>
      </c>
    </row>
    <row r="1829" spans="1:41">
      <c r="A1829" s="8">
        <v>46216</v>
      </c>
      <c r="B1829" s="67">
        <v>4000</v>
      </c>
      <c r="C1829" s="67">
        <v>-0.89</v>
      </c>
      <c r="D1829" s="67">
        <v>67160</v>
      </c>
      <c r="E1829" s="67">
        <v>-2.4</v>
      </c>
      <c r="F1829" s="69">
        <v>5020</v>
      </c>
      <c r="G1829" t="s">
        <v>51</v>
      </c>
      <c r="H1829">
        <v>0</v>
      </c>
      <c r="I1829" t="s">
        <v>288</v>
      </c>
      <c r="J1829" t="s">
        <v>289</v>
      </c>
      <c r="K1829" t="s">
        <v>290</v>
      </c>
      <c r="L1829" s="36">
        <v>1249</v>
      </c>
      <c r="M1829">
        <v>-3</v>
      </c>
      <c r="N1829" s="66">
        <v>-2.3999999999999998E-3</v>
      </c>
      <c r="O1829" s="36">
        <v>1252</v>
      </c>
      <c r="P1829" s="66">
        <v>-2.3E-3</v>
      </c>
      <c r="Q1829" s="36">
        <v>1260</v>
      </c>
      <c r="R1829" s="36">
        <v>1269.5</v>
      </c>
      <c r="S1829" s="36">
        <v>1244</v>
      </c>
      <c r="T1829" s="66">
        <v>-8.6999999999999994E-3</v>
      </c>
      <c r="U1829" s="66">
        <v>-3.8999999999999998E-3</v>
      </c>
      <c r="V1829" s="66">
        <v>-1.61E-2</v>
      </c>
      <c r="W1829" s="66">
        <v>4.0000000000000001E-3</v>
      </c>
      <c r="X1829" s="1">
        <v>2597500</v>
      </c>
      <c r="Y1829" s="1">
        <v>3256124</v>
      </c>
      <c r="Z1829" s="1">
        <v>3380751</v>
      </c>
      <c r="AA1829" t="s">
        <v>369</v>
      </c>
      <c r="AB1829" t="s">
        <v>370</v>
      </c>
      <c r="AC1829">
        <v>8.02</v>
      </c>
      <c r="AD1829">
        <v>0.99</v>
      </c>
      <c r="AE1829">
        <v>2.72</v>
      </c>
      <c r="AF1829" t="s">
        <v>230</v>
      </c>
      <c r="AG1829" s="1">
        <v>356600</v>
      </c>
      <c r="AH1829" s="36">
        <v>1249</v>
      </c>
      <c r="AI1829" s="1">
        <v>1500</v>
      </c>
      <c r="AJ1829" s="36">
        <v>1248.5</v>
      </c>
      <c r="AK1829" s="1">
        <v>3000</v>
      </c>
      <c r="AL1829" s="2">
        <v>0.6381944444444444</v>
      </c>
      <c r="AM1829" s="3">
        <v>46241</v>
      </c>
      <c r="AN1829" t="s">
        <v>298</v>
      </c>
      <c r="AO1829" t="s">
        <v>371</v>
      </c>
    </row>
    <row r="1830" spans="1:41">
      <c r="A1830" s="8">
        <v>46216</v>
      </c>
      <c r="B1830" s="67">
        <v>4000</v>
      </c>
      <c r="C1830" s="67">
        <v>-0.89</v>
      </c>
      <c r="D1830" s="67">
        <v>67160</v>
      </c>
      <c r="E1830" s="67">
        <v>-2.4</v>
      </c>
      <c r="F1830" s="69">
        <v>5201</v>
      </c>
      <c r="G1830" t="s">
        <v>52</v>
      </c>
      <c r="H1830">
        <v>0</v>
      </c>
      <c r="I1830" t="s">
        <v>288</v>
      </c>
      <c r="J1830" t="s">
        <v>289</v>
      </c>
      <c r="K1830" t="s">
        <v>295</v>
      </c>
      <c r="L1830" s="36">
        <v>6316</v>
      </c>
      <c r="M1830">
        <v>-110</v>
      </c>
      <c r="N1830" s="66">
        <v>-1.7100000000000001E-2</v>
      </c>
      <c r="O1830" s="36">
        <v>6426</v>
      </c>
      <c r="P1830" s="66">
        <v>-1.7100000000000001E-2</v>
      </c>
      <c r="Q1830" s="36">
        <v>6476</v>
      </c>
      <c r="R1830" s="36">
        <v>6499</v>
      </c>
      <c r="S1830" s="36">
        <v>6293</v>
      </c>
      <c r="T1830" s="66">
        <v>-2.47E-2</v>
      </c>
      <c r="U1830" s="66">
        <v>-8.3999999999999995E-3</v>
      </c>
      <c r="V1830" s="66">
        <v>-2.81E-2</v>
      </c>
      <c r="W1830" s="66">
        <v>3.5999999999999999E-3</v>
      </c>
      <c r="X1830" s="1">
        <v>804900</v>
      </c>
      <c r="Y1830" s="1">
        <v>5116725</v>
      </c>
      <c r="Z1830" s="1">
        <v>1373317</v>
      </c>
      <c r="AA1830" t="s">
        <v>581</v>
      </c>
      <c r="AB1830" t="s">
        <v>373</v>
      </c>
      <c r="AC1830">
        <v>17.420000000000002</v>
      </c>
      <c r="AD1830">
        <v>0.9</v>
      </c>
      <c r="AE1830">
        <v>3.32</v>
      </c>
      <c r="AF1830" t="s">
        <v>230</v>
      </c>
      <c r="AG1830" s="1">
        <v>78100</v>
      </c>
      <c r="AH1830" s="36">
        <v>6318</v>
      </c>
      <c r="AI1830">
        <v>400</v>
      </c>
      <c r="AJ1830" s="36">
        <v>6316</v>
      </c>
      <c r="AK1830">
        <v>400</v>
      </c>
      <c r="AL1830" s="2">
        <v>0.6381944444444444</v>
      </c>
      <c r="AM1830" s="3">
        <v>46238</v>
      </c>
      <c r="AN1830" t="s">
        <v>293</v>
      </c>
      <c r="AO1830" t="s">
        <v>341</v>
      </c>
    </row>
    <row r="1831" spans="1:41">
      <c r="A1831" s="8">
        <v>46216</v>
      </c>
      <c r="B1831" s="67">
        <v>4000</v>
      </c>
      <c r="C1831" s="67">
        <v>-0.89</v>
      </c>
      <c r="D1831" s="67">
        <v>67160</v>
      </c>
      <c r="E1831" s="67">
        <v>-2.4</v>
      </c>
      <c r="F1831" s="69">
        <v>5302</v>
      </c>
      <c r="G1831" t="s">
        <v>53</v>
      </c>
      <c r="H1831">
        <v>0</v>
      </c>
      <c r="I1831" t="s">
        <v>288</v>
      </c>
      <c r="J1831" t="s">
        <v>289</v>
      </c>
      <c r="K1831" t="s">
        <v>295</v>
      </c>
      <c r="L1831" s="36">
        <v>4615</v>
      </c>
      <c r="M1831">
        <v>-115</v>
      </c>
      <c r="N1831" s="66">
        <v>-2.4299999999999999E-2</v>
      </c>
      <c r="O1831" s="36">
        <v>4730</v>
      </c>
      <c r="P1831" s="66">
        <v>-2.4299999999999999E-2</v>
      </c>
      <c r="Q1831" s="36">
        <v>4745</v>
      </c>
      <c r="R1831" s="36">
        <v>4755</v>
      </c>
      <c r="S1831" s="36">
        <v>4600</v>
      </c>
      <c r="T1831" s="66">
        <v>-2.7300000000000001E-2</v>
      </c>
      <c r="U1831" s="66">
        <v>-3.2000000000000002E-3</v>
      </c>
      <c r="V1831" s="66">
        <v>-2.9399999999999999E-2</v>
      </c>
      <c r="W1831" s="66">
        <v>3.2000000000000002E-3</v>
      </c>
      <c r="X1831" s="1">
        <v>49200</v>
      </c>
      <c r="Y1831" s="1">
        <v>228856</v>
      </c>
      <c r="Z1831" s="1">
        <v>54607</v>
      </c>
      <c r="AA1831" t="s">
        <v>374</v>
      </c>
      <c r="AB1831" t="s">
        <v>375</v>
      </c>
      <c r="AC1831">
        <v>18.510000000000002</v>
      </c>
      <c r="AD1831">
        <v>0.93</v>
      </c>
      <c r="AE1831">
        <v>4.33</v>
      </c>
      <c r="AF1831" t="s">
        <v>230</v>
      </c>
      <c r="AG1831" s="1">
        <v>12900</v>
      </c>
      <c r="AH1831" s="36">
        <v>4615</v>
      </c>
      <c r="AI1831">
        <v>400</v>
      </c>
      <c r="AJ1831" s="36">
        <v>4610</v>
      </c>
      <c r="AK1831">
        <v>500</v>
      </c>
      <c r="AL1831" s="2">
        <v>0.63611111111111107</v>
      </c>
      <c r="AM1831" s="3">
        <v>46244</v>
      </c>
      <c r="AN1831" t="s">
        <v>293</v>
      </c>
      <c r="AO1831" t="s">
        <v>341</v>
      </c>
    </row>
    <row r="1832" spans="1:41">
      <c r="A1832" s="8">
        <v>46216</v>
      </c>
      <c r="B1832" s="67">
        <v>4000</v>
      </c>
      <c r="C1832" s="67">
        <v>-0.89</v>
      </c>
      <c r="D1832" s="67">
        <v>67160</v>
      </c>
      <c r="E1832" s="67">
        <v>-2.4</v>
      </c>
      <c r="F1832" s="69">
        <v>5310</v>
      </c>
      <c r="G1832" t="s">
        <v>54</v>
      </c>
      <c r="H1832">
        <v>0</v>
      </c>
      <c r="I1832" t="s">
        <v>288</v>
      </c>
      <c r="J1832" t="s">
        <v>289</v>
      </c>
      <c r="K1832" t="s">
        <v>295</v>
      </c>
      <c r="L1832" s="36">
        <v>7030</v>
      </c>
      <c r="M1832">
        <v>-50</v>
      </c>
      <c r="N1832" s="66">
        <v>-7.1000000000000004E-3</v>
      </c>
      <c r="O1832" s="36">
        <v>7080</v>
      </c>
      <c r="P1832" s="66">
        <v>-7.0000000000000001E-3</v>
      </c>
      <c r="Q1832" s="36">
        <v>7080</v>
      </c>
      <c r="R1832" s="36">
        <v>7180</v>
      </c>
      <c r="S1832" s="36">
        <v>6860</v>
      </c>
      <c r="T1832" s="66">
        <v>-7.0000000000000001E-3</v>
      </c>
      <c r="U1832" s="66">
        <v>0.01</v>
      </c>
      <c r="V1832" s="66">
        <v>-2.0799999999999999E-2</v>
      </c>
      <c r="W1832" s="66">
        <v>2.47E-2</v>
      </c>
      <c r="X1832" s="1">
        <v>75800</v>
      </c>
      <c r="Y1832" s="1">
        <v>530220</v>
      </c>
      <c r="Z1832" s="1">
        <v>147577</v>
      </c>
      <c r="AA1832" t="s">
        <v>662</v>
      </c>
      <c r="AB1832" t="s">
        <v>377</v>
      </c>
      <c r="AC1832">
        <v>30.09</v>
      </c>
      <c r="AD1832">
        <v>1.51</v>
      </c>
      <c r="AE1832">
        <v>2.06</v>
      </c>
      <c r="AF1832" t="s">
        <v>230</v>
      </c>
      <c r="AG1832" s="1">
        <v>2000</v>
      </c>
      <c r="AH1832" s="36">
        <v>7040</v>
      </c>
      <c r="AI1832">
        <v>600</v>
      </c>
      <c r="AJ1832" s="36">
        <v>7030</v>
      </c>
      <c r="AK1832">
        <v>300</v>
      </c>
      <c r="AL1832" s="2">
        <v>0.63749999999999996</v>
      </c>
      <c r="AM1832" s="3">
        <v>46241</v>
      </c>
      <c r="AN1832" t="s">
        <v>293</v>
      </c>
      <c r="AO1832" t="s">
        <v>341</v>
      </c>
    </row>
    <row r="1833" spans="1:41">
      <c r="A1833" s="8">
        <v>46216</v>
      </c>
      <c r="B1833" s="67">
        <v>4000</v>
      </c>
      <c r="C1833" s="67">
        <v>-0.89</v>
      </c>
      <c r="D1833" s="67">
        <v>67160</v>
      </c>
      <c r="E1833" s="67">
        <v>-2.4</v>
      </c>
      <c r="F1833" s="69">
        <v>5334</v>
      </c>
      <c r="G1833" t="s">
        <v>55</v>
      </c>
      <c r="H1833">
        <v>0</v>
      </c>
      <c r="I1833" t="s">
        <v>288</v>
      </c>
      <c r="J1833" t="s">
        <v>289</v>
      </c>
      <c r="K1833" t="s">
        <v>295</v>
      </c>
      <c r="L1833" s="36">
        <v>10225</v>
      </c>
      <c r="M1833">
        <v>-200</v>
      </c>
      <c r="N1833" s="66">
        <v>-1.9199999999999998E-2</v>
      </c>
      <c r="O1833" s="36">
        <v>10425</v>
      </c>
      <c r="P1833" s="66">
        <v>-1.9099999999999999E-2</v>
      </c>
      <c r="Q1833" s="36">
        <v>10505</v>
      </c>
      <c r="R1833" s="36">
        <v>10565</v>
      </c>
      <c r="S1833" s="36">
        <v>10155</v>
      </c>
      <c r="T1833" s="66">
        <v>-2.6599999999999999E-2</v>
      </c>
      <c r="U1833" s="66">
        <v>-4.7999999999999996E-3</v>
      </c>
      <c r="V1833" s="66">
        <v>-3.2099999999999997E-2</v>
      </c>
      <c r="W1833" s="66">
        <v>6.7999999999999996E-3</v>
      </c>
      <c r="X1833" s="1">
        <v>531100</v>
      </c>
      <c r="Y1833" s="1">
        <v>5475670</v>
      </c>
      <c r="Z1833" s="1">
        <v>2037307</v>
      </c>
      <c r="AA1833" t="s">
        <v>709</v>
      </c>
      <c r="AB1833" t="s">
        <v>379</v>
      </c>
      <c r="AC1833">
        <v>18.98</v>
      </c>
      <c r="AD1833">
        <v>2.61</v>
      </c>
      <c r="AE1833">
        <v>2.0499999999999998</v>
      </c>
      <c r="AF1833" t="s">
        <v>230</v>
      </c>
      <c r="AG1833" s="1">
        <v>25400</v>
      </c>
      <c r="AH1833" s="36">
        <v>10230</v>
      </c>
      <c r="AI1833">
        <v>300</v>
      </c>
      <c r="AJ1833" s="36">
        <v>10225</v>
      </c>
      <c r="AK1833">
        <v>700</v>
      </c>
      <c r="AL1833" s="2">
        <v>0.6381944444444444</v>
      </c>
      <c r="AM1833" s="3">
        <v>46234</v>
      </c>
      <c r="AN1833" t="s">
        <v>298</v>
      </c>
      <c r="AO1833" t="s">
        <v>341</v>
      </c>
    </row>
    <row r="1834" spans="1:41">
      <c r="A1834" s="8">
        <v>46216</v>
      </c>
      <c r="B1834" s="67">
        <v>4000</v>
      </c>
      <c r="C1834" s="67">
        <v>-0.89</v>
      </c>
      <c r="D1834" s="67">
        <v>67160</v>
      </c>
      <c r="E1834" s="67">
        <v>-2.4</v>
      </c>
      <c r="F1834" s="69">
        <v>5706</v>
      </c>
      <c r="G1834" t="s">
        <v>56</v>
      </c>
      <c r="H1834">
        <v>0</v>
      </c>
      <c r="I1834" t="s">
        <v>288</v>
      </c>
      <c r="J1834" t="s">
        <v>289</v>
      </c>
      <c r="K1834" t="s">
        <v>290</v>
      </c>
      <c r="L1834" s="36">
        <v>35200</v>
      </c>
      <c r="M1834" s="36">
        <v>-1260</v>
      </c>
      <c r="N1834" s="66">
        <v>-3.4599999999999999E-2</v>
      </c>
      <c r="O1834" s="36">
        <v>36460</v>
      </c>
      <c r="P1834" s="66">
        <v>-3.4500000000000003E-2</v>
      </c>
      <c r="Q1834" s="36">
        <v>35880</v>
      </c>
      <c r="R1834" s="36">
        <v>37100</v>
      </c>
      <c r="S1834" s="36">
        <v>34460</v>
      </c>
      <c r="T1834" s="66">
        <v>-1.89E-2</v>
      </c>
      <c r="U1834" s="66">
        <v>-5.5999999999999999E-3</v>
      </c>
      <c r="V1834" s="66">
        <v>-5.1200000000000002E-2</v>
      </c>
      <c r="W1834" s="66">
        <v>2.1399999999999999E-2</v>
      </c>
      <c r="X1834" s="1">
        <v>677000</v>
      </c>
      <c r="Y1834" s="1">
        <v>24002548</v>
      </c>
      <c r="Z1834" s="1">
        <v>2021023</v>
      </c>
      <c r="AA1834" t="s">
        <v>521</v>
      </c>
      <c r="AB1834" t="s">
        <v>381</v>
      </c>
      <c r="AC1834">
        <v>26.85</v>
      </c>
      <c r="AD1834">
        <v>4.88</v>
      </c>
      <c r="AE1834">
        <v>0.8</v>
      </c>
      <c r="AF1834" t="s">
        <v>230</v>
      </c>
      <c r="AG1834" s="1">
        <v>13300</v>
      </c>
      <c r="AH1834" s="36">
        <v>35210</v>
      </c>
      <c r="AI1834">
        <v>400</v>
      </c>
      <c r="AJ1834" s="36">
        <v>35180</v>
      </c>
      <c r="AK1834">
        <v>200</v>
      </c>
      <c r="AL1834" s="2">
        <v>0.6381944444444444</v>
      </c>
      <c r="AM1834" s="3">
        <v>46241</v>
      </c>
      <c r="AN1834" t="s">
        <v>298</v>
      </c>
      <c r="AO1834" t="s">
        <v>382</v>
      </c>
    </row>
    <row r="1835" spans="1:41">
      <c r="A1835" s="8">
        <v>46216</v>
      </c>
      <c r="B1835" s="67">
        <v>4000</v>
      </c>
      <c r="C1835" s="67">
        <v>-0.89</v>
      </c>
      <c r="D1835" s="67">
        <v>67160</v>
      </c>
      <c r="E1835" s="67">
        <v>-2.4</v>
      </c>
      <c r="F1835" s="69">
        <v>5711</v>
      </c>
      <c r="G1835" t="s">
        <v>57</v>
      </c>
      <c r="H1835">
        <v>0</v>
      </c>
      <c r="I1835" t="s">
        <v>288</v>
      </c>
      <c r="J1835" t="s">
        <v>289</v>
      </c>
      <c r="K1835" t="s">
        <v>295</v>
      </c>
      <c r="L1835" s="36">
        <v>4033</v>
      </c>
      <c r="M1835">
        <v>-54</v>
      </c>
      <c r="N1835" s="66">
        <v>-1.32E-2</v>
      </c>
      <c r="O1835" s="36">
        <v>4087</v>
      </c>
      <c r="P1835" s="66">
        <v>-1.32E-2</v>
      </c>
      <c r="Q1835" s="36">
        <v>4137</v>
      </c>
      <c r="R1835" s="36">
        <v>4140</v>
      </c>
      <c r="S1835" s="36">
        <v>3987</v>
      </c>
      <c r="T1835" s="66">
        <v>-2.5100000000000001E-2</v>
      </c>
      <c r="U1835" s="66">
        <v>-4.1000000000000003E-3</v>
      </c>
      <c r="V1835" s="66">
        <v>-2.58E-2</v>
      </c>
      <c r="W1835" s="66">
        <v>1.15E-2</v>
      </c>
      <c r="X1835" s="1">
        <v>1028300</v>
      </c>
      <c r="Y1835" s="1">
        <v>4174689</v>
      </c>
      <c r="Z1835" s="1">
        <v>530297</v>
      </c>
      <c r="AA1835" t="s">
        <v>383</v>
      </c>
      <c r="AB1835" t="s">
        <v>384</v>
      </c>
      <c r="AC1835">
        <v>10.75</v>
      </c>
      <c r="AD1835">
        <v>0.71</v>
      </c>
      <c r="AE1835">
        <v>2.88</v>
      </c>
      <c r="AF1835" t="s">
        <v>230</v>
      </c>
      <c r="AG1835" s="1">
        <v>26200</v>
      </c>
      <c r="AH1835" s="36">
        <v>4033</v>
      </c>
      <c r="AI1835">
        <v>600</v>
      </c>
      <c r="AJ1835" s="36">
        <v>4032</v>
      </c>
      <c r="AK1835">
        <v>800</v>
      </c>
      <c r="AL1835" s="2">
        <v>0.6381944444444444</v>
      </c>
      <c r="AM1835" s="3">
        <v>46240</v>
      </c>
      <c r="AN1835" t="s">
        <v>298</v>
      </c>
      <c r="AO1835" t="s">
        <v>382</v>
      </c>
    </row>
    <row r="1836" spans="1:41">
      <c r="A1836" s="8">
        <v>46216</v>
      </c>
      <c r="B1836" s="67">
        <v>4000</v>
      </c>
      <c r="C1836" s="67">
        <v>-0.89</v>
      </c>
      <c r="D1836" s="67">
        <v>67160</v>
      </c>
      <c r="E1836" s="67">
        <v>-2.4</v>
      </c>
      <c r="F1836" s="69">
        <v>5713</v>
      </c>
      <c r="G1836" t="s">
        <v>58</v>
      </c>
      <c r="H1836">
        <v>0</v>
      </c>
      <c r="I1836" t="s">
        <v>288</v>
      </c>
      <c r="J1836" t="s">
        <v>289</v>
      </c>
      <c r="K1836" t="s">
        <v>295</v>
      </c>
      <c r="L1836" s="36">
        <v>7139</v>
      </c>
      <c r="M1836">
        <v>-136</v>
      </c>
      <c r="N1836" s="66">
        <v>-1.8700000000000001E-2</v>
      </c>
      <c r="O1836" s="36">
        <v>7275</v>
      </c>
      <c r="P1836" s="66">
        <v>-1.8599999999999998E-2</v>
      </c>
      <c r="Q1836" s="36">
        <v>7242</v>
      </c>
      <c r="R1836" s="36">
        <v>7382</v>
      </c>
      <c r="S1836" s="36">
        <v>7023</v>
      </c>
      <c r="T1836" s="66">
        <v>-1.4200000000000001E-2</v>
      </c>
      <c r="U1836" s="66">
        <v>-3.8999999999999998E-3</v>
      </c>
      <c r="V1836" s="66">
        <v>-3.2899999999999999E-2</v>
      </c>
      <c r="W1836" s="66">
        <v>1.6500000000000001E-2</v>
      </c>
      <c r="X1836" s="1">
        <v>1317200</v>
      </c>
      <c r="Y1836" s="1">
        <v>9463893</v>
      </c>
      <c r="Z1836" s="1">
        <v>2076121</v>
      </c>
      <c r="AA1836" t="s">
        <v>385</v>
      </c>
      <c r="AB1836" t="s">
        <v>386</v>
      </c>
      <c r="AC1836">
        <v>12.78</v>
      </c>
      <c r="AD1836">
        <v>0.93</v>
      </c>
      <c r="AE1836">
        <v>2.9</v>
      </c>
      <c r="AF1836" t="s">
        <v>230</v>
      </c>
      <c r="AG1836" s="1">
        <v>68200</v>
      </c>
      <c r="AH1836" s="36">
        <v>7140</v>
      </c>
      <c r="AI1836">
        <v>200</v>
      </c>
      <c r="AJ1836" s="36">
        <v>7138</v>
      </c>
      <c r="AK1836">
        <v>400</v>
      </c>
      <c r="AL1836" s="2">
        <v>0.6381944444444444</v>
      </c>
      <c r="AM1836" s="3">
        <v>46244</v>
      </c>
      <c r="AN1836" t="s">
        <v>298</v>
      </c>
      <c r="AO1836" t="s">
        <v>382</v>
      </c>
    </row>
    <row r="1837" spans="1:41">
      <c r="A1837" s="8">
        <v>46216</v>
      </c>
      <c r="B1837" s="67">
        <v>4000</v>
      </c>
      <c r="C1837" s="67">
        <v>-0.89</v>
      </c>
      <c r="D1837" s="67">
        <v>67160</v>
      </c>
      <c r="E1837" s="67">
        <v>-2.4</v>
      </c>
      <c r="F1837" s="69">
        <v>5802</v>
      </c>
      <c r="G1837" t="s">
        <v>59</v>
      </c>
      <c r="H1837">
        <v>0</v>
      </c>
      <c r="I1837" t="s">
        <v>288</v>
      </c>
      <c r="J1837" t="s">
        <v>289</v>
      </c>
      <c r="K1837" t="s">
        <v>290</v>
      </c>
      <c r="L1837" s="36">
        <v>2472.5</v>
      </c>
      <c r="M1837">
        <v>-109.5</v>
      </c>
      <c r="N1837" s="66">
        <v>-4.24E-2</v>
      </c>
      <c r="O1837" s="36">
        <v>2582</v>
      </c>
      <c r="P1837" s="66">
        <v>-4.24E-2</v>
      </c>
      <c r="Q1837" s="36">
        <v>2571</v>
      </c>
      <c r="R1837" s="36">
        <v>2620.5</v>
      </c>
      <c r="S1837" s="36">
        <v>2446.5</v>
      </c>
      <c r="T1837" s="66">
        <v>-3.8300000000000001E-2</v>
      </c>
      <c r="U1837" s="66">
        <v>-1.7999999999999999E-2</v>
      </c>
      <c r="V1837" s="66">
        <v>-5.6399999999999999E-2</v>
      </c>
      <c r="W1837" s="66">
        <v>1.06E-2</v>
      </c>
      <c r="X1837" s="1">
        <v>13862800</v>
      </c>
      <c r="Y1837" s="1">
        <v>34892751</v>
      </c>
      <c r="Z1837" s="1">
        <v>7852072</v>
      </c>
      <c r="AA1837" t="s">
        <v>694</v>
      </c>
      <c r="AB1837" t="s">
        <v>710</v>
      </c>
      <c r="AC1837">
        <v>23.72</v>
      </c>
      <c r="AD1837">
        <v>2.81</v>
      </c>
      <c r="AE1837">
        <v>1.58</v>
      </c>
      <c r="AF1837" t="s">
        <v>230</v>
      </c>
      <c r="AG1837" s="1">
        <v>493800</v>
      </c>
      <c r="AH1837" s="36">
        <v>2472.5</v>
      </c>
      <c r="AI1837">
        <v>300</v>
      </c>
      <c r="AJ1837" s="36">
        <v>2472</v>
      </c>
      <c r="AK1837">
        <v>700</v>
      </c>
      <c r="AL1837" s="2">
        <v>0.6381944444444444</v>
      </c>
      <c r="AM1837" s="3">
        <v>46234</v>
      </c>
      <c r="AN1837" t="s">
        <v>298</v>
      </c>
      <c r="AO1837" t="s">
        <v>382</v>
      </c>
    </row>
    <row r="1838" spans="1:41">
      <c r="A1838" s="8">
        <v>46216</v>
      </c>
      <c r="B1838" s="67">
        <v>4000</v>
      </c>
      <c r="C1838" s="67">
        <v>-0.89</v>
      </c>
      <c r="D1838" s="67">
        <v>67160</v>
      </c>
      <c r="E1838" s="67">
        <v>-2.4</v>
      </c>
      <c r="F1838" s="69">
        <v>5803</v>
      </c>
      <c r="G1838" t="s">
        <v>60</v>
      </c>
      <c r="H1838">
        <v>0</v>
      </c>
      <c r="I1838" t="s">
        <v>288</v>
      </c>
      <c r="J1838" t="s">
        <v>289</v>
      </c>
      <c r="K1838" t="s">
        <v>295</v>
      </c>
      <c r="L1838" s="36">
        <v>4977</v>
      </c>
      <c r="M1838">
        <v>-173</v>
      </c>
      <c r="N1838" s="66">
        <v>-3.3599999999999998E-2</v>
      </c>
      <c r="O1838" s="36">
        <v>5150</v>
      </c>
      <c r="P1838" s="66">
        <v>-3.3500000000000002E-2</v>
      </c>
      <c r="Q1838" s="36">
        <v>5134</v>
      </c>
      <c r="R1838" s="36">
        <v>5380</v>
      </c>
      <c r="S1838" s="36">
        <v>4915</v>
      </c>
      <c r="T1838" s="66">
        <v>-3.0499999999999999E-2</v>
      </c>
      <c r="U1838" s="66">
        <v>-2.58E-2</v>
      </c>
      <c r="V1838" s="66">
        <v>-7.4899999999999994E-2</v>
      </c>
      <c r="W1838" s="66">
        <v>1.26E-2</v>
      </c>
      <c r="X1838" s="1">
        <v>38793200</v>
      </c>
      <c r="Y1838" s="1">
        <v>198076513</v>
      </c>
      <c r="Z1838" s="1">
        <v>8835073</v>
      </c>
      <c r="AA1838" t="s">
        <v>389</v>
      </c>
      <c r="AB1838" t="s">
        <v>632</v>
      </c>
      <c r="AC1838">
        <v>32.96</v>
      </c>
      <c r="AD1838">
        <v>14.7</v>
      </c>
      <c r="AE1838">
        <v>0.76</v>
      </c>
      <c r="AF1838" t="s">
        <v>230</v>
      </c>
      <c r="AG1838" s="1">
        <v>379500</v>
      </c>
      <c r="AH1838" s="36">
        <v>4978</v>
      </c>
      <c r="AI1838">
        <v>200</v>
      </c>
      <c r="AJ1838" s="36">
        <v>4977</v>
      </c>
      <c r="AK1838">
        <v>300</v>
      </c>
      <c r="AL1838" s="2">
        <v>0.6381944444444444</v>
      </c>
      <c r="AM1838" s="3">
        <v>46241</v>
      </c>
      <c r="AN1838" t="s">
        <v>298</v>
      </c>
      <c r="AO1838" t="s">
        <v>382</v>
      </c>
    </row>
    <row r="1839" spans="1:41">
      <c r="A1839" s="8">
        <v>46216</v>
      </c>
      <c r="B1839" s="67">
        <v>4000</v>
      </c>
      <c r="C1839" s="67">
        <v>-0.89</v>
      </c>
      <c r="D1839" s="67">
        <v>67160</v>
      </c>
      <c r="E1839" s="67">
        <v>-2.4</v>
      </c>
      <c r="F1839" s="69">
        <v>6038</v>
      </c>
      <c r="G1839" t="s">
        <v>61</v>
      </c>
      <c r="H1839">
        <v>0</v>
      </c>
      <c r="I1839" t="s">
        <v>347</v>
      </c>
      <c r="J1839" t="s">
        <v>289</v>
      </c>
      <c r="K1839" t="s">
        <v>295</v>
      </c>
      <c r="L1839">
        <v>831</v>
      </c>
      <c r="M1839">
        <v>5</v>
      </c>
      <c r="N1839" s="66">
        <v>6.1000000000000004E-3</v>
      </c>
      <c r="O1839">
        <v>826</v>
      </c>
      <c r="P1839" s="66">
        <v>6.0000000000000001E-3</v>
      </c>
      <c r="Q1839">
        <v>826</v>
      </c>
      <c r="R1839">
        <v>834</v>
      </c>
      <c r="S1839">
        <v>826</v>
      </c>
      <c r="T1839" s="66">
        <v>6.0000000000000001E-3</v>
      </c>
      <c r="U1839" s="66">
        <v>0</v>
      </c>
      <c r="V1839" s="66">
        <v>-3.5000000000000001E-3</v>
      </c>
      <c r="W1839" s="66">
        <v>6.0000000000000001E-3</v>
      </c>
      <c r="X1839" s="1">
        <v>5600</v>
      </c>
      <c r="Y1839" s="1">
        <v>4650</v>
      </c>
      <c r="Z1839" s="1">
        <v>4207</v>
      </c>
      <c r="AA1839" t="s">
        <v>391</v>
      </c>
      <c r="AB1839" t="s">
        <v>711</v>
      </c>
      <c r="AC1839">
        <v>11.99</v>
      </c>
      <c r="AD1839">
        <v>0.83</v>
      </c>
      <c r="AE1839">
        <v>2.77</v>
      </c>
      <c r="AF1839" t="s">
        <v>230</v>
      </c>
      <c r="AG1839">
        <v>100</v>
      </c>
      <c r="AH1839">
        <v>833</v>
      </c>
      <c r="AI1839">
        <v>100</v>
      </c>
      <c r="AJ1839">
        <v>831</v>
      </c>
      <c r="AK1839">
        <v>100</v>
      </c>
      <c r="AL1839" s="2">
        <v>0.63541666666666663</v>
      </c>
      <c r="AM1839" s="3">
        <v>46248</v>
      </c>
      <c r="AN1839" t="s">
        <v>350</v>
      </c>
      <c r="AO1839" t="s">
        <v>313</v>
      </c>
    </row>
    <row r="1840" spans="1:41">
      <c r="A1840" s="8">
        <v>46216</v>
      </c>
      <c r="B1840" s="67">
        <v>4000</v>
      </c>
      <c r="C1840" s="67">
        <v>-0.89</v>
      </c>
      <c r="D1840" s="67">
        <v>67160</v>
      </c>
      <c r="E1840" s="67">
        <v>-2.4</v>
      </c>
      <c r="F1840" s="69">
        <v>6156</v>
      </c>
      <c r="G1840" t="s">
        <v>62</v>
      </c>
      <c r="H1840">
        <v>0</v>
      </c>
      <c r="I1840" t="s">
        <v>314</v>
      </c>
      <c r="J1840" t="s">
        <v>323</v>
      </c>
      <c r="K1840" t="s">
        <v>295</v>
      </c>
      <c r="L1840" s="36">
        <v>1754</v>
      </c>
      <c r="M1840">
        <v>-36</v>
      </c>
      <c r="N1840" s="66">
        <v>-2.01E-2</v>
      </c>
      <c r="O1840" s="36">
        <v>1790</v>
      </c>
      <c r="P1840" s="66">
        <v>-2.01E-2</v>
      </c>
      <c r="Q1840" s="36">
        <v>1790</v>
      </c>
      <c r="R1840" s="36">
        <v>1799</v>
      </c>
      <c r="S1840" s="36">
        <v>1753</v>
      </c>
      <c r="T1840" s="66">
        <v>-2.01E-2</v>
      </c>
      <c r="U1840" s="66">
        <v>-4.4999999999999997E-3</v>
      </c>
      <c r="V1840" s="66">
        <v>-2.5000000000000001E-2</v>
      </c>
      <c r="W1840" s="66">
        <v>5.0000000000000001E-4</v>
      </c>
      <c r="X1840" s="1">
        <v>15500</v>
      </c>
      <c r="Y1840" s="1">
        <v>27500</v>
      </c>
      <c r="Z1840" s="1">
        <v>9296</v>
      </c>
      <c r="AA1840" t="s">
        <v>393</v>
      </c>
      <c r="AB1840" t="s">
        <v>697</v>
      </c>
      <c r="AC1840">
        <v>52.04</v>
      </c>
      <c r="AD1840">
        <v>1.23</v>
      </c>
      <c r="AE1840">
        <v>5.7</v>
      </c>
      <c r="AF1840">
        <v>1.3</v>
      </c>
      <c r="AG1840">
        <v>700</v>
      </c>
      <c r="AH1840" s="36">
        <v>1757</v>
      </c>
      <c r="AI1840">
        <v>300</v>
      </c>
      <c r="AJ1840" s="36">
        <v>1754</v>
      </c>
      <c r="AK1840">
        <v>300</v>
      </c>
      <c r="AL1840" s="2">
        <v>0.63194444444444442</v>
      </c>
      <c r="AM1840" s="3">
        <v>46244</v>
      </c>
      <c r="AN1840" t="s">
        <v>350</v>
      </c>
      <c r="AO1840" t="s">
        <v>395</v>
      </c>
    </row>
    <row r="1841" spans="1:41">
      <c r="A1841" s="8">
        <v>46216</v>
      </c>
      <c r="B1841" s="67">
        <v>4000</v>
      </c>
      <c r="C1841" s="67">
        <v>-0.89</v>
      </c>
      <c r="D1841" s="67">
        <v>67160</v>
      </c>
      <c r="E1841" s="67">
        <v>-2.4</v>
      </c>
      <c r="F1841" s="69">
        <v>6178</v>
      </c>
      <c r="G1841" t="s">
        <v>63</v>
      </c>
      <c r="H1841">
        <v>0</v>
      </c>
      <c r="I1841" t="s">
        <v>288</v>
      </c>
      <c r="J1841" t="s">
        <v>289</v>
      </c>
      <c r="K1841" t="s">
        <v>295</v>
      </c>
      <c r="L1841" s="36">
        <v>2331.5</v>
      </c>
      <c r="M1841">
        <v>12</v>
      </c>
      <c r="N1841" s="66">
        <v>5.1999999999999998E-3</v>
      </c>
      <c r="O1841" s="36">
        <v>2319.5</v>
      </c>
      <c r="P1841" s="66">
        <v>5.1000000000000004E-3</v>
      </c>
      <c r="Q1841" s="36">
        <v>2340</v>
      </c>
      <c r="R1841" s="36">
        <v>2353.5</v>
      </c>
      <c r="S1841" s="36">
        <v>2324</v>
      </c>
      <c r="T1841" s="66">
        <v>-3.5999999999999999E-3</v>
      </c>
      <c r="U1841" s="66">
        <v>-4.4000000000000003E-3</v>
      </c>
      <c r="V1841" s="66">
        <v>-9.2999999999999992E-3</v>
      </c>
      <c r="W1841" s="66">
        <v>3.2000000000000002E-3</v>
      </c>
      <c r="X1841" s="1">
        <v>3000500</v>
      </c>
      <c r="Y1841" s="1">
        <v>7007994</v>
      </c>
      <c r="Z1841" s="1">
        <v>6547305</v>
      </c>
      <c r="AA1841" t="s">
        <v>712</v>
      </c>
      <c r="AB1841" t="s">
        <v>397</v>
      </c>
      <c r="AC1841">
        <v>16.77</v>
      </c>
      <c r="AD1841">
        <v>0.67</v>
      </c>
      <c r="AE1841">
        <v>2.57</v>
      </c>
      <c r="AF1841" t="s">
        <v>230</v>
      </c>
      <c r="AG1841" s="1">
        <v>71800</v>
      </c>
      <c r="AH1841" s="36">
        <v>2332</v>
      </c>
      <c r="AI1841" s="1">
        <v>2600</v>
      </c>
      <c r="AJ1841" s="36">
        <v>2331.5</v>
      </c>
      <c r="AK1841">
        <v>600</v>
      </c>
      <c r="AL1841" s="2">
        <v>0.6381944444444444</v>
      </c>
      <c r="AM1841" s="3">
        <v>46241</v>
      </c>
      <c r="AN1841" t="s">
        <v>298</v>
      </c>
      <c r="AO1841" t="s">
        <v>313</v>
      </c>
    </row>
    <row r="1842" spans="1:41">
      <c r="A1842" s="8">
        <v>46216</v>
      </c>
      <c r="B1842" s="67">
        <v>4000</v>
      </c>
      <c r="C1842" s="67">
        <v>-0.89</v>
      </c>
      <c r="D1842" s="67">
        <v>67160</v>
      </c>
      <c r="E1842" s="67">
        <v>-2.4</v>
      </c>
      <c r="F1842" s="69">
        <v>6208</v>
      </c>
      <c r="G1842" t="s">
        <v>64</v>
      </c>
      <c r="H1842">
        <v>0</v>
      </c>
      <c r="I1842" t="s">
        <v>314</v>
      </c>
      <c r="J1842" t="s">
        <v>289</v>
      </c>
      <c r="K1842" t="s">
        <v>290</v>
      </c>
      <c r="L1842" s="36">
        <v>1754</v>
      </c>
      <c r="M1842">
        <v>12</v>
      </c>
      <c r="N1842" s="66">
        <v>6.8999999999999999E-3</v>
      </c>
      <c r="O1842" s="36">
        <v>1742</v>
      </c>
      <c r="P1842" s="66">
        <v>6.7999999999999996E-3</v>
      </c>
      <c r="Q1842" s="36">
        <v>1742</v>
      </c>
      <c r="R1842" s="36">
        <v>1793</v>
      </c>
      <c r="S1842" s="36">
        <v>1722</v>
      </c>
      <c r="T1842" s="66">
        <v>6.7999999999999996E-3</v>
      </c>
      <c r="U1842" s="66">
        <v>3.3999999999999998E-3</v>
      </c>
      <c r="V1842" s="66">
        <v>-2.1700000000000001E-2</v>
      </c>
      <c r="W1842" s="66">
        <v>1.8499999999999999E-2</v>
      </c>
      <c r="X1842" s="1">
        <v>39400</v>
      </c>
      <c r="Y1842" s="1">
        <v>69202</v>
      </c>
      <c r="Z1842" s="1">
        <v>11200</v>
      </c>
      <c r="AA1842" t="s">
        <v>398</v>
      </c>
      <c r="AB1842" t="s">
        <v>399</v>
      </c>
      <c r="AC1842">
        <v>17.09</v>
      </c>
      <c r="AD1842">
        <v>1.78</v>
      </c>
      <c r="AE1842">
        <v>1.1399999999999999</v>
      </c>
      <c r="AF1842">
        <v>2</v>
      </c>
      <c r="AG1842">
        <v>0</v>
      </c>
      <c r="AH1842" s="36">
        <v>1754</v>
      </c>
      <c r="AI1842">
        <v>200</v>
      </c>
      <c r="AJ1842" s="36">
        <v>1748</v>
      </c>
      <c r="AK1842">
        <v>200</v>
      </c>
      <c r="AL1842" s="2">
        <v>0.63680555555555551</v>
      </c>
      <c r="AN1842" t="s">
        <v>298</v>
      </c>
      <c r="AO1842" t="s">
        <v>395</v>
      </c>
    </row>
    <row r="1843" spans="1:41">
      <c r="A1843" s="8">
        <v>46216</v>
      </c>
      <c r="B1843" s="67">
        <v>4000</v>
      </c>
      <c r="C1843" s="67">
        <v>-0.89</v>
      </c>
      <c r="D1843" s="67">
        <v>67160</v>
      </c>
      <c r="E1843" s="67">
        <v>-2.4</v>
      </c>
      <c r="F1843" s="69">
        <v>6356</v>
      </c>
      <c r="G1843" t="s">
        <v>65</v>
      </c>
      <c r="H1843">
        <v>0</v>
      </c>
      <c r="I1843" t="s">
        <v>314</v>
      </c>
      <c r="J1843" t="s">
        <v>289</v>
      </c>
      <c r="K1843" t="s">
        <v>295</v>
      </c>
      <c r="L1843" s="36">
        <v>1495</v>
      </c>
      <c r="M1843">
        <v>-5</v>
      </c>
      <c r="N1843" s="66">
        <v>-3.3E-3</v>
      </c>
      <c r="O1843" s="36">
        <v>1500</v>
      </c>
      <c r="P1843" s="66">
        <v>-3.3E-3</v>
      </c>
      <c r="Q1843" s="36">
        <v>1480</v>
      </c>
      <c r="R1843" s="36">
        <v>1545</v>
      </c>
      <c r="S1843" s="36">
        <v>1455</v>
      </c>
      <c r="T1843" s="66">
        <v>1.01E-2</v>
      </c>
      <c r="U1843" s="66">
        <v>6.0000000000000001E-3</v>
      </c>
      <c r="V1843" s="66">
        <v>-3.2300000000000002E-2</v>
      </c>
      <c r="W1843" s="66">
        <v>2.7400000000000001E-2</v>
      </c>
      <c r="X1843" s="1">
        <v>226400</v>
      </c>
      <c r="Y1843" s="1">
        <v>338363</v>
      </c>
      <c r="Z1843" s="1">
        <v>21348</v>
      </c>
      <c r="AA1843" t="s">
        <v>400</v>
      </c>
      <c r="AB1843" t="s">
        <v>401</v>
      </c>
      <c r="AC1843">
        <v>12.09</v>
      </c>
      <c r="AD1843">
        <v>1.46</v>
      </c>
      <c r="AE1843">
        <v>0.67</v>
      </c>
      <c r="AF1843" t="s">
        <v>230</v>
      </c>
      <c r="AG1843" s="1">
        <v>5200</v>
      </c>
      <c r="AH1843" s="36">
        <v>1495</v>
      </c>
      <c r="AI1843">
        <v>600</v>
      </c>
      <c r="AJ1843" s="36">
        <v>1491</v>
      </c>
      <c r="AK1843">
        <v>200</v>
      </c>
      <c r="AL1843" s="2">
        <v>0.6381944444444444</v>
      </c>
      <c r="AN1843" t="s">
        <v>298</v>
      </c>
      <c r="AO1843" t="s">
        <v>395</v>
      </c>
    </row>
    <row r="1844" spans="1:41">
      <c r="A1844" s="8">
        <v>46216</v>
      </c>
      <c r="B1844" s="67">
        <v>4000</v>
      </c>
      <c r="C1844" s="67">
        <v>-0.89</v>
      </c>
      <c r="D1844" s="67">
        <v>67160</v>
      </c>
      <c r="E1844" s="67">
        <v>-2.4</v>
      </c>
      <c r="F1844" s="69">
        <v>6378</v>
      </c>
      <c r="G1844" t="s">
        <v>66</v>
      </c>
      <c r="H1844">
        <v>0</v>
      </c>
      <c r="I1844" t="s">
        <v>314</v>
      </c>
      <c r="J1844" t="s">
        <v>289</v>
      </c>
      <c r="K1844" t="s">
        <v>295</v>
      </c>
      <c r="L1844" s="36">
        <v>1172</v>
      </c>
      <c r="M1844">
        <v>-17</v>
      </c>
      <c r="N1844" s="66">
        <v>-1.43E-2</v>
      </c>
      <c r="O1844" s="36">
        <v>1189</v>
      </c>
      <c r="P1844" s="66">
        <v>-1.4200000000000001E-2</v>
      </c>
      <c r="Q1844" s="36">
        <v>1207</v>
      </c>
      <c r="R1844" s="36">
        <v>1208</v>
      </c>
      <c r="S1844" s="36">
        <v>1153</v>
      </c>
      <c r="T1844" s="66">
        <v>-2.8899999999999999E-2</v>
      </c>
      <c r="U1844" s="66">
        <v>7.7000000000000002E-3</v>
      </c>
      <c r="V1844" s="66">
        <v>-2.98E-2</v>
      </c>
      <c r="W1844" s="66">
        <v>1.6400000000000001E-2</v>
      </c>
      <c r="X1844" s="1">
        <v>141800</v>
      </c>
      <c r="Y1844" s="1">
        <v>166762</v>
      </c>
      <c r="Z1844" s="1">
        <v>24143</v>
      </c>
      <c r="AA1844" t="s">
        <v>402</v>
      </c>
      <c r="AB1844" t="s">
        <v>634</v>
      </c>
      <c r="AC1844">
        <v>12.2</v>
      </c>
      <c r="AD1844">
        <v>1.0900000000000001</v>
      </c>
      <c r="AE1844">
        <v>3.5</v>
      </c>
      <c r="AF1844" t="s">
        <v>230</v>
      </c>
      <c r="AG1844">
        <v>0</v>
      </c>
      <c r="AH1844" s="36">
        <v>1172</v>
      </c>
      <c r="AI1844">
        <v>700</v>
      </c>
      <c r="AJ1844" s="36">
        <v>1171</v>
      </c>
      <c r="AK1844">
        <v>300</v>
      </c>
      <c r="AL1844" s="2">
        <v>0.63749999999999996</v>
      </c>
      <c r="AM1844" s="3">
        <v>46241</v>
      </c>
      <c r="AN1844" t="s">
        <v>298</v>
      </c>
      <c r="AO1844" t="s">
        <v>395</v>
      </c>
    </row>
    <row r="1845" spans="1:41">
      <c r="A1845" s="8">
        <v>46216</v>
      </c>
      <c r="B1845" s="67">
        <v>4000</v>
      </c>
      <c r="C1845" s="67">
        <v>-0.89</v>
      </c>
      <c r="D1845" s="67">
        <v>67160</v>
      </c>
      <c r="E1845" s="67">
        <v>-2.4</v>
      </c>
      <c r="F1845" s="69">
        <v>6526</v>
      </c>
      <c r="G1845" t="s">
        <v>67</v>
      </c>
      <c r="H1845">
        <v>0</v>
      </c>
      <c r="I1845" t="s">
        <v>288</v>
      </c>
      <c r="J1845" t="s">
        <v>289</v>
      </c>
      <c r="K1845" t="s">
        <v>295</v>
      </c>
      <c r="L1845" s="36">
        <v>2662.5</v>
      </c>
      <c r="M1845">
        <v>-187.5</v>
      </c>
      <c r="N1845" s="66">
        <v>-6.5799999999999997E-2</v>
      </c>
      <c r="O1845" s="36">
        <v>2850</v>
      </c>
      <c r="P1845" s="66">
        <v>-6.5699999999999995E-2</v>
      </c>
      <c r="Q1845" s="36">
        <v>2792</v>
      </c>
      <c r="R1845" s="36">
        <v>2912.5</v>
      </c>
      <c r="S1845" s="36">
        <v>2662.5</v>
      </c>
      <c r="T1845" s="66">
        <v>-4.6300000000000001E-2</v>
      </c>
      <c r="U1845" s="66">
        <v>-4.9099999999999998E-2</v>
      </c>
      <c r="V1845" s="66">
        <v>-8.5800000000000001E-2</v>
      </c>
      <c r="W1845" s="66">
        <v>0</v>
      </c>
      <c r="X1845" s="1">
        <v>9645700</v>
      </c>
      <c r="Y1845" s="1">
        <v>26876820</v>
      </c>
      <c r="Z1845" s="1">
        <v>479191</v>
      </c>
      <c r="AA1845" t="s">
        <v>584</v>
      </c>
      <c r="AB1845" t="s">
        <v>405</v>
      </c>
      <c r="AC1845">
        <v>46.71</v>
      </c>
      <c r="AD1845">
        <v>3.5</v>
      </c>
      <c r="AE1845">
        <v>1.88</v>
      </c>
      <c r="AF1845" t="s">
        <v>230</v>
      </c>
      <c r="AG1845" s="1">
        <v>164500</v>
      </c>
      <c r="AH1845" s="36">
        <v>2663.5</v>
      </c>
      <c r="AI1845">
        <v>100</v>
      </c>
      <c r="AJ1845" s="36">
        <v>2662.5</v>
      </c>
      <c r="AK1845">
        <v>500</v>
      </c>
      <c r="AL1845" s="2">
        <v>0.6381944444444444</v>
      </c>
      <c r="AM1845" s="3">
        <v>46232</v>
      </c>
      <c r="AN1845" t="s">
        <v>298</v>
      </c>
      <c r="AO1845" t="s">
        <v>344</v>
      </c>
    </row>
    <row r="1846" spans="1:41">
      <c r="A1846" s="8">
        <v>46216</v>
      </c>
      <c r="B1846" s="67">
        <v>4000</v>
      </c>
      <c r="C1846" s="67">
        <v>-0.89</v>
      </c>
      <c r="D1846" s="67">
        <v>67160</v>
      </c>
      <c r="E1846" s="67">
        <v>-2.4</v>
      </c>
      <c r="F1846" s="69">
        <v>6586</v>
      </c>
      <c r="G1846" t="s">
        <v>68</v>
      </c>
      <c r="H1846">
        <v>0</v>
      </c>
      <c r="I1846" t="s">
        <v>288</v>
      </c>
      <c r="J1846" t="s">
        <v>289</v>
      </c>
      <c r="K1846" t="s">
        <v>295</v>
      </c>
      <c r="L1846" s="36">
        <v>5568</v>
      </c>
      <c r="M1846">
        <v>-35</v>
      </c>
      <c r="N1846" s="66">
        <v>-6.1999999999999998E-3</v>
      </c>
      <c r="O1846" s="36">
        <v>5603</v>
      </c>
      <c r="P1846" s="66">
        <v>-6.1999999999999998E-3</v>
      </c>
      <c r="Q1846" s="36">
        <v>5627</v>
      </c>
      <c r="R1846" s="36">
        <v>5650</v>
      </c>
      <c r="S1846" s="36">
        <v>5511</v>
      </c>
      <c r="T1846" s="66">
        <v>-1.04E-2</v>
      </c>
      <c r="U1846" s="66">
        <v>2.5000000000000001E-3</v>
      </c>
      <c r="V1846" s="66">
        <v>-1.4500000000000001E-2</v>
      </c>
      <c r="W1846" s="66">
        <v>1.03E-2</v>
      </c>
      <c r="X1846" s="1">
        <v>372200</v>
      </c>
      <c r="Y1846" s="1">
        <v>2077939</v>
      </c>
      <c r="Z1846" s="1">
        <v>1559137</v>
      </c>
      <c r="AA1846" t="s">
        <v>406</v>
      </c>
      <c r="AB1846" t="s">
        <v>407</v>
      </c>
      <c r="AC1846">
        <v>17.7</v>
      </c>
      <c r="AD1846">
        <v>1.44</v>
      </c>
      <c r="AE1846">
        <v>2.84</v>
      </c>
      <c r="AF1846" t="s">
        <v>230</v>
      </c>
      <c r="AG1846" s="1">
        <v>6400</v>
      </c>
      <c r="AH1846" s="36">
        <v>5568</v>
      </c>
      <c r="AI1846">
        <v>200</v>
      </c>
      <c r="AJ1846" s="36">
        <v>5566</v>
      </c>
      <c r="AK1846">
        <v>100</v>
      </c>
      <c r="AL1846" s="2">
        <v>0.6381944444444444</v>
      </c>
      <c r="AM1846" s="3">
        <v>46232</v>
      </c>
      <c r="AN1846" t="s">
        <v>298</v>
      </c>
      <c r="AO1846" t="s">
        <v>395</v>
      </c>
    </row>
    <row r="1847" spans="1:41">
      <c r="A1847" s="8">
        <v>46216</v>
      </c>
      <c r="B1847" s="67">
        <v>4000</v>
      </c>
      <c r="C1847" s="67">
        <v>-0.89</v>
      </c>
      <c r="D1847" s="67">
        <v>67160</v>
      </c>
      <c r="E1847" s="67">
        <v>-2.4</v>
      </c>
      <c r="F1847" s="69">
        <v>6594</v>
      </c>
      <c r="G1847" t="s">
        <v>69</v>
      </c>
      <c r="H1847">
        <v>0</v>
      </c>
      <c r="I1847" t="s">
        <v>288</v>
      </c>
      <c r="J1847" t="s">
        <v>289</v>
      </c>
      <c r="K1847" t="s">
        <v>295</v>
      </c>
      <c r="L1847" s="36">
        <v>2640</v>
      </c>
      <c r="M1847">
        <v>-20</v>
      </c>
      <c r="N1847" s="66">
        <v>-7.4999999999999997E-3</v>
      </c>
      <c r="O1847" s="36">
        <v>2660</v>
      </c>
      <c r="P1847" s="66">
        <v>-7.4999999999999997E-3</v>
      </c>
      <c r="Q1847" s="36">
        <v>2682</v>
      </c>
      <c r="R1847" s="36">
        <v>2696</v>
      </c>
      <c r="S1847" s="36">
        <v>2621</v>
      </c>
      <c r="T1847" s="66">
        <v>-1.5599999999999999E-2</v>
      </c>
      <c r="U1847" s="66">
        <v>-6.3E-3</v>
      </c>
      <c r="V1847" s="66">
        <v>-2.07E-2</v>
      </c>
      <c r="W1847" s="66">
        <v>7.1999999999999998E-3</v>
      </c>
      <c r="X1847" s="1">
        <v>2854100</v>
      </c>
      <c r="Y1847" s="1">
        <v>7555195</v>
      </c>
      <c r="Z1847" s="1">
        <v>3148381</v>
      </c>
      <c r="AA1847" t="s">
        <v>560</v>
      </c>
      <c r="AB1847" t="s">
        <v>409</v>
      </c>
      <c r="AC1847">
        <v>37.82</v>
      </c>
      <c r="AD1847">
        <v>1.72</v>
      </c>
      <c r="AE1847">
        <v>0</v>
      </c>
      <c r="AF1847" t="s">
        <v>230</v>
      </c>
      <c r="AG1847">
        <v>0</v>
      </c>
      <c r="AH1847" s="36">
        <v>2640</v>
      </c>
      <c r="AI1847">
        <v>100</v>
      </c>
      <c r="AJ1847" s="36">
        <v>2639</v>
      </c>
      <c r="AK1847" s="1">
        <v>1900</v>
      </c>
      <c r="AL1847" s="2">
        <v>0.6381944444444444</v>
      </c>
      <c r="AN1847" t="s">
        <v>298</v>
      </c>
      <c r="AO1847" t="s">
        <v>344</v>
      </c>
    </row>
    <row r="1848" spans="1:41">
      <c r="A1848" s="8">
        <v>46216</v>
      </c>
      <c r="B1848" s="67">
        <v>4000</v>
      </c>
      <c r="C1848" s="67">
        <v>-0.89</v>
      </c>
      <c r="D1848" s="67">
        <v>67160</v>
      </c>
      <c r="E1848" s="67">
        <v>-2.4</v>
      </c>
      <c r="F1848" s="69">
        <v>6674</v>
      </c>
      <c r="G1848" t="s">
        <v>70</v>
      </c>
      <c r="H1848">
        <v>0</v>
      </c>
      <c r="I1848" t="s">
        <v>288</v>
      </c>
      <c r="J1848" t="s">
        <v>289</v>
      </c>
      <c r="K1848" t="s">
        <v>295</v>
      </c>
      <c r="L1848" s="36">
        <v>6005</v>
      </c>
      <c r="M1848">
        <v>-173</v>
      </c>
      <c r="N1848" s="66">
        <v>-2.8000000000000001E-2</v>
      </c>
      <c r="O1848" s="36">
        <v>6178</v>
      </c>
      <c r="P1848" s="66">
        <v>-2.8000000000000001E-2</v>
      </c>
      <c r="Q1848" s="36">
        <v>6258</v>
      </c>
      <c r="R1848" s="36">
        <v>6324</v>
      </c>
      <c r="S1848" s="36">
        <v>5944</v>
      </c>
      <c r="T1848" s="66">
        <v>-4.0399999999999998E-2</v>
      </c>
      <c r="U1848" s="66">
        <v>-1.15E-2</v>
      </c>
      <c r="V1848" s="66">
        <v>-5.04E-2</v>
      </c>
      <c r="W1848" s="66">
        <v>1.0200000000000001E-2</v>
      </c>
      <c r="X1848" s="1">
        <v>656500</v>
      </c>
      <c r="Y1848" s="1">
        <v>3997101</v>
      </c>
      <c r="Z1848" s="1">
        <v>603180</v>
      </c>
      <c r="AA1848" t="s">
        <v>679</v>
      </c>
      <c r="AB1848" t="s">
        <v>411</v>
      </c>
      <c r="AC1848">
        <v>16.149999999999999</v>
      </c>
      <c r="AD1848">
        <v>1.52</v>
      </c>
      <c r="AE1848">
        <v>1.63</v>
      </c>
      <c r="AF1848" t="s">
        <v>230</v>
      </c>
      <c r="AG1848" s="1">
        <v>20100</v>
      </c>
      <c r="AH1848" s="36">
        <v>6007</v>
      </c>
      <c r="AI1848">
        <v>600</v>
      </c>
      <c r="AJ1848" s="36">
        <v>6005</v>
      </c>
      <c r="AK1848">
        <v>100</v>
      </c>
      <c r="AL1848" s="2">
        <v>0.6381944444444444</v>
      </c>
      <c r="AM1848" s="3">
        <v>46239</v>
      </c>
      <c r="AN1848" t="s">
        <v>298</v>
      </c>
      <c r="AO1848" t="s">
        <v>344</v>
      </c>
    </row>
    <row r="1849" spans="1:41">
      <c r="A1849" s="8">
        <v>46216</v>
      </c>
      <c r="B1849" s="67">
        <v>4000</v>
      </c>
      <c r="C1849" s="67">
        <v>-0.89</v>
      </c>
      <c r="D1849" s="67">
        <v>67160</v>
      </c>
      <c r="E1849" s="67">
        <v>-2.4</v>
      </c>
      <c r="F1849" s="69">
        <v>6758</v>
      </c>
      <c r="G1849" t="s">
        <v>71</v>
      </c>
      <c r="H1849">
        <v>0</v>
      </c>
      <c r="I1849" t="s">
        <v>288</v>
      </c>
      <c r="J1849" t="s">
        <v>289</v>
      </c>
      <c r="K1849" t="s">
        <v>295</v>
      </c>
      <c r="L1849" s="36">
        <v>3319</v>
      </c>
      <c r="M1849">
        <v>-40</v>
      </c>
      <c r="N1849" s="66">
        <v>-1.1900000000000001E-2</v>
      </c>
      <c r="O1849" s="36">
        <v>3359</v>
      </c>
      <c r="P1849" s="66">
        <v>-1.1900000000000001E-2</v>
      </c>
      <c r="Q1849" s="36">
        <v>3374</v>
      </c>
      <c r="R1849" s="36">
        <v>3384</v>
      </c>
      <c r="S1849" s="36">
        <v>3306</v>
      </c>
      <c r="T1849" s="66">
        <v>-1.6299999999999999E-2</v>
      </c>
      <c r="U1849" s="66">
        <v>-7.1000000000000004E-3</v>
      </c>
      <c r="V1849" s="66">
        <v>-1.9199999999999998E-2</v>
      </c>
      <c r="W1849" s="66">
        <v>3.8999999999999998E-3</v>
      </c>
      <c r="X1849" s="1">
        <v>7349100</v>
      </c>
      <c r="Y1849" s="1">
        <v>24511984</v>
      </c>
      <c r="Z1849" s="1">
        <v>19798884</v>
      </c>
      <c r="AA1849" t="s">
        <v>412</v>
      </c>
      <c r="AB1849" t="s">
        <v>413</v>
      </c>
      <c r="AC1849">
        <v>16.79</v>
      </c>
      <c r="AD1849">
        <v>2.41</v>
      </c>
      <c r="AE1849">
        <v>1.05</v>
      </c>
      <c r="AF1849" t="s">
        <v>230</v>
      </c>
      <c r="AG1849" s="1">
        <v>451500</v>
      </c>
      <c r="AH1849" s="36">
        <v>3320</v>
      </c>
      <c r="AI1849" s="1">
        <v>8300</v>
      </c>
      <c r="AJ1849" s="36">
        <v>3319</v>
      </c>
      <c r="AK1849" s="1">
        <v>3500</v>
      </c>
      <c r="AL1849" s="2">
        <v>0.6381944444444444</v>
      </c>
      <c r="AN1849" t="s">
        <v>298</v>
      </c>
      <c r="AO1849" t="s">
        <v>344</v>
      </c>
    </row>
    <row r="1850" spans="1:41">
      <c r="A1850" s="8">
        <v>46216</v>
      </c>
      <c r="B1850" s="67">
        <v>4000</v>
      </c>
      <c r="C1850" s="67">
        <v>-0.89</v>
      </c>
      <c r="D1850" s="67">
        <v>67160</v>
      </c>
      <c r="E1850" s="67">
        <v>-2.4</v>
      </c>
      <c r="F1850" s="69">
        <v>6810</v>
      </c>
      <c r="G1850" t="s">
        <v>72</v>
      </c>
      <c r="H1850">
        <v>0</v>
      </c>
      <c r="I1850" t="s">
        <v>288</v>
      </c>
      <c r="J1850" t="s">
        <v>289</v>
      </c>
      <c r="K1850" t="s">
        <v>290</v>
      </c>
      <c r="L1850" s="36">
        <v>2049</v>
      </c>
      <c r="M1850">
        <v>-38</v>
      </c>
      <c r="N1850" s="66">
        <v>-1.8200000000000001E-2</v>
      </c>
      <c r="O1850" s="36">
        <v>2087</v>
      </c>
      <c r="P1850" s="66">
        <v>-1.8200000000000001E-2</v>
      </c>
      <c r="Q1850" s="36">
        <v>2109</v>
      </c>
      <c r="R1850" s="36">
        <v>2116</v>
      </c>
      <c r="S1850" s="36">
        <v>2042</v>
      </c>
      <c r="T1850" s="66">
        <v>-2.8400000000000002E-2</v>
      </c>
      <c r="U1850" s="66">
        <v>-4.7999999999999996E-3</v>
      </c>
      <c r="V1850" s="66">
        <v>-3.1600000000000003E-2</v>
      </c>
      <c r="W1850" s="66">
        <v>3.3999999999999998E-3</v>
      </c>
      <c r="X1850" s="1">
        <v>178100</v>
      </c>
      <c r="Y1850" s="1">
        <v>367674</v>
      </c>
      <c r="Z1850" s="1">
        <v>83320</v>
      </c>
      <c r="AA1850" t="s">
        <v>414</v>
      </c>
      <c r="AB1850" t="s">
        <v>415</v>
      </c>
      <c r="AC1850">
        <v>11.27</v>
      </c>
      <c r="AD1850">
        <v>0.86</v>
      </c>
      <c r="AE1850">
        <v>2.73</v>
      </c>
      <c r="AF1850" t="s">
        <v>230</v>
      </c>
      <c r="AG1850" s="1">
        <v>20800</v>
      </c>
      <c r="AH1850" s="36">
        <v>2050</v>
      </c>
      <c r="AI1850">
        <v>100</v>
      </c>
      <c r="AJ1850" s="36">
        <v>2048</v>
      </c>
      <c r="AK1850">
        <v>800</v>
      </c>
      <c r="AL1850" s="2">
        <v>0.6381944444444444</v>
      </c>
      <c r="AM1850" s="3">
        <v>46234</v>
      </c>
      <c r="AN1850" t="s">
        <v>298</v>
      </c>
      <c r="AO1850" t="s">
        <v>344</v>
      </c>
    </row>
    <row r="1851" spans="1:41">
      <c r="A1851" s="8">
        <v>46216</v>
      </c>
      <c r="B1851" s="67">
        <v>4000</v>
      </c>
      <c r="C1851" s="67">
        <v>-0.89</v>
      </c>
      <c r="D1851" s="67">
        <v>67160</v>
      </c>
      <c r="E1851" s="67">
        <v>-2.4</v>
      </c>
      <c r="F1851" s="69">
        <v>6841</v>
      </c>
      <c r="G1851" t="s">
        <v>73</v>
      </c>
      <c r="H1851">
        <v>0</v>
      </c>
      <c r="I1851" t="s">
        <v>288</v>
      </c>
      <c r="J1851" t="s">
        <v>289</v>
      </c>
      <c r="K1851" t="s">
        <v>290</v>
      </c>
      <c r="L1851" s="36">
        <v>5584</v>
      </c>
      <c r="M1851">
        <v>25</v>
      </c>
      <c r="N1851" s="66">
        <v>4.4999999999999997E-3</v>
      </c>
      <c r="O1851" s="36">
        <v>5559</v>
      </c>
      <c r="P1851" s="66">
        <v>4.4000000000000003E-3</v>
      </c>
      <c r="Q1851" s="36">
        <v>5586</v>
      </c>
      <c r="R1851" s="36">
        <v>5659</v>
      </c>
      <c r="S1851" s="36">
        <v>5535</v>
      </c>
      <c r="T1851" s="66">
        <v>-2.9999999999999997E-4</v>
      </c>
      <c r="U1851" s="66">
        <v>-1.4E-3</v>
      </c>
      <c r="V1851" s="66">
        <v>-1.32E-2</v>
      </c>
      <c r="W1851" s="66">
        <v>8.8000000000000005E-3</v>
      </c>
      <c r="X1851" s="1">
        <v>642500</v>
      </c>
      <c r="Y1851" s="1">
        <v>3595746</v>
      </c>
      <c r="Z1851" s="1">
        <v>1436211</v>
      </c>
      <c r="AA1851" t="s">
        <v>416</v>
      </c>
      <c r="AB1851" t="s">
        <v>635</v>
      </c>
      <c r="AC1851">
        <v>23.91</v>
      </c>
      <c r="AD1851">
        <v>2.73</v>
      </c>
      <c r="AE1851">
        <v>1.65</v>
      </c>
      <c r="AF1851" t="s">
        <v>230</v>
      </c>
      <c r="AG1851" s="1">
        <v>8900</v>
      </c>
      <c r="AH1851" s="36">
        <v>5585</v>
      </c>
      <c r="AI1851">
        <v>100</v>
      </c>
      <c r="AJ1851" s="36">
        <v>5583</v>
      </c>
      <c r="AK1851">
        <v>300</v>
      </c>
      <c r="AL1851" s="2">
        <v>0.6381944444444444</v>
      </c>
      <c r="AM1851" s="3">
        <v>46238</v>
      </c>
      <c r="AN1851" t="s">
        <v>298</v>
      </c>
      <c r="AO1851" t="s">
        <v>344</v>
      </c>
    </row>
    <row r="1852" spans="1:41">
      <c r="A1852" s="8">
        <v>46216</v>
      </c>
      <c r="B1852" s="67">
        <v>4000</v>
      </c>
      <c r="C1852" s="67">
        <v>-0.89</v>
      </c>
      <c r="D1852" s="67">
        <v>67160</v>
      </c>
      <c r="E1852" s="67">
        <v>-2.4</v>
      </c>
      <c r="F1852" s="69">
        <v>6890</v>
      </c>
      <c r="G1852" t="s">
        <v>74</v>
      </c>
      <c r="H1852">
        <v>0</v>
      </c>
      <c r="I1852" t="s">
        <v>314</v>
      </c>
      <c r="J1852" t="s">
        <v>289</v>
      </c>
      <c r="K1852" t="s">
        <v>295</v>
      </c>
      <c r="L1852" s="36">
        <v>8450</v>
      </c>
      <c r="M1852">
        <v>-640</v>
      </c>
      <c r="N1852" s="66">
        <v>-7.0400000000000004E-2</v>
      </c>
      <c r="O1852" s="36">
        <v>9090</v>
      </c>
      <c r="P1852" s="66">
        <v>-7.0400000000000004E-2</v>
      </c>
      <c r="Q1852" s="36">
        <v>9000</v>
      </c>
      <c r="R1852" s="36">
        <v>9280</v>
      </c>
      <c r="S1852" s="36">
        <v>8420</v>
      </c>
      <c r="T1852" s="66">
        <v>-6.1100000000000002E-2</v>
      </c>
      <c r="U1852" s="66">
        <v>-3.4200000000000001E-2</v>
      </c>
      <c r="V1852" s="66">
        <v>-8.9399999999999993E-2</v>
      </c>
      <c r="W1852" s="66">
        <v>3.5000000000000001E-3</v>
      </c>
      <c r="X1852" s="1">
        <v>817200</v>
      </c>
      <c r="Y1852" s="1">
        <v>7164010</v>
      </c>
      <c r="Z1852" s="1">
        <v>445418</v>
      </c>
      <c r="AA1852" t="s">
        <v>680</v>
      </c>
      <c r="AB1852" t="s">
        <v>419</v>
      </c>
      <c r="AC1852">
        <v>19.29</v>
      </c>
      <c r="AD1852">
        <v>1.52</v>
      </c>
      <c r="AE1852">
        <v>2.37</v>
      </c>
      <c r="AF1852" t="s">
        <v>230</v>
      </c>
      <c r="AG1852" s="1">
        <v>14300</v>
      </c>
      <c r="AH1852" s="36">
        <v>8450</v>
      </c>
      <c r="AI1852">
        <v>300</v>
      </c>
      <c r="AJ1852" s="36">
        <v>8440</v>
      </c>
      <c r="AK1852" s="1">
        <v>1300</v>
      </c>
      <c r="AL1852" s="2">
        <v>0.6381944444444444</v>
      </c>
      <c r="AM1852" s="3">
        <v>46248</v>
      </c>
      <c r="AN1852" t="s">
        <v>293</v>
      </c>
      <c r="AO1852" t="s">
        <v>344</v>
      </c>
    </row>
    <row r="1853" spans="1:41">
      <c r="A1853" s="8">
        <v>46216</v>
      </c>
      <c r="B1853" s="67">
        <v>4000</v>
      </c>
      <c r="C1853" s="67">
        <v>-0.89</v>
      </c>
      <c r="D1853" s="67">
        <v>67160</v>
      </c>
      <c r="E1853" s="67">
        <v>-2.4</v>
      </c>
      <c r="F1853" s="69">
        <v>6925</v>
      </c>
      <c r="G1853" t="s">
        <v>75</v>
      </c>
      <c r="H1853">
        <v>0</v>
      </c>
      <c r="I1853" t="s">
        <v>288</v>
      </c>
      <c r="J1853" t="s">
        <v>289</v>
      </c>
      <c r="K1853" t="s">
        <v>290</v>
      </c>
      <c r="L1853" s="36">
        <v>4194</v>
      </c>
      <c r="M1853">
        <v>-169</v>
      </c>
      <c r="N1853" s="66">
        <v>-3.8699999999999998E-2</v>
      </c>
      <c r="O1853" s="36">
        <v>4363</v>
      </c>
      <c r="P1853" s="66">
        <v>-3.8699999999999998E-2</v>
      </c>
      <c r="Q1853" s="36">
        <v>4302</v>
      </c>
      <c r="R1853" s="36">
        <v>4364</v>
      </c>
      <c r="S1853" s="36">
        <v>4151</v>
      </c>
      <c r="T1853" s="66">
        <v>-2.5100000000000001E-2</v>
      </c>
      <c r="U1853" s="66">
        <v>-7.1000000000000004E-3</v>
      </c>
      <c r="V1853" s="66">
        <v>-3.8899999999999997E-2</v>
      </c>
      <c r="W1853" s="66">
        <v>1.03E-2</v>
      </c>
      <c r="X1853" s="1">
        <v>165900</v>
      </c>
      <c r="Y1853" s="1">
        <v>702146</v>
      </c>
      <c r="Z1853" s="1">
        <v>350199</v>
      </c>
      <c r="AA1853" t="s">
        <v>698</v>
      </c>
      <c r="AB1853" t="s">
        <v>421</v>
      </c>
      <c r="AC1853">
        <v>31.7</v>
      </c>
      <c r="AD1853">
        <v>1.68</v>
      </c>
      <c r="AE1853">
        <v>1.67</v>
      </c>
      <c r="AF1853" t="s">
        <v>230</v>
      </c>
      <c r="AG1853" s="1">
        <v>8000</v>
      </c>
      <c r="AH1853" s="36">
        <v>4196</v>
      </c>
      <c r="AI1853">
        <v>500</v>
      </c>
      <c r="AJ1853" s="36">
        <v>4192</v>
      </c>
      <c r="AK1853">
        <v>200</v>
      </c>
      <c r="AL1853" s="2">
        <v>0.6381944444444444</v>
      </c>
      <c r="AM1853" s="3">
        <v>46238</v>
      </c>
      <c r="AN1853" t="s">
        <v>298</v>
      </c>
      <c r="AO1853" t="s">
        <v>344</v>
      </c>
    </row>
    <row r="1854" spans="1:41">
      <c r="A1854" s="8">
        <v>46216</v>
      </c>
      <c r="B1854" s="67">
        <v>4000</v>
      </c>
      <c r="C1854" s="67">
        <v>-0.89</v>
      </c>
      <c r="D1854" s="67">
        <v>67160</v>
      </c>
      <c r="E1854" s="67">
        <v>-2.4</v>
      </c>
      <c r="F1854" s="69">
        <v>6963</v>
      </c>
      <c r="G1854" t="s">
        <v>76</v>
      </c>
      <c r="H1854">
        <v>0</v>
      </c>
      <c r="I1854" t="s">
        <v>288</v>
      </c>
      <c r="J1854" t="s">
        <v>289</v>
      </c>
      <c r="K1854" t="s">
        <v>290</v>
      </c>
      <c r="L1854" s="36">
        <v>5260</v>
      </c>
      <c r="M1854">
        <v>-340</v>
      </c>
      <c r="N1854" s="66">
        <v>-6.0699999999999997E-2</v>
      </c>
      <c r="O1854" s="36">
        <v>5600</v>
      </c>
      <c r="P1854" s="66">
        <v>-6.0699999999999997E-2</v>
      </c>
      <c r="Q1854" s="36">
        <v>5600</v>
      </c>
      <c r="R1854" s="36">
        <v>5768</v>
      </c>
      <c r="S1854" s="36">
        <v>5204</v>
      </c>
      <c r="T1854" s="66">
        <v>-6.0699999999999997E-2</v>
      </c>
      <c r="U1854" s="66">
        <v>-2.3300000000000001E-2</v>
      </c>
      <c r="V1854" s="66">
        <v>-8.7999999999999995E-2</v>
      </c>
      <c r="W1854" s="66">
        <v>1.0699999999999999E-2</v>
      </c>
      <c r="X1854" s="1">
        <v>3965100</v>
      </c>
      <c r="Y1854" s="1">
        <v>21448149</v>
      </c>
      <c r="Z1854" s="1">
        <v>2123777</v>
      </c>
      <c r="AA1854" t="s">
        <v>713</v>
      </c>
      <c r="AB1854" t="s">
        <v>423</v>
      </c>
      <c r="AC1854">
        <v>70.03</v>
      </c>
      <c r="AD1854">
        <v>2.67</v>
      </c>
      <c r="AE1854">
        <v>0.95</v>
      </c>
      <c r="AF1854" t="s">
        <v>230</v>
      </c>
      <c r="AG1854" s="1">
        <v>62600</v>
      </c>
      <c r="AH1854" s="36">
        <v>5261</v>
      </c>
      <c r="AI1854">
        <v>100</v>
      </c>
      <c r="AJ1854" s="36">
        <v>5259</v>
      </c>
      <c r="AK1854">
        <v>300</v>
      </c>
      <c r="AL1854" s="2">
        <v>0.6381944444444444</v>
      </c>
      <c r="AM1854" s="3">
        <v>46239</v>
      </c>
      <c r="AN1854" t="s">
        <v>298</v>
      </c>
      <c r="AO1854" t="s">
        <v>344</v>
      </c>
    </row>
    <row r="1855" spans="1:41">
      <c r="A1855" s="8">
        <v>46216</v>
      </c>
      <c r="B1855" s="67">
        <v>4000</v>
      </c>
      <c r="C1855" s="67">
        <v>-0.89</v>
      </c>
      <c r="D1855" s="67">
        <v>67160</v>
      </c>
      <c r="E1855" s="67">
        <v>-2.4</v>
      </c>
      <c r="F1855" s="69">
        <v>7011</v>
      </c>
      <c r="G1855" t="s">
        <v>77</v>
      </c>
      <c r="H1855">
        <v>0</v>
      </c>
      <c r="I1855" t="s">
        <v>288</v>
      </c>
      <c r="J1855" t="s">
        <v>289</v>
      </c>
      <c r="K1855" t="s">
        <v>290</v>
      </c>
      <c r="L1855" s="36">
        <v>3748</v>
      </c>
      <c r="M1855">
        <v>-70</v>
      </c>
      <c r="N1855" s="66">
        <v>-1.83E-2</v>
      </c>
      <c r="O1855" s="36">
        <v>3818</v>
      </c>
      <c r="P1855" s="66">
        <v>-1.83E-2</v>
      </c>
      <c r="Q1855" s="36">
        <v>3810</v>
      </c>
      <c r="R1855" s="36">
        <v>3818</v>
      </c>
      <c r="S1855" s="36">
        <v>3693</v>
      </c>
      <c r="T1855" s="66">
        <v>-1.6199999999999999E-2</v>
      </c>
      <c r="U1855" s="66">
        <v>-4.1999999999999997E-3</v>
      </c>
      <c r="V1855" s="66">
        <v>-1.83E-2</v>
      </c>
      <c r="W1855" s="66">
        <v>1.4800000000000001E-2</v>
      </c>
      <c r="X1855" s="1">
        <v>11684700</v>
      </c>
      <c r="Y1855" s="1">
        <v>43849414</v>
      </c>
      <c r="Z1855" s="1">
        <v>12644431</v>
      </c>
      <c r="AA1855" t="s">
        <v>424</v>
      </c>
      <c r="AB1855" t="s">
        <v>636</v>
      </c>
      <c r="AC1855">
        <v>33.130000000000003</v>
      </c>
      <c r="AD1855">
        <v>4.07</v>
      </c>
      <c r="AE1855">
        <v>0.77</v>
      </c>
      <c r="AF1855" t="s">
        <v>230</v>
      </c>
      <c r="AG1855" s="1">
        <v>662200</v>
      </c>
      <c r="AH1855" s="36">
        <v>3748</v>
      </c>
      <c r="AI1855" s="1">
        <v>1900</v>
      </c>
      <c r="AJ1855" s="36">
        <v>3747</v>
      </c>
      <c r="AK1855" s="1">
        <v>6300</v>
      </c>
      <c r="AL1855" s="2">
        <v>0.6381944444444444</v>
      </c>
      <c r="AM1855" s="3">
        <v>46238</v>
      </c>
      <c r="AN1855" t="s">
        <v>298</v>
      </c>
      <c r="AO1855" t="s">
        <v>395</v>
      </c>
    </row>
    <row r="1856" spans="1:41">
      <c r="A1856" s="8">
        <v>46216</v>
      </c>
      <c r="B1856" s="67">
        <v>4000</v>
      </c>
      <c r="C1856" s="67">
        <v>-0.89</v>
      </c>
      <c r="D1856" s="67">
        <v>67160</v>
      </c>
      <c r="E1856" s="67">
        <v>-2.4</v>
      </c>
      <c r="F1856" s="69">
        <v>7013</v>
      </c>
      <c r="G1856" t="s">
        <v>78</v>
      </c>
      <c r="H1856">
        <v>0</v>
      </c>
      <c r="I1856" t="s">
        <v>288</v>
      </c>
      <c r="J1856" t="s">
        <v>289</v>
      </c>
      <c r="K1856" t="s">
        <v>295</v>
      </c>
      <c r="L1856" s="36">
        <v>2827.5</v>
      </c>
      <c r="M1856">
        <v>17</v>
      </c>
      <c r="N1856" s="66">
        <v>6.0000000000000001E-3</v>
      </c>
      <c r="O1856" s="36">
        <v>2810.5</v>
      </c>
      <c r="P1856" s="66">
        <v>6.0000000000000001E-3</v>
      </c>
      <c r="Q1856" s="36">
        <v>2784</v>
      </c>
      <c r="R1856" s="36">
        <v>2873</v>
      </c>
      <c r="S1856" s="36">
        <v>2725.5</v>
      </c>
      <c r="T1856" s="66">
        <v>1.5599999999999999E-2</v>
      </c>
      <c r="U1856" s="66">
        <v>8.0000000000000002E-3</v>
      </c>
      <c r="V1856" s="66">
        <v>-1.5800000000000002E-2</v>
      </c>
      <c r="W1856" s="66">
        <v>3.7400000000000003E-2</v>
      </c>
      <c r="X1856" s="1">
        <v>11611400</v>
      </c>
      <c r="Y1856" s="1">
        <v>32535153</v>
      </c>
      <c r="Z1856" s="1">
        <v>3061502</v>
      </c>
      <c r="AA1856" t="s">
        <v>426</v>
      </c>
      <c r="AB1856" t="s">
        <v>637</v>
      </c>
      <c r="AC1856">
        <v>18.170000000000002</v>
      </c>
      <c r="AD1856">
        <v>4.59</v>
      </c>
      <c r="AE1856">
        <v>0.81</v>
      </c>
      <c r="AF1856" t="s">
        <v>230</v>
      </c>
      <c r="AG1856" s="1">
        <v>461700</v>
      </c>
      <c r="AH1856" s="36">
        <v>2828</v>
      </c>
      <c r="AI1856" s="1">
        <v>1400</v>
      </c>
      <c r="AJ1856" s="36">
        <v>2827.5</v>
      </c>
      <c r="AK1856">
        <v>600</v>
      </c>
      <c r="AL1856" s="2">
        <v>0.6381944444444444</v>
      </c>
      <c r="AM1856" s="3">
        <v>46239</v>
      </c>
      <c r="AN1856" t="s">
        <v>298</v>
      </c>
      <c r="AO1856" t="s">
        <v>395</v>
      </c>
    </row>
    <row r="1857" spans="1:41">
      <c r="A1857" s="8">
        <v>46216</v>
      </c>
      <c r="B1857" s="67">
        <v>4000</v>
      </c>
      <c r="C1857" s="67">
        <v>-0.89</v>
      </c>
      <c r="D1857" s="67">
        <v>67160</v>
      </c>
      <c r="E1857" s="67">
        <v>-2.4</v>
      </c>
      <c r="F1857" s="69">
        <v>7047</v>
      </c>
      <c r="G1857" t="s">
        <v>79</v>
      </c>
      <c r="H1857">
        <v>0</v>
      </c>
      <c r="I1857" t="s">
        <v>347</v>
      </c>
      <c r="J1857" t="s">
        <v>289</v>
      </c>
      <c r="K1857" t="s">
        <v>295</v>
      </c>
      <c r="L1857" s="36">
        <v>2557</v>
      </c>
      <c r="M1857">
        <v>11</v>
      </c>
      <c r="N1857" s="66">
        <v>4.3E-3</v>
      </c>
      <c r="O1857" s="36">
        <v>2546</v>
      </c>
      <c r="P1857" s="66">
        <v>4.3E-3</v>
      </c>
      <c r="Q1857" s="36">
        <v>2545</v>
      </c>
      <c r="R1857" s="36">
        <v>2606</v>
      </c>
      <c r="S1857" s="36">
        <v>2537</v>
      </c>
      <c r="T1857" s="66">
        <v>4.7000000000000002E-3</v>
      </c>
      <c r="U1857" s="66">
        <v>-3.8E-3</v>
      </c>
      <c r="V1857" s="66">
        <v>-1.8800000000000001E-2</v>
      </c>
      <c r="W1857" s="66">
        <v>7.7999999999999996E-3</v>
      </c>
      <c r="X1857" s="1">
        <v>102200</v>
      </c>
      <c r="Y1857" s="1">
        <v>262176</v>
      </c>
      <c r="Z1857" s="1">
        <v>36299</v>
      </c>
      <c r="AA1857" t="s">
        <v>714</v>
      </c>
      <c r="AB1857" t="s">
        <v>638</v>
      </c>
      <c r="AC1857">
        <v>10.130000000000001</v>
      </c>
      <c r="AD1857">
        <v>3.17</v>
      </c>
      <c r="AE1857">
        <v>0.51</v>
      </c>
      <c r="AF1857" t="s">
        <v>230</v>
      </c>
      <c r="AG1857">
        <v>0</v>
      </c>
      <c r="AH1857" s="36">
        <v>2559</v>
      </c>
      <c r="AI1857">
        <v>100</v>
      </c>
      <c r="AJ1857" s="36">
        <v>2556</v>
      </c>
      <c r="AK1857">
        <v>200</v>
      </c>
      <c r="AL1857" s="2">
        <v>0.6381944444444444</v>
      </c>
      <c r="AM1857" s="3">
        <v>46246</v>
      </c>
      <c r="AN1857" t="s">
        <v>298</v>
      </c>
      <c r="AO1857" t="s">
        <v>313</v>
      </c>
    </row>
    <row r="1858" spans="1:41">
      <c r="A1858" s="8">
        <v>46216</v>
      </c>
      <c r="B1858" s="67">
        <v>4000</v>
      </c>
      <c r="C1858" s="67">
        <v>-0.89</v>
      </c>
      <c r="D1858" s="67">
        <v>67160</v>
      </c>
      <c r="E1858" s="67">
        <v>-2.4</v>
      </c>
      <c r="F1858" s="69">
        <v>7084</v>
      </c>
      <c r="G1858" t="s">
        <v>80</v>
      </c>
      <c r="H1858">
        <v>0</v>
      </c>
      <c r="I1858" t="s">
        <v>347</v>
      </c>
      <c r="J1858" t="s">
        <v>323</v>
      </c>
      <c r="K1858" t="s">
        <v>290</v>
      </c>
      <c r="L1858" s="36">
        <v>2760</v>
      </c>
      <c r="M1858">
        <v>-16</v>
      </c>
      <c r="N1858" s="66">
        <v>-5.7999999999999996E-3</v>
      </c>
      <c r="O1858" s="36">
        <v>2776</v>
      </c>
      <c r="P1858" s="66">
        <v>-5.7000000000000002E-3</v>
      </c>
      <c r="Q1858" s="36">
        <v>2776</v>
      </c>
      <c r="R1858" s="36">
        <v>2776</v>
      </c>
      <c r="S1858" s="36">
        <v>2750</v>
      </c>
      <c r="T1858" s="66">
        <v>-5.7000000000000002E-3</v>
      </c>
      <c r="U1858" s="66">
        <v>-4.5999999999999999E-3</v>
      </c>
      <c r="V1858" s="66">
        <v>-5.7000000000000002E-3</v>
      </c>
      <c r="W1858" s="66">
        <v>3.5999999999999999E-3</v>
      </c>
      <c r="X1858" s="1">
        <v>2600</v>
      </c>
      <c r="Y1858" s="1">
        <v>7178</v>
      </c>
      <c r="Z1858" s="1">
        <v>8996</v>
      </c>
      <c r="AA1858" t="s">
        <v>430</v>
      </c>
      <c r="AB1858" t="s">
        <v>642</v>
      </c>
      <c r="AC1858">
        <v>40.229999999999997</v>
      </c>
      <c r="AD1858">
        <v>1.43</v>
      </c>
      <c r="AE1858">
        <v>3.8</v>
      </c>
      <c r="AF1858">
        <v>0.6</v>
      </c>
      <c r="AG1858">
        <v>100</v>
      </c>
      <c r="AH1858" s="36">
        <v>2760</v>
      </c>
      <c r="AI1858">
        <v>200</v>
      </c>
      <c r="AJ1858" s="36">
        <v>2750</v>
      </c>
      <c r="AK1858">
        <v>100</v>
      </c>
      <c r="AL1858" s="2">
        <v>0.54236111111111107</v>
      </c>
      <c r="AM1858" s="3">
        <v>46248</v>
      </c>
      <c r="AN1858" t="s">
        <v>298</v>
      </c>
      <c r="AO1858" t="s">
        <v>313</v>
      </c>
    </row>
    <row r="1859" spans="1:41">
      <c r="A1859" s="8">
        <v>46216</v>
      </c>
      <c r="B1859" s="67">
        <v>4000</v>
      </c>
      <c r="C1859" s="67">
        <v>-0.89</v>
      </c>
      <c r="D1859" s="67">
        <v>67160</v>
      </c>
      <c r="E1859" s="67">
        <v>-2.4</v>
      </c>
      <c r="F1859" s="69">
        <v>7182</v>
      </c>
      <c r="G1859" t="s">
        <v>81</v>
      </c>
      <c r="H1859">
        <v>0</v>
      </c>
      <c r="I1859" t="s">
        <v>288</v>
      </c>
      <c r="J1859" t="s">
        <v>289</v>
      </c>
      <c r="K1859" t="s">
        <v>290</v>
      </c>
      <c r="L1859" s="36">
        <v>3293</v>
      </c>
      <c r="M1859">
        <v>32</v>
      </c>
      <c r="N1859" s="66">
        <v>9.7999999999999997E-3</v>
      </c>
      <c r="O1859" s="36">
        <v>3261</v>
      </c>
      <c r="P1859" s="66">
        <v>9.7999999999999997E-3</v>
      </c>
      <c r="Q1859" s="36">
        <v>3290</v>
      </c>
      <c r="R1859" s="36">
        <v>3363</v>
      </c>
      <c r="S1859" s="36">
        <v>3281</v>
      </c>
      <c r="T1859" s="66">
        <v>8.9999999999999998E-4</v>
      </c>
      <c r="U1859" s="66">
        <v>-1.11E-2</v>
      </c>
      <c r="V1859" s="66">
        <v>-2.0799999999999999E-2</v>
      </c>
      <c r="W1859" s="66">
        <v>3.5999999999999999E-3</v>
      </c>
      <c r="X1859" s="1">
        <v>3561800</v>
      </c>
      <c r="Y1859" s="1">
        <v>11816899</v>
      </c>
      <c r="Z1859" s="1">
        <v>11775368</v>
      </c>
      <c r="AA1859" t="s">
        <v>715</v>
      </c>
      <c r="AB1859" t="s">
        <v>433</v>
      </c>
      <c r="AC1859">
        <v>17.77</v>
      </c>
      <c r="AD1859">
        <v>1.27</v>
      </c>
      <c r="AE1859">
        <v>2.82</v>
      </c>
      <c r="AF1859" t="s">
        <v>230</v>
      </c>
      <c r="AG1859" s="1">
        <v>54800</v>
      </c>
      <c r="AH1859" s="36">
        <v>3293</v>
      </c>
      <c r="AI1859" s="1">
        <v>1700</v>
      </c>
      <c r="AJ1859" s="36">
        <v>3292</v>
      </c>
      <c r="AK1859" s="1">
        <v>2600</v>
      </c>
      <c r="AL1859" s="2">
        <v>0.6381944444444444</v>
      </c>
      <c r="AM1859" s="3">
        <v>46241</v>
      </c>
      <c r="AN1859" t="s">
        <v>298</v>
      </c>
      <c r="AO1859" t="s">
        <v>434</v>
      </c>
    </row>
    <row r="1860" spans="1:41">
      <c r="A1860" s="8">
        <v>46216</v>
      </c>
      <c r="B1860" s="67">
        <v>4000</v>
      </c>
      <c r="C1860" s="67">
        <v>-0.89</v>
      </c>
      <c r="D1860" s="67">
        <v>67160</v>
      </c>
      <c r="E1860" s="67">
        <v>-2.4</v>
      </c>
      <c r="F1860" s="69">
        <v>7203</v>
      </c>
      <c r="G1860" t="s">
        <v>82</v>
      </c>
      <c r="H1860">
        <v>0</v>
      </c>
      <c r="I1860" t="s">
        <v>288</v>
      </c>
      <c r="J1860" t="s">
        <v>289</v>
      </c>
      <c r="K1860" t="s">
        <v>295</v>
      </c>
      <c r="L1860" s="36">
        <v>2796.5</v>
      </c>
      <c r="M1860">
        <v>-26.5</v>
      </c>
      <c r="N1860" s="66">
        <v>-9.4000000000000004E-3</v>
      </c>
      <c r="O1860" s="36">
        <v>2823</v>
      </c>
      <c r="P1860" s="66">
        <v>-9.2999999999999992E-3</v>
      </c>
      <c r="Q1860" s="36">
        <v>2844</v>
      </c>
      <c r="R1860" s="36">
        <v>2847</v>
      </c>
      <c r="S1860" s="36">
        <v>2794</v>
      </c>
      <c r="T1860" s="66">
        <v>-1.67E-2</v>
      </c>
      <c r="U1860" s="66">
        <v>-4.7999999999999996E-3</v>
      </c>
      <c r="V1860" s="66">
        <v>-1.77E-2</v>
      </c>
      <c r="W1860" s="66">
        <v>8.0000000000000004E-4</v>
      </c>
      <c r="X1860" s="1">
        <v>15038700</v>
      </c>
      <c r="Y1860" s="1">
        <v>42278932</v>
      </c>
      <c r="Z1860" s="1">
        <v>40814882</v>
      </c>
      <c r="AA1860" t="s">
        <v>435</v>
      </c>
      <c r="AB1860" t="s">
        <v>699</v>
      </c>
      <c r="AC1860">
        <v>11.04</v>
      </c>
      <c r="AD1860">
        <v>0.91</v>
      </c>
      <c r="AE1860">
        <v>3.58</v>
      </c>
      <c r="AF1860" t="s">
        <v>230</v>
      </c>
      <c r="AG1860" s="1">
        <v>286500</v>
      </c>
      <c r="AH1860" s="36">
        <v>2797</v>
      </c>
      <c r="AI1860" s="1">
        <v>10700</v>
      </c>
      <c r="AJ1860" s="36">
        <v>2796.5</v>
      </c>
      <c r="AK1860">
        <v>600</v>
      </c>
      <c r="AL1860" s="2">
        <v>0.6381944444444444</v>
      </c>
      <c r="AM1860" s="3">
        <v>46238</v>
      </c>
      <c r="AN1860" t="s">
        <v>298</v>
      </c>
      <c r="AO1860" t="s">
        <v>437</v>
      </c>
    </row>
    <row r="1861" spans="1:41">
      <c r="A1861" s="8">
        <v>46216</v>
      </c>
      <c r="B1861" s="67">
        <v>4000</v>
      </c>
      <c r="C1861" s="67">
        <v>-0.89</v>
      </c>
      <c r="D1861" s="67">
        <v>67160</v>
      </c>
      <c r="E1861" s="67">
        <v>-2.4</v>
      </c>
      <c r="F1861" s="69">
        <v>7213</v>
      </c>
      <c r="G1861" t="s">
        <v>83</v>
      </c>
      <c r="H1861">
        <v>0</v>
      </c>
      <c r="I1861" t="s">
        <v>314</v>
      </c>
      <c r="J1861" t="s">
        <v>289</v>
      </c>
      <c r="K1861" t="s">
        <v>295</v>
      </c>
      <c r="L1861">
        <v>613</v>
      </c>
      <c r="M1861">
        <v>-11</v>
      </c>
      <c r="N1861" s="66">
        <v>-1.7600000000000001E-2</v>
      </c>
      <c r="O1861">
        <v>624</v>
      </c>
      <c r="P1861" s="66">
        <v>-1.7600000000000001E-2</v>
      </c>
      <c r="Q1861">
        <v>623</v>
      </c>
      <c r="R1861">
        <v>624</v>
      </c>
      <c r="S1861">
        <v>606</v>
      </c>
      <c r="T1861" s="66">
        <v>-1.6E-2</v>
      </c>
      <c r="U1861" s="66">
        <v>1.6000000000000001E-3</v>
      </c>
      <c r="V1861" s="66">
        <v>-1.7600000000000001E-2</v>
      </c>
      <c r="W1861" s="66">
        <v>1.15E-2</v>
      </c>
      <c r="X1861" s="1">
        <v>26000</v>
      </c>
      <c r="Y1861" s="1">
        <v>15932</v>
      </c>
      <c r="Z1861" s="1">
        <v>9741</v>
      </c>
      <c r="AA1861" t="s">
        <v>524</v>
      </c>
      <c r="AB1861" t="s">
        <v>439</v>
      </c>
      <c r="AC1861">
        <v>7.18</v>
      </c>
      <c r="AD1861">
        <v>0.86</v>
      </c>
      <c r="AE1861">
        <v>4.24</v>
      </c>
      <c r="AF1861" t="s">
        <v>230</v>
      </c>
      <c r="AG1861">
        <v>300</v>
      </c>
      <c r="AH1861">
        <v>615</v>
      </c>
      <c r="AI1861">
        <v>600</v>
      </c>
      <c r="AJ1861">
        <v>613</v>
      </c>
      <c r="AK1861" s="1">
        <v>1100</v>
      </c>
      <c r="AL1861" s="2">
        <v>0.63263888888888886</v>
      </c>
      <c r="AM1861" s="3">
        <v>46241</v>
      </c>
      <c r="AN1861" t="s">
        <v>298</v>
      </c>
      <c r="AO1861" t="s">
        <v>437</v>
      </c>
    </row>
    <row r="1862" spans="1:41">
      <c r="A1862" s="8">
        <v>46216</v>
      </c>
      <c r="B1862" s="67">
        <v>4000</v>
      </c>
      <c r="C1862" s="67">
        <v>-0.89</v>
      </c>
      <c r="D1862" s="67">
        <v>67160</v>
      </c>
      <c r="E1862" s="67">
        <v>-2.4</v>
      </c>
      <c r="F1862" s="69">
        <v>7220</v>
      </c>
      <c r="G1862" t="s">
        <v>84</v>
      </c>
      <c r="H1862">
        <v>0</v>
      </c>
      <c r="I1862" t="s">
        <v>288</v>
      </c>
      <c r="J1862" t="s">
        <v>289</v>
      </c>
      <c r="K1862" t="s">
        <v>290</v>
      </c>
      <c r="L1862" s="36">
        <v>3555</v>
      </c>
      <c r="M1862">
        <v>-85</v>
      </c>
      <c r="N1862" s="66">
        <v>-2.3400000000000001E-2</v>
      </c>
      <c r="O1862" s="36">
        <v>3640</v>
      </c>
      <c r="P1862" s="66">
        <v>-2.3300000000000001E-2</v>
      </c>
      <c r="Q1862" s="36">
        <v>3690</v>
      </c>
      <c r="R1862" s="36">
        <v>3835</v>
      </c>
      <c r="S1862" s="36">
        <v>3550</v>
      </c>
      <c r="T1862" s="66">
        <v>-3.6499999999999998E-2</v>
      </c>
      <c r="U1862" s="66">
        <v>-4.5600000000000002E-2</v>
      </c>
      <c r="V1862" s="66">
        <v>-7.2999999999999995E-2</v>
      </c>
      <c r="W1862" s="66">
        <v>1.4E-3</v>
      </c>
      <c r="X1862" s="1">
        <v>1206600</v>
      </c>
      <c r="Y1862" s="1">
        <v>4452992</v>
      </c>
      <c r="Z1862" s="1">
        <v>233143</v>
      </c>
      <c r="AA1862" t="s">
        <v>563</v>
      </c>
      <c r="AB1862" t="s">
        <v>441</v>
      </c>
      <c r="AC1862">
        <v>35.83</v>
      </c>
      <c r="AD1862">
        <v>1.9</v>
      </c>
      <c r="AE1862">
        <v>1.1299999999999999</v>
      </c>
      <c r="AF1862" t="s">
        <v>230</v>
      </c>
      <c r="AG1862" s="1">
        <v>11300</v>
      </c>
      <c r="AH1862" s="36">
        <v>3560</v>
      </c>
      <c r="AI1862" s="1">
        <v>2400</v>
      </c>
      <c r="AJ1862" s="36">
        <v>3555</v>
      </c>
      <c r="AK1862" s="1">
        <v>1200</v>
      </c>
      <c r="AL1862" s="2">
        <v>0.6381944444444444</v>
      </c>
      <c r="AM1862" s="3">
        <v>46239</v>
      </c>
      <c r="AN1862" t="s">
        <v>298</v>
      </c>
      <c r="AO1862" t="s">
        <v>437</v>
      </c>
    </row>
    <row r="1863" spans="1:41">
      <c r="A1863" s="8">
        <v>46216</v>
      </c>
      <c r="B1863" s="67">
        <v>4000</v>
      </c>
      <c r="C1863" s="67">
        <v>-0.89</v>
      </c>
      <c r="D1863" s="67">
        <v>67160</v>
      </c>
      <c r="E1863" s="67">
        <v>-2.4</v>
      </c>
      <c r="F1863" s="69">
        <v>7269</v>
      </c>
      <c r="G1863" t="s">
        <v>85</v>
      </c>
      <c r="H1863">
        <v>0</v>
      </c>
      <c r="I1863" t="s">
        <v>288</v>
      </c>
      <c r="J1863" t="s">
        <v>289</v>
      </c>
      <c r="K1863" t="s">
        <v>290</v>
      </c>
      <c r="L1863" s="36">
        <v>2031.5</v>
      </c>
      <c r="M1863">
        <v>-4.5</v>
      </c>
      <c r="N1863" s="66">
        <v>-2.2000000000000001E-3</v>
      </c>
      <c r="O1863" s="36">
        <v>2036</v>
      </c>
      <c r="P1863" s="66">
        <v>-2.2000000000000001E-3</v>
      </c>
      <c r="Q1863" s="36">
        <v>2051</v>
      </c>
      <c r="R1863" s="36">
        <v>2053</v>
      </c>
      <c r="S1863" s="36">
        <v>2013</v>
      </c>
      <c r="T1863" s="66">
        <v>-9.4999999999999998E-3</v>
      </c>
      <c r="U1863" s="66">
        <v>9.1000000000000004E-3</v>
      </c>
      <c r="V1863" s="66">
        <v>-1.04E-2</v>
      </c>
      <c r="W1863" s="66">
        <v>9.1000000000000004E-3</v>
      </c>
      <c r="X1863" s="1">
        <v>4766100</v>
      </c>
      <c r="Y1863" s="1">
        <v>9663617</v>
      </c>
      <c r="Z1863" s="1">
        <v>3991057</v>
      </c>
      <c r="AA1863" t="s">
        <v>442</v>
      </c>
      <c r="AB1863" t="s">
        <v>443</v>
      </c>
      <c r="AC1863">
        <v>10.31</v>
      </c>
      <c r="AD1863">
        <v>1.1499999999999999</v>
      </c>
      <c r="AE1863">
        <v>2.5099999999999998</v>
      </c>
      <c r="AF1863" t="s">
        <v>230</v>
      </c>
      <c r="AG1863" s="1">
        <v>4089900</v>
      </c>
      <c r="AH1863" s="36">
        <v>2032</v>
      </c>
      <c r="AI1863" s="1">
        <v>5500</v>
      </c>
      <c r="AJ1863" s="36">
        <v>2031.5</v>
      </c>
      <c r="AK1863" s="1">
        <v>2300</v>
      </c>
      <c r="AL1863" s="2">
        <v>0.6381944444444444</v>
      </c>
      <c r="AM1863" s="3">
        <v>46239</v>
      </c>
      <c r="AN1863" t="s">
        <v>298</v>
      </c>
      <c r="AO1863" t="s">
        <v>437</v>
      </c>
    </row>
    <row r="1864" spans="1:41">
      <c r="A1864" s="8">
        <v>46216</v>
      </c>
      <c r="B1864" s="67">
        <v>4000</v>
      </c>
      <c r="C1864" s="67">
        <v>-0.89</v>
      </c>
      <c r="D1864" s="67">
        <v>67160</v>
      </c>
      <c r="E1864" s="67">
        <v>-2.4</v>
      </c>
      <c r="F1864" s="69">
        <v>7272</v>
      </c>
      <c r="G1864" t="s">
        <v>86</v>
      </c>
      <c r="H1864">
        <v>0</v>
      </c>
      <c r="I1864" t="s">
        <v>288</v>
      </c>
      <c r="J1864" t="s">
        <v>289</v>
      </c>
      <c r="K1864" t="s">
        <v>295</v>
      </c>
      <c r="L1864" s="36">
        <v>1237</v>
      </c>
      <c r="M1864">
        <v>-6.5</v>
      </c>
      <c r="N1864" s="66">
        <v>-5.1999999999999998E-3</v>
      </c>
      <c r="O1864" s="36">
        <v>1243.5</v>
      </c>
      <c r="P1864" s="66">
        <v>-5.1999999999999998E-3</v>
      </c>
      <c r="Q1864" s="36">
        <v>1252.5</v>
      </c>
      <c r="R1864" s="36">
        <v>1254</v>
      </c>
      <c r="S1864" s="36">
        <v>1231.5</v>
      </c>
      <c r="T1864" s="66">
        <v>-1.23E-2</v>
      </c>
      <c r="U1864" s="66">
        <v>1.6000000000000001E-3</v>
      </c>
      <c r="V1864" s="66">
        <v>-1.35E-2</v>
      </c>
      <c r="W1864" s="66">
        <v>4.4000000000000003E-3</v>
      </c>
      <c r="X1864" s="1">
        <v>2923200</v>
      </c>
      <c r="Y1864" s="1">
        <v>3625801</v>
      </c>
      <c r="Z1864" s="1">
        <v>1259420</v>
      </c>
      <c r="AA1864" t="s">
        <v>444</v>
      </c>
      <c r="AB1864" t="s">
        <v>445</v>
      </c>
      <c r="AC1864">
        <v>9.74</v>
      </c>
      <c r="AD1864">
        <v>1.06</v>
      </c>
      <c r="AE1864">
        <v>4.04</v>
      </c>
      <c r="AF1864" t="s">
        <v>230</v>
      </c>
      <c r="AG1864" s="1">
        <v>456900</v>
      </c>
      <c r="AH1864" s="36">
        <v>1237.5</v>
      </c>
      <c r="AI1864" s="1">
        <v>14600</v>
      </c>
      <c r="AJ1864" s="36">
        <v>1237</v>
      </c>
      <c r="AK1864" s="1">
        <v>2900</v>
      </c>
      <c r="AL1864" s="2">
        <v>0.6381944444444444</v>
      </c>
      <c r="AM1864" s="3">
        <v>46238</v>
      </c>
      <c r="AN1864" t="s">
        <v>293</v>
      </c>
      <c r="AO1864" t="s">
        <v>437</v>
      </c>
    </row>
    <row r="1865" spans="1:41">
      <c r="A1865" s="8">
        <v>46216</v>
      </c>
      <c r="B1865" s="67">
        <v>4000</v>
      </c>
      <c r="C1865" s="67">
        <v>-0.89</v>
      </c>
      <c r="D1865" s="67">
        <v>67160</v>
      </c>
      <c r="E1865" s="67">
        <v>-2.4</v>
      </c>
      <c r="F1865" s="69">
        <v>7376</v>
      </c>
      <c r="G1865" t="s">
        <v>87</v>
      </c>
      <c r="H1865">
        <v>0</v>
      </c>
      <c r="I1865" t="s">
        <v>347</v>
      </c>
      <c r="J1865" t="s">
        <v>323</v>
      </c>
      <c r="K1865" t="s">
        <v>295</v>
      </c>
      <c r="L1865">
        <v>973</v>
      </c>
      <c r="M1865">
        <v>-1</v>
      </c>
      <c r="N1865" s="66">
        <v>-1E-3</v>
      </c>
      <c r="O1865">
        <v>974</v>
      </c>
      <c r="P1865" s="66">
        <v>-1E-3</v>
      </c>
      <c r="Q1865">
        <v>974</v>
      </c>
      <c r="R1865">
        <v>985</v>
      </c>
      <c r="S1865">
        <v>951</v>
      </c>
      <c r="T1865" s="66">
        <v>-1E-3</v>
      </c>
      <c r="U1865" s="66">
        <v>3.0000000000000001E-3</v>
      </c>
      <c r="V1865" s="66">
        <v>-1.21E-2</v>
      </c>
      <c r="W1865" s="66">
        <v>2.3099999999999999E-2</v>
      </c>
      <c r="X1865" s="1">
        <v>5100</v>
      </c>
      <c r="Y1865" s="1">
        <v>4929</v>
      </c>
      <c r="Z1865" s="1">
        <v>4144</v>
      </c>
      <c r="AA1865" t="s">
        <v>446</v>
      </c>
      <c r="AB1865" t="s">
        <v>447</v>
      </c>
      <c r="AC1865">
        <v>0</v>
      </c>
      <c r="AD1865">
        <v>3.87</v>
      </c>
      <c r="AE1865">
        <v>0</v>
      </c>
      <c r="AF1865">
        <v>0.5</v>
      </c>
      <c r="AG1865">
        <v>0</v>
      </c>
      <c r="AH1865">
        <v>983</v>
      </c>
      <c r="AI1865">
        <v>200</v>
      </c>
      <c r="AJ1865">
        <v>973</v>
      </c>
      <c r="AK1865">
        <v>800</v>
      </c>
      <c r="AL1865" s="2">
        <v>0.63680555555555551</v>
      </c>
      <c r="AM1865" s="3">
        <v>46246</v>
      </c>
      <c r="AN1865" t="s">
        <v>448</v>
      </c>
      <c r="AO1865" t="s">
        <v>313</v>
      </c>
    </row>
    <row r="1866" spans="1:41">
      <c r="A1866" s="8">
        <v>46216</v>
      </c>
      <c r="B1866" s="67">
        <v>4000</v>
      </c>
      <c r="C1866" s="67">
        <v>-0.89</v>
      </c>
      <c r="D1866" s="67">
        <v>67160</v>
      </c>
      <c r="E1866" s="67">
        <v>-2.4</v>
      </c>
      <c r="F1866" s="69">
        <v>7525</v>
      </c>
      <c r="G1866" t="s">
        <v>88</v>
      </c>
      <c r="H1866">
        <v>0</v>
      </c>
      <c r="I1866" t="s">
        <v>288</v>
      </c>
      <c r="J1866" t="s">
        <v>289</v>
      </c>
      <c r="K1866" t="s">
        <v>295</v>
      </c>
      <c r="L1866" s="36">
        <v>3550</v>
      </c>
      <c r="M1866">
        <v>-35</v>
      </c>
      <c r="N1866" s="66">
        <v>-9.7999999999999997E-3</v>
      </c>
      <c r="O1866" s="36">
        <v>3585</v>
      </c>
      <c r="P1866" s="66">
        <v>-9.7000000000000003E-3</v>
      </c>
      <c r="Q1866" s="36">
        <v>3585</v>
      </c>
      <c r="R1866" s="36">
        <v>3630</v>
      </c>
      <c r="S1866" s="36">
        <v>3550</v>
      </c>
      <c r="T1866" s="66">
        <v>-9.7000000000000003E-3</v>
      </c>
      <c r="U1866" s="66">
        <v>-2.8E-3</v>
      </c>
      <c r="V1866" s="66">
        <v>-2.1999999999999999E-2</v>
      </c>
      <c r="W1866" s="66">
        <v>0</v>
      </c>
      <c r="X1866" s="1">
        <v>6800</v>
      </c>
      <c r="Y1866" s="1">
        <v>24365</v>
      </c>
      <c r="Z1866" s="1">
        <v>30672</v>
      </c>
      <c r="AA1866" t="s">
        <v>449</v>
      </c>
      <c r="AB1866" t="s">
        <v>450</v>
      </c>
      <c r="AC1866">
        <v>9.59</v>
      </c>
      <c r="AD1866">
        <v>1</v>
      </c>
      <c r="AE1866">
        <v>4.5599999999999996</v>
      </c>
      <c r="AF1866" t="s">
        <v>230</v>
      </c>
      <c r="AG1866" s="1">
        <v>7600</v>
      </c>
      <c r="AH1866" s="36">
        <v>3560</v>
      </c>
      <c r="AI1866">
        <v>200</v>
      </c>
      <c r="AJ1866" s="36">
        <v>3550</v>
      </c>
      <c r="AK1866">
        <v>200</v>
      </c>
      <c r="AL1866" s="2">
        <v>0.63472222222222219</v>
      </c>
      <c r="AM1866" s="3">
        <v>46241</v>
      </c>
      <c r="AN1866" t="s">
        <v>298</v>
      </c>
      <c r="AO1866" t="s">
        <v>322</v>
      </c>
    </row>
    <row r="1867" spans="1:41">
      <c r="A1867" s="8">
        <v>46216</v>
      </c>
      <c r="B1867" s="67">
        <v>4000</v>
      </c>
      <c r="C1867" s="67">
        <v>-0.89</v>
      </c>
      <c r="D1867" s="67">
        <v>67160</v>
      </c>
      <c r="E1867" s="67">
        <v>-2.4</v>
      </c>
      <c r="F1867" s="69">
        <v>7729</v>
      </c>
      <c r="G1867" t="s">
        <v>89</v>
      </c>
      <c r="H1867">
        <v>0</v>
      </c>
      <c r="I1867" t="s">
        <v>288</v>
      </c>
      <c r="J1867" t="s">
        <v>289</v>
      </c>
      <c r="K1867" t="s">
        <v>290</v>
      </c>
      <c r="L1867" s="36">
        <v>18775</v>
      </c>
      <c r="M1867">
        <v>-130</v>
      </c>
      <c r="N1867" s="66">
        <v>-6.8999999999999999E-3</v>
      </c>
      <c r="O1867" s="36">
        <v>18905</v>
      </c>
      <c r="P1867" s="66">
        <v>-6.7999999999999996E-3</v>
      </c>
      <c r="Q1867" s="36">
        <v>18910</v>
      </c>
      <c r="R1867" s="36">
        <v>19420</v>
      </c>
      <c r="S1867" s="36">
        <v>18625</v>
      </c>
      <c r="T1867" s="66">
        <v>-7.1000000000000004E-3</v>
      </c>
      <c r="U1867" s="66">
        <v>-1.3100000000000001E-2</v>
      </c>
      <c r="V1867" s="66">
        <v>-3.32E-2</v>
      </c>
      <c r="W1867" s="66">
        <v>8.0000000000000002E-3</v>
      </c>
      <c r="X1867" s="1">
        <v>330200</v>
      </c>
      <c r="Y1867" s="1">
        <v>6248569</v>
      </c>
      <c r="Z1867" s="1">
        <v>793900</v>
      </c>
      <c r="AA1867" t="s">
        <v>700</v>
      </c>
      <c r="AB1867" t="s">
        <v>452</v>
      </c>
      <c r="AC1867">
        <v>27.21</v>
      </c>
      <c r="AD1867">
        <v>3.98</v>
      </c>
      <c r="AE1867">
        <v>1.47</v>
      </c>
      <c r="AF1867" t="s">
        <v>230</v>
      </c>
      <c r="AG1867" s="1">
        <v>5800</v>
      </c>
      <c r="AH1867" s="36">
        <v>18780</v>
      </c>
      <c r="AI1867">
        <v>400</v>
      </c>
      <c r="AJ1867" s="36">
        <v>18760</v>
      </c>
      <c r="AK1867">
        <v>100</v>
      </c>
      <c r="AL1867" s="2">
        <v>0.6381944444444444</v>
      </c>
      <c r="AM1867" s="3">
        <v>46238</v>
      </c>
      <c r="AN1867" t="s">
        <v>298</v>
      </c>
      <c r="AO1867" t="s">
        <v>453</v>
      </c>
    </row>
    <row r="1868" spans="1:41">
      <c r="A1868" s="8">
        <v>46216</v>
      </c>
      <c r="B1868" s="67">
        <v>4000</v>
      </c>
      <c r="C1868" s="67">
        <v>-0.89</v>
      </c>
      <c r="D1868" s="67">
        <v>67160</v>
      </c>
      <c r="E1868" s="67">
        <v>-2.4</v>
      </c>
      <c r="F1868" s="69">
        <v>7921</v>
      </c>
      <c r="G1868" t="s">
        <v>90</v>
      </c>
      <c r="H1868">
        <v>0</v>
      </c>
      <c r="I1868" t="s">
        <v>288</v>
      </c>
      <c r="J1868" t="s">
        <v>289</v>
      </c>
      <c r="K1868" t="s">
        <v>295</v>
      </c>
      <c r="L1868" s="36">
        <v>4300</v>
      </c>
      <c r="M1868">
        <v>135</v>
      </c>
      <c r="N1868" s="66">
        <v>3.2399999999999998E-2</v>
      </c>
      <c r="O1868" s="36">
        <v>4165</v>
      </c>
      <c r="P1868" s="66">
        <v>3.2399999999999998E-2</v>
      </c>
      <c r="Q1868" s="36">
        <v>4175</v>
      </c>
      <c r="R1868" s="36">
        <v>4325</v>
      </c>
      <c r="S1868" s="36">
        <v>4175</v>
      </c>
      <c r="T1868" s="66">
        <v>2.9899999999999999E-2</v>
      </c>
      <c r="U1868" s="66">
        <v>5.7999999999999996E-3</v>
      </c>
      <c r="V1868" s="66">
        <v>-5.7000000000000002E-3</v>
      </c>
      <c r="W1868" s="66">
        <v>2.9899999999999999E-2</v>
      </c>
      <c r="X1868" s="1">
        <v>71500</v>
      </c>
      <c r="Y1868" s="1">
        <v>305708</v>
      </c>
      <c r="Z1868" s="1">
        <v>56559</v>
      </c>
      <c r="AA1868" t="s">
        <v>454</v>
      </c>
      <c r="AB1868" t="s">
        <v>591</v>
      </c>
      <c r="AC1868">
        <v>19.13</v>
      </c>
      <c r="AD1868">
        <v>1.8</v>
      </c>
      <c r="AE1868">
        <v>2.79</v>
      </c>
      <c r="AF1868" t="s">
        <v>230</v>
      </c>
      <c r="AG1868" s="1">
        <v>1300</v>
      </c>
      <c r="AH1868" s="36">
        <v>4305</v>
      </c>
      <c r="AI1868" s="1">
        <v>1000</v>
      </c>
      <c r="AJ1868" s="36">
        <v>4295</v>
      </c>
      <c r="AK1868">
        <v>900</v>
      </c>
      <c r="AL1868" s="2">
        <v>0.6381944444444444</v>
      </c>
      <c r="AM1868" s="3">
        <v>46211</v>
      </c>
      <c r="AN1868" t="s">
        <v>326</v>
      </c>
      <c r="AO1868" t="s">
        <v>456</v>
      </c>
    </row>
    <row r="1869" spans="1:41">
      <c r="A1869" s="8">
        <v>46216</v>
      </c>
      <c r="B1869" s="67">
        <v>4000</v>
      </c>
      <c r="C1869" s="67">
        <v>-0.89</v>
      </c>
      <c r="D1869" s="67">
        <v>67160</v>
      </c>
      <c r="E1869" s="67">
        <v>-2.4</v>
      </c>
      <c r="F1869" s="69">
        <v>8031</v>
      </c>
      <c r="G1869" t="s">
        <v>91</v>
      </c>
      <c r="H1869">
        <v>0</v>
      </c>
      <c r="I1869" t="s">
        <v>288</v>
      </c>
      <c r="J1869" t="s">
        <v>289</v>
      </c>
      <c r="K1869" t="s">
        <v>295</v>
      </c>
      <c r="L1869" s="36">
        <v>4561</v>
      </c>
      <c r="M1869">
        <v>5</v>
      </c>
      <c r="N1869" s="66">
        <v>1.1000000000000001E-3</v>
      </c>
      <c r="O1869" s="36">
        <v>4556</v>
      </c>
      <c r="P1869" s="66">
        <v>1E-3</v>
      </c>
      <c r="Q1869" s="36">
        <v>4618</v>
      </c>
      <c r="R1869" s="36">
        <v>4635</v>
      </c>
      <c r="S1869" s="36">
        <v>4559</v>
      </c>
      <c r="T1869" s="66">
        <v>-1.23E-2</v>
      </c>
      <c r="U1869" s="66">
        <v>-6.3E-3</v>
      </c>
      <c r="V1869" s="66">
        <v>-1.5900000000000001E-2</v>
      </c>
      <c r="W1869" s="66">
        <v>4.0000000000000002E-4</v>
      </c>
      <c r="X1869" s="1">
        <v>2692800</v>
      </c>
      <c r="Y1869" s="1">
        <v>12369459</v>
      </c>
      <c r="Z1869" s="1">
        <v>13065744</v>
      </c>
      <c r="AA1869" t="s">
        <v>457</v>
      </c>
      <c r="AB1869" t="s">
        <v>701</v>
      </c>
      <c r="AC1869">
        <v>14.05</v>
      </c>
      <c r="AD1869">
        <v>1.47</v>
      </c>
      <c r="AE1869">
        <v>3.07</v>
      </c>
      <c r="AF1869" t="s">
        <v>230</v>
      </c>
      <c r="AG1869" s="1">
        <v>288300</v>
      </c>
      <c r="AH1869" s="36">
        <v>4562</v>
      </c>
      <c r="AI1869">
        <v>900</v>
      </c>
      <c r="AJ1869" s="36">
        <v>4561</v>
      </c>
      <c r="AK1869">
        <v>800</v>
      </c>
      <c r="AL1869" s="2">
        <v>0.6381944444444444</v>
      </c>
      <c r="AM1869" s="3">
        <v>46238</v>
      </c>
      <c r="AN1869" t="s">
        <v>298</v>
      </c>
      <c r="AO1869" t="s">
        <v>322</v>
      </c>
    </row>
    <row r="1870" spans="1:41">
      <c r="A1870" s="8">
        <v>46216</v>
      </c>
      <c r="B1870" s="67">
        <v>4000</v>
      </c>
      <c r="C1870" s="67">
        <v>-0.89</v>
      </c>
      <c r="D1870" s="67">
        <v>67160</v>
      </c>
      <c r="E1870" s="67">
        <v>-2.4</v>
      </c>
      <c r="F1870" s="69">
        <v>8058</v>
      </c>
      <c r="G1870" t="s">
        <v>92</v>
      </c>
      <c r="H1870">
        <v>0</v>
      </c>
      <c r="I1870" t="s">
        <v>288</v>
      </c>
      <c r="J1870" t="s">
        <v>289</v>
      </c>
      <c r="K1870" t="s">
        <v>290</v>
      </c>
      <c r="L1870" s="36">
        <v>4429</v>
      </c>
      <c r="M1870">
        <v>20</v>
      </c>
      <c r="N1870" s="66">
        <v>4.4999999999999997E-3</v>
      </c>
      <c r="O1870" s="36">
        <v>4409</v>
      </c>
      <c r="P1870" s="66">
        <v>4.4999999999999997E-3</v>
      </c>
      <c r="Q1870" s="36">
        <v>4479</v>
      </c>
      <c r="R1870" s="36">
        <v>4518</v>
      </c>
      <c r="S1870" s="36">
        <v>4404</v>
      </c>
      <c r="T1870" s="66">
        <v>-1.11E-2</v>
      </c>
      <c r="U1870" s="66">
        <v>-9.1000000000000004E-3</v>
      </c>
      <c r="V1870" s="66">
        <v>-1.9599999999999999E-2</v>
      </c>
      <c r="W1870" s="66">
        <v>5.5999999999999999E-3</v>
      </c>
      <c r="X1870" s="1">
        <v>4632900</v>
      </c>
      <c r="Y1870" s="1">
        <v>20653391</v>
      </c>
      <c r="Z1870" s="1">
        <v>16433931</v>
      </c>
      <c r="AA1870" t="s">
        <v>459</v>
      </c>
      <c r="AB1870" t="s">
        <v>460</v>
      </c>
      <c r="AC1870">
        <v>14.74</v>
      </c>
      <c r="AD1870">
        <v>1.71</v>
      </c>
      <c r="AE1870">
        <v>2.82</v>
      </c>
      <c r="AF1870" t="s">
        <v>230</v>
      </c>
      <c r="AG1870" s="1">
        <v>583600</v>
      </c>
      <c r="AH1870" s="36">
        <v>4429</v>
      </c>
      <c r="AI1870" s="1">
        <v>2100</v>
      </c>
      <c r="AJ1870" s="36">
        <v>4427</v>
      </c>
      <c r="AK1870" s="1">
        <v>3700</v>
      </c>
      <c r="AL1870" s="2">
        <v>0.6381944444444444</v>
      </c>
      <c r="AM1870" s="3">
        <v>46237</v>
      </c>
      <c r="AN1870" t="s">
        <v>298</v>
      </c>
      <c r="AO1870" t="s">
        <v>322</v>
      </c>
    </row>
    <row r="1871" spans="1:41">
      <c r="A1871" s="8">
        <v>46216</v>
      </c>
      <c r="B1871" s="67">
        <v>4000</v>
      </c>
      <c r="C1871" s="67">
        <v>-0.89</v>
      </c>
      <c r="D1871" s="67">
        <v>67160</v>
      </c>
      <c r="E1871" s="67">
        <v>-2.4</v>
      </c>
      <c r="F1871" s="69">
        <v>8233</v>
      </c>
      <c r="G1871" t="s">
        <v>93</v>
      </c>
      <c r="H1871">
        <v>0</v>
      </c>
      <c r="I1871" t="s">
        <v>288</v>
      </c>
      <c r="J1871" t="s">
        <v>289</v>
      </c>
      <c r="K1871" t="s">
        <v>295</v>
      </c>
      <c r="L1871" s="36">
        <v>2309.5</v>
      </c>
      <c r="M1871">
        <v>18.5</v>
      </c>
      <c r="N1871" s="66">
        <v>8.0999999999999996E-3</v>
      </c>
      <c r="O1871" s="36">
        <v>2291</v>
      </c>
      <c r="P1871" s="66">
        <v>8.0000000000000002E-3</v>
      </c>
      <c r="Q1871" s="36">
        <v>2308</v>
      </c>
      <c r="R1871" s="36">
        <v>2332.5</v>
      </c>
      <c r="S1871" s="36">
        <v>2251.5</v>
      </c>
      <c r="T1871" s="66">
        <v>5.9999999999999995E-4</v>
      </c>
      <c r="U1871" s="66">
        <v>1.2E-2</v>
      </c>
      <c r="V1871" s="66">
        <v>-9.7999999999999997E-3</v>
      </c>
      <c r="W1871" s="66">
        <v>2.5700000000000001E-2</v>
      </c>
      <c r="X1871" s="1">
        <v>1080500</v>
      </c>
      <c r="Y1871" s="1">
        <v>2482364</v>
      </c>
      <c r="Z1871" s="1">
        <v>704879</v>
      </c>
      <c r="AA1871" t="s">
        <v>702</v>
      </c>
      <c r="AB1871" t="s">
        <v>462</v>
      </c>
      <c r="AC1871">
        <v>17.8</v>
      </c>
      <c r="AD1871">
        <v>1.5</v>
      </c>
      <c r="AE1871">
        <v>1.73</v>
      </c>
      <c r="AF1871" t="s">
        <v>230</v>
      </c>
      <c r="AG1871" s="1">
        <v>65600</v>
      </c>
      <c r="AH1871" s="36">
        <v>2310</v>
      </c>
      <c r="AI1871">
        <v>900</v>
      </c>
      <c r="AJ1871" s="36">
        <v>2309</v>
      </c>
      <c r="AK1871">
        <v>900</v>
      </c>
      <c r="AL1871" s="2">
        <v>0.6381944444444444</v>
      </c>
      <c r="AM1871" s="3">
        <v>46203</v>
      </c>
      <c r="AN1871" t="s">
        <v>463</v>
      </c>
      <c r="AO1871" t="s">
        <v>327</v>
      </c>
    </row>
    <row r="1872" spans="1:41">
      <c r="A1872" s="8">
        <v>46216</v>
      </c>
      <c r="B1872" s="67">
        <v>4000</v>
      </c>
      <c r="C1872" s="67">
        <v>-0.89</v>
      </c>
      <c r="D1872" s="67">
        <v>67160</v>
      </c>
      <c r="E1872" s="67">
        <v>-2.4</v>
      </c>
      <c r="F1872" s="69">
        <v>8304</v>
      </c>
      <c r="G1872" t="s">
        <v>94</v>
      </c>
      <c r="H1872">
        <v>0</v>
      </c>
      <c r="I1872" t="s">
        <v>288</v>
      </c>
      <c r="J1872" t="s">
        <v>289</v>
      </c>
      <c r="K1872" t="s">
        <v>295</v>
      </c>
      <c r="L1872" s="36">
        <v>2907</v>
      </c>
      <c r="M1872">
        <v>-0.5</v>
      </c>
      <c r="N1872" s="66">
        <v>-2.0000000000000001E-4</v>
      </c>
      <c r="O1872" s="36">
        <v>2907.5</v>
      </c>
      <c r="P1872" s="66">
        <v>-1E-4</v>
      </c>
      <c r="Q1872" s="36">
        <v>2935</v>
      </c>
      <c r="R1872" s="36">
        <v>2964.5</v>
      </c>
      <c r="S1872" s="36">
        <v>2883</v>
      </c>
      <c r="T1872" s="66">
        <v>-9.4999999999999998E-3</v>
      </c>
      <c r="U1872" s="66">
        <v>-1E-4</v>
      </c>
      <c r="V1872" s="66">
        <v>-1.9300000000000001E-2</v>
      </c>
      <c r="W1872" s="66">
        <v>8.3000000000000001E-3</v>
      </c>
      <c r="X1872" s="1">
        <v>1086000</v>
      </c>
      <c r="Y1872" s="1">
        <v>3162950</v>
      </c>
      <c r="Z1872" s="1">
        <v>406367</v>
      </c>
      <c r="AA1872" t="s">
        <v>716</v>
      </c>
      <c r="AB1872" t="s">
        <v>465</v>
      </c>
      <c r="AC1872">
        <v>14.9</v>
      </c>
      <c r="AD1872">
        <v>0.83</v>
      </c>
      <c r="AE1872">
        <v>3.44</v>
      </c>
      <c r="AF1872" t="s">
        <v>230</v>
      </c>
      <c r="AG1872" s="1">
        <v>15200</v>
      </c>
      <c r="AH1872" s="36">
        <v>2907.5</v>
      </c>
      <c r="AI1872">
        <v>500</v>
      </c>
      <c r="AJ1872" s="36">
        <v>2907</v>
      </c>
      <c r="AK1872" s="1">
        <v>10400</v>
      </c>
      <c r="AL1872" s="2">
        <v>0.6381944444444444</v>
      </c>
      <c r="AM1872" s="3">
        <v>46234</v>
      </c>
      <c r="AN1872" t="s">
        <v>298</v>
      </c>
      <c r="AO1872" t="s">
        <v>434</v>
      </c>
    </row>
    <row r="1873" spans="1:41">
      <c r="A1873" s="8">
        <v>46216</v>
      </c>
      <c r="B1873" s="67">
        <v>4000</v>
      </c>
      <c r="C1873" s="67">
        <v>-0.89</v>
      </c>
      <c r="D1873" s="67">
        <v>67160</v>
      </c>
      <c r="E1873" s="67">
        <v>-2.4</v>
      </c>
      <c r="F1873" s="69">
        <v>8316</v>
      </c>
      <c r="G1873" t="s">
        <v>95</v>
      </c>
      <c r="H1873">
        <v>0</v>
      </c>
      <c r="I1873" t="s">
        <v>288</v>
      </c>
      <c r="J1873" t="s">
        <v>289</v>
      </c>
      <c r="K1873" t="s">
        <v>295</v>
      </c>
      <c r="L1873" s="36">
        <v>6912</v>
      </c>
      <c r="M1873">
        <v>98</v>
      </c>
      <c r="N1873" s="66">
        <v>1.44E-2</v>
      </c>
      <c r="O1873" s="36">
        <v>6814</v>
      </c>
      <c r="P1873" s="66">
        <v>1.43E-2</v>
      </c>
      <c r="Q1873" s="36">
        <v>6890</v>
      </c>
      <c r="R1873" s="36">
        <v>7029</v>
      </c>
      <c r="S1873" s="36">
        <v>6883</v>
      </c>
      <c r="T1873" s="66">
        <v>3.0999999999999999E-3</v>
      </c>
      <c r="U1873" s="66">
        <v>-1.2800000000000001E-2</v>
      </c>
      <c r="V1873" s="66">
        <v>-1.66E-2</v>
      </c>
      <c r="W1873" s="66">
        <v>4.1999999999999997E-3</v>
      </c>
      <c r="X1873" s="1">
        <v>11222000</v>
      </c>
      <c r="Y1873" s="1">
        <v>78096047</v>
      </c>
      <c r="Z1873" s="1">
        <v>26455667</v>
      </c>
      <c r="AA1873" t="s">
        <v>717</v>
      </c>
      <c r="AB1873" t="s">
        <v>467</v>
      </c>
      <c r="AC1873">
        <v>15.37</v>
      </c>
      <c r="AD1873">
        <v>1.67</v>
      </c>
      <c r="AE1873">
        <v>2.6</v>
      </c>
      <c r="AF1873" t="s">
        <v>230</v>
      </c>
      <c r="AG1873">
        <v>0</v>
      </c>
      <c r="AH1873" s="36">
        <v>6912</v>
      </c>
      <c r="AI1873">
        <v>100</v>
      </c>
      <c r="AJ1873" s="36">
        <v>6911</v>
      </c>
      <c r="AK1873" s="1">
        <v>2000</v>
      </c>
      <c r="AL1873" s="2">
        <v>0.6381944444444444</v>
      </c>
      <c r="AM1873" s="3">
        <v>46234</v>
      </c>
      <c r="AN1873" t="s">
        <v>298</v>
      </c>
      <c r="AO1873" t="s">
        <v>434</v>
      </c>
    </row>
    <row r="1874" spans="1:41">
      <c r="A1874" s="8">
        <v>46216</v>
      </c>
      <c r="B1874" s="67">
        <v>4000</v>
      </c>
      <c r="C1874" s="67">
        <v>-0.89</v>
      </c>
      <c r="D1874" s="67">
        <v>67160</v>
      </c>
      <c r="E1874" s="67">
        <v>-2.4</v>
      </c>
      <c r="F1874" s="69">
        <v>8331</v>
      </c>
      <c r="G1874" t="s">
        <v>96</v>
      </c>
      <c r="H1874">
        <v>0</v>
      </c>
      <c r="I1874" t="s">
        <v>288</v>
      </c>
      <c r="J1874" t="s">
        <v>289</v>
      </c>
      <c r="K1874" t="s">
        <v>295</v>
      </c>
      <c r="L1874" s="36">
        <v>2748.5</v>
      </c>
      <c r="M1874">
        <v>-5</v>
      </c>
      <c r="N1874" s="66">
        <v>-1.8E-3</v>
      </c>
      <c r="O1874" s="36">
        <v>2753.5</v>
      </c>
      <c r="P1874" s="66">
        <v>-1.8E-3</v>
      </c>
      <c r="Q1874" s="36">
        <v>2740</v>
      </c>
      <c r="R1874" s="36">
        <v>2797.5</v>
      </c>
      <c r="S1874" s="36">
        <v>2737.5</v>
      </c>
      <c r="T1874" s="66">
        <v>3.0999999999999999E-3</v>
      </c>
      <c r="U1874" s="66">
        <v>-1.9E-3</v>
      </c>
      <c r="V1874" s="66">
        <v>-1.7500000000000002E-2</v>
      </c>
      <c r="W1874" s="66">
        <v>4.0000000000000001E-3</v>
      </c>
      <c r="X1874" s="1">
        <v>2552700</v>
      </c>
      <c r="Y1874" s="1">
        <v>7038236</v>
      </c>
      <c r="Z1874" s="1">
        <v>2131519</v>
      </c>
      <c r="AA1874" t="s">
        <v>718</v>
      </c>
      <c r="AB1874" t="s">
        <v>469</v>
      </c>
      <c r="AC1874">
        <v>17.760000000000002</v>
      </c>
      <c r="AD1874">
        <v>1.52</v>
      </c>
      <c r="AE1874">
        <v>2.33</v>
      </c>
      <c r="AF1874" t="s">
        <v>230</v>
      </c>
      <c r="AG1874" s="1">
        <v>30800</v>
      </c>
      <c r="AH1874" s="36">
        <v>2749.5</v>
      </c>
      <c r="AI1874" s="1">
        <v>1400</v>
      </c>
      <c r="AJ1874" s="36">
        <v>2748.5</v>
      </c>
      <c r="AK1874">
        <v>200</v>
      </c>
      <c r="AL1874" s="2">
        <v>0.6381944444444444</v>
      </c>
      <c r="AM1874" s="3">
        <v>46238</v>
      </c>
      <c r="AN1874" t="s">
        <v>298</v>
      </c>
      <c r="AO1874" t="s">
        <v>434</v>
      </c>
    </row>
    <row r="1875" spans="1:41">
      <c r="A1875" s="8">
        <v>46216</v>
      </c>
      <c r="B1875" s="67">
        <v>4000</v>
      </c>
      <c r="C1875" s="67">
        <v>-0.89</v>
      </c>
      <c r="D1875" s="67">
        <v>67160</v>
      </c>
      <c r="E1875" s="67">
        <v>-2.4</v>
      </c>
      <c r="F1875" s="69">
        <v>8424</v>
      </c>
      <c r="G1875" t="s">
        <v>97</v>
      </c>
      <c r="H1875">
        <v>0</v>
      </c>
      <c r="I1875" t="s">
        <v>288</v>
      </c>
      <c r="J1875" t="s">
        <v>289</v>
      </c>
      <c r="K1875" t="s">
        <v>290</v>
      </c>
      <c r="L1875" s="36">
        <v>4265</v>
      </c>
      <c r="M1875">
        <v>-2</v>
      </c>
      <c r="N1875" s="66">
        <v>-5.0000000000000001E-4</v>
      </c>
      <c r="O1875" s="36">
        <v>4267</v>
      </c>
      <c r="P1875" s="66">
        <v>-4.0000000000000002E-4</v>
      </c>
      <c r="Q1875" s="36">
        <v>4310</v>
      </c>
      <c r="R1875" s="36">
        <v>4318</v>
      </c>
      <c r="S1875" s="36">
        <v>4262</v>
      </c>
      <c r="T1875" s="66">
        <v>-1.04E-2</v>
      </c>
      <c r="U1875" s="66">
        <v>-3.8999999999999998E-3</v>
      </c>
      <c r="V1875" s="66">
        <v>-1.2200000000000001E-2</v>
      </c>
      <c r="W1875" s="66">
        <v>6.9999999999999999E-4</v>
      </c>
      <c r="X1875" s="1">
        <v>81000</v>
      </c>
      <c r="Y1875" s="1">
        <v>346748</v>
      </c>
      <c r="Z1875" s="1">
        <v>387532</v>
      </c>
      <c r="AA1875" t="s">
        <v>470</v>
      </c>
      <c r="AB1875" t="s">
        <v>592</v>
      </c>
      <c r="AC1875">
        <v>8.01</v>
      </c>
      <c r="AD1875">
        <v>0.76</v>
      </c>
      <c r="AE1875">
        <v>4.03</v>
      </c>
      <c r="AF1875" t="s">
        <v>230</v>
      </c>
      <c r="AG1875" s="1">
        <v>2000</v>
      </c>
      <c r="AH1875" s="36">
        <v>4266</v>
      </c>
      <c r="AI1875">
        <v>400</v>
      </c>
      <c r="AJ1875" s="36">
        <v>4264</v>
      </c>
      <c r="AK1875">
        <v>600</v>
      </c>
      <c r="AL1875" s="2">
        <v>0.63749999999999996</v>
      </c>
      <c r="AM1875" s="3">
        <v>46233</v>
      </c>
      <c r="AN1875" t="s">
        <v>298</v>
      </c>
      <c r="AO1875" t="s">
        <v>472</v>
      </c>
    </row>
    <row r="1876" spans="1:41">
      <c r="A1876" s="8">
        <v>46216</v>
      </c>
      <c r="B1876" s="67">
        <v>4000</v>
      </c>
      <c r="C1876" s="67">
        <v>-0.89</v>
      </c>
      <c r="D1876" s="67">
        <v>67160</v>
      </c>
      <c r="E1876" s="67">
        <v>-2.4</v>
      </c>
      <c r="F1876" s="69">
        <v>8425</v>
      </c>
      <c r="G1876" t="s">
        <v>98</v>
      </c>
      <c r="H1876">
        <v>0</v>
      </c>
      <c r="I1876" t="s">
        <v>288</v>
      </c>
      <c r="J1876" t="s">
        <v>289</v>
      </c>
      <c r="K1876" t="s">
        <v>290</v>
      </c>
      <c r="L1876" s="36">
        <v>1292</v>
      </c>
      <c r="M1876">
        <v>-4</v>
      </c>
      <c r="N1876" s="66">
        <v>-3.0999999999999999E-3</v>
      </c>
      <c r="O1876" s="36">
        <v>1296</v>
      </c>
      <c r="P1876" s="66">
        <v>-3.0000000000000001E-3</v>
      </c>
      <c r="Q1876" s="36">
        <v>1309</v>
      </c>
      <c r="R1876" s="36">
        <v>1310</v>
      </c>
      <c r="S1876" s="36">
        <v>1291</v>
      </c>
      <c r="T1876" s="66">
        <v>-1.29E-2</v>
      </c>
      <c r="U1876" s="66">
        <v>-1.5E-3</v>
      </c>
      <c r="V1876" s="66">
        <v>-1.37E-2</v>
      </c>
      <c r="W1876" s="66">
        <v>6.9999999999999999E-4</v>
      </c>
      <c r="X1876" s="1">
        <v>414500</v>
      </c>
      <c r="Y1876" s="1">
        <v>537838</v>
      </c>
      <c r="Z1876" s="1">
        <v>406548</v>
      </c>
      <c r="AA1876" t="s">
        <v>473</v>
      </c>
      <c r="AB1876" t="s">
        <v>607</v>
      </c>
      <c r="AC1876">
        <v>7.75</v>
      </c>
      <c r="AD1876">
        <v>0.84</v>
      </c>
      <c r="AE1876">
        <v>4.0199999999999996</v>
      </c>
      <c r="AF1876" t="s">
        <v>230</v>
      </c>
      <c r="AG1876" s="1">
        <v>180700</v>
      </c>
      <c r="AH1876" s="36">
        <v>1292</v>
      </c>
      <c r="AI1876" s="1">
        <v>6600</v>
      </c>
      <c r="AJ1876" s="36">
        <v>1291</v>
      </c>
      <c r="AK1876" s="1">
        <v>1000</v>
      </c>
      <c r="AL1876" s="2">
        <v>0.63749999999999996</v>
      </c>
      <c r="AM1876" s="3">
        <v>46233</v>
      </c>
      <c r="AN1876" t="s">
        <v>298</v>
      </c>
      <c r="AO1876" t="s">
        <v>472</v>
      </c>
    </row>
    <row r="1877" spans="1:41">
      <c r="A1877" s="8">
        <v>46216</v>
      </c>
      <c r="B1877" s="67">
        <v>4000</v>
      </c>
      <c r="C1877" s="67">
        <v>-0.89</v>
      </c>
      <c r="D1877" s="67">
        <v>67160</v>
      </c>
      <c r="E1877" s="67">
        <v>-2.4</v>
      </c>
      <c r="F1877" s="69">
        <v>8591</v>
      </c>
      <c r="G1877" t="s">
        <v>99</v>
      </c>
      <c r="H1877">
        <v>0</v>
      </c>
      <c r="I1877" t="s">
        <v>288</v>
      </c>
      <c r="J1877" t="s">
        <v>289</v>
      </c>
      <c r="K1877" t="s">
        <v>295</v>
      </c>
      <c r="L1877" s="36">
        <v>6377</v>
      </c>
      <c r="M1877">
        <v>-92</v>
      </c>
      <c r="N1877" s="66">
        <v>-1.4200000000000001E-2</v>
      </c>
      <c r="O1877" s="36">
        <v>6469</v>
      </c>
      <c r="P1877" s="66">
        <v>-1.4200000000000001E-2</v>
      </c>
      <c r="Q1877" s="36">
        <v>6509</v>
      </c>
      <c r="R1877" s="36">
        <v>6580</v>
      </c>
      <c r="S1877" s="36">
        <v>6364</v>
      </c>
      <c r="T1877" s="66">
        <v>-2.0199999999999999E-2</v>
      </c>
      <c r="U1877" s="66">
        <v>-9.7000000000000003E-3</v>
      </c>
      <c r="V1877" s="66">
        <v>-3.0800000000000001E-2</v>
      </c>
      <c r="W1877" s="66">
        <v>2E-3</v>
      </c>
      <c r="X1877" s="1">
        <v>1725100</v>
      </c>
      <c r="Y1877" s="1">
        <v>11142742</v>
      </c>
      <c r="Z1877" s="1">
        <v>7168427</v>
      </c>
      <c r="AA1877" t="s">
        <v>668</v>
      </c>
      <c r="AB1877" t="s">
        <v>476</v>
      </c>
      <c r="AC1877">
        <v>13.17</v>
      </c>
      <c r="AD1877">
        <v>1.56</v>
      </c>
      <c r="AE1877">
        <v>2.94</v>
      </c>
      <c r="AF1877" t="s">
        <v>230</v>
      </c>
      <c r="AG1877" s="1">
        <v>238400</v>
      </c>
      <c r="AH1877" s="36">
        <v>6379</v>
      </c>
      <c r="AI1877">
        <v>400</v>
      </c>
      <c r="AJ1877" s="36">
        <v>6377</v>
      </c>
      <c r="AK1877" s="1">
        <v>1200</v>
      </c>
      <c r="AL1877" s="2">
        <v>0.6381944444444444</v>
      </c>
      <c r="AM1877" s="3">
        <v>46240</v>
      </c>
      <c r="AN1877" t="s">
        <v>298</v>
      </c>
      <c r="AO1877" t="s">
        <v>472</v>
      </c>
    </row>
    <row r="1878" spans="1:41">
      <c r="A1878" s="8">
        <v>46216</v>
      </c>
      <c r="B1878" s="67">
        <v>4000</v>
      </c>
      <c r="C1878" s="67">
        <v>-0.89</v>
      </c>
      <c r="D1878" s="67">
        <v>67160</v>
      </c>
      <c r="E1878" s="67">
        <v>-2.4</v>
      </c>
      <c r="F1878" s="69">
        <v>8593</v>
      </c>
      <c r="G1878" t="s">
        <v>100</v>
      </c>
      <c r="H1878">
        <v>0</v>
      </c>
      <c r="I1878" t="s">
        <v>288</v>
      </c>
      <c r="J1878" t="s">
        <v>289</v>
      </c>
      <c r="K1878" t="s">
        <v>295</v>
      </c>
      <c r="L1878" s="36">
        <v>1373</v>
      </c>
      <c r="M1878">
        <v>8.5</v>
      </c>
      <c r="N1878" s="66">
        <v>6.1999999999999998E-3</v>
      </c>
      <c r="O1878" s="36">
        <v>1364.5</v>
      </c>
      <c r="P1878" s="66">
        <v>6.1999999999999998E-3</v>
      </c>
      <c r="Q1878" s="36">
        <v>1374.5</v>
      </c>
      <c r="R1878" s="36">
        <v>1381.5</v>
      </c>
      <c r="S1878" s="36">
        <v>1369.5</v>
      </c>
      <c r="T1878" s="66">
        <v>-1E-3</v>
      </c>
      <c r="U1878" s="66">
        <v>-5.0000000000000001E-3</v>
      </c>
      <c r="V1878" s="66">
        <v>-6.1000000000000004E-3</v>
      </c>
      <c r="W1878" s="66">
        <v>2.5000000000000001E-3</v>
      </c>
      <c r="X1878" s="1">
        <v>2119600</v>
      </c>
      <c r="Y1878" s="1">
        <v>2917272</v>
      </c>
      <c r="Z1878" s="1">
        <v>2014070</v>
      </c>
      <c r="AA1878" t="s">
        <v>477</v>
      </c>
      <c r="AB1878" t="s">
        <v>594</v>
      </c>
      <c r="AC1878">
        <v>12.32</v>
      </c>
      <c r="AD1878">
        <v>0.99</v>
      </c>
      <c r="AE1878">
        <v>3.71</v>
      </c>
      <c r="AF1878" t="s">
        <v>230</v>
      </c>
      <c r="AG1878" s="1">
        <v>876300</v>
      </c>
      <c r="AH1878" s="36">
        <v>1373.5</v>
      </c>
      <c r="AI1878" s="1">
        <v>6600</v>
      </c>
      <c r="AJ1878" s="36">
        <v>1373</v>
      </c>
      <c r="AK1878" s="1">
        <v>5900</v>
      </c>
      <c r="AL1878" s="2">
        <v>0.6381944444444444</v>
      </c>
      <c r="AM1878" s="3">
        <v>46241</v>
      </c>
      <c r="AN1878" t="s">
        <v>298</v>
      </c>
      <c r="AO1878" t="s">
        <v>472</v>
      </c>
    </row>
    <row r="1879" spans="1:41">
      <c r="A1879" s="8">
        <v>46216</v>
      </c>
      <c r="B1879" s="67">
        <v>4000</v>
      </c>
      <c r="C1879" s="67">
        <v>-0.89</v>
      </c>
      <c r="D1879" s="67">
        <v>67160</v>
      </c>
      <c r="E1879" s="67">
        <v>-2.4</v>
      </c>
      <c r="F1879" s="69">
        <v>8604</v>
      </c>
      <c r="G1879" t="s">
        <v>101</v>
      </c>
      <c r="H1879">
        <v>0</v>
      </c>
      <c r="I1879" t="s">
        <v>288</v>
      </c>
      <c r="J1879" t="s">
        <v>289</v>
      </c>
      <c r="K1879" t="s">
        <v>290</v>
      </c>
      <c r="L1879" s="36">
        <v>1547</v>
      </c>
      <c r="M1879">
        <v>4</v>
      </c>
      <c r="N1879" s="66">
        <v>2.5999999999999999E-3</v>
      </c>
      <c r="O1879" s="36">
        <v>1543</v>
      </c>
      <c r="P1879" s="66">
        <v>2.5000000000000001E-3</v>
      </c>
      <c r="Q1879" s="36">
        <v>1551</v>
      </c>
      <c r="R1879" s="36">
        <v>1577</v>
      </c>
      <c r="S1879" s="36">
        <v>1543.5</v>
      </c>
      <c r="T1879" s="66">
        <v>-2.5000000000000001E-3</v>
      </c>
      <c r="U1879" s="66">
        <v>-8.8999999999999999E-3</v>
      </c>
      <c r="V1879" s="66">
        <v>-1.9E-2</v>
      </c>
      <c r="W1879" s="66">
        <v>2.2000000000000001E-3</v>
      </c>
      <c r="X1879" s="1">
        <v>6339200</v>
      </c>
      <c r="Y1879" s="1">
        <v>9878120</v>
      </c>
      <c r="Z1879" s="1">
        <v>4778006</v>
      </c>
      <c r="AA1879" t="s">
        <v>719</v>
      </c>
      <c r="AB1879" t="s">
        <v>480</v>
      </c>
      <c r="AC1879">
        <v>12.02</v>
      </c>
      <c r="AD1879">
        <v>1.21</v>
      </c>
      <c r="AE1879">
        <v>3.36</v>
      </c>
      <c r="AF1879" t="s">
        <v>230</v>
      </c>
      <c r="AG1879" s="1">
        <v>622100</v>
      </c>
      <c r="AH1879" s="36">
        <v>1547</v>
      </c>
      <c r="AI1879" s="1">
        <v>1100</v>
      </c>
      <c r="AJ1879" s="36">
        <v>1546.5</v>
      </c>
      <c r="AK1879">
        <v>900</v>
      </c>
      <c r="AL1879" s="2">
        <v>0.6381944444444444</v>
      </c>
      <c r="AM1879" s="3">
        <v>46232</v>
      </c>
      <c r="AN1879" t="s">
        <v>298</v>
      </c>
      <c r="AO1879" t="s">
        <v>481</v>
      </c>
    </row>
    <row r="1880" spans="1:41">
      <c r="A1880" s="8">
        <v>46216</v>
      </c>
      <c r="B1880" s="67">
        <v>4000</v>
      </c>
      <c r="C1880" s="67">
        <v>-0.89</v>
      </c>
      <c r="D1880" s="67">
        <v>67160</v>
      </c>
      <c r="E1880" s="67">
        <v>-2.4</v>
      </c>
      <c r="F1880" s="69">
        <v>8697</v>
      </c>
      <c r="G1880" t="s">
        <v>102</v>
      </c>
      <c r="H1880">
        <v>0</v>
      </c>
      <c r="I1880" t="s">
        <v>288</v>
      </c>
      <c r="J1880" t="s">
        <v>289</v>
      </c>
      <c r="K1880" t="s">
        <v>290</v>
      </c>
      <c r="L1880" s="36">
        <v>2206.5</v>
      </c>
      <c r="M1880">
        <v>30</v>
      </c>
      <c r="N1880" s="66">
        <v>1.38E-2</v>
      </c>
      <c r="O1880" s="36">
        <v>2176.5</v>
      </c>
      <c r="P1880" s="66">
        <v>1.37E-2</v>
      </c>
      <c r="Q1880" s="36">
        <v>2221</v>
      </c>
      <c r="R1880" s="36">
        <v>2236.5</v>
      </c>
      <c r="S1880" s="36">
        <v>2189</v>
      </c>
      <c r="T1880" s="66">
        <v>-6.4999999999999997E-3</v>
      </c>
      <c r="U1880" s="66">
        <v>8.9999999999999998E-4</v>
      </c>
      <c r="V1880" s="66">
        <v>-1.34E-2</v>
      </c>
      <c r="W1880" s="66">
        <v>7.9000000000000008E-3</v>
      </c>
      <c r="X1880" s="1">
        <v>1794300</v>
      </c>
      <c r="Y1880" s="1">
        <v>3961108</v>
      </c>
      <c r="Z1880" s="1">
        <v>2276634</v>
      </c>
      <c r="AA1880" t="s">
        <v>669</v>
      </c>
      <c r="AB1880" t="s">
        <v>483</v>
      </c>
      <c r="AC1880">
        <v>27.78</v>
      </c>
      <c r="AD1880">
        <v>6.57</v>
      </c>
      <c r="AE1880">
        <v>2.86</v>
      </c>
      <c r="AF1880" t="s">
        <v>230</v>
      </c>
      <c r="AG1880" s="1">
        <v>87600</v>
      </c>
      <c r="AH1880" s="36">
        <v>2207</v>
      </c>
      <c r="AI1880" s="1">
        <v>1200</v>
      </c>
      <c r="AJ1880" s="36">
        <v>2206</v>
      </c>
      <c r="AK1880" s="1">
        <v>1100</v>
      </c>
      <c r="AL1880" s="2">
        <v>0.6381944444444444</v>
      </c>
      <c r="AM1880" s="3">
        <v>46231</v>
      </c>
      <c r="AN1880" t="s">
        <v>298</v>
      </c>
      <c r="AO1880" t="s">
        <v>472</v>
      </c>
    </row>
    <row r="1881" spans="1:41">
      <c r="A1881" s="8">
        <v>46216</v>
      </c>
      <c r="B1881" s="67">
        <v>4000</v>
      </c>
      <c r="C1881" s="67">
        <v>-0.89</v>
      </c>
      <c r="D1881" s="67">
        <v>67160</v>
      </c>
      <c r="E1881" s="67">
        <v>-2.4</v>
      </c>
      <c r="F1881" s="69">
        <v>8830</v>
      </c>
      <c r="G1881" t="s">
        <v>103</v>
      </c>
      <c r="H1881">
        <v>0</v>
      </c>
      <c r="I1881" t="s">
        <v>288</v>
      </c>
      <c r="J1881" t="s">
        <v>289</v>
      </c>
      <c r="K1881" t="s">
        <v>290</v>
      </c>
      <c r="L1881" s="36">
        <v>3752</v>
      </c>
      <c r="M1881">
        <v>-10</v>
      </c>
      <c r="N1881" s="66">
        <v>-2.7000000000000001E-3</v>
      </c>
      <c r="O1881" s="36">
        <v>3762</v>
      </c>
      <c r="P1881" s="66">
        <v>-2.5999999999999999E-3</v>
      </c>
      <c r="Q1881" s="36">
        <v>3832</v>
      </c>
      <c r="R1881" s="36">
        <v>3864</v>
      </c>
      <c r="S1881" s="36">
        <v>3738</v>
      </c>
      <c r="T1881" s="66">
        <v>-2.0799999999999999E-2</v>
      </c>
      <c r="U1881" s="66">
        <v>5.0000000000000001E-4</v>
      </c>
      <c r="V1881" s="66">
        <v>-2.8899999999999999E-2</v>
      </c>
      <c r="W1881" s="66">
        <v>3.7000000000000002E-3</v>
      </c>
      <c r="X1881" s="1">
        <v>1237800</v>
      </c>
      <c r="Y1881" s="1">
        <v>4667928</v>
      </c>
      <c r="Z1881" s="1">
        <v>3511872</v>
      </c>
      <c r="AA1881" t="s">
        <v>484</v>
      </c>
      <c r="AB1881" t="s">
        <v>620</v>
      </c>
      <c r="AC1881">
        <v>15.54</v>
      </c>
      <c r="AD1881">
        <v>1.4</v>
      </c>
      <c r="AE1881">
        <v>1.39</v>
      </c>
      <c r="AF1881" t="s">
        <v>230</v>
      </c>
      <c r="AG1881" s="1">
        <v>24200</v>
      </c>
      <c r="AH1881" s="36">
        <v>3753</v>
      </c>
      <c r="AI1881" s="1">
        <v>1200</v>
      </c>
      <c r="AJ1881" s="36">
        <v>3751</v>
      </c>
      <c r="AK1881">
        <v>900</v>
      </c>
      <c r="AL1881" s="2">
        <v>0.6381944444444444</v>
      </c>
      <c r="AM1881" s="3">
        <v>46240</v>
      </c>
      <c r="AN1881" t="s">
        <v>298</v>
      </c>
      <c r="AO1881" t="s">
        <v>332</v>
      </c>
    </row>
    <row r="1882" spans="1:41">
      <c r="A1882" s="8">
        <v>46216</v>
      </c>
      <c r="B1882" s="67">
        <v>4000</v>
      </c>
      <c r="C1882" s="67">
        <v>-0.89</v>
      </c>
      <c r="D1882" s="67">
        <v>67160</v>
      </c>
      <c r="E1882" s="67">
        <v>-2.4</v>
      </c>
      <c r="F1882" s="69">
        <v>9020</v>
      </c>
      <c r="G1882" t="s">
        <v>104</v>
      </c>
      <c r="H1882">
        <v>0</v>
      </c>
      <c r="I1882" t="s">
        <v>288</v>
      </c>
      <c r="J1882" t="s">
        <v>289</v>
      </c>
      <c r="K1882" t="s">
        <v>290</v>
      </c>
      <c r="L1882" s="36">
        <v>3517</v>
      </c>
      <c r="M1882">
        <v>39</v>
      </c>
      <c r="N1882" s="66">
        <v>1.12E-2</v>
      </c>
      <c r="O1882" s="36">
        <v>3478</v>
      </c>
      <c r="P1882" s="66">
        <v>1.12E-2</v>
      </c>
      <c r="Q1882" s="36">
        <v>3502</v>
      </c>
      <c r="R1882" s="36">
        <v>3539</v>
      </c>
      <c r="S1882" s="36">
        <v>3469</v>
      </c>
      <c r="T1882" s="66">
        <v>4.1999999999999997E-3</v>
      </c>
      <c r="U1882" s="66">
        <v>-5.5999999999999999E-3</v>
      </c>
      <c r="V1882" s="66">
        <v>-6.1999999999999998E-3</v>
      </c>
      <c r="W1882" s="66">
        <v>1.38E-2</v>
      </c>
      <c r="X1882" s="1">
        <v>1810300</v>
      </c>
      <c r="Y1882" s="1">
        <v>6359366</v>
      </c>
      <c r="Z1882" s="1">
        <v>3989727</v>
      </c>
      <c r="AA1882" t="s">
        <v>486</v>
      </c>
      <c r="AB1882" t="s">
        <v>608</v>
      </c>
      <c r="AC1882">
        <v>15.57</v>
      </c>
      <c r="AD1882">
        <v>1.3</v>
      </c>
      <c r="AE1882">
        <v>2.39</v>
      </c>
      <c r="AF1882" t="s">
        <v>230</v>
      </c>
      <c r="AG1882" s="1">
        <v>31100</v>
      </c>
      <c r="AH1882" s="36">
        <v>3517</v>
      </c>
      <c r="AI1882" s="1">
        <v>3200</v>
      </c>
      <c r="AJ1882" s="36">
        <v>3516</v>
      </c>
      <c r="AK1882" s="1">
        <v>1600</v>
      </c>
      <c r="AL1882" s="2">
        <v>0.6381944444444444</v>
      </c>
      <c r="AM1882" s="3">
        <v>46234</v>
      </c>
      <c r="AN1882" t="s">
        <v>298</v>
      </c>
      <c r="AO1882" t="s">
        <v>488</v>
      </c>
    </row>
    <row r="1883" spans="1:41">
      <c r="A1883" s="8">
        <v>46216</v>
      </c>
      <c r="B1883" s="67">
        <v>4000</v>
      </c>
      <c r="C1883" s="67">
        <v>-0.89</v>
      </c>
      <c r="D1883" s="67">
        <v>67160</v>
      </c>
      <c r="E1883" s="67">
        <v>-2.4</v>
      </c>
      <c r="F1883" s="69">
        <v>9024</v>
      </c>
      <c r="G1883" t="s">
        <v>105</v>
      </c>
      <c r="H1883">
        <v>0</v>
      </c>
      <c r="I1883" t="s">
        <v>288</v>
      </c>
      <c r="J1883" t="s">
        <v>289</v>
      </c>
      <c r="K1883" t="s">
        <v>295</v>
      </c>
      <c r="L1883" s="36">
        <v>3542</v>
      </c>
      <c r="M1883">
        <v>17</v>
      </c>
      <c r="N1883" s="66">
        <v>4.7999999999999996E-3</v>
      </c>
      <c r="O1883" s="36">
        <v>3525</v>
      </c>
      <c r="P1883" s="66">
        <v>4.7999999999999996E-3</v>
      </c>
      <c r="Q1883" s="36">
        <v>3540</v>
      </c>
      <c r="R1883" s="36">
        <v>3577</v>
      </c>
      <c r="S1883" s="36">
        <v>3494</v>
      </c>
      <c r="T1883" s="66">
        <v>5.0000000000000001E-4</v>
      </c>
      <c r="U1883" s="66">
        <v>2.0000000000000001E-4</v>
      </c>
      <c r="V1883" s="66">
        <v>-9.7000000000000003E-3</v>
      </c>
      <c r="W1883" s="66">
        <v>1.37E-2</v>
      </c>
      <c r="X1883" s="1">
        <v>743700</v>
      </c>
      <c r="Y1883" s="1">
        <v>2631962</v>
      </c>
      <c r="Z1883" s="1">
        <v>1083056</v>
      </c>
      <c r="AA1883" t="s">
        <v>489</v>
      </c>
      <c r="AB1883" t="s">
        <v>609</v>
      </c>
      <c r="AC1883">
        <v>33.35</v>
      </c>
      <c r="AD1883">
        <v>1.58</v>
      </c>
      <c r="AE1883">
        <v>1.19</v>
      </c>
      <c r="AF1883" t="s">
        <v>230</v>
      </c>
      <c r="AG1883">
        <v>0</v>
      </c>
      <c r="AH1883" s="36">
        <v>3543</v>
      </c>
      <c r="AI1883">
        <v>900</v>
      </c>
      <c r="AJ1883" s="36">
        <v>3542</v>
      </c>
      <c r="AK1883">
        <v>100</v>
      </c>
      <c r="AL1883" s="2">
        <v>0.6381944444444444</v>
      </c>
      <c r="AM1883" s="3">
        <v>46234</v>
      </c>
      <c r="AN1883" t="s">
        <v>298</v>
      </c>
      <c r="AO1883" t="s">
        <v>488</v>
      </c>
    </row>
    <row r="1884" spans="1:41">
      <c r="A1884" s="8">
        <v>46216</v>
      </c>
      <c r="B1884" s="67">
        <v>4000</v>
      </c>
      <c r="C1884" s="67">
        <v>-0.89</v>
      </c>
      <c r="D1884" s="67">
        <v>67160</v>
      </c>
      <c r="E1884" s="67">
        <v>-2.4</v>
      </c>
      <c r="F1884" s="69">
        <v>9069</v>
      </c>
      <c r="G1884" t="s">
        <v>106</v>
      </c>
      <c r="H1884">
        <v>0</v>
      </c>
      <c r="I1884" t="s">
        <v>288</v>
      </c>
      <c r="J1884" t="s">
        <v>289</v>
      </c>
      <c r="K1884" t="s">
        <v>295</v>
      </c>
      <c r="L1884" s="36">
        <v>2105</v>
      </c>
      <c r="M1884">
        <v>53</v>
      </c>
      <c r="N1884" s="66">
        <v>2.58E-2</v>
      </c>
      <c r="O1884" s="36">
        <v>2052</v>
      </c>
      <c r="P1884" s="66">
        <v>2.58E-2</v>
      </c>
      <c r="Q1884" s="36">
        <v>2073</v>
      </c>
      <c r="R1884" s="36">
        <v>2106</v>
      </c>
      <c r="S1884" s="36">
        <v>2064</v>
      </c>
      <c r="T1884" s="66">
        <v>1.54E-2</v>
      </c>
      <c r="U1884" s="66">
        <v>9.1000000000000004E-3</v>
      </c>
      <c r="V1884" s="66">
        <v>-4.0000000000000002E-4</v>
      </c>
      <c r="W1884" s="66">
        <v>1.9800000000000002E-2</v>
      </c>
      <c r="X1884" s="1">
        <v>284800</v>
      </c>
      <c r="Y1884" s="1">
        <v>595129</v>
      </c>
      <c r="Z1884" s="1">
        <v>369832</v>
      </c>
      <c r="AA1884" t="s">
        <v>491</v>
      </c>
      <c r="AB1884" t="s">
        <v>492</v>
      </c>
      <c r="AC1884">
        <v>15.06</v>
      </c>
      <c r="AD1884">
        <v>1.55</v>
      </c>
      <c r="AE1884">
        <v>2.66</v>
      </c>
      <c r="AF1884" t="s">
        <v>230</v>
      </c>
      <c r="AG1884" s="1">
        <v>23800</v>
      </c>
      <c r="AH1884" s="36">
        <v>2105.5</v>
      </c>
      <c r="AI1884">
        <v>200</v>
      </c>
      <c r="AJ1884" s="36">
        <v>2104.5</v>
      </c>
      <c r="AK1884">
        <v>500</v>
      </c>
      <c r="AL1884" s="2">
        <v>0.6381944444444444</v>
      </c>
      <c r="AM1884" s="3">
        <v>46246</v>
      </c>
      <c r="AN1884" t="s">
        <v>298</v>
      </c>
      <c r="AO1884" t="s">
        <v>488</v>
      </c>
    </row>
    <row r="1885" spans="1:41">
      <c r="A1885" s="8">
        <v>46216</v>
      </c>
      <c r="B1885" s="67">
        <v>4000</v>
      </c>
      <c r="C1885" s="67">
        <v>-0.89</v>
      </c>
      <c r="D1885" s="67">
        <v>67160</v>
      </c>
      <c r="E1885" s="67">
        <v>-2.4</v>
      </c>
      <c r="F1885" s="69">
        <v>9227</v>
      </c>
      <c r="G1885" t="s">
        <v>107</v>
      </c>
      <c r="H1885">
        <v>0</v>
      </c>
      <c r="I1885" t="s">
        <v>347</v>
      </c>
      <c r="J1885" t="s">
        <v>289</v>
      </c>
      <c r="K1885" t="s">
        <v>290</v>
      </c>
      <c r="L1885">
        <v>837</v>
      </c>
      <c r="M1885">
        <v>-38</v>
      </c>
      <c r="N1885" s="66">
        <v>-4.3400000000000001E-2</v>
      </c>
      <c r="O1885">
        <v>875</v>
      </c>
      <c r="P1885" s="66">
        <v>-4.3400000000000001E-2</v>
      </c>
      <c r="Q1885">
        <v>888</v>
      </c>
      <c r="R1885">
        <v>888</v>
      </c>
      <c r="S1885">
        <v>827</v>
      </c>
      <c r="T1885" s="66">
        <v>-5.74E-2</v>
      </c>
      <c r="U1885" s="66">
        <v>-7.1000000000000004E-3</v>
      </c>
      <c r="V1885" s="66">
        <v>-5.74E-2</v>
      </c>
      <c r="W1885" s="66">
        <v>1.2E-2</v>
      </c>
      <c r="X1885" s="1">
        <v>182800</v>
      </c>
      <c r="Y1885" s="1">
        <v>154447</v>
      </c>
      <c r="Z1885" s="1">
        <v>13312</v>
      </c>
      <c r="AA1885" t="s">
        <v>493</v>
      </c>
      <c r="AB1885" t="s">
        <v>494</v>
      </c>
      <c r="AC1885">
        <v>0</v>
      </c>
      <c r="AD1885">
        <v>27.54</v>
      </c>
      <c r="AE1885">
        <v>0</v>
      </c>
      <c r="AF1885">
        <v>2.5</v>
      </c>
      <c r="AG1885" s="1">
        <v>1400</v>
      </c>
      <c r="AH1885">
        <v>840</v>
      </c>
      <c r="AI1885">
        <v>400</v>
      </c>
      <c r="AJ1885">
        <v>836</v>
      </c>
      <c r="AK1885">
        <v>100</v>
      </c>
      <c r="AL1885" s="2">
        <v>0.63749999999999996</v>
      </c>
      <c r="AM1885" s="3">
        <v>46246</v>
      </c>
      <c r="AN1885" t="s">
        <v>350</v>
      </c>
      <c r="AO1885" t="s">
        <v>313</v>
      </c>
    </row>
    <row r="1886" spans="1:41">
      <c r="A1886" s="8">
        <v>46216</v>
      </c>
      <c r="B1886" s="67">
        <v>4000</v>
      </c>
      <c r="C1886" s="67">
        <v>-0.89</v>
      </c>
      <c r="D1886" s="67">
        <v>67160</v>
      </c>
      <c r="E1886" s="67">
        <v>-2.4</v>
      </c>
      <c r="F1886" s="69">
        <v>9303</v>
      </c>
      <c r="G1886" t="s">
        <v>108</v>
      </c>
      <c r="H1886">
        <v>0</v>
      </c>
      <c r="I1886" t="s">
        <v>288</v>
      </c>
      <c r="J1886" t="s">
        <v>289</v>
      </c>
      <c r="K1886" t="s">
        <v>295</v>
      </c>
      <c r="L1886" s="36">
        <v>3870</v>
      </c>
      <c r="M1886">
        <v>5</v>
      </c>
      <c r="N1886" s="66">
        <v>1.2999999999999999E-3</v>
      </c>
      <c r="O1886" s="36">
        <v>3865</v>
      </c>
      <c r="P1886" s="66">
        <v>1.1999999999999999E-3</v>
      </c>
      <c r="Q1886" s="36">
        <v>3880</v>
      </c>
      <c r="R1886" s="36">
        <v>3910</v>
      </c>
      <c r="S1886" s="36">
        <v>3870</v>
      </c>
      <c r="T1886" s="66">
        <v>-2.5000000000000001E-3</v>
      </c>
      <c r="U1886" s="66">
        <v>-7.6E-3</v>
      </c>
      <c r="V1886" s="66">
        <v>-1.0200000000000001E-2</v>
      </c>
      <c r="W1886" s="66">
        <v>0</v>
      </c>
      <c r="X1886" s="1">
        <v>55200</v>
      </c>
      <c r="Y1886" s="1">
        <v>214538</v>
      </c>
      <c r="Z1886" s="1">
        <v>296497</v>
      </c>
      <c r="AA1886" t="s">
        <v>495</v>
      </c>
      <c r="AB1886" t="s">
        <v>496</v>
      </c>
      <c r="AC1886">
        <v>17.07</v>
      </c>
      <c r="AD1886">
        <v>0.93</v>
      </c>
      <c r="AE1886">
        <v>2.66</v>
      </c>
      <c r="AF1886" t="s">
        <v>230</v>
      </c>
      <c r="AG1886" s="1">
        <v>1300</v>
      </c>
      <c r="AH1886" s="36">
        <v>3875</v>
      </c>
      <c r="AI1886" s="1">
        <v>1400</v>
      </c>
      <c r="AJ1886" s="36">
        <v>3870</v>
      </c>
      <c r="AK1886">
        <v>700</v>
      </c>
      <c r="AL1886" s="2">
        <v>0.63749999999999996</v>
      </c>
      <c r="AM1886" s="3">
        <v>46241</v>
      </c>
      <c r="AN1886" t="s">
        <v>298</v>
      </c>
      <c r="AO1886" t="s">
        <v>497</v>
      </c>
    </row>
    <row r="1887" spans="1:41">
      <c r="A1887" s="8">
        <v>46216</v>
      </c>
      <c r="B1887" s="67">
        <v>4000</v>
      </c>
      <c r="C1887" s="67">
        <v>-0.89</v>
      </c>
      <c r="D1887" s="67">
        <v>67160</v>
      </c>
      <c r="E1887" s="67">
        <v>-2.4</v>
      </c>
      <c r="F1887" s="69">
        <v>9308</v>
      </c>
      <c r="G1887" t="s">
        <v>109</v>
      </c>
      <c r="H1887">
        <v>0</v>
      </c>
      <c r="I1887" t="s">
        <v>314</v>
      </c>
      <c r="J1887" t="s">
        <v>289</v>
      </c>
      <c r="K1887" t="s">
        <v>295</v>
      </c>
      <c r="L1887" s="36">
        <v>1581</v>
      </c>
      <c r="M1887">
        <v>-7</v>
      </c>
      <c r="N1887" s="66">
        <v>-4.4000000000000003E-3</v>
      </c>
      <c r="O1887" s="36">
        <v>1588</v>
      </c>
      <c r="P1887" s="66">
        <v>-4.4000000000000003E-3</v>
      </c>
      <c r="Q1887" s="36">
        <v>1600</v>
      </c>
      <c r="R1887" s="36">
        <v>1617</v>
      </c>
      <c r="S1887" s="36">
        <v>1570</v>
      </c>
      <c r="T1887" s="66">
        <v>-1.18E-2</v>
      </c>
      <c r="U1887" s="66">
        <v>-5.9999999999999995E-4</v>
      </c>
      <c r="V1887" s="66">
        <v>-2.2200000000000001E-2</v>
      </c>
      <c r="W1887" s="66">
        <v>7.0000000000000001E-3</v>
      </c>
      <c r="X1887" s="1">
        <v>29000</v>
      </c>
      <c r="Y1887" s="1">
        <v>46035</v>
      </c>
      <c r="Z1887" s="1">
        <v>41221</v>
      </c>
      <c r="AA1887" t="s">
        <v>498</v>
      </c>
      <c r="AB1887" t="s">
        <v>499</v>
      </c>
      <c r="AC1887">
        <v>13.51</v>
      </c>
      <c r="AD1887">
        <v>1.06</v>
      </c>
      <c r="AE1887">
        <v>2.2000000000000002</v>
      </c>
      <c r="AF1887" t="s">
        <v>230</v>
      </c>
      <c r="AG1887" s="1">
        <v>2300</v>
      </c>
      <c r="AH1887" s="36">
        <v>1580</v>
      </c>
      <c r="AI1887">
        <v>600</v>
      </c>
      <c r="AJ1887" s="36">
        <v>1577</v>
      </c>
      <c r="AK1887">
        <v>100</v>
      </c>
      <c r="AL1887" s="2">
        <v>0.63680555555555551</v>
      </c>
      <c r="AM1887" s="3">
        <v>46241</v>
      </c>
      <c r="AN1887" t="s">
        <v>298</v>
      </c>
      <c r="AO1887" t="s">
        <v>500</v>
      </c>
    </row>
    <row r="1888" spans="1:41">
      <c r="A1888" s="8">
        <v>46216</v>
      </c>
      <c r="B1888" s="67">
        <v>4000</v>
      </c>
      <c r="C1888" s="67">
        <v>-0.89</v>
      </c>
      <c r="D1888" s="67">
        <v>67160</v>
      </c>
      <c r="E1888" s="67">
        <v>-2.4</v>
      </c>
      <c r="F1888" s="69">
        <v>9348</v>
      </c>
      <c r="G1888" t="s">
        <v>110</v>
      </c>
      <c r="H1888">
        <v>0</v>
      </c>
      <c r="I1888" t="s">
        <v>347</v>
      </c>
      <c r="J1888" t="s">
        <v>323</v>
      </c>
      <c r="K1888" t="s">
        <v>290</v>
      </c>
      <c r="L1888">
        <v>442</v>
      </c>
      <c r="M1888">
        <v>-3</v>
      </c>
      <c r="N1888" s="66">
        <v>-6.7000000000000002E-3</v>
      </c>
      <c r="O1888">
        <v>445</v>
      </c>
      <c r="P1888" s="66">
        <v>-6.7000000000000002E-3</v>
      </c>
      <c r="Q1888">
        <v>447</v>
      </c>
      <c r="R1888">
        <v>464</v>
      </c>
      <c r="S1888">
        <v>440</v>
      </c>
      <c r="T1888" s="66">
        <v>-1.11E-2</v>
      </c>
      <c r="U1888" s="66">
        <v>-1.3299999999999999E-2</v>
      </c>
      <c r="V1888" s="66">
        <v>-4.7399999999999998E-2</v>
      </c>
      <c r="W1888" s="66">
        <v>4.4999999999999997E-3</v>
      </c>
      <c r="X1888" s="1">
        <v>3154600</v>
      </c>
      <c r="Y1888" s="1">
        <v>1417054</v>
      </c>
      <c r="Z1888" s="1">
        <v>64666</v>
      </c>
      <c r="AA1888" t="s">
        <v>552</v>
      </c>
      <c r="AB1888" t="s">
        <v>502</v>
      </c>
      <c r="AC1888">
        <v>0</v>
      </c>
      <c r="AD1888">
        <v>4.29</v>
      </c>
      <c r="AE1888">
        <v>0</v>
      </c>
      <c r="AF1888">
        <v>1.8</v>
      </c>
      <c r="AG1888" s="1">
        <v>195800</v>
      </c>
      <c r="AH1888">
        <v>442</v>
      </c>
      <c r="AI1888" s="1">
        <v>1300</v>
      </c>
      <c r="AJ1888">
        <v>441</v>
      </c>
      <c r="AK1888" s="1">
        <v>22700</v>
      </c>
      <c r="AL1888" s="2">
        <v>0.6381944444444444</v>
      </c>
      <c r="AM1888" s="3">
        <v>46241</v>
      </c>
      <c r="AN1888" t="s">
        <v>298</v>
      </c>
      <c r="AO1888" t="s">
        <v>313</v>
      </c>
    </row>
    <row r="1889" spans="1:41">
      <c r="A1889" s="8">
        <v>46216</v>
      </c>
      <c r="B1889" s="67">
        <v>4000</v>
      </c>
      <c r="C1889" s="67">
        <v>-0.89</v>
      </c>
      <c r="D1889" s="67">
        <v>67160</v>
      </c>
      <c r="E1889" s="67">
        <v>-2.4</v>
      </c>
      <c r="F1889" s="69">
        <v>9432</v>
      </c>
      <c r="G1889" t="s">
        <v>111</v>
      </c>
      <c r="H1889">
        <v>0</v>
      </c>
      <c r="I1889" t="s">
        <v>288</v>
      </c>
      <c r="J1889" t="s">
        <v>289</v>
      </c>
      <c r="K1889" t="s">
        <v>290</v>
      </c>
      <c r="L1889">
        <v>148.9</v>
      </c>
      <c r="M1889">
        <v>1.3</v>
      </c>
      <c r="N1889" s="66">
        <v>8.8000000000000005E-3</v>
      </c>
      <c r="O1889">
        <v>147.6</v>
      </c>
      <c r="P1889" s="66">
        <v>8.8000000000000005E-3</v>
      </c>
      <c r="Q1889">
        <v>148.1</v>
      </c>
      <c r="R1889">
        <v>149.30000000000001</v>
      </c>
      <c r="S1889">
        <v>147.80000000000001</v>
      </c>
      <c r="T1889" s="66">
        <v>5.4000000000000003E-3</v>
      </c>
      <c r="U1889" s="66">
        <v>2.5999999999999999E-3</v>
      </c>
      <c r="V1889" s="66">
        <v>-2.5999999999999999E-3</v>
      </c>
      <c r="W1889" s="66">
        <v>7.4000000000000003E-3</v>
      </c>
      <c r="X1889" s="1">
        <v>131902100</v>
      </c>
      <c r="Y1889" s="1">
        <v>19595952</v>
      </c>
      <c r="Z1889" s="1">
        <v>13482942</v>
      </c>
      <c r="AA1889" t="s">
        <v>503</v>
      </c>
      <c r="AB1889" t="s">
        <v>689</v>
      </c>
      <c r="AC1889">
        <v>12.4</v>
      </c>
      <c r="AD1889">
        <v>1.24</v>
      </c>
      <c r="AE1889">
        <v>3.63</v>
      </c>
      <c r="AF1889" t="s">
        <v>230</v>
      </c>
      <c r="AG1889" s="1">
        <v>2145300</v>
      </c>
      <c r="AH1889">
        <v>148.9</v>
      </c>
      <c r="AI1889" s="1">
        <v>264100</v>
      </c>
      <c r="AJ1889">
        <v>148.80000000000001</v>
      </c>
      <c r="AK1889" s="1">
        <v>339200</v>
      </c>
      <c r="AL1889" s="2">
        <v>0.6381944444444444</v>
      </c>
      <c r="AM1889" s="3">
        <v>46240</v>
      </c>
      <c r="AN1889" t="s">
        <v>298</v>
      </c>
      <c r="AO1889" t="s">
        <v>351</v>
      </c>
    </row>
    <row r="1890" spans="1:41">
      <c r="A1890" s="8">
        <v>46216</v>
      </c>
      <c r="B1890" s="67">
        <v>4000</v>
      </c>
      <c r="C1890" s="67">
        <v>-0.89</v>
      </c>
      <c r="D1890" s="67">
        <v>67160</v>
      </c>
      <c r="E1890" s="67">
        <v>-2.4</v>
      </c>
      <c r="F1890" s="69">
        <v>9449</v>
      </c>
      <c r="G1890" t="s">
        <v>112</v>
      </c>
      <c r="H1890">
        <v>0</v>
      </c>
      <c r="I1890" t="s">
        <v>288</v>
      </c>
      <c r="J1890" t="s">
        <v>289</v>
      </c>
      <c r="K1890" t="s">
        <v>290</v>
      </c>
      <c r="L1890" s="36">
        <v>3914</v>
      </c>
      <c r="M1890">
        <v>6</v>
      </c>
      <c r="N1890" s="66">
        <v>1.5E-3</v>
      </c>
      <c r="O1890" s="36">
        <v>3908</v>
      </c>
      <c r="P1890" s="66">
        <v>1.5E-3</v>
      </c>
      <c r="Q1890" s="36">
        <v>3897</v>
      </c>
      <c r="R1890" s="36">
        <v>3935</v>
      </c>
      <c r="S1890" s="36">
        <v>3870</v>
      </c>
      <c r="T1890" s="66">
        <v>4.3E-3</v>
      </c>
      <c r="U1890" s="66">
        <v>1.5E-3</v>
      </c>
      <c r="V1890" s="66">
        <v>-5.3E-3</v>
      </c>
      <c r="W1890" s="66">
        <v>1.1299999999999999E-2</v>
      </c>
      <c r="X1890" s="1">
        <v>331800</v>
      </c>
      <c r="Y1890" s="1">
        <v>1295413</v>
      </c>
      <c r="Z1890" s="1">
        <v>420164</v>
      </c>
      <c r="AA1890" t="s">
        <v>505</v>
      </c>
      <c r="AB1890" t="s">
        <v>506</v>
      </c>
      <c r="AC1890">
        <v>16.59</v>
      </c>
      <c r="AD1890">
        <v>3.52</v>
      </c>
      <c r="AE1890">
        <v>1.99</v>
      </c>
      <c r="AF1890" t="s">
        <v>230</v>
      </c>
      <c r="AG1890" s="1">
        <v>3600</v>
      </c>
      <c r="AH1890" s="36">
        <v>3914</v>
      </c>
      <c r="AI1890">
        <v>300</v>
      </c>
      <c r="AJ1890" s="36">
        <v>3913</v>
      </c>
      <c r="AK1890">
        <v>200</v>
      </c>
      <c r="AL1890" s="2">
        <v>0.6381944444444444</v>
      </c>
      <c r="AM1890" s="3">
        <v>46248</v>
      </c>
      <c r="AN1890" t="s">
        <v>293</v>
      </c>
      <c r="AO1890" t="s">
        <v>351</v>
      </c>
    </row>
    <row r="1891" spans="1:41">
      <c r="A1891" s="8">
        <v>46216</v>
      </c>
      <c r="B1891" s="67">
        <v>4000</v>
      </c>
      <c r="C1891" s="67">
        <v>-0.89</v>
      </c>
      <c r="D1891" s="67">
        <v>67160</v>
      </c>
      <c r="E1891" s="67">
        <v>-2.4</v>
      </c>
      <c r="F1891" s="69">
        <v>9501</v>
      </c>
      <c r="G1891" t="s">
        <v>113</v>
      </c>
      <c r="H1891">
        <v>0</v>
      </c>
      <c r="I1891" t="s">
        <v>288</v>
      </c>
      <c r="J1891" t="s">
        <v>289</v>
      </c>
      <c r="K1891" t="s">
        <v>295</v>
      </c>
      <c r="L1891">
        <v>485.7</v>
      </c>
      <c r="M1891">
        <v>5.3</v>
      </c>
      <c r="N1891" s="66">
        <v>1.0999999999999999E-2</v>
      </c>
      <c r="O1891">
        <v>480.4</v>
      </c>
      <c r="P1891" s="66">
        <v>1.0999999999999999E-2</v>
      </c>
      <c r="Q1891">
        <v>479.1</v>
      </c>
      <c r="R1891">
        <v>494.8</v>
      </c>
      <c r="S1891">
        <v>477.5</v>
      </c>
      <c r="T1891" s="66">
        <v>1.37E-2</v>
      </c>
      <c r="U1891" s="66">
        <v>9.1000000000000004E-3</v>
      </c>
      <c r="V1891" s="66">
        <v>-1.83E-2</v>
      </c>
      <c r="W1891" s="66">
        <v>1.7100000000000001E-2</v>
      </c>
      <c r="X1891" s="1">
        <v>24854800</v>
      </c>
      <c r="Y1891" s="1">
        <v>12037290</v>
      </c>
      <c r="Z1891" s="1">
        <v>780528</v>
      </c>
      <c r="AA1891" t="s">
        <v>507</v>
      </c>
      <c r="AB1891" t="s">
        <v>703</v>
      </c>
      <c r="AC1891">
        <v>3.11</v>
      </c>
      <c r="AD1891">
        <v>0.32</v>
      </c>
      <c r="AE1891">
        <v>0</v>
      </c>
      <c r="AF1891" t="s">
        <v>230</v>
      </c>
      <c r="AG1891" s="1">
        <v>735000</v>
      </c>
      <c r="AH1891">
        <v>485.8</v>
      </c>
      <c r="AI1891" s="1">
        <v>1100</v>
      </c>
      <c r="AJ1891">
        <v>485.7</v>
      </c>
      <c r="AK1891">
        <v>500</v>
      </c>
      <c r="AL1891" s="2">
        <v>0.6381944444444444</v>
      </c>
      <c r="AM1891" s="3">
        <v>46232</v>
      </c>
      <c r="AN1891" t="s">
        <v>298</v>
      </c>
      <c r="AO1891" t="s">
        <v>509</v>
      </c>
    </row>
    <row r="1892" spans="1:41">
      <c r="A1892" s="8">
        <v>46216</v>
      </c>
      <c r="B1892" s="67">
        <v>4000</v>
      </c>
      <c r="C1892" s="67">
        <v>-0.89</v>
      </c>
      <c r="D1892" s="67">
        <v>67160</v>
      </c>
      <c r="E1892" s="67">
        <v>-2.4</v>
      </c>
      <c r="F1892" s="69">
        <v>9531</v>
      </c>
      <c r="G1892" t="s">
        <v>114</v>
      </c>
      <c r="H1892">
        <v>0</v>
      </c>
      <c r="I1892" t="s">
        <v>288</v>
      </c>
      <c r="J1892" t="s">
        <v>289</v>
      </c>
      <c r="K1892" t="s">
        <v>290</v>
      </c>
      <c r="L1892" s="36">
        <v>5928</v>
      </c>
      <c r="M1892">
        <v>-38</v>
      </c>
      <c r="N1892" s="66">
        <v>-6.4000000000000003E-3</v>
      </c>
      <c r="O1892" s="36">
        <v>5966</v>
      </c>
      <c r="P1892" s="66">
        <v>-6.3E-3</v>
      </c>
      <c r="Q1892" s="36">
        <v>6003</v>
      </c>
      <c r="R1892" s="36">
        <v>6030</v>
      </c>
      <c r="S1892" s="36">
        <v>5919</v>
      </c>
      <c r="T1892" s="66">
        <v>-1.24E-2</v>
      </c>
      <c r="U1892" s="66">
        <v>-4.7999999999999996E-3</v>
      </c>
      <c r="V1892" s="66">
        <v>-1.6899999999999998E-2</v>
      </c>
      <c r="W1892" s="66">
        <v>1.5E-3</v>
      </c>
      <c r="X1892" s="1">
        <v>613400</v>
      </c>
      <c r="Y1892" s="1">
        <v>3657368</v>
      </c>
      <c r="Z1892" s="1">
        <v>1985638</v>
      </c>
      <c r="AA1892" t="s">
        <v>510</v>
      </c>
      <c r="AB1892" t="s">
        <v>704</v>
      </c>
      <c r="AC1892">
        <v>14.29</v>
      </c>
      <c r="AD1892">
        <v>1.1499999999999999</v>
      </c>
      <c r="AE1892">
        <v>2.02</v>
      </c>
      <c r="AF1892" t="s">
        <v>230</v>
      </c>
      <c r="AG1892" s="1">
        <v>28500</v>
      </c>
      <c r="AH1892" s="36">
        <v>5928</v>
      </c>
      <c r="AI1892">
        <v>400</v>
      </c>
      <c r="AJ1892" s="36">
        <v>5927</v>
      </c>
      <c r="AK1892">
        <v>200</v>
      </c>
      <c r="AL1892" s="2">
        <v>0.6381944444444444</v>
      </c>
      <c r="AM1892" s="3">
        <v>46233</v>
      </c>
      <c r="AN1892" t="s">
        <v>298</v>
      </c>
      <c r="AO1892" t="s">
        <v>509</v>
      </c>
    </row>
    <row r="1893" spans="1:41">
      <c r="A1893" s="8">
        <v>46216</v>
      </c>
      <c r="B1893" s="67">
        <v>4000</v>
      </c>
      <c r="C1893" s="67">
        <v>-0.89</v>
      </c>
      <c r="D1893" s="67">
        <v>67160</v>
      </c>
      <c r="E1893" s="67">
        <v>-2.4</v>
      </c>
      <c r="F1893" s="69">
        <v>9882</v>
      </c>
      <c r="G1893" t="s">
        <v>115</v>
      </c>
      <c r="H1893">
        <v>0</v>
      </c>
      <c r="I1893" t="s">
        <v>288</v>
      </c>
      <c r="J1893" t="s">
        <v>289</v>
      </c>
      <c r="K1893" t="s">
        <v>290</v>
      </c>
      <c r="L1893" s="36">
        <v>1808</v>
      </c>
      <c r="M1893">
        <v>-12</v>
      </c>
      <c r="N1893" s="66">
        <v>-6.6E-3</v>
      </c>
      <c r="O1893" s="36">
        <v>1820</v>
      </c>
      <c r="P1893" s="66">
        <v>-6.4999999999999997E-3</v>
      </c>
      <c r="Q1893" s="36">
        <v>1830</v>
      </c>
      <c r="R1893" s="36">
        <v>1848</v>
      </c>
      <c r="S1893" s="36">
        <v>1807</v>
      </c>
      <c r="T1893" s="66">
        <v>-1.2E-2</v>
      </c>
      <c r="U1893" s="66">
        <v>-6.0000000000000001E-3</v>
      </c>
      <c r="V1893" s="66">
        <v>-2.1600000000000001E-2</v>
      </c>
      <c r="W1893" s="66">
        <v>5.0000000000000001E-4</v>
      </c>
      <c r="X1893" s="1">
        <v>143500</v>
      </c>
      <c r="Y1893" s="1">
        <v>262162</v>
      </c>
      <c r="Z1893" s="1">
        <v>155526</v>
      </c>
      <c r="AA1893" t="s">
        <v>720</v>
      </c>
      <c r="AB1893" t="s">
        <v>513</v>
      </c>
      <c r="AC1893">
        <v>11.79</v>
      </c>
      <c r="AD1893">
        <v>1.24</v>
      </c>
      <c r="AE1893">
        <v>3.76</v>
      </c>
      <c r="AF1893" t="s">
        <v>230</v>
      </c>
      <c r="AG1893">
        <v>0</v>
      </c>
      <c r="AH1893" s="36">
        <v>1809</v>
      </c>
      <c r="AI1893" s="1">
        <v>2100</v>
      </c>
      <c r="AJ1893" s="36">
        <v>1807</v>
      </c>
      <c r="AK1893" s="1">
        <v>1000</v>
      </c>
      <c r="AL1893" s="2">
        <v>0.63749999999999996</v>
      </c>
      <c r="AM1893" s="3">
        <v>46234</v>
      </c>
      <c r="AN1893" t="s">
        <v>298</v>
      </c>
      <c r="AO1893" t="s">
        <v>322</v>
      </c>
    </row>
    <row r="1894" spans="1:41">
      <c r="F1894" s="69">
        <v>6502</v>
      </c>
      <c r="I1894" t="s">
        <v>514</v>
      </c>
      <c r="P1894" t="s">
        <v>230</v>
      </c>
      <c r="T1894" t="s">
        <v>230</v>
      </c>
      <c r="U1894" t="s">
        <v>230</v>
      </c>
      <c r="V1894" t="s">
        <v>230</v>
      </c>
      <c r="W1894" t="s">
        <v>230</v>
      </c>
      <c r="AF1894" t="s">
        <v>230</v>
      </c>
      <c r="AG1894" t="s">
        <v>230</v>
      </c>
      <c r="AO1894" t="s">
        <v>515</v>
      </c>
    </row>
    <row r="1895" spans="1:41">
      <c r="F1895" s="69">
        <v>5759</v>
      </c>
      <c r="I1895" t="s">
        <v>514</v>
      </c>
      <c r="P1895" t="s">
        <v>230</v>
      </c>
      <c r="T1895" t="s">
        <v>230</v>
      </c>
      <c r="U1895" t="s">
        <v>230</v>
      </c>
      <c r="V1895" t="s">
        <v>230</v>
      </c>
      <c r="W1895" t="s">
        <v>230</v>
      </c>
      <c r="AF1895" t="s">
        <v>230</v>
      </c>
      <c r="AG1895" t="s">
        <v>230</v>
      </c>
      <c r="AO1895" t="s">
        <v>515</v>
      </c>
    </row>
    <row r="1899" spans="1:41">
      <c r="B1899" cm="1">
        <f t="array" ref="B1899">_xll.RssIndexMarket("TOPX", "現在値")</f>
        <v>3952.5</v>
      </c>
      <c r="C1899" cm="1">
        <f t="array" ref="C1899">_xll.RssIndexMarket("TOPX", "前日比率")</f>
        <v>-0.54</v>
      </c>
      <c r="D1899" s="71" cm="1">
        <f t="array" ref="D1899">_xll.RssIndexMarket("N225.FUT01.OS", "現在値")</f>
        <v>61710</v>
      </c>
      <c r="E1899" s="6" cm="1">
        <f t="array" ref="E1899">_xll.RssIndexMarket("N225.FUT01.OS", "前日比率")</f>
        <v>-1.18</v>
      </c>
      <c r="F1899"/>
    </row>
    <row r="1900" spans="1:41">
      <c r="A1900" s="8" t="s">
        <v>0</v>
      </c>
      <c r="B1900" t="s">
        <v>116</v>
      </c>
      <c r="C1900" t="s">
        <v>1</v>
      </c>
      <c r="D1900" t="s">
        <v>2</v>
      </c>
      <c r="E1900" t="s">
        <v>3</v>
      </c>
      <c r="F1900" s="7" t="s">
        <v>4</v>
      </c>
      <c r="G1900" t="s">
        <v>5</v>
      </c>
      <c r="H1900" t="s">
        <v>268</v>
      </c>
      <c r="I1900" t="s">
        <v>269</v>
      </c>
      <c r="J1900" t="s">
        <v>270</v>
      </c>
      <c r="K1900" t="s">
        <v>271</v>
      </c>
      <c r="L1900" t="s">
        <v>6</v>
      </c>
      <c r="M1900" t="s">
        <v>7</v>
      </c>
      <c r="N1900" t="s">
        <v>8</v>
      </c>
      <c r="O1900" t="s">
        <v>9</v>
      </c>
      <c r="P1900" t="s">
        <v>272</v>
      </c>
      <c r="Q1900" t="s">
        <v>10</v>
      </c>
      <c r="R1900" t="s">
        <v>11</v>
      </c>
      <c r="S1900" t="s">
        <v>12</v>
      </c>
      <c r="T1900" t="s">
        <v>273</v>
      </c>
      <c r="U1900" t="s">
        <v>274</v>
      </c>
      <c r="V1900" t="s">
        <v>275</v>
      </c>
      <c r="W1900" t="s">
        <v>276</v>
      </c>
      <c r="X1900" t="s">
        <v>13</v>
      </c>
      <c r="Y1900" t="s">
        <v>277</v>
      </c>
      <c r="Z1900" t="s">
        <v>278</v>
      </c>
      <c r="AA1900" t="s">
        <v>14</v>
      </c>
      <c r="AB1900" t="s">
        <v>15</v>
      </c>
      <c r="AC1900" t="s">
        <v>279</v>
      </c>
      <c r="AD1900" t="s">
        <v>280</v>
      </c>
      <c r="AE1900" t="s">
        <v>281</v>
      </c>
      <c r="AF1900" t="s">
        <v>282</v>
      </c>
      <c r="AG1900" t="s">
        <v>283</v>
      </c>
      <c r="AH1900" t="s">
        <v>284</v>
      </c>
      <c r="AI1900" t="s">
        <v>16</v>
      </c>
      <c r="AJ1900" t="s">
        <v>17</v>
      </c>
      <c r="AK1900" t="s">
        <v>18</v>
      </c>
      <c r="AL1900" t="s">
        <v>19</v>
      </c>
      <c r="AM1900" t="s">
        <v>20</v>
      </c>
      <c r="AN1900" t="s">
        <v>285</v>
      </c>
      <c r="AO1900" t="s">
        <v>286</v>
      </c>
    </row>
    <row r="1901" spans="1:41">
      <c r="A1901" s="8">
        <v>46218</v>
      </c>
      <c r="B1901" s="67">
        <v>4079.37</v>
      </c>
      <c r="C1901" s="67">
        <v>1</v>
      </c>
      <c r="D1901" s="67">
        <v>68720</v>
      </c>
      <c r="E1901" s="67">
        <v>1.36</v>
      </c>
      <c r="F1901" s="69">
        <v>1605</v>
      </c>
      <c r="G1901" t="s">
        <v>21</v>
      </c>
      <c r="H1901">
        <v>0</v>
      </c>
      <c r="I1901" t="s">
        <v>288</v>
      </c>
      <c r="J1901" t="s">
        <v>289</v>
      </c>
      <c r="K1901" t="s">
        <v>295</v>
      </c>
      <c r="L1901" s="36">
        <v>3438</v>
      </c>
      <c r="M1901">
        <v>-86</v>
      </c>
      <c r="N1901" s="66">
        <v>-2.4400000000000002E-2</v>
      </c>
      <c r="O1901" s="36">
        <v>3524</v>
      </c>
      <c r="P1901" s="66">
        <v>-2.4400000000000002E-2</v>
      </c>
      <c r="Q1901" s="36">
        <v>3491</v>
      </c>
      <c r="R1901" s="36">
        <v>3528</v>
      </c>
      <c r="S1901" s="36">
        <v>3424</v>
      </c>
      <c r="T1901" s="66">
        <v>-1.5100000000000001E-2</v>
      </c>
      <c r="U1901" s="66">
        <v>-2.3E-3</v>
      </c>
      <c r="V1901" s="66">
        <v>-2.5499999999999998E-2</v>
      </c>
      <c r="W1901" s="66">
        <v>4.0000000000000001E-3</v>
      </c>
      <c r="X1901" s="1">
        <v>3823400</v>
      </c>
      <c r="Y1901" s="1">
        <v>13264834</v>
      </c>
      <c r="Z1901" s="1">
        <v>4328909</v>
      </c>
      <c r="AA1901" t="s">
        <v>291</v>
      </c>
      <c r="AB1901" t="s">
        <v>292</v>
      </c>
      <c r="AC1901">
        <v>8.8699999999999992</v>
      </c>
      <c r="AD1901">
        <v>0.84</v>
      </c>
      <c r="AE1901">
        <v>3.14</v>
      </c>
      <c r="AF1901" t="s">
        <v>230</v>
      </c>
      <c r="AG1901" s="1">
        <v>685700</v>
      </c>
      <c r="AH1901" s="36">
        <v>3438</v>
      </c>
      <c r="AI1901" s="1">
        <v>4300</v>
      </c>
      <c r="AJ1901" s="36">
        <v>3437</v>
      </c>
      <c r="AK1901" s="1">
        <v>2500</v>
      </c>
      <c r="AL1901" s="2">
        <v>0.63749999999999996</v>
      </c>
      <c r="AM1901" s="3">
        <v>46241</v>
      </c>
      <c r="AN1901" t="s">
        <v>293</v>
      </c>
      <c r="AO1901" t="s">
        <v>294</v>
      </c>
    </row>
    <row r="1902" spans="1:41">
      <c r="A1902" s="8">
        <v>46218</v>
      </c>
      <c r="B1902" s="67">
        <v>4079.37</v>
      </c>
      <c r="C1902" s="67">
        <v>1</v>
      </c>
      <c r="D1902" s="67">
        <v>68720</v>
      </c>
      <c r="E1902" s="67">
        <v>1.36</v>
      </c>
      <c r="F1902" s="69">
        <v>1833</v>
      </c>
      <c r="G1902" t="s">
        <v>24</v>
      </c>
      <c r="H1902">
        <v>0</v>
      </c>
      <c r="I1902" t="s">
        <v>288</v>
      </c>
      <c r="J1902" t="s">
        <v>289</v>
      </c>
      <c r="K1902" t="s">
        <v>295</v>
      </c>
      <c r="L1902" s="36">
        <v>5670</v>
      </c>
      <c r="M1902">
        <v>60</v>
      </c>
      <c r="N1902" s="66">
        <v>1.0699999999999999E-2</v>
      </c>
      <c r="O1902" s="36">
        <v>5610</v>
      </c>
      <c r="P1902" s="66">
        <v>1.06E-2</v>
      </c>
      <c r="Q1902" s="36">
        <v>5670</v>
      </c>
      <c r="R1902" s="36">
        <v>5710</v>
      </c>
      <c r="S1902" s="36">
        <v>5610</v>
      </c>
      <c r="T1902" s="66">
        <v>0</v>
      </c>
      <c r="U1902" s="66">
        <v>3.5000000000000001E-3</v>
      </c>
      <c r="V1902" s="66">
        <v>-7.0000000000000001E-3</v>
      </c>
      <c r="W1902" s="66">
        <v>1.06E-2</v>
      </c>
      <c r="X1902" s="1">
        <v>80000</v>
      </c>
      <c r="Y1902" s="1">
        <v>453540</v>
      </c>
      <c r="Z1902" s="1">
        <v>219231</v>
      </c>
      <c r="AA1902" t="s">
        <v>296</v>
      </c>
      <c r="AB1902" t="s">
        <v>572</v>
      </c>
      <c r="AC1902">
        <v>13.2</v>
      </c>
      <c r="AD1902">
        <v>1.03</v>
      </c>
      <c r="AE1902">
        <v>5.29</v>
      </c>
      <c r="AF1902">
        <v>3.3</v>
      </c>
      <c r="AG1902">
        <v>0</v>
      </c>
      <c r="AH1902" s="36">
        <v>5680</v>
      </c>
      <c r="AI1902" s="1">
        <v>3800</v>
      </c>
      <c r="AJ1902" s="36">
        <v>5660</v>
      </c>
      <c r="AK1902" s="1">
        <v>4200</v>
      </c>
      <c r="AL1902" s="2">
        <v>0.63749999999999996</v>
      </c>
      <c r="AM1902" s="3">
        <v>46241</v>
      </c>
      <c r="AN1902" t="s">
        <v>298</v>
      </c>
      <c r="AO1902" t="s">
        <v>299</v>
      </c>
    </row>
    <row r="1903" spans="1:41">
      <c r="A1903" s="8">
        <v>46218</v>
      </c>
      <c r="B1903" s="67">
        <v>4079.37</v>
      </c>
      <c r="C1903" s="67">
        <v>1</v>
      </c>
      <c r="D1903" s="67">
        <v>68720</v>
      </c>
      <c r="E1903" s="67">
        <v>1.36</v>
      </c>
      <c r="F1903" s="69">
        <v>1911</v>
      </c>
      <c r="G1903" t="s">
        <v>25</v>
      </c>
      <c r="H1903">
        <v>0</v>
      </c>
      <c r="I1903" t="s">
        <v>288</v>
      </c>
      <c r="J1903" t="s">
        <v>289</v>
      </c>
      <c r="K1903" t="s">
        <v>295</v>
      </c>
      <c r="L1903" s="36">
        <v>1354</v>
      </c>
      <c r="M1903">
        <v>10</v>
      </c>
      <c r="N1903" s="66">
        <v>7.4000000000000003E-3</v>
      </c>
      <c r="O1903" s="36">
        <v>1344</v>
      </c>
      <c r="P1903" s="66">
        <v>7.4000000000000003E-3</v>
      </c>
      <c r="Q1903" s="36">
        <v>1360</v>
      </c>
      <c r="R1903" s="36">
        <v>1363.5</v>
      </c>
      <c r="S1903" s="36">
        <v>1347.5</v>
      </c>
      <c r="T1903" s="66">
        <v>-4.4000000000000003E-3</v>
      </c>
      <c r="U1903" s="66">
        <v>-2.2000000000000001E-3</v>
      </c>
      <c r="V1903" s="66">
        <v>-6.8999999999999999E-3</v>
      </c>
      <c r="W1903" s="66">
        <v>4.7999999999999996E-3</v>
      </c>
      <c r="X1903" s="1">
        <v>1655500</v>
      </c>
      <c r="Y1903" s="1">
        <v>2247436</v>
      </c>
      <c r="Z1903" s="1">
        <v>837538</v>
      </c>
      <c r="AA1903" t="s">
        <v>300</v>
      </c>
      <c r="AB1903" t="s">
        <v>301</v>
      </c>
      <c r="AC1903">
        <v>8.6199999999999992</v>
      </c>
      <c r="AD1903">
        <v>0.82</v>
      </c>
      <c r="AE1903">
        <v>3.69</v>
      </c>
      <c r="AF1903" t="s">
        <v>230</v>
      </c>
      <c r="AG1903" s="1">
        <v>358000</v>
      </c>
      <c r="AH1903" s="36">
        <v>1354.5</v>
      </c>
      <c r="AI1903" s="1">
        <v>3300</v>
      </c>
      <c r="AJ1903" s="36">
        <v>1354</v>
      </c>
      <c r="AK1903" s="1">
        <v>1500</v>
      </c>
      <c r="AL1903" s="2">
        <v>0.63749999999999996</v>
      </c>
      <c r="AM1903" s="3">
        <v>46241</v>
      </c>
      <c r="AN1903" t="s">
        <v>293</v>
      </c>
      <c r="AO1903" t="s">
        <v>299</v>
      </c>
    </row>
    <row r="1904" spans="1:41">
      <c r="A1904" s="8">
        <v>46218</v>
      </c>
      <c r="B1904" s="67">
        <v>4079.37</v>
      </c>
      <c r="C1904" s="67">
        <v>1</v>
      </c>
      <c r="D1904" s="67">
        <v>68720</v>
      </c>
      <c r="E1904" s="67">
        <v>1.36</v>
      </c>
      <c r="F1904" s="69">
        <v>1925</v>
      </c>
      <c r="G1904" t="s">
        <v>26</v>
      </c>
      <c r="H1904">
        <v>0</v>
      </c>
      <c r="I1904" t="s">
        <v>288</v>
      </c>
      <c r="J1904" t="s">
        <v>289</v>
      </c>
      <c r="K1904" t="s">
        <v>295</v>
      </c>
      <c r="L1904" s="36">
        <v>4579</v>
      </c>
      <c r="M1904">
        <v>-15</v>
      </c>
      <c r="N1904" s="66">
        <v>-3.3E-3</v>
      </c>
      <c r="O1904" s="36">
        <v>4594</v>
      </c>
      <c r="P1904" s="66">
        <v>-3.2000000000000002E-3</v>
      </c>
      <c r="Q1904" s="36">
        <v>4610</v>
      </c>
      <c r="R1904" s="36">
        <v>4628</v>
      </c>
      <c r="S1904" s="36">
        <v>4579</v>
      </c>
      <c r="T1904" s="66">
        <v>-6.7000000000000002E-3</v>
      </c>
      <c r="U1904" s="66">
        <v>-3.3999999999999998E-3</v>
      </c>
      <c r="V1904" s="66">
        <v>-1.0500000000000001E-2</v>
      </c>
      <c r="W1904" s="66">
        <v>0</v>
      </c>
      <c r="X1904" s="1">
        <v>1111300</v>
      </c>
      <c r="Y1904" s="1">
        <v>5110989</v>
      </c>
      <c r="Z1904" s="1">
        <v>3020474</v>
      </c>
      <c r="AA1904" t="s">
        <v>302</v>
      </c>
      <c r="AB1904" t="s">
        <v>573</v>
      </c>
      <c r="AC1904">
        <v>12.49</v>
      </c>
      <c r="AD1904">
        <v>0.97</v>
      </c>
      <c r="AE1904">
        <v>3.84</v>
      </c>
      <c r="AF1904" t="s">
        <v>230</v>
      </c>
      <c r="AG1904" s="1">
        <v>19000</v>
      </c>
      <c r="AH1904" s="36">
        <v>4580</v>
      </c>
      <c r="AI1904">
        <v>700</v>
      </c>
      <c r="AJ1904" s="36">
        <v>4579</v>
      </c>
      <c r="AK1904" s="1">
        <v>2500</v>
      </c>
      <c r="AL1904" s="2">
        <v>0.63749999999999996</v>
      </c>
      <c r="AM1904" s="3">
        <v>46240</v>
      </c>
      <c r="AN1904" t="s">
        <v>298</v>
      </c>
      <c r="AO1904" t="s">
        <v>299</v>
      </c>
    </row>
    <row r="1905" spans="1:41">
      <c r="A1905" s="8">
        <v>46218</v>
      </c>
      <c r="B1905" s="67">
        <v>4079.37</v>
      </c>
      <c r="C1905" s="67">
        <v>1</v>
      </c>
      <c r="D1905" s="67">
        <v>68720</v>
      </c>
      <c r="E1905" s="67">
        <v>1.36</v>
      </c>
      <c r="F1905" s="69">
        <v>1928</v>
      </c>
      <c r="G1905" t="s">
        <v>27</v>
      </c>
      <c r="H1905">
        <v>0</v>
      </c>
      <c r="I1905" t="s">
        <v>288</v>
      </c>
      <c r="J1905" t="s">
        <v>289</v>
      </c>
      <c r="K1905" t="s">
        <v>295</v>
      </c>
      <c r="L1905" s="36">
        <v>3522</v>
      </c>
      <c r="M1905">
        <v>14</v>
      </c>
      <c r="N1905" s="66">
        <v>4.0000000000000001E-3</v>
      </c>
      <c r="O1905" s="36">
        <v>3508</v>
      </c>
      <c r="P1905" s="66">
        <v>3.8999999999999998E-3</v>
      </c>
      <c r="Q1905" s="36">
        <v>3541</v>
      </c>
      <c r="R1905" s="36">
        <v>3551</v>
      </c>
      <c r="S1905" s="36">
        <v>3520</v>
      </c>
      <c r="T1905" s="66">
        <v>-5.3E-3</v>
      </c>
      <c r="U1905" s="66">
        <v>-5.5999999999999999E-3</v>
      </c>
      <c r="V1905" s="66">
        <v>-8.0999999999999996E-3</v>
      </c>
      <c r="W1905" s="66">
        <v>5.0000000000000001E-4</v>
      </c>
      <c r="X1905" s="1">
        <v>1437600</v>
      </c>
      <c r="Y1905" s="1">
        <v>5086074</v>
      </c>
      <c r="Z1905" s="1">
        <v>2294884</v>
      </c>
      <c r="AA1905" t="s">
        <v>304</v>
      </c>
      <c r="AB1905" t="s">
        <v>574</v>
      </c>
      <c r="AC1905">
        <v>10.47</v>
      </c>
      <c r="AD1905">
        <v>1.06</v>
      </c>
      <c r="AE1905">
        <v>4.12</v>
      </c>
      <c r="AF1905" t="s">
        <v>230</v>
      </c>
      <c r="AG1905" s="1">
        <v>236400</v>
      </c>
      <c r="AH1905" s="36">
        <v>3522</v>
      </c>
      <c r="AI1905" s="1">
        <v>1600</v>
      </c>
      <c r="AJ1905" s="36">
        <v>3521</v>
      </c>
      <c r="AK1905" s="1">
        <v>2400</v>
      </c>
      <c r="AL1905" s="2">
        <v>0.63749999999999996</v>
      </c>
      <c r="AN1905" t="s">
        <v>306</v>
      </c>
      <c r="AO1905" t="s">
        <v>299</v>
      </c>
    </row>
    <row r="1906" spans="1:41">
      <c r="A1906" s="8">
        <v>46218</v>
      </c>
      <c r="B1906" s="67">
        <v>4079.37</v>
      </c>
      <c r="C1906" s="67">
        <v>1</v>
      </c>
      <c r="D1906" s="67">
        <v>68720</v>
      </c>
      <c r="E1906" s="67">
        <v>1.36</v>
      </c>
      <c r="F1906" s="69">
        <v>1929</v>
      </c>
      <c r="G1906" t="s">
        <v>28</v>
      </c>
      <c r="H1906">
        <v>0</v>
      </c>
      <c r="I1906" t="s">
        <v>288</v>
      </c>
      <c r="J1906" t="s">
        <v>289</v>
      </c>
      <c r="K1906" t="s">
        <v>290</v>
      </c>
      <c r="L1906" s="36">
        <v>1122</v>
      </c>
      <c r="M1906">
        <v>6</v>
      </c>
      <c r="N1906" s="66">
        <v>5.4000000000000003E-3</v>
      </c>
      <c r="O1906" s="36">
        <v>1116</v>
      </c>
      <c r="P1906" s="66">
        <v>5.3E-3</v>
      </c>
      <c r="Q1906" s="36">
        <v>1125</v>
      </c>
      <c r="R1906" s="36">
        <v>1134</v>
      </c>
      <c r="S1906" s="36">
        <v>1119</v>
      </c>
      <c r="T1906" s="66">
        <v>-2.5999999999999999E-3</v>
      </c>
      <c r="U1906" s="66">
        <v>8.0000000000000004E-4</v>
      </c>
      <c r="V1906" s="66">
        <v>-1.0500000000000001E-2</v>
      </c>
      <c r="W1906" s="66">
        <v>2.5999999999999999E-3</v>
      </c>
      <c r="X1906" s="1">
        <v>93500</v>
      </c>
      <c r="Y1906" s="1">
        <v>105028</v>
      </c>
      <c r="Z1906" s="1">
        <v>46871</v>
      </c>
      <c r="AA1906" t="s">
        <v>307</v>
      </c>
      <c r="AB1906" t="s">
        <v>575</v>
      </c>
      <c r="AC1906">
        <v>12.67</v>
      </c>
      <c r="AD1906">
        <v>1.24</v>
      </c>
      <c r="AE1906">
        <v>4.46</v>
      </c>
      <c r="AF1906" t="s">
        <v>230</v>
      </c>
      <c r="AG1906" s="1">
        <v>13900</v>
      </c>
      <c r="AH1906" s="36">
        <v>1123</v>
      </c>
      <c r="AI1906" s="1">
        <v>1500</v>
      </c>
      <c r="AJ1906" s="36">
        <v>1122</v>
      </c>
      <c r="AK1906">
        <v>400</v>
      </c>
      <c r="AL1906" s="2">
        <v>0.63680555555555551</v>
      </c>
      <c r="AM1906" s="3">
        <v>46241</v>
      </c>
      <c r="AN1906" t="s">
        <v>298</v>
      </c>
      <c r="AO1906" t="s">
        <v>299</v>
      </c>
    </row>
    <row r="1907" spans="1:41">
      <c r="A1907" s="8">
        <v>46218</v>
      </c>
      <c r="B1907" s="67">
        <v>4079.37</v>
      </c>
      <c r="C1907" s="67">
        <v>1</v>
      </c>
      <c r="D1907" s="67">
        <v>68720</v>
      </c>
      <c r="E1907" s="67">
        <v>1.36</v>
      </c>
      <c r="F1907" s="69">
        <v>1963</v>
      </c>
      <c r="G1907" t="s">
        <v>29</v>
      </c>
      <c r="H1907">
        <v>0</v>
      </c>
      <c r="I1907" t="s">
        <v>288</v>
      </c>
      <c r="J1907" t="s">
        <v>289</v>
      </c>
      <c r="K1907" t="s">
        <v>295</v>
      </c>
      <c r="L1907" s="36">
        <v>2325.5</v>
      </c>
      <c r="M1907">
        <v>44.5</v>
      </c>
      <c r="N1907" s="66">
        <v>1.95E-2</v>
      </c>
      <c r="O1907" s="36">
        <v>2281</v>
      </c>
      <c r="P1907" s="66">
        <v>1.95E-2</v>
      </c>
      <c r="Q1907" s="36">
        <v>2310</v>
      </c>
      <c r="R1907" s="36">
        <v>2337.5</v>
      </c>
      <c r="S1907" s="36">
        <v>2295</v>
      </c>
      <c r="T1907" s="66">
        <v>6.7000000000000002E-3</v>
      </c>
      <c r="U1907" s="66">
        <v>-1.5E-3</v>
      </c>
      <c r="V1907" s="66">
        <v>-5.1000000000000004E-3</v>
      </c>
      <c r="W1907" s="66">
        <v>1.32E-2</v>
      </c>
      <c r="X1907" s="1">
        <v>1109500</v>
      </c>
      <c r="Y1907" s="1">
        <v>2571382</v>
      </c>
      <c r="Z1907" s="1">
        <v>568103</v>
      </c>
      <c r="AA1907" t="s">
        <v>309</v>
      </c>
      <c r="AB1907" t="s">
        <v>310</v>
      </c>
      <c r="AC1907">
        <v>12.23</v>
      </c>
      <c r="AD1907">
        <v>1.3</v>
      </c>
      <c r="AE1907">
        <v>2.2400000000000002</v>
      </c>
      <c r="AF1907" t="s">
        <v>230</v>
      </c>
      <c r="AG1907" s="1">
        <v>40900</v>
      </c>
      <c r="AH1907" s="36">
        <v>2326</v>
      </c>
      <c r="AI1907" s="1">
        <v>1800</v>
      </c>
      <c r="AJ1907" s="36">
        <v>2325</v>
      </c>
      <c r="AK1907">
        <v>900</v>
      </c>
      <c r="AL1907" s="2">
        <v>0.63749999999999996</v>
      </c>
      <c r="AM1907" s="3">
        <v>46241</v>
      </c>
      <c r="AN1907" t="s">
        <v>298</v>
      </c>
      <c r="AO1907" t="s">
        <v>299</v>
      </c>
    </row>
    <row r="1908" spans="1:41">
      <c r="A1908" s="8">
        <v>46218</v>
      </c>
      <c r="B1908" s="67">
        <v>4079.37</v>
      </c>
      <c r="C1908" s="67">
        <v>1</v>
      </c>
      <c r="D1908" s="67">
        <v>68720</v>
      </c>
      <c r="E1908" s="67">
        <v>1.36</v>
      </c>
      <c r="F1908" s="69">
        <v>2124</v>
      </c>
      <c r="G1908" t="s">
        <v>30</v>
      </c>
      <c r="H1908">
        <v>0</v>
      </c>
      <c r="I1908" t="s">
        <v>288</v>
      </c>
      <c r="J1908" t="s">
        <v>289</v>
      </c>
      <c r="K1908" t="s">
        <v>295</v>
      </c>
      <c r="L1908">
        <v>903</v>
      </c>
      <c r="M1908">
        <v>9</v>
      </c>
      <c r="N1908" s="66">
        <v>1.01E-2</v>
      </c>
      <c r="O1908">
        <v>894</v>
      </c>
      <c r="P1908" s="66">
        <v>0.01</v>
      </c>
      <c r="Q1908">
        <v>890</v>
      </c>
      <c r="R1908">
        <v>904</v>
      </c>
      <c r="S1908">
        <v>890</v>
      </c>
      <c r="T1908" s="66">
        <v>1.46E-2</v>
      </c>
      <c r="U1908" s="66">
        <v>4.4000000000000003E-3</v>
      </c>
      <c r="V1908" s="66">
        <v>-1.1000000000000001E-3</v>
      </c>
      <c r="W1908" s="66">
        <v>1.46E-2</v>
      </c>
      <c r="X1908" s="1">
        <v>407600</v>
      </c>
      <c r="Y1908" s="1">
        <v>365461</v>
      </c>
      <c r="Z1908" s="1">
        <v>149498</v>
      </c>
      <c r="AA1908" t="s">
        <v>311</v>
      </c>
      <c r="AB1908" t="s">
        <v>312</v>
      </c>
      <c r="AC1908">
        <v>16.690000000000001</v>
      </c>
      <c r="AD1908">
        <v>6.4</v>
      </c>
      <c r="AE1908">
        <v>4.21</v>
      </c>
      <c r="AF1908" t="s">
        <v>230</v>
      </c>
      <c r="AG1908" s="1">
        <v>88900</v>
      </c>
      <c r="AH1908">
        <v>904</v>
      </c>
      <c r="AI1908" s="1">
        <v>3500</v>
      </c>
      <c r="AJ1908">
        <v>903</v>
      </c>
      <c r="AK1908" s="1">
        <v>4800</v>
      </c>
      <c r="AL1908" s="2">
        <v>0.63749999999999996</v>
      </c>
      <c r="AM1908" s="3">
        <v>46246</v>
      </c>
      <c r="AN1908" t="s">
        <v>293</v>
      </c>
      <c r="AO1908" t="s">
        <v>313</v>
      </c>
    </row>
    <row r="1909" spans="1:41">
      <c r="A1909" s="8">
        <v>46218</v>
      </c>
      <c r="B1909" s="67">
        <v>4079.37</v>
      </c>
      <c r="C1909" s="67">
        <v>1</v>
      </c>
      <c r="D1909" s="67">
        <v>68720</v>
      </c>
      <c r="E1909" s="67">
        <v>1.36</v>
      </c>
      <c r="F1909" s="69">
        <v>2162</v>
      </c>
      <c r="G1909" t="s">
        <v>31</v>
      </c>
      <c r="H1909">
        <v>0</v>
      </c>
      <c r="I1909" t="s">
        <v>314</v>
      </c>
      <c r="J1909" t="s">
        <v>289</v>
      </c>
      <c r="K1909" t="s">
        <v>290</v>
      </c>
      <c r="L1909">
        <v>536</v>
      </c>
      <c r="M1909">
        <v>2</v>
      </c>
      <c r="N1909" s="66">
        <v>3.7000000000000002E-3</v>
      </c>
      <c r="O1909">
        <v>534</v>
      </c>
      <c r="P1909" s="66">
        <v>3.7000000000000002E-3</v>
      </c>
      <c r="Q1909">
        <v>534</v>
      </c>
      <c r="R1909">
        <v>536</v>
      </c>
      <c r="S1909">
        <v>534</v>
      </c>
      <c r="T1909" s="66">
        <v>3.7000000000000002E-3</v>
      </c>
      <c r="U1909" s="66">
        <v>1.8E-3</v>
      </c>
      <c r="V1909" s="66">
        <v>0</v>
      </c>
      <c r="W1909" s="66">
        <v>3.7000000000000002E-3</v>
      </c>
      <c r="X1909" s="1">
        <v>9100</v>
      </c>
      <c r="Y1909" s="1">
        <v>4872</v>
      </c>
      <c r="Z1909" s="1">
        <v>11583</v>
      </c>
      <c r="AA1909" t="s">
        <v>685</v>
      </c>
      <c r="AB1909" t="s">
        <v>316</v>
      </c>
      <c r="AC1909">
        <v>31.16</v>
      </c>
      <c r="AD1909">
        <v>2.04</v>
      </c>
      <c r="AE1909">
        <v>0</v>
      </c>
      <c r="AF1909">
        <v>0.5</v>
      </c>
      <c r="AG1909">
        <v>0</v>
      </c>
      <c r="AH1909">
        <v>537</v>
      </c>
      <c r="AI1909" s="1">
        <v>24300</v>
      </c>
      <c r="AJ1909">
        <v>535</v>
      </c>
      <c r="AK1909" s="1">
        <v>23600</v>
      </c>
      <c r="AL1909" s="2">
        <v>0.6118055555555556</v>
      </c>
      <c r="AM1909" s="3">
        <v>46241</v>
      </c>
      <c r="AN1909" t="s">
        <v>298</v>
      </c>
      <c r="AO1909" t="s">
        <v>313</v>
      </c>
    </row>
    <row r="1910" spans="1:41">
      <c r="A1910" s="8">
        <v>46218</v>
      </c>
      <c r="B1910" s="67">
        <v>4079.37</v>
      </c>
      <c r="C1910" s="67">
        <v>1</v>
      </c>
      <c r="D1910" s="67">
        <v>68720</v>
      </c>
      <c r="E1910" s="67">
        <v>1.36</v>
      </c>
      <c r="F1910" s="69">
        <v>2229</v>
      </c>
      <c r="G1910" t="s">
        <v>32</v>
      </c>
      <c r="H1910">
        <v>0</v>
      </c>
      <c r="I1910" t="s">
        <v>288</v>
      </c>
      <c r="J1910" t="s">
        <v>289</v>
      </c>
      <c r="K1910" t="s">
        <v>295</v>
      </c>
      <c r="L1910" s="36">
        <v>2975.5</v>
      </c>
      <c r="M1910">
        <v>-22.5</v>
      </c>
      <c r="N1910" s="66">
        <v>-7.4999999999999997E-3</v>
      </c>
      <c r="O1910" s="36">
        <v>2998</v>
      </c>
      <c r="P1910" s="66">
        <v>-7.4999999999999997E-3</v>
      </c>
      <c r="Q1910" s="36">
        <v>3015</v>
      </c>
      <c r="R1910" s="36">
        <v>3015</v>
      </c>
      <c r="S1910" s="36">
        <v>2975.5</v>
      </c>
      <c r="T1910" s="66">
        <v>-1.3100000000000001E-2</v>
      </c>
      <c r="U1910" s="66">
        <v>-4.5999999999999999E-3</v>
      </c>
      <c r="V1910" s="66">
        <v>-1.3100000000000001E-2</v>
      </c>
      <c r="W1910" s="66">
        <v>0</v>
      </c>
      <c r="X1910" s="1">
        <v>165600</v>
      </c>
      <c r="Y1910" s="1">
        <v>494845</v>
      </c>
      <c r="Z1910" s="1">
        <v>398508</v>
      </c>
      <c r="AA1910" t="s">
        <v>317</v>
      </c>
      <c r="AB1910" t="s">
        <v>660</v>
      </c>
      <c r="AC1910">
        <v>20.79</v>
      </c>
      <c r="AD1910">
        <v>1.71</v>
      </c>
      <c r="AE1910">
        <v>2.3199999999999998</v>
      </c>
      <c r="AF1910" t="s">
        <v>230</v>
      </c>
      <c r="AG1910" s="1">
        <v>2700</v>
      </c>
      <c r="AH1910" s="36">
        <v>2976</v>
      </c>
      <c r="AI1910">
        <v>900</v>
      </c>
      <c r="AJ1910" s="36">
        <v>2975</v>
      </c>
      <c r="AK1910" s="1">
        <v>2400</v>
      </c>
      <c r="AL1910" s="2">
        <v>0.63749999999999996</v>
      </c>
      <c r="AM1910" s="3">
        <v>46233</v>
      </c>
      <c r="AN1910" t="s">
        <v>298</v>
      </c>
      <c r="AO1910" t="s">
        <v>319</v>
      </c>
    </row>
    <row r="1911" spans="1:41">
      <c r="A1911" s="8">
        <v>46218</v>
      </c>
      <c r="B1911" s="67">
        <v>4079.37</v>
      </c>
      <c r="C1911" s="67">
        <v>1</v>
      </c>
      <c r="D1911" s="67">
        <v>68720</v>
      </c>
      <c r="E1911" s="67">
        <v>1.36</v>
      </c>
      <c r="F1911" s="69">
        <v>2768</v>
      </c>
      <c r="G1911" t="s">
        <v>33</v>
      </c>
      <c r="H1911">
        <v>0</v>
      </c>
      <c r="I1911" t="s">
        <v>288</v>
      </c>
      <c r="J1911" t="s">
        <v>289</v>
      </c>
      <c r="K1911" t="s">
        <v>295</v>
      </c>
      <c r="L1911" s="36">
        <v>5211</v>
      </c>
      <c r="M1911">
        <v>91</v>
      </c>
      <c r="N1911" s="66">
        <v>1.78E-2</v>
      </c>
      <c r="O1911" s="36">
        <v>5120</v>
      </c>
      <c r="P1911" s="66">
        <v>1.77E-2</v>
      </c>
      <c r="Q1911" s="36">
        <v>5154</v>
      </c>
      <c r="R1911" s="36">
        <v>5217</v>
      </c>
      <c r="S1911" s="36">
        <v>5140</v>
      </c>
      <c r="T1911" s="66">
        <v>1.0999999999999999E-2</v>
      </c>
      <c r="U1911" s="66">
        <v>3.0000000000000001E-3</v>
      </c>
      <c r="V1911" s="66">
        <v>-1.1000000000000001E-3</v>
      </c>
      <c r="W1911" s="66">
        <v>1.38E-2</v>
      </c>
      <c r="X1911" s="1">
        <v>826000</v>
      </c>
      <c r="Y1911" s="1">
        <v>4282275</v>
      </c>
      <c r="Z1911" s="1">
        <v>1094310</v>
      </c>
      <c r="AA1911" t="s">
        <v>320</v>
      </c>
      <c r="AB1911" t="s">
        <v>321</v>
      </c>
      <c r="AC1911">
        <v>8.34</v>
      </c>
      <c r="AD1911">
        <v>0.99</v>
      </c>
      <c r="AE1911">
        <v>3.45</v>
      </c>
      <c r="AF1911" t="s">
        <v>230</v>
      </c>
      <c r="AG1911" s="1">
        <v>176300</v>
      </c>
      <c r="AH1911" s="36">
        <v>5211</v>
      </c>
      <c r="AI1911">
        <v>400</v>
      </c>
      <c r="AJ1911" s="36">
        <v>5210</v>
      </c>
      <c r="AK1911">
        <v>800</v>
      </c>
      <c r="AL1911" s="2">
        <v>0.63749999999999996</v>
      </c>
      <c r="AM1911" s="3">
        <v>46234</v>
      </c>
      <c r="AN1911" t="s">
        <v>298</v>
      </c>
      <c r="AO1911" t="s">
        <v>322</v>
      </c>
    </row>
    <row r="1912" spans="1:41">
      <c r="A1912" s="8">
        <v>46218</v>
      </c>
      <c r="B1912" s="67">
        <v>4079.37</v>
      </c>
      <c r="C1912" s="67">
        <v>1</v>
      </c>
      <c r="D1912" s="67">
        <v>68720</v>
      </c>
      <c r="E1912" s="67">
        <v>1.36</v>
      </c>
      <c r="F1912" s="69">
        <v>2769</v>
      </c>
      <c r="G1912" t="s">
        <v>34</v>
      </c>
      <c r="H1912">
        <v>0</v>
      </c>
      <c r="I1912" t="s">
        <v>314</v>
      </c>
      <c r="J1912" t="s">
        <v>323</v>
      </c>
      <c r="K1912" t="s">
        <v>290</v>
      </c>
      <c r="L1912">
        <v>896</v>
      </c>
      <c r="M1912">
        <v>-1</v>
      </c>
      <c r="N1912" s="66">
        <v>-1.1000000000000001E-3</v>
      </c>
      <c r="O1912">
        <v>897</v>
      </c>
      <c r="P1912" s="66">
        <v>-1.1000000000000001E-3</v>
      </c>
      <c r="Q1912">
        <v>898</v>
      </c>
      <c r="R1912">
        <v>898</v>
      </c>
      <c r="S1912">
        <v>890</v>
      </c>
      <c r="T1912" s="66">
        <v>-2.2000000000000001E-3</v>
      </c>
      <c r="U1912" s="66">
        <v>1.1000000000000001E-3</v>
      </c>
      <c r="V1912" s="66">
        <v>-2.2000000000000001E-3</v>
      </c>
      <c r="W1912" s="66">
        <v>6.7000000000000002E-3</v>
      </c>
      <c r="X1912" s="1">
        <v>4300</v>
      </c>
      <c r="Y1912" s="1">
        <v>3851</v>
      </c>
      <c r="Z1912" s="1">
        <v>7044</v>
      </c>
      <c r="AA1912" t="s">
        <v>324</v>
      </c>
      <c r="AB1912" t="s">
        <v>325</v>
      </c>
      <c r="AC1912">
        <v>53.97</v>
      </c>
      <c r="AD1912">
        <v>8.3800000000000008</v>
      </c>
      <c r="AE1912">
        <v>0</v>
      </c>
      <c r="AF1912">
        <v>0.2</v>
      </c>
      <c r="AG1912">
        <v>0</v>
      </c>
      <c r="AH1912">
        <v>896</v>
      </c>
      <c r="AI1912">
        <v>300</v>
      </c>
      <c r="AJ1912">
        <v>892</v>
      </c>
      <c r="AK1912" s="1">
        <v>1200</v>
      </c>
      <c r="AL1912" s="2">
        <v>0.6333333333333333</v>
      </c>
      <c r="AM1912" s="3">
        <v>46213</v>
      </c>
      <c r="AN1912" t="s">
        <v>326</v>
      </c>
      <c r="AO1912" t="s">
        <v>327</v>
      </c>
    </row>
    <row r="1913" spans="1:41">
      <c r="A1913" s="8">
        <v>46218</v>
      </c>
      <c r="B1913" s="67">
        <v>4079.37</v>
      </c>
      <c r="C1913" s="67">
        <v>1</v>
      </c>
      <c r="D1913" s="67">
        <v>68720</v>
      </c>
      <c r="E1913" s="67">
        <v>1.36</v>
      </c>
      <c r="F1913" s="69">
        <v>2914</v>
      </c>
      <c r="G1913" t="s">
        <v>35</v>
      </c>
      <c r="H1913">
        <v>0</v>
      </c>
      <c r="I1913" t="s">
        <v>288</v>
      </c>
      <c r="J1913" t="s">
        <v>289</v>
      </c>
      <c r="K1913" t="s">
        <v>290</v>
      </c>
      <c r="L1913" s="36">
        <v>6093</v>
      </c>
      <c r="M1913">
        <v>-23</v>
      </c>
      <c r="N1913" s="66">
        <v>-3.8E-3</v>
      </c>
      <c r="O1913" s="36">
        <v>6116</v>
      </c>
      <c r="P1913" s="66">
        <v>-3.7000000000000002E-3</v>
      </c>
      <c r="Q1913" s="36">
        <v>6140</v>
      </c>
      <c r="R1913" s="36">
        <v>6150</v>
      </c>
      <c r="S1913" s="36">
        <v>6085</v>
      </c>
      <c r="T1913" s="66">
        <v>-7.6E-3</v>
      </c>
      <c r="U1913" s="66">
        <v>-4.7999999999999996E-3</v>
      </c>
      <c r="V1913" s="66">
        <v>-9.1999999999999998E-3</v>
      </c>
      <c r="W1913" s="66">
        <v>1.2999999999999999E-3</v>
      </c>
      <c r="X1913" s="1">
        <v>2116800</v>
      </c>
      <c r="Y1913" s="1">
        <v>12944035</v>
      </c>
      <c r="Z1913" s="1">
        <v>12186000</v>
      </c>
      <c r="AA1913" t="s">
        <v>328</v>
      </c>
      <c r="AB1913" t="s">
        <v>329</v>
      </c>
      <c r="AC1913">
        <v>18.97</v>
      </c>
      <c r="AD1913">
        <v>2.64</v>
      </c>
      <c r="AE1913">
        <v>3.97</v>
      </c>
      <c r="AF1913" t="s">
        <v>230</v>
      </c>
      <c r="AG1913" s="1">
        <v>900600</v>
      </c>
      <c r="AH1913" s="36">
        <v>6093</v>
      </c>
      <c r="AI1913">
        <v>300</v>
      </c>
      <c r="AJ1913" s="36">
        <v>6092</v>
      </c>
      <c r="AK1913" s="1">
        <v>2200</v>
      </c>
      <c r="AL1913" s="2">
        <v>0.63749999999999996</v>
      </c>
      <c r="AM1913" s="3">
        <v>46233</v>
      </c>
      <c r="AN1913" t="s">
        <v>293</v>
      </c>
      <c r="AO1913" t="s">
        <v>319</v>
      </c>
    </row>
    <row r="1914" spans="1:41">
      <c r="A1914" s="8">
        <v>46218</v>
      </c>
      <c r="B1914" s="67">
        <v>4079.37</v>
      </c>
      <c r="C1914" s="67">
        <v>1</v>
      </c>
      <c r="D1914" s="67">
        <v>68720</v>
      </c>
      <c r="E1914" s="67">
        <v>1.36</v>
      </c>
      <c r="F1914" s="69">
        <v>3003</v>
      </c>
      <c r="G1914" t="s">
        <v>36</v>
      </c>
      <c r="H1914">
        <v>0</v>
      </c>
      <c r="I1914" t="s">
        <v>288</v>
      </c>
      <c r="J1914" t="s">
        <v>289</v>
      </c>
      <c r="K1914" t="s">
        <v>295</v>
      </c>
      <c r="L1914" s="36">
        <v>1782.5</v>
      </c>
      <c r="M1914">
        <v>-5.5</v>
      </c>
      <c r="N1914" s="66">
        <v>-3.0999999999999999E-3</v>
      </c>
      <c r="O1914" s="36">
        <v>1788</v>
      </c>
      <c r="P1914" s="66">
        <v>-3.0000000000000001E-3</v>
      </c>
      <c r="Q1914" s="36">
        <v>1795</v>
      </c>
      <c r="R1914" s="36">
        <v>1798.5</v>
      </c>
      <c r="S1914" s="36">
        <v>1782</v>
      </c>
      <c r="T1914" s="66">
        <v>-6.8999999999999999E-3</v>
      </c>
      <c r="U1914" s="66">
        <v>-2.0000000000000001E-4</v>
      </c>
      <c r="V1914" s="66">
        <v>-8.8000000000000005E-3</v>
      </c>
      <c r="W1914" s="66">
        <v>2.0000000000000001E-4</v>
      </c>
      <c r="X1914" s="1">
        <v>1428300</v>
      </c>
      <c r="Y1914" s="1">
        <v>2555609</v>
      </c>
      <c r="Z1914" s="1">
        <v>1368795</v>
      </c>
      <c r="AA1914" t="s">
        <v>330</v>
      </c>
      <c r="AB1914" t="s">
        <v>577</v>
      </c>
      <c r="AC1914">
        <v>11.18</v>
      </c>
      <c r="AD1914">
        <v>1.48</v>
      </c>
      <c r="AE1914">
        <v>3.76</v>
      </c>
      <c r="AF1914" t="s">
        <v>230</v>
      </c>
      <c r="AG1914" s="1">
        <v>310600</v>
      </c>
      <c r="AH1914" s="36">
        <v>1783</v>
      </c>
      <c r="AI1914" s="1">
        <v>2700</v>
      </c>
      <c r="AJ1914" s="36">
        <v>1782.5</v>
      </c>
      <c r="AK1914">
        <v>800</v>
      </c>
      <c r="AL1914" s="2">
        <v>0.63749999999999996</v>
      </c>
      <c r="AM1914" s="3">
        <v>46231</v>
      </c>
      <c r="AN1914" t="s">
        <v>293</v>
      </c>
      <c r="AO1914" t="s">
        <v>332</v>
      </c>
    </row>
    <row r="1915" spans="1:41">
      <c r="A1915" s="8">
        <v>46218</v>
      </c>
      <c r="B1915" s="67">
        <v>4079.37</v>
      </c>
      <c r="C1915" s="67">
        <v>1</v>
      </c>
      <c r="D1915" s="67">
        <v>68720</v>
      </c>
      <c r="E1915" s="67">
        <v>1.36</v>
      </c>
      <c r="F1915" s="69">
        <v>3407</v>
      </c>
      <c r="G1915" t="s">
        <v>37</v>
      </c>
      <c r="H1915">
        <v>0</v>
      </c>
      <c r="I1915" t="s">
        <v>288</v>
      </c>
      <c r="J1915" t="s">
        <v>289</v>
      </c>
      <c r="K1915" t="s">
        <v>290</v>
      </c>
      <c r="L1915" s="36">
        <v>1878</v>
      </c>
      <c r="M1915">
        <v>11</v>
      </c>
      <c r="N1915" s="66">
        <v>5.8999999999999999E-3</v>
      </c>
      <c r="O1915" s="36">
        <v>1867</v>
      </c>
      <c r="P1915" s="66">
        <v>5.7999999999999996E-3</v>
      </c>
      <c r="Q1915" s="36">
        <v>1900</v>
      </c>
      <c r="R1915" s="36">
        <v>1905</v>
      </c>
      <c r="S1915" s="36">
        <v>1868</v>
      </c>
      <c r="T1915" s="66">
        <v>-1.15E-2</v>
      </c>
      <c r="U1915" s="66">
        <v>6.9999999999999999E-4</v>
      </c>
      <c r="V1915" s="66">
        <v>-1.41E-2</v>
      </c>
      <c r="W1915" s="66">
        <v>5.3E-3</v>
      </c>
      <c r="X1915" s="1">
        <v>3149300</v>
      </c>
      <c r="Y1915" s="1">
        <v>5926284</v>
      </c>
      <c r="Z1915" s="1">
        <v>2564882</v>
      </c>
      <c r="AA1915" t="s">
        <v>706</v>
      </c>
      <c r="AB1915" t="s">
        <v>334</v>
      </c>
      <c r="AC1915">
        <v>15.8</v>
      </c>
      <c r="AD1915">
        <v>1.21</v>
      </c>
      <c r="AE1915">
        <v>2.34</v>
      </c>
      <c r="AF1915" t="s">
        <v>230</v>
      </c>
      <c r="AG1915" s="1">
        <v>176200</v>
      </c>
      <c r="AH1915" s="36">
        <v>1878</v>
      </c>
      <c r="AI1915">
        <v>200</v>
      </c>
      <c r="AJ1915" s="36">
        <v>1877.5</v>
      </c>
      <c r="AK1915" s="1">
        <v>2900</v>
      </c>
      <c r="AL1915" s="2">
        <v>0.63749999999999996</v>
      </c>
      <c r="AM1915" s="3">
        <v>46234</v>
      </c>
      <c r="AN1915" t="s">
        <v>298</v>
      </c>
      <c r="AO1915" t="s">
        <v>335</v>
      </c>
    </row>
    <row r="1916" spans="1:41">
      <c r="A1916" s="8">
        <v>46218</v>
      </c>
      <c r="B1916" s="67">
        <v>4079.37</v>
      </c>
      <c r="C1916" s="67">
        <v>1</v>
      </c>
      <c r="D1916" s="67">
        <v>68720</v>
      </c>
      <c r="E1916" s="67">
        <v>1.36</v>
      </c>
      <c r="F1916" s="69">
        <v>4008</v>
      </c>
      <c r="G1916" t="s">
        <v>38</v>
      </c>
      <c r="H1916">
        <v>0</v>
      </c>
      <c r="I1916" t="s">
        <v>288</v>
      </c>
      <c r="J1916" t="s">
        <v>289</v>
      </c>
      <c r="K1916" t="s">
        <v>290</v>
      </c>
      <c r="L1916" s="36">
        <v>1317</v>
      </c>
      <c r="M1916">
        <v>34</v>
      </c>
      <c r="N1916" s="66">
        <v>2.6499999999999999E-2</v>
      </c>
      <c r="O1916" s="36">
        <v>1283</v>
      </c>
      <c r="P1916" s="66">
        <v>2.6499999999999999E-2</v>
      </c>
      <c r="Q1916" s="36">
        <v>1293</v>
      </c>
      <c r="R1916" s="36">
        <v>1317</v>
      </c>
      <c r="S1916" s="36">
        <v>1293</v>
      </c>
      <c r="T1916" s="66">
        <v>1.8499999999999999E-2</v>
      </c>
      <c r="U1916" s="66">
        <v>1.2999999999999999E-2</v>
      </c>
      <c r="V1916" s="66">
        <v>0</v>
      </c>
      <c r="W1916" s="66">
        <v>1.8499999999999999E-2</v>
      </c>
      <c r="X1916" s="1">
        <v>102800</v>
      </c>
      <c r="Y1916" s="1">
        <v>134256</v>
      </c>
      <c r="Z1916" s="1">
        <v>85188</v>
      </c>
      <c r="AA1916" t="s">
        <v>707</v>
      </c>
      <c r="AB1916" t="s">
        <v>337</v>
      </c>
      <c r="AC1916">
        <v>10.78</v>
      </c>
      <c r="AD1916">
        <v>0.82</v>
      </c>
      <c r="AE1916">
        <v>3.64</v>
      </c>
      <c r="AF1916" t="s">
        <v>230</v>
      </c>
      <c r="AG1916">
        <v>0</v>
      </c>
      <c r="AH1916" s="36">
        <v>1318</v>
      </c>
      <c r="AI1916" s="1">
        <v>1000</v>
      </c>
      <c r="AJ1916" s="36">
        <v>1316</v>
      </c>
      <c r="AK1916">
        <v>400</v>
      </c>
      <c r="AL1916" s="2">
        <v>0.63749999999999996</v>
      </c>
      <c r="AM1916" s="3">
        <v>46240</v>
      </c>
      <c r="AN1916" t="s">
        <v>298</v>
      </c>
      <c r="AO1916" t="s">
        <v>335</v>
      </c>
    </row>
    <row r="1917" spans="1:41">
      <c r="A1917" s="8">
        <v>46218</v>
      </c>
      <c r="B1917" s="67">
        <v>4079.37</v>
      </c>
      <c r="C1917" s="67">
        <v>1</v>
      </c>
      <c r="D1917" s="67">
        <v>68720</v>
      </c>
      <c r="E1917" s="67">
        <v>1.36</v>
      </c>
      <c r="F1917" s="69">
        <v>4026</v>
      </c>
      <c r="G1917" t="s">
        <v>39</v>
      </c>
      <c r="H1917">
        <v>0</v>
      </c>
      <c r="I1917" t="s">
        <v>314</v>
      </c>
      <c r="J1917" t="s">
        <v>289</v>
      </c>
      <c r="K1917" t="s">
        <v>290</v>
      </c>
      <c r="L1917" s="36">
        <v>1571</v>
      </c>
      <c r="M1917">
        <v>11</v>
      </c>
      <c r="N1917" s="66">
        <v>7.1000000000000004E-3</v>
      </c>
      <c r="O1917" s="36">
        <v>1560</v>
      </c>
      <c r="P1917" s="66">
        <v>7.0000000000000001E-3</v>
      </c>
      <c r="Q1917" s="36">
        <v>1560</v>
      </c>
      <c r="R1917" s="36">
        <v>1579</v>
      </c>
      <c r="S1917" s="36">
        <v>1550</v>
      </c>
      <c r="T1917" s="66">
        <v>7.0000000000000001E-3</v>
      </c>
      <c r="U1917" s="66">
        <v>3.8E-3</v>
      </c>
      <c r="V1917" s="66">
        <v>-5.0000000000000001E-3</v>
      </c>
      <c r="W1917" s="66">
        <v>1.35E-2</v>
      </c>
      <c r="X1917" s="1">
        <v>39800</v>
      </c>
      <c r="Y1917" s="1">
        <v>62239</v>
      </c>
      <c r="Z1917" s="1">
        <v>14516</v>
      </c>
      <c r="AA1917" t="s">
        <v>338</v>
      </c>
      <c r="AB1917" t="s">
        <v>629</v>
      </c>
      <c r="AC1917">
        <v>7.43</v>
      </c>
      <c r="AD1917">
        <v>0.97</v>
      </c>
      <c r="AE1917">
        <v>3.18</v>
      </c>
      <c r="AF1917" t="s">
        <v>230</v>
      </c>
      <c r="AG1917">
        <v>800</v>
      </c>
      <c r="AH1917" s="36">
        <v>1573</v>
      </c>
      <c r="AI1917">
        <v>300</v>
      </c>
      <c r="AJ1917" s="36">
        <v>1571</v>
      </c>
      <c r="AK1917">
        <v>100</v>
      </c>
      <c r="AL1917" s="2">
        <v>0.63680555555555551</v>
      </c>
      <c r="AN1917" t="s">
        <v>340</v>
      </c>
      <c r="AO1917" t="s">
        <v>341</v>
      </c>
    </row>
    <row r="1918" spans="1:41">
      <c r="A1918" s="8">
        <v>46218</v>
      </c>
      <c r="B1918" s="67">
        <v>4079.37</v>
      </c>
      <c r="C1918" s="67">
        <v>1</v>
      </c>
      <c r="D1918" s="67">
        <v>68720</v>
      </c>
      <c r="E1918" s="67">
        <v>1.36</v>
      </c>
      <c r="F1918" s="69">
        <v>4062</v>
      </c>
      <c r="G1918" t="s">
        <v>40</v>
      </c>
      <c r="H1918">
        <v>0</v>
      </c>
      <c r="I1918" t="s">
        <v>288</v>
      </c>
      <c r="J1918" t="s">
        <v>289</v>
      </c>
      <c r="K1918" t="s">
        <v>290</v>
      </c>
      <c r="L1918" s="36">
        <v>19415</v>
      </c>
      <c r="M1918" s="36">
        <v>1435</v>
      </c>
      <c r="N1918" s="66">
        <v>7.9799999999999996E-2</v>
      </c>
      <c r="O1918" s="36">
        <v>17980</v>
      </c>
      <c r="P1918" s="66">
        <v>7.9799999999999996E-2</v>
      </c>
      <c r="Q1918" s="36">
        <v>18070</v>
      </c>
      <c r="R1918" s="36">
        <v>19455</v>
      </c>
      <c r="S1918" s="36">
        <v>17805</v>
      </c>
      <c r="T1918" s="66">
        <v>7.4399999999999994E-2</v>
      </c>
      <c r="U1918" s="66">
        <v>5.8999999999999999E-3</v>
      </c>
      <c r="V1918" s="66">
        <v>-2E-3</v>
      </c>
      <c r="W1918" s="66">
        <v>9.0399999999999994E-2</v>
      </c>
      <c r="X1918" s="1">
        <v>8094300</v>
      </c>
      <c r="Y1918" s="1">
        <v>153416914</v>
      </c>
      <c r="Z1918" s="1">
        <v>5469615</v>
      </c>
      <c r="AA1918" t="s">
        <v>691</v>
      </c>
      <c r="AB1918" t="s">
        <v>343</v>
      </c>
      <c r="AC1918">
        <v>93.47</v>
      </c>
      <c r="AD1918">
        <v>9.85</v>
      </c>
      <c r="AE1918">
        <v>0.18</v>
      </c>
      <c r="AF1918" t="s">
        <v>230</v>
      </c>
      <c r="AG1918" s="1">
        <v>28000</v>
      </c>
      <c r="AH1918" s="36">
        <v>19420</v>
      </c>
      <c r="AI1918" s="1">
        <v>1200</v>
      </c>
      <c r="AJ1918" s="36">
        <v>19410</v>
      </c>
      <c r="AK1918">
        <v>400</v>
      </c>
      <c r="AL1918" s="2">
        <v>0.63749999999999996</v>
      </c>
      <c r="AM1918" s="3">
        <v>46238</v>
      </c>
      <c r="AN1918" t="s">
        <v>298</v>
      </c>
      <c r="AO1918" t="s">
        <v>344</v>
      </c>
    </row>
    <row r="1919" spans="1:41">
      <c r="A1919" s="8">
        <v>46218</v>
      </c>
      <c r="B1919" s="67">
        <v>4079.37</v>
      </c>
      <c r="C1919" s="67">
        <v>1</v>
      </c>
      <c r="D1919" s="67">
        <v>68720</v>
      </c>
      <c r="E1919" s="67">
        <v>1.36</v>
      </c>
      <c r="F1919" s="69">
        <v>4063</v>
      </c>
      <c r="G1919" t="s">
        <v>41</v>
      </c>
      <c r="H1919">
        <v>0</v>
      </c>
      <c r="I1919" t="s">
        <v>288</v>
      </c>
      <c r="J1919" t="s">
        <v>289</v>
      </c>
      <c r="K1919" t="s">
        <v>295</v>
      </c>
      <c r="L1919" s="36">
        <v>7650</v>
      </c>
      <c r="M1919">
        <v>179</v>
      </c>
      <c r="N1919" s="66">
        <v>2.4E-2</v>
      </c>
      <c r="O1919" s="36">
        <v>7471</v>
      </c>
      <c r="P1919" s="66">
        <v>2.3900000000000001E-2</v>
      </c>
      <c r="Q1919" s="36">
        <v>7582</v>
      </c>
      <c r="R1919" s="36">
        <v>7686</v>
      </c>
      <c r="S1919" s="36">
        <v>7482</v>
      </c>
      <c r="T1919" s="66">
        <v>8.8999999999999999E-3</v>
      </c>
      <c r="U1919" s="66">
        <v>6.4999999999999997E-3</v>
      </c>
      <c r="V1919" s="66">
        <v>-4.5999999999999999E-3</v>
      </c>
      <c r="W1919" s="66">
        <v>2.24E-2</v>
      </c>
      <c r="X1919" s="1">
        <v>4369300</v>
      </c>
      <c r="Y1919" s="1">
        <v>33246344</v>
      </c>
      <c r="Z1919" s="1">
        <v>15185218</v>
      </c>
      <c r="AA1919" t="s">
        <v>556</v>
      </c>
      <c r="AB1919" t="s">
        <v>346</v>
      </c>
      <c r="AC1919">
        <v>28.3</v>
      </c>
      <c r="AD1919">
        <v>3.18</v>
      </c>
      <c r="AE1919">
        <v>1.39</v>
      </c>
      <c r="AF1919" t="s">
        <v>230</v>
      </c>
      <c r="AG1919" s="1">
        <v>92000</v>
      </c>
      <c r="AH1919" s="36">
        <v>7651</v>
      </c>
      <c r="AI1919">
        <v>500</v>
      </c>
      <c r="AJ1919" s="36">
        <v>7649</v>
      </c>
      <c r="AK1919" s="1">
        <v>1000</v>
      </c>
      <c r="AL1919" s="2">
        <v>0.63749999999999996</v>
      </c>
      <c r="AM1919" s="3">
        <v>46227</v>
      </c>
      <c r="AN1919" t="s">
        <v>298</v>
      </c>
      <c r="AO1919" t="s">
        <v>335</v>
      </c>
    </row>
    <row r="1920" spans="1:41">
      <c r="A1920" s="8">
        <v>46218</v>
      </c>
      <c r="B1920" s="67">
        <v>4079.37</v>
      </c>
      <c r="C1920" s="67">
        <v>1</v>
      </c>
      <c r="D1920" s="67">
        <v>68720</v>
      </c>
      <c r="E1920" s="67">
        <v>1.36</v>
      </c>
      <c r="F1920" s="69">
        <v>4068</v>
      </c>
      <c r="G1920" t="s">
        <v>42</v>
      </c>
      <c r="H1920">
        <v>0</v>
      </c>
      <c r="I1920" t="s">
        <v>347</v>
      </c>
      <c r="J1920" t="s">
        <v>323</v>
      </c>
      <c r="K1920" t="s">
        <v>290</v>
      </c>
      <c r="L1920" s="36">
        <v>1626</v>
      </c>
      <c r="M1920">
        <v>5</v>
      </c>
      <c r="N1920" s="66">
        <v>3.0999999999999999E-3</v>
      </c>
      <c r="O1920" s="36">
        <v>1621</v>
      </c>
      <c r="P1920" s="66">
        <v>3.0000000000000001E-3</v>
      </c>
      <c r="Q1920" s="36">
        <v>1621</v>
      </c>
      <c r="R1920" s="36">
        <v>1639</v>
      </c>
      <c r="S1920" s="36">
        <v>1620</v>
      </c>
      <c r="T1920" s="66">
        <v>3.0000000000000001E-3</v>
      </c>
      <c r="U1920" s="66">
        <v>1.1999999999999999E-3</v>
      </c>
      <c r="V1920" s="66">
        <v>-7.9000000000000008E-3</v>
      </c>
      <c r="W1920" s="66">
        <v>3.7000000000000002E-3</v>
      </c>
      <c r="X1920" s="1">
        <v>2100</v>
      </c>
      <c r="Y1920" s="1">
        <v>3414</v>
      </c>
      <c r="Z1920" s="1">
        <v>3072</v>
      </c>
      <c r="AA1920" t="s">
        <v>348</v>
      </c>
      <c r="AB1920" t="s">
        <v>692</v>
      </c>
      <c r="AC1920">
        <v>21.36</v>
      </c>
      <c r="AD1920">
        <v>1.43</v>
      </c>
      <c r="AE1920">
        <v>0</v>
      </c>
      <c r="AF1920">
        <v>1.6</v>
      </c>
      <c r="AG1920">
        <v>0</v>
      </c>
      <c r="AH1920" s="36">
        <v>1635</v>
      </c>
      <c r="AI1920">
        <v>100</v>
      </c>
      <c r="AJ1920" s="36">
        <v>1625</v>
      </c>
      <c r="AK1920">
        <v>300</v>
      </c>
      <c r="AL1920" s="2">
        <v>0.58472222222222225</v>
      </c>
      <c r="AM1920" s="3">
        <v>46248</v>
      </c>
      <c r="AN1920" t="s">
        <v>350</v>
      </c>
      <c r="AO1920" t="s">
        <v>351</v>
      </c>
    </row>
    <row r="1921" spans="1:41">
      <c r="A1921" s="8">
        <v>46218</v>
      </c>
      <c r="B1921" s="67">
        <v>4079.37</v>
      </c>
      <c r="C1921" s="67">
        <v>1</v>
      </c>
      <c r="D1921" s="67">
        <v>68720</v>
      </c>
      <c r="E1921" s="67">
        <v>1.36</v>
      </c>
      <c r="F1921" s="69">
        <v>4100</v>
      </c>
      <c r="G1921" t="s">
        <v>43</v>
      </c>
      <c r="H1921">
        <v>0</v>
      </c>
      <c r="I1921" t="s">
        <v>314</v>
      </c>
      <c r="J1921" t="s">
        <v>289</v>
      </c>
      <c r="K1921" t="s">
        <v>290</v>
      </c>
      <c r="L1921" s="36">
        <v>1509</v>
      </c>
      <c r="M1921">
        <v>41</v>
      </c>
      <c r="N1921" s="66">
        <v>2.7900000000000001E-2</v>
      </c>
      <c r="O1921" s="36">
        <v>1468</v>
      </c>
      <c r="P1921" s="66">
        <v>2.7900000000000001E-2</v>
      </c>
      <c r="Q1921" s="36">
        <v>1441</v>
      </c>
      <c r="R1921" s="36">
        <v>1519</v>
      </c>
      <c r="S1921" s="36">
        <v>1441</v>
      </c>
      <c r="T1921" s="66">
        <v>4.7100000000000003E-2</v>
      </c>
      <c r="U1921" s="66">
        <v>9.2999999999999992E-3</v>
      </c>
      <c r="V1921" s="66">
        <v>-6.4999999999999997E-3</v>
      </c>
      <c r="W1921" s="66">
        <v>4.7100000000000003E-2</v>
      </c>
      <c r="X1921" s="1">
        <v>38900</v>
      </c>
      <c r="Y1921" s="1">
        <v>57852</v>
      </c>
      <c r="Z1921" s="1">
        <v>9203</v>
      </c>
      <c r="AA1921" t="s">
        <v>544</v>
      </c>
      <c r="AB1921" t="s">
        <v>353</v>
      </c>
      <c r="AC1921">
        <v>17.46</v>
      </c>
      <c r="AD1921">
        <v>0.96</v>
      </c>
      <c r="AE1921">
        <v>0</v>
      </c>
      <c r="AF1921" t="s">
        <v>230</v>
      </c>
      <c r="AG1921">
        <v>0</v>
      </c>
      <c r="AH1921" s="36">
        <v>1510</v>
      </c>
      <c r="AI1921">
        <v>100</v>
      </c>
      <c r="AJ1921" s="36">
        <v>1507</v>
      </c>
      <c r="AK1921">
        <v>200</v>
      </c>
      <c r="AL1921" s="2">
        <v>0.63749999999999996</v>
      </c>
      <c r="AM1921" s="3">
        <v>46241</v>
      </c>
      <c r="AN1921" t="s">
        <v>298</v>
      </c>
      <c r="AO1921" t="s">
        <v>335</v>
      </c>
    </row>
    <row r="1922" spans="1:41">
      <c r="A1922" s="8">
        <v>46218</v>
      </c>
      <c r="B1922" s="67">
        <v>4079.37</v>
      </c>
      <c r="C1922" s="67">
        <v>1</v>
      </c>
      <c r="D1922" s="67">
        <v>68720</v>
      </c>
      <c r="E1922" s="67">
        <v>1.36</v>
      </c>
      <c r="F1922" s="69">
        <v>4182</v>
      </c>
      <c r="G1922" t="s">
        <v>44</v>
      </c>
      <c r="H1922">
        <v>0</v>
      </c>
      <c r="I1922" t="s">
        <v>288</v>
      </c>
      <c r="J1922" t="s">
        <v>289</v>
      </c>
      <c r="K1922" t="s">
        <v>290</v>
      </c>
      <c r="L1922" s="36">
        <v>4750</v>
      </c>
      <c r="M1922">
        <v>117</v>
      </c>
      <c r="N1922" s="66">
        <v>2.53E-2</v>
      </c>
      <c r="O1922" s="36">
        <v>4633</v>
      </c>
      <c r="P1922" s="66">
        <v>2.52E-2</v>
      </c>
      <c r="Q1922" s="36">
        <v>4703</v>
      </c>
      <c r="R1922" s="36">
        <v>4783</v>
      </c>
      <c r="S1922" s="36">
        <v>4640</v>
      </c>
      <c r="T1922" s="66">
        <v>9.9000000000000008E-3</v>
      </c>
      <c r="U1922" s="66">
        <v>8.8999999999999999E-3</v>
      </c>
      <c r="V1922" s="66">
        <v>-6.7999999999999996E-3</v>
      </c>
      <c r="W1922" s="66">
        <v>2.3699999999999999E-2</v>
      </c>
      <c r="X1922" s="1">
        <v>635300</v>
      </c>
      <c r="Y1922" s="1">
        <v>2999989</v>
      </c>
      <c r="Z1922" s="1">
        <v>1005511</v>
      </c>
      <c r="AA1922" t="s">
        <v>678</v>
      </c>
      <c r="AB1922" t="s">
        <v>355</v>
      </c>
      <c r="AC1922">
        <v>20.13</v>
      </c>
      <c r="AD1922">
        <v>1.43</v>
      </c>
      <c r="AE1922">
        <v>2.3199999999999998</v>
      </c>
      <c r="AF1922" t="s">
        <v>230</v>
      </c>
      <c r="AG1922" s="1">
        <v>17300</v>
      </c>
      <c r="AH1922" s="36">
        <v>4751</v>
      </c>
      <c r="AI1922">
        <v>200</v>
      </c>
      <c r="AJ1922" s="36">
        <v>4749</v>
      </c>
      <c r="AK1922">
        <v>500</v>
      </c>
      <c r="AL1922" s="2">
        <v>0.63749999999999996</v>
      </c>
      <c r="AM1922" s="3">
        <v>46241</v>
      </c>
      <c r="AN1922" t="s">
        <v>298</v>
      </c>
      <c r="AO1922" t="s">
        <v>335</v>
      </c>
    </row>
    <row r="1923" spans="1:41">
      <c r="A1923" s="8">
        <v>46218</v>
      </c>
      <c r="B1923" s="67">
        <v>4079.37</v>
      </c>
      <c r="C1923" s="67">
        <v>1</v>
      </c>
      <c r="D1923" s="67">
        <v>68720</v>
      </c>
      <c r="E1923" s="67">
        <v>1.36</v>
      </c>
      <c r="F1923" s="69">
        <v>4188</v>
      </c>
      <c r="G1923" t="s">
        <v>45</v>
      </c>
      <c r="H1923">
        <v>0</v>
      </c>
      <c r="I1923" t="s">
        <v>288</v>
      </c>
      <c r="J1923" t="s">
        <v>289</v>
      </c>
      <c r="K1923" t="s">
        <v>290</v>
      </c>
      <c r="L1923" s="36">
        <v>1224.5</v>
      </c>
      <c r="M1923">
        <v>21.5</v>
      </c>
      <c r="N1923" s="66">
        <v>1.7899999999999999E-2</v>
      </c>
      <c r="O1923" s="36">
        <v>1203</v>
      </c>
      <c r="P1923" s="66">
        <v>1.78E-2</v>
      </c>
      <c r="Q1923" s="36">
        <v>1209.5</v>
      </c>
      <c r="R1923" s="36">
        <v>1228.5</v>
      </c>
      <c r="S1923" s="36">
        <v>1203</v>
      </c>
      <c r="T1923" s="66">
        <v>1.24E-2</v>
      </c>
      <c r="U1923" s="66">
        <v>6.8999999999999999E-3</v>
      </c>
      <c r="V1923" s="66">
        <v>-3.2000000000000002E-3</v>
      </c>
      <c r="W1923" s="66">
        <v>1.78E-2</v>
      </c>
      <c r="X1923" s="1">
        <v>2838500</v>
      </c>
      <c r="Y1923" s="1">
        <v>3449876</v>
      </c>
      <c r="Z1923" s="1">
        <v>1765076</v>
      </c>
      <c r="AA1923" t="s">
        <v>708</v>
      </c>
      <c r="AB1923" t="s">
        <v>357</v>
      </c>
      <c r="AC1923">
        <v>13.99</v>
      </c>
      <c r="AD1923">
        <v>0.94</v>
      </c>
      <c r="AE1923">
        <v>2.61</v>
      </c>
      <c r="AF1923" t="s">
        <v>230</v>
      </c>
      <c r="AG1923" s="1">
        <v>313500</v>
      </c>
      <c r="AH1923" s="36">
        <v>1225</v>
      </c>
      <c r="AI1923" s="1">
        <v>7100</v>
      </c>
      <c r="AJ1923" s="36">
        <v>1224</v>
      </c>
      <c r="AK1923" s="1">
        <v>5900</v>
      </c>
      <c r="AL1923" s="2">
        <v>0.63749999999999996</v>
      </c>
      <c r="AM1923" s="3">
        <v>46234</v>
      </c>
      <c r="AN1923" t="s">
        <v>298</v>
      </c>
      <c r="AO1923" t="s">
        <v>335</v>
      </c>
    </row>
    <row r="1924" spans="1:41">
      <c r="A1924" s="8">
        <v>46218</v>
      </c>
      <c r="B1924" s="67">
        <v>4079.37</v>
      </c>
      <c r="C1924" s="67">
        <v>1</v>
      </c>
      <c r="D1924" s="67">
        <v>68720</v>
      </c>
      <c r="E1924" s="67">
        <v>1.36</v>
      </c>
      <c r="F1924" s="69">
        <v>4220</v>
      </c>
      <c r="G1924" t="s">
        <v>46</v>
      </c>
      <c r="H1924">
        <v>0</v>
      </c>
      <c r="I1924" t="s">
        <v>288</v>
      </c>
      <c r="J1924" t="s">
        <v>289</v>
      </c>
      <c r="K1924" t="s">
        <v>295</v>
      </c>
      <c r="L1924" s="36">
        <v>1873</v>
      </c>
      <c r="M1924">
        <v>16</v>
      </c>
      <c r="N1924" s="66">
        <v>8.6E-3</v>
      </c>
      <c r="O1924" s="36">
        <v>1857</v>
      </c>
      <c r="P1924" s="66">
        <v>8.6E-3</v>
      </c>
      <c r="Q1924" s="36">
        <v>1871</v>
      </c>
      <c r="R1924" s="36">
        <v>1880</v>
      </c>
      <c r="S1924" s="36">
        <v>1846</v>
      </c>
      <c r="T1924" s="66">
        <v>1E-3</v>
      </c>
      <c r="U1924" s="66">
        <v>9.1000000000000004E-3</v>
      </c>
      <c r="V1924" s="66">
        <v>-3.7000000000000002E-3</v>
      </c>
      <c r="W1924" s="66">
        <v>1.46E-2</v>
      </c>
      <c r="X1924" s="1">
        <v>92000</v>
      </c>
      <c r="Y1924" s="1">
        <v>171391</v>
      </c>
      <c r="Z1924" s="1">
        <v>96037</v>
      </c>
      <c r="AA1924" t="s">
        <v>790</v>
      </c>
      <c r="AB1924" t="s">
        <v>578</v>
      </c>
      <c r="AC1924">
        <v>13.1</v>
      </c>
      <c r="AD1924">
        <v>1.31</v>
      </c>
      <c r="AE1924">
        <v>2.88</v>
      </c>
      <c r="AF1924" t="s">
        <v>230</v>
      </c>
      <c r="AG1924">
        <v>0</v>
      </c>
      <c r="AH1924" s="36">
        <v>1874</v>
      </c>
      <c r="AI1924" s="1">
        <v>1200</v>
      </c>
      <c r="AJ1924" s="36">
        <v>1873</v>
      </c>
      <c r="AK1924">
        <v>400</v>
      </c>
      <c r="AL1924" s="2">
        <v>0.63749999999999996</v>
      </c>
      <c r="AM1924" s="3">
        <v>46234</v>
      </c>
      <c r="AN1924" t="s">
        <v>298</v>
      </c>
      <c r="AO1924" t="s">
        <v>335</v>
      </c>
    </row>
    <row r="1925" spans="1:41">
      <c r="A1925" s="8">
        <v>46218</v>
      </c>
      <c r="B1925" s="67">
        <v>4079.37</v>
      </c>
      <c r="C1925" s="67">
        <v>1</v>
      </c>
      <c r="D1925" s="67">
        <v>68720</v>
      </c>
      <c r="E1925" s="67">
        <v>1.36</v>
      </c>
      <c r="F1925" s="69">
        <v>4334</v>
      </c>
      <c r="G1925" t="s">
        <v>47</v>
      </c>
      <c r="H1925">
        <v>0</v>
      </c>
      <c r="I1925" t="s">
        <v>314</v>
      </c>
      <c r="J1925" t="s">
        <v>323</v>
      </c>
      <c r="K1925" t="s">
        <v>295</v>
      </c>
      <c r="L1925">
        <v>382</v>
      </c>
      <c r="M1925">
        <v>2</v>
      </c>
      <c r="N1925" s="66">
        <v>5.3E-3</v>
      </c>
      <c r="O1925">
        <v>380</v>
      </c>
      <c r="P1925" s="66">
        <v>5.1999999999999998E-3</v>
      </c>
      <c r="Q1925">
        <v>380</v>
      </c>
      <c r="R1925">
        <v>386</v>
      </c>
      <c r="S1925">
        <v>380</v>
      </c>
      <c r="T1925" s="66">
        <v>5.1999999999999998E-3</v>
      </c>
      <c r="U1925" s="66">
        <v>-2.5999999999999999E-3</v>
      </c>
      <c r="V1925" s="66">
        <v>-1.03E-2</v>
      </c>
      <c r="W1925" s="66">
        <v>5.1999999999999998E-3</v>
      </c>
      <c r="X1925" s="1">
        <v>7300</v>
      </c>
      <c r="Y1925" s="1">
        <v>2804</v>
      </c>
      <c r="Z1925" s="1">
        <v>4238</v>
      </c>
      <c r="AA1925" t="s">
        <v>360</v>
      </c>
      <c r="AB1925" t="s">
        <v>693</v>
      </c>
      <c r="AC1925">
        <v>11.47</v>
      </c>
      <c r="AD1925">
        <v>1.26</v>
      </c>
      <c r="AE1925">
        <v>2.62</v>
      </c>
      <c r="AF1925">
        <v>0.1</v>
      </c>
      <c r="AG1925">
        <v>0</v>
      </c>
      <c r="AH1925">
        <v>385</v>
      </c>
      <c r="AI1925">
        <v>100</v>
      </c>
      <c r="AJ1925">
        <v>382</v>
      </c>
      <c r="AK1925">
        <v>900</v>
      </c>
      <c r="AL1925" s="2">
        <v>0.60138888888888886</v>
      </c>
      <c r="AN1925" t="s">
        <v>306</v>
      </c>
      <c r="AO1925" t="s">
        <v>351</v>
      </c>
    </row>
    <row r="1926" spans="1:41">
      <c r="A1926" s="8">
        <v>46218</v>
      </c>
      <c r="B1926" s="67">
        <v>4079.37</v>
      </c>
      <c r="C1926" s="67">
        <v>1</v>
      </c>
      <c r="D1926" s="67">
        <v>68720</v>
      </c>
      <c r="E1926" s="67">
        <v>1.36</v>
      </c>
      <c r="F1926" s="69">
        <v>4523</v>
      </c>
      <c r="G1926" t="s">
        <v>48</v>
      </c>
      <c r="H1926">
        <v>0</v>
      </c>
      <c r="I1926" t="s">
        <v>288</v>
      </c>
      <c r="J1926" t="s">
        <v>289</v>
      </c>
      <c r="K1926" t="s">
        <v>290</v>
      </c>
      <c r="L1926" s="36">
        <v>4243</v>
      </c>
      <c r="M1926">
        <v>-133</v>
      </c>
      <c r="N1926" s="66">
        <v>-3.04E-2</v>
      </c>
      <c r="O1926" s="36">
        <v>4376</v>
      </c>
      <c r="P1926" s="66">
        <v>-3.0300000000000001E-2</v>
      </c>
      <c r="Q1926" s="36">
        <v>4270</v>
      </c>
      <c r="R1926" s="36">
        <v>4331</v>
      </c>
      <c r="S1926" s="36">
        <v>4238</v>
      </c>
      <c r="T1926" s="66">
        <v>-6.3E-3</v>
      </c>
      <c r="U1926" s="66">
        <v>-6.4999999999999997E-3</v>
      </c>
      <c r="V1926" s="66">
        <v>-2.0299999999999999E-2</v>
      </c>
      <c r="W1926" s="66">
        <v>1.1000000000000001E-3</v>
      </c>
      <c r="X1926" s="1">
        <v>1300400</v>
      </c>
      <c r="Y1926" s="1">
        <v>5552135</v>
      </c>
      <c r="Z1926" s="1">
        <v>1237467</v>
      </c>
      <c r="AA1926" t="s">
        <v>362</v>
      </c>
      <c r="AB1926" t="s">
        <v>631</v>
      </c>
      <c r="AC1926">
        <v>22.91</v>
      </c>
      <c r="AD1926">
        <v>1.33</v>
      </c>
      <c r="AE1926">
        <v>3.77</v>
      </c>
      <c r="AF1926" t="s">
        <v>230</v>
      </c>
      <c r="AG1926" s="1">
        <v>93000</v>
      </c>
      <c r="AH1926" s="36">
        <v>4244</v>
      </c>
      <c r="AI1926" s="1">
        <v>1200</v>
      </c>
      <c r="AJ1926" s="36">
        <v>4242</v>
      </c>
      <c r="AK1926">
        <v>900</v>
      </c>
      <c r="AL1926" s="2">
        <v>0.63749999999999996</v>
      </c>
      <c r="AM1926" s="3">
        <v>46237</v>
      </c>
      <c r="AN1926" t="s">
        <v>298</v>
      </c>
      <c r="AO1926" t="s">
        <v>364</v>
      </c>
    </row>
    <row r="1927" spans="1:41">
      <c r="A1927" s="8">
        <v>46218</v>
      </c>
      <c r="B1927" s="67">
        <v>4079.37</v>
      </c>
      <c r="C1927" s="67">
        <v>1</v>
      </c>
      <c r="D1927" s="67">
        <v>68720</v>
      </c>
      <c r="E1927" s="67">
        <v>1.36</v>
      </c>
      <c r="F1927" s="69">
        <v>4528</v>
      </c>
      <c r="G1927" t="s">
        <v>49</v>
      </c>
      <c r="H1927">
        <v>0</v>
      </c>
      <c r="I1927" t="s">
        <v>288</v>
      </c>
      <c r="J1927" t="s">
        <v>289</v>
      </c>
      <c r="K1927" t="s">
        <v>290</v>
      </c>
      <c r="L1927" s="36">
        <v>2377.5</v>
      </c>
      <c r="M1927">
        <v>-55</v>
      </c>
      <c r="N1927" s="66">
        <v>-2.2599999999999999E-2</v>
      </c>
      <c r="O1927" s="36">
        <v>2432.5</v>
      </c>
      <c r="P1927" s="66">
        <v>-2.2599999999999999E-2</v>
      </c>
      <c r="Q1927" s="36">
        <v>2382.5</v>
      </c>
      <c r="R1927" s="36">
        <v>2418</v>
      </c>
      <c r="S1927" s="36">
        <v>2364.5</v>
      </c>
      <c r="T1927" s="66">
        <v>-2E-3</v>
      </c>
      <c r="U1927" s="66">
        <v>-4.1000000000000003E-3</v>
      </c>
      <c r="V1927" s="66">
        <v>-1.67E-2</v>
      </c>
      <c r="W1927" s="66">
        <v>5.4000000000000003E-3</v>
      </c>
      <c r="X1927" s="1">
        <v>1004700</v>
      </c>
      <c r="Y1927" s="1">
        <v>2397913</v>
      </c>
      <c r="Z1927" s="1">
        <v>1185642</v>
      </c>
      <c r="AA1927" t="s">
        <v>365</v>
      </c>
      <c r="AB1927" t="s">
        <v>580</v>
      </c>
      <c r="AC1927">
        <v>15.74</v>
      </c>
      <c r="AD1927">
        <v>1.31</v>
      </c>
      <c r="AE1927">
        <v>3.36</v>
      </c>
      <c r="AF1927" t="s">
        <v>230</v>
      </c>
      <c r="AG1927" s="1">
        <v>76900</v>
      </c>
      <c r="AH1927" s="36">
        <v>2378</v>
      </c>
      <c r="AI1927">
        <v>300</v>
      </c>
      <c r="AJ1927" s="36">
        <v>2377</v>
      </c>
      <c r="AK1927" s="1">
        <v>1000</v>
      </c>
      <c r="AL1927" s="2">
        <v>0.63749999999999996</v>
      </c>
      <c r="AM1927" s="3">
        <v>46234</v>
      </c>
      <c r="AN1927" t="s">
        <v>298</v>
      </c>
      <c r="AO1927" t="s">
        <v>364</v>
      </c>
    </row>
    <row r="1928" spans="1:41">
      <c r="A1928" s="8">
        <v>46218</v>
      </c>
      <c r="B1928" s="67">
        <v>4079.37</v>
      </c>
      <c r="C1928" s="67">
        <v>1</v>
      </c>
      <c r="D1928" s="67">
        <v>68720</v>
      </c>
      <c r="E1928" s="67">
        <v>1.36</v>
      </c>
      <c r="F1928" s="69">
        <v>4661</v>
      </c>
      <c r="G1928" t="s">
        <v>50</v>
      </c>
      <c r="H1928">
        <v>0</v>
      </c>
      <c r="I1928" t="s">
        <v>288</v>
      </c>
      <c r="J1928" t="s">
        <v>289</v>
      </c>
      <c r="K1928" t="s">
        <v>295</v>
      </c>
      <c r="L1928" s="36">
        <v>2617</v>
      </c>
      <c r="M1928">
        <v>-128</v>
      </c>
      <c r="N1928" s="66">
        <v>-4.6600000000000003E-2</v>
      </c>
      <c r="O1928" s="36">
        <v>2745</v>
      </c>
      <c r="P1928" s="66">
        <v>-4.6600000000000003E-2</v>
      </c>
      <c r="Q1928" s="36">
        <v>2710</v>
      </c>
      <c r="R1928" s="36">
        <v>2726</v>
      </c>
      <c r="S1928" s="36">
        <v>2612.5</v>
      </c>
      <c r="T1928" s="66">
        <v>-3.4299999999999997E-2</v>
      </c>
      <c r="U1928" s="66">
        <v>-1.3899999999999999E-2</v>
      </c>
      <c r="V1928" s="66">
        <v>-3.9899999999999998E-2</v>
      </c>
      <c r="W1928" s="66">
        <v>1.6999999999999999E-3</v>
      </c>
      <c r="X1928" s="1">
        <v>6600300</v>
      </c>
      <c r="Y1928" s="1">
        <v>17556692</v>
      </c>
      <c r="Z1928" s="1">
        <v>4711779</v>
      </c>
      <c r="AA1928" t="s">
        <v>367</v>
      </c>
      <c r="AB1928" t="s">
        <v>368</v>
      </c>
      <c r="AC1928">
        <v>36.65</v>
      </c>
      <c r="AD1928">
        <v>3.9</v>
      </c>
      <c r="AE1928">
        <v>0.61</v>
      </c>
      <c r="AF1928" t="s">
        <v>230</v>
      </c>
      <c r="AG1928">
        <v>0</v>
      </c>
      <c r="AH1928" s="36">
        <v>2617.5</v>
      </c>
      <c r="AI1928" s="1">
        <v>3100</v>
      </c>
      <c r="AJ1928" s="36">
        <v>2617</v>
      </c>
      <c r="AK1928" s="1">
        <v>1500</v>
      </c>
      <c r="AL1928" s="2">
        <v>0.63749999999999996</v>
      </c>
      <c r="AM1928" s="3">
        <v>46233</v>
      </c>
      <c r="AN1928" t="s">
        <v>298</v>
      </c>
      <c r="AO1928" t="s">
        <v>313</v>
      </c>
    </row>
    <row r="1929" spans="1:41">
      <c r="A1929" s="8">
        <v>46218</v>
      </c>
      <c r="B1929" s="67">
        <v>4079.37</v>
      </c>
      <c r="C1929" s="67">
        <v>1</v>
      </c>
      <c r="D1929" s="67">
        <v>68720</v>
      </c>
      <c r="E1929" s="67">
        <v>1.36</v>
      </c>
      <c r="F1929" s="69">
        <v>5020</v>
      </c>
      <c r="G1929" t="s">
        <v>51</v>
      </c>
      <c r="H1929">
        <v>0</v>
      </c>
      <c r="I1929" t="s">
        <v>288</v>
      </c>
      <c r="J1929" t="s">
        <v>289</v>
      </c>
      <c r="K1929" t="s">
        <v>295</v>
      </c>
      <c r="L1929" s="36">
        <v>1284.5</v>
      </c>
      <c r="M1929">
        <v>20</v>
      </c>
      <c r="N1929" s="66">
        <v>1.5800000000000002E-2</v>
      </c>
      <c r="O1929" s="36">
        <v>1264.5</v>
      </c>
      <c r="P1929" s="66">
        <v>1.5800000000000002E-2</v>
      </c>
      <c r="Q1929" s="36">
        <v>1294.5</v>
      </c>
      <c r="R1929" s="36">
        <v>1298.5</v>
      </c>
      <c r="S1929" s="36">
        <v>1271</v>
      </c>
      <c r="T1929" s="66">
        <v>-7.7000000000000002E-3</v>
      </c>
      <c r="U1929" s="66">
        <v>6.1999999999999998E-3</v>
      </c>
      <c r="V1929" s="66">
        <v>-1.0699999999999999E-2</v>
      </c>
      <c r="W1929" s="66">
        <v>1.06E-2</v>
      </c>
      <c r="X1929" s="1">
        <v>4211500</v>
      </c>
      <c r="Y1929" s="1">
        <v>5417600</v>
      </c>
      <c r="Z1929" s="1">
        <v>3476841</v>
      </c>
      <c r="AA1929" t="s">
        <v>369</v>
      </c>
      <c r="AB1929" t="s">
        <v>370</v>
      </c>
      <c r="AC1929">
        <v>8.24</v>
      </c>
      <c r="AD1929">
        <v>1.02</v>
      </c>
      <c r="AE1929">
        <v>2.65</v>
      </c>
      <c r="AF1929" t="s">
        <v>230</v>
      </c>
      <c r="AG1929" s="1">
        <v>350800</v>
      </c>
      <c r="AH1929" s="36">
        <v>1285</v>
      </c>
      <c r="AI1929" s="1">
        <v>7200</v>
      </c>
      <c r="AJ1929" s="36">
        <v>1284.5</v>
      </c>
      <c r="AK1929" s="1">
        <v>3200</v>
      </c>
      <c r="AL1929" s="2">
        <v>0.63749999999999996</v>
      </c>
      <c r="AM1929" s="3">
        <v>46241</v>
      </c>
      <c r="AN1929" t="s">
        <v>298</v>
      </c>
      <c r="AO1929" t="s">
        <v>371</v>
      </c>
    </row>
    <row r="1930" spans="1:41">
      <c r="A1930" s="8">
        <v>46218</v>
      </c>
      <c r="B1930" s="67">
        <v>4079.37</v>
      </c>
      <c r="C1930" s="67">
        <v>1</v>
      </c>
      <c r="D1930" s="67">
        <v>68720</v>
      </c>
      <c r="E1930" s="67">
        <v>1.36</v>
      </c>
      <c r="F1930" s="69">
        <v>5201</v>
      </c>
      <c r="G1930" t="s">
        <v>52</v>
      </c>
      <c r="H1930">
        <v>0</v>
      </c>
      <c r="I1930" t="s">
        <v>288</v>
      </c>
      <c r="J1930" t="s">
        <v>289</v>
      </c>
      <c r="K1930" t="s">
        <v>295</v>
      </c>
      <c r="L1930" s="36">
        <v>6503</v>
      </c>
      <c r="M1930">
        <v>81</v>
      </c>
      <c r="N1930" s="66">
        <v>1.26E-2</v>
      </c>
      <c r="O1930" s="36">
        <v>6422</v>
      </c>
      <c r="P1930" s="66">
        <v>1.26E-2</v>
      </c>
      <c r="Q1930" s="36">
        <v>6434</v>
      </c>
      <c r="R1930" s="36">
        <v>6518</v>
      </c>
      <c r="S1930" s="36">
        <v>6417</v>
      </c>
      <c r="T1930" s="66">
        <v>1.0699999999999999E-2</v>
      </c>
      <c r="U1930" s="66">
        <v>5.1000000000000004E-3</v>
      </c>
      <c r="V1930" s="66">
        <v>-2.3E-3</v>
      </c>
      <c r="W1930" s="66">
        <v>1.34E-2</v>
      </c>
      <c r="X1930" s="1">
        <v>606900</v>
      </c>
      <c r="Y1930" s="1">
        <v>3929561</v>
      </c>
      <c r="Z1930" s="1">
        <v>1413977</v>
      </c>
      <c r="AA1930" t="s">
        <v>581</v>
      </c>
      <c r="AB1930" t="s">
        <v>373</v>
      </c>
      <c r="AC1930">
        <v>17.93</v>
      </c>
      <c r="AD1930">
        <v>0.92</v>
      </c>
      <c r="AE1930">
        <v>3.23</v>
      </c>
      <c r="AF1930" t="s">
        <v>230</v>
      </c>
      <c r="AG1930" s="1">
        <v>74200</v>
      </c>
      <c r="AH1930" s="36">
        <v>6505</v>
      </c>
      <c r="AI1930">
        <v>700</v>
      </c>
      <c r="AJ1930" s="36">
        <v>6502</v>
      </c>
      <c r="AK1930">
        <v>400</v>
      </c>
      <c r="AL1930" s="2">
        <v>0.63749999999999996</v>
      </c>
      <c r="AM1930" s="3">
        <v>46238</v>
      </c>
      <c r="AN1930" t="s">
        <v>293</v>
      </c>
      <c r="AO1930" t="s">
        <v>341</v>
      </c>
    </row>
    <row r="1931" spans="1:41">
      <c r="A1931" s="8">
        <v>46218</v>
      </c>
      <c r="B1931" s="67">
        <v>4079.37</v>
      </c>
      <c r="C1931" s="67">
        <v>1</v>
      </c>
      <c r="D1931" s="67">
        <v>68720</v>
      </c>
      <c r="E1931" s="67">
        <v>1.36</v>
      </c>
      <c r="F1931" s="69">
        <v>5302</v>
      </c>
      <c r="G1931" t="s">
        <v>53</v>
      </c>
      <c r="H1931">
        <v>0</v>
      </c>
      <c r="I1931" t="s">
        <v>288</v>
      </c>
      <c r="J1931" t="s">
        <v>289</v>
      </c>
      <c r="K1931" t="s">
        <v>295</v>
      </c>
      <c r="L1931" s="36">
        <v>4735</v>
      </c>
      <c r="M1931">
        <v>85</v>
      </c>
      <c r="N1931" s="66">
        <v>1.83E-2</v>
      </c>
      <c r="O1931" s="36">
        <v>4650</v>
      </c>
      <c r="P1931" s="66">
        <v>1.8200000000000001E-2</v>
      </c>
      <c r="Q1931" s="36">
        <v>4720</v>
      </c>
      <c r="R1931" s="36">
        <v>4740</v>
      </c>
      <c r="S1931" s="36">
        <v>4705</v>
      </c>
      <c r="T1931" s="66">
        <v>3.0999999999999999E-3</v>
      </c>
      <c r="U1931" s="66">
        <v>4.1999999999999997E-3</v>
      </c>
      <c r="V1931" s="66">
        <v>-1E-3</v>
      </c>
      <c r="W1931" s="66">
        <v>6.3E-3</v>
      </c>
      <c r="X1931" s="1">
        <v>52700</v>
      </c>
      <c r="Y1931" s="1">
        <v>249012</v>
      </c>
      <c r="Z1931" s="1">
        <v>56026</v>
      </c>
      <c r="AA1931" t="s">
        <v>374</v>
      </c>
      <c r="AB1931" t="s">
        <v>375</v>
      </c>
      <c r="AC1931">
        <v>18.989999999999998</v>
      </c>
      <c r="AD1931">
        <v>0.96</v>
      </c>
      <c r="AE1931">
        <v>4.22</v>
      </c>
      <c r="AF1931" t="s">
        <v>230</v>
      </c>
      <c r="AG1931" s="1">
        <v>12900</v>
      </c>
      <c r="AH1931" s="36">
        <v>4740</v>
      </c>
      <c r="AI1931">
        <v>700</v>
      </c>
      <c r="AJ1931" s="36">
        <v>4730</v>
      </c>
      <c r="AK1931" s="1">
        <v>1600</v>
      </c>
      <c r="AL1931" s="2">
        <v>0.63680555555555551</v>
      </c>
      <c r="AM1931" s="3">
        <v>46244</v>
      </c>
      <c r="AN1931" t="s">
        <v>293</v>
      </c>
      <c r="AO1931" t="s">
        <v>341</v>
      </c>
    </row>
    <row r="1932" spans="1:41">
      <c r="A1932" s="8">
        <v>46218</v>
      </c>
      <c r="B1932" s="67">
        <v>4079.37</v>
      </c>
      <c r="C1932" s="67">
        <v>1</v>
      </c>
      <c r="D1932" s="67">
        <v>68720</v>
      </c>
      <c r="E1932" s="67">
        <v>1.36</v>
      </c>
      <c r="F1932" s="69">
        <v>5310</v>
      </c>
      <c r="G1932" t="s">
        <v>54</v>
      </c>
      <c r="H1932">
        <v>0</v>
      </c>
      <c r="I1932" t="s">
        <v>288</v>
      </c>
      <c r="J1932" t="s">
        <v>289</v>
      </c>
      <c r="K1932" t="s">
        <v>290</v>
      </c>
      <c r="L1932" s="36">
        <v>7150</v>
      </c>
      <c r="M1932">
        <v>180</v>
      </c>
      <c r="N1932" s="66">
        <v>2.58E-2</v>
      </c>
      <c r="O1932" s="36">
        <v>6970</v>
      </c>
      <c r="P1932" s="66">
        <v>2.58E-2</v>
      </c>
      <c r="Q1932" s="36">
        <v>6900</v>
      </c>
      <c r="R1932" s="36">
        <v>7170</v>
      </c>
      <c r="S1932" s="36">
        <v>6860</v>
      </c>
      <c r="T1932" s="66">
        <v>3.6200000000000003E-2</v>
      </c>
      <c r="U1932" s="66">
        <v>1.5599999999999999E-2</v>
      </c>
      <c r="V1932" s="66">
        <v>-2.7000000000000001E-3</v>
      </c>
      <c r="W1932" s="66">
        <v>4.2200000000000001E-2</v>
      </c>
      <c r="X1932" s="1">
        <v>84600</v>
      </c>
      <c r="Y1932" s="1">
        <v>595675</v>
      </c>
      <c r="Z1932" s="1">
        <v>150097</v>
      </c>
      <c r="AA1932" t="s">
        <v>662</v>
      </c>
      <c r="AB1932" t="s">
        <v>377</v>
      </c>
      <c r="AC1932">
        <v>30.6</v>
      </c>
      <c r="AD1932">
        <v>1.53</v>
      </c>
      <c r="AE1932">
        <v>2.0299999999999998</v>
      </c>
      <c r="AF1932" t="s">
        <v>230</v>
      </c>
      <c r="AG1932" s="1">
        <v>1400</v>
      </c>
      <c r="AH1932" s="36">
        <v>7160</v>
      </c>
      <c r="AI1932">
        <v>900</v>
      </c>
      <c r="AJ1932" s="36">
        <v>7140</v>
      </c>
      <c r="AK1932" s="1">
        <v>1100</v>
      </c>
      <c r="AL1932" s="2">
        <v>0.63749999999999996</v>
      </c>
      <c r="AM1932" s="3">
        <v>46241</v>
      </c>
      <c r="AN1932" t="s">
        <v>293</v>
      </c>
      <c r="AO1932" t="s">
        <v>341</v>
      </c>
    </row>
    <row r="1933" spans="1:41">
      <c r="A1933" s="8">
        <v>46218</v>
      </c>
      <c r="B1933" s="67">
        <v>4079.37</v>
      </c>
      <c r="C1933" s="67">
        <v>1</v>
      </c>
      <c r="D1933" s="67">
        <v>68720</v>
      </c>
      <c r="E1933" s="67">
        <v>1.36</v>
      </c>
      <c r="F1933" s="69">
        <v>5334</v>
      </c>
      <c r="G1933" t="s">
        <v>55</v>
      </c>
      <c r="H1933">
        <v>0</v>
      </c>
      <c r="I1933" t="s">
        <v>288</v>
      </c>
      <c r="J1933" t="s">
        <v>289</v>
      </c>
      <c r="K1933" t="s">
        <v>290</v>
      </c>
      <c r="L1933" s="36">
        <v>10400</v>
      </c>
      <c r="M1933">
        <v>400</v>
      </c>
      <c r="N1933" s="66">
        <v>0.04</v>
      </c>
      <c r="O1933" s="36">
        <v>10000</v>
      </c>
      <c r="P1933" s="66">
        <v>0.04</v>
      </c>
      <c r="Q1933" s="36">
        <v>10200</v>
      </c>
      <c r="R1933" s="36">
        <v>10440</v>
      </c>
      <c r="S1933" s="36">
        <v>10135</v>
      </c>
      <c r="T1933" s="66">
        <v>1.9599999999999999E-2</v>
      </c>
      <c r="U1933" s="66">
        <v>0</v>
      </c>
      <c r="V1933" s="66">
        <v>-3.8E-3</v>
      </c>
      <c r="W1933" s="66">
        <v>2.6100000000000002E-2</v>
      </c>
      <c r="X1933" s="1">
        <v>689300</v>
      </c>
      <c r="Y1933" s="1">
        <v>7110751</v>
      </c>
      <c r="Z1933" s="1">
        <v>2072176</v>
      </c>
      <c r="AA1933" t="s">
        <v>709</v>
      </c>
      <c r="AB1933" t="s">
        <v>379</v>
      </c>
      <c r="AC1933">
        <v>19.309999999999999</v>
      </c>
      <c r="AD1933">
        <v>2.65</v>
      </c>
      <c r="AE1933">
        <v>2.02</v>
      </c>
      <c r="AF1933" t="s">
        <v>230</v>
      </c>
      <c r="AG1933" s="1">
        <v>25700</v>
      </c>
      <c r="AH1933" s="36">
        <v>10405</v>
      </c>
      <c r="AI1933" s="1">
        <v>1400</v>
      </c>
      <c r="AJ1933" s="36">
        <v>10395</v>
      </c>
      <c r="AK1933" s="1">
        <v>1700</v>
      </c>
      <c r="AL1933" s="2">
        <v>0.63749999999999996</v>
      </c>
      <c r="AM1933" s="3">
        <v>46234</v>
      </c>
      <c r="AN1933" t="s">
        <v>298</v>
      </c>
      <c r="AO1933" t="s">
        <v>341</v>
      </c>
    </row>
    <row r="1934" spans="1:41">
      <c r="A1934" s="8">
        <v>46218</v>
      </c>
      <c r="B1934" s="67">
        <v>4079.37</v>
      </c>
      <c r="C1934" s="67">
        <v>1</v>
      </c>
      <c r="D1934" s="67">
        <v>68720</v>
      </c>
      <c r="E1934" s="67">
        <v>1.36</v>
      </c>
      <c r="F1934" s="69">
        <v>5706</v>
      </c>
      <c r="G1934" t="s">
        <v>56</v>
      </c>
      <c r="H1934">
        <v>0</v>
      </c>
      <c r="I1934" t="s">
        <v>288</v>
      </c>
      <c r="J1934" t="s">
        <v>289</v>
      </c>
      <c r="K1934" t="s">
        <v>295</v>
      </c>
      <c r="L1934" s="36">
        <v>34950</v>
      </c>
      <c r="M1934">
        <v>560</v>
      </c>
      <c r="N1934" s="66">
        <v>1.6299999999999999E-2</v>
      </c>
      <c r="O1934" s="36">
        <v>34390</v>
      </c>
      <c r="P1934" s="66">
        <v>1.6199999999999999E-2</v>
      </c>
      <c r="Q1934" s="36">
        <v>35490</v>
      </c>
      <c r="R1934" s="36">
        <v>35830</v>
      </c>
      <c r="S1934" s="36">
        <v>33750</v>
      </c>
      <c r="T1934" s="66">
        <v>-1.52E-2</v>
      </c>
      <c r="U1934" s="66">
        <v>9.4999999999999998E-3</v>
      </c>
      <c r="V1934" s="66">
        <v>-2.4500000000000001E-2</v>
      </c>
      <c r="W1934" s="66">
        <v>3.5499999999999997E-2</v>
      </c>
      <c r="X1934" s="1">
        <v>821300</v>
      </c>
      <c r="Y1934" s="1">
        <v>28495894</v>
      </c>
      <c r="Z1934" s="1">
        <v>2006669</v>
      </c>
      <c r="AA1934" t="s">
        <v>521</v>
      </c>
      <c r="AB1934" t="s">
        <v>381</v>
      </c>
      <c r="AC1934">
        <v>26.66</v>
      </c>
      <c r="AD1934">
        <v>4.8499999999999996</v>
      </c>
      <c r="AE1934">
        <v>0.8</v>
      </c>
      <c r="AF1934" t="s">
        <v>230</v>
      </c>
      <c r="AG1934" s="1">
        <v>8300</v>
      </c>
      <c r="AH1934" s="36">
        <v>34960</v>
      </c>
      <c r="AI1934">
        <v>400</v>
      </c>
      <c r="AJ1934" s="36">
        <v>34950</v>
      </c>
      <c r="AK1934">
        <v>500</v>
      </c>
      <c r="AL1934" s="2">
        <v>0.63749999999999996</v>
      </c>
      <c r="AM1934" s="3">
        <v>46241</v>
      </c>
      <c r="AN1934" t="s">
        <v>298</v>
      </c>
      <c r="AO1934" t="s">
        <v>382</v>
      </c>
    </row>
    <row r="1935" spans="1:41">
      <c r="A1935" s="8">
        <v>46218</v>
      </c>
      <c r="B1935" s="67">
        <v>4079.37</v>
      </c>
      <c r="C1935" s="67">
        <v>1</v>
      </c>
      <c r="D1935" s="67">
        <v>68720</v>
      </c>
      <c r="E1935" s="67">
        <v>1.36</v>
      </c>
      <c r="F1935" s="69">
        <v>5711</v>
      </c>
      <c r="G1935" t="s">
        <v>57</v>
      </c>
      <c r="H1935">
        <v>0</v>
      </c>
      <c r="I1935" t="s">
        <v>288</v>
      </c>
      <c r="J1935" t="s">
        <v>289</v>
      </c>
      <c r="K1935" t="s">
        <v>295</v>
      </c>
      <c r="L1935" s="36">
        <v>4250</v>
      </c>
      <c r="M1935">
        <v>90</v>
      </c>
      <c r="N1935" s="66">
        <v>2.1600000000000001E-2</v>
      </c>
      <c r="O1935" s="36">
        <v>4160</v>
      </c>
      <c r="P1935" s="66">
        <v>2.1600000000000001E-2</v>
      </c>
      <c r="Q1935" s="36">
        <v>4300</v>
      </c>
      <c r="R1935" s="36">
        <v>4313</v>
      </c>
      <c r="S1935" s="36">
        <v>4186</v>
      </c>
      <c r="T1935" s="66">
        <v>-1.1599999999999999E-2</v>
      </c>
      <c r="U1935" s="66">
        <v>2.5000000000000001E-3</v>
      </c>
      <c r="V1935" s="66">
        <v>-1.46E-2</v>
      </c>
      <c r="W1935" s="66">
        <v>1.52E-2</v>
      </c>
      <c r="X1935" s="1">
        <v>1281600</v>
      </c>
      <c r="Y1935" s="1">
        <v>5446775</v>
      </c>
      <c r="Z1935" s="1">
        <v>558830</v>
      </c>
      <c r="AA1935" t="s">
        <v>383</v>
      </c>
      <c r="AB1935" t="s">
        <v>384</v>
      </c>
      <c r="AC1935">
        <v>11.33</v>
      </c>
      <c r="AD1935">
        <v>0.75</v>
      </c>
      <c r="AE1935">
        <v>2.73</v>
      </c>
      <c r="AF1935" t="s">
        <v>230</v>
      </c>
      <c r="AG1935" s="1">
        <v>15300</v>
      </c>
      <c r="AH1935" s="36">
        <v>4251</v>
      </c>
      <c r="AI1935" s="1">
        <v>1300</v>
      </c>
      <c r="AJ1935" s="36">
        <v>4250</v>
      </c>
      <c r="AK1935">
        <v>900</v>
      </c>
      <c r="AL1935" s="2">
        <v>0.63749999999999996</v>
      </c>
      <c r="AM1935" s="3">
        <v>46240</v>
      </c>
      <c r="AN1935" t="s">
        <v>298</v>
      </c>
      <c r="AO1935" t="s">
        <v>382</v>
      </c>
    </row>
    <row r="1936" spans="1:41">
      <c r="A1936" s="8">
        <v>46218</v>
      </c>
      <c r="B1936" s="67">
        <v>4079.37</v>
      </c>
      <c r="C1936" s="67">
        <v>1</v>
      </c>
      <c r="D1936" s="67">
        <v>68720</v>
      </c>
      <c r="E1936" s="67">
        <v>1.36</v>
      </c>
      <c r="F1936" s="69">
        <v>5713</v>
      </c>
      <c r="G1936" t="s">
        <v>58</v>
      </c>
      <c r="H1936">
        <v>0</v>
      </c>
      <c r="I1936" t="s">
        <v>288</v>
      </c>
      <c r="J1936" t="s">
        <v>289</v>
      </c>
      <c r="K1936" t="s">
        <v>295</v>
      </c>
      <c r="L1936" s="36">
        <v>7385</v>
      </c>
      <c r="M1936">
        <v>56</v>
      </c>
      <c r="N1936" s="66">
        <v>7.6E-3</v>
      </c>
      <c r="O1936" s="36">
        <v>7329</v>
      </c>
      <c r="P1936" s="66">
        <v>7.6E-3</v>
      </c>
      <c r="Q1936" s="36">
        <v>7433</v>
      </c>
      <c r="R1936" s="36">
        <v>7509</v>
      </c>
      <c r="S1936" s="36">
        <v>7261</v>
      </c>
      <c r="T1936" s="66">
        <v>-6.4000000000000003E-3</v>
      </c>
      <c r="U1936" s="66">
        <v>3.3E-3</v>
      </c>
      <c r="V1936" s="66">
        <v>-1.6500000000000001E-2</v>
      </c>
      <c r="W1936" s="66">
        <v>1.7000000000000001E-2</v>
      </c>
      <c r="X1936" s="1">
        <v>1680300</v>
      </c>
      <c r="Y1936" s="1">
        <v>12407184</v>
      </c>
      <c r="Z1936" s="1">
        <v>2147661</v>
      </c>
      <c r="AA1936" t="s">
        <v>385</v>
      </c>
      <c r="AB1936" t="s">
        <v>386</v>
      </c>
      <c r="AC1936">
        <v>13.22</v>
      </c>
      <c r="AD1936">
        <v>0.96</v>
      </c>
      <c r="AE1936">
        <v>2.8</v>
      </c>
      <c r="AF1936" t="s">
        <v>230</v>
      </c>
      <c r="AG1936" s="1">
        <v>65200</v>
      </c>
      <c r="AH1936" s="36">
        <v>7387</v>
      </c>
      <c r="AI1936">
        <v>400</v>
      </c>
      <c r="AJ1936" s="36">
        <v>7384</v>
      </c>
      <c r="AK1936">
        <v>600</v>
      </c>
      <c r="AL1936" s="2">
        <v>0.63749999999999996</v>
      </c>
      <c r="AM1936" s="3">
        <v>46244</v>
      </c>
      <c r="AN1936" t="s">
        <v>298</v>
      </c>
      <c r="AO1936" t="s">
        <v>382</v>
      </c>
    </row>
    <row r="1937" spans="1:41">
      <c r="A1937" s="8">
        <v>46218</v>
      </c>
      <c r="B1937" s="67">
        <v>4079.37</v>
      </c>
      <c r="C1937" s="67">
        <v>1</v>
      </c>
      <c r="D1937" s="67">
        <v>68720</v>
      </c>
      <c r="E1937" s="67">
        <v>1.36</v>
      </c>
      <c r="F1937" s="69">
        <v>5802</v>
      </c>
      <c r="G1937" t="s">
        <v>59</v>
      </c>
      <c r="H1937">
        <v>0</v>
      </c>
      <c r="I1937" t="s">
        <v>288</v>
      </c>
      <c r="J1937" t="s">
        <v>289</v>
      </c>
      <c r="K1937" t="s">
        <v>290</v>
      </c>
      <c r="L1937" s="36">
        <v>2524.5</v>
      </c>
      <c r="M1937">
        <v>66</v>
      </c>
      <c r="N1937" s="66">
        <v>2.6800000000000001E-2</v>
      </c>
      <c r="O1937" s="36">
        <v>2458.5</v>
      </c>
      <c r="P1937" s="66">
        <v>2.6800000000000001E-2</v>
      </c>
      <c r="Q1937" s="36">
        <v>2495</v>
      </c>
      <c r="R1937" s="36">
        <v>2538</v>
      </c>
      <c r="S1937" s="36">
        <v>2456.5</v>
      </c>
      <c r="T1937" s="66">
        <v>1.18E-2</v>
      </c>
      <c r="U1937" s="66">
        <v>-3.3E-3</v>
      </c>
      <c r="V1937" s="66">
        <v>-5.3E-3</v>
      </c>
      <c r="W1937" s="66">
        <v>2.76E-2</v>
      </c>
      <c r="X1937" s="1">
        <v>12253800</v>
      </c>
      <c r="Y1937" s="1">
        <v>30696520</v>
      </c>
      <c r="Z1937" s="1">
        <v>8017211</v>
      </c>
      <c r="AA1937" t="s">
        <v>694</v>
      </c>
      <c r="AB1937" t="s">
        <v>710</v>
      </c>
      <c r="AC1937">
        <v>24.22</v>
      </c>
      <c r="AD1937">
        <v>2.87</v>
      </c>
      <c r="AE1937">
        <v>1.54</v>
      </c>
      <c r="AF1937" t="s">
        <v>230</v>
      </c>
      <c r="AG1937" s="1">
        <v>506400</v>
      </c>
      <c r="AH1937" s="36">
        <v>2525</v>
      </c>
      <c r="AI1937" s="1">
        <v>2600</v>
      </c>
      <c r="AJ1937" s="36">
        <v>2524</v>
      </c>
      <c r="AK1937">
        <v>500</v>
      </c>
      <c r="AL1937" s="2">
        <v>0.63749999999999996</v>
      </c>
      <c r="AM1937" s="3">
        <v>46234</v>
      </c>
      <c r="AN1937" t="s">
        <v>298</v>
      </c>
      <c r="AO1937" t="s">
        <v>382</v>
      </c>
    </row>
    <row r="1938" spans="1:41">
      <c r="A1938" s="8">
        <v>46218</v>
      </c>
      <c r="B1938" s="67">
        <v>4079.37</v>
      </c>
      <c r="C1938" s="67">
        <v>1</v>
      </c>
      <c r="D1938" s="67">
        <v>68720</v>
      </c>
      <c r="E1938" s="67">
        <v>1.36</v>
      </c>
      <c r="F1938" s="69">
        <v>5803</v>
      </c>
      <c r="G1938" t="s">
        <v>60</v>
      </c>
      <c r="H1938">
        <v>0</v>
      </c>
      <c r="I1938" t="s">
        <v>288</v>
      </c>
      <c r="J1938" t="s">
        <v>289</v>
      </c>
      <c r="K1938" t="s">
        <v>295</v>
      </c>
      <c r="L1938" s="36">
        <v>5128</v>
      </c>
      <c r="M1938">
        <v>328</v>
      </c>
      <c r="N1938" s="66">
        <v>6.83E-2</v>
      </c>
      <c r="O1938" s="36">
        <v>4800</v>
      </c>
      <c r="P1938" s="66">
        <v>6.83E-2</v>
      </c>
      <c r="Q1938" s="36">
        <v>4948</v>
      </c>
      <c r="R1938" s="36">
        <v>5149</v>
      </c>
      <c r="S1938" s="36">
        <v>4834</v>
      </c>
      <c r="T1938" s="66">
        <v>3.6299999999999999E-2</v>
      </c>
      <c r="U1938" s="66">
        <v>1.18E-2</v>
      </c>
      <c r="V1938" s="66">
        <v>-4.0000000000000001E-3</v>
      </c>
      <c r="W1938" s="66">
        <v>6.08E-2</v>
      </c>
      <c r="X1938" s="1">
        <v>30495300</v>
      </c>
      <c r="Y1938" s="1">
        <v>152644335</v>
      </c>
      <c r="Z1938" s="1">
        <v>9103125</v>
      </c>
      <c r="AA1938" t="s">
        <v>389</v>
      </c>
      <c r="AB1938" t="s">
        <v>632</v>
      </c>
      <c r="AC1938">
        <v>33.96</v>
      </c>
      <c r="AD1938">
        <v>15.15</v>
      </c>
      <c r="AE1938">
        <v>0.74</v>
      </c>
      <c r="AF1938" t="s">
        <v>230</v>
      </c>
      <c r="AG1938" s="1">
        <v>489100</v>
      </c>
      <c r="AH1938" s="36">
        <v>5129</v>
      </c>
      <c r="AI1938" s="1">
        <v>2100</v>
      </c>
      <c r="AJ1938" s="36">
        <v>5128</v>
      </c>
      <c r="AK1938">
        <v>500</v>
      </c>
      <c r="AL1938" s="2">
        <v>0.63749999999999996</v>
      </c>
      <c r="AM1938" s="3">
        <v>46241</v>
      </c>
      <c r="AN1938" t="s">
        <v>298</v>
      </c>
      <c r="AO1938" t="s">
        <v>382</v>
      </c>
    </row>
    <row r="1939" spans="1:41">
      <c r="A1939" s="8">
        <v>46218</v>
      </c>
      <c r="B1939" s="67">
        <v>4079.37</v>
      </c>
      <c r="C1939" s="67">
        <v>1</v>
      </c>
      <c r="D1939" s="67">
        <v>68720</v>
      </c>
      <c r="E1939" s="67">
        <v>1.36</v>
      </c>
      <c r="F1939" s="69">
        <v>6038</v>
      </c>
      <c r="G1939" t="s">
        <v>61</v>
      </c>
      <c r="H1939">
        <v>0</v>
      </c>
      <c r="I1939" t="s">
        <v>347</v>
      </c>
      <c r="J1939" t="s">
        <v>289</v>
      </c>
      <c r="K1939" t="s">
        <v>290</v>
      </c>
      <c r="L1939">
        <v>832</v>
      </c>
      <c r="M1939">
        <v>-6</v>
      </c>
      <c r="N1939" s="66">
        <v>-7.1999999999999998E-3</v>
      </c>
      <c r="O1939">
        <v>838</v>
      </c>
      <c r="P1939" s="66">
        <v>-7.1000000000000004E-3</v>
      </c>
      <c r="Q1939">
        <v>838</v>
      </c>
      <c r="R1939">
        <v>838</v>
      </c>
      <c r="S1939">
        <v>830</v>
      </c>
      <c r="T1939" s="66">
        <v>-7.1000000000000004E-3</v>
      </c>
      <c r="U1939" s="66">
        <v>2.3999999999999998E-3</v>
      </c>
      <c r="V1939" s="66">
        <v>-7.1000000000000004E-3</v>
      </c>
      <c r="W1939" s="66">
        <v>2.3999999999999998E-3</v>
      </c>
      <c r="X1939" s="1">
        <v>2000</v>
      </c>
      <c r="Y1939" s="1">
        <v>1664</v>
      </c>
      <c r="Z1939" s="1">
        <v>4212</v>
      </c>
      <c r="AA1939" t="s">
        <v>391</v>
      </c>
      <c r="AB1939" t="s">
        <v>711</v>
      </c>
      <c r="AC1939">
        <v>12</v>
      </c>
      <c r="AD1939">
        <v>0.83</v>
      </c>
      <c r="AE1939">
        <v>2.76</v>
      </c>
      <c r="AF1939" t="s">
        <v>230</v>
      </c>
      <c r="AG1939">
        <v>0</v>
      </c>
      <c r="AH1939">
        <v>834</v>
      </c>
      <c r="AI1939">
        <v>100</v>
      </c>
      <c r="AJ1939">
        <v>832</v>
      </c>
      <c r="AK1939">
        <v>100</v>
      </c>
      <c r="AL1939" s="2">
        <v>0.63680555555555551</v>
      </c>
      <c r="AM1939" s="3">
        <v>46248</v>
      </c>
      <c r="AN1939" t="s">
        <v>350</v>
      </c>
      <c r="AO1939" t="s">
        <v>313</v>
      </c>
    </row>
    <row r="1940" spans="1:41">
      <c r="A1940" s="8">
        <v>46218</v>
      </c>
      <c r="B1940" s="67">
        <v>4079.37</v>
      </c>
      <c r="C1940" s="67">
        <v>1</v>
      </c>
      <c r="D1940" s="67">
        <v>68720</v>
      </c>
      <c r="E1940" s="67">
        <v>1.36</v>
      </c>
      <c r="F1940" s="69">
        <v>6156</v>
      </c>
      <c r="G1940" t="s">
        <v>62</v>
      </c>
      <c r="H1940">
        <v>0</v>
      </c>
      <c r="I1940" t="s">
        <v>314</v>
      </c>
      <c r="J1940" t="s">
        <v>323</v>
      </c>
      <c r="K1940" t="s">
        <v>295</v>
      </c>
      <c r="L1940" s="36">
        <v>1770</v>
      </c>
      <c r="M1940">
        <v>9</v>
      </c>
      <c r="N1940" s="66">
        <v>5.1000000000000004E-3</v>
      </c>
      <c r="O1940" s="36">
        <v>1761</v>
      </c>
      <c r="P1940" s="66">
        <v>5.1000000000000004E-3</v>
      </c>
      <c r="Q1940" s="36">
        <v>1761</v>
      </c>
      <c r="R1940" s="36">
        <v>1774</v>
      </c>
      <c r="S1940" s="36">
        <v>1755</v>
      </c>
      <c r="T1940" s="66">
        <v>5.1000000000000004E-3</v>
      </c>
      <c r="U1940" s="66">
        <v>-5.0000000000000001E-4</v>
      </c>
      <c r="V1940" s="66">
        <v>-2.2000000000000001E-3</v>
      </c>
      <c r="W1940" s="66">
        <v>8.5000000000000006E-3</v>
      </c>
      <c r="X1940" s="1">
        <v>13800</v>
      </c>
      <c r="Y1940" s="1">
        <v>24378</v>
      </c>
      <c r="Z1940" s="1">
        <v>9381</v>
      </c>
      <c r="AA1940" t="s">
        <v>393</v>
      </c>
      <c r="AB1940" t="s">
        <v>697</v>
      </c>
      <c r="AC1940">
        <v>52.52</v>
      </c>
      <c r="AD1940">
        <v>1.24</v>
      </c>
      <c r="AE1940">
        <v>5.65</v>
      </c>
      <c r="AF1940">
        <v>1.3</v>
      </c>
      <c r="AG1940">
        <v>400</v>
      </c>
      <c r="AH1940" s="36">
        <v>1773</v>
      </c>
      <c r="AI1940">
        <v>200</v>
      </c>
      <c r="AJ1940" s="36">
        <v>1770</v>
      </c>
      <c r="AK1940">
        <v>200</v>
      </c>
      <c r="AL1940" s="2">
        <v>0.63680555555555551</v>
      </c>
      <c r="AM1940" s="3">
        <v>46244</v>
      </c>
      <c r="AN1940" t="s">
        <v>350</v>
      </c>
      <c r="AO1940" t="s">
        <v>395</v>
      </c>
    </row>
    <row r="1941" spans="1:41">
      <c r="A1941" s="8">
        <v>46218</v>
      </c>
      <c r="B1941" s="67">
        <v>4079.37</v>
      </c>
      <c r="C1941" s="67">
        <v>1</v>
      </c>
      <c r="D1941" s="67">
        <v>68720</v>
      </c>
      <c r="E1941" s="67">
        <v>1.36</v>
      </c>
      <c r="F1941" s="69">
        <v>6178</v>
      </c>
      <c r="G1941" t="s">
        <v>63</v>
      </c>
      <c r="H1941">
        <v>0</v>
      </c>
      <c r="I1941" t="s">
        <v>288</v>
      </c>
      <c r="J1941" t="s">
        <v>289</v>
      </c>
      <c r="K1941" t="s">
        <v>295</v>
      </c>
      <c r="L1941" s="36">
        <v>2408.5</v>
      </c>
      <c r="M1941">
        <v>55.5</v>
      </c>
      <c r="N1941" s="66">
        <v>2.3599999999999999E-2</v>
      </c>
      <c r="O1941" s="36">
        <v>2353</v>
      </c>
      <c r="P1941" s="66">
        <v>2.35E-2</v>
      </c>
      <c r="Q1941" s="36">
        <v>2389</v>
      </c>
      <c r="R1941" s="36">
        <v>2417</v>
      </c>
      <c r="S1941" s="36">
        <v>2367.5</v>
      </c>
      <c r="T1941" s="66">
        <v>8.0999999999999996E-3</v>
      </c>
      <c r="U1941" s="66">
        <v>2.2000000000000001E-3</v>
      </c>
      <c r="V1941" s="66">
        <v>-3.5000000000000001E-3</v>
      </c>
      <c r="W1941" s="66">
        <v>1.7299999999999999E-2</v>
      </c>
      <c r="X1941" s="1">
        <v>4247000</v>
      </c>
      <c r="Y1941" s="1">
        <v>10202538</v>
      </c>
      <c r="Z1941" s="1">
        <v>6763536</v>
      </c>
      <c r="AA1941" t="s">
        <v>712</v>
      </c>
      <c r="AB1941" t="s">
        <v>397</v>
      </c>
      <c r="AC1941">
        <v>17.32</v>
      </c>
      <c r="AD1941">
        <v>0.69</v>
      </c>
      <c r="AE1941">
        <v>2.4900000000000002</v>
      </c>
      <c r="AF1941" t="s">
        <v>230</v>
      </c>
      <c r="AG1941" s="1">
        <v>80700</v>
      </c>
      <c r="AH1941" s="36">
        <v>2409</v>
      </c>
      <c r="AI1941" s="1">
        <v>2200</v>
      </c>
      <c r="AJ1941" s="36">
        <v>2408.5</v>
      </c>
      <c r="AK1941" s="1">
        <v>8300</v>
      </c>
      <c r="AL1941" s="2">
        <v>0.63749999999999996</v>
      </c>
      <c r="AM1941" s="3">
        <v>46241</v>
      </c>
      <c r="AN1941" t="s">
        <v>298</v>
      </c>
      <c r="AO1941" t="s">
        <v>313</v>
      </c>
    </row>
    <row r="1942" spans="1:41">
      <c r="A1942" s="8">
        <v>46218</v>
      </c>
      <c r="B1942" s="67">
        <v>4079.37</v>
      </c>
      <c r="C1942" s="67">
        <v>1</v>
      </c>
      <c r="D1942" s="67">
        <v>68720</v>
      </c>
      <c r="E1942" s="67">
        <v>1.36</v>
      </c>
      <c r="F1942" s="69">
        <v>6208</v>
      </c>
      <c r="G1942" t="s">
        <v>64</v>
      </c>
      <c r="H1942">
        <v>0</v>
      </c>
      <c r="I1942" t="s">
        <v>314</v>
      </c>
      <c r="J1942" t="s">
        <v>289</v>
      </c>
      <c r="K1942" t="s">
        <v>290</v>
      </c>
      <c r="L1942" s="36">
        <v>1778</v>
      </c>
      <c r="M1942">
        <v>27</v>
      </c>
      <c r="N1942" s="66">
        <v>1.54E-2</v>
      </c>
      <c r="O1942" s="36">
        <v>1751</v>
      </c>
      <c r="P1942" s="66">
        <v>1.54E-2</v>
      </c>
      <c r="Q1942" s="36">
        <v>1765</v>
      </c>
      <c r="R1942" s="36">
        <v>1784</v>
      </c>
      <c r="S1942" s="36">
        <v>1731</v>
      </c>
      <c r="T1942" s="66">
        <v>7.3000000000000001E-3</v>
      </c>
      <c r="U1942" s="66">
        <v>1.4200000000000001E-2</v>
      </c>
      <c r="V1942" s="66">
        <v>-3.3E-3</v>
      </c>
      <c r="W1942" s="66">
        <v>2.7099999999999999E-2</v>
      </c>
      <c r="X1942" s="1">
        <v>35300</v>
      </c>
      <c r="Y1942" s="1">
        <v>62172</v>
      </c>
      <c r="Z1942" s="1">
        <v>11354</v>
      </c>
      <c r="AA1942" t="s">
        <v>398</v>
      </c>
      <c r="AB1942" t="s">
        <v>399</v>
      </c>
      <c r="AC1942">
        <v>17.32</v>
      </c>
      <c r="AD1942">
        <v>1.81</v>
      </c>
      <c r="AE1942">
        <v>1.1200000000000001</v>
      </c>
      <c r="AF1942">
        <v>2.1</v>
      </c>
      <c r="AG1942">
        <v>400</v>
      </c>
      <c r="AH1942" s="36">
        <v>1779</v>
      </c>
      <c r="AI1942">
        <v>200</v>
      </c>
      <c r="AJ1942" s="36">
        <v>1774</v>
      </c>
      <c r="AK1942">
        <v>100</v>
      </c>
      <c r="AL1942" s="2">
        <v>0.63749999999999996</v>
      </c>
      <c r="AN1942" t="s">
        <v>298</v>
      </c>
      <c r="AO1942" t="s">
        <v>395</v>
      </c>
    </row>
    <row r="1943" spans="1:41">
      <c r="A1943" s="8">
        <v>46218</v>
      </c>
      <c r="B1943" s="67">
        <v>4079.37</v>
      </c>
      <c r="C1943" s="67">
        <v>1</v>
      </c>
      <c r="D1943" s="67">
        <v>68720</v>
      </c>
      <c r="E1943" s="67">
        <v>1.36</v>
      </c>
      <c r="F1943" s="69">
        <v>6356</v>
      </c>
      <c r="G1943" t="s">
        <v>65</v>
      </c>
      <c r="H1943">
        <v>0</v>
      </c>
      <c r="I1943" t="s">
        <v>314</v>
      </c>
      <c r="J1943" t="s">
        <v>289</v>
      </c>
      <c r="K1943" t="s">
        <v>295</v>
      </c>
      <c r="L1943" s="36">
        <v>1574</v>
      </c>
      <c r="M1943">
        <v>3</v>
      </c>
      <c r="N1943" s="66">
        <v>1.9E-3</v>
      </c>
      <c r="O1943" s="36">
        <v>1571</v>
      </c>
      <c r="P1943" s="66">
        <v>1.9E-3</v>
      </c>
      <c r="Q1943" s="36">
        <v>1575</v>
      </c>
      <c r="R1943" s="36">
        <v>1579</v>
      </c>
      <c r="S1943" s="36">
        <v>1523</v>
      </c>
      <c r="T1943" s="66">
        <v>-5.9999999999999995E-4</v>
      </c>
      <c r="U1943" s="66">
        <v>1.09E-2</v>
      </c>
      <c r="V1943" s="66">
        <v>-3.0999999999999999E-3</v>
      </c>
      <c r="W1943" s="66">
        <v>3.3399999999999999E-2</v>
      </c>
      <c r="X1943" s="1">
        <v>128000</v>
      </c>
      <c r="Y1943" s="1">
        <v>198922</v>
      </c>
      <c r="Z1943" s="1">
        <v>22476</v>
      </c>
      <c r="AA1943" t="s">
        <v>400</v>
      </c>
      <c r="AB1943" t="s">
        <v>401</v>
      </c>
      <c r="AC1943">
        <v>12.73</v>
      </c>
      <c r="AD1943">
        <v>1.54</v>
      </c>
      <c r="AE1943">
        <v>0.64</v>
      </c>
      <c r="AF1943" t="s">
        <v>230</v>
      </c>
      <c r="AG1943">
        <v>0</v>
      </c>
      <c r="AH1943" s="36">
        <v>1574</v>
      </c>
      <c r="AI1943">
        <v>200</v>
      </c>
      <c r="AJ1943" s="36">
        <v>1571</v>
      </c>
      <c r="AK1943">
        <v>300</v>
      </c>
      <c r="AL1943" s="2">
        <v>0.63680555555555551</v>
      </c>
      <c r="AN1943" t="s">
        <v>298</v>
      </c>
      <c r="AO1943" t="s">
        <v>395</v>
      </c>
    </row>
    <row r="1944" spans="1:41">
      <c r="A1944" s="8">
        <v>46218</v>
      </c>
      <c r="B1944" s="67">
        <v>4079.37</v>
      </c>
      <c r="C1944" s="67">
        <v>1</v>
      </c>
      <c r="D1944" s="67">
        <v>68720</v>
      </c>
      <c r="E1944" s="67">
        <v>1.36</v>
      </c>
      <c r="F1944" s="69">
        <v>6378</v>
      </c>
      <c r="G1944" t="s">
        <v>66</v>
      </c>
      <c r="H1944">
        <v>0</v>
      </c>
      <c r="I1944" t="s">
        <v>314</v>
      </c>
      <c r="J1944" t="s">
        <v>289</v>
      </c>
      <c r="K1944" t="s">
        <v>290</v>
      </c>
      <c r="L1944" s="36">
        <v>1274</v>
      </c>
      <c r="M1944">
        <v>18</v>
      </c>
      <c r="N1944" s="66">
        <v>1.43E-2</v>
      </c>
      <c r="O1944" s="36">
        <v>1256</v>
      </c>
      <c r="P1944" s="66">
        <v>1.43E-2</v>
      </c>
      <c r="Q1944" s="36">
        <v>1263</v>
      </c>
      <c r="R1944" s="36">
        <v>1275</v>
      </c>
      <c r="S1944" s="36">
        <v>1233</v>
      </c>
      <c r="T1944" s="66">
        <v>8.6999999999999994E-3</v>
      </c>
      <c r="U1944" s="66">
        <v>1.5100000000000001E-2</v>
      </c>
      <c r="V1944" s="66">
        <v>-6.9999999999999999E-4</v>
      </c>
      <c r="W1944" s="66">
        <v>3.32E-2</v>
      </c>
      <c r="X1944" s="1">
        <v>301500</v>
      </c>
      <c r="Y1944" s="1">
        <v>379692</v>
      </c>
      <c r="Z1944" s="1">
        <v>26244</v>
      </c>
      <c r="AA1944" t="s">
        <v>402</v>
      </c>
      <c r="AB1944" t="s">
        <v>634</v>
      </c>
      <c r="AC1944">
        <v>13.27</v>
      </c>
      <c r="AD1944">
        <v>1.19</v>
      </c>
      <c r="AE1944">
        <v>3.22</v>
      </c>
      <c r="AF1944" t="s">
        <v>230</v>
      </c>
      <c r="AG1944">
        <v>0</v>
      </c>
      <c r="AH1944" s="36">
        <v>1274</v>
      </c>
      <c r="AI1944">
        <v>400</v>
      </c>
      <c r="AJ1944" s="36">
        <v>1273</v>
      </c>
      <c r="AK1944">
        <v>200</v>
      </c>
      <c r="AL1944" s="2">
        <v>0.63749999999999996</v>
      </c>
      <c r="AM1944" s="3">
        <v>46241</v>
      </c>
      <c r="AN1944" t="s">
        <v>298</v>
      </c>
      <c r="AO1944" t="s">
        <v>395</v>
      </c>
    </row>
    <row r="1945" spans="1:41">
      <c r="A1945" s="8">
        <v>46218</v>
      </c>
      <c r="B1945" s="67">
        <v>4079.37</v>
      </c>
      <c r="C1945" s="67">
        <v>1</v>
      </c>
      <c r="D1945" s="67">
        <v>68720</v>
      </c>
      <c r="E1945" s="67">
        <v>1.36</v>
      </c>
      <c r="F1945" s="69">
        <v>6526</v>
      </c>
      <c r="G1945" t="s">
        <v>67</v>
      </c>
      <c r="H1945">
        <v>0</v>
      </c>
      <c r="I1945" t="s">
        <v>288</v>
      </c>
      <c r="J1945" t="s">
        <v>289</v>
      </c>
      <c r="K1945" t="s">
        <v>295</v>
      </c>
      <c r="L1945" s="36">
        <v>2572</v>
      </c>
      <c r="M1945">
        <v>-15</v>
      </c>
      <c r="N1945" s="66">
        <v>-5.7999999999999996E-3</v>
      </c>
      <c r="O1945" s="36">
        <v>2587</v>
      </c>
      <c r="P1945" s="66">
        <v>-5.7000000000000002E-3</v>
      </c>
      <c r="Q1945" s="36">
        <v>2600</v>
      </c>
      <c r="R1945" s="36">
        <v>2632</v>
      </c>
      <c r="S1945" s="36">
        <v>2484</v>
      </c>
      <c r="T1945" s="66">
        <v>-1.0699999999999999E-2</v>
      </c>
      <c r="U1945" s="66">
        <v>2.8999999999999998E-3</v>
      </c>
      <c r="V1945" s="66">
        <v>-2.2700000000000001E-2</v>
      </c>
      <c r="W1945" s="66">
        <v>3.5400000000000001E-2</v>
      </c>
      <c r="X1945" s="1">
        <v>9125100</v>
      </c>
      <c r="Y1945" s="1">
        <v>23459476</v>
      </c>
      <c r="Z1945" s="1">
        <v>462903</v>
      </c>
      <c r="AA1945" t="s">
        <v>584</v>
      </c>
      <c r="AB1945" t="s">
        <v>405</v>
      </c>
      <c r="AC1945">
        <v>45.12</v>
      </c>
      <c r="AD1945">
        <v>3.38</v>
      </c>
      <c r="AE1945">
        <v>1.94</v>
      </c>
      <c r="AF1945" t="s">
        <v>230</v>
      </c>
      <c r="AG1945" s="1">
        <v>177200</v>
      </c>
      <c r="AH1945" s="36">
        <v>2572.5</v>
      </c>
      <c r="AI1945">
        <v>400</v>
      </c>
      <c r="AJ1945" s="36">
        <v>2572</v>
      </c>
      <c r="AK1945">
        <v>100</v>
      </c>
      <c r="AL1945" s="2">
        <v>0.63749999999999996</v>
      </c>
      <c r="AM1945" s="3">
        <v>46232</v>
      </c>
      <c r="AN1945" t="s">
        <v>298</v>
      </c>
      <c r="AO1945" t="s">
        <v>344</v>
      </c>
    </row>
    <row r="1946" spans="1:41">
      <c r="A1946" s="8">
        <v>46218</v>
      </c>
      <c r="B1946" s="67">
        <v>4079.37</v>
      </c>
      <c r="C1946" s="67">
        <v>1</v>
      </c>
      <c r="D1946" s="67">
        <v>68720</v>
      </c>
      <c r="E1946" s="67">
        <v>1.36</v>
      </c>
      <c r="F1946" s="69">
        <v>6586</v>
      </c>
      <c r="G1946" t="s">
        <v>68</v>
      </c>
      <c r="H1946">
        <v>0</v>
      </c>
      <c r="I1946" t="s">
        <v>288</v>
      </c>
      <c r="J1946" t="s">
        <v>289</v>
      </c>
      <c r="K1946" t="s">
        <v>290</v>
      </c>
      <c r="L1946" s="36">
        <v>5694</v>
      </c>
      <c r="M1946">
        <v>96</v>
      </c>
      <c r="N1946" s="66">
        <v>1.7100000000000001E-2</v>
      </c>
      <c r="O1946" s="36">
        <v>5598</v>
      </c>
      <c r="P1946" s="66">
        <v>1.7100000000000001E-2</v>
      </c>
      <c r="Q1946" s="36">
        <v>5683</v>
      </c>
      <c r="R1946" s="36">
        <v>5794</v>
      </c>
      <c r="S1946" s="36">
        <v>5664</v>
      </c>
      <c r="T1946" s="66">
        <v>1.9E-3</v>
      </c>
      <c r="U1946" s="66">
        <v>-9.7000000000000003E-3</v>
      </c>
      <c r="V1946" s="66">
        <v>-1.72E-2</v>
      </c>
      <c r="W1946" s="66">
        <v>5.1999999999999998E-3</v>
      </c>
      <c r="X1946" s="1">
        <v>801400</v>
      </c>
      <c r="Y1946" s="1">
        <v>4582806</v>
      </c>
      <c r="Z1946" s="1">
        <v>1594419</v>
      </c>
      <c r="AA1946" t="s">
        <v>406</v>
      </c>
      <c r="AB1946" t="s">
        <v>407</v>
      </c>
      <c r="AC1946">
        <v>18.11</v>
      </c>
      <c r="AD1946">
        <v>1.47</v>
      </c>
      <c r="AE1946">
        <v>2.77</v>
      </c>
      <c r="AF1946" t="s">
        <v>230</v>
      </c>
      <c r="AG1946" s="1">
        <v>6900</v>
      </c>
      <c r="AH1946" s="36">
        <v>5695</v>
      </c>
      <c r="AI1946">
        <v>300</v>
      </c>
      <c r="AJ1946" s="36">
        <v>5692</v>
      </c>
      <c r="AK1946">
        <v>300</v>
      </c>
      <c r="AL1946" s="2">
        <v>0.63749999999999996</v>
      </c>
      <c r="AM1946" s="3">
        <v>46232</v>
      </c>
      <c r="AN1946" t="s">
        <v>298</v>
      </c>
      <c r="AO1946" t="s">
        <v>395</v>
      </c>
    </row>
    <row r="1947" spans="1:41">
      <c r="A1947" s="8">
        <v>46218</v>
      </c>
      <c r="B1947" s="67">
        <v>4079.37</v>
      </c>
      <c r="C1947" s="67">
        <v>1</v>
      </c>
      <c r="D1947" s="67">
        <v>68720</v>
      </c>
      <c r="E1947" s="67">
        <v>1.36</v>
      </c>
      <c r="F1947" s="69">
        <v>6594</v>
      </c>
      <c r="G1947" t="s">
        <v>69</v>
      </c>
      <c r="H1947">
        <v>0</v>
      </c>
      <c r="I1947" t="s">
        <v>288</v>
      </c>
      <c r="J1947" t="s">
        <v>289</v>
      </c>
      <c r="K1947" t="s">
        <v>295</v>
      </c>
      <c r="L1947" s="36">
        <v>2627</v>
      </c>
      <c r="M1947">
        <v>19</v>
      </c>
      <c r="N1947" s="66">
        <v>7.3000000000000001E-3</v>
      </c>
      <c r="O1947" s="36">
        <v>2608</v>
      </c>
      <c r="P1947" s="66">
        <v>7.1999999999999998E-3</v>
      </c>
      <c r="Q1947" s="36">
        <v>2650</v>
      </c>
      <c r="R1947" s="36">
        <v>2665</v>
      </c>
      <c r="S1947" s="36">
        <v>2594</v>
      </c>
      <c r="T1947" s="66">
        <v>-8.6E-3</v>
      </c>
      <c r="U1947" s="66">
        <v>9.5999999999999992E-3</v>
      </c>
      <c r="V1947" s="66">
        <v>-1.4200000000000001E-2</v>
      </c>
      <c r="W1947" s="66">
        <v>1.2699999999999999E-2</v>
      </c>
      <c r="X1947" s="1">
        <v>3597200</v>
      </c>
      <c r="Y1947" s="1">
        <v>9428321</v>
      </c>
      <c r="Z1947" s="1">
        <v>3132878</v>
      </c>
      <c r="AA1947" t="s">
        <v>560</v>
      </c>
      <c r="AB1947" t="s">
        <v>409</v>
      </c>
      <c r="AC1947">
        <v>37.630000000000003</v>
      </c>
      <c r="AD1947">
        <v>1.71</v>
      </c>
      <c r="AE1947">
        <v>0</v>
      </c>
      <c r="AF1947" t="s">
        <v>230</v>
      </c>
      <c r="AG1947">
        <v>0</v>
      </c>
      <c r="AH1947" s="36">
        <v>2628</v>
      </c>
      <c r="AI1947" s="1">
        <v>3100</v>
      </c>
      <c r="AJ1947" s="36">
        <v>2627</v>
      </c>
      <c r="AK1947" s="1">
        <v>3300</v>
      </c>
      <c r="AL1947" s="2">
        <v>0.63749999999999996</v>
      </c>
      <c r="AN1947" t="s">
        <v>298</v>
      </c>
      <c r="AO1947" t="s">
        <v>344</v>
      </c>
    </row>
    <row r="1948" spans="1:41">
      <c r="A1948" s="8">
        <v>46218</v>
      </c>
      <c r="B1948" s="67">
        <v>4079.37</v>
      </c>
      <c r="C1948" s="67">
        <v>1</v>
      </c>
      <c r="D1948" s="67">
        <v>68720</v>
      </c>
      <c r="E1948" s="67">
        <v>1.36</v>
      </c>
      <c r="F1948" s="69">
        <v>6674</v>
      </c>
      <c r="G1948" t="s">
        <v>70</v>
      </c>
      <c r="H1948">
        <v>0</v>
      </c>
      <c r="I1948" t="s">
        <v>288</v>
      </c>
      <c r="J1948" t="s">
        <v>289</v>
      </c>
      <c r="K1948" t="s">
        <v>290</v>
      </c>
      <c r="L1948" s="36">
        <v>6108</v>
      </c>
      <c r="M1948">
        <v>142</v>
      </c>
      <c r="N1948" s="66">
        <v>2.3800000000000002E-2</v>
      </c>
      <c r="O1948" s="36">
        <v>5966</v>
      </c>
      <c r="P1948" s="66">
        <v>2.3800000000000002E-2</v>
      </c>
      <c r="Q1948" s="36">
        <v>5995</v>
      </c>
      <c r="R1948" s="36">
        <v>6126</v>
      </c>
      <c r="S1948" s="36">
        <v>5877</v>
      </c>
      <c r="T1948" s="66">
        <v>1.8800000000000001E-2</v>
      </c>
      <c r="U1948" s="66">
        <v>2.3400000000000001E-2</v>
      </c>
      <c r="V1948" s="66">
        <v>-2.8999999999999998E-3</v>
      </c>
      <c r="W1948" s="66">
        <v>3.9300000000000002E-2</v>
      </c>
      <c r="X1948" s="1">
        <v>649500</v>
      </c>
      <c r="Y1948" s="1">
        <v>3892139</v>
      </c>
      <c r="Z1948" s="1">
        <v>613526</v>
      </c>
      <c r="AA1948" t="s">
        <v>679</v>
      </c>
      <c r="AB1948" t="s">
        <v>411</v>
      </c>
      <c r="AC1948">
        <v>16.420000000000002</v>
      </c>
      <c r="AD1948">
        <v>1.55</v>
      </c>
      <c r="AE1948">
        <v>1.6</v>
      </c>
      <c r="AF1948" t="s">
        <v>230</v>
      </c>
      <c r="AG1948" s="1">
        <v>18800</v>
      </c>
      <c r="AH1948" s="36">
        <v>6109</v>
      </c>
      <c r="AI1948">
        <v>200</v>
      </c>
      <c r="AJ1948" s="36">
        <v>6107</v>
      </c>
      <c r="AK1948">
        <v>700</v>
      </c>
      <c r="AL1948" s="2">
        <v>0.63749999999999996</v>
      </c>
      <c r="AM1948" s="3">
        <v>46239</v>
      </c>
      <c r="AN1948" t="s">
        <v>298</v>
      </c>
      <c r="AO1948" t="s">
        <v>344</v>
      </c>
    </row>
    <row r="1949" spans="1:41">
      <c r="A1949" s="8">
        <v>46218</v>
      </c>
      <c r="B1949" s="67">
        <v>4079.37</v>
      </c>
      <c r="C1949" s="67">
        <v>1</v>
      </c>
      <c r="D1949" s="67">
        <v>68720</v>
      </c>
      <c r="E1949" s="67">
        <v>1.36</v>
      </c>
      <c r="F1949" s="69">
        <v>6758</v>
      </c>
      <c r="G1949" t="s">
        <v>71</v>
      </c>
      <c r="H1949">
        <v>0</v>
      </c>
      <c r="I1949" t="s">
        <v>288</v>
      </c>
      <c r="J1949" t="s">
        <v>289</v>
      </c>
      <c r="K1949" t="s">
        <v>290</v>
      </c>
      <c r="L1949" s="36">
        <v>3369</v>
      </c>
      <c r="M1949">
        <v>-14</v>
      </c>
      <c r="N1949" s="66">
        <v>-4.1000000000000003E-3</v>
      </c>
      <c r="O1949" s="36">
        <v>3383</v>
      </c>
      <c r="P1949" s="66">
        <v>-4.1000000000000003E-3</v>
      </c>
      <c r="Q1949" s="36">
        <v>3380</v>
      </c>
      <c r="R1949" s="36">
        <v>3390</v>
      </c>
      <c r="S1949" s="36">
        <v>3335</v>
      </c>
      <c r="T1949" s="66">
        <v>-3.2000000000000002E-3</v>
      </c>
      <c r="U1949" s="66">
        <v>4.1000000000000003E-3</v>
      </c>
      <c r="V1949" s="66">
        <v>-6.1000000000000004E-3</v>
      </c>
      <c r="W1949" s="66">
        <v>1.01E-2</v>
      </c>
      <c r="X1949" s="1">
        <v>6922400</v>
      </c>
      <c r="Y1949" s="1">
        <v>23283087</v>
      </c>
      <c r="Z1949" s="1">
        <v>20097150</v>
      </c>
      <c r="AA1949" t="s">
        <v>412</v>
      </c>
      <c r="AB1949" t="s">
        <v>413</v>
      </c>
      <c r="AC1949">
        <v>17.04</v>
      </c>
      <c r="AD1949">
        <v>2.4500000000000002</v>
      </c>
      <c r="AE1949">
        <v>1.04</v>
      </c>
      <c r="AF1949" t="s">
        <v>230</v>
      </c>
      <c r="AG1949" s="1">
        <v>438800</v>
      </c>
      <c r="AH1949" s="36">
        <v>3369</v>
      </c>
      <c r="AI1949" s="1">
        <v>2300</v>
      </c>
      <c r="AJ1949" s="36">
        <v>3368</v>
      </c>
      <c r="AK1949" s="1">
        <v>4200</v>
      </c>
      <c r="AL1949" s="2">
        <v>0.63749999999999996</v>
      </c>
      <c r="AN1949" t="s">
        <v>298</v>
      </c>
      <c r="AO1949" t="s">
        <v>344</v>
      </c>
    </row>
    <row r="1950" spans="1:41">
      <c r="A1950" s="8">
        <v>46218</v>
      </c>
      <c r="B1950" s="67">
        <v>4079.37</v>
      </c>
      <c r="C1950" s="67">
        <v>1</v>
      </c>
      <c r="D1950" s="67">
        <v>68720</v>
      </c>
      <c r="E1950" s="67">
        <v>1.36</v>
      </c>
      <c r="F1950" s="69">
        <v>6810</v>
      </c>
      <c r="G1950" t="s">
        <v>72</v>
      </c>
      <c r="H1950">
        <v>0</v>
      </c>
      <c r="I1950" t="s">
        <v>288</v>
      </c>
      <c r="J1950" t="s">
        <v>289</v>
      </c>
      <c r="K1950" t="s">
        <v>290</v>
      </c>
      <c r="L1950" s="36">
        <v>2083</v>
      </c>
      <c r="M1950">
        <v>18</v>
      </c>
      <c r="N1950" s="66">
        <v>8.6999999999999994E-3</v>
      </c>
      <c r="O1950" s="36">
        <v>2065</v>
      </c>
      <c r="P1950" s="66">
        <v>8.6999999999999994E-3</v>
      </c>
      <c r="Q1950" s="36">
        <v>2079</v>
      </c>
      <c r="R1950" s="36">
        <v>2096</v>
      </c>
      <c r="S1950" s="36">
        <v>2067</v>
      </c>
      <c r="T1950" s="66">
        <v>1.9E-3</v>
      </c>
      <c r="U1950" s="66">
        <v>-4.0000000000000002E-4</v>
      </c>
      <c r="V1950" s="66">
        <v>-6.1999999999999998E-3</v>
      </c>
      <c r="W1950" s="66">
        <v>7.7000000000000002E-3</v>
      </c>
      <c r="X1950" s="1">
        <v>74500</v>
      </c>
      <c r="Y1950" s="1">
        <v>155026</v>
      </c>
      <c r="Z1950" s="1">
        <v>84703</v>
      </c>
      <c r="AA1950" t="s">
        <v>414</v>
      </c>
      <c r="AB1950" t="s">
        <v>415</v>
      </c>
      <c r="AC1950">
        <v>11.45</v>
      </c>
      <c r="AD1950">
        <v>0.88</v>
      </c>
      <c r="AE1950">
        <v>2.69</v>
      </c>
      <c r="AF1950" t="s">
        <v>230</v>
      </c>
      <c r="AG1950" s="1">
        <v>20700</v>
      </c>
      <c r="AH1950" s="36">
        <v>2083</v>
      </c>
      <c r="AI1950">
        <v>200</v>
      </c>
      <c r="AJ1950" s="36">
        <v>2082</v>
      </c>
      <c r="AK1950">
        <v>900</v>
      </c>
      <c r="AL1950" s="2">
        <v>0.63680555555555551</v>
      </c>
      <c r="AM1950" s="3">
        <v>46234</v>
      </c>
      <c r="AN1950" t="s">
        <v>298</v>
      </c>
      <c r="AO1950" t="s">
        <v>344</v>
      </c>
    </row>
    <row r="1951" spans="1:41">
      <c r="A1951" s="8">
        <v>46218</v>
      </c>
      <c r="B1951" s="67">
        <v>4079.37</v>
      </c>
      <c r="C1951" s="67">
        <v>1</v>
      </c>
      <c r="D1951" s="67">
        <v>68720</v>
      </c>
      <c r="E1951" s="67">
        <v>1.36</v>
      </c>
      <c r="F1951" s="69">
        <v>6841</v>
      </c>
      <c r="G1951" t="s">
        <v>73</v>
      </c>
      <c r="H1951">
        <v>0</v>
      </c>
      <c r="I1951" t="s">
        <v>288</v>
      </c>
      <c r="J1951" t="s">
        <v>289</v>
      </c>
      <c r="K1951" t="s">
        <v>290</v>
      </c>
      <c r="L1951" s="36">
        <v>5626</v>
      </c>
      <c r="M1951">
        <v>156</v>
      </c>
      <c r="N1951" s="66">
        <v>2.8500000000000001E-2</v>
      </c>
      <c r="O1951" s="36">
        <v>5470</v>
      </c>
      <c r="P1951" s="66">
        <v>2.8500000000000001E-2</v>
      </c>
      <c r="Q1951" s="36">
        <v>5528</v>
      </c>
      <c r="R1951" s="36">
        <v>5647</v>
      </c>
      <c r="S1951" s="36">
        <v>5519</v>
      </c>
      <c r="T1951" s="66">
        <v>1.77E-2</v>
      </c>
      <c r="U1951" s="66">
        <v>9.1000000000000004E-3</v>
      </c>
      <c r="V1951" s="66">
        <v>-3.7000000000000002E-3</v>
      </c>
      <c r="W1951" s="66">
        <v>1.9300000000000001E-2</v>
      </c>
      <c r="X1951" s="1">
        <v>774200</v>
      </c>
      <c r="Y1951" s="1">
        <v>4335338</v>
      </c>
      <c r="Z1951" s="1">
        <v>1447014</v>
      </c>
      <c r="AA1951" t="s">
        <v>416</v>
      </c>
      <c r="AB1951" t="s">
        <v>635</v>
      </c>
      <c r="AC1951">
        <v>24.09</v>
      </c>
      <c r="AD1951">
        <v>2.75</v>
      </c>
      <c r="AE1951">
        <v>1.64</v>
      </c>
      <c r="AF1951" t="s">
        <v>230</v>
      </c>
      <c r="AG1951" s="1">
        <v>8600</v>
      </c>
      <c r="AH1951" s="36">
        <v>5628</v>
      </c>
      <c r="AI1951">
        <v>500</v>
      </c>
      <c r="AJ1951" s="36">
        <v>5625</v>
      </c>
      <c r="AK1951">
        <v>700</v>
      </c>
      <c r="AL1951" s="2">
        <v>0.63749999999999996</v>
      </c>
      <c r="AM1951" s="3">
        <v>46238</v>
      </c>
      <c r="AN1951" t="s">
        <v>298</v>
      </c>
      <c r="AO1951" t="s">
        <v>344</v>
      </c>
    </row>
    <row r="1952" spans="1:41">
      <c r="A1952" s="8">
        <v>46218</v>
      </c>
      <c r="B1952" s="67">
        <v>4079.37</v>
      </c>
      <c r="C1952" s="67">
        <v>1</v>
      </c>
      <c r="D1952" s="67">
        <v>68720</v>
      </c>
      <c r="E1952" s="67">
        <v>1.36</v>
      </c>
      <c r="F1952" s="69">
        <v>6890</v>
      </c>
      <c r="G1952" t="s">
        <v>74</v>
      </c>
      <c r="H1952">
        <v>0</v>
      </c>
      <c r="I1952" t="s">
        <v>314</v>
      </c>
      <c r="J1952" t="s">
        <v>289</v>
      </c>
      <c r="K1952" t="s">
        <v>295</v>
      </c>
      <c r="L1952" s="36">
        <v>8210</v>
      </c>
      <c r="M1952">
        <v>110</v>
      </c>
      <c r="N1952" s="66">
        <v>1.3599999999999999E-2</v>
      </c>
      <c r="O1952" s="36">
        <v>8100</v>
      </c>
      <c r="P1952" s="66">
        <v>1.35E-2</v>
      </c>
      <c r="Q1952" s="36">
        <v>8160</v>
      </c>
      <c r="R1952" s="36">
        <v>8260</v>
      </c>
      <c r="S1952" s="36">
        <v>7930</v>
      </c>
      <c r="T1952" s="66">
        <v>6.1000000000000004E-3</v>
      </c>
      <c r="U1952" s="66">
        <v>1.1999999999999999E-3</v>
      </c>
      <c r="V1952" s="66">
        <v>-6.0000000000000001E-3</v>
      </c>
      <c r="W1952" s="66">
        <v>3.5299999999999998E-2</v>
      </c>
      <c r="X1952" s="1">
        <v>786900</v>
      </c>
      <c r="Y1952" s="1">
        <v>6377536</v>
      </c>
      <c r="Z1952" s="1">
        <v>432768</v>
      </c>
      <c r="AA1952" t="s">
        <v>680</v>
      </c>
      <c r="AB1952" t="s">
        <v>419</v>
      </c>
      <c r="AC1952">
        <v>18.739999999999998</v>
      </c>
      <c r="AD1952">
        <v>1.48</v>
      </c>
      <c r="AE1952">
        <v>2.44</v>
      </c>
      <c r="AF1952" t="s">
        <v>230</v>
      </c>
      <c r="AG1952" s="1">
        <v>18100</v>
      </c>
      <c r="AH1952" s="36">
        <v>8220</v>
      </c>
      <c r="AI1952" s="1">
        <v>3000</v>
      </c>
      <c r="AJ1952" s="36">
        <v>8210</v>
      </c>
      <c r="AK1952" s="1">
        <v>3000</v>
      </c>
      <c r="AL1952" s="2">
        <v>0.63749999999999996</v>
      </c>
      <c r="AM1952" s="3">
        <v>46248</v>
      </c>
      <c r="AN1952" t="s">
        <v>293</v>
      </c>
      <c r="AO1952" t="s">
        <v>344</v>
      </c>
    </row>
    <row r="1953" spans="1:41">
      <c r="A1953" s="8">
        <v>46218</v>
      </c>
      <c r="B1953" s="67">
        <v>4079.37</v>
      </c>
      <c r="C1953" s="67">
        <v>1</v>
      </c>
      <c r="D1953" s="67">
        <v>68720</v>
      </c>
      <c r="E1953" s="67">
        <v>1.36</v>
      </c>
      <c r="F1953" s="69">
        <v>6925</v>
      </c>
      <c r="G1953" t="s">
        <v>75</v>
      </c>
      <c r="H1953">
        <v>0</v>
      </c>
      <c r="I1953" t="s">
        <v>288</v>
      </c>
      <c r="J1953" t="s">
        <v>289</v>
      </c>
      <c r="K1953" t="s">
        <v>295</v>
      </c>
      <c r="L1953" s="36">
        <v>4232</v>
      </c>
      <c r="M1953">
        <v>146</v>
      </c>
      <c r="N1953" s="66">
        <v>3.5700000000000003E-2</v>
      </c>
      <c r="O1953" s="36">
        <v>4086</v>
      </c>
      <c r="P1953" s="66">
        <v>3.5700000000000003E-2</v>
      </c>
      <c r="Q1953" s="36">
        <v>4156</v>
      </c>
      <c r="R1953" s="36">
        <v>4264</v>
      </c>
      <c r="S1953" s="36">
        <v>4126</v>
      </c>
      <c r="T1953" s="66">
        <v>1.8200000000000001E-2</v>
      </c>
      <c r="U1953" s="66">
        <v>6.7999999999999996E-3</v>
      </c>
      <c r="V1953" s="66">
        <v>-7.4999999999999997E-3</v>
      </c>
      <c r="W1953" s="66">
        <v>2.5600000000000001E-2</v>
      </c>
      <c r="X1953" s="1">
        <v>222600</v>
      </c>
      <c r="Y1953" s="1">
        <v>934535</v>
      </c>
      <c r="Z1953" s="1">
        <v>353372</v>
      </c>
      <c r="AA1953" t="s">
        <v>698</v>
      </c>
      <c r="AB1953" t="s">
        <v>421</v>
      </c>
      <c r="AC1953">
        <v>31.98</v>
      </c>
      <c r="AD1953">
        <v>1.7</v>
      </c>
      <c r="AE1953">
        <v>1.65</v>
      </c>
      <c r="AF1953" t="s">
        <v>230</v>
      </c>
      <c r="AG1953" s="1">
        <v>8000</v>
      </c>
      <c r="AH1953" s="36">
        <v>4236</v>
      </c>
      <c r="AI1953">
        <v>100</v>
      </c>
      <c r="AJ1953" s="36">
        <v>4232</v>
      </c>
      <c r="AK1953">
        <v>100</v>
      </c>
      <c r="AL1953" s="2">
        <v>0.63749999999999996</v>
      </c>
      <c r="AM1953" s="3">
        <v>46238</v>
      </c>
      <c r="AN1953" t="s">
        <v>298</v>
      </c>
      <c r="AO1953" t="s">
        <v>344</v>
      </c>
    </row>
    <row r="1954" spans="1:41">
      <c r="A1954" s="8">
        <v>46218</v>
      </c>
      <c r="B1954" s="67">
        <v>4079.37</v>
      </c>
      <c r="C1954" s="67">
        <v>1</v>
      </c>
      <c r="D1954" s="67">
        <v>68720</v>
      </c>
      <c r="E1954" s="67">
        <v>1.36</v>
      </c>
      <c r="F1954" s="69">
        <v>6963</v>
      </c>
      <c r="G1954" t="s">
        <v>76</v>
      </c>
      <c r="H1954">
        <v>0</v>
      </c>
      <c r="I1954" t="s">
        <v>288</v>
      </c>
      <c r="J1954" t="s">
        <v>289</v>
      </c>
      <c r="K1954" t="s">
        <v>290</v>
      </c>
      <c r="L1954" s="36">
        <v>5243</v>
      </c>
      <c r="M1954">
        <v>35</v>
      </c>
      <c r="N1954" s="66">
        <v>6.7000000000000002E-3</v>
      </c>
      <c r="O1954" s="36">
        <v>5208</v>
      </c>
      <c r="P1954" s="66">
        <v>6.7000000000000002E-3</v>
      </c>
      <c r="Q1954" s="36">
        <v>5261</v>
      </c>
      <c r="R1954" s="36">
        <v>5335</v>
      </c>
      <c r="S1954" s="36">
        <v>5121</v>
      </c>
      <c r="T1954" s="66">
        <v>-3.3999999999999998E-3</v>
      </c>
      <c r="U1954" s="66">
        <v>-2.5999999999999999E-3</v>
      </c>
      <c r="V1954" s="66">
        <v>-1.72E-2</v>
      </c>
      <c r="W1954" s="66">
        <v>2.3800000000000002E-2</v>
      </c>
      <c r="X1954" s="1">
        <v>2740800</v>
      </c>
      <c r="Y1954" s="1">
        <v>14357184</v>
      </c>
      <c r="Z1954" s="1">
        <v>2116913</v>
      </c>
      <c r="AA1954" t="s">
        <v>713</v>
      </c>
      <c r="AB1954" t="s">
        <v>423</v>
      </c>
      <c r="AC1954">
        <v>69.81</v>
      </c>
      <c r="AD1954">
        <v>2.67</v>
      </c>
      <c r="AE1954">
        <v>0.95</v>
      </c>
      <c r="AF1954" t="s">
        <v>230</v>
      </c>
      <c r="AG1954" s="1">
        <v>65400</v>
      </c>
      <c r="AH1954" s="36">
        <v>5244</v>
      </c>
      <c r="AI1954">
        <v>700</v>
      </c>
      <c r="AJ1954" s="36">
        <v>5242</v>
      </c>
      <c r="AK1954">
        <v>900</v>
      </c>
      <c r="AL1954" s="2">
        <v>0.63749999999999996</v>
      </c>
      <c r="AM1954" s="3">
        <v>46239</v>
      </c>
      <c r="AN1954" t="s">
        <v>298</v>
      </c>
      <c r="AO1954" t="s">
        <v>344</v>
      </c>
    </row>
    <row r="1955" spans="1:41">
      <c r="A1955" s="8">
        <v>46218</v>
      </c>
      <c r="B1955" s="67">
        <v>4079.37</v>
      </c>
      <c r="C1955" s="67">
        <v>1</v>
      </c>
      <c r="D1955" s="67">
        <v>68720</v>
      </c>
      <c r="E1955" s="67">
        <v>1.36</v>
      </c>
      <c r="F1955" s="69">
        <v>7011</v>
      </c>
      <c r="G1955" t="s">
        <v>77</v>
      </c>
      <c r="H1955">
        <v>0</v>
      </c>
      <c r="I1955" t="s">
        <v>288</v>
      </c>
      <c r="J1955" t="s">
        <v>289</v>
      </c>
      <c r="K1955" t="s">
        <v>295</v>
      </c>
      <c r="L1955" s="36">
        <v>3817</v>
      </c>
      <c r="M1955">
        <v>71</v>
      </c>
      <c r="N1955" s="66">
        <v>1.9E-2</v>
      </c>
      <c r="O1955" s="36">
        <v>3746</v>
      </c>
      <c r="P1955" s="66">
        <v>1.89E-2</v>
      </c>
      <c r="Q1955" s="36">
        <v>3855</v>
      </c>
      <c r="R1955" s="36">
        <v>3855</v>
      </c>
      <c r="S1955" s="36">
        <v>3716</v>
      </c>
      <c r="T1955" s="66">
        <v>-9.7999999999999997E-3</v>
      </c>
      <c r="U1955" s="66">
        <v>1.35E-2</v>
      </c>
      <c r="V1955" s="66">
        <v>-9.7999999999999997E-3</v>
      </c>
      <c r="W1955" s="66">
        <v>2.7099999999999999E-2</v>
      </c>
      <c r="X1955" s="1">
        <v>16336100</v>
      </c>
      <c r="Y1955" s="1">
        <v>61837386</v>
      </c>
      <c r="Z1955" s="1">
        <v>12877213</v>
      </c>
      <c r="AA1955" t="s">
        <v>424</v>
      </c>
      <c r="AB1955" t="s">
        <v>636</v>
      </c>
      <c r="AC1955">
        <v>33.74</v>
      </c>
      <c r="AD1955">
        <v>4.1500000000000004</v>
      </c>
      <c r="AE1955">
        <v>0.76</v>
      </c>
      <c r="AF1955" t="s">
        <v>230</v>
      </c>
      <c r="AG1955" s="1">
        <v>699500</v>
      </c>
      <c r="AH1955" s="36">
        <v>3818</v>
      </c>
      <c r="AI1955" s="1">
        <v>11000</v>
      </c>
      <c r="AJ1955" s="36">
        <v>3817</v>
      </c>
      <c r="AK1955" s="1">
        <v>6300</v>
      </c>
      <c r="AL1955" s="2">
        <v>0.63749999999999996</v>
      </c>
      <c r="AM1955" s="3">
        <v>46238</v>
      </c>
      <c r="AN1955" t="s">
        <v>298</v>
      </c>
      <c r="AO1955" t="s">
        <v>395</v>
      </c>
    </row>
    <row r="1956" spans="1:41">
      <c r="A1956" s="8">
        <v>46218</v>
      </c>
      <c r="B1956" s="67">
        <v>4079.37</v>
      </c>
      <c r="C1956" s="67">
        <v>1</v>
      </c>
      <c r="D1956" s="67">
        <v>68720</v>
      </c>
      <c r="E1956" s="67">
        <v>1.36</v>
      </c>
      <c r="F1956" s="69">
        <v>7013</v>
      </c>
      <c r="G1956" t="s">
        <v>78</v>
      </c>
      <c r="H1956">
        <v>0</v>
      </c>
      <c r="I1956" t="s">
        <v>288</v>
      </c>
      <c r="J1956" t="s">
        <v>289</v>
      </c>
      <c r="K1956" t="s">
        <v>290</v>
      </c>
      <c r="L1956" s="36">
        <v>2807.5</v>
      </c>
      <c r="M1956">
        <v>-7.5</v>
      </c>
      <c r="N1956" s="66">
        <v>-2.7000000000000001E-3</v>
      </c>
      <c r="O1956" s="36">
        <v>2815</v>
      </c>
      <c r="P1956" s="66">
        <v>-2.5999999999999999E-3</v>
      </c>
      <c r="Q1956" s="36">
        <v>2817.5</v>
      </c>
      <c r="R1956" s="36">
        <v>2839.5</v>
      </c>
      <c r="S1956" s="36">
        <v>2733</v>
      </c>
      <c r="T1956" s="66">
        <v>-3.5000000000000001E-3</v>
      </c>
      <c r="U1956" s="66">
        <v>1.4E-3</v>
      </c>
      <c r="V1956" s="66">
        <v>-1.12E-2</v>
      </c>
      <c r="W1956" s="66">
        <v>2.7199999999999998E-2</v>
      </c>
      <c r="X1956" s="1">
        <v>9729600</v>
      </c>
      <c r="Y1956" s="1">
        <v>27037720</v>
      </c>
      <c r="Z1956" s="1">
        <v>3039847</v>
      </c>
      <c r="AA1956" t="s">
        <v>426</v>
      </c>
      <c r="AB1956" t="s">
        <v>637</v>
      </c>
      <c r="AC1956">
        <v>18.04</v>
      </c>
      <c r="AD1956">
        <v>4.5599999999999996</v>
      </c>
      <c r="AE1956">
        <v>0.82</v>
      </c>
      <c r="AF1956" t="s">
        <v>230</v>
      </c>
      <c r="AG1956" s="1">
        <v>374800</v>
      </c>
      <c r="AH1956" s="36">
        <v>2807.5</v>
      </c>
      <c r="AI1956" s="1">
        <v>1600</v>
      </c>
      <c r="AJ1956" s="36">
        <v>2807</v>
      </c>
      <c r="AK1956" s="1">
        <v>1700</v>
      </c>
      <c r="AL1956" s="2">
        <v>0.63749999999999996</v>
      </c>
      <c r="AM1956" s="3">
        <v>46239</v>
      </c>
      <c r="AN1956" t="s">
        <v>298</v>
      </c>
      <c r="AO1956" t="s">
        <v>395</v>
      </c>
    </row>
    <row r="1957" spans="1:41">
      <c r="A1957" s="8">
        <v>46218</v>
      </c>
      <c r="B1957" s="67">
        <v>4079.37</v>
      </c>
      <c r="C1957" s="67">
        <v>1</v>
      </c>
      <c r="D1957" s="67">
        <v>68720</v>
      </c>
      <c r="E1957" s="67">
        <v>1.36</v>
      </c>
      <c r="F1957" s="69">
        <v>7047</v>
      </c>
      <c r="G1957" t="s">
        <v>79</v>
      </c>
      <c r="H1957">
        <v>0</v>
      </c>
      <c r="I1957" t="s">
        <v>347</v>
      </c>
      <c r="J1957" t="s">
        <v>289</v>
      </c>
      <c r="K1957" t="s">
        <v>295</v>
      </c>
      <c r="L1957" s="36">
        <v>2708</v>
      </c>
      <c r="M1957">
        <v>105</v>
      </c>
      <c r="N1957" s="66">
        <v>4.0300000000000002E-2</v>
      </c>
      <c r="O1957" s="36">
        <v>2603</v>
      </c>
      <c r="P1957" s="66">
        <v>4.0300000000000002E-2</v>
      </c>
      <c r="Q1957" s="36">
        <v>2600</v>
      </c>
      <c r="R1957" s="36">
        <v>2725</v>
      </c>
      <c r="S1957" s="36">
        <v>2591</v>
      </c>
      <c r="T1957" s="66">
        <v>4.1500000000000002E-2</v>
      </c>
      <c r="U1957" s="66">
        <v>1.7999999999999999E-2</v>
      </c>
      <c r="V1957" s="66">
        <v>-6.1999999999999998E-3</v>
      </c>
      <c r="W1957" s="66">
        <v>4.5100000000000001E-2</v>
      </c>
      <c r="X1957" s="1">
        <v>111700</v>
      </c>
      <c r="Y1957" s="1">
        <v>297837</v>
      </c>
      <c r="Z1957" s="1">
        <v>38442</v>
      </c>
      <c r="AA1957" t="s">
        <v>791</v>
      </c>
      <c r="AB1957" t="s">
        <v>638</v>
      </c>
      <c r="AC1957">
        <v>10.73</v>
      </c>
      <c r="AD1957">
        <v>3.36</v>
      </c>
      <c r="AE1957">
        <v>0.48</v>
      </c>
      <c r="AF1957" t="s">
        <v>230</v>
      </c>
      <c r="AG1957">
        <v>0</v>
      </c>
      <c r="AH1957" s="36">
        <v>2711</v>
      </c>
      <c r="AI1957">
        <v>100</v>
      </c>
      <c r="AJ1957" s="36">
        <v>2708</v>
      </c>
      <c r="AK1957">
        <v>200</v>
      </c>
      <c r="AL1957" s="2">
        <v>0.63749999999999996</v>
      </c>
      <c r="AM1957" s="3">
        <v>46246</v>
      </c>
      <c r="AN1957" t="s">
        <v>298</v>
      </c>
      <c r="AO1957" t="s">
        <v>313</v>
      </c>
    </row>
    <row r="1958" spans="1:41">
      <c r="A1958" s="8">
        <v>46218</v>
      </c>
      <c r="B1958" s="67">
        <v>4079.37</v>
      </c>
      <c r="C1958" s="67">
        <v>1</v>
      </c>
      <c r="D1958" s="67">
        <v>68720</v>
      </c>
      <c r="E1958" s="67">
        <v>1.36</v>
      </c>
      <c r="F1958" s="69">
        <v>7084</v>
      </c>
      <c r="G1958" t="s">
        <v>80</v>
      </c>
      <c r="H1958">
        <v>0</v>
      </c>
      <c r="I1958" t="s">
        <v>347</v>
      </c>
      <c r="J1958" t="s">
        <v>323</v>
      </c>
      <c r="K1958" t="s">
        <v>290</v>
      </c>
      <c r="L1958" s="36">
        <v>2780</v>
      </c>
      <c r="M1958">
        <v>24</v>
      </c>
      <c r="N1958" s="66">
        <v>8.6999999999999994E-3</v>
      </c>
      <c r="O1958" s="36">
        <v>2756</v>
      </c>
      <c r="P1958" s="66">
        <v>8.6999999999999994E-3</v>
      </c>
      <c r="Q1958" s="36">
        <v>2750</v>
      </c>
      <c r="R1958" s="36">
        <v>2780</v>
      </c>
      <c r="S1958" s="36">
        <v>2745</v>
      </c>
      <c r="T1958" s="66">
        <v>1.09E-2</v>
      </c>
      <c r="U1958" s="66">
        <v>6.7999999999999996E-3</v>
      </c>
      <c r="V1958" s="66">
        <v>0</v>
      </c>
      <c r="W1958" s="66">
        <v>1.2699999999999999E-2</v>
      </c>
      <c r="X1958" s="1">
        <v>3400</v>
      </c>
      <c r="Y1958" s="1">
        <v>9391</v>
      </c>
      <c r="Z1958" s="1">
        <v>9061</v>
      </c>
      <c r="AA1958" t="s">
        <v>430</v>
      </c>
      <c r="AB1958" t="s">
        <v>642</v>
      </c>
      <c r="AC1958">
        <v>40.520000000000003</v>
      </c>
      <c r="AD1958">
        <v>1.44</v>
      </c>
      <c r="AE1958">
        <v>3.78</v>
      </c>
      <c r="AF1958">
        <v>0.7</v>
      </c>
      <c r="AG1958">
        <v>0</v>
      </c>
      <c r="AH1958" s="36">
        <v>2779</v>
      </c>
      <c r="AI1958">
        <v>100</v>
      </c>
      <c r="AJ1958" s="36">
        <v>2769</v>
      </c>
      <c r="AK1958">
        <v>100</v>
      </c>
      <c r="AL1958" s="2">
        <v>0.5493055555555556</v>
      </c>
      <c r="AM1958" s="3">
        <v>46248</v>
      </c>
      <c r="AN1958" t="s">
        <v>298</v>
      </c>
      <c r="AO1958" t="s">
        <v>313</v>
      </c>
    </row>
    <row r="1959" spans="1:41">
      <c r="A1959" s="8">
        <v>46218</v>
      </c>
      <c r="B1959" s="67">
        <v>4079.37</v>
      </c>
      <c r="C1959" s="67">
        <v>1</v>
      </c>
      <c r="D1959" s="67">
        <v>68720</v>
      </c>
      <c r="E1959" s="67">
        <v>1.36</v>
      </c>
      <c r="F1959" s="69">
        <v>7182</v>
      </c>
      <c r="G1959" t="s">
        <v>81</v>
      </c>
      <c r="H1959">
        <v>0</v>
      </c>
      <c r="I1959" t="s">
        <v>288</v>
      </c>
      <c r="J1959" t="s">
        <v>289</v>
      </c>
      <c r="K1959" t="s">
        <v>295</v>
      </c>
      <c r="L1959" s="36">
        <v>3339</v>
      </c>
      <c r="M1959">
        <v>35</v>
      </c>
      <c r="N1959" s="66">
        <v>1.06E-2</v>
      </c>
      <c r="O1959" s="36">
        <v>3304</v>
      </c>
      <c r="P1959" s="66">
        <v>1.0500000000000001E-2</v>
      </c>
      <c r="Q1959" s="36">
        <v>3335</v>
      </c>
      <c r="R1959" s="36">
        <v>3352</v>
      </c>
      <c r="S1959" s="36">
        <v>3288</v>
      </c>
      <c r="T1959" s="66">
        <v>1.1000000000000001E-3</v>
      </c>
      <c r="U1959" s="66">
        <v>3.5999999999999999E-3</v>
      </c>
      <c r="V1959" s="66">
        <v>-3.8E-3</v>
      </c>
      <c r="W1959" s="66">
        <v>1.55E-2</v>
      </c>
      <c r="X1959" s="1">
        <v>5264700</v>
      </c>
      <c r="Y1959" s="1">
        <v>17522857</v>
      </c>
      <c r="Z1959" s="1">
        <v>11939859</v>
      </c>
      <c r="AA1959" t="s">
        <v>715</v>
      </c>
      <c r="AB1959" t="s">
        <v>433</v>
      </c>
      <c r="AC1959">
        <v>18.010000000000002</v>
      </c>
      <c r="AD1959">
        <v>1.29</v>
      </c>
      <c r="AE1959">
        <v>2.79</v>
      </c>
      <c r="AF1959" t="s">
        <v>230</v>
      </c>
      <c r="AG1959" s="1">
        <v>59200</v>
      </c>
      <c r="AH1959" s="36">
        <v>3340</v>
      </c>
      <c r="AI1959" s="1">
        <v>1700</v>
      </c>
      <c r="AJ1959" s="36">
        <v>3339</v>
      </c>
      <c r="AK1959" s="1">
        <v>6300</v>
      </c>
      <c r="AL1959" s="2">
        <v>0.63749999999999996</v>
      </c>
      <c r="AM1959" s="3">
        <v>46241</v>
      </c>
      <c r="AN1959" t="s">
        <v>298</v>
      </c>
      <c r="AO1959" t="s">
        <v>434</v>
      </c>
    </row>
    <row r="1960" spans="1:41">
      <c r="A1960" s="8">
        <v>46218</v>
      </c>
      <c r="B1960" s="67">
        <v>4079.37</v>
      </c>
      <c r="C1960" s="67">
        <v>1</v>
      </c>
      <c r="D1960" s="67">
        <v>68720</v>
      </c>
      <c r="E1960" s="67">
        <v>1.36</v>
      </c>
      <c r="F1960" s="69">
        <v>7203</v>
      </c>
      <c r="G1960" t="s">
        <v>82</v>
      </c>
      <c r="H1960">
        <v>0</v>
      </c>
      <c r="I1960" t="s">
        <v>288</v>
      </c>
      <c r="J1960" t="s">
        <v>289</v>
      </c>
      <c r="K1960" t="s">
        <v>290</v>
      </c>
      <c r="L1960" s="36">
        <v>2864</v>
      </c>
      <c r="M1960">
        <v>25</v>
      </c>
      <c r="N1960" s="66">
        <v>8.8000000000000005E-3</v>
      </c>
      <c r="O1960" s="36">
        <v>2839</v>
      </c>
      <c r="P1960" s="66">
        <v>8.8000000000000005E-3</v>
      </c>
      <c r="Q1960" s="36">
        <v>2857</v>
      </c>
      <c r="R1960" s="36">
        <v>2874.5</v>
      </c>
      <c r="S1960" s="36">
        <v>2837</v>
      </c>
      <c r="T1960" s="66">
        <v>2.3999999999999998E-3</v>
      </c>
      <c r="U1960" s="66">
        <v>3.5000000000000001E-3</v>
      </c>
      <c r="V1960" s="66">
        <v>-3.5999999999999999E-3</v>
      </c>
      <c r="W1960" s="66">
        <v>9.4999999999999998E-3</v>
      </c>
      <c r="X1960" s="1">
        <v>14168800</v>
      </c>
      <c r="Y1960" s="1">
        <v>40549792</v>
      </c>
      <c r="Z1960" s="1">
        <v>41800044</v>
      </c>
      <c r="AA1960" t="s">
        <v>435</v>
      </c>
      <c r="AB1960" t="s">
        <v>699</v>
      </c>
      <c r="AC1960">
        <v>11.3</v>
      </c>
      <c r="AD1960">
        <v>0.93</v>
      </c>
      <c r="AE1960">
        <v>3.49</v>
      </c>
      <c r="AF1960" t="s">
        <v>230</v>
      </c>
      <c r="AG1960" s="1">
        <v>241000</v>
      </c>
      <c r="AH1960" s="36">
        <v>2864</v>
      </c>
      <c r="AI1960" s="1">
        <v>5400</v>
      </c>
      <c r="AJ1960" s="36">
        <v>2863.5</v>
      </c>
      <c r="AK1960" s="1">
        <v>4300</v>
      </c>
      <c r="AL1960" s="2">
        <v>0.63749999999999996</v>
      </c>
      <c r="AM1960" s="3">
        <v>46238</v>
      </c>
      <c r="AN1960" t="s">
        <v>298</v>
      </c>
      <c r="AO1960" t="s">
        <v>437</v>
      </c>
    </row>
    <row r="1961" spans="1:41">
      <c r="A1961" s="8">
        <v>46218</v>
      </c>
      <c r="B1961" s="67">
        <v>4079.37</v>
      </c>
      <c r="C1961" s="67">
        <v>1</v>
      </c>
      <c r="D1961" s="67">
        <v>68720</v>
      </c>
      <c r="E1961" s="67">
        <v>1.36</v>
      </c>
      <c r="F1961" s="69">
        <v>7213</v>
      </c>
      <c r="G1961" t="s">
        <v>83</v>
      </c>
      <c r="H1961">
        <v>0</v>
      </c>
      <c r="I1961" t="s">
        <v>314</v>
      </c>
      <c r="J1961" t="s">
        <v>289</v>
      </c>
      <c r="K1961" t="s">
        <v>295</v>
      </c>
      <c r="L1961">
        <v>636</v>
      </c>
      <c r="M1961">
        <v>12</v>
      </c>
      <c r="N1961" s="66">
        <v>1.9199999999999998E-2</v>
      </c>
      <c r="O1961">
        <v>624</v>
      </c>
      <c r="P1961" s="66">
        <v>1.9199999999999998E-2</v>
      </c>
      <c r="Q1961">
        <v>626</v>
      </c>
      <c r="R1961">
        <v>642</v>
      </c>
      <c r="S1961">
        <v>619</v>
      </c>
      <c r="T1961" s="66">
        <v>1.5900000000000001E-2</v>
      </c>
      <c r="U1961" s="66">
        <v>2.7400000000000001E-2</v>
      </c>
      <c r="V1961" s="66">
        <v>-9.2999999999999992E-3</v>
      </c>
      <c r="W1961" s="66">
        <v>2.7400000000000001E-2</v>
      </c>
      <c r="X1961" s="1">
        <v>38900</v>
      </c>
      <c r="Y1961" s="1">
        <v>24544</v>
      </c>
      <c r="Z1961" s="1">
        <v>10106</v>
      </c>
      <c r="AA1961" t="s">
        <v>524</v>
      </c>
      <c r="AB1961" t="s">
        <v>439</v>
      </c>
      <c r="AC1961">
        <v>7.45</v>
      </c>
      <c r="AD1961">
        <v>0.89</v>
      </c>
      <c r="AE1961">
        <v>4.09</v>
      </c>
      <c r="AF1961" t="s">
        <v>230</v>
      </c>
      <c r="AG1961">
        <v>0</v>
      </c>
      <c r="AH1961">
        <v>637</v>
      </c>
      <c r="AI1961">
        <v>500</v>
      </c>
      <c r="AJ1961">
        <v>634</v>
      </c>
      <c r="AK1961">
        <v>300</v>
      </c>
      <c r="AL1961" s="2">
        <v>0.63680555555555551</v>
      </c>
      <c r="AM1961" s="3">
        <v>46241</v>
      </c>
      <c r="AN1961" t="s">
        <v>298</v>
      </c>
      <c r="AO1961" t="s">
        <v>437</v>
      </c>
    </row>
    <row r="1962" spans="1:41">
      <c r="A1962" s="8">
        <v>46218</v>
      </c>
      <c r="B1962" s="67">
        <v>4079.37</v>
      </c>
      <c r="C1962" s="67">
        <v>1</v>
      </c>
      <c r="D1962" s="67">
        <v>68720</v>
      </c>
      <c r="E1962" s="67">
        <v>1.36</v>
      </c>
      <c r="F1962" s="69">
        <v>7220</v>
      </c>
      <c r="G1962" t="s">
        <v>84</v>
      </c>
      <c r="H1962">
        <v>0</v>
      </c>
      <c r="I1962" t="s">
        <v>288</v>
      </c>
      <c r="J1962" t="s">
        <v>289</v>
      </c>
      <c r="K1962" t="s">
        <v>295</v>
      </c>
      <c r="L1962" s="36">
        <v>3480</v>
      </c>
      <c r="M1962">
        <v>115</v>
      </c>
      <c r="N1962" s="66">
        <v>3.4200000000000001E-2</v>
      </c>
      <c r="O1962" s="36">
        <v>3365</v>
      </c>
      <c r="P1962" s="66">
        <v>3.4099999999999998E-2</v>
      </c>
      <c r="Q1962" s="36">
        <v>3295</v>
      </c>
      <c r="R1962" s="36">
        <v>3495</v>
      </c>
      <c r="S1962" s="36">
        <v>3255</v>
      </c>
      <c r="T1962" s="66">
        <v>5.6099999999999997E-2</v>
      </c>
      <c r="U1962" s="66">
        <v>1.1599999999999999E-2</v>
      </c>
      <c r="V1962" s="66">
        <v>-4.1999999999999997E-3</v>
      </c>
      <c r="W1962" s="66">
        <v>6.9099999999999995E-2</v>
      </c>
      <c r="X1962" s="1">
        <v>904700</v>
      </c>
      <c r="Y1962" s="1">
        <v>3083799</v>
      </c>
      <c r="Z1962" s="1">
        <v>228224</v>
      </c>
      <c r="AA1962" t="s">
        <v>563</v>
      </c>
      <c r="AB1962" t="s">
        <v>441</v>
      </c>
      <c r="AC1962">
        <v>35.08</v>
      </c>
      <c r="AD1962">
        <v>1.86</v>
      </c>
      <c r="AE1962">
        <v>1.1499999999999999</v>
      </c>
      <c r="AF1962" t="s">
        <v>230</v>
      </c>
      <c r="AG1962" s="1">
        <v>14600</v>
      </c>
      <c r="AH1962" s="36">
        <v>3485</v>
      </c>
      <c r="AI1962">
        <v>900</v>
      </c>
      <c r="AJ1962" s="36">
        <v>3480</v>
      </c>
      <c r="AK1962" s="1">
        <v>1400</v>
      </c>
      <c r="AL1962" s="2">
        <v>0.63749999999999996</v>
      </c>
      <c r="AM1962" s="3">
        <v>46239</v>
      </c>
      <c r="AN1962" t="s">
        <v>298</v>
      </c>
      <c r="AO1962" t="s">
        <v>437</v>
      </c>
    </row>
    <row r="1963" spans="1:41">
      <c r="A1963" s="8">
        <v>46218</v>
      </c>
      <c r="B1963" s="67">
        <v>4079.37</v>
      </c>
      <c r="C1963" s="67">
        <v>1</v>
      </c>
      <c r="D1963" s="67">
        <v>68720</v>
      </c>
      <c r="E1963" s="67">
        <v>1.36</v>
      </c>
      <c r="F1963" s="69">
        <v>7269</v>
      </c>
      <c r="G1963" t="s">
        <v>85</v>
      </c>
      <c r="H1963">
        <v>0</v>
      </c>
      <c r="I1963" t="s">
        <v>288</v>
      </c>
      <c r="J1963" t="s">
        <v>289</v>
      </c>
      <c r="K1963" t="s">
        <v>295</v>
      </c>
      <c r="L1963" s="36">
        <v>2023.5</v>
      </c>
      <c r="M1963">
        <v>6.5</v>
      </c>
      <c r="N1963" s="66">
        <v>3.2000000000000002E-3</v>
      </c>
      <c r="O1963" s="36">
        <v>2017</v>
      </c>
      <c r="P1963" s="66">
        <v>3.2000000000000002E-3</v>
      </c>
      <c r="Q1963" s="36">
        <v>2023</v>
      </c>
      <c r="R1963" s="36">
        <v>2038</v>
      </c>
      <c r="S1963" s="36">
        <v>2020.5</v>
      </c>
      <c r="T1963" s="66">
        <v>2.0000000000000001E-4</v>
      </c>
      <c r="U1963" s="66">
        <v>-4.1000000000000003E-3</v>
      </c>
      <c r="V1963" s="66">
        <v>-7.1000000000000004E-3</v>
      </c>
      <c r="W1963" s="66">
        <v>1.4E-3</v>
      </c>
      <c r="X1963" s="1">
        <v>3284500</v>
      </c>
      <c r="Y1963" s="1">
        <v>6662355</v>
      </c>
      <c r="Z1963" s="1">
        <v>3975340</v>
      </c>
      <c r="AA1963" t="s">
        <v>442</v>
      </c>
      <c r="AB1963" t="s">
        <v>443</v>
      </c>
      <c r="AC1963">
        <v>10.27</v>
      </c>
      <c r="AD1963">
        <v>1.1499999999999999</v>
      </c>
      <c r="AE1963">
        <v>2.52</v>
      </c>
      <c r="AF1963" t="s">
        <v>230</v>
      </c>
      <c r="AG1963" s="1">
        <v>4090400</v>
      </c>
      <c r="AH1963" s="36">
        <v>2024</v>
      </c>
      <c r="AI1963">
        <v>600</v>
      </c>
      <c r="AJ1963" s="36">
        <v>2023.5</v>
      </c>
      <c r="AK1963" s="1">
        <v>2300</v>
      </c>
      <c r="AL1963" s="2">
        <v>0.63749999999999996</v>
      </c>
      <c r="AM1963" s="3">
        <v>46239</v>
      </c>
      <c r="AN1963" t="s">
        <v>298</v>
      </c>
      <c r="AO1963" t="s">
        <v>437</v>
      </c>
    </row>
    <row r="1964" spans="1:41">
      <c r="A1964" s="8">
        <v>46218</v>
      </c>
      <c r="B1964" s="67">
        <v>4079.37</v>
      </c>
      <c r="C1964" s="67">
        <v>1</v>
      </c>
      <c r="D1964" s="67">
        <v>68720</v>
      </c>
      <c r="E1964" s="67">
        <v>1.36</v>
      </c>
      <c r="F1964" s="69">
        <v>7272</v>
      </c>
      <c r="G1964" t="s">
        <v>86</v>
      </c>
      <c r="H1964">
        <v>0</v>
      </c>
      <c r="I1964" t="s">
        <v>288</v>
      </c>
      <c r="J1964" t="s">
        <v>289</v>
      </c>
      <c r="K1964" t="s">
        <v>295</v>
      </c>
      <c r="L1964" s="36">
        <v>1255.5</v>
      </c>
      <c r="M1964">
        <v>11</v>
      </c>
      <c r="N1964" s="66">
        <v>8.8000000000000005E-3</v>
      </c>
      <c r="O1964" s="36">
        <v>1244.5</v>
      </c>
      <c r="P1964" s="66">
        <v>8.8000000000000005E-3</v>
      </c>
      <c r="Q1964" s="36">
        <v>1249</v>
      </c>
      <c r="R1964" s="36">
        <v>1259</v>
      </c>
      <c r="S1964" s="36">
        <v>1247</v>
      </c>
      <c r="T1964" s="66">
        <v>5.1999999999999998E-3</v>
      </c>
      <c r="U1964" s="66">
        <v>-2.3E-3</v>
      </c>
      <c r="V1964" s="66">
        <v>-2.7000000000000001E-3</v>
      </c>
      <c r="W1964" s="66">
        <v>6.7999999999999996E-3</v>
      </c>
      <c r="X1964" s="1">
        <v>2882600</v>
      </c>
      <c r="Y1964" s="1">
        <v>3614561</v>
      </c>
      <c r="Z1964" s="1">
        <v>1278256</v>
      </c>
      <c r="AA1964" t="s">
        <v>444</v>
      </c>
      <c r="AB1964" t="s">
        <v>445</v>
      </c>
      <c r="AC1964">
        <v>9.89</v>
      </c>
      <c r="AD1964">
        <v>1.07</v>
      </c>
      <c r="AE1964">
        <v>3.98</v>
      </c>
      <c r="AF1964" t="s">
        <v>230</v>
      </c>
      <c r="AG1964" s="1">
        <v>455600</v>
      </c>
      <c r="AH1964" s="36">
        <v>1256</v>
      </c>
      <c r="AI1964" s="1">
        <v>6800</v>
      </c>
      <c r="AJ1964" s="36">
        <v>1255.5</v>
      </c>
      <c r="AK1964" s="1">
        <v>2400</v>
      </c>
      <c r="AL1964" s="2">
        <v>0.63749999999999996</v>
      </c>
      <c r="AM1964" s="3">
        <v>46238</v>
      </c>
      <c r="AN1964" t="s">
        <v>293</v>
      </c>
      <c r="AO1964" t="s">
        <v>437</v>
      </c>
    </row>
    <row r="1965" spans="1:41">
      <c r="A1965" s="8">
        <v>46218</v>
      </c>
      <c r="B1965" s="67">
        <v>4079.37</v>
      </c>
      <c r="C1965" s="67">
        <v>1</v>
      </c>
      <c r="D1965" s="67">
        <v>68720</v>
      </c>
      <c r="E1965" s="67">
        <v>1.36</v>
      </c>
      <c r="F1965" s="69">
        <v>7376</v>
      </c>
      <c r="G1965" t="s">
        <v>87</v>
      </c>
      <c r="H1965">
        <v>0</v>
      </c>
      <c r="I1965" t="s">
        <v>347</v>
      </c>
      <c r="J1965" t="s">
        <v>323</v>
      </c>
      <c r="K1965" t="s">
        <v>295</v>
      </c>
      <c r="L1965" s="36">
        <v>1024</v>
      </c>
      <c r="M1965">
        <v>62</v>
      </c>
      <c r="N1965" s="66">
        <v>6.4399999999999999E-2</v>
      </c>
      <c r="O1965">
        <v>962</v>
      </c>
      <c r="P1965" s="66">
        <v>6.4399999999999999E-2</v>
      </c>
      <c r="Q1965">
        <v>954</v>
      </c>
      <c r="R1965" s="36">
        <v>1040</v>
      </c>
      <c r="S1965">
        <v>952</v>
      </c>
      <c r="T1965" s="66">
        <v>7.3300000000000004E-2</v>
      </c>
      <c r="U1965" s="66">
        <v>3.4299999999999997E-2</v>
      </c>
      <c r="V1965" s="66">
        <v>-1.5299999999999999E-2</v>
      </c>
      <c r="W1965" s="66">
        <v>7.5600000000000001E-2</v>
      </c>
      <c r="X1965" s="1">
        <v>20300</v>
      </c>
      <c r="Y1965" s="1">
        <v>20298</v>
      </c>
      <c r="Z1965" s="1">
        <v>4361</v>
      </c>
      <c r="AA1965" t="s">
        <v>446</v>
      </c>
      <c r="AB1965" t="s">
        <v>447</v>
      </c>
      <c r="AC1965">
        <v>0</v>
      </c>
      <c r="AD1965">
        <v>4.07</v>
      </c>
      <c r="AE1965">
        <v>0</v>
      </c>
      <c r="AF1965">
        <v>0.5</v>
      </c>
      <c r="AG1965">
        <v>0</v>
      </c>
      <c r="AH1965" s="36">
        <v>1033</v>
      </c>
      <c r="AI1965">
        <v>400</v>
      </c>
      <c r="AJ1965" s="36">
        <v>1021</v>
      </c>
      <c r="AK1965">
        <v>200</v>
      </c>
      <c r="AL1965" s="2">
        <v>0.63194444444444442</v>
      </c>
      <c r="AM1965" s="3">
        <v>46246</v>
      </c>
      <c r="AN1965" t="s">
        <v>448</v>
      </c>
      <c r="AO1965" t="s">
        <v>313</v>
      </c>
    </row>
    <row r="1966" spans="1:41">
      <c r="A1966" s="8">
        <v>46218</v>
      </c>
      <c r="B1966" s="67">
        <v>4079.37</v>
      </c>
      <c r="C1966" s="67">
        <v>1</v>
      </c>
      <c r="D1966" s="67">
        <v>68720</v>
      </c>
      <c r="E1966" s="67">
        <v>1.36</v>
      </c>
      <c r="F1966" s="69">
        <v>7525</v>
      </c>
      <c r="G1966" t="s">
        <v>88</v>
      </c>
      <c r="H1966">
        <v>0</v>
      </c>
      <c r="I1966" t="s">
        <v>288</v>
      </c>
      <c r="J1966" t="s">
        <v>289</v>
      </c>
      <c r="K1966" t="s">
        <v>295</v>
      </c>
      <c r="L1966" s="36">
        <v>3575</v>
      </c>
      <c r="M1966">
        <v>25</v>
      </c>
      <c r="N1966" s="66">
        <v>7.0000000000000001E-3</v>
      </c>
      <c r="O1966" s="36">
        <v>3550</v>
      </c>
      <c r="P1966" s="66">
        <v>7.0000000000000001E-3</v>
      </c>
      <c r="Q1966" s="36">
        <v>3580</v>
      </c>
      <c r="R1966" s="36">
        <v>3585</v>
      </c>
      <c r="S1966" s="36">
        <v>3560</v>
      </c>
      <c r="T1966" s="66">
        <v>-1.2999999999999999E-3</v>
      </c>
      <c r="U1966" s="66">
        <v>4.1999999999999997E-3</v>
      </c>
      <c r="V1966" s="66">
        <v>-2.7000000000000001E-3</v>
      </c>
      <c r="W1966" s="66">
        <v>4.1999999999999997E-3</v>
      </c>
      <c r="X1966" s="1">
        <v>3200</v>
      </c>
      <c r="Y1966" s="1">
        <v>11433</v>
      </c>
      <c r="Z1966" s="1">
        <v>30888</v>
      </c>
      <c r="AA1966" t="s">
        <v>449</v>
      </c>
      <c r="AB1966" t="s">
        <v>450</v>
      </c>
      <c r="AC1966">
        <v>9.66</v>
      </c>
      <c r="AD1966">
        <v>1</v>
      </c>
      <c r="AE1966">
        <v>4.53</v>
      </c>
      <c r="AF1966" t="s">
        <v>230</v>
      </c>
      <c r="AG1966" s="1">
        <v>7800</v>
      </c>
      <c r="AH1966" s="36">
        <v>3585</v>
      </c>
      <c r="AI1966">
        <v>100</v>
      </c>
      <c r="AJ1966" s="36">
        <v>3575</v>
      </c>
      <c r="AK1966">
        <v>100</v>
      </c>
      <c r="AL1966" s="2">
        <v>0.62430555555555556</v>
      </c>
      <c r="AM1966" s="3">
        <v>46241</v>
      </c>
      <c r="AN1966" t="s">
        <v>298</v>
      </c>
      <c r="AO1966" t="s">
        <v>322</v>
      </c>
    </row>
    <row r="1967" spans="1:41">
      <c r="A1967" s="8">
        <v>46218</v>
      </c>
      <c r="B1967" s="67">
        <v>4079.37</v>
      </c>
      <c r="C1967" s="67">
        <v>1</v>
      </c>
      <c r="D1967" s="67">
        <v>68720</v>
      </c>
      <c r="E1967" s="67">
        <v>1.36</v>
      </c>
      <c r="F1967" s="69">
        <v>7729</v>
      </c>
      <c r="G1967" t="s">
        <v>89</v>
      </c>
      <c r="H1967">
        <v>0</v>
      </c>
      <c r="I1967" t="s">
        <v>288</v>
      </c>
      <c r="J1967" t="s">
        <v>289</v>
      </c>
      <c r="K1967" t="s">
        <v>295</v>
      </c>
      <c r="L1967" s="36">
        <v>19135</v>
      </c>
      <c r="M1967">
        <v>810</v>
      </c>
      <c r="N1967" s="66">
        <v>4.4200000000000003E-2</v>
      </c>
      <c r="O1967" s="36">
        <v>18325</v>
      </c>
      <c r="P1967" s="66">
        <v>4.4200000000000003E-2</v>
      </c>
      <c r="Q1967" s="36">
        <v>18470</v>
      </c>
      <c r="R1967" s="36">
        <v>19180</v>
      </c>
      <c r="S1967" s="36">
        <v>18325</v>
      </c>
      <c r="T1967" s="66">
        <v>3.5999999999999997E-2</v>
      </c>
      <c r="U1967" s="66">
        <v>2.8199999999999999E-2</v>
      </c>
      <c r="V1967" s="66">
        <v>-2.3E-3</v>
      </c>
      <c r="W1967" s="66">
        <v>4.4200000000000003E-2</v>
      </c>
      <c r="X1967" s="1">
        <v>291900</v>
      </c>
      <c r="Y1967" s="1">
        <v>5484798</v>
      </c>
      <c r="Z1967" s="1">
        <v>809123</v>
      </c>
      <c r="AA1967" t="s">
        <v>700</v>
      </c>
      <c r="AB1967" t="s">
        <v>452</v>
      </c>
      <c r="AC1967">
        <v>27.73</v>
      </c>
      <c r="AD1967">
        <v>4.0599999999999996</v>
      </c>
      <c r="AE1967">
        <v>1.44</v>
      </c>
      <c r="AF1967" t="s">
        <v>230</v>
      </c>
      <c r="AG1967" s="1">
        <v>6100</v>
      </c>
      <c r="AH1967" s="36">
        <v>19145</v>
      </c>
      <c r="AI1967">
        <v>200</v>
      </c>
      <c r="AJ1967" s="36">
        <v>19130</v>
      </c>
      <c r="AK1967">
        <v>200</v>
      </c>
      <c r="AL1967" s="2">
        <v>0.63749999999999996</v>
      </c>
      <c r="AM1967" s="3">
        <v>46238</v>
      </c>
      <c r="AN1967" t="s">
        <v>298</v>
      </c>
      <c r="AO1967" t="s">
        <v>453</v>
      </c>
    </row>
    <row r="1968" spans="1:41">
      <c r="A1968" s="8">
        <v>46218</v>
      </c>
      <c r="B1968" s="67">
        <v>4079.37</v>
      </c>
      <c r="C1968" s="67">
        <v>1</v>
      </c>
      <c r="D1968" s="67">
        <v>68720</v>
      </c>
      <c r="E1968" s="67">
        <v>1.36</v>
      </c>
      <c r="F1968" s="69">
        <v>7921</v>
      </c>
      <c r="G1968" t="s">
        <v>90</v>
      </c>
      <c r="H1968">
        <v>0</v>
      </c>
      <c r="I1968" t="s">
        <v>288</v>
      </c>
      <c r="J1968" t="s">
        <v>289</v>
      </c>
      <c r="K1968" t="s">
        <v>290</v>
      </c>
      <c r="L1968" s="36">
        <v>4420</v>
      </c>
      <c r="M1968">
        <v>60</v>
      </c>
      <c r="N1968" s="66">
        <v>1.38E-2</v>
      </c>
      <c r="O1968" s="36">
        <v>4360</v>
      </c>
      <c r="P1968" s="66">
        <v>1.37E-2</v>
      </c>
      <c r="Q1968" s="36">
        <v>4390</v>
      </c>
      <c r="R1968" s="36">
        <v>4425</v>
      </c>
      <c r="S1968" s="36">
        <v>4335</v>
      </c>
      <c r="T1968" s="66">
        <v>6.7999999999999996E-3</v>
      </c>
      <c r="U1968" s="66">
        <v>1.0200000000000001E-2</v>
      </c>
      <c r="V1968" s="66">
        <v>-1.1000000000000001E-3</v>
      </c>
      <c r="W1968" s="66">
        <v>1.9599999999999999E-2</v>
      </c>
      <c r="X1968" s="1">
        <v>38700</v>
      </c>
      <c r="Y1968" s="1">
        <v>169518</v>
      </c>
      <c r="Z1968" s="1">
        <v>58137</v>
      </c>
      <c r="AA1968" t="s">
        <v>454</v>
      </c>
      <c r="AB1968" t="s">
        <v>591</v>
      </c>
      <c r="AC1968">
        <v>16.29</v>
      </c>
      <c r="AD1968">
        <v>1.75</v>
      </c>
      <c r="AE1968">
        <v>4.07</v>
      </c>
      <c r="AF1968" t="s">
        <v>230</v>
      </c>
      <c r="AG1968" s="1">
        <v>11400</v>
      </c>
      <c r="AH1968" s="36">
        <v>4420</v>
      </c>
      <c r="AI1968">
        <v>300</v>
      </c>
      <c r="AJ1968" s="36">
        <v>4415</v>
      </c>
      <c r="AK1968">
        <v>200</v>
      </c>
      <c r="AL1968" s="2">
        <v>0.63680555555555551</v>
      </c>
      <c r="AM1968" s="3">
        <v>46211</v>
      </c>
      <c r="AN1968" t="s">
        <v>326</v>
      </c>
      <c r="AO1968" t="s">
        <v>456</v>
      </c>
    </row>
    <row r="1969" spans="1:41">
      <c r="A1969" s="8">
        <v>46218</v>
      </c>
      <c r="B1969" s="67">
        <v>4079.37</v>
      </c>
      <c r="C1969" s="67">
        <v>1</v>
      </c>
      <c r="D1969" s="67">
        <v>68720</v>
      </c>
      <c r="E1969" s="67">
        <v>1.36</v>
      </c>
      <c r="F1969" s="69">
        <v>8031</v>
      </c>
      <c r="G1969" t="s">
        <v>91</v>
      </c>
      <c r="H1969">
        <v>0</v>
      </c>
      <c r="I1969" t="s">
        <v>288</v>
      </c>
      <c r="J1969" t="s">
        <v>289</v>
      </c>
      <c r="K1969" t="s">
        <v>290</v>
      </c>
      <c r="L1969" s="36">
        <v>4792</v>
      </c>
      <c r="M1969">
        <v>94</v>
      </c>
      <c r="N1969" s="66">
        <v>0.02</v>
      </c>
      <c r="O1969" s="36">
        <v>4698</v>
      </c>
      <c r="P1969" s="66">
        <v>0.02</v>
      </c>
      <c r="Q1969" s="36">
        <v>4731</v>
      </c>
      <c r="R1969" s="36">
        <v>4818</v>
      </c>
      <c r="S1969" s="36">
        <v>4707</v>
      </c>
      <c r="T1969" s="66">
        <v>1.2800000000000001E-2</v>
      </c>
      <c r="U1969" s="66">
        <v>-2E-3</v>
      </c>
      <c r="V1969" s="66">
        <v>-5.3E-3</v>
      </c>
      <c r="W1969" s="66">
        <v>1.7999999999999999E-2</v>
      </c>
      <c r="X1969" s="1">
        <v>4970200</v>
      </c>
      <c r="Y1969" s="1">
        <v>23775170</v>
      </c>
      <c r="Z1969" s="1">
        <v>13727482</v>
      </c>
      <c r="AA1969" t="s">
        <v>457</v>
      </c>
      <c r="AB1969" t="s">
        <v>701</v>
      </c>
      <c r="AC1969">
        <v>14.76</v>
      </c>
      <c r="AD1969">
        <v>1.54</v>
      </c>
      <c r="AE1969">
        <v>2.92</v>
      </c>
      <c r="AF1969" t="s">
        <v>230</v>
      </c>
      <c r="AG1969" s="1">
        <v>285100</v>
      </c>
      <c r="AH1969" s="36">
        <v>4793</v>
      </c>
      <c r="AI1969" s="1">
        <v>1800</v>
      </c>
      <c r="AJ1969" s="36">
        <v>4792</v>
      </c>
      <c r="AK1969">
        <v>300</v>
      </c>
      <c r="AL1969" s="2">
        <v>0.63749999999999996</v>
      </c>
      <c r="AM1969" s="3">
        <v>46238</v>
      </c>
      <c r="AN1969" t="s">
        <v>298</v>
      </c>
      <c r="AO1969" t="s">
        <v>322</v>
      </c>
    </row>
    <row r="1970" spans="1:41">
      <c r="A1970" s="8">
        <v>46218</v>
      </c>
      <c r="B1970" s="67">
        <v>4079.37</v>
      </c>
      <c r="C1970" s="67">
        <v>1</v>
      </c>
      <c r="D1970" s="67">
        <v>68720</v>
      </c>
      <c r="E1970" s="67">
        <v>1.36</v>
      </c>
      <c r="F1970" s="69">
        <v>8058</v>
      </c>
      <c r="G1970" t="s">
        <v>92</v>
      </c>
      <c r="H1970">
        <v>0</v>
      </c>
      <c r="I1970" t="s">
        <v>288</v>
      </c>
      <c r="J1970" t="s">
        <v>289</v>
      </c>
      <c r="K1970" t="s">
        <v>290</v>
      </c>
      <c r="L1970" s="36">
        <v>4575</v>
      </c>
      <c r="M1970">
        <v>79</v>
      </c>
      <c r="N1970" s="66">
        <v>1.7600000000000001E-2</v>
      </c>
      <c r="O1970" s="36">
        <v>4496</v>
      </c>
      <c r="P1970" s="66">
        <v>1.7500000000000002E-2</v>
      </c>
      <c r="Q1970" s="36">
        <v>4548</v>
      </c>
      <c r="R1970" s="36">
        <v>4606</v>
      </c>
      <c r="S1970" s="36">
        <v>4530</v>
      </c>
      <c r="T1970" s="66">
        <v>5.8999999999999999E-3</v>
      </c>
      <c r="U1970" s="66">
        <v>2.8E-3</v>
      </c>
      <c r="V1970" s="66">
        <v>-6.7000000000000002E-3</v>
      </c>
      <c r="W1970" s="66">
        <v>9.9000000000000008E-3</v>
      </c>
      <c r="X1970" s="1">
        <v>5233400</v>
      </c>
      <c r="Y1970" s="1">
        <v>23901805</v>
      </c>
      <c r="Z1970" s="1">
        <v>16975668</v>
      </c>
      <c r="AA1970" t="s">
        <v>459</v>
      </c>
      <c r="AB1970" t="s">
        <v>460</v>
      </c>
      <c r="AC1970">
        <v>15.22</v>
      </c>
      <c r="AD1970">
        <v>1.77</v>
      </c>
      <c r="AE1970">
        <v>2.73</v>
      </c>
      <c r="AF1970" t="s">
        <v>230</v>
      </c>
      <c r="AG1970" s="1">
        <v>568300</v>
      </c>
      <c r="AH1970" s="36">
        <v>4575</v>
      </c>
      <c r="AI1970">
        <v>400</v>
      </c>
      <c r="AJ1970" s="36">
        <v>4574</v>
      </c>
      <c r="AK1970" s="1">
        <v>3000</v>
      </c>
      <c r="AL1970" s="2">
        <v>0.63749999999999996</v>
      </c>
      <c r="AM1970" s="3">
        <v>46237</v>
      </c>
      <c r="AN1970" t="s">
        <v>298</v>
      </c>
      <c r="AO1970" t="s">
        <v>322</v>
      </c>
    </row>
    <row r="1971" spans="1:41">
      <c r="A1971" s="8">
        <v>46218</v>
      </c>
      <c r="B1971" s="67">
        <v>4079.37</v>
      </c>
      <c r="C1971" s="67">
        <v>1</v>
      </c>
      <c r="D1971" s="67">
        <v>68720</v>
      </c>
      <c r="E1971" s="67">
        <v>1.36</v>
      </c>
      <c r="F1971" s="69">
        <v>8233</v>
      </c>
      <c r="G1971" t="s">
        <v>93</v>
      </c>
      <c r="H1971">
        <v>0</v>
      </c>
      <c r="I1971" t="s">
        <v>288</v>
      </c>
      <c r="J1971" t="s">
        <v>289</v>
      </c>
      <c r="K1971" t="s">
        <v>290</v>
      </c>
      <c r="L1971" s="36">
        <v>2390</v>
      </c>
      <c r="M1971">
        <v>26.5</v>
      </c>
      <c r="N1971" s="66">
        <v>1.12E-2</v>
      </c>
      <c r="O1971" s="36">
        <v>2363.5</v>
      </c>
      <c r="P1971" s="66">
        <v>1.12E-2</v>
      </c>
      <c r="Q1971" s="36">
        <v>2377</v>
      </c>
      <c r="R1971" s="36">
        <v>2402.5</v>
      </c>
      <c r="S1971" s="36">
        <v>2350.5</v>
      </c>
      <c r="T1971" s="66">
        <v>5.4000000000000003E-3</v>
      </c>
      <c r="U1971" s="66">
        <v>-2.2000000000000001E-3</v>
      </c>
      <c r="V1971" s="66">
        <v>-5.1999999999999998E-3</v>
      </c>
      <c r="W1971" s="66">
        <v>1.6799999999999999E-2</v>
      </c>
      <c r="X1971" s="1">
        <v>1289800</v>
      </c>
      <c r="Y1971" s="1">
        <v>3076809</v>
      </c>
      <c r="Z1971" s="1">
        <v>729449</v>
      </c>
      <c r="AA1971" t="s">
        <v>702</v>
      </c>
      <c r="AB1971" t="s">
        <v>462</v>
      </c>
      <c r="AC1971">
        <v>18.420000000000002</v>
      </c>
      <c r="AD1971">
        <v>1.55</v>
      </c>
      <c r="AE1971">
        <v>1.67</v>
      </c>
      <c r="AF1971" t="s">
        <v>230</v>
      </c>
      <c r="AG1971" s="1">
        <v>66100</v>
      </c>
      <c r="AH1971" s="36">
        <v>2390.5</v>
      </c>
      <c r="AI1971" s="1">
        <v>2400</v>
      </c>
      <c r="AJ1971" s="36">
        <v>2389.5</v>
      </c>
      <c r="AK1971">
        <v>700</v>
      </c>
      <c r="AL1971" s="2">
        <v>0.63749999999999996</v>
      </c>
      <c r="AM1971" s="3">
        <v>46203</v>
      </c>
      <c r="AN1971" t="s">
        <v>463</v>
      </c>
      <c r="AO1971" t="s">
        <v>327</v>
      </c>
    </row>
    <row r="1972" spans="1:41">
      <c r="A1972" s="8">
        <v>46218</v>
      </c>
      <c r="B1972" s="67">
        <v>4079.37</v>
      </c>
      <c r="C1972" s="67">
        <v>1</v>
      </c>
      <c r="D1972" s="67">
        <v>68720</v>
      </c>
      <c r="E1972" s="67">
        <v>1.36</v>
      </c>
      <c r="F1972" s="69">
        <v>8304</v>
      </c>
      <c r="G1972" t="s">
        <v>94</v>
      </c>
      <c r="H1972">
        <v>0</v>
      </c>
      <c r="I1972" t="s">
        <v>288</v>
      </c>
      <c r="J1972" t="s">
        <v>289</v>
      </c>
      <c r="K1972" t="s">
        <v>295</v>
      </c>
      <c r="L1972" s="36">
        <v>2957</v>
      </c>
      <c r="M1972">
        <v>13.5</v>
      </c>
      <c r="N1972" s="66">
        <v>4.5999999999999999E-3</v>
      </c>
      <c r="O1972" s="36">
        <v>2943.5</v>
      </c>
      <c r="P1972" s="66">
        <v>4.4999999999999997E-3</v>
      </c>
      <c r="Q1972" s="36">
        <v>2957</v>
      </c>
      <c r="R1972" s="36">
        <v>2975</v>
      </c>
      <c r="S1972" s="36">
        <v>2928</v>
      </c>
      <c r="T1972" s="66">
        <v>0</v>
      </c>
      <c r="U1972" s="66">
        <v>-1.6000000000000001E-3</v>
      </c>
      <c r="V1972" s="66">
        <v>-6.0000000000000001E-3</v>
      </c>
      <c r="W1972" s="66">
        <v>9.9000000000000008E-3</v>
      </c>
      <c r="X1972" s="1">
        <v>823800</v>
      </c>
      <c r="Y1972" s="1">
        <v>2434676</v>
      </c>
      <c r="Z1972" s="1">
        <v>413357</v>
      </c>
      <c r="AA1972" t="s">
        <v>716</v>
      </c>
      <c r="AB1972" t="s">
        <v>465</v>
      </c>
      <c r="AC1972">
        <v>15.15</v>
      </c>
      <c r="AD1972">
        <v>0.85</v>
      </c>
      <c r="AE1972">
        <v>3.38</v>
      </c>
      <c r="AF1972" t="s">
        <v>230</v>
      </c>
      <c r="AG1972" s="1">
        <v>12300</v>
      </c>
      <c r="AH1972" s="36">
        <v>2957</v>
      </c>
      <c r="AI1972">
        <v>500</v>
      </c>
      <c r="AJ1972" s="36">
        <v>2956.5</v>
      </c>
      <c r="AK1972" s="1">
        <v>1000</v>
      </c>
      <c r="AL1972" s="2">
        <v>0.63749999999999996</v>
      </c>
      <c r="AM1972" s="3">
        <v>46234</v>
      </c>
      <c r="AN1972" t="s">
        <v>298</v>
      </c>
      <c r="AO1972" t="s">
        <v>434</v>
      </c>
    </row>
    <row r="1973" spans="1:41">
      <c r="A1973" s="8">
        <v>46218</v>
      </c>
      <c r="B1973" s="67">
        <v>4079.37</v>
      </c>
      <c r="C1973" s="67">
        <v>1</v>
      </c>
      <c r="D1973" s="67">
        <v>68720</v>
      </c>
      <c r="E1973" s="67">
        <v>1.36</v>
      </c>
      <c r="F1973" s="69">
        <v>8316</v>
      </c>
      <c r="G1973" t="s">
        <v>95</v>
      </c>
      <c r="H1973">
        <v>0</v>
      </c>
      <c r="I1973" t="s">
        <v>288</v>
      </c>
      <c r="J1973" t="s">
        <v>289</v>
      </c>
      <c r="K1973" t="s">
        <v>295</v>
      </c>
      <c r="L1973" s="36">
        <v>7090</v>
      </c>
      <c r="M1973">
        <v>123</v>
      </c>
      <c r="N1973" s="66">
        <v>1.77E-2</v>
      </c>
      <c r="O1973" s="36">
        <v>6967</v>
      </c>
      <c r="P1973" s="66">
        <v>1.7600000000000001E-2</v>
      </c>
      <c r="Q1973" s="36">
        <v>7100</v>
      </c>
      <c r="R1973" s="36">
        <v>7137</v>
      </c>
      <c r="S1973" s="36">
        <v>6976</v>
      </c>
      <c r="T1973" s="66">
        <v>-1.4E-3</v>
      </c>
      <c r="U1973" s="66">
        <v>8.0999999999999996E-3</v>
      </c>
      <c r="V1973" s="66">
        <v>-6.4999999999999997E-3</v>
      </c>
      <c r="W1973" s="66">
        <v>1.6299999999999999E-2</v>
      </c>
      <c r="X1973" s="1">
        <v>11148400</v>
      </c>
      <c r="Y1973" s="1">
        <v>78789567</v>
      </c>
      <c r="Z1973" s="1">
        <v>27136961</v>
      </c>
      <c r="AA1973" t="s">
        <v>792</v>
      </c>
      <c r="AB1973" t="s">
        <v>467</v>
      </c>
      <c r="AC1973">
        <v>15.76</v>
      </c>
      <c r="AD1973">
        <v>1.71</v>
      </c>
      <c r="AE1973">
        <v>2.54</v>
      </c>
      <c r="AF1973" t="s">
        <v>230</v>
      </c>
      <c r="AG1973">
        <v>0</v>
      </c>
      <c r="AH1973" s="36">
        <v>7091</v>
      </c>
      <c r="AI1973" s="1">
        <v>2400</v>
      </c>
      <c r="AJ1973" s="36">
        <v>7089</v>
      </c>
      <c r="AK1973" s="1">
        <v>3300</v>
      </c>
      <c r="AL1973" s="2">
        <v>0.63749999999999996</v>
      </c>
      <c r="AM1973" s="3">
        <v>46234</v>
      </c>
      <c r="AN1973" t="s">
        <v>298</v>
      </c>
      <c r="AO1973" t="s">
        <v>434</v>
      </c>
    </row>
    <row r="1974" spans="1:41">
      <c r="A1974" s="8">
        <v>46218</v>
      </c>
      <c r="B1974" s="67">
        <v>4079.37</v>
      </c>
      <c r="C1974" s="67">
        <v>1</v>
      </c>
      <c r="D1974" s="67">
        <v>68720</v>
      </c>
      <c r="E1974" s="67">
        <v>1.36</v>
      </c>
      <c r="F1974" s="69">
        <v>8331</v>
      </c>
      <c r="G1974" t="s">
        <v>96</v>
      </c>
      <c r="H1974">
        <v>0</v>
      </c>
      <c r="I1974" t="s">
        <v>288</v>
      </c>
      <c r="J1974" t="s">
        <v>289</v>
      </c>
      <c r="K1974" t="s">
        <v>295</v>
      </c>
      <c r="L1974" s="36">
        <v>2774</v>
      </c>
      <c r="M1974">
        <v>-7</v>
      </c>
      <c r="N1974" s="66">
        <v>-2.5000000000000001E-3</v>
      </c>
      <c r="O1974" s="36">
        <v>2781</v>
      </c>
      <c r="P1974" s="66">
        <v>-2.5000000000000001E-3</v>
      </c>
      <c r="Q1974" s="36">
        <v>2797</v>
      </c>
      <c r="R1974" s="36">
        <v>2805</v>
      </c>
      <c r="S1974" s="36">
        <v>2742</v>
      </c>
      <c r="T1974" s="66">
        <v>-8.2000000000000007E-3</v>
      </c>
      <c r="U1974" s="66">
        <v>-2.3E-3</v>
      </c>
      <c r="V1974" s="66">
        <v>-1.0999999999999999E-2</v>
      </c>
      <c r="W1974" s="66">
        <v>1.1599999999999999E-2</v>
      </c>
      <c r="X1974" s="1">
        <v>2163300</v>
      </c>
      <c r="Y1974" s="1">
        <v>6008829</v>
      </c>
      <c r="Z1974" s="1">
        <v>2151295</v>
      </c>
      <c r="AA1974" t="s">
        <v>718</v>
      </c>
      <c r="AB1974" t="s">
        <v>469</v>
      </c>
      <c r="AC1974">
        <v>17.93</v>
      </c>
      <c r="AD1974">
        <v>1.53</v>
      </c>
      <c r="AE1974">
        <v>2.31</v>
      </c>
      <c r="AF1974" t="s">
        <v>230</v>
      </c>
      <c r="AG1974" s="1">
        <v>27700</v>
      </c>
      <c r="AH1974" s="36">
        <v>2774.5</v>
      </c>
      <c r="AI1974" s="1">
        <v>1100</v>
      </c>
      <c r="AJ1974" s="36">
        <v>2773.5</v>
      </c>
      <c r="AK1974">
        <v>500</v>
      </c>
      <c r="AL1974" s="2">
        <v>0.63749999999999996</v>
      </c>
      <c r="AM1974" s="3">
        <v>46238</v>
      </c>
      <c r="AN1974" t="s">
        <v>298</v>
      </c>
      <c r="AO1974" t="s">
        <v>434</v>
      </c>
    </row>
    <row r="1975" spans="1:41">
      <c r="A1975" s="8">
        <v>46218</v>
      </c>
      <c r="B1975" s="67">
        <v>4079.37</v>
      </c>
      <c r="C1975" s="67">
        <v>1</v>
      </c>
      <c r="D1975" s="67">
        <v>68720</v>
      </c>
      <c r="E1975" s="67">
        <v>1.36</v>
      </c>
      <c r="F1975" s="69">
        <v>8424</v>
      </c>
      <c r="G1975" t="s">
        <v>97</v>
      </c>
      <c r="H1975">
        <v>0</v>
      </c>
      <c r="I1975" t="s">
        <v>288</v>
      </c>
      <c r="J1975" t="s">
        <v>289</v>
      </c>
      <c r="K1975" t="s">
        <v>295</v>
      </c>
      <c r="L1975" s="36">
        <v>4360</v>
      </c>
      <c r="M1975">
        <v>27</v>
      </c>
      <c r="N1975" s="66">
        <v>6.1999999999999998E-3</v>
      </c>
      <c r="O1975" s="36">
        <v>4333</v>
      </c>
      <c r="P1975" s="66">
        <v>6.1999999999999998E-3</v>
      </c>
      <c r="Q1975" s="36">
        <v>4368</v>
      </c>
      <c r="R1975" s="36">
        <v>4390</v>
      </c>
      <c r="S1975" s="36">
        <v>4346</v>
      </c>
      <c r="T1975" s="66">
        <v>-1.8E-3</v>
      </c>
      <c r="U1975" s="66">
        <v>-1.2999999999999999E-3</v>
      </c>
      <c r="V1975" s="66">
        <v>-6.7999999999999996E-3</v>
      </c>
      <c r="W1975" s="66">
        <v>3.2000000000000002E-3</v>
      </c>
      <c r="X1975" s="1">
        <v>67200</v>
      </c>
      <c r="Y1975" s="1">
        <v>293405</v>
      </c>
      <c r="Z1975" s="1">
        <v>396164</v>
      </c>
      <c r="AA1975" t="s">
        <v>470</v>
      </c>
      <c r="AB1975" t="s">
        <v>592</v>
      </c>
      <c r="AC1975">
        <v>8.19</v>
      </c>
      <c r="AD1975">
        <v>0.78</v>
      </c>
      <c r="AE1975">
        <v>3.94</v>
      </c>
      <c r="AF1975" t="s">
        <v>230</v>
      </c>
      <c r="AG1975" s="1">
        <v>1400</v>
      </c>
      <c r="AH1975" s="36">
        <v>4361</v>
      </c>
      <c r="AI1975">
        <v>700</v>
      </c>
      <c r="AJ1975" s="36">
        <v>4359</v>
      </c>
      <c r="AK1975">
        <v>300</v>
      </c>
      <c r="AL1975" s="2">
        <v>0.63611111111111107</v>
      </c>
      <c r="AM1975" s="3">
        <v>46233</v>
      </c>
      <c r="AN1975" t="s">
        <v>298</v>
      </c>
      <c r="AO1975" t="s">
        <v>472</v>
      </c>
    </row>
    <row r="1976" spans="1:41">
      <c r="A1976" s="8">
        <v>46218</v>
      </c>
      <c r="B1976" s="67">
        <v>4079.37</v>
      </c>
      <c r="C1976" s="67">
        <v>1</v>
      </c>
      <c r="D1976" s="67">
        <v>68720</v>
      </c>
      <c r="E1976" s="67">
        <v>1.36</v>
      </c>
      <c r="F1976" s="69">
        <v>8425</v>
      </c>
      <c r="G1976" t="s">
        <v>98</v>
      </c>
      <c r="H1976">
        <v>0</v>
      </c>
      <c r="I1976" t="s">
        <v>288</v>
      </c>
      <c r="J1976" t="s">
        <v>289</v>
      </c>
      <c r="K1976" t="s">
        <v>295</v>
      </c>
      <c r="L1976" s="36">
        <v>1307</v>
      </c>
      <c r="M1976">
        <v>0</v>
      </c>
      <c r="N1976" s="66">
        <v>0</v>
      </c>
      <c r="O1976" s="36">
        <v>1307</v>
      </c>
      <c r="P1976" s="66">
        <v>0</v>
      </c>
      <c r="Q1976" s="36">
        <v>1320</v>
      </c>
      <c r="R1976" s="36">
        <v>1322</v>
      </c>
      <c r="S1976" s="36">
        <v>1307</v>
      </c>
      <c r="T1976" s="66">
        <v>-9.7999999999999997E-3</v>
      </c>
      <c r="U1976" s="66">
        <v>-1.5E-3</v>
      </c>
      <c r="V1976" s="66">
        <v>-1.1299999999999999E-2</v>
      </c>
      <c r="W1976" s="66">
        <v>0</v>
      </c>
      <c r="X1976" s="1">
        <v>318200</v>
      </c>
      <c r="Y1976" s="1">
        <v>417607</v>
      </c>
      <c r="Z1976" s="1">
        <v>411268</v>
      </c>
      <c r="AA1976" t="s">
        <v>473</v>
      </c>
      <c r="AB1976" t="s">
        <v>607</v>
      </c>
      <c r="AC1976">
        <v>7.84</v>
      </c>
      <c r="AD1976">
        <v>0.85</v>
      </c>
      <c r="AE1976">
        <v>3.98</v>
      </c>
      <c r="AF1976" t="s">
        <v>230</v>
      </c>
      <c r="AG1976" s="1">
        <v>180000</v>
      </c>
      <c r="AH1976" s="36">
        <v>1308</v>
      </c>
      <c r="AI1976" s="1">
        <v>2600</v>
      </c>
      <c r="AJ1976" s="36">
        <v>1307</v>
      </c>
      <c r="AK1976" s="1">
        <v>3600</v>
      </c>
      <c r="AL1976" s="2">
        <v>0.63680555555555551</v>
      </c>
      <c r="AM1976" s="3">
        <v>46233</v>
      </c>
      <c r="AN1976" t="s">
        <v>298</v>
      </c>
      <c r="AO1976" t="s">
        <v>472</v>
      </c>
    </row>
    <row r="1977" spans="1:41">
      <c r="A1977" s="8">
        <v>46218</v>
      </c>
      <c r="B1977" s="67">
        <v>4079.37</v>
      </c>
      <c r="C1977" s="67">
        <v>1</v>
      </c>
      <c r="D1977" s="67">
        <v>68720</v>
      </c>
      <c r="E1977" s="67">
        <v>1.36</v>
      </c>
      <c r="F1977" s="69">
        <v>8591</v>
      </c>
      <c r="G1977" t="s">
        <v>99</v>
      </c>
      <c r="H1977">
        <v>0</v>
      </c>
      <c r="I1977" t="s">
        <v>288</v>
      </c>
      <c r="J1977" t="s">
        <v>289</v>
      </c>
      <c r="K1977" t="s">
        <v>290</v>
      </c>
      <c r="L1977" s="36">
        <v>6566</v>
      </c>
      <c r="M1977">
        <v>136</v>
      </c>
      <c r="N1977" s="66">
        <v>2.12E-2</v>
      </c>
      <c r="O1977" s="36">
        <v>6430</v>
      </c>
      <c r="P1977" s="66">
        <v>2.1100000000000001E-2</v>
      </c>
      <c r="Q1977" s="36">
        <v>6555</v>
      </c>
      <c r="R1977" s="36">
        <v>6590</v>
      </c>
      <c r="S1977" s="36">
        <v>6509</v>
      </c>
      <c r="T1977" s="66">
        <v>1.6000000000000001E-3</v>
      </c>
      <c r="U1977" s="66">
        <v>2.3999999999999998E-3</v>
      </c>
      <c r="V1977" s="66">
        <v>-3.5999999999999999E-3</v>
      </c>
      <c r="W1977" s="66">
        <v>8.6999999999999994E-3</v>
      </c>
      <c r="X1977" s="1">
        <v>1579200</v>
      </c>
      <c r="Y1977" s="1">
        <v>10334806</v>
      </c>
      <c r="Z1977" s="1">
        <v>7380884</v>
      </c>
      <c r="AA1977" t="s">
        <v>793</v>
      </c>
      <c r="AB1977" t="s">
        <v>476</v>
      </c>
      <c r="AC1977">
        <v>13.56</v>
      </c>
      <c r="AD1977">
        <v>1.6</v>
      </c>
      <c r="AE1977">
        <v>2.85</v>
      </c>
      <c r="AF1977" t="s">
        <v>230</v>
      </c>
      <c r="AG1977" s="1">
        <v>234400</v>
      </c>
      <c r="AH1977" s="36">
        <v>6567</v>
      </c>
      <c r="AI1977">
        <v>600</v>
      </c>
      <c r="AJ1977" s="36">
        <v>6565</v>
      </c>
      <c r="AK1977" s="1">
        <v>2000</v>
      </c>
      <c r="AL1977" s="2">
        <v>0.63749999999999996</v>
      </c>
      <c r="AM1977" s="3">
        <v>46240</v>
      </c>
      <c r="AN1977" t="s">
        <v>298</v>
      </c>
      <c r="AO1977" t="s">
        <v>472</v>
      </c>
    </row>
    <row r="1978" spans="1:41">
      <c r="A1978" s="8">
        <v>46218</v>
      </c>
      <c r="B1978" s="67">
        <v>4079.37</v>
      </c>
      <c r="C1978" s="67">
        <v>1</v>
      </c>
      <c r="D1978" s="67">
        <v>68720</v>
      </c>
      <c r="E1978" s="67">
        <v>1.36</v>
      </c>
      <c r="F1978" s="69">
        <v>8593</v>
      </c>
      <c r="G1978" t="s">
        <v>100</v>
      </c>
      <c r="H1978">
        <v>0</v>
      </c>
      <c r="I1978" t="s">
        <v>288</v>
      </c>
      <c r="J1978" t="s">
        <v>289</v>
      </c>
      <c r="K1978" t="s">
        <v>295</v>
      </c>
      <c r="L1978" s="36">
        <v>1409.5</v>
      </c>
      <c r="M1978">
        <v>10.5</v>
      </c>
      <c r="N1978" s="66">
        <v>7.4999999999999997E-3</v>
      </c>
      <c r="O1978" s="36">
        <v>1399</v>
      </c>
      <c r="P1978" s="66">
        <v>7.4999999999999997E-3</v>
      </c>
      <c r="Q1978" s="36">
        <v>1415</v>
      </c>
      <c r="R1978" s="36">
        <v>1418.5</v>
      </c>
      <c r="S1978" s="36">
        <v>1406.5</v>
      </c>
      <c r="T1978" s="66">
        <v>-3.8E-3</v>
      </c>
      <c r="U1978" s="66">
        <v>-2.9999999999999997E-4</v>
      </c>
      <c r="V1978" s="66">
        <v>-6.3E-3</v>
      </c>
      <c r="W1978" s="66">
        <v>2.0999999999999999E-3</v>
      </c>
      <c r="X1978" s="1">
        <v>2327800</v>
      </c>
      <c r="Y1978" s="1">
        <v>3285338</v>
      </c>
      <c r="Z1978" s="1">
        <v>2067612</v>
      </c>
      <c r="AA1978" t="s">
        <v>477</v>
      </c>
      <c r="AB1978" t="s">
        <v>594</v>
      </c>
      <c r="AC1978">
        <v>12.65</v>
      </c>
      <c r="AD1978">
        <v>1.01</v>
      </c>
      <c r="AE1978">
        <v>3.62</v>
      </c>
      <c r="AF1978" t="s">
        <v>230</v>
      </c>
      <c r="AG1978" s="1">
        <v>863500</v>
      </c>
      <c r="AH1978" s="36">
        <v>1410</v>
      </c>
      <c r="AI1978" s="1">
        <v>5800</v>
      </c>
      <c r="AJ1978" s="36">
        <v>1409.5</v>
      </c>
      <c r="AK1978" s="1">
        <v>10600</v>
      </c>
      <c r="AL1978" s="2">
        <v>0.63749999999999996</v>
      </c>
      <c r="AM1978" s="3">
        <v>46241</v>
      </c>
      <c r="AN1978" t="s">
        <v>298</v>
      </c>
      <c r="AO1978" t="s">
        <v>472</v>
      </c>
    </row>
    <row r="1979" spans="1:41">
      <c r="A1979" s="8">
        <v>46218</v>
      </c>
      <c r="B1979" s="67">
        <v>4079.37</v>
      </c>
      <c r="C1979" s="67">
        <v>1</v>
      </c>
      <c r="D1979" s="67">
        <v>68720</v>
      </c>
      <c r="E1979" s="67">
        <v>1.36</v>
      </c>
      <c r="F1979" s="69">
        <v>8604</v>
      </c>
      <c r="G1979" t="s">
        <v>101</v>
      </c>
      <c r="H1979">
        <v>0</v>
      </c>
      <c r="I1979" t="s">
        <v>288</v>
      </c>
      <c r="J1979" t="s">
        <v>289</v>
      </c>
      <c r="K1979" t="s">
        <v>295</v>
      </c>
      <c r="L1979" s="36">
        <v>1625</v>
      </c>
      <c r="M1979">
        <v>72</v>
      </c>
      <c r="N1979" s="66">
        <v>4.6399999999999997E-2</v>
      </c>
      <c r="O1979" s="36">
        <v>1553</v>
      </c>
      <c r="P1979" s="66">
        <v>4.6300000000000001E-2</v>
      </c>
      <c r="Q1979" s="36">
        <v>1582</v>
      </c>
      <c r="R1979" s="36">
        <v>1631.5</v>
      </c>
      <c r="S1979" s="36">
        <v>1581.5</v>
      </c>
      <c r="T1979" s="66">
        <v>2.7099999999999999E-2</v>
      </c>
      <c r="U1979" s="66">
        <v>8.9999999999999998E-4</v>
      </c>
      <c r="V1979" s="66">
        <v>-3.8999999999999998E-3</v>
      </c>
      <c r="W1979" s="66">
        <v>2.75E-2</v>
      </c>
      <c r="X1979" s="1">
        <v>11639600</v>
      </c>
      <c r="Y1979" s="1">
        <v>18751600</v>
      </c>
      <c r="Z1979" s="1">
        <v>5018914</v>
      </c>
      <c r="AA1979" t="s">
        <v>794</v>
      </c>
      <c r="AB1979" t="s">
        <v>480</v>
      </c>
      <c r="AC1979">
        <v>12.63</v>
      </c>
      <c r="AD1979">
        <v>1.27</v>
      </c>
      <c r="AE1979">
        <v>3.2</v>
      </c>
      <c r="AF1979" t="s">
        <v>230</v>
      </c>
      <c r="AG1979" s="1">
        <v>602900</v>
      </c>
      <c r="AH1979" s="36">
        <v>1625.5</v>
      </c>
      <c r="AI1979" s="1">
        <v>4600</v>
      </c>
      <c r="AJ1979" s="36">
        <v>1625</v>
      </c>
      <c r="AK1979" s="1">
        <v>3000</v>
      </c>
      <c r="AL1979" s="2">
        <v>0.63749999999999996</v>
      </c>
      <c r="AM1979" s="3">
        <v>46232</v>
      </c>
      <c r="AN1979" t="s">
        <v>298</v>
      </c>
      <c r="AO1979" t="s">
        <v>481</v>
      </c>
    </row>
    <row r="1980" spans="1:41">
      <c r="A1980" s="8">
        <v>46218</v>
      </c>
      <c r="B1980" s="67">
        <v>4079.37</v>
      </c>
      <c r="C1980" s="67">
        <v>1</v>
      </c>
      <c r="D1980" s="67">
        <v>68720</v>
      </c>
      <c r="E1980" s="67">
        <v>1.36</v>
      </c>
      <c r="F1980" s="69">
        <v>8697</v>
      </c>
      <c r="G1980" t="s">
        <v>102</v>
      </c>
      <c r="H1980">
        <v>0</v>
      </c>
      <c r="I1980" t="s">
        <v>288</v>
      </c>
      <c r="J1980" t="s">
        <v>289</v>
      </c>
      <c r="K1980" t="s">
        <v>295</v>
      </c>
      <c r="L1980" s="36">
        <v>2239.5</v>
      </c>
      <c r="M1980">
        <v>28</v>
      </c>
      <c r="N1980" s="66">
        <v>1.2699999999999999E-2</v>
      </c>
      <c r="O1980" s="36">
        <v>2211.5</v>
      </c>
      <c r="P1980" s="66">
        <v>1.26E-2</v>
      </c>
      <c r="Q1980" s="36">
        <v>2247</v>
      </c>
      <c r="R1980" s="36">
        <v>2260.5</v>
      </c>
      <c r="S1980" s="36">
        <v>2221.5</v>
      </c>
      <c r="T1980" s="66">
        <v>-3.3E-3</v>
      </c>
      <c r="U1980" s="66">
        <v>-4.1999999999999997E-3</v>
      </c>
      <c r="V1980" s="66">
        <v>-9.1999999999999998E-3</v>
      </c>
      <c r="W1980" s="66">
        <v>8.0999999999999996E-3</v>
      </c>
      <c r="X1980" s="1">
        <v>2318800</v>
      </c>
      <c r="Y1980" s="1">
        <v>5200815</v>
      </c>
      <c r="Z1980" s="1">
        <v>2310683</v>
      </c>
      <c r="AA1980" t="s">
        <v>669</v>
      </c>
      <c r="AB1980" t="s">
        <v>483</v>
      </c>
      <c r="AC1980">
        <v>28.16</v>
      </c>
      <c r="AD1980">
        <v>6.67</v>
      </c>
      <c r="AE1980">
        <v>2.81</v>
      </c>
      <c r="AF1980" t="s">
        <v>230</v>
      </c>
      <c r="AG1980" s="1">
        <v>87400</v>
      </c>
      <c r="AH1980" s="36">
        <v>2240.5</v>
      </c>
      <c r="AI1980">
        <v>300</v>
      </c>
      <c r="AJ1980" s="36">
        <v>2239.5</v>
      </c>
      <c r="AK1980">
        <v>500</v>
      </c>
      <c r="AL1980" s="2">
        <v>0.63749999999999996</v>
      </c>
      <c r="AM1980" s="3">
        <v>46231</v>
      </c>
      <c r="AN1980" t="s">
        <v>298</v>
      </c>
      <c r="AO1980" t="s">
        <v>472</v>
      </c>
    </row>
    <row r="1981" spans="1:41">
      <c r="A1981" s="8">
        <v>46218</v>
      </c>
      <c r="B1981" s="67">
        <v>4079.37</v>
      </c>
      <c r="C1981" s="67">
        <v>1</v>
      </c>
      <c r="D1981" s="67">
        <v>68720</v>
      </c>
      <c r="E1981" s="67">
        <v>1.36</v>
      </c>
      <c r="F1981" s="69">
        <v>8830</v>
      </c>
      <c r="G1981" t="s">
        <v>103</v>
      </c>
      <c r="H1981">
        <v>0</v>
      </c>
      <c r="I1981" t="s">
        <v>288</v>
      </c>
      <c r="J1981" t="s">
        <v>289</v>
      </c>
      <c r="K1981" t="s">
        <v>295</v>
      </c>
      <c r="L1981" s="36">
        <v>3849</v>
      </c>
      <c r="M1981">
        <v>36</v>
      </c>
      <c r="N1981" s="66">
        <v>9.4000000000000004E-3</v>
      </c>
      <c r="O1981" s="36">
        <v>3813</v>
      </c>
      <c r="P1981" s="66">
        <v>9.4000000000000004E-3</v>
      </c>
      <c r="Q1981" s="36">
        <v>3827</v>
      </c>
      <c r="R1981" s="36">
        <v>3867</v>
      </c>
      <c r="S1981" s="36">
        <v>3823</v>
      </c>
      <c r="T1981" s="66">
        <v>5.7000000000000002E-3</v>
      </c>
      <c r="U1981" s="66">
        <v>3.5999999999999999E-3</v>
      </c>
      <c r="V1981" s="66">
        <v>-4.5999999999999999E-3</v>
      </c>
      <c r="W1981" s="66">
        <v>6.7999999999999996E-3</v>
      </c>
      <c r="X1981" s="1">
        <v>831500</v>
      </c>
      <c r="Y1981" s="1">
        <v>3199085</v>
      </c>
      <c r="Z1981" s="1">
        <v>3602664</v>
      </c>
      <c r="AA1981" t="s">
        <v>484</v>
      </c>
      <c r="AB1981" t="s">
        <v>620</v>
      </c>
      <c r="AC1981">
        <v>15.94</v>
      </c>
      <c r="AD1981">
        <v>1.43</v>
      </c>
      <c r="AE1981">
        <v>1.35</v>
      </c>
      <c r="AF1981" t="s">
        <v>230</v>
      </c>
      <c r="AG1981" s="1">
        <v>23700</v>
      </c>
      <c r="AH1981" s="36">
        <v>3850</v>
      </c>
      <c r="AI1981">
        <v>800</v>
      </c>
      <c r="AJ1981" s="36">
        <v>3849</v>
      </c>
      <c r="AK1981">
        <v>300</v>
      </c>
      <c r="AL1981" s="2">
        <v>0.63749999999999996</v>
      </c>
      <c r="AM1981" s="3">
        <v>46240</v>
      </c>
      <c r="AN1981" t="s">
        <v>298</v>
      </c>
      <c r="AO1981" t="s">
        <v>332</v>
      </c>
    </row>
    <row r="1982" spans="1:41">
      <c r="A1982" s="8">
        <v>46218</v>
      </c>
      <c r="B1982" s="67">
        <v>4079.37</v>
      </c>
      <c r="C1982" s="67">
        <v>1</v>
      </c>
      <c r="D1982" s="67">
        <v>68720</v>
      </c>
      <c r="E1982" s="67">
        <v>1.36</v>
      </c>
      <c r="F1982" s="69">
        <v>9020</v>
      </c>
      <c r="G1982" t="s">
        <v>104</v>
      </c>
      <c r="H1982">
        <v>0</v>
      </c>
      <c r="I1982" t="s">
        <v>288</v>
      </c>
      <c r="J1982" t="s">
        <v>289</v>
      </c>
      <c r="K1982" t="s">
        <v>295</v>
      </c>
      <c r="L1982" s="36">
        <v>3558</v>
      </c>
      <c r="M1982">
        <v>-6</v>
      </c>
      <c r="N1982" s="66">
        <v>-1.6999999999999999E-3</v>
      </c>
      <c r="O1982" s="36">
        <v>3564</v>
      </c>
      <c r="P1982" s="66">
        <v>-1.6000000000000001E-3</v>
      </c>
      <c r="Q1982" s="36">
        <v>3602</v>
      </c>
      <c r="R1982" s="36">
        <v>3605</v>
      </c>
      <c r="S1982" s="36">
        <v>3531</v>
      </c>
      <c r="T1982" s="66">
        <v>-1.2200000000000001E-2</v>
      </c>
      <c r="U1982" s="66">
        <v>-1.4E-3</v>
      </c>
      <c r="V1982" s="66">
        <v>-1.2999999999999999E-2</v>
      </c>
      <c r="W1982" s="66">
        <v>7.6E-3</v>
      </c>
      <c r="X1982" s="1">
        <v>1550500</v>
      </c>
      <c r="Y1982" s="1">
        <v>5525137</v>
      </c>
      <c r="Z1982" s="1">
        <v>4036238</v>
      </c>
      <c r="AA1982" t="s">
        <v>486</v>
      </c>
      <c r="AB1982" t="s">
        <v>608</v>
      </c>
      <c r="AC1982">
        <v>15.75</v>
      </c>
      <c r="AD1982">
        <v>1.31</v>
      </c>
      <c r="AE1982">
        <v>2.36</v>
      </c>
      <c r="AF1982" t="s">
        <v>230</v>
      </c>
      <c r="AG1982" s="1">
        <v>27500</v>
      </c>
      <c r="AH1982" s="36">
        <v>3559</v>
      </c>
      <c r="AI1982" s="1">
        <v>1900</v>
      </c>
      <c r="AJ1982" s="36">
        <v>3557</v>
      </c>
      <c r="AK1982" s="1">
        <v>4000</v>
      </c>
      <c r="AL1982" s="2">
        <v>0.63749999999999996</v>
      </c>
      <c r="AM1982" s="3">
        <v>46234</v>
      </c>
      <c r="AN1982" t="s">
        <v>298</v>
      </c>
      <c r="AO1982" t="s">
        <v>488</v>
      </c>
    </row>
    <row r="1983" spans="1:41">
      <c r="A1983" s="8">
        <v>46218</v>
      </c>
      <c r="B1983" s="67">
        <v>4079.37</v>
      </c>
      <c r="C1983" s="67">
        <v>1</v>
      </c>
      <c r="D1983" s="67">
        <v>68720</v>
      </c>
      <c r="E1983" s="67">
        <v>1.36</v>
      </c>
      <c r="F1983" s="69">
        <v>9024</v>
      </c>
      <c r="G1983" t="s">
        <v>105</v>
      </c>
      <c r="H1983">
        <v>0</v>
      </c>
      <c r="I1983" t="s">
        <v>288</v>
      </c>
      <c r="J1983" t="s">
        <v>289</v>
      </c>
      <c r="K1983" t="s">
        <v>295</v>
      </c>
      <c r="L1983" s="36">
        <v>3512</v>
      </c>
      <c r="M1983">
        <v>-87</v>
      </c>
      <c r="N1983" s="66">
        <v>-2.4199999999999999E-2</v>
      </c>
      <c r="O1983" s="36">
        <v>3599</v>
      </c>
      <c r="P1983" s="66">
        <v>-2.41E-2</v>
      </c>
      <c r="Q1983" s="36">
        <v>3620</v>
      </c>
      <c r="R1983" s="36">
        <v>3639</v>
      </c>
      <c r="S1983" s="36">
        <v>3511</v>
      </c>
      <c r="T1983" s="66">
        <v>-2.98E-2</v>
      </c>
      <c r="U1983" s="66">
        <v>-1.34E-2</v>
      </c>
      <c r="V1983" s="66">
        <v>-3.4799999999999998E-2</v>
      </c>
      <c r="W1983" s="66">
        <v>2.0000000000000001E-4</v>
      </c>
      <c r="X1983" s="1">
        <v>1171800</v>
      </c>
      <c r="Y1983" s="1">
        <v>4170691</v>
      </c>
      <c r="Z1983" s="1">
        <v>1073883</v>
      </c>
      <c r="AA1983" t="s">
        <v>489</v>
      </c>
      <c r="AB1983" t="s">
        <v>609</v>
      </c>
      <c r="AC1983">
        <v>33.06</v>
      </c>
      <c r="AD1983">
        <v>1.56</v>
      </c>
      <c r="AE1983">
        <v>1.2</v>
      </c>
      <c r="AF1983" t="s">
        <v>230</v>
      </c>
      <c r="AG1983">
        <v>0</v>
      </c>
      <c r="AH1983" s="36">
        <v>3515</v>
      </c>
      <c r="AI1983">
        <v>600</v>
      </c>
      <c r="AJ1983" s="36">
        <v>3513</v>
      </c>
      <c r="AK1983">
        <v>100</v>
      </c>
      <c r="AL1983" s="2">
        <v>0.63749999999999996</v>
      </c>
      <c r="AM1983" s="3">
        <v>46234</v>
      </c>
      <c r="AN1983" t="s">
        <v>298</v>
      </c>
      <c r="AO1983" t="s">
        <v>488</v>
      </c>
    </row>
    <row r="1984" spans="1:41">
      <c r="A1984" s="8">
        <v>46218</v>
      </c>
      <c r="B1984" s="67">
        <v>4079.37</v>
      </c>
      <c r="C1984" s="67">
        <v>1</v>
      </c>
      <c r="D1984" s="67">
        <v>68720</v>
      </c>
      <c r="E1984" s="67">
        <v>1.36</v>
      </c>
      <c r="F1984" s="69">
        <v>9069</v>
      </c>
      <c r="G1984" t="s">
        <v>106</v>
      </c>
      <c r="H1984">
        <v>0</v>
      </c>
      <c r="I1984" t="s">
        <v>288</v>
      </c>
      <c r="J1984" t="s">
        <v>289</v>
      </c>
      <c r="K1984" t="s">
        <v>290</v>
      </c>
      <c r="L1984" s="36">
        <v>2125</v>
      </c>
      <c r="M1984">
        <v>11</v>
      </c>
      <c r="N1984" s="66">
        <v>5.1999999999999998E-3</v>
      </c>
      <c r="O1984" s="36">
        <v>2114</v>
      </c>
      <c r="P1984" s="66">
        <v>5.1999999999999998E-3</v>
      </c>
      <c r="Q1984" s="36">
        <v>2141.5</v>
      </c>
      <c r="R1984" s="36">
        <v>2145</v>
      </c>
      <c r="S1984" s="36">
        <v>2114</v>
      </c>
      <c r="T1984" s="66">
        <v>-7.7000000000000002E-3</v>
      </c>
      <c r="U1984" s="66">
        <v>-1.1000000000000001E-3</v>
      </c>
      <c r="V1984" s="66">
        <v>-9.2999999999999992E-3</v>
      </c>
      <c r="W1984" s="66">
        <v>5.1999999999999998E-3</v>
      </c>
      <c r="X1984" s="1">
        <v>149100</v>
      </c>
      <c r="Y1984" s="1">
        <v>316839</v>
      </c>
      <c r="Z1984" s="1">
        <v>373346</v>
      </c>
      <c r="AA1984" t="s">
        <v>491</v>
      </c>
      <c r="AB1984" t="s">
        <v>492</v>
      </c>
      <c r="AC1984">
        <v>15.21</v>
      </c>
      <c r="AD1984">
        <v>1.56</v>
      </c>
      <c r="AE1984">
        <v>2.64</v>
      </c>
      <c r="AF1984" t="s">
        <v>230</v>
      </c>
      <c r="AG1984" s="1">
        <v>23600</v>
      </c>
      <c r="AH1984" s="36">
        <v>2125</v>
      </c>
      <c r="AI1984">
        <v>500</v>
      </c>
      <c r="AJ1984" s="36">
        <v>2124.5</v>
      </c>
      <c r="AK1984">
        <v>300</v>
      </c>
      <c r="AL1984" s="2">
        <v>0.63749999999999996</v>
      </c>
      <c r="AM1984" s="3">
        <v>46246</v>
      </c>
      <c r="AN1984" t="s">
        <v>298</v>
      </c>
      <c r="AO1984" t="s">
        <v>488</v>
      </c>
    </row>
    <row r="1985" spans="1:41">
      <c r="A1985" s="8">
        <v>46218</v>
      </c>
      <c r="B1985" s="67">
        <v>4079.37</v>
      </c>
      <c r="C1985" s="67">
        <v>1</v>
      </c>
      <c r="D1985" s="67">
        <v>68720</v>
      </c>
      <c r="E1985" s="67">
        <v>1.36</v>
      </c>
      <c r="F1985" s="69">
        <v>9227</v>
      </c>
      <c r="G1985" t="s">
        <v>107</v>
      </c>
      <c r="H1985">
        <v>0</v>
      </c>
      <c r="I1985" t="s">
        <v>347</v>
      </c>
      <c r="J1985" t="s">
        <v>289</v>
      </c>
      <c r="K1985" t="s">
        <v>290</v>
      </c>
      <c r="L1985">
        <v>845</v>
      </c>
      <c r="M1985">
        <v>7</v>
      </c>
      <c r="N1985" s="66">
        <v>8.3999999999999995E-3</v>
      </c>
      <c r="O1985">
        <v>838</v>
      </c>
      <c r="P1985" s="66">
        <v>8.3000000000000001E-3</v>
      </c>
      <c r="Q1985">
        <v>830</v>
      </c>
      <c r="R1985">
        <v>846</v>
      </c>
      <c r="S1985">
        <v>827</v>
      </c>
      <c r="T1985" s="66">
        <v>1.7999999999999999E-2</v>
      </c>
      <c r="U1985" s="66">
        <v>1.1900000000000001E-2</v>
      </c>
      <c r="V1985" s="66">
        <v>-1.1000000000000001E-3</v>
      </c>
      <c r="W1985" s="66">
        <v>2.1700000000000001E-2</v>
      </c>
      <c r="X1985" s="1">
        <v>99100</v>
      </c>
      <c r="Y1985" s="1">
        <v>82895</v>
      </c>
      <c r="Z1985" s="1">
        <v>13439</v>
      </c>
      <c r="AA1985" t="s">
        <v>493</v>
      </c>
      <c r="AB1985" t="s">
        <v>494</v>
      </c>
      <c r="AC1985">
        <v>0</v>
      </c>
      <c r="AD1985">
        <v>27.8</v>
      </c>
      <c r="AE1985">
        <v>0</v>
      </c>
      <c r="AF1985">
        <v>2.4</v>
      </c>
      <c r="AG1985" s="1">
        <v>1400</v>
      </c>
      <c r="AH1985">
        <v>845</v>
      </c>
      <c r="AI1985" s="1">
        <v>2500</v>
      </c>
      <c r="AJ1985">
        <v>842</v>
      </c>
      <c r="AK1985" s="1">
        <v>1100</v>
      </c>
      <c r="AL1985" s="2">
        <v>0.63749999999999996</v>
      </c>
      <c r="AM1985" s="3">
        <v>46246</v>
      </c>
      <c r="AN1985" t="s">
        <v>350</v>
      </c>
      <c r="AO1985" t="s">
        <v>313</v>
      </c>
    </row>
    <row r="1986" spans="1:41">
      <c r="A1986" s="8">
        <v>46218</v>
      </c>
      <c r="B1986" s="67">
        <v>4079.37</v>
      </c>
      <c r="C1986" s="67">
        <v>1</v>
      </c>
      <c r="D1986" s="67">
        <v>68720</v>
      </c>
      <c r="E1986" s="67">
        <v>1.36</v>
      </c>
      <c r="F1986" s="69">
        <v>9303</v>
      </c>
      <c r="G1986" t="s">
        <v>108</v>
      </c>
      <c r="H1986">
        <v>0</v>
      </c>
      <c r="I1986" t="s">
        <v>288</v>
      </c>
      <c r="J1986" t="s">
        <v>289</v>
      </c>
      <c r="K1986" t="s">
        <v>290</v>
      </c>
      <c r="L1986" s="36">
        <v>3940</v>
      </c>
      <c r="M1986">
        <v>45</v>
      </c>
      <c r="N1986" s="66">
        <v>1.1599999999999999E-2</v>
      </c>
      <c r="O1986" s="36">
        <v>3895</v>
      </c>
      <c r="P1986" s="66">
        <v>1.15E-2</v>
      </c>
      <c r="Q1986" s="36">
        <v>3925</v>
      </c>
      <c r="R1986" s="36">
        <v>3950</v>
      </c>
      <c r="S1986" s="36">
        <v>3905</v>
      </c>
      <c r="T1986" s="66">
        <v>3.8E-3</v>
      </c>
      <c r="U1986" s="66">
        <v>-2.5000000000000001E-3</v>
      </c>
      <c r="V1986" s="66">
        <v>-2.5000000000000001E-3</v>
      </c>
      <c r="W1986" s="66">
        <v>8.8999999999999999E-3</v>
      </c>
      <c r="X1986" s="1">
        <v>55300</v>
      </c>
      <c r="Y1986" s="1">
        <v>217182</v>
      </c>
      <c r="Z1986" s="1">
        <v>301860</v>
      </c>
      <c r="AA1986" t="s">
        <v>495</v>
      </c>
      <c r="AB1986" t="s">
        <v>496</v>
      </c>
      <c r="AC1986">
        <v>17.38</v>
      </c>
      <c r="AD1986">
        <v>0.95</v>
      </c>
      <c r="AE1986">
        <v>2.61</v>
      </c>
      <c r="AF1986" t="s">
        <v>230</v>
      </c>
      <c r="AG1986" s="1">
        <v>29400</v>
      </c>
      <c r="AH1986" s="36">
        <v>3940</v>
      </c>
      <c r="AI1986" s="1">
        <v>1500</v>
      </c>
      <c r="AJ1986" s="36">
        <v>3935</v>
      </c>
      <c r="AK1986" s="1">
        <v>4900</v>
      </c>
      <c r="AL1986" s="2">
        <v>0.63402777777777775</v>
      </c>
      <c r="AM1986" s="3">
        <v>46241</v>
      </c>
      <c r="AN1986" t="s">
        <v>298</v>
      </c>
      <c r="AO1986" t="s">
        <v>497</v>
      </c>
    </row>
    <row r="1987" spans="1:41">
      <c r="A1987" s="8">
        <v>46218</v>
      </c>
      <c r="B1987" s="67">
        <v>4079.37</v>
      </c>
      <c r="C1987" s="67">
        <v>1</v>
      </c>
      <c r="D1987" s="67">
        <v>68720</v>
      </c>
      <c r="E1987" s="67">
        <v>1.36</v>
      </c>
      <c r="F1987" s="69">
        <v>9308</v>
      </c>
      <c r="G1987" t="s">
        <v>109</v>
      </c>
      <c r="H1987">
        <v>0</v>
      </c>
      <c r="I1987" t="s">
        <v>314</v>
      </c>
      <c r="J1987" t="s">
        <v>289</v>
      </c>
      <c r="K1987" t="s">
        <v>295</v>
      </c>
      <c r="L1987" s="36">
        <v>1687</v>
      </c>
      <c r="M1987">
        <v>40</v>
      </c>
      <c r="N1987" s="66">
        <v>2.4299999999999999E-2</v>
      </c>
      <c r="O1987" s="36">
        <v>1647</v>
      </c>
      <c r="P1987" s="66">
        <v>2.4199999999999999E-2</v>
      </c>
      <c r="Q1987" s="36">
        <v>1648</v>
      </c>
      <c r="R1987" s="36">
        <v>1692</v>
      </c>
      <c r="S1987" s="36">
        <v>1633</v>
      </c>
      <c r="T1987" s="66">
        <v>2.3599999999999999E-2</v>
      </c>
      <c r="U1987" s="66">
        <v>1.44E-2</v>
      </c>
      <c r="V1987" s="66">
        <v>-2.8999999999999998E-3</v>
      </c>
      <c r="W1987" s="66">
        <v>3.3000000000000002E-2</v>
      </c>
      <c r="X1987" s="1">
        <v>71000</v>
      </c>
      <c r="Y1987" s="1">
        <v>118511</v>
      </c>
      <c r="Z1987" s="1">
        <v>43985</v>
      </c>
      <c r="AA1987" t="s">
        <v>498</v>
      </c>
      <c r="AB1987" t="s">
        <v>499</v>
      </c>
      <c r="AC1987">
        <v>14.41</v>
      </c>
      <c r="AD1987">
        <v>1.1299999999999999</v>
      </c>
      <c r="AE1987">
        <v>2.06</v>
      </c>
      <c r="AF1987" t="s">
        <v>230</v>
      </c>
      <c r="AG1987" s="1">
        <v>2500</v>
      </c>
      <c r="AH1987" s="36">
        <v>1687</v>
      </c>
      <c r="AI1987">
        <v>300</v>
      </c>
      <c r="AJ1987" s="36">
        <v>1686</v>
      </c>
      <c r="AK1987">
        <v>100</v>
      </c>
      <c r="AL1987" s="2">
        <v>0.63611111111111107</v>
      </c>
      <c r="AM1987" s="3">
        <v>46241</v>
      </c>
      <c r="AN1987" t="s">
        <v>298</v>
      </c>
      <c r="AO1987" t="s">
        <v>500</v>
      </c>
    </row>
    <row r="1988" spans="1:41">
      <c r="A1988" s="8">
        <v>46218</v>
      </c>
      <c r="B1988" s="67">
        <v>4079.37</v>
      </c>
      <c r="C1988" s="67">
        <v>1</v>
      </c>
      <c r="D1988" s="67">
        <v>68720</v>
      </c>
      <c r="E1988" s="67">
        <v>1.36</v>
      </c>
      <c r="F1988" s="69">
        <v>9348</v>
      </c>
      <c r="G1988" t="s">
        <v>110</v>
      </c>
      <c r="H1988">
        <v>0</v>
      </c>
      <c r="I1988" t="s">
        <v>347</v>
      </c>
      <c r="J1988" t="s">
        <v>323</v>
      </c>
      <c r="K1988" t="s">
        <v>290</v>
      </c>
      <c r="L1988">
        <v>450</v>
      </c>
      <c r="M1988">
        <v>10</v>
      </c>
      <c r="N1988" s="66">
        <v>2.2700000000000001E-2</v>
      </c>
      <c r="O1988">
        <v>440</v>
      </c>
      <c r="P1988" s="66">
        <v>2.2700000000000001E-2</v>
      </c>
      <c r="Q1988">
        <v>440</v>
      </c>
      <c r="R1988">
        <v>450</v>
      </c>
      <c r="S1988">
        <v>438</v>
      </c>
      <c r="T1988" s="66">
        <v>2.2700000000000001E-2</v>
      </c>
      <c r="U1988" s="66">
        <v>1.5800000000000002E-2</v>
      </c>
      <c r="V1988" s="66">
        <v>0</v>
      </c>
      <c r="W1988" s="66">
        <v>2.7300000000000001E-2</v>
      </c>
      <c r="X1988" s="1">
        <v>1366000</v>
      </c>
      <c r="Y1988" s="1">
        <v>605791</v>
      </c>
      <c r="Z1988" s="1">
        <v>65836</v>
      </c>
      <c r="AA1988" t="s">
        <v>552</v>
      </c>
      <c r="AB1988" t="s">
        <v>502</v>
      </c>
      <c r="AC1988">
        <v>0</v>
      </c>
      <c r="AD1988">
        <v>4.3600000000000003</v>
      </c>
      <c r="AE1988">
        <v>0</v>
      </c>
      <c r="AF1988">
        <v>1.8</v>
      </c>
      <c r="AG1988" s="1">
        <v>65700</v>
      </c>
      <c r="AH1988">
        <v>449</v>
      </c>
      <c r="AI1988" s="1">
        <v>4700</v>
      </c>
      <c r="AJ1988">
        <v>448</v>
      </c>
      <c r="AK1988" s="1">
        <v>15700</v>
      </c>
      <c r="AL1988" s="2">
        <v>0.63680555555555551</v>
      </c>
      <c r="AM1988" s="3">
        <v>46241</v>
      </c>
      <c r="AN1988" t="s">
        <v>298</v>
      </c>
      <c r="AO1988" t="s">
        <v>313</v>
      </c>
    </row>
    <row r="1989" spans="1:41">
      <c r="A1989" s="8">
        <v>46218</v>
      </c>
      <c r="B1989" s="67">
        <v>4079.37</v>
      </c>
      <c r="C1989" s="67">
        <v>1</v>
      </c>
      <c r="D1989" s="67">
        <v>68720</v>
      </c>
      <c r="E1989" s="67">
        <v>1.36</v>
      </c>
      <c r="F1989" s="69">
        <v>9432</v>
      </c>
      <c r="G1989" t="s">
        <v>111</v>
      </c>
      <c r="H1989">
        <v>0</v>
      </c>
      <c r="I1989" t="s">
        <v>288</v>
      </c>
      <c r="J1989" t="s">
        <v>289</v>
      </c>
      <c r="K1989" t="s">
        <v>290</v>
      </c>
      <c r="L1989">
        <v>149.9</v>
      </c>
      <c r="M1989">
        <v>-0.3</v>
      </c>
      <c r="N1989" s="66">
        <v>-2E-3</v>
      </c>
      <c r="O1989">
        <v>150.19999999999999</v>
      </c>
      <c r="P1989" s="66">
        <v>-1.9E-3</v>
      </c>
      <c r="Q1989">
        <v>150.4</v>
      </c>
      <c r="R1989">
        <v>151.30000000000001</v>
      </c>
      <c r="S1989">
        <v>149.69999999999999</v>
      </c>
      <c r="T1989" s="66">
        <v>-3.3E-3</v>
      </c>
      <c r="U1989" s="66">
        <v>-5.9999999999999995E-4</v>
      </c>
      <c r="V1989" s="66">
        <v>-9.1999999999999998E-3</v>
      </c>
      <c r="W1989" s="66">
        <v>1.2999999999999999E-3</v>
      </c>
      <c r="X1989" s="1">
        <v>163730300</v>
      </c>
      <c r="Y1989" s="1">
        <v>24603655</v>
      </c>
      <c r="Z1989" s="1">
        <v>13573492</v>
      </c>
      <c r="AA1989" t="s">
        <v>503</v>
      </c>
      <c r="AB1989" t="s">
        <v>689</v>
      </c>
      <c r="AC1989">
        <v>12.49</v>
      </c>
      <c r="AD1989">
        <v>1.25</v>
      </c>
      <c r="AE1989">
        <v>3.6</v>
      </c>
      <c r="AF1989" t="s">
        <v>230</v>
      </c>
      <c r="AG1989" s="1">
        <v>2740500</v>
      </c>
      <c r="AH1989">
        <v>149.9</v>
      </c>
      <c r="AI1989" s="1">
        <v>891600</v>
      </c>
      <c r="AJ1989">
        <v>149.80000000000001</v>
      </c>
      <c r="AK1989" s="1">
        <v>929600</v>
      </c>
      <c r="AL1989" s="2">
        <v>0.63749999999999996</v>
      </c>
      <c r="AM1989" s="3">
        <v>46240</v>
      </c>
      <c r="AN1989" t="s">
        <v>298</v>
      </c>
      <c r="AO1989" t="s">
        <v>351</v>
      </c>
    </row>
    <row r="1990" spans="1:41">
      <c r="A1990" s="8">
        <v>46218</v>
      </c>
      <c r="B1990" s="67">
        <v>4079.37</v>
      </c>
      <c r="C1990" s="67">
        <v>1</v>
      </c>
      <c r="D1990" s="67">
        <v>68720</v>
      </c>
      <c r="E1990" s="67">
        <v>1.36</v>
      </c>
      <c r="F1990" s="69">
        <v>9449</v>
      </c>
      <c r="G1990" t="s">
        <v>112</v>
      </c>
      <c r="H1990">
        <v>0</v>
      </c>
      <c r="I1990" t="s">
        <v>288</v>
      </c>
      <c r="J1990" t="s">
        <v>289</v>
      </c>
      <c r="K1990" t="s">
        <v>295</v>
      </c>
      <c r="L1990" s="36">
        <v>4050</v>
      </c>
      <c r="M1990">
        <v>58</v>
      </c>
      <c r="N1990" s="66">
        <v>1.4500000000000001E-2</v>
      </c>
      <c r="O1990" s="36">
        <v>3992</v>
      </c>
      <c r="P1990" s="66">
        <v>1.4500000000000001E-2</v>
      </c>
      <c r="Q1990" s="36">
        <v>4000</v>
      </c>
      <c r="R1990" s="36">
        <v>4055</v>
      </c>
      <c r="S1990" s="36">
        <v>3951</v>
      </c>
      <c r="T1990" s="66">
        <v>1.2500000000000001E-2</v>
      </c>
      <c r="U1990" s="66">
        <v>1.78E-2</v>
      </c>
      <c r="V1990" s="66">
        <v>-1.1999999999999999E-3</v>
      </c>
      <c r="W1990" s="66">
        <v>2.5000000000000001E-2</v>
      </c>
      <c r="X1990" s="1">
        <v>356100</v>
      </c>
      <c r="Y1990" s="1">
        <v>1425125</v>
      </c>
      <c r="Z1990" s="1">
        <v>434763</v>
      </c>
      <c r="AA1990" t="s">
        <v>505</v>
      </c>
      <c r="AB1990" t="s">
        <v>506</v>
      </c>
      <c r="AC1990">
        <v>17.170000000000002</v>
      </c>
      <c r="AD1990">
        <v>3.64</v>
      </c>
      <c r="AE1990">
        <v>1.93</v>
      </c>
      <c r="AF1990" t="s">
        <v>230</v>
      </c>
      <c r="AG1990" s="1">
        <v>3800</v>
      </c>
      <c r="AH1990" s="36">
        <v>4051</v>
      </c>
      <c r="AI1990">
        <v>100</v>
      </c>
      <c r="AJ1990" s="36">
        <v>4049</v>
      </c>
      <c r="AK1990">
        <v>100</v>
      </c>
      <c r="AL1990" s="2">
        <v>0.63749999999999996</v>
      </c>
      <c r="AM1990" s="3">
        <v>46248</v>
      </c>
      <c r="AN1990" t="s">
        <v>293</v>
      </c>
      <c r="AO1990" t="s">
        <v>351</v>
      </c>
    </row>
    <row r="1991" spans="1:41">
      <c r="A1991" s="8">
        <v>46218</v>
      </c>
      <c r="B1991" s="67">
        <v>4079.37</v>
      </c>
      <c r="C1991" s="67">
        <v>1</v>
      </c>
      <c r="D1991" s="67">
        <v>68720</v>
      </c>
      <c r="E1991" s="67">
        <v>1.36</v>
      </c>
      <c r="F1991" s="69">
        <v>9501</v>
      </c>
      <c r="G1991" t="s">
        <v>113</v>
      </c>
      <c r="H1991">
        <v>0</v>
      </c>
      <c r="I1991" t="s">
        <v>288</v>
      </c>
      <c r="J1991" t="s">
        <v>289</v>
      </c>
      <c r="K1991" t="s">
        <v>290</v>
      </c>
      <c r="L1991">
        <v>508</v>
      </c>
      <c r="M1991">
        <v>4.9000000000000004</v>
      </c>
      <c r="N1991" s="66">
        <v>9.7000000000000003E-3</v>
      </c>
      <c r="O1991">
        <v>503.1</v>
      </c>
      <c r="P1991" s="66">
        <v>9.7000000000000003E-3</v>
      </c>
      <c r="Q1991">
        <v>505.2</v>
      </c>
      <c r="R1991">
        <v>516.79999999999995</v>
      </c>
      <c r="S1991">
        <v>499.7</v>
      </c>
      <c r="T1991" s="66">
        <v>5.4999999999999997E-3</v>
      </c>
      <c r="U1991" s="66">
        <v>-7.0000000000000001E-3</v>
      </c>
      <c r="V1991" s="66">
        <v>-1.7000000000000001E-2</v>
      </c>
      <c r="W1991" s="66">
        <v>1.66E-2</v>
      </c>
      <c r="X1991" s="1">
        <v>27496400</v>
      </c>
      <c r="Y1991" s="1">
        <v>14015018</v>
      </c>
      <c r="Z1991" s="1">
        <v>816364</v>
      </c>
      <c r="AA1991" t="s">
        <v>507</v>
      </c>
      <c r="AB1991" t="s">
        <v>703</v>
      </c>
      <c r="AC1991">
        <v>3.25</v>
      </c>
      <c r="AD1991">
        <v>0.34</v>
      </c>
      <c r="AE1991">
        <v>0</v>
      </c>
      <c r="AF1991" t="s">
        <v>230</v>
      </c>
      <c r="AG1991" s="1">
        <v>633700</v>
      </c>
      <c r="AH1991">
        <v>508.1</v>
      </c>
      <c r="AI1991" s="1">
        <v>8200</v>
      </c>
      <c r="AJ1991">
        <v>508</v>
      </c>
      <c r="AK1991" s="1">
        <v>2300</v>
      </c>
      <c r="AL1991" s="2">
        <v>0.63749999999999996</v>
      </c>
      <c r="AM1991" s="3">
        <v>46232</v>
      </c>
      <c r="AN1991" t="s">
        <v>298</v>
      </c>
      <c r="AO1991" t="s">
        <v>509</v>
      </c>
    </row>
    <row r="1992" spans="1:41">
      <c r="A1992" s="8">
        <v>46218</v>
      </c>
      <c r="B1992" s="67">
        <v>4079.37</v>
      </c>
      <c r="C1992" s="67">
        <v>1</v>
      </c>
      <c r="D1992" s="67">
        <v>68720</v>
      </c>
      <c r="E1992" s="67">
        <v>1.36</v>
      </c>
      <c r="F1992" s="69">
        <v>9531</v>
      </c>
      <c r="G1992" t="s">
        <v>114</v>
      </c>
      <c r="H1992">
        <v>0</v>
      </c>
      <c r="I1992" t="s">
        <v>288</v>
      </c>
      <c r="J1992" t="s">
        <v>289</v>
      </c>
      <c r="K1992" t="s">
        <v>295</v>
      </c>
      <c r="L1992" s="36">
        <v>6041</v>
      </c>
      <c r="M1992">
        <v>11</v>
      </c>
      <c r="N1992" s="66">
        <v>1.8E-3</v>
      </c>
      <c r="O1992" s="36">
        <v>6030</v>
      </c>
      <c r="P1992" s="66">
        <v>1.8E-3</v>
      </c>
      <c r="Q1992" s="36">
        <v>6063</v>
      </c>
      <c r="R1992" s="36">
        <v>6150</v>
      </c>
      <c r="S1992" s="36">
        <v>6025</v>
      </c>
      <c r="T1992" s="66">
        <v>-3.5999999999999999E-3</v>
      </c>
      <c r="U1992" s="66">
        <v>1.1000000000000001E-3</v>
      </c>
      <c r="V1992" s="66">
        <v>-1.77E-2</v>
      </c>
      <c r="W1992" s="66">
        <v>2.5999999999999999E-3</v>
      </c>
      <c r="X1992" s="1">
        <v>534700</v>
      </c>
      <c r="Y1992" s="1">
        <v>3243413</v>
      </c>
      <c r="Z1992" s="1">
        <v>2023488</v>
      </c>
      <c r="AA1992" t="s">
        <v>510</v>
      </c>
      <c r="AB1992" t="s">
        <v>704</v>
      </c>
      <c r="AC1992">
        <v>14.57</v>
      </c>
      <c r="AD1992">
        <v>1.17</v>
      </c>
      <c r="AE1992">
        <v>1.99</v>
      </c>
      <c r="AF1992" t="s">
        <v>230</v>
      </c>
      <c r="AG1992" s="1">
        <v>26800</v>
      </c>
      <c r="AH1992" s="36">
        <v>6043</v>
      </c>
      <c r="AI1992">
        <v>200</v>
      </c>
      <c r="AJ1992" s="36">
        <v>6041</v>
      </c>
      <c r="AK1992">
        <v>300</v>
      </c>
      <c r="AL1992" s="2">
        <v>0.63749999999999996</v>
      </c>
      <c r="AM1992" s="3">
        <v>46233</v>
      </c>
      <c r="AN1992" t="s">
        <v>298</v>
      </c>
      <c r="AO1992" t="s">
        <v>509</v>
      </c>
    </row>
    <row r="1993" spans="1:41">
      <c r="A1993" s="8">
        <v>46218</v>
      </c>
      <c r="B1993" s="67">
        <v>4079.37</v>
      </c>
      <c r="C1993" s="67">
        <v>1</v>
      </c>
      <c r="D1993" s="67">
        <v>68720</v>
      </c>
      <c r="E1993" s="67">
        <v>1.36</v>
      </c>
      <c r="F1993" s="69">
        <v>9882</v>
      </c>
      <c r="G1993" t="s">
        <v>115</v>
      </c>
      <c r="H1993">
        <v>0</v>
      </c>
      <c r="I1993" t="s">
        <v>288</v>
      </c>
      <c r="J1993" t="s">
        <v>289</v>
      </c>
      <c r="K1993" t="s">
        <v>295</v>
      </c>
      <c r="L1993" s="36">
        <v>1809</v>
      </c>
      <c r="M1993">
        <v>-8</v>
      </c>
      <c r="N1993" s="66">
        <v>-4.4000000000000003E-3</v>
      </c>
      <c r="O1993" s="36">
        <v>1817</v>
      </c>
      <c r="P1993" s="66">
        <v>-4.4000000000000003E-3</v>
      </c>
      <c r="Q1993" s="36">
        <v>1820</v>
      </c>
      <c r="R1993" s="36">
        <v>1827</v>
      </c>
      <c r="S1993" s="36">
        <v>1809</v>
      </c>
      <c r="T1993" s="66">
        <v>-6.0000000000000001E-3</v>
      </c>
      <c r="U1993" s="66">
        <v>-5.0000000000000001E-4</v>
      </c>
      <c r="V1993" s="66">
        <v>-9.7999999999999997E-3</v>
      </c>
      <c r="W1993" s="66">
        <v>0</v>
      </c>
      <c r="X1993" s="1">
        <v>153300</v>
      </c>
      <c r="Y1993" s="1">
        <v>278363</v>
      </c>
      <c r="Z1993" s="1">
        <v>155612</v>
      </c>
      <c r="AA1993" t="s">
        <v>720</v>
      </c>
      <c r="AB1993" t="s">
        <v>513</v>
      </c>
      <c r="AC1993">
        <v>11.8</v>
      </c>
      <c r="AD1993">
        <v>1.25</v>
      </c>
      <c r="AE1993">
        <v>3.76</v>
      </c>
      <c r="AF1993" t="s">
        <v>230</v>
      </c>
      <c r="AG1993">
        <v>0</v>
      </c>
      <c r="AH1993" s="36">
        <v>1810</v>
      </c>
      <c r="AI1993">
        <v>800</v>
      </c>
      <c r="AJ1993" s="36">
        <v>1809</v>
      </c>
      <c r="AK1993">
        <v>700</v>
      </c>
      <c r="AL1993" s="2">
        <v>0.63749999999999996</v>
      </c>
      <c r="AM1993" s="3">
        <v>46234</v>
      </c>
      <c r="AN1993" t="s">
        <v>298</v>
      </c>
      <c r="AO1993" t="s">
        <v>322</v>
      </c>
    </row>
    <row r="1994" spans="1:41">
      <c r="F1994" s="69">
        <v>6502</v>
      </c>
      <c r="I1994" t="s">
        <v>514</v>
      </c>
      <c r="P1994" t="s">
        <v>230</v>
      </c>
      <c r="T1994" t="s">
        <v>230</v>
      </c>
      <c r="U1994" t="s">
        <v>230</v>
      </c>
      <c r="V1994" t="s">
        <v>230</v>
      </c>
      <c r="W1994" t="s">
        <v>230</v>
      </c>
      <c r="AF1994" t="s">
        <v>230</v>
      </c>
      <c r="AG1994" t="s">
        <v>230</v>
      </c>
      <c r="AO1994" t="s">
        <v>515</v>
      </c>
    </row>
    <row r="1995" spans="1:41">
      <c r="F1995" s="69">
        <v>5759</v>
      </c>
      <c r="I1995" t="s">
        <v>514</v>
      </c>
      <c r="P1995" t="s">
        <v>230</v>
      </c>
      <c r="T1995" t="s">
        <v>230</v>
      </c>
      <c r="U1995" t="s">
        <v>230</v>
      </c>
      <c r="V1995" t="s">
        <v>230</v>
      </c>
      <c r="W1995" t="s">
        <v>230</v>
      </c>
      <c r="AF1995" t="s">
        <v>230</v>
      </c>
      <c r="AG1995" t="s">
        <v>230</v>
      </c>
      <c r="AO1995" t="s">
        <v>515</v>
      </c>
    </row>
    <row r="1999" spans="1:41">
      <c r="B1999" cm="1">
        <f t="array" ref="B1999">_xll.RssIndexMarket("TOPX", "現在値")</f>
        <v>3952.5</v>
      </c>
      <c r="C1999" cm="1">
        <f t="array" ref="C1999">_xll.RssIndexMarket("TOPX", "前日比率")</f>
        <v>-0.54</v>
      </c>
      <c r="D1999" s="71" cm="1">
        <f t="array" ref="D1999">_xll.RssIndexMarket("N225.FUT01.OS", "現在値")</f>
        <v>61710</v>
      </c>
      <c r="E1999" s="6" cm="1">
        <f t="array" ref="E1999">_xll.RssIndexMarket("N225.FUT01.OS", "前日比率")</f>
        <v>-1.18</v>
      </c>
    </row>
    <row r="2000" spans="1:41">
      <c r="A2000" s="8" t="s">
        <v>0</v>
      </c>
      <c r="B2000" t="s">
        <v>116</v>
      </c>
      <c r="C2000" t="s">
        <v>1</v>
      </c>
      <c r="D2000" t="s">
        <v>2</v>
      </c>
      <c r="E2000" t="s">
        <v>3</v>
      </c>
      <c r="F2000" s="69" t="s">
        <v>4</v>
      </c>
      <c r="G2000" t="s">
        <v>5</v>
      </c>
      <c r="H2000" t="s">
        <v>268</v>
      </c>
      <c r="I2000" t="s">
        <v>269</v>
      </c>
      <c r="J2000" t="s">
        <v>270</v>
      </c>
      <c r="K2000" t="s">
        <v>271</v>
      </c>
      <c r="L2000" t="s">
        <v>6</v>
      </c>
      <c r="M2000" t="s">
        <v>7</v>
      </c>
      <c r="N2000" t="s">
        <v>8</v>
      </c>
      <c r="O2000" t="s">
        <v>9</v>
      </c>
      <c r="P2000" t="s">
        <v>272</v>
      </c>
      <c r="Q2000" t="s">
        <v>10</v>
      </c>
      <c r="R2000" t="s">
        <v>11</v>
      </c>
      <c r="S2000" t="s">
        <v>12</v>
      </c>
      <c r="T2000" t="s">
        <v>273</v>
      </c>
      <c r="U2000" t="s">
        <v>274</v>
      </c>
      <c r="V2000" t="s">
        <v>275</v>
      </c>
      <c r="W2000" t="s">
        <v>276</v>
      </c>
      <c r="X2000" t="s">
        <v>13</v>
      </c>
      <c r="Y2000" t="s">
        <v>277</v>
      </c>
      <c r="Z2000" t="s">
        <v>278</v>
      </c>
      <c r="AA2000" t="s">
        <v>14</v>
      </c>
      <c r="AB2000" t="s">
        <v>15</v>
      </c>
      <c r="AC2000" t="s">
        <v>279</v>
      </c>
      <c r="AD2000" t="s">
        <v>280</v>
      </c>
      <c r="AE2000" t="s">
        <v>281</v>
      </c>
      <c r="AF2000" t="s">
        <v>282</v>
      </c>
      <c r="AG2000" t="s">
        <v>283</v>
      </c>
      <c r="AH2000" t="s">
        <v>284</v>
      </c>
      <c r="AI2000" t="s">
        <v>16</v>
      </c>
      <c r="AJ2000" t="s">
        <v>17</v>
      </c>
      <c r="AK2000" t="s">
        <v>18</v>
      </c>
      <c r="AL2000" t="s">
        <v>19</v>
      </c>
      <c r="AM2000" t="s">
        <v>20</v>
      </c>
      <c r="AN2000" t="s">
        <v>285</v>
      </c>
      <c r="AO2000" t="s">
        <v>286</v>
      </c>
    </row>
    <row r="2001" spans="1:41">
      <c r="A2001" s="8">
        <v>46224</v>
      </c>
      <c r="B2001" s="67">
        <v>4004.75</v>
      </c>
      <c r="C2001" s="67">
        <v>2.1800000000000002</v>
      </c>
      <c r="D2001" s="67">
        <v>66220</v>
      </c>
      <c r="E2001" s="67">
        <v>3.37</v>
      </c>
      <c r="F2001" s="69">
        <v>1605</v>
      </c>
      <c r="G2001" t="s">
        <v>21</v>
      </c>
      <c r="H2001">
        <v>0</v>
      </c>
      <c r="I2001" t="s">
        <v>288</v>
      </c>
      <c r="J2001" t="s">
        <v>289</v>
      </c>
      <c r="K2001" t="s">
        <v>295</v>
      </c>
      <c r="L2001" s="36">
        <v>3569</v>
      </c>
      <c r="M2001">
        <v>168</v>
      </c>
      <c r="N2001" s="66">
        <v>4.9399999999999999E-2</v>
      </c>
      <c r="O2001" s="36">
        <v>3401</v>
      </c>
      <c r="P2001" s="66">
        <v>4.9299999999999997E-2</v>
      </c>
      <c r="Q2001" s="36">
        <v>3525</v>
      </c>
      <c r="R2001" s="36">
        <v>3580</v>
      </c>
      <c r="S2001" s="36">
        <v>3495</v>
      </c>
      <c r="T2001" s="66">
        <v>1.24E-2</v>
      </c>
      <c r="U2001" s="66">
        <v>-2.2000000000000001E-3</v>
      </c>
      <c r="V2001" s="66">
        <v>-3.0000000000000001E-3</v>
      </c>
      <c r="W2001" s="66">
        <v>2.1100000000000001E-2</v>
      </c>
      <c r="X2001" s="1">
        <v>4564700</v>
      </c>
      <c r="Y2001" s="1">
        <v>16177673</v>
      </c>
      <c r="Z2001" s="1">
        <v>4493856</v>
      </c>
      <c r="AA2001" t="s">
        <v>291</v>
      </c>
      <c r="AB2001" t="s">
        <v>292</v>
      </c>
      <c r="AC2001">
        <v>9.2100000000000009</v>
      </c>
      <c r="AD2001">
        <v>0.87</v>
      </c>
      <c r="AE2001">
        <v>3.03</v>
      </c>
      <c r="AF2001" t="s">
        <v>230</v>
      </c>
      <c r="AG2001" s="1">
        <v>667200</v>
      </c>
      <c r="AH2001" s="36">
        <v>3627</v>
      </c>
      <c r="AI2001" s="1">
        <v>1049200</v>
      </c>
      <c r="AJ2001" s="36">
        <v>3626</v>
      </c>
      <c r="AK2001" s="1">
        <v>1049000</v>
      </c>
      <c r="AL2001" s="2">
        <v>0.64166666666666672</v>
      </c>
      <c r="AM2001" s="3">
        <v>46241</v>
      </c>
      <c r="AN2001" t="s">
        <v>293</v>
      </c>
      <c r="AO2001" t="s">
        <v>294</v>
      </c>
    </row>
    <row r="2002" spans="1:41">
      <c r="A2002" s="8">
        <v>46224</v>
      </c>
      <c r="B2002" s="67">
        <v>4004.75</v>
      </c>
      <c r="C2002" s="67">
        <v>2.1800000000000002</v>
      </c>
      <c r="D2002" s="67">
        <v>66220</v>
      </c>
      <c r="E2002" s="67">
        <v>3.37</v>
      </c>
      <c r="F2002" s="69">
        <v>1833</v>
      </c>
      <c r="G2002" t="s">
        <v>24</v>
      </c>
      <c r="H2002">
        <v>0</v>
      </c>
      <c r="I2002" t="s">
        <v>288</v>
      </c>
      <c r="J2002" t="s">
        <v>289</v>
      </c>
      <c r="K2002" t="s">
        <v>295</v>
      </c>
      <c r="L2002" s="36">
        <v>5680</v>
      </c>
      <c r="M2002">
        <v>80</v>
      </c>
      <c r="N2002" s="66">
        <v>1.43E-2</v>
      </c>
      <c r="O2002" s="36">
        <v>5600</v>
      </c>
      <c r="P2002" s="66">
        <v>1.4200000000000001E-2</v>
      </c>
      <c r="Q2002" s="36">
        <v>5600</v>
      </c>
      <c r="R2002" s="36">
        <v>5710</v>
      </c>
      <c r="S2002" s="36">
        <v>5600</v>
      </c>
      <c r="T2002" s="66">
        <v>1.4200000000000001E-2</v>
      </c>
      <c r="U2002" s="66">
        <v>-1.6999999999999999E-3</v>
      </c>
      <c r="V2002" s="66">
        <v>-5.1999999999999998E-3</v>
      </c>
      <c r="W2002" s="66">
        <v>1.4200000000000001E-2</v>
      </c>
      <c r="X2002" s="1">
        <v>77400</v>
      </c>
      <c r="Y2002" s="1">
        <v>438737</v>
      </c>
      <c r="Z2002" s="1">
        <v>219618</v>
      </c>
      <c r="AA2002" t="s">
        <v>296</v>
      </c>
      <c r="AB2002" t="s">
        <v>572</v>
      </c>
      <c r="AC2002">
        <v>13.23</v>
      </c>
      <c r="AD2002">
        <v>1.03</v>
      </c>
      <c r="AE2002">
        <v>5.28</v>
      </c>
      <c r="AF2002">
        <v>3.3</v>
      </c>
      <c r="AG2002">
        <v>0</v>
      </c>
      <c r="AH2002" s="36">
        <v>5680</v>
      </c>
      <c r="AI2002" s="1">
        <v>10900</v>
      </c>
      <c r="AJ2002" s="36">
        <v>5670</v>
      </c>
      <c r="AK2002" s="1">
        <v>12700</v>
      </c>
      <c r="AL2002" s="2">
        <v>0.64166666666666672</v>
      </c>
      <c r="AM2002" s="3">
        <v>46241</v>
      </c>
      <c r="AN2002" t="s">
        <v>298</v>
      </c>
      <c r="AO2002" t="s">
        <v>299</v>
      </c>
    </row>
    <row r="2003" spans="1:41">
      <c r="A2003" s="8">
        <v>46224</v>
      </c>
      <c r="B2003" s="67">
        <v>4004.75</v>
      </c>
      <c r="C2003" s="67">
        <v>2.1800000000000002</v>
      </c>
      <c r="D2003" s="67">
        <v>66220</v>
      </c>
      <c r="E2003" s="67">
        <v>3.37</v>
      </c>
      <c r="F2003" s="69">
        <v>1911</v>
      </c>
      <c r="G2003" t="s">
        <v>25</v>
      </c>
      <c r="H2003">
        <v>0</v>
      </c>
      <c r="I2003" t="s">
        <v>288</v>
      </c>
      <c r="J2003" t="s">
        <v>289</v>
      </c>
      <c r="K2003" t="s">
        <v>295</v>
      </c>
      <c r="L2003" s="36">
        <v>1349</v>
      </c>
      <c r="M2003">
        <v>-17</v>
      </c>
      <c r="N2003" s="66">
        <v>-1.24E-2</v>
      </c>
      <c r="O2003" s="36">
        <v>1366</v>
      </c>
      <c r="P2003" s="66">
        <v>-1.24E-2</v>
      </c>
      <c r="Q2003" s="36">
        <v>1354.5</v>
      </c>
      <c r="R2003" s="36">
        <v>1373</v>
      </c>
      <c r="S2003" s="36">
        <v>1349</v>
      </c>
      <c r="T2003" s="66">
        <v>-4.0000000000000001E-3</v>
      </c>
      <c r="U2003" s="66">
        <v>-1.2800000000000001E-2</v>
      </c>
      <c r="V2003" s="66">
        <v>-1.7399999999999999E-2</v>
      </c>
      <c r="W2003" s="66">
        <v>0</v>
      </c>
      <c r="X2003" s="1">
        <v>1930200</v>
      </c>
      <c r="Y2003" s="1">
        <v>2627153</v>
      </c>
      <c r="Z2003" s="1">
        <v>834445</v>
      </c>
      <c r="AA2003" t="s">
        <v>300</v>
      </c>
      <c r="AB2003" t="s">
        <v>301</v>
      </c>
      <c r="AC2003">
        <v>8.59</v>
      </c>
      <c r="AD2003">
        <v>0.82</v>
      </c>
      <c r="AE2003">
        <v>3.71</v>
      </c>
      <c r="AF2003" t="s">
        <v>230</v>
      </c>
      <c r="AG2003" s="1">
        <v>281600</v>
      </c>
      <c r="AH2003" s="36">
        <v>1343</v>
      </c>
      <c r="AI2003" s="1">
        <v>524400</v>
      </c>
      <c r="AJ2003" s="36">
        <v>1342.5</v>
      </c>
      <c r="AK2003" s="1">
        <v>526300</v>
      </c>
      <c r="AL2003" s="2">
        <v>0.64166666666666672</v>
      </c>
      <c r="AM2003" s="3">
        <v>46241</v>
      </c>
      <c r="AN2003" t="s">
        <v>293</v>
      </c>
      <c r="AO2003" t="s">
        <v>299</v>
      </c>
    </row>
    <row r="2004" spans="1:41">
      <c r="A2004" s="8">
        <v>46224</v>
      </c>
      <c r="B2004" s="67">
        <v>4004.75</v>
      </c>
      <c r="C2004" s="67">
        <v>2.1800000000000002</v>
      </c>
      <c r="D2004" s="67">
        <v>66220</v>
      </c>
      <c r="E2004" s="67">
        <v>3.37</v>
      </c>
      <c r="F2004" s="69">
        <v>1925</v>
      </c>
      <c r="G2004" t="s">
        <v>26</v>
      </c>
      <c r="H2004">
        <v>0</v>
      </c>
      <c r="I2004" t="s">
        <v>288</v>
      </c>
      <c r="J2004" t="s">
        <v>289</v>
      </c>
      <c r="K2004" t="s">
        <v>290</v>
      </c>
      <c r="L2004" s="36">
        <v>4629</v>
      </c>
      <c r="M2004">
        <v>47</v>
      </c>
      <c r="N2004" s="66">
        <v>1.03E-2</v>
      </c>
      <c r="O2004" s="36">
        <v>4582</v>
      </c>
      <c r="P2004" s="66">
        <v>1.0200000000000001E-2</v>
      </c>
      <c r="Q2004" s="36">
        <v>4599</v>
      </c>
      <c r="R2004" s="36">
        <v>4668</v>
      </c>
      <c r="S2004" s="36">
        <v>4599</v>
      </c>
      <c r="T2004" s="66">
        <v>6.4999999999999997E-3</v>
      </c>
      <c r="U2004" s="66">
        <v>-2.8E-3</v>
      </c>
      <c r="V2004" s="66">
        <v>-8.3000000000000001E-3</v>
      </c>
      <c r="W2004" s="66">
        <v>6.4999999999999997E-3</v>
      </c>
      <c r="X2004" s="1">
        <v>1142500</v>
      </c>
      <c r="Y2004" s="1">
        <v>5293834</v>
      </c>
      <c r="Z2004" s="1">
        <v>3053455</v>
      </c>
      <c r="AA2004" t="s">
        <v>302</v>
      </c>
      <c r="AB2004" t="s">
        <v>573</v>
      </c>
      <c r="AC2004">
        <v>12.63</v>
      </c>
      <c r="AD2004">
        <v>0.98</v>
      </c>
      <c r="AE2004">
        <v>3.8</v>
      </c>
      <c r="AF2004" t="s">
        <v>230</v>
      </c>
      <c r="AG2004" s="1">
        <v>22000</v>
      </c>
      <c r="AH2004" s="36">
        <v>4645</v>
      </c>
      <c r="AI2004" s="1">
        <v>619800</v>
      </c>
      <c r="AJ2004" s="36">
        <v>4644</v>
      </c>
      <c r="AK2004" s="1">
        <v>594800</v>
      </c>
      <c r="AL2004" s="2">
        <v>0.64166666666666672</v>
      </c>
      <c r="AM2004" s="3">
        <v>46240</v>
      </c>
      <c r="AN2004" t="s">
        <v>298</v>
      </c>
      <c r="AO2004" t="s">
        <v>299</v>
      </c>
    </row>
    <row r="2005" spans="1:41">
      <c r="A2005" s="8">
        <v>46224</v>
      </c>
      <c r="B2005" s="67">
        <v>4004.75</v>
      </c>
      <c r="C2005" s="67">
        <v>2.1800000000000002</v>
      </c>
      <c r="D2005" s="67">
        <v>66220</v>
      </c>
      <c r="E2005" s="67">
        <v>3.37</v>
      </c>
      <c r="F2005" s="69">
        <v>1928</v>
      </c>
      <c r="G2005" t="s">
        <v>27</v>
      </c>
      <c r="H2005">
        <v>0</v>
      </c>
      <c r="I2005" t="s">
        <v>288</v>
      </c>
      <c r="J2005" t="s">
        <v>289</v>
      </c>
      <c r="K2005" t="s">
        <v>290</v>
      </c>
      <c r="L2005" s="36">
        <v>3548</v>
      </c>
      <c r="M2005">
        <v>2</v>
      </c>
      <c r="N2005" s="66">
        <v>5.9999999999999995E-4</v>
      </c>
      <c r="O2005" s="36">
        <v>3546</v>
      </c>
      <c r="P2005" s="66">
        <v>5.0000000000000001E-4</v>
      </c>
      <c r="Q2005" s="36">
        <v>3550</v>
      </c>
      <c r="R2005" s="36">
        <v>3595</v>
      </c>
      <c r="S2005" s="36">
        <v>3545</v>
      </c>
      <c r="T2005" s="66">
        <v>-5.0000000000000001E-4</v>
      </c>
      <c r="U2005" s="66">
        <v>-1.11E-2</v>
      </c>
      <c r="V2005" s="66">
        <v>-1.2999999999999999E-2</v>
      </c>
      <c r="W2005" s="66">
        <v>8.0000000000000004E-4</v>
      </c>
      <c r="X2005" s="1">
        <v>2319200</v>
      </c>
      <c r="Y2005" s="1">
        <v>8273883</v>
      </c>
      <c r="Z2005" s="1">
        <v>2311825</v>
      </c>
      <c r="AA2005" t="s">
        <v>304</v>
      </c>
      <c r="AB2005" t="s">
        <v>574</v>
      </c>
      <c r="AC2005">
        <v>10.55</v>
      </c>
      <c r="AD2005">
        <v>1.07</v>
      </c>
      <c r="AE2005">
        <v>4.09</v>
      </c>
      <c r="AF2005" t="s">
        <v>230</v>
      </c>
      <c r="AG2005" s="1">
        <v>230700</v>
      </c>
      <c r="AH2005" s="36">
        <v>3541</v>
      </c>
      <c r="AI2005" s="1">
        <v>687500</v>
      </c>
      <c r="AJ2005" s="36">
        <v>3540</v>
      </c>
      <c r="AK2005" s="1">
        <v>693500</v>
      </c>
      <c r="AL2005" s="2">
        <v>0.64166666666666672</v>
      </c>
      <c r="AN2005" t="s">
        <v>306</v>
      </c>
      <c r="AO2005" t="s">
        <v>299</v>
      </c>
    </row>
    <row r="2006" spans="1:41">
      <c r="A2006" s="8">
        <v>46224</v>
      </c>
      <c r="B2006" s="67">
        <v>4004.75</v>
      </c>
      <c r="C2006" s="67">
        <v>2.1800000000000002</v>
      </c>
      <c r="D2006" s="67">
        <v>66220</v>
      </c>
      <c r="E2006" s="67">
        <v>3.37</v>
      </c>
      <c r="F2006" s="69">
        <v>1929</v>
      </c>
      <c r="G2006" t="s">
        <v>28</v>
      </c>
      <c r="H2006">
        <v>0</v>
      </c>
      <c r="I2006" t="s">
        <v>288</v>
      </c>
      <c r="J2006" t="s">
        <v>289</v>
      </c>
      <c r="K2006" t="s">
        <v>290</v>
      </c>
      <c r="L2006" s="36">
        <v>1127</v>
      </c>
      <c r="M2006">
        <v>11</v>
      </c>
      <c r="N2006" s="66">
        <v>9.9000000000000008E-3</v>
      </c>
      <c r="O2006" s="36">
        <v>1116</v>
      </c>
      <c r="P2006" s="66">
        <v>9.7999999999999997E-3</v>
      </c>
      <c r="Q2006" s="36">
        <v>1116</v>
      </c>
      <c r="R2006" s="36">
        <v>1135</v>
      </c>
      <c r="S2006" s="36">
        <v>1116</v>
      </c>
      <c r="T2006" s="66">
        <v>9.7999999999999997E-3</v>
      </c>
      <c r="U2006" s="66">
        <v>-1.6999999999999999E-3</v>
      </c>
      <c r="V2006" s="66">
        <v>-7.0000000000000001E-3</v>
      </c>
      <c r="W2006" s="66">
        <v>9.7999999999999997E-3</v>
      </c>
      <c r="X2006" s="1">
        <v>111400</v>
      </c>
      <c r="Y2006" s="1">
        <v>125509</v>
      </c>
      <c r="Z2006" s="1">
        <v>47103</v>
      </c>
      <c r="AA2006" t="s">
        <v>307</v>
      </c>
      <c r="AB2006" t="s">
        <v>575</v>
      </c>
      <c r="AC2006">
        <v>12.73</v>
      </c>
      <c r="AD2006">
        <v>1.24</v>
      </c>
      <c r="AE2006">
        <v>4.4400000000000004</v>
      </c>
      <c r="AF2006" t="s">
        <v>230</v>
      </c>
      <c r="AG2006" s="1">
        <v>14900</v>
      </c>
      <c r="AH2006" s="36">
        <v>1114</v>
      </c>
      <c r="AI2006" s="1">
        <v>8300</v>
      </c>
      <c r="AJ2006" s="36">
        <v>1113</v>
      </c>
      <c r="AK2006" s="1">
        <v>8800</v>
      </c>
      <c r="AL2006" s="2">
        <v>0.64166666666666672</v>
      </c>
      <c r="AM2006" s="3">
        <v>46241</v>
      </c>
      <c r="AN2006" t="s">
        <v>298</v>
      </c>
      <c r="AO2006" t="s">
        <v>299</v>
      </c>
    </row>
    <row r="2007" spans="1:41">
      <c r="A2007" s="8">
        <v>46224</v>
      </c>
      <c r="B2007" s="67">
        <v>4004.75</v>
      </c>
      <c r="C2007" s="67">
        <v>2.1800000000000002</v>
      </c>
      <c r="D2007" s="67">
        <v>66220</v>
      </c>
      <c r="E2007" s="67">
        <v>3.37</v>
      </c>
      <c r="F2007" s="69">
        <v>1963</v>
      </c>
      <c r="G2007" t="s">
        <v>29</v>
      </c>
      <c r="H2007">
        <v>0</v>
      </c>
      <c r="I2007" t="s">
        <v>288</v>
      </c>
      <c r="J2007" t="s">
        <v>289</v>
      </c>
      <c r="K2007" t="s">
        <v>290</v>
      </c>
      <c r="L2007" s="36">
        <v>2264.5</v>
      </c>
      <c r="M2007">
        <v>62.5</v>
      </c>
      <c r="N2007" s="66">
        <v>2.8400000000000002E-2</v>
      </c>
      <c r="O2007" s="36">
        <v>2202</v>
      </c>
      <c r="P2007" s="66">
        <v>2.8299999999999999E-2</v>
      </c>
      <c r="Q2007" s="36">
        <v>2227</v>
      </c>
      <c r="R2007" s="36">
        <v>2276</v>
      </c>
      <c r="S2007" s="36">
        <v>2199</v>
      </c>
      <c r="T2007" s="66">
        <v>1.6799999999999999E-2</v>
      </c>
      <c r="U2007" s="66">
        <v>3.7000000000000002E-3</v>
      </c>
      <c r="V2007" s="66">
        <v>-5.0000000000000001E-3</v>
      </c>
      <c r="W2007" s="66">
        <v>2.9700000000000001E-2</v>
      </c>
      <c r="X2007" s="1">
        <v>1154400</v>
      </c>
      <c r="Y2007" s="1">
        <v>2598140</v>
      </c>
      <c r="Z2007" s="1">
        <v>553201</v>
      </c>
      <c r="AA2007" t="s">
        <v>309</v>
      </c>
      <c r="AB2007" t="s">
        <v>310</v>
      </c>
      <c r="AC2007">
        <v>11.91</v>
      </c>
      <c r="AD2007">
        <v>1.27</v>
      </c>
      <c r="AE2007">
        <v>2.2999999999999998</v>
      </c>
      <c r="AF2007" t="s">
        <v>230</v>
      </c>
      <c r="AG2007" s="1">
        <v>34700</v>
      </c>
      <c r="AH2007" s="36">
        <v>2224.5</v>
      </c>
      <c r="AI2007" s="1">
        <v>298400</v>
      </c>
      <c r="AJ2007" s="36">
        <v>2224</v>
      </c>
      <c r="AK2007" s="1">
        <v>291900</v>
      </c>
      <c r="AL2007" s="2">
        <v>0.64166666666666672</v>
      </c>
      <c r="AM2007" s="3">
        <v>46241</v>
      </c>
      <c r="AN2007" t="s">
        <v>298</v>
      </c>
      <c r="AO2007" t="s">
        <v>299</v>
      </c>
    </row>
    <row r="2008" spans="1:41">
      <c r="A2008" s="8">
        <v>46224</v>
      </c>
      <c r="B2008" s="67">
        <v>4004.75</v>
      </c>
      <c r="C2008" s="67">
        <v>2.1800000000000002</v>
      </c>
      <c r="D2008" s="67">
        <v>66220</v>
      </c>
      <c r="E2008" s="67">
        <v>3.37</v>
      </c>
      <c r="F2008" s="69">
        <v>2124</v>
      </c>
      <c r="G2008" t="s">
        <v>30</v>
      </c>
      <c r="H2008">
        <v>0</v>
      </c>
      <c r="I2008" t="s">
        <v>288</v>
      </c>
      <c r="J2008" t="s">
        <v>289</v>
      </c>
      <c r="K2008" t="s">
        <v>295</v>
      </c>
      <c r="L2008">
        <v>926</v>
      </c>
      <c r="M2008">
        <v>3</v>
      </c>
      <c r="N2008" s="66">
        <v>3.3E-3</v>
      </c>
      <c r="O2008">
        <v>923</v>
      </c>
      <c r="P2008" s="66">
        <v>3.2000000000000002E-3</v>
      </c>
      <c r="Q2008">
        <v>924</v>
      </c>
      <c r="R2008">
        <v>937</v>
      </c>
      <c r="S2008">
        <v>923</v>
      </c>
      <c r="T2008" s="66">
        <v>2.0999999999999999E-3</v>
      </c>
      <c r="U2008" s="66">
        <v>-6.4000000000000003E-3</v>
      </c>
      <c r="V2008" s="66">
        <v>-1.17E-2</v>
      </c>
      <c r="W2008" s="66">
        <v>3.2000000000000002E-3</v>
      </c>
      <c r="X2008" s="1">
        <v>472700</v>
      </c>
      <c r="Y2008" s="1">
        <v>439585</v>
      </c>
      <c r="Z2008" s="1">
        <v>153305</v>
      </c>
      <c r="AA2008" t="s">
        <v>311</v>
      </c>
      <c r="AB2008" t="s">
        <v>312</v>
      </c>
      <c r="AC2008">
        <v>17.11</v>
      </c>
      <c r="AD2008">
        <v>6.56</v>
      </c>
      <c r="AE2008">
        <v>4.0999999999999996</v>
      </c>
      <c r="AF2008" t="s">
        <v>230</v>
      </c>
      <c r="AG2008" s="1">
        <v>89600</v>
      </c>
      <c r="AH2008">
        <v>933</v>
      </c>
      <c r="AI2008" s="1">
        <v>71200</v>
      </c>
      <c r="AJ2008">
        <v>932</v>
      </c>
      <c r="AK2008" s="1">
        <v>70900</v>
      </c>
      <c r="AL2008" s="2">
        <v>0.64166666666666672</v>
      </c>
      <c r="AM2008" s="3">
        <v>46246</v>
      </c>
      <c r="AN2008" t="s">
        <v>293</v>
      </c>
      <c r="AO2008" t="s">
        <v>313</v>
      </c>
    </row>
    <row r="2009" spans="1:41">
      <c r="A2009" s="8">
        <v>46224</v>
      </c>
      <c r="B2009" s="67">
        <v>4004.75</v>
      </c>
      <c r="C2009" s="67">
        <v>2.1800000000000002</v>
      </c>
      <c r="D2009" s="67">
        <v>66220</v>
      </c>
      <c r="E2009" s="67">
        <v>3.37</v>
      </c>
      <c r="F2009" s="69">
        <v>2162</v>
      </c>
      <c r="G2009" t="s">
        <v>31</v>
      </c>
      <c r="H2009">
        <v>0</v>
      </c>
      <c r="I2009" t="s">
        <v>314</v>
      </c>
      <c r="J2009" t="s">
        <v>289</v>
      </c>
      <c r="K2009" t="s">
        <v>295</v>
      </c>
      <c r="L2009">
        <v>535</v>
      </c>
      <c r="M2009">
        <v>0</v>
      </c>
      <c r="N2009" s="66">
        <v>0</v>
      </c>
      <c r="O2009">
        <v>535</v>
      </c>
      <c r="P2009" s="66">
        <v>0</v>
      </c>
      <c r="Q2009">
        <v>535</v>
      </c>
      <c r="R2009">
        <v>536</v>
      </c>
      <c r="S2009">
        <v>535</v>
      </c>
      <c r="T2009" s="66">
        <v>0</v>
      </c>
      <c r="U2009" s="66">
        <v>0</v>
      </c>
      <c r="V2009" s="66">
        <v>-1.8E-3</v>
      </c>
      <c r="W2009" s="66">
        <v>0</v>
      </c>
      <c r="X2009">
        <v>600</v>
      </c>
      <c r="Y2009">
        <v>321</v>
      </c>
      <c r="Z2009" s="1">
        <v>11561</v>
      </c>
      <c r="AA2009" t="s">
        <v>685</v>
      </c>
      <c r="AB2009" t="s">
        <v>316</v>
      </c>
      <c r="AC2009">
        <v>31.1</v>
      </c>
      <c r="AD2009">
        <v>2.0299999999999998</v>
      </c>
      <c r="AE2009">
        <v>0</v>
      </c>
      <c r="AF2009">
        <v>0.5</v>
      </c>
      <c r="AG2009">
        <v>0</v>
      </c>
      <c r="AH2009">
        <v>536</v>
      </c>
      <c r="AI2009" s="1">
        <v>14600</v>
      </c>
      <c r="AJ2009">
        <v>535</v>
      </c>
      <c r="AK2009" s="1">
        <v>181800</v>
      </c>
      <c r="AL2009" s="2">
        <v>0.60555555555555551</v>
      </c>
      <c r="AM2009" s="3">
        <v>46241</v>
      </c>
      <c r="AN2009" t="s">
        <v>298</v>
      </c>
      <c r="AO2009" t="s">
        <v>313</v>
      </c>
    </row>
    <row r="2010" spans="1:41">
      <c r="A2010" s="8">
        <v>46224</v>
      </c>
      <c r="B2010" s="67">
        <v>4004.75</v>
      </c>
      <c r="C2010" s="67">
        <v>2.1800000000000002</v>
      </c>
      <c r="D2010" s="67">
        <v>66220</v>
      </c>
      <c r="E2010" s="67">
        <v>3.37</v>
      </c>
      <c r="F2010" s="69">
        <v>2229</v>
      </c>
      <c r="G2010" t="s">
        <v>32</v>
      </c>
      <c r="H2010">
        <v>0</v>
      </c>
      <c r="I2010" t="s">
        <v>288</v>
      </c>
      <c r="J2010" t="s">
        <v>289</v>
      </c>
      <c r="K2010" t="s">
        <v>295</v>
      </c>
      <c r="L2010" s="36">
        <v>2971.5</v>
      </c>
      <c r="M2010">
        <v>-31.5</v>
      </c>
      <c r="N2010" s="66">
        <v>-1.0500000000000001E-2</v>
      </c>
      <c r="O2010" s="36">
        <v>3003</v>
      </c>
      <c r="P2010" s="66">
        <v>-1.04E-2</v>
      </c>
      <c r="Q2010" s="36">
        <v>3049</v>
      </c>
      <c r="R2010" s="36">
        <v>3049</v>
      </c>
      <c r="S2010" s="36">
        <v>2958.5</v>
      </c>
      <c r="T2010" s="66">
        <v>-2.5399999999999999E-2</v>
      </c>
      <c r="U2010" s="66">
        <v>-1.7299999999999999E-2</v>
      </c>
      <c r="V2010" s="66">
        <v>-2.5399999999999999E-2</v>
      </c>
      <c r="W2010" s="66">
        <v>4.3E-3</v>
      </c>
      <c r="X2010" s="1">
        <v>204900</v>
      </c>
      <c r="Y2010" s="1">
        <v>615637</v>
      </c>
      <c r="Z2010" s="1">
        <v>397972</v>
      </c>
      <c r="AA2010" t="s">
        <v>317</v>
      </c>
      <c r="AB2010" t="s">
        <v>660</v>
      </c>
      <c r="AC2010">
        <v>20.76</v>
      </c>
      <c r="AD2010">
        <v>1.71</v>
      </c>
      <c r="AE2010">
        <v>2.3199999999999998</v>
      </c>
      <c r="AF2010" t="s">
        <v>230</v>
      </c>
      <c r="AG2010" s="1">
        <v>3300</v>
      </c>
      <c r="AH2010" s="36">
        <v>3044</v>
      </c>
      <c r="AI2010" s="1">
        <v>68900</v>
      </c>
      <c r="AJ2010" s="36">
        <v>3043</v>
      </c>
      <c r="AK2010" s="1">
        <v>68800</v>
      </c>
      <c r="AL2010" s="2">
        <v>0.64166666666666672</v>
      </c>
      <c r="AM2010" s="3">
        <v>46233</v>
      </c>
      <c r="AN2010" t="s">
        <v>298</v>
      </c>
      <c r="AO2010" t="s">
        <v>319</v>
      </c>
    </row>
    <row r="2011" spans="1:41">
      <c r="A2011" s="8">
        <v>46224</v>
      </c>
      <c r="B2011" s="67">
        <v>4004.75</v>
      </c>
      <c r="C2011" s="67">
        <v>2.1800000000000002</v>
      </c>
      <c r="D2011" s="67">
        <v>66220</v>
      </c>
      <c r="E2011" s="67">
        <v>3.37</v>
      </c>
      <c r="F2011" s="69">
        <v>2768</v>
      </c>
      <c r="G2011" t="s">
        <v>33</v>
      </c>
      <c r="H2011">
        <v>0</v>
      </c>
      <c r="I2011" t="s">
        <v>288</v>
      </c>
      <c r="J2011" t="s">
        <v>289</v>
      </c>
      <c r="K2011" t="s">
        <v>290</v>
      </c>
      <c r="L2011" s="36">
        <v>5256</v>
      </c>
      <c r="M2011">
        <v>184</v>
      </c>
      <c r="N2011" s="66">
        <v>3.6299999999999999E-2</v>
      </c>
      <c r="O2011" s="36">
        <v>5072</v>
      </c>
      <c r="P2011" s="66">
        <v>3.6200000000000003E-2</v>
      </c>
      <c r="Q2011" s="36">
        <v>5165</v>
      </c>
      <c r="R2011" s="36">
        <v>5291</v>
      </c>
      <c r="S2011" s="36">
        <v>5103</v>
      </c>
      <c r="T2011" s="66">
        <v>1.7600000000000001E-2</v>
      </c>
      <c r="U2011" s="66">
        <v>-3.2000000000000002E-3</v>
      </c>
      <c r="V2011" s="66">
        <v>-6.6E-3</v>
      </c>
      <c r="W2011" s="66">
        <v>2.9899999999999999E-2</v>
      </c>
      <c r="X2011" s="1">
        <v>1033200</v>
      </c>
      <c r="Y2011" s="1">
        <v>5395639</v>
      </c>
      <c r="Z2011" s="1">
        <v>1103760</v>
      </c>
      <c r="AA2011" t="s">
        <v>320</v>
      </c>
      <c r="AB2011" t="s">
        <v>321</v>
      </c>
      <c r="AC2011">
        <v>8.41</v>
      </c>
      <c r="AD2011">
        <v>1</v>
      </c>
      <c r="AE2011">
        <v>3.42</v>
      </c>
      <c r="AF2011" t="s">
        <v>230</v>
      </c>
      <c r="AG2011" s="1">
        <v>176400</v>
      </c>
      <c r="AH2011" s="36">
        <v>5310</v>
      </c>
      <c r="AI2011" s="1">
        <v>189400</v>
      </c>
      <c r="AJ2011" s="36">
        <v>5309</v>
      </c>
      <c r="AK2011" s="1">
        <v>188500</v>
      </c>
      <c r="AL2011" s="2">
        <v>0.64166666666666672</v>
      </c>
      <c r="AM2011" s="3">
        <v>46234</v>
      </c>
      <c r="AN2011" t="s">
        <v>298</v>
      </c>
      <c r="AO2011" t="s">
        <v>322</v>
      </c>
    </row>
    <row r="2012" spans="1:41">
      <c r="A2012" s="8">
        <v>46224</v>
      </c>
      <c r="B2012" s="67">
        <v>4004.75</v>
      </c>
      <c r="C2012" s="67">
        <v>2.1800000000000002</v>
      </c>
      <c r="D2012" s="67">
        <v>66220</v>
      </c>
      <c r="E2012" s="67">
        <v>3.37</v>
      </c>
      <c r="F2012" s="69">
        <v>2769</v>
      </c>
      <c r="G2012" t="s">
        <v>34</v>
      </c>
      <c r="H2012">
        <v>0</v>
      </c>
      <c r="I2012" t="s">
        <v>314</v>
      </c>
      <c r="J2012" t="s">
        <v>323</v>
      </c>
      <c r="K2012" t="s">
        <v>290</v>
      </c>
      <c r="L2012">
        <v>886</v>
      </c>
      <c r="M2012">
        <v>5</v>
      </c>
      <c r="N2012" s="66">
        <v>5.7000000000000002E-3</v>
      </c>
      <c r="O2012">
        <v>881</v>
      </c>
      <c r="P2012" s="66">
        <v>5.5999999999999999E-3</v>
      </c>
      <c r="Q2012">
        <v>881</v>
      </c>
      <c r="R2012">
        <v>890</v>
      </c>
      <c r="S2012">
        <v>880</v>
      </c>
      <c r="T2012" s="66">
        <v>5.5999999999999999E-3</v>
      </c>
      <c r="U2012" s="66">
        <v>0</v>
      </c>
      <c r="V2012" s="66">
        <v>-4.4000000000000003E-3</v>
      </c>
      <c r="W2012" s="66">
        <v>6.7999999999999996E-3</v>
      </c>
      <c r="X2012" s="1">
        <v>3000</v>
      </c>
      <c r="Y2012" s="1">
        <v>2651</v>
      </c>
      <c r="Z2012" s="1">
        <v>6965</v>
      </c>
      <c r="AA2012" t="s">
        <v>324</v>
      </c>
      <c r="AB2012" t="s">
        <v>325</v>
      </c>
      <c r="AC2012">
        <v>53.37</v>
      </c>
      <c r="AD2012">
        <v>8.2899999999999991</v>
      </c>
      <c r="AE2012">
        <v>0</v>
      </c>
      <c r="AF2012">
        <v>0.2</v>
      </c>
      <c r="AG2012">
        <v>0</v>
      </c>
      <c r="AH2012">
        <v>886</v>
      </c>
      <c r="AI2012">
        <v>100</v>
      </c>
      <c r="AJ2012">
        <v>886</v>
      </c>
      <c r="AK2012">
        <v>100</v>
      </c>
      <c r="AL2012" s="2">
        <v>0.6381944444444444</v>
      </c>
      <c r="AM2012" s="3">
        <v>46213</v>
      </c>
      <c r="AN2012" t="s">
        <v>326</v>
      </c>
      <c r="AO2012" t="s">
        <v>327</v>
      </c>
    </row>
    <row r="2013" spans="1:41">
      <c r="A2013" s="8">
        <v>46224</v>
      </c>
      <c r="B2013" s="67">
        <v>4004.75</v>
      </c>
      <c r="C2013" s="67">
        <v>2.1800000000000002</v>
      </c>
      <c r="D2013" s="67">
        <v>66220</v>
      </c>
      <c r="E2013" s="67">
        <v>3.37</v>
      </c>
      <c r="F2013" s="69">
        <v>2914</v>
      </c>
      <c r="G2013" t="s">
        <v>35</v>
      </c>
      <c r="H2013">
        <v>0</v>
      </c>
      <c r="I2013" t="s">
        <v>288</v>
      </c>
      <c r="J2013" t="s">
        <v>289</v>
      </c>
      <c r="K2013" t="s">
        <v>295</v>
      </c>
      <c r="L2013" s="36">
        <v>6401</v>
      </c>
      <c r="M2013">
        <v>54</v>
      </c>
      <c r="N2013" s="66">
        <v>8.5000000000000006E-3</v>
      </c>
      <c r="O2013" s="36">
        <v>6347</v>
      </c>
      <c r="P2013" s="66">
        <v>8.5000000000000006E-3</v>
      </c>
      <c r="Q2013" s="36">
        <v>6320</v>
      </c>
      <c r="R2013" s="36">
        <v>6459</v>
      </c>
      <c r="S2013" s="36">
        <v>6315</v>
      </c>
      <c r="T2013" s="66">
        <v>1.2800000000000001E-2</v>
      </c>
      <c r="U2013" s="66">
        <v>-7.4999999999999997E-3</v>
      </c>
      <c r="V2013" s="66">
        <v>-8.8999999999999999E-3</v>
      </c>
      <c r="W2013" s="66">
        <v>1.3599999999999999E-2</v>
      </c>
      <c r="X2013" s="1">
        <v>5125900</v>
      </c>
      <c r="Y2013" s="1">
        <v>32859897</v>
      </c>
      <c r="Z2013" s="1">
        <v>12802000</v>
      </c>
      <c r="AA2013" t="s">
        <v>328</v>
      </c>
      <c r="AB2013" t="s">
        <v>329</v>
      </c>
      <c r="AC2013">
        <v>19.93</v>
      </c>
      <c r="AD2013">
        <v>2.78</v>
      </c>
      <c r="AE2013">
        <v>3.78</v>
      </c>
      <c r="AF2013" t="s">
        <v>230</v>
      </c>
      <c r="AG2013" s="1">
        <v>396700</v>
      </c>
      <c r="AH2013" s="36">
        <v>6474</v>
      </c>
      <c r="AI2013" s="1">
        <v>1005800</v>
      </c>
      <c r="AJ2013" s="36">
        <v>6473</v>
      </c>
      <c r="AK2013" s="1">
        <v>994600</v>
      </c>
      <c r="AL2013" s="2">
        <v>0.64166666666666672</v>
      </c>
      <c r="AM2013" s="3">
        <v>46233</v>
      </c>
      <c r="AN2013" t="s">
        <v>293</v>
      </c>
      <c r="AO2013" t="s">
        <v>319</v>
      </c>
    </row>
    <row r="2014" spans="1:41">
      <c r="A2014" s="8">
        <v>46224</v>
      </c>
      <c r="B2014" s="67">
        <v>4004.75</v>
      </c>
      <c r="C2014" s="67">
        <v>2.1800000000000002</v>
      </c>
      <c r="D2014" s="67">
        <v>66220</v>
      </c>
      <c r="E2014" s="67">
        <v>3.37</v>
      </c>
      <c r="F2014" s="69">
        <v>3003</v>
      </c>
      <c r="G2014" t="s">
        <v>36</v>
      </c>
      <c r="H2014">
        <v>0</v>
      </c>
      <c r="I2014" t="s">
        <v>288</v>
      </c>
      <c r="J2014" t="s">
        <v>289</v>
      </c>
      <c r="K2014" t="s">
        <v>295</v>
      </c>
      <c r="L2014" s="36">
        <v>1816</v>
      </c>
      <c r="M2014">
        <v>27</v>
      </c>
      <c r="N2014" s="66">
        <v>1.5100000000000001E-2</v>
      </c>
      <c r="O2014" s="36">
        <v>1789</v>
      </c>
      <c r="P2014" s="66">
        <v>1.4999999999999999E-2</v>
      </c>
      <c r="Q2014" s="36">
        <v>1826</v>
      </c>
      <c r="R2014" s="36">
        <v>1839.5</v>
      </c>
      <c r="S2014" s="36">
        <v>1815.5</v>
      </c>
      <c r="T2014" s="66">
        <v>-5.4000000000000003E-3</v>
      </c>
      <c r="U2014" s="66">
        <v>-8.6999999999999994E-3</v>
      </c>
      <c r="V2014" s="66">
        <v>-1.2699999999999999E-2</v>
      </c>
      <c r="W2014" s="66">
        <v>2.0000000000000001E-4</v>
      </c>
      <c r="X2014" s="1">
        <v>1663400</v>
      </c>
      <c r="Y2014" s="1">
        <v>3035347</v>
      </c>
      <c r="Z2014" s="1">
        <v>1394520</v>
      </c>
      <c r="AA2014" t="s">
        <v>330</v>
      </c>
      <c r="AB2014" t="s">
        <v>577</v>
      </c>
      <c r="AC2014">
        <v>11.39</v>
      </c>
      <c r="AD2014">
        <v>1.5</v>
      </c>
      <c r="AE2014">
        <v>3.69</v>
      </c>
      <c r="AF2014" t="s">
        <v>230</v>
      </c>
      <c r="AG2014" s="1">
        <v>248700</v>
      </c>
      <c r="AH2014" s="36">
        <v>1813</v>
      </c>
      <c r="AI2014" s="1">
        <v>664800</v>
      </c>
      <c r="AJ2014" s="36">
        <v>1812.5</v>
      </c>
      <c r="AK2014" s="1">
        <v>667700</v>
      </c>
      <c r="AL2014" s="2">
        <v>0.64166666666666672</v>
      </c>
      <c r="AM2014" s="3">
        <v>46231</v>
      </c>
      <c r="AN2014" t="s">
        <v>293</v>
      </c>
      <c r="AO2014" t="s">
        <v>332</v>
      </c>
    </row>
    <row r="2015" spans="1:41">
      <c r="A2015" s="8">
        <v>46224</v>
      </c>
      <c r="B2015" s="67">
        <v>4004.75</v>
      </c>
      <c r="C2015" s="67">
        <v>2.1800000000000002</v>
      </c>
      <c r="D2015" s="67">
        <v>66220</v>
      </c>
      <c r="E2015" s="67">
        <v>3.37</v>
      </c>
      <c r="F2015" s="69">
        <v>3407</v>
      </c>
      <c r="G2015" t="s">
        <v>37</v>
      </c>
      <c r="H2015">
        <v>0</v>
      </c>
      <c r="I2015" t="s">
        <v>288</v>
      </c>
      <c r="J2015" t="s">
        <v>289</v>
      </c>
      <c r="K2015" t="s">
        <v>290</v>
      </c>
      <c r="L2015" s="36">
        <v>1855.5</v>
      </c>
      <c r="M2015">
        <v>26</v>
      </c>
      <c r="N2015" s="66">
        <v>1.4200000000000001E-2</v>
      </c>
      <c r="O2015" s="36">
        <v>1829.5</v>
      </c>
      <c r="P2015" s="66">
        <v>1.4200000000000001E-2</v>
      </c>
      <c r="Q2015" s="36">
        <v>1846</v>
      </c>
      <c r="R2015" s="36">
        <v>1863.5</v>
      </c>
      <c r="S2015" s="36">
        <v>1827</v>
      </c>
      <c r="T2015" s="66">
        <v>5.1000000000000004E-3</v>
      </c>
      <c r="U2015" s="66">
        <v>5.1000000000000004E-3</v>
      </c>
      <c r="V2015" s="66">
        <v>-4.1999999999999997E-3</v>
      </c>
      <c r="W2015" s="66">
        <v>1.55E-2</v>
      </c>
      <c r="X2015" s="1">
        <v>2459400</v>
      </c>
      <c r="Y2015" s="1">
        <v>4547488</v>
      </c>
      <c r="Z2015" s="1">
        <v>2534152</v>
      </c>
      <c r="AA2015" t="s">
        <v>706</v>
      </c>
      <c r="AB2015" t="s">
        <v>334</v>
      </c>
      <c r="AC2015">
        <v>15.61</v>
      </c>
      <c r="AD2015">
        <v>1.2</v>
      </c>
      <c r="AE2015">
        <v>2.37</v>
      </c>
      <c r="AF2015" t="s">
        <v>230</v>
      </c>
      <c r="AG2015" s="1">
        <v>131500</v>
      </c>
      <c r="AH2015" s="36">
        <v>1763</v>
      </c>
      <c r="AI2015" s="1">
        <v>1138000</v>
      </c>
      <c r="AJ2015" s="36">
        <v>1762.5</v>
      </c>
      <c r="AK2015" s="1">
        <v>1134300</v>
      </c>
      <c r="AL2015" s="2">
        <v>0.64166666666666672</v>
      </c>
      <c r="AM2015" s="3">
        <v>46234</v>
      </c>
      <c r="AN2015" t="s">
        <v>298</v>
      </c>
      <c r="AO2015" t="s">
        <v>335</v>
      </c>
    </row>
    <row r="2016" spans="1:41">
      <c r="A2016" s="8">
        <v>46224</v>
      </c>
      <c r="B2016" s="67">
        <v>4004.75</v>
      </c>
      <c r="C2016" s="67">
        <v>2.1800000000000002</v>
      </c>
      <c r="D2016" s="67">
        <v>66220</v>
      </c>
      <c r="E2016" s="67">
        <v>3.37</v>
      </c>
      <c r="F2016" s="69">
        <v>4008</v>
      </c>
      <c r="G2016" t="s">
        <v>38</v>
      </c>
      <c r="H2016">
        <v>0</v>
      </c>
      <c r="I2016" t="s">
        <v>288</v>
      </c>
      <c r="J2016" t="s">
        <v>289</v>
      </c>
      <c r="K2016" t="s">
        <v>295</v>
      </c>
      <c r="L2016" s="36">
        <v>1280</v>
      </c>
      <c r="M2016">
        <v>12</v>
      </c>
      <c r="N2016" s="66">
        <v>9.4999999999999998E-3</v>
      </c>
      <c r="O2016" s="36">
        <v>1268</v>
      </c>
      <c r="P2016" s="66">
        <v>9.4000000000000004E-3</v>
      </c>
      <c r="Q2016" s="36">
        <v>1275</v>
      </c>
      <c r="R2016" s="36">
        <v>1284</v>
      </c>
      <c r="S2016" s="36">
        <v>1267</v>
      </c>
      <c r="T2016" s="66">
        <v>3.8999999999999998E-3</v>
      </c>
      <c r="U2016" s="66">
        <v>4.7000000000000002E-3</v>
      </c>
      <c r="V2016" s="66">
        <v>-3.0999999999999999E-3</v>
      </c>
      <c r="W2016" s="66">
        <v>1.0200000000000001E-2</v>
      </c>
      <c r="X2016" s="1">
        <v>166500</v>
      </c>
      <c r="Y2016" s="1">
        <v>212608</v>
      </c>
      <c r="Z2016" s="1">
        <v>82795</v>
      </c>
      <c r="AA2016" t="s">
        <v>707</v>
      </c>
      <c r="AB2016" t="s">
        <v>337</v>
      </c>
      <c r="AC2016">
        <v>10.48</v>
      </c>
      <c r="AD2016">
        <v>0.79</v>
      </c>
      <c r="AE2016">
        <v>3.75</v>
      </c>
      <c r="AF2016" t="s">
        <v>230</v>
      </c>
      <c r="AG2016">
        <v>0</v>
      </c>
      <c r="AH2016" s="36">
        <v>1301</v>
      </c>
      <c r="AI2016" s="1">
        <v>19800</v>
      </c>
      <c r="AJ2016" s="36">
        <v>1300</v>
      </c>
      <c r="AK2016" s="1">
        <v>22300</v>
      </c>
      <c r="AL2016" s="2">
        <v>0.64166666666666672</v>
      </c>
      <c r="AM2016" s="3">
        <v>46240</v>
      </c>
      <c r="AN2016" t="s">
        <v>298</v>
      </c>
      <c r="AO2016" t="s">
        <v>335</v>
      </c>
    </row>
    <row r="2017" spans="1:41">
      <c r="A2017" s="8">
        <v>46224</v>
      </c>
      <c r="B2017" s="67">
        <v>4004.75</v>
      </c>
      <c r="C2017" s="67">
        <v>2.1800000000000002</v>
      </c>
      <c r="D2017" s="67">
        <v>66220</v>
      </c>
      <c r="E2017" s="67">
        <v>3.37</v>
      </c>
      <c r="F2017" s="69">
        <v>4026</v>
      </c>
      <c r="G2017" t="s">
        <v>39</v>
      </c>
      <c r="H2017">
        <v>0</v>
      </c>
      <c r="I2017" t="s">
        <v>314</v>
      </c>
      <c r="J2017" t="s">
        <v>289</v>
      </c>
      <c r="K2017" t="s">
        <v>295</v>
      </c>
      <c r="L2017" s="36">
        <v>1544</v>
      </c>
      <c r="M2017">
        <v>41</v>
      </c>
      <c r="N2017" s="66">
        <v>2.7300000000000001E-2</v>
      </c>
      <c r="O2017" s="36">
        <v>1503</v>
      </c>
      <c r="P2017" s="66">
        <v>2.7199999999999998E-2</v>
      </c>
      <c r="Q2017" s="36">
        <v>1510</v>
      </c>
      <c r="R2017" s="36">
        <v>1551</v>
      </c>
      <c r="S2017" s="36">
        <v>1505</v>
      </c>
      <c r="T2017" s="66">
        <v>2.2499999999999999E-2</v>
      </c>
      <c r="U2017" s="66">
        <v>9.1000000000000004E-3</v>
      </c>
      <c r="V2017" s="66">
        <v>-4.4999999999999997E-3</v>
      </c>
      <c r="W2017" s="66">
        <v>2.5899999999999999E-2</v>
      </c>
      <c r="X2017" s="1">
        <v>59900</v>
      </c>
      <c r="Y2017" s="1">
        <v>91847</v>
      </c>
      <c r="Z2017" s="1">
        <v>14266</v>
      </c>
      <c r="AA2017" t="s">
        <v>338</v>
      </c>
      <c r="AB2017" t="s">
        <v>848</v>
      </c>
      <c r="AC2017">
        <v>7.3</v>
      </c>
      <c r="AD2017">
        <v>0.95</v>
      </c>
      <c r="AE2017">
        <v>3.24</v>
      </c>
      <c r="AF2017" t="s">
        <v>230</v>
      </c>
      <c r="AG2017" s="1">
        <v>1400</v>
      </c>
      <c r="AH2017" s="36">
        <v>1538</v>
      </c>
      <c r="AI2017">
        <v>700</v>
      </c>
      <c r="AJ2017" s="36">
        <v>1538</v>
      </c>
      <c r="AK2017">
        <v>700</v>
      </c>
      <c r="AL2017" s="2">
        <v>0.64166666666666672</v>
      </c>
      <c r="AN2017" t="s">
        <v>340</v>
      </c>
      <c r="AO2017" t="s">
        <v>341</v>
      </c>
    </row>
    <row r="2018" spans="1:41">
      <c r="A2018" s="8">
        <v>46224</v>
      </c>
      <c r="B2018" s="67">
        <v>4004.75</v>
      </c>
      <c r="C2018" s="67">
        <v>2.1800000000000002</v>
      </c>
      <c r="D2018" s="67">
        <v>66220</v>
      </c>
      <c r="E2018" s="67">
        <v>3.37</v>
      </c>
      <c r="F2018" s="69">
        <v>4062</v>
      </c>
      <c r="G2018" t="s">
        <v>40</v>
      </c>
      <c r="H2018">
        <v>0</v>
      </c>
      <c r="I2018" t="s">
        <v>288</v>
      </c>
      <c r="J2018" t="s">
        <v>289</v>
      </c>
      <c r="K2018" t="s">
        <v>290</v>
      </c>
      <c r="L2018" s="36">
        <v>17215</v>
      </c>
      <c r="M2018" s="36">
        <v>1530</v>
      </c>
      <c r="N2018" s="66">
        <v>9.7500000000000003E-2</v>
      </c>
      <c r="O2018" s="36">
        <v>15685</v>
      </c>
      <c r="P2018" s="66">
        <v>9.7500000000000003E-2</v>
      </c>
      <c r="Q2018" s="36">
        <v>16470</v>
      </c>
      <c r="R2018" s="36">
        <v>17330</v>
      </c>
      <c r="S2018" s="36">
        <v>15930</v>
      </c>
      <c r="T2018" s="66">
        <v>4.5199999999999997E-2</v>
      </c>
      <c r="U2018" s="66">
        <v>4.2700000000000002E-2</v>
      </c>
      <c r="V2018" s="66">
        <v>-6.6E-3</v>
      </c>
      <c r="W2018" s="66">
        <v>8.0600000000000005E-2</v>
      </c>
      <c r="X2018" s="1">
        <v>8459100</v>
      </c>
      <c r="Y2018" s="1">
        <v>140948444</v>
      </c>
      <c r="Z2018" s="1">
        <v>4849828</v>
      </c>
      <c r="AA2018" t="s">
        <v>691</v>
      </c>
      <c r="AB2018" t="s">
        <v>343</v>
      </c>
      <c r="AC2018">
        <v>82.88</v>
      </c>
      <c r="AD2018">
        <v>8.73</v>
      </c>
      <c r="AE2018">
        <v>0.2</v>
      </c>
      <c r="AF2018" t="s">
        <v>230</v>
      </c>
      <c r="AG2018" s="1">
        <v>16800</v>
      </c>
      <c r="AH2018" s="36">
        <v>17525</v>
      </c>
      <c r="AI2018" s="1">
        <v>468300</v>
      </c>
      <c r="AJ2018" s="36">
        <v>17520</v>
      </c>
      <c r="AK2018" s="1">
        <v>440800</v>
      </c>
      <c r="AL2018" s="2">
        <v>0.64166666666666672</v>
      </c>
      <c r="AM2018" s="3">
        <v>46238</v>
      </c>
      <c r="AN2018" t="s">
        <v>298</v>
      </c>
      <c r="AO2018" t="s">
        <v>344</v>
      </c>
    </row>
    <row r="2019" spans="1:41">
      <c r="A2019" s="8">
        <v>46224</v>
      </c>
      <c r="B2019" s="67">
        <v>4004.75</v>
      </c>
      <c r="C2019" s="67">
        <v>2.1800000000000002</v>
      </c>
      <c r="D2019" s="67">
        <v>66220</v>
      </c>
      <c r="E2019" s="67">
        <v>3.37</v>
      </c>
      <c r="F2019" s="69">
        <v>4063</v>
      </c>
      <c r="G2019" t="s">
        <v>41</v>
      </c>
      <c r="H2019">
        <v>0</v>
      </c>
      <c r="I2019" t="s">
        <v>288</v>
      </c>
      <c r="J2019" t="s">
        <v>289</v>
      </c>
      <c r="K2019" t="s">
        <v>295</v>
      </c>
      <c r="L2019" s="36">
        <v>7162</v>
      </c>
      <c r="M2019">
        <v>5</v>
      </c>
      <c r="N2019" s="66">
        <v>6.9999999999999999E-4</v>
      </c>
      <c r="O2019" s="36">
        <v>7157</v>
      </c>
      <c r="P2019" s="66">
        <v>5.9999999999999995E-4</v>
      </c>
      <c r="Q2019" s="36">
        <v>7205</v>
      </c>
      <c r="R2019" s="36">
        <v>7230</v>
      </c>
      <c r="S2019" s="36">
        <v>7086</v>
      </c>
      <c r="T2019" s="66">
        <v>-5.8999999999999999E-3</v>
      </c>
      <c r="U2019" s="66">
        <v>2.5999999999999999E-3</v>
      </c>
      <c r="V2019" s="66">
        <v>-9.4000000000000004E-3</v>
      </c>
      <c r="W2019" s="66">
        <v>1.0699999999999999E-2</v>
      </c>
      <c r="X2019" s="1">
        <v>3680200</v>
      </c>
      <c r="Y2019" s="1">
        <v>26366835</v>
      </c>
      <c r="Z2019" s="1">
        <v>14216540</v>
      </c>
      <c r="AA2019" t="s">
        <v>556</v>
      </c>
      <c r="AB2019" t="s">
        <v>346</v>
      </c>
      <c r="AC2019">
        <v>26.49</v>
      </c>
      <c r="AD2019">
        <v>2.98</v>
      </c>
      <c r="AE2019">
        <v>1.48</v>
      </c>
      <c r="AF2019" t="s">
        <v>230</v>
      </c>
      <c r="AG2019" s="1">
        <v>111700</v>
      </c>
      <c r="AH2019" s="36">
        <v>7398</v>
      </c>
      <c r="AI2019" s="1">
        <v>1253100</v>
      </c>
      <c r="AJ2019" s="36">
        <v>7397</v>
      </c>
      <c r="AK2019" s="1">
        <v>1262900</v>
      </c>
      <c r="AL2019" s="2">
        <v>0.64166666666666672</v>
      </c>
      <c r="AM2019" s="3">
        <v>46227</v>
      </c>
      <c r="AN2019" t="s">
        <v>298</v>
      </c>
      <c r="AO2019" t="s">
        <v>335</v>
      </c>
    </row>
    <row r="2020" spans="1:41">
      <c r="A2020" s="8">
        <v>46224</v>
      </c>
      <c r="B2020" s="67">
        <v>4004.75</v>
      </c>
      <c r="C2020" s="67">
        <v>2.1800000000000002</v>
      </c>
      <c r="D2020" s="67">
        <v>66220</v>
      </c>
      <c r="E2020" s="67">
        <v>3.37</v>
      </c>
      <c r="F2020" s="69">
        <v>4068</v>
      </c>
      <c r="G2020" t="s">
        <v>42</v>
      </c>
      <c r="H2020">
        <v>0</v>
      </c>
      <c r="I2020" t="s">
        <v>347</v>
      </c>
      <c r="J2020" t="s">
        <v>323</v>
      </c>
      <c r="K2020" t="s">
        <v>295</v>
      </c>
      <c r="L2020" s="36">
        <v>1633</v>
      </c>
      <c r="M2020">
        <v>3</v>
      </c>
      <c r="N2020" s="66">
        <v>1.8E-3</v>
      </c>
      <c r="O2020" s="36">
        <v>1630</v>
      </c>
      <c r="P2020" s="66">
        <v>1.8E-3</v>
      </c>
      <c r="Q2020" s="36">
        <v>1630</v>
      </c>
      <c r="R2020" s="36">
        <v>1642</v>
      </c>
      <c r="S2020" s="36">
        <v>1630</v>
      </c>
      <c r="T2020" s="66">
        <v>1.8E-3</v>
      </c>
      <c r="U2020" s="66">
        <v>-4.7999999999999996E-3</v>
      </c>
      <c r="V2020" s="66">
        <v>-5.4000000000000003E-3</v>
      </c>
      <c r="W2020" s="66">
        <v>1.8E-3</v>
      </c>
      <c r="X2020" s="1">
        <v>1700</v>
      </c>
      <c r="Y2020" s="1">
        <v>2779</v>
      </c>
      <c r="Z2020" s="1">
        <v>3085</v>
      </c>
      <c r="AA2020" t="s">
        <v>348</v>
      </c>
      <c r="AB2020" t="s">
        <v>692</v>
      </c>
      <c r="AC2020">
        <v>21.45</v>
      </c>
      <c r="AD2020">
        <v>1.44</v>
      </c>
      <c r="AE2020">
        <v>0</v>
      </c>
      <c r="AF2020">
        <v>1.6</v>
      </c>
      <c r="AG2020">
        <v>0</v>
      </c>
      <c r="AH2020" s="36">
        <v>1641</v>
      </c>
      <c r="AI2020">
        <v>100</v>
      </c>
      <c r="AJ2020" s="36">
        <v>1632</v>
      </c>
      <c r="AK2020">
        <v>200</v>
      </c>
      <c r="AL2020" s="2">
        <v>0.64166666666666672</v>
      </c>
      <c r="AM2020" s="3">
        <v>46248</v>
      </c>
      <c r="AN2020" t="s">
        <v>350</v>
      </c>
      <c r="AO2020" t="s">
        <v>351</v>
      </c>
    </row>
    <row r="2021" spans="1:41">
      <c r="A2021" s="8">
        <v>46224</v>
      </c>
      <c r="B2021" s="67">
        <v>4004.75</v>
      </c>
      <c r="C2021" s="67">
        <v>2.1800000000000002</v>
      </c>
      <c r="D2021" s="67">
        <v>66220</v>
      </c>
      <c r="E2021" s="67">
        <v>3.37</v>
      </c>
      <c r="F2021" s="69">
        <v>4100</v>
      </c>
      <c r="G2021" t="s">
        <v>43</v>
      </c>
      <c r="H2021">
        <v>0</v>
      </c>
      <c r="I2021" t="s">
        <v>314</v>
      </c>
      <c r="J2021" t="s">
        <v>289</v>
      </c>
      <c r="K2021" t="s">
        <v>290</v>
      </c>
      <c r="L2021" s="36">
        <v>1423</v>
      </c>
      <c r="M2021">
        <v>66</v>
      </c>
      <c r="N2021" s="66">
        <v>4.8599999999999997E-2</v>
      </c>
      <c r="O2021" s="36">
        <v>1357</v>
      </c>
      <c r="P2021" s="66">
        <v>4.8599999999999997E-2</v>
      </c>
      <c r="Q2021" s="36">
        <v>1387</v>
      </c>
      <c r="R2021" s="36">
        <v>1429</v>
      </c>
      <c r="S2021" s="36">
        <v>1354</v>
      </c>
      <c r="T2021" s="66">
        <v>2.5899999999999999E-2</v>
      </c>
      <c r="U2021" s="66">
        <v>4.1700000000000001E-2</v>
      </c>
      <c r="V2021" s="66">
        <v>-4.1000000000000003E-3</v>
      </c>
      <c r="W2021" s="66">
        <v>5.0900000000000001E-2</v>
      </c>
      <c r="X2021" s="1">
        <v>51800</v>
      </c>
      <c r="Y2021" s="1">
        <v>72257</v>
      </c>
      <c r="Z2021" s="1">
        <v>8679</v>
      </c>
      <c r="AA2021" t="s">
        <v>544</v>
      </c>
      <c r="AB2021" t="s">
        <v>353</v>
      </c>
      <c r="AC2021">
        <v>16.46</v>
      </c>
      <c r="AD2021">
        <v>0.91</v>
      </c>
      <c r="AE2021">
        <v>0</v>
      </c>
      <c r="AF2021" t="s">
        <v>230</v>
      </c>
      <c r="AG2021">
        <v>0</v>
      </c>
      <c r="AH2021" s="36">
        <v>1398</v>
      </c>
      <c r="AI2021" s="1">
        <v>1200</v>
      </c>
      <c r="AJ2021" s="36">
        <v>1398</v>
      </c>
      <c r="AK2021" s="1">
        <v>1200</v>
      </c>
      <c r="AL2021" s="2">
        <v>0.64166666666666672</v>
      </c>
      <c r="AM2021" s="3">
        <v>46241</v>
      </c>
      <c r="AN2021" t="s">
        <v>298</v>
      </c>
      <c r="AO2021" t="s">
        <v>335</v>
      </c>
    </row>
    <row r="2022" spans="1:41">
      <c r="A2022" s="8">
        <v>46224</v>
      </c>
      <c r="B2022" s="67">
        <v>4004.75</v>
      </c>
      <c r="C2022" s="67">
        <v>2.1800000000000002</v>
      </c>
      <c r="D2022" s="67">
        <v>66220</v>
      </c>
      <c r="E2022" s="67">
        <v>3.37</v>
      </c>
      <c r="F2022" s="69">
        <v>4182</v>
      </c>
      <c r="G2022" t="s">
        <v>44</v>
      </c>
      <c r="H2022">
        <v>0</v>
      </c>
      <c r="I2022" t="s">
        <v>288</v>
      </c>
      <c r="J2022" t="s">
        <v>289</v>
      </c>
      <c r="K2022" t="s">
        <v>295</v>
      </c>
      <c r="L2022" s="36">
        <v>4431</v>
      </c>
      <c r="M2022">
        <v>100</v>
      </c>
      <c r="N2022" s="66">
        <v>2.3099999999999999E-2</v>
      </c>
      <c r="O2022" s="36">
        <v>4331</v>
      </c>
      <c r="P2022" s="66">
        <v>2.3E-2</v>
      </c>
      <c r="Q2022" s="36">
        <v>4374</v>
      </c>
      <c r="R2022" s="36">
        <v>4462</v>
      </c>
      <c r="S2022" s="36">
        <v>4280</v>
      </c>
      <c r="T2022" s="66">
        <v>1.2999999999999999E-2</v>
      </c>
      <c r="U2022" s="66">
        <v>9.4999999999999998E-3</v>
      </c>
      <c r="V2022" s="66">
        <v>-6.8999999999999999E-3</v>
      </c>
      <c r="W2022" s="66">
        <v>3.5200000000000002E-2</v>
      </c>
      <c r="X2022" s="1">
        <v>588300</v>
      </c>
      <c r="Y2022" s="1">
        <v>2581917</v>
      </c>
      <c r="Z2022" s="1">
        <v>937983</v>
      </c>
      <c r="AA2022" t="s">
        <v>678</v>
      </c>
      <c r="AB2022" t="s">
        <v>355</v>
      </c>
      <c r="AC2022">
        <v>18.78</v>
      </c>
      <c r="AD2022">
        <v>1.33</v>
      </c>
      <c r="AE2022">
        <v>2.48</v>
      </c>
      <c r="AF2022" t="s">
        <v>230</v>
      </c>
      <c r="AG2022" s="1">
        <v>17300</v>
      </c>
      <c r="AH2022" s="36">
        <v>4405</v>
      </c>
      <c r="AI2022" s="1">
        <v>155100</v>
      </c>
      <c r="AJ2022" s="36">
        <v>4404</v>
      </c>
      <c r="AK2022" s="1">
        <v>157300</v>
      </c>
      <c r="AL2022" s="2">
        <v>0.64166666666666672</v>
      </c>
      <c r="AM2022" s="3">
        <v>46241</v>
      </c>
      <c r="AN2022" t="s">
        <v>298</v>
      </c>
      <c r="AO2022" t="s">
        <v>335</v>
      </c>
    </row>
    <row r="2023" spans="1:41">
      <c r="A2023" s="8">
        <v>46224</v>
      </c>
      <c r="B2023" s="67">
        <v>4004.75</v>
      </c>
      <c r="C2023" s="67">
        <v>2.1800000000000002</v>
      </c>
      <c r="D2023" s="67">
        <v>66220</v>
      </c>
      <c r="E2023" s="67">
        <v>3.37</v>
      </c>
      <c r="F2023" s="69">
        <v>4188</v>
      </c>
      <c r="G2023" t="s">
        <v>45</v>
      </c>
      <c r="H2023">
        <v>0</v>
      </c>
      <c r="I2023" t="s">
        <v>288</v>
      </c>
      <c r="J2023" t="s">
        <v>289</v>
      </c>
      <c r="K2023" t="s">
        <v>295</v>
      </c>
      <c r="L2023" s="36">
        <v>1197</v>
      </c>
      <c r="M2023">
        <v>29</v>
      </c>
      <c r="N2023" s="66">
        <v>2.4799999999999999E-2</v>
      </c>
      <c r="O2023" s="36">
        <v>1168</v>
      </c>
      <c r="P2023" s="66">
        <v>2.4799999999999999E-2</v>
      </c>
      <c r="Q2023" s="36">
        <v>1181.5</v>
      </c>
      <c r="R2023" s="36">
        <v>1200</v>
      </c>
      <c r="S2023" s="36">
        <v>1180</v>
      </c>
      <c r="T2023" s="66">
        <v>1.3100000000000001E-2</v>
      </c>
      <c r="U2023" s="66">
        <v>1.01E-2</v>
      </c>
      <c r="V2023" s="66">
        <v>-2.5000000000000001E-3</v>
      </c>
      <c r="W2023" s="66">
        <v>1.44E-2</v>
      </c>
      <c r="X2023" s="1">
        <v>4493900</v>
      </c>
      <c r="Y2023" s="1">
        <v>5354436</v>
      </c>
      <c r="Z2023" s="1">
        <v>1725436</v>
      </c>
      <c r="AA2023" t="s">
        <v>838</v>
      </c>
      <c r="AB2023" t="s">
        <v>357</v>
      </c>
      <c r="AC2023">
        <v>13.68</v>
      </c>
      <c r="AD2023">
        <v>0.92</v>
      </c>
      <c r="AE2023">
        <v>2.67</v>
      </c>
      <c r="AF2023" t="s">
        <v>230</v>
      </c>
      <c r="AG2023" s="1">
        <v>244100</v>
      </c>
      <c r="AH2023" s="36">
        <v>1232</v>
      </c>
      <c r="AI2023" s="1">
        <v>1547200</v>
      </c>
      <c r="AJ2023" s="36">
        <v>1231.5</v>
      </c>
      <c r="AK2023" s="1">
        <v>1554200</v>
      </c>
      <c r="AL2023" s="2">
        <v>0.64166666666666672</v>
      </c>
      <c r="AM2023" s="3">
        <v>46234</v>
      </c>
      <c r="AN2023" t="s">
        <v>298</v>
      </c>
      <c r="AO2023" t="s">
        <v>335</v>
      </c>
    </row>
    <row r="2024" spans="1:41">
      <c r="A2024" s="8">
        <v>46224</v>
      </c>
      <c r="B2024" s="67">
        <v>4004.75</v>
      </c>
      <c r="C2024" s="67">
        <v>2.1800000000000002</v>
      </c>
      <c r="D2024" s="67">
        <v>66220</v>
      </c>
      <c r="E2024" s="67">
        <v>3.37</v>
      </c>
      <c r="F2024" s="69">
        <v>4220</v>
      </c>
      <c r="G2024" t="s">
        <v>46</v>
      </c>
      <c r="H2024">
        <v>0</v>
      </c>
      <c r="I2024" t="s">
        <v>288</v>
      </c>
      <c r="J2024" t="s">
        <v>289</v>
      </c>
      <c r="K2024" t="s">
        <v>295</v>
      </c>
      <c r="L2024" s="36">
        <v>1816</v>
      </c>
      <c r="M2024">
        <v>40</v>
      </c>
      <c r="N2024" s="66">
        <v>2.2499999999999999E-2</v>
      </c>
      <c r="O2024" s="36">
        <v>1776</v>
      </c>
      <c r="P2024" s="66">
        <v>2.2499999999999999E-2</v>
      </c>
      <c r="Q2024" s="36">
        <v>1797</v>
      </c>
      <c r="R2024" s="36">
        <v>1829</v>
      </c>
      <c r="S2024" s="36">
        <v>1779</v>
      </c>
      <c r="T2024" s="66">
        <v>1.0500000000000001E-2</v>
      </c>
      <c r="U2024" s="66">
        <v>8.8000000000000005E-3</v>
      </c>
      <c r="V2024" s="66">
        <v>-7.1000000000000004E-3</v>
      </c>
      <c r="W2024" s="66">
        <v>2.07E-2</v>
      </c>
      <c r="X2024" s="1">
        <v>73800</v>
      </c>
      <c r="Y2024" s="1">
        <v>133360</v>
      </c>
      <c r="Z2024" s="1">
        <v>93115</v>
      </c>
      <c r="AA2024" t="s">
        <v>790</v>
      </c>
      <c r="AB2024" t="s">
        <v>578</v>
      </c>
      <c r="AC2024">
        <v>12.7</v>
      </c>
      <c r="AD2024">
        <v>1.27</v>
      </c>
      <c r="AE2024">
        <v>2.97</v>
      </c>
      <c r="AF2024" t="s">
        <v>230</v>
      </c>
      <c r="AG2024">
        <v>0</v>
      </c>
      <c r="AH2024" s="36">
        <v>1791</v>
      </c>
      <c r="AI2024" s="1">
        <v>8800</v>
      </c>
      <c r="AJ2024" s="36">
        <v>1790</v>
      </c>
      <c r="AK2024" s="1">
        <v>9000</v>
      </c>
      <c r="AL2024" s="2">
        <v>0.64166666666666672</v>
      </c>
      <c r="AM2024" s="3">
        <v>46234</v>
      </c>
      <c r="AN2024" t="s">
        <v>298</v>
      </c>
      <c r="AO2024" t="s">
        <v>335</v>
      </c>
    </row>
    <row r="2025" spans="1:41">
      <c r="A2025" s="8">
        <v>46224</v>
      </c>
      <c r="B2025" s="67">
        <v>4004.75</v>
      </c>
      <c r="C2025" s="67">
        <v>2.1800000000000002</v>
      </c>
      <c r="D2025" s="67">
        <v>66220</v>
      </c>
      <c r="E2025" s="67">
        <v>3.37</v>
      </c>
      <c r="F2025" s="69">
        <v>4334</v>
      </c>
      <c r="G2025" t="s">
        <v>47</v>
      </c>
      <c r="H2025">
        <v>0</v>
      </c>
      <c r="I2025" t="s">
        <v>314</v>
      </c>
      <c r="J2025" t="s">
        <v>323</v>
      </c>
      <c r="K2025" t="s">
        <v>295</v>
      </c>
      <c r="L2025">
        <v>382</v>
      </c>
      <c r="M2025">
        <v>2</v>
      </c>
      <c r="N2025" s="66">
        <v>5.3E-3</v>
      </c>
      <c r="O2025">
        <v>380</v>
      </c>
      <c r="P2025" s="66">
        <v>5.1999999999999998E-3</v>
      </c>
      <c r="Q2025">
        <v>379</v>
      </c>
      <c r="R2025">
        <v>388</v>
      </c>
      <c r="S2025">
        <v>376</v>
      </c>
      <c r="T2025" s="66">
        <v>7.9000000000000008E-3</v>
      </c>
      <c r="U2025" s="66">
        <v>-5.1999999999999998E-3</v>
      </c>
      <c r="V2025" s="66">
        <v>-1.54E-2</v>
      </c>
      <c r="W2025" s="66">
        <v>1.5900000000000001E-2</v>
      </c>
      <c r="X2025" s="1">
        <v>22500</v>
      </c>
      <c r="Y2025" s="1">
        <v>8623</v>
      </c>
      <c r="Z2025" s="1">
        <v>4238</v>
      </c>
      <c r="AA2025" t="s">
        <v>360</v>
      </c>
      <c r="AB2025" t="s">
        <v>693</v>
      </c>
      <c r="AC2025">
        <v>11.47</v>
      </c>
      <c r="AD2025">
        <v>1.26</v>
      </c>
      <c r="AE2025">
        <v>2.62</v>
      </c>
      <c r="AF2025">
        <v>0.1</v>
      </c>
      <c r="AG2025">
        <v>0</v>
      </c>
      <c r="AH2025">
        <v>386</v>
      </c>
      <c r="AI2025">
        <v>100</v>
      </c>
      <c r="AJ2025">
        <v>386</v>
      </c>
      <c r="AK2025">
        <v>100</v>
      </c>
      <c r="AL2025" s="2">
        <v>0.64166666666666672</v>
      </c>
      <c r="AN2025" t="s">
        <v>306</v>
      </c>
      <c r="AO2025" t="s">
        <v>351</v>
      </c>
    </row>
    <row r="2026" spans="1:41">
      <c r="A2026" s="8">
        <v>46224</v>
      </c>
      <c r="B2026" s="67">
        <v>4004.75</v>
      </c>
      <c r="C2026" s="67">
        <v>2.1800000000000002</v>
      </c>
      <c r="D2026" s="67">
        <v>66220</v>
      </c>
      <c r="E2026" s="67">
        <v>3.37</v>
      </c>
      <c r="F2026" s="69">
        <v>4523</v>
      </c>
      <c r="G2026" t="s">
        <v>48</v>
      </c>
      <c r="H2026">
        <v>0</v>
      </c>
      <c r="I2026" t="s">
        <v>288</v>
      </c>
      <c r="J2026" t="s">
        <v>289</v>
      </c>
      <c r="K2026" t="s">
        <v>295</v>
      </c>
      <c r="L2026" s="36">
        <v>4459</v>
      </c>
      <c r="M2026">
        <v>9</v>
      </c>
      <c r="N2026" s="66">
        <v>2E-3</v>
      </c>
      <c r="O2026" s="36">
        <v>4450</v>
      </c>
      <c r="P2026" s="66">
        <v>2E-3</v>
      </c>
      <c r="Q2026" s="36">
        <v>4455</v>
      </c>
      <c r="R2026" s="36">
        <v>4529</v>
      </c>
      <c r="S2026" s="36">
        <v>4452</v>
      </c>
      <c r="T2026" s="66">
        <v>8.0000000000000004E-4</v>
      </c>
      <c r="U2026" s="66">
        <v>-8.2000000000000007E-3</v>
      </c>
      <c r="V2026" s="66">
        <v>-1.54E-2</v>
      </c>
      <c r="W2026" s="66">
        <v>1.5E-3</v>
      </c>
      <c r="X2026" s="1">
        <v>1356900</v>
      </c>
      <c r="Y2026" s="1">
        <v>6078028</v>
      </c>
      <c r="Z2026" s="1">
        <v>1300463</v>
      </c>
      <c r="AA2026" t="s">
        <v>362</v>
      </c>
      <c r="AB2026" t="s">
        <v>631</v>
      </c>
      <c r="AC2026">
        <v>24.07</v>
      </c>
      <c r="AD2026">
        <v>1.39</v>
      </c>
      <c r="AE2026">
        <v>3.59</v>
      </c>
      <c r="AF2026" t="s">
        <v>230</v>
      </c>
      <c r="AG2026" s="1">
        <v>75000</v>
      </c>
      <c r="AH2026" s="36">
        <v>4553</v>
      </c>
      <c r="AI2026" s="1">
        <v>379600</v>
      </c>
      <c r="AJ2026" s="36">
        <v>4552</v>
      </c>
      <c r="AK2026" s="1">
        <v>405600</v>
      </c>
      <c r="AL2026" s="2">
        <v>0.64166666666666672</v>
      </c>
      <c r="AM2026" s="3">
        <v>46237</v>
      </c>
      <c r="AN2026" t="s">
        <v>298</v>
      </c>
      <c r="AO2026" t="s">
        <v>364</v>
      </c>
    </row>
    <row r="2027" spans="1:41">
      <c r="A2027" s="8">
        <v>46224</v>
      </c>
      <c r="B2027" s="67">
        <v>4004.75</v>
      </c>
      <c r="C2027" s="67">
        <v>2.1800000000000002</v>
      </c>
      <c r="D2027" s="67">
        <v>66220</v>
      </c>
      <c r="E2027" s="67">
        <v>3.37</v>
      </c>
      <c r="F2027" s="69">
        <v>4528</v>
      </c>
      <c r="G2027" t="s">
        <v>49</v>
      </c>
      <c r="H2027">
        <v>0</v>
      </c>
      <c r="I2027" t="s">
        <v>288</v>
      </c>
      <c r="J2027" t="s">
        <v>289</v>
      </c>
      <c r="K2027" t="s">
        <v>290</v>
      </c>
      <c r="L2027" s="36">
        <v>2402.5</v>
      </c>
      <c r="M2027">
        <v>-23</v>
      </c>
      <c r="N2027" s="66">
        <v>-9.4999999999999998E-3</v>
      </c>
      <c r="O2027" s="36">
        <v>2425.5</v>
      </c>
      <c r="P2027" s="66">
        <v>-9.4000000000000004E-3</v>
      </c>
      <c r="Q2027" s="36">
        <v>2432</v>
      </c>
      <c r="R2027" s="36">
        <v>2448.5</v>
      </c>
      <c r="S2027" s="36">
        <v>2394.5</v>
      </c>
      <c r="T2027" s="66">
        <v>-1.21E-2</v>
      </c>
      <c r="U2027" s="66">
        <v>-5.4999999999999997E-3</v>
      </c>
      <c r="V2027" s="66">
        <v>-1.8700000000000001E-2</v>
      </c>
      <c r="W2027" s="66">
        <v>3.3E-3</v>
      </c>
      <c r="X2027" s="1">
        <v>800800</v>
      </c>
      <c r="Y2027" s="1">
        <v>1934270</v>
      </c>
      <c r="Z2027" s="1">
        <v>1198109</v>
      </c>
      <c r="AA2027" t="s">
        <v>365</v>
      </c>
      <c r="AB2027" t="s">
        <v>580</v>
      </c>
      <c r="AC2027">
        <v>15.91</v>
      </c>
      <c r="AD2027">
        <v>1.32</v>
      </c>
      <c r="AE2027">
        <v>3.33</v>
      </c>
      <c r="AF2027" t="s">
        <v>230</v>
      </c>
      <c r="AG2027" s="1">
        <v>75500</v>
      </c>
      <c r="AH2027" s="36">
        <v>2313.5</v>
      </c>
      <c r="AI2027" s="1">
        <v>515500</v>
      </c>
      <c r="AJ2027" s="36">
        <v>2313</v>
      </c>
      <c r="AK2027" s="1">
        <v>506000</v>
      </c>
      <c r="AL2027" s="2">
        <v>0.64166666666666672</v>
      </c>
      <c r="AM2027" s="3">
        <v>46234</v>
      </c>
      <c r="AN2027" t="s">
        <v>298</v>
      </c>
      <c r="AO2027" t="s">
        <v>364</v>
      </c>
    </row>
    <row r="2028" spans="1:41">
      <c r="A2028" s="8">
        <v>46224</v>
      </c>
      <c r="B2028" s="67">
        <v>4004.75</v>
      </c>
      <c r="C2028" s="67">
        <v>2.1800000000000002</v>
      </c>
      <c r="D2028" s="67">
        <v>66220</v>
      </c>
      <c r="E2028" s="67">
        <v>3.37</v>
      </c>
      <c r="F2028" s="69">
        <v>4661</v>
      </c>
      <c r="G2028" t="s">
        <v>50</v>
      </c>
      <c r="H2028">
        <v>0</v>
      </c>
      <c r="I2028" t="s">
        <v>288</v>
      </c>
      <c r="J2028" t="s">
        <v>289</v>
      </c>
      <c r="K2028" t="s">
        <v>295</v>
      </c>
      <c r="L2028" s="36">
        <v>2741.5</v>
      </c>
      <c r="M2028">
        <v>12</v>
      </c>
      <c r="N2028" s="66">
        <v>4.4000000000000003E-3</v>
      </c>
      <c r="O2028" s="36">
        <v>2729.5</v>
      </c>
      <c r="P2028" s="66">
        <v>4.3E-3</v>
      </c>
      <c r="Q2028" s="36">
        <v>2740</v>
      </c>
      <c r="R2028" s="36">
        <v>2822</v>
      </c>
      <c r="S2028" s="36">
        <v>2721</v>
      </c>
      <c r="T2028" s="66">
        <v>5.0000000000000001E-4</v>
      </c>
      <c r="U2028" s="66">
        <v>-1.17E-2</v>
      </c>
      <c r="V2028" s="66">
        <v>-2.8500000000000001E-2</v>
      </c>
      <c r="W2028" s="66">
        <v>7.4999999999999997E-3</v>
      </c>
      <c r="X2028" s="1">
        <v>5035400</v>
      </c>
      <c r="Y2028" s="1">
        <v>13927933</v>
      </c>
      <c r="Z2028" s="1">
        <v>4935935</v>
      </c>
      <c r="AA2028" t="s">
        <v>367</v>
      </c>
      <c r="AB2028" t="s">
        <v>368</v>
      </c>
      <c r="AC2028">
        <v>38.39</v>
      </c>
      <c r="AD2028">
        <v>4.08</v>
      </c>
      <c r="AE2028">
        <v>0.57999999999999996</v>
      </c>
      <c r="AF2028" t="s">
        <v>230</v>
      </c>
      <c r="AG2028">
        <v>0</v>
      </c>
      <c r="AH2028" s="36">
        <v>2765</v>
      </c>
      <c r="AI2028" s="1">
        <v>1060400</v>
      </c>
      <c r="AJ2028" s="36">
        <v>2764.5</v>
      </c>
      <c r="AK2028" s="1">
        <v>1059200</v>
      </c>
      <c r="AL2028" s="2">
        <v>0.64166666666666672</v>
      </c>
      <c r="AM2028" s="3">
        <v>46233</v>
      </c>
      <c r="AN2028" t="s">
        <v>298</v>
      </c>
      <c r="AO2028" t="s">
        <v>313</v>
      </c>
    </row>
    <row r="2029" spans="1:41">
      <c r="A2029" s="8">
        <v>46224</v>
      </c>
      <c r="B2029" s="67">
        <v>4004.75</v>
      </c>
      <c r="C2029" s="67">
        <v>2.1800000000000002</v>
      </c>
      <c r="D2029" s="67">
        <v>66220</v>
      </c>
      <c r="E2029" s="67">
        <v>3.37</v>
      </c>
      <c r="F2029" s="69">
        <v>5020</v>
      </c>
      <c r="G2029" t="s">
        <v>51</v>
      </c>
      <c r="H2029">
        <v>0</v>
      </c>
      <c r="I2029" t="s">
        <v>288</v>
      </c>
      <c r="J2029" t="s">
        <v>289</v>
      </c>
      <c r="K2029" t="s">
        <v>290</v>
      </c>
      <c r="L2029" s="36">
        <v>1299.5</v>
      </c>
      <c r="M2029">
        <v>56</v>
      </c>
      <c r="N2029" s="66">
        <v>4.4999999999999998E-2</v>
      </c>
      <c r="O2029" s="36">
        <v>1243.5</v>
      </c>
      <c r="P2029" s="66">
        <v>4.4999999999999998E-2</v>
      </c>
      <c r="Q2029" s="36">
        <v>1291</v>
      </c>
      <c r="R2029" s="36">
        <v>1307</v>
      </c>
      <c r="S2029" s="36">
        <v>1273.5</v>
      </c>
      <c r="T2029" s="66">
        <v>6.4999999999999997E-3</v>
      </c>
      <c r="U2029" s="66">
        <v>-4.1999999999999997E-3</v>
      </c>
      <c r="V2029" s="66">
        <v>-5.7000000000000002E-3</v>
      </c>
      <c r="W2029" s="66">
        <v>2.0400000000000001E-2</v>
      </c>
      <c r="X2029" s="1">
        <v>5363300</v>
      </c>
      <c r="Y2029" s="1">
        <v>6941582</v>
      </c>
      <c r="Z2029" s="1">
        <v>3517443</v>
      </c>
      <c r="AA2029" t="s">
        <v>369</v>
      </c>
      <c r="AB2029" t="s">
        <v>370</v>
      </c>
      <c r="AC2029">
        <v>8.34</v>
      </c>
      <c r="AD2029">
        <v>1.03</v>
      </c>
      <c r="AE2029">
        <v>2.62</v>
      </c>
      <c r="AF2029" t="s">
        <v>230</v>
      </c>
      <c r="AG2029" s="1">
        <v>284000</v>
      </c>
      <c r="AH2029" s="36">
        <v>1355</v>
      </c>
      <c r="AI2029" s="1">
        <v>2663400</v>
      </c>
      <c r="AJ2029" s="36">
        <v>1354.5</v>
      </c>
      <c r="AK2029" s="1">
        <v>2744500</v>
      </c>
      <c r="AL2029" s="2">
        <v>0.64166666666666672</v>
      </c>
      <c r="AM2029" s="3">
        <v>46241</v>
      </c>
      <c r="AN2029" t="s">
        <v>298</v>
      </c>
      <c r="AO2029" t="s">
        <v>371</v>
      </c>
    </row>
    <row r="2030" spans="1:41">
      <c r="A2030" s="8">
        <v>46224</v>
      </c>
      <c r="B2030" s="67">
        <v>4004.75</v>
      </c>
      <c r="C2030" s="67">
        <v>2.1800000000000002</v>
      </c>
      <c r="D2030" s="67">
        <v>66220</v>
      </c>
      <c r="E2030" s="67">
        <v>3.37</v>
      </c>
      <c r="F2030" s="69">
        <v>5201</v>
      </c>
      <c r="G2030" t="s">
        <v>52</v>
      </c>
      <c r="H2030">
        <v>0</v>
      </c>
      <c r="I2030" t="s">
        <v>288</v>
      </c>
      <c r="J2030" t="s">
        <v>289</v>
      </c>
      <c r="K2030" t="s">
        <v>290</v>
      </c>
      <c r="L2030" s="36">
        <v>6222</v>
      </c>
      <c r="M2030">
        <v>87</v>
      </c>
      <c r="N2030" s="66">
        <v>1.4200000000000001E-2</v>
      </c>
      <c r="O2030" s="36">
        <v>6135</v>
      </c>
      <c r="P2030" s="66">
        <v>1.41E-2</v>
      </c>
      <c r="Q2030" s="36">
        <v>6165</v>
      </c>
      <c r="R2030" s="36">
        <v>6242</v>
      </c>
      <c r="S2030" s="36">
        <v>6110</v>
      </c>
      <c r="T2030" s="66">
        <v>9.1999999999999998E-3</v>
      </c>
      <c r="U2030" s="66">
        <v>4.1000000000000003E-3</v>
      </c>
      <c r="V2030" s="66">
        <v>-3.2000000000000002E-3</v>
      </c>
      <c r="W2030" s="66">
        <v>1.83E-2</v>
      </c>
      <c r="X2030" s="1">
        <v>849700</v>
      </c>
      <c r="Y2030" s="1">
        <v>5256364</v>
      </c>
      <c r="Z2030" s="1">
        <v>1352878</v>
      </c>
      <c r="AA2030" t="s">
        <v>581</v>
      </c>
      <c r="AB2030" t="s">
        <v>373</v>
      </c>
      <c r="AC2030">
        <v>17.16</v>
      </c>
      <c r="AD2030">
        <v>0.88</v>
      </c>
      <c r="AE2030">
        <v>3.38</v>
      </c>
      <c r="AF2030" t="s">
        <v>230</v>
      </c>
      <c r="AG2030" s="1">
        <v>59000</v>
      </c>
      <c r="AH2030" s="36">
        <v>6400</v>
      </c>
      <c r="AI2030" s="1">
        <v>228400</v>
      </c>
      <c r="AJ2030" s="36">
        <v>6399</v>
      </c>
      <c r="AK2030" s="1">
        <v>226300</v>
      </c>
      <c r="AL2030" s="2">
        <v>0.64166666666666672</v>
      </c>
      <c r="AM2030" s="3">
        <v>46238</v>
      </c>
      <c r="AN2030" t="s">
        <v>293</v>
      </c>
      <c r="AO2030" t="s">
        <v>341</v>
      </c>
    </row>
    <row r="2031" spans="1:41">
      <c r="A2031" s="8">
        <v>46224</v>
      </c>
      <c r="B2031" s="67">
        <v>4004.75</v>
      </c>
      <c r="C2031" s="67">
        <v>2.1800000000000002</v>
      </c>
      <c r="D2031" s="67">
        <v>66220</v>
      </c>
      <c r="E2031" s="67">
        <v>3.37</v>
      </c>
      <c r="F2031" s="69">
        <v>5302</v>
      </c>
      <c r="G2031" t="s">
        <v>53</v>
      </c>
      <c r="H2031">
        <v>0</v>
      </c>
      <c r="I2031" t="s">
        <v>288</v>
      </c>
      <c r="J2031" t="s">
        <v>289</v>
      </c>
      <c r="K2031" t="s">
        <v>290</v>
      </c>
      <c r="L2031" s="36">
        <v>4695</v>
      </c>
      <c r="M2031">
        <v>65</v>
      </c>
      <c r="N2031" s="66">
        <v>1.4E-2</v>
      </c>
      <c r="O2031" s="36">
        <v>4630</v>
      </c>
      <c r="P2031" s="66">
        <v>1.4E-2</v>
      </c>
      <c r="Q2031" s="36">
        <v>4690</v>
      </c>
      <c r="R2031" s="36">
        <v>4700</v>
      </c>
      <c r="S2031" s="36">
        <v>4645</v>
      </c>
      <c r="T2031" s="66">
        <v>1E-3</v>
      </c>
      <c r="U2031" s="66">
        <v>7.4999999999999997E-3</v>
      </c>
      <c r="V2031" s="66">
        <v>-1E-3</v>
      </c>
      <c r="W2031" s="66">
        <v>1.0699999999999999E-2</v>
      </c>
      <c r="X2031" s="1">
        <v>46300</v>
      </c>
      <c r="Y2031" s="1">
        <v>216500</v>
      </c>
      <c r="Z2031" s="1">
        <v>55553</v>
      </c>
      <c r="AA2031" t="s">
        <v>374</v>
      </c>
      <c r="AB2031" t="s">
        <v>375</v>
      </c>
      <c r="AC2031">
        <v>18.829999999999998</v>
      </c>
      <c r="AD2031">
        <v>0.95</v>
      </c>
      <c r="AE2031">
        <v>4.26</v>
      </c>
      <c r="AF2031" t="s">
        <v>230</v>
      </c>
      <c r="AG2031" s="1">
        <v>13500</v>
      </c>
      <c r="AH2031" s="36">
        <v>4715</v>
      </c>
      <c r="AI2031" s="1">
        <v>4700</v>
      </c>
      <c r="AJ2031" s="36">
        <v>4710</v>
      </c>
      <c r="AK2031" s="1">
        <v>3600</v>
      </c>
      <c r="AL2031" s="2">
        <v>0.64166666666666672</v>
      </c>
      <c r="AM2031" s="3">
        <v>46244</v>
      </c>
      <c r="AN2031" t="s">
        <v>293</v>
      </c>
      <c r="AO2031" t="s">
        <v>341</v>
      </c>
    </row>
    <row r="2032" spans="1:41">
      <c r="A2032" s="8">
        <v>46224</v>
      </c>
      <c r="B2032" s="67">
        <v>4004.75</v>
      </c>
      <c r="C2032" s="67">
        <v>2.1800000000000002</v>
      </c>
      <c r="D2032" s="67">
        <v>66220</v>
      </c>
      <c r="E2032" s="67">
        <v>3.37</v>
      </c>
      <c r="F2032" s="69">
        <v>5310</v>
      </c>
      <c r="G2032" t="s">
        <v>54</v>
      </c>
      <c r="H2032">
        <v>0</v>
      </c>
      <c r="I2032" t="s">
        <v>288</v>
      </c>
      <c r="J2032" t="s">
        <v>289</v>
      </c>
      <c r="K2032" t="s">
        <v>290</v>
      </c>
      <c r="L2032" s="36">
        <v>6620</v>
      </c>
      <c r="M2032">
        <v>140</v>
      </c>
      <c r="N2032" s="66">
        <v>2.1600000000000001E-2</v>
      </c>
      <c r="O2032" s="36">
        <v>6480</v>
      </c>
      <c r="P2032" s="66">
        <v>2.1600000000000001E-2</v>
      </c>
      <c r="Q2032" s="36">
        <v>6570</v>
      </c>
      <c r="R2032" s="36">
        <v>6670</v>
      </c>
      <c r="S2032" s="36">
        <v>6350</v>
      </c>
      <c r="T2032" s="66">
        <v>7.6E-3</v>
      </c>
      <c r="U2032" s="66">
        <v>1.6799999999999999E-2</v>
      </c>
      <c r="V2032" s="66">
        <v>-7.4000000000000003E-3</v>
      </c>
      <c r="W2032" s="66">
        <v>4.2500000000000003E-2</v>
      </c>
      <c r="X2032" s="1">
        <v>82800</v>
      </c>
      <c r="Y2032" s="1">
        <v>541304</v>
      </c>
      <c r="Z2032" s="1">
        <v>138970</v>
      </c>
      <c r="AA2032" t="s">
        <v>662</v>
      </c>
      <c r="AB2032" t="s">
        <v>377</v>
      </c>
      <c r="AC2032">
        <v>28.33</v>
      </c>
      <c r="AD2032">
        <v>1.42</v>
      </c>
      <c r="AE2032">
        <v>2.19</v>
      </c>
      <c r="AF2032" t="s">
        <v>230</v>
      </c>
      <c r="AG2032" s="1">
        <v>4200</v>
      </c>
      <c r="AH2032" s="36">
        <v>6660</v>
      </c>
      <c r="AI2032" s="1">
        <v>9700</v>
      </c>
      <c r="AJ2032" s="36">
        <v>6650</v>
      </c>
      <c r="AK2032" s="1">
        <v>9800</v>
      </c>
      <c r="AL2032" s="2">
        <v>0.64166666666666672</v>
      </c>
      <c r="AM2032" s="3">
        <v>46241</v>
      </c>
      <c r="AN2032" t="s">
        <v>293</v>
      </c>
      <c r="AO2032" t="s">
        <v>341</v>
      </c>
    </row>
    <row r="2033" spans="1:41">
      <c r="A2033" s="8">
        <v>46224</v>
      </c>
      <c r="B2033" s="67">
        <v>4004.75</v>
      </c>
      <c r="C2033" s="67">
        <v>2.1800000000000002</v>
      </c>
      <c r="D2033" s="67">
        <v>66220</v>
      </c>
      <c r="E2033" s="67">
        <v>3.37</v>
      </c>
      <c r="F2033" s="69">
        <v>5334</v>
      </c>
      <c r="G2033" t="s">
        <v>55</v>
      </c>
      <c r="H2033">
        <v>0</v>
      </c>
      <c r="I2033" t="s">
        <v>288</v>
      </c>
      <c r="J2033" t="s">
        <v>289</v>
      </c>
      <c r="K2033" t="s">
        <v>295</v>
      </c>
      <c r="L2033" s="36">
        <v>9684</v>
      </c>
      <c r="M2033">
        <v>326</v>
      </c>
      <c r="N2033" s="66">
        <v>3.4799999999999998E-2</v>
      </c>
      <c r="O2033" s="36">
        <v>9358</v>
      </c>
      <c r="P2033" s="66">
        <v>3.4799999999999998E-2</v>
      </c>
      <c r="Q2033" s="36">
        <v>9359</v>
      </c>
      <c r="R2033" s="36">
        <v>9720</v>
      </c>
      <c r="S2033" s="36">
        <v>9347</v>
      </c>
      <c r="T2033" s="66">
        <v>3.4700000000000002E-2</v>
      </c>
      <c r="U2033" s="66">
        <v>0.02</v>
      </c>
      <c r="V2033" s="66">
        <v>-3.7000000000000002E-3</v>
      </c>
      <c r="W2033" s="66">
        <v>3.5999999999999997E-2</v>
      </c>
      <c r="X2033" s="1">
        <v>948700</v>
      </c>
      <c r="Y2033" s="1">
        <v>9044833</v>
      </c>
      <c r="Z2033" s="1">
        <v>1929514</v>
      </c>
      <c r="AA2033" t="s">
        <v>709</v>
      </c>
      <c r="AB2033" t="s">
        <v>379</v>
      </c>
      <c r="AC2033">
        <v>17.98</v>
      </c>
      <c r="AD2033">
        <v>2.4700000000000002</v>
      </c>
      <c r="AE2033">
        <v>2.17</v>
      </c>
      <c r="AF2033" t="s">
        <v>230</v>
      </c>
      <c r="AG2033" s="1">
        <v>26500</v>
      </c>
      <c r="AH2033" s="36">
        <v>9678</v>
      </c>
      <c r="AI2033" s="1">
        <v>169700</v>
      </c>
      <c r="AJ2033" s="36">
        <v>9677</v>
      </c>
      <c r="AK2033" s="1">
        <v>169900</v>
      </c>
      <c r="AL2033" s="2">
        <v>0.64166666666666672</v>
      </c>
      <c r="AM2033" s="3">
        <v>46234</v>
      </c>
      <c r="AN2033" t="s">
        <v>298</v>
      </c>
      <c r="AO2033" t="s">
        <v>341</v>
      </c>
    </row>
    <row r="2034" spans="1:41">
      <c r="A2034" s="8">
        <v>46224</v>
      </c>
      <c r="B2034" s="67">
        <v>4004.75</v>
      </c>
      <c r="C2034" s="67">
        <v>2.1800000000000002</v>
      </c>
      <c r="D2034" s="67">
        <v>66220</v>
      </c>
      <c r="E2034" s="67">
        <v>3.37</v>
      </c>
      <c r="F2034" s="69">
        <v>5706</v>
      </c>
      <c r="G2034" t="s">
        <v>56</v>
      </c>
      <c r="H2034">
        <v>0</v>
      </c>
      <c r="I2034" t="s">
        <v>288</v>
      </c>
      <c r="J2034" t="s">
        <v>289</v>
      </c>
      <c r="K2034" t="s">
        <v>290</v>
      </c>
      <c r="L2034" s="36">
        <v>31120</v>
      </c>
      <c r="M2034" s="36">
        <v>1140</v>
      </c>
      <c r="N2034" s="66">
        <v>3.7999999999999999E-2</v>
      </c>
      <c r="O2034" s="36">
        <v>29980</v>
      </c>
      <c r="P2034" s="66">
        <v>3.7999999999999999E-2</v>
      </c>
      <c r="Q2034" s="36">
        <v>30480</v>
      </c>
      <c r="R2034" s="36">
        <v>31400</v>
      </c>
      <c r="S2034" s="36">
        <v>29335</v>
      </c>
      <c r="T2034" s="66">
        <v>2.0899999999999998E-2</v>
      </c>
      <c r="U2034" s="66">
        <v>3.73E-2</v>
      </c>
      <c r="V2034" s="66">
        <v>-8.8999999999999999E-3</v>
      </c>
      <c r="W2034" s="66">
        <v>6.08E-2</v>
      </c>
      <c r="X2034" s="1">
        <v>998400</v>
      </c>
      <c r="Y2034" s="1">
        <v>30390222</v>
      </c>
      <c r="Z2034" s="1">
        <v>1786768</v>
      </c>
      <c r="AA2034" t="s">
        <v>521</v>
      </c>
      <c r="AB2034" t="s">
        <v>381</v>
      </c>
      <c r="AC2034">
        <v>23.74</v>
      </c>
      <c r="AD2034">
        <v>4.32</v>
      </c>
      <c r="AE2034">
        <v>0.9</v>
      </c>
      <c r="AF2034" t="s">
        <v>230</v>
      </c>
      <c r="AG2034" s="1">
        <v>4100</v>
      </c>
      <c r="AH2034" s="36">
        <v>30890</v>
      </c>
      <c r="AI2034" s="1">
        <v>68100</v>
      </c>
      <c r="AJ2034" s="36">
        <v>30880</v>
      </c>
      <c r="AK2034" s="1">
        <v>69900</v>
      </c>
      <c r="AL2034" s="2">
        <v>0.64166666666666672</v>
      </c>
      <c r="AM2034" s="3">
        <v>46241</v>
      </c>
      <c r="AN2034" t="s">
        <v>298</v>
      </c>
      <c r="AO2034" t="s">
        <v>382</v>
      </c>
    </row>
    <row r="2035" spans="1:41">
      <c r="A2035" s="8">
        <v>46224</v>
      </c>
      <c r="B2035" s="67">
        <v>4004.75</v>
      </c>
      <c r="C2035" s="67">
        <v>2.1800000000000002</v>
      </c>
      <c r="D2035" s="67">
        <v>66220</v>
      </c>
      <c r="E2035" s="67">
        <v>3.37</v>
      </c>
      <c r="F2035" s="69">
        <v>5711</v>
      </c>
      <c r="G2035" t="s">
        <v>57</v>
      </c>
      <c r="H2035">
        <v>0</v>
      </c>
      <c r="I2035" t="s">
        <v>288</v>
      </c>
      <c r="J2035" t="s">
        <v>289</v>
      </c>
      <c r="K2035" t="s">
        <v>290</v>
      </c>
      <c r="L2035" s="36">
        <v>4112</v>
      </c>
      <c r="M2035">
        <v>142</v>
      </c>
      <c r="N2035" s="66">
        <v>3.5799999999999998E-2</v>
      </c>
      <c r="O2035" s="36">
        <v>3970</v>
      </c>
      <c r="P2035" s="66">
        <v>3.5700000000000003E-2</v>
      </c>
      <c r="Q2035" s="36">
        <v>4040</v>
      </c>
      <c r="R2035" s="36">
        <v>4119</v>
      </c>
      <c r="S2035" s="36">
        <v>3999</v>
      </c>
      <c r="T2035" s="66">
        <v>1.78E-2</v>
      </c>
      <c r="U2035" s="66">
        <v>1.38E-2</v>
      </c>
      <c r="V2035" s="66">
        <v>-1.6000000000000001E-3</v>
      </c>
      <c r="W2035" s="66">
        <v>2.8199999999999999E-2</v>
      </c>
      <c r="X2035" s="1">
        <v>963600</v>
      </c>
      <c r="Y2035" s="1">
        <v>3917951</v>
      </c>
      <c r="Z2035" s="1">
        <v>540684</v>
      </c>
      <c r="AA2035" t="s">
        <v>383</v>
      </c>
      <c r="AB2035" t="s">
        <v>384</v>
      </c>
      <c r="AC2035">
        <v>10.96</v>
      </c>
      <c r="AD2035">
        <v>0.72</v>
      </c>
      <c r="AE2035">
        <v>2.82</v>
      </c>
      <c r="AF2035" t="s">
        <v>230</v>
      </c>
      <c r="AG2035" s="1">
        <v>27100</v>
      </c>
      <c r="AH2035" s="36">
        <v>4135</v>
      </c>
      <c r="AI2035" s="1">
        <v>189500</v>
      </c>
      <c r="AJ2035" s="36">
        <v>4134</v>
      </c>
      <c r="AK2035" s="1">
        <v>189200</v>
      </c>
      <c r="AL2035" s="2">
        <v>0.64166666666666672</v>
      </c>
      <c r="AM2035" s="3">
        <v>46240</v>
      </c>
      <c r="AN2035" t="s">
        <v>298</v>
      </c>
      <c r="AO2035" t="s">
        <v>382</v>
      </c>
    </row>
    <row r="2036" spans="1:41">
      <c r="A2036" s="8">
        <v>46224</v>
      </c>
      <c r="B2036" s="67">
        <v>4004.75</v>
      </c>
      <c r="C2036" s="67">
        <v>2.1800000000000002</v>
      </c>
      <c r="D2036" s="67">
        <v>66220</v>
      </c>
      <c r="E2036" s="67">
        <v>3.37</v>
      </c>
      <c r="F2036" s="69">
        <v>5713</v>
      </c>
      <c r="G2036" t="s">
        <v>58</v>
      </c>
      <c r="H2036">
        <v>0</v>
      </c>
      <c r="I2036" t="s">
        <v>288</v>
      </c>
      <c r="J2036" t="s">
        <v>289</v>
      </c>
      <c r="K2036" t="s">
        <v>290</v>
      </c>
      <c r="L2036" s="36">
        <v>7261</v>
      </c>
      <c r="M2036">
        <v>467</v>
      </c>
      <c r="N2036" s="66">
        <v>6.8699999999999997E-2</v>
      </c>
      <c r="O2036" s="36">
        <v>6794</v>
      </c>
      <c r="P2036" s="66">
        <v>6.8699999999999997E-2</v>
      </c>
      <c r="Q2036" s="36">
        <v>6982</v>
      </c>
      <c r="R2036" s="36">
        <v>7317</v>
      </c>
      <c r="S2036" s="36">
        <v>6923</v>
      </c>
      <c r="T2036" s="66">
        <v>3.9899999999999998E-2</v>
      </c>
      <c r="U2036" s="66">
        <v>1.26E-2</v>
      </c>
      <c r="V2036" s="66">
        <v>-7.6E-3</v>
      </c>
      <c r="W2036" s="66">
        <v>4.8800000000000003E-2</v>
      </c>
      <c r="X2036" s="1">
        <v>2776200</v>
      </c>
      <c r="Y2036" s="1">
        <v>19810406</v>
      </c>
      <c r="Z2036" s="1">
        <v>2111600</v>
      </c>
      <c r="AA2036" t="s">
        <v>385</v>
      </c>
      <c r="AB2036" t="s">
        <v>386</v>
      </c>
      <c r="AC2036">
        <v>13</v>
      </c>
      <c r="AD2036">
        <v>0.94</v>
      </c>
      <c r="AE2036">
        <v>2.85</v>
      </c>
      <c r="AF2036" t="s">
        <v>230</v>
      </c>
      <c r="AG2036" s="1">
        <v>64400</v>
      </c>
      <c r="AH2036" s="36">
        <v>7345</v>
      </c>
      <c r="AI2036" s="1">
        <v>391300</v>
      </c>
      <c r="AJ2036" s="36">
        <v>7344</v>
      </c>
      <c r="AK2036" s="1">
        <v>450400</v>
      </c>
      <c r="AL2036" s="2">
        <v>0.64166666666666672</v>
      </c>
      <c r="AM2036" s="3">
        <v>46244</v>
      </c>
      <c r="AN2036" t="s">
        <v>298</v>
      </c>
      <c r="AO2036" t="s">
        <v>382</v>
      </c>
    </row>
    <row r="2037" spans="1:41">
      <c r="A2037" s="8">
        <v>46224</v>
      </c>
      <c r="B2037" s="67">
        <v>4004.75</v>
      </c>
      <c r="C2037" s="67">
        <v>2.1800000000000002</v>
      </c>
      <c r="D2037" s="67">
        <v>66220</v>
      </c>
      <c r="E2037" s="67">
        <v>3.37</v>
      </c>
      <c r="F2037" s="69">
        <v>5802</v>
      </c>
      <c r="G2037" t="s">
        <v>59</v>
      </c>
      <c r="H2037">
        <v>0</v>
      </c>
      <c r="I2037" t="s">
        <v>288</v>
      </c>
      <c r="J2037" t="s">
        <v>289</v>
      </c>
      <c r="K2037" t="s">
        <v>290</v>
      </c>
      <c r="L2037" s="36">
        <v>2326</v>
      </c>
      <c r="M2037">
        <v>77</v>
      </c>
      <c r="N2037" s="66">
        <v>3.4200000000000001E-2</v>
      </c>
      <c r="O2037" s="36">
        <v>2249</v>
      </c>
      <c r="P2037" s="66">
        <v>3.4200000000000001E-2</v>
      </c>
      <c r="Q2037" s="36">
        <v>2299</v>
      </c>
      <c r="R2037" s="36">
        <v>2340</v>
      </c>
      <c r="S2037" s="36">
        <v>2253.5</v>
      </c>
      <c r="T2037" s="66">
        <v>1.17E-2</v>
      </c>
      <c r="U2037" s="66">
        <v>1.0800000000000001E-2</v>
      </c>
      <c r="V2037" s="66">
        <v>-5.8999999999999999E-3</v>
      </c>
      <c r="W2037" s="66">
        <v>3.2099999999999997E-2</v>
      </c>
      <c r="X2037" s="1">
        <v>17975800</v>
      </c>
      <c r="Y2037" s="1">
        <v>41344185</v>
      </c>
      <c r="Z2037" s="1">
        <v>7386823</v>
      </c>
      <c r="AA2037" t="s">
        <v>694</v>
      </c>
      <c r="AB2037" t="s">
        <v>849</v>
      </c>
      <c r="AC2037">
        <v>22.32</v>
      </c>
      <c r="AD2037">
        <v>2.64</v>
      </c>
      <c r="AE2037">
        <v>1.68</v>
      </c>
      <c r="AF2037" t="s">
        <v>230</v>
      </c>
      <c r="AG2037" s="1">
        <v>327700</v>
      </c>
      <c r="AH2037" s="36">
        <v>2371</v>
      </c>
      <c r="AI2037" s="1">
        <v>2859800</v>
      </c>
      <c r="AJ2037" s="36">
        <v>2370.5</v>
      </c>
      <c r="AK2037" s="1">
        <v>2857300</v>
      </c>
      <c r="AL2037" s="2">
        <v>0.64166666666666672</v>
      </c>
      <c r="AM2037" s="3">
        <v>46234</v>
      </c>
      <c r="AN2037" t="s">
        <v>298</v>
      </c>
      <c r="AO2037" t="s">
        <v>382</v>
      </c>
    </row>
    <row r="2038" spans="1:41">
      <c r="A2038" s="8">
        <v>46224</v>
      </c>
      <c r="B2038" s="67">
        <v>4004.75</v>
      </c>
      <c r="C2038" s="67">
        <v>2.1800000000000002</v>
      </c>
      <c r="D2038" s="67">
        <v>66220</v>
      </c>
      <c r="E2038" s="67">
        <v>3.37</v>
      </c>
      <c r="F2038" s="69">
        <v>5803</v>
      </c>
      <c r="G2038" t="s">
        <v>60</v>
      </c>
      <c r="H2038">
        <v>0</v>
      </c>
      <c r="I2038" t="s">
        <v>288</v>
      </c>
      <c r="J2038" t="s">
        <v>289</v>
      </c>
      <c r="K2038" t="s">
        <v>295</v>
      </c>
      <c r="L2038" s="36">
        <v>4671</v>
      </c>
      <c r="M2038">
        <v>199</v>
      </c>
      <c r="N2038" s="66">
        <v>4.4499999999999998E-2</v>
      </c>
      <c r="O2038" s="36">
        <v>4472</v>
      </c>
      <c r="P2038" s="66">
        <v>4.4400000000000002E-2</v>
      </c>
      <c r="Q2038" s="36">
        <v>4542</v>
      </c>
      <c r="R2038" s="36">
        <v>4707</v>
      </c>
      <c r="S2038" s="36">
        <v>4472</v>
      </c>
      <c r="T2038" s="66">
        <v>2.8400000000000002E-2</v>
      </c>
      <c r="U2038" s="66">
        <v>1.78E-2</v>
      </c>
      <c r="V2038" s="66">
        <v>-7.6E-3</v>
      </c>
      <c r="W2038" s="66">
        <v>4.4400000000000002E-2</v>
      </c>
      <c r="X2038" s="1">
        <v>28460300</v>
      </c>
      <c r="Y2038" s="1">
        <v>130628559</v>
      </c>
      <c r="Z2038" s="1">
        <v>8291868</v>
      </c>
      <c r="AA2038" t="s">
        <v>389</v>
      </c>
      <c r="AB2038" t="s">
        <v>632</v>
      </c>
      <c r="AC2038">
        <v>30.93</v>
      </c>
      <c r="AD2038">
        <v>13.8</v>
      </c>
      <c r="AE2038">
        <v>0.81</v>
      </c>
      <c r="AF2038" t="s">
        <v>230</v>
      </c>
      <c r="AG2038" s="1">
        <v>734800</v>
      </c>
      <c r="AH2038" s="36">
        <v>4744</v>
      </c>
      <c r="AI2038" s="1">
        <v>1359900</v>
      </c>
      <c r="AJ2038" s="36">
        <v>4743</v>
      </c>
      <c r="AK2038" s="1">
        <v>1312900</v>
      </c>
      <c r="AL2038" s="2">
        <v>0.64166666666666672</v>
      </c>
      <c r="AM2038" s="3">
        <v>46241</v>
      </c>
      <c r="AN2038" t="s">
        <v>298</v>
      </c>
      <c r="AO2038" t="s">
        <v>382</v>
      </c>
    </row>
    <row r="2039" spans="1:41">
      <c r="A2039" s="8">
        <v>46224</v>
      </c>
      <c r="B2039" s="67">
        <v>4004.75</v>
      </c>
      <c r="C2039" s="67">
        <v>2.1800000000000002</v>
      </c>
      <c r="D2039" s="67">
        <v>66220</v>
      </c>
      <c r="E2039" s="67">
        <v>3.37</v>
      </c>
      <c r="F2039" s="69">
        <v>6038</v>
      </c>
      <c r="G2039" t="s">
        <v>61</v>
      </c>
      <c r="H2039">
        <v>0</v>
      </c>
      <c r="I2039" t="s">
        <v>347</v>
      </c>
      <c r="J2039" t="s">
        <v>289</v>
      </c>
      <c r="K2039" t="s">
        <v>295</v>
      </c>
      <c r="L2039">
        <v>820</v>
      </c>
      <c r="M2039">
        <v>-4</v>
      </c>
      <c r="N2039" s="66">
        <v>-4.8999999999999998E-3</v>
      </c>
      <c r="O2039">
        <v>824</v>
      </c>
      <c r="P2039" s="66">
        <v>-4.7999999999999996E-3</v>
      </c>
      <c r="Q2039">
        <v>824</v>
      </c>
      <c r="R2039">
        <v>824</v>
      </c>
      <c r="S2039">
        <v>820</v>
      </c>
      <c r="T2039" s="66">
        <v>-4.7999999999999996E-3</v>
      </c>
      <c r="U2039" s="66">
        <v>-1.1999999999999999E-3</v>
      </c>
      <c r="V2039" s="66">
        <v>-4.7999999999999996E-3</v>
      </c>
      <c r="W2039" s="66">
        <v>0</v>
      </c>
      <c r="X2039" s="1">
        <v>2900</v>
      </c>
      <c r="Y2039" s="1">
        <v>2384</v>
      </c>
      <c r="Z2039" s="1">
        <v>4151</v>
      </c>
      <c r="AA2039" t="s">
        <v>391</v>
      </c>
      <c r="AB2039" t="s">
        <v>711</v>
      </c>
      <c r="AC2039">
        <v>11.83</v>
      </c>
      <c r="AD2039">
        <v>0.82</v>
      </c>
      <c r="AE2039">
        <v>2.8</v>
      </c>
      <c r="AF2039" t="s">
        <v>230</v>
      </c>
      <c r="AG2039">
        <v>0</v>
      </c>
      <c r="AH2039">
        <v>823</v>
      </c>
      <c r="AI2039" s="1">
        <v>1000</v>
      </c>
      <c r="AJ2039">
        <v>822</v>
      </c>
      <c r="AK2039">
        <v>700</v>
      </c>
      <c r="AL2039" s="2">
        <v>0.62430555555555556</v>
      </c>
      <c r="AM2039" s="3">
        <v>46248</v>
      </c>
      <c r="AN2039" t="s">
        <v>350</v>
      </c>
      <c r="AO2039" t="s">
        <v>313</v>
      </c>
    </row>
    <row r="2040" spans="1:41">
      <c r="A2040" s="8">
        <v>46224</v>
      </c>
      <c r="B2040" s="67">
        <v>4004.75</v>
      </c>
      <c r="C2040" s="67">
        <v>2.1800000000000002</v>
      </c>
      <c r="D2040" s="67">
        <v>66220</v>
      </c>
      <c r="E2040" s="67">
        <v>3.37</v>
      </c>
      <c r="F2040" s="69">
        <v>6156</v>
      </c>
      <c r="G2040" t="s">
        <v>62</v>
      </c>
      <c r="H2040">
        <v>0</v>
      </c>
      <c r="I2040" t="s">
        <v>314</v>
      </c>
      <c r="J2040" t="s">
        <v>323</v>
      </c>
      <c r="K2040" t="s">
        <v>290</v>
      </c>
      <c r="L2040" s="36">
        <v>1766</v>
      </c>
      <c r="M2040">
        <v>15</v>
      </c>
      <c r="N2040" s="66">
        <v>8.6E-3</v>
      </c>
      <c r="O2040" s="36">
        <v>1751</v>
      </c>
      <c r="P2040" s="66">
        <v>8.5000000000000006E-3</v>
      </c>
      <c r="Q2040" s="36">
        <v>1768</v>
      </c>
      <c r="R2040" s="36">
        <v>1774</v>
      </c>
      <c r="S2040" s="36">
        <v>1756</v>
      </c>
      <c r="T2040" s="66">
        <v>-1.1000000000000001E-3</v>
      </c>
      <c r="U2040" s="66">
        <v>5.0000000000000001E-4</v>
      </c>
      <c r="V2040" s="66">
        <v>-4.4999999999999997E-3</v>
      </c>
      <c r="W2040" s="66">
        <v>5.5999999999999999E-3</v>
      </c>
      <c r="X2040" s="1">
        <v>15500</v>
      </c>
      <c r="Y2040" s="1">
        <v>27400</v>
      </c>
      <c r="Z2040" s="1">
        <v>9359</v>
      </c>
      <c r="AA2040" t="s">
        <v>393</v>
      </c>
      <c r="AB2040" t="s">
        <v>697</v>
      </c>
      <c r="AC2040">
        <v>52.4</v>
      </c>
      <c r="AD2040">
        <v>1.24</v>
      </c>
      <c r="AE2040">
        <v>5.66</v>
      </c>
      <c r="AF2040">
        <v>1.4</v>
      </c>
      <c r="AG2040">
        <v>400</v>
      </c>
      <c r="AH2040" s="36">
        <v>1766</v>
      </c>
      <c r="AI2040">
        <v>100</v>
      </c>
      <c r="AJ2040" s="36">
        <v>1766</v>
      </c>
      <c r="AK2040">
        <v>100</v>
      </c>
      <c r="AL2040" s="2">
        <v>0.64027777777777772</v>
      </c>
      <c r="AM2040" s="3">
        <v>46244</v>
      </c>
      <c r="AN2040" t="s">
        <v>350</v>
      </c>
      <c r="AO2040" t="s">
        <v>395</v>
      </c>
    </row>
    <row r="2041" spans="1:41">
      <c r="A2041" s="8">
        <v>46224</v>
      </c>
      <c r="B2041" s="67">
        <v>4004.75</v>
      </c>
      <c r="C2041" s="67">
        <v>2.1800000000000002</v>
      </c>
      <c r="D2041" s="67">
        <v>66220</v>
      </c>
      <c r="E2041" s="67">
        <v>3.37</v>
      </c>
      <c r="F2041" s="69">
        <v>6178</v>
      </c>
      <c r="G2041" t="s">
        <v>63</v>
      </c>
      <c r="H2041">
        <v>0</v>
      </c>
      <c r="I2041" t="s">
        <v>288</v>
      </c>
      <c r="J2041" t="s">
        <v>289</v>
      </c>
      <c r="K2041" t="s">
        <v>295</v>
      </c>
      <c r="L2041" s="36">
        <v>2406</v>
      </c>
      <c r="M2041">
        <v>77</v>
      </c>
      <c r="N2041" s="66">
        <v>3.3099999999999997E-2</v>
      </c>
      <c r="O2041" s="36">
        <v>2329</v>
      </c>
      <c r="P2041" s="66">
        <v>3.3000000000000002E-2</v>
      </c>
      <c r="Q2041" s="36">
        <v>2359</v>
      </c>
      <c r="R2041" s="36">
        <v>2414.5</v>
      </c>
      <c r="S2041" s="36">
        <v>2334.5</v>
      </c>
      <c r="T2041" s="66">
        <v>1.9900000000000001E-2</v>
      </c>
      <c r="U2041" s="66">
        <v>0</v>
      </c>
      <c r="V2041" s="66">
        <v>-3.5000000000000001E-3</v>
      </c>
      <c r="W2041" s="66">
        <v>3.0599999999999999E-2</v>
      </c>
      <c r="X2041" s="1">
        <v>3596500</v>
      </c>
      <c r="Y2041" s="1">
        <v>8601386</v>
      </c>
      <c r="Z2041" s="1">
        <v>6756516</v>
      </c>
      <c r="AA2041" t="s">
        <v>839</v>
      </c>
      <c r="AB2041" t="s">
        <v>397</v>
      </c>
      <c r="AC2041">
        <v>17.3</v>
      </c>
      <c r="AD2041">
        <v>0.69</v>
      </c>
      <c r="AE2041">
        <v>2.4900000000000002</v>
      </c>
      <c r="AF2041" t="s">
        <v>230</v>
      </c>
      <c r="AG2041" s="1">
        <v>91300</v>
      </c>
      <c r="AH2041" s="36">
        <v>2500</v>
      </c>
      <c r="AI2041" s="1">
        <v>1632600</v>
      </c>
      <c r="AJ2041" s="36">
        <v>2499.5</v>
      </c>
      <c r="AK2041" s="1">
        <v>1590300</v>
      </c>
      <c r="AL2041" s="2">
        <v>0.64166666666666672</v>
      </c>
      <c r="AM2041" s="3">
        <v>46241</v>
      </c>
      <c r="AN2041" t="s">
        <v>298</v>
      </c>
      <c r="AO2041" t="s">
        <v>313</v>
      </c>
    </row>
    <row r="2042" spans="1:41">
      <c r="A2042" s="8">
        <v>46224</v>
      </c>
      <c r="B2042" s="67">
        <v>4004.75</v>
      </c>
      <c r="C2042" s="67">
        <v>2.1800000000000002</v>
      </c>
      <c r="D2042" s="67">
        <v>66220</v>
      </c>
      <c r="E2042" s="67">
        <v>3.37</v>
      </c>
      <c r="F2042" s="69">
        <v>6208</v>
      </c>
      <c r="G2042" t="s">
        <v>64</v>
      </c>
      <c r="H2042">
        <v>0</v>
      </c>
      <c r="I2042" t="s">
        <v>314</v>
      </c>
      <c r="J2042" t="s">
        <v>289</v>
      </c>
      <c r="K2042" t="s">
        <v>290</v>
      </c>
      <c r="L2042" s="36">
        <v>1647</v>
      </c>
      <c r="M2042">
        <v>16</v>
      </c>
      <c r="N2042" s="66">
        <v>9.7999999999999997E-3</v>
      </c>
      <c r="O2042" s="36">
        <v>1631</v>
      </c>
      <c r="P2042" s="66">
        <v>9.7999999999999997E-3</v>
      </c>
      <c r="Q2042" s="36">
        <v>1633</v>
      </c>
      <c r="R2042" s="36">
        <v>1656</v>
      </c>
      <c r="S2042" s="36">
        <v>1610</v>
      </c>
      <c r="T2042" s="66">
        <v>8.5000000000000006E-3</v>
      </c>
      <c r="U2042" s="66">
        <v>1.2200000000000001E-2</v>
      </c>
      <c r="V2042" s="66">
        <v>-5.4000000000000003E-3</v>
      </c>
      <c r="W2042" s="66">
        <v>2.29E-2</v>
      </c>
      <c r="X2042" s="1">
        <v>53700</v>
      </c>
      <c r="Y2042" s="1">
        <v>87877</v>
      </c>
      <c r="Z2042" s="1">
        <v>10517</v>
      </c>
      <c r="AA2042" t="s">
        <v>398</v>
      </c>
      <c r="AB2042" t="s">
        <v>399</v>
      </c>
      <c r="AC2042">
        <v>16.05</v>
      </c>
      <c r="AD2042">
        <v>1.67</v>
      </c>
      <c r="AE2042">
        <v>1.21</v>
      </c>
      <c r="AF2042">
        <v>1.9</v>
      </c>
      <c r="AG2042" s="1">
        <v>1500</v>
      </c>
      <c r="AH2042" s="36">
        <v>1660</v>
      </c>
      <c r="AI2042" s="1">
        <v>2000</v>
      </c>
      <c r="AJ2042" s="36">
        <v>1660</v>
      </c>
      <c r="AK2042" s="1">
        <v>2000</v>
      </c>
      <c r="AL2042" s="2">
        <v>0.64166666666666672</v>
      </c>
      <c r="AM2042" s="3">
        <v>46241</v>
      </c>
      <c r="AN2042" t="s">
        <v>298</v>
      </c>
      <c r="AO2042" t="s">
        <v>395</v>
      </c>
    </row>
    <row r="2043" spans="1:41">
      <c r="A2043" s="8">
        <v>46224</v>
      </c>
      <c r="B2043" s="67">
        <v>4004.75</v>
      </c>
      <c r="C2043" s="67">
        <v>2.1800000000000002</v>
      </c>
      <c r="D2043" s="67">
        <v>66220</v>
      </c>
      <c r="E2043" s="67">
        <v>3.37</v>
      </c>
      <c r="F2043" s="69">
        <v>6356</v>
      </c>
      <c r="G2043" t="s">
        <v>65</v>
      </c>
      <c r="H2043">
        <v>0</v>
      </c>
      <c r="I2043" t="s">
        <v>314</v>
      </c>
      <c r="J2043" t="s">
        <v>289</v>
      </c>
      <c r="K2043" t="s">
        <v>290</v>
      </c>
      <c r="L2043" s="36">
        <v>1378</v>
      </c>
      <c r="M2043">
        <v>-32</v>
      </c>
      <c r="N2043" s="66">
        <v>-2.2700000000000001E-2</v>
      </c>
      <c r="O2043" s="36">
        <v>1410</v>
      </c>
      <c r="P2043" s="66">
        <v>-2.2599999999999999E-2</v>
      </c>
      <c r="Q2043" s="36">
        <v>1411</v>
      </c>
      <c r="R2043" s="36">
        <v>1411</v>
      </c>
      <c r="S2043" s="36">
        <v>1328</v>
      </c>
      <c r="T2043" s="66">
        <v>-2.3300000000000001E-2</v>
      </c>
      <c r="U2043" s="66">
        <v>1.6899999999999998E-2</v>
      </c>
      <c r="V2043" s="66">
        <v>-2.3300000000000001E-2</v>
      </c>
      <c r="W2043" s="66">
        <v>3.7600000000000001E-2</v>
      </c>
      <c r="X2043" s="1">
        <v>386100</v>
      </c>
      <c r="Y2043" s="1">
        <v>527788</v>
      </c>
      <c r="Z2043" s="1">
        <v>19677</v>
      </c>
      <c r="AA2043" t="s">
        <v>400</v>
      </c>
      <c r="AB2043" t="s">
        <v>401</v>
      </c>
      <c r="AC2043">
        <v>11.14</v>
      </c>
      <c r="AD2043">
        <v>1.35</v>
      </c>
      <c r="AE2043">
        <v>0.73</v>
      </c>
      <c r="AF2043" t="s">
        <v>230</v>
      </c>
      <c r="AG2043" s="1">
        <v>3600</v>
      </c>
      <c r="AH2043" s="36">
        <v>1388</v>
      </c>
      <c r="AI2043" s="1">
        <v>2900</v>
      </c>
      <c r="AJ2043" s="36">
        <v>1387</v>
      </c>
      <c r="AK2043" s="1">
        <v>2800</v>
      </c>
      <c r="AL2043" s="2">
        <v>0.64166666666666672</v>
      </c>
      <c r="AN2043" t="s">
        <v>298</v>
      </c>
      <c r="AO2043" t="s">
        <v>395</v>
      </c>
    </row>
    <row r="2044" spans="1:41">
      <c r="A2044" s="8">
        <v>46224</v>
      </c>
      <c r="B2044" s="67">
        <v>4004.75</v>
      </c>
      <c r="C2044" s="67">
        <v>2.1800000000000002</v>
      </c>
      <c r="D2044" s="67">
        <v>66220</v>
      </c>
      <c r="E2044" s="67">
        <v>3.37</v>
      </c>
      <c r="F2044" s="69">
        <v>6378</v>
      </c>
      <c r="G2044" t="s">
        <v>66</v>
      </c>
      <c r="H2044">
        <v>0</v>
      </c>
      <c r="I2044" t="s">
        <v>314</v>
      </c>
      <c r="J2044" t="s">
        <v>289</v>
      </c>
      <c r="K2044" t="s">
        <v>290</v>
      </c>
      <c r="L2044" s="36">
        <v>1206</v>
      </c>
      <c r="M2044">
        <v>25</v>
      </c>
      <c r="N2044" s="66">
        <v>2.12E-2</v>
      </c>
      <c r="O2044" s="36">
        <v>1181</v>
      </c>
      <c r="P2044" s="66">
        <v>2.1100000000000001E-2</v>
      </c>
      <c r="Q2044" s="36">
        <v>1191</v>
      </c>
      <c r="R2044" s="36">
        <v>1216</v>
      </c>
      <c r="S2044" s="36">
        <v>1178</v>
      </c>
      <c r="T2044" s="66">
        <v>1.2500000000000001E-2</v>
      </c>
      <c r="U2044" s="66">
        <v>1.6E-2</v>
      </c>
      <c r="V2044" s="66">
        <v>-8.2000000000000007E-3</v>
      </c>
      <c r="W2044" s="66">
        <v>2.3699999999999999E-2</v>
      </c>
      <c r="X2044" s="1">
        <v>118900</v>
      </c>
      <c r="Y2044" s="1">
        <v>142012</v>
      </c>
      <c r="Z2044" s="1">
        <v>24843</v>
      </c>
      <c r="AA2044" t="s">
        <v>402</v>
      </c>
      <c r="AB2044" t="s">
        <v>634</v>
      </c>
      <c r="AC2044">
        <v>12.56</v>
      </c>
      <c r="AD2044">
        <v>1.1200000000000001</v>
      </c>
      <c r="AE2044">
        <v>3.4</v>
      </c>
      <c r="AF2044" t="s">
        <v>230</v>
      </c>
      <c r="AG2044" s="1">
        <v>1000</v>
      </c>
      <c r="AH2044" s="36">
        <v>1204</v>
      </c>
      <c r="AI2044" s="1">
        <v>3100</v>
      </c>
      <c r="AJ2044" s="36">
        <v>1203</v>
      </c>
      <c r="AK2044" s="1">
        <v>3400</v>
      </c>
      <c r="AL2044" s="2">
        <v>0.64166666666666672</v>
      </c>
      <c r="AM2044" s="3">
        <v>46241</v>
      </c>
      <c r="AN2044" t="s">
        <v>298</v>
      </c>
      <c r="AO2044" t="s">
        <v>395</v>
      </c>
    </row>
    <row r="2045" spans="1:41">
      <c r="A2045" s="8">
        <v>46224</v>
      </c>
      <c r="B2045" s="67">
        <v>4004.75</v>
      </c>
      <c r="C2045" s="67">
        <v>2.1800000000000002</v>
      </c>
      <c r="D2045" s="67">
        <v>66220</v>
      </c>
      <c r="E2045" s="67">
        <v>3.37</v>
      </c>
      <c r="F2045" s="69">
        <v>6526</v>
      </c>
      <c r="G2045" t="s">
        <v>67</v>
      </c>
      <c r="H2045">
        <v>0</v>
      </c>
      <c r="I2045" t="s">
        <v>288</v>
      </c>
      <c r="J2045" t="s">
        <v>289</v>
      </c>
      <c r="K2045" t="s">
        <v>290</v>
      </c>
      <c r="L2045" s="36">
        <v>2462</v>
      </c>
      <c r="M2045">
        <v>196</v>
      </c>
      <c r="N2045" s="66">
        <v>8.6499999999999994E-2</v>
      </c>
      <c r="O2045" s="36">
        <v>2266</v>
      </c>
      <c r="P2045" s="66">
        <v>8.6400000000000005E-2</v>
      </c>
      <c r="Q2045" s="36">
        <v>2316</v>
      </c>
      <c r="R2045" s="36">
        <v>2492</v>
      </c>
      <c r="S2045" s="36">
        <v>2258</v>
      </c>
      <c r="T2045" s="66">
        <v>6.3E-2</v>
      </c>
      <c r="U2045" s="66">
        <v>5.4600000000000003E-2</v>
      </c>
      <c r="V2045" s="66">
        <v>-1.2E-2</v>
      </c>
      <c r="W2045" s="66">
        <v>9.0300000000000005E-2</v>
      </c>
      <c r="X2045" s="1">
        <v>8069900</v>
      </c>
      <c r="Y2045" s="1">
        <v>19327149</v>
      </c>
      <c r="Z2045" s="1">
        <v>443105</v>
      </c>
      <c r="AA2045" t="s">
        <v>584</v>
      </c>
      <c r="AB2045" t="s">
        <v>405</v>
      </c>
      <c r="AC2045">
        <v>43.19</v>
      </c>
      <c r="AD2045">
        <v>3.24</v>
      </c>
      <c r="AE2045">
        <v>2.0299999999999998</v>
      </c>
      <c r="AF2045" t="s">
        <v>230</v>
      </c>
      <c r="AG2045" s="1">
        <v>218100</v>
      </c>
      <c r="AH2045" s="36">
        <v>2495</v>
      </c>
      <c r="AI2045" s="1">
        <v>245900</v>
      </c>
      <c r="AJ2045" s="36">
        <v>2494.5</v>
      </c>
      <c r="AK2045" s="1">
        <v>237900</v>
      </c>
      <c r="AL2045" s="2">
        <v>0.64166666666666672</v>
      </c>
      <c r="AM2045" s="3">
        <v>46232</v>
      </c>
      <c r="AN2045" t="s">
        <v>298</v>
      </c>
      <c r="AO2045" t="s">
        <v>344</v>
      </c>
    </row>
    <row r="2046" spans="1:41">
      <c r="A2046" s="8">
        <v>46224</v>
      </c>
      <c r="B2046" s="67">
        <v>4004.75</v>
      </c>
      <c r="C2046" s="67">
        <v>2.1800000000000002</v>
      </c>
      <c r="D2046" s="67">
        <v>66220</v>
      </c>
      <c r="E2046" s="67">
        <v>3.37</v>
      </c>
      <c r="F2046" s="69">
        <v>6586</v>
      </c>
      <c r="G2046" t="s">
        <v>68</v>
      </c>
      <c r="H2046">
        <v>0</v>
      </c>
      <c r="I2046" t="s">
        <v>288</v>
      </c>
      <c r="J2046" t="s">
        <v>289</v>
      </c>
      <c r="K2046" t="s">
        <v>290</v>
      </c>
      <c r="L2046" s="36">
        <v>5646</v>
      </c>
      <c r="M2046">
        <v>78</v>
      </c>
      <c r="N2046" s="66">
        <v>1.4E-2</v>
      </c>
      <c r="O2046" s="36">
        <v>5568</v>
      </c>
      <c r="P2046" s="66">
        <v>1.4E-2</v>
      </c>
      <c r="Q2046" s="36">
        <v>5568</v>
      </c>
      <c r="R2046" s="36">
        <v>5661</v>
      </c>
      <c r="S2046" s="36">
        <v>5555</v>
      </c>
      <c r="T2046" s="66">
        <v>1.4E-2</v>
      </c>
      <c r="U2046" s="66">
        <v>-1E-4</v>
      </c>
      <c r="V2046" s="66">
        <v>-2.5999999999999999E-3</v>
      </c>
      <c r="W2046" s="66">
        <v>1.6299999999999999E-2</v>
      </c>
      <c r="X2046" s="1">
        <v>472600</v>
      </c>
      <c r="Y2046" s="1">
        <v>2659899</v>
      </c>
      <c r="Z2046" s="1">
        <v>1580978</v>
      </c>
      <c r="AA2046" t="s">
        <v>406</v>
      </c>
      <c r="AB2046" t="s">
        <v>407</v>
      </c>
      <c r="AC2046">
        <v>17.95</v>
      </c>
      <c r="AD2046">
        <v>1.46</v>
      </c>
      <c r="AE2046">
        <v>2.8</v>
      </c>
      <c r="AF2046" t="s">
        <v>230</v>
      </c>
      <c r="AG2046" s="1">
        <v>6600</v>
      </c>
      <c r="AH2046" s="36">
        <v>6568</v>
      </c>
      <c r="AI2046" s="1">
        <v>222800</v>
      </c>
      <c r="AJ2046" s="36">
        <v>6568</v>
      </c>
      <c r="AK2046" s="1">
        <v>262000</v>
      </c>
      <c r="AL2046" s="2">
        <v>0.64166666666666672</v>
      </c>
      <c r="AM2046" s="3">
        <v>46232</v>
      </c>
      <c r="AN2046" t="s">
        <v>298</v>
      </c>
      <c r="AO2046" t="s">
        <v>395</v>
      </c>
    </row>
    <row r="2047" spans="1:41">
      <c r="A2047" s="8">
        <v>46224</v>
      </c>
      <c r="B2047" s="67">
        <v>4004.75</v>
      </c>
      <c r="C2047" s="67">
        <v>2.1800000000000002</v>
      </c>
      <c r="D2047" s="67">
        <v>66220</v>
      </c>
      <c r="E2047" s="67">
        <v>3.37</v>
      </c>
      <c r="F2047" s="69">
        <v>6594</v>
      </c>
      <c r="G2047" t="s">
        <v>69</v>
      </c>
      <c r="H2047">
        <v>0</v>
      </c>
      <c r="I2047" t="s">
        <v>288</v>
      </c>
      <c r="J2047" t="s">
        <v>289</v>
      </c>
      <c r="K2047" t="s">
        <v>290</v>
      </c>
      <c r="L2047" s="36">
        <v>2458</v>
      </c>
      <c r="M2047">
        <v>-24</v>
      </c>
      <c r="N2047" s="66">
        <v>-9.7000000000000003E-3</v>
      </c>
      <c r="O2047" s="36">
        <v>2482</v>
      </c>
      <c r="P2047" s="66">
        <v>-9.5999999999999992E-3</v>
      </c>
      <c r="Q2047" s="36">
        <v>2477</v>
      </c>
      <c r="R2047" s="36">
        <v>2497</v>
      </c>
      <c r="S2047" s="36">
        <v>2440</v>
      </c>
      <c r="T2047" s="66">
        <v>-7.6E-3</v>
      </c>
      <c r="U2047" s="66">
        <v>2.8E-3</v>
      </c>
      <c r="V2047" s="66">
        <v>-1.5599999999999999E-2</v>
      </c>
      <c r="W2047" s="66">
        <v>7.3000000000000001E-3</v>
      </c>
      <c r="X2047" s="1">
        <v>4034000</v>
      </c>
      <c r="Y2047" s="1">
        <v>9948832</v>
      </c>
      <c r="Z2047" s="1">
        <v>2931334</v>
      </c>
      <c r="AA2047" t="s">
        <v>560</v>
      </c>
      <c r="AB2047" t="s">
        <v>409</v>
      </c>
      <c r="AC2047">
        <v>35.21</v>
      </c>
      <c r="AD2047">
        <v>1.6</v>
      </c>
      <c r="AE2047">
        <v>0</v>
      </c>
      <c r="AF2047" t="s">
        <v>230</v>
      </c>
      <c r="AG2047">
        <v>0</v>
      </c>
      <c r="AH2047" s="36">
        <v>2440</v>
      </c>
      <c r="AI2047" s="1">
        <v>905800</v>
      </c>
      <c r="AJ2047" s="36">
        <v>2439</v>
      </c>
      <c r="AK2047" s="1">
        <v>906600</v>
      </c>
      <c r="AL2047" s="2">
        <v>0.64166666666666672</v>
      </c>
      <c r="AN2047" t="s">
        <v>298</v>
      </c>
      <c r="AO2047" t="s">
        <v>344</v>
      </c>
    </row>
    <row r="2048" spans="1:41">
      <c r="A2048" s="8">
        <v>46224</v>
      </c>
      <c r="B2048" s="67">
        <v>4004.75</v>
      </c>
      <c r="C2048" s="67">
        <v>2.1800000000000002</v>
      </c>
      <c r="D2048" s="67">
        <v>66220</v>
      </c>
      <c r="E2048" s="67">
        <v>3.37</v>
      </c>
      <c r="F2048" s="69">
        <v>6674</v>
      </c>
      <c r="G2048" t="s">
        <v>70</v>
      </c>
      <c r="H2048">
        <v>0</v>
      </c>
      <c r="I2048" t="s">
        <v>288</v>
      </c>
      <c r="J2048" t="s">
        <v>289</v>
      </c>
      <c r="K2048" t="s">
        <v>295</v>
      </c>
      <c r="L2048" s="36">
        <v>5739</v>
      </c>
      <c r="M2048">
        <v>167</v>
      </c>
      <c r="N2048" s="66">
        <v>0.03</v>
      </c>
      <c r="O2048" s="36">
        <v>5572</v>
      </c>
      <c r="P2048" s="66">
        <v>2.9899999999999999E-2</v>
      </c>
      <c r="Q2048" s="36">
        <v>5800</v>
      </c>
      <c r="R2048" s="36">
        <v>5820</v>
      </c>
      <c r="S2048" s="36">
        <v>5638</v>
      </c>
      <c r="T2048" s="66">
        <v>-1.0500000000000001E-2</v>
      </c>
      <c r="U2048" s="66">
        <v>6.1000000000000004E-3</v>
      </c>
      <c r="V2048" s="66">
        <v>-1.3899999999999999E-2</v>
      </c>
      <c r="W2048" s="66">
        <v>1.7899999999999999E-2</v>
      </c>
      <c r="X2048" s="1">
        <v>703600</v>
      </c>
      <c r="Y2048" s="1">
        <v>4042217</v>
      </c>
      <c r="Z2048" s="1">
        <v>576462</v>
      </c>
      <c r="AA2048" t="s">
        <v>679</v>
      </c>
      <c r="AB2048" t="s">
        <v>411</v>
      </c>
      <c r="AC2048">
        <v>15.43</v>
      </c>
      <c r="AD2048">
        <v>1.45</v>
      </c>
      <c r="AE2048">
        <v>1.71</v>
      </c>
      <c r="AF2048" t="s">
        <v>230</v>
      </c>
      <c r="AG2048" s="1">
        <v>20100</v>
      </c>
      <c r="AH2048" s="36">
        <v>5693</v>
      </c>
      <c r="AI2048" s="1">
        <v>74800</v>
      </c>
      <c r="AJ2048" s="36">
        <v>5692</v>
      </c>
      <c r="AK2048" s="1">
        <v>73000</v>
      </c>
      <c r="AL2048" s="2">
        <v>0.64166666666666672</v>
      </c>
      <c r="AM2048" s="3">
        <v>46239</v>
      </c>
      <c r="AN2048" t="s">
        <v>298</v>
      </c>
      <c r="AO2048" t="s">
        <v>344</v>
      </c>
    </row>
    <row r="2049" spans="1:41">
      <c r="A2049" s="8">
        <v>46224</v>
      </c>
      <c r="B2049" s="67">
        <v>4004.75</v>
      </c>
      <c r="C2049" s="67">
        <v>2.1800000000000002</v>
      </c>
      <c r="D2049" s="67">
        <v>66220</v>
      </c>
      <c r="E2049" s="67">
        <v>3.37</v>
      </c>
      <c r="F2049" s="69">
        <v>6758</v>
      </c>
      <c r="G2049" t="s">
        <v>71</v>
      </c>
      <c r="H2049">
        <v>0</v>
      </c>
      <c r="I2049" t="s">
        <v>288</v>
      </c>
      <c r="J2049" t="s">
        <v>289</v>
      </c>
      <c r="K2049" t="s">
        <v>290</v>
      </c>
      <c r="L2049" s="36">
        <v>3452</v>
      </c>
      <c r="M2049">
        <v>-18</v>
      </c>
      <c r="N2049" s="66">
        <v>-5.1999999999999998E-3</v>
      </c>
      <c r="O2049" s="36">
        <v>3470</v>
      </c>
      <c r="P2049" s="66">
        <v>-5.1000000000000004E-3</v>
      </c>
      <c r="Q2049" s="36">
        <v>3454</v>
      </c>
      <c r="R2049" s="36">
        <v>3522</v>
      </c>
      <c r="S2049" s="36">
        <v>3442</v>
      </c>
      <c r="T2049" s="66">
        <v>-5.0000000000000001E-4</v>
      </c>
      <c r="U2049" s="66">
        <v>-1.7899999999999999E-2</v>
      </c>
      <c r="V2049" s="66">
        <v>-1.9800000000000002E-2</v>
      </c>
      <c r="W2049" s="66">
        <v>2.8999999999999998E-3</v>
      </c>
      <c r="X2049" s="1">
        <v>10415600</v>
      </c>
      <c r="Y2049" s="1">
        <v>36192468</v>
      </c>
      <c r="Z2049" s="1">
        <v>20592271</v>
      </c>
      <c r="AA2049" t="s">
        <v>412</v>
      </c>
      <c r="AB2049" t="s">
        <v>413</v>
      </c>
      <c r="AC2049">
        <v>17.46</v>
      </c>
      <c r="AD2049">
        <v>2.5099999999999998</v>
      </c>
      <c r="AE2049">
        <v>1.01</v>
      </c>
      <c r="AF2049" t="s">
        <v>230</v>
      </c>
      <c r="AG2049" s="1">
        <v>398300</v>
      </c>
      <c r="AH2049" s="36">
        <v>3558</v>
      </c>
      <c r="AI2049" s="1">
        <v>4267700</v>
      </c>
      <c r="AJ2049" s="36">
        <v>3557</v>
      </c>
      <c r="AK2049" s="1">
        <v>4280600</v>
      </c>
      <c r="AL2049" s="2">
        <v>0.64166666666666672</v>
      </c>
      <c r="AN2049" t="s">
        <v>298</v>
      </c>
      <c r="AO2049" t="s">
        <v>344</v>
      </c>
    </row>
    <row r="2050" spans="1:41">
      <c r="A2050" s="8">
        <v>46224</v>
      </c>
      <c r="B2050" s="67">
        <v>4004.75</v>
      </c>
      <c r="C2050" s="67">
        <v>2.1800000000000002</v>
      </c>
      <c r="D2050" s="67">
        <v>66220</v>
      </c>
      <c r="E2050" s="67">
        <v>3.37</v>
      </c>
      <c r="F2050" s="69">
        <v>6810</v>
      </c>
      <c r="G2050" t="s">
        <v>72</v>
      </c>
      <c r="H2050">
        <v>0</v>
      </c>
      <c r="I2050" t="s">
        <v>288</v>
      </c>
      <c r="J2050" t="s">
        <v>289</v>
      </c>
      <c r="K2050" t="s">
        <v>295</v>
      </c>
      <c r="L2050" s="36">
        <v>2087</v>
      </c>
      <c r="M2050">
        <v>62</v>
      </c>
      <c r="N2050" s="66">
        <v>3.0599999999999999E-2</v>
      </c>
      <c r="O2050" s="36">
        <v>2025</v>
      </c>
      <c r="P2050" s="66">
        <v>3.0599999999999999E-2</v>
      </c>
      <c r="Q2050" s="36">
        <v>2052</v>
      </c>
      <c r="R2050" s="36">
        <v>2105</v>
      </c>
      <c r="S2050" s="36">
        <v>2035</v>
      </c>
      <c r="T2050" s="66">
        <v>1.7000000000000001E-2</v>
      </c>
      <c r="U2050" s="66">
        <v>1.6500000000000001E-2</v>
      </c>
      <c r="V2050" s="66">
        <v>-8.5000000000000006E-3</v>
      </c>
      <c r="W2050" s="66">
        <v>2.5499999999999998E-2</v>
      </c>
      <c r="X2050" s="1">
        <v>123100</v>
      </c>
      <c r="Y2050" s="1">
        <v>255373</v>
      </c>
      <c r="Z2050" s="1">
        <v>84865</v>
      </c>
      <c r="AA2050" t="s">
        <v>414</v>
      </c>
      <c r="AB2050" t="s">
        <v>415</v>
      </c>
      <c r="AC2050">
        <v>11.47</v>
      </c>
      <c r="AD2050">
        <v>0.88</v>
      </c>
      <c r="AE2050">
        <v>2.68</v>
      </c>
      <c r="AF2050" t="s">
        <v>230</v>
      </c>
      <c r="AG2050" s="1">
        <v>20200</v>
      </c>
      <c r="AH2050" s="36">
        <v>2110</v>
      </c>
      <c r="AI2050" s="1">
        <v>30100</v>
      </c>
      <c r="AJ2050" s="36">
        <v>2109</v>
      </c>
      <c r="AK2050" s="1">
        <v>29900</v>
      </c>
      <c r="AL2050" s="2">
        <v>0.64166666666666672</v>
      </c>
      <c r="AM2050" s="3">
        <v>46234</v>
      </c>
      <c r="AN2050" t="s">
        <v>298</v>
      </c>
      <c r="AO2050" t="s">
        <v>344</v>
      </c>
    </row>
    <row r="2051" spans="1:41">
      <c r="A2051" s="8">
        <v>46224</v>
      </c>
      <c r="B2051" s="67">
        <v>4004.75</v>
      </c>
      <c r="C2051" s="67">
        <v>2.1800000000000002</v>
      </c>
      <c r="D2051" s="67">
        <v>66220</v>
      </c>
      <c r="E2051" s="67">
        <v>3.37</v>
      </c>
      <c r="F2051" s="69">
        <v>6841</v>
      </c>
      <c r="G2051" t="s">
        <v>73</v>
      </c>
      <c r="H2051">
        <v>0</v>
      </c>
      <c r="I2051" t="s">
        <v>288</v>
      </c>
      <c r="J2051" t="s">
        <v>289</v>
      </c>
      <c r="K2051" t="s">
        <v>290</v>
      </c>
      <c r="L2051" s="36">
        <v>5702</v>
      </c>
      <c r="M2051">
        <v>234</v>
      </c>
      <c r="N2051" s="66">
        <v>4.2799999999999998E-2</v>
      </c>
      <c r="O2051" s="36">
        <v>5468</v>
      </c>
      <c r="P2051" s="66">
        <v>4.2700000000000002E-2</v>
      </c>
      <c r="Q2051" s="36">
        <v>5648</v>
      </c>
      <c r="R2051" s="36">
        <v>5772</v>
      </c>
      <c r="S2051" s="36">
        <v>5496</v>
      </c>
      <c r="T2051" s="66">
        <v>9.4999999999999998E-3</v>
      </c>
      <c r="U2051" s="66">
        <v>1.2200000000000001E-2</v>
      </c>
      <c r="V2051" s="66">
        <v>-1.21E-2</v>
      </c>
      <c r="W2051" s="66">
        <v>3.7400000000000003E-2</v>
      </c>
      <c r="X2051" s="1">
        <v>1007600</v>
      </c>
      <c r="Y2051" s="1">
        <v>5683239</v>
      </c>
      <c r="Z2051" s="1">
        <v>1466561</v>
      </c>
      <c r="AA2051" t="s">
        <v>416</v>
      </c>
      <c r="AB2051" t="s">
        <v>635</v>
      </c>
      <c r="AC2051">
        <v>24.41</v>
      </c>
      <c r="AD2051">
        <v>2.79</v>
      </c>
      <c r="AE2051">
        <v>1.61</v>
      </c>
      <c r="AF2051" t="s">
        <v>230</v>
      </c>
      <c r="AG2051" s="1">
        <v>9100</v>
      </c>
      <c r="AH2051" s="36">
        <v>5874</v>
      </c>
      <c r="AI2051" s="1">
        <v>376300</v>
      </c>
      <c r="AJ2051" s="36">
        <v>5873</v>
      </c>
      <c r="AK2051" s="1">
        <v>381700</v>
      </c>
      <c r="AL2051" s="2">
        <v>0.64166666666666672</v>
      </c>
      <c r="AM2051" s="3">
        <v>46238</v>
      </c>
      <c r="AN2051" t="s">
        <v>298</v>
      </c>
      <c r="AO2051" t="s">
        <v>344</v>
      </c>
    </row>
    <row r="2052" spans="1:41">
      <c r="A2052" s="8">
        <v>46224</v>
      </c>
      <c r="B2052" s="67">
        <v>4004.75</v>
      </c>
      <c r="C2052" s="67">
        <v>2.1800000000000002</v>
      </c>
      <c r="D2052" s="67">
        <v>66220</v>
      </c>
      <c r="E2052" s="67">
        <v>3.37</v>
      </c>
      <c r="F2052" s="69">
        <v>6890</v>
      </c>
      <c r="G2052" t="s">
        <v>74</v>
      </c>
      <c r="H2052">
        <v>0</v>
      </c>
      <c r="I2052" t="s">
        <v>314</v>
      </c>
      <c r="J2052" t="s">
        <v>289</v>
      </c>
      <c r="K2052" t="s">
        <v>295</v>
      </c>
      <c r="L2052" s="36">
        <v>7170</v>
      </c>
      <c r="M2052">
        <v>160</v>
      </c>
      <c r="N2052" s="66">
        <v>2.2800000000000001E-2</v>
      </c>
      <c r="O2052" s="36">
        <v>7010</v>
      </c>
      <c r="P2052" s="66">
        <v>2.2800000000000001E-2</v>
      </c>
      <c r="Q2052" s="36">
        <v>7100</v>
      </c>
      <c r="R2052" s="36">
        <v>7250</v>
      </c>
      <c r="S2052" s="36">
        <v>6850</v>
      </c>
      <c r="T2052" s="66">
        <v>9.7999999999999997E-3</v>
      </c>
      <c r="U2052" s="66">
        <v>1.7000000000000001E-2</v>
      </c>
      <c r="V2052" s="66">
        <v>-1.0999999999999999E-2</v>
      </c>
      <c r="W2052" s="66">
        <v>4.6699999999999998E-2</v>
      </c>
      <c r="X2052" s="1">
        <v>872400</v>
      </c>
      <c r="Y2052" s="1">
        <v>6197454</v>
      </c>
      <c r="Z2052" s="1">
        <v>377947</v>
      </c>
      <c r="AA2052" t="s">
        <v>680</v>
      </c>
      <c r="AB2052" t="s">
        <v>419</v>
      </c>
      <c r="AC2052">
        <v>16.37</v>
      </c>
      <c r="AD2052">
        <v>1.29</v>
      </c>
      <c r="AE2052">
        <v>2.79</v>
      </c>
      <c r="AF2052" t="s">
        <v>230</v>
      </c>
      <c r="AG2052" s="1">
        <v>25700</v>
      </c>
      <c r="AH2052" s="36">
        <v>7040</v>
      </c>
      <c r="AI2052" s="1">
        <v>50300</v>
      </c>
      <c r="AJ2052" s="36">
        <v>7030</v>
      </c>
      <c r="AK2052" s="1">
        <v>56600</v>
      </c>
      <c r="AL2052" s="2">
        <v>0.64166666666666672</v>
      </c>
      <c r="AM2052" s="3">
        <v>46248</v>
      </c>
      <c r="AN2052" t="s">
        <v>293</v>
      </c>
      <c r="AO2052" t="s">
        <v>344</v>
      </c>
    </row>
    <row r="2053" spans="1:41">
      <c r="A2053" s="8">
        <v>46224</v>
      </c>
      <c r="B2053" s="67">
        <v>4004.75</v>
      </c>
      <c r="C2053" s="67">
        <v>2.1800000000000002</v>
      </c>
      <c r="D2053" s="67">
        <v>66220</v>
      </c>
      <c r="E2053" s="67">
        <v>3.37</v>
      </c>
      <c r="F2053" s="69">
        <v>6925</v>
      </c>
      <c r="G2053" t="s">
        <v>75</v>
      </c>
      <c r="H2053">
        <v>0</v>
      </c>
      <c r="I2053" t="s">
        <v>288</v>
      </c>
      <c r="J2053" t="s">
        <v>289</v>
      </c>
      <c r="K2053" t="s">
        <v>290</v>
      </c>
      <c r="L2053" s="36">
        <v>4034</v>
      </c>
      <c r="M2053">
        <v>210</v>
      </c>
      <c r="N2053" s="66">
        <v>5.4899999999999997E-2</v>
      </c>
      <c r="O2053" s="36">
        <v>3824</v>
      </c>
      <c r="P2053" s="66">
        <v>5.4899999999999997E-2</v>
      </c>
      <c r="Q2053" s="36">
        <v>3908</v>
      </c>
      <c r="R2053" s="36">
        <v>4058</v>
      </c>
      <c r="S2053" s="36">
        <v>3822</v>
      </c>
      <c r="T2053" s="66">
        <v>3.2199999999999999E-2</v>
      </c>
      <c r="U2053" s="66">
        <v>2.35E-2</v>
      </c>
      <c r="V2053" s="66">
        <v>-5.8999999999999999E-3</v>
      </c>
      <c r="W2053" s="66">
        <v>5.5399999999999998E-2</v>
      </c>
      <c r="X2053" s="1">
        <v>301600</v>
      </c>
      <c r="Y2053" s="1">
        <v>1197985</v>
      </c>
      <c r="Z2053" s="1">
        <v>336839</v>
      </c>
      <c r="AA2053" t="s">
        <v>698</v>
      </c>
      <c r="AB2053" t="s">
        <v>421</v>
      </c>
      <c r="AC2053">
        <v>30.49</v>
      </c>
      <c r="AD2053">
        <v>1.62</v>
      </c>
      <c r="AE2053">
        <v>1.74</v>
      </c>
      <c r="AF2053" t="s">
        <v>230</v>
      </c>
      <c r="AG2053" s="1">
        <v>7800</v>
      </c>
      <c r="AH2053" s="36">
        <v>4100</v>
      </c>
      <c r="AI2053" s="1">
        <v>68200</v>
      </c>
      <c r="AJ2053" s="36">
        <v>4099</v>
      </c>
      <c r="AK2053" s="1">
        <v>50100</v>
      </c>
      <c r="AL2053" s="2">
        <v>0.64166666666666672</v>
      </c>
      <c r="AM2053" s="3">
        <v>46238</v>
      </c>
      <c r="AN2053" t="s">
        <v>298</v>
      </c>
      <c r="AO2053" t="s">
        <v>344</v>
      </c>
    </row>
    <row r="2054" spans="1:41">
      <c r="A2054" s="8">
        <v>46224</v>
      </c>
      <c r="B2054" s="67">
        <v>4004.75</v>
      </c>
      <c r="C2054" s="67">
        <v>2.1800000000000002</v>
      </c>
      <c r="D2054" s="67">
        <v>66220</v>
      </c>
      <c r="E2054" s="67">
        <v>3.37</v>
      </c>
      <c r="F2054" s="69">
        <v>6963</v>
      </c>
      <c r="G2054" t="s">
        <v>76</v>
      </c>
      <c r="H2054">
        <v>0</v>
      </c>
      <c r="I2054" t="s">
        <v>288</v>
      </c>
      <c r="J2054" t="s">
        <v>289</v>
      </c>
      <c r="K2054" t="s">
        <v>295</v>
      </c>
      <c r="L2054" s="36">
        <v>4691</v>
      </c>
      <c r="M2054">
        <v>160</v>
      </c>
      <c r="N2054" s="66">
        <v>3.5299999999999998E-2</v>
      </c>
      <c r="O2054" s="36">
        <v>4531</v>
      </c>
      <c r="P2054" s="66">
        <v>3.5299999999999998E-2</v>
      </c>
      <c r="Q2054" s="36">
        <v>4562</v>
      </c>
      <c r="R2054" s="36">
        <v>4785</v>
      </c>
      <c r="S2054" s="36">
        <v>4471</v>
      </c>
      <c r="T2054" s="66">
        <v>2.8199999999999999E-2</v>
      </c>
      <c r="U2054" s="66">
        <v>3.8199999999999998E-2</v>
      </c>
      <c r="V2054" s="66">
        <v>-1.9599999999999999E-2</v>
      </c>
      <c r="W2054" s="66">
        <v>4.9200000000000001E-2</v>
      </c>
      <c r="X2054" s="1">
        <v>4358700</v>
      </c>
      <c r="Y2054" s="1">
        <v>20070209</v>
      </c>
      <c r="Z2054" s="1">
        <v>1894038</v>
      </c>
      <c r="AA2054" t="s">
        <v>713</v>
      </c>
      <c r="AB2054" t="s">
        <v>423</v>
      </c>
      <c r="AC2054">
        <v>62.46</v>
      </c>
      <c r="AD2054">
        <v>2.38</v>
      </c>
      <c r="AE2054">
        <v>1.07</v>
      </c>
      <c r="AF2054" t="s">
        <v>230</v>
      </c>
      <c r="AG2054" s="1">
        <v>48600</v>
      </c>
      <c r="AH2054" s="36">
        <v>4793</v>
      </c>
      <c r="AI2054" s="1">
        <v>582900</v>
      </c>
      <c r="AJ2054" s="36">
        <v>4792</v>
      </c>
      <c r="AK2054" s="1">
        <v>582300</v>
      </c>
      <c r="AL2054" s="2">
        <v>0.64166666666666672</v>
      </c>
      <c r="AM2054" s="3">
        <v>46239</v>
      </c>
      <c r="AN2054" t="s">
        <v>298</v>
      </c>
      <c r="AO2054" t="s">
        <v>344</v>
      </c>
    </row>
    <row r="2055" spans="1:41">
      <c r="A2055" s="8">
        <v>46224</v>
      </c>
      <c r="B2055" s="67">
        <v>4004.75</v>
      </c>
      <c r="C2055" s="67">
        <v>2.1800000000000002</v>
      </c>
      <c r="D2055" s="67">
        <v>66220</v>
      </c>
      <c r="E2055" s="67">
        <v>3.37</v>
      </c>
      <c r="F2055" s="69">
        <v>7011</v>
      </c>
      <c r="G2055" t="s">
        <v>77</v>
      </c>
      <c r="H2055">
        <v>0</v>
      </c>
      <c r="I2055" t="s">
        <v>288</v>
      </c>
      <c r="J2055" t="s">
        <v>289</v>
      </c>
      <c r="K2055" t="s">
        <v>290</v>
      </c>
      <c r="L2055" s="36">
        <v>3855</v>
      </c>
      <c r="M2055">
        <v>174</v>
      </c>
      <c r="N2055" s="66">
        <v>4.7300000000000002E-2</v>
      </c>
      <c r="O2055" s="36">
        <v>3681</v>
      </c>
      <c r="P2055" s="66">
        <v>4.7199999999999999E-2</v>
      </c>
      <c r="Q2055" s="36">
        <v>3730</v>
      </c>
      <c r="R2055" s="36">
        <v>3889</v>
      </c>
      <c r="S2055" s="36">
        <v>3717</v>
      </c>
      <c r="T2055" s="66">
        <v>3.3500000000000002E-2</v>
      </c>
      <c r="U2055" s="66">
        <v>-5.8999999999999999E-3</v>
      </c>
      <c r="V2055" s="66">
        <v>-8.6999999999999994E-3</v>
      </c>
      <c r="W2055" s="66">
        <v>3.7100000000000001E-2</v>
      </c>
      <c r="X2055" s="1">
        <v>18179500</v>
      </c>
      <c r="Y2055" s="1">
        <v>69545313</v>
      </c>
      <c r="Z2055" s="1">
        <v>13005412</v>
      </c>
      <c r="AA2055" t="s">
        <v>424</v>
      </c>
      <c r="AB2055" t="s">
        <v>636</v>
      </c>
      <c r="AC2055">
        <v>34.08</v>
      </c>
      <c r="AD2055">
        <v>4.1900000000000004</v>
      </c>
      <c r="AE2055">
        <v>0.75</v>
      </c>
      <c r="AF2055" t="s">
        <v>230</v>
      </c>
      <c r="AG2055" s="1">
        <v>665800</v>
      </c>
      <c r="AH2055" s="36">
        <v>3824</v>
      </c>
      <c r="AI2055" s="1">
        <v>2580400</v>
      </c>
      <c r="AJ2055" s="36">
        <v>3823</v>
      </c>
      <c r="AK2055" s="1">
        <v>2572300</v>
      </c>
      <c r="AL2055" s="2">
        <v>0.64166666666666672</v>
      </c>
      <c r="AM2055" s="3">
        <v>46238</v>
      </c>
      <c r="AN2055" t="s">
        <v>298</v>
      </c>
      <c r="AO2055" t="s">
        <v>395</v>
      </c>
    </row>
    <row r="2056" spans="1:41">
      <c r="A2056" s="8">
        <v>46224</v>
      </c>
      <c r="B2056" s="67">
        <v>4004.75</v>
      </c>
      <c r="C2056" s="67">
        <v>2.1800000000000002</v>
      </c>
      <c r="D2056" s="67">
        <v>66220</v>
      </c>
      <c r="E2056" s="67">
        <v>3.37</v>
      </c>
      <c r="F2056" s="69">
        <v>7013</v>
      </c>
      <c r="G2056" t="s">
        <v>78</v>
      </c>
      <c r="H2056">
        <v>0</v>
      </c>
      <c r="I2056" t="s">
        <v>288</v>
      </c>
      <c r="J2056" t="s">
        <v>289</v>
      </c>
      <c r="K2056" t="s">
        <v>295</v>
      </c>
      <c r="L2056" s="36">
        <v>2778</v>
      </c>
      <c r="M2056">
        <v>111.5</v>
      </c>
      <c r="N2056" s="66">
        <v>4.1799999999999997E-2</v>
      </c>
      <c r="O2056" s="36">
        <v>2666.5</v>
      </c>
      <c r="P2056" s="66">
        <v>4.1799999999999997E-2</v>
      </c>
      <c r="Q2056" s="36">
        <v>2716.5</v>
      </c>
      <c r="R2056" s="36">
        <v>2834.5</v>
      </c>
      <c r="S2056" s="36">
        <v>2672.5</v>
      </c>
      <c r="T2056" s="66">
        <v>2.2599999999999999E-2</v>
      </c>
      <c r="U2056" s="66">
        <v>-1.26E-2</v>
      </c>
      <c r="V2056" s="66">
        <v>-1.9900000000000001E-2</v>
      </c>
      <c r="W2056" s="66">
        <v>3.9399999999999998E-2</v>
      </c>
      <c r="X2056" s="1">
        <v>11005900</v>
      </c>
      <c r="Y2056" s="1">
        <v>30626539</v>
      </c>
      <c r="Z2056" s="1">
        <v>3007906</v>
      </c>
      <c r="AA2056" t="s">
        <v>426</v>
      </c>
      <c r="AB2056" t="s">
        <v>637</v>
      </c>
      <c r="AC2056">
        <v>17.850000000000001</v>
      </c>
      <c r="AD2056">
        <v>4.51</v>
      </c>
      <c r="AE2056">
        <v>0.83</v>
      </c>
      <c r="AF2056" t="s">
        <v>230</v>
      </c>
      <c r="AG2056" s="1">
        <v>362100</v>
      </c>
      <c r="AH2056" s="36">
        <v>2750.5</v>
      </c>
      <c r="AI2056" s="1">
        <v>1051400</v>
      </c>
      <c r="AJ2056" s="36">
        <v>2750</v>
      </c>
      <c r="AK2056" s="1">
        <v>1058800</v>
      </c>
      <c r="AL2056" s="2">
        <v>0.64166666666666672</v>
      </c>
      <c r="AM2056" s="3">
        <v>46239</v>
      </c>
      <c r="AN2056" t="s">
        <v>298</v>
      </c>
      <c r="AO2056" t="s">
        <v>395</v>
      </c>
    </row>
    <row r="2057" spans="1:41">
      <c r="A2057" s="8">
        <v>46224</v>
      </c>
      <c r="B2057" s="67">
        <v>4004.75</v>
      </c>
      <c r="C2057" s="67">
        <v>2.1800000000000002</v>
      </c>
      <c r="D2057" s="67">
        <v>66220</v>
      </c>
      <c r="E2057" s="67">
        <v>3.37</v>
      </c>
      <c r="F2057" s="69">
        <v>7047</v>
      </c>
      <c r="G2057" t="s">
        <v>79</v>
      </c>
      <c r="H2057">
        <v>0</v>
      </c>
      <c r="I2057" t="s">
        <v>347</v>
      </c>
      <c r="J2057" t="s">
        <v>289</v>
      </c>
      <c r="K2057" t="s">
        <v>290</v>
      </c>
      <c r="L2057" s="36">
        <v>2539</v>
      </c>
      <c r="M2057">
        <v>32</v>
      </c>
      <c r="N2057" s="66">
        <v>1.2800000000000001E-2</v>
      </c>
      <c r="O2057" s="36">
        <v>2507</v>
      </c>
      <c r="P2057" s="66">
        <v>1.2699999999999999E-2</v>
      </c>
      <c r="Q2057" s="36">
        <v>2500</v>
      </c>
      <c r="R2057" s="36">
        <v>2549</v>
      </c>
      <c r="S2057" s="36">
        <v>2470</v>
      </c>
      <c r="T2057" s="66">
        <v>1.5599999999999999E-2</v>
      </c>
      <c r="U2057" s="66">
        <v>2.3699999999999999E-2</v>
      </c>
      <c r="V2057" s="66">
        <v>-3.8999999999999998E-3</v>
      </c>
      <c r="W2057" s="66">
        <v>2.7900000000000001E-2</v>
      </c>
      <c r="X2057" s="1">
        <v>92900</v>
      </c>
      <c r="Y2057" s="1">
        <v>232749</v>
      </c>
      <c r="Z2057" s="1">
        <v>36043</v>
      </c>
      <c r="AA2057" t="s">
        <v>840</v>
      </c>
      <c r="AB2057" t="s">
        <v>638</v>
      </c>
      <c r="AC2057">
        <v>10.06</v>
      </c>
      <c r="AD2057">
        <v>3.15</v>
      </c>
      <c r="AE2057">
        <v>0.51</v>
      </c>
      <c r="AF2057" t="s">
        <v>230</v>
      </c>
      <c r="AG2057">
        <v>0</v>
      </c>
      <c r="AH2057" s="36">
        <v>2545</v>
      </c>
      <c r="AI2057" s="1">
        <v>1900</v>
      </c>
      <c r="AJ2057" s="36">
        <v>2545</v>
      </c>
      <c r="AK2057" s="1">
        <v>1900</v>
      </c>
      <c r="AL2057" s="2">
        <v>0.64166666666666672</v>
      </c>
      <c r="AM2057" s="3">
        <v>46246</v>
      </c>
      <c r="AN2057" t="s">
        <v>298</v>
      </c>
      <c r="AO2057" t="s">
        <v>313</v>
      </c>
    </row>
    <row r="2058" spans="1:41">
      <c r="A2058" s="8">
        <v>46224</v>
      </c>
      <c r="B2058" s="67">
        <v>4004.75</v>
      </c>
      <c r="C2058" s="67">
        <v>2.1800000000000002</v>
      </c>
      <c r="D2058" s="67">
        <v>66220</v>
      </c>
      <c r="E2058" s="67">
        <v>3.37</v>
      </c>
      <c r="F2058" s="69">
        <v>7084</v>
      </c>
      <c r="G2058" t="s">
        <v>80</v>
      </c>
      <c r="H2058">
        <v>0</v>
      </c>
      <c r="I2058" t="s">
        <v>347</v>
      </c>
      <c r="J2058" t="s">
        <v>323</v>
      </c>
      <c r="K2058" t="s">
        <v>295</v>
      </c>
      <c r="L2058" s="36">
        <v>2751</v>
      </c>
      <c r="M2058">
        <v>-9</v>
      </c>
      <c r="N2058" s="66">
        <v>-3.3E-3</v>
      </c>
      <c r="O2058" s="36">
        <v>2760</v>
      </c>
      <c r="P2058" s="66">
        <v>-3.2000000000000002E-3</v>
      </c>
      <c r="Q2058" s="36">
        <v>2750</v>
      </c>
      <c r="R2058" s="36">
        <v>2753</v>
      </c>
      <c r="S2058" s="36">
        <v>2736</v>
      </c>
      <c r="T2058" t="s">
        <v>230</v>
      </c>
      <c r="U2058" s="66">
        <v>2.9999999999999997E-4</v>
      </c>
      <c r="V2058" s="66">
        <v>-6.9999999999999999E-4</v>
      </c>
      <c r="W2058" s="66">
        <v>5.4000000000000003E-3</v>
      </c>
      <c r="X2058" s="1">
        <v>2300</v>
      </c>
      <c r="Y2058" s="1">
        <v>6312</v>
      </c>
      <c r="Z2058" s="1">
        <v>8966</v>
      </c>
      <c r="AA2058" t="s">
        <v>430</v>
      </c>
      <c r="AB2058" t="s">
        <v>642</v>
      </c>
      <c r="AC2058">
        <v>40.1</v>
      </c>
      <c r="AD2058">
        <v>1.43</v>
      </c>
      <c r="AE2058">
        <v>3.82</v>
      </c>
      <c r="AF2058">
        <v>0.6</v>
      </c>
      <c r="AG2058">
        <v>100</v>
      </c>
      <c r="AH2058" s="36">
        <v>2750</v>
      </c>
      <c r="AI2058">
        <v>100</v>
      </c>
      <c r="AJ2058" s="36">
        <v>2742</v>
      </c>
      <c r="AK2058">
        <v>600</v>
      </c>
      <c r="AL2058" s="2">
        <v>0.62569444444444444</v>
      </c>
      <c r="AM2058" s="3">
        <v>46248</v>
      </c>
      <c r="AN2058" t="s">
        <v>298</v>
      </c>
      <c r="AO2058" t="s">
        <v>313</v>
      </c>
    </row>
    <row r="2059" spans="1:41">
      <c r="A2059" s="8">
        <v>46224</v>
      </c>
      <c r="B2059" s="67">
        <v>4004.75</v>
      </c>
      <c r="C2059" s="67">
        <v>2.1800000000000002</v>
      </c>
      <c r="D2059" s="67">
        <v>66220</v>
      </c>
      <c r="E2059" s="67">
        <v>3.37</v>
      </c>
      <c r="F2059" s="69">
        <v>7182</v>
      </c>
      <c r="G2059" t="s">
        <v>81</v>
      </c>
      <c r="H2059">
        <v>0</v>
      </c>
      <c r="I2059" t="s">
        <v>288</v>
      </c>
      <c r="J2059" t="s">
        <v>289</v>
      </c>
      <c r="K2059" t="s">
        <v>295</v>
      </c>
      <c r="L2059" s="36">
        <v>3333</v>
      </c>
      <c r="M2059">
        <v>192</v>
      </c>
      <c r="N2059" s="66">
        <v>6.1100000000000002E-2</v>
      </c>
      <c r="O2059" s="36">
        <v>3141</v>
      </c>
      <c r="P2059" s="66">
        <v>6.1100000000000002E-2</v>
      </c>
      <c r="Q2059" s="36">
        <v>3184</v>
      </c>
      <c r="R2059" s="36">
        <v>3334</v>
      </c>
      <c r="S2059" s="36">
        <v>3145</v>
      </c>
      <c r="T2059" s="66">
        <v>4.6699999999999998E-2</v>
      </c>
      <c r="U2059" s="66">
        <v>0.01</v>
      </c>
      <c r="V2059" s="66">
        <v>-2.0000000000000001E-4</v>
      </c>
      <c r="W2059" s="66">
        <v>5.9700000000000003E-2</v>
      </c>
      <c r="X2059" s="1">
        <v>6965000</v>
      </c>
      <c r="Y2059" s="1">
        <v>22791582</v>
      </c>
      <c r="Z2059" s="1">
        <v>11918403</v>
      </c>
      <c r="AA2059" t="s">
        <v>715</v>
      </c>
      <c r="AB2059" t="s">
        <v>433</v>
      </c>
      <c r="AC2059">
        <v>17.98</v>
      </c>
      <c r="AD2059">
        <v>1.28</v>
      </c>
      <c r="AE2059">
        <v>2.79</v>
      </c>
      <c r="AF2059" t="s">
        <v>230</v>
      </c>
      <c r="AG2059" s="1">
        <v>67300</v>
      </c>
      <c r="AH2059" s="36">
        <v>3426</v>
      </c>
      <c r="AI2059" s="1">
        <v>2130400</v>
      </c>
      <c r="AJ2059" s="36">
        <v>3425</v>
      </c>
      <c r="AK2059" s="1">
        <v>2306900</v>
      </c>
      <c r="AL2059" s="2">
        <v>0.64166666666666672</v>
      </c>
      <c r="AM2059" s="3">
        <v>46241</v>
      </c>
      <c r="AN2059" t="s">
        <v>298</v>
      </c>
      <c r="AO2059" t="s">
        <v>434</v>
      </c>
    </row>
    <row r="2060" spans="1:41">
      <c r="A2060" s="8">
        <v>46224</v>
      </c>
      <c r="B2060" s="67">
        <v>4004.75</v>
      </c>
      <c r="C2060" s="67">
        <v>2.1800000000000002</v>
      </c>
      <c r="D2060" s="67">
        <v>66220</v>
      </c>
      <c r="E2060" s="67">
        <v>3.37</v>
      </c>
      <c r="F2060" s="69">
        <v>7203</v>
      </c>
      <c r="G2060" t="s">
        <v>82</v>
      </c>
      <c r="H2060">
        <v>0</v>
      </c>
      <c r="I2060" t="s">
        <v>288</v>
      </c>
      <c r="J2060" t="s">
        <v>289</v>
      </c>
      <c r="K2060" t="s">
        <v>295</v>
      </c>
      <c r="L2060" s="36">
        <v>2922</v>
      </c>
      <c r="M2060">
        <v>22.5</v>
      </c>
      <c r="N2060" s="66">
        <v>7.7999999999999996E-3</v>
      </c>
      <c r="O2060" s="36">
        <v>2899.5</v>
      </c>
      <c r="P2060" s="66">
        <v>7.7000000000000002E-3</v>
      </c>
      <c r="Q2060" s="36">
        <v>2900</v>
      </c>
      <c r="R2060" s="36">
        <v>2972</v>
      </c>
      <c r="S2060" s="36">
        <v>2893.5</v>
      </c>
      <c r="T2060" s="66">
        <v>7.4999999999999997E-3</v>
      </c>
      <c r="U2060" s="66">
        <v>-1.4E-2</v>
      </c>
      <c r="V2060" s="66">
        <v>-1.6799999999999999E-2</v>
      </c>
      <c r="W2060" s="66">
        <v>9.7999999999999997E-3</v>
      </c>
      <c r="X2060" s="1">
        <v>23479100</v>
      </c>
      <c r="Y2060" s="1">
        <v>68873106</v>
      </c>
      <c r="Z2060" s="1">
        <v>42646553</v>
      </c>
      <c r="AA2060" t="s">
        <v>435</v>
      </c>
      <c r="AB2060" t="s">
        <v>699</v>
      </c>
      <c r="AC2060">
        <v>11.53</v>
      </c>
      <c r="AD2060">
        <v>0.95</v>
      </c>
      <c r="AE2060">
        <v>3.42</v>
      </c>
      <c r="AF2060" t="s">
        <v>230</v>
      </c>
      <c r="AG2060" s="1">
        <v>357800</v>
      </c>
      <c r="AH2060" s="36">
        <v>2992</v>
      </c>
      <c r="AI2060" s="1">
        <v>6215600</v>
      </c>
      <c r="AJ2060" s="36">
        <v>2991.5</v>
      </c>
      <c r="AK2060" s="1">
        <v>6194800</v>
      </c>
      <c r="AL2060" s="2">
        <v>0.64166666666666672</v>
      </c>
      <c r="AM2060" s="3">
        <v>46238</v>
      </c>
      <c r="AN2060" t="s">
        <v>298</v>
      </c>
      <c r="AO2060" t="s">
        <v>437</v>
      </c>
    </row>
    <row r="2061" spans="1:41">
      <c r="A2061" s="8">
        <v>46224</v>
      </c>
      <c r="B2061" s="67">
        <v>4004.75</v>
      </c>
      <c r="C2061" s="67">
        <v>2.1800000000000002</v>
      </c>
      <c r="D2061" s="67">
        <v>66220</v>
      </c>
      <c r="E2061" s="67">
        <v>3.37</v>
      </c>
      <c r="F2061" s="69">
        <v>7213</v>
      </c>
      <c r="G2061" t="s">
        <v>83</v>
      </c>
      <c r="H2061">
        <v>0</v>
      </c>
      <c r="I2061" t="s">
        <v>314</v>
      </c>
      <c r="J2061" t="s">
        <v>289</v>
      </c>
      <c r="K2061" t="s">
        <v>295</v>
      </c>
      <c r="L2061">
        <v>622</v>
      </c>
      <c r="M2061">
        <v>5</v>
      </c>
      <c r="N2061" s="66">
        <v>8.0999999999999996E-3</v>
      </c>
      <c r="O2061">
        <v>617</v>
      </c>
      <c r="P2061" s="66">
        <v>8.0999999999999996E-3</v>
      </c>
      <c r="Q2061">
        <v>618</v>
      </c>
      <c r="R2061">
        <v>631</v>
      </c>
      <c r="S2061">
        <v>615</v>
      </c>
      <c r="T2061" s="66">
        <v>6.4000000000000003E-3</v>
      </c>
      <c r="U2061" s="66">
        <v>-7.9000000000000008E-3</v>
      </c>
      <c r="V2061" s="66">
        <v>-1.4200000000000001E-2</v>
      </c>
      <c r="W2061" s="66">
        <v>1.1299999999999999E-2</v>
      </c>
      <c r="X2061" s="1">
        <v>15000</v>
      </c>
      <c r="Y2061" s="1">
        <v>9356</v>
      </c>
      <c r="Z2061" s="1">
        <v>9884</v>
      </c>
      <c r="AA2061" t="s">
        <v>841</v>
      </c>
      <c r="AB2061" t="s">
        <v>439</v>
      </c>
      <c r="AC2061">
        <v>7.29</v>
      </c>
      <c r="AD2061">
        <v>0.87</v>
      </c>
      <c r="AE2061">
        <v>4.18</v>
      </c>
      <c r="AF2061" t="s">
        <v>230</v>
      </c>
      <c r="AG2061">
        <v>300</v>
      </c>
      <c r="AH2061">
        <v>626</v>
      </c>
      <c r="AI2061">
        <v>100</v>
      </c>
      <c r="AJ2061">
        <v>626</v>
      </c>
      <c r="AK2061">
        <v>100</v>
      </c>
      <c r="AL2061" s="2">
        <v>0.64166666666666672</v>
      </c>
      <c r="AM2061" s="3">
        <v>46241</v>
      </c>
      <c r="AN2061" t="s">
        <v>298</v>
      </c>
      <c r="AO2061" t="s">
        <v>437</v>
      </c>
    </row>
    <row r="2062" spans="1:41">
      <c r="A2062" s="8">
        <v>46224</v>
      </c>
      <c r="B2062" s="67">
        <v>4004.75</v>
      </c>
      <c r="C2062" s="67">
        <v>2.1800000000000002</v>
      </c>
      <c r="D2062" s="67">
        <v>66220</v>
      </c>
      <c r="E2062" s="67">
        <v>3.37</v>
      </c>
      <c r="F2062" s="69">
        <v>7220</v>
      </c>
      <c r="G2062" t="s">
        <v>84</v>
      </c>
      <c r="H2062">
        <v>0</v>
      </c>
      <c r="I2062" t="s">
        <v>288</v>
      </c>
      <c r="J2062" t="s">
        <v>289</v>
      </c>
      <c r="K2062" t="s">
        <v>290</v>
      </c>
      <c r="L2062" s="36">
        <v>3085</v>
      </c>
      <c r="M2062">
        <v>55</v>
      </c>
      <c r="N2062" s="66">
        <v>1.8200000000000001E-2</v>
      </c>
      <c r="O2062" s="36">
        <v>3030</v>
      </c>
      <c r="P2062" s="66">
        <v>1.8100000000000002E-2</v>
      </c>
      <c r="Q2062" s="36">
        <v>3035</v>
      </c>
      <c r="R2062" s="36">
        <v>3190</v>
      </c>
      <c r="S2062" s="36">
        <v>2963</v>
      </c>
      <c r="T2062" s="66">
        <v>1.6400000000000001E-2</v>
      </c>
      <c r="U2062" s="66">
        <v>4.7999999999999996E-3</v>
      </c>
      <c r="V2062" s="66">
        <v>-3.2899999999999999E-2</v>
      </c>
      <c r="W2062" s="66">
        <v>4.1099999999999998E-2</v>
      </c>
      <c r="X2062" s="1">
        <v>1325300</v>
      </c>
      <c r="Y2062" s="1">
        <v>4106973</v>
      </c>
      <c r="Z2062" s="1">
        <v>202320</v>
      </c>
      <c r="AA2062" t="s">
        <v>563</v>
      </c>
      <c r="AB2062" t="s">
        <v>441</v>
      </c>
      <c r="AC2062">
        <v>31.09</v>
      </c>
      <c r="AD2062">
        <v>1.65</v>
      </c>
      <c r="AE2062">
        <v>1.3</v>
      </c>
      <c r="AF2062" t="s">
        <v>230</v>
      </c>
      <c r="AG2062" s="1">
        <v>10900</v>
      </c>
      <c r="AH2062" s="36">
        <v>3145</v>
      </c>
      <c r="AI2062" s="1">
        <v>166600</v>
      </c>
      <c r="AJ2062" s="36">
        <v>3145</v>
      </c>
      <c r="AK2062" s="1">
        <v>166600</v>
      </c>
      <c r="AL2062" s="2">
        <v>0.64166666666666672</v>
      </c>
      <c r="AM2062" s="3">
        <v>46239</v>
      </c>
      <c r="AN2062" t="s">
        <v>298</v>
      </c>
      <c r="AO2062" t="s">
        <v>437</v>
      </c>
    </row>
    <row r="2063" spans="1:41">
      <c r="A2063" s="8">
        <v>46224</v>
      </c>
      <c r="B2063" s="67">
        <v>4004.75</v>
      </c>
      <c r="C2063" s="67">
        <v>2.1800000000000002</v>
      </c>
      <c r="D2063" s="67">
        <v>66220</v>
      </c>
      <c r="E2063" s="67">
        <v>3.37</v>
      </c>
      <c r="F2063" s="69">
        <v>7269</v>
      </c>
      <c r="G2063" t="s">
        <v>85</v>
      </c>
      <c r="H2063">
        <v>0</v>
      </c>
      <c r="I2063" t="s">
        <v>288</v>
      </c>
      <c r="J2063" t="s">
        <v>289</v>
      </c>
      <c r="K2063" t="s">
        <v>295</v>
      </c>
      <c r="L2063" s="36">
        <v>2047.5</v>
      </c>
      <c r="M2063">
        <v>-3</v>
      </c>
      <c r="N2063" s="66">
        <v>-1.5E-3</v>
      </c>
      <c r="O2063" s="36">
        <v>2050.5</v>
      </c>
      <c r="P2063" s="66">
        <v>-1.4E-3</v>
      </c>
      <c r="Q2063" s="36">
        <v>2025</v>
      </c>
      <c r="R2063" s="36">
        <v>2078.5</v>
      </c>
      <c r="S2063" s="36">
        <v>2024</v>
      </c>
      <c r="T2063" s="66">
        <v>1.11E-2</v>
      </c>
      <c r="U2063" s="66">
        <v>-9.4000000000000004E-3</v>
      </c>
      <c r="V2063" s="66">
        <v>-1.49E-2</v>
      </c>
      <c r="W2063" s="66">
        <v>1.1599999999999999E-2</v>
      </c>
      <c r="X2063" s="1">
        <v>4439200</v>
      </c>
      <c r="Y2063" s="1">
        <v>9126890</v>
      </c>
      <c r="Z2063" s="1">
        <v>4022490</v>
      </c>
      <c r="AA2063" t="s">
        <v>442</v>
      </c>
      <c r="AB2063" t="s">
        <v>443</v>
      </c>
      <c r="AC2063">
        <v>10.39</v>
      </c>
      <c r="AD2063">
        <v>1.1599999999999999</v>
      </c>
      <c r="AE2063">
        <v>2.4900000000000002</v>
      </c>
      <c r="AF2063" t="s">
        <v>230</v>
      </c>
      <c r="AG2063" s="1">
        <v>4183000</v>
      </c>
      <c r="AH2063" s="36">
        <v>2050.5</v>
      </c>
      <c r="AI2063" s="1">
        <v>1754400</v>
      </c>
      <c r="AJ2063" s="36">
        <v>2050</v>
      </c>
      <c r="AK2063" s="1">
        <v>1829800</v>
      </c>
      <c r="AL2063" s="2">
        <v>0.64166666666666672</v>
      </c>
      <c r="AM2063" s="3">
        <v>46239</v>
      </c>
      <c r="AN2063" t="s">
        <v>298</v>
      </c>
      <c r="AO2063" t="s">
        <v>437</v>
      </c>
    </row>
    <row r="2064" spans="1:41">
      <c r="A2064" s="8">
        <v>46224</v>
      </c>
      <c r="B2064" s="67">
        <v>4004.75</v>
      </c>
      <c r="C2064" s="67">
        <v>2.1800000000000002</v>
      </c>
      <c r="D2064" s="67">
        <v>66220</v>
      </c>
      <c r="E2064" s="67">
        <v>3.37</v>
      </c>
      <c r="F2064" s="69">
        <v>7272</v>
      </c>
      <c r="G2064" t="s">
        <v>86</v>
      </c>
      <c r="H2064">
        <v>0</v>
      </c>
      <c r="I2064" t="s">
        <v>288</v>
      </c>
      <c r="J2064" t="s">
        <v>289</v>
      </c>
      <c r="K2064" t="s">
        <v>290</v>
      </c>
      <c r="L2064" s="36">
        <v>1300</v>
      </c>
      <c r="M2064">
        <v>26.5</v>
      </c>
      <c r="N2064" s="66">
        <v>2.0799999999999999E-2</v>
      </c>
      <c r="O2064" s="36">
        <v>1273.5</v>
      </c>
      <c r="P2064" s="66">
        <v>2.0799999999999999E-2</v>
      </c>
      <c r="Q2064" s="36">
        <v>1275.5</v>
      </c>
      <c r="R2064" s="36">
        <v>1312.5</v>
      </c>
      <c r="S2064" s="36">
        <v>1275.5</v>
      </c>
      <c r="T2064" s="66">
        <v>1.9199999999999998E-2</v>
      </c>
      <c r="U2064" s="66">
        <v>-3.8E-3</v>
      </c>
      <c r="V2064" s="66">
        <v>-9.4999999999999998E-3</v>
      </c>
      <c r="W2064" s="66">
        <v>1.9199999999999998E-2</v>
      </c>
      <c r="X2064" s="1">
        <v>3870800</v>
      </c>
      <c r="Y2064" s="1">
        <v>5026100</v>
      </c>
      <c r="Z2064" s="1">
        <v>1323562</v>
      </c>
      <c r="AA2064" t="s">
        <v>444</v>
      </c>
      <c r="AB2064" t="s">
        <v>445</v>
      </c>
      <c r="AC2064">
        <v>10.24</v>
      </c>
      <c r="AD2064">
        <v>1.1100000000000001</v>
      </c>
      <c r="AE2064">
        <v>3.85</v>
      </c>
      <c r="AF2064" t="s">
        <v>230</v>
      </c>
      <c r="AG2064" s="1">
        <v>355300</v>
      </c>
      <c r="AH2064" s="36">
        <v>1298.5</v>
      </c>
      <c r="AI2064" s="1">
        <v>816200</v>
      </c>
      <c r="AJ2064" s="36">
        <v>1298</v>
      </c>
      <c r="AK2064" s="1">
        <v>816600</v>
      </c>
      <c r="AL2064" s="2">
        <v>0.64166666666666672</v>
      </c>
      <c r="AM2064" s="3">
        <v>46238</v>
      </c>
      <c r="AN2064" t="s">
        <v>293</v>
      </c>
      <c r="AO2064" t="s">
        <v>437</v>
      </c>
    </row>
    <row r="2065" spans="1:41">
      <c r="A2065" s="8">
        <v>46224</v>
      </c>
      <c r="B2065" s="67">
        <v>4004.75</v>
      </c>
      <c r="C2065" s="67">
        <v>2.1800000000000002</v>
      </c>
      <c r="D2065" s="67">
        <v>66220</v>
      </c>
      <c r="E2065" s="67">
        <v>3.37</v>
      </c>
      <c r="F2065" s="69">
        <v>7376</v>
      </c>
      <c r="G2065" t="s">
        <v>87</v>
      </c>
      <c r="H2065">
        <v>0</v>
      </c>
      <c r="I2065" t="s">
        <v>347</v>
      </c>
      <c r="J2065" t="s">
        <v>323</v>
      </c>
      <c r="K2065" t="s">
        <v>290</v>
      </c>
      <c r="L2065" s="36">
        <v>1032</v>
      </c>
      <c r="M2065">
        <v>52</v>
      </c>
      <c r="N2065" s="66">
        <v>5.3100000000000001E-2</v>
      </c>
      <c r="O2065">
        <v>980</v>
      </c>
      <c r="P2065" s="66">
        <v>5.2999999999999999E-2</v>
      </c>
      <c r="Q2065">
        <v>974</v>
      </c>
      <c r="R2065" s="36">
        <v>1114</v>
      </c>
      <c r="S2065">
        <v>974</v>
      </c>
      <c r="T2065" s="66">
        <v>5.9499999999999997E-2</v>
      </c>
      <c r="U2065" s="66">
        <v>-1.7100000000000001E-2</v>
      </c>
      <c r="V2065" s="66">
        <v>-7.3599999999999999E-2</v>
      </c>
      <c r="W2065" s="66">
        <v>5.9499999999999997E-2</v>
      </c>
      <c r="X2065" s="1">
        <v>68800</v>
      </c>
      <c r="Y2065" s="1">
        <v>73768</v>
      </c>
      <c r="Z2065" s="1">
        <v>4395</v>
      </c>
      <c r="AA2065" t="s">
        <v>446</v>
      </c>
      <c r="AB2065" t="s">
        <v>447</v>
      </c>
      <c r="AC2065">
        <v>0</v>
      </c>
      <c r="AD2065">
        <v>4.0999999999999996</v>
      </c>
      <c r="AE2065">
        <v>0</v>
      </c>
      <c r="AF2065">
        <v>0.5</v>
      </c>
      <c r="AG2065">
        <v>0</v>
      </c>
      <c r="AH2065" s="36">
        <v>1007</v>
      </c>
      <c r="AI2065">
        <v>500</v>
      </c>
      <c r="AJ2065" s="36">
        <v>1007</v>
      </c>
      <c r="AK2065">
        <v>500</v>
      </c>
      <c r="AL2065" s="2">
        <v>0.64027777777777772</v>
      </c>
      <c r="AM2065" s="3">
        <v>46246</v>
      </c>
      <c r="AN2065" t="s">
        <v>448</v>
      </c>
      <c r="AO2065" t="s">
        <v>313</v>
      </c>
    </row>
    <row r="2066" spans="1:41">
      <c r="A2066" s="8">
        <v>46224</v>
      </c>
      <c r="B2066" s="67">
        <v>4004.75</v>
      </c>
      <c r="C2066" s="67">
        <v>2.1800000000000002</v>
      </c>
      <c r="D2066" s="67">
        <v>66220</v>
      </c>
      <c r="E2066" s="67">
        <v>3.37</v>
      </c>
      <c r="F2066" s="69">
        <v>7525</v>
      </c>
      <c r="G2066" t="s">
        <v>88</v>
      </c>
      <c r="H2066">
        <v>0</v>
      </c>
      <c r="I2066" t="s">
        <v>288</v>
      </c>
      <c r="J2066" t="s">
        <v>289</v>
      </c>
      <c r="K2066" t="s">
        <v>295</v>
      </c>
      <c r="L2066" s="36">
        <v>3580</v>
      </c>
      <c r="M2066">
        <v>65</v>
      </c>
      <c r="N2066" s="66">
        <v>1.8499999999999999E-2</v>
      </c>
      <c r="O2066" s="36">
        <v>3515</v>
      </c>
      <c r="P2066" s="66">
        <v>1.84E-2</v>
      </c>
      <c r="Q2066" s="36">
        <v>3525</v>
      </c>
      <c r="R2066" s="36">
        <v>3600</v>
      </c>
      <c r="S2066" s="36">
        <v>3525</v>
      </c>
      <c r="T2066" s="66">
        <v>1.5599999999999999E-2</v>
      </c>
      <c r="U2066" s="66">
        <v>-2.7000000000000001E-3</v>
      </c>
      <c r="V2066" s="66">
        <v>-5.4999999999999997E-3</v>
      </c>
      <c r="W2066" s="66">
        <v>1.5599999999999999E-2</v>
      </c>
      <c r="X2066" s="1">
        <v>11300</v>
      </c>
      <c r="Y2066" s="1">
        <v>40393</v>
      </c>
      <c r="Z2066" s="1">
        <v>30931</v>
      </c>
      <c r="AA2066" t="s">
        <v>449</v>
      </c>
      <c r="AB2066" t="s">
        <v>450</v>
      </c>
      <c r="AC2066">
        <v>9.68</v>
      </c>
      <c r="AD2066">
        <v>1.01</v>
      </c>
      <c r="AE2066">
        <v>4.53</v>
      </c>
      <c r="AF2066" t="s">
        <v>230</v>
      </c>
      <c r="AG2066" s="1">
        <v>2800</v>
      </c>
      <c r="AH2066" s="36">
        <v>3580</v>
      </c>
      <c r="AI2066">
        <v>400</v>
      </c>
      <c r="AJ2066" s="36">
        <v>3580</v>
      </c>
      <c r="AK2066">
        <v>400</v>
      </c>
      <c r="AL2066" s="2">
        <v>0.64166666666666672</v>
      </c>
      <c r="AM2066" s="3">
        <v>46241</v>
      </c>
      <c r="AN2066" t="s">
        <v>298</v>
      </c>
      <c r="AO2066" t="s">
        <v>322</v>
      </c>
    </row>
    <row r="2067" spans="1:41">
      <c r="A2067" s="8">
        <v>46224</v>
      </c>
      <c r="B2067" s="67">
        <v>4004.75</v>
      </c>
      <c r="C2067" s="67">
        <v>2.1800000000000002</v>
      </c>
      <c r="D2067" s="67">
        <v>66220</v>
      </c>
      <c r="E2067" s="67">
        <v>3.37</v>
      </c>
      <c r="F2067" s="69">
        <v>7729</v>
      </c>
      <c r="G2067" t="s">
        <v>89</v>
      </c>
      <c r="H2067">
        <v>0</v>
      </c>
      <c r="I2067" t="s">
        <v>288</v>
      </c>
      <c r="J2067" t="s">
        <v>289</v>
      </c>
      <c r="K2067" t="s">
        <v>290</v>
      </c>
      <c r="L2067" s="36">
        <v>18035</v>
      </c>
      <c r="M2067">
        <v>980</v>
      </c>
      <c r="N2067" s="66">
        <v>5.7500000000000002E-2</v>
      </c>
      <c r="O2067" s="36">
        <v>17055</v>
      </c>
      <c r="P2067" s="66">
        <v>5.74E-2</v>
      </c>
      <c r="Q2067" s="36">
        <v>17295</v>
      </c>
      <c r="R2067" s="36">
        <v>18250</v>
      </c>
      <c r="S2067" s="36">
        <v>16770</v>
      </c>
      <c r="T2067" s="66">
        <v>4.2700000000000002E-2</v>
      </c>
      <c r="U2067" s="66">
        <v>3.6400000000000002E-2</v>
      </c>
      <c r="V2067" s="66">
        <v>-1.17E-2</v>
      </c>
      <c r="W2067" s="66">
        <v>7.5399999999999995E-2</v>
      </c>
      <c r="X2067" s="1">
        <v>497400</v>
      </c>
      <c r="Y2067" s="1">
        <v>8814080</v>
      </c>
      <c r="Z2067" s="1">
        <v>762609</v>
      </c>
      <c r="AA2067" t="s">
        <v>700</v>
      </c>
      <c r="AB2067" t="s">
        <v>452</v>
      </c>
      <c r="AC2067">
        <v>26.14</v>
      </c>
      <c r="AD2067">
        <v>3.83</v>
      </c>
      <c r="AE2067">
        <v>1.53</v>
      </c>
      <c r="AF2067" t="s">
        <v>230</v>
      </c>
      <c r="AG2067" s="1">
        <v>6000</v>
      </c>
      <c r="AH2067" s="36">
        <v>21055</v>
      </c>
      <c r="AI2067" s="1">
        <v>63900</v>
      </c>
      <c r="AJ2067" s="36">
        <v>21055</v>
      </c>
      <c r="AK2067" s="1">
        <v>64200</v>
      </c>
      <c r="AL2067" s="2">
        <v>0.64166666666666672</v>
      </c>
      <c r="AM2067" s="3">
        <v>46238</v>
      </c>
      <c r="AN2067" t="s">
        <v>298</v>
      </c>
      <c r="AO2067" t="s">
        <v>453</v>
      </c>
    </row>
    <row r="2068" spans="1:41">
      <c r="A2068" s="8">
        <v>46224</v>
      </c>
      <c r="B2068" s="67">
        <v>4004.75</v>
      </c>
      <c r="C2068" s="67">
        <v>2.1800000000000002</v>
      </c>
      <c r="D2068" s="67">
        <v>66220</v>
      </c>
      <c r="E2068" s="67">
        <v>3.37</v>
      </c>
      <c r="F2068" s="69">
        <v>7921</v>
      </c>
      <c r="G2068" t="s">
        <v>90</v>
      </c>
      <c r="H2068">
        <v>0</v>
      </c>
      <c r="I2068" t="s">
        <v>288</v>
      </c>
      <c r="J2068" t="s">
        <v>289</v>
      </c>
      <c r="K2068" t="s">
        <v>295</v>
      </c>
      <c r="L2068" s="36">
        <v>4430</v>
      </c>
      <c r="M2068">
        <v>-20</v>
      </c>
      <c r="N2068" s="66">
        <v>-4.4999999999999997E-3</v>
      </c>
      <c r="O2068" s="36">
        <v>4450</v>
      </c>
      <c r="P2068" s="66">
        <v>-4.4000000000000003E-3</v>
      </c>
      <c r="Q2068" s="36">
        <v>4380</v>
      </c>
      <c r="R2068" s="36">
        <v>4490</v>
      </c>
      <c r="S2068" s="36">
        <v>4380</v>
      </c>
      <c r="T2068" s="66">
        <v>1.14E-2</v>
      </c>
      <c r="U2068" s="66">
        <v>-3.3E-3</v>
      </c>
      <c r="V2068" s="66">
        <v>-1.3299999999999999E-2</v>
      </c>
      <c r="W2068" s="66">
        <v>1.14E-2</v>
      </c>
      <c r="X2068" s="1">
        <v>48800</v>
      </c>
      <c r="Y2068" s="1">
        <v>215707</v>
      </c>
      <c r="Z2068" s="1">
        <v>58269</v>
      </c>
      <c r="AA2068" t="s">
        <v>454</v>
      </c>
      <c r="AB2068" t="s">
        <v>591</v>
      </c>
      <c r="AC2068">
        <v>16.329999999999998</v>
      </c>
      <c r="AD2068">
        <v>1.76</v>
      </c>
      <c r="AE2068">
        <v>4.0599999999999996</v>
      </c>
      <c r="AF2068" t="s">
        <v>230</v>
      </c>
      <c r="AG2068" s="1">
        <v>11500</v>
      </c>
      <c r="AH2068" s="36">
        <v>4370</v>
      </c>
      <c r="AI2068" s="1">
        <v>4700</v>
      </c>
      <c r="AJ2068" s="36">
        <v>4370</v>
      </c>
      <c r="AK2068" s="1">
        <v>4700</v>
      </c>
      <c r="AL2068" s="2">
        <v>0.64027777777777772</v>
      </c>
      <c r="AM2068" s="3">
        <v>46211</v>
      </c>
      <c r="AN2068" t="s">
        <v>326</v>
      </c>
      <c r="AO2068" t="s">
        <v>456</v>
      </c>
    </row>
    <row r="2069" spans="1:41">
      <c r="A2069" s="8">
        <v>46224</v>
      </c>
      <c r="B2069" s="67">
        <v>4004.75</v>
      </c>
      <c r="C2069" s="67">
        <v>2.1800000000000002</v>
      </c>
      <c r="D2069" s="67">
        <v>66220</v>
      </c>
      <c r="E2069" s="67">
        <v>3.37</v>
      </c>
      <c r="F2069" s="69">
        <v>8031</v>
      </c>
      <c r="G2069" t="s">
        <v>91</v>
      </c>
      <c r="H2069">
        <v>0</v>
      </c>
      <c r="I2069" t="s">
        <v>288</v>
      </c>
      <c r="J2069" t="s">
        <v>289</v>
      </c>
      <c r="K2069" t="s">
        <v>290</v>
      </c>
      <c r="L2069" s="36">
        <v>4830</v>
      </c>
      <c r="M2069">
        <v>168</v>
      </c>
      <c r="N2069" s="66">
        <v>3.5999999999999997E-2</v>
      </c>
      <c r="O2069" s="36">
        <v>4662</v>
      </c>
      <c r="P2069" s="66">
        <v>3.5999999999999997E-2</v>
      </c>
      <c r="Q2069" s="36">
        <v>4725</v>
      </c>
      <c r="R2069" s="36">
        <v>4848</v>
      </c>
      <c r="S2069" s="36">
        <v>4714</v>
      </c>
      <c r="T2069" s="66">
        <v>2.2200000000000001E-2</v>
      </c>
      <c r="U2069" s="66">
        <v>-3.5000000000000001E-3</v>
      </c>
      <c r="V2069" s="66">
        <v>-3.7000000000000002E-3</v>
      </c>
      <c r="W2069" s="66">
        <v>2.46E-2</v>
      </c>
      <c r="X2069" s="1">
        <v>4856000</v>
      </c>
      <c r="Y2069" s="1">
        <v>23263931</v>
      </c>
      <c r="Z2069" s="1">
        <v>13836339</v>
      </c>
      <c r="AA2069" t="s">
        <v>457</v>
      </c>
      <c r="AB2069" t="s">
        <v>701</v>
      </c>
      <c r="AC2069">
        <v>14.87</v>
      </c>
      <c r="AD2069">
        <v>1.56</v>
      </c>
      <c r="AE2069">
        <v>2.9</v>
      </c>
      <c r="AF2069" t="s">
        <v>230</v>
      </c>
      <c r="AG2069" s="1">
        <v>282100</v>
      </c>
      <c r="AH2069" s="36">
        <v>4850</v>
      </c>
      <c r="AI2069" s="1">
        <v>1294100</v>
      </c>
      <c r="AJ2069" s="36">
        <v>4849</v>
      </c>
      <c r="AK2069" s="1">
        <v>1267400</v>
      </c>
      <c r="AL2069" s="2">
        <v>0.64166666666666672</v>
      </c>
      <c r="AM2069" s="3">
        <v>46238</v>
      </c>
      <c r="AN2069" t="s">
        <v>298</v>
      </c>
      <c r="AO2069" t="s">
        <v>322</v>
      </c>
    </row>
    <row r="2070" spans="1:41">
      <c r="A2070" s="8">
        <v>46224</v>
      </c>
      <c r="B2070" s="67">
        <v>4004.75</v>
      </c>
      <c r="C2070" s="67">
        <v>2.1800000000000002</v>
      </c>
      <c r="D2070" s="67">
        <v>66220</v>
      </c>
      <c r="E2070" s="67">
        <v>3.37</v>
      </c>
      <c r="F2070" s="69">
        <v>8058</v>
      </c>
      <c r="G2070" t="s">
        <v>92</v>
      </c>
      <c r="H2070">
        <v>0</v>
      </c>
      <c r="I2070" t="s">
        <v>288</v>
      </c>
      <c r="J2070" t="s">
        <v>289</v>
      </c>
      <c r="K2070" t="s">
        <v>290</v>
      </c>
      <c r="L2070" s="36">
        <v>4648</v>
      </c>
      <c r="M2070">
        <v>201</v>
      </c>
      <c r="N2070" s="66">
        <v>4.5199999999999997E-2</v>
      </c>
      <c r="O2070" s="36">
        <v>4447</v>
      </c>
      <c r="P2070" s="66">
        <v>4.5100000000000001E-2</v>
      </c>
      <c r="Q2070" s="36">
        <v>4543</v>
      </c>
      <c r="R2070" s="36">
        <v>4673</v>
      </c>
      <c r="S2070" s="36">
        <v>4513</v>
      </c>
      <c r="T2070" s="66">
        <v>2.3099999999999999E-2</v>
      </c>
      <c r="U2070" s="66">
        <v>-3.5999999999999999E-3</v>
      </c>
      <c r="V2070" s="66">
        <v>-5.3E-3</v>
      </c>
      <c r="W2070" s="66">
        <v>2.9899999999999999E-2</v>
      </c>
      <c r="X2070" s="1">
        <v>7154000</v>
      </c>
      <c r="Y2070" s="1">
        <v>32971002</v>
      </c>
      <c r="Z2070" s="1">
        <v>17246537</v>
      </c>
      <c r="AA2070" t="s">
        <v>459</v>
      </c>
      <c r="AB2070" t="s">
        <v>460</v>
      </c>
      <c r="AC2070">
        <v>15.47</v>
      </c>
      <c r="AD2070">
        <v>1.8</v>
      </c>
      <c r="AE2070">
        <v>2.69</v>
      </c>
      <c r="AF2070" t="s">
        <v>230</v>
      </c>
      <c r="AG2070" s="1">
        <v>564100</v>
      </c>
      <c r="AH2070" s="36">
        <v>4881</v>
      </c>
      <c r="AI2070" s="1">
        <v>1891900</v>
      </c>
      <c r="AJ2070" s="36">
        <v>4880</v>
      </c>
      <c r="AK2070" s="1">
        <v>2024700</v>
      </c>
      <c r="AL2070" s="2">
        <v>0.64166666666666672</v>
      </c>
      <c r="AM2070" s="3">
        <v>46237</v>
      </c>
      <c r="AN2070" t="s">
        <v>298</v>
      </c>
      <c r="AO2070" t="s">
        <v>322</v>
      </c>
    </row>
    <row r="2071" spans="1:41">
      <c r="A2071" s="8">
        <v>46224</v>
      </c>
      <c r="B2071" s="67">
        <v>4004.75</v>
      </c>
      <c r="C2071" s="67">
        <v>2.1800000000000002</v>
      </c>
      <c r="D2071" s="67">
        <v>66220</v>
      </c>
      <c r="E2071" s="67">
        <v>3.37</v>
      </c>
      <c r="F2071" s="69">
        <v>8233</v>
      </c>
      <c r="G2071" t="s">
        <v>93</v>
      </c>
      <c r="H2071">
        <v>0</v>
      </c>
      <c r="I2071" t="s">
        <v>288</v>
      </c>
      <c r="J2071" t="s">
        <v>289</v>
      </c>
      <c r="K2071" t="s">
        <v>295</v>
      </c>
      <c r="L2071" s="36">
        <v>2534</v>
      </c>
      <c r="M2071">
        <v>53.5</v>
      </c>
      <c r="N2071" s="66">
        <v>2.1600000000000001E-2</v>
      </c>
      <c r="O2071" s="36">
        <v>2480.5</v>
      </c>
      <c r="P2071" s="66">
        <v>2.1499999999999998E-2</v>
      </c>
      <c r="Q2071" s="36">
        <v>2480</v>
      </c>
      <c r="R2071" s="36">
        <v>2541</v>
      </c>
      <c r="S2071" s="36">
        <v>2450</v>
      </c>
      <c r="T2071" s="66">
        <v>2.1700000000000001E-2</v>
      </c>
      <c r="U2071" s="66">
        <v>4.3E-3</v>
      </c>
      <c r="V2071" s="66">
        <v>-2.7000000000000001E-3</v>
      </c>
      <c r="W2071" s="66">
        <v>3.4200000000000001E-2</v>
      </c>
      <c r="X2071" s="1">
        <v>1327000</v>
      </c>
      <c r="Y2071" s="1">
        <v>3337933</v>
      </c>
      <c r="Z2071" s="1">
        <v>773399</v>
      </c>
      <c r="AA2071" t="s">
        <v>702</v>
      </c>
      <c r="AB2071" t="s">
        <v>462</v>
      </c>
      <c r="AC2071">
        <v>19.53</v>
      </c>
      <c r="AD2071">
        <v>1.65</v>
      </c>
      <c r="AE2071">
        <v>1.58</v>
      </c>
      <c r="AF2071" t="s">
        <v>230</v>
      </c>
      <c r="AG2071" s="1">
        <v>67200</v>
      </c>
      <c r="AH2071" s="36">
        <v>2519</v>
      </c>
      <c r="AI2071" s="1">
        <v>232500</v>
      </c>
      <c r="AJ2071" s="36">
        <v>2518.5</v>
      </c>
      <c r="AK2071" s="1">
        <v>241100</v>
      </c>
      <c r="AL2071" s="2">
        <v>0.64166666666666672</v>
      </c>
      <c r="AM2071" s="3">
        <v>46203</v>
      </c>
      <c r="AN2071" t="s">
        <v>463</v>
      </c>
      <c r="AO2071" t="s">
        <v>327</v>
      </c>
    </row>
    <row r="2072" spans="1:41">
      <c r="A2072" s="8">
        <v>46224</v>
      </c>
      <c r="B2072" s="67">
        <v>4004.75</v>
      </c>
      <c r="C2072" s="67">
        <v>2.1800000000000002</v>
      </c>
      <c r="D2072" s="67">
        <v>66220</v>
      </c>
      <c r="E2072" s="67">
        <v>3.37</v>
      </c>
      <c r="F2072" s="69">
        <v>8304</v>
      </c>
      <c r="G2072" t="s">
        <v>94</v>
      </c>
      <c r="H2072">
        <v>0</v>
      </c>
      <c r="I2072" t="s">
        <v>288</v>
      </c>
      <c r="J2072" t="s">
        <v>289</v>
      </c>
      <c r="K2072" t="s">
        <v>295</v>
      </c>
      <c r="L2072" s="36">
        <v>2987.5</v>
      </c>
      <c r="M2072">
        <v>104.5</v>
      </c>
      <c r="N2072" s="66">
        <v>3.6200000000000003E-2</v>
      </c>
      <c r="O2072" s="36">
        <v>2883</v>
      </c>
      <c r="P2072" s="66">
        <v>3.6200000000000003E-2</v>
      </c>
      <c r="Q2072" s="36">
        <v>2925</v>
      </c>
      <c r="R2072" s="36">
        <v>2996.5</v>
      </c>
      <c r="S2072" s="36">
        <v>2909.5</v>
      </c>
      <c r="T2072" s="66">
        <v>2.1299999999999999E-2</v>
      </c>
      <c r="U2072" s="66">
        <v>1.01E-2</v>
      </c>
      <c r="V2072" s="66">
        <v>-3.0000000000000001E-3</v>
      </c>
      <c r="W2072" s="66">
        <v>2.6800000000000001E-2</v>
      </c>
      <c r="X2072" s="1">
        <v>1017200</v>
      </c>
      <c r="Y2072" s="1">
        <v>3011107</v>
      </c>
      <c r="Z2072" s="1">
        <v>417620</v>
      </c>
      <c r="AA2072" t="s">
        <v>842</v>
      </c>
      <c r="AB2072" t="s">
        <v>465</v>
      </c>
      <c r="AC2072">
        <v>15.31</v>
      </c>
      <c r="AD2072">
        <v>0.86</v>
      </c>
      <c r="AE2072">
        <v>3.35</v>
      </c>
      <c r="AF2072" t="s">
        <v>230</v>
      </c>
      <c r="AG2072" s="1">
        <v>6700</v>
      </c>
      <c r="AH2072" s="36">
        <v>2983</v>
      </c>
      <c r="AI2072" s="1">
        <v>156100</v>
      </c>
      <c r="AJ2072" s="36">
        <v>2982.5</v>
      </c>
      <c r="AK2072" s="1">
        <v>159500</v>
      </c>
      <c r="AL2072" s="2">
        <v>0.64166666666666672</v>
      </c>
      <c r="AM2072" s="3">
        <v>46234</v>
      </c>
      <c r="AN2072" t="s">
        <v>298</v>
      </c>
      <c r="AO2072" t="s">
        <v>434</v>
      </c>
    </row>
    <row r="2073" spans="1:41">
      <c r="A2073" s="8">
        <v>46224</v>
      </c>
      <c r="B2073" s="67">
        <v>4004.75</v>
      </c>
      <c r="C2073" s="67">
        <v>2.1800000000000002</v>
      </c>
      <c r="D2073" s="67">
        <v>66220</v>
      </c>
      <c r="E2073" s="67">
        <v>3.37</v>
      </c>
      <c r="F2073" s="69">
        <v>8316</v>
      </c>
      <c r="G2073" t="s">
        <v>95</v>
      </c>
      <c r="H2073">
        <v>0</v>
      </c>
      <c r="I2073" t="s">
        <v>288</v>
      </c>
      <c r="J2073" t="s">
        <v>289</v>
      </c>
      <c r="K2073" t="s">
        <v>290</v>
      </c>
      <c r="L2073" s="36">
        <v>6962</v>
      </c>
      <c r="M2073">
        <v>241</v>
      </c>
      <c r="N2073" s="66">
        <v>3.5900000000000001E-2</v>
      </c>
      <c r="O2073" s="36">
        <v>6721</v>
      </c>
      <c r="P2073" s="66">
        <v>3.5799999999999998E-2</v>
      </c>
      <c r="Q2073" s="36">
        <v>6770</v>
      </c>
      <c r="R2073" s="36">
        <v>6971</v>
      </c>
      <c r="S2073" s="36">
        <v>6734</v>
      </c>
      <c r="T2073" s="66">
        <v>2.8299999999999999E-2</v>
      </c>
      <c r="U2073" s="66">
        <v>6.3E-3</v>
      </c>
      <c r="V2073" s="66">
        <v>-1.1999999999999999E-3</v>
      </c>
      <c r="W2073" s="66">
        <v>3.3799999999999997E-2</v>
      </c>
      <c r="X2073" s="1">
        <v>10402500</v>
      </c>
      <c r="Y2073" s="1">
        <v>71383688</v>
      </c>
      <c r="Z2073" s="1">
        <v>26647042</v>
      </c>
      <c r="AA2073" t="s">
        <v>843</v>
      </c>
      <c r="AB2073" t="s">
        <v>467</v>
      </c>
      <c r="AC2073">
        <v>15.48</v>
      </c>
      <c r="AD2073">
        <v>1.68</v>
      </c>
      <c r="AE2073">
        <v>2.59</v>
      </c>
      <c r="AF2073" t="s">
        <v>230</v>
      </c>
      <c r="AG2073">
        <v>0</v>
      </c>
      <c r="AH2073" s="36">
        <v>6978</v>
      </c>
      <c r="AI2073" s="1">
        <v>2856900</v>
      </c>
      <c r="AJ2073" s="36">
        <v>6977</v>
      </c>
      <c r="AK2073" s="1">
        <v>2852700</v>
      </c>
      <c r="AL2073" s="2">
        <v>0.64166666666666672</v>
      </c>
      <c r="AM2073" s="3">
        <v>46234</v>
      </c>
      <c r="AN2073" t="s">
        <v>298</v>
      </c>
      <c r="AO2073" t="s">
        <v>434</v>
      </c>
    </row>
    <row r="2074" spans="1:41">
      <c r="A2074" s="8">
        <v>46224</v>
      </c>
      <c r="B2074" s="67">
        <v>4004.75</v>
      </c>
      <c r="C2074" s="67">
        <v>2.1800000000000002</v>
      </c>
      <c r="D2074" s="67">
        <v>66220</v>
      </c>
      <c r="E2074" s="67">
        <v>3.37</v>
      </c>
      <c r="F2074" s="69">
        <v>8331</v>
      </c>
      <c r="G2074" t="s">
        <v>96</v>
      </c>
      <c r="H2074">
        <v>0</v>
      </c>
      <c r="I2074" t="s">
        <v>288</v>
      </c>
      <c r="J2074" t="s">
        <v>289</v>
      </c>
      <c r="K2074" t="s">
        <v>290</v>
      </c>
      <c r="L2074" s="36">
        <v>2646</v>
      </c>
      <c r="M2074">
        <v>110</v>
      </c>
      <c r="N2074" s="66">
        <v>4.3400000000000001E-2</v>
      </c>
      <c r="O2074" s="36">
        <v>2536</v>
      </c>
      <c r="P2074" s="66">
        <v>4.3299999999999998E-2</v>
      </c>
      <c r="Q2074" s="36">
        <v>2568</v>
      </c>
      <c r="R2074" s="36">
        <v>2650</v>
      </c>
      <c r="S2074" s="36">
        <v>2540</v>
      </c>
      <c r="T2074" s="66">
        <v>3.0300000000000001E-2</v>
      </c>
      <c r="U2074" s="66">
        <v>9.4999999999999998E-3</v>
      </c>
      <c r="V2074" s="66">
        <v>-1.5E-3</v>
      </c>
      <c r="W2074" s="66">
        <v>4.1700000000000001E-2</v>
      </c>
      <c r="X2074" s="1">
        <v>1933900</v>
      </c>
      <c r="Y2074" s="1">
        <v>5039741</v>
      </c>
      <c r="Z2074" s="1">
        <v>2052028</v>
      </c>
      <c r="AA2074" t="s">
        <v>718</v>
      </c>
      <c r="AB2074" t="s">
        <v>469</v>
      </c>
      <c r="AC2074">
        <v>17.100000000000001</v>
      </c>
      <c r="AD2074">
        <v>1.46</v>
      </c>
      <c r="AE2074">
        <v>2.42</v>
      </c>
      <c r="AF2074" t="s">
        <v>230</v>
      </c>
      <c r="AG2074" s="1">
        <v>33200</v>
      </c>
      <c r="AH2074" s="36">
        <v>2717</v>
      </c>
      <c r="AI2074" s="1">
        <v>669400</v>
      </c>
      <c r="AJ2074" s="36">
        <v>2716.5</v>
      </c>
      <c r="AK2074" s="1">
        <v>672800</v>
      </c>
      <c r="AL2074" s="2">
        <v>0.64166666666666672</v>
      </c>
      <c r="AM2074" s="3">
        <v>46238</v>
      </c>
      <c r="AN2074" t="s">
        <v>298</v>
      </c>
      <c r="AO2074" t="s">
        <v>434</v>
      </c>
    </row>
    <row r="2075" spans="1:41">
      <c r="A2075" s="8">
        <v>46224</v>
      </c>
      <c r="B2075" s="67">
        <v>4004.75</v>
      </c>
      <c r="C2075" s="67">
        <v>2.1800000000000002</v>
      </c>
      <c r="D2075" s="67">
        <v>66220</v>
      </c>
      <c r="E2075" s="67">
        <v>3.37</v>
      </c>
      <c r="F2075" s="69">
        <v>8424</v>
      </c>
      <c r="G2075" t="s">
        <v>97</v>
      </c>
      <c r="H2075">
        <v>0</v>
      </c>
      <c r="I2075" t="s">
        <v>288</v>
      </c>
      <c r="J2075" t="s">
        <v>289</v>
      </c>
      <c r="K2075" t="s">
        <v>295</v>
      </c>
      <c r="L2075" s="36">
        <v>4413</v>
      </c>
      <c r="M2075">
        <v>68</v>
      </c>
      <c r="N2075" s="66">
        <v>1.5699999999999999E-2</v>
      </c>
      <c r="O2075" s="36">
        <v>4345</v>
      </c>
      <c r="P2075" s="66">
        <v>1.5599999999999999E-2</v>
      </c>
      <c r="Q2075" s="36">
        <v>4376</v>
      </c>
      <c r="R2075" s="36">
        <v>4449</v>
      </c>
      <c r="S2075" s="36">
        <v>4354</v>
      </c>
      <c r="T2075" s="66">
        <v>8.3999999999999995E-3</v>
      </c>
      <c r="U2075" s="66">
        <v>-5.1000000000000004E-3</v>
      </c>
      <c r="V2075" s="66">
        <v>-8.0000000000000002E-3</v>
      </c>
      <c r="W2075" s="66">
        <v>1.35E-2</v>
      </c>
      <c r="X2075" s="1">
        <v>113100</v>
      </c>
      <c r="Y2075" s="1">
        <v>498944</v>
      </c>
      <c r="Z2075" s="1">
        <v>400980</v>
      </c>
      <c r="AA2075" t="s">
        <v>470</v>
      </c>
      <c r="AB2075" t="s">
        <v>592</v>
      </c>
      <c r="AC2075">
        <v>8.2899999999999991</v>
      </c>
      <c r="AD2075">
        <v>0.79</v>
      </c>
      <c r="AE2075">
        <v>3.9</v>
      </c>
      <c r="AF2075" t="s">
        <v>230</v>
      </c>
      <c r="AG2075" s="1">
        <v>1600</v>
      </c>
      <c r="AH2075" s="36">
        <v>4500</v>
      </c>
      <c r="AI2075" s="1">
        <v>52200</v>
      </c>
      <c r="AJ2075" s="36">
        <v>4499</v>
      </c>
      <c r="AK2075" s="1">
        <v>50500</v>
      </c>
      <c r="AL2075" s="2">
        <v>0.64166666666666672</v>
      </c>
      <c r="AM2075" s="3">
        <v>46233</v>
      </c>
      <c r="AN2075" t="s">
        <v>298</v>
      </c>
      <c r="AO2075" t="s">
        <v>472</v>
      </c>
    </row>
    <row r="2076" spans="1:41">
      <c r="A2076" s="8">
        <v>46224</v>
      </c>
      <c r="B2076" s="67">
        <v>4004.75</v>
      </c>
      <c r="C2076" s="67">
        <v>2.1800000000000002</v>
      </c>
      <c r="D2076" s="67">
        <v>66220</v>
      </c>
      <c r="E2076" s="67">
        <v>3.37</v>
      </c>
      <c r="F2076" s="69">
        <v>8425</v>
      </c>
      <c r="G2076" t="s">
        <v>98</v>
      </c>
      <c r="H2076">
        <v>0</v>
      </c>
      <c r="I2076" t="s">
        <v>288</v>
      </c>
      <c r="J2076" t="s">
        <v>289</v>
      </c>
      <c r="K2076" t="s">
        <v>295</v>
      </c>
      <c r="L2076" s="36">
        <v>1316</v>
      </c>
      <c r="M2076">
        <v>22</v>
      </c>
      <c r="N2076" s="66">
        <v>1.7000000000000001E-2</v>
      </c>
      <c r="O2076" s="36">
        <v>1294</v>
      </c>
      <c r="P2076" s="66">
        <v>1.7000000000000001E-2</v>
      </c>
      <c r="Q2076" s="36">
        <v>1315</v>
      </c>
      <c r="R2076" s="36">
        <v>1326</v>
      </c>
      <c r="S2076" s="36">
        <v>1308</v>
      </c>
      <c r="T2076" s="66">
        <v>6.9999999999999999E-4</v>
      </c>
      <c r="U2076" s="66">
        <v>-4.4999999999999997E-3</v>
      </c>
      <c r="V2076" s="66">
        <v>-7.4999999999999997E-3</v>
      </c>
      <c r="W2076" s="66">
        <v>6.1000000000000004E-3</v>
      </c>
      <c r="X2076" s="1">
        <v>496400</v>
      </c>
      <c r="Y2076" s="1">
        <v>653168</v>
      </c>
      <c r="Z2076" s="1">
        <v>414100</v>
      </c>
      <c r="AA2076" t="s">
        <v>473</v>
      </c>
      <c r="AB2076" t="s">
        <v>607</v>
      </c>
      <c r="AC2076">
        <v>7.89</v>
      </c>
      <c r="AD2076">
        <v>0.86</v>
      </c>
      <c r="AE2076">
        <v>3.95</v>
      </c>
      <c r="AF2076" t="s">
        <v>230</v>
      </c>
      <c r="AG2076" s="1">
        <v>132200</v>
      </c>
      <c r="AH2076" s="36">
        <v>1313</v>
      </c>
      <c r="AI2076" s="1">
        <v>66400</v>
      </c>
      <c r="AJ2076" s="36">
        <v>1312</v>
      </c>
      <c r="AK2076" s="1">
        <v>67700</v>
      </c>
      <c r="AL2076" s="2">
        <v>0.64166666666666672</v>
      </c>
      <c r="AM2076" s="3">
        <v>46233</v>
      </c>
      <c r="AN2076" t="s">
        <v>298</v>
      </c>
      <c r="AO2076" t="s">
        <v>472</v>
      </c>
    </row>
    <row r="2077" spans="1:41">
      <c r="A2077" s="8">
        <v>46224</v>
      </c>
      <c r="B2077" s="67">
        <v>4004.75</v>
      </c>
      <c r="C2077" s="67">
        <v>2.1800000000000002</v>
      </c>
      <c r="D2077" s="67">
        <v>66220</v>
      </c>
      <c r="E2077" s="67">
        <v>3.37</v>
      </c>
      <c r="F2077" s="69">
        <v>8591</v>
      </c>
      <c r="G2077" t="s">
        <v>99</v>
      </c>
      <c r="H2077">
        <v>0</v>
      </c>
      <c r="I2077" t="s">
        <v>288</v>
      </c>
      <c r="J2077" t="s">
        <v>289</v>
      </c>
      <c r="K2077" t="s">
        <v>290</v>
      </c>
      <c r="L2077" s="36">
        <v>6501</v>
      </c>
      <c r="M2077">
        <v>298</v>
      </c>
      <c r="N2077" s="66">
        <v>4.8000000000000001E-2</v>
      </c>
      <c r="O2077" s="36">
        <v>6203</v>
      </c>
      <c r="P2077" s="66">
        <v>4.8000000000000001E-2</v>
      </c>
      <c r="Q2077" s="36">
        <v>6241</v>
      </c>
      <c r="R2077" s="36">
        <v>6502</v>
      </c>
      <c r="S2077" s="36">
        <v>6212</v>
      </c>
      <c r="T2077" s="66">
        <v>4.1599999999999998E-2</v>
      </c>
      <c r="U2077" s="66">
        <v>1.0699999999999999E-2</v>
      </c>
      <c r="V2077" s="66">
        <v>-1E-4</v>
      </c>
      <c r="W2077" s="66">
        <v>4.65E-2</v>
      </c>
      <c r="X2077" s="1">
        <v>2396400</v>
      </c>
      <c r="Y2077" s="1">
        <v>15321309</v>
      </c>
      <c r="Z2077" s="1">
        <v>7307817</v>
      </c>
      <c r="AA2077" t="s">
        <v>844</v>
      </c>
      <c r="AB2077" t="s">
        <v>476</v>
      </c>
      <c r="AC2077">
        <v>13.43</v>
      </c>
      <c r="AD2077">
        <v>1.59</v>
      </c>
      <c r="AE2077">
        <v>2.88</v>
      </c>
      <c r="AF2077" t="s">
        <v>230</v>
      </c>
      <c r="AG2077" s="1">
        <v>237600</v>
      </c>
      <c r="AH2077" s="36">
        <v>6928</v>
      </c>
      <c r="AI2077" s="1">
        <v>851000</v>
      </c>
      <c r="AJ2077" s="36">
        <v>6927</v>
      </c>
      <c r="AK2077" s="1">
        <v>898700</v>
      </c>
      <c r="AL2077" s="2">
        <v>0.64166666666666672</v>
      </c>
      <c r="AM2077" s="3">
        <v>46240</v>
      </c>
      <c r="AN2077" t="s">
        <v>298</v>
      </c>
      <c r="AO2077" t="s">
        <v>472</v>
      </c>
    </row>
    <row r="2078" spans="1:41">
      <c r="A2078" s="8">
        <v>46224</v>
      </c>
      <c r="B2078" s="67">
        <v>4004.75</v>
      </c>
      <c r="C2078" s="67">
        <v>2.1800000000000002</v>
      </c>
      <c r="D2078" s="67">
        <v>66220</v>
      </c>
      <c r="E2078" s="67">
        <v>3.37</v>
      </c>
      <c r="F2078" s="69">
        <v>8593</v>
      </c>
      <c r="G2078" t="s">
        <v>100</v>
      </c>
      <c r="H2078">
        <v>0</v>
      </c>
      <c r="I2078" t="s">
        <v>288</v>
      </c>
      <c r="J2078" t="s">
        <v>289</v>
      </c>
      <c r="K2078" t="s">
        <v>290</v>
      </c>
      <c r="L2078" s="36">
        <v>1437</v>
      </c>
      <c r="M2078">
        <v>47</v>
      </c>
      <c r="N2078" s="66">
        <v>3.3799999999999997E-2</v>
      </c>
      <c r="O2078" s="36">
        <v>1390</v>
      </c>
      <c r="P2078" s="66">
        <v>3.3799999999999997E-2</v>
      </c>
      <c r="Q2078" s="36">
        <v>1407.5</v>
      </c>
      <c r="R2078" s="36">
        <v>1444</v>
      </c>
      <c r="S2078" s="36">
        <v>1400</v>
      </c>
      <c r="T2078" s="66">
        <v>2.0899999999999998E-2</v>
      </c>
      <c r="U2078" s="66">
        <v>-2.7000000000000001E-3</v>
      </c>
      <c r="V2078" s="66">
        <v>-4.7999999999999996E-3</v>
      </c>
      <c r="W2078" s="66">
        <v>2.64E-2</v>
      </c>
      <c r="X2078" s="1">
        <v>3562400</v>
      </c>
      <c r="Y2078" s="1">
        <v>5093813</v>
      </c>
      <c r="Z2078" s="1">
        <v>2107952</v>
      </c>
      <c r="AA2078" t="s">
        <v>477</v>
      </c>
      <c r="AB2078" t="s">
        <v>594</v>
      </c>
      <c r="AC2078">
        <v>12.89</v>
      </c>
      <c r="AD2078">
        <v>1.03</v>
      </c>
      <c r="AE2078">
        <v>3.55</v>
      </c>
      <c r="AF2078" t="s">
        <v>230</v>
      </c>
      <c r="AG2078" s="1">
        <v>738100</v>
      </c>
      <c r="AH2078" s="36">
        <v>1451</v>
      </c>
      <c r="AI2078" s="1">
        <v>966800</v>
      </c>
      <c r="AJ2078" s="36">
        <v>1450.5</v>
      </c>
      <c r="AK2078" s="1">
        <v>961300</v>
      </c>
      <c r="AL2078" s="2">
        <v>0.64166666666666672</v>
      </c>
      <c r="AM2078" s="3">
        <v>46241</v>
      </c>
      <c r="AN2078" t="s">
        <v>298</v>
      </c>
      <c r="AO2078" t="s">
        <v>472</v>
      </c>
    </row>
    <row r="2079" spans="1:41">
      <c r="A2079" s="8">
        <v>46224</v>
      </c>
      <c r="B2079" s="67">
        <v>4004.75</v>
      </c>
      <c r="C2079" s="67">
        <v>2.1800000000000002</v>
      </c>
      <c r="D2079" s="67">
        <v>66220</v>
      </c>
      <c r="E2079" s="67">
        <v>3.37</v>
      </c>
      <c r="F2079" s="69">
        <v>8604</v>
      </c>
      <c r="G2079" t="s">
        <v>101</v>
      </c>
      <c r="H2079">
        <v>0</v>
      </c>
      <c r="I2079" t="s">
        <v>288</v>
      </c>
      <c r="J2079" t="s">
        <v>289</v>
      </c>
      <c r="K2079" t="s">
        <v>290</v>
      </c>
      <c r="L2079" s="36">
        <v>1576.5</v>
      </c>
      <c r="M2079">
        <v>56.5</v>
      </c>
      <c r="N2079" s="66">
        <v>3.7199999999999997E-2</v>
      </c>
      <c r="O2079" s="36">
        <v>1520</v>
      </c>
      <c r="P2079" s="66">
        <v>3.7100000000000001E-2</v>
      </c>
      <c r="Q2079" s="36">
        <v>1530</v>
      </c>
      <c r="R2079" s="36">
        <v>1582.5</v>
      </c>
      <c r="S2079" s="36">
        <v>1515.5</v>
      </c>
      <c r="T2079" s="66">
        <v>3.0300000000000001E-2</v>
      </c>
      <c r="U2079" s="66">
        <v>5.4000000000000003E-3</v>
      </c>
      <c r="V2079" s="66">
        <v>-3.7000000000000002E-3</v>
      </c>
      <c r="W2079" s="66">
        <v>4.02E-2</v>
      </c>
      <c r="X2079" s="1">
        <v>7827100</v>
      </c>
      <c r="Y2079" s="1">
        <v>12181705</v>
      </c>
      <c r="Z2079" s="1">
        <v>4869118</v>
      </c>
      <c r="AA2079" t="s">
        <v>845</v>
      </c>
      <c r="AB2079" t="s">
        <v>480</v>
      </c>
      <c r="AC2079">
        <v>12.25</v>
      </c>
      <c r="AD2079">
        <v>1.23</v>
      </c>
      <c r="AE2079">
        <v>3.3</v>
      </c>
      <c r="AF2079" t="s">
        <v>230</v>
      </c>
      <c r="AG2079" s="1">
        <v>598700</v>
      </c>
      <c r="AH2079" s="36">
        <v>1621.5</v>
      </c>
      <c r="AI2079" s="1">
        <v>1927900</v>
      </c>
      <c r="AJ2079" s="36">
        <v>1621</v>
      </c>
      <c r="AK2079" s="1">
        <v>1976300</v>
      </c>
      <c r="AL2079" s="2">
        <v>0.64166666666666672</v>
      </c>
      <c r="AM2079" s="3">
        <v>46232</v>
      </c>
      <c r="AN2079" t="s">
        <v>298</v>
      </c>
      <c r="AO2079" t="s">
        <v>481</v>
      </c>
    </row>
    <row r="2080" spans="1:41">
      <c r="A2080" s="8">
        <v>46224</v>
      </c>
      <c r="B2080" s="67">
        <v>4004.75</v>
      </c>
      <c r="C2080" s="67">
        <v>2.1800000000000002</v>
      </c>
      <c r="D2080" s="67">
        <v>66220</v>
      </c>
      <c r="E2080" s="67">
        <v>3.37</v>
      </c>
      <c r="F2080" s="69">
        <v>8697</v>
      </c>
      <c r="G2080" t="s">
        <v>102</v>
      </c>
      <c r="H2080">
        <v>0</v>
      </c>
      <c r="I2080" t="s">
        <v>288</v>
      </c>
      <c r="J2080" t="s">
        <v>289</v>
      </c>
      <c r="K2080" t="s">
        <v>295</v>
      </c>
      <c r="L2080" s="36">
        <v>2230.5</v>
      </c>
      <c r="M2080">
        <v>88.5</v>
      </c>
      <c r="N2080" s="66">
        <v>4.1300000000000003E-2</v>
      </c>
      <c r="O2080" s="36">
        <v>2142</v>
      </c>
      <c r="P2080" s="66">
        <v>4.1300000000000003E-2</v>
      </c>
      <c r="Q2080" s="36">
        <v>2163</v>
      </c>
      <c r="R2080" s="36">
        <v>2237</v>
      </c>
      <c r="S2080" s="36">
        <v>2139.5</v>
      </c>
      <c r="T2080" s="66">
        <v>3.1199999999999999E-2</v>
      </c>
      <c r="U2080" s="66">
        <v>7.4000000000000003E-3</v>
      </c>
      <c r="V2080" s="66">
        <v>-2.8999999999999998E-3</v>
      </c>
      <c r="W2080" s="66">
        <v>4.2500000000000003E-2</v>
      </c>
      <c r="X2080" s="1">
        <v>1926600</v>
      </c>
      <c r="Y2080" s="1">
        <v>4230682</v>
      </c>
      <c r="Z2080" s="1">
        <v>2301397</v>
      </c>
      <c r="AA2080" t="s">
        <v>669</v>
      </c>
      <c r="AB2080" t="s">
        <v>483</v>
      </c>
      <c r="AC2080">
        <v>28.05</v>
      </c>
      <c r="AD2080">
        <v>6.64</v>
      </c>
      <c r="AE2080">
        <v>2.82</v>
      </c>
      <c r="AF2080" t="s">
        <v>230</v>
      </c>
      <c r="AG2080" s="1">
        <v>87500</v>
      </c>
      <c r="AH2080" s="36">
        <v>2642</v>
      </c>
      <c r="AI2080" s="1">
        <v>887500</v>
      </c>
      <c r="AJ2080" s="36">
        <v>2642</v>
      </c>
      <c r="AK2080" s="1">
        <v>1381800</v>
      </c>
      <c r="AL2080" s="2">
        <v>0.64166666666666672</v>
      </c>
      <c r="AM2080" s="3">
        <v>46231</v>
      </c>
      <c r="AN2080" t="s">
        <v>298</v>
      </c>
      <c r="AO2080" t="s">
        <v>472</v>
      </c>
    </row>
    <row r="2081" spans="1:41">
      <c r="A2081" s="8">
        <v>46224</v>
      </c>
      <c r="B2081" s="67">
        <v>4004.75</v>
      </c>
      <c r="C2081" s="67">
        <v>2.1800000000000002</v>
      </c>
      <c r="D2081" s="67">
        <v>66220</v>
      </c>
      <c r="E2081" s="67">
        <v>3.37</v>
      </c>
      <c r="F2081" s="69">
        <v>8830</v>
      </c>
      <c r="G2081" t="s">
        <v>103</v>
      </c>
      <c r="H2081">
        <v>0</v>
      </c>
      <c r="I2081" t="s">
        <v>288</v>
      </c>
      <c r="J2081" t="s">
        <v>289</v>
      </c>
      <c r="K2081" t="s">
        <v>290</v>
      </c>
      <c r="L2081" s="36">
        <v>3815</v>
      </c>
      <c r="M2081">
        <v>51</v>
      </c>
      <c r="N2081" s="66">
        <v>1.35E-2</v>
      </c>
      <c r="O2081" s="36">
        <v>3764</v>
      </c>
      <c r="P2081" s="66">
        <v>1.35E-2</v>
      </c>
      <c r="Q2081" s="36">
        <v>3793</v>
      </c>
      <c r="R2081" s="36">
        <v>3861</v>
      </c>
      <c r="S2081" s="36">
        <v>3740</v>
      </c>
      <c r="T2081" s="66">
        <v>5.7999999999999996E-3</v>
      </c>
      <c r="U2081" s="66">
        <v>-8.0000000000000002E-3</v>
      </c>
      <c r="V2081" s="66">
        <v>-1.1900000000000001E-2</v>
      </c>
      <c r="W2081" s="66">
        <v>0.02</v>
      </c>
      <c r="X2081" s="1">
        <v>1115800</v>
      </c>
      <c r="Y2081" s="1">
        <v>4256319</v>
      </c>
      <c r="Z2081" s="1">
        <v>3570840</v>
      </c>
      <c r="AA2081" t="s">
        <v>484</v>
      </c>
      <c r="AB2081" t="s">
        <v>620</v>
      </c>
      <c r="AC2081">
        <v>15.8</v>
      </c>
      <c r="AD2081">
        <v>1.42</v>
      </c>
      <c r="AE2081">
        <v>1.36</v>
      </c>
      <c r="AF2081" t="s">
        <v>230</v>
      </c>
      <c r="AG2081" s="1">
        <v>20000</v>
      </c>
      <c r="AH2081" s="36">
        <v>3778</v>
      </c>
      <c r="AI2081" s="1">
        <v>595200</v>
      </c>
      <c r="AJ2081" s="36">
        <v>3777</v>
      </c>
      <c r="AK2081" s="1">
        <v>595400</v>
      </c>
      <c r="AL2081" s="2">
        <v>0.64166666666666672</v>
      </c>
      <c r="AM2081" s="3">
        <v>46240</v>
      </c>
      <c r="AN2081" t="s">
        <v>298</v>
      </c>
      <c r="AO2081" t="s">
        <v>332</v>
      </c>
    </row>
    <row r="2082" spans="1:41">
      <c r="A2082" s="8">
        <v>46224</v>
      </c>
      <c r="B2082" s="67">
        <v>4004.75</v>
      </c>
      <c r="C2082" s="67">
        <v>2.1800000000000002</v>
      </c>
      <c r="D2082" s="67">
        <v>66220</v>
      </c>
      <c r="E2082" s="67">
        <v>3.37</v>
      </c>
      <c r="F2082" s="69">
        <v>9020</v>
      </c>
      <c r="G2082" t="s">
        <v>104</v>
      </c>
      <c r="H2082">
        <v>0</v>
      </c>
      <c r="I2082" t="s">
        <v>288</v>
      </c>
      <c r="J2082" t="s">
        <v>289</v>
      </c>
      <c r="K2082" t="s">
        <v>295</v>
      </c>
      <c r="L2082" s="36">
        <v>3644</v>
      </c>
      <c r="M2082">
        <v>20</v>
      </c>
      <c r="N2082" s="66">
        <v>5.4999999999999997E-3</v>
      </c>
      <c r="O2082" s="36">
        <v>3624</v>
      </c>
      <c r="P2082" s="66">
        <v>5.4999999999999997E-3</v>
      </c>
      <c r="Q2082" s="36">
        <v>3660</v>
      </c>
      <c r="R2082" s="36">
        <v>3708</v>
      </c>
      <c r="S2082" s="36">
        <v>3631</v>
      </c>
      <c r="T2082" s="66">
        <v>-4.3E-3</v>
      </c>
      <c r="U2082" s="66">
        <v>-1.24E-2</v>
      </c>
      <c r="V2082" s="66">
        <v>-1.72E-2</v>
      </c>
      <c r="W2082" s="66">
        <v>3.5000000000000001E-3</v>
      </c>
      <c r="X2082" s="1">
        <v>2463700</v>
      </c>
      <c r="Y2082" s="1">
        <v>9044665</v>
      </c>
      <c r="Z2082" s="1">
        <v>4133798</v>
      </c>
      <c r="AA2082" t="s">
        <v>486</v>
      </c>
      <c r="AB2082" t="s">
        <v>608</v>
      </c>
      <c r="AC2082">
        <v>16.13</v>
      </c>
      <c r="AD2082">
        <v>1.35</v>
      </c>
      <c r="AE2082">
        <v>2.31</v>
      </c>
      <c r="AF2082" t="s">
        <v>230</v>
      </c>
      <c r="AG2082" s="1">
        <v>25900</v>
      </c>
      <c r="AH2082" s="36">
        <v>3754</v>
      </c>
      <c r="AI2082" s="1">
        <v>1224900</v>
      </c>
      <c r="AJ2082" s="36">
        <v>3753</v>
      </c>
      <c r="AK2082" s="1">
        <v>1244200</v>
      </c>
      <c r="AL2082" s="2">
        <v>0.64166666666666672</v>
      </c>
      <c r="AM2082" s="3">
        <v>46234</v>
      </c>
      <c r="AN2082" t="s">
        <v>298</v>
      </c>
      <c r="AO2082" t="s">
        <v>488</v>
      </c>
    </row>
    <row r="2083" spans="1:41">
      <c r="A2083" s="8">
        <v>46224</v>
      </c>
      <c r="B2083" s="67">
        <v>4004.75</v>
      </c>
      <c r="C2083" s="67">
        <v>2.1800000000000002</v>
      </c>
      <c r="D2083" s="67">
        <v>66220</v>
      </c>
      <c r="E2083" s="67">
        <v>3.37</v>
      </c>
      <c r="F2083" s="69">
        <v>9024</v>
      </c>
      <c r="G2083" t="s">
        <v>105</v>
      </c>
      <c r="H2083">
        <v>0</v>
      </c>
      <c r="I2083" t="s">
        <v>288</v>
      </c>
      <c r="J2083" t="s">
        <v>289</v>
      </c>
      <c r="K2083" t="s">
        <v>295</v>
      </c>
      <c r="L2083" s="36">
        <v>3586</v>
      </c>
      <c r="M2083">
        <v>-33</v>
      </c>
      <c r="N2083" s="66">
        <v>-9.1000000000000004E-3</v>
      </c>
      <c r="O2083" s="36">
        <v>3619</v>
      </c>
      <c r="P2083" s="66">
        <v>-9.1000000000000004E-3</v>
      </c>
      <c r="Q2083" s="36">
        <v>3600</v>
      </c>
      <c r="R2083" s="36">
        <v>3675</v>
      </c>
      <c r="S2083" s="36">
        <v>3576</v>
      </c>
      <c r="T2083" s="66">
        <v>-3.8E-3</v>
      </c>
      <c r="U2083" s="66">
        <v>-1.4500000000000001E-2</v>
      </c>
      <c r="V2083" s="66">
        <v>-2.4199999999999999E-2</v>
      </c>
      <c r="W2083" s="66">
        <v>2.7000000000000001E-3</v>
      </c>
      <c r="X2083" s="1">
        <v>1053900</v>
      </c>
      <c r="Y2083" s="1">
        <v>3818157</v>
      </c>
      <c r="Z2083" s="1">
        <v>1096511</v>
      </c>
      <c r="AA2083" t="s">
        <v>489</v>
      </c>
      <c r="AB2083" t="s">
        <v>609</v>
      </c>
      <c r="AC2083">
        <v>33.76</v>
      </c>
      <c r="AD2083">
        <v>1.6</v>
      </c>
      <c r="AE2083">
        <v>1.17</v>
      </c>
      <c r="AF2083" t="s">
        <v>230</v>
      </c>
      <c r="AG2083">
        <v>0</v>
      </c>
      <c r="AH2083" s="36">
        <v>3479</v>
      </c>
      <c r="AI2083" s="1">
        <v>504200</v>
      </c>
      <c r="AJ2083" s="36">
        <v>3478</v>
      </c>
      <c r="AK2083" s="1">
        <v>499300</v>
      </c>
      <c r="AL2083" s="2">
        <v>0.64166666666666672</v>
      </c>
      <c r="AM2083" s="3">
        <v>46234</v>
      </c>
      <c r="AN2083" t="s">
        <v>298</v>
      </c>
      <c r="AO2083" t="s">
        <v>488</v>
      </c>
    </row>
    <row r="2084" spans="1:41">
      <c r="A2084" s="8">
        <v>46224</v>
      </c>
      <c r="B2084" s="67">
        <v>4004.75</v>
      </c>
      <c r="C2084" s="67">
        <v>2.1800000000000002</v>
      </c>
      <c r="D2084" s="67">
        <v>66220</v>
      </c>
      <c r="E2084" s="67">
        <v>3.37</v>
      </c>
      <c r="F2084" s="69">
        <v>9069</v>
      </c>
      <c r="G2084" t="s">
        <v>106</v>
      </c>
      <c r="H2084">
        <v>0</v>
      </c>
      <c r="I2084" t="s">
        <v>288</v>
      </c>
      <c r="J2084" t="s">
        <v>289</v>
      </c>
      <c r="K2084" t="s">
        <v>290</v>
      </c>
      <c r="L2084" s="36">
        <v>2233</v>
      </c>
      <c r="M2084">
        <v>38</v>
      </c>
      <c r="N2084" s="66">
        <v>1.7299999999999999E-2</v>
      </c>
      <c r="O2084" s="36">
        <v>2195</v>
      </c>
      <c r="P2084" s="66">
        <v>1.7299999999999999E-2</v>
      </c>
      <c r="Q2084" s="36">
        <v>2211.5</v>
      </c>
      <c r="R2084" s="36">
        <v>2252.5</v>
      </c>
      <c r="S2084" s="36">
        <v>2201</v>
      </c>
      <c r="T2084" s="66">
        <v>9.7000000000000003E-3</v>
      </c>
      <c r="U2084" s="66">
        <v>-4.4000000000000003E-3</v>
      </c>
      <c r="V2084" s="66">
        <v>-8.6E-3</v>
      </c>
      <c r="W2084" s="66">
        <v>1.4500000000000001E-2</v>
      </c>
      <c r="X2084" s="1">
        <v>305900</v>
      </c>
      <c r="Y2084" s="1">
        <v>680978</v>
      </c>
      <c r="Z2084" s="1">
        <v>392321</v>
      </c>
      <c r="AA2084" t="s">
        <v>850</v>
      </c>
      <c r="AB2084" t="s">
        <v>492</v>
      </c>
      <c r="AC2084">
        <v>15.98</v>
      </c>
      <c r="AD2084">
        <v>1.64</v>
      </c>
      <c r="AE2084">
        <v>2.5099999999999998</v>
      </c>
      <c r="AF2084" t="s">
        <v>230</v>
      </c>
      <c r="AG2084" s="1">
        <v>23700</v>
      </c>
      <c r="AH2084" s="36">
        <v>2286.5</v>
      </c>
      <c r="AI2084" s="1">
        <v>105100</v>
      </c>
      <c r="AJ2084" s="36">
        <v>2286</v>
      </c>
      <c r="AK2084" s="1">
        <v>106500</v>
      </c>
      <c r="AL2084" s="2">
        <v>0.64166666666666672</v>
      </c>
      <c r="AM2084" s="3">
        <v>46246</v>
      </c>
      <c r="AN2084" t="s">
        <v>298</v>
      </c>
      <c r="AO2084" t="s">
        <v>488</v>
      </c>
    </row>
    <row r="2085" spans="1:41">
      <c r="A2085" s="8">
        <v>46224</v>
      </c>
      <c r="B2085" s="67">
        <v>4004.75</v>
      </c>
      <c r="C2085" s="67">
        <v>2.1800000000000002</v>
      </c>
      <c r="D2085" s="67">
        <v>66220</v>
      </c>
      <c r="E2085" s="67">
        <v>3.37</v>
      </c>
      <c r="F2085" s="69">
        <v>9227</v>
      </c>
      <c r="G2085" t="s">
        <v>107</v>
      </c>
      <c r="H2085">
        <v>0</v>
      </c>
      <c r="I2085" t="s">
        <v>347</v>
      </c>
      <c r="J2085" t="s">
        <v>289</v>
      </c>
      <c r="K2085" t="s">
        <v>290</v>
      </c>
      <c r="L2085">
        <v>809</v>
      </c>
      <c r="M2085">
        <v>40</v>
      </c>
      <c r="N2085" s="66">
        <v>5.1999999999999998E-2</v>
      </c>
      <c r="O2085">
        <v>769</v>
      </c>
      <c r="P2085" s="66">
        <v>5.1999999999999998E-2</v>
      </c>
      <c r="Q2085">
        <v>784</v>
      </c>
      <c r="R2085">
        <v>813</v>
      </c>
      <c r="S2085">
        <v>773</v>
      </c>
      <c r="T2085" s="66">
        <v>3.1800000000000002E-2</v>
      </c>
      <c r="U2085" s="66">
        <v>1.37E-2</v>
      </c>
      <c r="V2085" s="66">
        <v>-4.8999999999999998E-3</v>
      </c>
      <c r="W2085" s="66">
        <v>4.65E-2</v>
      </c>
      <c r="X2085" s="1">
        <v>107600</v>
      </c>
      <c r="Y2085" s="1">
        <v>85786</v>
      </c>
      <c r="Z2085" s="1">
        <v>12866</v>
      </c>
      <c r="AA2085" t="s">
        <v>493</v>
      </c>
      <c r="AB2085" t="s">
        <v>494</v>
      </c>
      <c r="AC2085">
        <v>0</v>
      </c>
      <c r="AD2085">
        <v>26.62</v>
      </c>
      <c r="AE2085">
        <v>0</v>
      </c>
      <c r="AF2085">
        <v>2.2000000000000002</v>
      </c>
      <c r="AG2085" s="1">
        <v>3600</v>
      </c>
      <c r="AH2085">
        <v>806</v>
      </c>
      <c r="AI2085" s="1">
        <v>2100</v>
      </c>
      <c r="AJ2085">
        <v>805</v>
      </c>
      <c r="AK2085" s="1">
        <v>2300</v>
      </c>
      <c r="AL2085" s="2">
        <v>0.64166666666666672</v>
      </c>
      <c r="AM2085" s="3">
        <v>46246</v>
      </c>
      <c r="AN2085" t="s">
        <v>350</v>
      </c>
      <c r="AO2085" t="s">
        <v>313</v>
      </c>
    </row>
    <row r="2086" spans="1:41">
      <c r="A2086" s="8">
        <v>46224</v>
      </c>
      <c r="B2086" s="67">
        <v>4004.75</v>
      </c>
      <c r="C2086" s="67">
        <v>2.1800000000000002</v>
      </c>
      <c r="D2086" s="67">
        <v>66220</v>
      </c>
      <c r="E2086" s="67">
        <v>3.37</v>
      </c>
      <c r="F2086" s="69">
        <v>9303</v>
      </c>
      <c r="G2086" t="s">
        <v>108</v>
      </c>
      <c r="H2086">
        <v>0</v>
      </c>
      <c r="I2086" t="s">
        <v>288</v>
      </c>
      <c r="J2086" t="s">
        <v>289</v>
      </c>
      <c r="K2086" t="s">
        <v>290</v>
      </c>
      <c r="L2086" s="36">
        <v>3990</v>
      </c>
      <c r="M2086">
        <v>30</v>
      </c>
      <c r="N2086" s="66">
        <v>7.6E-3</v>
      </c>
      <c r="O2086" s="36">
        <v>3960</v>
      </c>
      <c r="P2086" s="66">
        <v>7.4999999999999997E-3</v>
      </c>
      <c r="Q2086" s="36">
        <v>4000</v>
      </c>
      <c r="R2086" s="36">
        <v>4035</v>
      </c>
      <c r="S2086" s="36">
        <v>3975</v>
      </c>
      <c r="T2086" s="66">
        <v>-2.5000000000000001E-3</v>
      </c>
      <c r="U2086" s="66">
        <v>-7.4000000000000003E-3</v>
      </c>
      <c r="V2086" s="66">
        <v>-1.11E-2</v>
      </c>
      <c r="W2086" s="66">
        <v>3.7000000000000002E-3</v>
      </c>
      <c r="X2086" s="1">
        <v>108200</v>
      </c>
      <c r="Y2086" s="1">
        <v>433769</v>
      </c>
      <c r="Z2086" s="1">
        <v>305690</v>
      </c>
      <c r="AA2086" t="s">
        <v>495</v>
      </c>
      <c r="AB2086" t="s">
        <v>496</v>
      </c>
      <c r="AC2086">
        <v>17.600000000000001</v>
      </c>
      <c r="AD2086">
        <v>0.96</v>
      </c>
      <c r="AE2086">
        <v>2.58</v>
      </c>
      <c r="AF2086" t="s">
        <v>230</v>
      </c>
      <c r="AG2086" s="1">
        <v>29400</v>
      </c>
      <c r="AH2086" s="36">
        <v>4020</v>
      </c>
      <c r="AI2086" s="1">
        <v>20500</v>
      </c>
      <c r="AJ2086" s="36">
        <v>4015</v>
      </c>
      <c r="AK2086" s="1">
        <v>19200</v>
      </c>
      <c r="AL2086" s="2">
        <v>0.64166666666666672</v>
      </c>
      <c r="AM2086" s="3">
        <v>46241</v>
      </c>
      <c r="AN2086" t="s">
        <v>298</v>
      </c>
      <c r="AO2086" t="s">
        <v>497</v>
      </c>
    </row>
    <row r="2087" spans="1:41">
      <c r="A2087" s="8">
        <v>46224</v>
      </c>
      <c r="B2087" s="67">
        <v>4004.75</v>
      </c>
      <c r="C2087" s="67">
        <v>2.1800000000000002</v>
      </c>
      <c r="D2087" s="67">
        <v>66220</v>
      </c>
      <c r="E2087" s="67">
        <v>3.37</v>
      </c>
      <c r="F2087" s="69">
        <v>9308</v>
      </c>
      <c r="G2087" t="s">
        <v>109</v>
      </c>
      <c r="H2087">
        <v>0</v>
      </c>
      <c r="I2087" t="s">
        <v>314</v>
      </c>
      <c r="J2087" t="s">
        <v>289</v>
      </c>
      <c r="K2087" t="s">
        <v>295</v>
      </c>
      <c r="L2087" s="36">
        <v>1671</v>
      </c>
      <c r="M2087">
        <v>15</v>
      </c>
      <c r="N2087" s="66">
        <v>9.1000000000000004E-3</v>
      </c>
      <c r="O2087" s="36">
        <v>1656</v>
      </c>
      <c r="P2087" s="66">
        <v>8.9999999999999993E-3</v>
      </c>
      <c r="Q2087" s="36">
        <v>1668</v>
      </c>
      <c r="R2087" s="36">
        <v>1684</v>
      </c>
      <c r="S2087" s="36">
        <v>1642</v>
      </c>
      <c r="T2087" s="66">
        <v>1.6999999999999999E-3</v>
      </c>
      <c r="U2087" s="66">
        <v>1.1000000000000001E-3</v>
      </c>
      <c r="V2087" s="66">
        <v>-7.7000000000000002E-3</v>
      </c>
      <c r="W2087" s="66">
        <v>1.7600000000000001E-2</v>
      </c>
      <c r="X2087" s="1">
        <v>65700</v>
      </c>
      <c r="Y2087" s="1">
        <v>109770</v>
      </c>
      <c r="Z2087" s="1">
        <v>43567</v>
      </c>
      <c r="AA2087" t="s">
        <v>498</v>
      </c>
      <c r="AB2087" t="s">
        <v>499</v>
      </c>
      <c r="AC2087">
        <v>14.28</v>
      </c>
      <c r="AD2087">
        <v>1.1200000000000001</v>
      </c>
      <c r="AE2087">
        <v>2.08</v>
      </c>
      <c r="AF2087" t="s">
        <v>230</v>
      </c>
      <c r="AG2087" s="1">
        <v>3000</v>
      </c>
      <c r="AH2087" s="36">
        <v>1662</v>
      </c>
      <c r="AI2087" s="1">
        <v>4400</v>
      </c>
      <c r="AJ2087" s="36">
        <v>1662</v>
      </c>
      <c r="AK2087" s="1">
        <v>4400</v>
      </c>
      <c r="AL2087" s="2">
        <v>0.64166666666666672</v>
      </c>
      <c r="AM2087" s="3">
        <v>46241</v>
      </c>
      <c r="AN2087" t="s">
        <v>298</v>
      </c>
      <c r="AO2087" t="s">
        <v>500</v>
      </c>
    </row>
    <row r="2088" spans="1:41">
      <c r="A2088" s="8">
        <v>46224</v>
      </c>
      <c r="B2088" s="67">
        <v>4004.75</v>
      </c>
      <c r="C2088" s="67">
        <v>2.1800000000000002</v>
      </c>
      <c r="D2088" s="67">
        <v>66220</v>
      </c>
      <c r="E2088" s="67">
        <v>3.37</v>
      </c>
      <c r="F2088" s="69">
        <v>9348</v>
      </c>
      <c r="G2088" t="s">
        <v>110</v>
      </c>
      <c r="H2088">
        <v>0</v>
      </c>
      <c r="I2088" t="s">
        <v>347</v>
      </c>
      <c r="J2088" t="s">
        <v>323</v>
      </c>
      <c r="K2088" t="s">
        <v>290</v>
      </c>
      <c r="L2088">
        <v>412</v>
      </c>
      <c r="M2088">
        <v>1</v>
      </c>
      <c r="N2088" s="66">
        <v>2.3999999999999998E-3</v>
      </c>
      <c r="O2088">
        <v>411</v>
      </c>
      <c r="P2088" s="66">
        <v>2.3999999999999998E-3</v>
      </c>
      <c r="Q2088">
        <v>414</v>
      </c>
      <c r="R2088">
        <v>415</v>
      </c>
      <c r="S2088">
        <v>407</v>
      </c>
      <c r="T2088" s="66">
        <v>-4.7999999999999996E-3</v>
      </c>
      <c r="U2088" s="66">
        <v>4.7999999999999996E-3</v>
      </c>
      <c r="V2088" s="66">
        <v>-7.1999999999999998E-3</v>
      </c>
      <c r="W2088" s="66">
        <v>1.2200000000000001E-2</v>
      </c>
      <c r="X2088" s="1">
        <v>1116600</v>
      </c>
      <c r="Y2088" s="1">
        <v>458852</v>
      </c>
      <c r="Z2088" s="1">
        <v>60277</v>
      </c>
      <c r="AA2088" t="s">
        <v>552</v>
      </c>
      <c r="AB2088" t="s">
        <v>851</v>
      </c>
      <c r="AC2088">
        <v>0</v>
      </c>
      <c r="AD2088">
        <v>3.99</v>
      </c>
      <c r="AE2088">
        <v>0</v>
      </c>
      <c r="AF2088">
        <v>1.7</v>
      </c>
      <c r="AG2088" s="1">
        <v>17300</v>
      </c>
      <c r="AH2088">
        <v>411</v>
      </c>
      <c r="AI2088" s="1">
        <v>16700</v>
      </c>
      <c r="AJ2088">
        <v>410</v>
      </c>
      <c r="AK2088" s="1">
        <v>58600</v>
      </c>
      <c r="AL2088" s="2">
        <v>0.64166666666666672</v>
      </c>
      <c r="AM2088" s="3">
        <v>46241</v>
      </c>
      <c r="AN2088" t="s">
        <v>298</v>
      </c>
      <c r="AO2088" t="s">
        <v>313</v>
      </c>
    </row>
    <row r="2089" spans="1:41">
      <c r="A2089" s="8">
        <v>46224</v>
      </c>
      <c r="B2089" s="67">
        <v>4004.75</v>
      </c>
      <c r="C2089" s="67">
        <v>2.1800000000000002</v>
      </c>
      <c r="D2089" s="67">
        <v>66220</v>
      </c>
      <c r="E2089" s="67">
        <v>3.37</v>
      </c>
      <c r="F2089" s="69">
        <v>9432</v>
      </c>
      <c r="G2089" t="s">
        <v>111</v>
      </c>
      <c r="H2089">
        <v>0</v>
      </c>
      <c r="I2089" t="s">
        <v>288</v>
      </c>
      <c r="J2089" t="s">
        <v>289</v>
      </c>
      <c r="K2089" t="s">
        <v>295</v>
      </c>
      <c r="L2089">
        <v>151.80000000000001</v>
      </c>
      <c r="M2089">
        <v>0.7</v>
      </c>
      <c r="N2089" s="66">
        <v>4.5999999999999999E-3</v>
      </c>
      <c r="O2089">
        <v>151.1</v>
      </c>
      <c r="P2089" s="66">
        <v>4.5999999999999999E-3</v>
      </c>
      <c r="Q2089">
        <v>153</v>
      </c>
      <c r="R2089">
        <v>154.19999999999999</v>
      </c>
      <c r="S2089">
        <v>151.5</v>
      </c>
      <c r="T2089" s="66">
        <v>-7.7999999999999996E-3</v>
      </c>
      <c r="U2089" s="66">
        <v>-1.4200000000000001E-2</v>
      </c>
      <c r="V2089" s="66">
        <v>-1.55E-2</v>
      </c>
      <c r="W2089" s="66">
        <v>1.9E-3</v>
      </c>
      <c r="X2089" s="1">
        <v>212717900</v>
      </c>
      <c r="Y2089" s="1">
        <v>32568358</v>
      </c>
      <c r="Z2089" s="1">
        <v>13745538</v>
      </c>
      <c r="AA2089" t="s">
        <v>503</v>
      </c>
      <c r="AB2089" t="s">
        <v>689</v>
      </c>
      <c r="AC2089">
        <v>12.65</v>
      </c>
      <c r="AD2089">
        <v>1.27</v>
      </c>
      <c r="AE2089">
        <v>3.56</v>
      </c>
      <c r="AF2089" t="s">
        <v>230</v>
      </c>
      <c r="AG2089" s="1">
        <v>2869400</v>
      </c>
      <c r="AH2089">
        <v>151.4</v>
      </c>
      <c r="AI2089" s="1">
        <v>27725200</v>
      </c>
      <c r="AJ2089">
        <v>151.30000000000001</v>
      </c>
      <c r="AK2089" s="1">
        <v>27749900</v>
      </c>
      <c r="AL2089" s="2">
        <v>0.64166666666666672</v>
      </c>
      <c r="AM2089" s="3">
        <v>46240</v>
      </c>
      <c r="AN2089" t="s">
        <v>298</v>
      </c>
      <c r="AO2089" t="s">
        <v>351</v>
      </c>
    </row>
    <row r="2090" spans="1:41">
      <c r="A2090" s="8">
        <v>46224</v>
      </c>
      <c r="B2090" s="67">
        <v>4004.75</v>
      </c>
      <c r="C2090" s="67">
        <v>2.1800000000000002</v>
      </c>
      <c r="D2090" s="67">
        <v>66220</v>
      </c>
      <c r="E2090" s="67">
        <v>3.37</v>
      </c>
      <c r="F2090" s="69">
        <v>9449</v>
      </c>
      <c r="G2090" t="s">
        <v>112</v>
      </c>
      <c r="H2090">
        <v>0</v>
      </c>
      <c r="I2090" t="s">
        <v>288</v>
      </c>
      <c r="J2090" t="s">
        <v>289</v>
      </c>
      <c r="K2090" t="s">
        <v>290</v>
      </c>
      <c r="L2090" s="36">
        <v>4060</v>
      </c>
      <c r="M2090">
        <v>4</v>
      </c>
      <c r="N2090" s="66">
        <v>1E-3</v>
      </c>
      <c r="O2090" s="36">
        <v>4056</v>
      </c>
      <c r="P2090" s="66">
        <v>8.9999999999999998E-4</v>
      </c>
      <c r="Q2090" s="36">
        <v>4057</v>
      </c>
      <c r="R2090" s="36">
        <v>4127</v>
      </c>
      <c r="S2090" s="36">
        <v>4023</v>
      </c>
      <c r="T2090" s="66">
        <v>6.9999999999999999E-4</v>
      </c>
      <c r="U2090" s="66">
        <v>-1.04E-2</v>
      </c>
      <c r="V2090" s="66">
        <v>-1.6199999999999999E-2</v>
      </c>
      <c r="W2090" s="66">
        <v>9.1000000000000004E-3</v>
      </c>
      <c r="X2090" s="1">
        <v>363900</v>
      </c>
      <c r="Y2090" s="1">
        <v>1487055</v>
      </c>
      <c r="Z2090" s="1">
        <v>435837</v>
      </c>
      <c r="AA2090" t="s">
        <v>847</v>
      </c>
      <c r="AB2090" t="s">
        <v>506</v>
      </c>
      <c r="AC2090">
        <v>17.21</v>
      </c>
      <c r="AD2090">
        <v>3.65</v>
      </c>
      <c r="AE2090">
        <v>1.92</v>
      </c>
      <c r="AF2090" t="s">
        <v>230</v>
      </c>
      <c r="AG2090" s="1">
        <v>3100</v>
      </c>
      <c r="AH2090" s="36">
        <v>4056</v>
      </c>
      <c r="AI2090" s="1">
        <v>48100</v>
      </c>
      <c r="AJ2090" s="36">
        <v>4055</v>
      </c>
      <c r="AK2090" s="1">
        <v>48200</v>
      </c>
      <c r="AL2090" s="2">
        <v>0.64166666666666672</v>
      </c>
      <c r="AM2090" s="3">
        <v>46248</v>
      </c>
      <c r="AN2090" t="s">
        <v>293</v>
      </c>
      <c r="AO2090" t="s">
        <v>351</v>
      </c>
    </row>
    <row r="2091" spans="1:41">
      <c r="A2091" s="8">
        <v>46224</v>
      </c>
      <c r="B2091" s="67">
        <v>4004.75</v>
      </c>
      <c r="C2091" s="67">
        <v>2.1800000000000002</v>
      </c>
      <c r="D2091" s="67">
        <v>66220</v>
      </c>
      <c r="E2091" s="67">
        <v>3.37</v>
      </c>
      <c r="F2091" s="69">
        <v>9501</v>
      </c>
      <c r="G2091" t="s">
        <v>113</v>
      </c>
      <c r="H2091">
        <v>0</v>
      </c>
      <c r="I2091" t="s">
        <v>288</v>
      </c>
      <c r="J2091" t="s">
        <v>289</v>
      </c>
      <c r="K2091" t="s">
        <v>295</v>
      </c>
      <c r="L2091">
        <v>503.8</v>
      </c>
      <c r="M2091">
        <v>-2.8</v>
      </c>
      <c r="N2091" s="66">
        <v>-5.4999999999999997E-3</v>
      </c>
      <c r="O2091">
        <v>506.6</v>
      </c>
      <c r="P2091" s="66">
        <v>-5.4999999999999997E-3</v>
      </c>
      <c r="Q2091">
        <v>511</v>
      </c>
      <c r="R2091">
        <v>518.20000000000005</v>
      </c>
      <c r="S2091">
        <v>497.1</v>
      </c>
      <c r="T2091" s="66">
        <v>-1.4E-2</v>
      </c>
      <c r="U2091" s="66">
        <v>-4.3E-3</v>
      </c>
      <c r="V2091" s="66">
        <v>-2.7699999999999999E-2</v>
      </c>
      <c r="W2091" s="66">
        <v>1.34E-2</v>
      </c>
      <c r="X2091" s="1">
        <v>29071400</v>
      </c>
      <c r="Y2091" s="1">
        <v>14690352</v>
      </c>
      <c r="Z2091" s="1">
        <v>809615</v>
      </c>
      <c r="AA2091" t="s">
        <v>507</v>
      </c>
      <c r="AB2091" t="s">
        <v>703</v>
      </c>
      <c r="AC2091">
        <v>3.22</v>
      </c>
      <c r="AD2091">
        <v>0.33</v>
      </c>
      <c r="AE2091">
        <v>0</v>
      </c>
      <c r="AF2091" t="s">
        <v>230</v>
      </c>
      <c r="AG2091" s="1">
        <v>646900</v>
      </c>
      <c r="AH2091">
        <v>500.1</v>
      </c>
      <c r="AI2091" s="1">
        <v>1773600</v>
      </c>
      <c r="AJ2091">
        <v>500</v>
      </c>
      <c r="AK2091" s="1">
        <v>1918600</v>
      </c>
      <c r="AL2091" s="2">
        <v>0.64166666666666672</v>
      </c>
      <c r="AM2091" s="3">
        <v>46232</v>
      </c>
      <c r="AN2091" t="s">
        <v>298</v>
      </c>
      <c r="AO2091" t="s">
        <v>509</v>
      </c>
    </row>
    <row r="2092" spans="1:41">
      <c r="A2092" s="8">
        <v>46224</v>
      </c>
      <c r="B2092" s="67">
        <v>4004.75</v>
      </c>
      <c r="C2092" s="67">
        <v>2.1800000000000002</v>
      </c>
      <c r="D2092" s="67">
        <v>66220</v>
      </c>
      <c r="E2092" s="67">
        <v>3.37</v>
      </c>
      <c r="F2092" s="69">
        <v>9531</v>
      </c>
      <c r="G2092" t="s">
        <v>114</v>
      </c>
      <c r="H2092">
        <v>0</v>
      </c>
      <c r="I2092" t="s">
        <v>288</v>
      </c>
      <c r="J2092" t="s">
        <v>289</v>
      </c>
      <c r="K2092" t="s">
        <v>290</v>
      </c>
      <c r="L2092" s="36">
        <v>6132</v>
      </c>
      <c r="M2092">
        <v>45</v>
      </c>
      <c r="N2092" s="66">
        <v>7.4000000000000003E-3</v>
      </c>
      <c r="O2092" s="36">
        <v>6087</v>
      </c>
      <c r="P2092" s="66">
        <v>7.3000000000000001E-3</v>
      </c>
      <c r="Q2092" s="36">
        <v>6145</v>
      </c>
      <c r="R2092" s="36">
        <v>6206</v>
      </c>
      <c r="S2092" s="36">
        <v>6095</v>
      </c>
      <c r="T2092" s="66">
        <v>-2.0999999999999999E-3</v>
      </c>
      <c r="U2092" s="66">
        <v>-1.01E-2</v>
      </c>
      <c r="V2092" s="66">
        <v>-1.1900000000000001E-2</v>
      </c>
      <c r="W2092" s="66">
        <v>6.0000000000000001E-3</v>
      </c>
      <c r="X2092" s="1">
        <v>872300</v>
      </c>
      <c r="Y2092" s="1">
        <v>5358289</v>
      </c>
      <c r="Z2092" s="1">
        <v>2053970</v>
      </c>
      <c r="AA2092" t="s">
        <v>510</v>
      </c>
      <c r="AB2092" t="s">
        <v>704</v>
      </c>
      <c r="AC2092">
        <v>14.79</v>
      </c>
      <c r="AD2092">
        <v>1.19</v>
      </c>
      <c r="AE2092">
        <v>1.96</v>
      </c>
      <c r="AF2092" t="s">
        <v>230</v>
      </c>
      <c r="AG2092" s="1">
        <v>25000</v>
      </c>
      <c r="AH2092" s="36">
        <v>6169</v>
      </c>
      <c r="AI2092" s="1">
        <v>277400</v>
      </c>
      <c r="AJ2092" s="36">
        <v>6168</v>
      </c>
      <c r="AK2092" s="1">
        <v>267900</v>
      </c>
      <c r="AL2092" s="2">
        <v>0.64166666666666672</v>
      </c>
      <c r="AM2092" s="3">
        <v>46233</v>
      </c>
      <c r="AN2092" t="s">
        <v>298</v>
      </c>
      <c r="AO2092" t="s">
        <v>509</v>
      </c>
    </row>
    <row r="2093" spans="1:41">
      <c r="A2093" s="8">
        <v>46224</v>
      </c>
      <c r="B2093" s="67">
        <v>4004.75</v>
      </c>
      <c r="C2093" s="67">
        <v>2.1800000000000002</v>
      </c>
      <c r="D2093" s="67">
        <v>66220</v>
      </c>
      <c r="E2093" s="67">
        <v>3.37</v>
      </c>
      <c r="F2093" s="69">
        <v>9882</v>
      </c>
      <c r="G2093" t="s">
        <v>115</v>
      </c>
      <c r="H2093">
        <v>0</v>
      </c>
      <c r="I2093" t="s">
        <v>288</v>
      </c>
      <c r="J2093" t="s">
        <v>289</v>
      </c>
      <c r="K2093" t="s">
        <v>295</v>
      </c>
      <c r="L2093" s="36">
        <v>1818</v>
      </c>
      <c r="M2093">
        <v>-3</v>
      </c>
      <c r="N2093" s="66">
        <v>-1.6000000000000001E-3</v>
      </c>
      <c r="O2093" s="36">
        <v>1821</v>
      </c>
      <c r="P2093" s="66">
        <v>-1.6000000000000001E-3</v>
      </c>
      <c r="Q2093" s="36">
        <v>1831</v>
      </c>
      <c r="R2093" s="36">
        <v>1857</v>
      </c>
      <c r="S2093" s="36">
        <v>1816</v>
      </c>
      <c r="T2093" s="66">
        <v>-7.0000000000000001E-3</v>
      </c>
      <c r="U2093" s="66">
        <v>-9.7999999999999997E-3</v>
      </c>
      <c r="V2093" s="66">
        <v>-2.1000000000000001E-2</v>
      </c>
      <c r="W2093" s="66">
        <v>1.1000000000000001E-3</v>
      </c>
      <c r="X2093" s="1">
        <v>154300</v>
      </c>
      <c r="Y2093" s="1">
        <v>282667</v>
      </c>
      <c r="Z2093" s="1">
        <v>156386</v>
      </c>
      <c r="AA2093" t="s">
        <v>720</v>
      </c>
      <c r="AB2093" t="s">
        <v>513</v>
      </c>
      <c r="AC2093">
        <v>11.85</v>
      </c>
      <c r="AD2093">
        <v>1.25</v>
      </c>
      <c r="AE2093">
        <v>3.74</v>
      </c>
      <c r="AF2093" t="s">
        <v>230</v>
      </c>
      <c r="AG2093">
        <v>0</v>
      </c>
      <c r="AH2093" s="36">
        <v>1831</v>
      </c>
      <c r="AI2093" s="1">
        <v>23900</v>
      </c>
      <c r="AJ2093" s="36">
        <v>1830</v>
      </c>
      <c r="AK2093" s="1">
        <v>23100</v>
      </c>
      <c r="AL2093" s="2">
        <v>0.64166666666666672</v>
      </c>
      <c r="AM2093" s="3">
        <v>46234</v>
      </c>
      <c r="AN2093" t="s">
        <v>298</v>
      </c>
      <c r="AO2093" t="s">
        <v>322</v>
      </c>
    </row>
    <row r="2094" spans="1:41">
      <c r="F2094" s="69">
        <v>6502</v>
      </c>
      <c r="I2094" t="s">
        <v>514</v>
      </c>
      <c r="P2094" t="s">
        <v>230</v>
      </c>
      <c r="T2094" t="s">
        <v>230</v>
      </c>
      <c r="U2094" t="s">
        <v>230</v>
      </c>
      <c r="V2094" t="s">
        <v>230</v>
      </c>
      <c r="W2094" t="s">
        <v>230</v>
      </c>
      <c r="AF2094" t="s">
        <v>230</v>
      </c>
      <c r="AG2094" t="s">
        <v>230</v>
      </c>
      <c r="AO2094" t="s">
        <v>515</v>
      </c>
    </row>
    <row r="2095" spans="1:41">
      <c r="F2095" s="69">
        <v>5759</v>
      </c>
      <c r="I2095" t="s">
        <v>514</v>
      </c>
      <c r="P2095" t="s">
        <v>230</v>
      </c>
      <c r="T2095" t="s">
        <v>230</v>
      </c>
      <c r="U2095" t="s">
        <v>230</v>
      </c>
      <c r="V2095" t="s">
        <v>230</v>
      </c>
      <c r="W2095" t="s">
        <v>230</v>
      </c>
      <c r="AF2095" t="s">
        <v>230</v>
      </c>
      <c r="AG2095" t="s">
        <v>230</v>
      </c>
      <c r="AO2095" t="s">
        <v>515</v>
      </c>
    </row>
    <row r="2099" spans="1:41">
      <c r="B2099" cm="1">
        <f t="array" ref="B2099">_xll.RssIndexMarket("TOPX", "現在値")</f>
        <v>3952.5</v>
      </c>
      <c r="C2099" cm="1">
        <f t="array" ref="C2099">_xll.RssIndexMarket("TOPX", "前日比率")</f>
        <v>-0.54</v>
      </c>
      <c r="D2099" s="71" cm="1">
        <f t="array" ref="D2099">_xll.RssIndexMarket("N225.FUT01.OS", "現在値")</f>
        <v>61710</v>
      </c>
      <c r="E2099" s="6" cm="1">
        <f t="array" ref="E2099">_xll.RssIndexMarket("N225.FUT01.OS", "前日比率")</f>
        <v>-1.18</v>
      </c>
    </row>
    <row r="2100" spans="1:41">
      <c r="A2100" s="8" t="s">
        <v>0</v>
      </c>
      <c r="B2100" t="s">
        <v>116</v>
      </c>
      <c r="C2100" t="s">
        <v>1</v>
      </c>
      <c r="D2100" t="s">
        <v>2</v>
      </c>
      <c r="E2100" t="s">
        <v>3</v>
      </c>
      <c r="F2100" s="69" t="s">
        <v>4</v>
      </c>
      <c r="G2100" t="s">
        <v>5</v>
      </c>
      <c r="H2100" t="s">
        <v>268</v>
      </c>
      <c r="I2100" t="s">
        <v>269</v>
      </c>
      <c r="J2100" t="s">
        <v>270</v>
      </c>
      <c r="K2100" t="s">
        <v>271</v>
      </c>
      <c r="L2100" t="s">
        <v>6</v>
      </c>
      <c r="M2100" t="s">
        <v>7</v>
      </c>
      <c r="N2100" t="s">
        <v>8</v>
      </c>
      <c r="O2100" t="s">
        <v>9</v>
      </c>
      <c r="P2100" t="s">
        <v>272</v>
      </c>
      <c r="Q2100" t="s">
        <v>10</v>
      </c>
      <c r="R2100" t="s">
        <v>11</v>
      </c>
      <c r="S2100" t="s">
        <v>12</v>
      </c>
      <c r="T2100" t="s">
        <v>273</v>
      </c>
      <c r="U2100" t="s">
        <v>274</v>
      </c>
      <c r="V2100" t="s">
        <v>275</v>
      </c>
      <c r="W2100" t="s">
        <v>276</v>
      </c>
      <c r="X2100" t="s">
        <v>13</v>
      </c>
      <c r="Y2100" t="s">
        <v>277</v>
      </c>
      <c r="Z2100" t="s">
        <v>278</v>
      </c>
      <c r="AA2100" t="s">
        <v>14</v>
      </c>
      <c r="AB2100" t="s">
        <v>15</v>
      </c>
      <c r="AC2100" t="s">
        <v>279</v>
      </c>
      <c r="AD2100" t="s">
        <v>280</v>
      </c>
      <c r="AE2100" t="s">
        <v>281</v>
      </c>
      <c r="AF2100" t="s">
        <v>282</v>
      </c>
      <c r="AG2100" t="s">
        <v>283</v>
      </c>
      <c r="AH2100" t="s">
        <v>284</v>
      </c>
      <c r="AI2100" t="s">
        <v>16</v>
      </c>
      <c r="AJ2100" t="s">
        <v>17</v>
      </c>
      <c r="AK2100" t="s">
        <v>18</v>
      </c>
      <c r="AL2100" t="s">
        <v>19</v>
      </c>
      <c r="AM2100" t="s">
        <v>20</v>
      </c>
      <c r="AN2100" t="s">
        <v>285</v>
      </c>
      <c r="AO2100" t="s">
        <v>286</v>
      </c>
    </row>
    <row r="2101" spans="1:41">
      <c r="A2101" s="8">
        <v>46225</v>
      </c>
      <c r="B2101" s="67">
        <v>4034.24</v>
      </c>
      <c r="C2101" s="67">
        <v>0.48</v>
      </c>
      <c r="D2101" s="67">
        <v>66160</v>
      </c>
      <c r="E2101" s="67">
        <v>-0.24</v>
      </c>
      <c r="F2101" s="69">
        <v>1605</v>
      </c>
      <c r="G2101" t="s">
        <v>21</v>
      </c>
      <c r="H2101">
        <v>0</v>
      </c>
      <c r="I2101" t="s">
        <v>288</v>
      </c>
      <c r="J2101" t="s">
        <v>289</v>
      </c>
      <c r="K2101" t="s">
        <v>295</v>
      </c>
      <c r="L2101" s="36">
        <v>3614</v>
      </c>
      <c r="M2101">
        <v>34</v>
      </c>
      <c r="N2101" s="66">
        <v>9.4999999999999998E-3</v>
      </c>
      <c r="O2101" s="36">
        <v>3580</v>
      </c>
      <c r="P2101" s="66">
        <v>9.4000000000000004E-3</v>
      </c>
      <c r="Q2101" s="36">
        <v>3598</v>
      </c>
      <c r="R2101" s="36">
        <v>3634</v>
      </c>
      <c r="S2101" s="36">
        <v>3563</v>
      </c>
      <c r="T2101" s="66">
        <v>4.4000000000000003E-3</v>
      </c>
      <c r="U2101" s="66">
        <v>5.1999999999999998E-3</v>
      </c>
      <c r="V2101" s="66">
        <v>-5.4999999999999997E-3</v>
      </c>
      <c r="W2101" s="66">
        <v>1.43E-2</v>
      </c>
      <c r="X2101" s="1">
        <v>3115100</v>
      </c>
      <c r="Y2101" s="1">
        <v>11243489</v>
      </c>
      <c r="Z2101" s="1">
        <v>4550517</v>
      </c>
      <c r="AA2101" t="s">
        <v>291</v>
      </c>
      <c r="AB2101" t="s">
        <v>292</v>
      </c>
      <c r="AC2101">
        <v>9.33</v>
      </c>
      <c r="AD2101">
        <v>0.88</v>
      </c>
      <c r="AE2101">
        <v>2.99</v>
      </c>
      <c r="AF2101" t="s">
        <v>230</v>
      </c>
      <c r="AG2101" s="1">
        <v>284400</v>
      </c>
      <c r="AH2101" s="36">
        <v>3614</v>
      </c>
      <c r="AI2101">
        <v>100</v>
      </c>
      <c r="AJ2101" s="36">
        <v>3613</v>
      </c>
      <c r="AK2101" s="1">
        <v>3000</v>
      </c>
      <c r="AL2101" s="2">
        <v>0.63541666666666663</v>
      </c>
      <c r="AM2101" s="3">
        <v>46241</v>
      </c>
      <c r="AN2101" t="s">
        <v>293</v>
      </c>
      <c r="AO2101" t="s">
        <v>294</v>
      </c>
    </row>
    <row r="2102" spans="1:41">
      <c r="A2102" s="8">
        <v>46225</v>
      </c>
      <c r="B2102" s="67">
        <v>4034.24</v>
      </c>
      <c r="C2102" s="67">
        <v>0.48</v>
      </c>
      <c r="D2102" s="67">
        <v>66160</v>
      </c>
      <c r="E2102" s="67">
        <v>-0.24</v>
      </c>
      <c r="F2102" s="69">
        <v>1833</v>
      </c>
      <c r="G2102" t="s">
        <v>24</v>
      </c>
      <c r="H2102">
        <v>0</v>
      </c>
      <c r="I2102" t="s">
        <v>288</v>
      </c>
      <c r="J2102" t="s">
        <v>289</v>
      </c>
      <c r="K2102" t="s">
        <v>290</v>
      </c>
      <c r="L2102" s="36">
        <v>5680</v>
      </c>
      <c r="M2102">
        <v>10</v>
      </c>
      <c r="N2102" s="66">
        <v>1.8E-3</v>
      </c>
      <c r="O2102" s="36">
        <v>5670</v>
      </c>
      <c r="P2102" s="66">
        <v>1.6999999999999999E-3</v>
      </c>
      <c r="Q2102" s="36">
        <v>5670</v>
      </c>
      <c r="R2102" s="36">
        <v>5720</v>
      </c>
      <c r="S2102" s="36">
        <v>5660</v>
      </c>
      <c r="T2102" s="66">
        <v>1.6999999999999999E-3</v>
      </c>
      <c r="U2102" s="66">
        <v>1.6999999999999999E-3</v>
      </c>
      <c r="V2102" s="66">
        <v>-6.8999999999999999E-3</v>
      </c>
      <c r="W2102" s="66">
        <v>3.5000000000000001E-3</v>
      </c>
      <c r="X2102" s="1">
        <v>89200</v>
      </c>
      <c r="Y2102" s="1">
        <v>506832</v>
      </c>
      <c r="Z2102" s="1">
        <v>219618</v>
      </c>
      <c r="AA2102" t="s">
        <v>296</v>
      </c>
      <c r="AB2102" t="s">
        <v>572</v>
      </c>
      <c r="AC2102">
        <v>13.24</v>
      </c>
      <c r="AD2102">
        <v>1.03</v>
      </c>
      <c r="AE2102">
        <v>5.28</v>
      </c>
      <c r="AF2102">
        <v>3.3</v>
      </c>
      <c r="AG2102" s="1">
        <v>1000</v>
      </c>
      <c r="AH2102" s="36">
        <v>5680</v>
      </c>
      <c r="AI2102" s="1">
        <v>1000</v>
      </c>
      <c r="AJ2102" s="36">
        <v>5670</v>
      </c>
      <c r="AK2102" s="1">
        <v>2600</v>
      </c>
      <c r="AL2102" s="2">
        <v>0.63541666666666663</v>
      </c>
      <c r="AM2102" s="3">
        <v>46241</v>
      </c>
      <c r="AN2102" t="s">
        <v>298</v>
      </c>
      <c r="AO2102" t="s">
        <v>299</v>
      </c>
    </row>
    <row r="2103" spans="1:41">
      <c r="A2103" s="8">
        <v>46225</v>
      </c>
      <c r="B2103" s="67">
        <v>4034.24</v>
      </c>
      <c r="C2103" s="67">
        <v>0.48</v>
      </c>
      <c r="D2103" s="67">
        <v>66160</v>
      </c>
      <c r="E2103" s="67">
        <v>-0.24</v>
      </c>
      <c r="F2103" s="69">
        <v>1911</v>
      </c>
      <c r="G2103" t="s">
        <v>25</v>
      </c>
      <c r="H2103">
        <v>0</v>
      </c>
      <c r="I2103" t="s">
        <v>288</v>
      </c>
      <c r="J2103" t="s">
        <v>289</v>
      </c>
      <c r="K2103" t="s">
        <v>295</v>
      </c>
      <c r="L2103" s="36">
        <v>1325</v>
      </c>
      <c r="M2103">
        <v>-26.5</v>
      </c>
      <c r="N2103" s="66">
        <v>-1.9599999999999999E-2</v>
      </c>
      <c r="O2103" s="36">
        <v>1351.5</v>
      </c>
      <c r="P2103" s="66">
        <v>-1.9599999999999999E-2</v>
      </c>
      <c r="Q2103" s="36">
        <v>1343.5</v>
      </c>
      <c r="R2103" s="36">
        <v>1345.5</v>
      </c>
      <c r="S2103" s="36">
        <v>1323.5</v>
      </c>
      <c r="T2103" s="66">
        <v>-1.37E-2</v>
      </c>
      <c r="U2103" s="66">
        <v>-7.4000000000000003E-3</v>
      </c>
      <c r="V2103" s="66">
        <v>-1.52E-2</v>
      </c>
      <c r="W2103" s="66">
        <v>1.1000000000000001E-3</v>
      </c>
      <c r="X2103" s="1">
        <v>2502700</v>
      </c>
      <c r="Y2103" s="1">
        <v>3339348</v>
      </c>
      <c r="Z2103" s="1">
        <v>819600</v>
      </c>
      <c r="AA2103" t="s">
        <v>300</v>
      </c>
      <c r="AB2103" t="s">
        <v>301</v>
      </c>
      <c r="AC2103">
        <v>8.44</v>
      </c>
      <c r="AD2103">
        <v>0.8</v>
      </c>
      <c r="AE2103">
        <v>3.77</v>
      </c>
      <c r="AF2103" t="s">
        <v>230</v>
      </c>
      <c r="AG2103" s="1">
        <v>282500</v>
      </c>
      <c r="AH2103" s="36">
        <v>1325.5</v>
      </c>
      <c r="AI2103" s="1">
        <v>3100</v>
      </c>
      <c r="AJ2103" s="36">
        <v>1325</v>
      </c>
      <c r="AK2103" s="1">
        <v>10000</v>
      </c>
      <c r="AL2103" s="2">
        <v>0.63541666666666663</v>
      </c>
      <c r="AM2103" s="3">
        <v>46241</v>
      </c>
      <c r="AN2103" t="s">
        <v>293</v>
      </c>
      <c r="AO2103" t="s">
        <v>299</v>
      </c>
    </row>
    <row r="2104" spans="1:41">
      <c r="A2104" s="8">
        <v>46225</v>
      </c>
      <c r="B2104" s="67">
        <v>4034.24</v>
      </c>
      <c r="C2104" s="67">
        <v>0.48</v>
      </c>
      <c r="D2104" s="67">
        <v>66160</v>
      </c>
      <c r="E2104" s="67">
        <v>-0.24</v>
      </c>
      <c r="F2104" s="69">
        <v>1925</v>
      </c>
      <c r="G2104" t="s">
        <v>26</v>
      </c>
      <c r="H2104">
        <v>0</v>
      </c>
      <c r="I2104" t="s">
        <v>288</v>
      </c>
      <c r="J2104" t="s">
        <v>289</v>
      </c>
      <c r="K2104" t="s">
        <v>295</v>
      </c>
      <c r="L2104" s="36">
        <v>4599</v>
      </c>
      <c r="M2104">
        <v>-40</v>
      </c>
      <c r="N2104" s="66">
        <v>-8.6E-3</v>
      </c>
      <c r="O2104" s="36">
        <v>4639</v>
      </c>
      <c r="P2104" s="66">
        <v>-8.6E-3</v>
      </c>
      <c r="Q2104" s="36">
        <v>4580</v>
      </c>
      <c r="R2104" s="36">
        <v>4607</v>
      </c>
      <c r="S2104" s="36">
        <v>4555</v>
      </c>
      <c r="T2104" s="66">
        <v>4.1000000000000003E-3</v>
      </c>
      <c r="U2104" s="66">
        <v>7.1999999999999998E-3</v>
      </c>
      <c r="V2104" s="66">
        <v>-1.6999999999999999E-3</v>
      </c>
      <c r="W2104" s="66">
        <v>9.5999999999999992E-3</v>
      </c>
      <c r="X2104" s="1">
        <v>1174500</v>
      </c>
      <c r="Y2104" s="1">
        <v>5384883</v>
      </c>
      <c r="Z2104" s="1">
        <v>3033666</v>
      </c>
      <c r="AA2104" t="s">
        <v>302</v>
      </c>
      <c r="AB2104" t="s">
        <v>573</v>
      </c>
      <c r="AC2104">
        <v>12.55</v>
      </c>
      <c r="AD2104">
        <v>0.98</v>
      </c>
      <c r="AE2104">
        <v>3.83</v>
      </c>
      <c r="AF2104" t="s">
        <v>230</v>
      </c>
      <c r="AG2104" s="1">
        <v>18900</v>
      </c>
      <c r="AH2104" s="36">
        <v>4600</v>
      </c>
      <c r="AI2104" s="1">
        <v>1000</v>
      </c>
      <c r="AJ2104" s="36">
        <v>4599</v>
      </c>
      <c r="AK2104">
        <v>300</v>
      </c>
      <c r="AL2104" s="2">
        <v>0.63541666666666663</v>
      </c>
      <c r="AM2104" s="3">
        <v>46240</v>
      </c>
      <c r="AN2104" t="s">
        <v>298</v>
      </c>
      <c r="AO2104" t="s">
        <v>299</v>
      </c>
    </row>
    <row r="2105" spans="1:41">
      <c r="A2105" s="8">
        <v>46225</v>
      </c>
      <c r="B2105" s="67">
        <v>4034.24</v>
      </c>
      <c r="C2105" s="67">
        <v>0.48</v>
      </c>
      <c r="D2105" s="67">
        <v>66160</v>
      </c>
      <c r="E2105" s="67">
        <v>-0.24</v>
      </c>
      <c r="F2105" s="69">
        <v>1928</v>
      </c>
      <c r="G2105" t="s">
        <v>27</v>
      </c>
      <c r="H2105">
        <v>0</v>
      </c>
      <c r="I2105" t="s">
        <v>288</v>
      </c>
      <c r="J2105" t="s">
        <v>289</v>
      </c>
      <c r="K2105" t="s">
        <v>295</v>
      </c>
      <c r="L2105" s="36">
        <v>3522</v>
      </c>
      <c r="M2105">
        <v>-27</v>
      </c>
      <c r="N2105" s="66">
        <v>-7.6E-3</v>
      </c>
      <c r="O2105" s="36">
        <v>3549</v>
      </c>
      <c r="P2105" s="66">
        <v>-7.6E-3</v>
      </c>
      <c r="Q2105" s="36">
        <v>3548</v>
      </c>
      <c r="R2105" s="36">
        <v>3548</v>
      </c>
      <c r="S2105" s="36">
        <v>3498</v>
      </c>
      <c r="T2105" s="66">
        <v>-7.3000000000000001E-3</v>
      </c>
      <c r="U2105" s="66">
        <v>5.7000000000000002E-3</v>
      </c>
      <c r="V2105" s="66">
        <v>-7.3000000000000001E-3</v>
      </c>
      <c r="W2105" s="66">
        <v>6.7999999999999996E-3</v>
      </c>
      <c r="X2105" s="1">
        <v>2016700</v>
      </c>
      <c r="Y2105" s="1">
        <v>7097372</v>
      </c>
      <c r="Z2105" s="1">
        <v>2294884</v>
      </c>
      <c r="AA2105" t="s">
        <v>304</v>
      </c>
      <c r="AB2105" t="s">
        <v>574</v>
      </c>
      <c r="AC2105">
        <v>10.47</v>
      </c>
      <c r="AD2105">
        <v>1.06</v>
      </c>
      <c r="AE2105">
        <v>4.12</v>
      </c>
      <c r="AF2105" t="s">
        <v>230</v>
      </c>
      <c r="AG2105" s="1">
        <v>237800</v>
      </c>
      <c r="AH2105" s="36">
        <v>3523</v>
      </c>
      <c r="AI2105" s="1">
        <v>3500</v>
      </c>
      <c r="AJ2105" s="36">
        <v>3522</v>
      </c>
      <c r="AK2105">
        <v>300</v>
      </c>
      <c r="AL2105" s="2">
        <v>0.63541666666666663</v>
      </c>
      <c r="AN2105" t="s">
        <v>306</v>
      </c>
      <c r="AO2105" t="s">
        <v>299</v>
      </c>
    </row>
    <row r="2106" spans="1:41">
      <c r="A2106" s="8">
        <v>46225</v>
      </c>
      <c r="B2106" s="67">
        <v>4034.24</v>
      </c>
      <c r="C2106" s="67">
        <v>0.48</v>
      </c>
      <c r="D2106" s="67">
        <v>66160</v>
      </c>
      <c r="E2106" s="67">
        <v>-0.24</v>
      </c>
      <c r="F2106" s="69">
        <v>1929</v>
      </c>
      <c r="G2106" t="s">
        <v>28</v>
      </c>
      <c r="H2106">
        <v>0</v>
      </c>
      <c r="I2106" t="s">
        <v>288</v>
      </c>
      <c r="J2106" t="s">
        <v>289</v>
      </c>
      <c r="K2106" t="s">
        <v>295</v>
      </c>
      <c r="L2106" s="36">
        <v>1130</v>
      </c>
      <c r="M2106">
        <v>3</v>
      </c>
      <c r="N2106" s="66">
        <v>2.7000000000000001E-3</v>
      </c>
      <c r="O2106" s="36">
        <v>1127</v>
      </c>
      <c r="P2106" s="66">
        <v>2.5999999999999999E-3</v>
      </c>
      <c r="Q2106" s="36">
        <v>1131</v>
      </c>
      <c r="R2106" s="36">
        <v>1136</v>
      </c>
      <c r="S2106" s="36">
        <v>1117</v>
      </c>
      <c r="T2106" s="66">
        <v>-8.0000000000000004E-4</v>
      </c>
      <c r="U2106" s="66">
        <v>0</v>
      </c>
      <c r="V2106" s="66">
        <v>-5.1999999999999998E-3</v>
      </c>
      <c r="W2106" s="66">
        <v>1.1599999999999999E-2</v>
      </c>
      <c r="X2106" s="1">
        <v>90600</v>
      </c>
      <c r="Y2106" s="1">
        <v>102062</v>
      </c>
      <c r="Z2106" s="1">
        <v>47228</v>
      </c>
      <c r="AA2106" t="s">
        <v>307</v>
      </c>
      <c r="AB2106" t="s">
        <v>575</v>
      </c>
      <c r="AC2106">
        <v>12.76</v>
      </c>
      <c r="AD2106">
        <v>1.25</v>
      </c>
      <c r="AE2106">
        <v>4.42</v>
      </c>
      <c r="AF2106" t="s">
        <v>230</v>
      </c>
      <c r="AG2106" s="1">
        <v>14200</v>
      </c>
      <c r="AH2106" s="36">
        <v>1130</v>
      </c>
      <c r="AI2106">
        <v>100</v>
      </c>
      <c r="AJ2106" s="36">
        <v>1129</v>
      </c>
      <c r="AK2106">
        <v>400</v>
      </c>
      <c r="AL2106" s="2">
        <v>0.6333333333333333</v>
      </c>
      <c r="AM2106" s="3">
        <v>46241</v>
      </c>
      <c r="AN2106" t="s">
        <v>298</v>
      </c>
      <c r="AO2106" t="s">
        <v>299</v>
      </c>
    </row>
    <row r="2107" spans="1:41">
      <c r="A2107" s="8">
        <v>46225</v>
      </c>
      <c r="B2107" s="67">
        <v>4034.24</v>
      </c>
      <c r="C2107" s="67">
        <v>0.48</v>
      </c>
      <c r="D2107" s="67">
        <v>66160</v>
      </c>
      <c r="E2107" s="67">
        <v>-0.24</v>
      </c>
      <c r="F2107" s="69">
        <v>1963</v>
      </c>
      <c r="G2107" t="s">
        <v>29</v>
      </c>
      <c r="H2107">
        <v>0</v>
      </c>
      <c r="I2107" t="s">
        <v>288</v>
      </c>
      <c r="J2107" t="s">
        <v>289</v>
      </c>
      <c r="K2107" t="s">
        <v>290</v>
      </c>
      <c r="L2107" s="36">
        <v>2288</v>
      </c>
      <c r="M2107">
        <v>10.5</v>
      </c>
      <c r="N2107" s="66">
        <v>4.5999999999999999E-3</v>
      </c>
      <c r="O2107" s="36">
        <v>2277.5</v>
      </c>
      <c r="P2107" s="66">
        <v>4.5999999999999999E-3</v>
      </c>
      <c r="Q2107" s="36">
        <v>2299</v>
      </c>
      <c r="R2107" s="36">
        <v>2331.5</v>
      </c>
      <c r="S2107" s="36">
        <v>2284.5</v>
      </c>
      <c r="T2107" s="66">
        <v>-4.7000000000000002E-3</v>
      </c>
      <c r="U2107" s="66">
        <v>-7.3000000000000001E-3</v>
      </c>
      <c r="V2107" s="66">
        <v>-1.8599999999999998E-2</v>
      </c>
      <c r="W2107" s="66">
        <v>1.5E-3</v>
      </c>
      <c r="X2107" s="1">
        <v>831400</v>
      </c>
      <c r="Y2107" s="1">
        <v>1915747</v>
      </c>
      <c r="Z2107" s="1">
        <v>558942</v>
      </c>
      <c r="AA2107" t="s">
        <v>309</v>
      </c>
      <c r="AB2107" t="s">
        <v>310</v>
      </c>
      <c r="AC2107">
        <v>12.04</v>
      </c>
      <c r="AD2107">
        <v>1.28</v>
      </c>
      <c r="AE2107">
        <v>2.27</v>
      </c>
      <c r="AF2107" t="s">
        <v>230</v>
      </c>
      <c r="AG2107" s="1">
        <v>33400</v>
      </c>
      <c r="AH2107" s="36">
        <v>2288.5</v>
      </c>
      <c r="AI2107">
        <v>700</v>
      </c>
      <c r="AJ2107" s="36">
        <v>2288</v>
      </c>
      <c r="AK2107">
        <v>100</v>
      </c>
      <c r="AL2107" s="2">
        <v>0.63541666666666663</v>
      </c>
      <c r="AM2107" s="3">
        <v>46241</v>
      </c>
      <c r="AN2107" t="s">
        <v>298</v>
      </c>
      <c r="AO2107" t="s">
        <v>299</v>
      </c>
    </row>
    <row r="2108" spans="1:41">
      <c r="A2108" s="8">
        <v>46225</v>
      </c>
      <c r="B2108" s="67">
        <v>4034.24</v>
      </c>
      <c r="C2108" s="67">
        <v>0.48</v>
      </c>
      <c r="D2108" s="67">
        <v>66160</v>
      </c>
      <c r="E2108" s="67">
        <v>-0.24</v>
      </c>
      <c r="F2108" s="69">
        <v>2124</v>
      </c>
      <c r="G2108" t="s">
        <v>30</v>
      </c>
      <c r="H2108">
        <v>0</v>
      </c>
      <c r="I2108" t="s">
        <v>288</v>
      </c>
      <c r="J2108" t="s">
        <v>289</v>
      </c>
      <c r="K2108" t="s">
        <v>295</v>
      </c>
      <c r="L2108">
        <v>912</v>
      </c>
      <c r="M2108">
        <v>-17</v>
      </c>
      <c r="N2108" s="66">
        <v>-1.83E-2</v>
      </c>
      <c r="O2108">
        <v>929</v>
      </c>
      <c r="P2108" s="66">
        <v>-1.8200000000000001E-2</v>
      </c>
      <c r="Q2108">
        <v>921</v>
      </c>
      <c r="R2108">
        <v>921</v>
      </c>
      <c r="S2108">
        <v>905</v>
      </c>
      <c r="T2108" s="66">
        <v>-9.7000000000000003E-3</v>
      </c>
      <c r="U2108" s="66">
        <v>2.0999999999999999E-3</v>
      </c>
      <c r="V2108" s="66">
        <v>-9.7000000000000003E-3</v>
      </c>
      <c r="W2108" s="66">
        <v>7.7000000000000002E-3</v>
      </c>
      <c r="X2108" s="1">
        <v>475800</v>
      </c>
      <c r="Y2108" s="1">
        <v>434000</v>
      </c>
      <c r="Z2108" s="1">
        <v>150988</v>
      </c>
      <c r="AA2108" t="s">
        <v>311</v>
      </c>
      <c r="AB2108" t="s">
        <v>312</v>
      </c>
      <c r="AC2108">
        <v>16.850000000000001</v>
      </c>
      <c r="AD2108">
        <v>6.46</v>
      </c>
      <c r="AE2108">
        <v>4.17</v>
      </c>
      <c r="AF2108" t="s">
        <v>230</v>
      </c>
      <c r="AG2108" s="1">
        <v>36500</v>
      </c>
      <c r="AH2108">
        <v>913</v>
      </c>
      <c r="AI2108" s="1">
        <v>1200</v>
      </c>
      <c r="AJ2108">
        <v>912</v>
      </c>
      <c r="AK2108" s="1">
        <v>3500</v>
      </c>
      <c r="AL2108" s="2">
        <v>0.63541666666666663</v>
      </c>
      <c r="AM2108" s="3">
        <v>46246</v>
      </c>
      <c r="AN2108" t="s">
        <v>293</v>
      </c>
      <c r="AO2108" t="s">
        <v>313</v>
      </c>
    </row>
    <row r="2109" spans="1:41">
      <c r="A2109" s="8">
        <v>46225</v>
      </c>
      <c r="B2109" s="67">
        <v>4034.24</v>
      </c>
      <c r="C2109" s="67">
        <v>0.48</v>
      </c>
      <c r="D2109" s="67">
        <v>66160</v>
      </c>
      <c r="E2109" s="67">
        <v>-0.24</v>
      </c>
      <c r="F2109" s="69">
        <v>2162</v>
      </c>
      <c r="G2109" t="s">
        <v>31</v>
      </c>
      <c r="H2109">
        <v>0</v>
      </c>
      <c r="I2109" t="s">
        <v>314</v>
      </c>
      <c r="J2109" t="s">
        <v>289</v>
      </c>
      <c r="K2109" t="s">
        <v>295</v>
      </c>
      <c r="L2109">
        <v>536</v>
      </c>
      <c r="M2109">
        <v>1</v>
      </c>
      <c r="N2109" s="66">
        <v>1.9E-3</v>
      </c>
      <c r="O2109">
        <v>535</v>
      </c>
      <c r="P2109" s="66">
        <v>1.8E-3</v>
      </c>
      <c r="Q2109">
        <v>535</v>
      </c>
      <c r="R2109">
        <v>537</v>
      </c>
      <c r="S2109">
        <v>535</v>
      </c>
      <c r="T2109" s="66">
        <v>1.8E-3</v>
      </c>
      <c r="U2109" s="66">
        <v>0</v>
      </c>
      <c r="V2109" s="66">
        <v>-1.8E-3</v>
      </c>
      <c r="W2109" s="66">
        <v>1.8E-3</v>
      </c>
      <c r="X2109" s="1">
        <v>40500</v>
      </c>
      <c r="Y2109" s="1">
        <v>21728</v>
      </c>
      <c r="Z2109" s="1">
        <v>11583</v>
      </c>
      <c r="AA2109" t="s">
        <v>685</v>
      </c>
      <c r="AB2109" t="s">
        <v>316</v>
      </c>
      <c r="AC2109">
        <v>31.16</v>
      </c>
      <c r="AD2109">
        <v>2.04</v>
      </c>
      <c r="AE2109">
        <v>0</v>
      </c>
      <c r="AF2109">
        <v>0.5</v>
      </c>
      <c r="AG2109">
        <v>0</v>
      </c>
      <c r="AH2109">
        <v>537</v>
      </c>
      <c r="AI2109" s="1">
        <v>1300</v>
      </c>
      <c r="AJ2109">
        <v>536</v>
      </c>
      <c r="AK2109" s="1">
        <v>8100</v>
      </c>
      <c r="AL2109" s="2">
        <v>0.62708333333333333</v>
      </c>
      <c r="AM2109" s="3">
        <v>46241</v>
      </c>
      <c r="AN2109" t="s">
        <v>298</v>
      </c>
      <c r="AO2109" t="s">
        <v>313</v>
      </c>
    </row>
    <row r="2110" spans="1:41">
      <c r="A2110" s="8">
        <v>46225</v>
      </c>
      <c r="B2110" s="67">
        <v>4034.24</v>
      </c>
      <c r="C2110" s="67">
        <v>0.48</v>
      </c>
      <c r="D2110" s="67">
        <v>66160</v>
      </c>
      <c r="E2110" s="67">
        <v>-0.24</v>
      </c>
      <c r="F2110" s="69">
        <v>2229</v>
      </c>
      <c r="G2110" t="s">
        <v>32</v>
      </c>
      <c r="H2110">
        <v>0</v>
      </c>
      <c r="I2110" t="s">
        <v>288</v>
      </c>
      <c r="J2110" t="s">
        <v>289</v>
      </c>
      <c r="K2110" t="s">
        <v>295</v>
      </c>
      <c r="L2110" s="36">
        <v>2949</v>
      </c>
      <c r="M2110">
        <v>-31</v>
      </c>
      <c r="N2110" s="66">
        <v>-1.04E-2</v>
      </c>
      <c r="O2110" s="36">
        <v>2980</v>
      </c>
      <c r="P2110" s="66">
        <v>-1.04E-2</v>
      </c>
      <c r="Q2110" s="36">
        <v>2958</v>
      </c>
      <c r="R2110" s="36">
        <v>2958.5</v>
      </c>
      <c r="S2110" s="36">
        <v>2908.5</v>
      </c>
      <c r="T2110" s="66">
        <v>-3.0000000000000001E-3</v>
      </c>
      <c r="U2110" s="66">
        <v>1.0200000000000001E-2</v>
      </c>
      <c r="V2110" s="66">
        <v>-3.2000000000000002E-3</v>
      </c>
      <c r="W2110" s="66">
        <v>1.3899999999999999E-2</v>
      </c>
      <c r="X2110" s="1">
        <v>212100</v>
      </c>
      <c r="Y2110" s="1">
        <v>622070</v>
      </c>
      <c r="Z2110" s="1">
        <v>394958</v>
      </c>
      <c r="AA2110" t="s">
        <v>317</v>
      </c>
      <c r="AB2110" t="s">
        <v>660</v>
      </c>
      <c r="AC2110">
        <v>20.6</v>
      </c>
      <c r="AD2110">
        <v>1.7</v>
      </c>
      <c r="AE2110">
        <v>2.34</v>
      </c>
      <c r="AF2110" t="s">
        <v>230</v>
      </c>
      <c r="AG2110" s="1">
        <v>3200</v>
      </c>
      <c r="AH2110" s="36">
        <v>2949.5</v>
      </c>
      <c r="AI2110">
        <v>100</v>
      </c>
      <c r="AJ2110" s="36">
        <v>2948.5</v>
      </c>
      <c r="AK2110">
        <v>300</v>
      </c>
      <c r="AL2110" s="2">
        <v>0.63541666666666663</v>
      </c>
      <c r="AM2110" s="3">
        <v>46233</v>
      </c>
      <c r="AN2110" t="s">
        <v>298</v>
      </c>
      <c r="AO2110" t="s">
        <v>319</v>
      </c>
    </row>
    <row r="2111" spans="1:41">
      <c r="A2111" s="8">
        <v>46225</v>
      </c>
      <c r="B2111" s="67">
        <v>4034.24</v>
      </c>
      <c r="C2111" s="67">
        <v>0.48</v>
      </c>
      <c r="D2111" s="67">
        <v>66160</v>
      </c>
      <c r="E2111" s="67">
        <v>-0.24</v>
      </c>
      <c r="F2111" s="69">
        <v>2768</v>
      </c>
      <c r="G2111" t="s">
        <v>33</v>
      </c>
      <c r="H2111">
        <v>0</v>
      </c>
      <c r="I2111" t="s">
        <v>288</v>
      </c>
      <c r="J2111" t="s">
        <v>289</v>
      </c>
      <c r="K2111" t="s">
        <v>295</v>
      </c>
      <c r="L2111" s="36">
        <v>5387</v>
      </c>
      <c r="M2111">
        <v>110</v>
      </c>
      <c r="N2111" s="66">
        <v>2.0799999999999999E-2</v>
      </c>
      <c r="O2111" s="36">
        <v>5277</v>
      </c>
      <c r="P2111" s="66">
        <v>2.0799999999999999E-2</v>
      </c>
      <c r="Q2111" s="36">
        <v>5318</v>
      </c>
      <c r="R2111" s="36">
        <v>5453</v>
      </c>
      <c r="S2111" s="36">
        <v>5301</v>
      </c>
      <c r="T2111" s="66">
        <v>1.29E-2</v>
      </c>
      <c r="U2111" s="66">
        <v>2.9999999999999997E-4</v>
      </c>
      <c r="V2111" s="66">
        <v>-1.21E-2</v>
      </c>
      <c r="W2111" s="66">
        <v>1.6199999999999999E-2</v>
      </c>
      <c r="X2111" s="1">
        <v>1092400</v>
      </c>
      <c r="Y2111" s="1">
        <v>5888545</v>
      </c>
      <c r="Z2111" s="1">
        <v>1131270</v>
      </c>
      <c r="AA2111" t="s">
        <v>320</v>
      </c>
      <c r="AB2111" t="s">
        <v>321</v>
      </c>
      <c r="AC2111">
        <v>8.6199999999999992</v>
      </c>
      <c r="AD2111">
        <v>1.02</v>
      </c>
      <c r="AE2111">
        <v>3.34</v>
      </c>
      <c r="AF2111" t="s">
        <v>230</v>
      </c>
      <c r="AG2111" s="1">
        <v>173100</v>
      </c>
      <c r="AH2111" s="36">
        <v>5389</v>
      </c>
      <c r="AI2111">
        <v>600</v>
      </c>
      <c r="AJ2111" s="36">
        <v>5387</v>
      </c>
      <c r="AK2111">
        <v>500</v>
      </c>
      <c r="AL2111" s="2">
        <v>0.63541666666666663</v>
      </c>
      <c r="AM2111" s="3">
        <v>46234</v>
      </c>
      <c r="AN2111" t="s">
        <v>298</v>
      </c>
      <c r="AO2111" t="s">
        <v>322</v>
      </c>
    </row>
    <row r="2112" spans="1:41">
      <c r="A2112" s="8">
        <v>46225</v>
      </c>
      <c r="B2112" s="67">
        <v>4034.24</v>
      </c>
      <c r="C2112" s="67">
        <v>0.48</v>
      </c>
      <c r="D2112" s="67">
        <v>66160</v>
      </c>
      <c r="E2112" s="67">
        <v>-0.24</v>
      </c>
      <c r="F2112" s="69">
        <v>2769</v>
      </c>
      <c r="G2112" t="s">
        <v>34</v>
      </c>
      <c r="H2112">
        <v>0</v>
      </c>
      <c r="I2112" t="s">
        <v>314</v>
      </c>
      <c r="J2112" t="s">
        <v>323</v>
      </c>
      <c r="K2112" t="s">
        <v>295</v>
      </c>
      <c r="L2112">
        <v>883</v>
      </c>
      <c r="M2112">
        <v>-1</v>
      </c>
      <c r="N2112" s="66">
        <v>-1.1000000000000001E-3</v>
      </c>
      <c r="O2112">
        <v>884</v>
      </c>
      <c r="P2112" s="66">
        <v>-1.1000000000000001E-3</v>
      </c>
      <c r="Q2112">
        <v>884</v>
      </c>
      <c r="R2112">
        <v>886</v>
      </c>
      <c r="S2112">
        <v>883</v>
      </c>
      <c r="T2112" s="66">
        <v>-1.1000000000000001E-3</v>
      </c>
      <c r="U2112" s="66">
        <v>-1.1000000000000001E-3</v>
      </c>
      <c r="V2112" s="66">
        <v>-3.3E-3</v>
      </c>
      <c r="W2112" s="66">
        <v>0</v>
      </c>
      <c r="X2112" s="1">
        <v>3200</v>
      </c>
      <c r="Y2112" s="1">
        <v>2830</v>
      </c>
      <c r="Z2112" s="1">
        <v>6941</v>
      </c>
      <c r="AA2112" t="s">
        <v>324</v>
      </c>
      <c r="AB2112" t="s">
        <v>325</v>
      </c>
      <c r="AC2112">
        <v>53.19</v>
      </c>
      <c r="AD2112">
        <v>8.26</v>
      </c>
      <c r="AE2112">
        <v>0</v>
      </c>
      <c r="AF2112">
        <v>0.2</v>
      </c>
      <c r="AG2112">
        <v>0</v>
      </c>
      <c r="AH2112">
        <v>887</v>
      </c>
      <c r="AI2112">
        <v>300</v>
      </c>
      <c r="AJ2112">
        <v>881</v>
      </c>
      <c r="AK2112">
        <v>300</v>
      </c>
      <c r="AL2112" s="2">
        <v>0.62708333333333333</v>
      </c>
      <c r="AM2112" s="3">
        <v>46213</v>
      </c>
      <c r="AN2112" t="s">
        <v>326</v>
      </c>
      <c r="AO2112" t="s">
        <v>327</v>
      </c>
    </row>
    <row r="2113" spans="1:41">
      <c r="A2113" s="8">
        <v>46225</v>
      </c>
      <c r="B2113" s="67">
        <v>4034.24</v>
      </c>
      <c r="C2113" s="67">
        <v>0.48</v>
      </c>
      <c r="D2113" s="67">
        <v>66160</v>
      </c>
      <c r="E2113" s="67">
        <v>-0.24</v>
      </c>
      <c r="F2113" s="69">
        <v>2914</v>
      </c>
      <c r="G2113" t="s">
        <v>35</v>
      </c>
      <c r="H2113">
        <v>0</v>
      </c>
      <c r="I2113" t="s">
        <v>288</v>
      </c>
      <c r="J2113" t="s">
        <v>289</v>
      </c>
      <c r="K2113" t="s">
        <v>290</v>
      </c>
      <c r="L2113" s="36">
        <v>6449</v>
      </c>
      <c r="M2113">
        <v>24</v>
      </c>
      <c r="N2113" s="66">
        <v>3.7000000000000002E-3</v>
      </c>
      <c r="O2113" s="36">
        <v>6425</v>
      </c>
      <c r="P2113" s="66">
        <v>3.7000000000000002E-3</v>
      </c>
      <c r="Q2113" s="36">
        <v>6360</v>
      </c>
      <c r="R2113" s="36">
        <v>6452</v>
      </c>
      <c r="S2113" s="36">
        <v>6325</v>
      </c>
      <c r="T2113" s="66">
        <v>1.3899999999999999E-2</v>
      </c>
      <c r="U2113" s="66">
        <v>1.67E-2</v>
      </c>
      <c r="V2113" s="66">
        <v>-4.0000000000000002E-4</v>
      </c>
      <c r="W2113" s="66">
        <v>1.9599999999999999E-2</v>
      </c>
      <c r="X2113" s="1">
        <v>3091100</v>
      </c>
      <c r="Y2113" s="1">
        <v>19736617</v>
      </c>
      <c r="Z2113" s="1">
        <v>12898000</v>
      </c>
      <c r="AA2113" t="s">
        <v>328</v>
      </c>
      <c r="AB2113" t="s">
        <v>329</v>
      </c>
      <c r="AC2113">
        <v>20.079999999999998</v>
      </c>
      <c r="AD2113">
        <v>2.8</v>
      </c>
      <c r="AE2113">
        <v>3.75</v>
      </c>
      <c r="AF2113" t="s">
        <v>230</v>
      </c>
      <c r="AG2113" s="1">
        <v>390200</v>
      </c>
      <c r="AH2113" s="36">
        <v>6449</v>
      </c>
      <c r="AI2113">
        <v>500</v>
      </c>
      <c r="AJ2113" s="36">
        <v>6448</v>
      </c>
      <c r="AK2113">
        <v>500</v>
      </c>
      <c r="AL2113" s="2">
        <v>0.63541666666666663</v>
      </c>
      <c r="AM2113" s="3">
        <v>46233</v>
      </c>
      <c r="AN2113" t="s">
        <v>293</v>
      </c>
      <c r="AO2113" t="s">
        <v>319</v>
      </c>
    </row>
    <row r="2114" spans="1:41">
      <c r="A2114" s="8">
        <v>46225</v>
      </c>
      <c r="B2114" s="67">
        <v>4034.24</v>
      </c>
      <c r="C2114" s="67">
        <v>0.48</v>
      </c>
      <c r="D2114" s="67">
        <v>66160</v>
      </c>
      <c r="E2114" s="67">
        <v>-0.24</v>
      </c>
      <c r="F2114" s="69">
        <v>3003</v>
      </c>
      <c r="G2114" t="s">
        <v>36</v>
      </c>
      <c r="H2114">
        <v>0</v>
      </c>
      <c r="I2114" t="s">
        <v>288</v>
      </c>
      <c r="J2114" t="s">
        <v>289</v>
      </c>
      <c r="K2114" t="s">
        <v>295</v>
      </c>
      <c r="L2114" s="36">
        <v>1809</v>
      </c>
      <c r="M2114">
        <v>-16.5</v>
      </c>
      <c r="N2114" s="66">
        <v>-8.9999999999999993E-3</v>
      </c>
      <c r="O2114" s="36">
        <v>1825.5</v>
      </c>
      <c r="P2114" s="66">
        <v>-8.9999999999999993E-3</v>
      </c>
      <c r="Q2114" s="36">
        <v>1800</v>
      </c>
      <c r="R2114" s="36">
        <v>1813</v>
      </c>
      <c r="S2114" s="36">
        <v>1795</v>
      </c>
      <c r="T2114" s="66">
        <v>5.0000000000000001E-3</v>
      </c>
      <c r="U2114" s="66">
        <v>5.4999999999999997E-3</v>
      </c>
      <c r="V2114" s="66">
        <v>-2.2000000000000001E-3</v>
      </c>
      <c r="W2114" s="66">
        <v>7.7000000000000002E-3</v>
      </c>
      <c r="X2114" s="1">
        <v>1130800</v>
      </c>
      <c r="Y2114" s="1">
        <v>2041511</v>
      </c>
      <c r="Z2114" s="1">
        <v>1389145</v>
      </c>
      <c r="AA2114" t="s">
        <v>330</v>
      </c>
      <c r="AB2114" t="s">
        <v>577</v>
      </c>
      <c r="AC2114">
        <v>11.34</v>
      </c>
      <c r="AD2114">
        <v>1.5</v>
      </c>
      <c r="AE2114">
        <v>3.7</v>
      </c>
      <c r="AF2114" t="s">
        <v>230</v>
      </c>
      <c r="AG2114" s="1">
        <v>247200</v>
      </c>
      <c r="AH2114" s="36">
        <v>1809</v>
      </c>
      <c r="AI2114" s="1">
        <v>2500</v>
      </c>
      <c r="AJ2114" s="36">
        <v>1808.5</v>
      </c>
      <c r="AK2114" s="1">
        <v>1400</v>
      </c>
      <c r="AL2114" s="2">
        <v>0.63541666666666663</v>
      </c>
      <c r="AM2114" s="3">
        <v>46231</v>
      </c>
      <c r="AN2114" t="s">
        <v>293</v>
      </c>
      <c r="AO2114" t="s">
        <v>332</v>
      </c>
    </row>
    <row r="2115" spans="1:41">
      <c r="A2115" s="8">
        <v>46225</v>
      </c>
      <c r="B2115" s="67">
        <v>4034.24</v>
      </c>
      <c r="C2115" s="67">
        <v>0.48</v>
      </c>
      <c r="D2115" s="67">
        <v>66160</v>
      </c>
      <c r="E2115" s="67">
        <v>-0.24</v>
      </c>
      <c r="F2115" s="69">
        <v>3407</v>
      </c>
      <c r="G2115" t="s">
        <v>37</v>
      </c>
      <c r="H2115">
        <v>0</v>
      </c>
      <c r="I2115" t="s">
        <v>288</v>
      </c>
      <c r="J2115" t="s">
        <v>289</v>
      </c>
      <c r="K2115" t="s">
        <v>295</v>
      </c>
      <c r="L2115" s="36">
        <v>1859</v>
      </c>
      <c r="M2115">
        <v>-3</v>
      </c>
      <c r="N2115" s="66">
        <v>-1.6000000000000001E-3</v>
      </c>
      <c r="O2115" s="36">
        <v>1862</v>
      </c>
      <c r="P2115" s="66">
        <v>-1.6000000000000001E-3</v>
      </c>
      <c r="Q2115" s="36">
        <v>1872</v>
      </c>
      <c r="R2115" s="36">
        <v>1886.5</v>
      </c>
      <c r="S2115" s="36">
        <v>1859</v>
      </c>
      <c r="T2115" s="66">
        <v>-6.8999999999999999E-3</v>
      </c>
      <c r="U2115" s="66">
        <v>-5.3E-3</v>
      </c>
      <c r="V2115" s="66">
        <v>-1.4500000000000001E-2</v>
      </c>
      <c r="W2115" s="66">
        <v>0</v>
      </c>
      <c r="X2115" s="1">
        <v>2024200</v>
      </c>
      <c r="Y2115" s="1">
        <v>3790001</v>
      </c>
      <c r="Z2115" s="1">
        <v>2538932</v>
      </c>
      <c r="AA2115" t="s">
        <v>706</v>
      </c>
      <c r="AB2115" t="s">
        <v>334</v>
      </c>
      <c r="AC2115">
        <v>15.64</v>
      </c>
      <c r="AD2115">
        <v>1.2</v>
      </c>
      <c r="AE2115">
        <v>2.37</v>
      </c>
      <c r="AF2115" t="s">
        <v>230</v>
      </c>
      <c r="AG2115" s="1">
        <v>131800</v>
      </c>
      <c r="AH2115" s="36">
        <v>1859.5</v>
      </c>
      <c r="AI2115" s="1">
        <v>1900</v>
      </c>
      <c r="AJ2115" s="36">
        <v>1858.5</v>
      </c>
      <c r="AK2115" s="1">
        <v>2700</v>
      </c>
      <c r="AL2115" s="2">
        <v>0.63541666666666663</v>
      </c>
      <c r="AM2115" s="3">
        <v>46234</v>
      </c>
      <c r="AN2115" t="s">
        <v>298</v>
      </c>
      <c r="AO2115" t="s">
        <v>335</v>
      </c>
    </row>
    <row r="2116" spans="1:41">
      <c r="A2116" s="8">
        <v>46225</v>
      </c>
      <c r="B2116" s="67">
        <v>4034.24</v>
      </c>
      <c r="C2116" s="67">
        <v>0.48</v>
      </c>
      <c r="D2116" s="67">
        <v>66160</v>
      </c>
      <c r="E2116" s="67">
        <v>-0.24</v>
      </c>
      <c r="F2116" s="69">
        <v>4008</v>
      </c>
      <c r="G2116" t="s">
        <v>38</v>
      </c>
      <c r="H2116">
        <v>0</v>
      </c>
      <c r="I2116" t="s">
        <v>288</v>
      </c>
      <c r="J2116" t="s">
        <v>289</v>
      </c>
      <c r="K2116" t="s">
        <v>295</v>
      </c>
      <c r="L2116" s="36">
        <v>1293</v>
      </c>
      <c r="M2116">
        <v>7</v>
      </c>
      <c r="N2116" s="66">
        <v>5.4000000000000003E-3</v>
      </c>
      <c r="O2116" s="36">
        <v>1286</v>
      </c>
      <c r="P2116" s="66">
        <v>5.4000000000000003E-3</v>
      </c>
      <c r="Q2116" s="36">
        <v>1300</v>
      </c>
      <c r="R2116" s="36">
        <v>1318</v>
      </c>
      <c r="S2116" s="36">
        <v>1293</v>
      </c>
      <c r="T2116" s="66">
        <v>-5.3E-3</v>
      </c>
      <c r="U2116" s="66">
        <v>-1.14E-2</v>
      </c>
      <c r="V2116" s="66">
        <v>-1.89E-2</v>
      </c>
      <c r="W2116" s="66">
        <v>0</v>
      </c>
      <c r="X2116" s="1">
        <v>84600</v>
      </c>
      <c r="Y2116" s="1">
        <v>110328</v>
      </c>
      <c r="Z2116" s="1">
        <v>83636</v>
      </c>
      <c r="AA2116" t="s">
        <v>707</v>
      </c>
      <c r="AB2116" t="s">
        <v>337</v>
      </c>
      <c r="AC2116">
        <v>10.58</v>
      </c>
      <c r="AD2116">
        <v>0.8</v>
      </c>
      <c r="AE2116">
        <v>3.71</v>
      </c>
      <c r="AF2116" t="s">
        <v>230</v>
      </c>
      <c r="AG2116">
        <v>0</v>
      </c>
      <c r="AH2116" s="36">
        <v>1294</v>
      </c>
      <c r="AI2116">
        <v>900</v>
      </c>
      <c r="AJ2116" s="36">
        <v>1292</v>
      </c>
      <c r="AK2116">
        <v>100</v>
      </c>
      <c r="AL2116" s="2">
        <v>0.63541666666666663</v>
      </c>
      <c r="AM2116" s="3">
        <v>46240</v>
      </c>
      <c r="AN2116" t="s">
        <v>298</v>
      </c>
      <c r="AO2116" t="s">
        <v>335</v>
      </c>
    </row>
    <row r="2117" spans="1:41">
      <c r="A2117" s="8">
        <v>46225</v>
      </c>
      <c r="B2117" s="67">
        <v>4034.24</v>
      </c>
      <c r="C2117" s="67">
        <v>0.48</v>
      </c>
      <c r="D2117" s="67">
        <v>66160</v>
      </c>
      <c r="E2117" s="67">
        <v>-0.24</v>
      </c>
      <c r="F2117" s="69">
        <v>4026</v>
      </c>
      <c r="G2117" t="s">
        <v>39</v>
      </c>
      <c r="H2117">
        <v>0</v>
      </c>
      <c r="I2117" t="s">
        <v>314</v>
      </c>
      <c r="J2117" t="s">
        <v>289</v>
      </c>
      <c r="K2117" t="s">
        <v>295</v>
      </c>
      <c r="L2117" s="36">
        <v>1556</v>
      </c>
      <c r="M2117">
        <v>9</v>
      </c>
      <c r="N2117" s="66">
        <v>5.7999999999999996E-3</v>
      </c>
      <c r="O2117" s="36">
        <v>1547</v>
      </c>
      <c r="P2117" s="66">
        <v>5.7999999999999996E-3</v>
      </c>
      <c r="Q2117" s="36">
        <v>1558</v>
      </c>
      <c r="R2117" s="36">
        <v>1576</v>
      </c>
      <c r="S2117" s="36">
        <v>1543</v>
      </c>
      <c r="T2117" s="66">
        <v>-1.1999999999999999E-3</v>
      </c>
      <c r="U2117" s="66">
        <v>-8.2000000000000007E-3</v>
      </c>
      <c r="V2117" s="66">
        <v>-1.26E-2</v>
      </c>
      <c r="W2117" s="66">
        <v>8.3999999999999995E-3</v>
      </c>
      <c r="X2117" s="1">
        <v>59200</v>
      </c>
      <c r="Y2117" s="1">
        <v>92558</v>
      </c>
      <c r="Z2117" s="1">
        <v>14377</v>
      </c>
      <c r="AA2117" t="s">
        <v>338</v>
      </c>
      <c r="AB2117" t="s">
        <v>848</v>
      </c>
      <c r="AC2117">
        <v>7.37</v>
      </c>
      <c r="AD2117">
        <v>0.96</v>
      </c>
      <c r="AE2117">
        <v>3.21</v>
      </c>
      <c r="AF2117" t="s">
        <v>230</v>
      </c>
      <c r="AG2117">
        <v>800</v>
      </c>
      <c r="AH2117" s="36">
        <v>1556</v>
      </c>
      <c r="AI2117">
        <v>200</v>
      </c>
      <c r="AJ2117" s="36">
        <v>1554</v>
      </c>
      <c r="AK2117">
        <v>100</v>
      </c>
      <c r="AL2117" s="2">
        <v>0.63541666666666663</v>
      </c>
      <c r="AN2117" t="s">
        <v>340</v>
      </c>
      <c r="AO2117" t="s">
        <v>341</v>
      </c>
    </row>
    <row r="2118" spans="1:41">
      <c r="A2118" s="8">
        <v>46225</v>
      </c>
      <c r="B2118" s="67">
        <v>4034.24</v>
      </c>
      <c r="C2118" s="67">
        <v>0.48</v>
      </c>
      <c r="D2118" s="67">
        <v>66160</v>
      </c>
      <c r="E2118" s="67">
        <v>-0.24</v>
      </c>
      <c r="F2118" s="69">
        <v>4062</v>
      </c>
      <c r="G2118" t="s">
        <v>40</v>
      </c>
      <c r="H2118">
        <v>0</v>
      </c>
      <c r="I2118" t="s">
        <v>288</v>
      </c>
      <c r="J2118" t="s">
        <v>289</v>
      </c>
      <c r="K2118" t="s">
        <v>290</v>
      </c>
      <c r="L2118" s="36">
        <v>18215</v>
      </c>
      <c r="M2118">
        <v>800</v>
      </c>
      <c r="N2118" s="66">
        <v>4.5900000000000003E-2</v>
      </c>
      <c r="O2118" s="36">
        <v>17415</v>
      </c>
      <c r="P2118" s="66">
        <v>4.5900000000000003E-2</v>
      </c>
      <c r="Q2118" s="36">
        <v>19815</v>
      </c>
      <c r="R2118" s="36">
        <v>19820</v>
      </c>
      <c r="S2118" s="36">
        <v>17965</v>
      </c>
      <c r="T2118" s="66">
        <v>-8.0699999999999994E-2</v>
      </c>
      <c r="U2118" s="66">
        <v>-4.9500000000000002E-2</v>
      </c>
      <c r="V2118" s="66">
        <v>-8.09E-2</v>
      </c>
      <c r="W2118" s="66">
        <v>1.3899999999999999E-2</v>
      </c>
      <c r="X2118" s="1">
        <v>9525400</v>
      </c>
      <c r="Y2118" s="1">
        <v>178888538</v>
      </c>
      <c r="Z2118" s="1">
        <v>5131550</v>
      </c>
      <c r="AA2118" t="s">
        <v>691</v>
      </c>
      <c r="AB2118" t="s">
        <v>343</v>
      </c>
      <c r="AC2118">
        <v>87.69</v>
      </c>
      <c r="AD2118">
        <v>9.24</v>
      </c>
      <c r="AE2118">
        <v>0.19</v>
      </c>
      <c r="AF2118" t="s">
        <v>230</v>
      </c>
      <c r="AG2118" s="1">
        <v>10900</v>
      </c>
      <c r="AH2118" s="36">
        <v>18220</v>
      </c>
      <c r="AI2118">
        <v>800</v>
      </c>
      <c r="AJ2118" s="36">
        <v>18215</v>
      </c>
      <c r="AK2118">
        <v>400</v>
      </c>
      <c r="AL2118" s="2">
        <v>0.63541666666666663</v>
      </c>
      <c r="AM2118" s="3">
        <v>46238</v>
      </c>
      <c r="AN2118" t="s">
        <v>298</v>
      </c>
      <c r="AO2118" t="s">
        <v>344</v>
      </c>
    </row>
    <row r="2119" spans="1:41">
      <c r="A2119" s="8">
        <v>46225</v>
      </c>
      <c r="B2119" s="67">
        <v>4034.24</v>
      </c>
      <c r="C2119" s="67">
        <v>0.48</v>
      </c>
      <c r="D2119" s="67">
        <v>66160</v>
      </c>
      <c r="E2119" s="67">
        <v>-0.24</v>
      </c>
      <c r="F2119" s="69">
        <v>4063</v>
      </c>
      <c r="G2119" t="s">
        <v>41</v>
      </c>
      <c r="H2119">
        <v>0</v>
      </c>
      <c r="I2119" t="s">
        <v>288</v>
      </c>
      <c r="J2119" t="s">
        <v>289</v>
      </c>
      <c r="K2119" t="s">
        <v>295</v>
      </c>
      <c r="L2119" s="36">
        <v>7092</v>
      </c>
      <c r="M2119">
        <v>-113</v>
      </c>
      <c r="N2119" s="66">
        <v>-1.5699999999999999E-2</v>
      </c>
      <c r="O2119" s="36">
        <v>7205</v>
      </c>
      <c r="P2119" s="66">
        <v>-1.5599999999999999E-2</v>
      </c>
      <c r="Q2119" s="36">
        <v>7233</v>
      </c>
      <c r="R2119" s="36">
        <v>7367</v>
      </c>
      <c r="S2119" s="36">
        <v>7092</v>
      </c>
      <c r="T2119" s="66">
        <v>-1.9400000000000001E-2</v>
      </c>
      <c r="U2119" s="66">
        <v>-2.1700000000000001E-2</v>
      </c>
      <c r="V2119" s="66">
        <v>-3.73E-2</v>
      </c>
      <c r="W2119" s="66">
        <v>0</v>
      </c>
      <c r="X2119" s="1">
        <v>4383900</v>
      </c>
      <c r="Y2119" s="1">
        <v>31753523</v>
      </c>
      <c r="Z2119" s="1">
        <v>14077590</v>
      </c>
      <c r="AA2119" t="s">
        <v>556</v>
      </c>
      <c r="AB2119" t="s">
        <v>346</v>
      </c>
      <c r="AC2119">
        <v>26.23</v>
      </c>
      <c r="AD2119">
        <v>2.95</v>
      </c>
      <c r="AE2119">
        <v>1.49</v>
      </c>
      <c r="AF2119" t="s">
        <v>230</v>
      </c>
      <c r="AG2119" s="1">
        <v>111100</v>
      </c>
      <c r="AH2119" s="36">
        <v>7093</v>
      </c>
      <c r="AI2119" s="1">
        <v>1700</v>
      </c>
      <c r="AJ2119" s="36">
        <v>7092</v>
      </c>
      <c r="AK2119">
        <v>100</v>
      </c>
      <c r="AL2119" s="2">
        <v>0.63541666666666663</v>
      </c>
      <c r="AM2119" s="3">
        <v>46227</v>
      </c>
      <c r="AN2119" t="s">
        <v>298</v>
      </c>
      <c r="AO2119" t="s">
        <v>335</v>
      </c>
    </row>
    <row r="2120" spans="1:41">
      <c r="A2120" s="8">
        <v>46225</v>
      </c>
      <c r="B2120" s="67">
        <v>4034.24</v>
      </c>
      <c r="C2120" s="67">
        <v>0.48</v>
      </c>
      <c r="D2120" s="67">
        <v>66160</v>
      </c>
      <c r="E2120" s="67">
        <v>-0.24</v>
      </c>
      <c r="F2120" s="69">
        <v>4068</v>
      </c>
      <c r="G2120" t="s">
        <v>42</v>
      </c>
      <c r="H2120">
        <v>0</v>
      </c>
      <c r="I2120" t="s">
        <v>347</v>
      </c>
      <c r="J2120" t="s">
        <v>323</v>
      </c>
      <c r="K2120" t="s">
        <v>290</v>
      </c>
      <c r="L2120" s="36">
        <v>1655</v>
      </c>
      <c r="M2120">
        <v>22</v>
      </c>
      <c r="N2120" s="66">
        <v>1.35E-2</v>
      </c>
      <c r="O2120" s="36">
        <v>1633</v>
      </c>
      <c r="P2120" s="66">
        <v>1.34E-2</v>
      </c>
      <c r="Q2120" s="36">
        <v>1655</v>
      </c>
      <c r="R2120" s="36">
        <v>1655</v>
      </c>
      <c r="S2120" s="36">
        <v>1655</v>
      </c>
      <c r="T2120" s="66">
        <v>0</v>
      </c>
      <c r="U2120" s="66">
        <v>0</v>
      </c>
      <c r="V2120" s="66">
        <v>0</v>
      </c>
      <c r="W2120" s="66">
        <v>0</v>
      </c>
      <c r="X2120">
        <v>500</v>
      </c>
      <c r="Y2120">
        <v>828</v>
      </c>
      <c r="Z2120" s="1">
        <v>3127</v>
      </c>
      <c r="AA2120" t="s">
        <v>348</v>
      </c>
      <c r="AB2120" t="s">
        <v>692</v>
      </c>
      <c r="AC2120">
        <v>21.74</v>
      </c>
      <c r="AD2120">
        <v>1.46</v>
      </c>
      <c r="AE2120">
        <v>0</v>
      </c>
      <c r="AF2120">
        <v>1.6</v>
      </c>
      <c r="AG2120">
        <v>0</v>
      </c>
      <c r="AH2120" s="36">
        <v>1655</v>
      </c>
      <c r="AI2120">
        <v>400</v>
      </c>
      <c r="AJ2120" s="36">
        <v>1640</v>
      </c>
      <c r="AK2120">
        <v>200</v>
      </c>
      <c r="AL2120" s="2">
        <v>0.55000000000000004</v>
      </c>
      <c r="AM2120" s="3">
        <v>46248</v>
      </c>
      <c r="AN2120" t="s">
        <v>350</v>
      </c>
      <c r="AO2120" t="s">
        <v>351</v>
      </c>
    </row>
    <row r="2121" spans="1:41">
      <c r="A2121" s="8">
        <v>46225</v>
      </c>
      <c r="B2121" s="67">
        <v>4034.24</v>
      </c>
      <c r="C2121" s="67">
        <v>0.48</v>
      </c>
      <c r="D2121" s="67">
        <v>66160</v>
      </c>
      <c r="E2121" s="67">
        <v>-0.24</v>
      </c>
      <c r="F2121" s="69">
        <v>4100</v>
      </c>
      <c r="G2121" t="s">
        <v>43</v>
      </c>
      <c r="H2121">
        <v>0</v>
      </c>
      <c r="I2121" t="s">
        <v>314</v>
      </c>
      <c r="J2121" t="s">
        <v>289</v>
      </c>
      <c r="K2121" t="s">
        <v>295</v>
      </c>
      <c r="L2121" s="36">
        <v>1469</v>
      </c>
      <c r="M2121">
        <v>67</v>
      </c>
      <c r="N2121" s="66">
        <v>4.7800000000000002E-2</v>
      </c>
      <c r="O2121" s="36">
        <v>1402</v>
      </c>
      <c r="P2121" s="66">
        <v>4.7699999999999999E-2</v>
      </c>
      <c r="Q2121" s="36">
        <v>1432</v>
      </c>
      <c r="R2121" s="36">
        <v>1507</v>
      </c>
      <c r="S2121" s="36">
        <v>1430</v>
      </c>
      <c r="T2121" s="66">
        <v>2.58E-2</v>
      </c>
      <c r="U2121" s="66">
        <v>-2.06E-2</v>
      </c>
      <c r="V2121" s="66">
        <v>-2.52E-2</v>
      </c>
      <c r="W2121" s="66">
        <v>2.7199999999999998E-2</v>
      </c>
      <c r="X2121" s="1">
        <v>66900</v>
      </c>
      <c r="Y2121" s="1">
        <v>98767</v>
      </c>
      <c r="Z2121" s="1">
        <v>8959</v>
      </c>
      <c r="AA2121" t="s">
        <v>544</v>
      </c>
      <c r="AB2121" t="s">
        <v>353</v>
      </c>
      <c r="AC2121">
        <v>17</v>
      </c>
      <c r="AD2121">
        <v>0.94</v>
      </c>
      <c r="AE2121">
        <v>0</v>
      </c>
      <c r="AF2121" t="s">
        <v>230</v>
      </c>
      <c r="AG2121">
        <v>0</v>
      </c>
      <c r="AH2121" s="36">
        <v>1471</v>
      </c>
      <c r="AI2121">
        <v>200</v>
      </c>
      <c r="AJ2121" s="36">
        <v>1467</v>
      </c>
      <c r="AK2121">
        <v>100</v>
      </c>
      <c r="AL2121" s="2">
        <v>0.63541666666666663</v>
      </c>
      <c r="AM2121" s="3">
        <v>46241</v>
      </c>
      <c r="AN2121" t="s">
        <v>298</v>
      </c>
      <c r="AO2121" t="s">
        <v>335</v>
      </c>
    </row>
    <row r="2122" spans="1:41">
      <c r="A2122" s="8">
        <v>46225</v>
      </c>
      <c r="B2122" s="67">
        <v>4034.24</v>
      </c>
      <c r="C2122" s="67">
        <v>0.48</v>
      </c>
      <c r="D2122" s="67">
        <v>66160</v>
      </c>
      <c r="E2122" s="67">
        <v>-0.24</v>
      </c>
      <c r="F2122" s="69">
        <v>4182</v>
      </c>
      <c r="G2122" t="s">
        <v>44</v>
      </c>
      <c r="H2122">
        <v>0</v>
      </c>
      <c r="I2122" t="s">
        <v>288</v>
      </c>
      <c r="J2122" t="s">
        <v>289</v>
      </c>
      <c r="K2122" t="s">
        <v>295</v>
      </c>
      <c r="L2122" s="36">
        <v>4538</v>
      </c>
      <c r="M2122">
        <v>85</v>
      </c>
      <c r="N2122" s="66">
        <v>1.9099999999999999E-2</v>
      </c>
      <c r="O2122" s="36">
        <v>4453</v>
      </c>
      <c r="P2122" s="66">
        <v>1.9E-2</v>
      </c>
      <c r="Q2122" s="36">
        <v>4640</v>
      </c>
      <c r="R2122" s="36">
        <v>4687</v>
      </c>
      <c r="S2122" s="36">
        <v>4534</v>
      </c>
      <c r="T2122" s="66">
        <v>-2.1899999999999999E-2</v>
      </c>
      <c r="U2122" s="66">
        <v>-2.9899999999999999E-2</v>
      </c>
      <c r="V2122" s="66">
        <v>-3.1699999999999999E-2</v>
      </c>
      <c r="W2122" s="66">
        <v>8.0000000000000004E-4</v>
      </c>
      <c r="X2122" s="1">
        <v>633300</v>
      </c>
      <c r="Y2122" s="1">
        <v>2929739</v>
      </c>
      <c r="Z2122" s="1">
        <v>960633</v>
      </c>
      <c r="AA2122" t="s">
        <v>678</v>
      </c>
      <c r="AB2122" t="s">
        <v>355</v>
      </c>
      <c r="AC2122">
        <v>19.23</v>
      </c>
      <c r="AD2122">
        <v>1.36</v>
      </c>
      <c r="AE2122">
        <v>2.42</v>
      </c>
      <c r="AF2122" t="s">
        <v>230</v>
      </c>
      <c r="AG2122" s="1">
        <v>17500</v>
      </c>
      <c r="AH2122" s="36">
        <v>4539</v>
      </c>
      <c r="AI2122" s="1">
        <v>1200</v>
      </c>
      <c r="AJ2122" s="36">
        <v>4537</v>
      </c>
      <c r="AK2122">
        <v>200</v>
      </c>
      <c r="AL2122" s="2">
        <v>0.63541666666666663</v>
      </c>
      <c r="AM2122" s="3">
        <v>46241</v>
      </c>
      <c r="AN2122" t="s">
        <v>298</v>
      </c>
      <c r="AO2122" t="s">
        <v>335</v>
      </c>
    </row>
    <row r="2123" spans="1:41">
      <c r="A2123" s="8">
        <v>46225</v>
      </c>
      <c r="B2123" s="67">
        <v>4034.24</v>
      </c>
      <c r="C2123" s="67">
        <v>0.48</v>
      </c>
      <c r="D2123" s="67">
        <v>66160</v>
      </c>
      <c r="E2123" s="67">
        <v>-0.24</v>
      </c>
      <c r="F2123" s="69">
        <v>4188</v>
      </c>
      <c r="G2123" t="s">
        <v>45</v>
      </c>
      <c r="H2123">
        <v>0</v>
      </c>
      <c r="I2123" t="s">
        <v>288</v>
      </c>
      <c r="J2123" t="s">
        <v>289</v>
      </c>
      <c r="K2123" t="s">
        <v>295</v>
      </c>
      <c r="L2123" s="36">
        <v>1199</v>
      </c>
      <c r="M2123">
        <v>6</v>
      </c>
      <c r="N2123" s="66">
        <v>5.0000000000000001E-3</v>
      </c>
      <c r="O2123" s="36">
        <v>1193</v>
      </c>
      <c r="P2123" s="66">
        <v>5.0000000000000001E-3</v>
      </c>
      <c r="Q2123" s="36">
        <v>1197</v>
      </c>
      <c r="R2123" s="36">
        <v>1220</v>
      </c>
      <c r="S2123" s="36">
        <v>1191.5</v>
      </c>
      <c r="T2123" s="66">
        <v>1.6000000000000001E-3</v>
      </c>
      <c r="U2123" s="66">
        <v>-8.2000000000000007E-3</v>
      </c>
      <c r="V2123" s="66">
        <v>-1.72E-2</v>
      </c>
      <c r="W2123" s="66">
        <v>6.1999999999999998E-3</v>
      </c>
      <c r="X2123" s="1">
        <v>4603200</v>
      </c>
      <c r="Y2123" s="1">
        <v>5561730</v>
      </c>
      <c r="Z2123" s="1">
        <v>1728319</v>
      </c>
      <c r="AA2123" t="s">
        <v>838</v>
      </c>
      <c r="AB2123" t="s">
        <v>357</v>
      </c>
      <c r="AC2123">
        <v>13.7</v>
      </c>
      <c r="AD2123">
        <v>0.92</v>
      </c>
      <c r="AE2123">
        <v>2.67</v>
      </c>
      <c r="AF2123" t="s">
        <v>230</v>
      </c>
      <c r="AG2123" s="1">
        <v>250300</v>
      </c>
      <c r="AH2123" s="36">
        <v>1199</v>
      </c>
      <c r="AI2123" s="1">
        <v>3700</v>
      </c>
      <c r="AJ2123" s="36">
        <v>1198.5</v>
      </c>
      <c r="AK2123" s="1">
        <v>2400</v>
      </c>
      <c r="AL2123" s="2">
        <v>0.63541666666666663</v>
      </c>
      <c r="AM2123" s="3">
        <v>46234</v>
      </c>
      <c r="AN2123" t="s">
        <v>298</v>
      </c>
      <c r="AO2123" t="s">
        <v>335</v>
      </c>
    </row>
    <row r="2124" spans="1:41">
      <c r="A2124" s="8">
        <v>46225</v>
      </c>
      <c r="B2124" s="67">
        <v>4034.24</v>
      </c>
      <c r="C2124" s="67">
        <v>0.48</v>
      </c>
      <c r="D2124" s="67">
        <v>66160</v>
      </c>
      <c r="E2124" s="67">
        <v>-0.24</v>
      </c>
      <c r="F2124" s="69">
        <v>4220</v>
      </c>
      <c r="G2124" t="s">
        <v>46</v>
      </c>
      <c r="H2124">
        <v>0</v>
      </c>
      <c r="I2124" t="s">
        <v>288</v>
      </c>
      <c r="J2124" t="s">
        <v>289</v>
      </c>
      <c r="K2124" t="s">
        <v>290</v>
      </c>
      <c r="L2124" s="36">
        <v>1821</v>
      </c>
      <c r="M2124">
        <v>9</v>
      </c>
      <c r="N2124" s="66">
        <v>5.0000000000000001E-3</v>
      </c>
      <c r="O2124" s="36">
        <v>1812</v>
      </c>
      <c r="P2124" s="66">
        <v>4.8999999999999998E-3</v>
      </c>
      <c r="Q2124" s="36">
        <v>1819</v>
      </c>
      <c r="R2124" s="36">
        <v>1837</v>
      </c>
      <c r="S2124" s="36">
        <v>1800</v>
      </c>
      <c r="T2124" s="66">
        <v>1E-3</v>
      </c>
      <c r="U2124" s="66">
        <v>1.6000000000000001E-3</v>
      </c>
      <c r="V2124" s="66">
        <v>-8.6999999999999994E-3</v>
      </c>
      <c r="W2124" s="66">
        <v>1.1599999999999999E-2</v>
      </c>
      <c r="X2124" s="1">
        <v>79700</v>
      </c>
      <c r="Y2124" s="1">
        <v>144709</v>
      </c>
      <c r="Z2124" s="1">
        <v>93371</v>
      </c>
      <c r="AA2124" t="s">
        <v>790</v>
      </c>
      <c r="AB2124" t="s">
        <v>578</v>
      </c>
      <c r="AC2124">
        <v>12.74</v>
      </c>
      <c r="AD2124">
        <v>1.28</v>
      </c>
      <c r="AE2124">
        <v>2.97</v>
      </c>
      <c r="AF2124" t="s">
        <v>230</v>
      </c>
      <c r="AG2124">
        <v>0</v>
      </c>
      <c r="AH2124" s="36">
        <v>1821</v>
      </c>
      <c r="AI2124">
        <v>300</v>
      </c>
      <c r="AJ2124" s="36">
        <v>1819</v>
      </c>
      <c r="AK2124">
        <v>200</v>
      </c>
      <c r="AL2124" s="2">
        <v>0.63541666666666663</v>
      </c>
      <c r="AM2124" s="3">
        <v>46234</v>
      </c>
      <c r="AN2124" t="s">
        <v>298</v>
      </c>
      <c r="AO2124" t="s">
        <v>335</v>
      </c>
    </row>
    <row r="2125" spans="1:41">
      <c r="A2125" s="8">
        <v>46225</v>
      </c>
      <c r="B2125" s="67">
        <v>4034.24</v>
      </c>
      <c r="C2125" s="67">
        <v>0.48</v>
      </c>
      <c r="D2125" s="67">
        <v>66160</v>
      </c>
      <c r="E2125" s="67">
        <v>-0.24</v>
      </c>
      <c r="F2125" s="69">
        <v>4334</v>
      </c>
      <c r="G2125" t="s">
        <v>47</v>
      </c>
      <c r="H2125">
        <v>0</v>
      </c>
      <c r="I2125" t="s">
        <v>314</v>
      </c>
      <c r="J2125" t="s">
        <v>323</v>
      </c>
      <c r="K2125" t="s">
        <v>290</v>
      </c>
      <c r="L2125">
        <v>383</v>
      </c>
      <c r="M2125">
        <v>1</v>
      </c>
      <c r="N2125" s="66">
        <v>2.5999999999999999E-3</v>
      </c>
      <c r="O2125">
        <v>382</v>
      </c>
      <c r="P2125" s="66">
        <v>2.5999999999999999E-3</v>
      </c>
      <c r="Q2125">
        <v>381</v>
      </c>
      <c r="R2125">
        <v>385</v>
      </c>
      <c r="S2125">
        <v>380</v>
      </c>
      <c r="T2125" s="66">
        <v>5.1999999999999998E-3</v>
      </c>
      <c r="U2125" s="66">
        <v>-2.5999999999999999E-3</v>
      </c>
      <c r="V2125" s="66">
        <v>-5.1000000000000004E-3</v>
      </c>
      <c r="W2125" s="66">
        <v>7.7999999999999996E-3</v>
      </c>
      <c r="X2125" s="1">
        <v>15300</v>
      </c>
      <c r="Y2125" s="1">
        <v>5834</v>
      </c>
      <c r="Z2125" s="1">
        <v>4249</v>
      </c>
      <c r="AA2125" t="s">
        <v>360</v>
      </c>
      <c r="AB2125" t="s">
        <v>693</v>
      </c>
      <c r="AC2125">
        <v>11.5</v>
      </c>
      <c r="AD2125">
        <v>1.26</v>
      </c>
      <c r="AE2125">
        <v>2.61</v>
      </c>
      <c r="AF2125">
        <v>0.1</v>
      </c>
      <c r="AG2125">
        <v>0</v>
      </c>
      <c r="AH2125">
        <v>383</v>
      </c>
      <c r="AI2125">
        <v>400</v>
      </c>
      <c r="AJ2125">
        <v>381</v>
      </c>
      <c r="AK2125">
        <v>200</v>
      </c>
      <c r="AL2125" s="2">
        <v>0.62152777777777779</v>
      </c>
      <c r="AN2125" t="s">
        <v>306</v>
      </c>
      <c r="AO2125" t="s">
        <v>351</v>
      </c>
    </row>
    <row r="2126" spans="1:41">
      <c r="A2126" s="8">
        <v>46225</v>
      </c>
      <c r="B2126" s="67">
        <v>4034.24</v>
      </c>
      <c r="C2126" s="67">
        <v>0.48</v>
      </c>
      <c r="D2126" s="67">
        <v>66160</v>
      </c>
      <c r="E2126" s="67">
        <v>-0.24</v>
      </c>
      <c r="F2126" s="69">
        <v>4523</v>
      </c>
      <c r="G2126" t="s">
        <v>48</v>
      </c>
      <c r="H2126">
        <v>0</v>
      </c>
      <c r="I2126" t="s">
        <v>288</v>
      </c>
      <c r="J2126" t="s">
        <v>289</v>
      </c>
      <c r="K2126" t="s">
        <v>295</v>
      </c>
      <c r="L2126" s="36">
        <v>4584</v>
      </c>
      <c r="M2126">
        <v>102</v>
      </c>
      <c r="N2126" s="66">
        <v>2.2800000000000001E-2</v>
      </c>
      <c r="O2126" s="36">
        <v>4482</v>
      </c>
      <c r="P2126" s="66">
        <v>2.2700000000000001E-2</v>
      </c>
      <c r="Q2126" s="36">
        <v>4450</v>
      </c>
      <c r="R2126" s="36">
        <v>4607</v>
      </c>
      <c r="S2126" s="36">
        <v>4440</v>
      </c>
      <c r="T2126" s="66">
        <v>3.0099999999999998E-2</v>
      </c>
      <c r="U2126" s="66">
        <v>3.5000000000000001E-3</v>
      </c>
      <c r="V2126" s="66">
        <v>-4.8999999999999998E-3</v>
      </c>
      <c r="W2126" s="66">
        <v>3.2399999999999998E-2</v>
      </c>
      <c r="X2126" s="1">
        <v>1065000</v>
      </c>
      <c r="Y2126" s="1">
        <v>4848769</v>
      </c>
      <c r="Z2126" s="1">
        <v>1336919</v>
      </c>
      <c r="AA2126" t="s">
        <v>362</v>
      </c>
      <c r="AB2126" t="s">
        <v>631</v>
      </c>
      <c r="AC2126">
        <v>24.75</v>
      </c>
      <c r="AD2126">
        <v>1.43</v>
      </c>
      <c r="AE2126">
        <v>3.49</v>
      </c>
      <c r="AF2126" t="s">
        <v>230</v>
      </c>
      <c r="AG2126" s="1">
        <v>75600</v>
      </c>
      <c r="AH2126" s="36">
        <v>4584</v>
      </c>
      <c r="AI2126">
        <v>200</v>
      </c>
      <c r="AJ2126" s="36">
        <v>4583</v>
      </c>
      <c r="AK2126">
        <v>800</v>
      </c>
      <c r="AL2126" s="2">
        <v>0.63541666666666663</v>
      </c>
      <c r="AM2126" s="3">
        <v>46237</v>
      </c>
      <c r="AN2126" t="s">
        <v>298</v>
      </c>
      <c r="AO2126" t="s">
        <v>364</v>
      </c>
    </row>
    <row r="2127" spans="1:41">
      <c r="A2127" s="8">
        <v>46225</v>
      </c>
      <c r="B2127" s="67">
        <v>4034.24</v>
      </c>
      <c r="C2127" s="67">
        <v>0.48</v>
      </c>
      <c r="D2127" s="67">
        <v>66160</v>
      </c>
      <c r="E2127" s="67">
        <v>-0.24</v>
      </c>
      <c r="F2127" s="69">
        <v>4528</v>
      </c>
      <c r="G2127" t="s">
        <v>49</v>
      </c>
      <c r="H2127">
        <v>0</v>
      </c>
      <c r="I2127" t="s">
        <v>288</v>
      </c>
      <c r="J2127" t="s">
        <v>289</v>
      </c>
      <c r="K2127" t="s">
        <v>295</v>
      </c>
      <c r="L2127" s="36">
        <v>2419</v>
      </c>
      <c r="M2127">
        <v>22</v>
      </c>
      <c r="N2127" s="66">
        <v>9.1999999999999998E-3</v>
      </c>
      <c r="O2127" s="36">
        <v>2397</v>
      </c>
      <c r="P2127" s="66">
        <v>9.1000000000000004E-3</v>
      </c>
      <c r="Q2127" s="36">
        <v>2389</v>
      </c>
      <c r="R2127" s="36">
        <v>2431</v>
      </c>
      <c r="S2127" s="36">
        <v>2384</v>
      </c>
      <c r="T2127" s="66">
        <v>1.2500000000000001E-2</v>
      </c>
      <c r="U2127" s="66">
        <v>-2.8E-3</v>
      </c>
      <c r="V2127" s="66">
        <v>-4.8999999999999998E-3</v>
      </c>
      <c r="W2127" s="66">
        <v>1.46E-2</v>
      </c>
      <c r="X2127" s="1">
        <v>679800</v>
      </c>
      <c r="Y2127" s="1">
        <v>1641347</v>
      </c>
      <c r="Z2127" s="1">
        <v>1206337</v>
      </c>
      <c r="AA2127" t="s">
        <v>365</v>
      </c>
      <c r="AB2127" t="s">
        <v>580</v>
      </c>
      <c r="AC2127">
        <v>16.010000000000002</v>
      </c>
      <c r="AD2127">
        <v>1.33</v>
      </c>
      <c r="AE2127">
        <v>3.31</v>
      </c>
      <c r="AF2127" t="s">
        <v>230</v>
      </c>
      <c r="AG2127" s="1">
        <v>74500</v>
      </c>
      <c r="AH2127" s="36">
        <v>2419</v>
      </c>
      <c r="AI2127" s="1">
        <v>2000</v>
      </c>
      <c r="AJ2127" s="36">
        <v>2418.5</v>
      </c>
      <c r="AK2127">
        <v>600</v>
      </c>
      <c r="AL2127" s="2">
        <v>0.63541666666666663</v>
      </c>
      <c r="AM2127" s="3">
        <v>46234</v>
      </c>
      <c r="AN2127" t="s">
        <v>298</v>
      </c>
      <c r="AO2127" t="s">
        <v>364</v>
      </c>
    </row>
    <row r="2128" spans="1:41">
      <c r="A2128" s="8">
        <v>46225</v>
      </c>
      <c r="B2128" s="67">
        <v>4034.24</v>
      </c>
      <c r="C2128" s="67">
        <v>0.48</v>
      </c>
      <c r="D2128" s="67">
        <v>66160</v>
      </c>
      <c r="E2128" s="67">
        <v>-0.24</v>
      </c>
      <c r="F2128" s="69">
        <v>4661</v>
      </c>
      <c r="G2128" t="s">
        <v>50</v>
      </c>
      <c r="H2128">
        <v>0</v>
      </c>
      <c r="I2128" t="s">
        <v>288</v>
      </c>
      <c r="J2128" t="s">
        <v>289</v>
      </c>
      <c r="K2128" t="s">
        <v>290</v>
      </c>
      <c r="L2128" s="36">
        <v>2674</v>
      </c>
      <c r="M2128">
        <v>-61</v>
      </c>
      <c r="N2128" s="66">
        <v>-2.23E-2</v>
      </c>
      <c r="O2128" s="36">
        <v>2735</v>
      </c>
      <c r="P2128" s="66">
        <v>-2.23E-2</v>
      </c>
      <c r="Q2128" s="36">
        <v>2674.5</v>
      </c>
      <c r="R2128" s="36">
        <v>2685</v>
      </c>
      <c r="S2128" s="36">
        <v>2582</v>
      </c>
      <c r="T2128" s="66">
        <v>-1E-4</v>
      </c>
      <c r="U2128" s="66">
        <v>2.3300000000000001E-2</v>
      </c>
      <c r="V2128" s="66">
        <v>-4.0000000000000001E-3</v>
      </c>
      <c r="W2128" s="66">
        <v>3.56E-2</v>
      </c>
      <c r="X2128" s="1">
        <v>6777600</v>
      </c>
      <c r="Y2128" s="1">
        <v>17820689</v>
      </c>
      <c r="Z2128" s="1">
        <v>4814405</v>
      </c>
      <c r="AA2128" t="s">
        <v>367</v>
      </c>
      <c r="AB2128" t="s">
        <v>368</v>
      </c>
      <c r="AC2128">
        <v>37.450000000000003</v>
      </c>
      <c r="AD2128">
        <v>3.98</v>
      </c>
      <c r="AE2128">
        <v>0.6</v>
      </c>
      <c r="AF2128" t="s">
        <v>230</v>
      </c>
      <c r="AG2128">
        <v>0</v>
      </c>
      <c r="AH2128" s="36">
        <v>2674</v>
      </c>
      <c r="AI2128" s="1">
        <v>1200</v>
      </c>
      <c r="AJ2128" s="36">
        <v>2673.5</v>
      </c>
      <c r="AK2128" s="1">
        <v>2800</v>
      </c>
      <c r="AL2128" s="2">
        <v>0.63541666666666663</v>
      </c>
      <c r="AM2128" s="3">
        <v>46233</v>
      </c>
      <c r="AN2128" t="s">
        <v>298</v>
      </c>
      <c r="AO2128" t="s">
        <v>313</v>
      </c>
    </row>
    <row r="2129" spans="1:41">
      <c r="A2129" s="8">
        <v>46225</v>
      </c>
      <c r="B2129" s="67">
        <v>4034.24</v>
      </c>
      <c r="C2129" s="67">
        <v>0.48</v>
      </c>
      <c r="D2129" s="67">
        <v>66160</v>
      </c>
      <c r="E2129" s="67">
        <v>-0.24</v>
      </c>
      <c r="F2129" s="69">
        <v>5020</v>
      </c>
      <c r="G2129" t="s">
        <v>51</v>
      </c>
      <c r="H2129">
        <v>0</v>
      </c>
      <c r="I2129" t="s">
        <v>288</v>
      </c>
      <c r="J2129" t="s">
        <v>289</v>
      </c>
      <c r="K2129" t="s">
        <v>290</v>
      </c>
      <c r="L2129" s="36">
        <v>1317.5</v>
      </c>
      <c r="M2129">
        <v>17</v>
      </c>
      <c r="N2129" s="66">
        <v>1.3100000000000001E-2</v>
      </c>
      <c r="O2129" s="36">
        <v>1300.5</v>
      </c>
      <c r="P2129" s="66">
        <v>1.2999999999999999E-2</v>
      </c>
      <c r="Q2129" s="36">
        <v>1293.5</v>
      </c>
      <c r="R2129" s="36">
        <v>1326</v>
      </c>
      <c r="S2129" s="36">
        <v>1286.5</v>
      </c>
      <c r="T2129" s="66">
        <v>1.8499999999999999E-2</v>
      </c>
      <c r="U2129" s="66">
        <v>1.9E-3</v>
      </c>
      <c r="V2129" s="66">
        <v>-6.4000000000000003E-3</v>
      </c>
      <c r="W2129" s="66">
        <v>2.4E-2</v>
      </c>
      <c r="X2129" s="1">
        <v>4189800</v>
      </c>
      <c r="Y2129" s="1">
        <v>5508258</v>
      </c>
      <c r="Z2129" s="1">
        <v>3566164</v>
      </c>
      <c r="AA2129" t="s">
        <v>369</v>
      </c>
      <c r="AB2129" t="s">
        <v>370</v>
      </c>
      <c r="AC2129">
        <v>8.4600000000000009</v>
      </c>
      <c r="AD2129">
        <v>1.05</v>
      </c>
      <c r="AE2129">
        <v>2.58</v>
      </c>
      <c r="AF2129" t="s">
        <v>230</v>
      </c>
      <c r="AG2129" s="1">
        <v>264700</v>
      </c>
      <c r="AH2129" s="36">
        <v>1317.5</v>
      </c>
      <c r="AI2129" s="1">
        <v>7700</v>
      </c>
      <c r="AJ2129" s="36">
        <v>1317</v>
      </c>
      <c r="AK2129" s="1">
        <v>1100</v>
      </c>
      <c r="AL2129" s="2">
        <v>0.63541666666666663</v>
      </c>
      <c r="AM2129" s="3">
        <v>46241</v>
      </c>
      <c r="AN2129" t="s">
        <v>298</v>
      </c>
      <c r="AO2129" t="s">
        <v>371</v>
      </c>
    </row>
    <row r="2130" spans="1:41">
      <c r="A2130" s="8">
        <v>46225</v>
      </c>
      <c r="B2130" s="67">
        <v>4034.24</v>
      </c>
      <c r="C2130" s="67">
        <v>0.48</v>
      </c>
      <c r="D2130" s="67">
        <v>66160</v>
      </c>
      <c r="E2130" s="67">
        <v>-0.24</v>
      </c>
      <c r="F2130" s="69">
        <v>5201</v>
      </c>
      <c r="G2130" t="s">
        <v>52</v>
      </c>
      <c r="H2130">
        <v>0</v>
      </c>
      <c r="I2130" t="s">
        <v>288</v>
      </c>
      <c r="J2130" t="s">
        <v>289</v>
      </c>
      <c r="K2130" t="s">
        <v>290</v>
      </c>
      <c r="L2130" s="36">
        <v>6334</v>
      </c>
      <c r="M2130">
        <v>77</v>
      </c>
      <c r="N2130" s="66">
        <v>1.23E-2</v>
      </c>
      <c r="O2130" s="36">
        <v>6257</v>
      </c>
      <c r="P2130" s="66">
        <v>1.23E-2</v>
      </c>
      <c r="Q2130" s="36">
        <v>6350</v>
      </c>
      <c r="R2130" s="36">
        <v>6459</v>
      </c>
      <c r="S2130" s="36">
        <v>6326</v>
      </c>
      <c r="T2130" s="66">
        <v>-2.5000000000000001E-3</v>
      </c>
      <c r="U2130" s="66">
        <v>-1.7299999999999999E-2</v>
      </c>
      <c r="V2130" s="66">
        <v>-1.9300000000000001E-2</v>
      </c>
      <c r="W2130" s="66">
        <v>1.1999999999999999E-3</v>
      </c>
      <c r="X2130" s="1">
        <v>780800</v>
      </c>
      <c r="Y2130" s="1">
        <v>4993711</v>
      </c>
      <c r="Z2130" s="1">
        <v>1377231</v>
      </c>
      <c r="AA2130" t="s">
        <v>581</v>
      </c>
      <c r="AB2130" t="s">
        <v>373</v>
      </c>
      <c r="AC2130">
        <v>17.47</v>
      </c>
      <c r="AD2130">
        <v>0.9</v>
      </c>
      <c r="AE2130">
        <v>3.32</v>
      </c>
      <c r="AF2130" t="s">
        <v>230</v>
      </c>
      <c r="AG2130" s="1">
        <v>58700</v>
      </c>
      <c r="AH2130" s="36">
        <v>6334</v>
      </c>
      <c r="AI2130" s="1">
        <v>1000</v>
      </c>
      <c r="AJ2130" s="36">
        <v>6331</v>
      </c>
      <c r="AK2130">
        <v>400</v>
      </c>
      <c r="AL2130" s="2">
        <v>0.63541666666666663</v>
      </c>
      <c r="AM2130" s="3">
        <v>46238</v>
      </c>
      <c r="AN2130" t="s">
        <v>293</v>
      </c>
      <c r="AO2130" t="s">
        <v>341</v>
      </c>
    </row>
    <row r="2131" spans="1:41">
      <c r="A2131" s="8">
        <v>46225</v>
      </c>
      <c r="B2131" s="67">
        <v>4034.24</v>
      </c>
      <c r="C2131" s="67">
        <v>0.48</v>
      </c>
      <c r="D2131" s="67">
        <v>66160</v>
      </c>
      <c r="E2131" s="67">
        <v>-0.24</v>
      </c>
      <c r="F2131" s="69">
        <v>5302</v>
      </c>
      <c r="G2131" t="s">
        <v>53</v>
      </c>
      <c r="H2131">
        <v>0</v>
      </c>
      <c r="I2131" t="s">
        <v>288</v>
      </c>
      <c r="J2131" t="s">
        <v>289</v>
      </c>
      <c r="K2131" t="s">
        <v>295</v>
      </c>
      <c r="L2131" s="36">
        <v>4775</v>
      </c>
      <c r="M2131">
        <v>90</v>
      </c>
      <c r="N2131" s="66">
        <v>1.9199999999999998E-2</v>
      </c>
      <c r="O2131" s="36">
        <v>4685</v>
      </c>
      <c r="P2131" s="66">
        <v>1.9199999999999998E-2</v>
      </c>
      <c r="Q2131" s="36">
        <v>4725</v>
      </c>
      <c r="R2131" s="36">
        <v>4800</v>
      </c>
      <c r="S2131" s="36">
        <v>4685</v>
      </c>
      <c r="T2131" s="66">
        <v>1.0500000000000001E-2</v>
      </c>
      <c r="U2131" s="66">
        <v>-1E-3</v>
      </c>
      <c r="V2131" s="66">
        <v>-5.1999999999999998E-3</v>
      </c>
      <c r="W2131" s="66">
        <v>1.9199999999999998E-2</v>
      </c>
      <c r="X2131" s="1">
        <v>56600</v>
      </c>
      <c r="Y2131" s="1">
        <v>269935</v>
      </c>
      <c r="Z2131" s="1">
        <v>56500</v>
      </c>
      <c r="AA2131" t="s">
        <v>374</v>
      </c>
      <c r="AB2131" t="s">
        <v>375</v>
      </c>
      <c r="AC2131">
        <v>19.149999999999999</v>
      </c>
      <c r="AD2131">
        <v>0.97</v>
      </c>
      <c r="AE2131">
        <v>4.1900000000000004</v>
      </c>
      <c r="AF2131" t="s">
        <v>230</v>
      </c>
      <c r="AG2131" s="1">
        <v>12900</v>
      </c>
      <c r="AH2131" s="36">
        <v>4775</v>
      </c>
      <c r="AI2131">
        <v>400</v>
      </c>
      <c r="AJ2131" s="36">
        <v>4770</v>
      </c>
      <c r="AK2131">
        <v>200</v>
      </c>
      <c r="AL2131" s="2">
        <v>0.63541666666666663</v>
      </c>
      <c r="AM2131" s="3">
        <v>46244</v>
      </c>
      <c r="AN2131" t="s">
        <v>293</v>
      </c>
      <c r="AO2131" t="s">
        <v>341</v>
      </c>
    </row>
    <row r="2132" spans="1:41">
      <c r="A2132" s="8">
        <v>46225</v>
      </c>
      <c r="B2132" s="67">
        <v>4034.24</v>
      </c>
      <c r="C2132" s="67">
        <v>0.48</v>
      </c>
      <c r="D2132" s="67">
        <v>66160</v>
      </c>
      <c r="E2132" s="67">
        <v>-0.24</v>
      </c>
      <c r="F2132" s="69">
        <v>5310</v>
      </c>
      <c r="G2132" t="s">
        <v>54</v>
      </c>
      <c r="H2132">
        <v>0</v>
      </c>
      <c r="I2132" t="s">
        <v>288</v>
      </c>
      <c r="J2132" t="s">
        <v>289</v>
      </c>
      <c r="K2132" t="s">
        <v>295</v>
      </c>
      <c r="L2132" s="36">
        <v>6760</v>
      </c>
      <c r="M2132">
        <v>100</v>
      </c>
      <c r="N2132" s="66">
        <v>1.4999999999999999E-2</v>
      </c>
      <c r="O2132" s="36">
        <v>6660</v>
      </c>
      <c r="P2132" s="66">
        <v>1.4999999999999999E-2</v>
      </c>
      <c r="Q2132" s="36">
        <v>6760</v>
      </c>
      <c r="R2132" s="36">
        <v>6970</v>
      </c>
      <c r="S2132" s="36">
        <v>6730</v>
      </c>
      <c r="T2132" s="66">
        <v>0</v>
      </c>
      <c r="U2132" s="66">
        <v>-2.5899999999999999E-2</v>
      </c>
      <c r="V2132" s="66">
        <v>-3.0099999999999998E-2</v>
      </c>
      <c r="W2132" s="66">
        <v>4.4000000000000003E-3</v>
      </c>
      <c r="X2132" s="1">
        <v>83300</v>
      </c>
      <c r="Y2132" s="1">
        <v>574344</v>
      </c>
      <c r="Z2132" s="1">
        <v>141909</v>
      </c>
      <c r="AA2132" t="s">
        <v>662</v>
      </c>
      <c r="AB2132" t="s">
        <v>377</v>
      </c>
      <c r="AC2132">
        <v>28.93</v>
      </c>
      <c r="AD2132">
        <v>1.45</v>
      </c>
      <c r="AE2132">
        <v>2.14</v>
      </c>
      <c r="AF2132" t="s">
        <v>230</v>
      </c>
      <c r="AG2132" s="1">
        <v>3100</v>
      </c>
      <c r="AH2132" s="36">
        <v>6770</v>
      </c>
      <c r="AI2132" s="1">
        <v>1100</v>
      </c>
      <c r="AJ2132" s="36">
        <v>6760</v>
      </c>
      <c r="AK2132">
        <v>600</v>
      </c>
      <c r="AL2132" s="2">
        <v>0.63472222222222219</v>
      </c>
      <c r="AM2132" s="3">
        <v>46241</v>
      </c>
      <c r="AN2132" t="s">
        <v>293</v>
      </c>
      <c r="AO2132" t="s">
        <v>341</v>
      </c>
    </row>
    <row r="2133" spans="1:41">
      <c r="A2133" s="8">
        <v>46225</v>
      </c>
      <c r="B2133" s="67">
        <v>4034.24</v>
      </c>
      <c r="C2133" s="67">
        <v>0.48</v>
      </c>
      <c r="D2133" s="67">
        <v>66160</v>
      </c>
      <c r="E2133" s="67">
        <v>-0.24</v>
      </c>
      <c r="F2133" s="69">
        <v>5334</v>
      </c>
      <c r="G2133" t="s">
        <v>55</v>
      </c>
      <c r="H2133">
        <v>0</v>
      </c>
      <c r="I2133" t="s">
        <v>288</v>
      </c>
      <c r="J2133" t="s">
        <v>289</v>
      </c>
      <c r="K2133" t="s">
        <v>295</v>
      </c>
      <c r="L2133" s="36">
        <v>9731</v>
      </c>
      <c r="M2133">
        <v>53</v>
      </c>
      <c r="N2133" s="66">
        <v>5.4999999999999997E-3</v>
      </c>
      <c r="O2133" s="36">
        <v>9678</v>
      </c>
      <c r="P2133" s="66">
        <v>5.4000000000000003E-3</v>
      </c>
      <c r="Q2133" s="36">
        <v>9792</v>
      </c>
      <c r="R2133" s="36">
        <v>9905</v>
      </c>
      <c r="S2133" s="36">
        <v>9722</v>
      </c>
      <c r="T2133" s="66">
        <v>-6.1999999999999998E-3</v>
      </c>
      <c r="U2133" s="66">
        <v>-1.4999999999999999E-2</v>
      </c>
      <c r="V2133" s="66">
        <v>-1.7500000000000002E-2</v>
      </c>
      <c r="W2133" s="66">
        <v>8.9999999999999998E-4</v>
      </c>
      <c r="X2133" s="1">
        <v>812600</v>
      </c>
      <c r="Y2133" s="1">
        <v>7972326</v>
      </c>
      <c r="Z2133" s="1">
        <v>1938879</v>
      </c>
      <c r="AA2133" t="s">
        <v>709</v>
      </c>
      <c r="AB2133" t="s">
        <v>379</v>
      </c>
      <c r="AC2133">
        <v>18.07</v>
      </c>
      <c r="AD2133">
        <v>2.48</v>
      </c>
      <c r="AE2133">
        <v>2.16</v>
      </c>
      <c r="AF2133" t="s">
        <v>230</v>
      </c>
      <c r="AG2133" s="1">
        <v>27500</v>
      </c>
      <c r="AH2133" s="36">
        <v>9733</v>
      </c>
      <c r="AI2133">
        <v>200</v>
      </c>
      <c r="AJ2133" s="36">
        <v>9731</v>
      </c>
      <c r="AK2133">
        <v>100</v>
      </c>
      <c r="AL2133" s="2">
        <v>0.63541666666666663</v>
      </c>
      <c r="AM2133" s="3">
        <v>46234</v>
      </c>
      <c r="AN2133" t="s">
        <v>298</v>
      </c>
      <c r="AO2133" t="s">
        <v>341</v>
      </c>
    </row>
    <row r="2134" spans="1:41">
      <c r="A2134" s="8">
        <v>46225</v>
      </c>
      <c r="B2134" s="67">
        <v>4034.24</v>
      </c>
      <c r="C2134" s="67">
        <v>0.48</v>
      </c>
      <c r="D2134" s="67">
        <v>66160</v>
      </c>
      <c r="E2134" s="67">
        <v>-0.24</v>
      </c>
      <c r="F2134" s="69">
        <v>5706</v>
      </c>
      <c r="G2134" t="s">
        <v>56</v>
      </c>
      <c r="H2134">
        <v>0</v>
      </c>
      <c r="I2134" t="s">
        <v>288</v>
      </c>
      <c r="J2134" t="s">
        <v>289</v>
      </c>
      <c r="K2134" t="s">
        <v>295</v>
      </c>
      <c r="L2134" s="36">
        <v>33650</v>
      </c>
      <c r="M2134" s="36">
        <v>2360</v>
      </c>
      <c r="N2134" s="66">
        <v>7.5399999999999995E-2</v>
      </c>
      <c r="O2134" s="36">
        <v>31290</v>
      </c>
      <c r="P2134" s="66">
        <v>7.5399999999999995E-2</v>
      </c>
      <c r="Q2134" s="36">
        <v>34280</v>
      </c>
      <c r="R2134" s="36">
        <v>35290</v>
      </c>
      <c r="S2134" s="36">
        <v>33390</v>
      </c>
      <c r="T2134" s="66">
        <v>-1.83E-2</v>
      </c>
      <c r="U2134" s="66">
        <v>-3.7699999999999997E-2</v>
      </c>
      <c r="V2134" s="66">
        <v>-4.6399999999999997E-2</v>
      </c>
      <c r="W2134" s="66">
        <v>7.7000000000000002E-3</v>
      </c>
      <c r="X2134" s="1">
        <v>1499600</v>
      </c>
      <c r="Y2134" s="1">
        <v>51636837</v>
      </c>
      <c r="Z2134" s="1">
        <v>1932029</v>
      </c>
      <c r="AA2134" t="s">
        <v>521</v>
      </c>
      <c r="AB2134" t="s">
        <v>381</v>
      </c>
      <c r="AC2134">
        <v>25.67</v>
      </c>
      <c r="AD2134">
        <v>4.67</v>
      </c>
      <c r="AE2134">
        <v>0.83</v>
      </c>
      <c r="AF2134" t="s">
        <v>230</v>
      </c>
      <c r="AG2134" s="1">
        <v>6300</v>
      </c>
      <c r="AH2134" s="36">
        <v>33660</v>
      </c>
      <c r="AI2134">
        <v>200</v>
      </c>
      <c r="AJ2134" s="36">
        <v>33640</v>
      </c>
      <c r="AK2134">
        <v>500</v>
      </c>
      <c r="AL2134" s="2">
        <v>0.63541666666666663</v>
      </c>
      <c r="AM2134" s="3">
        <v>46241</v>
      </c>
      <c r="AN2134" t="s">
        <v>298</v>
      </c>
      <c r="AO2134" t="s">
        <v>382</v>
      </c>
    </row>
    <row r="2135" spans="1:41">
      <c r="A2135" s="8">
        <v>46225</v>
      </c>
      <c r="B2135" s="67">
        <v>4034.24</v>
      </c>
      <c r="C2135" s="67">
        <v>0.48</v>
      </c>
      <c r="D2135" s="67">
        <v>66160</v>
      </c>
      <c r="E2135" s="67">
        <v>-0.24</v>
      </c>
      <c r="F2135" s="69">
        <v>5711</v>
      </c>
      <c r="G2135" t="s">
        <v>57</v>
      </c>
      <c r="H2135">
        <v>0</v>
      </c>
      <c r="I2135" t="s">
        <v>288</v>
      </c>
      <c r="J2135" t="s">
        <v>289</v>
      </c>
      <c r="K2135" t="s">
        <v>295</v>
      </c>
      <c r="L2135" s="36">
        <v>4205</v>
      </c>
      <c r="M2135">
        <v>81</v>
      </c>
      <c r="N2135" s="66">
        <v>1.9599999999999999E-2</v>
      </c>
      <c r="O2135" s="36">
        <v>4124</v>
      </c>
      <c r="P2135" s="66">
        <v>1.9599999999999999E-2</v>
      </c>
      <c r="Q2135" s="36">
        <v>4239</v>
      </c>
      <c r="R2135" s="36">
        <v>4330</v>
      </c>
      <c r="S2135" s="36">
        <v>4196</v>
      </c>
      <c r="T2135" s="66">
        <v>-8.0000000000000002E-3</v>
      </c>
      <c r="U2135" s="66">
        <v>-2.1100000000000001E-2</v>
      </c>
      <c r="V2135" s="66">
        <v>-2.8799999999999999E-2</v>
      </c>
      <c r="W2135" s="66">
        <v>2.0999999999999999E-3</v>
      </c>
      <c r="X2135" s="1">
        <v>1760000</v>
      </c>
      <c r="Y2135" s="1">
        <v>7530759</v>
      </c>
      <c r="Z2135" s="1">
        <v>552913</v>
      </c>
      <c r="AA2135" t="s">
        <v>383</v>
      </c>
      <c r="AB2135" t="s">
        <v>384</v>
      </c>
      <c r="AC2135">
        <v>11.21</v>
      </c>
      <c r="AD2135">
        <v>0.74</v>
      </c>
      <c r="AE2135">
        <v>2.76</v>
      </c>
      <c r="AF2135" t="s">
        <v>230</v>
      </c>
      <c r="AG2135" s="1">
        <v>22200</v>
      </c>
      <c r="AH2135" s="36">
        <v>4206</v>
      </c>
      <c r="AI2135">
        <v>900</v>
      </c>
      <c r="AJ2135" s="36">
        <v>4204</v>
      </c>
      <c r="AK2135" s="1">
        <v>1600</v>
      </c>
      <c r="AL2135" s="2">
        <v>0.63541666666666663</v>
      </c>
      <c r="AM2135" s="3">
        <v>46240</v>
      </c>
      <c r="AN2135" t="s">
        <v>298</v>
      </c>
      <c r="AO2135" t="s">
        <v>382</v>
      </c>
    </row>
    <row r="2136" spans="1:41">
      <c r="A2136" s="8">
        <v>46225</v>
      </c>
      <c r="B2136" s="67">
        <v>4034.24</v>
      </c>
      <c r="C2136" s="67">
        <v>0.48</v>
      </c>
      <c r="D2136" s="67">
        <v>66160</v>
      </c>
      <c r="E2136" s="67">
        <v>-0.24</v>
      </c>
      <c r="F2136" s="69">
        <v>5713</v>
      </c>
      <c r="G2136" t="s">
        <v>58</v>
      </c>
      <c r="H2136">
        <v>0</v>
      </c>
      <c r="I2136" t="s">
        <v>288</v>
      </c>
      <c r="J2136" t="s">
        <v>289</v>
      </c>
      <c r="K2136" t="s">
        <v>290</v>
      </c>
      <c r="L2136" s="36">
        <v>7484</v>
      </c>
      <c r="M2136">
        <v>167</v>
      </c>
      <c r="N2136" s="66">
        <v>2.2800000000000001E-2</v>
      </c>
      <c r="O2136" s="36">
        <v>7317</v>
      </c>
      <c r="P2136" s="66">
        <v>2.2800000000000001E-2</v>
      </c>
      <c r="Q2136" s="36">
        <v>7509</v>
      </c>
      <c r="R2136" s="36">
        <v>7686</v>
      </c>
      <c r="S2136" s="36">
        <v>7455</v>
      </c>
      <c r="T2136" s="66">
        <v>-3.3E-3</v>
      </c>
      <c r="U2136" s="66">
        <v>-1.5599999999999999E-2</v>
      </c>
      <c r="V2136" s="66">
        <v>-2.6200000000000001E-2</v>
      </c>
      <c r="W2136" s="66">
        <v>3.8E-3</v>
      </c>
      <c r="X2136" s="1">
        <v>2983700</v>
      </c>
      <c r="Y2136" s="1">
        <v>22636376</v>
      </c>
      <c r="Z2136" s="1">
        <v>2176452</v>
      </c>
      <c r="AA2136" t="s">
        <v>385</v>
      </c>
      <c r="AB2136" t="s">
        <v>386</v>
      </c>
      <c r="AC2136">
        <v>13.39</v>
      </c>
      <c r="AD2136">
        <v>0.97</v>
      </c>
      <c r="AE2136">
        <v>2.77</v>
      </c>
      <c r="AF2136" t="s">
        <v>230</v>
      </c>
      <c r="AG2136" s="1">
        <v>55000</v>
      </c>
      <c r="AH2136" s="36">
        <v>7485</v>
      </c>
      <c r="AI2136">
        <v>400</v>
      </c>
      <c r="AJ2136" s="36">
        <v>7483</v>
      </c>
      <c r="AK2136">
        <v>300</v>
      </c>
      <c r="AL2136" s="2">
        <v>0.63541666666666663</v>
      </c>
      <c r="AM2136" s="3">
        <v>46244</v>
      </c>
      <c r="AN2136" t="s">
        <v>298</v>
      </c>
      <c r="AO2136" t="s">
        <v>382</v>
      </c>
    </row>
    <row r="2137" spans="1:41">
      <c r="A2137" s="8">
        <v>46225</v>
      </c>
      <c r="B2137" s="67">
        <v>4034.24</v>
      </c>
      <c r="C2137" s="67">
        <v>0.48</v>
      </c>
      <c r="D2137" s="67">
        <v>66160</v>
      </c>
      <c r="E2137" s="67">
        <v>-0.24</v>
      </c>
      <c r="F2137" s="69">
        <v>5802</v>
      </c>
      <c r="G2137" t="s">
        <v>59</v>
      </c>
      <c r="H2137">
        <v>0</v>
      </c>
      <c r="I2137" t="s">
        <v>288</v>
      </c>
      <c r="J2137" t="s">
        <v>289</v>
      </c>
      <c r="K2137" t="s">
        <v>295</v>
      </c>
      <c r="L2137" s="36">
        <v>2450.5</v>
      </c>
      <c r="M2137">
        <v>114</v>
      </c>
      <c r="N2137" s="66">
        <v>4.8800000000000003E-2</v>
      </c>
      <c r="O2137" s="36">
        <v>2336.5</v>
      </c>
      <c r="P2137" s="66">
        <v>4.87E-2</v>
      </c>
      <c r="Q2137" s="36">
        <v>2536.5</v>
      </c>
      <c r="R2137" s="36">
        <v>2564</v>
      </c>
      <c r="S2137" s="36">
        <v>2448.5</v>
      </c>
      <c r="T2137" s="66">
        <v>-3.39E-2</v>
      </c>
      <c r="U2137" s="66">
        <v>-4.3299999999999998E-2</v>
      </c>
      <c r="V2137" s="66">
        <v>-4.4200000000000003E-2</v>
      </c>
      <c r="W2137" s="66">
        <v>8.0000000000000004E-4</v>
      </c>
      <c r="X2137" s="1">
        <v>20959300</v>
      </c>
      <c r="Y2137" s="1">
        <v>52672332</v>
      </c>
      <c r="Z2137" s="1">
        <v>7782205</v>
      </c>
      <c r="AA2137" t="s">
        <v>694</v>
      </c>
      <c r="AB2137" t="s">
        <v>849</v>
      </c>
      <c r="AC2137">
        <v>23.51</v>
      </c>
      <c r="AD2137">
        <v>2.78</v>
      </c>
      <c r="AE2137">
        <v>1.59</v>
      </c>
      <c r="AF2137" t="s">
        <v>230</v>
      </c>
      <c r="AG2137" s="1">
        <v>316500</v>
      </c>
      <c r="AH2137" s="36">
        <v>2451</v>
      </c>
      <c r="AI2137" s="1">
        <v>1400</v>
      </c>
      <c r="AJ2137" s="36">
        <v>2450</v>
      </c>
      <c r="AK2137">
        <v>300</v>
      </c>
      <c r="AL2137" s="2">
        <v>0.63541666666666663</v>
      </c>
      <c r="AM2137" s="3">
        <v>46234</v>
      </c>
      <c r="AN2137" t="s">
        <v>298</v>
      </c>
      <c r="AO2137" t="s">
        <v>382</v>
      </c>
    </row>
    <row r="2138" spans="1:41">
      <c r="A2138" s="8">
        <v>46225</v>
      </c>
      <c r="B2138" s="67">
        <v>4034.24</v>
      </c>
      <c r="C2138" s="67">
        <v>0.48</v>
      </c>
      <c r="D2138" s="67">
        <v>66160</v>
      </c>
      <c r="E2138" s="67">
        <v>-0.24</v>
      </c>
      <c r="F2138" s="69">
        <v>5803</v>
      </c>
      <c r="G2138" t="s">
        <v>60</v>
      </c>
      <c r="H2138">
        <v>0</v>
      </c>
      <c r="I2138" t="s">
        <v>288</v>
      </c>
      <c r="J2138" t="s">
        <v>289</v>
      </c>
      <c r="K2138" t="s">
        <v>290</v>
      </c>
      <c r="L2138" s="36">
        <v>4752</v>
      </c>
      <c r="M2138">
        <v>80</v>
      </c>
      <c r="N2138" s="66">
        <v>1.7100000000000001E-2</v>
      </c>
      <c r="O2138" s="36">
        <v>4672</v>
      </c>
      <c r="P2138" s="66">
        <v>1.7100000000000001E-2</v>
      </c>
      <c r="Q2138" s="36">
        <v>4954</v>
      </c>
      <c r="R2138" s="36">
        <v>5026</v>
      </c>
      <c r="S2138" s="36">
        <v>4750</v>
      </c>
      <c r="T2138" s="66">
        <v>-4.07E-2</v>
      </c>
      <c r="U2138" s="66">
        <v>-4.8000000000000001E-2</v>
      </c>
      <c r="V2138" s="66">
        <v>-5.45E-2</v>
      </c>
      <c r="W2138" s="66">
        <v>4.0000000000000002E-4</v>
      </c>
      <c r="X2138" s="1">
        <v>35907100</v>
      </c>
      <c r="Y2138" s="1">
        <v>176469405</v>
      </c>
      <c r="Z2138" s="1">
        <v>8435657</v>
      </c>
      <c r="AA2138" t="s">
        <v>389</v>
      </c>
      <c r="AB2138" t="s">
        <v>632</v>
      </c>
      <c r="AC2138">
        <v>31.47</v>
      </c>
      <c r="AD2138">
        <v>14.04</v>
      </c>
      <c r="AE2138">
        <v>0.8</v>
      </c>
      <c r="AF2138" t="s">
        <v>230</v>
      </c>
      <c r="AG2138" s="1">
        <v>723500</v>
      </c>
      <c r="AH2138" s="36">
        <v>4753</v>
      </c>
      <c r="AI2138" s="1">
        <v>3100</v>
      </c>
      <c r="AJ2138" s="36">
        <v>4751</v>
      </c>
      <c r="AK2138" s="1">
        <v>2900</v>
      </c>
      <c r="AL2138" s="2">
        <v>0.63541666666666663</v>
      </c>
      <c r="AM2138" s="3">
        <v>46241</v>
      </c>
      <c r="AN2138" t="s">
        <v>298</v>
      </c>
      <c r="AO2138" t="s">
        <v>382</v>
      </c>
    </row>
    <row r="2139" spans="1:41">
      <c r="A2139" s="8">
        <v>46225</v>
      </c>
      <c r="B2139" s="67">
        <v>4034.24</v>
      </c>
      <c r="C2139" s="67">
        <v>0.48</v>
      </c>
      <c r="D2139" s="67">
        <v>66160</v>
      </c>
      <c r="E2139" s="67">
        <v>-0.24</v>
      </c>
      <c r="F2139" s="69">
        <v>6038</v>
      </c>
      <c r="G2139" t="s">
        <v>61</v>
      </c>
      <c r="H2139">
        <v>0</v>
      </c>
      <c r="I2139" t="s">
        <v>347</v>
      </c>
      <c r="J2139" t="s">
        <v>289</v>
      </c>
      <c r="K2139" t="s">
        <v>295</v>
      </c>
      <c r="L2139">
        <v>818</v>
      </c>
      <c r="M2139">
        <v>-2</v>
      </c>
      <c r="N2139" s="66">
        <v>-2.3999999999999998E-3</v>
      </c>
      <c r="O2139">
        <v>820</v>
      </c>
      <c r="P2139" s="66">
        <v>-2.3999999999999998E-3</v>
      </c>
      <c r="Q2139">
        <v>823</v>
      </c>
      <c r="R2139">
        <v>824</v>
      </c>
      <c r="S2139">
        <v>818</v>
      </c>
      <c r="T2139" s="66">
        <v>-6.0000000000000001E-3</v>
      </c>
      <c r="U2139" s="66">
        <v>-1.1999999999999999E-3</v>
      </c>
      <c r="V2139" s="66">
        <v>-7.1999999999999998E-3</v>
      </c>
      <c r="W2139" s="66">
        <v>0</v>
      </c>
      <c r="X2139" s="1">
        <v>6100</v>
      </c>
      <c r="Y2139" s="1">
        <v>5011</v>
      </c>
      <c r="Z2139" s="1">
        <v>4141</v>
      </c>
      <c r="AA2139" t="s">
        <v>391</v>
      </c>
      <c r="AB2139" t="s">
        <v>711</v>
      </c>
      <c r="AC2139">
        <v>11.8</v>
      </c>
      <c r="AD2139">
        <v>0.82</v>
      </c>
      <c r="AE2139">
        <v>2.81</v>
      </c>
      <c r="AF2139" t="s">
        <v>230</v>
      </c>
      <c r="AG2139">
        <v>0</v>
      </c>
      <c r="AH2139">
        <v>822</v>
      </c>
      <c r="AI2139">
        <v>200</v>
      </c>
      <c r="AJ2139">
        <v>819</v>
      </c>
      <c r="AK2139">
        <v>300</v>
      </c>
      <c r="AL2139" s="2">
        <v>0.61597222222222225</v>
      </c>
      <c r="AM2139" s="3">
        <v>46248</v>
      </c>
      <c r="AN2139" t="s">
        <v>350</v>
      </c>
      <c r="AO2139" t="s">
        <v>313</v>
      </c>
    </row>
    <row r="2140" spans="1:41">
      <c r="A2140" s="8">
        <v>46225</v>
      </c>
      <c r="B2140" s="67">
        <v>4034.24</v>
      </c>
      <c r="C2140" s="67">
        <v>0.48</v>
      </c>
      <c r="D2140" s="67">
        <v>66160</v>
      </c>
      <c r="E2140" s="67">
        <v>-0.24</v>
      </c>
      <c r="F2140" s="69">
        <v>6156</v>
      </c>
      <c r="G2140" t="s">
        <v>62</v>
      </c>
      <c r="H2140">
        <v>0</v>
      </c>
      <c r="I2140" t="s">
        <v>314</v>
      </c>
      <c r="J2140" t="s">
        <v>323</v>
      </c>
      <c r="K2140" t="s">
        <v>290</v>
      </c>
      <c r="L2140" s="36">
        <v>1774</v>
      </c>
      <c r="M2140">
        <v>11</v>
      </c>
      <c r="N2140" s="66">
        <v>6.1999999999999998E-3</v>
      </c>
      <c r="O2140" s="36">
        <v>1763</v>
      </c>
      <c r="P2140" s="66">
        <v>6.1999999999999998E-3</v>
      </c>
      <c r="Q2140" s="36">
        <v>1762</v>
      </c>
      <c r="R2140" s="36">
        <v>1779</v>
      </c>
      <c r="S2140" s="36">
        <v>1759</v>
      </c>
      <c r="T2140" s="66">
        <v>6.7999999999999996E-3</v>
      </c>
      <c r="U2140" s="66">
        <v>-1.1000000000000001E-3</v>
      </c>
      <c r="V2140" s="66">
        <v>-2.8E-3</v>
      </c>
      <c r="W2140" s="66">
        <v>8.5000000000000006E-3</v>
      </c>
      <c r="X2140" s="1">
        <v>10300</v>
      </c>
      <c r="Y2140" s="1">
        <v>18231</v>
      </c>
      <c r="Z2140" s="1">
        <v>9402</v>
      </c>
      <c r="AA2140" t="s">
        <v>393</v>
      </c>
      <c r="AB2140" t="s">
        <v>697</v>
      </c>
      <c r="AC2140">
        <v>52.64</v>
      </c>
      <c r="AD2140">
        <v>1.24</v>
      </c>
      <c r="AE2140">
        <v>5.64</v>
      </c>
      <c r="AF2140">
        <v>1.3</v>
      </c>
      <c r="AG2140">
        <v>300</v>
      </c>
      <c r="AH2140" s="36">
        <v>1777</v>
      </c>
      <c r="AI2140">
        <v>100</v>
      </c>
      <c r="AJ2140" s="36">
        <v>1770</v>
      </c>
      <c r="AK2140">
        <v>200</v>
      </c>
      <c r="AL2140" s="2">
        <v>0.61736111111111114</v>
      </c>
      <c r="AM2140" s="3">
        <v>46244</v>
      </c>
      <c r="AN2140" t="s">
        <v>350</v>
      </c>
      <c r="AO2140" t="s">
        <v>395</v>
      </c>
    </row>
    <row r="2141" spans="1:41">
      <c r="A2141" s="8">
        <v>46225</v>
      </c>
      <c r="B2141" s="67">
        <v>4034.24</v>
      </c>
      <c r="C2141" s="67">
        <v>0.48</v>
      </c>
      <c r="D2141" s="67">
        <v>66160</v>
      </c>
      <c r="E2141" s="67">
        <v>-0.24</v>
      </c>
      <c r="F2141" s="69">
        <v>6178</v>
      </c>
      <c r="G2141" t="s">
        <v>63</v>
      </c>
      <c r="H2141">
        <v>0</v>
      </c>
      <c r="I2141" t="s">
        <v>288</v>
      </c>
      <c r="J2141" t="s">
        <v>289</v>
      </c>
      <c r="K2141" t="s">
        <v>290</v>
      </c>
      <c r="L2141" s="36">
        <v>2453</v>
      </c>
      <c r="M2141">
        <v>34.5</v>
      </c>
      <c r="N2141" s="66">
        <v>1.43E-2</v>
      </c>
      <c r="O2141" s="36">
        <v>2418.5</v>
      </c>
      <c r="P2141" s="66">
        <v>1.4200000000000001E-2</v>
      </c>
      <c r="Q2141" s="36">
        <v>2418.5</v>
      </c>
      <c r="R2141" s="36">
        <v>2460</v>
      </c>
      <c r="S2141" s="36">
        <v>2400.5</v>
      </c>
      <c r="T2141" s="66">
        <v>1.4200000000000001E-2</v>
      </c>
      <c r="U2141" s="66">
        <v>1.1999999999999999E-3</v>
      </c>
      <c r="V2141" s="66">
        <v>-2.8E-3</v>
      </c>
      <c r="W2141" s="66">
        <v>2.18E-2</v>
      </c>
      <c r="X2141" s="1">
        <v>2764100</v>
      </c>
      <c r="Y2141" s="1">
        <v>6753871</v>
      </c>
      <c r="Z2141" s="1">
        <v>6888501</v>
      </c>
      <c r="AA2141" t="s">
        <v>868</v>
      </c>
      <c r="AB2141" t="s">
        <v>397</v>
      </c>
      <c r="AC2141">
        <v>17.64</v>
      </c>
      <c r="AD2141">
        <v>0.7</v>
      </c>
      <c r="AE2141">
        <v>2.4500000000000002</v>
      </c>
      <c r="AF2141" t="s">
        <v>230</v>
      </c>
      <c r="AG2141" s="1">
        <v>78100</v>
      </c>
      <c r="AH2141" s="36">
        <v>2453</v>
      </c>
      <c r="AI2141" s="1">
        <v>2800</v>
      </c>
      <c r="AJ2141" s="36">
        <v>2452.5</v>
      </c>
      <c r="AK2141" s="1">
        <v>2000</v>
      </c>
      <c r="AL2141" s="2">
        <v>0.63541666666666663</v>
      </c>
      <c r="AM2141" s="3">
        <v>46241</v>
      </c>
      <c r="AN2141" t="s">
        <v>298</v>
      </c>
      <c r="AO2141" t="s">
        <v>313</v>
      </c>
    </row>
    <row r="2142" spans="1:41">
      <c r="A2142" s="8">
        <v>46225</v>
      </c>
      <c r="B2142" s="67">
        <v>4034.24</v>
      </c>
      <c r="C2142" s="67">
        <v>0.48</v>
      </c>
      <c r="D2142" s="67">
        <v>66160</v>
      </c>
      <c r="E2142" s="67">
        <v>-0.24</v>
      </c>
      <c r="F2142" s="69">
        <v>6208</v>
      </c>
      <c r="G2142" t="s">
        <v>64</v>
      </c>
      <c r="H2142">
        <v>0</v>
      </c>
      <c r="I2142" t="s">
        <v>314</v>
      </c>
      <c r="J2142" t="s">
        <v>289</v>
      </c>
      <c r="K2142" t="s">
        <v>295</v>
      </c>
      <c r="L2142" s="36">
        <v>1637</v>
      </c>
      <c r="M2142">
        <v>-3</v>
      </c>
      <c r="N2142" s="66">
        <v>-1.8E-3</v>
      </c>
      <c r="O2142" s="36">
        <v>1640</v>
      </c>
      <c r="P2142" s="66">
        <v>-1.8E-3</v>
      </c>
      <c r="Q2142" s="36">
        <v>1649</v>
      </c>
      <c r="R2142" s="36">
        <v>1660</v>
      </c>
      <c r="S2142" s="36">
        <v>1603</v>
      </c>
      <c r="T2142" s="66">
        <v>-7.1999999999999998E-3</v>
      </c>
      <c r="U2142" s="66">
        <v>-1.0800000000000001E-2</v>
      </c>
      <c r="V2142" s="66">
        <v>-1.38E-2</v>
      </c>
      <c r="W2142" s="66">
        <v>2.12E-2</v>
      </c>
      <c r="X2142" s="1">
        <v>52800</v>
      </c>
      <c r="Y2142" s="1">
        <v>86628</v>
      </c>
      <c r="Z2142" s="1">
        <v>10453</v>
      </c>
      <c r="AA2142" t="s">
        <v>398</v>
      </c>
      <c r="AB2142" t="s">
        <v>399</v>
      </c>
      <c r="AC2142">
        <v>15.95</v>
      </c>
      <c r="AD2142">
        <v>1.66</v>
      </c>
      <c r="AE2142">
        <v>1.22</v>
      </c>
      <c r="AF2142">
        <v>1.9</v>
      </c>
      <c r="AG2142">
        <v>0</v>
      </c>
      <c r="AH2142" s="36">
        <v>1639</v>
      </c>
      <c r="AI2142">
        <v>500</v>
      </c>
      <c r="AJ2142" s="36">
        <v>1636</v>
      </c>
      <c r="AK2142">
        <v>100</v>
      </c>
      <c r="AL2142" s="2">
        <v>0.63541666666666663</v>
      </c>
      <c r="AM2142" s="3">
        <v>46241</v>
      </c>
      <c r="AN2142" t="s">
        <v>298</v>
      </c>
      <c r="AO2142" t="s">
        <v>395</v>
      </c>
    </row>
    <row r="2143" spans="1:41">
      <c r="A2143" s="8">
        <v>46225</v>
      </c>
      <c r="B2143" s="67">
        <v>4034.24</v>
      </c>
      <c r="C2143" s="67">
        <v>0.48</v>
      </c>
      <c r="D2143" s="67">
        <v>66160</v>
      </c>
      <c r="E2143" s="67">
        <v>-0.24</v>
      </c>
      <c r="F2143" s="69">
        <v>6356</v>
      </c>
      <c r="G2143" t="s">
        <v>65</v>
      </c>
      <c r="H2143">
        <v>0</v>
      </c>
      <c r="I2143" t="s">
        <v>314</v>
      </c>
      <c r="J2143" t="s">
        <v>289</v>
      </c>
      <c r="K2143" t="s">
        <v>290</v>
      </c>
      <c r="L2143" s="36">
        <v>1420</v>
      </c>
      <c r="M2143">
        <v>45</v>
      </c>
      <c r="N2143" s="66">
        <v>3.27E-2</v>
      </c>
      <c r="O2143" s="36">
        <v>1375</v>
      </c>
      <c r="P2143" s="66">
        <v>3.27E-2</v>
      </c>
      <c r="Q2143" s="36">
        <v>1395</v>
      </c>
      <c r="R2143" s="36">
        <v>1438</v>
      </c>
      <c r="S2143" s="36">
        <v>1368</v>
      </c>
      <c r="T2143" s="66">
        <v>1.7899999999999999E-2</v>
      </c>
      <c r="U2143" s="66">
        <v>5.5999999999999999E-3</v>
      </c>
      <c r="V2143" s="66">
        <v>-1.2500000000000001E-2</v>
      </c>
      <c r="W2143" s="66">
        <v>3.7999999999999999E-2</v>
      </c>
      <c r="X2143" s="1">
        <v>168600</v>
      </c>
      <c r="Y2143" s="1">
        <v>237351</v>
      </c>
      <c r="Z2143" s="1">
        <v>20277</v>
      </c>
      <c r="AA2143" t="s">
        <v>400</v>
      </c>
      <c r="AB2143" t="s">
        <v>401</v>
      </c>
      <c r="AC2143">
        <v>11.48</v>
      </c>
      <c r="AD2143">
        <v>1.39</v>
      </c>
      <c r="AE2143">
        <v>0.7</v>
      </c>
      <c r="AF2143" t="s">
        <v>230</v>
      </c>
      <c r="AG2143" s="1">
        <v>3900</v>
      </c>
      <c r="AH2143" s="36">
        <v>1420</v>
      </c>
      <c r="AI2143">
        <v>300</v>
      </c>
      <c r="AJ2143" s="36">
        <v>1419</v>
      </c>
      <c r="AK2143">
        <v>300</v>
      </c>
      <c r="AL2143" s="2">
        <v>0.63541666666666663</v>
      </c>
      <c r="AN2143" t="s">
        <v>298</v>
      </c>
      <c r="AO2143" t="s">
        <v>395</v>
      </c>
    </row>
    <row r="2144" spans="1:41">
      <c r="A2144" s="8">
        <v>46225</v>
      </c>
      <c r="B2144" s="67">
        <v>4034.24</v>
      </c>
      <c r="C2144" s="67">
        <v>0.48</v>
      </c>
      <c r="D2144" s="67">
        <v>66160</v>
      </c>
      <c r="E2144" s="67">
        <v>-0.24</v>
      </c>
      <c r="F2144" s="69">
        <v>6378</v>
      </c>
      <c r="G2144" t="s">
        <v>66</v>
      </c>
      <c r="H2144">
        <v>0</v>
      </c>
      <c r="I2144" t="s">
        <v>314</v>
      </c>
      <c r="J2144" t="s">
        <v>289</v>
      </c>
      <c r="K2144" t="s">
        <v>290</v>
      </c>
      <c r="L2144" s="36">
        <v>1222</v>
      </c>
      <c r="M2144">
        <v>20</v>
      </c>
      <c r="N2144" s="66">
        <v>1.66E-2</v>
      </c>
      <c r="O2144" s="36">
        <v>1202</v>
      </c>
      <c r="P2144" s="66">
        <v>1.66E-2</v>
      </c>
      <c r="Q2144" s="36">
        <v>1212</v>
      </c>
      <c r="R2144" s="36">
        <v>1233</v>
      </c>
      <c r="S2144" s="36">
        <v>1200</v>
      </c>
      <c r="T2144" s="66">
        <v>8.2000000000000007E-3</v>
      </c>
      <c r="U2144" s="66">
        <v>-2.3999999999999998E-3</v>
      </c>
      <c r="V2144" s="66">
        <v>-8.8999999999999999E-3</v>
      </c>
      <c r="W2144" s="66">
        <v>1.83E-2</v>
      </c>
      <c r="X2144" s="1">
        <v>145900</v>
      </c>
      <c r="Y2144" s="1">
        <v>177963</v>
      </c>
      <c r="Z2144" s="1">
        <v>25173</v>
      </c>
      <c r="AA2144" t="s">
        <v>402</v>
      </c>
      <c r="AB2144" t="s">
        <v>634</v>
      </c>
      <c r="AC2144">
        <v>12.72</v>
      </c>
      <c r="AD2144">
        <v>1.1399999999999999</v>
      </c>
      <c r="AE2144">
        <v>3.36</v>
      </c>
      <c r="AF2144" t="s">
        <v>230</v>
      </c>
      <c r="AG2144">
        <v>0</v>
      </c>
      <c r="AH2144" s="36">
        <v>1223</v>
      </c>
      <c r="AI2144" s="1">
        <v>1200</v>
      </c>
      <c r="AJ2144" s="36">
        <v>1220</v>
      </c>
      <c r="AK2144">
        <v>400</v>
      </c>
      <c r="AL2144" s="2">
        <v>0.63541666666666663</v>
      </c>
      <c r="AM2144" s="3">
        <v>46241</v>
      </c>
      <c r="AN2144" t="s">
        <v>298</v>
      </c>
      <c r="AO2144" t="s">
        <v>395</v>
      </c>
    </row>
    <row r="2145" spans="1:41">
      <c r="A2145" s="8">
        <v>46225</v>
      </c>
      <c r="B2145" s="67">
        <v>4034.24</v>
      </c>
      <c r="C2145" s="67">
        <v>0.48</v>
      </c>
      <c r="D2145" s="67">
        <v>66160</v>
      </c>
      <c r="E2145" s="67">
        <v>-0.24</v>
      </c>
      <c r="F2145" s="69">
        <v>6526</v>
      </c>
      <c r="G2145" t="s">
        <v>67</v>
      </c>
      <c r="H2145">
        <v>0</v>
      </c>
      <c r="I2145" t="s">
        <v>288</v>
      </c>
      <c r="J2145" t="s">
        <v>289</v>
      </c>
      <c r="K2145" t="s">
        <v>295</v>
      </c>
      <c r="L2145" s="36">
        <v>2487.5</v>
      </c>
      <c r="M2145">
        <v>15</v>
      </c>
      <c r="N2145" s="66">
        <v>6.1000000000000004E-3</v>
      </c>
      <c r="O2145" s="36">
        <v>2472.5</v>
      </c>
      <c r="P2145" s="66">
        <v>6.0000000000000001E-3</v>
      </c>
      <c r="Q2145" s="36">
        <v>2522.5</v>
      </c>
      <c r="R2145" s="36">
        <v>2582.5</v>
      </c>
      <c r="S2145" s="36">
        <v>2435.5</v>
      </c>
      <c r="T2145" s="66">
        <v>-1.38E-2</v>
      </c>
      <c r="U2145" s="66">
        <v>-2.75E-2</v>
      </c>
      <c r="V2145" s="66">
        <v>-3.6700000000000003E-2</v>
      </c>
      <c r="W2145" s="66">
        <v>2.1299999999999999E-2</v>
      </c>
      <c r="X2145" s="1">
        <v>9603800</v>
      </c>
      <c r="Y2145" s="1">
        <v>24134717</v>
      </c>
      <c r="Z2145" s="1">
        <v>447695</v>
      </c>
      <c r="AA2145" t="s">
        <v>584</v>
      </c>
      <c r="AB2145" t="s">
        <v>405</v>
      </c>
      <c r="AC2145">
        <v>43.64</v>
      </c>
      <c r="AD2145">
        <v>3.27</v>
      </c>
      <c r="AE2145">
        <v>2.0099999999999998</v>
      </c>
      <c r="AF2145" t="s">
        <v>230</v>
      </c>
      <c r="AG2145" s="1">
        <v>89600</v>
      </c>
      <c r="AH2145" s="36">
        <v>2488</v>
      </c>
      <c r="AI2145">
        <v>300</v>
      </c>
      <c r="AJ2145" s="36">
        <v>2487.5</v>
      </c>
      <c r="AK2145">
        <v>700</v>
      </c>
      <c r="AL2145" s="2">
        <v>0.63541666666666663</v>
      </c>
      <c r="AM2145" s="3">
        <v>46232</v>
      </c>
      <c r="AN2145" t="s">
        <v>298</v>
      </c>
      <c r="AO2145" t="s">
        <v>344</v>
      </c>
    </row>
    <row r="2146" spans="1:41">
      <c r="A2146" s="8">
        <v>46225</v>
      </c>
      <c r="B2146" s="67">
        <v>4034.24</v>
      </c>
      <c r="C2146" s="67">
        <v>0.48</v>
      </c>
      <c r="D2146" s="67">
        <v>66160</v>
      </c>
      <c r="E2146" s="67">
        <v>-0.24</v>
      </c>
      <c r="F2146" s="69">
        <v>6586</v>
      </c>
      <c r="G2146" t="s">
        <v>68</v>
      </c>
      <c r="H2146">
        <v>0</v>
      </c>
      <c r="I2146" t="s">
        <v>288</v>
      </c>
      <c r="J2146" t="s">
        <v>289</v>
      </c>
      <c r="K2146" t="s">
        <v>295</v>
      </c>
      <c r="L2146" s="36">
        <v>5637</v>
      </c>
      <c r="M2146">
        <v>0</v>
      </c>
      <c r="N2146" s="66">
        <v>0</v>
      </c>
      <c r="O2146" s="36">
        <v>5637</v>
      </c>
      <c r="P2146" s="66">
        <v>0</v>
      </c>
      <c r="Q2146" s="36">
        <v>5718</v>
      </c>
      <c r="R2146" s="36">
        <v>5718</v>
      </c>
      <c r="S2146" s="36">
        <v>5637</v>
      </c>
      <c r="T2146" s="66">
        <v>-1.41E-2</v>
      </c>
      <c r="U2146" s="66">
        <v>-1.15E-2</v>
      </c>
      <c r="V2146" s="66">
        <v>-1.41E-2</v>
      </c>
      <c r="W2146" s="66">
        <v>0</v>
      </c>
      <c r="X2146" s="1">
        <v>313800</v>
      </c>
      <c r="Y2146" s="1">
        <v>1782094</v>
      </c>
      <c r="Z2146" s="1">
        <v>1578458</v>
      </c>
      <c r="AA2146" t="s">
        <v>406</v>
      </c>
      <c r="AB2146" t="s">
        <v>407</v>
      </c>
      <c r="AC2146">
        <v>17.920000000000002</v>
      </c>
      <c r="AD2146">
        <v>1.46</v>
      </c>
      <c r="AE2146">
        <v>2.8</v>
      </c>
      <c r="AF2146" t="s">
        <v>230</v>
      </c>
      <c r="AG2146" s="1">
        <v>6500</v>
      </c>
      <c r="AH2146" s="36">
        <v>5639</v>
      </c>
      <c r="AI2146">
        <v>400</v>
      </c>
      <c r="AJ2146" s="36">
        <v>5635</v>
      </c>
      <c r="AK2146">
        <v>200</v>
      </c>
      <c r="AL2146" s="2">
        <v>0.63541666666666663</v>
      </c>
      <c r="AM2146" s="3">
        <v>46232</v>
      </c>
      <c r="AN2146" t="s">
        <v>298</v>
      </c>
      <c r="AO2146" t="s">
        <v>395</v>
      </c>
    </row>
    <row r="2147" spans="1:41">
      <c r="A2147" s="8">
        <v>46225</v>
      </c>
      <c r="B2147" s="67">
        <v>4034.24</v>
      </c>
      <c r="C2147" s="67">
        <v>0.48</v>
      </c>
      <c r="D2147" s="67">
        <v>66160</v>
      </c>
      <c r="E2147" s="67">
        <v>-0.24</v>
      </c>
      <c r="F2147" s="69">
        <v>6594</v>
      </c>
      <c r="G2147" t="s">
        <v>69</v>
      </c>
      <c r="H2147">
        <v>0</v>
      </c>
      <c r="I2147" t="s">
        <v>288</v>
      </c>
      <c r="J2147" t="s">
        <v>289</v>
      </c>
      <c r="K2147" t="s">
        <v>295</v>
      </c>
      <c r="L2147" s="36">
        <v>2482</v>
      </c>
      <c r="M2147">
        <v>15</v>
      </c>
      <c r="N2147" s="66">
        <v>6.1000000000000004E-3</v>
      </c>
      <c r="O2147" s="36">
        <v>2467</v>
      </c>
      <c r="P2147" s="66">
        <v>6.0000000000000001E-3</v>
      </c>
      <c r="Q2147" s="36">
        <v>2494</v>
      </c>
      <c r="R2147" s="36">
        <v>2525</v>
      </c>
      <c r="S2147" s="36">
        <v>2466</v>
      </c>
      <c r="T2147" s="66">
        <v>-4.7999999999999996E-3</v>
      </c>
      <c r="U2147" s="66">
        <v>-1.4999999999999999E-2</v>
      </c>
      <c r="V2147" s="66">
        <v>-1.7000000000000001E-2</v>
      </c>
      <c r="W2147" s="66">
        <v>6.4000000000000003E-3</v>
      </c>
      <c r="X2147" s="1">
        <v>3064000</v>
      </c>
      <c r="Y2147" s="1">
        <v>7655995</v>
      </c>
      <c r="Z2147" s="1">
        <v>2959956</v>
      </c>
      <c r="AA2147" t="s">
        <v>560</v>
      </c>
      <c r="AB2147" t="s">
        <v>409</v>
      </c>
      <c r="AC2147">
        <v>35.549999999999997</v>
      </c>
      <c r="AD2147">
        <v>1.61</v>
      </c>
      <c r="AE2147">
        <v>0</v>
      </c>
      <c r="AF2147" t="s">
        <v>230</v>
      </c>
      <c r="AG2147">
        <v>0</v>
      </c>
      <c r="AH2147" s="36">
        <v>2483</v>
      </c>
      <c r="AI2147" s="1">
        <v>3400</v>
      </c>
      <c r="AJ2147" s="36">
        <v>2482</v>
      </c>
      <c r="AK2147" s="1">
        <v>2300</v>
      </c>
      <c r="AL2147" s="2">
        <v>0.63541666666666663</v>
      </c>
      <c r="AN2147" t="s">
        <v>298</v>
      </c>
      <c r="AO2147" t="s">
        <v>344</v>
      </c>
    </row>
    <row r="2148" spans="1:41">
      <c r="A2148" s="8">
        <v>46225</v>
      </c>
      <c r="B2148" s="67">
        <v>4034.24</v>
      </c>
      <c r="C2148" s="67">
        <v>0.48</v>
      </c>
      <c r="D2148" s="67">
        <v>66160</v>
      </c>
      <c r="E2148" s="67">
        <v>-0.24</v>
      </c>
      <c r="F2148" s="69">
        <v>6674</v>
      </c>
      <c r="G2148" t="s">
        <v>70</v>
      </c>
      <c r="H2148">
        <v>0</v>
      </c>
      <c r="I2148" t="s">
        <v>288</v>
      </c>
      <c r="J2148" t="s">
        <v>289</v>
      </c>
      <c r="K2148" t="s">
        <v>290</v>
      </c>
      <c r="L2148" s="36">
        <v>5954</v>
      </c>
      <c r="M2148">
        <v>230</v>
      </c>
      <c r="N2148" s="66">
        <v>4.02E-2</v>
      </c>
      <c r="O2148" s="36">
        <v>5724</v>
      </c>
      <c r="P2148" s="66">
        <v>4.0099999999999997E-2</v>
      </c>
      <c r="Q2148" s="36">
        <v>6024</v>
      </c>
      <c r="R2148" s="36">
        <v>6149</v>
      </c>
      <c r="S2148" s="36">
        <v>5853</v>
      </c>
      <c r="T2148" s="66">
        <v>-1.1599999999999999E-2</v>
      </c>
      <c r="U2148" s="66">
        <v>-2.5999999999999999E-2</v>
      </c>
      <c r="V2148" s="66">
        <v>-3.1699999999999999E-2</v>
      </c>
      <c r="W2148" s="66">
        <v>1.72E-2</v>
      </c>
      <c r="X2148" s="1">
        <v>884900</v>
      </c>
      <c r="Y2148" s="1">
        <v>5355655</v>
      </c>
      <c r="Z2148" s="1">
        <v>598058</v>
      </c>
      <c r="AA2148" t="s">
        <v>679</v>
      </c>
      <c r="AB2148" t="s">
        <v>411</v>
      </c>
      <c r="AC2148">
        <v>16.010000000000002</v>
      </c>
      <c r="AD2148">
        <v>1.51</v>
      </c>
      <c r="AE2148">
        <v>1.65</v>
      </c>
      <c r="AF2148" t="s">
        <v>230</v>
      </c>
      <c r="AG2148" s="1">
        <v>8800</v>
      </c>
      <c r="AH2148" s="36">
        <v>5954</v>
      </c>
      <c r="AI2148">
        <v>800</v>
      </c>
      <c r="AJ2148" s="36">
        <v>5953</v>
      </c>
      <c r="AK2148">
        <v>200</v>
      </c>
      <c r="AL2148" s="2">
        <v>0.63541666666666663</v>
      </c>
      <c r="AM2148" s="3">
        <v>46239</v>
      </c>
      <c r="AN2148" t="s">
        <v>298</v>
      </c>
      <c r="AO2148" t="s">
        <v>344</v>
      </c>
    </row>
    <row r="2149" spans="1:41">
      <c r="A2149" s="8">
        <v>46225</v>
      </c>
      <c r="B2149" s="67">
        <v>4034.24</v>
      </c>
      <c r="C2149" s="67">
        <v>0.48</v>
      </c>
      <c r="D2149" s="67">
        <v>66160</v>
      </c>
      <c r="E2149" s="67">
        <v>-0.24</v>
      </c>
      <c r="F2149" s="69">
        <v>6758</v>
      </c>
      <c r="G2149" t="s">
        <v>71</v>
      </c>
      <c r="H2149">
        <v>0</v>
      </c>
      <c r="I2149" t="s">
        <v>288</v>
      </c>
      <c r="J2149" t="s">
        <v>289</v>
      </c>
      <c r="K2149" t="s">
        <v>290</v>
      </c>
      <c r="L2149" s="36">
        <v>3458</v>
      </c>
      <c r="M2149">
        <v>0</v>
      </c>
      <c r="N2149" s="66">
        <v>0</v>
      </c>
      <c r="O2149" s="36">
        <v>3458</v>
      </c>
      <c r="P2149" s="66">
        <v>0</v>
      </c>
      <c r="Q2149" s="36">
        <v>3400</v>
      </c>
      <c r="R2149" s="36">
        <v>3467</v>
      </c>
      <c r="S2149" s="36">
        <v>3400</v>
      </c>
      <c r="T2149" s="66">
        <v>1.7000000000000001E-2</v>
      </c>
      <c r="U2149" s="66">
        <v>8.0999999999999996E-3</v>
      </c>
      <c r="V2149" s="66">
        <v>-2.5000000000000001E-3</v>
      </c>
      <c r="W2149" s="66">
        <v>1.7000000000000001E-2</v>
      </c>
      <c r="X2149" s="1">
        <v>9394500</v>
      </c>
      <c r="Y2149" s="1">
        <v>32252705</v>
      </c>
      <c r="Z2149" s="1">
        <v>20628063</v>
      </c>
      <c r="AA2149" t="s">
        <v>412</v>
      </c>
      <c r="AB2149" t="s">
        <v>413</v>
      </c>
      <c r="AC2149">
        <v>17.5</v>
      </c>
      <c r="AD2149">
        <v>2.5099999999999998</v>
      </c>
      <c r="AE2149">
        <v>1.01</v>
      </c>
      <c r="AF2149" t="s">
        <v>230</v>
      </c>
      <c r="AG2149" s="1">
        <v>407100</v>
      </c>
      <c r="AH2149" s="36">
        <v>3458</v>
      </c>
      <c r="AI2149" s="1">
        <v>5000</v>
      </c>
      <c r="AJ2149" s="36">
        <v>3457</v>
      </c>
      <c r="AK2149" s="1">
        <v>2900</v>
      </c>
      <c r="AL2149" s="2">
        <v>0.63541666666666663</v>
      </c>
      <c r="AN2149" t="s">
        <v>298</v>
      </c>
      <c r="AO2149" t="s">
        <v>344</v>
      </c>
    </row>
    <row r="2150" spans="1:41">
      <c r="A2150" s="8">
        <v>46225</v>
      </c>
      <c r="B2150" s="67">
        <v>4034.24</v>
      </c>
      <c r="C2150" s="67">
        <v>0.48</v>
      </c>
      <c r="D2150" s="67">
        <v>66160</v>
      </c>
      <c r="E2150" s="67">
        <v>-0.24</v>
      </c>
      <c r="F2150" s="69">
        <v>6810</v>
      </c>
      <c r="G2150" t="s">
        <v>72</v>
      </c>
      <c r="H2150">
        <v>0</v>
      </c>
      <c r="I2150" t="s">
        <v>288</v>
      </c>
      <c r="J2150" t="s">
        <v>289</v>
      </c>
      <c r="K2150" t="s">
        <v>290</v>
      </c>
      <c r="L2150" s="36">
        <v>2102</v>
      </c>
      <c r="M2150">
        <v>6</v>
      </c>
      <c r="N2150" s="66">
        <v>2.8999999999999998E-3</v>
      </c>
      <c r="O2150" s="36">
        <v>2096</v>
      </c>
      <c r="P2150" s="66">
        <v>2.8E-3</v>
      </c>
      <c r="Q2150" s="36">
        <v>2096</v>
      </c>
      <c r="R2150" s="36">
        <v>2128</v>
      </c>
      <c r="S2150" s="36">
        <v>2096</v>
      </c>
      <c r="T2150" s="66">
        <v>2.8E-3</v>
      </c>
      <c r="U2150" s="66">
        <v>-4.7000000000000002E-3</v>
      </c>
      <c r="V2150" s="66">
        <v>-1.2200000000000001E-2</v>
      </c>
      <c r="W2150" s="66">
        <v>2.8E-3</v>
      </c>
      <c r="X2150" s="1">
        <v>100400</v>
      </c>
      <c r="Y2150" s="1">
        <v>212078</v>
      </c>
      <c r="Z2150" s="1">
        <v>85475</v>
      </c>
      <c r="AA2150" t="s">
        <v>414</v>
      </c>
      <c r="AB2150" t="s">
        <v>415</v>
      </c>
      <c r="AC2150">
        <v>11.56</v>
      </c>
      <c r="AD2150">
        <v>0.88</v>
      </c>
      <c r="AE2150">
        <v>2.66</v>
      </c>
      <c r="AF2150" t="s">
        <v>230</v>
      </c>
      <c r="AG2150" s="1">
        <v>20000</v>
      </c>
      <c r="AH2150" s="36">
        <v>2101</v>
      </c>
      <c r="AI2150">
        <v>100</v>
      </c>
      <c r="AJ2150" s="36">
        <v>2099</v>
      </c>
      <c r="AK2150">
        <v>200</v>
      </c>
      <c r="AL2150" s="2">
        <v>0.63541666666666663</v>
      </c>
      <c r="AM2150" s="3">
        <v>46234</v>
      </c>
      <c r="AN2150" t="s">
        <v>298</v>
      </c>
      <c r="AO2150" t="s">
        <v>344</v>
      </c>
    </row>
    <row r="2151" spans="1:41">
      <c r="A2151" s="8">
        <v>46225</v>
      </c>
      <c r="B2151" s="67">
        <v>4034.24</v>
      </c>
      <c r="C2151" s="67">
        <v>0.48</v>
      </c>
      <c r="D2151" s="67">
        <v>66160</v>
      </c>
      <c r="E2151" s="67">
        <v>-0.24</v>
      </c>
      <c r="F2151" s="69">
        <v>6841</v>
      </c>
      <c r="G2151" t="s">
        <v>73</v>
      </c>
      <c r="H2151">
        <v>0</v>
      </c>
      <c r="I2151" t="s">
        <v>288</v>
      </c>
      <c r="J2151" t="s">
        <v>289</v>
      </c>
      <c r="K2151" t="s">
        <v>295</v>
      </c>
      <c r="L2151" s="36">
        <v>5724</v>
      </c>
      <c r="M2151">
        <v>17</v>
      </c>
      <c r="N2151" s="66">
        <v>3.0000000000000001E-3</v>
      </c>
      <c r="O2151" s="36">
        <v>5707</v>
      </c>
      <c r="P2151" s="66">
        <v>2.8999999999999998E-3</v>
      </c>
      <c r="Q2151" s="36">
        <v>5719</v>
      </c>
      <c r="R2151" s="36">
        <v>5825</v>
      </c>
      <c r="S2151" s="36">
        <v>5678</v>
      </c>
      <c r="T2151" s="66">
        <v>8.0000000000000004E-4</v>
      </c>
      <c r="U2151" s="66">
        <v>-1.0800000000000001E-2</v>
      </c>
      <c r="V2151" s="66">
        <v>-1.7299999999999999E-2</v>
      </c>
      <c r="W2151" s="66">
        <v>8.0999999999999996E-3</v>
      </c>
      <c r="X2151" s="1">
        <v>562900</v>
      </c>
      <c r="Y2151" s="1">
        <v>3247091</v>
      </c>
      <c r="Z2151" s="1">
        <v>1472219</v>
      </c>
      <c r="AA2151" t="s">
        <v>416</v>
      </c>
      <c r="AB2151" t="s">
        <v>635</v>
      </c>
      <c r="AC2151">
        <v>24.51</v>
      </c>
      <c r="AD2151">
        <v>2.8</v>
      </c>
      <c r="AE2151">
        <v>1.61</v>
      </c>
      <c r="AF2151" t="s">
        <v>230</v>
      </c>
      <c r="AG2151" s="1">
        <v>9400</v>
      </c>
      <c r="AH2151" s="36">
        <v>5724</v>
      </c>
      <c r="AI2151">
        <v>800</v>
      </c>
      <c r="AJ2151" s="36">
        <v>5722</v>
      </c>
      <c r="AK2151">
        <v>200</v>
      </c>
      <c r="AL2151" s="2">
        <v>0.63541666666666663</v>
      </c>
      <c r="AM2151" s="3">
        <v>46238</v>
      </c>
      <c r="AN2151" t="s">
        <v>298</v>
      </c>
      <c r="AO2151" t="s">
        <v>344</v>
      </c>
    </row>
    <row r="2152" spans="1:41">
      <c r="A2152" s="8">
        <v>46225</v>
      </c>
      <c r="B2152" s="67">
        <v>4034.24</v>
      </c>
      <c r="C2152" s="67">
        <v>0.48</v>
      </c>
      <c r="D2152" s="67">
        <v>66160</v>
      </c>
      <c r="E2152" s="67">
        <v>-0.24</v>
      </c>
      <c r="F2152" s="69">
        <v>6890</v>
      </c>
      <c r="G2152" t="s">
        <v>74</v>
      </c>
      <c r="H2152">
        <v>0</v>
      </c>
      <c r="I2152" t="s">
        <v>314</v>
      </c>
      <c r="J2152" t="s">
        <v>289</v>
      </c>
      <c r="K2152" t="s">
        <v>290</v>
      </c>
      <c r="L2152" s="36">
        <v>7510</v>
      </c>
      <c r="M2152">
        <v>310</v>
      </c>
      <c r="N2152" s="66">
        <v>4.3099999999999999E-2</v>
      </c>
      <c r="O2152" s="36">
        <v>7200</v>
      </c>
      <c r="P2152" s="66">
        <v>4.2999999999999997E-2</v>
      </c>
      <c r="Q2152" s="36">
        <v>7750</v>
      </c>
      <c r="R2152" s="36">
        <v>7890</v>
      </c>
      <c r="S2152" s="36">
        <v>7480</v>
      </c>
      <c r="T2152" s="66">
        <v>-3.09E-2</v>
      </c>
      <c r="U2152" s="66">
        <v>-3.7100000000000001E-2</v>
      </c>
      <c r="V2152" s="66">
        <v>-4.8099999999999997E-2</v>
      </c>
      <c r="W2152" s="66">
        <v>4.0000000000000001E-3</v>
      </c>
      <c r="X2152" s="1">
        <v>1072800</v>
      </c>
      <c r="Y2152" s="1">
        <v>8251678</v>
      </c>
      <c r="Z2152" s="1">
        <v>395869</v>
      </c>
      <c r="AA2152" t="s">
        <v>680</v>
      </c>
      <c r="AB2152" t="s">
        <v>419</v>
      </c>
      <c r="AC2152">
        <v>17.149999999999999</v>
      </c>
      <c r="AD2152">
        <v>1.35</v>
      </c>
      <c r="AE2152">
        <v>2.66</v>
      </c>
      <c r="AF2152" t="s">
        <v>230</v>
      </c>
      <c r="AG2152" s="1">
        <v>14500</v>
      </c>
      <c r="AH2152" s="36">
        <v>7510</v>
      </c>
      <c r="AI2152" s="1">
        <v>1400</v>
      </c>
      <c r="AJ2152" s="36">
        <v>7500</v>
      </c>
      <c r="AK2152" s="1">
        <v>1500</v>
      </c>
      <c r="AL2152" s="2">
        <v>0.63541666666666663</v>
      </c>
      <c r="AM2152" s="3">
        <v>46248</v>
      </c>
      <c r="AN2152" t="s">
        <v>293</v>
      </c>
      <c r="AO2152" t="s">
        <v>344</v>
      </c>
    </row>
    <row r="2153" spans="1:41">
      <c r="A2153" s="8">
        <v>46225</v>
      </c>
      <c r="B2153" s="67">
        <v>4034.24</v>
      </c>
      <c r="C2153" s="67">
        <v>0.48</v>
      </c>
      <c r="D2153" s="67">
        <v>66160</v>
      </c>
      <c r="E2153" s="67">
        <v>-0.24</v>
      </c>
      <c r="F2153" s="69">
        <v>6925</v>
      </c>
      <c r="G2153" t="s">
        <v>75</v>
      </c>
      <c r="H2153">
        <v>0</v>
      </c>
      <c r="I2153" t="s">
        <v>288</v>
      </c>
      <c r="J2153" t="s">
        <v>289</v>
      </c>
      <c r="K2153" t="s">
        <v>295</v>
      </c>
      <c r="L2153" s="36">
        <v>4112</v>
      </c>
      <c r="M2153">
        <v>64</v>
      </c>
      <c r="N2153" s="66">
        <v>1.5800000000000002E-2</v>
      </c>
      <c r="O2153" s="36">
        <v>4048</v>
      </c>
      <c r="P2153" s="66">
        <v>1.5800000000000002E-2</v>
      </c>
      <c r="Q2153" s="36">
        <v>4160</v>
      </c>
      <c r="R2153" s="36">
        <v>4215</v>
      </c>
      <c r="S2153" s="36">
        <v>4102</v>
      </c>
      <c r="T2153" s="66">
        <v>-1.15E-2</v>
      </c>
      <c r="U2153" s="66">
        <v>-2.4400000000000002E-2</v>
      </c>
      <c r="V2153" s="66">
        <v>-2.4400000000000002E-2</v>
      </c>
      <c r="W2153" s="66">
        <v>2.3999999999999998E-3</v>
      </c>
      <c r="X2153" s="1">
        <v>235300</v>
      </c>
      <c r="Y2153" s="1">
        <v>980612</v>
      </c>
      <c r="Z2153" s="1">
        <v>343352</v>
      </c>
      <c r="AA2153" t="s">
        <v>698</v>
      </c>
      <c r="AB2153" t="s">
        <v>421</v>
      </c>
      <c r="AC2153">
        <v>31.08</v>
      </c>
      <c r="AD2153">
        <v>1.65</v>
      </c>
      <c r="AE2153">
        <v>1.7</v>
      </c>
      <c r="AF2153" t="s">
        <v>230</v>
      </c>
      <c r="AG2153" s="1">
        <v>8100</v>
      </c>
      <c r="AH2153" s="36">
        <v>4114</v>
      </c>
      <c r="AI2153">
        <v>300</v>
      </c>
      <c r="AJ2153" s="36">
        <v>4110</v>
      </c>
      <c r="AK2153">
        <v>600</v>
      </c>
      <c r="AL2153" s="2">
        <v>0.63541666666666663</v>
      </c>
      <c r="AM2153" s="3">
        <v>46238</v>
      </c>
      <c r="AN2153" t="s">
        <v>298</v>
      </c>
      <c r="AO2153" t="s">
        <v>344</v>
      </c>
    </row>
    <row r="2154" spans="1:41">
      <c r="A2154" s="8">
        <v>46225</v>
      </c>
      <c r="B2154" s="67">
        <v>4034.24</v>
      </c>
      <c r="C2154" s="67">
        <v>0.48</v>
      </c>
      <c r="D2154" s="67">
        <v>66160</v>
      </c>
      <c r="E2154" s="67">
        <v>-0.24</v>
      </c>
      <c r="F2154" s="69">
        <v>6963</v>
      </c>
      <c r="G2154" t="s">
        <v>76</v>
      </c>
      <c r="H2154">
        <v>0</v>
      </c>
      <c r="I2154" t="s">
        <v>288</v>
      </c>
      <c r="J2154" t="s">
        <v>289</v>
      </c>
      <c r="K2154" t="s">
        <v>295</v>
      </c>
      <c r="L2154" s="36">
        <v>4814</v>
      </c>
      <c r="M2154">
        <v>80</v>
      </c>
      <c r="N2154" s="66">
        <v>1.6899999999999998E-2</v>
      </c>
      <c r="O2154" s="36">
        <v>4734</v>
      </c>
      <c r="P2154" s="66">
        <v>1.6799999999999999E-2</v>
      </c>
      <c r="Q2154" s="36">
        <v>4978</v>
      </c>
      <c r="R2154" s="36">
        <v>5018</v>
      </c>
      <c r="S2154" s="36">
        <v>4792</v>
      </c>
      <c r="T2154" s="66">
        <v>-3.2899999999999999E-2</v>
      </c>
      <c r="U2154" s="66">
        <v>-1.7299999999999999E-2</v>
      </c>
      <c r="V2154" s="66">
        <v>-4.0599999999999997E-2</v>
      </c>
      <c r="W2154" s="66">
        <v>4.4999999999999997E-3</v>
      </c>
      <c r="X2154" s="1">
        <v>4404600</v>
      </c>
      <c r="Y2154" s="1">
        <v>21643867</v>
      </c>
      <c r="Z2154" s="1">
        <v>1943700</v>
      </c>
      <c r="AA2154" t="s">
        <v>713</v>
      </c>
      <c r="AB2154" t="s">
        <v>423</v>
      </c>
      <c r="AC2154">
        <v>64.099999999999994</v>
      </c>
      <c r="AD2154">
        <v>2.4500000000000002</v>
      </c>
      <c r="AE2154">
        <v>1.04</v>
      </c>
      <c r="AF2154" t="s">
        <v>230</v>
      </c>
      <c r="AG2154" s="1">
        <v>46400</v>
      </c>
      <c r="AH2154" s="36">
        <v>4815</v>
      </c>
      <c r="AI2154">
        <v>900</v>
      </c>
      <c r="AJ2154" s="36">
        <v>4813</v>
      </c>
      <c r="AK2154">
        <v>800</v>
      </c>
      <c r="AL2154" s="2">
        <v>0.63541666666666663</v>
      </c>
      <c r="AM2154" s="3">
        <v>46239</v>
      </c>
      <c r="AN2154" t="s">
        <v>298</v>
      </c>
      <c r="AO2154" t="s">
        <v>344</v>
      </c>
    </row>
    <row r="2155" spans="1:41">
      <c r="A2155" s="8">
        <v>46225</v>
      </c>
      <c r="B2155" s="67">
        <v>4034.24</v>
      </c>
      <c r="C2155" s="67">
        <v>0.48</v>
      </c>
      <c r="D2155" s="67">
        <v>66160</v>
      </c>
      <c r="E2155" s="67">
        <v>-0.24</v>
      </c>
      <c r="F2155" s="69">
        <v>7011</v>
      </c>
      <c r="G2155" t="s">
        <v>77</v>
      </c>
      <c r="H2155">
        <v>0</v>
      </c>
      <c r="I2155" t="s">
        <v>288</v>
      </c>
      <c r="J2155" t="s">
        <v>289</v>
      </c>
      <c r="K2155" t="s">
        <v>295</v>
      </c>
      <c r="L2155" s="36">
        <v>3894</v>
      </c>
      <c r="M2155">
        <v>42</v>
      </c>
      <c r="N2155" s="66">
        <v>1.09E-2</v>
      </c>
      <c r="O2155" s="36">
        <v>3852</v>
      </c>
      <c r="P2155" s="66">
        <v>1.09E-2</v>
      </c>
      <c r="Q2155" s="36">
        <v>3809</v>
      </c>
      <c r="R2155" s="36">
        <v>3916</v>
      </c>
      <c r="S2155" s="36">
        <v>3804</v>
      </c>
      <c r="T2155" s="66">
        <v>2.23E-2</v>
      </c>
      <c r="U2155" s="66">
        <v>-1.1999999999999999E-3</v>
      </c>
      <c r="V2155" s="66">
        <v>-5.5999999999999999E-3</v>
      </c>
      <c r="W2155" s="66">
        <v>2.3599999999999999E-2</v>
      </c>
      <c r="X2155" s="1">
        <v>10527600</v>
      </c>
      <c r="Y2155" s="1">
        <v>40848708</v>
      </c>
      <c r="Z2155" s="1">
        <v>13136984</v>
      </c>
      <c r="AA2155" t="s">
        <v>424</v>
      </c>
      <c r="AB2155" t="s">
        <v>636</v>
      </c>
      <c r="AC2155">
        <v>34.42</v>
      </c>
      <c r="AD2155">
        <v>4.2300000000000004</v>
      </c>
      <c r="AE2155">
        <v>0.74</v>
      </c>
      <c r="AF2155" t="s">
        <v>230</v>
      </c>
      <c r="AG2155" s="1">
        <v>607000</v>
      </c>
      <c r="AH2155" s="36">
        <v>3895</v>
      </c>
      <c r="AI2155" s="1">
        <v>3200</v>
      </c>
      <c r="AJ2155" s="36">
        <v>3894</v>
      </c>
      <c r="AK2155">
        <v>800</v>
      </c>
      <c r="AL2155" s="2">
        <v>0.63541666666666663</v>
      </c>
      <c r="AM2155" s="3">
        <v>46238</v>
      </c>
      <c r="AN2155" t="s">
        <v>298</v>
      </c>
      <c r="AO2155" t="s">
        <v>395</v>
      </c>
    </row>
    <row r="2156" spans="1:41">
      <c r="A2156" s="8">
        <v>46225</v>
      </c>
      <c r="B2156" s="67">
        <v>4034.24</v>
      </c>
      <c r="C2156" s="67">
        <v>0.48</v>
      </c>
      <c r="D2156" s="67">
        <v>66160</v>
      </c>
      <c r="E2156" s="67">
        <v>-0.24</v>
      </c>
      <c r="F2156" s="69">
        <v>7013</v>
      </c>
      <c r="G2156" t="s">
        <v>78</v>
      </c>
      <c r="H2156">
        <v>0</v>
      </c>
      <c r="I2156" t="s">
        <v>288</v>
      </c>
      <c r="J2156" t="s">
        <v>289</v>
      </c>
      <c r="K2156" t="s">
        <v>290</v>
      </c>
      <c r="L2156" s="36">
        <v>2784.5</v>
      </c>
      <c r="M2156">
        <v>4.5</v>
      </c>
      <c r="N2156" s="66">
        <v>1.6000000000000001E-3</v>
      </c>
      <c r="O2156" s="36">
        <v>2780</v>
      </c>
      <c r="P2156" s="66">
        <v>1.6000000000000001E-3</v>
      </c>
      <c r="Q2156" s="36">
        <v>2800</v>
      </c>
      <c r="R2156" s="36">
        <v>2831</v>
      </c>
      <c r="S2156" s="36">
        <v>2747</v>
      </c>
      <c r="T2156" s="66">
        <v>-5.4999999999999997E-3</v>
      </c>
      <c r="U2156" s="66">
        <v>-1.18E-2</v>
      </c>
      <c r="V2156" s="66">
        <v>-1.6400000000000001E-2</v>
      </c>
      <c r="W2156" s="66">
        <v>1.3599999999999999E-2</v>
      </c>
      <c r="X2156" s="1">
        <v>7768500</v>
      </c>
      <c r="Y2156" s="1">
        <v>21738567</v>
      </c>
      <c r="Z2156" s="1">
        <v>3014944</v>
      </c>
      <c r="AA2156" t="s">
        <v>426</v>
      </c>
      <c r="AB2156" t="s">
        <v>637</v>
      </c>
      <c r="AC2156">
        <v>17.89</v>
      </c>
      <c r="AD2156">
        <v>4.5199999999999996</v>
      </c>
      <c r="AE2156">
        <v>0.83</v>
      </c>
      <c r="AF2156" t="s">
        <v>230</v>
      </c>
      <c r="AG2156" s="1">
        <v>336900</v>
      </c>
      <c r="AH2156" s="36">
        <v>2785</v>
      </c>
      <c r="AI2156" s="1">
        <v>1400</v>
      </c>
      <c r="AJ2156" s="36">
        <v>2784</v>
      </c>
      <c r="AK2156" s="1">
        <v>1400</v>
      </c>
      <c r="AL2156" s="2">
        <v>0.63541666666666663</v>
      </c>
      <c r="AM2156" s="3">
        <v>46239</v>
      </c>
      <c r="AN2156" t="s">
        <v>298</v>
      </c>
      <c r="AO2156" t="s">
        <v>395</v>
      </c>
    </row>
    <row r="2157" spans="1:41">
      <c r="A2157" s="8">
        <v>46225</v>
      </c>
      <c r="B2157" s="67">
        <v>4034.24</v>
      </c>
      <c r="C2157" s="67">
        <v>0.48</v>
      </c>
      <c r="D2157" s="67">
        <v>66160</v>
      </c>
      <c r="E2157" s="67">
        <v>-0.24</v>
      </c>
      <c r="F2157" s="69">
        <v>7047</v>
      </c>
      <c r="G2157" t="s">
        <v>79</v>
      </c>
      <c r="H2157">
        <v>0</v>
      </c>
      <c r="I2157" t="s">
        <v>347</v>
      </c>
      <c r="J2157" t="s">
        <v>289</v>
      </c>
      <c r="K2157" t="s">
        <v>295</v>
      </c>
      <c r="L2157" s="36">
        <v>2490</v>
      </c>
      <c r="M2157">
        <v>-49</v>
      </c>
      <c r="N2157" s="66">
        <v>-1.9300000000000001E-2</v>
      </c>
      <c r="O2157" s="36">
        <v>2539</v>
      </c>
      <c r="P2157" s="66">
        <v>-1.9199999999999998E-2</v>
      </c>
      <c r="Q2157" s="36">
        <v>2539</v>
      </c>
      <c r="R2157" s="36">
        <v>2539</v>
      </c>
      <c r="S2157" s="36">
        <v>2464</v>
      </c>
      <c r="T2157" s="66">
        <v>-1.9199999999999998E-2</v>
      </c>
      <c r="U2157" s="66">
        <v>-6.3E-3</v>
      </c>
      <c r="V2157" s="66">
        <v>-1.9199999999999998E-2</v>
      </c>
      <c r="W2157" s="66">
        <v>1.0500000000000001E-2</v>
      </c>
      <c r="X2157" s="1">
        <v>55700</v>
      </c>
      <c r="Y2157" s="1">
        <v>139020</v>
      </c>
      <c r="Z2157" s="1">
        <v>35348</v>
      </c>
      <c r="AA2157" t="s">
        <v>840</v>
      </c>
      <c r="AB2157" t="s">
        <v>638</v>
      </c>
      <c r="AC2157">
        <v>9.86</v>
      </c>
      <c r="AD2157">
        <v>3.09</v>
      </c>
      <c r="AE2157">
        <v>0.52</v>
      </c>
      <c r="AF2157" t="s">
        <v>230</v>
      </c>
      <c r="AG2157">
        <v>0</v>
      </c>
      <c r="AH2157" s="36">
        <v>2491</v>
      </c>
      <c r="AI2157">
        <v>100</v>
      </c>
      <c r="AJ2157" s="36">
        <v>2489</v>
      </c>
      <c r="AK2157">
        <v>100</v>
      </c>
      <c r="AL2157" s="2">
        <v>0.63541666666666663</v>
      </c>
      <c r="AM2157" s="3">
        <v>46246</v>
      </c>
      <c r="AN2157" t="s">
        <v>298</v>
      </c>
      <c r="AO2157" t="s">
        <v>313</v>
      </c>
    </row>
    <row r="2158" spans="1:41">
      <c r="A2158" s="8">
        <v>46225</v>
      </c>
      <c r="B2158" s="67">
        <v>4034.24</v>
      </c>
      <c r="C2158" s="67">
        <v>0.48</v>
      </c>
      <c r="D2158" s="67">
        <v>66160</v>
      </c>
      <c r="E2158" s="67">
        <v>-0.24</v>
      </c>
      <c r="F2158" s="69">
        <v>7084</v>
      </c>
      <c r="G2158" t="s">
        <v>80</v>
      </c>
      <c r="H2158">
        <v>0</v>
      </c>
      <c r="I2158" t="s">
        <v>347</v>
      </c>
      <c r="J2158" t="s">
        <v>323</v>
      </c>
      <c r="K2158" t="s">
        <v>290</v>
      </c>
      <c r="L2158" s="36">
        <v>2759</v>
      </c>
      <c r="M2158">
        <v>8</v>
      </c>
      <c r="N2158" s="66">
        <v>2.8999999999999998E-3</v>
      </c>
      <c r="O2158" s="36">
        <v>2751</v>
      </c>
      <c r="P2158" s="66">
        <v>2.8999999999999998E-3</v>
      </c>
      <c r="Q2158" s="36">
        <v>2743</v>
      </c>
      <c r="R2158" s="36">
        <v>2759</v>
      </c>
      <c r="S2158" s="36">
        <v>2736</v>
      </c>
      <c r="T2158" s="66">
        <v>5.7999999999999996E-3</v>
      </c>
      <c r="U2158" s="66">
        <v>2.8999999999999998E-3</v>
      </c>
      <c r="V2158" s="66">
        <v>0</v>
      </c>
      <c r="W2158" s="66">
        <v>8.3999999999999995E-3</v>
      </c>
      <c r="X2158" s="1">
        <v>2200</v>
      </c>
      <c r="Y2158" s="1">
        <v>6039</v>
      </c>
      <c r="Z2158" s="1">
        <v>8992</v>
      </c>
      <c r="AA2158" t="s">
        <v>430</v>
      </c>
      <c r="AB2158" t="s">
        <v>642</v>
      </c>
      <c r="AC2158">
        <v>40.21</v>
      </c>
      <c r="AD2158">
        <v>1.43</v>
      </c>
      <c r="AE2158">
        <v>3.81</v>
      </c>
      <c r="AF2158">
        <v>0.6</v>
      </c>
      <c r="AG2158">
        <v>100</v>
      </c>
      <c r="AH2158" s="36">
        <v>2759</v>
      </c>
      <c r="AI2158">
        <v>300</v>
      </c>
      <c r="AJ2158" s="36">
        <v>2746</v>
      </c>
      <c r="AK2158">
        <v>100</v>
      </c>
      <c r="AL2158" s="2">
        <v>0.60763888888888884</v>
      </c>
      <c r="AM2158" s="3">
        <v>46248</v>
      </c>
      <c r="AN2158" t="s">
        <v>298</v>
      </c>
      <c r="AO2158" t="s">
        <v>313</v>
      </c>
    </row>
    <row r="2159" spans="1:41">
      <c r="A2159" s="8">
        <v>46225</v>
      </c>
      <c r="B2159" s="67">
        <v>4034.24</v>
      </c>
      <c r="C2159" s="67">
        <v>0.48</v>
      </c>
      <c r="D2159" s="67">
        <v>66160</v>
      </c>
      <c r="E2159" s="67">
        <v>-0.24</v>
      </c>
      <c r="F2159" s="69">
        <v>7182</v>
      </c>
      <c r="G2159" t="s">
        <v>81</v>
      </c>
      <c r="H2159">
        <v>0</v>
      </c>
      <c r="I2159" t="s">
        <v>288</v>
      </c>
      <c r="J2159" t="s">
        <v>289</v>
      </c>
      <c r="K2159" t="s">
        <v>295</v>
      </c>
      <c r="L2159" s="36">
        <v>3402</v>
      </c>
      <c r="M2159">
        <v>54</v>
      </c>
      <c r="N2159" s="66">
        <v>1.61E-2</v>
      </c>
      <c r="O2159" s="36">
        <v>3348</v>
      </c>
      <c r="P2159" s="66">
        <v>1.61E-2</v>
      </c>
      <c r="Q2159" s="36">
        <v>3404</v>
      </c>
      <c r="R2159" s="36">
        <v>3460</v>
      </c>
      <c r="S2159" s="36">
        <v>3364</v>
      </c>
      <c r="T2159" s="66">
        <v>-5.0000000000000001E-4</v>
      </c>
      <c r="U2159" s="66">
        <v>-1.3599999999999999E-2</v>
      </c>
      <c r="V2159" s="66">
        <v>-1.67E-2</v>
      </c>
      <c r="W2159" s="66">
        <v>1.12E-2</v>
      </c>
      <c r="X2159" s="1">
        <v>5828900</v>
      </c>
      <c r="Y2159" s="1">
        <v>19952390</v>
      </c>
      <c r="Z2159" s="1">
        <v>12165139</v>
      </c>
      <c r="AA2159" t="s">
        <v>715</v>
      </c>
      <c r="AB2159" t="s">
        <v>433</v>
      </c>
      <c r="AC2159">
        <v>18.350000000000001</v>
      </c>
      <c r="AD2159">
        <v>1.31</v>
      </c>
      <c r="AE2159">
        <v>2.73</v>
      </c>
      <c r="AF2159" t="s">
        <v>230</v>
      </c>
      <c r="AG2159" s="1">
        <v>97000</v>
      </c>
      <c r="AH2159" s="36">
        <v>3403</v>
      </c>
      <c r="AI2159" s="1">
        <v>1300</v>
      </c>
      <c r="AJ2159" s="36">
        <v>3402</v>
      </c>
      <c r="AK2159" s="1">
        <v>3700</v>
      </c>
      <c r="AL2159" s="2">
        <v>0.63541666666666663</v>
      </c>
      <c r="AM2159" s="3">
        <v>46241</v>
      </c>
      <c r="AN2159" t="s">
        <v>298</v>
      </c>
      <c r="AO2159" t="s">
        <v>434</v>
      </c>
    </row>
    <row r="2160" spans="1:41">
      <c r="A2160" s="8">
        <v>46225</v>
      </c>
      <c r="B2160" s="67">
        <v>4034.24</v>
      </c>
      <c r="C2160" s="67">
        <v>0.48</v>
      </c>
      <c r="D2160" s="67">
        <v>66160</v>
      </c>
      <c r="E2160" s="67">
        <v>-0.24</v>
      </c>
      <c r="F2160" s="69">
        <v>7203</v>
      </c>
      <c r="G2160" t="s">
        <v>82</v>
      </c>
      <c r="H2160">
        <v>0</v>
      </c>
      <c r="I2160" t="s">
        <v>288</v>
      </c>
      <c r="J2160" t="s">
        <v>289</v>
      </c>
      <c r="K2160" t="s">
        <v>295</v>
      </c>
      <c r="L2160" s="36">
        <v>2941.5</v>
      </c>
      <c r="M2160">
        <v>-3</v>
      </c>
      <c r="N2160" s="66">
        <v>-1E-3</v>
      </c>
      <c r="O2160" s="36">
        <v>2944.5</v>
      </c>
      <c r="P2160" s="66">
        <v>-1E-3</v>
      </c>
      <c r="Q2160" s="36">
        <v>2921.5</v>
      </c>
      <c r="R2160" s="36">
        <v>2951</v>
      </c>
      <c r="S2160" s="36">
        <v>2897.5</v>
      </c>
      <c r="T2160" s="66">
        <v>6.7999999999999996E-3</v>
      </c>
      <c r="U2160" s="66">
        <v>3.8999999999999998E-3</v>
      </c>
      <c r="V2160" s="66">
        <v>-3.2000000000000002E-3</v>
      </c>
      <c r="W2160" s="66">
        <v>1.5100000000000001E-2</v>
      </c>
      <c r="X2160" s="1">
        <v>18229900</v>
      </c>
      <c r="Y2160" s="1">
        <v>53411158</v>
      </c>
      <c r="Z2160" s="1">
        <v>42931155</v>
      </c>
      <c r="AA2160" t="s">
        <v>435</v>
      </c>
      <c r="AB2160" t="s">
        <v>699</v>
      </c>
      <c r="AC2160">
        <v>11.61</v>
      </c>
      <c r="AD2160">
        <v>0.96</v>
      </c>
      <c r="AE2160">
        <v>3.4</v>
      </c>
      <c r="AF2160" t="s">
        <v>230</v>
      </c>
      <c r="AG2160" s="1">
        <v>310700</v>
      </c>
      <c r="AH2160" s="36">
        <v>2942</v>
      </c>
      <c r="AI2160" s="1">
        <v>5900</v>
      </c>
      <c r="AJ2160" s="36">
        <v>2941.5</v>
      </c>
      <c r="AK2160" s="1">
        <v>6700</v>
      </c>
      <c r="AL2160" s="2">
        <v>0.63541666666666663</v>
      </c>
      <c r="AM2160" s="3">
        <v>46238</v>
      </c>
      <c r="AN2160" t="s">
        <v>298</v>
      </c>
      <c r="AO2160" t="s">
        <v>437</v>
      </c>
    </row>
    <row r="2161" spans="1:41">
      <c r="A2161" s="8">
        <v>46225</v>
      </c>
      <c r="B2161" s="67">
        <v>4034.24</v>
      </c>
      <c r="C2161" s="67">
        <v>0.48</v>
      </c>
      <c r="D2161" s="67">
        <v>66160</v>
      </c>
      <c r="E2161" s="67">
        <v>-0.24</v>
      </c>
      <c r="F2161" s="69">
        <v>7213</v>
      </c>
      <c r="G2161" t="s">
        <v>83</v>
      </c>
      <c r="H2161">
        <v>0</v>
      </c>
      <c r="I2161" t="s">
        <v>314</v>
      </c>
      <c r="J2161" t="s">
        <v>289</v>
      </c>
      <c r="K2161" t="s">
        <v>290</v>
      </c>
      <c r="L2161">
        <v>625</v>
      </c>
      <c r="M2161">
        <v>4</v>
      </c>
      <c r="N2161" s="66">
        <v>6.4000000000000003E-3</v>
      </c>
      <c r="O2161">
        <v>621</v>
      </c>
      <c r="P2161" s="66">
        <v>6.4000000000000003E-3</v>
      </c>
      <c r="Q2161">
        <v>624</v>
      </c>
      <c r="R2161">
        <v>631</v>
      </c>
      <c r="S2161">
        <v>621</v>
      </c>
      <c r="T2161" s="66">
        <v>1.6000000000000001E-3</v>
      </c>
      <c r="U2161" s="66">
        <v>1.6000000000000001E-3</v>
      </c>
      <c r="V2161" s="66">
        <v>-9.4999999999999998E-3</v>
      </c>
      <c r="W2161" s="66">
        <v>6.4000000000000003E-3</v>
      </c>
      <c r="X2161" s="1">
        <v>10300</v>
      </c>
      <c r="Y2161" s="1">
        <v>6438</v>
      </c>
      <c r="Z2161" s="1">
        <v>9932</v>
      </c>
      <c r="AA2161" t="s">
        <v>841</v>
      </c>
      <c r="AB2161" t="s">
        <v>439</v>
      </c>
      <c r="AC2161">
        <v>7.32</v>
      </c>
      <c r="AD2161">
        <v>0.88</v>
      </c>
      <c r="AE2161">
        <v>4.16</v>
      </c>
      <c r="AF2161" t="s">
        <v>230</v>
      </c>
      <c r="AG2161">
        <v>300</v>
      </c>
      <c r="AH2161">
        <v>626</v>
      </c>
      <c r="AI2161">
        <v>600</v>
      </c>
      <c r="AJ2161">
        <v>621</v>
      </c>
      <c r="AK2161">
        <v>800</v>
      </c>
      <c r="AL2161" s="2">
        <v>0.62847222222222221</v>
      </c>
      <c r="AM2161" s="3">
        <v>46241</v>
      </c>
      <c r="AN2161" t="s">
        <v>298</v>
      </c>
      <c r="AO2161" t="s">
        <v>437</v>
      </c>
    </row>
    <row r="2162" spans="1:41">
      <c r="A2162" s="8">
        <v>46225</v>
      </c>
      <c r="B2162" s="67">
        <v>4034.24</v>
      </c>
      <c r="C2162" s="67">
        <v>0.48</v>
      </c>
      <c r="D2162" s="67">
        <v>66160</v>
      </c>
      <c r="E2162" s="67">
        <v>-0.24</v>
      </c>
      <c r="F2162" s="69">
        <v>7220</v>
      </c>
      <c r="G2162" t="s">
        <v>84</v>
      </c>
      <c r="H2162">
        <v>0</v>
      </c>
      <c r="I2162" t="s">
        <v>288</v>
      </c>
      <c r="J2162" t="s">
        <v>289</v>
      </c>
      <c r="K2162" t="s">
        <v>295</v>
      </c>
      <c r="L2162" s="36">
        <v>3205</v>
      </c>
      <c r="M2162">
        <v>85</v>
      </c>
      <c r="N2162" s="66">
        <v>2.7199999999999998E-2</v>
      </c>
      <c r="O2162" s="36">
        <v>3120</v>
      </c>
      <c r="P2162" s="66">
        <v>2.7199999999999998E-2</v>
      </c>
      <c r="Q2162" s="36">
        <v>3220</v>
      </c>
      <c r="R2162" s="36">
        <v>3320</v>
      </c>
      <c r="S2162" s="36">
        <v>3140</v>
      </c>
      <c r="T2162" s="66">
        <v>-4.5999999999999999E-3</v>
      </c>
      <c r="U2162" s="66">
        <v>-2.87E-2</v>
      </c>
      <c r="V2162" s="66">
        <v>-3.4599999999999999E-2</v>
      </c>
      <c r="W2162" s="66">
        <v>2.07E-2</v>
      </c>
      <c r="X2162" s="1">
        <v>696200</v>
      </c>
      <c r="Y2162" s="1">
        <v>2264267</v>
      </c>
      <c r="Z2162" s="1">
        <v>210189</v>
      </c>
      <c r="AA2162" t="s">
        <v>563</v>
      </c>
      <c r="AB2162" t="s">
        <v>441</v>
      </c>
      <c r="AC2162">
        <v>32.299999999999997</v>
      </c>
      <c r="AD2162">
        <v>1.72</v>
      </c>
      <c r="AE2162">
        <v>1.25</v>
      </c>
      <c r="AF2162" t="s">
        <v>230</v>
      </c>
      <c r="AG2162" s="1">
        <v>9200</v>
      </c>
      <c r="AH2162" s="36">
        <v>3205</v>
      </c>
      <c r="AI2162" s="1">
        <v>1100</v>
      </c>
      <c r="AJ2162" s="36">
        <v>3200</v>
      </c>
      <c r="AK2162" s="1">
        <v>1700</v>
      </c>
      <c r="AL2162" s="2">
        <v>0.63541666666666663</v>
      </c>
      <c r="AM2162" s="3">
        <v>46239</v>
      </c>
      <c r="AN2162" t="s">
        <v>298</v>
      </c>
      <c r="AO2162" t="s">
        <v>437</v>
      </c>
    </row>
    <row r="2163" spans="1:41">
      <c r="A2163" s="8">
        <v>46225</v>
      </c>
      <c r="B2163" s="67">
        <v>4034.24</v>
      </c>
      <c r="C2163" s="67">
        <v>0.48</v>
      </c>
      <c r="D2163" s="67">
        <v>66160</v>
      </c>
      <c r="E2163" s="67">
        <v>-0.24</v>
      </c>
      <c r="F2163" s="69">
        <v>7269</v>
      </c>
      <c r="G2163" t="s">
        <v>85</v>
      </c>
      <c r="H2163">
        <v>0</v>
      </c>
      <c r="I2163" t="s">
        <v>288</v>
      </c>
      <c r="J2163" t="s">
        <v>289</v>
      </c>
      <c r="K2163" t="s">
        <v>295</v>
      </c>
      <c r="L2163" s="36">
        <v>2060.5</v>
      </c>
      <c r="M2163">
        <v>9.5</v>
      </c>
      <c r="N2163" s="66">
        <v>4.5999999999999999E-3</v>
      </c>
      <c r="O2163" s="36">
        <v>2051</v>
      </c>
      <c r="P2163" s="66">
        <v>4.5999999999999999E-3</v>
      </c>
      <c r="Q2163" s="36">
        <v>2036.5</v>
      </c>
      <c r="R2163" s="36">
        <v>2081</v>
      </c>
      <c r="S2163" s="36">
        <v>2033</v>
      </c>
      <c r="T2163" s="66">
        <v>1.17E-2</v>
      </c>
      <c r="U2163" s="66">
        <v>5.1000000000000004E-3</v>
      </c>
      <c r="V2163" s="66">
        <v>-9.7999999999999997E-3</v>
      </c>
      <c r="W2163" s="66">
        <v>1.35E-2</v>
      </c>
      <c r="X2163" s="1">
        <v>4069000</v>
      </c>
      <c r="Y2163" s="1">
        <v>8367585</v>
      </c>
      <c r="Z2163" s="1">
        <v>4048030</v>
      </c>
      <c r="AA2163" t="s">
        <v>442</v>
      </c>
      <c r="AB2163" t="s">
        <v>443</v>
      </c>
      <c r="AC2163">
        <v>10.45</v>
      </c>
      <c r="AD2163">
        <v>1.17</v>
      </c>
      <c r="AE2163">
        <v>2.48</v>
      </c>
      <c r="AF2163" t="s">
        <v>230</v>
      </c>
      <c r="AG2163" s="1">
        <v>4087200</v>
      </c>
      <c r="AH2163" s="36">
        <v>2061</v>
      </c>
      <c r="AI2163" s="1">
        <v>3500</v>
      </c>
      <c r="AJ2163" s="36">
        <v>2060.5</v>
      </c>
      <c r="AK2163" s="1">
        <v>3600</v>
      </c>
      <c r="AL2163" s="2">
        <v>0.63541666666666663</v>
      </c>
      <c r="AM2163" s="3">
        <v>46239</v>
      </c>
      <c r="AN2163" t="s">
        <v>298</v>
      </c>
      <c r="AO2163" t="s">
        <v>437</v>
      </c>
    </row>
    <row r="2164" spans="1:41">
      <c r="A2164" s="8">
        <v>46225</v>
      </c>
      <c r="B2164" s="67">
        <v>4034.24</v>
      </c>
      <c r="C2164" s="67">
        <v>0.48</v>
      </c>
      <c r="D2164" s="67">
        <v>66160</v>
      </c>
      <c r="E2164" s="67">
        <v>-0.24</v>
      </c>
      <c r="F2164" s="69">
        <v>7272</v>
      </c>
      <c r="G2164" t="s">
        <v>86</v>
      </c>
      <c r="H2164">
        <v>0</v>
      </c>
      <c r="I2164" t="s">
        <v>288</v>
      </c>
      <c r="J2164" t="s">
        <v>289</v>
      </c>
      <c r="K2164" t="s">
        <v>290</v>
      </c>
      <c r="L2164" s="36">
        <v>1307</v>
      </c>
      <c r="M2164">
        <v>13.5</v>
      </c>
      <c r="N2164" s="66">
        <v>1.04E-2</v>
      </c>
      <c r="O2164" s="36">
        <v>1293.5</v>
      </c>
      <c r="P2164" s="66">
        <v>1.04E-2</v>
      </c>
      <c r="Q2164" s="36">
        <v>1280</v>
      </c>
      <c r="R2164" s="36">
        <v>1308</v>
      </c>
      <c r="S2164" s="36">
        <v>1279</v>
      </c>
      <c r="T2164" s="66">
        <v>2.1000000000000001E-2</v>
      </c>
      <c r="U2164" s="66">
        <v>5.3E-3</v>
      </c>
      <c r="V2164" s="66">
        <v>-6.9999999999999999E-4</v>
      </c>
      <c r="W2164" s="66">
        <v>2.18E-2</v>
      </c>
      <c r="X2164" s="1">
        <v>3455400</v>
      </c>
      <c r="Y2164" s="1">
        <v>4490969</v>
      </c>
      <c r="Z2164" s="1">
        <v>1330689</v>
      </c>
      <c r="AA2164" t="s">
        <v>444</v>
      </c>
      <c r="AB2164" t="s">
        <v>445</v>
      </c>
      <c r="AC2164">
        <v>10.29</v>
      </c>
      <c r="AD2164">
        <v>1.1200000000000001</v>
      </c>
      <c r="AE2164">
        <v>3.83</v>
      </c>
      <c r="AF2164" t="s">
        <v>230</v>
      </c>
      <c r="AG2164" s="1">
        <v>361500</v>
      </c>
      <c r="AH2164" s="36">
        <v>1307.5</v>
      </c>
      <c r="AI2164" s="1">
        <v>6100</v>
      </c>
      <c r="AJ2164" s="36">
        <v>1307</v>
      </c>
      <c r="AK2164" s="1">
        <v>6000</v>
      </c>
      <c r="AL2164" s="2">
        <v>0.63541666666666663</v>
      </c>
      <c r="AM2164" s="3">
        <v>46238</v>
      </c>
      <c r="AN2164" t="s">
        <v>293</v>
      </c>
      <c r="AO2164" t="s">
        <v>437</v>
      </c>
    </row>
    <row r="2165" spans="1:41">
      <c r="A2165" s="8">
        <v>46225</v>
      </c>
      <c r="B2165" s="67">
        <v>4034.24</v>
      </c>
      <c r="C2165" s="67">
        <v>0.48</v>
      </c>
      <c r="D2165" s="67">
        <v>66160</v>
      </c>
      <c r="E2165" s="67">
        <v>-0.24</v>
      </c>
      <c r="F2165" s="69">
        <v>7376</v>
      </c>
      <c r="G2165" t="s">
        <v>87</v>
      </c>
      <c r="H2165">
        <v>0</v>
      </c>
      <c r="I2165" t="s">
        <v>347</v>
      </c>
      <c r="J2165" t="s">
        <v>323</v>
      </c>
      <c r="K2165" t="s">
        <v>295</v>
      </c>
      <c r="L2165">
        <v>988</v>
      </c>
      <c r="M2165">
        <v>-55</v>
      </c>
      <c r="N2165" s="66">
        <v>-5.2699999999999997E-2</v>
      </c>
      <c r="O2165" s="36">
        <v>1043</v>
      </c>
      <c r="P2165" s="66">
        <v>-5.2699999999999997E-2</v>
      </c>
      <c r="Q2165" s="36">
        <v>1073</v>
      </c>
      <c r="R2165" s="36">
        <v>1073</v>
      </c>
      <c r="S2165">
        <v>957</v>
      </c>
      <c r="T2165" s="66">
        <v>-7.9200000000000007E-2</v>
      </c>
      <c r="U2165" s="66">
        <v>1.7500000000000002E-2</v>
      </c>
      <c r="V2165" s="66">
        <v>-7.9200000000000007E-2</v>
      </c>
      <c r="W2165" s="66">
        <v>3.2300000000000002E-2</v>
      </c>
      <c r="X2165" s="1">
        <v>41300</v>
      </c>
      <c r="Y2165" s="1">
        <v>41273</v>
      </c>
      <c r="Z2165" s="1">
        <v>4208</v>
      </c>
      <c r="AA2165" t="s">
        <v>446</v>
      </c>
      <c r="AB2165" t="s">
        <v>447</v>
      </c>
      <c r="AC2165">
        <v>0</v>
      </c>
      <c r="AD2165">
        <v>3.93</v>
      </c>
      <c r="AE2165">
        <v>0</v>
      </c>
      <c r="AF2165">
        <v>0.6</v>
      </c>
      <c r="AG2165">
        <v>0</v>
      </c>
      <c r="AH2165" s="36">
        <v>1001</v>
      </c>
      <c r="AI2165">
        <v>200</v>
      </c>
      <c r="AJ2165">
        <v>988</v>
      </c>
      <c r="AK2165">
        <v>700</v>
      </c>
      <c r="AL2165" s="2">
        <v>0.59166666666666667</v>
      </c>
      <c r="AM2165" s="3">
        <v>46246</v>
      </c>
      <c r="AN2165" t="s">
        <v>448</v>
      </c>
      <c r="AO2165" t="s">
        <v>313</v>
      </c>
    </row>
    <row r="2166" spans="1:41">
      <c r="A2166" s="8">
        <v>46225</v>
      </c>
      <c r="B2166" s="67">
        <v>4034.24</v>
      </c>
      <c r="C2166" s="67">
        <v>0.48</v>
      </c>
      <c r="D2166" s="67">
        <v>66160</v>
      </c>
      <c r="E2166" s="67">
        <v>-0.24</v>
      </c>
      <c r="F2166" s="69">
        <v>7525</v>
      </c>
      <c r="G2166" t="s">
        <v>88</v>
      </c>
      <c r="H2166">
        <v>0</v>
      </c>
      <c r="I2166" t="s">
        <v>288</v>
      </c>
      <c r="J2166" t="s">
        <v>289</v>
      </c>
      <c r="K2166" t="s">
        <v>290</v>
      </c>
      <c r="L2166" s="36">
        <v>3590</v>
      </c>
      <c r="M2166">
        <v>10</v>
      </c>
      <c r="N2166" s="66">
        <v>2.8E-3</v>
      </c>
      <c r="O2166" s="36">
        <v>3580</v>
      </c>
      <c r="P2166" s="66">
        <v>2.7000000000000001E-3</v>
      </c>
      <c r="Q2166" s="36">
        <v>3625</v>
      </c>
      <c r="R2166" s="36">
        <v>3625</v>
      </c>
      <c r="S2166" s="36">
        <v>3565</v>
      </c>
      <c r="T2166" s="66">
        <v>-9.5999999999999992E-3</v>
      </c>
      <c r="U2166" s="66">
        <v>7.0000000000000001E-3</v>
      </c>
      <c r="V2166" s="66">
        <v>-9.5999999999999992E-3</v>
      </c>
      <c r="W2166" s="66">
        <v>7.0000000000000001E-3</v>
      </c>
      <c r="X2166" s="1">
        <v>7900</v>
      </c>
      <c r="Y2166" s="1">
        <v>28344</v>
      </c>
      <c r="Z2166" s="1">
        <v>31017</v>
      </c>
      <c r="AA2166" t="s">
        <v>449</v>
      </c>
      <c r="AB2166" t="s">
        <v>450</v>
      </c>
      <c r="AC2166">
        <v>9.6999999999999993</v>
      </c>
      <c r="AD2166">
        <v>1.01</v>
      </c>
      <c r="AE2166">
        <v>4.51</v>
      </c>
      <c r="AF2166" t="s">
        <v>230</v>
      </c>
      <c r="AG2166" s="1">
        <v>6900</v>
      </c>
      <c r="AH2166" s="36">
        <v>3595</v>
      </c>
      <c r="AI2166" s="1">
        <v>1100</v>
      </c>
      <c r="AJ2166" s="36">
        <v>3580</v>
      </c>
      <c r="AK2166">
        <v>500</v>
      </c>
      <c r="AL2166" s="2">
        <v>0.62222222222222223</v>
      </c>
      <c r="AM2166" s="3">
        <v>46241</v>
      </c>
      <c r="AN2166" t="s">
        <v>298</v>
      </c>
      <c r="AO2166" t="s">
        <v>322</v>
      </c>
    </row>
    <row r="2167" spans="1:41">
      <c r="A2167" s="8">
        <v>46225</v>
      </c>
      <c r="B2167" s="67">
        <v>4034.24</v>
      </c>
      <c r="C2167" s="67">
        <v>0.48</v>
      </c>
      <c r="D2167" s="67">
        <v>66160</v>
      </c>
      <c r="E2167" s="67">
        <v>-0.24</v>
      </c>
      <c r="F2167" s="69">
        <v>7729</v>
      </c>
      <c r="G2167" t="s">
        <v>89</v>
      </c>
      <c r="H2167">
        <v>0</v>
      </c>
      <c r="I2167" t="s">
        <v>288</v>
      </c>
      <c r="J2167" t="s">
        <v>289</v>
      </c>
      <c r="K2167" t="s">
        <v>295</v>
      </c>
      <c r="L2167" s="36">
        <v>18230</v>
      </c>
      <c r="M2167">
        <v>45</v>
      </c>
      <c r="N2167" s="66">
        <v>2.5000000000000001E-3</v>
      </c>
      <c r="O2167" s="36">
        <v>18185</v>
      </c>
      <c r="P2167" s="66">
        <v>2.3999999999999998E-3</v>
      </c>
      <c r="Q2167" s="36">
        <v>18585</v>
      </c>
      <c r="R2167" s="36">
        <v>19195</v>
      </c>
      <c r="S2167" s="36">
        <v>18230</v>
      </c>
      <c r="T2167" s="66">
        <v>-1.9099999999999999E-2</v>
      </c>
      <c r="U2167" s="66">
        <v>-4.0500000000000001E-2</v>
      </c>
      <c r="V2167" s="66">
        <v>-5.0200000000000002E-2</v>
      </c>
      <c r="W2167" s="66">
        <v>0</v>
      </c>
      <c r="X2167" s="1">
        <v>351200</v>
      </c>
      <c r="Y2167" s="1">
        <v>6574607</v>
      </c>
      <c r="Z2167" s="1">
        <v>770855</v>
      </c>
      <c r="AA2167" t="s">
        <v>700</v>
      </c>
      <c r="AB2167" t="s">
        <v>452</v>
      </c>
      <c r="AC2167">
        <v>26.42</v>
      </c>
      <c r="AD2167">
        <v>3.87</v>
      </c>
      <c r="AE2167">
        <v>1.51</v>
      </c>
      <c r="AF2167" t="s">
        <v>230</v>
      </c>
      <c r="AG2167" s="1">
        <v>5800</v>
      </c>
      <c r="AH2167" s="36">
        <v>18230</v>
      </c>
      <c r="AI2167">
        <v>300</v>
      </c>
      <c r="AJ2167" s="36">
        <v>18215</v>
      </c>
      <c r="AK2167">
        <v>200</v>
      </c>
      <c r="AL2167" s="2">
        <v>0.63541666666666663</v>
      </c>
      <c r="AM2167" s="3">
        <v>46238</v>
      </c>
      <c r="AN2167" t="s">
        <v>298</v>
      </c>
      <c r="AO2167" t="s">
        <v>453</v>
      </c>
    </row>
    <row r="2168" spans="1:41">
      <c r="A2168" s="8">
        <v>46225</v>
      </c>
      <c r="B2168" s="67">
        <v>4034.24</v>
      </c>
      <c r="C2168" s="67">
        <v>0.48</v>
      </c>
      <c r="D2168" s="67">
        <v>66160</v>
      </c>
      <c r="E2168" s="67">
        <v>-0.24</v>
      </c>
      <c r="F2168" s="69">
        <v>7921</v>
      </c>
      <c r="G2168" t="s">
        <v>90</v>
      </c>
      <c r="H2168">
        <v>0</v>
      </c>
      <c r="I2168" t="s">
        <v>288</v>
      </c>
      <c r="J2168" t="s">
        <v>289</v>
      </c>
      <c r="K2168" t="s">
        <v>290</v>
      </c>
      <c r="L2168" s="36">
        <v>4405</v>
      </c>
      <c r="M2168">
        <v>-10</v>
      </c>
      <c r="N2168" s="66">
        <v>-2.3E-3</v>
      </c>
      <c r="O2168" s="36">
        <v>4415</v>
      </c>
      <c r="P2168" s="66">
        <v>-2.2000000000000001E-3</v>
      </c>
      <c r="Q2168" s="36">
        <v>4345</v>
      </c>
      <c r="R2168" s="36">
        <v>4420</v>
      </c>
      <c r="S2168" s="36">
        <v>4285</v>
      </c>
      <c r="T2168" s="66">
        <v>1.38E-2</v>
      </c>
      <c r="U2168" s="66">
        <v>1.61E-2</v>
      </c>
      <c r="V2168" s="66">
        <v>-3.3E-3</v>
      </c>
      <c r="W2168" s="66">
        <v>2.8000000000000001E-2</v>
      </c>
      <c r="X2168" s="1">
        <v>52500</v>
      </c>
      <c r="Y2168" s="1">
        <v>228653</v>
      </c>
      <c r="Z2168" s="1">
        <v>57940</v>
      </c>
      <c r="AA2168" t="s">
        <v>454</v>
      </c>
      <c r="AB2168" t="s">
        <v>591</v>
      </c>
      <c r="AC2168">
        <v>16.239999999999998</v>
      </c>
      <c r="AD2168">
        <v>1.75</v>
      </c>
      <c r="AE2168">
        <v>4.09</v>
      </c>
      <c r="AF2168" t="s">
        <v>230</v>
      </c>
      <c r="AG2168" s="1">
        <v>11400</v>
      </c>
      <c r="AH2168" s="36">
        <v>4405</v>
      </c>
      <c r="AI2168">
        <v>100</v>
      </c>
      <c r="AJ2168" s="36">
        <v>4400</v>
      </c>
      <c r="AK2168">
        <v>100</v>
      </c>
      <c r="AL2168" s="2">
        <v>0.63541666666666663</v>
      </c>
      <c r="AM2168" s="3">
        <v>46211</v>
      </c>
      <c r="AN2168" t="s">
        <v>326</v>
      </c>
      <c r="AO2168" t="s">
        <v>456</v>
      </c>
    </row>
    <row r="2169" spans="1:41">
      <c r="A2169" s="8">
        <v>46225</v>
      </c>
      <c r="B2169" s="67">
        <v>4034.24</v>
      </c>
      <c r="C2169" s="67">
        <v>0.48</v>
      </c>
      <c r="D2169" s="67">
        <v>66160</v>
      </c>
      <c r="E2169" s="67">
        <v>-0.24</v>
      </c>
      <c r="F2169" s="69">
        <v>8031</v>
      </c>
      <c r="G2169" t="s">
        <v>91</v>
      </c>
      <c r="H2169">
        <v>0</v>
      </c>
      <c r="I2169" t="s">
        <v>288</v>
      </c>
      <c r="J2169" t="s">
        <v>289</v>
      </c>
      <c r="K2169" t="s">
        <v>290</v>
      </c>
      <c r="L2169" s="36">
        <v>4901</v>
      </c>
      <c r="M2169">
        <v>77</v>
      </c>
      <c r="N2169" s="66">
        <v>1.6E-2</v>
      </c>
      <c r="O2169" s="36">
        <v>4824</v>
      </c>
      <c r="P2169" s="66">
        <v>1.5900000000000001E-2</v>
      </c>
      <c r="Q2169" s="36">
        <v>4850</v>
      </c>
      <c r="R2169" s="36">
        <v>4972</v>
      </c>
      <c r="S2169" s="36">
        <v>4820</v>
      </c>
      <c r="T2169" s="66">
        <v>1.0500000000000001E-2</v>
      </c>
      <c r="U2169" s="66">
        <v>8.0000000000000004E-4</v>
      </c>
      <c r="V2169" s="66">
        <v>-1.4200000000000001E-2</v>
      </c>
      <c r="W2169" s="66">
        <v>1.6799999999999999E-2</v>
      </c>
      <c r="X2169" s="1">
        <v>5438900</v>
      </c>
      <c r="Y2169" s="1">
        <v>26705404</v>
      </c>
      <c r="Z2169" s="1">
        <v>14039730</v>
      </c>
      <c r="AA2169" t="s">
        <v>457</v>
      </c>
      <c r="AB2169" t="s">
        <v>701</v>
      </c>
      <c r="AC2169">
        <v>15.09</v>
      </c>
      <c r="AD2169">
        <v>1.58</v>
      </c>
      <c r="AE2169">
        <v>2.86</v>
      </c>
      <c r="AF2169" t="s">
        <v>230</v>
      </c>
      <c r="AG2169" s="1">
        <v>278300</v>
      </c>
      <c r="AH2169" s="36">
        <v>4902</v>
      </c>
      <c r="AI2169" s="1">
        <v>3300</v>
      </c>
      <c r="AJ2169" s="36">
        <v>4900</v>
      </c>
      <c r="AK2169" s="1">
        <v>12800</v>
      </c>
      <c r="AL2169" s="2">
        <v>0.63541666666666663</v>
      </c>
      <c r="AM2169" s="3">
        <v>46238</v>
      </c>
      <c r="AN2169" t="s">
        <v>298</v>
      </c>
      <c r="AO2169" t="s">
        <v>322</v>
      </c>
    </row>
    <row r="2170" spans="1:41">
      <c r="A2170" s="8">
        <v>46225</v>
      </c>
      <c r="B2170" s="67">
        <v>4034.24</v>
      </c>
      <c r="C2170" s="67">
        <v>0.48</v>
      </c>
      <c r="D2170" s="67">
        <v>66160</v>
      </c>
      <c r="E2170" s="67">
        <v>-0.24</v>
      </c>
      <c r="F2170" s="69">
        <v>8058</v>
      </c>
      <c r="G2170" t="s">
        <v>92</v>
      </c>
      <c r="H2170">
        <v>0</v>
      </c>
      <c r="I2170" t="s">
        <v>288</v>
      </c>
      <c r="J2170" t="s">
        <v>289</v>
      </c>
      <c r="K2170" t="s">
        <v>295</v>
      </c>
      <c r="L2170" s="36">
        <v>4911</v>
      </c>
      <c r="M2170">
        <v>247</v>
      </c>
      <c r="N2170" s="66">
        <v>5.2999999999999999E-2</v>
      </c>
      <c r="O2170" s="36">
        <v>4664</v>
      </c>
      <c r="P2170" s="66">
        <v>5.2900000000000003E-2</v>
      </c>
      <c r="Q2170" s="36">
        <v>4795</v>
      </c>
      <c r="R2170" s="36">
        <v>4947</v>
      </c>
      <c r="S2170" s="36">
        <v>4772</v>
      </c>
      <c r="T2170" s="66">
        <v>2.41E-2</v>
      </c>
      <c r="U2170" s="66">
        <v>6.4999999999999997E-3</v>
      </c>
      <c r="V2170" s="66">
        <v>-7.1999999999999998E-3</v>
      </c>
      <c r="W2170" s="66">
        <v>2.9100000000000001E-2</v>
      </c>
      <c r="X2170" s="1">
        <v>9576200</v>
      </c>
      <c r="Y2170" s="1">
        <v>46682990</v>
      </c>
      <c r="Z2170" s="1">
        <v>18222406</v>
      </c>
      <c r="AA2170" t="s">
        <v>459</v>
      </c>
      <c r="AB2170" t="s">
        <v>460</v>
      </c>
      <c r="AC2170">
        <v>16.34</v>
      </c>
      <c r="AD2170">
        <v>1.9</v>
      </c>
      <c r="AE2170">
        <v>2.5499999999999998</v>
      </c>
      <c r="AF2170" t="s">
        <v>230</v>
      </c>
      <c r="AG2170" s="1">
        <v>546800</v>
      </c>
      <c r="AH2170" s="36">
        <v>4912</v>
      </c>
      <c r="AI2170" s="1">
        <v>2000</v>
      </c>
      <c r="AJ2170" s="36">
        <v>4911</v>
      </c>
      <c r="AK2170" s="1">
        <v>2100</v>
      </c>
      <c r="AL2170" s="2">
        <v>0.63541666666666663</v>
      </c>
      <c r="AM2170" s="3">
        <v>46237</v>
      </c>
      <c r="AN2170" t="s">
        <v>298</v>
      </c>
      <c r="AO2170" t="s">
        <v>322</v>
      </c>
    </row>
    <row r="2171" spans="1:41">
      <c r="A2171" s="8">
        <v>46225</v>
      </c>
      <c r="B2171" s="67">
        <v>4034.24</v>
      </c>
      <c r="C2171" s="67">
        <v>0.48</v>
      </c>
      <c r="D2171" s="67">
        <v>66160</v>
      </c>
      <c r="E2171" s="67">
        <v>-0.24</v>
      </c>
      <c r="F2171" s="69">
        <v>8233</v>
      </c>
      <c r="G2171" t="s">
        <v>93</v>
      </c>
      <c r="H2171">
        <v>0</v>
      </c>
      <c r="I2171" t="s">
        <v>288</v>
      </c>
      <c r="J2171" t="s">
        <v>289</v>
      </c>
      <c r="K2171" t="s">
        <v>295</v>
      </c>
      <c r="L2171" s="36">
        <v>2410</v>
      </c>
      <c r="M2171">
        <v>-116.5</v>
      </c>
      <c r="N2171" s="66">
        <v>-4.6100000000000002E-2</v>
      </c>
      <c r="O2171" s="36">
        <v>2526.5</v>
      </c>
      <c r="P2171" s="66">
        <v>-4.6100000000000002E-2</v>
      </c>
      <c r="Q2171" s="36">
        <v>2487.5</v>
      </c>
      <c r="R2171" s="36">
        <v>2497</v>
      </c>
      <c r="S2171" s="36">
        <v>2383</v>
      </c>
      <c r="T2171" s="66">
        <v>-3.1099999999999999E-2</v>
      </c>
      <c r="U2171" s="66">
        <v>5.1999999999999998E-3</v>
      </c>
      <c r="V2171" s="66">
        <v>-3.4799999999999998E-2</v>
      </c>
      <c r="W2171" s="66">
        <v>1.1299999999999999E-2</v>
      </c>
      <c r="X2171" s="1">
        <v>1617400</v>
      </c>
      <c r="Y2171" s="1">
        <v>3914561</v>
      </c>
      <c r="Z2171" s="1">
        <v>735553</v>
      </c>
      <c r="AA2171" t="s">
        <v>702</v>
      </c>
      <c r="AB2171" t="s">
        <v>462</v>
      </c>
      <c r="AC2171">
        <v>18.579999999999998</v>
      </c>
      <c r="AD2171">
        <v>1.57</v>
      </c>
      <c r="AE2171">
        <v>1.66</v>
      </c>
      <c r="AF2171" t="s">
        <v>230</v>
      </c>
      <c r="AG2171" s="1">
        <v>68300</v>
      </c>
      <c r="AH2171" s="36">
        <v>2410.5</v>
      </c>
      <c r="AI2171">
        <v>900</v>
      </c>
      <c r="AJ2171" s="36">
        <v>2409.5</v>
      </c>
      <c r="AK2171">
        <v>400</v>
      </c>
      <c r="AL2171" s="2">
        <v>0.63541666666666663</v>
      </c>
      <c r="AM2171" s="3">
        <v>46203</v>
      </c>
      <c r="AN2171" t="s">
        <v>463</v>
      </c>
      <c r="AO2171" t="s">
        <v>327</v>
      </c>
    </row>
    <row r="2172" spans="1:41">
      <c r="A2172" s="8">
        <v>46225</v>
      </c>
      <c r="B2172" s="67">
        <v>4034.24</v>
      </c>
      <c r="C2172" s="67">
        <v>0.48</v>
      </c>
      <c r="D2172" s="67">
        <v>66160</v>
      </c>
      <c r="E2172" s="67">
        <v>-0.24</v>
      </c>
      <c r="F2172" s="69">
        <v>8304</v>
      </c>
      <c r="G2172" t="s">
        <v>94</v>
      </c>
      <c r="H2172">
        <v>0</v>
      </c>
      <c r="I2172" t="s">
        <v>288</v>
      </c>
      <c r="J2172" t="s">
        <v>289</v>
      </c>
      <c r="K2172" t="s">
        <v>295</v>
      </c>
      <c r="L2172" s="36">
        <v>3002</v>
      </c>
      <c r="M2172">
        <v>19.5</v>
      </c>
      <c r="N2172" s="66">
        <v>6.4999999999999997E-3</v>
      </c>
      <c r="O2172" s="36">
        <v>2982.5</v>
      </c>
      <c r="P2172" s="66">
        <v>6.4999999999999997E-3</v>
      </c>
      <c r="Q2172" s="36">
        <v>2998</v>
      </c>
      <c r="R2172" s="36">
        <v>3027</v>
      </c>
      <c r="S2172" s="36">
        <v>2988</v>
      </c>
      <c r="T2172" s="66">
        <v>1.2999999999999999E-3</v>
      </c>
      <c r="U2172" s="66">
        <v>-5.8999999999999999E-3</v>
      </c>
      <c r="V2172" s="66">
        <v>-8.2000000000000007E-3</v>
      </c>
      <c r="W2172" s="66">
        <v>4.5999999999999999E-3</v>
      </c>
      <c r="X2172" s="1">
        <v>905500</v>
      </c>
      <c r="Y2172" s="1">
        <v>2725071</v>
      </c>
      <c r="Z2172" s="1">
        <v>419647</v>
      </c>
      <c r="AA2172" t="s">
        <v>869</v>
      </c>
      <c r="AB2172" t="s">
        <v>465</v>
      </c>
      <c r="AC2172">
        <v>15.38</v>
      </c>
      <c r="AD2172">
        <v>0.86</v>
      </c>
      <c r="AE2172">
        <v>3.33</v>
      </c>
      <c r="AF2172" t="s">
        <v>230</v>
      </c>
      <c r="AG2172" s="1">
        <v>12400</v>
      </c>
      <c r="AH2172" s="36">
        <v>3003</v>
      </c>
      <c r="AI2172" s="1">
        <v>1200</v>
      </c>
      <c r="AJ2172" s="36">
        <v>3002</v>
      </c>
      <c r="AK2172" s="1">
        <v>3000</v>
      </c>
      <c r="AL2172" s="2">
        <v>0.63541666666666663</v>
      </c>
      <c r="AM2172" s="3">
        <v>46234</v>
      </c>
      <c r="AN2172" t="s">
        <v>298</v>
      </c>
      <c r="AO2172" t="s">
        <v>434</v>
      </c>
    </row>
    <row r="2173" spans="1:41">
      <c r="A2173" s="8">
        <v>46225</v>
      </c>
      <c r="B2173" s="67">
        <v>4034.24</v>
      </c>
      <c r="C2173" s="67">
        <v>0.48</v>
      </c>
      <c r="D2173" s="67">
        <v>66160</v>
      </c>
      <c r="E2173" s="67">
        <v>-0.24</v>
      </c>
      <c r="F2173" s="69">
        <v>8316</v>
      </c>
      <c r="G2173" t="s">
        <v>95</v>
      </c>
      <c r="H2173">
        <v>0</v>
      </c>
      <c r="I2173" t="s">
        <v>288</v>
      </c>
      <c r="J2173" t="s">
        <v>289</v>
      </c>
      <c r="K2173" t="s">
        <v>295</v>
      </c>
      <c r="L2173" s="36">
        <v>7080</v>
      </c>
      <c r="M2173">
        <v>129</v>
      </c>
      <c r="N2173" s="66">
        <v>1.8599999999999998E-2</v>
      </c>
      <c r="O2173" s="36">
        <v>6951</v>
      </c>
      <c r="P2173" s="66">
        <v>1.8499999999999999E-2</v>
      </c>
      <c r="Q2173" s="36">
        <v>7020</v>
      </c>
      <c r="R2173" s="36">
        <v>7147</v>
      </c>
      <c r="S2173" s="36">
        <v>6972</v>
      </c>
      <c r="T2173" s="66">
        <v>8.5000000000000006E-3</v>
      </c>
      <c r="U2173" s="66">
        <v>-5.5999999999999999E-3</v>
      </c>
      <c r="V2173" s="66">
        <v>-9.2999999999999992E-3</v>
      </c>
      <c r="W2173" s="66">
        <v>1.54E-2</v>
      </c>
      <c r="X2173" s="1">
        <v>10895900</v>
      </c>
      <c r="Y2173" s="1">
        <v>77132924</v>
      </c>
      <c r="Z2173" s="1">
        <v>27098686</v>
      </c>
      <c r="AA2173" t="s">
        <v>843</v>
      </c>
      <c r="AB2173" t="s">
        <v>467</v>
      </c>
      <c r="AC2173">
        <v>15.74</v>
      </c>
      <c r="AD2173">
        <v>1.71</v>
      </c>
      <c r="AE2173">
        <v>2.54</v>
      </c>
      <c r="AF2173" t="s">
        <v>230</v>
      </c>
      <c r="AG2173">
        <v>0</v>
      </c>
      <c r="AH2173" s="36">
        <v>7081</v>
      </c>
      <c r="AI2173" s="1">
        <v>1500</v>
      </c>
      <c r="AJ2173" s="36">
        <v>7080</v>
      </c>
      <c r="AK2173">
        <v>900</v>
      </c>
      <c r="AL2173" s="2">
        <v>0.63541666666666663</v>
      </c>
      <c r="AM2173" s="3">
        <v>46234</v>
      </c>
      <c r="AN2173" t="s">
        <v>298</v>
      </c>
      <c r="AO2173" t="s">
        <v>434</v>
      </c>
    </row>
    <row r="2174" spans="1:41">
      <c r="A2174" s="8">
        <v>46225</v>
      </c>
      <c r="B2174" s="67">
        <v>4034.24</v>
      </c>
      <c r="C2174" s="67">
        <v>0.48</v>
      </c>
      <c r="D2174" s="67">
        <v>66160</v>
      </c>
      <c r="E2174" s="67">
        <v>-0.24</v>
      </c>
      <c r="F2174" s="69">
        <v>8331</v>
      </c>
      <c r="G2174" t="s">
        <v>96</v>
      </c>
      <c r="H2174">
        <v>0</v>
      </c>
      <c r="I2174" t="s">
        <v>288</v>
      </c>
      <c r="J2174" t="s">
        <v>289</v>
      </c>
      <c r="K2174" t="s">
        <v>295</v>
      </c>
      <c r="L2174" s="36">
        <v>2706</v>
      </c>
      <c r="M2174">
        <v>47</v>
      </c>
      <c r="N2174" s="66">
        <v>1.77E-2</v>
      </c>
      <c r="O2174" s="36">
        <v>2659</v>
      </c>
      <c r="P2174" s="66">
        <v>1.7600000000000001E-2</v>
      </c>
      <c r="Q2174" s="36">
        <v>2652.5</v>
      </c>
      <c r="R2174" s="36">
        <v>2732</v>
      </c>
      <c r="S2174" s="36">
        <v>2650</v>
      </c>
      <c r="T2174" s="66">
        <v>2.01E-2</v>
      </c>
      <c r="U2174" s="66">
        <v>-4.4000000000000003E-3</v>
      </c>
      <c r="V2174" s="66">
        <v>-9.4999999999999998E-3</v>
      </c>
      <c r="W2174" s="66">
        <v>2.1100000000000001E-2</v>
      </c>
      <c r="X2174" s="1">
        <v>1193300</v>
      </c>
      <c r="Y2174" s="1">
        <v>3230146</v>
      </c>
      <c r="Z2174" s="1">
        <v>2098560</v>
      </c>
      <c r="AA2174" t="s">
        <v>718</v>
      </c>
      <c r="AB2174" t="s">
        <v>469</v>
      </c>
      <c r="AC2174">
        <v>17.48</v>
      </c>
      <c r="AD2174">
        <v>1.5</v>
      </c>
      <c r="AE2174">
        <v>2.37</v>
      </c>
      <c r="AF2174" t="s">
        <v>230</v>
      </c>
      <c r="AG2174" s="1">
        <v>29500</v>
      </c>
      <c r="AH2174" s="36">
        <v>2707</v>
      </c>
      <c r="AI2174">
        <v>600</v>
      </c>
      <c r="AJ2174" s="36">
        <v>2706</v>
      </c>
      <c r="AK2174">
        <v>400</v>
      </c>
      <c r="AL2174" s="2">
        <v>0.63541666666666663</v>
      </c>
      <c r="AM2174" s="3">
        <v>46238</v>
      </c>
      <c r="AN2174" t="s">
        <v>298</v>
      </c>
      <c r="AO2174" t="s">
        <v>434</v>
      </c>
    </row>
    <row r="2175" spans="1:41">
      <c r="A2175" s="8">
        <v>46225</v>
      </c>
      <c r="B2175" s="67">
        <v>4034.24</v>
      </c>
      <c r="C2175" s="67">
        <v>0.48</v>
      </c>
      <c r="D2175" s="67">
        <v>66160</v>
      </c>
      <c r="E2175" s="67">
        <v>-0.24</v>
      </c>
      <c r="F2175" s="69">
        <v>8424</v>
      </c>
      <c r="G2175" t="s">
        <v>97</v>
      </c>
      <c r="H2175">
        <v>0</v>
      </c>
      <c r="I2175" t="s">
        <v>288</v>
      </c>
      <c r="J2175" t="s">
        <v>289</v>
      </c>
      <c r="K2175" t="s">
        <v>295</v>
      </c>
      <c r="L2175" s="36">
        <v>4425</v>
      </c>
      <c r="M2175">
        <v>0</v>
      </c>
      <c r="N2175" s="66">
        <v>0</v>
      </c>
      <c r="O2175" s="36">
        <v>4425</v>
      </c>
      <c r="P2175" s="66">
        <v>0</v>
      </c>
      <c r="Q2175" s="36">
        <v>4430</v>
      </c>
      <c r="R2175" s="36">
        <v>4441</v>
      </c>
      <c r="S2175" s="36">
        <v>4402</v>
      </c>
      <c r="T2175" s="66">
        <v>-1.1000000000000001E-3</v>
      </c>
      <c r="U2175" s="66">
        <v>2.8999999999999998E-3</v>
      </c>
      <c r="V2175" s="66">
        <v>-3.5999999999999999E-3</v>
      </c>
      <c r="W2175" s="66">
        <v>5.1999999999999998E-3</v>
      </c>
      <c r="X2175" s="1">
        <v>102500</v>
      </c>
      <c r="Y2175" s="1">
        <v>453512</v>
      </c>
      <c r="Z2175" s="1">
        <v>402070</v>
      </c>
      <c r="AA2175" t="s">
        <v>470</v>
      </c>
      <c r="AB2175" t="s">
        <v>592</v>
      </c>
      <c r="AC2175">
        <v>8.31</v>
      </c>
      <c r="AD2175">
        <v>0.79</v>
      </c>
      <c r="AE2175">
        <v>3.89</v>
      </c>
      <c r="AF2175" t="s">
        <v>230</v>
      </c>
      <c r="AG2175" s="1">
        <v>1800</v>
      </c>
      <c r="AH2175" s="36">
        <v>4426</v>
      </c>
      <c r="AI2175" s="1">
        <v>1000</v>
      </c>
      <c r="AJ2175" s="36">
        <v>4424</v>
      </c>
      <c r="AK2175">
        <v>200</v>
      </c>
      <c r="AL2175" s="2">
        <v>0.63541666666666663</v>
      </c>
      <c r="AM2175" s="3">
        <v>46233</v>
      </c>
      <c r="AN2175" t="s">
        <v>298</v>
      </c>
      <c r="AO2175" t="s">
        <v>472</v>
      </c>
    </row>
    <row r="2176" spans="1:41">
      <c r="A2176" s="8">
        <v>46225</v>
      </c>
      <c r="B2176" s="67">
        <v>4034.24</v>
      </c>
      <c r="C2176" s="67">
        <v>0.48</v>
      </c>
      <c r="D2176" s="67">
        <v>66160</v>
      </c>
      <c r="E2176" s="67">
        <v>-0.24</v>
      </c>
      <c r="F2176" s="69">
        <v>8425</v>
      </c>
      <c r="G2176" t="s">
        <v>98</v>
      </c>
      <c r="H2176">
        <v>0</v>
      </c>
      <c r="I2176" t="s">
        <v>288</v>
      </c>
      <c r="J2176" t="s">
        <v>289</v>
      </c>
      <c r="K2176" t="s">
        <v>295</v>
      </c>
      <c r="L2176" s="36">
        <v>1326</v>
      </c>
      <c r="M2176">
        <v>8</v>
      </c>
      <c r="N2176" s="66">
        <v>6.1000000000000004E-3</v>
      </c>
      <c r="O2176" s="36">
        <v>1318</v>
      </c>
      <c r="P2176" s="66">
        <v>6.0000000000000001E-3</v>
      </c>
      <c r="Q2176" s="36">
        <v>1319</v>
      </c>
      <c r="R2176" s="36">
        <v>1332</v>
      </c>
      <c r="S2176" s="36">
        <v>1312</v>
      </c>
      <c r="T2176" s="66">
        <v>5.3E-3</v>
      </c>
      <c r="U2176" s="66">
        <v>0</v>
      </c>
      <c r="V2176" s="66">
        <v>-4.4999999999999997E-3</v>
      </c>
      <c r="W2176" s="66">
        <v>1.06E-2</v>
      </c>
      <c r="X2176" s="1">
        <v>719600</v>
      </c>
      <c r="Y2176" s="1">
        <v>952740</v>
      </c>
      <c r="Z2176" s="1">
        <v>417247</v>
      </c>
      <c r="AA2176" t="s">
        <v>473</v>
      </c>
      <c r="AB2176" t="s">
        <v>607</v>
      </c>
      <c r="AC2176">
        <v>7.95</v>
      </c>
      <c r="AD2176">
        <v>0.86</v>
      </c>
      <c r="AE2176">
        <v>3.92</v>
      </c>
      <c r="AF2176" t="s">
        <v>230</v>
      </c>
      <c r="AG2176" s="1">
        <v>128600</v>
      </c>
      <c r="AH2176" s="36">
        <v>1327</v>
      </c>
      <c r="AI2176" s="1">
        <v>6100</v>
      </c>
      <c r="AJ2176" s="36">
        <v>1325</v>
      </c>
      <c r="AK2176" s="1">
        <v>4000</v>
      </c>
      <c r="AL2176" s="2">
        <v>0.63541666666666663</v>
      </c>
      <c r="AM2176" s="3">
        <v>46233</v>
      </c>
      <c r="AN2176" t="s">
        <v>298</v>
      </c>
      <c r="AO2176" t="s">
        <v>472</v>
      </c>
    </row>
    <row r="2177" spans="1:41">
      <c r="A2177" s="8">
        <v>46225</v>
      </c>
      <c r="B2177" s="67">
        <v>4034.24</v>
      </c>
      <c r="C2177" s="67">
        <v>0.48</v>
      </c>
      <c r="D2177" s="67">
        <v>66160</v>
      </c>
      <c r="E2177" s="67">
        <v>-0.24</v>
      </c>
      <c r="F2177" s="69">
        <v>8591</v>
      </c>
      <c r="G2177" t="s">
        <v>99</v>
      </c>
      <c r="H2177">
        <v>0</v>
      </c>
      <c r="I2177" t="s">
        <v>288</v>
      </c>
      <c r="J2177" t="s">
        <v>289</v>
      </c>
      <c r="K2177" t="s">
        <v>290</v>
      </c>
      <c r="L2177" s="36">
        <v>6543</v>
      </c>
      <c r="M2177">
        <v>41</v>
      </c>
      <c r="N2177" s="66">
        <v>6.3E-3</v>
      </c>
      <c r="O2177" s="36">
        <v>6502</v>
      </c>
      <c r="P2177" s="66">
        <v>6.3E-3</v>
      </c>
      <c r="Q2177" s="36">
        <v>6529</v>
      </c>
      <c r="R2177" s="36">
        <v>6639</v>
      </c>
      <c r="S2177" s="36">
        <v>6492</v>
      </c>
      <c r="T2177" s="66">
        <v>2.0999999999999999E-3</v>
      </c>
      <c r="U2177" s="66">
        <v>-1.2200000000000001E-2</v>
      </c>
      <c r="V2177" s="66">
        <v>-1.44E-2</v>
      </c>
      <c r="W2177" s="66">
        <v>7.7999999999999996E-3</v>
      </c>
      <c r="X2177" s="1">
        <v>2011200</v>
      </c>
      <c r="Y2177" s="1">
        <v>13243182</v>
      </c>
      <c r="Z2177" s="1">
        <v>7355029</v>
      </c>
      <c r="AA2177" t="s">
        <v>844</v>
      </c>
      <c r="AB2177" t="s">
        <v>476</v>
      </c>
      <c r="AC2177">
        <v>13.52</v>
      </c>
      <c r="AD2177">
        <v>1.6</v>
      </c>
      <c r="AE2177">
        <v>2.86</v>
      </c>
      <c r="AF2177" t="s">
        <v>230</v>
      </c>
      <c r="AG2177" s="1">
        <v>234800</v>
      </c>
      <c r="AH2177" s="36">
        <v>6544</v>
      </c>
      <c r="AI2177" s="1">
        <v>1300</v>
      </c>
      <c r="AJ2177" s="36">
        <v>6542</v>
      </c>
      <c r="AK2177">
        <v>500</v>
      </c>
      <c r="AL2177" s="2">
        <v>0.63541666666666663</v>
      </c>
      <c r="AM2177" s="3">
        <v>46240</v>
      </c>
      <c r="AN2177" t="s">
        <v>298</v>
      </c>
      <c r="AO2177" t="s">
        <v>472</v>
      </c>
    </row>
    <row r="2178" spans="1:41">
      <c r="A2178" s="8">
        <v>46225</v>
      </c>
      <c r="B2178" s="67">
        <v>4034.24</v>
      </c>
      <c r="C2178" s="67">
        <v>0.48</v>
      </c>
      <c r="D2178" s="67">
        <v>66160</v>
      </c>
      <c r="E2178" s="67">
        <v>-0.24</v>
      </c>
      <c r="F2178" s="69">
        <v>8593</v>
      </c>
      <c r="G2178" t="s">
        <v>100</v>
      </c>
      <c r="H2178">
        <v>0</v>
      </c>
      <c r="I2178" t="s">
        <v>288</v>
      </c>
      <c r="J2178" t="s">
        <v>289</v>
      </c>
      <c r="K2178" t="s">
        <v>295</v>
      </c>
      <c r="L2178" s="36">
        <v>1434.5</v>
      </c>
      <c r="M2178">
        <v>-5.5</v>
      </c>
      <c r="N2178" s="66">
        <v>-3.8E-3</v>
      </c>
      <c r="O2178" s="36">
        <v>1440</v>
      </c>
      <c r="P2178" s="66">
        <v>-3.8E-3</v>
      </c>
      <c r="Q2178" s="36">
        <v>1440</v>
      </c>
      <c r="R2178" s="36">
        <v>1442</v>
      </c>
      <c r="S2178" s="36">
        <v>1425.5</v>
      </c>
      <c r="T2178" s="66">
        <v>-3.8E-3</v>
      </c>
      <c r="U2178" s="66">
        <v>2.9999999999999997E-4</v>
      </c>
      <c r="V2178" s="66">
        <v>-5.1999999999999998E-3</v>
      </c>
      <c r="W2178" s="66">
        <v>6.3E-3</v>
      </c>
      <c r="X2178" s="1">
        <v>2796700</v>
      </c>
      <c r="Y2178" s="1">
        <v>4015500</v>
      </c>
      <c r="Z2178" s="1">
        <v>2104285</v>
      </c>
      <c r="AA2178" t="s">
        <v>477</v>
      </c>
      <c r="AB2178" t="s">
        <v>594</v>
      </c>
      <c r="AC2178">
        <v>12.87</v>
      </c>
      <c r="AD2178">
        <v>1.03</v>
      </c>
      <c r="AE2178">
        <v>3.56</v>
      </c>
      <c r="AF2178" t="s">
        <v>230</v>
      </c>
      <c r="AG2178" s="1">
        <v>713200</v>
      </c>
      <c r="AH2178" s="36">
        <v>1435</v>
      </c>
      <c r="AI2178" s="1">
        <v>7400</v>
      </c>
      <c r="AJ2178" s="36">
        <v>1434.5</v>
      </c>
      <c r="AK2178" s="1">
        <v>13700</v>
      </c>
      <c r="AL2178" s="2">
        <v>0.63541666666666663</v>
      </c>
      <c r="AM2178" s="3">
        <v>46241</v>
      </c>
      <c r="AN2178" t="s">
        <v>298</v>
      </c>
      <c r="AO2178" t="s">
        <v>472</v>
      </c>
    </row>
    <row r="2179" spans="1:41">
      <c r="A2179" s="8">
        <v>46225</v>
      </c>
      <c r="B2179" s="67">
        <v>4034.24</v>
      </c>
      <c r="C2179" s="67">
        <v>0.48</v>
      </c>
      <c r="D2179" s="67">
        <v>66160</v>
      </c>
      <c r="E2179" s="67">
        <v>-0.24</v>
      </c>
      <c r="F2179" s="69">
        <v>8604</v>
      </c>
      <c r="G2179" t="s">
        <v>101</v>
      </c>
      <c r="H2179">
        <v>0</v>
      </c>
      <c r="I2179" t="s">
        <v>288</v>
      </c>
      <c r="J2179" t="s">
        <v>289</v>
      </c>
      <c r="K2179" t="s">
        <v>295</v>
      </c>
      <c r="L2179" s="36">
        <v>1601</v>
      </c>
      <c r="M2179">
        <v>14.5</v>
      </c>
      <c r="N2179" s="66">
        <v>9.1000000000000004E-3</v>
      </c>
      <c r="O2179" s="36">
        <v>1586.5</v>
      </c>
      <c r="P2179" s="66">
        <v>9.1000000000000004E-3</v>
      </c>
      <c r="Q2179" s="36">
        <v>1596</v>
      </c>
      <c r="R2179" s="36">
        <v>1624.5</v>
      </c>
      <c r="S2179" s="36">
        <v>1579.5</v>
      </c>
      <c r="T2179" s="66">
        <v>3.0999999999999999E-3</v>
      </c>
      <c r="U2179" s="66">
        <v>-1.17E-2</v>
      </c>
      <c r="V2179" s="66">
        <v>-1.44E-2</v>
      </c>
      <c r="W2179" s="66">
        <v>1.3599999999999999E-2</v>
      </c>
      <c r="X2179" s="1">
        <v>6894000</v>
      </c>
      <c r="Y2179" s="1">
        <v>11078855</v>
      </c>
      <c r="Z2179" s="1">
        <v>4944788</v>
      </c>
      <c r="AA2179" t="s">
        <v>845</v>
      </c>
      <c r="AB2179" t="s">
        <v>480</v>
      </c>
      <c r="AC2179">
        <v>12.44</v>
      </c>
      <c r="AD2179">
        <v>1.25</v>
      </c>
      <c r="AE2179">
        <v>3.25</v>
      </c>
      <c r="AF2179" t="s">
        <v>230</v>
      </c>
      <c r="AG2179" s="1">
        <v>594100</v>
      </c>
      <c r="AH2179" s="36">
        <v>1601.5</v>
      </c>
      <c r="AI2179" s="1">
        <v>11500</v>
      </c>
      <c r="AJ2179" s="36">
        <v>1601</v>
      </c>
      <c r="AK2179" s="1">
        <v>2200</v>
      </c>
      <c r="AL2179" s="2">
        <v>0.63541666666666663</v>
      </c>
      <c r="AM2179" s="3">
        <v>46232</v>
      </c>
      <c r="AN2179" t="s">
        <v>298</v>
      </c>
      <c r="AO2179" t="s">
        <v>481</v>
      </c>
    </row>
    <row r="2180" spans="1:41">
      <c r="A2180" s="8">
        <v>46225</v>
      </c>
      <c r="B2180" s="67">
        <v>4034.24</v>
      </c>
      <c r="C2180" s="67">
        <v>0.48</v>
      </c>
      <c r="D2180" s="67">
        <v>66160</v>
      </c>
      <c r="E2180" s="67">
        <v>-0.24</v>
      </c>
      <c r="F2180" s="69">
        <v>8697</v>
      </c>
      <c r="G2180" t="s">
        <v>102</v>
      </c>
      <c r="H2180">
        <v>0</v>
      </c>
      <c r="I2180" t="s">
        <v>288</v>
      </c>
      <c r="J2180" t="s">
        <v>289</v>
      </c>
      <c r="K2180" t="s">
        <v>295</v>
      </c>
      <c r="L2180" s="36">
        <v>2212</v>
      </c>
      <c r="M2180">
        <v>-43.5</v>
      </c>
      <c r="N2180" s="66">
        <v>-1.9300000000000001E-2</v>
      </c>
      <c r="O2180" s="36">
        <v>2255.5</v>
      </c>
      <c r="P2180" s="66">
        <v>-1.9199999999999998E-2</v>
      </c>
      <c r="Q2180" s="36">
        <v>2255</v>
      </c>
      <c r="R2180" s="36">
        <v>2259.5</v>
      </c>
      <c r="S2180" s="36">
        <v>2211</v>
      </c>
      <c r="T2180" s="66">
        <v>-1.9E-2</v>
      </c>
      <c r="U2180" s="66">
        <v>-9.1000000000000004E-3</v>
      </c>
      <c r="V2180" s="66">
        <v>-2.1000000000000001E-2</v>
      </c>
      <c r="W2180" s="66">
        <v>4.0000000000000002E-4</v>
      </c>
      <c r="X2180" s="1">
        <v>2079300</v>
      </c>
      <c r="Y2180" s="1">
        <v>4647728</v>
      </c>
      <c r="Z2180" s="1">
        <v>2282309</v>
      </c>
      <c r="AA2180" t="s">
        <v>669</v>
      </c>
      <c r="AB2180" t="s">
        <v>483</v>
      </c>
      <c r="AC2180">
        <v>27.92</v>
      </c>
      <c r="AD2180">
        <v>6.59</v>
      </c>
      <c r="AE2180">
        <v>2.85</v>
      </c>
      <c r="AF2180" t="s">
        <v>230</v>
      </c>
      <c r="AG2180" s="1">
        <v>86600</v>
      </c>
      <c r="AH2180" s="36">
        <v>2212.5</v>
      </c>
      <c r="AI2180">
        <v>700</v>
      </c>
      <c r="AJ2180" s="36">
        <v>2211.5</v>
      </c>
      <c r="AK2180" s="1">
        <v>1200</v>
      </c>
      <c r="AL2180" s="2">
        <v>0.63541666666666663</v>
      </c>
      <c r="AM2180" s="3">
        <v>46231</v>
      </c>
      <c r="AN2180" t="s">
        <v>298</v>
      </c>
      <c r="AO2180" t="s">
        <v>472</v>
      </c>
    </row>
    <row r="2181" spans="1:41">
      <c r="A2181" s="8">
        <v>46225</v>
      </c>
      <c r="B2181" s="67">
        <v>4034.24</v>
      </c>
      <c r="C2181" s="67">
        <v>0.48</v>
      </c>
      <c r="D2181" s="67">
        <v>66160</v>
      </c>
      <c r="E2181" s="67">
        <v>-0.24</v>
      </c>
      <c r="F2181" s="69">
        <v>8830</v>
      </c>
      <c r="G2181" t="s">
        <v>103</v>
      </c>
      <c r="H2181">
        <v>0</v>
      </c>
      <c r="I2181" t="s">
        <v>288</v>
      </c>
      <c r="J2181" t="s">
        <v>289</v>
      </c>
      <c r="K2181" t="s">
        <v>295</v>
      </c>
      <c r="L2181" s="36">
        <v>3802</v>
      </c>
      <c r="M2181">
        <v>-42</v>
      </c>
      <c r="N2181" s="66">
        <v>-1.09E-2</v>
      </c>
      <c r="O2181" s="36">
        <v>3844</v>
      </c>
      <c r="P2181" s="66">
        <v>-1.09E-2</v>
      </c>
      <c r="Q2181" s="36">
        <v>3732</v>
      </c>
      <c r="R2181" s="36">
        <v>3836</v>
      </c>
      <c r="S2181" s="36">
        <v>3729</v>
      </c>
      <c r="T2181" s="66">
        <v>1.8700000000000001E-2</v>
      </c>
      <c r="U2181" s="66">
        <v>1.5E-3</v>
      </c>
      <c r="V2181" s="66">
        <v>-8.8000000000000005E-3</v>
      </c>
      <c r="W2181" s="66">
        <v>1.95E-2</v>
      </c>
      <c r="X2181" s="1">
        <v>1306500</v>
      </c>
      <c r="Y2181" s="1">
        <v>4965944</v>
      </c>
      <c r="Z2181" s="1">
        <v>3558672</v>
      </c>
      <c r="AA2181" t="s">
        <v>484</v>
      </c>
      <c r="AB2181" t="s">
        <v>620</v>
      </c>
      <c r="AC2181">
        <v>15.74</v>
      </c>
      <c r="AD2181">
        <v>1.42</v>
      </c>
      <c r="AE2181">
        <v>1.37</v>
      </c>
      <c r="AF2181" t="s">
        <v>230</v>
      </c>
      <c r="AG2181" s="1">
        <v>21300</v>
      </c>
      <c r="AH2181" s="36">
        <v>3803</v>
      </c>
      <c r="AI2181" s="1">
        <v>1500</v>
      </c>
      <c r="AJ2181" s="36">
        <v>3802</v>
      </c>
      <c r="AK2181">
        <v>500</v>
      </c>
      <c r="AL2181" s="2">
        <v>0.63541666666666663</v>
      </c>
      <c r="AM2181" s="3">
        <v>46240</v>
      </c>
      <c r="AN2181" t="s">
        <v>298</v>
      </c>
      <c r="AO2181" t="s">
        <v>332</v>
      </c>
    </row>
    <row r="2182" spans="1:41">
      <c r="A2182" s="8">
        <v>46225</v>
      </c>
      <c r="B2182" s="67">
        <v>4034.24</v>
      </c>
      <c r="C2182" s="67">
        <v>0.48</v>
      </c>
      <c r="D2182" s="67">
        <v>66160</v>
      </c>
      <c r="E2182" s="67">
        <v>-0.24</v>
      </c>
      <c r="F2182" s="69">
        <v>9020</v>
      </c>
      <c r="G2182" t="s">
        <v>104</v>
      </c>
      <c r="H2182">
        <v>0</v>
      </c>
      <c r="I2182" t="s">
        <v>288</v>
      </c>
      <c r="J2182" t="s">
        <v>289</v>
      </c>
      <c r="K2182" t="s">
        <v>290</v>
      </c>
      <c r="L2182" s="36">
        <v>3620</v>
      </c>
      <c r="M2182">
        <v>-30</v>
      </c>
      <c r="N2182" s="66">
        <v>-8.2000000000000007E-3</v>
      </c>
      <c r="O2182" s="36">
        <v>3650</v>
      </c>
      <c r="P2182" s="66">
        <v>-8.2000000000000007E-3</v>
      </c>
      <c r="Q2182" s="36">
        <v>3590</v>
      </c>
      <c r="R2182" s="36">
        <v>3649</v>
      </c>
      <c r="S2182" s="36">
        <v>3555</v>
      </c>
      <c r="T2182" s="66">
        <v>8.3000000000000001E-3</v>
      </c>
      <c r="U2182" s="66">
        <v>1.5699999999999999E-2</v>
      </c>
      <c r="V2182" s="66">
        <v>-7.9000000000000008E-3</v>
      </c>
      <c r="W2182" s="66">
        <v>1.8200000000000001E-2</v>
      </c>
      <c r="X2182" s="1">
        <v>1960700</v>
      </c>
      <c r="Y2182" s="1">
        <v>7028984</v>
      </c>
      <c r="Z2182" s="1">
        <v>4106572</v>
      </c>
      <c r="AA2182" t="s">
        <v>486</v>
      </c>
      <c r="AB2182" t="s">
        <v>608</v>
      </c>
      <c r="AC2182">
        <v>16.03</v>
      </c>
      <c r="AD2182">
        <v>1.34</v>
      </c>
      <c r="AE2182">
        <v>2.3199999999999998</v>
      </c>
      <c r="AF2182" t="s">
        <v>230</v>
      </c>
      <c r="AG2182" s="1">
        <v>23800</v>
      </c>
      <c r="AH2182" s="36">
        <v>3620</v>
      </c>
      <c r="AI2182" s="1">
        <v>2200</v>
      </c>
      <c r="AJ2182" s="36">
        <v>3618</v>
      </c>
      <c r="AK2182" s="1">
        <v>2100</v>
      </c>
      <c r="AL2182" s="2">
        <v>0.63541666666666663</v>
      </c>
      <c r="AM2182" s="3">
        <v>46234</v>
      </c>
      <c r="AN2182" t="s">
        <v>298</v>
      </c>
      <c r="AO2182" t="s">
        <v>488</v>
      </c>
    </row>
    <row r="2183" spans="1:41">
      <c r="A2183" s="8">
        <v>46225</v>
      </c>
      <c r="B2183" s="67">
        <v>4034.24</v>
      </c>
      <c r="C2183" s="67">
        <v>0.48</v>
      </c>
      <c r="D2183" s="67">
        <v>66160</v>
      </c>
      <c r="E2183" s="67">
        <v>-0.24</v>
      </c>
      <c r="F2183" s="69">
        <v>9024</v>
      </c>
      <c r="G2183" t="s">
        <v>105</v>
      </c>
      <c r="H2183">
        <v>0</v>
      </c>
      <c r="I2183" t="s">
        <v>288</v>
      </c>
      <c r="J2183" t="s">
        <v>289</v>
      </c>
      <c r="K2183" t="s">
        <v>295</v>
      </c>
      <c r="L2183" s="36">
        <v>3527</v>
      </c>
      <c r="M2183">
        <v>-47</v>
      </c>
      <c r="N2183" s="66">
        <v>-1.32E-2</v>
      </c>
      <c r="O2183" s="36">
        <v>3574</v>
      </c>
      <c r="P2183" s="66">
        <v>-1.3100000000000001E-2</v>
      </c>
      <c r="Q2183" s="36">
        <v>3520</v>
      </c>
      <c r="R2183" s="36">
        <v>3550</v>
      </c>
      <c r="S2183" s="36">
        <v>3467</v>
      </c>
      <c r="T2183" s="66">
        <v>1.9E-3</v>
      </c>
      <c r="U2183" s="66">
        <v>1.49E-2</v>
      </c>
      <c r="V2183" s="66">
        <v>-6.4000000000000003E-3</v>
      </c>
      <c r="W2183" s="66">
        <v>1.7299999999999999E-2</v>
      </c>
      <c r="X2183" s="1">
        <v>1370000</v>
      </c>
      <c r="Y2183" s="1">
        <v>4805103</v>
      </c>
      <c r="Z2183" s="1">
        <v>1078470</v>
      </c>
      <c r="AA2183" t="s">
        <v>489</v>
      </c>
      <c r="AB2183" t="s">
        <v>609</v>
      </c>
      <c r="AC2183">
        <v>33.21</v>
      </c>
      <c r="AD2183">
        <v>1.57</v>
      </c>
      <c r="AE2183">
        <v>1.19</v>
      </c>
      <c r="AF2183" t="s">
        <v>230</v>
      </c>
      <c r="AG2183">
        <v>0</v>
      </c>
      <c r="AH2183" s="36">
        <v>3529</v>
      </c>
      <c r="AI2183">
        <v>400</v>
      </c>
      <c r="AJ2183" s="36">
        <v>3527</v>
      </c>
      <c r="AK2183">
        <v>400</v>
      </c>
      <c r="AL2183" s="2">
        <v>0.63541666666666663</v>
      </c>
      <c r="AM2183" s="3">
        <v>46234</v>
      </c>
      <c r="AN2183" t="s">
        <v>298</v>
      </c>
      <c r="AO2183" t="s">
        <v>488</v>
      </c>
    </row>
    <row r="2184" spans="1:41">
      <c r="A2184" s="8">
        <v>46225</v>
      </c>
      <c r="B2184" s="67">
        <v>4034.24</v>
      </c>
      <c r="C2184" s="67">
        <v>0.48</v>
      </c>
      <c r="D2184" s="67">
        <v>66160</v>
      </c>
      <c r="E2184" s="67">
        <v>-0.24</v>
      </c>
      <c r="F2184" s="69">
        <v>9069</v>
      </c>
      <c r="G2184" t="s">
        <v>106</v>
      </c>
      <c r="H2184">
        <v>0</v>
      </c>
      <c r="I2184" t="s">
        <v>288</v>
      </c>
      <c r="J2184" t="s">
        <v>289</v>
      </c>
      <c r="K2184" t="s">
        <v>295</v>
      </c>
      <c r="L2184" s="36">
        <v>2202</v>
      </c>
      <c r="M2184">
        <v>-23.5</v>
      </c>
      <c r="N2184" s="66">
        <v>-1.06E-2</v>
      </c>
      <c r="O2184" s="36">
        <v>2225.5</v>
      </c>
      <c r="P2184" s="66">
        <v>-1.0500000000000001E-2</v>
      </c>
      <c r="Q2184" s="36">
        <v>2210</v>
      </c>
      <c r="R2184" s="36">
        <v>2223</v>
      </c>
      <c r="S2184" s="36">
        <v>2187</v>
      </c>
      <c r="T2184" s="66">
        <v>-3.5999999999999999E-3</v>
      </c>
      <c r="U2184" s="66">
        <v>2.7000000000000001E-3</v>
      </c>
      <c r="V2184" s="66">
        <v>-9.4000000000000004E-3</v>
      </c>
      <c r="W2184" s="66">
        <v>6.7999999999999996E-3</v>
      </c>
      <c r="X2184" s="1">
        <v>145600</v>
      </c>
      <c r="Y2184" s="1">
        <v>320248</v>
      </c>
      <c r="Z2184" s="1">
        <v>386874</v>
      </c>
      <c r="AA2184" t="s">
        <v>870</v>
      </c>
      <c r="AB2184" t="s">
        <v>492</v>
      </c>
      <c r="AC2184">
        <v>15.76</v>
      </c>
      <c r="AD2184">
        <v>1.62</v>
      </c>
      <c r="AE2184">
        <v>2.54</v>
      </c>
      <c r="AF2184" t="s">
        <v>230</v>
      </c>
      <c r="AG2184" s="1">
        <v>24000</v>
      </c>
      <c r="AH2184" s="36">
        <v>2202.5</v>
      </c>
      <c r="AI2184">
        <v>300</v>
      </c>
      <c r="AJ2184" s="36">
        <v>2201.5</v>
      </c>
      <c r="AK2184">
        <v>200</v>
      </c>
      <c r="AL2184" s="2">
        <v>0.63541666666666663</v>
      </c>
      <c r="AM2184" s="3">
        <v>46246</v>
      </c>
      <c r="AN2184" t="s">
        <v>298</v>
      </c>
      <c r="AO2184" t="s">
        <v>488</v>
      </c>
    </row>
    <row r="2185" spans="1:41">
      <c r="A2185" s="8">
        <v>46225</v>
      </c>
      <c r="B2185" s="67">
        <v>4034.24</v>
      </c>
      <c r="C2185" s="67">
        <v>0.48</v>
      </c>
      <c r="D2185" s="67">
        <v>66160</v>
      </c>
      <c r="E2185" s="67">
        <v>-0.24</v>
      </c>
      <c r="F2185" s="69">
        <v>9227</v>
      </c>
      <c r="G2185" t="s">
        <v>107</v>
      </c>
      <c r="H2185">
        <v>0</v>
      </c>
      <c r="I2185" t="s">
        <v>347</v>
      </c>
      <c r="J2185" t="s">
        <v>289</v>
      </c>
      <c r="K2185" t="s">
        <v>290</v>
      </c>
      <c r="L2185">
        <v>815</v>
      </c>
      <c r="M2185">
        <v>4</v>
      </c>
      <c r="N2185" s="66">
        <v>4.8999999999999998E-3</v>
      </c>
      <c r="O2185">
        <v>811</v>
      </c>
      <c r="P2185" s="66">
        <v>4.8999999999999998E-3</v>
      </c>
      <c r="Q2185">
        <v>812</v>
      </c>
      <c r="R2185">
        <v>831</v>
      </c>
      <c r="S2185">
        <v>810</v>
      </c>
      <c r="T2185" s="66">
        <v>3.5999999999999999E-3</v>
      </c>
      <c r="U2185" s="66">
        <v>-1.1999999999999999E-3</v>
      </c>
      <c r="V2185" s="66">
        <v>-1.9199999999999998E-2</v>
      </c>
      <c r="W2185" s="66">
        <v>6.1000000000000004E-3</v>
      </c>
      <c r="X2185" s="1">
        <v>92900</v>
      </c>
      <c r="Y2185" s="1">
        <v>76195</v>
      </c>
      <c r="Z2185" s="1">
        <v>12962</v>
      </c>
      <c r="AA2185" t="s">
        <v>493</v>
      </c>
      <c r="AB2185" t="s">
        <v>494</v>
      </c>
      <c r="AC2185">
        <v>0</v>
      </c>
      <c r="AD2185">
        <v>26.81</v>
      </c>
      <c r="AE2185">
        <v>0</v>
      </c>
      <c r="AF2185">
        <v>2.2999999999999998</v>
      </c>
      <c r="AG2185" s="1">
        <v>1700</v>
      </c>
      <c r="AH2185">
        <v>816</v>
      </c>
      <c r="AI2185">
        <v>100</v>
      </c>
      <c r="AJ2185">
        <v>815</v>
      </c>
      <c r="AK2185">
        <v>800</v>
      </c>
      <c r="AL2185" s="2">
        <v>0.63194444444444442</v>
      </c>
      <c r="AM2185" s="3">
        <v>46246</v>
      </c>
      <c r="AN2185" t="s">
        <v>350</v>
      </c>
      <c r="AO2185" t="s">
        <v>313</v>
      </c>
    </row>
    <row r="2186" spans="1:41">
      <c r="A2186" s="8">
        <v>46225</v>
      </c>
      <c r="B2186" s="67">
        <v>4034.24</v>
      </c>
      <c r="C2186" s="67">
        <v>0.48</v>
      </c>
      <c r="D2186" s="67">
        <v>66160</v>
      </c>
      <c r="E2186" s="67">
        <v>-0.24</v>
      </c>
      <c r="F2186" s="69">
        <v>9303</v>
      </c>
      <c r="G2186" t="s">
        <v>108</v>
      </c>
      <c r="H2186">
        <v>0</v>
      </c>
      <c r="I2186" t="s">
        <v>288</v>
      </c>
      <c r="J2186" t="s">
        <v>289</v>
      </c>
      <c r="K2186" t="s">
        <v>290</v>
      </c>
      <c r="L2186" s="36">
        <v>3995</v>
      </c>
      <c r="M2186">
        <v>-10</v>
      </c>
      <c r="N2186" s="66">
        <v>-2.5000000000000001E-3</v>
      </c>
      <c r="O2186" s="36">
        <v>4005</v>
      </c>
      <c r="P2186" s="66">
        <v>-2.3999999999999998E-3</v>
      </c>
      <c r="Q2186" s="36">
        <v>4005</v>
      </c>
      <c r="R2186" s="36">
        <v>4010</v>
      </c>
      <c r="S2186" s="36">
        <v>3950</v>
      </c>
      <c r="T2186" s="66">
        <v>-2.3999999999999998E-3</v>
      </c>
      <c r="U2186" s="66">
        <v>1.01E-2</v>
      </c>
      <c r="V2186" s="66">
        <v>-3.7000000000000002E-3</v>
      </c>
      <c r="W2186" s="66">
        <v>1.1299999999999999E-2</v>
      </c>
      <c r="X2186" s="1">
        <v>82800</v>
      </c>
      <c r="Y2186" s="1">
        <v>329144</v>
      </c>
      <c r="Z2186" s="1">
        <v>306073</v>
      </c>
      <c r="AA2186" t="s">
        <v>495</v>
      </c>
      <c r="AB2186" t="s">
        <v>496</v>
      </c>
      <c r="AC2186">
        <v>17.62</v>
      </c>
      <c r="AD2186">
        <v>0.97</v>
      </c>
      <c r="AE2186">
        <v>2.58</v>
      </c>
      <c r="AF2186" t="s">
        <v>230</v>
      </c>
      <c r="AG2186" s="1">
        <v>29400</v>
      </c>
      <c r="AH2186" s="36">
        <v>3995</v>
      </c>
      <c r="AI2186" s="1">
        <v>1500</v>
      </c>
      <c r="AJ2186" s="36">
        <v>3990</v>
      </c>
      <c r="AK2186">
        <v>800</v>
      </c>
      <c r="AL2186" s="2">
        <v>0.63124999999999998</v>
      </c>
      <c r="AM2186" s="3">
        <v>46241</v>
      </c>
      <c r="AN2186" t="s">
        <v>298</v>
      </c>
      <c r="AO2186" t="s">
        <v>497</v>
      </c>
    </row>
    <row r="2187" spans="1:41">
      <c r="A2187" s="8">
        <v>46225</v>
      </c>
      <c r="B2187" s="67">
        <v>4034.24</v>
      </c>
      <c r="C2187" s="67">
        <v>0.48</v>
      </c>
      <c r="D2187" s="67">
        <v>66160</v>
      </c>
      <c r="E2187" s="67">
        <v>-0.24</v>
      </c>
      <c r="F2187" s="69">
        <v>9308</v>
      </c>
      <c r="G2187" t="s">
        <v>109</v>
      </c>
      <c r="H2187">
        <v>0</v>
      </c>
      <c r="I2187" t="s">
        <v>314</v>
      </c>
      <c r="J2187" t="s">
        <v>289</v>
      </c>
      <c r="K2187" t="s">
        <v>295</v>
      </c>
      <c r="L2187" s="36">
        <v>1677</v>
      </c>
      <c r="M2187">
        <v>7</v>
      </c>
      <c r="N2187" s="66">
        <v>4.1999999999999997E-3</v>
      </c>
      <c r="O2187" s="36">
        <v>1670</v>
      </c>
      <c r="P2187" s="66">
        <v>4.1000000000000003E-3</v>
      </c>
      <c r="Q2187" s="36">
        <v>1677</v>
      </c>
      <c r="R2187" s="36">
        <v>1682</v>
      </c>
      <c r="S2187" s="36">
        <v>1657</v>
      </c>
      <c r="T2187" s="66">
        <v>0</v>
      </c>
      <c r="U2187" s="66">
        <v>5.8999999999999999E-3</v>
      </c>
      <c r="V2187" s="66">
        <v>-2.8999999999999998E-3</v>
      </c>
      <c r="W2187" s="66">
        <v>1.2E-2</v>
      </c>
      <c r="X2187" s="1">
        <v>50000</v>
      </c>
      <c r="Y2187" s="1">
        <v>83449</v>
      </c>
      <c r="Z2187" s="1">
        <v>43724</v>
      </c>
      <c r="AA2187" t="s">
        <v>498</v>
      </c>
      <c r="AB2187" t="s">
        <v>499</v>
      </c>
      <c r="AC2187">
        <v>14.33</v>
      </c>
      <c r="AD2187">
        <v>1.1200000000000001</v>
      </c>
      <c r="AE2187">
        <v>2.0699999999999998</v>
      </c>
      <c r="AF2187" t="s">
        <v>230</v>
      </c>
      <c r="AG2187" s="1">
        <v>1400</v>
      </c>
      <c r="AH2187" s="36">
        <v>1679</v>
      </c>
      <c r="AI2187">
        <v>400</v>
      </c>
      <c r="AJ2187" s="36">
        <v>1677</v>
      </c>
      <c r="AK2187">
        <v>900</v>
      </c>
      <c r="AL2187" s="2">
        <v>0.63472222222222219</v>
      </c>
      <c r="AM2187" s="3">
        <v>46241</v>
      </c>
      <c r="AN2187" t="s">
        <v>298</v>
      </c>
      <c r="AO2187" t="s">
        <v>500</v>
      </c>
    </row>
    <row r="2188" spans="1:41">
      <c r="A2188" s="8">
        <v>46225</v>
      </c>
      <c r="B2188" s="67">
        <v>4034.24</v>
      </c>
      <c r="C2188" s="67">
        <v>0.48</v>
      </c>
      <c r="D2188" s="67">
        <v>66160</v>
      </c>
      <c r="E2188" s="67">
        <v>-0.24</v>
      </c>
      <c r="F2188" s="69">
        <v>9348</v>
      </c>
      <c r="G2188" t="s">
        <v>110</v>
      </c>
      <c r="H2188">
        <v>0</v>
      </c>
      <c r="I2188" t="s">
        <v>347</v>
      </c>
      <c r="J2188" t="s">
        <v>323</v>
      </c>
      <c r="K2188" t="s">
        <v>295</v>
      </c>
      <c r="L2188">
        <v>416</v>
      </c>
      <c r="M2188">
        <v>3</v>
      </c>
      <c r="N2188" s="66">
        <v>7.3000000000000001E-3</v>
      </c>
      <c r="O2188">
        <v>413</v>
      </c>
      <c r="P2188" s="66">
        <v>7.1999999999999998E-3</v>
      </c>
      <c r="Q2188">
        <v>415</v>
      </c>
      <c r="R2188">
        <v>423</v>
      </c>
      <c r="S2188">
        <v>412</v>
      </c>
      <c r="T2188" s="66">
        <v>2.3999999999999998E-3</v>
      </c>
      <c r="U2188" s="66">
        <v>-7.1000000000000004E-3</v>
      </c>
      <c r="V2188" s="66">
        <v>-1.6500000000000001E-2</v>
      </c>
      <c r="W2188" s="66">
        <v>9.7000000000000003E-3</v>
      </c>
      <c r="X2188" s="1">
        <v>925500</v>
      </c>
      <c r="Y2188" s="1">
        <v>386217</v>
      </c>
      <c r="Z2188" s="1">
        <v>60862</v>
      </c>
      <c r="AA2188" t="s">
        <v>552</v>
      </c>
      <c r="AB2188" t="s">
        <v>851</v>
      </c>
      <c r="AC2188">
        <v>0</v>
      </c>
      <c r="AD2188">
        <v>4.03</v>
      </c>
      <c r="AE2188">
        <v>0</v>
      </c>
      <c r="AF2188">
        <v>1.7</v>
      </c>
      <c r="AG2188" s="1">
        <v>44900</v>
      </c>
      <c r="AH2188">
        <v>417</v>
      </c>
      <c r="AI2188" s="1">
        <v>7500</v>
      </c>
      <c r="AJ2188">
        <v>416</v>
      </c>
      <c r="AK2188" s="1">
        <v>10400</v>
      </c>
      <c r="AL2188" s="2">
        <v>0.63472222222222219</v>
      </c>
      <c r="AM2188" s="3">
        <v>46241</v>
      </c>
      <c r="AN2188" t="s">
        <v>298</v>
      </c>
      <c r="AO2188" t="s">
        <v>313</v>
      </c>
    </row>
    <row r="2189" spans="1:41">
      <c r="A2189" s="8">
        <v>46225</v>
      </c>
      <c r="B2189" s="67">
        <v>4034.24</v>
      </c>
      <c r="C2189" s="67">
        <v>0.48</v>
      </c>
      <c r="D2189" s="67">
        <v>66160</v>
      </c>
      <c r="E2189" s="67">
        <v>-0.24</v>
      </c>
      <c r="F2189" s="69">
        <v>9432</v>
      </c>
      <c r="G2189" t="s">
        <v>111</v>
      </c>
      <c r="H2189">
        <v>0</v>
      </c>
      <c r="I2189" t="s">
        <v>288</v>
      </c>
      <c r="J2189" t="s">
        <v>289</v>
      </c>
      <c r="K2189" t="s">
        <v>290</v>
      </c>
      <c r="L2189">
        <v>151.9</v>
      </c>
      <c r="M2189">
        <v>0.2</v>
      </c>
      <c r="N2189" s="66">
        <v>1.2999999999999999E-3</v>
      </c>
      <c r="O2189">
        <v>151.69999999999999</v>
      </c>
      <c r="P2189" s="66">
        <v>1.2999999999999999E-3</v>
      </c>
      <c r="Q2189">
        <v>150.5</v>
      </c>
      <c r="R2189">
        <v>152.1</v>
      </c>
      <c r="S2189">
        <v>149.69999999999999</v>
      </c>
      <c r="T2189" s="66">
        <v>9.2999999999999992E-3</v>
      </c>
      <c r="U2189" s="66">
        <v>1.1299999999999999E-2</v>
      </c>
      <c r="V2189" s="66">
        <v>-1.2999999999999999E-3</v>
      </c>
      <c r="W2189" s="66">
        <v>1.46E-2</v>
      </c>
      <c r="X2189" s="1">
        <v>197718100</v>
      </c>
      <c r="Y2189" s="1">
        <v>29783371</v>
      </c>
      <c r="Z2189" s="1">
        <v>13754593</v>
      </c>
      <c r="AA2189" t="s">
        <v>503</v>
      </c>
      <c r="AB2189" t="s">
        <v>689</v>
      </c>
      <c r="AC2189">
        <v>12.65</v>
      </c>
      <c r="AD2189">
        <v>1.27</v>
      </c>
      <c r="AE2189">
        <v>3.55</v>
      </c>
      <c r="AF2189" t="s">
        <v>230</v>
      </c>
      <c r="AG2189" s="1">
        <v>2492400</v>
      </c>
      <c r="AH2189">
        <v>151.9</v>
      </c>
      <c r="AI2189" s="1">
        <v>530900</v>
      </c>
      <c r="AJ2189">
        <v>151.80000000000001</v>
      </c>
      <c r="AK2189" s="1">
        <v>510700</v>
      </c>
      <c r="AL2189" s="2">
        <v>0.63541666666666663</v>
      </c>
      <c r="AM2189" s="3">
        <v>46240</v>
      </c>
      <c r="AN2189" t="s">
        <v>298</v>
      </c>
      <c r="AO2189" t="s">
        <v>351</v>
      </c>
    </row>
    <row r="2190" spans="1:41">
      <c r="A2190" s="8">
        <v>46225</v>
      </c>
      <c r="B2190" s="67">
        <v>4034.24</v>
      </c>
      <c r="C2190" s="67">
        <v>0.48</v>
      </c>
      <c r="D2190" s="67">
        <v>66160</v>
      </c>
      <c r="E2190" s="67">
        <v>-0.24</v>
      </c>
      <c r="F2190" s="69">
        <v>9449</v>
      </c>
      <c r="G2190" t="s">
        <v>112</v>
      </c>
      <c r="H2190">
        <v>0</v>
      </c>
      <c r="I2190" t="s">
        <v>288</v>
      </c>
      <c r="J2190" t="s">
        <v>289</v>
      </c>
      <c r="K2190" t="s">
        <v>295</v>
      </c>
      <c r="L2190" s="36">
        <v>3933</v>
      </c>
      <c r="M2190">
        <v>-125</v>
      </c>
      <c r="N2190" s="66">
        <v>-3.0800000000000001E-2</v>
      </c>
      <c r="O2190" s="36">
        <v>4058</v>
      </c>
      <c r="P2190" s="66">
        <v>-3.0800000000000001E-2</v>
      </c>
      <c r="Q2190" s="36">
        <v>3990</v>
      </c>
      <c r="R2190" s="36">
        <v>4012</v>
      </c>
      <c r="S2190" s="36">
        <v>3916</v>
      </c>
      <c r="T2190" s="66">
        <v>-1.4200000000000001E-2</v>
      </c>
      <c r="U2190" s="66">
        <v>-3.0000000000000001E-3</v>
      </c>
      <c r="V2190" s="66">
        <v>-1.9599999999999999E-2</v>
      </c>
      <c r="W2190" s="66">
        <v>4.3E-3</v>
      </c>
      <c r="X2190" s="1">
        <v>365300</v>
      </c>
      <c r="Y2190" s="1">
        <v>1444265</v>
      </c>
      <c r="Z2190" s="1">
        <v>422204</v>
      </c>
      <c r="AA2190" t="s">
        <v>847</v>
      </c>
      <c r="AB2190" t="s">
        <v>506</v>
      </c>
      <c r="AC2190">
        <v>16.670000000000002</v>
      </c>
      <c r="AD2190">
        <v>3.54</v>
      </c>
      <c r="AE2190">
        <v>1.98</v>
      </c>
      <c r="AF2190" t="s">
        <v>230</v>
      </c>
      <c r="AG2190" s="1">
        <v>2800</v>
      </c>
      <c r="AH2190" s="36">
        <v>3934</v>
      </c>
      <c r="AI2190">
        <v>300</v>
      </c>
      <c r="AJ2190" s="36">
        <v>3932</v>
      </c>
      <c r="AK2190">
        <v>300</v>
      </c>
      <c r="AL2190" s="2">
        <v>0.63541666666666663</v>
      </c>
      <c r="AM2190" s="3">
        <v>46248</v>
      </c>
      <c r="AN2190" t="s">
        <v>293</v>
      </c>
      <c r="AO2190" t="s">
        <v>351</v>
      </c>
    </row>
    <row r="2191" spans="1:41">
      <c r="A2191" s="8">
        <v>46225</v>
      </c>
      <c r="B2191" s="67">
        <v>4034.24</v>
      </c>
      <c r="C2191" s="67">
        <v>0.48</v>
      </c>
      <c r="D2191" s="67">
        <v>66160</v>
      </c>
      <c r="E2191" s="67">
        <v>-0.24</v>
      </c>
      <c r="F2191" s="69">
        <v>9501</v>
      </c>
      <c r="G2191" t="s">
        <v>113</v>
      </c>
      <c r="H2191">
        <v>0</v>
      </c>
      <c r="I2191" t="s">
        <v>288</v>
      </c>
      <c r="J2191" t="s">
        <v>289</v>
      </c>
      <c r="K2191" t="s">
        <v>290</v>
      </c>
      <c r="L2191">
        <v>507.9</v>
      </c>
      <c r="M2191">
        <v>4.5</v>
      </c>
      <c r="N2191" s="66">
        <v>8.8999999999999999E-3</v>
      </c>
      <c r="O2191">
        <v>503.4</v>
      </c>
      <c r="P2191" s="66">
        <v>8.8999999999999999E-3</v>
      </c>
      <c r="Q2191">
        <v>503.4</v>
      </c>
      <c r="R2191">
        <v>509.9</v>
      </c>
      <c r="S2191">
        <v>492.6</v>
      </c>
      <c r="T2191" s="66">
        <v>8.8999999999999999E-3</v>
      </c>
      <c r="U2191" s="66">
        <v>3.5000000000000001E-3</v>
      </c>
      <c r="V2191" s="66">
        <v>-3.8999999999999998E-3</v>
      </c>
      <c r="W2191" s="66">
        <v>3.1E-2</v>
      </c>
      <c r="X2191" s="1">
        <v>27363300</v>
      </c>
      <c r="Y2191" s="1">
        <v>13772047</v>
      </c>
      <c r="Z2191" s="1">
        <v>816204</v>
      </c>
      <c r="AA2191" t="s">
        <v>507</v>
      </c>
      <c r="AB2191" t="s">
        <v>703</v>
      </c>
      <c r="AC2191">
        <v>3.25</v>
      </c>
      <c r="AD2191">
        <v>0.34</v>
      </c>
      <c r="AE2191">
        <v>0</v>
      </c>
      <c r="AF2191" t="s">
        <v>230</v>
      </c>
      <c r="AG2191" s="1">
        <v>727700</v>
      </c>
      <c r="AH2191">
        <v>508</v>
      </c>
      <c r="AI2191" s="1">
        <v>3400</v>
      </c>
      <c r="AJ2191">
        <v>507.8</v>
      </c>
      <c r="AK2191" s="1">
        <v>4800</v>
      </c>
      <c r="AL2191" s="2">
        <v>0.63541666666666663</v>
      </c>
      <c r="AM2191" s="3">
        <v>46232</v>
      </c>
      <c r="AN2191" t="s">
        <v>298</v>
      </c>
      <c r="AO2191" t="s">
        <v>509</v>
      </c>
    </row>
    <row r="2192" spans="1:41">
      <c r="A2192" s="8">
        <v>46225</v>
      </c>
      <c r="B2192" s="67">
        <v>4034.24</v>
      </c>
      <c r="C2192" s="67">
        <v>0.48</v>
      </c>
      <c r="D2192" s="67">
        <v>66160</v>
      </c>
      <c r="E2192" s="67">
        <v>-0.24</v>
      </c>
      <c r="F2192" s="69">
        <v>9531</v>
      </c>
      <c r="G2192" t="s">
        <v>114</v>
      </c>
      <c r="H2192">
        <v>0</v>
      </c>
      <c r="I2192" t="s">
        <v>288</v>
      </c>
      <c r="J2192" t="s">
        <v>289</v>
      </c>
      <c r="K2192" t="s">
        <v>295</v>
      </c>
      <c r="L2192" s="36">
        <v>6143</v>
      </c>
      <c r="M2192">
        <v>16</v>
      </c>
      <c r="N2192" s="66">
        <v>2.5999999999999999E-3</v>
      </c>
      <c r="O2192" s="36">
        <v>6127</v>
      </c>
      <c r="P2192" s="66">
        <v>2.5999999999999999E-3</v>
      </c>
      <c r="Q2192" s="36">
        <v>6127</v>
      </c>
      <c r="R2192" s="36">
        <v>6155</v>
      </c>
      <c r="S2192" s="36">
        <v>6089</v>
      </c>
      <c r="T2192" s="66">
        <v>2.5999999999999999E-3</v>
      </c>
      <c r="U2192" s="66">
        <v>3.7000000000000002E-3</v>
      </c>
      <c r="V2192" s="66">
        <v>-1.9E-3</v>
      </c>
      <c r="W2192" s="66">
        <v>8.8000000000000005E-3</v>
      </c>
      <c r="X2192" s="1">
        <v>625100</v>
      </c>
      <c r="Y2192" s="1">
        <v>3828478</v>
      </c>
      <c r="Z2192" s="1">
        <v>2057654</v>
      </c>
      <c r="AA2192" t="s">
        <v>510</v>
      </c>
      <c r="AB2192" t="s">
        <v>704</v>
      </c>
      <c r="AC2192">
        <v>14.81</v>
      </c>
      <c r="AD2192">
        <v>1.19</v>
      </c>
      <c r="AE2192">
        <v>1.95</v>
      </c>
      <c r="AF2192" t="s">
        <v>230</v>
      </c>
      <c r="AG2192" s="1">
        <v>22500</v>
      </c>
      <c r="AH2192" s="36">
        <v>6144</v>
      </c>
      <c r="AI2192" s="1">
        <v>1200</v>
      </c>
      <c r="AJ2192" s="36">
        <v>6142</v>
      </c>
      <c r="AK2192">
        <v>900</v>
      </c>
      <c r="AL2192" s="2">
        <v>0.63541666666666663</v>
      </c>
      <c r="AM2192" s="3">
        <v>46233</v>
      </c>
      <c r="AN2192" t="s">
        <v>298</v>
      </c>
      <c r="AO2192" t="s">
        <v>509</v>
      </c>
    </row>
    <row r="2193" spans="1:41">
      <c r="A2193" s="8">
        <v>46225</v>
      </c>
      <c r="B2193" s="67">
        <v>4034.24</v>
      </c>
      <c r="C2193" s="67">
        <v>0.48</v>
      </c>
      <c r="D2193" s="67">
        <v>66160</v>
      </c>
      <c r="E2193" s="67">
        <v>-0.24</v>
      </c>
      <c r="F2193" s="69">
        <v>9882</v>
      </c>
      <c r="G2193" t="s">
        <v>115</v>
      </c>
      <c r="H2193">
        <v>0</v>
      </c>
      <c r="I2193" t="s">
        <v>288</v>
      </c>
      <c r="J2193" t="s">
        <v>289</v>
      </c>
      <c r="K2193" t="s">
        <v>295</v>
      </c>
      <c r="L2193" s="36">
        <v>1806</v>
      </c>
      <c r="M2193">
        <v>-19</v>
      </c>
      <c r="N2193" s="66">
        <v>-1.04E-2</v>
      </c>
      <c r="O2193" s="36">
        <v>1825</v>
      </c>
      <c r="P2193" s="66">
        <v>-1.04E-2</v>
      </c>
      <c r="Q2193" s="36">
        <v>1806</v>
      </c>
      <c r="R2193" s="36">
        <v>1811</v>
      </c>
      <c r="S2193" s="36">
        <v>1795</v>
      </c>
      <c r="T2193" s="66">
        <v>0</v>
      </c>
      <c r="U2193" s="66">
        <v>5.4999999999999997E-3</v>
      </c>
      <c r="V2193" s="66">
        <v>-2.7000000000000001E-3</v>
      </c>
      <c r="W2193" s="66">
        <v>6.1000000000000004E-3</v>
      </c>
      <c r="X2193" s="1">
        <v>128200</v>
      </c>
      <c r="Y2193" s="1">
        <v>231155</v>
      </c>
      <c r="Z2193" s="1">
        <v>155354</v>
      </c>
      <c r="AA2193" t="s">
        <v>720</v>
      </c>
      <c r="AB2193" t="s">
        <v>513</v>
      </c>
      <c r="AC2193">
        <v>11.78</v>
      </c>
      <c r="AD2193">
        <v>1.24</v>
      </c>
      <c r="AE2193">
        <v>3.77</v>
      </c>
      <c r="AF2193" t="s">
        <v>230</v>
      </c>
      <c r="AG2193">
        <v>0</v>
      </c>
      <c r="AH2193" s="36">
        <v>1807</v>
      </c>
      <c r="AI2193">
        <v>600</v>
      </c>
      <c r="AJ2193" s="36">
        <v>1806</v>
      </c>
      <c r="AK2193">
        <v>500</v>
      </c>
      <c r="AL2193" s="2">
        <v>0.63541666666666663</v>
      </c>
      <c r="AM2193" s="3">
        <v>46234</v>
      </c>
      <c r="AN2193" t="s">
        <v>298</v>
      </c>
      <c r="AO2193" t="s">
        <v>322</v>
      </c>
    </row>
    <row r="2194" spans="1:41">
      <c r="F2194" s="69">
        <v>6502</v>
      </c>
      <c r="I2194" t="s">
        <v>514</v>
      </c>
      <c r="P2194" t="s">
        <v>230</v>
      </c>
      <c r="T2194" t="s">
        <v>230</v>
      </c>
      <c r="U2194" t="s">
        <v>230</v>
      </c>
      <c r="V2194" t="s">
        <v>230</v>
      </c>
      <c r="W2194" t="s">
        <v>230</v>
      </c>
      <c r="AF2194" t="s">
        <v>230</v>
      </c>
      <c r="AG2194" t="s">
        <v>230</v>
      </c>
      <c r="AO2194" t="s">
        <v>515</v>
      </c>
    </row>
    <row r="2195" spans="1:41">
      <c r="F2195" s="69">
        <v>5759</v>
      </c>
      <c r="I2195" t="s">
        <v>514</v>
      </c>
      <c r="P2195" t="s">
        <v>230</v>
      </c>
      <c r="T2195" t="s">
        <v>230</v>
      </c>
      <c r="U2195" t="s">
        <v>230</v>
      </c>
      <c r="V2195" t="s">
        <v>230</v>
      </c>
      <c r="W2195" t="s">
        <v>230</v>
      </c>
      <c r="AF2195" t="s">
        <v>230</v>
      </c>
      <c r="AG2195" t="s">
        <v>230</v>
      </c>
      <c r="AO2195" t="s">
        <v>515</v>
      </c>
    </row>
    <row r="2199" spans="1:41">
      <c r="B2199" cm="1">
        <f t="array" ref="B2199">_xll.RssIndexMarket("TOPX", "現在値")</f>
        <v>3952.5</v>
      </c>
      <c r="C2199" cm="1">
        <f t="array" ref="C2199">_xll.RssIndexMarket("TOPX", "前日比率")</f>
        <v>-0.54</v>
      </c>
      <c r="D2199" s="71" cm="1">
        <f t="array" ref="D2199">_xll.RssIndexMarket("N225.FUT01.OS", "現在値")</f>
        <v>61710</v>
      </c>
      <c r="E2199" s="6" cm="1">
        <f t="array" ref="E2199">_xll.RssIndexMarket("N225.FUT01.OS", "前日比率")</f>
        <v>-1.18</v>
      </c>
    </row>
    <row r="2200" spans="1:41">
      <c r="A2200" s="8" t="s">
        <v>0</v>
      </c>
      <c r="B2200" t="s">
        <v>116</v>
      </c>
      <c r="C2200" t="s">
        <v>1</v>
      </c>
      <c r="D2200" t="s">
        <v>2</v>
      </c>
      <c r="E2200" t="s">
        <v>3</v>
      </c>
      <c r="F2200" s="69" t="s">
        <v>4</v>
      </c>
      <c r="G2200" t="s">
        <v>5</v>
      </c>
      <c r="H2200" t="s">
        <v>268</v>
      </c>
      <c r="I2200" t="s">
        <v>269</v>
      </c>
      <c r="J2200" t="s">
        <v>270</v>
      </c>
      <c r="K2200" t="s">
        <v>271</v>
      </c>
      <c r="L2200" t="s">
        <v>6</v>
      </c>
      <c r="M2200" t="s">
        <v>7</v>
      </c>
      <c r="N2200" t="s">
        <v>8</v>
      </c>
      <c r="O2200" t="s">
        <v>9</v>
      </c>
      <c r="P2200" t="s">
        <v>272</v>
      </c>
      <c r="Q2200" t="s">
        <v>10</v>
      </c>
      <c r="R2200" t="s">
        <v>11</v>
      </c>
      <c r="S2200" t="s">
        <v>12</v>
      </c>
      <c r="T2200" t="s">
        <v>273</v>
      </c>
      <c r="U2200" t="s">
        <v>274</v>
      </c>
      <c r="V2200" t="s">
        <v>275</v>
      </c>
      <c r="W2200" t="s">
        <v>276</v>
      </c>
      <c r="X2200" t="s">
        <v>13</v>
      </c>
      <c r="Y2200" t="s">
        <v>277</v>
      </c>
      <c r="Z2200" t="s">
        <v>278</v>
      </c>
      <c r="AA2200" t="s">
        <v>14</v>
      </c>
      <c r="AB2200" t="s">
        <v>15</v>
      </c>
      <c r="AC2200" t="s">
        <v>279</v>
      </c>
      <c r="AD2200" t="s">
        <v>280</v>
      </c>
      <c r="AE2200" t="s">
        <v>281</v>
      </c>
      <c r="AF2200" t="s">
        <v>282</v>
      </c>
      <c r="AG2200" t="s">
        <v>283</v>
      </c>
      <c r="AH2200" t="s">
        <v>284</v>
      </c>
      <c r="AI2200" t="s">
        <v>16</v>
      </c>
      <c r="AJ2200" t="s">
        <v>17</v>
      </c>
      <c r="AK2200" t="s">
        <v>18</v>
      </c>
      <c r="AL2200" t="s">
        <v>19</v>
      </c>
      <c r="AM2200" t="s">
        <v>20</v>
      </c>
      <c r="AN2200" t="s">
        <v>285</v>
      </c>
      <c r="AO2200" t="s">
        <v>286</v>
      </c>
    </row>
    <row r="2201" spans="1:41">
      <c r="A2201" s="8">
        <v>46226</v>
      </c>
      <c r="B2201" s="67">
        <v>4045.52</v>
      </c>
      <c r="C2201" s="67">
        <v>0.31</v>
      </c>
      <c r="D2201" s="67">
        <v>66380</v>
      </c>
      <c r="E2201" s="67">
        <v>0.47</v>
      </c>
      <c r="F2201" s="69">
        <v>1605</v>
      </c>
      <c r="G2201" t="s">
        <v>21</v>
      </c>
      <c r="H2201">
        <v>0</v>
      </c>
      <c r="I2201" t="s">
        <v>288</v>
      </c>
      <c r="J2201" t="s">
        <v>289</v>
      </c>
      <c r="K2201" t="s">
        <v>295</v>
      </c>
      <c r="L2201" s="36">
        <v>3685</v>
      </c>
      <c r="M2201">
        <v>70</v>
      </c>
      <c r="N2201" s="66">
        <v>1.9400000000000001E-2</v>
      </c>
      <c r="O2201" s="36">
        <v>3615</v>
      </c>
      <c r="P2201" s="66">
        <v>1.9300000000000001E-2</v>
      </c>
      <c r="Q2201" s="36">
        <v>3620</v>
      </c>
      <c r="R2201" s="36">
        <v>3690</v>
      </c>
      <c r="S2201" s="36">
        <v>3610</v>
      </c>
      <c r="T2201" s="66">
        <v>1.7899999999999999E-2</v>
      </c>
      <c r="U2201" s="66">
        <v>4.3E-3</v>
      </c>
      <c r="V2201" s="66">
        <v>-1.2999999999999999E-3</v>
      </c>
      <c r="W2201" s="66">
        <v>2.07E-2</v>
      </c>
      <c r="X2201" s="1">
        <v>3550400</v>
      </c>
      <c r="Y2201" s="1">
        <v>13000019</v>
      </c>
      <c r="Z2201" s="1">
        <v>4639916</v>
      </c>
      <c r="AA2201" t="s">
        <v>291</v>
      </c>
      <c r="AB2201" t="s">
        <v>292</v>
      </c>
      <c r="AC2201">
        <v>9.51</v>
      </c>
      <c r="AD2201">
        <v>0.9</v>
      </c>
      <c r="AE2201">
        <v>2.93</v>
      </c>
      <c r="AF2201" t="s">
        <v>230</v>
      </c>
      <c r="AG2201" s="1">
        <v>313200</v>
      </c>
      <c r="AH2201" s="36">
        <v>3686</v>
      </c>
      <c r="AI2201" s="1">
        <v>1100</v>
      </c>
      <c r="AJ2201" s="36">
        <v>3685</v>
      </c>
      <c r="AK2201" s="1">
        <v>500</v>
      </c>
      <c r="AL2201" s="2">
        <v>0.6381944444444444</v>
      </c>
      <c r="AM2201" s="3">
        <v>46241</v>
      </c>
      <c r="AN2201" t="s">
        <v>293</v>
      </c>
      <c r="AO2201" t="s">
        <v>294</v>
      </c>
    </row>
    <row r="2202" spans="1:41">
      <c r="A2202" s="8">
        <v>46226</v>
      </c>
      <c r="B2202" s="67">
        <v>4045.52</v>
      </c>
      <c r="C2202" s="67">
        <v>0.31</v>
      </c>
      <c r="D2202" s="67">
        <v>66380</v>
      </c>
      <c r="E2202" s="67">
        <v>0.47</v>
      </c>
      <c r="F2202" s="69">
        <v>1833</v>
      </c>
      <c r="G2202" t="s">
        <v>24</v>
      </c>
      <c r="H2202">
        <v>0</v>
      </c>
      <c r="I2202" t="s">
        <v>288</v>
      </c>
      <c r="J2202" t="s">
        <v>289</v>
      </c>
      <c r="K2202" t="s">
        <v>295</v>
      </c>
      <c r="L2202" s="36">
        <v>5710</v>
      </c>
      <c r="M2202">
        <v>40</v>
      </c>
      <c r="N2202" s="66">
        <v>7.1000000000000004E-3</v>
      </c>
      <c r="O2202" s="36">
        <v>5670</v>
      </c>
      <c r="P2202" s="66">
        <v>7.0000000000000001E-3</v>
      </c>
      <c r="Q2202" s="36">
        <v>5680</v>
      </c>
      <c r="R2202" s="36">
        <v>5750</v>
      </c>
      <c r="S2202" s="36">
        <v>5680</v>
      </c>
      <c r="T2202" s="66">
        <v>5.1999999999999998E-3</v>
      </c>
      <c r="U2202" s="66">
        <v>-3.3999999999999998E-3</v>
      </c>
      <c r="V2202" s="66">
        <v>-6.8999999999999999E-3</v>
      </c>
      <c r="W2202" s="66">
        <v>5.1999999999999998E-3</v>
      </c>
      <c r="X2202" s="1">
        <v>86100</v>
      </c>
      <c r="Y2202" s="1">
        <v>492983</v>
      </c>
      <c r="Z2202" s="1">
        <v>220778</v>
      </c>
      <c r="AA2202" t="s">
        <v>296</v>
      </c>
      <c r="AB2202" t="s">
        <v>572</v>
      </c>
      <c r="AC2202">
        <v>13.31</v>
      </c>
      <c r="AD2202">
        <v>1.04</v>
      </c>
      <c r="AE2202">
        <v>5.25</v>
      </c>
      <c r="AF2202">
        <v>3.3</v>
      </c>
      <c r="AG2202">
        <v>200</v>
      </c>
      <c r="AH2202" s="36">
        <v>5720</v>
      </c>
      <c r="AI2202" s="1">
        <v>3000</v>
      </c>
      <c r="AJ2202" s="36">
        <v>5710</v>
      </c>
      <c r="AK2202" s="1">
        <v>2100</v>
      </c>
      <c r="AL2202" s="2">
        <v>0.63541666666666663</v>
      </c>
      <c r="AM2202" s="3">
        <v>46241</v>
      </c>
      <c r="AN2202" t="s">
        <v>298</v>
      </c>
      <c r="AO2202" t="s">
        <v>299</v>
      </c>
    </row>
    <row r="2203" spans="1:41">
      <c r="A2203" s="8">
        <v>46226</v>
      </c>
      <c r="B2203" s="67">
        <v>4045.52</v>
      </c>
      <c r="C2203" s="67">
        <v>0.31</v>
      </c>
      <c r="D2203" s="67">
        <v>66380</v>
      </c>
      <c r="E2203" s="67">
        <v>0.47</v>
      </c>
      <c r="F2203" s="69">
        <v>1911</v>
      </c>
      <c r="G2203" t="s">
        <v>25</v>
      </c>
      <c r="H2203">
        <v>0</v>
      </c>
      <c r="I2203" t="s">
        <v>288</v>
      </c>
      <c r="J2203" t="s">
        <v>289</v>
      </c>
      <c r="K2203" t="s">
        <v>295</v>
      </c>
      <c r="L2203" s="36">
        <v>1324</v>
      </c>
      <c r="M2203">
        <v>-3</v>
      </c>
      <c r="N2203" s="66">
        <v>-2.3E-3</v>
      </c>
      <c r="O2203" s="36">
        <v>1327</v>
      </c>
      <c r="P2203" s="66">
        <v>-2.2000000000000001E-3</v>
      </c>
      <c r="Q2203" s="36">
        <v>1329</v>
      </c>
      <c r="R2203" s="36">
        <v>1333</v>
      </c>
      <c r="S2203" s="36">
        <v>1317.5</v>
      </c>
      <c r="T2203" s="66">
        <v>-3.7000000000000002E-3</v>
      </c>
      <c r="U2203" s="66">
        <v>3.0000000000000001E-3</v>
      </c>
      <c r="V2203" s="66">
        <v>-6.7000000000000002E-3</v>
      </c>
      <c r="W2203" s="66">
        <v>4.8999999999999998E-3</v>
      </c>
      <c r="X2203" s="1">
        <v>1873300</v>
      </c>
      <c r="Y2203" s="1">
        <v>2481042</v>
      </c>
      <c r="Z2203" s="1">
        <v>818981</v>
      </c>
      <c r="AA2203" t="s">
        <v>300</v>
      </c>
      <c r="AB2203" t="s">
        <v>301</v>
      </c>
      <c r="AC2203">
        <v>8.43</v>
      </c>
      <c r="AD2203">
        <v>0.8</v>
      </c>
      <c r="AE2203">
        <v>3.78</v>
      </c>
      <c r="AF2203" t="s">
        <v>230</v>
      </c>
      <c r="AG2203" s="1">
        <v>294600</v>
      </c>
      <c r="AH2203" s="36">
        <v>1324.5</v>
      </c>
      <c r="AI2203" s="1">
        <v>6500</v>
      </c>
      <c r="AJ2203" s="36">
        <v>1324</v>
      </c>
      <c r="AK2203" s="1">
        <v>1500</v>
      </c>
      <c r="AL2203" s="2">
        <v>0.6381944444444444</v>
      </c>
      <c r="AM2203" s="3">
        <v>46241</v>
      </c>
      <c r="AN2203" t="s">
        <v>293</v>
      </c>
      <c r="AO2203" t="s">
        <v>299</v>
      </c>
    </row>
    <row r="2204" spans="1:41">
      <c r="A2204" s="8">
        <v>46226</v>
      </c>
      <c r="B2204" s="67">
        <v>4045.52</v>
      </c>
      <c r="C2204" s="67">
        <v>0.31</v>
      </c>
      <c r="D2204" s="67">
        <v>66380</v>
      </c>
      <c r="E2204" s="67">
        <v>0.47</v>
      </c>
      <c r="F2204" s="69">
        <v>1925</v>
      </c>
      <c r="G2204" t="s">
        <v>26</v>
      </c>
      <c r="H2204">
        <v>0</v>
      </c>
      <c r="I2204" t="s">
        <v>288</v>
      </c>
      <c r="J2204" t="s">
        <v>289</v>
      </c>
      <c r="K2204" t="s">
        <v>295</v>
      </c>
      <c r="L2204" s="36">
        <v>4546</v>
      </c>
      <c r="M2204">
        <v>-59</v>
      </c>
      <c r="N2204" s="66">
        <v>-1.2800000000000001E-2</v>
      </c>
      <c r="O2204" s="36">
        <v>4605</v>
      </c>
      <c r="P2204" s="66">
        <v>-1.2800000000000001E-2</v>
      </c>
      <c r="Q2204" s="36">
        <v>4548</v>
      </c>
      <c r="R2204" s="36">
        <v>4585</v>
      </c>
      <c r="S2204" s="36">
        <v>4537</v>
      </c>
      <c r="T2204" s="66">
        <v>-4.0000000000000002E-4</v>
      </c>
      <c r="U2204" s="66">
        <v>1.2999999999999999E-3</v>
      </c>
      <c r="V2204" s="66">
        <v>-8.5000000000000006E-3</v>
      </c>
      <c r="W2204" s="66">
        <v>1.9E-3</v>
      </c>
      <c r="X2204" s="1">
        <v>1101600</v>
      </c>
      <c r="Y2204" s="1">
        <v>5014404</v>
      </c>
      <c r="Z2204" s="1">
        <v>2998706</v>
      </c>
      <c r="AA2204" t="s">
        <v>302</v>
      </c>
      <c r="AB2204" t="s">
        <v>573</v>
      </c>
      <c r="AC2204">
        <v>12.4</v>
      </c>
      <c r="AD2204">
        <v>0.97</v>
      </c>
      <c r="AE2204">
        <v>3.87</v>
      </c>
      <c r="AF2204" t="s">
        <v>230</v>
      </c>
      <c r="AG2204" s="1">
        <v>19300</v>
      </c>
      <c r="AH2204" s="36">
        <v>4546</v>
      </c>
      <c r="AI2204" s="1">
        <v>1800</v>
      </c>
      <c r="AJ2204" s="36">
        <v>4545</v>
      </c>
      <c r="AK2204">
        <v>500</v>
      </c>
      <c r="AL2204" s="2">
        <v>0.6381944444444444</v>
      </c>
      <c r="AM2204" s="3">
        <v>46240</v>
      </c>
      <c r="AN2204" t="s">
        <v>298</v>
      </c>
      <c r="AO2204" t="s">
        <v>299</v>
      </c>
    </row>
    <row r="2205" spans="1:41">
      <c r="A2205" s="8">
        <v>46226</v>
      </c>
      <c r="B2205" s="67">
        <v>4045.52</v>
      </c>
      <c r="C2205" s="67">
        <v>0.31</v>
      </c>
      <c r="D2205" s="67">
        <v>66380</v>
      </c>
      <c r="E2205" s="67">
        <v>0.47</v>
      </c>
      <c r="F2205" s="69">
        <v>1928</v>
      </c>
      <c r="G2205" t="s">
        <v>27</v>
      </c>
      <c r="H2205">
        <v>0</v>
      </c>
      <c r="I2205" t="s">
        <v>288</v>
      </c>
      <c r="J2205" t="s">
        <v>289</v>
      </c>
      <c r="K2205" t="s">
        <v>295</v>
      </c>
      <c r="L2205" s="36">
        <v>3503</v>
      </c>
      <c r="M2205">
        <v>-24</v>
      </c>
      <c r="N2205" s="66">
        <v>-6.7999999999999996E-3</v>
      </c>
      <c r="O2205" s="36">
        <v>3527</v>
      </c>
      <c r="P2205" s="66">
        <v>-6.7999999999999996E-3</v>
      </c>
      <c r="Q2205" s="36">
        <v>3513</v>
      </c>
      <c r="R2205" s="36">
        <v>3525</v>
      </c>
      <c r="S2205" s="36">
        <v>3499</v>
      </c>
      <c r="T2205" s="66">
        <v>-2.8E-3</v>
      </c>
      <c r="U2205" s="66">
        <v>-1.4E-3</v>
      </c>
      <c r="V2205" s="66">
        <v>-6.1999999999999998E-3</v>
      </c>
      <c r="W2205" s="66">
        <v>1.1000000000000001E-3</v>
      </c>
      <c r="X2205" s="1">
        <v>1436300</v>
      </c>
      <c r="Y2205" s="1">
        <v>5040860</v>
      </c>
      <c r="Z2205" s="1">
        <v>2282504</v>
      </c>
      <c r="AA2205" t="s">
        <v>304</v>
      </c>
      <c r="AB2205" t="s">
        <v>574</v>
      </c>
      <c r="AC2205">
        <v>10.41</v>
      </c>
      <c r="AD2205">
        <v>1.06</v>
      </c>
      <c r="AE2205">
        <v>4.1399999999999997</v>
      </c>
      <c r="AF2205" t="s">
        <v>230</v>
      </c>
      <c r="AG2205" s="1">
        <v>242200</v>
      </c>
      <c r="AH2205" s="36">
        <v>3504</v>
      </c>
      <c r="AI2205" s="1">
        <v>5700</v>
      </c>
      <c r="AJ2205" s="36">
        <v>3503</v>
      </c>
      <c r="AK2205" s="1">
        <v>3200</v>
      </c>
      <c r="AL2205" s="2">
        <v>0.6381944444444444</v>
      </c>
      <c r="AN2205" t="s">
        <v>306</v>
      </c>
      <c r="AO2205" t="s">
        <v>299</v>
      </c>
    </row>
    <row r="2206" spans="1:41">
      <c r="A2206" s="8">
        <v>46226</v>
      </c>
      <c r="B2206" s="67">
        <v>4045.52</v>
      </c>
      <c r="C2206" s="67">
        <v>0.31</v>
      </c>
      <c r="D2206" s="67">
        <v>66380</v>
      </c>
      <c r="E2206" s="67">
        <v>0.47</v>
      </c>
      <c r="F2206" s="69">
        <v>1929</v>
      </c>
      <c r="G2206" t="s">
        <v>28</v>
      </c>
      <c r="H2206">
        <v>0</v>
      </c>
      <c r="I2206" t="s">
        <v>288</v>
      </c>
      <c r="J2206" t="s">
        <v>289</v>
      </c>
      <c r="K2206" t="s">
        <v>290</v>
      </c>
      <c r="L2206" s="36">
        <v>1137</v>
      </c>
      <c r="M2206">
        <v>5</v>
      </c>
      <c r="N2206" s="66">
        <v>4.4000000000000003E-3</v>
      </c>
      <c r="O2206" s="36">
        <v>1132</v>
      </c>
      <c r="P2206" s="66">
        <v>4.4000000000000003E-3</v>
      </c>
      <c r="Q2206" s="36">
        <v>1132</v>
      </c>
      <c r="R2206" s="36">
        <v>1139</v>
      </c>
      <c r="S2206" s="36">
        <v>1127</v>
      </c>
      <c r="T2206" s="66">
        <v>4.4000000000000003E-3</v>
      </c>
      <c r="U2206" s="66">
        <v>3.5000000000000001E-3</v>
      </c>
      <c r="V2206" s="66">
        <v>-1.6999999999999999E-3</v>
      </c>
      <c r="W2206" s="66">
        <v>8.8000000000000005E-3</v>
      </c>
      <c r="X2206" s="1">
        <v>72500</v>
      </c>
      <c r="Y2206" s="1">
        <v>82219</v>
      </c>
      <c r="Z2206" s="1">
        <v>47521</v>
      </c>
      <c r="AA2206" t="s">
        <v>307</v>
      </c>
      <c r="AB2206" t="s">
        <v>575</v>
      </c>
      <c r="AC2206">
        <v>12.84</v>
      </c>
      <c r="AD2206">
        <v>1.25</v>
      </c>
      <c r="AE2206">
        <v>4.4000000000000004</v>
      </c>
      <c r="AF2206" t="s">
        <v>230</v>
      </c>
      <c r="AG2206" s="1">
        <v>13600</v>
      </c>
      <c r="AH2206" s="36">
        <v>1137</v>
      </c>
      <c r="AI2206" s="1">
        <v>600</v>
      </c>
      <c r="AJ2206" s="36">
        <v>1136</v>
      </c>
      <c r="AK2206" s="1">
        <v>400</v>
      </c>
      <c r="AL2206" s="2">
        <v>0.63749999999999996</v>
      </c>
      <c r="AM2206" s="3">
        <v>46241</v>
      </c>
      <c r="AN2206" t="s">
        <v>298</v>
      </c>
      <c r="AO2206" t="s">
        <v>299</v>
      </c>
    </row>
    <row r="2207" spans="1:41">
      <c r="A2207" s="8">
        <v>46226</v>
      </c>
      <c r="B2207" s="67">
        <v>4045.52</v>
      </c>
      <c r="C2207" s="67">
        <v>0.31</v>
      </c>
      <c r="D2207" s="67">
        <v>66380</v>
      </c>
      <c r="E2207" s="67">
        <v>0.47</v>
      </c>
      <c r="F2207" s="69">
        <v>1963</v>
      </c>
      <c r="G2207" t="s">
        <v>29</v>
      </c>
      <c r="H2207">
        <v>0</v>
      </c>
      <c r="I2207" t="s">
        <v>288</v>
      </c>
      <c r="J2207" t="s">
        <v>289</v>
      </c>
      <c r="K2207" t="s">
        <v>295</v>
      </c>
      <c r="L2207" s="36">
        <v>2322.5</v>
      </c>
      <c r="M2207">
        <v>33.5</v>
      </c>
      <c r="N2207" s="66">
        <v>1.46E-2</v>
      </c>
      <c r="O2207" s="36">
        <v>2289</v>
      </c>
      <c r="P2207" s="66">
        <v>1.46E-2</v>
      </c>
      <c r="Q2207" s="36">
        <v>2295</v>
      </c>
      <c r="R2207" s="36">
        <v>2341</v>
      </c>
      <c r="S2207" s="36">
        <v>2288.5</v>
      </c>
      <c r="T2207" s="66">
        <v>1.1900000000000001E-2</v>
      </c>
      <c r="U2207" s="66">
        <v>-1.5E-3</v>
      </c>
      <c r="V2207" s="66">
        <v>-7.9000000000000008E-3</v>
      </c>
      <c r="W2207" s="66">
        <v>1.4800000000000001E-2</v>
      </c>
      <c r="X2207" s="1">
        <v>997200</v>
      </c>
      <c r="Y2207" s="1">
        <v>2312669</v>
      </c>
      <c r="Z2207" s="1">
        <v>567370</v>
      </c>
      <c r="AA2207" t="s">
        <v>309</v>
      </c>
      <c r="AB2207" t="s">
        <v>310</v>
      </c>
      <c r="AC2207">
        <v>12.22</v>
      </c>
      <c r="AD2207">
        <v>1.3</v>
      </c>
      <c r="AE2207">
        <v>2.2400000000000002</v>
      </c>
      <c r="AF2207" t="s">
        <v>230</v>
      </c>
      <c r="AG2207" s="1">
        <v>33100</v>
      </c>
      <c r="AH2207" s="36">
        <v>2323</v>
      </c>
      <c r="AI2207">
        <v>500</v>
      </c>
      <c r="AJ2207" s="36">
        <v>2322</v>
      </c>
      <c r="AK2207">
        <v>100</v>
      </c>
      <c r="AL2207" s="2">
        <v>0.6381944444444444</v>
      </c>
      <c r="AM2207" s="3">
        <v>46241</v>
      </c>
      <c r="AN2207" t="s">
        <v>298</v>
      </c>
      <c r="AO2207" t="s">
        <v>299</v>
      </c>
    </row>
    <row r="2208" spans="1:41">
      <c r="A2208" s="8">
        <v>46226</v>
      </c>
      <c r="B2208" s="67">
        <v>4045.52</v>
      </c>
      <c r="C2208" s="67">
        <v>0.31</v>
      </c>
      <c r="D2208" s="67">
        <v>66380</v>
      </c>
      <c r="E2208" s="67">
        <v>0.47</v>
      </c>
      <c r="F2208" s="69">
        <v>2124</v>
      </c>
      <c r="G2208" t="s">
        <v>30</v>
      </c>
      <c r="H2208">
        <v>0</v>
      </c>
      <c r="I2208" t="s">
        <v>288</v>
      </c>
      <c r="J2208" t="s">
        <v>289</v>
      </c>
      <c r="K2208" t="s">
        <v>295</v>
      </c>
      <c r="L2208">
        <v>906</v>
      </c>
      <c r="M2208">
        <v>-9</v>
      </c>
      <c r="N2208" s="66">
        <v>-9.7999999999999997E-3</v>
      </c>
      <c r="O2208">
        <v>915</v>
      </c>
      <c r="P2208" s="66">
        <v>-9.7999999999999997E-3</v>
      </c>
      <c r="Q2208">
        <v>909</v>
      </c>
      <c r="R2208">
        <v>915</v>
      </c>
      <c r="S2208">
        <v>904</v>
      </c>
      <c r="T2208" s="66">
        <v>-3.3E-3</v>
      </c>
      <c r="U2208" s="66">
        <v>-2.2000000000000001E-3</v>
      </c>
      <c r="V2208" s="66">
        <v>-9.7999999999999997E-3</v>
      </c>
      <c r="W2208" s="66">
        <v>2.2000000000000001E-3</v>
      </c>
      <c r="X2208" s="1">
        <v>353000</v>
      </c>
      <c r="Y2208" s="1">
        <v>320744</v>
      </c>
      <c r="Z2208" s="1">
        <v>149994</v>
      </c>
      <c r="AA2208" t="s">
        <v>311</v>
      </c>
      <c r="AB2208" t="s">
        <v>312</v>
      </c>
      <c r="AC2208">
        <v>16.739999999999998</v>
      </c>
      <c r="AD2208">
        <v>6.42</v>
      </c>
      <c r="AE2208">
        <v>4.1900000000000004</v>
      </c>
      <c r="AF2208" t="s">
        <v>230</v>
      </c>
      <c r="AG2208" s="1">
        <v>37100</v>
      </c>
      <c r="AH2208">
        <v>907</v>
      </c>
      <c r="AI2208" s="1">
        <v>5100</v>
      </c>
      <c r="AJ2208">
        <v>906</v>
      </c>
      <c r="AK2208" s="1">
        <v>6500</v>
      </c>
      <c r="AL2208" s="2">
        <v>0.6381944444444444</v>
      </c>
      <c r="AM2208" s="3">
        <v>46246</v>
      </c>
      <c r="AN2208" t="s">
        <v>293</v>
      </c>
      <c r="AO2208" t="s">
        <v>313</v>
      </c>
    </row>
    <row r="2209" spans="1:41">
      <c r="A2209" s="8">
        <v>46226</v>
      </c>
      <c r="B2209" s="67">
        <v>4045.52</v>
      </c>
      <c r="C2209" s="67">
        <v>0.31</v>
      </c>
      <c r="D2209" s="67">
        <v>66380</v>
      </c>
      <c r="E2209" s="67">
        <v>0.47</v>
      </c>
      <c r="F2209" s="69">
        <v>2162</v>
      </c>
      <c r="G2209" t="s">
        <v>31</v>
      </c>
      <c r="H2209">
        <v>0</v>
      </c>
      <c r="I2209" t="s">
        <v>314</v>
      </c>
      <c r="J2209" t="s">
        <v>289</v>
      </c>
      <c r="K2209" t="s">
        <v>295</v>
      </c>
      <c r="L2209">
        <v>536</v>
      </c>
      <c r="M2209">
        <v>-1</v>
      </c>
      <c r="N2209" s="66">
        <v>-1.9E-3</v>
      </c>
      <c r="O2209">
        <v>537</v>
      </c>
      <c r="P2209" s="66">
        <v>-1.8E-3</v>
      </c>
      <c r="Q2209">
        <v>537</v>
      </c>
      <c r="R2209">
        <v>538</v>
      </c>
      <c r="S2209">
        <v>536</v>
      </c>
      <c r="T2209" s="66">
        <v>-1.8E-3</v>
      </c>
      <c r="U2209" s="66">
        <v>-1.8E-3</v>
      </c>
      <c r="V2209" s="66">
        <v>-3.7000000000000002E-3</v>
      </c>
      <c r="W2209" s="66">
        <v>0</v>
      </c>
      <c r="X2209" s="1">
        <v>2400</v>
      </c>
      <c r="Y2209" s="1">
        <v>1289</v>
      </c>
      <c r="Z2209" s="1">
        <v>11583</v>
      </c>
      <c r="AA2209" t="s">
        <v>685</v>
      </c>
      <c r="AB2209" t="s">
        <v>316</v>
      </c>
      <c r="AC2209">
        <v>31.16</v>
      </c>
      <c r="AD2209">
        <v>2.04</v>
      </c>
      <c r="AE2209">
        <v>0</v>
      </c>
      <c r="AF2209">
        <v>0.5</v>
      </c>
      <c r="AG2209">
        <v>0</v>
      </c>
      <c r="AH2209">
        <v>538</v>
      </c>
      <c r="AI2209" s="1">
        <v>8400</v>
      </c>
      <c r="AJ2209">
        <v>536</v>
      </c>
      <c r="AK2209" s="1">
        <v>48700</v>
      </c>
      <c r="AL2209" s="2">
        <v>0.57361111111111107</v>
      </c>
      <c r="AM2209" s="3">
        <v>46241</v>
      </c>
      <c r="AN2209" t="s">
        <v>298</v>
      </c>
      <c r="AO2209" t="s">
        <v>313</v>
      </c>
    </row>
    <row r="2210" spans="1:41">
      <c r="A2210" s="8">
        <v>46226</v>
      </c>
      <c r="B2210" s="67">
        <v>4045.52</v>
      </c>
      <c r="C2210" s="67">
        <v>0.31</v>
      </c>
      <c r="D2210" s="67">
        <v>66380</v>
      </c>
      <c r="E2210" s="67">
        <v>0.47</v>
      </c>
      <c r="F2210" s="69">
        <v>2229</v>
      </c>
      <c r="G2210" t="s">
        <v>32</v>
      </c>
      <c r="H2210">
        <v>0</v>
      </c>
      <c r="I2210" t="s">
        <v>288</v>
      </c>
      <c r="J2210" t="s">
        <v>289</v>
      </c>
      <c r="K2210" t="s">
        <v>295</v>
      </c>
      <c r="L2210" s="36">
        <v>2918.5</v>
      </c>
      <c r="M2210">
        <v>-29.5</v>
      </c>
      <c r="N2210" s="66">
        <v>-0.01</v>
      </c>
      <c r="O2210" s="36">
        <v>2948</v>
      </c>
      <c r="P2210" s="66">
        <v>-0.01</v>
      </c>
      <c r="Q2210" s="36">
        <v>2929</v>
      </c>
      <c r="R2210" s="36">
        <v>2945</v>
      </c>
      <c r="S2210" s="36">
        <v>2912</v>
      </c>
      <c r="T2210" s="66">
        <v>-3.5000000000000001E-3</v>
      </c>
      <c r="U2210" s="66">
        <v>-4.0000000000000001E-3</v>
      </c>
      <c r="V2210" s="66">
        <v>-8.8999999999999999E-3</v>
      </c>
      <c r="W2210" s="66">
        <v>2.2000000000000001E-3</v>
      </c>
      <c r="X2210" s="1">
        <v>126300</v>
      </c>
      <c r="Y2210" s="1">
        <v>369794</v>
      </c>
      <c r="Z2210" s="1">
        <v>390874</v>
      </c>
      <c r="AA2210" t="s">
        <v>317</v>
      </c>
      <c r="AB2210" t="s">
        <v>660</v>
      </c>
      <c r="AC2210">
        <v>20.39</v>
      </c>
      <c r="AD2210">
        <v>1.68</v>
      </c>
      <c r="AE2210">
        <v>2.36</v>
      </c>
      <c r="AF2210" t="s">
        <v>230</v>
      </c>
      <c r="AG2210" s="1">
        <v>3000</v>
      </c>
      <c r="AH2210" s="36">
        <v>2919</v>
      </c>
      <c r="AI2210">
        <v>700</v>
      </c>
      <c r="AJ2210" s="36">
        <v>2918</v>
      </c>
      <c r="AK2210" s="1">
        <v>2000</v>
      </c>
      <c r="AL2210" s="2">
        <v>0.6381944444444444</v>
      </c>
      <c r="AM2210" s="3">
        <v>46233</v>
      </c>
      <c r="AN2210" t="s">
        <v>298</v>
      </c>
      <c r="AO2210" t="s">
        <v>319</v>
      </c>
    </row>
    <row r="2211" spans="1:41">
      <c r="A2211" s="8">
        <v>46226</v>
      </c>
      <c r="B2211" s="67">
        <v>4045.52</v>
      </c>
      <c r="C2211" s="67">
        <v>0.31</v>
      </c>
      <c r="D2211" s="67">
        <v>66380</v>
      </c>
      <c r="E2211" s="67">
        <v>0.47</v>
      </c>
      <c r="F2211" s="69">
        <v>2768</v>
      </c>
      <c r="G2211" t="s">
        <v>33</v>
      </c>
      <c r="H2211">
        <v>0</v>
      </c>
      <c r="I2211" t="s">
        <v>288</v>
      </c>
      <c r="J2211" t="s">
        <v>289</v>
      </c>
      <c r="K2211" t="s">
        <v>295</v>
      </c>
      <c r="L2211" s="36">
        <v>5464</v>
      </c>
      <c r="M2211">
        <v>75</v>
      </c>
      <c r="N2211" s="66">
        <v>1.3899999999999999E-2</v>
      </c>
      <c r="O2211" s="36">
        <v>5389</v>
      </c>
      <c r="P2211" s="66">
        <v>1.3899999999999999E-2</v>
      </c>
      <c r="Q2211" s="36">
        <v>5390</v>
      </c>
      <c r="R2211" s="36">
        <v>5507</v>
      </c>
      <c r="S2211" s="36">
        <v>5386</v>
      </c>
      <c r="T2211" s="66">
        <v>1.37E-2</v>
      </c>
      <c r="U2211" s="66">
        <v>-2.8999999999999998E-3</v>
      </c>
      <c r="V2211" s="66">
        <v>-7.7999999999999996E-3</v>
      </c>
      <c r="W2211" s="66">
        <v>1.44E-2</v>
      </c>
      <c r="X2211" s="1">
        <v>831900</v>
      </c>
      <c r="Y2211" s="1">
        <v>4542714</v>
      </c>
      <c r="Z2211" s="1">
        <v>1147440</v>
      </c>
      <c r="AA2211" t="s">
        <v>320</v>
      </c>
      <c r="AB2211" t="s">
        <v>321</v>
      </c>
      <c r="AC2211">
        <v>8.74</v>
      </c>
      <c r="AD2211">
        <v>1.04</v>
      </c>
      <c r="AE2211">
        <v>3.29</v>
      </c>
      <c r="AF2211" t="s">
        <v>230</v>
      </c>
      <c r="AG2211" s="1">
        <v>174000</v>
      </c>
      <c r="AH2211" s="36">
        <v>5464</v>
      </c>
      <c r="AI2211" s="1">
        <v>1200</v>
      </c>
      <c r="AJ2211" s="36">
        <v>5463</v>
      </c>
      <c r="AK2211">
        <v>800</v>
      </c>
      <c r="AL2211" s="2">
        <v>0.6381944444444444</v>
      </c>
      <c r="AM2211" s="3">
        <v>46234</v>
      </c>
      <c r="AN2211" t="s">
        <v>298</v>
      </c>
      <c r="AO2211" t="s">
        <v>322</v>
      </c>
    </row>
    <row r="2212" spans="1:41">
      <c r="A2212" s="8">
        <v>46226</v>
      </c>
      <c r="B2212" s="67">
        <v>4045.52</v>
      </c>
      <c r="C2212" s="67">
        <v>0.31</v>
      </c>
      <c r="D2212" s="67">
        <v>66380</v>
      </c>
      <c r="E2212" s="67">
        <v>0.47</v>
      </c>
      <c r="F2212" s="69">
        <v>2769</v>
      </c>
      <c r="G2212" t="s">
        <v>34</v>
      </c>
      <c r="H2212">
        <v>0</v>
      </c>
      <c r="I2212" t="s">
        <v>314</v>
      </c>
      <c r="J2212" t="s">
        <v>323</v>
      </c>
      <c r="K2212" t="s">
        <v>295</v>
      </c>
      <c r="L2212">
        <v>884</v>
      </c>
      <c r="M2212">
        <v>1</v>
      </c>
      <c r="N2212" s="66">
        <v>1.1000000000000001E-3</v>
      </c>
      <c r="O2212">
        <v>883</v>
      </c>
      <c r="P2212" s="66">
        <v>1.1000000000000001E-3</v>
      </c>
      <c r="Q2212">
        <v>883</v>
      </c>
      <c r="R2212">
        <v>890</v>
      </c>
      <c r="S2212">
        <v>883</v>
      </c>
      <c r="T2212" s="66">
        <v>1.1000000000000001E-3</v>
      </c>
      <c r="U2212" s="66">
        <v>-1.1000000000000001E-3</v>
      </c>
      <c r="V2212" s="66">
        <v>-6.7000000000000002E-3</v>
      </c>
      <c r="W2212" s="66">
        <v>1.1000000000000001E-3</v>
      </c>
      <c r="X2212" s="1">
        <v>1500</v>
      </c>
      <c r="Y2212" s="1">
        <v>1327</v>
      </c>
      <c r="Z2212" s="1">
        <v>6949</v>
      </c>
      <c r="AA2212" t="s">
        <v>324</v>
      </c>
      <c r="AB2212" t="s">
        <v>325</v>
      </c>
      <c r="AC2212">
        <v>53.25</v>
      </c>
      <c r="AD2212">
        <v>8.27</v>
      </c>
      <c r="AE2212">
        <v>0</v>
      </c>
      <c r="AF2212">
        <v>0.2</v>
      </c>
      <c r="AG2212">
        <v>0</v>
      </c>
      <c r="AH2212">
        <v>886</v>
      </c>
      <c r="AI2212">
        <v>300</v>
      </c>
      <c r="AJ2212">
        <v>883</v>
      </c>
      <c r="AK2212">
        <v>700</v>
      </c>
      <c r="AL2212" s="2">
        <v>0.63680555555555551</v>
      </c>
      <c r="AM2212" s="3">
        <v>46213</v>
      </c>
      <c r="AN2212" t="s">
        <v>326</v>
      </c>
      <c r="AO2212" t="s">
        <v>327</v>
      </c>
    </row>
    <row r="2213" spans="1:41">
      <c r="A2213" s="8">
        <v>46226</v>
      </c>
      <c r="B2213" s="67">
        <v>4045.52</v>
      </c>
      <c r="C2213" s="67">
        <v>0.31</v>
      </c>
      <c r="D2213" s="67">
        <v>66380</v>
      </c>
      <c r="E2213" s="67">
        <v>0.47</v>
      </c>
      <c r="F2213" s="69">
        <v>2914</v>
      </c>
      <c r="G2213" t="s">
        <v>35</v>
      </c>
      <c r="H2213">
        <v>0</v>
      </c>
      <c r="I2213" t="s">
        <v>288</v>
      </c>
      <c r="J2213" t="s">
        <v>289</v>
      </c>
      <c r="K2213" t="s">
        <v>295</v>
      </c>
      <c r="L2213" s="36">
        <v>6380</v>
      </c>
      <c r="M2213">
        <v>-78</v>
      </c>
      <c r="N2213" s="66">
        <v>-1.21E-2</v>
      </c>
      <c r="O2213" s="36">
        <v>6458</v>
      </c>
      <c r="P2213" s="66">
        <v>-1.2E-2</v>
      </c>
      <c r="Q2213" s="36">
        <v>6489</v>
      </c>
      <c r="R2213" s="36">
        <v>6525</v>
      </c>
      <c r="S2213" s="36">
        <v>6368</v>
      </c>
      <c r="T2213" s="66">
        <v>-1.67E-2</v>
      </c>
      <c r="U2213" s="66">
        <v>-7.0000000000000001E-3</v>
      </c>
      <c r="V2213" s="66">
        <v>-2.2200000000000001E-2</v>
      </c>
      <c r="W2213" s="66">
        <v>1.8E-3</v>
      </c>
      <c r="X2213" s="1">
        <v>4035500</v>
      </c>
      <c r="Y2213" s="1">
        <v>25964224</v>
      </c>
      <c r="Z2213" s="1">
        <v>12760000</v>
      </c>
      <c r="AA2213" t="s">
        <v>328</v>
      </c>
      <c r="AB2213" t="s">
        <v>329</v>
      </c>
      <c r="AC2213">
        <v>19.86</v>
      </c>
      <c r="AD2213">
        <v>2.77</v>
      </c>
      <c r="AE2213">
        <v>3.79</v>
      </c>
      <c r="AF2213" t="s">
        <v>230</v>
      </c>
      <c r="AG2213" s="1">
        <v>393000</v>
      </c>
      <c r="AH2213" s="36">
        <v>6381</v>
      </c>
      <c r="AI2213" s="1">
        <v>1700</v>
      </c>
      <c r="AJ2213" s="36">
        <v>6380</v>
      </c>
      <c r="AK2213" s="1">
        <v>4100</v>
      </c>
      <c r="AL2213" s="2">
        <v>0.6381944444444444</v>
      </c>
      <c r="AM2213" s="3">
        <v>46233</v>
      </c>
      <c r="AN2213" t="s">
        <v>293</v>
      </c>
      <c r="AO2213" t="s">
        <v>319</v>
      </c>
    </row>
    <row r="2214" spans="1:41">
      <c r="A2214" s="8">
        <v>46226</v>
      </c>
      <c r="B2214" s="67">
        <v>4045.52</v>
      </c>
      <c r="C2214" s="67">
        <v>0.31</v>
      </c>
      <c r="D2214" s="67">
        <v>66380</v>
      </c>
      <c r="E2214" s="67">
        <v>0.47</v>
      </c>
      <c r="F2214" s="69">
        <v>3003</v>
      </c>
      <c r="G2214" t="s">
        <v>36</v>
      </c>
      <c r="H2214">
        <v>0</v>
      </c>
      <c r="I2214" t="s">
        <v>288</v>
      </c>
      <c r="J2214" t="s">
        <v>289</v>
      </c>
      <c r="K2214" t="s">
        <v>295</v>
      </c>
      <c r="L2214" s="36">
        <v>1772.5</v>
      </c>
      <c r="M2214">
        <v>-35</v>
      </c>
      <c r="N2214" s="66">
        <v>-1.9400000000000001E-2</v>
      </c>
      <c r="O2214" s="36">
        <v>1807.5</v>
      </c>
      <c r="P2214" s="66">
        <v>-1.9300000000000001E-2</v>
      </c>
      <c r="Q2214" s="36">
        <v>1790</v>
      </c>
      <c r="R2214" s="36">
        <v>1799</v>
      </c>
      <c r="S2214" s="36">
        <v>1771.5</v>
      </c>
      <c r="T2214" s="66">
        <v>-9.7000000000000003E-3</v>
      </c>
      <c r="U2214" s="66">
        <v>-7.1999999999999998E-3</v>
      </c>
      <c r="V2214" s="66">
        <v>-1.47E-2</v>
      </c>
      <c r="W2214" s="66">
        <v>5.0000000000000001E-4</v>
      </c>
      <c r="X2214" s="1">
        <v>975300</v>
      </c>
      <c r="Y2214" s="1">
        <v>1740733</v>
      </c>
      <c r="Z2214" s="1">
        <v>1361116</v>
      </c>
      <c r="AA2214" t="s">
        <v>330</v>
      </c>
      <c r="AB2214" t="s">
        <v>577</v>
      </c>
      <c r="AC2214">
        <v>11.11</v>
      </c>
      <c r="AD2214">
        <v>1.47</v>
      </c>
      <c r="AE2214">
        <v>3.78</v>
      </c>
      <c r="AF2214" t="s">
        <v>230</v>
      </c>
      <c r="AG2214" s="1">
        <v>251500</v>
      </c>
      <c r="AH2214" s="36">
        <v>1773</v>
      </c>
      <c r="AI2214" s="1">
        <v>3300</v>
      </c>
      <c r="AJ2214" s="36">
        <v>1772</v>
      </c>
      <c r="AK2214" s="1">
        <v>2700</v>
      </c>
      <c r="AL2214" s="2">
        <v>0.6381944444444444</v>
      </c>
      <c r="AM2214" s="3">
        <v>46231</v>
      </c>
      <c r="AN2214" t="s">
        <v>293</v>
      </c>
      <c r="AO2214" t="s">
        <v>332</v>
      </c>
    </row>
    <row r="2215" spans="1:41">
      <c r="A2215" s="8">
        <v>46226</v>
      </c>
      <c r="B2215" s="67">
        <v>4045.52</v>
      </c>
      <c r="C2215" s="67">
        <v>0.31</v>
      </c>
      <c r="D2215" s="67">
        <v>66380</v>
      </c>
      <c r="E2215" s="67">
        <v>0.47</v>
      </c>
      <c r="F2215" s="69">
        <v>3407</v>
      </c>
      <c r="G2215" t="s">
        <v>37</v>
      </c>
      <c r="H2215">
        <v>0</v>
      </c>
      <c r="I2215" t="s">
        <v>288</v>
      </c>
      <c r="J2215" t="s">
        <v>289</v>
      </c>
      <c r="K2215" t="s">
        <v>295</v>
      </c>
      <c r="L2215" s="36">
        <v>1862.5</v>
      </c>
      <c r="M2215">
        <v>5.5</v>
      </c>
      <c r="N2215" s="66">
        <v>3.0000000000000001E-3</v>
      </c>
      <c r="O2215" s="36">
        <v>1857</v>
      </c>
      <c r="P2215" s="66">
        <v>2.8999999999999998E-3</v>
      </c>
      <c r="Q2215" s="36">
        <v>1846</v>
      </c>
      <c r="R2215" s="36">
        <v>1877.5</v>
      </c>
      <c r="S2215" s="36">
        <v>1846</v>
      </c>
      <c r="T2215" s="66">
        <v>8.8999999999999999E-3</v>
      </c>
      <c r="U2215" s="66">
        <v>1.2999999999999999E-3</v>
      </c>
      <c r="V2215" s="66">
        <v>-7.9000000000000008E-3</v>
      </c>
      <c r="W2215" s="66">
        <v>8.8999999999999999E-3</v>
      </c>
      <c r="X2215" s="1">
        <v>1769500</v>
      </c>
      <c r="Y2215" s="1">
        <v>3295581</v>
      </c>
      <c r="Z2215" s="1">
        <v>2543712</v>
      </c>
      <c r="AA2215" t="s">
        <v>706</v>
      </c>
      <c r="AB2215" t="s">
        <v>334</v>
      </c>
      <c r="AC2215">
        <v>15.67</v>
      </c>
      <c r="AD2215">
        <v>1.2</v>
      </c>
      <c r="AE2215">
        <v>2.36</v>
      </c>
      <c r="AF2215" t="s">
        <v>230</v>
      </c>
      <c r="AG2215" s="1">
        <v>131600</v>
      </c>
      <c r="AH2215" s="36">
        <v>1863</v>
      </c>
      <c r="AI2215" s="1">
        <v>2800</v>
      </c>
      <c r="AJ2215" s="36">
        <v>1862.5</v>
      </c>
      <c r="AK2215" s="1">
        <v>3800</v>
      </c>
      <c r="AL2215" s="2">
        <v>0.6381944444444444</v>
      </c>
      <c r="AM2215" s="3">
        <v>46234</v>
      </c>
      <c r="AN2215" t="s">
        <v>298</v>
      </c>
      <c r="AO2215" t="s">
        <v>335</v>
      </c>
    </row>
    <row r="2216" spans="1:41">
      <c r="A2216" s="8">
        <v>46226</v>
      </c>
      <c r="B2216" s="67">
        <v>4045.52</v>
      </c>
      <c r="C2216" s="67">
        <v>0.31</v>
      </c>
      <c r="D2216" s="67">
        <v>66380</v>
      </c>
      <c r="E2216" s="67">
        <v>0.47</v>
      </c>
      <c r="F2216" s="69">
        <v>4008</v>
      </c>
      <c r="G2216" t="s">
        <v>38</v>
      </c>
      <c r="H2216">
        <v>0</v>
      </c>
      <c r="I2216" t="s">
        <v>288</v>
      </c>
      <c r="J2216" t="s">
        <v>289</v>
      </c>
      <c r="K2216" t="s">
        <v>290</v>
      </c>
      <c r="L2216" s="36">
        <v>1299</v>
      </c>
      <c r="M2216">
        <v>2</v>
      </c>
      <c r="N2216" s="66">
        <v>1.5E-3</v>
      </c>
      <c r="O2216" s="36">
        <v>1297</v>
      </c>
      <c r="P2216" s="66">
        <v>1.5E-3</v>
      </c>
      <c r="Q2216" s="36">
        <v>1297</v>
      </c>
      <c r="R2216" s="36">
        <v>1307</v>
      </c>
      <c r="S2216" s="36">
        <v>1287</v>
      </c>
      <c r="T2216" s="66">
        <v>1.5E-3</v>
      </c>
      <c r="U2216" s="66">
        <v>6.8999999999999999E-3</v>
      </c>
      <c r="V2216" s="66">
        <v>-6.1000000000000004E-3</v>
      </c>
      <c r="W2216" s="66">
        <v>9.2999999999999992E-3</v>
      </c>
      <c r="X2216" s="1">
        <v>101800</v>
      </c>
      <c r="Y2216" s="1">
        <v>131886</v>
      </c>
      <c r="Z2216" s="1">
        <v>84024</v>
      </c>
      <c r="AA2216" t="s">
        <v>707</v>
      </c>
      <c r="AB2216" t="s">
        <v>337</v>
      </c>
      <c r="AC2216">
        <v>10.63</v>
      </c>
      <c r="AD2216">
        <v>0.81</v>
      </c>
      <c r="AE2216">
        <v>3.7</v>
      </c>
      <c r="AF2216" t="s">
        <v>230</v>
      </c>
      <c r="AG2216">
        <v>0</v>
      </c>
      <c r="AH2216" s="36">
        <v>1299</v>
      </c>
      <c r="AI2216">
        <v>600</v>
      </c>
      <c r="AJ2216" s="36">
        <v>1298</v>
      </c>
      <c r="AK2216" s="1">
        <v>1400</v>
      </c>
      <c r="AL2216" s="2">
        <v>0.63472222222222219</v>
      </c>
      <c r="AM2216" s="3">
        <v>46240</v>
      </c>
      <c r="AN2216" t="s">
        <v>298</v>
      </c>
      <c r="AO2216" t="s">
        <v>335</v>
      </c>
    </row>
    <row r="2217" spans="1:41">
      <c r="A2217" s="8">
        <v>46226</v>
      </c>
      <c r="B2217" s="67">
        <v>4045.52</v>
      </c>
      <c r="C2217" s="67">
        <v>0.31</v>
      </c>
      <c r="D2217" s="67">
        <v>66380</v>
      </c>
      <c r="E2217" s="67">
        <v>0.47</v>
      </c>
      <c r="F2217" s="69">
        <v>4026</v>
      </c>
      <c r="G2217" t="s">
        <v>39</v>
      </c>
      <c r="H2217">
        <v>0</v>
      </c>
      <c r="I2217" t="s">
        <v>314</v>
      </c>
      <c r="J2217" t="s">
        <v>289</v>
      </c>
      <c r="K2217" t="s">
        <v>290</v>
      </c>
      <c r="L2217" s="36">
        <v>1571</v>
      </c>
      <c r="M2217">
        <v>16</v>
      </c>
      <c r="N2217" s="66">
        <v>1.03E-2</v>
      </c>
      <c r="O2217" s="36">
        <v>1555</v>
      </c>
      <c r="P2217" s="66">
        <v>1.0200000000000001E-2</v>
      </c>
      <c r="Q2217" s="36">
        <v>1565</v>
      </c>
      <c r="R2217" s="36">
        <v>1581</v>
      </c>
      <c r="S2217" s="36">
        <v>1561</v>
      </c>
      <c r="T2217" s="66">
        <v>3.8E-3</v>
      </c>
      <c r="U2217" s="66">
        <v>5.1000000000000004E-3</v>
      </c>
      <c r="V2217" s="66">
        <v>-6.3E-3</v>
      </c>
      <c r="W2217" s="66">
        <v>6.4000000000000003E-3</v>
      </c>
      <c r="X2217" s="1">
        <v>28400</v>
      </c>
      <c r="Y2217" s="1">
        <v>44625</v>
      </c>
      <c r="Z2217" s="1">
        <v>14516</v>
      </c>
      <c r="AA2217" t="s">
        <v>338</v>
      </c>
      <c r="AB2217" t="s">
        <v>848</v>
      </c>
      <c r="AC2217">
        <v>7.44</v>
      </c>
      <c r="AD2217">
        <v>0.97</v>
      </c>
      <c r="AE2217">
        <v>3.18</v>
      </c>
      <c r="AF2217" t="s">
        <v>230</v>
      </c>
      <c r="AG2217">
        <v>800</v>
      </c>
      <c r="AH2217" s="36">
        <v>1572</v>
      </c>
      <c r="AI2217">
        <v>200</v>
      </c>
      <c r="AJ2217" s="36">
        <v>1568</v>
      </c>
      <c r="AK2217">
        <v>400</v>
      </c>
      <c r="AL2217" s="2">
        <v>0.63749999999999996</v>
      </c>
      <c r="AN2217" t="s">
        <v>340</v>
      </c>
      <c r="AO2217" t="s">
        <v>341</v>
      </c>
    </row>
    <row r="2218" spans="1:41">
      <c r="A2218" s="8">
        <v>46226</v>
      </c>
      <c r="B2218" s="67">
        <v>4045.52</v>
      </c>
      <c r="C2218" s="67">
        <v>0.31</v>
      </c>
      <c r="D2218" s="67">
        <v>66380</v>
      </c>
      <c r="E2218" s="67">
        <v>0.47</v>
      </c>
      <c r="F2218" s="69">
        <v>4062</v>
      </c>
      <c r="G2218" t="s">
        <v>40</v>
      </c>
      <c r="H2218">
        <v>0</v>
      </c>
      <c r="I2218" t="s">
        <v>288</v>
      </c>
      <c r="J2218" t="s">
        <v>289</v>
      </c>
      <c r="K2218" t="s">
        <v>290</v>
      </c>
      <c r="L2218" s="36">
        <v>17875</v>
      </c>
      <c r="M2218">
        <v>-375</v>
      </c>
      <c r="N2218" s="66">
        <v>-2.0500000000000001E-2</v>
      </c>
      <c r="O2218" s="36">
        <v>18250</v>
      </c>
      <c r="P2218" s="66">
        <v>-2.0500000000000001E-2</v>
      </c>
      <c r="Q2218" s="36">
        <v>18650</v>
      </c>
      <c r="R2218" s="36">
        <v>18650</v>
      </c>
      <c r="S2218" s="36">
        <v>17790</v>
      </c>
      <c r="T2218" s="66">
        <v>-4.1500000000000002E-2</v>
      </c>
      <c r="U2218" s="66">
        <v>-3.3E-3</v>
      </c>
      <c r="V2218" s="66">
        <v>-4.1500000000000002E-2</v>
      </c>
      <c r="W2218" s="66">
        <v>4.7000000000000002E-3</v>
      </c>
      <c r="X2218" s="1">
        <v>6375700</v>
      </c>
      <c r="Y2218" s="1">
        <v>115751505</v>
      </c>
      <c r="Z2218" s="1">
        <v>5035764</v>
      </c>
      <c r="AA2218" t="s">
        <v>691</v>
      </c>
      <c r="AB2218" t="s">
        <v>343</v>
      </c>
      <c r="AC2218">
        <v>86.06</v>
      </c>
      <c r="AD2218">
        <v>9.07</v>
      </c>
      <c r="AE2218">
        <v>0.2</v>
      </c>
      <c r="AF2218" t="s">
        <v>230</v>
      </c>
      <c r="AG2218" s="1">
        <v>13000</v>
      </c>
      <c r="AH2218" s="36">
        <v>17880</v>
      </c>
      <c r="AI2218" s="1">
        <v>100</v>
      </c>
      <c r="AJ2218" s="36">
        <v>17870</v>
      </c>
      <c r="AK2218">
        <v>700</v>
      </c>
      <c r="AL2218" s="2">
        <v>0.6381944444444444</v>
      </c>
      <c r="AM2218" s="3">
        <v>46238</v>
      </c>
      <c r="AN2218" t="s">
        <v>298</v>
      </c>
      <c r="AO2218" t="s">
        <v>344</v>
      </c>
    </row>
    <row r="2219" spans="1:41">
      <c r="A2219" s="8">
        <v>46226</v>
      </c>
      <c r="B2219" s="67">
        <v>4045.52</v>
      </c>
      <c r="C2219" s="67">
        <v>0.31</v>
      </c>
      <c r="D2219" s="67">
        <v>66380</v>
      </c>
      <c r="E2219" s="67">
        <v>0.47</v>
      </c>
      <c r="F2219" s="69">
        <v>4063</v>
      </c>
      <c r="G2219" t="s">
        <v>41</v>
      </c>
      <c r="H2219">
        <v>0</v>
      </c>
      <c r="I2219" t="s">
        <v>288</v>
      </c>
      <c r="J2219" t="s">
        <v>289</v>
      </c>
      <c r="K2219" t="s">
        <v>290</v>
      </c>
      <c r="L2219" s="36">
        <v>6961</v>
      </c>
      <c r="M2219">
        <v>-114</v>
      </c>
      <c r="N2219" s="66">
        <v>-1.61E-2</v>
      </c>
      <c r="O2219" s="36">
        <v>7075</v>
      </c>
      <c r="P2219" s="66">
        <v>-1.61E-2</v>
      </c>
      <c r="Q2219" s="36">
        <v>7180</v>
      </c>
      <c r="R2219" s="36">
        <v>7219</v>
      </c>
      <c r="S2219" s="36">
        <v>6943</v>
      </c>
      <c r="T2219" s="66">
        <v>-3.0499999999999999E-2</v>
      </c>
      <c r="U2219" s="66">
        <v>-3.3999999999999998E-3</v>
      </c>
      <c r="V2219" s="66">
        <v>-3.5700000000000003E-2</v>
      </c>
      <c r="W2219" s="66">
        <v>2.5000000000000001E-3</v>
      </c>
      <c r="X2219" s="1">
        <v>6128700</v>
      </c>
      <c r="Y2219" s="1">
        <v>43140330</v>
      </c>
      <c r="Z2219" s="1">
        <v>13817556</v>
      </c>
      <c r="AA2219" t="s">
        <v>556</v>
      </c>
      <c r="AB2219" t="s">
        <v>346</v>
      </c>
      <c r="AC2219">
        <v>25.75</v>
      </c>
      <c r="AD2219">
        <v>2.89</v>
      </c>
      <c r="AE2219">
        <v>1.52</v>
      </c>
      <c r="AF2219" t="s">
        <v>230</v>
      </c>
      <c r="AG2219" s="1">
        <v>107400</v>
      </c>
      <c r="AH2219" s="36">
        <v>6962</v>
      </c>
      <c r="AI2219">
        <v>600</v>
      </c>
      <c r="AJ2219" s="36">
        <v>6960</v>
      </c>
      <c r="AK2219">
        <v>600</v>
      </c>
      <c r="AL2219" s="2">
        <v>0.6381944444444444</v>
      </c>
      <c r="AM2219" s="3">
        <v>46227</v>
      </c>
      <c r="AN2219" t="s">
        <v>298</v>
      </c>
      <c r="AO2219" t="s">
        <v>335</v>
      </c>
    </row>
    <row r="2220" spans="1:41">
      <c r="A2220" s="8">
        <v>46226</v>
      </c>
      <c r="B2220" s="67">
        <v>4045.52</v>
      </c>
      <c r="C2220" s="67">
        <v>0.31</v>
      </c>
      <c r="D2220" s="67">
        <v>66380</v>
      </c>
      <c r="E2220" s="67">
        <v>0.47</v>
      </c>
      <c r="F2220" s="69">
        <v>4068</v>
      </c>
      <c r="G2220" t="s">
        <v>42</v>
      </c>
      <c r="H2220">
        <v>0</v>
      </c>
      <c r="I2220" t="s">
        <v>347</v>
      </c>
      <c r="J2220" t="s">
        <v>323</v>
      </c>
      <c r="K2220" t="s">
        <v>290</v>
      </c>
      <c r="L2220" s="36">
        <v>1654</v>
      </c>
      <c r="M2220">
        <v>-1</v>
      </c>
      <c r="N2220" s="66">
        <v>-5.9999999999999995E-4</v>
      </c>
      <c r="O2220" s="36">
        <v>1655</v>
      </c>
      <c r="P2220" s="66">
        <v>-5.9999999999999995E-4</v>
      </c>
      <c r="Q2220" s="36">
        <v>1665</v>
      </c>
      <c r="R2220" s="36">
        <v>1668</v>
      </c>
      <c r="S2220" s="36">
        <v>1650</v>
      </c>
      <c r="T2220" s="66">
        <v>-6.6E-3</v>
      </c>
      <c r="U2220" s="66">
        <v>-6.6E-3</v>
      </c>
      <c r="V2220" s="66">
        <v>-8.3000000000000001E-3</v>
      </c>
      <c r="W2220" s="66">
        <v>2.3999999999999998E-3</v>
      </c>
      <c r="X2220">
        <v>800</v>
      </c>
      <c r="Y2220" s="1">
        <v>1330</v>
      </c>
      <c r="Z2220" s="1">
        <v>3125</v>
      </c>
      <c r="AA2220" t="s">
        <v>348</v>
      </c>
      <c r="AB2220" t="s">
        <v>692</v>
      </c>
      <c r="AC2220">
        <v>21.73</v>
      </c>
      <c r="AD2220">
        <v>1.46</v>
      </c>
      <c r="AE2220">
        <v>0</v>
      </c>
      <c r="AF2220">
        <v>1.6</v>
      </c>
      <c r="AG2220">
        <v>0</v>
      </c>
      <c r="AH2220" s="36">
        <v>1661</v>
      </c>
      <c r="AI2220">
        <v>200</v>
      </c>
      <c r="AJ2220" s="36">
        <v>1650</v>
      </c>
      <c r="AK2220">
        <v>200</v>
      </c>
      <c r="AL2220" s="2">
        <v>0.59861111111111109</v>
      </c>
      <c r="AM2220" s="3">
        <v>46248</v>
      </c>
      <c r="AN2220" t="s">
        <v>350</v>
      </c>
      <c r="AO2220" t="s">
        <v>351</v>
      </c>
    </row>
    <row r="2221" spans="1:41">
      <c r="A2221" s="8">
        <v>46226</v>
      </c>
      <c r="B2221" s="67">
        <v>4045.52</v>
      </c>
      <c r="C2221" s="67">
        <v>0.31</v>
      </c>
      <c r="D2221" s="67">
        <v>66380</v>
      </c>
      <c r="E2221" s="67">
        <v>0.47</v>
      </c>
      <c r="F2221" s="69">
        <v>4100</v>
      </c>
      <c r="G2221" t="s">
        <v>43</v>
      </c>
      <c r="H2221">
        <v>0</v>
      </c>
      <c r="I2221" t="s">
        <v>314</v>
      </c>
      <c r="J2221" t="s">
        <v>289</v>
      </c>
      <c r="K2221" t="s">
        <v>290</v>
      </c>
      <c r="L2221" s="36">
        <v>1487</v>
      </c>
      <c r="M2221">
        <v>22</v>
      </c>
      <c r="N2221" s="66">
        <v>1.4999999999999999E-2</v>
      </c>
      <c r="O2221" s="36">
        <v>1465</v>
      </c>
      <c r="P2221" s="66">
        <v>1.4999999999999999E-2</v>
      </c>
      <c r="Q2221" s="36">
        <v>1466</v>
      </c>
      <c r="R2221" s="36">
        <v>1510</v>
      </c>
      <c r="S2221" s="36">
        <v>1466</v>
      </c>
      <c r="T2221" s="66">
        <v>1.43E-2</v>
      </c>
      <c r="U2221" s="66">
        <v>1.2999999999999999E-3</v>
      </c>
      <c r="V2221" s="66">
        <v>-1.52E-2</v>
      </c>
      <c r="W2221" s="66">
        <v>1.43E-2</v>
      </c>
      <c r="X2221" s="1">
        <v>27900</v>
      </c>
      <c r="Y2221" s="1">
        <v>41502</v>
      </c>
      <c r="Z2221" s="1">
        <v>9069</v>
      </c>
      <c r="AA2221" t="s">
        <v>544</v>
      </c>
      <c r="AB2221" t="s">
        <v>353</v>
      </c>
      <c r="AC2221">
        <v>17.21</v>
      </c>
      <c r="AD2221">
        <v>0.95</v>
      </c>
      <c r="AE2221">
        <v>0</v>
      </c>
      <c r="AF2221" t="s">
        <v>230</v>
      </c>
      <c r="AG2221">
        <v>0</v>
      </c>
      <c r="AH2221" s="36">
        <v>1488</v>
      </c>
      <c r="AI2221">
        <v>300</v>
      </c>
      <c r="AJ2221" s="36">
        <v>1483</v>
      </c>
      <c r="AK2221">
        <v>100</v>
      </c>
      <c r="AL2221" s="2">
        <v>0.63749999999999996</v>
      </c>
      <c r="AM2221" s="3">
        <v>46241</v>
      </c>
      <c r="AN2221" t="s">
        <v>298</v>
      </c>
      <c r="AO2221" t="s">
        <v>335</v>
      </c>
    </row>
    <row r="2222" spans="1:41">
      <c r="A2222" s="8">
        <v>46226</v>
      </c>
      <c r="B2222" s="67">
        <v>4045.52</v>
      </c>
      <c r="C2222" s="67">
        <v>0.31</v>
      </c>
      <c r="D2222" s="67">
        <v>66380</v>
      </c>
      <c r="E2222" s="67">
        <v>0.47</v>
      </c>
      <c r="F2222" s="69">
        <v>4182</v>
      </c>
      <c r="G2222" t="s">
        <v>44</v>
      </c>
      <c r="H2222">
        <v>0</v>
      </c>
      <c r="I2222" t="s">
        <v>288</v>
      </c>
      <c r="J2222" t="s">
        <v>289</v>
      </c>
      <c r="K2222" t="s">
        <v>290</v>
      </c>
      <c r="L2222" s="36">
        <v>4544</v>
      </c>
      <c r="M2222">
        <v>11</v>
      </c>
      <c r="N2222" s="66">
        <v>2.3999999999999998E-3</v>
      </c>
      <c r="O2222" s="36">
        <v>4533</v>
      </c>
      <c r="P2222" s="66">
        <v>2.3999999999999998E-3</v>
      </c>
      <c r="Q2222" s="36">
        <v>4564</v>
      </c>
      <c r="R2222" s="36">
        <v>4615</v>
      </c>
      <c r="S2222" s="36">
        <v>4539</v>
      </c>
      <c r="T2222" s="66">
        <v>-4.3E-3</v>
      </c>
      <c r="U2222" s="66">
        <v>-1.9E-3</v>
      </c>
      <c r="V2222" s="66">
        <v>-1.5299999999999999E-2</v>
      </c>
      <c r="W2222" s="66">
        <v>1.1000000000000001E-3</v>
      </c>
      <c r="X2222" s="1">
        <v>333100</v>
      </c>
      <c r="Y2222" s="1">
        <v>1522551</v>
      </c>
      <c r="Z2222" s="1">
        <v>961903</v>
      </c>
      <c r="AA2222" t="s">
        <v>678</v>
      </c>
      <c r="AB2222" t="s">
        <v>355</v>
      </c>
      <c r="AC2222">
        <v>19.260000000000002</v>
      </c>
      <c r="AD2222">
        <v>1.36</v>
      </c>
      <c r="AE2222">
        <v>2.42</v>
      </c>
      <c r="AF2222" t="s">
        <v>230</v>
      </c>
      <c r="AG2222" s="1">
        <v>16500</v>
      </c>
      <c r="AH2222" s="36">
        <v>4544</v>
      </c>
      <c r="AI2222">
        <v>100</v>
      </c>
      <c r="AJ2222" s="36">
        <v>4542</v>
      </c>
      <c r="AK2222">
        <v>400</v>
      </c>
      <c r="AL2222" s="2">
        <v>0.6381944444444444</v>
      </c>
      <c r="AM2222" s="3">
        <v>46241</v>
      </c>
      <c r="AN2222" t="s">
        <v>298</v>
      </c>
      <c r="AO2222" t="s">
        <v>335</v>
      </c>
    </row>
    <row r="2223" spans="1:41">
      <c r="A2223" s="8">
        <v>46226</v>
      </c>
      <c r="B2223" s="67">
        <v>4045.52</v>
      </c>
      <c r="C2223" s="67">
        <v>0.31</v>
      </c>
      <c r="D2223" s="67">
        <v>66380</v>
      </c>
      <c r="E2223" s="67">
        <v>0.47</v>
      </c>
      <c r="F2223" s="69">
        <v>4188</v>
      </c>
      <c r="G2223" t="s">
        <v>45</v>
      </c>
      <c r="H2223">
        <v>0</v>
      </c>
      <c r="I2223" t="s">
        <v>288</v>
      </c>
      <c r="J2223" t="s">
        <v>289</v>
      </c>
      <c r="K2223" t="s">
        <v>295</v>
      </c>
      <c r="L2223" s="36">
        <v>1215.5</v>
      </c>
      <c r="M2223">
        <v>20</v>
      </c>
      <c r="N2223" s="66">
        <v>1.67E-2</v>
      </c>
      <c r="O2223" s="36">
        <v>1195.5</v>
      </c>
      <c r="P2223" s="66">
        <v>1.67E-2</v>
      </c>
      <c r="Q2223" s="36">
        <v>1208</v>
      </c>
      <c r="R2223" s="36">
        <v>1222</v>
      </c>
      <c r="S2223" s="36">
        <v>1201.5</v>
      </c>
      <c r="T2223" s="66">
        <v>6.1999999999999998E-3</v>
      </c>
      <c r="U2223" s="66">
        <v>-8.0000000000000004E-4</v>
      </c>
      <c r="V2223" s="66">
        <v>-5.3E-3</v>
      </c>
      <c r="W2223" s="66">
        <v>1.1599999999999999E-2</v>
      </c>
      <c r="X2223" s="1">
        <v>2642600</v>
      </c>
      <c r="Y2223" s="1">
        <v>3212993</v>
      </c>
      <c r="Z2223" s="1">
        <v>1752103</v>
      </c>
      <c r="AA2223" t="s">
        <v>838</v>
      </c>
      <c r="AB2223" t="s">
        <v>357</v>
      </c>
      <c r="AC2223">
        <v>13.89</v>
      </c>
      <c r="AD2223">
        <v>0.93</v>
      </c>
      <c r="AE2223">
        <v>2.63</v>
      </c>
      <c r="AF2223" t="s">
        <v>230</v>
      </c>
      <c r="AG2223" s="1">
        <v>253400</v>
      </c>
      <c r="AH2223" s="36">
        <v>1216</v>
      </c>
      <c r="AI2223" s="1">
        <v>7300</v>
      </c>
      <c r="AJ2223" s="36">
        <v>1215</v>
      </c>
      <c r="AK2223" s="1">
        <v>4100</v>
      </c>
      <c r="AL2223" s="2">
        <v>0.6381944444444444</v>
      </c>
      <c r="AM2223" s="3">
        <v>46234</v>
      </c>
      <c r="AN2223" t="s">
        <v>298</v>
      </c>
      <c r="AO2223" t="s">
        <v>335</v>
      </c>
    </row>
    <row r="2224" spans="1:41">
      <c r="A2224" s="8">
        <v>46226</v>
      </c>
      <c r="B2224" s="67">
        <v>4045.52</v>
      </c>
      <c r="C2224" s="67">
        <v>0.31</v>
      </c>
      <c r="D2224" s="67">
        <v>66380</v>
      </c>
      <c r="E2224" s="67">
        <v>0.47</v>
      </c>
      <c r="F2224" s="69">
        <v>4220</v>
      </c>
      <c r="G2224" t="s">
        <v>46</v>
      </c>
      <c r="H2224">
        <v>0</v>
      </c>
      <c r="I2224" t="s">
        <v>288</v>
      </c>
      <c r="J2224" t="s">
        <v>289</v>
      </c>
      <c r="K2224" t="s">
        <v>295</v>
      </c>
      <c r="L2224" s="36">
        <v>1822</v>
      </c>
      <c r="M2224">
        <v>-1</v>
      </c>
      <c r="N2224" s="66">
        <v>-5.0000000000000001E-4</v>
      </c>
      <c r="O2224" s="36">
        <v>1823</v>
      </c>
      <c r="P2224" s="66">
        <v>-5.0000000000000001E-4</v>
      </c>
      <c r="Q2224" s="36">
        <v>1811</v>
      </c>
      <c r="R2224" s="36">
        <v>1836</v>
      </c>
      <c r="S2224" s="36">
        <v>1811</v>
      </c>
      <c r="T2224" s="66">
        <v>6.0000000000000001E-3</v>
      </c>
      <c r="U2224" s="66">
        <v>-3.8E-3</v>
      </c>
      <c r="V2224" s="66">
        <v>-7.6E-3</v>
      </c>
      <c r="W2224" s="66">
        <v>6.0000000000000001E-3</v>
      </c>
      <c r="X2224" s="1">
        <v>44100</v>
      </c>
      <c r="Y2224" s="1">
        <v>80572</v>
      </c>
      <c r="Z2224" s="1">
        <v>93422</v>
      </c>
      <c r="AA2224" t="s">
        <v>790</v>
      </c>
      <c r="AB2224" t="s">
        <v>578</v>
      </c>
      <c r="AC2224">
        <v>12.75</v>
      </c>
      <c r="AD2224">
        <v>1.28</v>
      </c>
      <c r="AE2224">
        <v>2.96</v>
      </c>
      <c r="AF2224" t="s">
        <v>230</v>
      </c>
      <c r="AG2224">
        <v>0</v>
      </c>
      <c r="AH2224" s="36">
        <v>1824</v>
      </c>
      <c r="AI2224">
        <v>300</v>
      </c>
      <c r="AJ2224" s="36">
        <v>1822</v>
      </c>
      <c r="AK2224">
        <v>200</v>
      </c>
      <c r="AL2224" s="2">
        <v>0.63680555555555551</v>
      </c>
      <c r="AM2224" s="3">
        <v>46234</v>
      </c>
      <c r="AN2224" t="s">
        <v>298</v>
      </c>
      <c r="AO2224" t="s">
        <v>335</v>
      </c>
    </row>
    <row r="2225" spans="1:41">
      <c r="A2225" s="8">
        <v>46226</v>
      </c>
      <c r="B2225" s="67">
        <v>4045.52</v>
      </c>
      <c r="C2225" s="67">
        <v>0.31</v>
      </c>
      <c r="D2225" s="67">
        <v>66380</v>
      </c>
      <c r="E2225" s="67">
        <v>0.47</v>
      </c>
      <c r="F2225" s="69">
        <v>4334</v>
      </c>
      <c r="G2225" t="s">
        <v>47</v>
      </c>
      <c r="H2225">
        <v>0</v>
      </c>
      <c r="I2225" t="s">
        <v>314</v>
      </c>
      <c r="J2225" t="s">
        <v>323</v>
      </c>
      <c r="K2225" t="s">
        <v>295</v>
      </c>
      <c r="L2225">
        <v>383</v>
      </c>
      <c r="M2225">
        <v>3</v>
      </c>
      <c r="N2225" s="66">
        <v>7.9000000000000008E-3</v>
      </c>
      <c r="O2225">
        <v>380</v>
      </c>
      <c r="P2225" s="66">
        <v>7.7999999999999996E-3</v>
      </c>
      <c r="Q2225">
        <v>384</v>
      </c>
      <c r="R2225">
        <v>386</v>
      </c>
      <c r="S2225">
        <v>380</v>
      </c>
      <c r="T2225" s="66">
        <v>-2.5999999999999999E-3</v>
      </c>
      <c r="U2225" s="66">
        <v>-7.7000000000000002E-3</v>
      </c>
      <c r="V2225" s="66">
        <v>-7.7000000000000002E-3</v>
      </c>
      <c r="W2225" s="66">
        <v>7.7999999999999996E-3</v>
      </c>
      <c r="X2225" s="1">
        <v>6200</v>
      </c>
      <c r="Y2225" s="1">
        <v>2380</v>
      </c>
      <c r="Z2225" s="1">
        <v>4249</v>
      </c>
      <c r="AA2225" t="s">
        <v>360</v>
      </c>
      <c r="AB2225" t="s">
        <v>693</v>
      </c>
      <c r="AC2225">
        <v>11.5</v>
      </c>
      <c r="AD2225">
        <v>1.26</v>
      </c>
      <c r="AE2225">
        <v>2.61</v>
      </c>
      <c r="AF2225">
        <v>0.1</v>
      </c>
      <c r="AG2225">
        <v>0</v>
      </c>
      <c r="AH2225">
        <v>385</v>
      </c>
      <c r="AI2225" s="1">
        <v>1200</v>
      </c>
      <c r="AJ2225">
        <v>383</v>
      </c>
      <c r="AK2225">
        <v>200</v>
      </c>
      <c r="AL2225" s="2">
        <v>0.63472222222222219</v>
      </c>
      <c r="AN2225" t="s">
        <v>306</v>
      </c>
      <c r="AO2225" t="s">
        <v>351</v>
      </c>
    </row>
    <row r="2226" spans="1:41">
      <c r="A2226" s="8">
        <v>46226</v>
      </c>
      <c r="B2226" s="67">
        <v>4045.52</v>
      </c>
      <c r="C2226" s="67">
        <v>0.31</v>
      </c>
      <c r="D2226" s="67">
        <v>66380</v>
      </c>
      <c r="E2226" s="67">
        <v>0.47</v>
      </c>
      <c r="F2226" s="69">
        <v>4523</v>
      </c>
      <c r="G2226" t="s">
        <v>48</v>
      </c>
      <c r="H2226">
        <v>0</v>
      </c>
      <c r="I2226" t="s">
        <v>288</v>
      </c>
      <c r="J2226" t="s">
        <v>289</v>
      </c>
      <c r="K2226" t="s">
        <v>290</v>
      </c>
      <c r="L2226" s="36">
        <v>4567</v>
      </c>
      <c r="M2226">
        <v>17</v>
      </c>
      <c r="N2226" s="66">
        <v>3.7000000000000002E-3</v>
      </c>
      <c r="O2226" s="36">
        <v>4550</v>
      </c>
      <c r="P2226" s="66">
        <v>3.7000000000000002E-3</v>
      </c>
      <c r="Q2226" s="36">
        <v>4550</v>
      </c>
      <c r="R2226" s="36">
        <v>4585</v>
      </c>
      <c r="S2226" s="36">
        <v>4515</v>
      </c>
      <c r="T2226" s="66">
        <v>3.7000000000000002E-3</v>
      </c>
      <c r="U2226" s="66">
        <v>7.7000000000000002E-3</v>
      </c>
      <c r="V2226" s="66">
        <v>-3.8999999999999998E-3</v>
      </c>
      <c r="W2226" s="66">
        <v>1.15E-2</v>
      </c>
      <c r="X2226" s="1">
        <v>757100</v>
      </c>
      <c r="Y2226" s="1">
        <v>3449352</v>
      </c>
      <c r="Z2226" s="1">
        <v>1331961</v>
      </c>
      <c r="AA2226" t="s">
        <v>362</v>
      </c>
      <c r="AB2226" t="s">
        <v>631</v>
      </c>
      <c r="AC2226">
        <v>24.65</v>
      </c>
      <c r="AD2226">
        <v>1.43</v>
      </c>
      <c r="AE2226">
        <v>3.5</v>
      </c>
      <c r="AF2226" t="s">
        <v>230</v>
      </c>
      <c r="AG2226" s="1">
        <v>73500</v>
      </c>
      <c r="AH2226" s="36">
        <v>4568</v>
      </c>
      <c r="AI2226">
        <v>700</v>
      </c>
      <c r="AJ2226" s="36">
        <v>4566</v>
      </c>
      <c r="AK2226" s="1">
        <v>1000</v>
      </c>
      <c r="AL2226" s="2">
        <v>0.6381944444444444</v>
      </c>
      <c r="AM2226" s="3">
        <v>46237</v>
      </c>
      <c r="AN2226" t="s">
        <v>298</v>
      </c>
      <c r="AO2226" t="s">
        <v>364</v>
      </c>
    </row>
    <row r="2227" spans="1:41">
      <c r="A2227" s="8">
        <v>46226</v>
      </c>
      <c r="B2227" s="67">
        <v>4045.52</v>
      </c>
      <c r="C2227" s="67">
        <v>0.31</v>
      </c>
      <c r="D2227" s="67">
        <v>66380</v>
      </c>
      <c r="E2227" s="67">
        <v>0.47</v>
      </c>
      <c r="F2227" s="69">
        <v>4528</v>
      </c>
      <c r="G2227" t="s">
        <v>49</v>
      </c>
      <c r="H2227">
        <v>0</v>
      </c>
      <c r="I2227" t="s">
        <v>288</v>
      </c>
      <c r="J2227" t="s">
        <v>289</v>
      </c>
      <c r="K2227" t="s">
        <v>295</v>
      </c>
      <c r="L2227" s="36">
        <v>2379</v>
      </c>
      <c r="M2227">
        <v>-26</v>
      </c>
      <c r="N2227" s="66">
        <v>-1.0800000000000001E-2</v>
      </c>
      <c r="O2227" s="36">
        <v>2405</v>
      </c>
      <c r="P2227" s="66">
        <v>-1.0800000000000001E-2</v>
      </c>
      <c r="Q2227" s="36">
        <v>2396</v>
      </c>
      <c r="R2227" s="36">
        <v>2410.5</v>
      </c>
      <c r="S2227" s="36">
        <v>2378</v>
      </c>
      <c r="T2227" s="66">
        <v>-7.0000000000000001E-3</v>
      </c>
      <c r="U2227" s="66">
        <v>-4.7999999999999996E-3</v>
      </c>
      <c r="V2227" s="66">
        <v>-1.2999999999999999E-2</v>
      </c>
      <c r="W2227" s="66">
        <v>4.0000000000000002E-4</v>
      </c>
      <c r="X2227" s="1">
        <v>599300</v>
      </c>
      <c r="Y2227" s="1">
        <v>1434402</v>
      </c>
      <c r="Z2227" s="1">
        <v>1186390</v>
      </c>
      <c r="AA2227" t="s">
        <v>365</v>
      </c>
      <c r="AB2227" t="s">
        <v>580</v>
      </c>
      <c r="AC2227">
        <v>15.75</v>
      </c>
      <c r="AD2227">
        <v>1.31</v>
      </c>
      <c r="AE2227">
        <v>3.36</v>
      </c>
      <c r="AF2227" t="s">
        <v>230</v>
      </c>
      <c r="AG2227" s="1">
        <v>75800</v>
      </c>
      <c r="AH2227" s="36">
        <v>2380</v>
      </c>
      <c r="AI2227" s="1">
        <v>1800</v>
      </c>
      <c r="AJ2227" s="36">
        <v>2379</v>
      </c>
      <c r="AK2227">
        <v>100</v>
      </c>
      <c r="AL2227" s="2">
        <v>0.6381944444444444</v>
      </c>
      <c r="AM2227" s="3">
        <v>46234</v>
      </c>
      <c r="AN2227" t="s">
        <v>298</v>
      </c>
      <c r="AO2227" t="s">
        <v>364</v>
      </c>
    </row>
    <row r="2228" spans="1:41">
      <c r="A2228" s="8">
        <v>46226</v>
      </c>
      <c r="B2228" s="67">
        <v>4045.52</v>
      </c>
      <c r="C2228" s="67">
        <v>0.31</v>
      </c>
      <c r="D2228" s="67">
        <v>66380</v>
      </c>
      <c r="E2228" s="67">
        <v>0.47</v>
      </c>
      <c r="F2228" s="69">
        <v>4661</v>
      </c>
      <c r="G2228" t="s">
        <v>50</v>
      </c>
      <c r="H2228">
        <v>0</v>
      </c>
      <c r="I2228" t="s">
        <v>288</v>
      </c>
      <c r="J2228" t="s">
        <v>289</v>
      </c>
      <c r="K2228" t="s">
        <v>295</v>
      </c>
      <c r="L2228" s="36">
        <v>2623</v>
      </c>
      <c r="M2228">
        <v>-50.5</v>
      </c>
      <c r="N2228" s="66">
        <v>-1.89E-2</v>
      </c>
      <c r="O2228" s="36">
        <v>2673.5</v>
      </c>
      <c r="P2228" s="66">
        <v>-1.8800000000000001E-2</v>
      </c>
      <c r="Q2228" s="36">
        <v>2623.5</v>
      </c>
      <c r="R2228" s="36">
        <v>2645.5</v>
      </c>
      <c r="S2228" s="36">
        <v>2606.5</v>
      </c>
      <c r="T2228" s="66">
        <v>-1E-4</v>
      </c>
      <c r="U2228" s="66">
        <v>4.4999999999999997E-3</v>
      </c>
      <c r="V2228" s="66">
        <v>-8.5000000000000006E-3</v>
      </c>
      <c r="W2228" s="66">
        <v>6.3E-3</v>
      </c>
      <c r="X2228" s="1">
        <v>2896500</v>
      </c>
      <c r="Y2228" s="1">
        <v>7591719</v>
      </c>
      <c r="Z2228" s="1">
        <v>4722582</v>
      </c>
      <c r="AA2228" t="s">
        <v>367</v>
      </c>
      <c r="AB2228" t="s">
        <v>368</v>
      </c>
      <c r="AC2228">
        <v>36.729999999999997</v>
      </c>
      <c r="AD2228">
        <v>3.9</v>
      </c>
      <c r="AE2228">
        <v>0.61</v>
      </c>
      <c r="AF2228" t="s">
        <v>230</v>
      </c>
      <c r="AG2228">
        <v>0</v>
      </c>
      <c r="AH2228" s="36">
        <v>2623.5</v>
      </c>
      <c r="AI2228" s="1">
        <v>1600</v>
      </c>
      <c r="AJ2228" s="36">
        <v>2623</v>
      </c>
      <c r="AK2228" s="1">
        <v>1200</v>
      </c>
      <c r="AL2228" s="2">
        <v>0.6381944444444444</v>
      </c>
      <c r="AM2228" s="3">
        <v>46233</v>
      </c>
      <c r="AN2228" t="s">
        <v>298</v>
      </c>
      <c r="AO2228" t="s">
        <v>313</v>
      </c>
    </row>
    <row r="2229" spans="1:41">
      <c r="A2229" s="8">
        <v>46226</v>
      </c>
      <c r="B2229" s="67">
        <v>4045.52</v>
      </c>
      <c r="C2229" s="67">
        <v>0.31</v>
      </c>
      <c r="D2229" s="67">
        <v>66380</v>
      </c>
      <c r="E2229" s="67">
        <v>0.47</v>
      </c>
      <c r="F2229" s="69">
        <v>5020</v>
      </c>
      <c r="G2229" t="s">
        <v>51</v>
      </c>
      <c r="H2229">
        <v>0</v>
      </c>
      <c r="I2229" t="s">
        <v>288</v>
      </c>
      <c r="J2229" t="s">
        <v>289</v>
      </c>
      <c r="K2229" t="s">
        <v>295</v>
      </c>
      <c r="L2229" s="36">
        <v>1331.5</v>
      </c>
      <c r="M2229">
        <v>11.5</v>
      </c>
      <c r="N2229" s="66">
        <v>8.6999999999999994E-3</v>
      </c>
      <c r="O2229" s="36">
        <v>1320</v>
      </c>
      <c r="P2229" s="66">
        <v>8.6999999999999994E-3</v>
      </c>
      <c r="Q2229" s="36">
        <v>1316.5</v>
      </c>
      <c r="R2229" s="36">
        <v>1336.5</v>
      </c>
      <c r="S2229" s="36">
        <v>1316.5</v>
      </c>
      <c r="T2229" s="66">
        <v>1.1299999999999999E-2</v>
      </c>
      <c r="U2229" s="66">
        <v>1.1000000000000001E-3</v>
      </c>
      <c r="V2229" s="66">
        <v>-3.7000000000000002E-3</v>
      </c>
      <c r="W2229" s="66">
        <v>1.1299999999999999E-2</v>
      </c>
      <c r="X2229" s="1">
        <v>3750800</v>
      </c>
      <c r="Y2229" s="1">
        <v>4982793</v>
      </c>
      <c r="Z2229" s="1">
        <v>3604059</v>
      </c>
      <c r="AA2229" t="s">
        <v>369</v>
      </c>
      <c r="AB2229" t="s">
        <v>370</v>
      </c>
      <c r="AC2229">
        <v>8.5500000000000007</v>
      </c>
      <c r="AD2229">
        <v>1.06</v>
      </c>
      <c r="AE2229">
        <v>2.5499999999999998</v>
      </c>
      <c r="AF2229" t="s">
        <v>230</v>
      </c>
      <c r="AG2229" s="1">
        <v>269900</v>
      </c>
      <c r="AH2229" s="36">
        <v>1332</v>
      </c>
      <c r="AI2229" s="1">
        <v>13200</v>
      </c>
      <c r="AJ2229" s="36">
        <v>1331.5</v>
      </c>
      <c r="AK2229" s="1">
        <v>8500</v>
      </c>
      <c r="AL2229" s="2">
        <v>0.6381944444444444</v>
      </c>
      <c r="AM2229" s="3">
        <v>46241</v>
      </c>
      <c r="AN2229" t="s">
        <v>298</v>
      </c>
      <c r="AO2229" t="s">
        <v>371</v>
      </c>
    </row>
    <row r="2230" spans="1:41">
      <c r="A2230" s="8">
        <v>46226</v>
      </c>
      <c r="B2230" s="67">
        <v>4045.52</v>
      </c>
      <c r="C2230" s="67">
        <v>0.31</v>
      </c>
      <c r="D2230" s="67">
        <v>66380</v>
      </c>
      <c r="E2230" s="67">
        <v>0.47</v>
      </c>
      <c r="F2230" s="69">
        <v>5201</v>
      </c>
      <c r="G2230" t="s">
        <v>52</v>
      </c>
      <c r="H2230">
        <v>0</v>
      </c>
      <c r="I2230" t="s">
        <v>288</v>
      </c>
      <c r="J2230" t="s">
        <v>289</v>
      </c>
      <c r="K2230" t="s">
        <v>295</v>
      </c>
      <c r="L2230" s="36">
        <v>6284</v>
      </c>
      <c r="M2230">
        <v>-60</v>
      </c>
      <c r="N2230" s="66">
        <v>-9.4999999999999998E-3</v>
      </c>
      <c r="O2230" s="36">
        <v>6344</v>
      </c>
      <c r="P2230" s="66">
        <v>-9.4000000000000004E-3</v>
      </c>
      <c r="Q2230" s="36">
        <v>6388</v>
      </c>
      <c r="R2230" s="36">
        <v>6452</v>
      </c>
      <c r="S2230" s="36">
        <v>6282</v>
      </c>
      <c r="T2230" s="66">
        <v>-1.6199999999999999E-2</v>
      </c>
      <c r="U2230" s="66">
        <v>-1.1900000000000001E-2</v>
      </c>
      <c r="V2230" s="66">
        <v>-2.5999999999999999E-2</v>
      </c>
      <c r="W2230" s="66">
        <v>2.9999999999999997E-4</v>
      </c>
      <c r="X2230" s="1">
        <v>632600</v>
      </c>
      <c r="Y2230" s="1">
        <v>4024566</v>
      </c>
      <c r="Z2230" s="1">
        <v>1366359</v>
      </c>
      <c r="AA2230" t="s">
        <v>581</v>
      </c>
      <c r="AB2230" t="s">
        <v>373</v>
      </c>
      <c r="AC2230">
        <v>17.329999999999998</v>
      </c>
      <c r="AD2230">
        <v>0.89</v>
      </c>
      <c r="AE2230">
        <v>3.34</v>
      </c>
      <c r="AF2230" t="s">
        <v>230</v>
      </c>
      <c r="AG2230" s="1">
        <v>57600</v>
      </c>
      <c r="AH2230" s="36">
        <v>6288</v>
      </c>
      <c r="AI2230" s="1">
        <v>1000</v>
      </c>
      <c r="AJ2230" s="36">
        <v>6284</v>
      </c>
      <c r="AK2230">
        <v>500</v>
      </c>
      <c r="AL2230" s="2">
        <v>0.6381944444444444</v>
      </c>
      <c r="AM2230" s="3">
        <v>46238</v>
      </c>
      <c r="AN2230" t="s">
        <v>293</v>
      </c>
      <c r="AO2230" t="s">
        <v>341</v>
      </c>
    </row>
    <row r="2231" spans="1:41">
      <c r="A2231" s="8">
        <v>46226</v>
      </c>
      <c r="B2231" s="67">
        <v>4045.52</v>
      </c>
      <c r="C2231" s="67">
        <v>0.31</v>
      </c>
      <c r="D2231" s="67">
        <v>66380</v>
      </c>
      <c r="E2231" s="67">
        <v>0.47</v>
      </c>
      <c r="F2231" s="69">
        <v>5302</v>
      </c>
      <c r="G2231" t="s">
        <v>53</v>
      </c>
      <c r="H2231">
        <v>0</v>
      </c>
      <c r="I2231" t="s">
        <v>288</v>
      </c>
      <c r="J2231" t="s">
        <v>289</v>
      </c>
      <c r="K2231" t="s">
        <v>295</v>
      </c>
      <c r="L2231" s="36">
        <v>4735</v>
      </c>
      <c r="M2231">
        <v>-35</v>
      </c>
      <c r="N2231" s="66">
        <v>-7.3000000000000001E-3</v>
      </c>
      <c r="O2231" s="36">
        <v>4770</v>
      </c>
      <c r="P2231" s="66">
        <v>-7.3000000000000001E-3</v>
      </c>
      <c r="Q2231" s="36">
        <v>4800</v>
      </c>
      <c r="R2231" s="36">
        <v>4820</v>
      </c>
      <c r="S2231" s="36">
        <v>4730</v>
      </c>
      <c r="T2231" s="66">
        <v>-1.35E-2</v>
      </c>
      <c r="U2231" s="66">
        <v>-4.1999999999999997E-3</v>
      </c>
      <c r="V2231" s="66">
        <v>-1.7600000000000001E-2</v>
      </c>
      <c r="W2231" s="66">
        <v>1E-3</v>
      </c>
      <c r="X2231" s="1">
        <v>30200</v>
      </c>
      <c r="Y2231" s="1">
        <v>143997</v>
      </c>
      <c r="Z2231" s="1">
        <v>56026</v>
      </c>
      <c r="AA2231" t="s">
        <v>374</v>
      </c>
      <c r="AB2231" t="s">
        <v>375</v>
      </c>
      <c r="AC2231">
        <v>18.989999999999998</v>
      </c>
      <c r="AD2231">
        <v>0.96</v>
      </c>
      <c r="AE2231">
        <v>4.22</v>
      </c>
      <c r="AF2231" t="s">
        <v>230</v>
      </c>
      <c r="AG2231" s="1">
        <v>12800</v>
      </c>
      <c r="AH2231" s="36">
        <v>4735</v>
      </c>
      <c r="AI2231">
        <v>500</v>
      </c>
      <c r="AJ2231" s="36">
        <v>4730</v>
      </c>
      <c r="AK2231" s="1">
        <v>1100</v>
      </c>
      <c r="AL2231" s="2">
        <v>0.63541666666666663</v>
      </c>
      <c r="AM2231" s="3">
        <v>46244</v>
      </c>
      <c r="AN2231" t="s">
        <v>293</v>
      </c>
      <c r="AO2231" t="s">
        <v>341</v>
      </c>
    </row>
    <row r="2232" spans="1:41">
      <c r="A2232" s="8">
        <v>46226</v>
      </c>
      <c r="B2232" s="67">
        <v>4045.52</v>
      </c>
      <c r="C2232" s="67">
        <v>0.31</v>
      </c>
      <c r="D2232" s="67">
        <v>66380</v>
      </c>
      <c r="E2232" s="67">
        <v>0.47</v>
      </c>
      <c r="F2232" s="69">
        <v>5310</v>
      </c>
      <c r="G2232" t="s">
        <v>54</v>
      </c>
      <c r="H2232">
        <v>0</v>
      </c>
      <c r="I2232" t="s">
        <v>288</v>
      </c>
      <c r="J2232" t="s">
        <v>289</v>
      </c>
      <c r="K2232" t="s">
        <v>290</v>
      </c>
      <c r="L2232" s="36">
        <v>6730</v>
      </c>
      <c r="M2232">
        <v>-10</v>
      </c>
      <c r="N2232" s="66">
        <v>-1.5E-3</v>
      </c>
      <c r="O2232" s="36">
        <v>6740</v>
      </c>
      <c r="P2232" s="66">
        <v>-1.4E-3</v>
      </c>
      <c r="Q2232" s="36">
        <v>6800</v>
      </c>
      <c r="R2232" s="36">
        <v>6950</v>
      </c>
      <c r="S2232" s="36">
        <v>6720</v>
      </c>
      <c r="T2232" s="66">
        <v>-1.0200000000000001E-2</v>
      </c>
      <c r="U2232" s="66">
        <v>-4.4000000000000003E-3</v>
      </c>
      <c r="V2232" s="66">
        <v>-3.1600000000000003E-2</v>
      </c>
      <c r="W2232" s="66">
        <v>1.4E-3</v>
      </c>
      <c r="X2232" s="1">
        <v>77800</v>
      </c>
      <c r="Y2232" s="1">
        <v>530432</v>
      </c>
      <c r="Z2232" s="1">
        <v>141280</v>
      </c>
      <c r="AA2232" t="s">
        <v>662</v>
      </c>
      <c r="AB2232" t="s">
        <v>377</v>
      </c>
      <c r="AC2232">
        <v>28.8</v>
      </c>
      <c r="AD2232">
        <v>1.44</v>
      </c>
      <c r="AE2232">
        <v>2.15</v>
      </c>
      <c r="AF2232" t="s">
        <v>230</v>
      </c>
      <c r="AG2232" s="1">
        <v>3000</v>
      </c>
      <c r="AH2232" s="36">
        <v>6730</v>
      </c>
      <c r="AI2232">
        <v>400</v>
      </c>
      <c r="AJ2232" s="36">
        <v>6720</v>
      </c>
      <c r="AK2232">
        <v>700</v>
      </c>
      <c r="AL2232" s="2">
        <v>0.63749999999999996</v>
      </c>
      <c r="AM2232" s="3">
        <v>46241</v>
      </c>
      <c r="AN2232" t="s">
        <v>293</v>
      </c>
      <c r="AO2232" t="s">
        <v>341</v>
      </c>
    </row>
    <row r="2233" spans="1:41">
      <c r="A2233" s="8">
        <v>46226</v>
      </c>
      <c r="B2233" s="67">
        <v>4045.52</v>
      </c>
      <c r="C2233" s="67">
        <v>0.31</v>
      </c>
      <c r="D2233" s="67">
        <v>66380</v>
      </c>
      <c r="E2233" s="67">
        <v>0.47</v>
      </c>
      <c r="F2233" s="69">
        <v>5334</v>
      </c>
      <c r="G2233" t="s">
        <v>55</v>
      </c>
      <c r="H2233">
        <v>0</v>
      </c>
      <c r="I2233" t="s">
        <v>288</v>
      </c>
      <c r="J2233" t="s">
        <v>289</v>
      </c>
      <c r="K2233" t="s">
        <v>295</v>
      </c>
      <c r="L2233" s="36">
        <v>9664</v>
      </c>
      <c r="M2233">
        <v>-86</v>
      </c>
      <c r="N2233" s="66">
        <v>-8.8000000000000005E-3</v>
      </c>
      <c r="O2233" s="36">
        <v>9750</v>
      </c>
      <c r="P2233" s="66">
        <v>-8.8000000000000005E-3</v>
      </c>
      <c r="Q2233" s="36">
        <v>9750</v>
      </c>
      <c r="R2233" s="36">
        <v>9867</v>
      </c>
      <c r="S2233" s="36">
        <v>9658</v>
      </c>
      <c r="T2233" s="66">
        <v>-8.8000000000000005E-3</v>
      </c>
      <c r="U2233" s="66">
        <v>-5.7999999999999996E-3</v>
      </c>
      <c r="V2233" s="66">
        <v>-2.0500000000000001E-2</v>
      </c>
      <c r="W2233" s="66">
        <v>5.9999999999999995E-4</v>
      </c>
      <c r="X2233" s="1">
        <v>655400</v>
      </c>
      <c r="Y2233" s="1">
        <v>6389178</v>
      </c>
      <c r="Z2233" s="1">
        <v>1925529</v>
      </c>
      <c r="AA2233" t="s">
        <v>709</v>
      </c>
      <c r="AB2233" t="s">
        <v>379</v>
      </c>
      <c r="AC2233">
        <v>17.940000000000001</v>
      </c>
      <c r="AD2233">
        <v>2.4700000000000002</v>
      </c>
      <c r="AE2233">
        <v>2.17</v>
      </c>
      <c r="AF2233" t="s">
        <v>230</v>
      </c>
      <c r="AG2233" s="1">
        <v>27300</v>
      </c>
      <c r="AH2233" s="36">
        <v>9665</v>
      </c>
      <c r="AI2233">
        <v>100</v>
      </c>
      <c r="AJ2233" s="36">
        <v>9663</v>
      </c>
      <c r="AK2233" s="1">
        <v>1000</v>
      </c>
      <c r="AL2233" s="2">
        <v>0.6381944444444444</v>
      </c>
      <c r="AM2233" s="3">
        <v>46234</v>
      </c>
      <c r="AN2233" t="s">
        <v>298</v>
      </c>
      <c r="AO2233" t="s">
        <v>341</v>
      </c>
    </row>
    <row r="2234" spans="1:41">
      <c r="A2234" s="8">
        <v>46226</v>
      </c>
      <c r="B2234" s="67">
        <v>4045.52</v>
      </c>
      <c r="C2234" s="67">
        <v>0.31</v>
      </c>
      <c r="D2234" s="67">
        <v>66380</v>
      </c>
      <c r="E2234" s="67">
        <v>0.47</v>
      </c>
      <c r="F2234" s="69">
        <v>5706</v>
      </c>
      <c r="G2234" t="s">
        <v>56</v>
      </c>
      <c r="H2234">
        <v>0</v>
      </c>
      <c r="I2234" t="s">
        <v>288</v>
      </c>
      <c r="J2234" t="s">
        <v>289</v>
      </c>
      <c r="K2234" t="s">
        <v>295</v>
      </c>
      <c r="L2234" s="36">
        <v>33800</v>
      </c>
      <c r="M2234">
        <v>200</v>
      </c>
      <c r="N2234" s="66">
        <v>6.0000000000000001E-3</v>
      </c>
      <c r="O2234" s="36">
        <v>33600</v>
      </c>
      <c r="P2234" s="66">
        <v>5.8999999999999999E-3</v>
      </c>
      <c r="Q2234" s="36">
        <v>34800</v>
      </c>
      <c r="R2234" s="36">
        <v>35210</v>
      </c>
      <c r="S2234" s="36">
        <v>33320</v>
      </c>
      <c r="T2234" s="66">
        <v>-2.87E-2</v>
      </c>
      <c r="U2234" s="66">
        <v>1.04E-2</v>
      </c>
      <c r="V2234" s="66">
        <v>-0.04</v>
      </c>
      <c r="W2234" s="66">
        <v>1.44E-2</v>
      </c>
      <c r="X2234" s="1">
        <v>705200</v>
      </c>
      <c r="Y2234" s="1">
        <v>23951704</v>
      </c>
      <c r="Z2234" s="1">
        <v>1940641</v>
      </c>
      <c r="AA2234" t="s">
        <v>521</v>
      </c>
      <c r="AB2234" t="s">
        <v>381</v>
      </c>
      <c r="AC2234">
        <v>25.78</v>
      </c>
      <c r="AD2234">
        <v>4.6900000000000004</v>
      </c>
      <c r="AE2234">
        <v>0.83</v>
      </c>
      <c r="AF2234" t="s">
        <v>230</v>
      </c>
      <c r="AG2234" s="1">
        <v>4900</v>
      </c>
      <c r="AH2234" s="36">
        <v>33800</v>
      </c>
      <c r="AI2234">
        <v>300</v>
      </c>
      <c r="AJ2234" s="36">
        <v>33790</v>
      </c>
      <c r="AK2234">
        <v>200</v>
      </c>
      <c r="AL2234" s="2">
        <v>0.6381944444444444</v>
      </c>
      <c r="AM2234" s="3">
        <v>46241</v>
      </c>
      <c r="AN2234" t="s">
        <v>298</v>
      </c>
      <c r="AO2234" t="s">
        <v>382</v>
      </c>
    </row>
    <row r="2235" spans="1:41">
      <c r="A2235" s="8">
        <v>46226</v>
      </c>
      <c r="B2235" s="67">
        <v>4045.52</v>
      </c>
      <c r="C2235" s="67">
        <v>0.31</v>
      </c>
      <c r="D2235" s="67">
        <v>66380</v>
      </c>
      <c r="E2235" s="67">
        <v>0.47</v>
      </c>
      <c r="F2235" s="69">
        <v>5711</v>
      </c>
      <c r="G2235" t="s">
        <v>57</v>
      </c>
      <c r="H2235">
        <v>0</v>
      </c>
      <c r="I2235" t="s">
        <v>288</v>
      </c>
      <c r="J2235" t="s">
        <v>289</v>
      </c>
      <c r="K2235" t="s">
        <v>295</v>
      </c>
      <c r="L2235" s="36">
        <v>4286</v>
      </c>
      <c r="M2235">
        <v>82</v>
      </c>
      <c r="N2235" s="66">
        <v>1.95E-2</v>
      </c>
      <c r="O2235" s="36">
        <v>4204</v>
      </c>
      <c r="P2235" s="66">
        <v>1.95E-2</v>
      </c>
      <c r="Q2235" s="36">
        <v>4296</v>
      </c>
      <c r="R2235" s="36">
        <v>4333</v>
      </c>
      <c r="S2235" s="36">
        <v>4247</v>
      </c>
      <c r="T2235" s="66">
        <v>-2.3E-3</v>
      </c>
      <c r="U2235" s="66">
        <v>-8.9999999999999998E-4</v>
      </c>
      <c r="V2235" s="66">
        <v>-1.0800000000000001E-2</v>
      </c>
      <c r="W2235" s="66">
        <v>9.1000000000000004E-3</v>
      </c>
      <c r="X2235" s="1">
        <v>472500</v>
      </c>
      <c r="Y2235" s="1">
        <v>2028152</v>
      </c>
      <c r="Z2235" s="1">
        <v>563564</v>
      </c>
      <c r="AA2235" t="s">
        <v>383</v>
      </c>
      <c r="AB2235" t="s">
        <v>384</v>
      </c>
      <c r="AC2235">
        <v>11.42</v>
      </c>
      <c r="AD2235">
        <v>0.76</v>
      </c>
      <c r="AE2235">
        <v>2.71</v>
      </c>
      <c r="AF2235" t="s">
        <v>230</v>
      </c>
      <c r="AG2235" s="1">
        <v>25600</v>
      </c>
      <c r="AH2235" s="36">
        <v>4287</v>
      </c>
      <c r="AI2235" s="1">
        <v>1600</v>
      </c>
      <c r="AJ2235" s="36">
        <v>4285</v>
      </c>
      <c r="AK2235">
        <v>500</v>
      </c>
      <c r="AL2235" s="2">
        <v>0.6381944444444444</v>
      </c>
      <c r="AM2235" s="3">
        <v>46240</v>
      </c>
      <c r="AN2235" t="s">
        <v>298</v>
      </c>
      <c r="AO2235" t="s">
        <v>382</v>
      </c>
    </row>
    <row r="2236" spans="1:41">
      <c r="A2236" s="8">
        <v>46226</v>
      </c>
      <c r="B2236" s="67">
        <v>4045.52</v>
      </c>
      <c r="C2236" s="67">
        <v>0.31</v>
      </c>
      <c r="D2236" s="67">
        <v>66380</v>
      </c>
      <c r="E2236" s="67">
        <v>0.47</v>
      </c>
      <c r="F2236" s="69">
        <v>5713</v>
      </c>
      <c r="G2236" t="s">
        <v>58</v>
      </c>
      <c r="H2236">
        <v>0</v>
      </c>
      <c r="I2236" t="s">
        <v>288</v>
      </c>
      <c r="J2236" t="s">
        <v>289</v>
      </c>
      <c r="K2236" t="s">
        <v>290</v>
      </c>
      <c r="L2236" s="36">
        <v>7893</v>
      </c>
      <c r="M2236">
        <v>372</v>
      </c>
      <c r="N2236" s="66">
        <v>4.9500000000000002E-2</v>
      </c>
      <c r="O2236" s="36">
        <v>7521</v>
      </c>
      <c r="P2236" s="66">
        <v>4.9399999999999999E-2</v>
      </c>
      <c r="Q2236" s="36">
        <v>7800</v>
      </c>
      <c r="R2236" s="36">
        <v>7952</v>
      </c>
      <c r="S2236" s="36">
        <v>7754</v>
      </c>
      <c r="T2236" s="66">
        <v>1.1900000000000001E-2</v>
      </c>
      <c r="U2236" s="66">
        <v>-5.0000000000000001E-4</v>
      </c>
      <c r="V2236" s="66">
        <v>-7.4000000000000003E-3</v>
      </c>
      <c r="W2236" s="66">
        <v>1.7899999999999999E-2</v>
      </c>
      <c r="X2236" s="1">
        <v>2724500</v>
      </c>
      <c r="Y2236" s="1">
        <v>21434733</v>
      </c>
      <c r="Z2236" s="1">
        <v>2295395</v>
      </c>
      <c r="AA2236" t="s">
        <v>385</v>
      </c>
      <c r="AB2236" t="s">
        <v>386</v>
      </c>
      <c r="AC2236">
        <v>14.12</v>
      </c>
      <c r="AD2236">
        <v>1.02</v>
      </c>
      <c r="AE2236">
        <v>2.62</v>
      </c>
      <c r="AF2236" t="s">
        <v>230</v>
      </c>
      <c r="AG2236" s="1">
        <v>54300</v>
      </c>
      <c r="AH2236" s="36">
        <v>7893</v>
      </c>
      <c r="AI2236">
        <v>300</v>
      </c>
      <c r="AJ2236" s="36">
        <v>7891</v>
      </c>
      <c r="AK2236">
        <v>400</v>
      </c>
      <c r="AL2236" s="2">
        <v>0.6381944444444444</v>
      </c>
      <c r="AM2236" s="3">
        <v>46244</v>
      </c>
      <c r="AN2236" t="s">
        <v>298</v>
      </c>
      <c r="AO2236" t="s">
        <v>382</v>
      </c>
    </row>
    <row r="2237" spans="1:41">
      <c r="A2237" s="8">
        <v>46226</v>
      </c>
      <c r="B2237" s="67">
        <v>4045.52</v>
      </c>
      <c r="C2237" s="67">
        <v>0.31</v>
      </c>
      <c r="D2237" s="67">
        <v>66380</v>
      </c>
      <c r="E2237" s="67">
        <v>0.47</v>
      </c>
      <c r="F2237" s="69">
        <v>5802</v>
      </c>
      <c r="G2237" t="s">
        <v>59</v>
      </c>
      <c r="H2237">
        <v>0</v>
      </c>
      <c r="I2237" t="s">
        <v>288</v>
      </c>
      <c r="J2237" t="s">
        <v>289</v>
      </c>
      <c r="K2237" t="s">
        <v>295</v>
      </c>
      <c r="L2237" s="36">
        <v>2504</v>
      </c>
      <c r="M2237">
        <v>53</v>
      </c>
      <c r="N2237" s="66">
        <v>2.1600000000000001E-2</v>
      </c>
      <c r="O2237" s="36">
        <v>2451</v>
      </c>
      <c r="P2237" s="66">
        <v>2.1600000000000001E-2</v>
      </c>
      <c r="Q2237" s="36">
        <v>2480</v>
      </c>
      <c r="R2237" s="36">
        <v>2537</v>
      </c>
      <c r="S2237" s="36">
        <v>2452.5</v>
      </c>
      <c r="T2237" s="66">
        <v>9.5999999999999992E-3</v>
      </c>
      <c r="U2237" s="66">
        <v>-2.8999999999999998E-3</v>
      </c>
      <c r="V2237" s="66">
        <v>-1.2999999999999999E-2</v>
      </c>
      <c r="W2237" s="66">
        <v>2.0899999999999998E-2</v>
      </c>
      <c r="X2237" s="1">
        <v>13760500</v>
      </c>
      <c r="Y2237" s="1">
        <v>34465927</v>
      </c>
      <c r="Z2237" s="1">
        <v>7952108</v>
      </c>
      <c r="AA2237" t="s">
        <v>694</v>
      </c>
      <c r="AB2237" t="s">
        <v>849</v>
      </c>
      <c r="AC2237">
        <v>24.03</v>
      </c>
      <c r="AD2237">
        <v>2.84</v>
      </c>
      <c r="AE2237">
        <v>1.56</v>
      </c>
      <c r="AF2237" t="s">
        <v>230</v>
      </c>
      <c r="AG2237" s="1">
        <v>287500</v>
      </c>
      <c r="AH2237" s="36">
        <v>2504.5</v>
      </c>
      <c r="AI2237" s="1">
        <v>1100</v>
      </c>
      <c r="AJ2237" s="36">
        <v>2504</v>
      </c>
      <c r="AK2237" s="1">
        <v>600</v>
      </c>
      <c r="AL2237" s="2">
        <v>0.6381944444444444</v>
      </c>
      <c r="AM2237" s="3">
        <v>46234</v>
      </c>
      <c r="AN2237" t="s">
        <v>298</v>
      </c>
      <c r="AO2237" t="s">
        <v>382</v>
      </c>
    </row>
    <row r="2238" spans="1:41">
      <c r="A2238" s="8">
        <v>46226</v>
      </c>
      <c r="B2238" s="67">
        <v>4045.52</v>
      </c>
      <c r="C2238" s="67">
        <v>0.31</v>
      </c>
      <c r="D2238" s="67">
        <v>66380</v>
      </c>
      <c r="E2238" s="67">
        <v>0.47</v>
      </c>
      <c r="F2238" s="69">
        <v>5803</v>
      </c>
      <c r="G2238" t="s">
        <v>60</v>
      </c>
      <c r="H2238">
        <v>0</v>
      </c>
      <c r="I2238" t="s">
        <v>288</v>
      </c>
      <c r="J2238" t="s">
        <v>289</v>
      </c>
      <c r="K2238" t="s">
        <v>295</v>
      </c>
      <c r="L2238" s="36">
        <v>4713</v>
      </c>
      <c r="M2238">
        <v>-38</v>
      </c>
      <c r="N2238" s="66">
        <v>-8.0000000000000002E-3</v>
      </c>
      <c r="O2238" s="36">
        <v>4751</v>
      </c>
      <c r="P2238" s="66">
        <v>-7.9000000000000008E-3</v>
      </c>
      <c r="Q2238" s="36">
        <v>4888</v>
      </c>
      <c r="R2238" s="36">
        <v>4935</v>
      </c>
      <c r="S2238" s="36">
        <v>4652</v>
      </c>
      <c r="T2238" s="66">
        <v>-3.5799999999999998E-2</v>
      </c>
      <c r="U2238" s="66">
        <v>1.0200000000000001E-2</v>
      </c>
      <c r="V2238" s="66">
        <v>-4.4900000000000002E-2</v>
      </c>
      <c r="W2238" s="66">
        <v>1.3100000000000001E-2</v>
      </c>
      <c r="X2238" s="1">
        <v>29769700</v>
      </c>
      <c r="Y2238" s="1">
        <v>140802861</v>
      </c>
      <c r="Z2238" s="1">
        <v>8366425</v>
      </c>
      <c r="AA2238" t="s">
        <v>389</v>
      </c>
      <c r="AB2238" t="s">
        <v>632</v>
      </c>
      <c r="AC2238">
        <v>31.21</v>
      </c>
      <c r="AD2238">
        <v>13.92</v>
      </c>
      <c r="AE2238">
        <v>0.81</v>
      </c>
      <c r="AF2238" t="s">
        <v>230</v>
      </c>
      <c r="AG2238" s="1">
        <v>700600</v>
      </c>
      <c r="AH2238" s="36">
        <v>4713</v>
      </c>
      <c r="AI2238" s="1">
        <v>200</v>
      </c>
      <c r="AJ2238" s="36">
        <v>4712</v>
      </c>
      <c r="AK2238" s="1">
        <v>1800</v>
      </c>
      <c r="AL2238" s="2">
        <v>0.6381944444444444</v>
      </c>
      <c r="AM2238" s="3">
        <v>46241</v>
      </c>
      <c r="AN2238" t="s">
        <v>298</v>
      </c>
      <c r="AO2238" t="s">
        <v>382</v>
      </c>
    </row>
    <row r="2239" spans="1:41">
      <c r="A2239" s="8">
        <v>46226</v>
      </c>
      <c r="B2239" s="67">
        <v>4045.52</v>
      </c>
      <c r="C2239" s="67">
        <v>0.31</v>
      </c>
      <c r="D2239" s="67">
        <v>66380</v>
      </c>
      <c r="E2239" s="67">
        <v>0.47</v>
      </c>
      <c r="F2239" s="69">
        <v>6038</v>
      </c>
      <c r="G2239" t="s">
        <v>61</v>
      </c>
      <c r="H2239">
        <v>0</v>
      </c>
      <c r="I2239" t="s">
        <v>347</v>
      </c>
      <c r="J2239" t="s">
        <v>289</v>
      </c>
      <c r="K2239" t="s">
        <v>295</v>
      </c>
      <c r="L2239">
        <v>819</v>
      </c>
      <c r="M2239">
        <v>-4</v>
      </c>
      <c r="N2239" s="66">
        <v>-4.8999999999999998E-3</v>
      </c>
      <c r="O2239">
        <v>823</v>
      </c>
      <c r="P2239" s="66">
        <v>-4.7999999999999996E-3</v>
      </c>
      <c r="Q2239">
        <v>823</v>
      </c>
      <c r="R2239">
        <v>823</v>
      </c>
      <c r="S2239">
        <v>819</v>
      </c>
      <c r="T2239" s="66">
        <v>-4.7999999999999996E-3</v>
      </c>
      <c r="U2239" s="66">
        <v>-1.1999999999999999E-3</v>
      </c>
      <c r="V2239" s="66">
        <v>-4.7999999999999996E-3</v>
      </c>
      <c r="W2239" s="66">
        <v>0</v>
      </c>
      <c r="X2239" s="1">
        <v>2600</v>
      </c>
      <c r="Y2239" s="1">
        <v>2134</v>
      </c>
      <c r="Z2239" s="1">
        <v>4146</v>
      </c>
      <c r="AA2239" t="s">
        <v>391</v>
      </c>
      <c r="AB2239" t="s">
        <v>711</v>
      </c>
      <c r="AC2239">
        <v>11.81</v>
      </c>
      <c r="AD2239">
        <v>0.82</v>
      </c>
      <c r="AE2239">
        <v>2.81</v>
      </c>
      <c r="AF2239" t="s">
        <v>230</v>
      </c>
      <c r="AG2239">
        <v>0</v>
      </c>
      <c r="AH2239">
        <v>823</v>
      </c>
      <c r="AI2239">
        <v>600</v>
      </c>
      <c r="AJ2239">
        <v>819</v>
      </c>
      <c r="AK2239" s="1">
        <v>1100</v>
      </c>
      <c r="AL2239" s="2">
        <v>0.61458333333333337</v>
      </c>
      <c r="AM2239" s="3">
        <v>46248</v>
      </c>
      <c r="AN2239" t="s">
        <v>350</v>
      </c>
      <c r="AO2239" t="s">
        <v>313</v>
      </c>
    </row>
    <row r="2240" spans="1:41">
      <c r="A2240" s="8">
        <v>46226</v>
      </c>
      <c r="B2240" s="67">
        <v>4045.52</v>
      </c>
      <c r="C2240" s="67">
        <v>0.31</v>
      </c>
      <c r="D2240" s="67">
        <v>66380</v>
      </c>
      <c r="E2240" s="67">
        <v>0.47</v>
      </c>
      <c r="F2240" s="69">
        <v>6156</v>
      </c>
      <c r="G2240" t="s">
        <v>62</v>
      </c>
      <c r="H2240">
        <v>0</v>
      </c>
      <c r="I2240" t="s">
        <v>314</v>
      </c>
      <c r="J2240" t="s">
        <v>323</v>
      </c>
      <c r="K2240" t="s">
        <v>290</v>
      </c>
      <c r="L2240" s="36">
        <v>1781</v>
      </c>
      <c r="M2240">
        <v>5</v>
      </c>
      <c r="N2240" s="66">
        <v>2.8E-3</v>
      </c>
      <c r="O2240" s="36">
        <v>1776</v>
      </c>
      <c r="P2240" s="66">
        <v>2.8E-3</v>
      </c>
      <c r="Q2240" s="36">
        <v>1779</v>
      </c>
      <c r="R2240" s="36">
        <v>1784</v>
      </c>
      <c r="S2240" s="36">
        <v>1772</v>
      </c>
      <c r="T2240" s="66">
        <v>1.1000000000000001E-3</v>
      </c>
      <c r="U2240" s="66">
        <v>0</v>
      </c>
      <c r="V2240" s="66">
        <v>-1.6000000000000001E-3</v>
      </c>
      <c r="W2240" s="66">
        <v>5.0000000000000001E-3</v>
      </c>
      <c r="X2240" s="1">
        <v>10300</v>
      </c>
      <c r="Y2240" s="1">
        <v>18311</v>
      </c>
      <c r="Z2240" s="1">
        <v>9439</v>
      </c>
      <c r="AA2240" t="s">
        <v>393</v>
      </c>
      <c r="AB2240" t="s">
        <v>697</v>
      </c>
      <c r="AC2240">
        <v>52.84</v>
      </c>
      <c r="AD2240">
        <v>1.25</v>
      </c>
      <c r="AE2240">
        <v>5.61</v>
      </c>
      <c r="AF2240">
        <v>1.3</v>
      </c>
      <c r="AG2240">
        <v>400</v>
      </c>
      <c r="AH2240" s="36">
        <v>1782</v>
      </c>
      <c r="AI2240">
        <v>100</v>
      </c>
      <c r="AJ2240" s="36">
        <v>1777</v>
      </c>
      <c r="AK2240">
        <v>200</v>
      </c>
      <c r="AL2240" s="2">
        <v>0.62430555555555556</v>
      </c>
      <c r="AM2240" s="3">
        <v>46244</v>
      </c>
      <c r="AN2240" t="s">
        <v>350</v>
      </c>
      <c r="AO2240" t="s">
        <v>395</v>
      </c>
    </row>
    <row r="2241" spans="1:41">
      <c r="A2241" s="8">
        <v>46226</v>
      </c>
      <c r="B2241" s="67">
        <v>4045.52</v>
      </c>
      <c r="C2241" s="67">
        <v>0.31</v>
      </c>
      <c r="D2241" s="67">
        <v>66380</v>
      </c>
      <c r="E2241" s="67">
        <v>0.47</v>
      </c>
      <c r="F2241" s="69">
        <v>6178</v>
      </c>
      <c r="G2241" t="s">
        <v>63</v>
      </c>
      <c r="H2241">
        <v>0</v>
      </c>
      <c r="I2241" t="s">
        <v>288</v>
      </c>
      <c r="J2241" t="s">
        <v>289</v>
      </c>
      <c r="K2241" t="s">
        <v>295</v>
      </c>
      <c r="L2241" s="36">
        <v>2449</v>
      </c>
      <c r="M2241">
        <v>-4.5</v>
      </c>
      <c r="N2241" s="66">
        <v>-1.8E-3</v>
      </c>
      <c r="O2241" s="36">
        <v>2453.5</v>
      </c>
      <c r="P2241" s="66">
        <v>-1.8E-3</v>
      </c>
      <c r="Q2241" s="36">
        <v>2440</v>
      </c>
      <c r="R2241" s="36">
        <v>2466.5</v>
      </c>
      <c r="S2241" s="36">
        <v>2435</v>
      </c>
      <c r="T2241" s="66">
        <v>3.5999999999999999E-3</v>
      </c>
      <c r="U2241" s="66">
        <v>-1.1999999999999999E-3</v>
      </c>
      <c r="V2241" s="66">
        <v>-7.0000000000000001E-3</v>
      </c>
      <c r="W2241" s="66">
        <v>5.7000000000000002E-3</v>
      </c>
      <c r="X2241" s="1">
        <v>3207000</v>
      </c>
      <c r="Y2241" s="1">
        <v>7866316</v>
      </c>
      <c r="Z2241" s="1">
        <v>6877268</v>
      </c>
      <c r="AA2241" t="s">
        <v>884</v>
      </c>
      <c r="AB2241" t="s">
        <v>397</v>
      </c>
      <c r="AC2241">
        <v>17.61</v>
      </c>
      <c r="AD2241">
        <v>0.7</v>
      </c>
      <c r="AE2241">
        <v>2.4500000000000002</v>
      </c>
      <c r="AF2241" t="s">
        <v>230</v>
      </c>
      <c r="AG2241" s="1">
        <v>91000</v>
      </c>
      <c r="AH2241" s="36">
        <v>2449</v>
      </c>
      <c r="AI2241" s="1">
        <v>2100</v>
      </c>
      <c r="AJ2241" s="36">
        <v>2448.5</v>
      </c>
      <c r="AK2241" s="1">
        <v>500</v>
      </c>
      <c r="AL2241" s="2">
        <v>0.6381944444444444</v>
      </c>
      <c r="AM2241" s="3">
        <v>46241</v>
      </c>
      <c r="AN2241" t="s">
        <v>298</v>
      </c>
      <c r="AO2241" t="s">
        <v>313</v>
      </c>
    </row>
    <row r="2242" spans="1:41">
      <c r="A2242" s="8">
        <v>46226</v>
      </c>
      <c r="B2242" s="67">
        <v>4045.52</v>
      </c>
      <c r="C2242" s="67">
        <v>0.31</v>
      </c>
      <c r="D2242" s="67">
        <v>66380</v>
      </c>
      <c r="E2242" s="67">
        <v>0.47</v>
      </c>
      <c r="F2242" s="69">
        <v>6208</v>
      </c>
      <c r="G2242" t="s">
        <v>64</v>
      </c>
      <c r="H2242">
        <v>0</v>
      </c>
      <c r="I2242" t="s">
        <v>314</v>
      </c>
      <c r="J2242" t="s">
        <v>289</v>
      </c>
      <c r="K2242" t="s">
        <v>290</v>
      </c>
      <c r="L2242" s="36">
        <v>1634</v>
      </c>
      <c r="M2242">
        <v>-5</v>
      </c>
      <c r="N2242" s="66">
        <v>-3.0999999999999999E-3</v>
      </c>
      <c r="O2242" s="36">
        <v>1639</v>
      </c>
      <c r="P2242" s="66">
        <v>-3.0000000000000001E-3</v>
      </c>
      <c r="Q2242" s="36">
        <v>1633</v>
      </c>
      <c r="R2242" s="36">
        <v>1665</v>
      </c>
      <c r="S2242" s="36">
        <v>1625</v>
      </c>
      <c r="T2242" s="66">
        <v>5.9999999999999995E-4</v>
      </c>
      <c r="U2242" s="66">
        <v>-4.1999999999999997E-3</v>
      </c>
      <c r="V2242" s="66">
        <v>-1.8599999999999998E-2</v>
      </c>
      <c r="W2242" s="66">
        <v>5.4999999999999997E-3</v>
      </c>
      <c r="X2242" s="1">
        <v>43700</v>
      </c>
      <c r="Y2242" s="1">
        <v>71683</v>
      </c>
      <c r="Z2242" s="1">
        <v>10434</v>
      </c>
      <c r="AA2242" t="s">
        <v>398</v>
      </c>
      <c r="AB2242" t="s">
        <v>399</v>
      </c>
      <c r="AC2242">
        <v>15.92</v>
      </c>
      <c r="AD2242">
        <v>1.66</v>
      </c>
      <c r="AE2242">
        <v>1.22</v>
      </c>
      <c r="AF2242">
        <v>1.9</v>
      </c>
      <c r="AG2242">
        <v>500</v>
      </c>
      <c r="AH2242" s="36">
        <v>1635</v>
      </c>
      <c r="AI2242">
        <v>300</v>
      </c>
      <c r="AJ2242" s="36">
        <v>1634</v>
      </c>
      <c r="AK2242">
        <v>200</v>
      </c>
      <c r="AL2242" s="2">
        <v>0.6381944444444444</v>
      </c>
      <c r="AM2242" s="3">
        <v>46241</v>
      </c>
      <c r="AN2242" t="s">
        <v>298</v>
      </c>
      <c r="AO2242" t="s">
        <v>395</v>
      </c>
    </row>
    <row r="2243" spans="1:41">
      <c r="A2243" s="8">
        <v>46226</v>
      </c>
      <c r="B2243" s="67">
        <v>4045.52</v>
      </c>
      <c r="C2243" s="67">
        <v>0.31</v>
      </c>
      <c r="D2243" s="67">
        <v>66380</v>
      </c>
      <c r="E2243" s="67">
        <v>0.47</v>
      </c>
      <c r="F2243" s="69">
        <v>6356</v>
      </c>
      <c r="G2243" t="s">
        <v>65</v>
      </c>
      <c r="H2243">
        <v>0</v>
      </c>
      <c r="I2243" t="s">
        <v>314</v>
      </c>
      <c r="J2243" t="s">
        <v>289</v>
      </c>
      <c r="K2243" t="s">
        <v>295</v>
      </c>
      <c r="L2243" s="36">
        <v>1409</v>
      </c>
      <c r="M2243">
        <v>-3</v>
      </c>
      <c r="N2243" s="66">
        <v>-2.0999999999999999E-3</v>
      </c>
      <c r="O2243" s="36">
        <v>1412</v>
      </c>
      <c r="P2243" s="66">
        <v>-2.0999999999999999E-3</v>
      </c>
      <c r="Q2243" s="36">
        <v>1402</v>
      </c>
      <c r="R2243" s="36">
        <v>1421</v>
      </c>
      <c r="S2243" s="36">
        <v>1393</v>
      </c>
      <c r="T2243" s="66">
        <v>4.8999999999999998E-3</v>
      </c>
      <c r="U2243" s="66">
        <v>2.0999999999999999E-3</v>
      </c>
      <c r="V2243" s="66">
        <v>-8.3999999999999995E-3</v>
      </c>
      <c r="W2243" s="66">
        <v>1.14E-2</v>
      </c>
      <c r="X2243" s="1">
        <v>79200</v>
      </c>
      <c r="Y2243" s="1">
        <v>111559</v>
      </c>
      <c r="Z2243" s="1">
        <v>20120</v>
      </c>
      <c r="AA2243" t="s">
        <v>400</v>
      </c>
      <c r="AB2243" t="s">
        <v>401</v>
      </c>
      <c r="AC2243">
        <v>11.39</v>
      </c>
      <c r="AD2243">
        <v>1.38</v>
      </c>
      <c r="AE2243">
        <v>0.71</v>
      </c>
      <c r="AF2243" t="s">
        <v>230</v>
      </c>
      <c r="AG2243" s="1">
        <v>2400</v>
      </c>
      <c r="AH2243" s="36">
        <v>1409</v>
      </c>
      <c r="AI2243" s="1">
        <v>1200</v>
      </c>
      <c r="AJ2243" s="36">
        <v>1408</v>
      </c>
      <c r="AK2243">
        <v>600</v>
      </c>
      <c r="AL2243" s="2">
        <v>0.63749999999999996</v>
      </c>
      <c r="AN2243" t="s">
        <v>298</v>
      </c>
      <c r="AO2243" t="s">
        <v>395</v>
      </c>
    </row>
    <row r="2244" spans="1:41">
      <c r="A2244" s="8">
        <v>46226</v>
      </c>
      <c r="B2244" s="67">
        <v>4045.52</v>
      </c>
      <c r="C2244" s="67">
        <v>0.31</v>
      </c>
      <c r="D2244" s="67">
        <v>66380</v>
      </c>
      <c r="E2244" s="67">
        <v>0.47</v>
      </c>
      <c r="F2244" s="69">
        <v>6378</v>
      </c>
      <c r="G2244" t="s">
        <v>66</v>
      </c>
      <c r="H2244">
        <v>0</v>
      </c>
      <c r="I2244" t="s">
        <v>314</v>
      </c>
      <c r="J2244" t="s">
        <v>289</v>
      </c>
      <c r="K2244" t="s">
        <v>290</v>
      </c>
      <c r="L2244" s="36">
        <v>1221</v>
      </c>
      <c r="M2244">
        <v>4</v>
      </c>
      <c r="N2244" s="66">
        <v>3.3E-3</v>
      </c>
      <c r="O2244" s="36">
        <v>1217</v>
      </c>
      <c r="P2244" s="66">
        <v>3.2000000000000002E-3</v>
      </c>
      <c r="Q2244" s="36">
        <v>1212</v>
      </c>
      <c r="R2244" s="36">
        <v>1226</v>
      </c>
      <c r="S2244" s="36">
        <v>1200</v>
      </c>
      <c r="T2244" s="66">
        <v>7.4000000000000003E-3</v>
      </c>
      <c r="U2244" s="66">
        <v>1.32E-2</v>
      </c>
      <c r="V2244" s="66">
        <v>-4.0000000000000001E-3</v>
      </c>
      <c r="W2244" s="66">
        <v>1.7500000000000002E-2</v>
      </c>
      <c r="X2244" s="1">
        <v>66400</v>
      </c>
      <c r="Y2244" s="1">
        <v>80456</v>
      </c>
      <c r="Z2244" s="1">
        <v>25152</v>
      </c>
      <c r="AA2244" t="s">
        <v>402</v>
      </c>
      <c r="AB2244" t="s">
        <v>634</v>
      </c>
      <c r="AC2244">
        <v>12.71</v>
      </c>
      <c r="AD2244">
        <v>1.1399999999999999</v>
      </c>
      <c r="AE2244">
        <v>3.36</v>
      </c>
      <c r="AF2244" t="s">
        <v>230</v>
      </c>
      <c r="AG2244">
        <v>0</v>
      </c>
      <c r="AH2244" s="36">
        <v>1221</v>
      </c>
      <c r="AI2244">
        <v>300</v>
      </c>
      <c r="AJ2244" s="36">
        <v>1220</v>
      </c>
      <c r="AK2244">
        <v>200</v>
      </c>
      <c r="AL2244" s="2">
        <v>0.6381944444444444</v>
      </c>
      <c r="AM2244" s="3">
        <v>46241</v>
      </c>
      <c r="AN2244" t="s">
        <v>298</v>
      </c>
      <c r="AO2244" t="s">
        <v>395</v>
      </c>
    </row>
    <row r="2245" spans="1:41">
      <c r="A2245" s="8">
        <v>46226</v>
      </c>
      <c r="B2245" s="67">
        <v>4045.52</v>
      </c>
      <c r="C2245" s="67">
        <v>0.31</v>
      </c>
      <c r="D2245" s="67">
        <v>66380</v>
      </c>
      <c r="E2245" s="67">
        <v>0.47</v>
      </c>
      <c r="F2245" s="69">
        <v>6526</v>
      </c>
      <c r="G2245" t="s">
        <v>67</v>
      </c>
      <c r="H2245">
        <v>0</v>
      </c>
      <c r="I2245" t="s">
        <v>288</v>
      </c>
      <c r="J2245" t="s">
        <v>289</v>
      </c>
      <c r="K2245" t="s">
        <v>295</v>
      </c>
      <c r="L2245" s="36">
        <v>2478</v>
      </c>
      <c r="M2245">
        <v>-8.5</v>
      </c>
      <c r="N2245" s="66">
        <v>-3.3999999999999998E-3</v>
      </c>
      <c r="O2245" s="36">
        <v>2486.5</v>
      </c>
      <c r="P2245" s="66">
        <v>-3.3999999999999998E-3</v>
      </c>
      <c r="Q2245" s="36">
        <v>2586.5</v>
      </c>
      <c r="R2245" s="36">
        <v>2648.5</v>
      </c>
      <c r="S2245" s="36">
        <v>2477</v>
      </c>
      <c r="T2245" s="66">
        <v>-4.19E-2</v>
      </c>
      <c r="U2245" s="66">
        <v>-1.5599999999999999E-2</v>
      </c>
      <c r="V2245" s="66">
        <v>-6.4299999999999996E-2</v>
      </c>
      <c r="W2245" s="66">
        <v>4.0000000000000002E-4</v>
      </c>
      <c r="X2245" s="1">
        <v>6453500</v>
      </c>
      <c r="Y2245" s="1">
        <v>16449666</v>
      </c>
      <c r="Z2245" s="1">
        <v>445985</v>
      </c>
      <c r="AA2245" t="s">
        <v>584</v>
      </c>
      <c r="AB2245" t="s">
        <v>405</v>
      </c>
      <c r="AC2245">
        <v>43.47</v>
      </c>
      <c r="AD2245">
        <v>3.26</v>
      </c>
      <c r="AE2245">
        <v>2.02</v>
      </c>
      <c r="AF2245" t="s">
        <v>230</v>
      </c>
      <c r="AG2245" s="1">
        <v>102500</v>
      </c>
      <c r="AH2245" s="36">
        <v>2478.5</v>
      </c>
      <c r="AI2245" s="1">
        <v>800</v>
      </c>
      <c r="AJ2245" s="36">
        <v>2477.5</v>
      </c>
      <c r="AK2245" s="1">
        <v>900</v>
      </c>
      <c r="AL2245" s="2">
        <v>0.6381944444444444</v>
      </c>
      <c r="AM2245" s="3">
        <v>46232</v>
      </c>
      <c r="AN2245" t="s">
        <v>298</v>
      </c>
      <c r="AO2245" t="s">
        <v>344</v>
      </c>
    </row>
    <row r="2246" spans="1:41">
      <c r="A2246" s="8">
        <v>46226</v>
      </c>
      <c r="B2246" s="67">
        <v>4045.52</v>
      </c>
      <c r="C2246" s="67">
        <v>0.31</v>
      </c>
      <c r="D2246" s="67">
        <v>66380</v>
      </c>
      <c r="E2246" s="67">
        <v>0.47</v>
      </c>
      <c r="F2246" s="69">
        <v>6586</v>
      </c>
      <c r="G2246" t="s">
        <v>68</v>
      </c>
      <c r="H2246">
        <v>0</v>
      </c>
      <c r="I2246" t="s">
        <v>288</v>
      </c>
      <c r="J2246" t="s">
        <v>289</v>
      </c>
      <c r="K2246" t="s">
        <v>295</v>
      </c>
      <c r="L2246" s="36">
        <v>5672</v>
      </c>
      <c r="M2246">
        <v>15</v>
      </c>
      <c r="N2246" s="66">
        <v>2.7000000000000001E-3</v>
      </c>
      <c r="O2246" s="36">
        <v>5657</v>
      </c>
      <c r="P2246" s="66">
        <v>2.5999999999999999E-3</v>
      </c>
      <c r="Q2246" s="36">
        <v>5655</v>
      </c>
      <c r="R2246" s="36">
        <v>5699</v>
      </c>
      <c r="S2246" s="36">
        <v>5634</v>
      </c>
      <c r="T2246" s="66">
        <v>3.0000000000000001E-3</v>
      </c>
      <c r="U2246" s="66">
        <v>-1E-4</v>
      </c>
      <c r="V2246" s="66">
        <v>-4.7000000000000002E-3</v>
      </c>
      <c r="W2246" s="66">
        <v>6.7000000000000002E-3</v>
      </c>
      <c r="X2246" s="1">
        <v>360100</v>
      </c>
      <c r="Y2246" s="1">
        <v>2041556</v>
      </c>
      <c r="Z2246" s="1">
        <v>1588259</v>
      </c>
      <c r="AA2246" t="s">
        <v>406</v>
      </c>
      <c r="AB2246" t="s">
        <v>407</v>
      </c>
      <c r="AC2246">
        <v>18.04</v>
      </c>
      <c r="AD2246">
        <v>1.46</v>
      </c>
      <c r="AE2246">
        <v>2.79</v>
      </c>
      <c r="AF2246" t="s">
        <v>230</v>
      </c>
      <c r="AG2246" s="1">
        <v>6800</v>
      </c>
      <c r="AH2246" s="36">
        <v>5673</v>
      </c>
      <c r="AI2246">
        <v>400</v>
      </c>
      <c r="AJ2246" s="36">
        <v>5671</v>
      </c>
      <c r="AK2246">
        <v>400</v>
      </c>
      <c r="AL2246" s="2">
        <v>0.6381944444444444</v>
      </c>
      <c r="AM2246" s="3">
        <v>46232</v>
      </c>
      <c r="AN2246" t="s">
        <v>298</v>
      </c>
      <c r="AO2246" t="s">
        <v>395</v>
      </c>
    </row>
    <row r="2247" spans="1:41">
      <c r="A2247" s="8">
        <v>46226</v>
      </c>
      <c r="B2247" s="67">
        <v>4045.52</v>
      </c>
      <c r="C2247" s="67">
        <v>0.31</v>
      </c>
      <c r="D2247" s="67">
        <v>66380</v>
      </c>
      <c r="E2247" s="67">
        <v>0.47</v>
      </c>
      <c r="F2247" s="69">
        <v>6594</v>
      </c>
      <c r="G2247" t="s">
        <v>69</v>
      </c>
      <c r="H2247">
        <v>0</v>
      </c>
      <c r="I2247" t="s">
        <v>288</v>
      </c>
      <c r="J2247" t="s">
        <v>289</v>
      </c>
      <c r="K2247" t="s">
        <v>295</v>
      </c>
      <c r="L2247" s="36">
        <v>2562</v>
      </c>
      <c r="M2247">
        <v>82</v>
      </c>
      <c r="N2247" s="66">
        <v>3.3099999999999997E-2</v>
      </c>
      <c r="O2247" s="36">
        <v>2480</v>
      </c>
      <c r="P2247" s="66">
        <v>3.3000000000000002E-2</v>
      </c>
      <c r="Q2247" s="36">
        <v>2483</v>
      </c>
      <c r="R2247" s="36">
        <v>2573</v>
      </c>
      <c r="S2247" s="36">
        <v>2480</v>
      </c>
      <c r="T2247" s="66">
        <v>3.1800000000000002E-2</v>
      </c>
      <c r="U2247" s="66">
        <v>1.66E-2</v>
      </c>
      <c r="V2247" s="66">
        <v>-4.1999999999999997E-3</v>
      </c>
      <c r="W2247" s="66">
        <v>3.3000000000000002E-2</v>
      </c>
      <c r="X2247" s="1">
        <v>3964100</v>
      </c>
      <c r="Y2247" s="1">
        <v>10093552</v>
      </c>
      <c r="Z2247" s="1">
        <v>3055361</v>
      </c>
      <c r="AA2247" t="s">
        <v>560</v>
      </c>
      <c r="AB2247" t="s">
        <v>409</v>
      </c>
      <c r="AC2247">
        <v>36.700000000000003</v>
      </c>
      <c r="AD2247">
        <v>1.66</v>
      </c>
      <c r="AE2247">
        <v>0</v>
      </c>
      <c r="AF2247" t="s">
        <v>230</v>
      </c>
      <c r="AG2247">
        <v>0</v>
      </c>
      <c r="AH2247" s="36">
        <v>2563</v>
      </c>
      <c r="AI2247" s="1">
        <v>6500</v>
      </c>
      <c r="AJ2247" s="36">
        <v>2562</v>
      </c>
      <c r="AK2247" s="1">
        <v>8400</v>
      </c>
      <c r="AL2247" s="2">
        <v>0.6381944444444444</v>
      </c>
      <c r="AN2247" t="s">
        <v>298</v>
      </c>
      <c r="AO2247" t="s">
        <v>344</v>
      </c>
    </row>
    <row r="2248" spans="1:41">
      <c r="A2248" s="8">
        <v>46226</v>
      </c>
      <c r="B2248" s="67">
        <v>4045.52</v>
      </c>
      <c r="C2248" s="67">
        <v>0.31</v>
      </c>
      <c r="D2248" s="67">
        <v>66380</v>
      </c>
      <c r="E2248" s="67">
        <v>0.47</v>
      </c>
      <c r="F2248" s="69">
        <v>6674</v>
      </c>
      <c r="G2248" t="s">
        <v>70</v>
      </c>
      <c r="H2248">
        <v>0</v>
      </c>
      <c r="I2248" t="s">
        <v>288</v>
      </c>
      <c r="J2248" t="s">
        <v>289</v>
      </c>
      <c r="K2248" t="s">
        <v>295</v>
      </c>
      <c r="L2248" s="36">
        <v>6000</v>
      </c>
      <c r="M2248">
        <v>86</v>
      </c>
      <c r="N2248" s="66">
        <v>1.4500000000000001E-2</v>
      </c>
      <c r="O2248" s="36">
        <v>5914</v>
      </c>
      <c r="P2248" s="66">
        <v>1.4500000000000001E-2</v>
      </c>
      <c r="Q2248" s="36">
        <v>6014</v>
      </c>
      <c r="R2248" s="36">
        <v>6117</v>
      </c>
      <c r="S2248" s="36">
        <v>5988</v>
      </c>
      <c r="T2248" s="66">
        <v>-2.3E-3</v>
      </c>
      <c r="U2248" s="66">
        <v>-7.1999999999999998E-3</v>
      </c>
      <c r="V2248" s="66">
        <v>-1.9099999999999999E-2</v>
      </c>
      <c r="W2248" s="66">
        <v>2E-3</v>
      </c>
      <c r="X2248" s="1">
        <v>641900</v>
      </c>
      <c r="Y2248" s="1">
        <v>3880516</v>
      </c>
      <c r="Z2248" s="1">
        <v>602678</v>
      </c>
      <c r="AA2248" t="s">
        <v>679</v>
      </c>
      <c r="AB2248" t="s">
        <v>411</v>
      </c>
      <c r="AC2248">
        <v>16.13</v>
      </c>
      <c r="AD2248">
        <v>1.52</v>
      </c>
      <c r="AE2248">
        <v>1.63</v>
      </c>
      <c r="AF2248" t="s">
        <v>230</v>
      </c>
      <c r="AG2248" s="1">
        <v>20100</v>
      </c>
      <c r="AH2248" s="36">
        <v>6000</v>
      </c>
      <c r="AI2248">
        <v>800</v>
      </c>
      <c r="AJ2248" s="36">
        <v>5997</v>
      </c>
      <c r="AK2248">
        <v>700</v>
      </c>
      <c r="AL2248" s="2">
        <v>0.6381944444444444</v>
      </c>
      <c r="AM2248" s="3">
        <v>46239</v>
      </c>
      <c r="AN2248" t="s">
        <v>298</v>
      </c>
      <c r="AO2248" t="s">
        <v>344</v>
      </c>
    </row>
    <row r="2249" spans="1:41">
      <c r="A2249" s="8">
        <v>46226</v>
      </c>
      <c r="B2249" s="67">
        <v>4045.52</v>
      </c>
      <c r="C2249" s="67">
        <v>0.31</v>
      </c>
      <c r="D2249" s="67">
        <v>66380</v>
      </c>
      <c r="E2249" s="67">
        <v>0.47</v>
      </c>
      <c r="F2249" s="69">
        <v>6758</v>
      </c>
      <c r="G2249" t="s">
        <v>71</v>
      </c>
      <c r="H2249">
        <v>0</v>
      </c>
      <c r="I2249" t="s">
        <v>288</v>
      </c>
      <c r="J2249" t="s">
        <v>289</v>
      </c>
      <c r="K2249" t="s">
        <v>295</v>
      </c>
      <c r="L2249" s="36">
        <v>3435</v>
      </c>
      <c r="M2249">
        <v>-9</v>
      </c>
      <c r="N2249" s="66">
        <v>-2.5999999999999999E-3</v>
      </c>
      <c r="O2249" s="36">
        <v>3444</v>
      </c>
      <c r="P2249" s="66">
        <v>-2.5999999999999999E-3</v>
      </c>
      <c r="Q2249" s="36">
        <v>3435</v>
      </c>
      <c r="R2249" s="36">
        <v>3452</v>
      </c>
      <c r="S2249" s="36">
        <v>3413</v>
      </c>
      <c r="T2249" s="66">
        <v>0</v>
      </c>
      <c r="U2249" s="66">
        <v>1.4E-3</v>
      </c>
      <c r="V2249" s="66">
        <v>-4.8999999999999998E-3</v>
      </c>
      <c r="W2249" s="66">
        <v>6.4000000000000003E-3</v>
      </c>
      <c r="X2249" s="1">
        <v>6947200</v>
      </c>
      <c r="Y2249" s="1">
        <v>23831737</v>
      </c>
      <c r="Z2249" s="1">
        <v>20490861</v>
      </c>
      <c r="AA2249" t="s">
        <v>412</v>
      </c>
      <c r="AB2249" t="s">
        <v>413</v>
      </c>
      <c r="AC2249">
        <v>17.39</v>
      </c>
      <c r="AD2249">
        <v>2.4900000000000002</v>
      </c>
      <c r="AE2249">
        <v>1.02</v>
      </c>
      <c r="AF2249" t="s">
        <v>230</v>
      </c>
      <c r="AG2249" s="1">
        <v>397600</v>
      </c>
      <c r="AH2249" s="36">
        <v>3436</v>
      </c>
      <c r="AI2249" s="1">
        <v>3100</v>
      </c>
      <c r="AJ2249" s="36">
        <v>3435</v>
      </c>
      <c r="AK2249" s="1">
        <v>3400</v>
      </c>
      <c r="AL2249" s="2">
        <v>0.6381944444444444</v>
      </c>
      <c r="AN2249" t="s">
        <v>298</v>
      </c>
      <c r="AO2249" t="s">
        <v>344</v>
      </c>
    </row>
    <row r="2250" spans="1:41">
      <c r="A2250" s="8">
        <v>46226</v>
      </c>
      <c r="B2250" s="67">
        <v>4045.52</v>
      </c>
      <c r="C2250" s="67">
        <v>0.31</v>
      </c>
      <c r="D2250" s="67">
        <v>66380</v>
      </c>
      <c r="E2250" s="67">
        <v>0.47</v>
      </c>
      <c r="F2250" s="69">
        <v>6810</v>
      </c>
      <c r="G2250" t="s">
        <v>72</v>
      </c>
      <c r="H2250">
        <v>0</v>
      </c>
      <c r="I2250" t="s">
        <v>288</v>
      </c>
      <c r="J2250" t="s">
        <v>289</v>
      </c>
      <c r="K2250" t="s">
        <v>295</v>
      </c>
      <c r="L2250" s="36">
        <v>2116</v>
      </c>
      <c r="M2250">
        <v>16</v>
      </c>
      <c r="N2250" s="66">
        <v>7.6E-3</v>
      </c>
      <c r="O2250" s="36">
        <v>2100</v>
      </c>
      <c r="P2250" s="66">
        <v>7.6E-3</v>
      </c>
      <c r="Q2250" s="36">
        <v>2107</v>
      </c>
      <c r="R2250" s="36">
        <v>2137</v>
      </c>
      <c r="S2250" s="36">
        <v>2105</v>
      </c>
      <c r="T2250" s="66">
        <v>4.1999999999999997E-3</v>
      </c>
      <c r="U2250" s="66">
        <v>-1.8E-3</v>
      </c>
      <c r="V2250" s="66">
        <v>-9.7999999999999997E-3</v>
      </c>
      <c r="W2250" s="66">
        <v>5.1999999999999998E-3</v>
      </c>
      <c r="X2250" s="1">
        <v>100400</v>
      </c>
      <c r="Y2250" s="1">
        <v>213226</v>
      </c>
      <c r="Z2250" s="1">
        <v>86045</v>
      </c>
      <c r="AA2250" t="s">
        <v>414</v>
      </c>
      <c r="AB2250" t="s">
        <v>415</v>
      </c>
      <c r="AC2250">
        <v>11.63</v>
      </c>
      <c r="AD2250">
        <v>0.89</v>
      </c>
      <c r="AE2250">
        <v>2.65</v>
      </c>
      <c r="AF2250" t="s">
        <v>230</v>
      </c>
      <c r="AG2250" s="1">
        <v>20200</v>
      </c>
      <c r="AH2250" s="36">
        <v>2116</v>
      </c>
      <c r="AI2250">
        <v>200</v>
      </c>
      <c r="AJ2250" s="36">
        <v>2115</v>
      </c>
      <c r="AK2250">
        <v>700</v>
      </c>
      <c r="AL2250" s="2">
        <v>0.63680555555555551</v>
      </c>
      <c r="AM2250" s="3">
        <v>46234</v>
      </c>
      <c r="AN2250" t="s">
        <v>298</v>
      </c>
      <c r="AO2250" t="s">
        <v>344</v>
      </c>
    </row>
    <row r="2251" spans="1:41">
      <c r="A2251" s="8">
        <v>46226</v>
      </c>
      <c r="B2251" s="67">
        <v>4045.52</v>
      </c>
      <c r="C2251" s="67">
        <v>0.31</v>
      </c>
      <c r="D2251" s="67">
        <v>66380</v>
      </c>
      <c r="E2251" s="67">
        <v>0.47</v>
      </c>
      <c r="F2251" s="69">
        <v>6841</v>
      </c>
      <c r="G2251" t="s">
        <v>73</v>
      </c>
      <c r="H2251">
        <v>0</v>
      </c>
      <c r="I2251" t="s">
        <v>288</v>
      </c>
      <c r="J2251" t="s">
        <v>289</v>
      </c>
      <c r="K2251" t="s">
        <v>295</v>
      </c>
      <c r="L2251" s="36">
        <v>5740</v>
      </c>
      <c r="M2251">
        <v>13</v>
      </c>
      <c r="N2251" s="66">
        <v>2.3E-3</v>
      </c>
      <c r="O2251" s="36">
        <v>5727</v>
      </c>
      <c r="P2251" s="66">
        <v>2.2000000000000001E-3</v>
      </c>
      <c r="Q2251" s="36">
        <v>5761</v>
      </c>
      <c r="R2251" s="36">
        <v>5830</v>
      </c>
      <c r="S2251" s="36">
        <v>5720</v>
      </c>
      <c r="T2251" s="66">
        <v>-3.5999999999999999E-3</v>
      </c>
      <c r="U2251" s="66">
        <v>2.5999999999999999E-3</v>
      </c>
      <c r="V2251" s="66">
        <v>-1.54E-2</v>
      </c>
      <c r="W2251" s="66">
        <v>3.3999999999999998E-3</v>
      </c>
      <c r="X2251" s="1">
        <v>375400</v>
      </c>
      <c r="Y2251" s="1">
        <v>2164122</v>
      </c>
      <c r="Z2251" s="1">
        <v>1476334</v>
      </c>
      <c r="AA2251" t="s">
        <v>416</v>
      </c>
      <c r="AB2251" t="s">
        <v>635</v>
      </c>
      <c r="AC2251">
        <v>24.58</v>
      </c>
      <c r="AD2251">
        <v>2.81</v>
      </c>
      <c r="AE2251">
        <v>1.6</v>
      </c>
      <c r="AF2251" t="s">
        <v>230</v>
      </c>
      <c r="AG2251" s="1">
        <v>9000</v>
      </c>
      <c r="AH2251" s="36">
        <v>5742</v>
      </c>
      <c r="AI2251">
        <v>500</v>
      </c>
      <c r="AJ2251" s="36">
        <v>5740</v>
      </c>
      <c r="AK2251">
        <v>300</v>
      </c>
      <c r="AL2251" s="2">
        <v>0.6381944444444444</v>
      </c>
      <c r="AM2251" s="3">
        <v>46238</v>
      </c>
      <c r="AN2251" t="s">
        <v>298</v>
      </c>
      <c r="AO2251" t="s">
        <v>344</v>
      </c>
    </row>
    <row r="2252" spans="1:41">
      <c r="A2252" s="8">
        <v>46226</v>
      </c>
      <c r="B2252" s="67">
        <v>4045.52</v>
      </c>
      <c r="C2252" s="67">
        <v>0.31</v>
      </c>
      <c r="D2252" s="67">
        <v>66380</v>
      </c>
      <c r="E2252" s="67">
        <v>0.47</v>
      </c>
      <c r="F2252" s="69">
        <v>6890</v>
      </c>
      <c r="G2252" t="s">
        <v>74</v>
      </c>
      <c r="H2252">
        <v>0</v>
      </c>
      <c r="I2252" t="s">
        <v>314</v>
      </c>
      <c r="J2252" t="s">
        <v>289</v>
      </c>
      <c r="L2252" t="s">
        <v>230</v>
      </c>
      <c r="O2252" s="36">
        <v>7440</v>
      </c>
      <c r="P2252" t="s">
        <v>230</v>
      </c>
      <c r="Q2252" t="s">
        <v>230</v>
      </c>
      <c r="R2252" t="s">
        <v>230</v>
      </c>
      <c r="S2252" t="s">
        <v>230</v>
      </c>
      <c r="T2252" t="s">
        <v>230</v>
      </c>
      <c r="U2252" t="s">
        <v>230</v>
      </c>
      <c r="V2252" t="s">
        <v>230</v>
      </c>
      <c r="W2252" t="s">
        <v>230</v>
      </c>
      <c r="X2252">
        <v>0</v>
      </c>
      <c r="Y2252" t="s">
        <v>230</v>
      </c>
      <c r="Z2252" s="1">
        <v>392179</v>
      </c>
      <c r="AA2252" t="s">
        <v>680</v>
      </c>
      <c r="AB2252" t="s">
        <v>419</v>
      </c>
      <c r="AC2252">
        <v>16.989999999999998</v>
      </c>
      <c r="AD2252">
        <v>1.34</v>
      </c>
      <c r="AE2252">
        <v>2.69</v>
      </c>
      <c r="AF2252" t="s">
        <v>230</v>
      </c>
      <c r="AG2252">
        <v>0</v>
      </c>
      <c r="AH2252" s="36">
        <v>8940</v>
      </c>
      <c r="AI2252" s="1">
        <v>134100</v>
      </c>
      <c r="AJ2252" s="36">
        <v>8940</v>
      </c>
      <c r="AK2252" s="1">
        <v>2453500</v>
      </c>
      <c r="AL2252" s="2">
        <v>-416.66666666666669</v>
      </c>
      <c r="AM2252" s="3">
        <v>46248</v>
      </c>
      <c r="AN2252" t="s">
        <v>293</v>
      </c>
      <c r="AO2252" t="s">
        <v>344</v>
      </c>
    </row>
    <row r="2253" spans="1:41">
      <c r="A2253" s="8">
        <v>46226</v>
      </c>
      <c r="B2253" s="67">
        <v>4045.52</v>
      </c>
      <c r="C2253" s="67">
        <v>0.31</v>
      </c>
      <c r="D2253" s="67">
        <v>66380</v>
      </c>
      <c r="E2253" s="67">
        <v>0.47</v>
      </c>
      <c r="F2253" s="69">
        <v>6925</v>
      </c>
      <c r="G2253" t="s">
        <v>75</v>
      </c>
      <c r="H2253">
        <v>0</v>
      </c>
      <c r="I2253" t="s">
        <v>288</v>
      </c>
      <c r="J2253" t="s">
        <v>289</v>
      </c>
      <c r="K2253" t="s">
        <v>290</v>
      </c>
      <c r="L2253" s="36">
        <v>4211</v>
      </c>
      <c r="M2253">
        <v>107</v>
      </c>
      <c r="N2253" s="66">
        <v>2.6100000000000002E-2</v>
      </c>
      <c r="O2253" s="36">
        <v>4104</v>
      </c>
      <c r="P2253" s="66">
        <v>2.5999999999999999E-2</v>
      </c>
      <c r="Q2253" s="36">
        <v>4228</v>
      </c>
      <c r="R2253" s="36">
        <v>4326</v>
      </c>
      <c r="S2253" s="36">
        <v>4209</v>
      </c>
      <c r="T2253" s="66">
        <v>-4.0000000000000001E-3</v>
      </c>
      <c r="U2253" s="66">
        <v>-2.8E-3</v>
      </c>
      <c r="V2253" s="66">
        <v>-2.6499999999999999E-2</v>
      </c>
      <c r="W2253" s="66">
        <v>4.0000000000000002E-4</v>
      </c>
      <c r="X2253" s="1">
        <v>253200</v>
      </c>
      <c r="Y2253" s="1">
        <v>1075791</v>
      </c>
      <c r="Z2253" s="1">
        <v>351618</v>
      </c>
      <c r="AA2253" t="s">
        <v>698</v>
      </c>
      <c r="AB2253" t="s">
        <v>421</v>
      </c>
      <c r="AC2253">
        <v>31.82</v>
      </c>
      <c r="AD2253">
        <v>1.69</v>
      </c>
      <c r="AE2253">
        <v>1.66</v>
      </c>
      <c r="AF2253" t="s">
        <v>230</v>
      </c>
      <c r="AG2253" s="1">
        <v>8000</v>
      </c>
      <c r="AH2253" s="36">
        <v>4214</v>
      </c>
      <c r="AI2253">
        <v>100</v>
      </c>
      <c r="AJ2253" s="36">
        <v>4210</v>
      </c>
      <c r="AK2253">
        <v>100</v>
      </c>
      <c r="AL2253" s="2">
        <v>0.6381944444444444</v>
      </c>
      <c r="AM2253" s="3">
        <v>46238</v>
      </c>
      <c r="AN2253" t="s">
        <v>298</v>
      </c>
      <c r="AO2253" t="s">
        <v>344</v>
      </c>
    </row>
    <row r="2254" spans="1:41">
      <c r="A2254" s="8">
        <v>46226</v>
      </c>
      <c r="B2254" s="67">
        <v>4045.52</v>
      </c>
      <c r="C2254" s="67">
        <v>0.31</v>
      </c>
      <c r="D2254" s="67">
        <v>66380</v>
      </c>
      <c r="E2254" s="67">
        <v>0.47</v>
      </c>
      <c r="F2254" s="69">
        <v>6963</v>
      </c>
      <c r="G2254" t="s">
        <v>76</v>
      </c>
      <c r="H2254">
        <v>0</v>
      </c>
      <c r="I2254" t="s">
        <v>288</v>
      </c>
      <c r="J2254" t="s">
        <v>289</v>
      </c>
      <c r="K2254" t="s">
        <v>290</v>
      </c>
      <c r="L2254" s="36">
        <v>4867</v>
      </c>
      <c r="M2254">
        <v>82</v>
      </c>
      <c r="N2254" s="66">
        <v>1.7100000000000001E-2</v>
      </c>
      <c r="O2254" s="36">
        <v>4785</v>
      </c>
      <c r="P2254" s="66">
        <v>1.7100000000000001E-2</v>
      </c>
      <c r="Q2254" s="36">
        <v>4925</v>
      </c>
      <c r="R2254" s="36">
        <v>4994</v>
      </c>
      <c r="S2254" s="36">
        <v>4855</v>
      </c>
      <c r="T2254" s="66">
        <v>-1.17E-2</v>
      </c>
      <c r="U2254" s="66">
        <v>-1.6000000000000001E-3</v>
      </c>
      <c r="V2254" s="66">
        <v>-2.5399999999999999E-2</v>
      </c>
      <c r="W2254" s="66">
        <v>2.3999999999999998E-3</v>
      </c>
      <c r="X2254" s="1">
        <v>2896600</v>
      </c>
      <c r="Y2254" s="1">
        <v>14250220</v>
      </c>
      <c r="Z2254" s="1">
        <v>1965099</v>
      </c>
      <c r="AA2254" t="s">
        <v>713</v>
      </c>
      <c r="AB2254" t="s">
        <v>423</v>
      </c>
      <c r="AC2254">
        <v>64.8</v>
      </c>
      <c r="AD2254">
        <v>2.4700000000000002</v>
      </c>
      <c r="AE2254">
        <v>1.03</v>
      </c>
      <c r="AF2254" t="s">
        <v>230</v>
      </c>
      <c r="AG2254" s="1">
        <v>44700</v>
      </c>
      <c r="AH2254" s="36">
        <v>4867</v>
      </c>
      <c r="AI2254">
        <v>200</v>
      </c>
      <c r="AJ2254" s="36">
        <v>4866</v>
      </c>
      <c r="AK2254" s="1">
        <v>500</v>
      </c>
      <c r="AL2254" s="2">
        <v>0.6381944444444444</v>
      </c>
      <c r="AM2254" s="3">
        <v>46239</v>
      </c>
      <c r="AN2254" t="s">
        <v>298</v>
      </c>
      <c r="AO2254" t="s">
        <v>344</v>
      </c>
    </row>
    <row r="2255" spans="1:41">
      <c r="A2255" s="8">
        <v>46226</v>
      </c>
      <c r="B2255" s="67">
        <v>4045.52</v>
      </c>
      <c r="C2255" s="67">
        <v>0.31</v>
      </c>
      <c r="D2255" s="67">
        <v>66380</v>
      </c>
      <c r="E2255" s="67">
        <v>0.47</v>
      </c>
      <c r="F2255" s="69">
        <v>7011</v>
      </c>
      <c r="G2255" t="s">
        <v>77</v>
      </c>
      <c r="H2255">
        <v>0</v>
      </c>
      <c r="I2255" t="s">
        <v>288</v>
      </c>
      <c r="J2255" t="s">
        <v>289</v>
      </c>
      <c r="K2255" t="s">
        <v>295</v>
      </c>
      <c r="L2255" s="36">
        <v>3910</v>
      </c>
      <c r="M2255">
        <v>18</v>
      </c>
      <c r="N2255" s="66">
        <v>4.5999999999999999E-3</v>
      </c>
      <c r="O2255" s="36">
        <v>3892</v>
      </c>
      <c r="P2255" s="66">
        <v>4.5999999999999999E-3</v>
      </c>
      <c r="Q2255" s="36">
        <v>3854</v>
      </c>
      <c r="R2255" s="36">
        <v>3921</v>
      </c>
      <c r="S2255" s="36">
        <v>3851</v>
      </c>
      <c r="T2255" s="66">
        <v>1.4500000000000001E-2</v>
      </c>
      <c r="U2255" s="66">
        <v>4.5999999999999999E-3</v>
      </c>
      <c r="V2255" s="66">
        <v>-2.8E-3</v>
      </c>
      <c r="W2255" s="66">
        <v>1.5299999999999999E-2</v>
      </c>
      <c r="X2255" s="1">
        <v>11463400</v>
      </c>
      <c r="Y2255" s="1">
        <v>44600797</v>
      </c>
      <c r="Z2255" s="1">
        <v>13190962</v>
      </c>
      <c r="AA2255" t="s">
        <v>424</v>
      </c>
      <c r="AB2255" t="s">
        <v>636</v>
      </c>
      <c r="AC2255">
        <v>34.57</v>
      </c>
      <c r="AD2255">
        <v>4.25</v>
      </c>
      <c r="AE2255">
        <v>0.74</v>
      </c>
      <c r="AF2255" t="s">
        <v>230</v>
      </c>
      <c r="AG2255" s="1">
        <v>592000</v>
      </c>
      <c r="AH2255" s="36">
        <v>3911</v>
      </c>
      <c r="AI2255" s="1">
        <v>8800</v>
      </c>
      <c r="AJ2255" s="36">
        <v>3910</v>
      </c>
      <c r="AK2255" s="1">
        <v>10700</v>
      </c>
      <c r="AL2255" s="2">
        <v>0.6381944444444444</v>
      </c>
      <c r="AM2255" s="3">
        <v>46238</v>
      </c>
      <c r="AN2255" t="s">
        <v>298</v>
      </c>
      <c r="AO2255" t="s">
        <v>395</v>
      </c>
    </row>
    <row r="2256" spans="1:41">
      <c r="A2256" s="8">
        <v>46226</v>
      </c>
      <c r="B2256" s="67">
        <v>4045.52</v>
      </c>
      <c r="C2256" s="67">
        <v>0.31</v>
      </c>
      <c r="D2256" s="67">
        <v>66380</v>
      </c>
      <c r="E2256" s="67">
        <v>0.47</v>
      </c>
      <c r="F2256" s="69">
        <v>7013</v>
      </c>
      <c r="G2256" t="s">
        <v>78</v>
      </c>
      <c r="H2256">
        <v>0</v>
      </c>
      <c r="I2256" t="s">
        <v>288</v>
      </c>
      <c r="J2256" t="s">
        <v>289</v>
      </c>
      <c r="K2256" t="s">
        <v>295</v>
      </c>
      <c r="L2256" s="36">
        <v>2887.5</v>
      </c>
      <c r="M2256">
        <v>108.5</v>
      </c>
      <c r="N2256" s="66">
        <v>3.9E-2</v>
      </c>
      <c r="O2256" s="36">
        <v>2779</v>
      </c>
      <c r="P2256" s="66">
        <v>3.9E-2</v>
      </c>
      <c r="Q2256" s="36">
        <v>2800</v>
      </c>
      <c r="R2256" s="36">
        <v>2927</v>
      </c>
      <c r="S2256" s="36">
        <v>2798</v>
      </c>
      <c r="T2256" s="66">
        <v>3.1199999999999999E-2</v>
      </c>
      <c r="U2256" s="66">
        <v>2.5999999999999999E-3</v>
      </c>
      <c r="V2256" s="66">
        <v>-1.34E-2</v>
      </c>
      <c r="W2256" s="66">
        <v>3.1899999999999998E-2</v>
      </c>
      <c r="X2256" s="1">
        <v>10503700</v>
      </c>
      <c r="Y2256" s="1">
        <v>30275779</v>
      </c>
      <c r="Z2256" s="1">
        <v>3126468</v>
      </c>
      <c r="AA2256" t="s">
        <v>426</v>
      </c>
      <c r="AB2256" t="s">
        <v>637</v>
      </c>
      <c r="AC2256">
        <v>18.55</v>
      </c>
      <c r="AD2256">
        <v>4.6900000000000004</v>
      </c>
      <c r="AE2256">
        <v>0.8</v>
      </c>
      <c r="AF2256" t="s">
        <v>230</v>
      </c>
      <c r="AG2256" s="1">
        <v>336900</v>
      </c>
      <c r="AH2256" s="36">
        <v>2888</v>
      </c>
      <c r="AI2256" s="1">
        <v>700</v>
      </c>
      <c r="AJ2256" s="36">
        <v>2887.5</v>
      </c>
      <c r="AK2256" s="1">
        <v>100</v>
      </c>
      <c r="AL2256" s="2">
        <v>0.6381944444444444</v>
      </c>
      <c r="AM2256" s="3">
        <v>46239</v>
      </c>
      <c r="AN2256" t="s">
        <v>298</v>
      </c>
      <c r="AO2256" t="s">
        <v>395</v>
      </c>
    </row>
    <row r="2257" spans="1:41">
      <c r="A2257" s="8">
        <v>46226</v>
      </c>
      <c r="B2257" s="67">
        <v>4045.52</v>
      </c>
      <c r="C2257" s="67">
        <v>0.31</v>
      </c>
      <c r="D2257" s="67">
        <v>66380</v>
      </c>
      <c r="E2257" s="67">
        <v>0.47</v>
      </c>
      <c r="F2257" s="69">
        <v>7047</v>
      </c>
      <c r="G2257" t="s">
        <v>79</v>
      </c>
      <c r="H2257">
        <v>0</v>
      </c>
      <c r="I2257" t="s">
        <v>347</v>
      </c>
      <c r="J2257" t="s">
        <v>289</v>
      </c>
      <c r="K2257" t="s">
        <v>295</v>
      </c>
      <c r="L2257" s="36">
        <v>2445</v>
      </c>
      <c r="M2257">
        <v>-42</v>
      </c>
      <c r="N2257" s="66">
        <v>-1.6899999999999998E-2</v>
      </c>
      <c r="O2257" s="36">
        <v>2487</v>
      </c>
      <c r="P2257" s="66">
        <v>-1.6799999999999999E-2</v>
      </c>
      <c r="Q2257" s="36">
        <v>2457</v>
      </c>
      <c r="R2257" s="36">
        <v>2486</v>
      </c>
      <c r="S2257" s="36">
        <v>2434</v>
      </c>
      <c r="T2257" s="66">
        <v>-4.7999999999999996E-3</v>
      </c>
      <c r="U2257" s="66">
        <v>-6.0000000000000001E-3</v>
      </c>
      <c r="V2257" s="66">
        <v>-1.6400000000000001E-2</v>
      </c>
      <c r="W2257" s="66">
        <v>4.4999999999999997E-3</v>
      </c>
      <c r="X2257" s="1">
        <v>69600</v>
      </c>
      <c r="Y2257" s="1">
        <v>170991</v>
      </c>
      <c r="Z2257" s="1">
        <v>34709</v>
      </c>
      <c r="AA2257" t="s">
        <v>840</v>
      </c>
      <c r="AB2257" t="s">
        <v>638</v>
      </c>
      <c r="AC2257">
        <v>9.69</v>
      </c>
      <c r="AD2257">
        <v>3.04</v>
      </c>
      <c r="AE2257">
        <v>0.53</v>
      </c>
      <c r="AF2257" t="s">
        <v>230</v>
      </c>
      <c r="AG2257">
        <v>0</v>
      </c>
      <c r="AH2257" s="36">
        <v>2445</v>
      </c>
      <c r="AI2257">
        <v>400</v>
      </c>
      <c r="AJ2257" s="36">
        <v>2443</v>
      </c>
      <c r="AK2257">
        <v>200</v>
      </c>
      <c r="AL2257" s="2">
        <v>0.6381944444444444</v>
      </c>
      <c r="AM2257" s="3">
        <v>46246</v>
      </c>
      <c r="AN2257" t="s">
        <v>298</v>
      </c>
      <c r="AO2257" t="s">
        <v>313</v>
      </c>
    </row>
    <row r="2258" spans="1:41">
      <c r="A2258" s="8">
        <v>46226</v>
      </c>
      <c r="B2258" s="67">
        <v>4045.52</v>
      </c>
      <c r="C2258" s="67">
        <v>0.31</v>
      </c>
      <c r="D2258" s="67">
        <v>66380</v>
      </c>
      <c r="E2258" s="67">
        <v>0.47</v>
      </c>
      <c r="F2258" s="69">
        <v>7084</v>
      </c>
      <c r="G2258" t="s">
        <v>80</v>
      </c>
      <c r="H2258">
        <v>0</v>
      </c>
      <c r="I2258" t="s">
        <v>347</v>
      </c>
      <c r="J2258" t="s">
        <v>323</v>
      </c>
      <c r="K2258" t="s">
        <v>290</v>
      </c>
      <c r="L2258" s="36">
        <v>2765</v>
      </c>
      <c r="M2258">
        <v>25</v>
      </c>
      <c r="N2258" s="66">
        <v>9.1000000000000004E-3</v>
      </c>
      <c r="O2258" s="36">
        <v>2740</v>
      </c>
      <c r="P2258" s="66">
        <v>9.1000000000000004E-3</v>
      </c>
      <c r="Q2258" s="36">
        <v>2740</v>
      </c>
      <c r="R2258" s="36">
        <v>2773</v>
      </c>
      <c r="S2258" s="36">
        <v>2740</v>
      </c>
      <c r="T2258" s="66">
        <v>9.1000000000000004E-3</v>
      </c>
      <c r="U2258" s="66">
        <v>5.0000000000000001E-3</v>
      </c>
      <c r="V2258" s="66">
        <v>-2.8E-3</v>
      </c>
      <c r="W2258" s="66">
        <v>9.1000000000000004E-3</v>
      </c>
      <c r="X2258" s="1">
        <v>2500</v>
      </c>
      <c r="Y2258" s="1">
        <v>6895</v>
      </c>
      <c r="Z2258" s="1">
        <v>9012</v>
      </c>
      <c r="AA2258" t="s">
        <v>430</v>
      </c>
      <c r="AB2258" t="s">
        <v>642</v>
      </c>
      <c r="AC2258">
        <v>40.299999999999997</v>
      </c>
      <c r="AD2258">
        <v>1.44</v>
      </c>
      <c r="AE2258">
        <v>3.8</v>
      </c>
      <c r="AF2258">
        <v>0.6</v>
      </c>
      <c r="AG2258">
        <v>0</v>
      </c>
      <c r="AH2258" s="36">
        <v>2766</v>
      </c>
      <c r="AI2258">
        <v>200</v>
      </c>
      <c r="AJ2258" s="36">
        <v>2754</v>
      </c>
      <c r="AK2258">
        <v>100</v>
      </c>
      <c r="AL2258" s="2">
        <v>0.61250000000000004</v>
      </c>
      <c r="AM2258" s="3">
        <v>46248</v>
      </c>
      <c r="AN2258" t="s">
        <v>298</v>
      </c>
      <c r="AO2258" t="s">
        <v>313</v>
      </c>
    </row>
    <row r="2259" spans="1:41">
      <c r="A2259" s="8">
        <v>46226</v>
      </c>
      <c r="B2259" s="67">
        <v>4045.52</v>
      </c>
      <c r="C2259" s="67">
        <v>0.31</v>
      </c>
      <c r="D2259" s="67">
        <v>66380</v>
      </c>
      <c r="E2259" s="67">
        <v>0.47</v>
      </c>
      <c r="F2259" s="69">
        <v>7182</v>
      </c>
      <c r="G2259" t="s">
        <v>81</v>
      </c>
      <c r="H2259">
        <v>0</v>
      </c>
      <c r="I2259" t="s">
        <v>288</v>
      </c>
      <c r="J2259" t="s">
        <v>289</v>
      </c>
      <c r="K2259" t="s">
        <v>295</v>
      </c>
      <c r="L2259" s="36">
        <v>3439</v>
      </c>
      <c r="M2259">
        <v>28</v>
      </c>
      <c r="N2259" s="66">
        <v>8.2000000000000007E-3</v>
      </c>
      <c r="O2259" s="36">
        <v>3411</v>
      </c>
      <c r="P2259" s="66">
        <v>8.2000000000000007E-3</v>
      </c>
      <c r="Q2259" s="36">
        <v>3392</v>
      </c>
      <c r="R2259" s="36">
        <v>3461</v>
      </c>
      <c r="S2259" s="36">
        <v>3386</v>
      </c>
      <c r="T2259" s="66">
        <v>1.38E-2</v>
      </c>
      <c r="U2259" s="66">
        <v>-4.0000000000000001E-3</v>
      </c>
      <c r="V2259" s="66">
        <v>-6.3E-3</v>
      </c>
      <c r="W2259" s="66">
        <v>1.5599999999999999E-2</v>
      </c>
      <c r="X2259" s="1">
        <v>4429200</v>
      </c>
      <c r="Y2259" s="1">
        <v>15213720</v>
      </c>
      <c r="Z2259" s="1">
        <v>12297446</v>
      </c>
      <c r="AA2259" t="s">
        <v>885</v>
      </c>
      <c r="AB2259" t="s">
        <v>433</v>
      </c>
      <c r="AC2259">
        <v>18.55</v>
      </c>
      <c r="AD2259">
        <v>1.32</v>
      </c>
      <c r="AE2259">
        <v>2.7</v>
      </c>
      <c r="AF2259" t="s">
        <v>230</v>
      </c>
      <c r="AG2259" s="1">
        <v>77900</v>
      </c>
      <c r="AH2259" s="36">
        <v>3440</v>
      </c>
      <c r="AI2259" s="1">
        <v>3600</v>
      </c>
      <c r="AJ2259" s="36">
        <v>3439</v>
      </c>
      <c r="AK2259" s="1">
        <v>500</v>
      </c>
      <c r="AL2259" s="2">
        <v>0.6381944444444444</v>
      </c>
      <c r="AM2259" s="3">
        <v>46241</v>
      </c>
      <c r="AN2259" t="s">
        <v>298</v>
      </c>
      <c r="AO2259" t="s">
        <v>434</v>
      </c>
    </row>
    <row r="2260" spans="1:41">
      <c r="A2260" s="8">
        <v>46226</v>
      </c>
      <c r="B2260" s="67">
        <v>4045.52</v>
      </c>
      <c r="C2260" s="67">
        <v>0.31</v>
      </c>
      <c r="D2260" s="67">
        <v>66380</v>
      </c>
      <c r="E2260" s="67">
        <v>0.47</v>
      </c>
      <c r="F2260" s="69">
        <v>7203</v>
      </c>
      <c r="G2260" t="s">
        <v>82</v>
      </c>
      <c r="H2260">
        <v>0</v>
      </c>
      <c r="I2260" t="s">
        <v>288</v>
      </c>
      <c r="J2260" t="s">
        <v>289</v>
      </c>
      <c r="K2260" t="s">
        <v>295</v>
      </c>
      <c r="L2260" s="36">
        <v>2929.5</v>
      </c>
      <c r="M2260">
        <v>-9.5</v>
      </c>
      <c r="N2260" s="66">
        <v>-3.2000000000000002E-3</v>
      </c>
      <c r="O2260" s="36">
        <v>2939</v>
      </c>
      <c r="P2260" s="66">
        <v>-3.2000000000000002E-3</v>
      </c>
      <c r="Q2260" s="36">
        <v>2938</v>
      </c>
      <c r="R2260" s="36">
        <v>2945.5</v>
      </c>
      <c r="S2260" s="36">
        <v>2913.5</v>
      </c>
      <c r="T2260" s="66">
        <v>-2.8E-3</v>
      </c>
      <c r="U2260" s="66">
        <v>5.0000000000000001E-4</v>
      </c>
      <c r="V2260" s="66">
        <v>-5.4000000000000003E-3</v>
      </c>
      <c r="W2260" s="66">
        <v>5.4000000000000003E-3</v>
      </c>
      <c r="X2260" s="1">
        <v>16625500</v>
      </c>
      <c r="Y2260" s="1">
        <v>48769979</v>
      </c>
      <c r="Z2260" s="1">
        <v>42756015</v>
      </c>
      <c r="AA2260" t="s">
        <v>435</v>
      </c>
      <c r="AB2260" t="s">
        <v>699</v>
      </c>
      <c r="AC2260">
        <v>11.56</v>
      </c>
      <c r="AD2260">
        <v>0.95</v>
      </c>
      <c r="AE2260">
        <v>3.41</v>
      </c>
      <c r="AF2260" t="s">
        <v>230</v>
      </c>
      <c r="AG2260" s="1">
        <v>285000</v>
      </c>
      <c r="AH2260" s="36">
        <v>2929.5</v>
      </c>
      <c r="AI2260" s="1">
        <v>6200</v>
      </c>
      <c r="AJ2260" s="36">
        <v>2929</v>
      </c>
      <c r="AK2260" s="1">
        <v>19000</v>
      </c>
      <c r="AL2260" s="2">
        <v>0.6381944444444444</v>
      </c>
      <c r="AM2260" s="3">
        <v>46238</v>
      </c>
      <c r="AN2260" t="s">
        <v>298</v>
      </c>
      <c r="AO2260" t="s">
        <v>437</v>
      </c>
    </row>
    <row r="2261" spans="1:41">
      <c r="A2261" s="8">
        <v>46226</v>
      </c>
      <c r="B2261" s="67">
        <v>4045.52</v>
      </c>
      <c r="C2261" s="67">
        <v>0.31</v>
      </c>
      <c r="D2261" s="67">
        <v>66380</v>
      </c>
      <c r="E2261" s="67">
        <v>0.47</v>
      </c>
      <c r="F2261" s="69">
        <v>7213</v>
      </c>
      <c r="G2261" t="s">
        <v>83</v>
      </c>
      <c r="H2261">
        <v>0</v>
      </c>
      <c r="I2261" t="s">
        <v>314</v>
      </c>
      <c r="J2261" t="s">
        <v>289</v>
      </c>
      <c r="K2261" t="s">
        <v>295</v>
      </c>
      <c r="L2261">
        <v>624</v>
      </c>
      <c r="M2261">
        <v>3</v>
      </c>
      <c r="N2261" s="66">
        <v>4.7999999999999996E-3</v>
      </c>
      <c r="O2261">
        <v>621</v>
      </c>
      <c r="P2261" s="66">
        <v>4.7999999999999996E-3</v>
      </c>
      <c r="Q2261">
        <v>621</v>
      </c>
      <c r="R2261">
        <v>625</v>
      </c>
      <c r="S2261">
        <v>620</v>
      </c>
      <c r="T2261" s="66">
        <v>4.7999999999999996E-3</v>
      </c>
      <c r="U2261" s="66">
        <v>3.2000000000000002E-3</v>
      </c>
      <c r="V2261" s="66">
        <v>-1.6000000000000001E-3</v>
      </c>
      <c r="W2261" s="66">
        <v>6.4000000000000003E-3</v>
      </c>
      <c r="X2261" s="1">
        <v>4600</v>
      </c>
      <c r="Y2261" s="1">
        <v>2859</v>
      </c>
      <c r="Z2261" s="1">
        <v>9916</v>
      </c>
      <c r="AA2261" t="s">
        <v>841</v>
      </c>
      <c r="AB2261" t="s">
        <v>439</v>
      </c>
      <c r="AC2261">
        <v>7.31</v>
      </c>
      <c r="AD2261">
        <v>0.87</v>
      </c>
      <c r="AE2261">
        <v>4.17</v>
      </c>
      <c r="AF2261" t="s">
        <v>230</v>
      </c>
      <c r="AG2261">
        <v>300</v>
      </c>
      <c r="AH2261">
        <v>624</v>
      </c>
      <c r="AI2261">
        <v>600</v>
      </c>
      <c r="AJ2261">
        <v>622</v>
      </c>
      <c r="AK2261">
        <v>200</v>
      </c>
      <c r="AL2261" s="2">
        <v>0.63680555555555551</v>
      </c>
      <c r="AM2261" s="3">
        <v>46241</v>
      </c>
      <c r="AN2261" t="s">
        <v>298</v>
      </c>
      <c r="AO2261" t="s">
        <v>437</v>
      </c>
    </row>
    <row r="2262" spans="1:41">
      <c r="A2262" s="8">
        <v>46226</v>
      </c>
      <c r="B2262" s="67">
        <v>4045.52</v>
      </c>
      <c r="C2262" s="67">
        <v>0.31</v>
      </c>
      <c r="D2262" s="67">
        <v>66380</v>
      </c>
      <c r="E2262" s="67">
        <v>0.47</v>
      </c>
      <c r="F2262" s="69">
        <v>7220</v>
      </c>
      <c r="G2262" t="s">
        <v>84</v>
      </c>
      <c r="H2262">
        <v>0</v>
      </c>
      <c r="I2262" t="s">
        <v>288</v>
      </c>
      <c r="J2262" t="s">
        <v>289</v>
      </c>
      <c r="K2262" t="s">
        <v>290</v>
      </c>
      <c r="L2262" s="36">
        <v>3165</v>
      </c>
      <c r="M2262">
        <v>-10</v>
      </c>
      <c r="N2262" s="66">
        <v>-3.0999999999999999E-3</v>
      </c>
      <c r="O2262" s="36">
        <v>3175</v>
      </c>
      <c r="P2262" s="66">
        <v>-3.0999999999999999E-3</v>
      </c>
      <c r="Q2262" s="36">
        <v>3150</v>
      </c>
      <c r="R2262" s="36">
        <v>3345</v>
      </c>
      <c r="S2262" s="36">
        <v>3130</v>
      </c>
      <c r="T2262" s="66">
        <v>4.7000000000000002E-3</v>
      </c>
      <c r="U2262" s="66">
        <v>-1.7000000000000001E-2</v>
      </c>
      <c r="V2262" s="66">
        <v>-5.3800000000000001E-2</v>
      </c>
      <c r="W2262" s="66">
        <v>1.11E-2</v>
      </c>
      <c r="X2262" s="1">
        <v>754300</v>
      </c>
      <c r="Y2262" s="1">
        <v>2445474</v>
      </c>
      <c r="Z2262" s="1">
        <v>207566</v>
      </c>
      <c r="AA2262" t="s">
        <v>563</v>
      </c>
      <c r="AB2262" t="s">
        <v>441</v>
      </c>
      <c r="AC2262">
        <v>31.9</v>
      </c>
      <c r="AD2262">
        <v>1.69</v>
      </c>
      <c r="AE2262">
        <v>1.26</v>
      </c>
      <c r="AF2262" t="s">
        <v>230</v>
      </c>
      <c r="AG2262" s="1">
        <v>8000</v>
      </c>
      <c r="AH2262" s="36">
        <v>3170</v>
      </c>
      <c r="AI2262" s="1">
        <v>3100</v>
      </c>
      <c r="AJ2262" s="36">
        <v>3160</v>
      </c>
      <c r="AK2262" s="1">
        <v>1800</v>
      </c>
      <c r="AL2262" s="2">
        <v>0.6381944444444444</v>
      </c>
      <c r="AM2262" s="3">
        <v>46239</v>
      </c>
      <c r="AN2262" t="s">
        <v>298</v>
      </c>
      <c r="AO2262" t="s">
        <v>437</v>
      </c>
    </row>
    <row r="2263" spans="1:41">
      <c r="A2263" s="8">
        <v>46226</v>
      </c>
      <c r="B2263" s="67">
        <v>4045.52</v>
      </c>
      <c r="C2263" s="67">
        <v>0.31</v>
      </c>
      <c r="D2263" s="67">
        <v>66380</v>
      </c>
      <c r="E2263" s="67">
        <v>0.47</v>
      </c>
      <c r="F2263" s="69">
        <v>7269</v>
      </c>
      <c r="G2263" t="s">
        <v>85</v>
      </c>
      <c r="H2263">
        <v>0</v>
      </c>
      <c r="I2263" t="s">
        <v>288</v>
      </c>
      <c r="J2263" t="s">
        <v>289</v>
      </c>
      <c r="K2263" t="s">
        <v>295</v>
      </c>
      <c r="L2263" s="36">
        <v>2044</v>
      </c>
      <c r="M2263">
        <v>-12</v>
      </c>
      <c r="N2263" s="66">
        <v>-5.7999999999999996E-3</v>
      </c>
      <c r="O2263" s="36">
        <v>2056</v>
      </c>
      <c r="P2263" s="66">
        <v>-5.7999999999999996E-3</v>
      </c>
      <c r="Q2263" s="36">
        <v>2049.5</v>
      </c>
      <c r="R2263" s="36">
        <v>2063.5</v>
      </c>
      <c r="S2263" s="36">
        <v>2039</v>
      </c>
      <c r="T2263" s="66">
        <v>-2.5999999999999999E-3</v>
      </c>
      <c r="U2263" s="66">
        <v>-1.4E-3</v>
      </c>
      <c r="V2263" s="66">
        <v>-9.4000000000000004E-3</v>
      </c>
      <c r="W2263" s="66">
        <v>2.3999999999999998E-3</v>
      </c>
      <c r="X2263" s="1">
        <v>2741000</v>
      </c>
      <c r="Y2263" s="1">
        <v>5611397</v>
      </c>
      <c r="Z2263" s="1">
        <v>4015614</v>
      </c>
      <c r="AA2263" t="s">
        <v>442</v>
      </c>
      <c r="AB2263" t="s">
        <v>443</v>
      </c>
      <c r="AC2263">
        <v>10.37</v>
      </c>
      <c r="AD2263">
        <v>1.1599999999999999</v>
      </c>
      <c r="AE2263">
        <v>2.5</v>
      </c>
      <c r="AF2263" t="s">
        <v>230</v>
      </c>
      <c r="AG2263" s="1">
        <v>4088200</v>
      </c>
      <c r="AH2263" s="36">
        <v>2044</v>
      </c>
      <c r="AI2263" s="1">
        <v>2200</v>
      </c>
      <c r="AJ2263" s="36">
        <v>2043.5</v>
      </c>
      <c r="AK2263" s="1">
        <v>16500</v>
      </c>
      <c r="AL2263" s="2">
        <v>0.6381944444444444</v>
      </c>
      <c r="AM2263" s="3">
        <v>46239</v>
      </c>
      <c r="AN2263" t="s">
        <v>298</v>
      </c>
      <c r="AO2263" t="s">
        <v>437</v>
      </c>
    </row>
    <row r="2264" spans="1:41">
      <c r="A2264" s="8">
        <v>46226</v>
      </c>
      <c r="B2264" s="67">
        <v>4045.52</v>
      </c>
      <c r="C2264" s="67">
        <v>0.31</v>
      </c>
      <c r="D2264" s="67">
        <v>66380</v>
      </c>
      <c r="E2264" s="67">
        <v>0.47</v>
      </c>
      <c r="F2264" s="69">
        <v>7272</v>
      </c>
      <c r="G2264" t="s">
        <v>86</v>
      </c>
      <c r="H2264">
        <v>0</v>
      </c>
      <c r="I2264" t="s">
        <v>288</v>
      </c>
      <c r="J2264" t="s">
        <v>289</v>
      </c>
      <c r="K2264" t="s">
        <v>295</v>
      </c>
      <c r="L2264" s="36">
        <v>1291</v>
      </c>
      <c r="M2264">
        <v>-18.5</v>
      </c>
      <c r="N2264" s="66">
        <v>-1.41E-2</v>
      </c>
      <c r="O2264" s="36">
        <v>1309.5</v>
      </c>
      <c r="P2264" s="66">
        <v>-1.41E-2</v>
      </c>
      <c r="Q2264" s="36">
        <v>1309.5</v>
      </c>
      <c r="R2264" s="36">
        <v>1312</v>
      </c>
      <c r="S2264" s="36">
        <v>1283.5</v>
      </c>
      <c r="T2264" s="66">
        <v>-1.41E-2</v>
      </c>
      <c r="U2264" s="66">
        <v>1.1000000000000001E-3</v>
      </c>
      <c r="V2264" s="66">
        <v>-1.6E-2</v>
      </c>
      <c r="W2264" s="66">
        <v>5.7999999999999996E-3</v>
      </c>
      <c r="X2264" s="1">
        <v>3112300</v>
      </c>
      <c r="Y2264" s="1">
        <v>4032451</v>
      </c>
      <c r="Z2264" s="1">
        <v>1314399</v>
      </c>
      <c r="AA2264" t="s">
        <v>444</v>
      </c>
      <c r="AB2264" t="s">
        <v>445</v>
      </c>
      <c r="AC2264">
        <v>10.17</v>
      </c>
      <c r="AD2264">
        <v>1.1000000000000001</v>
      </c>
      <c r="AE2264">
        <v>3.87</v>
      </c>
      <c r="AF2264" t="s">
        <v>230</v>
      </c>
      <c r="AG2264" s="1">
        <v>354200</v>
      </c>
      <c r="AH2264" s="36">
        <v>1291</v>
      </c>
      <c r="AI2264" s="1">
        <v>5300</v>
      </c>
      <c r="AJ2264" s="36">
        <v>1290.5</v>
      </c>
      <c r="AK2264" s="1">
        <v>10400</v>
      </c>
      <c r="AL2264" s="2">
        <v>0.6381944444444444</v>
      </c>
      <c r="AM2264" s="3">
        <v>46238</v>
      </c>
      <c r="AN2264" t="s">
        <v>293</v>
      </c>
      <c r="AO2264" t="s">
        <v>437</v>
      </c>
    </row>
    <row r="2265" spans="1:41">
      <c r="A2265" s="8">
        <v>46226</v>
      </c>
      <c r="B2265" s="67">
        <v>4045.52</v>
      </c>
      <c r="C2265" s="67">
        <v>0.31</v>
      </c>
      <c r="D2265" s="67">
        <v>66380</v>
      </c>
      <c r="E2265" s="67">
        <v>0.47</v>
      </c>
      <c r="F2265" s="69">
        <v>7376</v>
      </c>
      <c r="G2265" t="s">
        <v>87</v>
      </c>
      <c r="H2265">
        <v>0</v>
      </c>
      <c r="I2265" t="s">
        <v>347</v>
      </c>
      <c r="J2265" t="s">
        <v>323</v>
      </c>
      <c r="K2265" t="s">
        <v>295</v>
      </c>
      <c r="L2265" s="36">
        <v>1050</v>
      </c>
      <c r="M2265">
        <v>36</v>
      </c>
      <c r="N2265" s="66">
        <v>3.5499999999999997E-2</v>
      </c>
      <c r="O2265" s="36">
        <v>1014</v>
      </c>
      <c r="P2265" s="66">
        <v>3.5499999999999997E-2</v>
      </c>
      <c r="Q2265">
        <v>998</v>
      </c>
      <c r="R2265" s="36">
        <v>1060</v>
      </c>
      <c r="S2265">
        <v>998</v>
      </c>
      <c r="T2265" s="66">
        <v>5.21E-2</v>
      </c>
      <c r="U2265" s="66">
        <v>8.9999999999999998E-4</v>
      </c>
      <c r="V2265" s="66">
        <v>-9.4000000000000004E-3</v>
      </c>
      <c r="W2265" s="66">
        <v>5.21E-2</v>
      </c>
      <c r="X2265" s="1">
        <v>8500</v>
      </c>
      <c r="Y2265" s="1">
        <v>8764</v>
      </c>
      <c r="Z2265" s="1">
        <v>4472</v>
      </c>
      <c r="AA2265" t="s">
        <v>446</v>
      </c>
      <c r="AB2265" t="s">
        <v>447</v>
      </c>
      <c r="AC2265">
        <v>0</v>
      </c>
      <c r="AD2265">
        <v>4.17</v>
      </c>
      <c r="AE2265">
        <v>0</v>
      </c>
      <c r="AF2265">
        <v>0.6</v>
      </c>
      <c r="AG2265">
        <v>900</v>
      </c>
      <c r="AH2265" s="36">
        <v>1055</v>
      </c>
      <c r="AI2265">
        <v>100</v>
      </c>
      <c r="AJ2265" s="36">
        <v>1046</v>
      </c>
      <c r="AK2265">
        <v>300</v>
      </c>
      <c r="AL2265" s="2">
        <v>0.62777777777777777</v>
      </c>
      <c r="AM2265" s="3">
        <v>46246</v>
      </c>
      <c r="AN2265" t="s">
        <v>448</v>
      </c>
      <c r="AO2265" t="s">
        <v>313</v>
      </c>
    </row>
    <row r="2266" spans="1:41">
      <c r="A2266" s="8">
        <v>46226</v>
      </c>
      <c r="B2266" s="67">
        <v>4045.52</v>
      </c>
      <c r="C2266" s="67">
        <v>0.31</v>
      </c>
      <c r="D2266" s="67">
        <v>66380</v>
      </c>
      <c r="E2266" s="67">
        <v>0.47</v>
      </c>
      <c r="F2266" s="69">
        <v>7525</v>
      </c>
      <c r="G2266" t="s">
        <v>88</v>
      </c>
      <c r="H2266">
        <v>0</v>
      </c>
      <c r="I2266" t="s">
        <v>288</v>
      </c>
      <c r="J2266" t="s">
        <v>289</v>
      </c>
      <c r="K2266" t="s">
        <v>295</v>
      </c>
      <c r="L2266" s="36">
        <v>3575</v>
      </c>
      <c r="M2266">
        <v>-20</v>
      </c>
      <c r="N2266" s="66">
        <v>-5.5999999999999999E-3</v>
      </c>
      <c r="O2266" s="36">
        <v>3595</v>
      </c>
      <c r="P2266" s="66">
        <v>-5.4999999999999997E-3</v>
      </c>
      <c r="Q2266" s="36">
        <v>3575</v>
      </c>
      <c r="R2266" s="36">
        <v>3600</v>
      </c>
      <c r="S2266" s="36">
        <v>3575</v>
      </c>
      <c r="T2266" s="66">
        <v>0</v>
      </c>
      <c r="U2266" s="66">
        <v>-5.4999999999999997E-3</v>
      </c>
      <c r="V2266" s="66">
        <v>-6.8999999999999999E-3</v>
      </c>
      <c r="W2266" s="66">
        <v>0</v>
      </c>
      <c r="X2266" s="1">
        <v>4100</v>
      </c>
      <c r="Y2266" s="1">
        <v>14692</v>
      </c>
      <c r="Z2266" s="1">
        <v>30888</v>
      </c>
      <c r="AA2266" t="s">
        <v>449</v>
      </c>
      <c r="AB2266" t="s">
        <v>450</v>
      </c>
      <c r="AC2266">
        <v>9.66</v>
      </c>
      <c r="AD2266">
        <v>1</v>
      </c>
      <c r="AE2266">
        <v>4.53</v>
      </c>
      <c r="AF2266" t="s">
        <v>230</v>
      </c>
      <c r="AG2266" s="1">
        <v>6900</v>
      </c>
      <c r="AH2266" s="36">
        <v>3580</v>
      </c>
      <c r="AI2266">
        <v>200</v>
      </c>
      <c r="AJ2266" s="36">
        <v>3575</v>
      </c>
      <c r="AK2266">
        <v>100</v>
      </c>
      <c r="AL2266" s="2">
        <v>0.63611111111111107</v>
      </c>
      <c r="AM2266" s="3">
        <v>46241</v>
      </c>
      <c r="AN2266" t="s">
        <v>298</v>
      </c>
      <c r="AO2266" t="s">
        <v>322</v>
      </c>
    </row>
    <row r="2267" spans="1:41">
      <c r="A2267" s="8">
        <v>46226</v>
      </c>
      <c r="B2267" s="67">
        <v>4045.52</v>
      </c>
      <c r="C2267" s="67">
        <v>0.31</v>
      </c>
      <c r="D2267" s="67">
        <v>66380</v>
      </c>
      <c r="E2267" s="67">
        <v>0.47</v>
      </c>
      <c r="F2267" s="69">
        <v>7729</v>
      </c>
      <c r="G2267" t="s">
        <v>89</v>
      </c>
      <c r="H2267">
        <v>0</v>
      </c>
      <c r="I2267" t="s">
        <v>288</v>
      </c>
      <c r="J2267" t="s">
        <v>289</v>
      </c>
      <c r="K2267" t="s">
        <v>295</v>
      </c>
      <c r="L2267" s="36">
        <v>18410</v>
      </c>
      <c r="M2267">
        <v>155</v>
      </c>
      <c r="N2267" s="66">
        <v>8.5000000000000006E-3</v>
      </c>
      <c r="O2267" s="36">
        <v>18255</v>
      </c>
      <c r="P2267" s="66">
        <v>8.3999999999999995E-3</v>
      </c>
      <c r="Q2267" s="36">
        <v>18655</v>
      </c>
      <c r="R2267" s="36">
        <v>19005</v>
      </c>
      <c r="S2267" s="36">
        <v>18395</v>
      </c>
      <c r="T2267" s="66">
        <v>-1.3100000000000001E-2</v>
      </c>
      <c r="U2267" s="66">
        <v>0</v>
      </c>
      <c r="V2267" s="66">
        <v>-3.1300000000000001E-2</v>
      </c>
      <c r="W2267" s="66">
        <v>8.0000000000000004E-4</v>
      </c>
      <c r="X2267" s="1">
        <v>265700</v>
      </c>
      <c r="Y2267" s="1">
        <v>4958081</v>
      </c>
      <c r="Z2267" s="1">
        <v>778466</v>
      </c>
      <c r="AA2267" t="s">
        <v>700</v>
      </c>
      <c r="AB2267" t="s">
        <v>452</v>
      </c>
      <c r="AC2267">
        <v>26.68</v>
      </c>
      <c r="AD2267">
        <v>3.91</v>
      </c>
      <c r="AE2267">
        <v>1.5</v>
      </c>
      <c r="AF2267" t="s">
        <v>230</v>
      </c>
      <c r="AG2267" s="1">
        <v>5600</v>
      </c>
      <c r="AH2267" s="36">
        <v>18425</v>
      </c>
      <c r="AI2267">
        <v>400</v>
      </c>
      <c r="AJ2267" s="36">
        <v>18405</v>
      </c>
      <c r="AK2267">
        <v>200</v>
      </c>
      <c r="AL2267" s="2">
        <v>0.6381944444444444</v>
      </c>
      <c r="AM2267" s="3">
        <v>46238</v>
      </c>
      <c r="AN2267" t="s">
        <v>298</v>
      </c>
      <c r="AO2267" t="s">
        <v>453</v>
      </c>
    </row>
    <row r="2268" spans="1:41">
      <c r="A2268" s="8">
        <v>46226</v>
      </c>
      <c r="B2268" s="67">
        <v>4045.52</v>
      </c>
      <c r="C2268" s="67">
        <v>0.31</v>
      </c>
      <c r="D2268" s="67">
        <v>66380</v>
      </c>
      <c r="E2268" s="67">
        <v>0.47</v>
      </c>
      <c r="F2268" s="69">
        <v>7921</v>
      </c>
      <c r="G2268" t="s">
        <v>90</v>
      </c>
      <c r="H2268">
        <v>0</v>
      </c>
      <c r="I2268" t="s">
        <v>288</v>
      </c>
      <c r="J2268" t="s">
        <v>289</v>
      </c>
      <c r="K2268" t="s">
        <v>295</v>
      </c>
      <c r="L2268" s="36">
        <v>4375</v>
      </c>
      <c r="M2268">
        <v>-20</v>
      </c>
      <c r="N2268" s="66">
        <v>-4.5999999999999999E-3</v>
      </c>
      <c r="O2268" s="36">
        <v>4395</v>
      </c>
      <c r="P2268" s="66">
        <v>-4.4999999999999997E-3</v>
      </c>
      <c r="Q2268" s="36">
        <v>4365</v>
      </c>
      <c r="R2268" s="36">
        <v>4390</v>
      </c>
      <c r="S2268" s="36">
        <v>4280</v>
      </c>
      <c r="T2268" s="66">
        <v>2.2000000000000001E-3</v>
      </c>
      <c r="U2268" s="66">
        <v>1.3899999999999999E-2</v>
      </c>
      <c r="V2268" s="66">
        <v>-3.3999999999999998E-3</v>
      </c>
      <c r="W2268" s="66">
        <v>2.2100000000000002E-2</v>
      </c>
      <c r="X2268" s="1">
        <v>42800</v>
      </c>
      <c r="Y2268" s="1">
        <v>185731</v>
      </c>
      <c r="Z2268" s="1">
        <v>57545</v>
      </c>
      <c r="AA2268" t="s">
        <v>454</v>
      </c>
      <c r="AB2268" t="s">
        <v>591</v>
      </c>
      <c r="AC2268">
        <v>16.13</v>
      </c>
      <c r="AD2268">
        <v>1.74</v>
      </c>
      <c r="AE2268">
        <v>4.1100000000000003</v>
      </c>
      <c r="AF2268" t="s">
        <v>230</v>
      </c>
      <c r="AG2268" s="1">
        <v>6800</v>
      </c>
      <c r="AH2268" s="36">
        <v>4380</v>
      </c>
      <c r="AI2268">
        <v>400</v>
      </c>
      <c r="AJ2268" s="36">
        <v>4370</v>
      </c>
      <c r="AK2268">
        <v>300</v>
      </c>
      <c r="AL2268" s="2">
        <v>0.63749999999999996</v>
      </c>
      <c r="AM2268" s="3">
        <v>46211</v>
      </c>
      <c r="AN2268" t="s">
        <v>326</v>
      </c>
      <c r="AO2268" t="s">
        <v>456</v>
      </c>
    </row>
    <row r="2269" spans="1:41">
      <c r="A2269" s="8">
        <v>46226</v>
      </c>
      <c r="B2269" s="67">
        <v>4045.52</v>
      </c>
      <c r="C2269" s="67">
        <v>0.31</v>
      </c>
      <c r="D2269" s="67">
        <v>66380</v>
      </c>
      <c r="E2269" s="67">
        <v>0.47</v>
      </c>
      <c r="F2269" s="69">
        <v>8031</v>
      </c>
      <c r="G2269" t="s">
        <v>91</v>
      </c>
      <c r="H2269">
        <v>0</v>
      </c>
      <c r="I2269" t="s">
        <v>288</v>
      </c>
      <c r="J2269" t="s">
        <v>289</v>
      </c>
      <c r="K2269" t="s">
        <v>295</v>
      </c>
      <c r="L2269" s="36">
        <v>4944</v>
      </c>
      <c r="M2269">
        <v>33</v>
      </c>
      <c r="N2269" s="66">
        <v>6.7000000000000002E-3</v>
      </c>
      <c r="O2269" s="36">
        <v>4911</v>
      </c>
      <c r="P2269" s="66">
        <v>6.7000000000000002E-3</v>
      </c>
      <c r="Q2269" s="36">
        <v>4911</v>
      </c>
      <c r="R2269" s="36">
        <v>4977</v>
      </c>
      <c r="S2269" s="36">
        <v>4891</v>
      </c>
      <c r="T2269" s="66">
        <v>6.7000000000000002E-3</v>
      </c>
      <c r="U2269" s="66">
        <v>8.0000000000000004E-4</v>
      </c>
      <c r="V2269" s="66">
        <v>-6.6E-3</v>
      </c>
      <c r="W2269" s="66">
        <v>1.0800000000000001E-2</v>
      </c>
      <c r="X2269" s="1">
        <v>3951800</v>
      </c>
      <c r="Y2269" s="1">
        <v>19516181</v>
      </c>
      <c r="Z2269" s="1">
        <v>14162911</v>
      </c>
      <c r="AA2269" t="s">
        <v>457</v>
      </c>
      <c r="AB2269" t="s">
        <v>701</v>
      </c>
      <c r="AC2269">
        <v>15.23</v>
      </c>
      <c r="AD2269">
        <v>1.59</v>
      </c>
      <c r="AE2269">
        <v>2.83</v>
      </c>
      <c r="AF2269" t="s">
        <v>230</v>
      </c>
      <c r="AG2269" s="1">
        <v>273900</v>
      </c>
      <c r="AH2269" s="36">
        <v>4944</v>
      </c>
      <c r="AI2269" s="1">
        <v>3100</v>
      </c>
      <c r="AJ2269" s="36">
        <v>4943</v>
      </c>
      <c r="AK2269" s="1">
        <v>1200</v>
      </c>
      <c r="AL2269" s="2">
        <v>0.6381944444444444</v>
      </c>
      <c r="AM2269" s="3">
        <v>46238</v>
      </c>
      <c r="AN2269" t="s">
        <v>298</v>
      </c>
      <c r="AO2269" t="s">
        <v>322</v>
      </c>
    </row>
    <row r="2270" spans="1:41">
      <c r="A2270" s="8">
        <v>46226</v>
      </c>
      <c r="B2270" s="67">
        <v>4045.52</v>
      </c>
      <c r="C2270" s="67">
        <v>0.31</v>
      </c>
      <c r="D2270" s="67">
        <v>66380</v>
      </c>
      <c r="E2270" s="67">
        <v>0.47</v>
      </c>
      <c r="F2270" s="69">
        <v>8058</v>
      </c>
      <c r="G2270" t="s">
        <v>92</v>
      </c>
      <c r="H2270">
        <v>0</v>
      </c>
      <c r="I2270" t="s">
        <v>288</v>
      </c>
      <c r="J2270" t="s">
        <v>289</v>
      </c>
      <c r="K2270" t="s">
        <v>295</v>
      </c>
      <c r="L2270" s="36">
        <v>4913</v>
      </c>
      <c r="M2270">
        <v>25</v>
      </c>
      <c r="N2270" s="66">
        <v>5.1000000000000004E-3</v>
      </c>
      <c r="O2270" s="36">
        <v>4888</v>
      </c>
      <c r="P2270" s="66">
        <v>5.1000000000000004E-3</v>
      </c>
      <c r="Q2270" s="36">
        <v>4863</v>
      </c>
      <c r="R2270" s="36">
        <v>4943</v>
      </c>
      <c r="S2270" s="36">
        <v>4840</v>
      </c>
      <c r="T2270" s="66">
        <v>1.0200000000000001E-2</v>
      </c>
      <c r="U2270" s="66">
        <v>8.0000000000000004E-4</v>
      </c>
      <c r="V2270" s="66">
        <v>-6.0000000000000001E-3</v>
      </c>
      <c r="W2270" s="66">
        <v>1.4999999999999999E-2</v>
      </c>
      <c r="X2270" s="1">
        <v>5495000</v>
      </c>
      <c r="Y2270" s="1">
        <v>26948896</v>
      </c>
      <c r="Z2270" s="1">
        <v>18229827</v>
      </c>
      <c r="AA2270" t="s">
        <v>459</v>
      </c>
      <c r="AB2270" t="s">
        <v>460</v>
      </c>
      <c r="AC2270">
        <v>16.350000000000001</v>
      </c>
      <c r="AD2270">
        <v>1.9</v>
      </c>
      <c r="AE2270">
        <v>2.54</v>
      </c>
      <c r="AF2270" t="s">
        <v>230</v>
      </c>
      <c r="AG2270" s="1">
        <v>532100</v>
      </c>
      <c r="AH2270" s="36">
        <v>4913</v>
      </c>
      <c r="AI2270" s="1">
        <v>1900</v>
      </c>
      <c r="AJ2270" s="36">
        <v>4912</v>
      </c>
      <c r="AK2270" s="1">
        <v>2800</v>
      </c>
      <c r="AL2270" s="2">
        <v>0.6381944444444444</v>
      </c>
      <c r="AM2270" s="3">
        <v>46237</v>
      </c>
      <c r="AN2270" t="s">
        <v>298</v>
      </c>
      <c r="AO2270" t="s">
        <v>322</v>
      </c>
    </row>
    <row r="2271" spans="1:41">
      <c r="A2271" s="8">
        <v>46226</v>
      </c>
      <c r="B2271" s="67">
        <v>4045.52</v>
      </c>
      <c r="C2271" s="67">
        <v>0.31</v>
      </c>
      <c r="D2271" s="67">
        <v>66380</v>
      </c>
      <c r="E2271" s="67">
        <v>0.47</v>
      </c>
      <c r="F2271" s="69">
        <v>8233</v>
      </c>
      <c r="G2271" t="s">
        <v>93</v>
      </c>
      <c r="H2271">
        <v>0</v>
      </c>
      <c r="I2271" t="s">
        <v>288</v>
      </c>
      <c r="J2271" t="s">
        <v>289</v>
      </c>
      <c r="K2271" t="s">
        <v>290</v>
      </c>
      <c r="L2271" s="36">
        <v>2245.5</v>
      </c>
      <c r="M2271">
        <v>-157</v>
      </c>
      <c r="N2271" s="66">
        <v>-6.5299999999999997E-2</v>
      </c>
      <c r="O2271" s="36">
        <v>2402.5</v>
      </c>
      <c r="P2271" s="66">
        <v>-6.5299999999999997E-2</v>
      </c>
      <c r="Q2271" s="36">
        <v>2390</v>
      </c>
      <c r="R2271" s="36">
        <v>2395.5</v>
      </c>
      <c r="S2271" s="36">
        <v>2218</v>
      </c>
      <c r="T2271" s="66">
        <v>-6.0400000000000002E-2</v>
      </c>
      <c r="U2271" s="66">
        <v>-4.5999999999999999E-2</v>
      </c>
      <c r="V2271" s="66">
        <v>-6.2600000000000003E-2</v>
      </c>
      <c r="W2271" s="66">
        <v>1.23E-2</v>
      </c>
      <c r="X2271" s="1">
        <v>1993700</v>
      </c>
      <c r="Y2271" s="1">
        <v>4608470</v>
      </c>
      <c r="Z2271" s="1">
        <v>685346</v>
      </c>
      <c r="AA2271" t="s">
        <v>702</v>
      </c>
      <c r="AB2271" t="s">
        <v>462</v>
      </c>
      <c r="AC2271">
        <v>17.309999999999999</v>
      </c>
      <c r="AD2271">
        <v>1.46</v>
      </c>
      <c r="AE2271">
        <v>1.78</v>
      </c>
      <c r="AF2271" t="s">
        <v>230</v>
      </c>
      <c r="AG2271" s="1">
        <v>69600</v>
      </c>
      <c r="AH2271" s="36">
        <v>2245.5</v>
      </c>
      <c r="AI2271" s="1">
        <v>1000</v>
      </c>
      <c r="AJ2271" s="36">
        <v>2244.5</v>
      </c>
      <c r="AK2271">
        <v>400</v>
      </c>
      <c r="AL2271" s="2">
        <v>0.6381944444444444</v>
      </c>
      <c r="AM2271" s="3">
        <v>46203</v>
      </c>
      <c r="AN2271" t="s">
        <v>463</v>
      </c>
      <c r="AO2271" t="s">
        <v>327</v>
      </c>
    </row>
    <row r="2272" spans="1:41">
      <c r="A2272" s="8">
        <v>46226</v>
      </c>
      <c r="B2272" s="67">
        <v>4045.52</v>
      </c>
      <c r="C2272" s="67">
        <v>0.31</v>
      </c>
      <c r="D2272" s="67">
        <v>66380</v>
      </c>
      <c r="E2272" s="67">
        <v>0.47</v>
      </c>
      <c r="F2272" s="69">
        <v>8304</v>
      </c>
      <c r="G2272" t="s">
        <v>94</v>
      </c>
      <c r="H2272">
        <v>0</v>
      </c>
      <c r="I2272" t="s">
        <v>288</v>
      </c>
      <c r="J2272" t="s">
        <v>289</v>
      </c>
      <c r="K2272" t="s">
        <v>290</v>
      </c>
      <c r="L2272" s="36">
        <v>3030</v>
      </c>
      <c r="M2272">
        <v>26</v>
      </c>
      <c r="N2272" s="66">
        <v>8.6999999999999994E-3</v>
      </c>
      <c r="O2272" s="36">
        <v>3004</v>
      </c>
      <c r="P2272" s="66">
        <v>8.6E-3</v>
      </c>
      <c r="Q2272" s="36">
        <v>2995</v>
      </c>
      <c r="R2272" s="36">
        <v>3048</v>
      </c>
      <c r="S2272" s="36">
        <v>2991.5</v>
      </c>
      <c r="T2272" s="66">
        <v>1.1599999999999999E-2</v>
      </c>
      <c r="U2272" s="66">
        <v>-1.9E-3</v>
      </c>
      <c r="V2272" s="66">
        <v>-5.8999999999999999E-3</v>
      </c>
      <c r="W2272" s="66">
        <v>1.2800000000000001E-2</v>
      </c>
      <c r="X2272" s="1">
        <v>1025300</v>
      </c>
      <c r="Y2272" s="1">
        <v>3106679</v>
      </c>
      <c r="Z2272" s="1">
        <v>423561</v>
      </c>
      <c r="AA2272" t="s">
        <v>886</v>
      </c>
      <c r="AB2272" t="s">
        <v>465</v>
      </c>
      <c r="AC2272">
        <v>15.53</v>
      </c>
      <c r="AD2272">
        <v>0.87</v>
      </c>
      <c r="AE2272">
        <v>3.3</v>
      </c>
      <c r="AF2272" t="s">
        <v>230</v>
      </c>
      <c r="AG2272" s="1">
        <v>11500</v>
      </c>
      <c r="AH2272" s="36">
        <v>3031</v>
      </c>
      <c r="AI2272" s="1">
        <v>2500</v>
      </c>
      <c r="AJ2272" s="36">
        <v>3029</v>
      </c>
      <c r="AK2272" s="1">
        <v>12800</v>
      </c>
      <c r="AL2272" s="2">
        <v>0.6381944444444444</v>
      </c>
      <c r="AM2272" s="3">
        <v>46234</v>
      </c>
      <c r="AN2272" t="s">
        <v>298</v>
      </c>
      <c r="AO2272" t="s">
        <v>434</v>
      </c>
    </row>
    <row r="2273" spans="1:41">
      <c r="A2273" s="8">
        <v>46226</v>
      </c>
      <c r="B2273" s="67">
        <v>4045.52</v>
      </c>
      <c r="C2273" s="67">
        <v>0.31</v>
      </c>
      <c r="D2273" s="67">
        <v>66380</v>
      </c>
      <c r="E2273" s="67">
        <v>0.47</v>
      </c>
      <c r="F2273" s="69">
        <v>8316</v>
      </c>
      <c r="G2273" t="s">
        <v>95</v>
      </c>
      <c r="H2273">
        <v>0</v>
      </c>
      <c r="I2273" t="s">
        <v>288</v>
      </c>
      <c r="J2273" t="s">
        <v>289</v>
      </c>
      <c r="K2273" t="s">
        <v>295</v>
      </c>
      <c r="L2273" s="36">
        <v>7159</v>
      </c>
      <c r="M2273">
        <v>87</v>
      </c>
      <c r="N2273" s="66">
        <v>1.23E-2</v>
      </c>
      <c r="O2273" s="36">
        <v>7072</v>
      </c>
      <c r="P2273" s="66">
        <v>1.23E-2</v>
      </c>
      <c r="Q2273" s="36">
        <v>7000</v>
      </c>
      <c r="R2273" s="36">
        <v>7212</v>
      </c>
      <c r="S2273" s="36">
        <v>6999</v>
      </c>
      <c r="T2273" s="66">
        <v>2.2700000000000001E-2</v>
      </c>
      <c r="U2273" s="66">
        <v>-2.5000000000000001E-3</v>
      </c>
      <c r="V2273" s="66">
        <v>-7.3000000000000001E-3</v>
      </c>
      <c r="W2273" s="66">
        <v>2.2800000000000001E-2</v>
      </c>
      <c r="X2273" s="1">
        <v>10550600</v>
      </c>
      <c r="Y2273" s="1">
        <v>75514792</v>
      </c>
      <c r="Z2273" s="1">
        <v>27401059</v>
      </c>
      <c r="AA2273" t="s">
        <v>882</v>
      </c>
      <c r="AB2273" t="s">
        <v>467</v>
      </c>
      <c r="AC2273">
        <v>15.91</v>
      </c>
      <c r="AD2273">
        <v>1.73</v>
      </c>
      <c r="AE2273">
        <v>2.5099999999999998</v>
      </c>
      <c r="AF2273" t="s">
        <v>230</v>
      </c>
      <c r="AG2273">
        <v>0</v>
      </c>
      <c r="AH2273" s="36">
        <v>7160</v>
      </c>
      <c r="AI2273" s="1">
        <v>800</v>
      </c>
      <c r="AJ2273" s="36">
        <v>7159</v>
      </c>
      <c r="AK2273" s="1">
        <v>5600</v>
      </c>
      <c r="AL2273" s="2">
        <v>0.6381944444444444</v>
      </c>
      <c r="AM2273" s="3">
        <v>46234</v>
      </c>
      <c r="AN2273" t="s">
        <v>298</v>
      </c>
      <c r="AO2273" t="s">
        <v>434</v>
      </c>
    </row>
    <row r="2274" spans="1:41">
      <c r="A2274" s="8">
        <v>46226</v>
      </c>
      <c r="B2274" s="67">
        <v>4045.52</v>
      </c>
      <c r="C2274" s="67">
        <v>0.31</v>
      </c>
      <c r="D2274" s="67">
        <v>66380</v>
      </c>
      <c r="E2274" s="67">
        <v>0.47</v>
      </c>
      <c r="F2274" s="69">
        <v>8331</v>
      </c>
      <c r="G2274" t="s">
        <v>96</v>
      </c>
      <c r="H2274">
        <v>0</v>
      </c>
      <c r="I2274" t="s">
        <v>288</v>
      </c>
      <c r="J2274" t="s">
        <v>289</v>
      </c>
      <c r="K2274" t="s">
        <v>290</v>
      </c>
      <c r="L2274" s="36">
        <v>2743.5</v>
      </c>
      <c r="M2274">
        <v>35.5</v>
      </c>
      <c r="N2274" s="66">
        <v>1.3100000000000001E-2</v>
      </c>
      <c r="O2274" s="36">
        <v>2708</v>
      </c>
      <c r="P2274" s="66">
        <v>1.3100000000000001E-2</v>
      </c>
      <c r="Q2274" s="36">
        <v>2681</v>
      </c>
      <c r="R2274" s="36">
        <v>2773</v>
      </c>
      <c r="S2274" s="36">
        <v>2680</v>
      </c>
      <c r="T2274" s="66">
        <v>2.3300000000000001E-2</v>
      </c>
      <c r="U2274" s="66">
        <v>-3.8E-3</v>
      </c>
      <c r="V2274" s="66">
        <v>-1.06E-2</v>
      </c>
      <c r="W2274" s="66">
        <v>2.3599999999999999E-2</v>
      </c>
      <c r="X2274" s="1">
        <v>1535500</v>
      </c>
      <c r="Y2274" s="1">
        <v>4210924</v>
      </c>
      <c r="Z2274" s="1">
        <v>2127642</v>
      </c>
      <c r="AA2274" t="s">
        <v>718</v>
      </c>
      <c r="AB2274" t="s">
        <v>469</v>
      </c>
      <c r="AC2274">
        <v>17.72</v>
      </c>
      <c r="AD2274">
        <v>1.52</v>
      </c>
      <c r="AE2274">
        <v>2.33</v>
      </c>
      <c r="AF2274" t="s">
        <v>230</v>
      </c>
      <c r="AG2274" s="1">
        <v>28300</v>
      </c>
      <c r="AH2274" s="36">
        <v>2743.5</v>
      </c>
      <c r="AI2274" s="1">
        <v>800</v>
      </c>
      <c r="AJ2274" s="36">
        <v>2742.5</v>
      </c>
      <c r="AK2274" s="1">
        <v>600</v>
      </c>
      <c r="AL2274" s="2">
        <v>0.6381944444444444</v>
      </c>
      <c r="AM2274" s="3">
        <v>46238</v>
      </c>
      <c r="AN2274" t="s">
        <v>298</v>
      </c>
      <c r="AO2274" t="s">
        <v>434</v>
      </c>
    </row>
    <row r="2275" spans="1:41">
      <c r="A2275" s="8">
        <v>46226</v>
      </c>
      <c r="B2275" s="67">
        <v>4045.52</v>
      </c>
      <c r="C2275" s="67">
        <v>0.31</v>
      </c>
      <c r="D2275" s="67">
        <v>66380</v>
      </c>
      <c r="E2275" s="67">
        <v>0.47</v>
      </c>
      <c r="F2275" s="69">
        <v>8424</v>
      </c>
      <c r="G2275" t="s">
        <v>97</v>
      </c>
      <c r="H2275">
        <v>0</v>
      </c>
      <c r="I2275" t="s">
        <v>288</v>
      </c>
      <c r="J2275" t="s">
        <v>289</v>
      </c>
      <c r="K2275" t="s">
        <v>295</v>
      </c>
      <c r="L2275" s="36">
        <v>4407</v>
      </c>
      <c r="M2275">
        <v>-25</v>
      </c>
      <c r="N2275" s="66">
        <v>-5.5999999999999999E-3</v>
      </c>
      <c r="O2275" s="36">
        <v>4432</v>
      </c>
      <c r="P2275" s="66">
        <v>-5.5999999999999999E-3</v>
      </c>
      <c r="Q2275" s="36">
        <v>4412</v>
      </c>
      <c r="R2275" s="36">
        <v>4440</v>
      </c>
      <c r="S2275" s="36">
        <v>4403</v>
      </c>
      <c r="T2275" s="66">
        <v>-1.1000000000000001E-3</v>
      </c>
      <c r="U2275" s="66">
        <v>-1.2999999999999999E-3</v>
      </c>
      <c r="V2275" s="66">
        <v>-7.4000000000000003E-3</v>
      </c>
      <c r="W2275" s="66">
        <v>8.9999999999999998E-4</v>
      </c>
      <c r="X2275" s="1">
        <v>91000</v>
      </c>
      <c r="Y2275" s="1">
        <v>402075</v>
      </c>
      <c r="Z2275" s="1">
        <v>400435</v>
      </c>
      <c r="AA2275" t="s">
        <v>470</v>
      </c>
      <c r="AB2275" t="s">
        <v>592</v>
      </c>
      <c r="AC2275">
        <v>8.2799999999999994</v>
      </c>
      <c r="AD2275">
        <v>0.79</v>
      </c>
      <c r="AE2275">
        <v>3.9</v>
      </c>
      <c r="AF2275" t="s">
        <v>230</v>
      </c>
      <c r="AG2275" s="1">
        <v>1400</v>
      </c>
      <c r="AH2275" s="36">
        <v>4409</v>
      </c>
      <c r="AI2275" s="1">
        <v>1000</v>
      </c>
      <c r="AJ2275" s="36">
        <v>4407</v>
      </c>
      <c r="AK2275">
        <v>200</v>
      </c>
      <c r="AL2275" s="2">
        <v>0.6381944444444444</v>
      </c>
      <c r="AM2275" s="3">
        <v>46233</v>
      </c>
      <c r="AN2275" t="s">
        <v>298</v>
      </c>
      <c r="AO2275" t="s">
        <v>472</v>
      </c>
    </row>
    <row r="2276" spans="1:41">
      <c r="A2276" s="8">
        <v>46226</v>
      </c>
      <c r="B2276" s="67">
        <v>4045.52</v>
      </c>
      <c r="C2276" s="67">
        <v>0.31</v>
      </c>
      <c r="D2276" s="67">
        <v>66380</v>
      </c>
      <c r="E2276" s="67">
        <v>0.47</v>
      </c>
      <c r="F2276" s="69">
        <v>8425</v>
      </c>
      <c r="G2276" t="s">
        <v>98</v>
      </c>
      <c r="H2276">
        <v>0</v>
      </c>
      <c r="I2276" t="s">
        <v>288</v>
      </c>
      <c r="J2276" t="s">
        <v>289</v>
      </c>
      <c r="K2276" t="s">
        <v>290</v>
      </c>
      <c r="L2276" s="36">
        <v>1320</v>
      </c>
      <c r="M2276">
        <v>-6</v>
      </c>
      <c r="N2276" s="66">
        <v>-4.4999999999999997E-3</v>
      </c>
      <c r="O2276" s="36">
        <v>1326</v>
      </c>
      <c r="P2276" s="66">
        <v>-4.4999999999999997E-3</v>
      </c>
      <c r="Q2276" s="36">
        <v>1326</v>
      </c>
      <c r="R2276" s="36">
        <v>1329</v>
      </c>
      <c r="S2276" s="36">
        <v>1319</v>
      </c>
      <c r="T2276" s="66">
        <v>-4.4999999999999997E-3</v>
      </c>
      <c r="U2276" s="66">
        <v>-6.9999999999999999E-4</v>
      </c>
      <c r="V2276" s="66">
        <v>-6.7000000000000002E-3</v>
      </c>
      <c r="W2276" s="66">
        <v>6.9999999999999999E-4</v>
      </c>
      <c r="X2276" s="1">
        <v>478400</v>
      </c>
      <c r="Y2276" s="1">
        <v>633201</v>
      </c>
      <c r="Z2276" s="1">
        <v>415359</v>
      </c>
      <c r="AA2276" t="s">
        <v>473</v>
      </c>
      <c r="AB2276" t="s">
        <v>607</v>
      </c>
      <c r="AC2276">
        <v>7.92</v>
      </c>
      <c r="AD2276">
        <v>0.86</v>
      </c>
      <c r="AE2276">
        <v>3.94</v>
      </c>
      <c r="AF2276" t="s">
        <v>230</v>
      </c>
      <c r="AG2276" s="1">
        <v>128600</v>
      </c>
      <c r="AH2276" s="36">
        <v>1320</v>
      </c>
      <c r="AI2276" s="1">
        <v>4700</v>
      </c>
      <c r="AJ2276" s="36">
        <v>1319</v>
      </c>
      <c r="AK2276" s="1">
        <v>3300</v>
      </c>
      <c r="AL2276" s="2">
        <v>0.63749999999999996</v>
      </c>
      <c r="AM2276" s="3">
        <v>46233</v>
      </c>
      <c r="AN2276" t="s">
        <v>298</v>
      </c>
      <c r="AO2276" t="s">
        <v>472</v>
      </c>
    </row>
    <row r="2277" spans="1:41">
      <c r="A2277" s="8">
        <v>46226</v>
      </c>
      <c r="B2277" s="67">
        <v>4045.52</v>
      </c>
      <c r="C2277" s="67">
        <v>0.31</v>
      </c>
      <c r="D2277" s="67">
        <v>66380</v>
      </c>
      <c r="E2277" s="67">
        <v>0.47</v>
      </c>
      <c r="F2277" s="69">
        <v>8591</v>
      </c>
      <c r="G2277" t="s">
        <v>99</v>
      </c>
      <c r="H2277">
        <v>0</v>
      </c>
      <c r="I2277" t="s">
        <v>288</v>
      </c>
      <c r="J2277" t="s">
        <v>289</v>
      </c>
      <c r="K2277" t="s">
        <v>295</v>
      </c>
      <c r="L2277" s="36">
        <v>6588</v>
      </c>
      <c r="M2277">
        <v>6</v>
      </c>
      <c r="N2277" s="66">
        <v>8.9999999999999998E-4</v>
      </c>
      <c r="O2277" s="36">
        <v>6582</v>
      </c>
      <c r="P2277" s="66">
        <v>8.9999999999999998E-4</v>
      </c>
      <c r="Q2277" s="36">
        <v>6590</v>
      </c>
      <c r="R2277" s="36">
        <v>6653</v>
      </c>
      <c r="S2277" s="36">
        <v>6583</v>
      </c>
      <c r="T2277" s="66">
        <v>-2.9999999999999997E-4</v>
      </c>
      <c r="U2277" s="66">
        <v>-5.4000000000000003E-3</v>
      </c>
      <c r="V2277" s="66">
        <v>-9.7000000000000003E-3</v>
      </c>
      <c r="W2277" s="66">
        <v>6.9999999999999999E-4</v>
      </c>
      <c r="X2277" s="1">
        <v>1803300</v>
      </c>
      <c r="Y2277" s="1">
        <v>11936882</v>
      </c>
      <c r="Z2277" s="1">
        <v>7405614</v>
      </c>
      <c r="AA2277" t="s">
        <v>883</v>
      </c>
      <c r="AB2277" t="s">
        <v>476</v>
      </c>
      <c r="AC2277">
        <v>13.61</v>
      </c>
      <c r="AD2277">
        <v>1.61</v>
      </c>
      <c r="AE2277">
        <v>2.84</v>
      </c>
      <c r="AF2277" t="s">
        <v>230</v>
      </c>
      <c r="AG2277" s="1">
        <v>233900</v>
      </c>
      <c r="AH2277" s="36">
        <v>6588</v>
      </c>
      <c r="AI2277" s="1">
        <v>500</v>
      </c>
      <c r="AJ2277" s="36">
        <v>6587</v>
      </c>
      <c r="AK2277" s="1">
        <v>700</v>
      </c>
      <c r="AL2277" s="2">
        <v>0.6381944444444444</v>
      </c>
      <c r="AM2277" s="3">
        <v>46240</v>
      </c>
      <c r="AN2277" t="s">
        <v>298</v>
      </c>
      <c r="AO2277" t="s">
        <v>472</v>
      </c>
    </row>
    <row r="2278" spans="1:41">
      <c r="A2278" s="8">
        <v>46226</v>
      </c>
      <c r="B2278" s="67">
        <v>4045.52</v>
      </c>
      <c r="C2278" s="67">
        <v>0.31</v>
      </c>
      <c r="D2278" s="67">
        <v>66380</v>
      </c>
      <c r="E2278" s="67">
        <v>0.47</v>
      </c>
      <c r="F2278" s="69">
        <v>8593</v>
      </c>
      <c r="G2278" t="s">
        <v>100</v>
      </c>
      <c r="H2278">
        <v>0</v>
      </c>
      <c r="I2278" t="s">
        <v>288</v>
      </c>
      <c r="J2278" t="s">
        <v>289</v>
      </c>
      <c r="K2278" t="s">
        <v>290</v>
      </c>
      <c r="L2278" s="36">
        <v>1435</v>
      </c>
      <c r="M2278">
        <v>-2</v>
      </c>
      <c r="N2278" s="66">
        <v>-1.4E-3</v>
      </c>
      <c r="O2278" s="36">
        <v>1437</v>
      </c>
      <c r="P2278" s="66">
        <v>-1.2999999999999999E-3</v>
      </c>
      <c r="Q2278" s="36">
        <v>1435</v>
      </c>
      <c r="R2278" s="36">
        <v>1440.5</v>
      </c>
      <c r="S2278" s="36">
        <v>1432.5</v>
      </c>
      <c r="T2278" s="66">
        <v>0</v>
      </c>
      <c r="U2278" s="66">
        <v>5.9999999999999995E-4</v>
      </c>
      <c r="V2278" s="66">
        <v>-3.8E-3</v>
      </c>
      <c r="W2278" s="66">
        <v>1.6999999999999999E-3</v>
      </c>
      <c r="X2278" s="1">
        <v>1949100</v>
      </c>
      <c r="Y2278" s="1">
        <v>2799256</v>
      </c>
      <c r="Z2278" s="1">
        <v>2105019</v>
      </c>
      <c r="AA2278" t="s">
        <v>477</v>
      </c>
      <c r="AB2278" t="s">
        <v>594</v>
      </c>
      <c r="AC2278">
        <v>12.88</v>
      </c>
      <c r="AD2278">
        <v>1.03</v>
      </c>
      <c r="AE2278">
        <v>3.55</v>
      </c>
      <c r="AF2278" t="s">
        <v>230</v>
      </c>
      <c r="AG2278" s="1">
        <v>717500</v>
      </c>
      <c r="AH2278" s="36">
        <v>1435</v>
      </c>
      <c r="AI2278" s="1">
        <v>12600</v>
      </c>
      <c r="AJ2278" s="36">
        <v>1434.5</v>
      </c>
      <c r="AK2278" s="1">
        <v>16300</v>
      </c>
      <c r="AL2278" s="2">
        <v>0.6381944444444444</v>
      </c>
      <c r="AM2278" s="3">
        <v>46241</v>
      </c>
      <c r="AN2278" t="s">
        <v>298</v>
      </c>
      <c r="AO2278" t="s">
        <v>472</v>
      </c>
    </row>
    <row r="2279" spans="1:41">
      <c r="A2279" s="8">
        <v>46226</v>
      </c>
      <c r="B2279" s="67">
        <v>4045.52</v>
      </c>
      <c r="C2279" s="67">
        <v>0.31</v>
      </c>
      <c r="D2279" s="67">
        <v>66380</v>
      </c>
      <c r="E2279" s="67">
        <v>0.47</v>
      </c>
      <c r="F2279" s="69">
        <v>8604</v>
      </c>
      <c r="G2279" t="s">
        <v>101</v>
      </c>
      <c r="H2279">
        <v>0</v>
      </c>
      <c r="I2279" t="s">
        <v>288</v>
      </c>
      <c r="J2279" t="s">
        <v>289</v>
      </c>
      <c r="K2279" t="s">
        <v>290</v>
      </c>
      <c r="L2279" s="36">
        <v>1613.5</v>
      </c>
      <c r="M2279">
        <v>10.5</v>
      </c>
      <c r="N2279" s="66">
        <v>6.6E-3</v>
      </c>
      <c r="O2279" s="36">
        <v>1603</v>
      </c>
      <c r="P2279" s="66">
        <v>6.4999999999999997E-3</v>
      </c>
      <c r="Q2279" s="36">
        <v>1597</v>
      </c>
      <c r="R2279" s="36">
        <v>1624</v>
      </c>
      <c r="S2279" s="36">
        <v>1591</v>
      </c>
      <c r="T2279" s="66">
        <v>1.03E-2</v>
      </c>
      <c r="U2279" s="66">
        <v>3.3999999999999998E-3</v>
      </c>
      <c r="V2279" s="66">
        <v>-6.4000000000000003E-3</v>
      </c>
      <c r="W2279" s="66">
        <v>1.41E-2</v>
      </c>
      <c r="X2279" s="1">
        <v>5819100</v>
      </c>
      <c r="Y2279" s="1">
        <v>9377388</v>
      </c>
      <c r="Z2279" s="1">
        <v>4983395</v>
      </c>
      <c r="AA2279" t="s">
        <v>845</v>
      </c>
      <c r="AB2279" t="s">
        <v>480</v>
      </c>
      <c r="AC2279">
        <v>12.54</v>
      </c>
      <c r="AD2279">
        <v>1.26</v>
      </c>
      <c r="AE2279">
        <v>3.22</v>
      </c>
      <c r="AF2279" t="s">
        <v>230</v>
      </c>
      <c r="AG2279" s="1">
        <v>607800</v>
      </c>
      <c r="AH2279" s="36">
        <v>1613.5</v>
      </c>
      <c r="AI2279" s="1">
        <v>7800</v>
      </c>
      <c r="AJ2279" s="36">
        <v>1613</v>
      </c>
      <c r="AK2279" s="1">
        <v>8600</v>
      </c>
      <c r="AL2279" s="2">
        <v>0.6381944444444444</v>
      </c>
      <c r="AM2279" s="3">
        <v>46232</v>
      </c>
      <c r="AN2279" t="s">
        <v>298</v>
      </c>
      <c r="AO2279" t="s">
        <v>481</v>
      </c>
    </row>
    <row r="2280" spans="1:41">
      <c r="A2280" s="8">
        <v>46226</v>
      </c>
      <c r="B2280" s="67">
        <v>4045.52</v>
      </c>
      <c r="C2280" s="67">
        <v>0.31</v>
      </c>
      <c r="D2280" s="67">
        <v>66380</v>
      </c>
      <c r="E2280" s="67">
        <v>0.47</v>
      </c>
      <c r="F2280" s="69">
        <v>8697</v>
      </c>
      <c r="G2280" t="s">
        <v>102</v>
      </c>
      <c r="H2280">
        <v>0</v>
      </c>
      <c r="I2280" t="s">
        <v>288</v>
      </c>
      <c r="J2280" t="s">
        <v>289</v>
      </c>
      <c r="K2280" t="s">
        <v>295</v>
      </c>
      <c r="L2280" s="36">
        <v>2261.5</v>
      </c>
      <c r="M2280">
        <v>43.5</v>
      </c>
      <c r="N2280" s="66">
        <v>1.9599999999999999E-2</v>
      </c>
      <c r="O2280" s="36">
        <v>2218</v>
      </c>
      <c r="P2280" s="66">
        <v>1.9599999999999999E-2</v>
      </c>
      <c r="Q2280" s="36">
        <v>2200</v>
      </c>
      <c r="R2280" s="36">
        <v>2273</v>
      </c>
      <c r="S2280" s="36">
        <v>2200</v>
      </c>
      <c r="T2280" s="66">
        <v>2.7900000000000001E-2</v>
      </c>
      <c r="U2280" s="66">
        <v>4.7999999999999996E-3</v>
      </c>
      <c r="V2280" s="66">
        <v>-5.0000000000000001E-3</v>
      </c>
      <c r="W2280" s="66">
        <v>2.7900000000000001E-2</v>
      </c>
      <c r="X2280" s="1">
        <v>1328600</v>
      </c>
      <c r="Y2280" s="1">
        <v>2985177</v>
      </c>
      <c r="Z2280" s="1">
        <v>2333382</v>
      </c>
      <c r="AA2280" t="s">
        <v>669</v>
      </c>
      <c r="AB2280" t="s">
        <v>483</v>
      </c>
      <c r="AC2280">
        <v>28.55</v>
      </c>
      <c r="AD2280">
        <v>6.73</v>
      </c>
      <c r="AE2280">
        <v>2.79</v>
      </c>
      <c r="AF2280" t="s">
        <v>230</v>
      </c>
      <c r="AG2280" s="1">
        <v>88100</v>
      </c>
      <c r="AH2280" s="36">
        <v>2261.5</v>
      </c>
      <c r="AI2280" s="1">
        <v>500</v>
      </c>
      <c r="AJ2280" s="36">
        <v>2261</v>
      </c>
      <c r="AK2280" s="1">
        <v>600</v>
      </c>
      <c r="AL2280" s="2">
        <v>0.6381944444444444</v>
      </c>
      <c r="AM2280" s="3">
        <v>46231</v>
      </c>
      <c r="AN2280" t="s">
        <v>298</v>
      </c>
      <c r="AO2280" t="s">
        <v>472</v>
      </c>
    </row>
    <row r="2281" spans="1:41">
      <c r="A2281" s="8">
        <v>46226</v>
      </c>
      <c r="B2281" s="67">
        <v>4045.52</v>
      </c>
      <c r="C2281" s="67">
        <v>0.31</v>
      </c>
      <c r="D2281" s="67">
        <v>66380</v>
      </c>
      <c r="E2281" s="67">
        <v>0.47</v>
      </c>
      <c r="F2281" s="69">
        <v>8830</v>
      </c>
      <c r="G2281" t="s">
        <v>103</v>
      </c>
      <c r="H2281">
        <v>0</v>
      </c>
      <c r="I2281" t="s">
        <v>288</v>
      </c>
      <c r="J2281" t="s">
        <v>289</v>
      </c>
      <c r="K2281" t="s">
        <v>295</v>
      </c>
      <c r="L2281" s="36">
        <v>3678</v>
      </c>
      <c r="M2281">
        <v>-115</v>
      </c>
      <c r="N2281" s="66">
        <v>-3.0300000000000001E-2</v>
      </c>
      <c r="O2281" s="36">
        <v>3793</v>
      </c>
      <c r="P2281" s="66">
        <v>-3.0300000000000001E-2</v>
      </c>
      <c r="Q2281" s="36">
        <v>3696</v>
      </c>
      <c r="R2281" s="36">
        <v>3715</v>
      </c>
      <c r="S2281" s="36">
        <v>3649</v>
      </c>
      <c r="T2281" s="66">
        <v>-4.7999999999999996E-3</v>
      </c>
      <c r="U2281" s="66">
        <v>1.6000000000000001E-3</v>
      </c>
      <c r="V2281" s="66">
        <v>-9.9000000000000008E-3</v>
      </c>
      <c r="W2281" s="66">
        <v>7.9000000000000008E-3</v>
      </c>
      <c r="X2281" s="1">
        <v>2242700</v>
      </c>
      <c r="Y2281" s="1">
        <v>8255795</v>
      </c>
      <c r="Z2281" s="1">
        <v>3442608</v>
      </c>
      <c r="AA2281" t="s">
        <v>484</v>
      </c>
      <c r="AB2281" t="s">
        <v>620</v>
      </c>
      <c r="AC2281">
        <v>15.23</v>
      </c>
      <c r="AD2281">
        <v>1.37</v>
      </c>
      <c r="AE2281">
        <v>1.41</v>
      </c>
      <c r="AF2281" t="s">
        <v>230</v>
      </c>
      <c r="AG2281" s="1">
        <v>20900</v>
      </c>
      <c r="AH2281" s="36">
        <v>3679</v>
      </c>
      <c r="AI2281" s="1">
        <v>2700</v>
      </c>
      <c r="AJ2281" s="36">
        <v>3678</v>
      </c>
      <c r="AK2281" s="1">
        <v>1100</v>
      </c>
      <c r="AL2281" s="2">
        <v>0.6381944444444444</v>
      </c>
      <c r="AM2281" s="3">
        <v>46240</v>
      </c>
      <c r="AN2281" t="s">
        <v>298</v>
      </c>
      <c r="AO2281" t="s">
        <v>332</v>
      </c>
    </row>
    <row r="2282" spans="1:41">
      <c r="A2282" s="8">
        <v>46226</v>
      </c>
      <c r="B2282" s="67">
        <v>4045.52</v>
      </c>
      <c r="C2282" s="67">
        <v>0.31</v>
      </c>
      <c r="D2282" s="67">
        <v>66380</v>
      </c>
      <c r="E2282" s="67">
        <v>0.47</v>
      </c>
      <c r="F2282" s="69">
        <v>9020</v>
      </c>
      <c r="G2282" t="s">
        <v>104</v>
      </c>
      <c r="H2282">
        <v>0</v>
      </c>
      <c r="I2282" t="s">
        <v>288</v>
      </c>
      <c r="J2282" t="s">
        <v>289</v>
      </c>
      <c r="K2282" t="s">
        <v>295</v>
      </c>
      <c r="L2282" s="36">
        <v>3552</v>
      </c>
      <c r="M2282">
        <v>-65</v>
      </c>
      <c r="N2282" s="66">
        <v>-1.7999999999999999E-2</v>
      </c>
      <c r="O2282" s="36">
        <v>3617</v>
      </c>
      <c r="P2282" s="66">
        <v>-1.7899999999999999E-2</v>
      </c>
      <c r="Q2282" s="36">
        <v>3577</v>
      </c>
      <c r="R2282" s="36">
        <v>3597</v>
      </c>
      <c r="S2282" s="36">
        <v>3550</v>
      </c>
      <c r="T2282" s="66">
        <v>-6.8999999999999999E-3</v>
      </c>
      <c r="U2282" s="66">
        <v>-4.4000000000000003E-3</v>
      </c>
      <c r="V2282" s="66">
        <v>-1.2500000000000001E-2</v>
      </c>
      <c r="W2282" s="66">
        <v>5.0000000000000001E-4</v>
      </c>
      <c r="X2282" s="1">
        <v>1203900</v>
      </c>
      <c r="Y2282" s="1">
        <v>4301155</v>
      </c>
      <c r="Z2282" s="1">
        <v>4029432</v>
      </c>
      <c r="AA2282" t="s">
        <v>486</v>
      </c>
      <c r="AB2282" t="s">
        <v>608</v>
      </c>
      <c r="AC2282">
        <v>15.73</v>
      </c>
      <c r="AD2282">
        <v>1.31</v>
      </c>
      <c r="AE2282">
        <v>2.36</v>
      </c>
      <c r="AF2282" t="s">
        <v>230</v>
      </c>
      <c r="AG2282" s="1">
        <v>23600</v>
      </c>
      <c r="AH2282" s="36">
        <v>3553</v>
      </c>
      <c r="AI2282" s="1">
        <v>2500</v>
      </c>
      <c r="AJ2282" s="36">
        <v>3551</v>
      </c>
      <c r="AK2282" s="1">
        <v>1900</v>
      </c>
      <c r="AL2282" s="2">
        <v>0.6381944444444444</v>
      </c>
      <c r="AM2282" s="3">
        <v>46234</v>
      </c>
      <c r="AN2282" t="s">
        <v>298</v>
      </c>
      <c r="AO2282" t="s">
        <v>488</v>
      </c>
    </row>
    <row r="2283" spans="1:41">
      <c r="A2283" s="8">
        <v>46226</v>
      </c>
      <c r="B2283" s="67">
        <v>4045.52</v>
      </c>
      <c r="C2283" s="67">
        <v>0.31</v>
      </c>
      <c r="D2283" s="67">
        <v>66380</v>
      </c>
      <c r="E2283" s="67">
        <v>0.47</v>
      </c>
      <c r="F2283" s="69">
        <v>9024</v>
      </c>
      <c r="G2283" t="s">
        <v>105</v>
      </c>
      <c r="H2283">
        <v>0</v>
      </c>
      <c r="I2283" t="s">
        <v>288</v>
      </c>
      <c r="J2283" t="s">
        <v>289</v>
      </c>
      <c r="K2283" t="s">
        <v>295</v>
      </c>
      <c r="L2283" s="36">
        <v>3530</v>
      </c>
      <c r="M2283">
        <v>-10</v>
      </c>
      <c r="N2283" s="66">
        <v>-2.8E-3</v>
      </c>
      <c r="O2283" s="36">
        <v>3540</v>
      </c>
      <c r="P2283" s="66">
        <v>-2.8E-3</v>
      </c>
      <c r="Q2283" s="36">
        <v>3502</v>
      </c>
      <c r="R2283" s="36">
        <v>3551</v>
      </c>
      <c r="S2283" s="36">
        <v>3483</v>
      </c>
      <c r="T2283" s="66">
        <v>7.9000000000000008E-3</v>
      </c>
      <c r="U2283" s="66">
        <v>3.3999999999999998E-3</v>
      </c>
      <c r="V2283" s="66">
        <v>-5.8999999999999999E-3</v>
      </c>
      <c r="W2283" s="66">
        <v>1.34E-2</v>
      </c>
      <c r="X2283" s="1">
        <v>1021400</v>
      </c>
      <c r="Y2283" s="1">
        <v>3599620</v>
      </c>
      <c r="Z2283" s="1">
        <v>1079387</v>
      </c>
      <c r="AA2283" t="s">
        <v>489</v>
      </c>
      <c r="AB2283" t="s">
        <v>609</v>
      </c>
      <c r="AC2283">
        <v>33.229999999999997</v>
      </c>
      <c r="AD2283">
        <v>1.57</v>
      </c>
      <c r="AE2283">
        <v>1.19</v>
      </c>
      <c r="AF2283" t="s">
        <v>230</v>
      </c>
      <c r="AG2283">
        <v>0</v>
      </c>
      <c r="AH2283" s="36">
        <v>3531</v>
      </c>
      <c r="AI2283" s="1">
        <v>1100</v>
      </c>
      <c r="AJ2283" s="36">
        <v>3529</v>
      </c>
      <c r="AK2283">
        <v>500</v>
      </c>
      <c r="AL2283" s="2">
        <v>0.6381944444444444</v>
      </c>
      <c r="AM2283" s="3">
        <v>46234</v>
      </c>
      <c r="AN2283" t="s">
        <v>298</v>
      </c>
      <c r="AO2283" t="s">
        <v>488</v>
      </c>
    </row>
    <row r="2284" spans="1:41">
      <c r="A2284" s="8">
        <v>46226</v>
      </c>
      <c r="B2284" s="67">
        <v>4045.52</v>
      </c>
      <c r="C2284" s="67">
        <v>0.31</v>
      </c>
      <c r="D2284" s="67">
        <v>66380</v>
      </c>
      <c r="E2284" s="67">
        <v>0.47</v>
      </c>
      <c r="F2284" s="69">
        <v>9069</v>
      </c>
      <c r="G2284" t="s">
        <v>106</v>
      </c>
      <c r="H2284">
        <v>0</v>
      </c>
      <c r="I2284" t="s">
        <v>288</v>
      </c>
      <c r="J2284" t="s">
        <v>289</v>
      </c>
      <c r="K2284" t="s">
        <v>295</v>
      </c>
      <c r="L2284" s="36">
        <v>2172</v>
      </c>
      <c r="M2284">
        <v>-28.5</v>
      </c>
      <c r="N2284" s="66">
        <v>-1.2999999999999999E-2</v>
      </c>
      <c r="O2284" s="36">
        <v>2200.5</v>
      </c>
      <c r="P2284" s="66">
        <v>-1.29E-2</v>
      </c>
      <c r="Q2284" s="36">
        <v>2167</v>
      </c>
      <c r="R2284" s="36">
        <v>2180</v>
      </c>
      <c r="S2284" s="36">
        <v>2160</v>
      </c>
      <c r="T2284" s="66">
        <v>2.3E-3</v>
      </c>
      <c r="U2284" s="66">
        <v>-5.9999999999999995E-4</v>
      </c>
      <c r="V2284" s="66">
        <v>-3.5999999999999999E-3</v>
      </c>
      <c r="W2284" s="66">
        <v>5.4999999999999997E-3</v>
      </c>
      <c r="X2284" s="1">
        <v>165000</v>
      </c>
      <c r="Y2284" s="1">
        <v>357786</v>
      </c>
      <c r="Z2284" s="1">
        <v>381604</v>
      </c>
      <c r="AA2284" t="s">
        <v>870</v>
      </c>
      <c r="AB2284" t="s">
        <v>492</v>
      </c>
      <c r="AC2284">
        <v>15.54</v>
      </c>
      <c r="AD2284">
        <v>1.6</v>
      </c>
      <c r="AE2284">
        <v>2.58</v>
      </c>
      <c r="AF2284" t="s">
        <v>230</v>
      </c>
      <c r="AG2284" s="1">
        <v>24000</v>
      </c>
      <c r="AH2284" s="36">
        <v>2172.5</v>
      </c>
      <c r="AI2284">
        <v>400</v>
      </c>
      <c r="AJ2284" s="36">
        <v>2171.5</v>
      </c>
      <c r="AK2284">
        <v>400</v>
      </c>
      <c r="AL2284" s="2">
        <v>0.6381944444444444</v>
      </c>
      <c r="AM2284" s="3">
        <v>46246</v>
      </c>
      <c r="AN2284" t="s">
        <v>298</v>
      </c>
      <c r="AO2284" t="s">
        <v>488</v>
      </c>
    </row>
    <row r="2285" spans="1:41">
      <c r="A2285" s="8">
        <v>46226</v>
      </c>
      <c r="B2285" s="67">
        <v>4045.52</v>
      </c>
      <c r="C2285" s="67">
        <v>0.31</v>
      </c>
      <c r="D2285" s="67">
        <v>66380</v>
      </c>
      <c r="E2285" s="67">
        <v>0.47</v>
      </c>
      <c r="F2285" s="69">
        <v>9227</v>
      </c>
      <c r="G2285" t="s">
        <v>107</v>
      </c>
      <c r="H2285">
        <v>0</v>
      </c>
      <c r="I2285" t="s">
        <v>347</v>
      </c>
      <c r="J2285" t="s">
        <v>289</v>
      </c>
      <c r="K2285" t="s">
        <v>290</v>
      </c>
      <c r="L2285">
        <v>810</v>
      </c>
      <c r="M2285">
        <v>-1</v>
      </c>
      <c r="N2285" s="66">
        <v>-1.1999999999999999E-3</v>
      </c>
      <c r="O2285">
        <v>811</v>
      </c>
      <c r="P2285" s="66">
        <v>-1.1999999999999999E-3</v>
      </c>
      <c r="Q2285">
        <v>814</v>
      </c>
      <c r="R2285">
        <v>821</v>
      </c>
      <c r="S2285">
        <v>801</v>
      </c>
      <c r="T2285" s="66">
        <v>-4.8999999999999998E-3</v>
      </c>
      <c r="U2285" s="66">
        <v>0</v>
      </c>
      <c r="V2285" s="66">
        <v>-1.3299999999999999E-2</v>
      </c>
      <c r="W2285" s="66">
        <v>1.12E-2</v>
      </c>
      <c r="X2285" s="1">
        <v>146900</v>
      </c>
      <c r="Y2285" s="1">
        <v>119415</v>
      </c>
      <c r="Z2285" s="1">
        <v>12882</v>
      </c>
      <c r="AA2285" t="s">
        <v>493</v>
      </c>
      <c r="AB2285" t="s">
        <v>494</v>
      </c>
      <c r="AC2285">
        <v>0</v>
      </c>
      <c r="AD2285">
        <v>26.65</v>
      </c>
      <c r="AE2285">
        <v>0</v>
      </c>
      <c r="AF2285">
        <v>2.2999999999999998</v>
      </c>
      <c r="AG2285" s="1">
        <v>1700</v>
      </c>
      <c r="AH2285">
        <v>810</v>
      </c>
      <c r="AI2285">
        <v>200</v>
      </c>
      <c r="AJ2285">
        <v>809</v>
      </c>
      <c r="AK2285">
        <v>300</v>
      </c>
      <c r="AL2285" s="2">
        <v>0.63194444444444442</v>
      </c>
      <c r="AM2285" s="3">
        <v>46246</v>
      </c>
      <c r="AN2285" t="s">
        <v>350</v>
      </c>
      <c r="AO2285" t="s">
        <v>313</v>
      </c>
    </row>
    <row r="2286" spans="1:41">
      <c r="A2286" s="8">
        <v>46226</v>
      </c>
      <c r="B2286" s="67">
        <v>4045.52</v>
      </c>
      <c r="C2286" s="67">
        <v>0.31</v>
      </c>
      <c r="D2286" s="67">
        <v>66380</v>
      </c>
      <c r="E2286" s="67">
        <v>0.47</v>
      </c>
      <c r="F2286" s="69">
        <v>9303</v>
      </c>
      <c r="G2286" t="s">
        <v>108</v>
      </c>
      <c r="H2286">
        <v>0</v>
      </c>
      <c r="I2286" t="s">
        <v>288</v>
      </c>
      <c r="J2286" t="s">
        <v>289</v>
      </c>
      <c r="K2286" t="s">
        <v>290</v>
      </c>
      <c r="L2286" s="36">
        <v>3955</v>
      </c>
      <c r="M2286">
        <v>-25</v>
      </c>
      <c r="N2286" s="66">
        <v>-6.3E-3</v>
      </c>
      <c r="O2286" s="36">
        <v>3980</v>
      </c>
      <c r="P2286" s="66">
        <v>-6.1999999999999998E-3</v>
      </c>
      <c r="Q2286" s="36">
        <v>3935</v>
      </c>
      <c r="R2286" s="36">
        <v>3955</v>
      </c>
      <c r="S2286" s="36">
        <v>3920</v>
      </c>
      <c r="T2286" s="66">
        <v>5.0000000000000001E-3</v>
      </c>
      <c r="U2286" s="66">
        <v>7.6E-3</v>
      </c>
      <c r="V2286" s="66">
        <v>0</v>
      </c>
      <c r="W2286" s="66">
        <v>8.8999999999999999E-3</v>
      </c>
      <c r="X2286" s="1">
        <v>104800</v>
      </c>
      <c r="Y2286" s="1">
        <v>412555</v>
      </c>
      <c r="Z2286" s="1">
        <v>303009</v>
      </c>
      <c r="AA2286" t="s">
        <v>495</v>
      </c>
      <c r="AB2286" t="s">
        <v>496</v>
      </c>
      <c r="AC2286">
        <v>17.440000000000001</v>
      </c>
      <c r="AD2286">
        <v>0.96</v>
      </c>
      <c r="AE2286">
        <v>2.6</v>
      </c>
      <c r="AF2286" t="s">
        <v>230</v>
      </c>
      <c r="AG2286" s="1">
        <v>29700</v>
      </c>
      <c r="AH2286" s="36">
        <v>3955</v>
      </c>
      <c r="AI2286">
        <v>100</v>
      </c>
      <c r="AJ2286" s="36">
        <v>3950</v>
      </c>
      <c r="AK2286" s="1">
        <v>1800</v>
      </c>
      <c r="AL2286" s="2">
        <v>0.6381944444444444</v>
      </c>
      <c r="AM2286" s="3">
        <v>46241</v>
      </c>
      <c r="AN2286" t="s">
        <v>298</v>
      </c>
      <c r="AO2286" t="s">
        <v>497</v>
      </c>
    </row>
    <row r="2287" spans="1:41">
      <c r="A2287" s="8">
        <v>46226</v>
      </c>
      <c r="B2287" s="67">
        <v>4045.52</v>
      </c>
      <c r="C2287" s="67">
        <v>0.31</v>
      </c>
      <c r="D2287" s="67">
        <v>66380</v>
      </c>
      <c r="E2287" s="67">
        <v>0.47</v>
      </c>
      <c r="F2287" s="69">
        <v>9308</v>
      </c>
      <c r="G2287" t="s">
        <v>109</v>
      </c>
      <c r="H2287">
        <v>0</v>
      </c>
      <c r="I2287" t="s">
        <v>314</v>
      </c>
      <c r="J2287" t="s">
        <v>289</v>
      </c>
      <c r="K2287" t="s">
        <v>290</v>
      </c>
      <c r="L2287" s="36">
        <v>1698</v>
      </c>
      <c r="M2287">
        <v>16</v>
      </c>
      <c r="N2287" s="66">
        <v>9.4999999999999998E-3</v>
      </c>
      <c r="O2287" s="36">
        <v>1682</v>
      </c>
      <c r="P2287" s="66">
        <v>9.4999999999999998E-3</v>
      </c>
      <c r="Q2287" s="36">
        <v>1685</v>
      </c>
      <c r="R2287" s="36">
        <v>1707</v>
      </c>
      <c r="S2287" s="36">
        <v>1675</v>
      </c>
      <c r="T2287" s="66">
        <v>7.7000000000000002E-3</v>
      </c>
      <c r="U2287" s="66">
        <v>5.8999999999999999E-3</v>
      </c>
      <c r="V2287" s="66">
        <v>-5.1999999999999998E-3</v>
      </c>
      <c r="W2287" s="66">
        <v>1.37E-2</v>
      </c>
      <c r="X2287" s="1">
        <v>87000</v>
      </c>
      <c r="Y2287" s="1">
        <v>147105</v>
      </c>
      <c r="Z2287" s="1">
        <v>44271</v>
      </c>
      <c r="AA2287" t="s">
        <v>498</v>
      </c>
      <c r="AB2287" t="s">
        <v>499</v>
      </c>
      <c r="AC2287">
        <v>14.51</v>
      </c>
      <c r="AD2287">
        <v>1.1399999999999999</v>
      </c>
      <c r="AE2287">
        <v>2.04</v>
      </c>
      <c r="AF2287" t="s">
        <v>230</v>
      </c>
      <c r="AG2287">
        <v>900</v>
      </c>
      <c r="AH2287" s="36">
        <v>1697</v>
      </c>
      <c r="AI2287">
        <v>200</v>
      </c>
      <c r="AJ2287" s="36">
        <v>1696</v>
      </c>
      <c r="AK2287">
        <v>200</v>
      </c>
      <c r="AL2287" s="2">
        <v>0.6381944444444444</v>
      </c>
      <c r="AM2287" s="3">
        <v>46241</v>
      </c>
      <c r="AN2287" t="s">
        <v>298</v>
      </c>
      <c r="AO2287" t="s">
        <v>500</v>
      </c>
    </row>
    <row r="2288" spans="1:41">
      <c r="A2288" s="8">
        <v>46226</v>
      </c>
      <c r="B2288" s="67">
        <v>4045.52</v>
      </c>
      <c r="C2288" s="67">
        <v>0.31</v>
      </c>
      <c r="D2288" s="67">
        <v>66380</v>
      </c>
      <c r="E2288" s="67">
        <v>0.47</v>
      </c>
      <c r="F2288" s="69">
        <v>9348</v>
      </c>
      <c r="G2288" t="s">
        <v>110</v>
      </c>
      <c r="H2288">
        <v>0</v>
      </c>
      <c r="I2288" t="s">
        <v>347</v>
      </c>
      <c r="J2288" t="s">
        <v>323</v>
      </c>
      <c r="K2288" t="s">
        <v>295</v>
      </c>
      <c r="L2288">
        <v>416</v>
      </c>
      <c r="M2288">
        <v>1</v>
      </c>
      <c r="N2288" s="66">
        <v>2.3999999999999998E-3</v>
      </c>
      <c r="O2288">
        <v>415</v>
      </c>
      <c r="P2288" s="66">
        <v>2.3999999999999998E-3</v>
      </c>
      <c r="Q2288">
        <v>412</v>
      </c>
      <c r="R2288">
        <v>419</v>
      </c>
      <c r="S2288">
        <v>412</v>
      </c>
      <c r="T2288" s="66">
        <v>9.7000000000000003E-3</v>
      </c>
      <c r="U2288" s="66">
        <v>-2.3E-3</v>
      </c>
      <c r="V2288" s="66">
        <v>-7.1000000000000004E-3</v>
      </c>
      <c r="W2288" s="66">
        <v>9.7000000000000003E-3</v>
      </c>
      <c r="X2288" s="1">
        <v>453900</v>
      </c>
      <c r="Y2288" s="1">
        <v>188628</v>
      </c>
      <c r="Z2288" s="1">
        <v>60862</v>
      </c>
      <c r="AA2288" t="s">
        <v>552</v>
      </c>
      <c r="AB2288" t="s">
        <v>851</v>
      </c>
      <c r="AC2288">
        <v>0</v>
      </c>
      <c r="AD2288">
        <v>4.03</v>
      </c>
      <c r="AE2288">
        <v>0</v>
      </c>
      <c r="AF2288">
        <v>1.7</v>
      </c>
      <c r="AG2288" s="1">
        <v>44000</v>
      </c>
      <c r="AH2288">
        <v>417</v>
      </c>
      <c r="AI2288" s="1">
        <v>7200</v>
      </c>
      <c r="AJ2288">
        <v>416</v>
      </c>
      <c r="AK2288" s="1">
        <v>14200</v>
      </c>
      <c r="AL2288" s="2">
        <v>0.63749999999999996</v>
      </c>
      <c r="AM2288" s="3">
        <v>46241</v>
      </c>
      <c r="AN2288" t="s">
        <v>298</v>
      </c>
      <c r="AO2288" t="s">
        <v>313</v>
      </c>
    </row>
    <row r="2289" spans="1:41">
      <c r="A2289" s="8">
        <v>46226</v>
      </c>
      <c r="B2289" s="67">
        <v>4045.52</v>
      </c>
      <c r="C2289" s="67">
        <v>0.31</v>
      </c>
      <c r="D2289" s="67">
        <v>66380</v>
      </c>
      <c r="E2289" s="67">
        <v>0.47</v>
      </c>
      <c r="F2289" s="69">
        <v>9432</v>
      </c>
      <c r="G2289" t="s">
        <v>111</v>
      </c>
      <c r="H2289">
        <v>0</v>
      </c>
      <c r="I2289" t="s">
        <v>288</v>
      </c>
      <c r="J2289" t="s">
        <v>289</v>
      </c>
      <c r="K2289" t="s">
        <v>295</v>
      </c>
      <c r="L2289">
        <v>149.30000000000001</v>
      </c>
      <c r="M2289">
        <v>-2.7</v>
      </c>
      <c r="N2289" s="66">
        <v>-1.78E-2</v>
      </c>
      <c r="O2289">
        <v>152</v>
      </c>
      <c r="P2289" s="66">
        <v>-1.77E-2</v>
      </c>
      <c r="Q2289">
        <v>151</v>
      </c>
      <c r="R2289">
        <v>151.19999999999999</v>
      </c>
      <c r="S2289">
        <v>149.30000000000001</v>
      </c>
      <c r="T2289" s="66">
        <v>-1.12E-2</v>
      </c>
      <c r="U2289" s="66">
        <v>-6.6E-3</v>
      </c>
      <c r="V2289" s="66">
        <v>-1.2500000000000001E-2</v>
      </c>
      <c r="W2289" s="66">
        <v>0</v>
      </c>
      <c r="X2289" s="1">
        <v>141843000</v>
      </c>
      <c r="Y2289" s="1">
        <v>21302498</v>
      </c>
      <c r="Z2289" s="1">
        <v>13519162</v>
      </c>
      <c r="AA2289" t="s">
        <v>503</v>
      </c>
      <c r="AB2289" t="s">
        <v>689</v>
      </c>
      <c r="AC2289">
        <v>12.44</v>
      </c>
      <c r="AD2289">
        <v>1.24</v>
      </c>
      <c r="AE2289">
        <v>3.62</v>
      </c>
      <c r="AF2289" t="s">
        <v>230</v>
      </c>
      <c r="AG2289" s="1">
        <v>2363700</v>
      </c>
      <c r="AH2289">
        <v>149.4</v>
      </c>
      <c r="AI2289" s="1">
        <v>1703900</v>
      </c>
      <c r="AJ2289">
        <v>149.30000000000001</v>
      </c>
      <c r="AK2289" s="1">
        <v>655900</v>
      </c>
      <c r="AL2289" s="2">
        <v>0.6381944444444444</v>
      </c>
      <c r="AM2289" s="3">
        <v>46240</v>
      </c>
      <c r="AN2289" t="s">
        <v>298</v>
      </c>
      <c r="AO2289" t="s">
        <v>351</v>
      </c>
    </row>
    <row r="2290" spans="1:41">
      <c r="A2290" s="8">
        <v>46226</v>
      </c>
      <c r="B2290" s="67">
        <v>4045.52</v>
      </c>
      <c r="C2290" s="67">
        <v>0.31</v>
      </c>
      <c r="D2290" s="67">
        <v>66380</v>
      </c>
      <c r="E2290" s="67">
        <v>0.47</v>
      </c>
      <c r="F2290" s="69">
        <v>9449</v>
      </c>
      <c r="G2290" t="s">
        <v>112</v>
      </c>
      <c r="H2290">
        <v>0</v>
      </c>
      <c r="I2290" t="s">
        <v>288</v>
      </c>
      <c r="J2290" t="s">
        <v>289</v>
      </c>
      <c r="K2290" t="s">
        <v>290</v>
      </c>
      <c r="L2290" s="36">
        <v>3957</v>
      </c>
      <c r="M2290">
        <v>7</v>
      </c>
      <c r="N2290" s="66">
        <v>1.8E-3</v>
      </c>
      <c r="O2290" s="36">
        <v>3950</v>
      </c>
      <c r="P2290" s="66">
        <v>1.6999999999999999E-3</v>
      </c>
      <c r="Q2290" s="36">
        <v>3911</v>
      </c>
      <c r="R2290" s="36">
        <v>4001</v>
      </c>
      <c r="S2290" s="36">
        <v>3896</v>
      </c>
      <c r="T2290" s="66">
        <v>1.17E-2</v>
      </c>
      <c r="U2290" s="66">
        <v>-3.2000000000000002E-3</v>
      </c>
      <c r="V2290" s="66">
        <v>-1.09E-2</v>
      </c>
      <c r="W2290" s="66">
        <v>1.5599999999999999E-2</v>
      </c>
      <c r="X2290" s="1">
        <v>238100</v>
      </c>
      <c r="Y2290" s="1">
        <v>942041</v>
      </c>
      <c r="Z2290" s="1">
        <v>424780</v>
      </c>
      <c r="AA2290" t="s">
        <v>847</v>
      </c>
      <c r="AB2290" t="s">
        <v>506</v>
      </c>
      <c r="AC2290">
        <v>16.78</v>
      </c>
      <c r="AD2290">
        <v>3.56</v>
      </c>
      <c r="AE2290">
        <v>1.97</v>
      </c>
      <c r="AF2290" t="s">
        <v>230</v>
      </c>
      <c r="AG2290" s="1">
        <v>2500</v>
      </c>
      <c r="AH2290" s="36">
        <v>3957</v>
      </c>
      <c r="AI2290">
        <v>200</v>
      </c>
      <c r="AJ2290" s="36">
        <v>3954</v>
      </c>
      <c r="AK2290" s="1">
        <v>600</v>
      </c>
      <c r="AL2290" s="2">
        <v>0.6381944444444444</v>
      </c>
      <c r="AM2290" s="3">
        <v>46248</v>
      </c>
      <c r="AN2290" t="s">
        <v>293</v>
      </c>
      <c r="AO2290" t="s">
        <v>351</v>
      </c>
    </row>
    <row r="2291" spans="1:41">
      <c r="A2291" s="8">
        <v>46226</v>
      </c>
      <c r="B2291" s="67">
        <v>4045.52</v>
      </c>
      <c r="C2291" s="67">
        <v>0.31</v>
      </c>
      <c r="D2291" s="67">
        <v>66380</v>
      </c>
      <c r="E2291" s="67">
        <v>0.47</v>
      </c>
      <c r="F2291" s="69">
        <v>9501</v>
      </c>
      <c r="G2291" t="s">
        <v>113</v>
      </c>
      <c r="H2291">
        <v>0</v>
      </c>
      <c r="I2291" t="s">
        <v>288</v>
      </c>
      <c r="J2291" t="s">
        <v>289</v>
      </c>
      <c r="K2291" t="s">
        <v>295</v>
      </c>
      <c r="L2291">
        <v>514.70000000000005</v>
      </c>
      <c r="M2291">
        <v>9.4</v>
      </c>
      <c r="N2291" s="66">
        <v>1.8599999999999998E-2</v>
      </c>
      <c r="O2291">
        <v>505.3</v>
      </c>
      <c r="P2291" s="66">
        <v>1.8599999999999998E-2</v>
      </c>
      <c r="Q2291">
        <v>506.2</v>
      </c>
      <c r="R2291">
        <v>524.6</v>
      </c>
      <c r="S2291">
        <v>505.5</v>
      </c>
      <c r="T2291" s="66">
        <v>1.67E-2</v>
      </c>
      <c r="U2291" s="66">
        <v>-5.0000000000000001E-4</v>
      </c>
      <c r="V2291" s="66">
        <v>-1.8800000000000001E-2</v>
      </c>
      <c r="W2291" s="66">
        <v>1.8100000000000002E-2</v>
      </c>
      <c r="X2291" s="1">
        <v>30793000</v>
      </c>
      <c r="Y2291" s="1">
        <v>15885988</v>
      </c>
      <c r="Z2291" s="1">
        <v>827131</v>
      </c>
      <c r="AA2291" t="s">
        <v>507</v>
      </c>
      <c r="AB2291" t="s">
        <v>703</v>
      </c>
      <c r="AC2291">
        <v>3.29</v>
      </c>
      <c r="AD2291">
        <v>0.34</v>
      </c>
      <c r="AE2291">
        <v>0</v>
      </c>
      <c r="AF2291" t="s">
        <v>230</v>
      </c>
      <c r="AG2291" s="1">
        <v>653300</v>
      </c>
      <c r="AH2291">
        <v>514.70000000000005</v>
      </c>
      <c r="AI2291" s="1">
        <v>3000</v>
      </c>
      <c r="AJ2291">
        <v>514.6</v>
      </c>
      <c r="AK2291" s="1">
        <v>3200</v>
      </c>
      <c r="AL2291" s="2">
        <v>0.6381944444444444</v>
      </c>
      <c r="AM2291" s="3">
        <v>46232</v>
      </c>
      <c r="AN2291" t="s">
        <v>298</v>
      </c>
      <c r="AO2291" t="s">
        <v>509</v>
      </c>
    </row>
    <row r="2292" spans="1:41">
      <c r="A2292" s="8">
        <v>46226</v>
      </c>
      <c r="B2292" s="67">
        <v>4045.52</v>
      </c>
      <c r="C2292" s="67">
        <v>0.31</v>
      </c>
      <c r="D2292" s="67">
        <v>66380</v>
      </c>
      <c r="E2292" s="67">
        <v>0.47</v>
      </c>
      <c r="F2292" s="69">
        <v>9531</v>
      </c>
      <c r="G2292" t="s">
        <v>114</v>
      </c>
      <c r="H2292">
        <v>0</v>
      </c>
      <c r="I2292" t="s">
        <v>288</v>
      </c>
      <c r="J2292" t="s">
        <v>289</v>
      </c>
      <c r="K2292" t="s">
        <v>295</v>
      </c>
      <c r="L2292" s="36">
        <v>6140</v>
      </c>
      <c r="M2292">
        <v>-11</v>
      </c>
      <c r="N2292" s="66">
        <v>-1.8E-3</v>
      </c>
      <c r="O2292" s="36">
        <v>6151</v>
      </c>
      <c r="P2292" s="66">
        <v>-1.6999999999999999E-3</v>
      </c>
      <c r="Q2292" s="36">
        <v>6151</v>
      </c>
      <c r="R2292" s="36">
        <v>6168</v>
      </c>
      <c r="S2292" s="36">
        <v>6126</v>
      </c>
      <c r="T2292" s="66">
        <v>-1.6999999999999999E-3</v>
      </c>
      <c r="U2292" s="66">
        <v>-5.9999999999999995E-4</v>
      </c>
      <c r="V2292" s="66">
        <v>-4.4999999999999997E-3</v>
      </c>
      <c r="W2292" s="66">
        <v>2.2000000000000001E-3</v>
      </c>
      <c r="X2292" s="1">
        <v>419000</v>
      </c>
      <c r="Y2292" s="1">
        <v>2575350</v>
      </c>
      <c r="Z2292" s="1">
        <v>2056649</v>
      </c>
      <c r="AA2292" t="s">
        <v>510</v>
      </c>
      <c r="AB2292" t="s">
        <v>704</v>
      </c>
      <c r="AC2292">
        <v>14.8</v>
      </c>
      <c r="AD2292">
        <v>1.19</v>
      </c>
      <c r="AE2292">
        <v>1.95</v>
      </c>
      <c r="AF2292" t="s">
        <v>230</v>
      </c>
      <c r="AG2292" s="1">
        <v>22800</v>
      </c>
      <c r="AH2292" s="36">
        <v>6142</v>
      </c>
      <c r="AI2292" s="1">
        <v>600</v>
      </c>
      <c r="AJ2292" s="36">
        <v>6140</v>
      </c>
      <c r="AK2292">
        <v>400</v>
      </c>
      <c r="AL2292" s="2">
        <v>0.6381944444444444</v>
      </c>
      <c r="AM2292" s="3">
        <v>46233</v>
      </c>
      <c r="AN2292" t="s">
        <v>298</v>
      </c>
      <c r="AO2292" t="s">
        <v>509</v>
      </c>
    </row>
    <row r="2293" spans="1:41">
      <c r="A2293" s="8">
        <v>46226</v>
      </c>
      <c r="B2293" s="67">
        <v>4045.52</v>
      </c>
      <c r="C2293" s="67">
        <v>0.31</v>
      </c>
      <c r="D2293" s="67">
        <v>66380</v>
      </c>
      <c r="E2293" s="67">
        <v>0.47</v>
      </c>
      <c r="F2293" s="69">
        <v>9882</v>
      </c>
      <c r="G2293" t="s">
        <v>115</v>
      </c>
      <c r="H2293">
        <v>0</v>
      </c>
      <c r="I2293" t="s">
        <v>288</v>
      </c>
      <c r="J2293" t="s">
        <v>289</v>
      </c>
      <c r="K2293" t="s">
        <v>295</v>
      </c>
      <c r="L2293" s="36">
        <v>1783</v>
      </c>
      <c r="M2293">
        <v>-20</v>
      </c>
      <c r="N2293" s="66">
        <v>-1.11E-2</v>
      </c>
      <c r="O2293" s="36">
        <v>1803</v>
      </c>
      <c r="P2293" s="66">
        <v>-1.0999999999999999E-2</v>
      </c>
      <c r="Q2293" s="36">
        <v>1797</v>
      </c>
      <c r="R2293" s="36">
        <v>1798</v>
      </c>
      <c r="S2293" s="36">
        <v>1783</v>
      </c>
      <c r="T2293" s="66">
        <v>-7.7000000000000002E-3</v>
      </c>
      <c r="U2293" s="66">
        <v>-3.8999999999999998E-3</v>
      </c>
      <c r="V2293" s="66">
        <v>-8.3000000000000001E-3</v>
      </c>
      <c r="W2293" s="66">
        <v>0</v>
      </c>
      <c r="X2293" s="1">
        <v>117800</v>
      </c>
      <c r="Y2293" s="1">
        <v>210861</v>
      </c>
      <c r="Z2293" s="1">
        <v>153376</v>
      </c>
      <c r="AA2293" t="s">
        <v>720</v>
      </c>
      <c r="AB2293" t="s">
        <v>513</v>
      </c>
      <c r="AC2293">
        <v>11.63</v>
      </c>
      <c r="AD2293">
        <v>1.23</v>
      </c>
      <c r="AE2293">
        <v>3.81</v>
      </c>
      <c r="AF2293" t="s">
        <v>230</v>
      </c>
      <c r="AG2293">
        <v>0</v>
      </c>
      <c r="AH2293" s="36">
        <v>1784</v>
      </c>
      <c r="AI2293" s="1">
        <v>1100</v>
      </c>
      <c r="AJ2293" s="36">
        <v>1782</v>
      </c>
      <c r="AK2293" s="1">
        <v>1800</v>
      </c>
      <c r="AL2293" s="2">
        <v>0.6381944444444444</v>
      </c>
      <c r="AM2293" s="3">
        <v>46234</v>
      </c>
      <c r="AN2293" t="s">
        <v>298</v>
      </c>
      <c r="AO2293" t="s">
        <v>322</v>
      </c>
    </row>
    <row r="2294" spans="1:41">
      <c r="F2294" s="69">
        <v>6502</v>
      </c>
      <c r="I2294" t="s">
        <v>514</v>
      </c>
      <c r="P2294" t="s">
        <v>230</v>
      </c>
      <c r="T2294" t="s">
        <v>230</v>
      </c>
      <c r="U2294" t="s">
        <v>230</v>
      </c>
      <c r="V2294" t="s">
        <v>230</v>
      </c>
      <c r="W2294" t="s">
        <v>230</v>
      </c>
      <c r="AF2294" t="s">
        <v>230</v>
      </c>
      <c r="AG2294" t="s">
        <v>230</v>
      </c>
      <c r="AO2294" t="s">
        <v>515</v>
      </c>
    </row>
    <row r="2295" spans="1:41">
      <c r="F2295" s="69">
        <v>5759</v>
      </c>
      <c r="I2295" t="s">
        <v>514</v>
      </c>
      <c r="P2295" t="s">
        <v>230</v>
      </c>
      <c r="T2295" t="s">
        <v>230</v>
      </c>
      <c r="U2295" t="s">
        <v>230</v>
      </c>
      <c r="V2295" t="s">
        <v>230</v>
      </c>
      <c r="W2295" t="s">
        <v>230</v>
      </c>
      <c r="AF2295" t="s">
        <v>230</v>
      </c>
      <c r="AG2295" t="s">
        <v>230</v>
      </c>
      <c r="AO2295" t="s">
        <v>515</v>
      </c>
    </row>
    <row r="2299" spans="1:41">
      <c r="B2299" cm="1">
        <f t="array" ref="B2299">_xll.RssIndexMarket("TOPX", "現在値")</f>
        <v>3952.5</v>
      </c>
      <c r="C2299" cm="1">
        <f t="array" ref="C2299">_xll.RssIndexMarket("TOPX", "前日比率")</f>
        <v>-0.54</v>
      </c>
      <c r="D2299" s="71" cm="1">
        <f t="array" ref="D2299">_xll.RssIndexMarket("N225.FUT01.OS", "現在値")</f>
        <v>61710</v>
      </c>
      <c r="E2299" s="6" cm="1">
        <f t="array" ref="E2299">_xll.RssIndexMarket("N225.FUT01.OS", "前日比率")</f>
        <v>-1.18</v>
      </c>
    </row>
    <row r="2300" spans="1:41">
      <c r="A2300" s="8" t="s">
        <v>0</v>
      </c>
      <c r="B2300" t="s">
        <v>116</v>
      </c>
      <c r="C2300" t="s">
        <v>1</v>
      </c>
      <c r="D2300" t="s">
        <v>2</v>
      </c>
      <c r="E2300" t="s">
        <v>3</v>
      </c>
      <c r="F2300" s="69" t="s">
        <v>4</v>
      </c>
      <c r="G2300" t="s">
        <v>5</v>
      </c>
      <c r="H2300" t="s">
        <v>268</v>
      </c>
      <c r="I2300" t="s">
        <v>269</v>
      </c>
      <c r="J2300" t="s">
        <v>270</v>
      </c>
      <c r="K2300" t="s">
        <v>271</v>
      </c>
      <c r="L2300" t="s">
        <v>6</v>
      </c>
      <c r="M2300" t="s">
        <v>7</v>
      </c>
      <c r="N2300" t="s">
        <v>8</v>
      </c>
      <c r="O2300" t="s">
        <v>9</v>
      </c>
      <c r="P2300" t="s">
        <v>272</v>
      </c>
      <c r="Q2300" t="s">
        <v>10</v>
      </c>
      <c r="R2300" t="s">
        <v>11</v>
      </c>
      <c r="S2300" t="s">
        <v>12</v>
      </c>
      <c r="T2300" t="s">
        <v>273</v>
      </c>
      <c r="U2300" t="s">
        <v>274</v>
      </c>
      <c r="V2300" t="s">
        <v>275</v>
      </c>
      <c r="W2300" t="s">
        <v>276</v>
      </c>
      <c r="X2300" t="s">
        <v>13</v>
      </c>
      <c r="Y2300" t="s">
        <v>277</v>
      </c>
      <c r="Z2300" t="s">
        <v>278</v>
      </c>
      <c r="AA2300" t="s">
        <v>14</v>
      </c>
      <c r="AB2300" t="s">
        <v>15</v>
      </c>
      <c r="AC2300" t="s">
        <v>279</v>
      </c>
      <c r="AD2300" t="s">
        <v>280</v>
      </c>
      <c r="AE2300" t="s">
        <v>281</v>
      </c>
      <c r="AF2300" t="s">
        <v>282</v>
      </c>
      <c r="AG2300" t="s">
        <v>283</v>
      </c>
      <c r="AH2300" t="s">
        <v>284</v>
      </c>
      <c r="AI2300" t="s">
        <v>16</v>
      </c>
      <c r="AJ2300" t="s">
        <v>17</v>
      </c>
      <c r="AK2300" t="s">
        <v>18</v>
      </c>
      <c r="AL2300" t="s">
        <v>19</v>
      </c>
      <c r="AM2300" t="s">
        <v>20</v>
      </c>
      <c r="AN2300" t="s">
        <v>285</v>
      </c>
      <c r="AO2300" t="s">
        <v>286</v>
      </c>
    </row>
    <row r="2301" spans="1:41">
      <c r="A2301" s="8">
        <v>46227</v>
      </c>
      <c r="B2301" s="67">
        <v>4005.96</v>
      </c>
      <c r="C2301">
        <v>-1.18</v>
      </c>
      <c r="D2301">
        <v>64650</v>
      </c>
      <c r="E2301" s="67">
        <v>-2.56</v>
      </c>
      <c r="F2301" s="69">
        <v>1605</v>
      </c>
      <c r="G2301" t="s">
        <v>21</v>
      </c>
      <c r="H2301">
        <v>0</v>
      </c>
      <c r="I2301" t="s">
        <v>288</v>
      </c>
      <c r="J2301" t="s">
        <v>289</v>
      </c>
      <c r="K2301" t="s">
        <v>290</v>
      </c>
      <c r="L2301" s="36">
        <v>3739</v>
      </c>
      <c r="M2301">
        <v>42</v>
      </c>
      <c r="N2301" s="66">
        <v>1.14E-2</v>
      </c>
      <c r="O2301" s="36">
        <v>3697</v>
      </c>
      <c r="P2301" s="66">
        <v>1.1299999999999999E-2</v>
      </c>
      <c r="Q2301" s="36">
        <v>3760</v>
      </c>
      <c r="R2301" s="36">
        <v>3761</v>
      </c>
      <c r="S2301" s="36">
        <v>3691</v>
      </c>
      <c r="T2301" s="66">
        <v>-5.4999999999999997E-3</v>
      </c>
      <c r="U2301" s="66">
        <v>4.1999999999999997E-3</v>
      </c>
      <c r="V2301" s="66">
        <v>-5.7999999999999996E-3</v>
      </c>
      <c r="W2301" s="66">
        <v>1.2999999999999999E-2</v>
      </c>
      <c r="X2301" s="1">
        <v>5261200</v>
      </c>
      <c r="Y2301" s="1">
        <v>19609701</v>
      </c>
      <c r="Z2301" s="1">
        <v>4707909</v>
      </c>
      <c r="AA2301" t="s">
        <v>291</v>
      </c>
      <c r="AB2301" t="s">
        <v>292</v>
      </c>
      <c r="AC2301">
        <v>9.65</v>
      </c>
      <c r="AD2301">
        <v>0.91</v>
      </c>
      <c r="AE2301">
        <v>2.89</v>
      </c>
      <c r="AF2301" t="s">
        <v>230</v>
      </c>
      <c r="AG2301" s="1">
        <v>313200</v>
      </c>
      <c r="AH2301" s="36">
        <v>3739</v>
      </c>
      <c r="AI2301" s="1">
        <v>4600</v>
      </c>
      <c r="AJ2301" s="36">
        <v>3738</v>
      </c>
      <c r="AK2301" s="1">
        <v>2100</v>
      </c>
      <c r="AL2301" s="2">
        <v>0.63958333333333328</v>
      </c>
      <c r="AM2301" s="3">
        <v>46241</v>
      </c>
      <c r="AN2301" t="s">
        <v>293</v>
      </c>
      <c r="AO2301" t="s">
        <v>294</v>
      </c>
    </row>
    <row r="2302" spans="1:41">
      <c r="A2302" s="8">
        <v>46227</v>
      </c>
      <c r="B2302" s="67">
        <v>4005.96</v>
      </c>
      <c r="C2302" s="67">
        <v>-1.18</v>
      </c>
      <c r="D2302" s="67">
        <v>64650</v>
      </c>
      <c r="E2302" s="67">
        <v>-2.56</v>
      </c>
      <c r="F2302" s="69">
        <v>1833</v>
      </c>
      <c r="G2302" t="s">
        <v>24</v>
      </c>
      <c r="H2302">
        <v>0</v>
      </c>
      <c r="I2302" t="s">
        <v>288</v>
      </c>
      <c r="J2302" t="s">
        <v>289</v>
      </c>
      <c r="K2302" t="s">
        <v>290</v>
      </c>
      <c r="L2302" s="36">
        <v>5730</v>
      </c>
      <c r="M2302">
        <v>0</v>
      </c>
      <c r="N2302" s="66">
        <v>0</v>
      </c>
      <c r="O2302" s="36">
        <v>5730</v>
      </c>
      <c r="P2302" s="66">
        <v>0</v>
      </c>
      <c r="Q2302" s="36">
        <v>5740</v>
      </c>
      <c r="R2302" s="36">
        <v>5740</v>
      </c>
      <c r="S2302" s="36">
        <v>5690</v>
      </c>
      <c r="T2302" s="66">
        <v>-1.6999999999999999E-3</v>
      </c>
      <c r="U2302" s="66">
        <v>1.6999999999999999E-3</v>
      </c>
      <c r="V2302" s="66">
        <v>-1.6999999999999999E-3</v>
      </c>
      <c r="W2302" s="66">
        <v>7.0000000000000001E-3</v>
      </c>
      <c r="X2302" s="1">
        <v>116200</v>
      </c>
      <c r="Y2302" s="1">
        <v>665533</v>
      </c>
      <c r="Z2302" s="1">
        <v>221551</v>
      </c>
      <c r="AA2302" t="s">
        <v>296</v>
      </c>
      <c r="AB2302" t="s">
        <v>572</v>
      </c>
      <c r="AC2302">
        <v>13.35</v>
      </c>
      <c r="AD2302">
        <v>1.04</v>
      </c>
      <c r="AE2302">
        <v>5.24</v>
      </c>
      <c r="AF2302">
        <v>3.3</v>
      </c>
      <c r="AG2302">
        <v>0</v>
      </c>
      <c r="AH2302" s="36">
        <v>5730</v>
      </c>
      <c r="AI2302" s="1">
        <v>1700</v>
      </c>
      <c r="AJ2302" s="36">
        <v>5720</v>
      </c>
      <c r="AK2302" s="1">
        <v>1900</v>
      </c>
      <c r="AL2302" s="2">
        <v>0.6381944444444444</v>
      </c>
      <c r="AM2302" s="3">
        <v>46241</v>
      </c>
      <c r="AN2302" t="s">
        <v>298</v>
      </c>
      <c r="AO2302" t="s">
        <v>299</v>
      </c>
    </row>
    <row r="2303" spans="1:41">
      <c r="A2303" s="8">
        <v>46227</v>
      </c>
      <c r="B2303" s="67">
        <v>4005.96</v>
      </c>
      <c r="C2303" s="67">
        <v>-1.18</v>
      </c>
      <c r="D2303" s="67">
        <v>64650</v>
      </c>
      <c r="E2303" s="67">
        <v>-2.56</v>
      </c>
      <c r="F2303" s="69">
        <v>1911</v>
      </c>
      <c r="G2303" t="s">
        <v>25</v>
      </c>
      <c r="H2303">
        <v>0</v>
      </c>
      <c r="I2303" t="s">
        <v>288</v>
      </c>
      <c r="J2303" t="s">
        <v>289</v>
      </c>
      <c r="K2303" t="s">
        <v>290</v>
      </c>
      <c r="L2303" s="36">
        <v>1320.5</v>
      </c>
      <c r="M2303">
        <v>-7.5</v>
      </c>
      <c r="N2303" s="66">
        <v>-5.5999999999999999E-3</v>
      </c>
      <c r="O2303" s="36">
        <v>1328</v>
      </c>
      <c r="P2303" s="66">
        <v>-5.5999999999999999E-3</v>
      </c>
      <c r="Q2303" s="36">
        <v>1308</v>
      </c>
      <c r="R2303" s="36">
        <v>1320.5</v>
      </c>
      <c r="S2303" s="36">
        <v>1302.5</v>
      </c>
      <c r="T2303" s="66">
        <v>9.4999999999999998E-3</v>
      </c>
      <c r="U2303" s="66">
        <v>3.0000000000000001E-3</v>
      </c>
      <c r="V2303" s="66">
        <v>0</v>
      </c>
      <c r="W2303" s="66">
        <v>1.38E-2</v>
      </c>
      <c r="X2303" s="1">
        <v>1773000</v>
      </c>
      <c r="Y2303" s="1">
        <v>2328482</v>
      </c>
      <c r="Z2303" s="1">
        <v>816816</v>
      </c>
      <c r="AA2303" t="s">
        <v>300</v>
      </c>
      <c r="AB2303" t="s">
        <v>301</v>
      </c>
      <c r="AC2303">
        <v>8.41</v>
      </c>
      <c r="AD2303">
        <v>0.8</v>
      </c>
      <c r="AE2303">
        <v>3.79</v>
      </c>
      <c r="AF2303" t="s">
        <v>230</v>
      </c>
      <c r="AG2303" s="1">
        <v>300500</v>
      </c>
      <c r="AH2303" s="36">
        <v>1320.5</v>
      </c>
      <c r="AI2303">
        <v>800</v>
      </c>
      <c r="AJ2303" s="36">
        <v>1320</v>
      </c>
      <c r="AK2303" s="1">
        <v>5000</v>
      </c>
      <c r="AL2303" s="2">
        <v>0.63958333333333328</v>
      </c>
      <c r="AM2303" s="3">
        <v>46241</v>
      </c>
      <c r="AN2303" t="s">
        <v>293</v>
      </c>
      <c r="AO2303" t="s">
        <v>299</v>
      </c>
    </row>
    <row r="2304" spans="1:41">
      <c r="A2304" s="8">
        <v>46227</v>
      </c>
      <c r="B2304" s="67">
        <v>4005.96</v>
      </c>
      <c r="C2304" s="67">
        <v>-1.18</v>
      </c>
      <c r="D2304" s="67">
        <v>64650</v>
      </c>
      <c r="E2304" s="67">
        <v>-2.56</v>
      </c>
      <c r="F2304" s="69">
        <v>1925</v>
      </c>
      <c r="G2304" t="s">
        <v>26</v>
      </c>
      <c r="H2304">
        <v>0</v>
      </c>
      <c r="I2304" t="s">
        <v>288</v>
      </c>
      <c r="J2304" t="s">
        <v>289</v>
      </c>
      <c r="K2304" t="s">
        <v>290</v>
      </c>
      <c r="L2304" s="36">
        <v>4585</v>
      </c>
      <c r="M2304">
        <v>19</v>
      </c>
      <c r="N2304" s="66">
        <v>4.1999999999999997E-3</v>
      </c>
      <c r="O2304" s="36">
        <v>4566</v>
      </c>
      <c r="P2304" s="66">
        <v>4.1000000000000003E-3</v>
      </c>
      <c r="Q2304" s="36">
        <v>4546</v>
      </c>
      <c r="R2304" s="36">
        <v>4595</v>
      </c>
      <c r="S2304" s="36">
        <v>4520</v>
      </c>
      <c r="T2304" s="66">
        <v>8.5000000000000006E-3</v>
      </c>
      <c r="U2304" s="66">
        <v>-1.5E-3</v>
      </c>
      <c r="V2304" s="66">
        <v>-2.0999999999999999E-3</v>
      </c>
      <c r="W2304" s="66">
        <v>1.43E-2</v>
      </c>
      <c r="X2304" s="1">
        <v>808200</v>
      </c>
      <c r="Y2304" s="1">
        <v>3693755</v>
      </c>
      <c r="Z2304" s="1">
        <v>3024431</v>
      </c>
      <c r="AA2304" t="s">
        <v>302</v>
      </c>
      <c r="AB2304" t="s">
        <v>573</v>
      </c>
      <c r="AC2304">
        <v>12.51</v>
      </c>
      <c r="AD2304">
        <v>0.98</v>
      </c>
      <c r="AE2304">
        <v>3.84</v>
      </c>
      <c r="AF2304" t="s">
        <v>230</v>
      </c>
      <c r="AG2304" s="1">
        <v>18900</v>
      </c>
      <c r="AH2304" s="36">
        <v>4585</v>
      </c>
      <c r="AI2304">
        <v>700</v>
      </c>
      <c r="AJ2304" s="36">
        <v>4584</v>
      </c>
      <c r="AK2304" s="1">
        <v>2300</v>
      </c>
      <c r="AL2304" s="2">
        <v>0.63888888888888884</v>
      </c>
      <c r="AM2304" s="3">
        <v>46240</v>
      </c>
      <c r="AN2304" t="s">
        <v>298</v>
      </c>
      <c r="AO2304" t="s">
        <v>299</v>
      </c>
    </row>
    <row r="2305" spans="1:41">
      <c r="A2305" s="8">
        <v>46227</v>
      </c>
      <c r="B2305" s="67">
        <v>4005.96</v>
      </c>
      <c r="C2305" s="67">
        <v>-1.18</v>
      </c>
      <c r="D2305" s="67">
        <v>64650</v>
      </c>
      <c r="E2305" s="67">
        <v>-2.56</v>
      </c>
      <c r="F2305" s="69">
        <v>1928</v>
      </c>
      <c r="G2305" t="s">
        <v>27</v>
      </c>
      <c r="H2305">
        <v>0</v>
      </c>
      <c r="I2305" t="s">
        <v>288</v>
      </c>
      <c r="J2305" t="s">
        <v>289</v>
      </c>
      <c r="K2305" t="s">
        <v>290</v>
      </c>
      <c r="L2305" s="36">
        <v>3528</v>
      </c>
      <c r="M2305">
        <v>14</v>
      </c>
      <c r="N2305" s="66">
        <v>4.0000000000000001E-3</v>
      </c>
      <c r="O2305" s="36">
        <v>3514</v>
      </c>
      <c r="P2305" s="66">
        <v>3.8999999999999998E-3</v>
      </c>
      <c r="Q2305" s="36">
        <v>3500</v>
      </c>
      <c r="R2305" s="36">
        <v>3533</v>
      </c>
      <c r="S2305" s="36">
        <v>3483</v>
      </c>
      <c r="T2305" s="66">
        <v>8.0000000000000002E-3</v>
      </c>
      <c r="U2305" s="66">
        <v>1.9E-3</v>
      </c>
      <c r="V2305" s="66">
        <v>-1.4E-3</v>
      </c>
      <c r="W2305" s="66">
        <v>1.29E-2</v>
      </c>
      <c r="X2305" s="1">
        <v>1631500</v>
      </c>
      <c r="Y2305" s="1">
        <v>5727275</v>
      </c>
      <c r="Z2305" s="1">
        <v>2298793</v>
      </c>
      <c r="AA2305" t="s">
        <v>304</v>
      </c>
      <c r="AB2305" t="s">
        <v>574</v>
      </c>
      <c r="AC2305">
        <v>10.49</v>
      </c>
      <c r="AD2305">
        <v>1.06</v>
      </c>
      <c r="AE2305">
        <v>4.1100000000000003</v>
      </c>
      <c r="AF2305" t="s">
        <v>230</v>
      </c>
      <c r="AG2305" s="1">
        <v>245500</v>
      </c>
      <c r="AH2305" s="36">
        <v>3528</v>
      </c>
      <c r="AI2305" s="1">
        <v>1300</v>
      </c>
      <c r="AJ2305" s="36">
        <v>3527</v>
      </c>
      <c r="AK2305" s="1">
        <v>5000</v>
      </c>
      <c r="AL2305" s="2">
        <v>0.63888888888888884</v>
      </c>
      <c r="AN2305" t="s">
        <v>306</v>
      </c>
      <c r="AO2305" t="s">
        <v>299</v>
      </c>
    </row>
    <row r="2306" spans="1:41">
      <c r="A2306" s="8">
        <v>46227</v>
      </c>
      <c r="B2306" s="67">
        <v>4005.96</v>
      </c>
      <c r="C2306" s="67">
        <v>-1.18</v>
      </c>
      <c r="D2306" s="67">
        <v>64650</v>
      </c>
      <c r="E2306" s="67">
        <v>-2.56</v>
      </c>
      <c r="F2306" s="69">
        <v>1929</v>
      </c>
      <c r="G2306" t="s">
        <v>28</v>
      </c>
      <c r="H2306">
        <v>0</v>
      </c>
      <c r="I2306" t="s">
        <v>288</v>
      </c>
      <c r="J2306" t="s">
        <v>289</v>
      </c>
      <c r="K2306" t="s">
        <v>295</v>
      </c>
      <c r="L2306" s="36">
        <v>1134</v>
      </c>
      <c r="M2306">
        <v>-6</v>
      </c>
      <c r="N2306" s="66">
        <v>-5.3E-3</v>
      </c>
      <c r="O2306" s="36">
        <v>1140</v>
      </c>
      <c r="P2306" s="66">
        <v>-5.1999999999999998E-3</v>
      </c>
      <c r="Q2306" s="36">
        <v>1134</v>
      </c>
      <c r="R2306" s="36">
        <v>1139</v>
      </c>
      <c r="S2306" s="36">
        <v>1129</v>
      </c>
      <c r="T2306" s="66">
        <v>0</v>
      </c>
      <c r="U2306" s="66">
        <v>1.6999999999999999E-3</v>
      </c>
      <c r="V2306" s="66">
        <v>-4.3E-3</v>
      </c>
      <c r="W2306" s="66">
        <v>4.4000000000000003E-3</v>
      </c>
      <c r="X2306" s="1">
        <v>55700</v>
      </c>
      <c r="Y2306" s="1">
        <v>63076</v>
      </c>
      <c r="Z2306" s="1">
        <v>47396</v>
      </c>
      <c r="AA2306" t="s">
        <v>307</v>
      </c>
      <c r="AB2306" t="s">
        <v>575</v>
      </c>
      <c r="AC2306">
        <v>12.81</v>
      </c>
      <c r="AD2306">
        <v>1.25</v>
      </c>
      <c r="AE2306">
        <v>4.41</v>
      </c>
      <c r="AF2306" t="s">
        <v>230</v>
      </c>
      <c r="AG2306" s="1">
        <v>13800</v>
      </c>
      <c r="AH2306" s="36">
        <v>1136</v>
      </c>
      <c r="AI2306">
        <v>200</v>
      </c>
      <c r="AJ2306" s="36">
        <v>1135</v>
      </c>
      <c r="AK2306">
        <v>500</v>
      </c>
      <c r="AL2306" s="2">
        <v>0.63541666666666663</v>
      </c>
      <c r="AM2306" s="3">
        <v>46241</v>
      </c>
      <c r="AN2306" t="s">
        <v>298</v>
      </c>
      <c r="AO2306" t="s">
        <v>299</v>
      </c>
    </row>
    <row r="2307" spans="1:41">
      <c r="A2307" s="8">
        <v>46227</v>
      </c>
      <c r="B2307" s="67">
        <v>4005.96</v>
      </c>
      <c r="C2307" s="67">
        <v>-1.18</v>
      </c>
      <c r="D2307" s="67">
        <v>64650</v>
      </c>
      <c r="E2307" s="67">
        <v>-2.56</v>
      </c>
      <c r="F2307" s="69">
        <v>1963</v>
      </c>
      <c r="G2307" t="s">
        <v>29</v>
      </c>
      <c r="H2307">
        <v>0</v>
      </c>
      <c r="I2307" t="s">
        <v>288</v>
      </c>
      <c r="J2307" t="s">
        <v>289</v>
      </c>
      <c r="K2307" t="s">
        <v>290</v>
      </c>
      <c r="L2307" s="36">
        <v>2287.5</v>
      </c>
      <c r="M2307">
        <v>-29</v>
      </c>
      <c r="N2307" s="66">
        <v>-1.2500000000000001E-2</v>
      </c>
      <c r="O2307" s="36">
        <v>2316.5</v>
      </c>
      <c r="P2307" s="66">
        <v>-1.2500000000000001E-2</v>
      </c>
      <c r="Q2307" s="36">
        <v>2280</v>
      </c>
      <c r="R2307" s="36">
        <v>2324.5</v>
      </c>
      <c r="S2307" s="36">
        <v>2273</v>
      </c>
      <c r="T2307" s="66">
        <v>3.2000000000000002E-3</v>
      </c>
      <c r="U2307" s="66">
        <v>-8.0000000000000002E-3</v>
      </c>
      <c r="V2307" s="66">
        <v>-1.5900000000000001E-2</v>
      </c>
      <c r="W2307" s="66">
        <v>6.3E-3</v>
      </c>
      <c r="X2307" s="1">
        <v>893300</v>
      </c>
      <c r="Y2307" s="1">
        <v>2050095</v>
      </c>
      <c r="Z2307" s="1">
        <v>558820</v>
      </c>
      <c r="AA2307" t="s">
        <v>309</v>
      </c>
      <c r="AB2307" t="s">
        <v>310</v>
      </c>
      <c r="AC2307">
        <v>12.03</v>
      </c>
      <c r="AD2307">
        <v>1.28</v>
      </c>
      <c r="AE2307">
        <v>2.27</v>
      </c>
      <c r="AF2307" t="s">
        <v>230</v>
      </c>
      <c r="AG2307" s="1">
        <v>33800</v>
      </c>
      <c r="AH2307" s="36">
        <v>2288</v>
      </c>
      <c r="AI2307">
        <v>100</v>
      </c>
      <c r="AJ2307" s="36">
        <v>2287.5</v>
      </c>
      <c r="AK2307">
        <v>900</v>
      </c>
      <c r="AL2307" s="2">
        <v>0.63888888888888884</v>
      </c>
      <c r="AM2307" s="3">
        <v>46241</v>
      </c>
      <c r="AN2307" t="s">
        <v>298</v>
      </c>
      <c r="AO2307" t="s">
        <v>299</v>
      </c>
    </row>
    <row r="2308" spans="1:41">
      <c r="A2308" s="8">
        <v>46227</v>
      </c>
      <c r="B2308" s="67">
        <v>4005.96</v>
      </c>
      <c r="C2308" s="67">
        <v>-1.18</v>
      </c>
      <c r="D2308" s="67">
        <v>64650</v>
      </c>
      <c r="E2308" s="67">
        <v>-2.56</v>
      </c>
      <c r="F2308" s="69">
        <v>2124</v>
      </c>
      <c r="G2308" t="s">
        <v>30</v>
      </c>
      <c r="H2308">
        <v>0</v>
      </c>
      <c r="I2308" t="s">
        <v>288</v>
      </c>
      <c r="J2308" t="s">
        <v>289</v>
      </c>
      <c r="K2308" t="s">
        <v>295</v>
      </c>
      <c r="L2308">
        <v>921</v>
      </c>
      <c r="M2308">
        <v>11</v>
      </c>
      <c r="N2308" s="66">
        <v>1.21E-2</v>
      </c>
      <c r="O2308">
        <v>910</v>
      </c>
      <c r="P2308" s="66">
        <v>1.2E-2</v>
      </c>
      <c r="Q2308">
        <v>903</v>
      </c>
      <c r="R2308">
        <v>925</v>
      </c>
      <c r="S2308">
        <v>899</v>
      </c>
      <c r="T2308" s="66">
        <v>1.9900000000000001E-2</v>
      </c>
      <c r="U2308" s="66">
        <v>5.4000000000000003E-3</v>
      </c>
      <c r="V2308" s="66">
        <v>-4.3E-3</v>
      </c>
      <c r="W2308" s="66">
        <v>2.4400000000000002E-2</v>
      </c>
      <c r="X2308" s="1">
        <v>506200</v>
      </c>
      <c r="Y2308" s="1">
        <v>461280</v>
      </c>
      <c r="Z2308" s="1">
        <v>152478</v>
      </c>
      <c r="AA2308" t="s">
        <v>311</v>
      </c>
      <c r="AB2308" t="s">
        <v>312</v>
      </c>
      <c r="AC2308">
        <v>17.02</v>
      </c>
      <c r="AD2308">
        <v>6.52</v>
      </c>
      <c r="AE2308">
        <v>4.13</v>
      </c>
      <c r="AF2308" t="s">
        <v>230</v>
      </c>
      <c r="AG2308" s="1">
        <v>36800</v>
      </c>
      <c r="AH2308">
        <v>922</v>
      </c>
      <c r="AI2308" s="1">
        <v>3600</v>
      </c>
      <c r="AJ2308">
        <v>921</v>
      </c>
      <c r="AK2308" s="1">
        <v>2100</v>
      </c>
      <c r="AL2308" s="2">
        <v>0.63888888888888884</v>
      </c>
      <c r="AM2308" s="3">
        <v>46246</v>
      </c>
      <c r="AN2308" t="s">
        <v>293</v>
      </c>
      <c r="AO2308" t="s">
        <v>313</v>
      </c>
    </row>
    <row r="2309" spans="1:41">
      <c r="A2309" s="8">
        <v>46227</v>
      </c>
      <c r="B2309" s="67">
        <v>4005.96</v>
      </c>
      <c r="C2309" s="67">
        <v>-1.18</v>
      </c>
      <c r="D2309" s="67">
        <v>64650</v>
      </c>
      <c r="E2309" s="67">
        <v>-2.56</v>
      </c>
      <c r="F2309" s="69">
        <v>2162</v>
      </c>
      <c r="G2309" t="s">
        <v>31</v>
      </c>
      <c r="H2309">
        <v>0</v>
      </c>
      <c r="I2309" t="s">
        <v>314</v>
      </c>
      <c r="J2309" t="s">
        <v>289</v>
      </c>
      <c r="K2309" t="s">
        <v>295</v>
      </c>
      <c r="L2309">
        <v>536</v>
      </c>
      <c r="M2309">
        <v>0</v>
      </c>
      <c r="N2309" s="66">
        <v>0</v>
      </c>
      <c r="O2309">
        <v>536</v>
      </c>
      <c r="P2309" s="66">
        <v>0</v>
      </c>
      <c r="Q2309">
        <v>536</v>
      </c>
      <c r="R2309">
        <v>537</v>
      </c>
      <c r="S2309">
        <v>536</v>
      </c>
      <c r="T2309" s="66">
        <v>0</v>
      </c>
      <c r="U2309" s="66">
        <v>-1.8E-3</v>
      </c>
      <c r="V2309" s="66">
        <v>-1.8E-3</v>
      </c>
      <c r="W2309" s="66">
        <v>0</v>
      </c>
      <c r="X2309" s="1">
        <v>5100</v>
      </c>
      <c r="Y2309" s="1">
        <v>2737</v>
      </c>
      <c r="Z2309" s="1">
        <v>11583</v>
      </c>
      <c r="AA2309" t="s">
        <v>685</v>
      </c>
      <c r="AB2309" t="s">
        <v>316</v>
      </c>
      <c r="AC2309">
        <v>31.16</v>
      </c>
      <c r="AD2309">
        <v>2.04</v>
      </c>
      <c r="AE2309">
        <v>0</v>
      </c>
      <c r="AF2309">
        <v>0.6</v>
      </c>
      <c r="AG2309">
        <v>0</v>
      </c>
      <c r="AH2309">
        <v>537</v>
      </c>
      <c r="AI2309" s="1">
        <v>9200</v>
      </c>
      <c r="AJ2309">
        <v>536</v>
      </c>
      <c r="AK2309" s="1">
        <v>81100</v>
      </c>
      <c r="AL2309" s="2">
        <v>0.53472222222222221</v>
      </c>
      <c r="AM2309" s="3">
        <v>46241</v>
      </c>
      <c r="AN2309" t="s">
        <v>298</v>
      </c>
      <c r="AO2309" t="s">
        <v>313</v>
      </c>
    </row>
    <row r="2310" spans="1:41">
      <c r="A2310" s="8">
        <v>46227</v>
      </c>
      <c r="B2310" s="67">
        <v>4005.96</v>
      </c>
      <c r="C2310" s="67">
        <v>-1.18</v>
      </c>
      <c r="D2310" s="67">
        <v>64650</v>
      </c>
      <c r="E2310" s="67">
        <v>-2.56</v>
      </c>
      <c r="F2310" s="69">
        <v>2229</v>
      </c>
      <c r="G2310" t="s">
        <v>32</v>
      </c>
      <c r="H2310">
        <v>0</v>
      </c>
      <c r="I2310" t="s">
        <v>288</v>
      </c>
      <c r="J2310" t="s">
        <v>289</v>
      </c>
      <c r="K2310" t="s">
        <v>295</v>
      </c>
      <c r="L2310" s="36">
        <v>2937</v>
      </c>
      <c r="M2310">
        <v>10.5</v>
      </c>
      <c r="N2310" s="66">
        <v>3.5999999999999999E-3</v>
      </c>
      <c r="O2310" s="36">
        <v>2926.5</v>
      </c>
      <c r="P2310" s="66">
        <v>3.5000000000000001E-3</v>
      </c>
      <c r="Q2310" s="36">
        <v>2908</v>
      </c>
      <c r="R2310" s="36">
        <v>2945</v>
      </c>
      <c r="S2310" s="36">
        <v>2897.5</v>
      </c>
      <c r="T2310" s="66">
        <v>9.9000000000000008E-3</v>
      </c>
      <c r="U2310" s="66">
        <v>3.3999999999999998E-3</v>
      </c>
      <c r="V2310" s="66">
        <v>-2.7000000000000001E-3</v>
      </c>
      <c r="W2310" s="66">
        <v>1.3599999999999999E-2</v>
      </c>
      <c r="X2310" s="1">
        <v>215500</v>
      </c>
      <c r="Y2310" s="1">
        <v>629033</v>
      </c>
      <c r="Z2310" s="1">
        <v>393351</v>
      </c>
      <c r="AA2310" t="s">
        <v>317</v>
      </c>
      <c r="AB2310" t="s">
        <v>660</v>
      </c>
      <c r="AC2310">
        <v>20.52</v>
      </c>
      <c r="AD2310">
        <v>1.69</v>
      </c>
      <c r="AE2310">
        <v>2.35</v>
      </c>
      <c r="AF2310" t="s">
        <v>230</v>
      </c>
      <c r="AG2310" s="1">
        <v>2800</v>
      </c>
      <c r="AH2310" s="36">
        <v>2937</v>
      </c>
      <c r="AI2310">
        <v>100</v>
      </c>
      <c r="AJ2310" s="36">
        <v>2936</v>
      </c>
      <c r="AK2310">
        <v>500</v>
      </c>
      <c r="AL2310" s="2">
        <v>0.63888888888888884</v>
      </c>
      <c r="AM2310" s="3">
        <v>46233</v>
      </c>
      <c r="AN2310" t="s">
        <v>298</v>
      </c>
      <c r="AO2310" t="s">
        <v>319</v>
      </c>
    </row>
    <row r="2311" spans="1:41">
      <c r="A2311" s="8">
        <v>46227</v>
      </c>
      <c r="B2311" s="67">
        <v>4005.96</v>
      </c>
      <c r="C2311" s="67">
        <v>-1.18</v>
      </c>
      <c r="D2311" s="67">
        <v>64650</v>
      </c>
      <c r="E2311" s="67">
        <v>-2.56</v>
      </c>
      <c r="F2311" s="69">
        <v>2768</v>
      </c>
      <c r="G2311" t="s">
        <v>33</v>
      </c>
      <c r="H2311">
        <v>0</v>
      </c>
      <c r="I2311" t="s">
        <v>288</v>
      </c>
      <c r="J2311" t="s">
        <v>289</v>
      </c>
      <c r="K2311" t="s">
        <v>290</v>
      </c>
      <c r="L2311" s="36">
        <v>5384</v>
      </c>
      <c r="M2311">
        <v>-86</v>
      </c>
      <c r="N2311" s="66">
        <v>-1.5699999999999999E-2</v>
      </c>
      <c r="O2311" s="36">
        <v>5470</v>
      </c>
      <c r="P2311" s="66">
        <v>-1.5699999999999999E-2</v>
      </c>
      <c r="Q2311" s="36">
        <v>5449</v>
      </c>
      <c r="R2311" s="36">
        <v>5452</v>
      </c>
      <c r="S2311" s="36">
        <v>5372</v>
      </c>
      <c r="T2311" s="66">
        <v>-1.1900000000000001E-2</v>
      </c>
      <c r="U2311" s="66">
        <v>-2.7000000000000001E-3</v>
      </c>
      <c r="V2311" s="66">
        <v>-1.24E-2</v>
      </c>
      <c r="W2311" s="66">
        <v>2.2000000000000001E-3</v>
      </c>
      <c r="X2311" s="1">
        <v>735500</v>
      </c>
      <c r="Y2311" s="1">
        <v>3975303</v>
      </c>
      <c r="Z2311" s="1">
        <v>1130640</v>
      </c>
      <c r="AA2311" t="s">
        <v>320</v>
      </c>
      <c r="AB2311" t="s">
        <v>321</v>
      </c>
      <c r="AC2311">
        <v>8.61</v>
      </c>
      <c r="AD2311">
        <v>1.02</v>
      </c>
      <c r="AE2311">
        <v>3.34</v>
      </c>
      <c r="AF2311" t="s">
        <v>230</v>
      </c>
      <c r="AG2311" s="1">
        <v>171100</v>
      </c>
      <c r="AH2311" s="36">
        <v>5385</v>
      </c>
      <c r="AI2311">
        <v>500</v>
      </c>
      <c r="AJ2311" s="36">
        <v>5384</v>
      </c>
      <c r="AK2311">
        <v>200</v>
      </c>
      <c r="AL2311" s="2">
        <v>0.63958333333333328</v>
      </c>
      <c r="AM2311" s="3">
        <v>46234</v>
      </c>
      <c r="AN2311" t="s">
        <v>298</v>
      </c>
      <c r="AO2311" t="s">
        <v>322</v>
      </c>
    </row>
    <row r="2312" spans="1:41">
      <c r="A2312" s="8">
        <v>46227</v>
      </c>
      <c r="B2312" s="67">
        <v>4005.96</v>
      </c>
      <c r="C2312" s="67">
        <v>-1.18</v>
      </c>
      <c r="D2312" s="67">
        <v>64650</v>
      </c>
      <c r="E2312" s="67">
        <v>-2.56</v>
      </c>
      <c r="F2312" s="69">
        <v>2769</v>
      </c>
      <c r="G2312" t="s">
        <v>34</v>
      </c>
      <c r="H2312">
        <v>0</v>
      </c>
      <c r="I2312" t="s">
        <v>314</v>
      </c>
      <c r="J2312" t="s">
        <v>323</v>
      </c>
      <c r="K2312" t="s">
        <v>295</v>
      </c>
      <c r="L2312">
        <v>886</v>
      </c>
      <c r="M2312">
        <v>2</v>
      </c>
      <c r="N2312" s="66">
        <v>2.3E-3</v>
      </c>
      <c r="O2312">
        <v>884</v>
      </c>
      <c r="P2312" s="66">
        <v>2.2000000000000001E-3</v>
      </c>
      <c r="Q2312">
        <v>885</v>
      </c>
      <c r="R2312">
        <v>889</v>
      </c>
      <c r="S2312">
        <v>884</v>
      </c>
      <c r="T2312" s="66">
        <v>1.1000000000000001E-3</v>
      </c>
      <c r="U2312" s="66">
        <v>1.1000000000000001E-3</v>
      </c>
      <c r="V2312" s="66">
        <v>-3.3E-3</v>
      </c>
      <c r="W2312" s="66">
        <v>2.2000000000000001E-3</v>
      </c>
      <c r="X2312" s="1">
        <v>2400</v>
      </c>
      <c r="Y2312" s="1">
        <v>2125</v>
      </c>
      <c r="Z2312" s="1">
        <v>6965</v>
      </c>
      <c r="AA2312" t="s">
        <v>324</v>
      </c>
      <c r="AB2312" t="s">
        <v>325</v>
      </c>
      <c r="AC2312">
        <v>53.37</v>
      </c>
      <c r="AD2312">
        <v>8.2899999999999991</v>
      </c>
      <c r="AE2312">
        <v>0</v>
      </c>
      <c r="AF2312">
        <v>0.2</v>
      </c>
      <c r="AG2312">
        <v>0</v>
      </c>
      <c r="AH2312">
        <v>889</v>
      </c>
      <c r="AI2312">
        <v>200</v>
      </c>
      <c r="AJ2312">
        <v>885</v>
      </c>
      <c r="AK2312">
        <v>200</v>
      </c>
      <c r="AL2312" s="2">
        <v>0.6333333333333333</v>
      </c>
      <c r="AM2312" s="3">
        <v>46213</v>
      </c>
      <c r="AN2312" t="s">
        <v>326</v>
      </c>
      <c r="AO2312" t="s">
        <v>327</v>
      </c>
    </row>
    <row r="2313" spans="1:41">
      <c r="A2313" s="8">
        <v>46227</v>
      </c>
      <c r="B2313" s="67">
        <v>4005.96</v>
      </c>
      <c r="C2313" s="67">
        <v>-1.18</v>
      </c>
      <c r="D2313" s="67">
        <v>64650</v>
      </c>
      <c r="E2313" s="67">
        <v>-2.56</v>
      </c>
      <c r="F2313" s="69">
        <v>2914</v>
      </c>
      <c r="G2313" t="s">
        <v>35</v>
      </c>
      <c r="H2313">
        <v>0</v>
      </c>
      <c r="I2313" t="s">
        <v>288</v>
      </c>
      <c r="J2313" t="s">
        <v>289</v>
      </c>
      <c r="K2313" t="s">
        <v>295</v>
      </c>
      <c r="L2313" s="36">
        <v>6438</v>
      </c>
      <c r="M2313">
        <v>69</v>
      </c>
      <c r="N2313" s="66">
        <v>1.0800000000000001E-2</v>
      </c>
      <c r="O2313" s="36">
        <v>6369</v>
      </c>
      <c r="P2313" s="66">
        <v>1.0800000000000001E-2</v>
      </c>
      <c r="Q2313" s="36">
        <v>6390</v>
      </c>
      <c r="R2313" s="36">
        <v>6481</v>
      </c>
      <c r="S2313" s="36">
        <v>6362</v>
      </c>
      <c r="T2313" s="66">
        <v>7.4999999999999997E-3</v>
      </c>
      <c r="U2313" s="66">
        <v>3.7000000000000002E-3</v>
      </c>
      <c r="V2313" s="66">
        <v>-6.6E-3</v>
      </c>
      <c r="W2313" s="66">
        <v>1.1900000000000001E-2</v>
      </c>
      <c r="X2313" s="1">
        <v>3476200</v>
      </c>
      <c r="Y2313" s="1">
        <v>22312992</v>
      </c>
      <c r="Z2313" s="1">
        <v>12876000</v>
      </c>
      <c r="AA2313" t="s">
        <v>887</v>
      </c>
      <c r="AB2313" t="s">
        <v>329</v>
      </c>
      <c r="AC2313">
        <v>20.04</v>
      </c>
      <c r="AD2313">
        <v>2.79</v>
      </c>
      <c r="AE2313">
        <v>3.76</v>
      </c>
      <c r="AF2313" t="s">
        <v>230</v>
      </c>
      <c r="AG2313" s="1">
        <v>398700</v>
      </c>
      <c r="AH2313" s="36">
        <v>6438</v>
      </c>
      <c r="AI2313">
        <v>500</v>
      </c>
      <c r="AJ2313" s="36">
        <v>6437</v>
      </c>
      <c r="AK2313" s="1">
        <v>1200</v>
      </c>
      <c r="AL2313" s="2">
        <v>0.63958333333333328</v>
      </c>
      <c r="AM2313" s="3">
        <v>46233</v>
      </c>
      <c r="AN2313" t="s">
        <v>293</v>
      </c>
      <c r="AO2313" t="s">
        <v>319</v>
      </c>
    </row>
    <row r="2314" spans="1:41">
      <c r="A2314" s="8">
        <v>46227</v>
      </c>
      <c r="B2314" s="67">
        <v>4005.96</v>
      </c>
      <c r="C2314" s="67">
        <v>-1.18</v>
      </c>
      <c r="D2314" s="67">
        <v>64650</v>
      </c>
      <c r="E2314" s="67">
        <v>-2.56</v>
      </c>
      <c r="F2314" s="69">
        <v>3003</v>
      </c>
      <c r="G2314" t="s">
        <v>36</v>
      </c>
      <c r="H2314">
        <v>0</v>
      </c>
      <c r="I2314" t="s">
        <v>288</v>
      </c>
      <c r="J2314" t="s">
        <v>289</v>
      </c>
      <c r="K2314" t="s">
        <v>295</v>
      </c>
      <c r="L2314" s="36">
        <v>1766.5</v>
      </c>
      <c r="M2314">
        <v>-11</v>
      </c>
      <c r="N2314" s="66">
        <v>-6.1999999999999998E-3</v>
      </c>
      <c r="O2314" s="36">
        <v>1777.5</v>
      </c>
      <c r="P2314" s="66">
        <v>-6.1000000000000004E-3</v>
      </c>
      <c r="Q2314" s="36">
        <v>1765</v>
      </c>
      <c r="R2314" s="36">
        <v>1780</v>
      </c>
      <c r="S2314" s="36">
        <v>1759</v>
      </c>
      <c r="T2314" s="66">
        <v>8.0000000000000004E-4</v>
      </c>
      <c r="U2314" s="66">
        <v>-4.7000000000000002E-3</v>
      </c>
      <c r="V2314" s="66">
        <v>-7.4999999999999997E-3</v>
      </c>
      <c r="W2314" s="66">
        <v>4.1999999999999997E-3</v>
      </c>
      <c r="X2314" s="1">
        <v>1015600</v>
      </c>
      <c r="Y2314" s="1">
        <v>1798130</v>
      </c>
      <c r="Z2314" s="1">
        <v>1356509</v>
      </c>
      <c r="AA2314" t="s">
        <v>330</v>
      </c>
      <c r="AB2314" t="s">
        <v>577</v>
      </c>
      <c r="AC2314">
        <v>11.08</v>
      </c>
      <c r="AD2314">
        <v>1.46</v>
      </c>
      <c r="AE2314">
        <v>3.79</v>
      </c>
      <c r="AF2314" t="s">
        <v>230</v>
      </c>
      <c r="AG2314" s="1">
        <v>253100</v>
      </c>
      <c r="AH2314" s="36">
        <v>1767</v>
      </c>
      <c r="AI2314">
        <v>800</v>
      </c>
      <c r="AJ2314" s="36">
        <v>1766.5</v>
      </c>
      <c r="AK2314" s="1">
        <v>1400</v>
      </c>
      <c r="AL2314" s="2">
        <v>0.63958333333333328</v>
      </c>
      <c r="AM2314" s="3">
        <v>46231</v>
      </c>
      <c r="AN2314" t="s">
        <v>293</v>
      </c>
      <c r="AO2314" t="s">
        <v>332</v>
      </c>
    </row>
    <row r="2315" spans="1:41">
      <c r="A2315" s="8">
        <v>46227</v>
      </c>
      <c r="B2315" s="67">
        <v>4005.96</v>
      </c>
      <c r="C2315" s="67">
        <v>-1.18</v>
      </c>
      <c r="D2315" s="67">
        <v>64650</v>
      </c>
      <c r="E2315" s="67">
        <v>-2.56</v>
      </c>
      <c r="F2315" s="69">
        <v>3407</v>
      </c>
      <c r="G2315" t="s">
        <v>37</v>
      </c>
      <c r="H2315">
        <v>0</v>
      </c>
      <c r="I2315" t="s">
        <v>288</v>
      </c>
      <c r="J2315" t="s">
        <v>289</v>
      </c>
      <c r="K2315" t="s">
        <v>295</v>
      </c>
      <c r="L2315" s="36">
        <v>1852.5</v>
      </c>
      <c r="M2315">
        <v>-14</v>
      </c>
      <c r="N2315" s="66">
        <v>-7.4999999999999997E-3</v>
      </c>
      <c r="O2315" s="36">
        <v>1866.5</v>
      </c>
      <c r="P2315" s="66">
        <v>-7.4999999999999997E-3</v>
      </c>
      <c r="Q2315" s="36">
        <v>1839.5</v>
      </c>
      <c r="R2315" s="36">
        <v>1862.5</v>
      </c>
      <c r="S2315" s="36">
        <v>1837.5</v>
      </c>
      <c r="T2315" s="66">
        <v>7.0000000000000001E-3</v>
      </c>
      <c r="U2315" s="66">
        <v>-2.3999999999999998E-3</v>
      </c>
      <c r="V2315" s="66">
        <v>-5.3E-3</v>
      </c>
      <c r="W2315" s="66">
        <v>8.0999999999999996E-3</v>
      </c>
      <c r="X2315" s="1">
        <v>2276400</v>
      </c>
      <c r="Y2315" s="1">
        <v>4209483</v>
      </c>
      <c r="Z2315" s="1">
        <v>2530055</v>
      </c>
      <c r="AA2315" t="s">
        <v>706</v>
      </c>
      <c r="AB2315" t="s">
        <v>334</v>
      </c>
      <c r="AC2315">
        <v>15.59</v>
      </c>
      <c r="AD2315">
        <v>1.2</v>
      </c>
      <c r="AE2315">
        <v>2.38</v>
      </c>
      <c r="AF2315" t="s">
        <v>230</v>
      </c>
      <c r="AG2315" s="1">
        <v>132900</v>
      </c>
      <c r="AH2315" s="36">
        <v>1853</v>
      </c>
      <c r="AI2315">
        <v>700</v>
      </c>
      <c r="AJ2315" s="36">
        <v>1852.5</v>
      </c>
      <c r="AK2315" s="1">
        <v>1000</v>
      </c>
      <c r="AL2315" s="2">
        <v>0.63958333333333328</v>
      </c>
      <c r="AM2315" s="3">
        <v>46234</v>
      </c>
      <c r="AN2315" t="s">
        <v>298</v>
      </c>
      <c r="AO2315" t="s">
        <v>335</v>
      </c>
    </row>
    <row r="2316" spans="1:41">
      <c r="A2316" s="8">
        <v>46227</v>
      </c>
      <c r="B2316" s="67">
        <v>4005.96</v>
      </c>
      <c r="C2316" s="67">
        <v>-1.18</v>
      </c>
      <c r="D2316" s="67">
        <v>64650</v>
      </c>
      <c r="E2316" s="67">
        <v>-2.56</v>
      </c>
      <c r="F2316" s="69">
        <v>4008</v>
      </c>
      <c r="G2316" t="s">
        <v>38</v>
      </c>
      <c r="H2316">
        <v>0</v>
      </c>
      <c r="I2316" t="s">
        <v>288</v>
      </c>
      <c r="J2316" t="s">
        <v>289</v>
      </c>
      <c r="K2316" t="s">
        <v>290</v>
      </c>
      <c r="L2316" s="36">
        <v>1279</v>
      </c>
      <c r="M2316">
        <v>-21</v>
      </c>
      <c r="N2316" s="66">
        <v>-1.6199999999999999E-2</v>
      </c>
      <c r="O2316" s="36">
        <v>1300</v>
      </c>
      <c r="P2316" s="66">
        <v>-1.61E-2</v>
      </c>
      <c r="Q2316" s="36">
        <v>1283</v>
      </c>
      <c r="R2316" s="36">
        <v>1293</v>
      </c>
      <c r="S2316" s="36">
        <v>1275</v>
      </c>
      <c r="T2316" s="66">
        <v>-3.0999999999999999E-3</v>
      </c>
      <c r="U2316" s="66">
        <v>-1.5E-3</v>
      </c>
      <c r="V2316" s="66">
        <v>-1.0800000000000001E-2</v>
      </c>
      <c r="W2316" s="66">
        <v>3.0999999999999999E-3</v>
      </c>
      <c r="X2316" s="1">
        <v>134700</v>
      </c>
      <c r="Y2316" s="1">
        <v>172540</v>
      </c>
      <c r="Z2316" s="1">
        <v>82730</v>
      </c>
      <c r="AA2316" t="s">
        <v>707</v>
      </c>
      <c r="AB2316" t="s">
        <v>337</v>
      </c>
      <c r="AC2316">
        <v>10.47</v>
      </c>
      <c r="AD2316">
        <v>0.79</v>
      </c>
      <c r="AE2316">
        <v>3.75</v>
      </c>
      <c r="AF2316" t="s">
        <v>230</v>
      </c>
      <c r="AG2316">
        <v>0</v>
      </c>
      <c r="AH2316" s="36">
        <v>1280</v>
      </c>
      <c r="AI2316">
        <v>300</v>
      </c>
      <c r="AJ2316" s="36">
        <v>1279</v>
      </c>
      <c r="AK2316">
        <v>200</v>
      </c>
      <c r="AL2316" s="2">
        <v>0.63888888888888884</v>
      </c>
      <c r="AM2316" s="3">
        <v>46240</v>
      </c>
      <c r="AN2316" t="s">
        <v>298</v>
      </c>
      <c r="AO2316" t="s">
        <v>335</v>
      </c>
    </row>
    <row r="2317" spans="1:41">
      <c r="A2317" s="8">
        <v>46227</v>
      </c>
      <c r="B2317" s="67">
        <v>4005.96</v>
      </c>
      <c r="C2317" s="67">
        <v>-1.18</v>
      </c>
      <c r="D2317" s="67">
        <v>64650</v>
      </c>
      <c r="E2317" s="67">
        <v>-2.56</v>
      </c>
      <c r="F2317" s="69">
        <v>4026</v>
      </c>
      <c r="G2317" t="s">
        <v>39</v>
      </c>
      <c r="H2317">
        <v>0</v>
      </c>
      <c r="I2317" t="s">
        <v>314</v>
      </c>
      <c r="J2317" t="s">
        <v>289</v>
      </c>
      <c r="K2317" t="s">
        <v>290</v>
      </c>
      <c r="L2317" s="36">
        <v>1540</v>
      </c>
      <c r="M2317">
        <v>-36</v>
      </c>
      <c r="N2317" s="66">
        <v>-2.2800000000000001E-2</v>
      </c>
      <c r="O2317" s="36">
        <v>1576</v>
      </c>
      <c r="P2317" s="66">
        <v>-2.2800000000000001E-2</v>
      </c>
      <c r="Q2317" s="36">
        <v>1564</v>
      </c>
      <c r="R2317" s="36">
        <v>1564</v>
      </c>
      <c r="S2317" s="36">
        <v>1529</v>
      </c>
      <c r="T2317" s="66">
        <v>-1.5299999999999999E-2</v>
      </c>
      <c r="U2317" s="66">
        <v>1.2999999999999999E-3</v>
      </c>
      <c r="V2317" s="66">
        <v>-1.5299999999999999E-2</v>
      </c>
      <c r="W2317" s="66">
        <v>7.1000000000000004E-3</v>
      </c>
      <c r="X2317" s="1">
        <v>128500</v>
      </c>
      <c r="Y2317" s="1">
        <v>197842</v>
      </c>
      <c r="Z2317" s="1">
        <v>14229</v>
      </c>
      <c r="AA2317" t="s">
        <v>338</v>
      </c>
      <c r="AB2317" t="s">
        <v>848</v>
      </c>
      <c r="AC2317">
        <v>7.29</v>
      </c>
      <c r="AD2317">
        <v>0.95</v>
      </c>
      <c r="AE2317">
        <v>3.25</v>
      </c>
      <c r="AF2317" t="s">
        <v>230</v>
      </c>
      <c r="AG2317">
        <v>700</v>
      </c>
      <c r="AH2317" s="36">
        <v>1542</v>
      </c>
      <c r="AI2317">
        <v>100</v>
      </c>
      <c r="AJ2317" s="36">
        <v>1541</v>
      </c>
      <c r="AK2317">
        <v>100</v>
      </c>
      <c r="AL2317" s="2">
        <v>0.63888888888888884</v>
      </c>
      <c r="AN2317" t="s">
        <v>340</v>
      </c>
      <c r="AO2317" t="s">
        <v>341</v>
      </c>
    </row>
    <row r="2318" spans="1:41">
      <c r="A2318" s="8">
        <v>46227</v>
      </c>
      <c r="B2318" s="67">
        <v>4005.96</v>
      </c>
      <c r="C2318" s="67">
        <v>-1.18</v>
      </c>
      <c r="D2318" s="67">
        <v>64650</v>
      </c>
      <c r="E2318" s="67">
        <v>-2.56</v>
      </c>
      <c r="F2318" s="69">
        <v>4062</v>
      </c>
      <c r="G2318" t="s">
        <v>40</v>
      </c>
      <c r="H2318">
        <v>0</v>
      </c>
      <c r="I2318" t="s">
        <v>288</v>
      </c>
      <c r="J2318" t="s">
        <v>289</v>
      </c>
      <c r="K2318" t="s">
        <v>290</v>
      </c>
      <c r="L2318" s="36">
        <v>17370</v>
      </c>
      <c r="M2318">
        <v>-705</v>
      </c>
      <c r="N2318" s="66">
        <v>-3.9E-2</v>
      </c>
      <c r="O2318" s="36">
        <v>18075</v>
      </c>
      <c r="P2318" s="66">
        <v>-3.9E-2</v>
      </c>
      <c r="Q2318" s="36">
        <v>18000</v>
      </c>
      <c r="R2318" s="36">
        <v>18770</v>
      </c>
      <c r="S2318" s="36">
        <v>16825</v>
      </c>
      <c r="T2318" s="66">
        <v>-3.5000000000000003E-2</v>
      </c>
      <c r="U2318" s="66">
        <v>1.2500000000000001E-2</v>
      </c>
      <c r="V2318" s="66">
        <v>-7.4499999999999997E-2</v>
      </c>
      <c r="W2318" s="66">
        <v>3.2300000000000002E-2</v>
      </c>
      <c r="X2318" s="1">
        <v>9062000</v>
      </c>
      <c r="Y2318" s="1">
        <v>159399420</v>
      </c>
      <c r="Z2318" s="1">
        <v>4893495</v>
      </c>
      <c r="AA2318" t="s">
        <v>691</v>
      </c>
      <c r="AB2318" t="s">
        <v>343</v>
      </c>
      <c r="AC2318">
        <v>83.63</v>
      </c>
      <c r="AD2318">
        <v>8.81</v>
      </c>
      <c r="AE2318">
        <v>0.2</v>
      </c>
      <c r="AF2318" t="s">
        <v>230</v>
      </c>
      <c r="AG2318">
        <v>0</v>
      </c>
      <c r="AH2318" s="36">
        <v>17370</v>
      </c>
      <c r="AI2318">
        <v>600</v>
      </c>
      <c r="AJ2318" s="36">
        <v>17365</v>
      </c>
      <c r="AK2318">
        <v>900</v>
      </c>
      <c r="AL2318" s="2">
        <v>0.63958333333333328</v>
      </c>
      <c r="AM2318" s="3">
        <v>46238</v>
      </c>
      <c r="AN2318" t="s">
        <v>298</v>
      </c>
      <c r="AO2318" t="s">
        <v>344</v>
      </c>
    </row>
    <row r="2319" spans="1:41">
      <c r="A2319" s="8">
        <v>46227</v>
      </c>
      <c r="B2319" s="67">
        <v>4005.96</v>
      </c>
      <c r="C2319" s="67">
        <v>-1.18</v>
      </c>
      <c r="D2319" s="67">
        <v>64650</v>
      </c>
      <c r="E2319" s="67">
        <v>-2.56</v>
      </c>
      <c r="F2319" s="69">
        <v>4063</v>
      </c>
      <c r="G2319" t="s">
        <v>41</v>
      </c>
      <c r="H2319">
        <v>0</v>
      </c>
      <c r="I2319" t="s">
        <v>288</v>
      </c>
      <c r="J2319" t="s">
        <v>289</v>
      </c>
      <c r="K2319" t="s">
        <v>290</v>
      </c>
      <c r="L2319" s="36">
        <v>6673</v>
      </c>
      <c r="M2319">
        <v>-297</v>
      </c>
      <c r="N2319" s="66">
        <v>-4.2599999999999999E-2</v>
      </c>
      <c r="O2319" s="36">
        <v>6970</v>
      </c>
      <c r="P2319" s="66">
        <v>-4.2599999999999999E-2</v>
      </c>
      <c r="Q2319" s="36">
        <v>6833</v>
      </c>
      <c r="R2319" s="36">
        <v>6840</v>
      </c>
      <c r="S2319" s="36">
        <v>6603</v>
      </c>
      <c r="T2319" s="66">
        <v>-2.3400000000000001E-2</v>
      </c>
      <c r="U2319" s="66">
        <v>-1.4E-3</v>
      </c>
      <c r="V2319" s="66">
        <v>-2.4400000000000002E-2</v>
      </c>
      <c r="W2319" s="66">
        <v>1.06E-2</v>
      </c>
      <c r="X2319" s="1">
        <v>5798600</v>
      </c>
      <c r="Y2319" s="1">
        <v>38885541</v>
      </c>
      <c r="Z2319" s="1">
        <v>13245877</v>
      </c>
      <c r="AA2319" t="s">
        <v>556</v>
      </c>
      <c r="AB2319" t="s">
        <v>346</v>
      </c>
      <c r="AC2319">
        <v>24.68</v>
      </c>
      <c r="AD2319">
        <v>2.77</v>
      </c>
      <c r="AE2319">
        <v>1.59</v>
      </c>
      <c r="AF2319" t="s">
        <v>230</v>
      </c>
      <c r="AG2319" s="1">
        <v>110700</v>
      </c>
      <c r="AH2319" s="36">
        <v>6674</v>
      </c>
      <c r="AI2319">
        <v>400</v>
      </c>
      <c r="AJ2319" s="36">
        <v>6671</v>
      </c>
      <c r="AK2319" s="1">
        <v>1200</v>
      </c>
      <c r="AL2319" s="2">
        <v>0.63958333333333328</v>
      </c>
      <c r="AM2319" s="3">
        <v>46227</v>
      </c>
      <c r="AN2319" t="s">
        <v>298</v>
      </c>
      <c r="AO2319" t="s">
        <v>335</v>
      </c>
    </row>
    <row r="2320" spans="1:41">
      <c r="A2320" s="8">
        <v>46227</v>
      </c>
      <c r="B2320" s="67">
        <v>4005.96</v>
      </c>
      <c r="C2320" s="67">
        <v>-1.18</v>
      </c>
      <c r="D2320" s="67">
        <v>64650</v>
      </c>
      <c r="E2320" s="67">
        <v>-2.56</v>
      </c>
      <c r="F2320" s="69">
        <v>4068</v>
      </c>
      <c r="G2320" t="s">
        <v>42</v>
      </c>
      <c r="H2320">
        <v>0</v>
      </c>
      <c r="I2320" t="s">
        <v>347</v>
      </c>
      <c r="J2320" t="s">
        <v>323</v>
      </c>
      <c r="K2320" t="s">
        <v>290</v>
      </c>
      <c r="L2320" s="36">
        <v>1636</v>
      </c>
      <c r="M2320">
        <v>1</v>
      </c>
      <c r="N2320" s="66">
        <v>5.9999999999999995E-4</v>
      </c>
      <c r="O2320" s="36">
        <v>1635</v>
      </c>
      <c r="P2320" s="66">
        <v>5.9999999999999995E-4</v>
      </c>
      <c r="Q2320" s="36">
        <v>1636</v>
      </c>
      <c r="R2320" s="36">
        <v>1636</v>
      </c>
      <c r="S2320" s="36">
        <v>1636</v>
      </c>
      <c r="T2320" s="66">
        <v>0</v>
      </c>
      <c r="U2320" t="s">
        <v>230</v>
      </c>
      <c r="V2320" s="66">
        <v>0</v>
      </c>
      <c r="W2320" s="66">
        <v>0</v>
      </c>
      <c r="X2320">
        <v>100</v>
      </c>
      <c r="Y2320">
        <v>164</v>
      </c>
      <c r="Z2320" s="1">
        <v>3091</v>
      </c>
      <c r="AA2320" t="s">
        <v>348</v>
      </c>
      <c r="AB2320" t="s">
        <v>692</v>
      </c>
      <c r="AC2320">
        <v>21.49</v>
      </c>
      <c r="AD2320">
        <v>1.44</v>
      </c>
      <c r="AE2320">
        <v>0</v>
      </c>
      <c r="AF2320">
        <v>1.6</v>
      </c>
      <c r="AG2320">
        <v>0</v>
      </c>
      <c r="AH2320" s="36">
        <v>1655</v>
      </c>
      <c r="AI2320">
        <v>100</v>
      </c>
      <c r="AJ2320" s="36">
        <v>1636</v>
      </c>
      <c r="AK2320">
        <v>200</v>
      </c>
      <c r="AL2320" s="2">
        <v>0.375</v>
      </c>
      <c r="AM2320" s="3">
        <v>46248</v>
      </c>
      <c r="AN2320" t="s">
        <v>350</v>
      </c>
      <c r="AO2320" t="s">
        <v>351</v>
      </c>
    </row>
    <row r="2321" spans="1:41">
      <c r="A2321" s="8">
        <v>46227</v>
      </c>
      <c r="B2321" s="67">
        <v>4005.96</v>
      </c>
      <c r="C2321" s="67">
        <v>-1.18</v>
      </c>
      <c r="D2321" s="67">
        <v>64650</v>
      </c>
      <c r="E2321" s="67">
        <v>-2.56</v>
      </c>
      <c r="F2321" s="69">
        <v>4100</v>
      </c>
      <c r="G2321" t="s">
        <v>43</v>
      </c>
      <c r="H2321">
        <v>0</v>
      </c>
      <c r="I2321" t="s">
        <v>314</v>
      </c>
      <c r="J2321" t="s">
        <v>289</v>
      </c>
      <c r="K2321" t="s">
        <v>290</v>
      </c>
      <c r="L2321" s="36">
        <v>1418</v>
      </c>
      <c r="M2321">
        <v>-70</v>
      </c>
      <c r="N2321" s="66">
        <v>-4.7E-2</v>
      </c>
      <c r="O2321" s="36">
        <v>1488</v>
      </c>
      <c r="P2321" s="66">
        <v>-4.7E-2</v>
      </c>
      <c r="Q2321" s="36">
        <v>1466</v>
      </c>
      <c r="R2321" s="36">
        <v>1499</v>
      </c>
      <c r="S2321" s="36">
        <v>1405</v>
      </c>
      <c r="T2321" s="66">
        <v>-3.27E-2</v>
      </c>
      <c r="U2321" s="66">
        <v>-2.8E-3</v>
      </c>
      <c r="V2321" s="66">
        <v>-5.3999999999999999E-2</v>
      </c>
      <c r="W2321" s="66">
        <v>9.1999999999999998E-3</v>
      </c>
      <c r="X2321" s="1">
        <v>24200</v>
      </c>
      <c r="Y2321" s="1">
        <v>34494</v>
      </c>
      <c r="Z2321" s="1">
        <v>8648</v>
      </c>
      <c r="AA2321" t="s">
        <v>544</v>
      </c>
      <c r="AB2321" t="s">
        <v>353</v>
      </c>
      <c r="AC2321">
        <v>16.41</v>
      </c>
      <c r="AD2321">
        <v>0.9</v>
      </c>
      <c r="AE2321">
        <v>0</v>
      </c>
      <c r="AF2321" t="s">
        <v>230</v>
      </c>
      <c r="AG2321">
        <v>0</v>
      </c>
      <c r="AH2321" s="36">
        <v>1421</v>
      </c>
      <c r="AI2321">
        <v>200</v>
      </c>
      <c r="AJ2321" s="36">
        <v>1414</v>
      </c>
      <c r="AK2321">
        <v>100</v>
      </c>
      <c r="AL2321" s="2">
        <v>0.63888888888888884</v>
      </c>
      <c r="AM2321" s="3">
        <v>46241</v>
      </c>
      <c r="AN2321" t="s">
        <v>298</v>
      </c>
      <c r="AO2321" t="s">
        <v>335</v>
      </c>
    </row>
    <row r="2322" spans="1:41">
      <c r="A2322" s="8">
        <v>46227</v>
      </c>
      <c r="B2322" s="67">
        <v>4005.96</v>
      </c>
      <c r="C2322" s="67">
        <v>-1.18</v>
      </c>
      <c r="D2322" s="67">
        <v>64650</v>
      </c>
      <c r="E2322" s="67">
        <v>-2.56</v>
      </c>
      <c r="F2322" s="69">
        <v>4182</v>
      </c>
      <c r="G2322" t="s">
        <v>44</v>
      </c>
      <c r="H2322">
        <v>0</v>
      </c>
      <c r="I2322" t="s">
        <v>288</v>
      </c>
      <c r="J2322" t="s">
        <v>289</v>
      </c>
      <c r="K2322" t="s">
        <v>290</v>
      </c>
      <c r="L2322" s="36">
        <v>4393</v>
      </c>
      <c r="M2322">
        <v>-178</v>
      </c>
      <c r="N2322" s="66">
        <v>-3.8899999999999997E-2</v>
      </c>
      <c r="O2322" s="36">
        <v>4571</v>
      </c>
      <c r="P2322" s="66">
        <v>-3.8899999999999997E-2</v>
      </c>
      <c r="Q2322" s="36">
        <v>4501</v>
      </c>
      <c r="R2322" s="36">
        <v>4528</v>
      </c>
      <c r="S2322" s="36">
        <v>4349</v>
      </c>
      <c r="T2322" s="66">
        <v>-2.3900000000000001E-2</v>
      </c>
      <c r="U2322" s="66">
        <v>-3.5999999999999999E-3</v>
      </c>
      <c r="V2322" s="66">
        <v>-2.98E-2</v>
      </c>
      <c r="W2322" s="66">
        <v>1.01E-2</v>
      </c>
      <c r="X2322" s="1">
        <v>562500</v>
      </c>
      <c r="Y2322" s="1">
        <v>2482764</v>
      </c>
      <c r="Z2322" s="1">
        <v>929939</v>
      </c>
      <c r="AA2322" t="s">
        <v>678</v>
      </c>
      <c r="AB2322" t="s">
        <v>355</v>
      </c>
      <c r="AC2322">
        <v>18.62</v>
      </c>
      <c r="AD2322">
        <v>1.32</v>
      </c>
      <c r="AE2322">
        <v>2.5</v>
      </c>
      <c r="AF2322" t="s">
        <v>230</v>
      </c>
      <c r="AG2322" s="1">
        <v>16000</v>
      </c>
      <c r="AH2322" s="36">
        <v>4394</v>
      </c>
      <c r="AI2322">
        <v>400</v>
      </c>
      <c r="AJ2322" s="36">
        <v>4390</v>
      </c>
      <c r="AK2322">
        <v>300</v>
      </c>
      <c r="AL2322" s="2">
        <v>0.63888888888888884</v>
      </c>
      <c r="AM2322" s="3">
        <v>46241</v>
      </c>
      <c r="AN2322" t="s">
        <v>298</v>
      </c>
      <c r="AO2322" t="s">
        <v>335</v>
      </c>
    </row>
    <row r="2323" spans="1:41">
      <c r="A2323" s="8">
        <v>46227</v>
      </c>
      <c r="B2323" s="67">
        <v>4005.96</v>
      </c>
      <c r="C2323" s="67">
        <v>-1.18</v>
      </c>
      <c r="D2323" s="67">
        <v>64650</v>
      </c>
      <c r="E2323" s="67">
        <v>-2.56</v>
      </c>
      <c r="F2323" s="69">
        <v>4188</v>
      </c>
      <c r="G2323" t="s">
        <v>45</v>
      </c>
      <c r="H2323">
        <v>0</v>
      </c>
      <c r="I2323" t="s">
        <v>288</v>
      </c>
      <c r="J2323" t="s">
        <v>289</v>
      </c>
      <c r="K2323" t="s">
        <v>290</v>
      </c>
      <c r="L2323" s="36">
        <v>1185</v>
      </c>
      <c r="M2323">
        <v>-31</v>
      </c>
      <c r="N2323" s="66">
        <v>-2.5499999999999998E-2</v>
      </c>
      <c r="O2323" s="36">
        <v>1216</v>
      </c>
      <c r="P2323" s="66">
        <v>-2.5399999999999999E-2</v>
      </c>
      <c r="Q2323" s="36">
        <v>1188</v>
      </c>
      <c r="R2323" s="36">
        <v>1199</v>
      </c>
      <c r="S2323" s="36">
        <v>1180</v>
      </c>
      <c r="T2323" s="66">
        <v>-2.5000000000000001E-3</v>
      </c>
      <c r="U2323" s="66">
        <v>8.0000000000000004E-4</v>
      </c>
      <c r="V2323" s="66">
        <v>-1.1599999999999999E-2</v>
      </c>
      <c r="W2323" s="66">
        <v>4.1999999999999997E-3</v>
      </c>
      <c r="X2323" s="1">
        <v>5524600</v>
      </c>
      <c r="Y2323" s="1">
        <v>6554890</v>
      </c>
      <c r="Z2323" s="1">
        <v>1708138</v>
      </c>
      <c r="AA2323" t="s">
        <v>838</v>
      </c>
      <c r="AB2323" t="s">
        <v>357</v>
      </c>
      <c r="AC2323">
        <v>13.54</v>
      </c>
      <c r="AD2323">
        <v>0.91</v>
      </c>
      <c r="AE2323">
        <v>2.7</v>
      </c>
      <c r="AF2323" t="s">
        <v>230</v>
      </c>
      <c r="AG2323" s="1">
        <v>254700</v>
      </c>
      <c r="AH2323" s="36">
        <v>1185</v>
      </c>
      <c r="AI2323" s="1">
        <v>1100</v>
      </c>
      <c r="AJ2323" s="36">
        <v>1184.5</v>
      </c>
      <c r="AK2323" s="1">
        <v>6700</v>
      </c>
      <c r="AL2323" s="2">
        <v>0.63958333333333328</v>
      </c>
      <c r="AM2323" s="3">
        <v>46234</v>
      </c>
      <c r="AN2323" t="s">
        <v>298</v>
      </c>
      <c r="AO2323" t="s">
        <v>335</v>
      </c>
    </row>
    <row r="2324" spans="1:41">
      <c r="A2324" s="8">
        <v>46227</v>
      </c>
      <c r="B2324" s="67">
        <v>4005.96</v>
      </c>
      <c r="C2324" s="67">
        <v>-1.18</v>
      </c>
      <c r="D2324" s="67">
        <v>64650</v>
      </c>
      <c r="E2324" s="67">
        <v>-2.56</v>
      </c>
      <c r="F2324" s="69">
        <v>4220</v>
      </c>
      <c r="G2324" t="s">
        <v>46</v>
      </c>
      <c r="H2324">
        <v>0</v>
      </c>
      <c r="I2324" t="s">
        <v>288</v>
      </c>
      <c r="J2324" t="s">
        <v>289</v>
      </c>
      <c r="K2324" t="s">
        <v>290</v>
      </c>
      <c r="L2324" s="36">
        <v>1812</v>
      </c>
      <c r="M2324">
        <v>-17</v>
      </c>
      <c r="N2324" s="66">
        <v>-9.2999999999999992E-3</v>
      </c>
      <c r="O2324" s="36">
        <v>1829</v>
      </c>
      <c r="P2324" s="66">
        <v>-9.1999999999999998E-3</v>
      </c>
      <c r="Q2324" s="36">
        <v>1789</v>
      </c>
      <c r="R2324" s="36">
        <v>1816</v>
      </c>
      <c r="S2324" s="36">
        <v>1774</v>
      </c>
      <c r="T2324" s="66">
        <v>1.2800000000000001E-2</v>
      </c>
      <c r="U2324" s="66">
        <v>4.8999999999999998E-3</v>
      </c>
      <c r="V2324" s="66">
        <v>-2.2000000000000001E-3</v>
      </c>
      <c r="W2324" s="66">
        <v>2.1399999999999999E-2</v>
      </c>
      <c r="X2324" s="1">
        <v>95100</v>
      </c>
      <c r="Y2324" s="1">
        <v>171250</v>
      </c>
      <c r="Z2324" s="1">
        <v>92909</v>
      </c>
      <c r="AA2324" t="s">
        <v>790</v>
      </c>
      <c r="AB2324" t="s">
        <v>578</v>
      </c>
      <c r="AC2324">
        <v>12.68</v>
      </c>
      <c r="AD2324">
        <v>1.27</v>
      </c>
      <c r="AE2324">
        <v>2.98</v>
      </c>
      <c r="AF2324" t="s">
        <v>230</v>
      </c>
      <c r="AG2324">
        <v>0</v>
      </c>
      <c r="AH2324" s="36">
        <v>1813</v>
      </c>
      <c r="AI2324">
        <v>400</v>
      </c>
      <c r="AJ2324" s="36">
        <v>1811</v>
      </c>
      <c r="AK2324">
        <v>100</v>
      </c>
      <c r="AL2324" s="2">
        <v>0.63958333333333328</v>
      </c>
      <c r="AM2324" s="3">
        <v>46234</v>
      </c>
      <c r="AN2324" t="s">
        <v>298</v>
      </c>
      <c r="AO2324" t="s">
        <v>335</v>
      </c>
    </row>
    <row r="2325" spans="1:41">
      <c r="A2325" s="8">
        <v>46227</v>
      </c>
      <c r="B2325" s="67">
        <v>4005.96</v>
      </c>
      <c r="C2325" s="67">
        <v>-1.18</v>
      </c>
      <c r="D2325" s="67">
        <v>64650</v>
      </c>
      <c r="E2325" s="67">
        <v>-2.56</v>
      </c>
      <c r="F2325" s="69">
        <v>4334</v>
      </c>
      <c r="G2325" t="s">
        <v>47</v>
      </c>
      <c r="H2325">
        <v>0</v>
      </c>
      <c r="I2325" t="s">
        <v>314</v>
      </c>
      <c r="J2325" t="s">
        <v>323</v>
      </c>
      <c r="K2325" t="s">
        <v>290</v>
      </c>
      <c r="L2325">
        <v>379</v>
      </c>
      <c r="M2325">
        <v>-2</v>
      </c>
      <c r="N2325" s="66">
        <v>-5.1999999999999998E-3</v>
      </c>
      <c r="O2325">
        <v>381</v>
      </c>
      <c r="P2325" s="66">
        <v>-5.1999999999999998E-3</v>
      </c>
      <c r="Q2325">
        <v>383</v>
      </c>
      <c r="R2325">
        <v>383</v>
      </c>
      <c r="S2325">
        <v>378</v>
      </c>
      <c r="T2325" s="66">
        <v>-1.04E-2</v>
      </c>
      <c r="U2325" s="66">
        <v>-1.04E-2</v>
      </c>
      <c r="V2325" s="66">
        <v>-1.04E-2</v>
      </c>
      <c r="W2325" s="66">
        <v>2.5999999999999999E-3</v>
      </c>
      <c r="X2325" s="1">
        <v>1800</v>
      </c>
      <c r="Y2325">
        <v>684</v>
      </c>
      <c r="Z2325" s="1">
        <v>4205</v>
      </c>
      <c r="AA2325" t="s">
        <v>360</v>
      </c>
      <c r="AB2325" t="s">
        <v>693</v>
      </c>
      <c r="AC2325">
        <v>11.38</v>
      </c>
      <c r="AD2325">
        <v>1.25</v>
      </c>
      <c r="AE2325">
        <v>2.64</v>
      </c>
      <c r="AF2325">
        <v>0.1</v>
      </c>
      <c r="AG2325">
        <v>0</v>
      </c>
      <c r="AH2325">
        <v>382</v>
      </c>
      <c r="AI2325">
        <v>100</v>
      </c>
      <c r="AJ2325">
        <v>379</v>
      </c>
      <c r="AK2325" s="1">
        <v>1100</v>
      </c>
      <c r="AL2325" s="2">
        <v>0.6</v>
      </c>
      <c r="AN2325" t="s">
        <v>306</v>
      </c>
      <c r="AO2325" t="s">
        <v>351</v>
      </c>
    </row>
    <row r="2326" spans="1:41">
      <c r="A2326" s="8">
        <v>46227</v>
      </c>
      <c r="B2326" s="67">
        <v>4005.96</v>
      </c>
      <c r="C2326" s="67">
        <v>-1.18</v>
      </c>
      <c r="D2326" s="67">
        <v>64650</v>
      </c>
      <c r="E2326" s="67">
        <v>-2.56</v>
      </c>
      <c r="F2326" s="69">
        <v>4523</v>
      </c>
      <c r="G2326" t="s">
        <v>48</v>
      </c>
      <c r="H2326">
        <v>0</v>
      </c>
      <c r="I2326" t="s">
        <v>288</v>
      </c>
      <c r="J2326" t="s">
        <v>289</v>
      </c>
      <c r="K2326" t="s">
        <v>295</v>
      </c>
      <c r="L2326" s="36">
        <v>4660</v>
      </c>
      <c r="M2326">
        <v>78</v>
      </c>
      <c r="N2326" s="66">
        <v>1.7000000000000001E-2</v>
      </c>
      <c r="O2326" s="36">
        <v>4582</v>
      </c>
      <c r="P2326" s="66">
        <v>1.7000000000000001E-2</v>
      </c>
      <c r="Q2326" s="36">
        <v>4597</v>
      </c>
      <c r="R2326" s="36">
        <v>4678</v>
      </c>
      <c r="S2326" s="36">
        <v>4563</v>
      </c>
      <c r="T2326" s="66">
        <v>1.37E-2</v>
      </c>
      <c r="U2326" s="66">
        <v>3.0000000000000001E-3</v>
      </c>
      <c r="V2326" s="66">
        <v>-3.8E-3</v>
      </c>
      <c r="W2326" s="66">
        <v>2.12E-2</v>
      </c>
      <c r="X2326" s="1">
        <v>1036500</v>
      </c>
      <c r="Y2326" s="1">
        <v>4807636</v>
      </c>
      <c r="Z2326" s="1">
        <v>1359085</v>
      </c>
      <c r="AA2326" t="s">
        <v>362</v>
      </c>
      <c r="AB2326" t="s">
        <v>631</v>
      </c>
      <c r="AC2326">
        <v>25.16</v>
      </c>
      <c r="AD2326">
        <v>1.46</v>
      </c>
      <c r="AE2326">
        <v>3.43</v>
      </c>
      <c r="AF2326" t="s">
        <v>230</v>
      </c>
      <c r="AG2326" s="1">
        <v>73700</v>
      </c>
      <c r="AH2326" s="36">
        <v>4661</v>
      </c>
      <c r="AI2326" s="1">
        <v>1400</v>
      </c>
      <c r="AJ2326" s="36">
        <v>4659</v>
      </c>
      <c r="AK2326">
        <v>300</v>
      </c>
      <c r="AL2326" s="2">
        <v>0.63958333333333328</v>
      </c>
      <c r="AM2326" s="3">
        <v>46237</v>
      </c>
      <c r="AN2326" t="s">
        <v>298</v>
      </c>
      <c r="AO2326" t="s">
        <v>364</v>
      </c>
    </row>
    <row r="2327" spans="1:41">
      <c r="A2327" s="8">
        <v>46227</v>
      </c>
      <c r="B2327" s="67">
        <v>4005.96</v>
      </c>
      <c r="C2327" s="67">
        <v>-1.18</v>
      </c>
      <c r="D2327" s="67">
        <v>64650</v>
      </c>
      <c r="E2327" s="67">
        <v>-2.56</v>
      </c>
      <c r="F2327" s="69">
        <v>4528</v>
      </c>
      <c r="G2327" t="s">
        <v>49</v>
      </c>
      <c r="H2327">
        <v>0</v>
      </c>
      <c r="I2327" t="s">
        <v>288</v>
      </c>
      <c r="J2327" t="s">
        <v>289</v>
      </c>
      <c r="K2327" t="s">
        <v>295</v>
      </c>
      <c r="L2327" s="36">
        <v>2419</v>
      </c>
      <c r="M2327">
        <v>20.5</v>
      </c>
      <c r="N2327" s="66">
        <v>8.5000000000000006E-3</v>
      </c>
      <c r="O2327" s="36">
        <v>2398.5</v>
      </c>
      <c r="P2327" s="66">
        <v>8.5000000000000006E-3</v>
      </c>
      <c r="Q2327" s="36">
        <v>2397</v>
      </c>
      <c r="R2327" s="36">
        <v>2440.5</v>
      </c>
      <c r="S2327" s="36">
        <v>2383.5</v>
      </c>
      <c r="T2327" s="66">
        <v>9.1000000000000004E-3</v>
      </c>
      <c r="U2327" s="66">
        <v>-8.6E-3</v>
      </c>
      <c r="V2327" s="66">
        <v>-8.8000000000000005E-3</v>
      </c>
      <c r="W2327" s="66">
        <v>1.4800000000000001E-2</v>
      </c>
      <c r="X2327" s="1">
        <v>909600</v>
      </c>
      <c r="Y2327" s="1">
        <v>2205138</v>
      </c>
      <c r="Z2327" s="1">
        <v>1206337</v>
      </c>
      <c r="AA2327" t="s">
        <v>365</v>
      </c>
      <c r="AB2327" t="s">
        <v>580</v>
      </c>
      <c r="AC2327">
        <v>16.010000000000002</v>
      </c>
      <c r="AD2327">
        <v>1.33</v>
      </c>
      <c r="AE2327">
        <v>3.31</v>
      </c>
      <c r="AF2327" t="s">
        <v>230</v>
      </c>
      <c r="AG2327" s="1">
        <v>75700</v>
      </c>
      <c r="AH2327" s="36">
        <v>2419.5</v>
      </c>
      <c r="AI2327">
        <v>700</v>
      </c>
      <c r="AJ2327" s="36">
        <v>2418.5</v>
      </c>
      <c r="AK2327">
        <v>700</v>
      </c>
      <c r="AL2327" s="2">
        <v>0.63958333333333328</v>
      </c>
      <c r="AM2327" s="3">
        <v>46234</v>
      </c>
      <c r="AN2327" t="s">
        <v>298</v>
      </c>
      <c r="AO2327" t="s">
        <v>364</v>
      </c>
    </row>
    <row r="2328" spans="1:41">
      <c r="A2328" s="8">
        <v>46227</v>
      </c>
      <c r="B2328" s="67">
        <v>4005.96</v>
      </c>
      <c r="C2328" s="67">
        <v>-1.18</v>
      </c>
      <c r="D2328" s="67">
        <v>64650</v>
      </c>
      <c r="E2328" s="67">
        <v>-2.56</v>
      </c>
      <c r="F2328" s="69">
        <v>4661</v>
      </c>
      <c r="G2328" t="s">
        <v>50</v>
      </c>
      <c r="H2328">
        <v>0</v>
      </c>
      <c r="I2328" t="s">
        <v>288</v>
      </c>
      <c r="J2328" t="s">
        <v>289</v>
      </c>
      <c r="K2328" t="s">
        <v>290</v>
      </c>
      <c r="L2328" s="36">
        <v>2679</v>
      </c>
      <c r="M2328">
        <v>49</v>
      </c>
      <c r="N2328" s="66">
        <v>1.8599999999999998E-2</v>
      </c>
      <c r="O2328" s="36">
        <v>2630</v>
      </c>
      <c r="P2328" s="66">
        <v>1.8599999999999998E-2</v>
      </c>
      <c r="Q2328" s="36">
        <v>2605</v>
      </c>
      <c r="R2328" s="36">
        <v>2687</v>
      </c>
      <c r="S2328" s="36">
        <v>2603.5</v>
      </c>
      <c r="T2328" s="66">
        <v>2.8400000000000002E-2</v>
      </c>
      <c r="U2328" s="66">
        <v>2E-3</v>
      </c>
      <c r="V2328" s="66">
        <v>-2.8999999999999998E-3</v>
      </c>
      <c r="W2328" s="66">
        <v>2.8899999999999999E-2</v>
      </c>
      <c r="X2328" s="1">
        <v>3751900</v>
      </c>
      <c r="Y2328" s="1">
        <v>9975017</v>
      </c>
      <c r="Z2328" s="1">
        <v>4823407</v>
      </c>
      <c r="AA2328" t="s">
        <v>367</v>
      </c>
      <c r="AB2328" t="s">
        <v>368</v>
      </c>
      <c r="AC2328">
        <v>37.520000000000003</v>
      </c>
      <c r="AD2328">
        <v>3.99</v>
      </c>
      <c r="AE2328">
        <v>0.6</v>
      </c>
      <c r="AF2328" t="s">
        <v>230</v>
      </c>
      <c r="AG2328">
        <v>0</v>
      </c>
      <c r="AH2328" s="36">
        <v>2679</v>
      </c>
      <c r="AI2328">
        <v>100</v>
      </c>
      <c r="AJ2328" s="36">
        <v>2678.5</v>
      </c>
      <c r="AK2328" s="1">
        <v>3700</v>
      </c>
      <c r="AL2328" s="2">
        <v>0.63958333333333328</v>
      </c>
      <c r="AM2328" s="3">
        <v>46233</v>
      </c>
      <c r="AN2328" t="s">
        <v>298</v>
      </c>
      <c r="AO2328" t="s">
        <v>313</v>
      </c>
    </row>
    <row r="2329" spans="1:41">
      <c r="A2329" s="8">
        <v>46227</v>
      </c>
      <c r="B2329" s="67">
        <v>4005.96</v>
      </c>
      <c r="C2329" s="67">
        <v>-1.18</v>
      </c>
      <c r="D2329" s="67">
        <v>64650</v>
      </c>
      <c r="E2329" s="67">
        <v>-2.56</v>
      </c>
      <c r="F2329" s="69">
        <v>5020</v>
      </c>
      <c r="G2329" t="s">
        <v>51</v>
      </c>
      <c r="H2329">
        <v>0</v>
      </c>
      <c r="I2329" t="s">
        <v>288</v>
      </c>
      <c r="J2329" t="s">
        <v>289</v>
      </c>
      <c r="K2329" t="s">
        <v>295</v>
      </c>
      <c r="L2329" s="36">
        <v>1326</v>
      </c>
      <c r="M2329">
        <v>-11</v>
      </c>
      <c r="N2329" s="66">
        <v>-8.2000000000000007E-3</v>
      </c>
      <c r="O2329" s="36">
        <v>1337</v>
      </c>
      <c r="P2329" s="66">
        <v>-8.2000000000000007E-3</v>
      </c>
      <c r="Q2329" s="36">
        <v>1330</v>
      </c>
      <c r="R2329" s="36">
        <v>1342</v>
      </c>
      <c r="S2329" s="36">
        <v>1324.5</v>
      </c>
      <c r="T2329" s="66">
        <v>-3.0000000000000001E-3</v>
      </c>
      <c r="U2329" s="66">
        <v>-5.5999999999999999E-3</v>
      </c>
      <c r="V2329" s="66">
        <v>-1.1900000000000001E-2</v>
      </c>
      <c r="W2329" s="66">
        <v>1.1000000000000001E-3</v>
      </c>
      <c r="X2329" s="1">
        <v>5089100</v>
      </c>
      <c r="Y2329" s="1">
        <v>6776852</v>
      </c>
      <c r="Z2329" s="1">
        <v>3589172</v>
      </c>
      <c r="AA2329" t="s">
        <v>369</v>
      </c>
      <c r="AB2329" t="s">
        <v>370</v>
      </c>
      <c r="AC2329">
        <v>8.51</v>
      </c>
      <c r="AD2329">
        <v>1.05</v>
      </c>
      <c r="AE2329">
        <v>2.56</v>
      </c>
      <c r="AF2329" t="s">
        <v>230</v>
      </c>
      <c r="AG2329" s="1">
        <v>276900</v>
      </c>
      <c r="AH2329" s="36">
        <v>1326.5</v>
      </c>
      <c r="AI2329" s="1">
        <v>10900</v>
      </c>
      <c r="AJ2329" s="36">
        <v>1326</v>
      </c>
      <c r="AK2329" s="1">
        <v>1700</v>
      </c>
      <c r="AL2329" s="2">
        <v>0.63958333333333328</v>
      </c>
      <c r="AM2329" s="3">
        <v>46241</v>
      </c>
      <c r="AN2329" t="s">
        <v>298</v>
      </c>
      <c r="AO2329" t="s">
        <v>371</v>
      </c>
    </row>
    <row r="2330" spans="1:41">
      <c r="A2330" s="8">
        <v>46227</v>
      </c>
      <c r="B2330" s="67">
        <v>4005.96</v>
      </c>
      <c r="C2330" s="67">
        <v>-1.18</v>
      </c>
      <c r="D2330" s="67">
        <v>64650</v>
      </c>
      <c r="E2330" s="67">
        <v>-2.56</v>
      </c>
      <c r="F2330" s="69">
        <v>5201</v>
      </c>
      <c r="G2330" t="s">
        <v>52</v>
      </c>
      <c r="H2330">
        <v>0</v>
      </c>
      <c r="I2330" t="s">
        <v>288</v>
      </c>
      <c r="J2330" t="s">
        <v>289</v>
      </c>
      <c r="K2330" t="s">
        <v>295</v>
      </c>
      <c r="L2330" s="36">
        <v>6162</v>
      </c>
      <c r="M2330">
        <v>-153</v>
      </c>
      <c r="N2330" s="66">
        <v>-2.4199999999999999E-2</v>
      </c>
      <c r="O2330" s="36">
        <v>6315</v>
      </c>
      <c r="P2330" s="66">
        <v>-2.4199999999999999E-2</v>
      </c>
      <c r="Q2330" s="36">
        <v>6251</v>
      </c>
      <c r="R2330" s="36">
        <v>6279</v>
      </c>
      <c r="S2330" s="36">
        <v>6132</v>
      </c>
      <c r="T2330" s="66">
        <v>-1.4200000000000001E-2</v>
      </c>
      <c r="U2330" s="66">
        <v>-2.7000000000000001E-3</v>
      </c>
      <c r="V2330" s="66">
        <v>-1.8599999999999998E-2</v>
      </c>
      <c r="W2330" s="66">
        <v>4.7999999999999996E-3</v>
      </c>
      <c r="X2330" s="1">
        <v>699400</v>
      </c>
      <c r="Y2330" s="1">
        <v>4324853</v>
      </c>
      <c r="Z2330" s="1">
        <v>1339832</v>
      </c>
      <c r="AA2330" t="s">
        <v>581</v>
      </c>
      <c r="AB2330" t="s">
        <v>373</v>
      </c>
      <c r="AC2330">
        <v>16.989999999999998</v>
      </c>
      <c r="AD2330">
        <v>0.87</v>
      </c>
      <c r="AE2330">
        <v>3.41</v>
      </c>
      <c r="AF2330" t="s">
        <v>230</v>
      </c>
      <c r="AG2330" s="1">
        <v>58100</v>
      </c>
      <c r="AH2330" s="36">
        <v>6163</v>
      </c>
      <c r="AI2330">
        <v>300</v>
      </c>
      <c r="AJ2330" s="36">
        <v>6161</v>
      </c>
      <c r="AK2330">
        <v>400</v>
      </c>
      <c r="AL2330" s="2">
        <v>0.63958333333333328</v>
      </c>
      <c r="AM2330" s="3">
        <v>46238</v>
      </c>
      <c r="AN2330" t="s">
        <v>293</v>
      </c>
      <c r="AO2330" t="s">
        <v>341</v>
      </c>
    </row>
    <row r="2331" spans="1:41">
      <c r="A2331" s="8">
        <v>46227</v>
      </c>
      <c r="B2331" s="67">
        <v>4005.96</v>
      </c>
      <c r="C2331" s="67">
        <v>-1.18</v>
      </c>
      <c r="D2331" s="67">
        <v>64650</v>
      </c>
      <c r="E2331" s="67">
        <v>-2.56</v>
      </c>
      <c r="F2331" s="69">
        <v>5302</v>
      </c>
      <c r="G2331" t="s">
        <v>53</v>
      </c>
      <c r="H2331">
        <v>0</v>
      </c>
      <c r="I2331" t="s">
        <v>288</v>
      </c>
      <c r="J2331" t="s">
        <v>289</v>
      </c>
      <c r="K2331" t="s">
        <v>295</v>
      </c>
      <c r="L2331" s="36">
        <v>4700</v>
      </c>
      <c r="M2331">
        <v>-50</v>
      </c>
      <c r="N2331" s="66">
        <v>-1.0500000000000001E-2</v>
      </c>
      <c r="O2331" s="36">
        <v>4750</v>
      </c>
      <c r="P2331" s="66">
        <v>-1.0500000000000001E-2</v>
      </c>
      <c r="Q2331" s="36">
        <v>4735</v>
      </c>
      <c r="R2331" s="36">
        <v>4735</v>
      </c>
      <c r="S2331" s="36">
        <v>4680</v>
      </c>
      <c r="T2331" s="66">
        <v>-7.3000000000000001E-3</v>
      </c>
      <c r="U2331" s="66">
        <v>-1E-3</v>
      </c>
      <c r="V2331" s="66">
        <v>-7.3000000000000001E-3</v>
      </c>
      <c r="W2331" s="66">
        <v>4.1999999999999997E-3</v>
      </c>
      <c r="X2331" s="1">
        <v>38300</v>
      </c>
      <c r="Y2331" s="1">
        <v>180045</v>
      </c>
      <c r="Z2331" s="1">
        <v>55612</v>
      </c>
      <c r="AA2331" t="s">
        <v>374</v>
      </c>
      <c r="AB2331" t="s">
        <v>375</v>
      </c>
      <c r="AC2331">
        <v>18.850000000000001</v>
      </c>
      <c r="AD2331">
        <v>0.95</v>
      </c>
      <c r="AE2331">
        <v>4.26</v>
      </c>
      <c r="AF2331" t="s">
        <v>230</v>
      </c>
      <c r="AG2331" s="1">
        <v>12800</v>
      </c>
      <c r="AH2331" s="36">
        <v>4700</v>
      </c>
      <c r="AI2331">
        <v>100</v>
      </c>
      <c r="AJ2331" s="36">
        <v>4695</v>
      </c>
      <c r="AK2331" s="1">
        <v>1100</v>
      </c>
      <c r="AL2331" s="2">
        <v>0.63888888888888884</v>
      </c>
      <c r="AM2331" s="3">
        <v>46244</v>
      </c>
      <c r="AN2331" t="s">
        <v>293</v>
      </c>
      <c r="AO2331" t="s">
        <v>341</v>
      </c>
    </row>
    <row r="2332" spans="1:41">
      <c r="A2332" s="8">
        <v>46227</v>
      </c>
      <c r="B2332" s="67">
        <v>4005.96</v>
      </c>
      <c r="C2332" s="67">
        <v>-1.18</v>
      </c>
      <c r="D2332" s="67">
        <v>64650</v>
      </c>
      <c r="E2332" s="67">
        <v>-2.56</v>
      </c>
      <c r="F2332" s="69">
        <v>5310</v>
      </c>
      <c r="G2332" t="s">
        <v>54</v>
      </c>
      <c r="H2332">
        <v>0</v>
      </c>
      <c r="I2332" t="s">
        <v>288</v>
      </c>
      <c r="J2332" t="s">
        <v>289</v>
      </c>
      <c r="K2332" t="s">
        <v>290</v>
      </c>
      <c r="L2332" s="36">
        <v>6700</v>
      </c>
      <c r="M2332">
        <v>-90</v>
      </c>
      <c r="N2332" s="66">
        <v>-1.3299999999999999E-2</v>
      </c>
      <c r="O2332" s="36">
        <v>6790</v>
      </c>
      <c r="P2332" s="66">
        <v>-1.32E-2</v>
      </c>
      <c r="Q2332" s="36">
        <v>6750</v>
      </c>
      <c r="R2332" s="36">
        <v>6840</v>
      </c>
      <c r="S2332" s="36">
        <v>6630</v>
      </c>
      <c r="T2332" s="66">
        <v>-7.4000000000000003E-3</v>
      </c>
      <c r="U2332" s="66">
        <v>7.4999999999999997E-3</v>
      </c>
      <c r="V2332" s="66">
        <v>-2.0400000000000001E-2</v>
      </c>
      <c r="W2332" s="66">
        <v>1.0500000000000001E-2</v>
      </c>
      <c r="X2332" s="1">
        <v>66700</v>
      </c>
      <c r="Y2332" s="1">
        <v>447214</v>
      </c>
      <c r="Z2332" s="1">
        <v>140650</v>
      </c>
      <c r="AA2332" t="s">
        <v>662</v>
      </c>
      <c r="AB2332" t="s">
        <v>377</v>
      </c>
      <c r="AC2332">
        <v>28.68</v>
      </c>
      <c r="AD2332">
        <v>1.44</v>
      </c>
      <c r="AE2332">
        <v>2.16</v>
      </c>
      <c r="AF2332" t="s">
        <v>230</v>
      </c>
      <c r="AG2332" s="1">
        <v>3700</v>
      </c>
      <c r="AH2332" s="36">
        <v>6700</v>
      </c>
      <c r="AI2332" s="1">
        <v>1000</v>
      </c>
      <c r="AJ2332" s="36">
        <v>6690</v>
      </c>
      <c r="AK2332" s="1">
        <v>1700</v>
      </c>
      <c r="AL2332" s="2">
        <v>0.63888888888888884</v>
      </c>
      <c r="AM2332" s="3">
        <v>46241</v>
      </c>
      <c r="AN2332" t="s">
        <v>293</v>
      </c>
      <c r="AO2332" t="s">
        <v>341</v>
      </c>
    </row>
    <row r="2333" spans="1:41">
      <c r="A2333" s="8">
        <v>46227</v>
      </c>
      <c r="B2333" s="67">
        <v>4005.96</v>
      </c>
      <c r="C2333" s="67">
        <v>-1.18</v>
      </c>
      <c r="D2333" s="67">
        <v>64650</v>
      </c>
      <c r="E2333" s="67">
        <v>-2.56</v>
      </c>
      <c r="F2333" s="69">
        <v>5334</v>
      </c>
      <c r="G2333" t="s">
        <v>55</v>
      </c>
      <c r="H2333">
        <v>0</v>
      </c>
      <c r="I2333" t="s">
        <v>288</v>
      </c>
      <c r="J2333" t="s">
        <v>289</v>
      </c>
      <c r="K2333" t="s">
        <v>290</v>
      </c>
      <c r="L2333" s="36">
        <v>9423</v>
      </c>
      <c r="M2333">
        <v>-305</v>
      </c>
      <c r="N2333" s="66">
        <v>-3.1399999999999997E-2</v>
      </c>
      <c r="O2333" s="36">
        <v>9728</v>
      </c>
      <c r="P2333" s="66">
        <v>-3.1300000000000001E-2</v>
      </c>
      <c r="Q2333" s="36">
        <v>9600</v>
      </c>
      <c r="R2333" s="36">
        <v>9692</v>
      </c>
      <c r="S2333" s="36">
        <v>9326</v>
      </c>
      <c r="T2333" s="66">
        <v>-1.84E-2</v>
      </c>
      <c r="U2333" s="66">
        <v>-5.0000000000000001E-4</v>
      </c>
      <c r="V2333" s="66">
        <v>-2.7699999999999999E-2</v>
      </c>
      <c r="W2333" s="66">
        <v>1.04E-2</v>
      </c>
      <c r="X2333" s="1">
        <v>725000</v>
      </c>
      <c r="Y2333" s="1">
        <v>6867252</v>
      </c>
      <c r="Z2333" s="1">
        <v>1877511</v>
      </c>
      <c r="AA2333" t="s">
        <v>709</v>
      </c>
      <c r="AB2333" t="s">
        <v>379</v>
      </c>
      <c r="AC2333">
        <v>17.489999999999998</v>
      </c>
      <c r="AD2333">
        <v>2.4</v>
      </c>
      <c r="AE2333">
        <v>2.23</v>
      </c>
      <c r="AF2333" t="s">
        <v>230</v>
      </c>
      <c r="AG2333" s="1">
        <v>26500</v>
      </c>
      <c r="AH2333" s="36">
        <v>9425</v>
      </c>
      <c r="AI2333">
        <v>900</v>
      </c>
      <c r="AJ2333" s="36">
        <v>9422</v>
      </c>
      <c r="AK2333">
        <v>400</v>
      </c>
      <c r="AL2333" s="2">
        <v>0.63888888888888884</v>
      </c>
      <c r="AM2333" s="3">
        <v>46234</v>
      </c>
      <c r="AN2333" t="s">
        <v>298</v>
      </c>
      <c r="AO2333" t="s">
        <v>341</v>
      </c>
    </row>
    <row r="2334" spans="1:41">
      <c r="A2334" s="8">
        <v>46227</v>
      </c>
      <c r="B2334" s="67">
        <v>4005.96</v>
      </c>
      <c r="C2334" s="67">
        <v>-1.18</v>
      </c>
      <c r="D2334" s="67">
        <v>64650</v>
      </c>
      <c r="E2334" s="67">
        <v>-2.56</v>
      </c>
      <c r="F2334" s="69">
        <v>5706</v>
      </c>
      <c r="G2334" t="s">
        <v>56</v>
      </c>
      <c r="H2334">
        <v>0</v>
      </c>
      <c r="I2334" t="s">
        <v>288</v>
      </c>
      <c r="J2334" t="s">
        <v>289</v>
      </c>
      <c r="K2334" t="s">
        <v>290</v>
      </c>
      <c r="L2334" s="36">
        <v>31970</v>
      </c>
      <c r="M2334" s="36">
        <v>-1930</v>
      </c>
      <c r="N2334" s="66">
        <v>-5.6899999999999999E-2</v>
      </c>
      <c r="O2334" s="36">
        <v>33900</v>
      </c>
      <c r="P2334" s="66">
        <v>-5.6899999999999999E-2</v>
      </c>
      <c r="Q2334" s="36">
        <v>33330</v>
      </c>
      <c r="R2334" s="36">
        <v>33660</v>
      </c>
      <c r="S2334" s="36">
        <v>31380</v>
      </c>
      <c r="T2334" s="66">
        <v>-4.0800000000000003E-2</v>
      </c>
      <c r="U2334" s="66">
        <v>5.8999999999999999E-3</v>
      </c>
      <c r="V2334" s="66">
        <v>-5.0200000000000002E-2</v>
      </c>
      <c r="W2334" s="66">
        <v>1.8800000000000001E-2</v>
      </c>
      <c r="X2334" s="1">
        <v>647600</v>
      </c>
      <c r="Y2334" s="1">
        <v>20807719</v>
      </c>
      <c r="Z2334" s="1">
        <v>1835571</v>
      </c>
      <c r="AA2334" t="s">
        <v>521</v>
      </c>
      <c r="AB2334" t="s">
        <v>381</v>
      </c>
      <c r="AC2334">
        <v>24.38</v>
      </c>
      <c r="AD2334">
        <v>4.43</v>
      </c>
      <c r="AE2334">
        <v>0.88</v>
      </c>
      <c r="AF2334" t="s">
        <v>230</v>
      </c>
      <c r="AG2334" s="1">
        <v>5300</v>
      </c>
      <c r="AH2334" s="36">
        <v>31980</v>
      </c>
      <c r="AI2334">
        <v>300</v>
      </c>
      <c r="AJ2334" s="36">
        <v>31970</v>
      </c>
      <c r="AK2334">
        <v>300</v>
      </c>
      <c r="AL2334" s="2">
        <v>0.63958333333333328</v>
      </c>
      <c r="AM2334" s="3">
        <v>46241</v>
      </c>
      <c r="AN2334" t="s">
        <v>298</v>
      </c>
      <c r="AO2334" t="s">
        <v>382</v>
      </c>
    </row>
    <row r="2335" spans="1:41">
      <c r="A2335" s="8">
        <v>46227</v>
      </c>
      <c r="B2335" s="67">
        <v>4005.96</v>
      </c>
      <c r="C2335" s="67">
        <v>-1.18</v>
      </c>
      <c r="D2335" s="67">
        <v>64650</v>
      </c>
      <c r="E2335" s="67">
        <v>-2.56</v>
      </c>
      <c r="F2335" s="69">
        <v>5711</v>
      </c>
      <c r="G2335" t="s">
        <v>57</v>
      </c>
      <c r="H2335">
        <v>0</v>
      </c>
      <c r="I2335" t="s">
        <v>288</v>
      </c>
      <c r="J2335" t="s">
        <v>289</v>
      </c>
      <c r="K2335" t="s">
        <v>290</v>
      </c>
      <c r="L2335" s="36">
        <v>4158</v>
      </c>
      <c r="M2335">
        <v>-136</v>
      </c>
      <c r="N2335" s="66">
        <v>-3.1699999999999999E-2</v>
      </c>
      <c r="O2335" s="36">
        <v>4294</v>
      </c>
      <c r="P2335" s="66">
        <v>-3.1600000000000003E-2</v>
      </c>
      <c r="Q2335" s="36">
        <v>4224</v>
      </c>
      <c r="R2335" s="36">
        <v>4249</v>
      </c>
      <c r="S2335" s="36">
        <v>4139</v>
      </c>
      <c r="T2335" s="66">
        <v>-1.5599999999999999E-2</v>
      </c>
      <c r="U2335" s="66">
        <v>-3.8E-3</v>
      </c>
      <c r="V2335" s="66">
        <v>-2.1399999999999999E-2</v>
      </c>
      <c r="W2335" s="66">
        <v>4.4999999999999997E-3</v>
      </c>
      <c r="X2335" s="1">
        <v>706400</v>
      </c>
      <c r="Y2335" s="1">
        <v>2948314</v>
      </c>
      <c r="Z2335" s="1">
        <v>546733</v>
      </c>
      <c r="AA2335" t="s">
        <v>383</v>
      </c>
      <c r="AB2335" t="s">
        <v>384</v>
      </c>
      <c r="AC2335">
        <v>11.08</v>
      </c>
      <c r="AD2335">
        <v>0.73</v>
      </c>
      <c r="AE2335">
        <v>2.79</v>
      </c>
      <c r="AF2335" t="s">
        <v>230</v>
      </c>
      <c r="AG2335" s="1">
        <v>24900</v>
      </c>
      <c r="AH2335" s="36">
        <v>4160</v>
      </c>
      <c r="AI2335">
        <v>600</v>
      </c>
      <c r="AJ2335" s="36">
        <v>4157</v>
      </c>
      <c r="AK2335">
        <v>800</v>
      </c>
      <c r="AL2335" s="2">
        <v>0.63958333333333328</v>
      </c>
      <c r="AM2335" s="3">
        <v>46240</v>
      </c>
      <c r="AN2335" t="s">
        <v>298</v>
      </c>
      <c r="AO2335" t="s">
        <v>382</v>
      </c>
    </row>
    <row r="2336" spans="1:41">
      <c r="A2336" s="8">
        <v>46227</v>
      </c>
      <c r="B2336" s="67">
        <v>4005.96</v>
      </c>
      <c r="C2336" s="67">
        <v>-1.18</v>
      </c>
      <c r="D2336" s="67">
        <v>64650</v>
      </c>
      <c r="E2336" s="67">
        <v>-2.56</v>
      </c>
      <c r="F2336" s="69">
        <v>5713</v>
      </c>
      <c r="G2336" t="s">
        <v>58</v>
      </c>
      <c r="H2336">
        <v>0</v>
      </c>
      <c r="I2336" t="s">
        <v>288</v>
      </c>
      <c r="J2336" t="s">
        <v>289</v>
      </c>
      <c r="K2336" t="s">
        <v>290</v>
      </c>
      <c r="L2336" s="36">
        <v>7435</v>
      </c>
      <c r="M2336">
        <v>-467</v>
      </c>
      <c r="N2336" s="66">
        <v>-5.91E-2</v>
      </c>
      <c r="O2336" s="36">
        <v>7902</v>
      </c>
      <c r="P2336" s="66">
        <v>-5.8999999999999997E-2</v>
      </c>
      <c r="Q2336" s="36">
        <v>7697</v>
      </c>
      <c r="R2336" s="36">
        <v>7722</v>
      </c>
      <c r="S2336" s="36">
        <v>7405</v>
      </c>
      <c r="T2336" s="66">
        <v>-3.4000000000000002E-2</v>
      </c>
      <c r="U2336" s="66">
        <v>-6.0000000000000001E-3</v>
      </c>
      <c r="V2336" s="66">
        <v>-3.7100000000000001E-2</v>
      </c>
      <c r="W2336" s="66">
        <v>4.0000000000000001E-3</v>
      </c>
      <c r="X2336" s="1">
        <v>2430500</v>
      </c>
      <c r="Y2336" s="1">
        <v>18236843</v>
      </c>
      <c r="Z2336" s="1">
        <v>2162202</v>
      </c>
      <c r="AA2336" t="s">
        <v>385</v>
      </c>
      <c r="AB2336" t="s">
        <v>386</v>
      </c>
      <c r="AC2336">
        <v>13.3</v>
      </c>
      <c r="AD2336">
        <v>0.96</v>
      </c>
      <c r="AE2336">
        <v>2.78</v>
      </c>
      <c r="AF2336" t="s">
        <v>230</v>
      </c>
      <c r="AG2336" s="1">
        <v>49800</v>
      </c>
      <c r="AH2336" s="36">
        <v>7436</v>
      </c>
      <c r="AI2336">
        <v>500</v>
      </c>
      <c r="AJ2336" s="36">
        <v>7435</v>
      </c>
      <c r="AK2336">
        <v>100</v>
      </c>
      <c r="AL2336" s="2">
        <v>0.63888888888888884</v>
      </c>
      <c r="AM2336" s="3">
        <v>46244</v>
      </c>
      <c r="AN2336" t="s">
        <v>298</v>
      </c>
      <c r="AO2336" t="s">
        <v>382</v>
      </c>
    </row>
    <row r="2337" spans="1:41">
      <c r="A2337" s="8">
        <v>46227</v>
      </c>
      <c r="B2337" s="67">
        <v>4005.96</v>
      </c>
      <c r="C2337" s="67">
        <v>-1.18</v>
      </c>
      <c r="D2337" s="67">
        <v>64650</v>
      </c>
      <c r="E2337" s="67">
        <v>-2.56</v>
      </c>
      <c r="F2337" s="69">
        <v>5802</v>
      </c>
      <c r="G2337" t="s">
        <v>59</v>
      </c>
      <c r="H2337">
        <v>0</v>
      </c>
      <c r="I2337" t="s">
        <v>288</v>
      </c>
      <c r="J2337" t="s">
        <v>289</v>
      </c>
      <c r="K2337" t="s">
        <v>290</v>
      </c>
      <c r="L2337" s="36">
        <v>2448</v>
      </c>
      <c r="M2337">
        <v>-64</v>
      </c>
      <c r="N2337" s="66">
        <v>-2.5499999999999998E-2</v>
      </c>
      <c r="O2337" s="36">
        <v>2512</v>
      </c>
      <c r="P2337" s="66">
        <v>-2.5399999999999999E-2</v>
      </c>
      <c r="Q2337" s="36">
        <v>2464</v>
      </c>
      <c r="R2337" s="36">
        <v>2474</v>
      </c>
      <c r="S2337" s="36">
        <v>2412</v>
      </c>
      <c r="T2337" s="66">
        <v>-6.4000000000000003E-3</v>
      </c>
      <c r="U2337" s="66">
        <v>1E-3</v>
      </c>
      <c r="V2337" s="66">
        <v>-1.0500000000000001E-2</v>
      </c>
      <c r="W2337" s="66">
        <v>1.49E-2</v>
      </c>
      <c r="X2337" s="1">
        <v>9514900</v>
      </c>
      <c r="Y2337" s="1">
        <v>23199185</v>
      </c>
      <c r="Z2337" s="1">
        <v>7774266</v>
      </c>
      <c r="AA2337" t="s">
        <v>694</v>
      </c>
      <c r="AB2337" t="s">
        <v>849</v>
      </c>
      <c r="AC2337">
        <v>23.49</v>
      </c>
      <c r="AD2337">
        <v>2.78</v>
      </c>
      <c r="AE2337">
        <v>1.59</v>
      </c>
      <c r="AF2337" t="s">
        <v>230</v>
      </c>
      <c r="AG2337" s="1">
        <v>277600</v>
      </c>
      <c r="AH2337" s="36">
        <v>2448.5</v>
      </c>
      <c r="AI2337">
        <v>800</v>
      </c>
      <c r="AJ2337" s="36">
        <v>2448</v>
      </c>
      <c r="AK2337">
        <v>900</v>
      </c>
      <c r="AL2337" s="2">
        <v>0.63958333333333328</v>
      </c>
      <c r="AM2337" s="3">
        <v>46234</v>
      </c>
      <c r="AN2337" t="s">
        <v>298</v>
      </c>
      <c r="AO2337" t="s">
        <v>382</v>
      </c>
    </row>
    <row r="2338" spans="1:41">
      <c r="A2338" s="8">
        <v>46227</v>
      </c>
      <c r="B2338" s="67">
        <v>4005.96</v>
      </c>
      <c r="C2338" s="67">
        <v>-1.18</v>
      </c>
      <c r="D2338" s="67">
        <v>64650</v>
      </c>
      <c r="E2338" s="67">
        <v>-2.56</v>
      </c>
      <c r="F2338" s="69">
        <v>5803</v>
      </c>
      <c r="G2338" t="s">
        <v>60</v>
      </c>
      <c r="H2338">
        <v>0</v>
      </c>
      <c r="I2338" t="s">
        <v>288</v>
      </c>
      <c r="J2338" t="s">
        <v>289</v>
      </c>
      <c r="K2338" t="s">
        <v>290</v>
      </c>
      <c r="L2338" s="36">
        <v>4570</v>
      </c>
      <c r="M2338">
        <v>-157</v>
      </c>
      <c r="N2338" s="66">
        <v>-3.32E-2</v>
      </c>
      <c r="O2338" s="36">
        <v>4727</v>
      </c>
      <c r="P2338" s="66">
        <v>-3.32E-2</v>
      </c>
      <c r="Q2338" s="36">
        <v>4659</v>
      </c>
      <c r="R2338" s="36">
        <v>4740</v>
      </c>
      <c r="S2338" s="36">
        <v>4511</v>
      </c>
      <c r="T2338" s="66">
        <v>-1.9099999999999999E-2</v>
      </c>
      <c r="U2338" s="66">
        <v>-5.9999999999999995E-4</v>
      </c>
      <c r="V2338" s="66">
        <v>-3.5799999999999998E-2</v>
      </c>
      <c r="W2338" s="66">
        <v>1.2999999999999999E-2</v>
      </c>
      <c r="X2338" s="1">
        <v>26478700</v>
      </c>
      <c r="Y2338" s="1">
        <v>121551381</v>
      </c>
      <c r="Z2338" s="1">
        <v>8112575</v>
      </c>
      <c r="AA2338" t="s">
        <v>389</v>
      </c>
      <c r="AB2338" t="s">
        <v>632</v>
      </c>
      <c r="AC2338">
        <v>30.26</v>
      </c>
      <c r="AD2338">
        <v>13.5</v>
      </c>
      <c r="AE2338">
        <v>0.83</v>
      </c>
      <c r="AF2338" t="s">
        <v>230</v>
      </c>
      <c r="AG2338" s="1">
        <v>742100</v>
      </c>
      <c r="AH2338" s="36">
        <v>4570</v>
      </c>
      <c r="AI2338" s="1">
        <v>1500</v>
      </c>
      <c r="AJ2338" s="36">
        <v>4569</v>
      </c>
      <c r="AK2338">
        <v>500</v>
      </c>
      <c r="AL2338" s="2">
        <v>0.63958333333333328</v>
      </c>
      <c r="AM2338" s="3">
        <v>46241</v>
      </c>
      <c r="AN2338" t="s">
        <v>298</v>
      </c>
      <c r="AO2338" t="s">
        <v>382</v>
      </c>
    </row>
    <row r="2339" spans="1:41">
      <c r="A2339" s="8">
        <v>46227</v>
      </c>
      <c r="B2339" s="67">
        <v>4005.96</v>
      </c>
      <c r="C2339" s="67">
        <v>-1.18</v>
      </c>
      <c r="D2339" s="67">
        <v>64650</v>
      </c>
      <c r="E2339" s="67">
        <v>-2.56</v>
      </c>
      <c r="F2339" s="69">
        <v>6038</v>
      </c>
      <c r="G2339" t="s">
        <v>61</v>
      </c>
      <c r="H2339">
        <v>0</v>
      </c>
      <c r="I2339" t="s">
        <v>347</v>
      </c>
      <c r="J2339" t="s">
        <v>289</v>
      </c>
      <c r="K2339" t="s">
        <v>295</v>
      </c>
      <c r="L2339">
        <v>819</v>
      </c>
      <c r="M2339">
        <v>0</v>
      </c>
      <c r="N2339" s="66">
        <v>0</v>
      </c>
      <c r="O2339">
        <v>819</v>
      </c>
      <c r="P2339" s="66">
        <v>0</v>
      </c>
      <c r="Q2339">
        <v>824</v>
      </c>
      <c r="R2339">
        <v>824</v>
      </c>
      <c r="S2339">
        <v>819</v>
      </c>
      <c r="T2339" s="66">
        <v>-6.0000000000000001E-3</v>
      </c>
      <c r="U2339" s="66">
        <v>0</v>
      </c>
      <c r="V2339" s="66">
        <v>-6.0000000000000001E-3</v>
      </c>
      <c r="W2339" s="66">
        <v>0</v>
      </c>
      <c r="X2339" s="1">
        <v>3100</v>
      </c>
      <c r="Y2339" s="1">
        <v>2545</v>
      </c>
      <c r="Z2339" s="1">
        <v>4146</v>
      </c>
      <c r="AA2339" t="s">
        <v>391</v>
      </c>
      <c r="AB2339" t="s">
        <v>711</v>
      </c>
      <c r="AC2339">
        <v>11.81</v>
      </c>
      <c r="AD2339">
        <v>0.82</v>
      </c>
      <c r="AE2339">
        <v>2.81</v>
      </c>
      <c r="AF2339" t="s">
        <v>230</v>
      </c>
      <c r="AG2339">
        <v>0</v>
      </c>
      <c r="AH2339">
        <v>821</v>
      </c>
      <c r="AI2339">
        <v>400</v>
      </c>
      <c r="AJ2339">
        <v>818</v>
      </c>
      <c r="AK2339">
        <v>600</v>
      </c>
      <c r="AL2339" s="2">
        <v>0.61736111111111114</v>
      </c>
      <c r="AM2339" s="3">
        <v>46248</v>
      </c>
      <c r="AN2339" t="s">
        <v>350</v>
      </c>
      <c r="AO2339" t="s">
        <v>313</v>
      </c>
    </row>
    <row r="2340" spans="1:41">
      <c r="A2340" s="8">
        <v>46227</v>
      </c>
      <c r="B2340" s="67">
        <v>4005.96</v>
      </c>
      <c r="C2340" s="67">
        <v>-1.18</v>
      </c>
      <c r="D2340" s="67">
        <v>64650</v>
      </c>
      <c r="E2340" s="67">
        <v>-2.56</v>
      </c>
      <c r="F2340" s="69">
        <v>6156</v>
      </c>
      <c r="G2340" t="s">
        <v>62</v>
      </c>
      <c r="H2340">
        <v>0</v>
      </c>
      <c r="I2340" t="s">
        <v>314</v>
      </c>
      <c r="J2340" t="s">
        <v>323</v>
      </c>
      <c r="K2340" t="s">
        <v>290</v>
      </c>
      <c r="L2340" s="36">
        <v>1776</v>
      </c>
      <c r="M2340">
        <v>-6</v>
      </c>
      <c r="N2340" s="66">
        <v>-3.3999999999999998E-3</v>
      </c>
      <c r="O2340" s="36">
        <v>1782</v>
      </c>
      <c r="P2340" s="66">
        <v>-3.3E-3</v>
      </c>
      <c r="Q2340" s="36">
        <v>1782</v>
      </c>
      <c r="R2340" s="36">
        <v>1782</v>
      </c>
      <c r="S2340" s="36">
        <v>1766</v>
      </c>
      <c r="T2340" s="66">
        <v>-3.3E-3</v>
      </c>
      <c r="U2340" s="66">
        <v>-5.0000000000000001E-4</v>
      </c>
      <c r="V2340" s="66">
        <v>-3.3E-3</v>
      </c>
      <c r="W2340" s="66">
        <v>5.5999999999999999E-3</v>
      </c>
      <c r="X2340" s="1">
        <v>8600</v>
      </c>
      <c r="Y2340" s="1">
        <v>15235</v>
      </c>
      <c r="Z2340" s="1">
        <v>9412</v>
      </c>
      <c r="AA2340" t="s">
        <v>393</v>
      </c>
      <c r="AB2340" t="s">
        <v>697</v>
      </c>
      <c r="AC2340">
        <v>52.7</v>
      </c>
      <c r="AD2340">
        <v>1.24</v>
      </c>
      <c r="AE2340">
        <v>5.63</v>
      </c>
      <c r="AF2340">
        <v>1.3</v>
      </c>
      <c r="AG2340">
        <v>300</v>
      </c>
      <c r="AH2340" s="36">
        <v>1778</v>
      </c>
      <c r="AI2340">
        <v>200</v>
      </c>
      <c r="AJ2340" s="36">
        <v>1775</v>
      </c>
      <c r="AK2340">
        <v>100</v>
      </c>
      <c r="AL2340" s="2">
        <v>0.63472222222222219</v>
      </c>
      <c r="AM2340" s="3">
        <v>46244</v>
      </c>
      <c r="AN2340" t="s">
        <v>350</v>
      </c>
      <c r="AO2340" t="s">
        <v>395</v>
      </c>
    </row>
    <row r="2341" spans="1:41">
      <c r="A2341" s="8">
        <v>46227</v>
      </c>
      <c r="B2341" s="67">
        <v>4005.96</v>
      </c>
      <c r="C2341" s="67">
        <v>-1.18</v>
      </c>
      <c r="D2341" s="67">
        <v>64650</v>
      </c>
      <c r="E2341" s="67">
        <v>-2.56</v>
      </c>
      <c r="F2341" s="69">
        <v>6178</v>
      </c>
      <c r="G2341" t="s">
        <v>63</v>
      </c>
      <c r="H2341">
        <v>0</v>
      </c>
      <c r="I2341" t="s">
        <v>288</v>
      </c>
      <c r="J2341" t="s">
        <v>289</v>
      </c>
      <c r="K2341" t="s">
        <v>290</v>
      </c>
      <c r="L2341" s="36">
        <v>2492</v>
      </c>
      <c r="M2341">
        <v>31.5</v>
      </c>
      <c r="N2341" s="66">
        <v>1.2800000000000001E-2</v>
      </c>
      <c r="O2341" s="36">
        <v>2460.5</v>
      </c>
      <c r="P2341" s="66">
        <v>1.2800000000000001E-2</v>
      </c>
      <c r="Q2341" s="36">
        <v>2430.5</v>
      </c>
      <c r="R2341" s="36">
        <v>2496</v>
      </c>
      <c r="S2341" s="36">
        <v>2426</v>
      </c>
      <c r="T2341" s="66">
        <v>2.53E-2</v>
      </c>
      <c r="U2341" s="66">
        <v>4.0000000000000001E-3</v>
      </c>
      <c r="V2341" s="66">
        <v>-1.6000000000000001E-3</v>
      </c>
      <c r="W2341" s="66">
        <v>2.7199999999999998E-2</v>
      </c>
      <c r="X2341" s="1">
        <v>3916200</v>
      </c>
      <c r="Y2341" s="1">
        <v>9694383</v>
      </c>
      <c r="Z2341" s="1">
        <v>6998020</v>
      </c>
      <c r="AA2341" t="s">
        <v>888</v>
      </c>
      <c r="AB2341" t="s">
        <v>397</v>
      </c>
      <c r="AC2341">
        <v>17.920000000000002</v>
      </c>
      <c r="AD2341">
        <v>0.71</v>
      </c>
      <c r="AE2341">
        <v>2.41</v>
      </c>
      <c r="AF2341" t="s">
        <v>230</v>
      </c>
      <c r="AG2341" s="1">
        <v>92900</v>
      </c>
      <c r="AH2341" s="36">
        <v>2492.5</v>
      </c>
      <c r="AI2341" s="1">
        <v>1100</v>
      </c>
      <c r="AJ2341" s="36">
        <v>2492</v>
      </c>
      <c r="AK2341" s="1">
        <v>1200</v>
      </c>
      <c r="AL2341" s="2">
        <v>0.63958333333333328</v>
      </c>
      <c r="AM2341" s="3">
        <v>46241</v>
      </c>
      <c r="AN2341" t="s">
        <v>298</v>
      </c>
      <c r="AO2341" t="s">
        <v>313</v>
      </c>
    </row>
    <row r="2342" spans="1:41">
      <c r="A2342" s="8">
        <v>46227</v>
      </c>
      <c r="B2342" s="67">
        <v>4005.96</v>
      </c>
      <c r="C2342" s="67">
        <v>-1.18</v>
      </c>
      <c r="D2342" s="67">
        <v>64650</v>
      </c>
      <c r="E2342" s="67">
        <v>-2.56</v>
      </c>
      <c r="F2342" s="69">
        <v>6208</v>
      </c>
      <c r="G2342" t="s">
        <v>64</v>
      </c>
      <c r="H2342">
        <v>0</v>
      </c>
      <c r="I2342" t="s">
        <v>314</v>
      </c>
      <c r="J2342" t="s">
        <v>289</v>
      </c>
      <c r="K2342" t="s">
        <v>290</v>
      </c>
      <c r="L2342" s="36">
        <v>1629</v>
      </c>
      <c r="M2342">
        <v>-14</v>
      </c>
      <c r="N2342" s="66">
        <v>-8.5000000000000006E-3</v>
      </c>
      <c r="O2342" s="36">
        <v>1643</v>
      </c>
      <c r="P2342" s="66">
        <v>-8.5000000000000006E-3</v>
      </c>
      <c r="Q2342" s="36">
        <v>1643</v>
      </c>
      <c r="R2342" s="36">
        <v>1643</v>
      </c>
      <c r="S2342" s="36">
        <v>1610</v>
      </c>
      <c r="T2342" s="66">
        <v>-8.5000000000000006E-3</v>
      </c>
      <c r="U2342" s="66">
        <v>-3.0000000000000001E-3</v>
      </c>
      <c r="V2342" s="66">
        <v>-8.5000000000000006E-3</v>
      </c>
      <c r="W2342" s="66">
        <v>1.18E-2</v>
      </c>
      <c r="X2342" s="1">
        <v>49400</v>
      </c>
      <c r="Y2342" s="1">
        <v>80340</v>
      </c>
      <c r="Z2342" s="1">
        <v>10402</v>
      </c>
      <c r="AA2342" t="s">
        <v>398</v>
      </c>
      <c r="AB2342" t="s">
        <v>399</v>
      </c>
      <c r="AC2342">
        <v>15.87</v>
      </c>
      <c r="AD2342">
        <v>1.65</v>
      </c>
      <c r="AE2342">
        <v>1.23</v>
      </c>
      <c r="AF2342">
        <v>1.9</v>
      </c>
      <c r="AG2342">
        <v>0</v>
      </c>
      <c r="AH2342" s="36">
        <v>1630</v>
      </c>
      <c r="AI2342">
        <v>100</v>
      </c>
      <c r="AJ2342" s="36">
        <v>1627</v>
      </c>
      <c r="AK2342">
        <v>400</v>
      </c>
      <c r="AL2342" s="2">
        <v>0.63958333333333328</v>
      </c>
      <c r="AM2342" s="3">
        <v>46241</v>
      </c>
      <c r="AN2342" t="s">
        <v>298</v>
      </c>
      <c r="AO2342" t="s">
        <v>395</v>
      </c>
    </row>
    <row r="2343" spans="1:41">
      <c r="A2343" s="8">
        <v>46227</v>
      </c>
      <c r="B2343" s="67">
        <v>4005.96</v>
      </c>
      <c r="C2343" s="67">
        <v>-1.18</v>
      </c>
      <c r="D2343" s="67">
        <v>64650</v>
      </c>
      <c r="E2343" s="67">
        <v>-2.56</v>
      </c>
      <c r="F2343" s="69">
        <v>6356</v>
      </c>
      <c r="G2343" t="s">
        <v>65</v>
      </c>
      <c r="H2343">
        <v>0</v>
      </c>
      <c r="I2343" t="s">
        <v>314</v>
      </c>
      <c r="J2343" t="s">
        <v>289</v>
      </c>
      <c r="K2343" t="s">
        <v>295</v>
      </c>
      <c r="L2343" s="36">
        <v>1360</v>
      </c>
      <c r="M2343">
        <v>-47</v>
      </c>
      <c r="N2343" s="66">
        <v>-3.3399999999999999E-2</v>
      </c>
      <c r="O2343" s="36">
        <v>1407</v>
      </c>
      <c r="P2343" s="66">
        <v>-3.3399999999999999E-2</v>
      </c>
      <c r="Q2343" s="36">
        <v>1400</v>
      </c>
      <c r="R2343" s="36">
        <v>1418</v>
      </c>
      <c r="S2343" s="36">
        <v>1350</v>
      </c>
      <c r="T2343" s="66">
        <v>-2.8500000000000001E-2</v>
      </c>
      <c r="U2343" s="66">
        <v>-1.44E-2</v>
      </c>
      <c r="V2343" s="66">
        <v>-4.0899999999999999E-2</v>
      </c>
      <c r="W2343" s="66">
        <v>7.4000000000000003E-3</v>
      </c>
      <c r="X2343" s="1">
        <v>142500</v>
      </c>
      <c r="Y2343" s="1">
        <v>196329</v>
      </c>
      <c r="Z2343" s="1">
        <v>19420</v>
      </c>
      <c r="AA2343" t="s">
        <v>400</v>
      </c>
      <c r="AB2343" t="s">
        <v>401</v>
      </c>
      <c r="AC2343">
        <v>11</v>
      </c>
      <c r="AD2343">
        <v>1.33</v>
      </c>
      <c r="AE2343">
        <v>0.74</v>
      </c>
      <c r="AF2343" t="s">
        <v>230</v>
      </c>
      <c r="AG2343">
        <v>0</v>
      </c>
      <c r="AH2343" s="36">
        <v>1361</v>
      </c>
      <c r="AI2343" s="1">
        <v>1500</v>
      </c>
      <c r="AJ2343" s="36">
        <v>1360</v>
      </c>
      <c r="AK2343">
        <v>100</v>
      </c>
      <c r="AL2343" s="2">
        <v>0.63888888888888884</v>
      </c>
      <c r="AN2343" t="s">
        <v>298</v>
      </c>
      <c r="AO2343" t="s">
        <v>395</v>
      </c>
    </row>
    <row r="2344" spans="1:41">
      <c r="A2344" s="8">
        <v>46227</v>
      </c>
      <c r="B2344" s="67">
        <v>4005.96</v>
      </c>
      <c r="C2344" s="67">
        <v>-1.18</v>
      </c>
      <c r="D2344" s="67">
        <v>64650</v>
      </c>
      <c r="E2344" s="67">
        <v>-2.56</v>
      </c>
      <c r="F2344" s="69">
        <v>6378</v>
      </c>
      <c r="G2344" t="s">
        <v>66</v>
      </c>
      <c r="H2344">
        <v>0</v>
      </c>
      <c r="I2344" t="s">
        <v>314</v>
      </c>
      <c r="J2344" t="s">
        <v>289</v>
      </c>
      <c r="K2344" t="s">
        <v>295</v>
      </c>
      <c r="L2344" s="36">
        <v>1202</v>
      </c>
      <c r="M2344">
        <v>-13</v>
      </c>
      <c r="N2344" s="66">
        <v>-1.0699999999999999E-2</v>
      </c>
      <c r="O2344" s="36">
        <v>1215</v>
      </c>
      <c r="P2344" s="66">
        <v>-1.06E-2</v>
      </c>
      <c r="Q2344" s="36">
        <v>1215</v>
      </c>
      <c r="R2344" s="36">
        <v>1224</v>
      </c>
      <c r="S2344" s="36">
        <v>1200</v>
      </c>
      <c r="T2344" s="66">
        <v>-1.06E-2</v>
      </c>
      <c r="U2344" s="66">
        <v>-5.7000000000000002E-3</v>
      </c>
      <c r="V2344" s="66">
        <v>-1.7899999999999999E-2</v>
      </c>
      <c r="W2344" s="66">
        <v>1.6000000000000001E-3</v>
      </c>
      <c r="X2344" s="1">
        <v>88200</v>
      </c>
      <c r="Y2344" s="1">
        <v>106707</v>
      </c>
      <c r="Z2344" s="1">
        <v>24761</v>
      </c>
      <c r="AA2344" t="s">
        <v>402</v>
      </c>
      <c r="AB2344" t="s">
        <v>634</v>
      </c>
      <c r="AC2344">
        <v>12.52</v>
      </c>
      <c r="AD2344">
        <v>1.1200000000000001</v>
      </c>
      <c r="AE2344">
        <v>3.41</v>
      </c>
      <c r="AF2344" t="s">
        <v>230</v>
      </c>
      <c r="AG2344">
        <v>0</v>
      </c>
      <c r="AH2344" s="36">
        <v>1204</v>
      </c>
      <c r="AI2344">
        <v>900</v>
      </c>
      <c r="AJ2344" s="36">
        <v>1202</v>
      </c>
      <c r="AK2344">
        <v>200</v>
      </c>
      <c r="AL2344" s="2">
        <v>0.63888888888888884</v>
      </c>
      <c r="AM2344" s="3">
        <v>46241</v>
      </c>
      <c r="AN2344" t="s">
        <v>298</v>
      </c>
      <c r="AO2344" t="s">
        <v>395</v>
      </c>
    </row>
    <row r="2345" spans="1:41">
      <c r="A2345" s="8">
        <v>46227</v>
      </c>
      <c r="B2345" s="67">
        <v>4005.96</v>
      </c>
      <c r="C2345" s="67">
        <v>-1.18</v>
      </c>
      <c r="D2345" s="67">
        <v>64650</v>
      </c>
      <c r="E2345" s="67">
        <v>-2.56</v>
      </c>
      <c r="F2345" s="69">
        <v>6526</v>
      </c>
      <c r="G2345" t="s">
        <v>67</v>
      </c>
      <c r="H2345">
        <v>0</v>
      </c>
      <c r="I2345" t="s">
        <v>288</v>
      </c>
      <c r="J2345" t="s">
        <v>289</v>
      </c>
      <c r="K2345" t="s">
        <v>290</v>
      </c>
      <c r="L2345" s="36">
        <v>2394.5</v>
      </c>
      <c r="M2345">
        <v>-79</v>
      </c>
      <c r="N2345" s="66">
        <v>-3.1899999999999998E-2</v>
      </c>
      <c r="O2345" s="36">
        <v>2473.5</v>
      </c>
      <c r="P2345" s="66">
        <v>-3.1899999999999998E-2</v>
      </c>
      <c r="Q2345" s="36">
        <v>2453</v>
      </c>
      <c r="R2345" s="36">
        <v>2508.5</v>
      </c>
      <c r="S2345" s="36">
        <v>2369</v>
      </c>
      <c r="T2345" s="66">
        <v>-2.3800000000000002E-2</v>
      </c>
      <c r="U2345" s="66">
        <v>6.4999999999999997E-3</v>
      </c>
      <c r="V2345" s="66">
        <v>-4.5400000000000003E-2</v>
      </c>
      <c r="W2345" s="66">
        <v>1.0699999999999999E-2</v>
      </c>
      <c r="X2345" s="1">
        <v>5439200</v>
      </c>
      <c r="Y2345" s="1">
        <v>13129591</v>
      </c>
      <c r="Z2345" s="1">
        <v>430957</v>
      </c>
      <c r="AA2345" t="s">
        <v>584</v>
      </c>
      <c r="AB2345" t="s">
        <v>405</v>
      </c>
      <c r="AC2345">
        <v>42</v>
      </c>
      <c r="AD2345">
        <v>3.15</v>
      </c>
      <c r="AE2345">
        <v>2.09</v>
      </c>
      <c r="AF2345" t="s">
        <v>230</v>
      </c>
      <c r="AG2345" s="1">
        <v>86200</v>
      </c>
      <c r="AH2345" s="36">
        <v>2395</v>
      </c>
      <c r="AI2345" s="1">
        <v>3500</v>
      </c>
      <c r="AJ2345" s="36">
        <v>2394.5</v>
      </c>
      <c r="AK2345">
        <v>400</v>
      </c>
      <c r="AL2345" s="2">
        <v>0.63958333333333328</v>
      </c>
      <c r="AM2345" s="3">
        <v>46232</v>
      </c>
      <c r="AN2345" t="s">
        <v>298</v>
      </c>
      <c r="AO2345" t="s">
        <v>344</v>
      </c>
    </row>
    <row r="2346" spans="1:41">
      <c r="A2346" s="8">
        <v>46227</v>
      </c>
      <c r="B2346" s="67">
        <v>4005.96</v>
      </c>
      <c r="C2346" s="67">
        <v>-1.18</v>
      </c>
      <c r="D2346" s="67">
        <v>64650</v>
      </c>
      <c r="E2346" s="67">
        <v>-2.56</v>
      </c>
      <c r="F2346" s="69">
        <v>6586</v>
      </c>
      <c r="G2346" t="s">
        <v>68</v>
      </c>
      <c r="H2346">
        <v>0</v>
      </c>
      <c r="I2346" t="s">
        <v>288</v>
      </c>
      <c r="J2346" t="s">
        <v>289</v>
      </c>
      <c r="K2346" t="s">
        <v>295</v>
      </c>
      <c r="L2346" s="36">
        <v>5638</v>
      </c>
      <c r="M2346">
        <v>-51</v>
      </c>
      <c r="N2346" s="66">
        <v>-8.9999999999999993E-3</v>
      </c>
      <c r="O2346" s="36">
        <v>5689</v>
      </c>
      <c r="P2346" s="66">
        <v>-8.8999999999999999E-3</v>
      </c>
      <c r="Q2346" s="36">
        <v>5662</v>
      </c>
      <c r="R2346" s="36">
        <v>5662</v>
      </c>
      <c r="S2346" s="36">
        <v>5588</v>
      </c>
      <c r="T2346" s="66">
        <v>-4.1999999999999997E-3</v>
      </c>
      <c r="U2346" s="66">
        <v>2.3999999999999998E-3</v>
      </c>
      <c r="V2346" s="66">
        <v>-4.1999999999999997E-3</v>
      </c>
      <c r="W2346" s="66">
        <v>8.8999999999999999E-3</v>
      </c>
      <c r="X2346" s="1">
        <v>405900</v>
      </c>
      <c r="Y2346" s="1">
        <v>2281541</v>
      </c>
      <c r="Z2346" s="1">
        <v>1578738</v>
      </c>
      <c r="AA2346" t="s">
        <v>406</v>
      </c>
      <c r="AB2346" t="s">
        <v>407</v>
      </c>
      <c r="AC2346">
        <v>17.93</v>
      </c>
      <c r="AD2346">
        <v>1.46</v>
      </c>
      <c r="AE2346">
        <v>2.8</v>
      </c>
      <c r="AF2346" t="s">
        <v>230</v>
      </c>
      <c r="AG2346" s="1">
        <v>7000</v>
      </c>
      <c r="AH2346" s="36">
        <v>5638</v>
      </c>
      <c r="AI2346">
        <v>100</v>
      </c>
      <c r="AJ2346" s="36">
        <v>5636</v>
      </c>
      <c r="AK2346">
        <v>800</v>
      </c>
      <c r="AL2346" s="2">
        <v>0.63958333333333328</v>
      </c>
      <c r="AM2346" s="3">
        <v>46232</v>
      </c>
      <c r="AN2346" t="s">
        <v>298</v>
      </c>
      <c r="AO2346" t="s">
        <v>395</v>
      </c>
    </row>
    <row r="2347" spans="1:41">
      <c r="A2347" s="8">
        <v>46227</v>
      </c>
      <c r="B2347" s="67">
        <v>4005.96</v>
      </c>
      <c r="C2347" s="67">
        <v>-1.18</v>
      </c>
      <c r="D2347" s="67">
        <v>64650</v>
      </c>
      <c r="E2347" s="67">
        <v>-2.56</v>
      </c>
      <c r="F2347" s="69">
        <v>6594</v>
      </c>
      <c r="G2347" t="s">
        <v>69</v>
      </c>
      <c r="H2347">
        <v>0</v>
      </c>
      <c r="I2347" t="s">
        <v>288</v>
      </c>
      <c r="J2347" t="s">
        <v>289</v>
      </c>
      <c r="K2347" t="s">
        <v>290</v>
      </c>
      <c r="L2347" s="36">
        <v>2541</v>
      </c>
      <c r="M2347">
        <v>-15</v>
      </c>
      <c r="N2347" s="66">
        <v>-5.8999999999999999E-3</v>
      </c>
      <c r="O2347" s="36">
        <v>2556</v>
      </c>
      <c r="P2347" s="66">
        <v>-5.7999999999999996E-3</v>
      </c>
      <c r="Q2347" s="36">
        <v>2580</v>
      </c>
      <c r="R2347" s="36">
        <v>2588</v>
      </c>
      <c r="S2347" s="36">
        <v>2510</v>
      </c>
      <c r="T2347" s="66">
        <v>-1.5100000000000001E-2</v>
      </c>
      <c r="U2347" s="66">
        <v>5.8999999999999999E-3</v>
      </c>
      <c r="V2347" s="66">
        <v>-1.8100000000000002E-2</v>
      </c>
      <c r="W2347" s="66">
        <v>1.23E-2</v>
      </c>
      <c r="X2347" s="1">
        <v>3613000</v>
      </c>
      <c r="Y2347" s="1">
        <v>9195647</v>
      </c>
      <c r="Z2347" s="1">
        <v>3030317</v>
      </c>
      <c r="AA2347" t="s">
        <v>560</v>
      </c>
      <c r="AB2347" t="s">
        <v>409</v>
      </c>
      <c r="AC2347">
        <v>36.4</v>
      </c>
      <c r="AD2347">
        <v>1.65</v>
      </c>
      <c r="AE2347">
        <v>0</v>
      </c>
      <c r="AF2347" t="s">
        <v>230</v>
      </c>
      <c r="AG2347">
        <v>0</v>
      </c>
      <c r="AH2347" s="36">
        <v>2541</v>
      </c>
      <c r="AI2347" s="1">
        <v>1600</v>
      </c>
      <c r="AJ2347" s="36">
        <v>2540</v>
      </c>
      <c r="AK2347" s="1">
        <v>5900</v>
      </c>
      <c r="AL2347" s="2">
        <v>0.63958333333333328</v>
      </c>
      <c r="AN2347" t="s">
        <v>298</v>
      </c>
      <c r="AO2347" t="s">
        <v>344</v>
      </c>
    </row>
    <row r="2348" spans="1:41">
      <c r="A2348" s="8">
        <v>46227</v>
      </c>
      <c r="B2348" s="67">
        <v>4005.96</v>
      </c>
      <c r="C2348" s="67">
        <v>-1.18</v>
      </c>
      <c r="D2348" s="67">
        <v>64650</v>
      </c>
      <c r="E2348" s="67">
        <v>-2.56</v>
      </c>
      <c r="F2348" s="69">
        <v>6674</v>
      </c>
      <c r="G2348" t="s">
        <v>70</v>
      </c>
      <c r="H2348">
        <v>0</v>
      </c>
      <c r="I2348" t="s">
        <v>288</v>
      </c>
      <c r="J2348" t="s">
        <v>289</v>
      </c>
      <c r="K2348" t="s">
        <v>290</v>
      </c>
      <c r="L2348" s="36">
        <v>5821</v>
      </c>
      <c r="M2348">
        <v>-194</v>
      </c>
      <c r="N2348" s="66">
        <v>-3.2300000000000002E-2</v>
      </c>
      <c r="O2348" s="36">
        <v>6015</v>
      </c>
      <c r="P2348" s="66">
        <v>-3.2199999999999999E-2</v>
      </c>
      <c r="Q2348" s="36">
        <v>5957</v>
      </c>
      <c r="R2348" s="36">
        <v>5973</v>
      </c>
      <c r="S2348" s="36">
        <v>5733</v>
      </c>
      <c r="T2348" s="66">
        <v>-2.2800000000000001E-2</v>
      </c>
      <c r="U2348" s="66">
        <v>4.7999999999999996E-3</v>
      </c>
      <c r="V2348" s="66">
        <v>-2.5399999999999999E-2</v>
      </c>
      <c r="W2348" s="66">
        <v>1.5299999999999999E-2</v>
      </c>
      <c r="X2348" s="1">
        <v>451000</v>
      </c>
      <c r="Y2348" s="1">
        <v>2626872</v>
      </c>
      <c r="Z2348" s="1">
        <v>584698</v>
      </c>
      <c r="AA2348" t="s">
        <v>679</v>
      </c>
      <c r="AB2348" t="s">
        <v>411</v>
      </c>
      <c r="AC2348">
        <v>15.65</v>
      </c>
      <c r="AD2348">
        <v>1.47</v>
      </c>
      <c r="AE2348">
        <v>1.68</v>
      </c>
      <c r="AF2348" t="s">
        <v>230</v>
      </c>
      <c r="AG2348" s="1">
        <v>18500</v>
      </c>
      <c r="AH2348" s="36">
        <v>5821</v>
      </c>
      <c r="AI2348">
        <v>400</v>
      </c>
      <c r="AJ2348" s="36">
        <v>5817</v>
      </c>
      <c r="AK2348">
        <v>300</v>
      </c>
      <c r="AL2348" s="2">
        <v>0.63958333333333328</v>
      </c>
      <c r="AM2348" s="3">
        <v>46239</v>
      </c>
      <c r="AN2348" t="s">
        <v>298</v>
      </c>
      <c r="AO2348" t="s">
        <v>344</v>
      </c>
    </row>
    <row r="2349" spans="1:41">
      <c r="A2349" s="8">
        <v>46227</v>
      </c>
      <c r="B2349" s="67">
        <v>4005.96</v>
      </c>
      <c r="C2349" s="67">
        <v>-1.18</v>
      </c>
      <c r="D2349" s="67">
        <v>64650</v>
      </c>
      <c r="E2349" s="67">
        <v>-2.56</v>
      </c>
      <c r="F2349" s="69">
        <v>6758</v>
      </c>
      <c r="G2349" t="s">
        <v>71</v>
      </c>
      <c r="H2349">
        <v>0</v>
      </c>
      <c r="I2349" t="s">
        <v>288</v>
      </c>
      <c r="J2349" t="s">
        <v>289</v>
      </c>
      <c r="K2349" t="s">
        <v>290</v>
      </c>
      <c r="L2349" s="36">
        <v>3409</v>
      </c>
      <c r="M2349">
        <v>-36</v>
      </c>
      <c r="N2349" s="66">
        <v>-1.04E-2</v>
      </c>
      <c r="O2349" s="36">
        <v>3445</v>
      </c>
      <c r="P2349" s="66">
        <v>-1.04E-2</v>
      </c>
      <c r="Q2349" s="36">
        <v>3401</v>
      </c>
      <c r="R2349" s="36">
        <v>3433</v>
      </c>
      <c r="S2349" s="36">
        <v>3360</v>
      </c>
      <c r="T2349" s="66">
        <v>2.3E-3</v>
      </c>
      <c r="U2349" s="66">
        <v>-5.7999999999999996E-3</v>
      </c>
      <c r="V2349" s="66">
        <v>-6.8999999999999999E-3</v>
      </c>
      <c r="W2349" s="66">
        <v>1.4500000000000001E-2</v>
      </c>
      <c r="X2349" s="1">
        <v>7419100</v>
      </c>
      <c r="Y2349" s="1">
        <v>25212981</v>
      </c>
      <c r="Z2349" s="1">
        <v>20335763</v>
      </c>
      <c r="AA2349" t="s">
        <v>412</v>
      </c>
      <c r="AB2349" t="s">
        <v>413</v>
      </c>
      <c r="AC2349">
        <v>17.260000000000002</v>
      </c>
      <c r="AD2349">
        <v>2.48</v>
      </c>
      <c r="AE2349">
        <v>1.03</v>
      </c>
      <c r="AF2349" t="s">
        <v>230</v>
      </c>
      <c r="AG2349" s="1">
        <v>391900</v>
      </c>
      <c r="AH2349" s="36">
        <v>3409</v>
      </c>
      <c r="AI2349" s="1">
        <v>3900</v>
      </c>
      <c r="AJ2349" s="36">
        <v>3408</v>
      </c>
      <c r="AK2349" s="1">
        <v>6500</v>
      </c>
      <c r="AL2349" s="2">
        <v>0.63958333333333328</v>
      </c>
      <c r="AN2349" t="s">
        <v>298</v>
      </c>
      <c r="AO2349" t="s">
        <v>344</v>
      </c>
    </row>
    <row r="2350" spans="1:41">
      <c r="A2350" s="8">
        <v>46227</v>
      </c>
      <c r="B2350" s="67">
        <v>4005.96</v>
      </c>
      <c r="C2350" s="67">
        <v>-1.18</v>
      </c>
      <c r="D2350" s="67">
        <v>64650</v>
      </c>
      <c r="E2350" s="67">
        <v>-2.56</v>
      </c>
      <c r="F2350" s="69">
        <v>6810</v>
      </c>
      <c r="G2350" t="s">
        <v>72</v>
      </c>
      <c r="H2350">
        <v>0</v>
      </c>
      <c r="I2350" t="s">
        <v>288</v>
      </c>
      <c r="J2350" t="s">
        <v>289</v>
      </c>
      <c r="K2350" t="s">
        <v>290</v>
      </c>
      <c r="L2350" s="36">
        <v>2118</v>
      </c>
      <c r="M2350">
        <v>1</v>
      </c>
      <c r="N2350" s="66">
        <v>5.0000000000000001E-4</v>
      </c>
      <c r="O2350" s="36">
        <v>2117</v>
      </c>
      <c r="P2350" s="66">
        <v>4.0000000000000002E-4</v>
      </c>
      <c r="Q2350" s="36">
        <v>2094</v>
      </c>
      <c r="R2350" s="36">
        <v>2128</v>
      </c>
      <c r="S2350" s="36">
        <v>2085</v>
      </c>
      <c r="T2350" s="66">
        <v>1.14E-2</v>
      </c>
      <c r="U2350" s="66">
        <v>4.0000000000000002E-4</v>
      </c>
      <c r="V2350" s="66">
        <v>-4.5999999999999999E-3</v>
      </c>
      <c r="W2350" s="66">
        <v>1.5800000000000002E-2</v>
      </c>
      <c r="X2350" s="1">
        <v>137600</v>
      </c>
      <c r="Y2350" s="1">
        <v>290302</v>
      </c>
      <c r="Z2350" s="1">
        <v>86126</v>
      </c>
      <c r="AA2350" t="s">
        <v>414</v>
      </c>
      <c r="AB2350" t="s">
        <v>415</v>
      </c>
      <c r="AC2350">
        <v>11.65</v>
      </c>
      <c r="AD2350">
        <v>0.89</v>
      </c>
      <c r="AE2350">
        <v>2.64</v>
      </c>
      <c r="AF2350" t="s">
        <v>230</v>
      </c>
      <c r="AG2350" s="1">
        <v>20400</v>
      </c>
      <c r="AH2350" s="36">
        <v>2119</v>
      </c>
      <c r="AI2350">
        <v>300</v>
      </c>
      <c r="AJ2350" s="36">
        <v>2117</v>
      </c>
      <c r="AK2350" s="1">
        <v>1200</v>
      </c>
      <c r="AL2350" s="2">
        <v>0.63888888888888884</v>
      </c>
      <c r="AM2350" s="3">
        <v>46234</v>
      </c>
      <c r="AN2350" t="s">
        <v>298</v>
      </c>
      <c r="AO2350" t="s">
        <v>344</v>
      </c>
    </row>
    <row r="2351" spans="1:41">
      <c r="A2351" s="8">
        <v>46227</v>
      </c>
      <c r="B2351" s="67">
        <v>4005.96</v>
      </c>
      <c r="C2351" s="67">
        <v>-1.18</v>
      </c>
      <c r="D2351" s="67">
        <v>64650</v>
      </c>
      <c r="E2351" s="67">
        <v>-2.56</v>
      </c>
      <c r="F2351" s="69">
        <v>6841</v>
      </c>
      <c r="G2351" t="s">
        <v>73</v>
      </c>
      <c r="H2351">
        <v>0</v>
      </c>
      <c r="I2351" t="s">
        <v>288</v>
      </c>
      <c r="J2351" t="s">
        <v>289</v>
      </c>
      <c r="K2351" t="s">
        <v>295</v>
      </c>
      <c r="L2351" s="36">
        <v>5792</v>
      </c>
      <c r="M2351">
        <v>23</v>
      </c>
      <c r="N2351" s="66">
        <v>4.0000000000000001E-3</v>
      </c>
      <c r="O2351" s="36">
        <v>5769</v>
      </c>
      <c r="P2351" s="66">
        <v>3.8999999999999998E-3</v>
      </c>
      <c r="Q2351" s="36">
        <v>5700</v>
      </c>
      <c r="R2351" s="36">
        <v>5814</v>
      </c>
      <c r="S2351" s="36">
        <v>5680</v>
      </c>
      <c r="T2351" s="66">
        <v>1.61E-2</v>
      </c>
      <c r="U2351" s="66">
        <v>5.4999999999999997E-3</v>
      </c>
      <c r="V2351" s="66">
        <v>-3.7000000000000002E-3</v>
      </c>
      <c r="W2351" s="66">
        <v>1.9699999999999999E-2</v>
      </c>
      <c r="X2351" s="1">
        <v>527600</v>
      </c>
      <c r="Y2351" s="1">
        <v>3043588</v>
      </c>
      <c r="Z2351" s="1">
        <v>1489709</v>
      </c>
      <c r="AA2351" t="s">
        <v>416</v>
      </c>
      <c r="AB2351" t="s">
        <v>635</v>
      </c>
      <c r="AC2351">
        <v>24.8</v>
      </c>
      <c r="AD2351">
        <v>2.83</v>
      </c>
      <c r="AE2351">
        <v>1.59</v>
      </c>
      <c r="AF2351" t="s">
        <v>230</v>
      </c>
      <c r="AG2351" s="1">
        <v>8300</v>
      </c>
      <c r="AH2351" s="36">
        <v>5793</v>
      </c>
      <c r="AI2351">
        <v>300</v>
      </c>
      <c r="AJ2351" s="36">
        <v>5791</v>
      </c>
      <c r="AK2351">
        <v>500</v>
      </c>
      <c r="AL2351" s="2">
        <v>0.63958333333333328</v>
      </c>
      <c r="AM2351" s="3">
        <v>46238</v>
      </c>
      <c r="AN2351" t="s">
        <v>298</v>
      </c>
      <c r="AO2351" t="s">
        <v>344</v>
      </c>
    </row>
    <row r="2352" spans="1:41">
      <c r="A2352" s="8">
        <v>46227</v>
      </c>
      <c r="B2352" s="67">
        <v>4005.96</v>
      </c>
      <c r="C2352" s="67">
        <v>-1.18</v>
      </c>
      <c r="D2352" s="67">
        <v>64650</v>
      </c>
      <c r="E2352" s="67">
        <v>-2.56</v>
      </c>
      <c r="F2352" s="69">
        <v>6890</v>
      </c>
      <c r="G2352" t="s">
        <v>74</v>
      </c>
      <c r="H2352">
        <v>0</v>
      </c>
      <c r="I2352" t="s">
        <v>314</v>
      </c>
      <c r="J2352" t="s">
        <v>289</v>
      </c>
      <c r="K2352" t="s">
        <v>290</v>
      </c>
      <c r="L2352" s="36">
        <v>8910</v>
      </c>
      <c r="M2352">
        <v>-30</v>
      </c>
      <c r="N2352" s="66">
        <v>-3.3999999999999998E-3</v>
      </c>
      <c r="O2352" s="36">
        <v>8940</v>
      </c>
      <c r="P2352" s="66">
        <v>-3.3E-3</v>
      </c>
      <c r="Q2352" s="36">
        <v>9090</v>
      </c>
      <c r="R2352" s="36">
        <v>9280</v>
      </c>
      <c r="S2352" s="36">
        <v>8580</v>
      </c>
      <c r="T2352" s="66">
        <v>-1.9800000000000002E-2</v>
      </c>
      <c r="U2352" s="66">
        <v>3.1199999999999999E-2</v>
      </c>
      <c r="V2352" s="66">
        <v>-3.9800000000000002E-2</v>
      </c>
      <c r="W2352" s="66">
        <v>3.8399999999999997E-2</v>
      </c>
      <c r="X2352" s="1">
        <v>5796200</v>
      </c>
      <c r="Y2352" s="1">
        <v>51577592</v>
      </c>
      <c r="Z2352" s="1">
        <v>469666</v>
      </c>
      <c r="AA2352" t="s">
        <v>680</v>
      </c>
      <c r="AB2352" t="s">
        <v>419</v>
      </c>
      <c r="AC2352">
        <v>20.350000000000001</v>
      </c>
      <c r="AD2352">
        <v>1.61</v>
      </c>
      <c r="AE2352">
        <v>2.2400000000000002</v>
      </c>
      <c r="AF2352" t="s">
        <v>230</v>
      </c>
      <c r="AG2352" s="1">
        <v>11800</v>
      </c>
      <c r="AH2352" s="36">
        <v>8910</v>
      </c>
      <c r="AI2352">
        <v>300</v>
      </c>
      <c r="AJ2352" s="36">
        <v>8900</v>
      </c>
      <c r="AK2352" s="1">
        <v>3600</v>
      </c>
      <c r="AL2352" s="2">
        <v>0.63958333333333328</v>
      </c>
      <c r="AM2352" s="3">
        <v>46248</v>
      </c>
      <c r="AN2352" t="s">
        <v>293</v>
      </c>
      <c r="AO2352" t="s">
        <v>344</v>
      </c>
    </row>
    <row r="2353" spans="1:41">
      <c r="A2353" s="8">
        <v>46227</v>
      </c>
      <c r="B2353" s="67">
        <v>4005.96</v>
      </c>
      <c r="C2353" s="67">
        <v>-1.18</v>
      </c>
      <c r="D2353" s="67">
        <v>64650</v>
      </c>
      <c r="E2353" s="67">
        <v>-2.56</v>
      </c>
      <c r="F2353" s="69">
        <v>6925</v>
      </c>
      <c r="G2353" t="s">
        <v>75</v>
      </c>
      <c r="H2353">
        <v>0</v>
      </c>
      <c r="I2353" t="s">
        <v>288</v>
      </c>
      <c r="J2353" t="s">
        <v>289</v>
      </c>
      <c r="K2353" t="s">
        <v>290</v>
      </c>
      <c r="L2353" s="36">
        <v>4163</v>
      </c>
      <c r="M2353">
        <v>-71</v>
      </c>
      <c r="N2353" s="66">
        <v>-1.6799999999999999E-2</v>
      </c>
      <c r="O2353" s="36">
        <v>4234</v>
      </c>
      <c r="P2353" s="66">
        <v>-1.67E-2</v>
      </c>
      <c r="Q2353" s="36">
        <v>4174</v>
      </c>
      <c r="R2353" s="36">
        <v>4199</v>
      </c>
      <c r="S2353" s="36">
        <v>4086</v>
      </c>
      <c r="T2353" s="66">
        <v>-2.5999999999999999E-3</v>
      </c>
      <c r="U2353" s="66">
        <v>6.7000000000000002E-3</v>
      </c>
      <c r="V2353" s="66">
        <v>-8.5000000000000006E-3</v>
      </c>
      <c r="W2353" s="66">
        <v>1.8800000000000001E-2</v>
      </c>
      <c r="X2353" s="1">
        <v>257900</v>
      </c>
      <c r="Y2353" s="1">
        <v>1068741</v>
      </c>
      <c r="Z2353" s="1">
        <v>347610</v>
      </c>
      <c r="AA2353" t="s">
        <v>698</v>
      </c>
      <c r="AB2353" t="s">
        <v>421</v>
      </c>
      <c r="AC2353">
        <v>31.46</v>
      </c>
      <c r="AD2353">
        <v>1.67</v>
      </c>
      <c r="AE2353">
        <v>1.68</v>
      </c>
      <c r="AF2353" t="s">
        <v>230</v>
      </c>
      <c r="AG2353" s="1">
        <v>8100</v>
      </c>
      <c r="AH2353" s="36">
        <v>4165</v>
      </c>
      <c r="AI2353">
        <v>400</v>
      </c>
      <c r="AJ2353" s="36">
        <v>4159</v>
      </c>
      <c r="AK2353">
        <v>600</v>
      </c>
      <c r="AL2353" s="2">
        <v>0.63888888888888884</v>
      </c>
      <c r="AM2353" s="3">
        <v>46238</v>
      </c>
      <c r="AN2353" t="s">
        <v>298</v>
      </c>
      <c r="AO2353" t="s">
        <v>344</v>
      </c>
    </row>
    <row r="2354" spans="1:41">
      <c r="A2354" s="8">
        <v>46227</v>
      </c>
      <c r="B2354" s="67">
        <v>4005.96</v>
      </c>
      <c r="C2354" s="67">
        <v>-1.18</v>
      </c>
      <c r="D2354" s="67">
        <v>64650</v>
      </c>
      <c r="E2354" s="67">
        <v>-2.56</v>
      </c>
      <c r="F2354" s="69">
        <v>6963</v>
      </c>
      <c r="G2354" t="s">
        <v>76</v>
      </c>
      <c r="H2354">
        <v>0</v>
      </c>
      <c r="I2354" t="s">
        <v>288</v>
      </c>
      <c r="J2354" t="s">
        <v>289</v>
      </c>
      <c r="K2354" t="s">
        <v>295</v>
      </c>
      <c r="L2354" s="36">
        <v>4690</v>
      </c>
      <c r="M2354">
        <v>-173</v>
      </c>
      <c r="N2354" s="66">
        <v>-3.56E-2</v>
      </c>
      <c r="O2354" s="36">
        <v>4863</v>
      </c>
      <c r="P2354" s="66">
        <v>-3.5499999999999997E-2</v>
      </c>
      <c r="Q2354" s="36">
        <v>4845</v>
      </c>
      <c r="R2354" s="36">
        <v>4875</v>
      </c>
      <c r="S2354" s="36">
        <v>4614</v>
      </c>
      <c r="T2354" s="66">
        <v>-3.1899999999999998E-2</v>
      </c>
      <c r="U2354" s="66">
        <v>-4.0000000000000002E-4</v>
      </c>
      <c r="V2354" s="66">
        <v>-3.7900000000000003E-2</v>
      </c>
      <c r="W2354" s="66">
        <v>1.6400000000000001E-2</v>
      </c>
      <c r="X2354" s="1">
        <v>3144600</v>
      </c>
      <c r="Y2354" s="1">
        <v>14783378</v>
      </c>
      <c r="Z2354" s="1">
        <v>1893634</v>
      </c>
      <c r="AA2354" t="s">
        <v>713</v>
      </c>
      <c r="AB2354" t="s">
        <v>423</v>
      </c>
      <c r="AC2354">
        <v>62.45</v>
      </c>
      <c r="AD2354">
        <v>2.38</v>
      </c>
      <c r="AE2354">
        <v>1.07</v>
      </c>
      <c r="AF2354" t="s">
        <v>230</v>
      </c>
      <c r="AG2354" s="1">
        <v>41600</v>
      </c>
      <c r="AH2354" s="36">
        <v>4693</v>
      </c>
      <c r="AI2354">
        <v>300</v>
      </c>
      <c r="AJ2354" s="36">
        <v>4690</v>
      </c>
      <c r="AK2354">
        <v>400</v>
      </c>
      <c r="AL2354" s="2">
        <v>0.63958333333333328</v>
      </c>
      <c r="AM2354" s="3">
        <v>46239</v>
      </c>
      <c r="AN2354" t="s">
        <v>298</v>
      </c>
      <c r="AO2354" t="s">
        <v>344</v>
      </c>
    </row>
    <row r="2355" spans="1:41">
      <c r="A2355" s="8">
        <v>46227</v>
      </c>
      <c r="B2355" s="67">
        <v>4005.96</v>
      </c>
      <c r="C2355" s="67">
        <v>-1.18</v>
      </c>
      <c r="D2355" s="67">
        <v>64650</v>
      </c>
      <c r="E2355" s="67">
        <v>-2.56</v>
      </c>
      <c r="F2355" s="69">
        <v>7011</v>
      </c>
      <c r="G2355" t="s">
        <v>77</v>
      </c>
      <c r="H2355">
        <v>0</v>
      </c>
      <c r="I2355" t="s">
        <v>288</v>
      </c>
      <c r="J2355" t="s">
        <v>289</v>
      </c>
      <c r="K2355" t="s">
        <v>295</v>
      </c>
      <c r="L2355" s="36">
        <v>3940</v>
      </c>
      <c r="M2355">
        <v>10</v>
      </c>
      <c r="N2355" s="66">
        <v>2.5000000000000001E-3</v>
      </c>
      <c r="O2355" s="36">
        <v>3930</v>
      </c>
      <c r="P2355" s="66">
        <v>2.5000000000000001E-3</v>
      </c>
      <c r="Q2355" s="36">
        <v>3976</v>
      </c>
      <c r="R2355" s="36">
        <v>4007</v>
      </c>
      <c r="S2355" s="36">
        <v>3898</v>
      </c>
      <c r="T2355" s="66">
        <v>-8.9999999999999993E-3</v>
      </c>
      <c r="U2355" s="66">
        <v>-1.0500000000000001E-2</v>
      </c>
      <c r="V2355" s="66">
        <v>-1.67E-2</v>
      </c>
      <c r="W2355" s="66">
        <v>1.0699999999999999E-2</v>
      </c>
      <c r="X2355" s="1">
        <v>12986200</v>
      </c>
      <c r="Y2355" s="1">
        <v>51411576</v>
      </c>
      <c r="Z2355" s="1">
        <v>13292172</v>
      </c>
      <c r="AA2355" t="s">
        <v>424</v>
      </c>
      <c r="AB2355" t="s">
        <v>636</v>
      </c>
      <c r="AC2355">
        <v>34.83</v>
      </c>
      <c r="AD2355">
        <v>4.28</v>
      </c>
      <c r="AE2355">
        <v>0.74</v>
      </c>
      <c r="AF2355" t="s">
        <v>230</v>
      </c>
      <c r="AG2355" s="1">
        <v>586800</v>
      </c>
      <c r="AH2355" s="36">
        <v>3940</v>
      </c>
      <c r="AI2355" s="1">
        <v>1800</v>
      </c>
      <c r="AJ2355" s="36">
        <v>3939</v>
      </c>
      <c r="AK2355" s="1">
        <v>2300</v>
      </c>
      <c r="AL2355" s="2">
        <v>0.63958333333333328</v>
      </c>
      <c r="AM2355" s="3">
        <v>46238</v>
      </c>
      <c r="AN2355" t="s">
        <v>298</v>
      </c>
      <c r="AO2355" t="s">
        <v>395</v>
      </c>
    </row>
    <row r="2356" spans="1:41">
      <c r="A2356" s="8">
        <v>46227</v>
      </c>
      <c r="B2356" s="67">
        <v>4005.96</v>
      </c>
      <c r="C2356" s="67">
        <v>-1.18</v>
      </c>
      <c r="D2356" s="67">
        <v>64650</v>
      </c>
      <c r="E2356" s="67">
        <v>-2.56</v>
      </c>
      <c r="F2356" s="69">
        <v>7013</v>
      </c>
      <c r="G2356" t="s">
        <v>78</v>
      </c>
      <c r="H2356">
        <v>0</v>
      </c>
      <c r="I2356" t="s">
        <v>288</v>
      </c>
      <c r="J2356" t="s">
        <v>289</v>
      </c>
      <c r="K2356" t="s">
        <v>290</v>
      </c>
      <c r="L2356" s="36">
        <v>2875.5</v>
      </c>
      <c r="M2356">
        <v>-13.5</v>
      </c>
      <c r="N2356" s="66">
        <v>-4.7000000000000002E-3</v>
      </c>
      <c r="O2356" s="36">
        <v>2889</v>
      </c>
      <c r="P2356" s="66">
        <v>-4.5999999999999999E-3</v>
      </c>
      <c r="Q2356" s="36">
        <v>2939</v>
      </c>
      <c r="R2356" s="36">
        <v>2963</v>
      </c>
      <c r="S2356" s="36">
        <v>2864</v>
      </c>
      <c r="T2356" s="66">
        <v>-2.1600000000000001E-2</v>
      </c>
      <c r="U2356" s="66">
        <v>-1.4500000000000001E-2</v>
      </c>
      <c r="V2356" s="66">
        <v>-2.9499999999999998E-2</v>
      </c>
      <c r="W2356" s="66">
        <v>4.0000000000000001E-3</v>
      </c>
      <c r="X2356" s="1">
        <v>11201100</v>
      </c>
      <c r="Y2356" s="1">
        <v>32569111</v>
      </c>
      <c r="Z2356" s="1">
        <v>3113475</v>
      </c>
      <c r="AA2356" t="s">
        <v>426</v>
      </c>
      <c r="AB2356" t="s">
        <v>637</v>
      </c>
      <c r="AC2356">
        <v>18.48</v>
      </c>
      <c r="AD2356">
        <v>4.67</v>
      </c>
      <c r="AE2356">
        <v>0.8</v>
      </c>
      <c r="AF2356" t="s">
        <v>230</v>
      </c>
      <c r="AG2356" s="1">
        <v>312800</v>
      </c>
      <c r="AH2356" s="36">
        <v>2875.5</v>
      </c>
      <c r="AI2356" s="1">
        <v>2500</v>
      </c>
      <c r="AJ2356" s="36">
        <v>2874.5</v>
      </c>
      <c r="AK2356" s="1">
        <v>1300</v>
      </c>
      <c r="AL2356" s="2">
        <v>0.63958333333333328</v>
      </c>
      <c r="AM2356" s="3">
        <v>46239</v>
      </c>
      <c r="AN2356" t="s">
        <v>298</v>
      </c>
      <c r="AO2356" t="s">
        <v>395</v>
      </c>
    </row>
    <row r="2357" spans="1:41">
      <c r="A2357" s="8">
        <v>46227</v>
      </c>
      <c r="B2357" s="67">
        <v>4005.96</v>
      </c>
      <c r="C2357" s="67">
        <v>-1.18</v>
      </c>
      <c r="D2357" s="67">
        <v>64650</v>
      </c>
      <c r="E2357" s="67">
        <v>-2.56</v>
      </c>
      <c r="F2357" s="69">
        <v>7047</v>
      </c>
      <c r="G2357" t="s">
        <v>79</v>
      </c>
      <c r="H2357">
        <v>0</v>
      </c>
      <c r="I2357" t="s">
        <v>347</v>
      </c>
      <c r="J2357" t="s">
        <v>289</v>
      </c>
      <c r="K2357" t="s">
        <v>295</v>
      </c>
      <c r="L2357" s="36">
        <v>2393</v>
      </c>
      <c r="M2357">
        <v>-55</v>
      </c>
      <c r="N2357" s="66">
        <v>-2.2499999999999999E-2</v>
      </c>
      <c r="O2357" s="36">
        <v>2448</v>
      </c>
      <c r="P2357" s="66">
        <v>-2.24E-2</v>
      </c>
      <c r="Q2357" s="36">
        <v>2399</v>
      </c>
      <c r="R2357" s="36">
        <v>2426</v>
      </c>
      <c r="S2357" s="36">
        <v>2378</v>
      </c>
      <c r="T2357" s="66">
        <v>-2.5000000000000001E-3</v>
      </c>
      <c r="U2357" s="66">
        <v>-2.5000000000000001E-3</v>
      </c>
      <c r="V2357" s="66">
        <v>-1.3599999999999999E-2</v>
      </c>
      <c r="W2357" s="66">
        <v>6.3E-3</v>
      </c>
      <c r="X2357" s="1">
        <v>84400</v>
      </c>
      <c r="Y2357" s="1">
        <v>202634</v>
      </c>
      <c r="Z2357" s="1">
        <v>33971</v>
      </c>
      <c r="AA2357" t="s">
        <v>840</v>
      </c>
      <c r="AB2357" t="s">
        <v>638</v>
      </c>
      <c r="AC2357">
        <v>9.48</v>
      </c>
      <c r="AD2357">
        <v>2.97</v>
      </c>
      <c r="AE2357">
        <v>0.54</v>
      </c>
      <c r="AF2357" t="s">
        <v>230</v>
      </c>
      <c r="AG2357">
        <v>0</v>
      </c>
      <c r="AH2357" s="36">
        <v>2395</v>
      </c>
      <c r="AI2357">
        <v>200</v>
      </c>
      <c r="AJ2357" s="36">
        <v>2393</v>
      </c>
      <c r="AK2357">
        <v>100</v>
      </c>
      <c r="AL2357" s="2">
        <v>0.6381944444444444</v>
      </c>
      <c r="AM2357" s="3">
        <v>46246</v>
      </c>
      <c r="AN2357" t="s">
        <v>298</v>
      </c>
      <c r="AO2357" t="s">
        <v>313</v>
      </c>
    </row>
    <row r="2358" spans="1:41">
      <c r="A2358" s="8">
        <v>46227</v>
      </c>
      <c r="B2358" s="67">
        <v>4005.96</v>
      </c>
      <c r="C2358" s="67">
        <v>-1.18</v>
      </c>
      <c r="D2358" s="67">
        <v>64650</v>
      </c>
      <c r="E2358" s="67">
        <v>-2.56</v>
      </c>
      <c r="F2358" s="69">
        <v>7084</v>
      </c>
      <c r="G2358" t="s">
        <v>80</v>
      </c>
      <c r="H2358">
        <v>0</v>
      </c>
      <c r="I2358" t="s">
        <v>347</v>
      </c>
      <c r="J2358" t="s">
        <v>323</v>
      </c>
      <c r="K2358" t="s">
        <v>290</v>
      </c>
      <c r="L2358" s="36">
        <v>2751</v>
      </c>
      <c r="M2358">
        <v>-18</v>
      </c>
      <c r="N2358" s="66">
        <v>-6.4999999999999997E-3</v>
      </c>
      <c r="O2358" s="36">
        <v>2769</v>
      </c>
      <c r="P2358" s="66">
        <v>-6.4999999999999997E-3</v>
      </c>
      <c r="Q2358" s="36">
        <v>2750</v>
      </c>
      <c r="R2358" s="36">
        <v>2762</v>
      </c>
      <c r="S2358" s="36">
        <v>2744</v>
      </c>
      <c r="T2358" s="66">
        <v>2.9999999999999997E-4</v>
      </c>
      <c r="U2358" s="66">
        <v>-1.8E-3</v>
      </c>
      <c r="V2358" s="66">
        <v>-3.8999999999999998E-3</v>
      </c>
      <c r="W2358" s="66">
        <v>2.5000000000000001E-3</v>
      </c>
      <c r="X2358" s="1">
        <v>3600</v>
      </c>
      <c r="Y2358" s="1">
        <v>9902</v>
      </c>
      <c r="Z2358" s="1">
        <v>8966</v>
      </c>
      <c r="AA2358" t="s">
        <v>430</v>
      </c>
      <c r="AB2358" t="s">
        <v>642</v>
      </c>
      <c r="AC2358">
        <v>40.1</v>
      </c>
      <c r="AD2358">
        <v>1.43</v>
      </c>
      <c r="AE2358">
        <v>3.82</v>
      </c>
      <c r="AF2358">
        <v>0.7</v>
      </c>
      <c r="AG2358">
        <v>0</v>
      </c>
      <c r="AH2358" s="36">
        <v>2750</v>
      </c>
      <c r="AI2358">
        <v>100</v>
      </c>
      <c r="AJ2358" s="36">
        <v>2745</v>
      </c>
      <c r="AK2358">
        <v>100</v>
      </c>
      <c r="AL2358" s="2">
        <v>0.60486111111111107</v>
      </c>
      <c r="AM2358" s="3">
        <v>46248</v>
      </c>
      <c r="AN2358" t="s">
        <v>298</v>
      </c>
      <c r="AO2358" t="s">
        <v>313</v>
      </c>
    </row>
    <row r="2359" spans="1:41">
      <c r="A2359" s="8">
        <v>46227</v>
      </c>
      <c r="B2359" s="67">
        <v>4005.96</v>
      </c>
      <c r="C2359" s="67">
        <v>-1.18</v>
      </c>
      <c r="D2359" s="67">
        <v>64650</v>
      </c>
      <c r="E2359" s="67">
        <v>-2.56</v>
      </c>
      <c r="F2359" s="69">
        <v>7182</v>
      </c>
      <c r="G2359" t="s">
        <v>81</v>
      </c>
      <c r="H2359">
        <v>0</v>
      </c>
      <c r="I2359" t="s">
        <v>288</v>
      </c>
      <c r="J2359" t="s">
        <v>289</v>
      </c>
      <c r="K2359" t="s">
        <v>295</v>
      </c>
      <c r="L2359" s="36">
        <v>3428</v>
      </c>
      <c r="M2359">
        <v>-19</v>
      </c>
      <c r="N2359" s="66">
        <v>-5.4999999999999997E-3</v>
      </c>
      <c r="O2359" s="36">
        <v>3447</v>
      </c>
      <c r="P2359" s="66">
        <v>-5.4999999999999997E-3</v>
      </c>
      <c r="Q2359" s="36">
        <v>3400</v>
      </c>
      <c r="R2359" s="36">
        <v>3465</v>
      </c>
      <c r="S2359" s="36">
        <v>3383</v>
      </c>
      <c r="T2359" s="66">
        <v>8.2000000000000007E-3</v>
      </c>
      <c r="U2359" s="66">
        <v>-6.8999999999999999E-3</v>
      </c>
      <c r="V2359" s="66">
        <v>-1.06E-2</v>
      </c>
      <c r="W2359" s="66">
        <v>1.3299999999999999E-2</v>
      </c>
      <c r="X2359" s="1">
        <v>4307900</v>
      </c>
      <c r="Y2359" s="1">
        <v>14788739</v>
      </c>
      <c r="Z2359" s="1">
        <v>12258112</v>
      </c>
      <c r="AA2359" t="s">
        <v>889</v>
      </c>
      <c r="AB2359" t="s">
        <v>433</v>
      </c>
      <c r="AC2359">
        <v>18.489999999999998</v>
      </c>
      <c r="AD2359">
        <v>1.32</v>
      </c>
      <c r="AE2359">
        <v>2.71</v>
      </c>
      <c r="AF2359" t="s">
        <v>230</v>
      </c>
      <c r="AG2359" s="1">
        <v>73100</v>
      </c>
      <c r="AH2359" s="36">
        <v>3429</v>
      </c>
      <c r="AI2359" s="1">
        <v>1600</v>
      </c>
      <c r="AJ2359" s="36">
        <v>3428</v>
      </c>
      <c r="AK2359" s="1">
        <v>2200</v>
      </c>
      <c r="AL2359" s="2">
        <v>0.63958333333333328</v>
      </c>
      <c r="AM2359" s="3">
        <v>46241</v>
      </c>
      <c r="AN2359" t="s">
        <v>298</v>
      </c>
      <c r="AO2359" t="s">
        <v>434</v>
      </c>
    </row>
    <row r="2360" spans="1:41">
      <c r="A2360" s="8">
        <v>46227</v>
      </c>
      <c r="B2360" s="67">
        <v>4005.96</v>
      </c>
      <c r="C2360" s="67">
        <v>-1.18</v>
      </c>
      <c r="D2360" s="67">
        <v>64650</v>
      </c>
      <c r="E2360" s="67">
        <v>-2.56</v>
      </c>
      <c r="F2360" s="69">
        <v>7203</v>
      </c>
      <c r="G2360" t="s">
        <v>82</v>
      </c>
      <c r="H2360">
        <v>0</v>
      </c>
      <c r="I2360" t="s">
        <v>288</v>
      </c>
      <c r="J2360" t="s">
        <v>289</v>
      </c>
      <c r="K2360" t="s">
        <v>290</v>
      </c>
      <c r="L2360" s="36">
        <v>2884.5</v>
      </c>
      <c r="M2360">
        <v>-65.5</v>
      </c>
      <c r="N2360" s="66">
        <v>-2.2200000000000001E-2</v>
      </c>
      <c r="O2360" s="36">
        <v>2950</v>
      </c>
      <c r="P2360" s="66">
        <v>-2.2200000000000001E-2</v>
      </c>
      <c r="Q2360" s="36">
        <v>2920</v>
      </c>
      <c r="R2360" s="36">
        <v>2923</v>
      </c>
      <c r="S2360" s="36">
        <v>2877.5</v>
      </c>
      <c r="T2360" s="66">
        <v>-1.21E-2</v>
      </c>
      <c r="U2360" s="66">
        <v>-2.5000000000000001E-3</v>
      </c>
      <c r="V2360" s="66">
        <v>-1.3100000000000001E-2</v>
      </c>
      <c r="W2360" s="66">
        <v>2.3999999999999998E-3</v>
      </c>
      <c r="X2360" s="1">
        <v>18036200</v>
      </c>
      <c r="Y2360" s="1">
        <v>52208352</v>
      </c>
      <c r="Z2360" s="1">
        <v>42099241</v>
      </c>
      <c r="AA2360" t="s">
        <v>435</v>
      </c>
      <c r="AB2360" t="s">
        <v>699</v>
      </c>
      <c r="AC2360">
        <v>11.38</v>
      </c>
      <c r="AD2360">
        <v>0.94</v>
      </c>
      <c r="AE2360">
        <v>3.47</v>
      </c>
      <c r="AF2360" t="s">
        <v>230</v>
      </c>
      <c r="AG2360" s="1">
        <v>291700</v>
      </c>
      <c r="AH2360" s="36">
        <v>2884.5</v>
      </c>
      <c r="AI2360" s="1">
        <v>1800</v>
      </c>
      <c r="AJ2360" s="36">
        <v>2884</v>
      </c>
      <c r="AK2360" s="1">
        <v>13100</v>
      </c>
      <c r="AL2360" s="2">
        <v>0.63958333333333328</v>
      </c>
      <c r="AM2360" s="3">
        <v>46238</v>
      </c>
      <c r="AN2360" t="s">
        <v>298</v>
      </c>
      <c r="AO2360" t="s">
        <v>437</v>
      </c>
    </row>
    <row r="2361" spans="1:41">
      <c r="A2361" s="8">
        <v>46227</v>
      </c>
      <c r="B2361" s="67">
        <v>4005.96</v>
      </c>
      <c r="C2361" s="67">
        <v>-1.18</v>
      </c>
      <c r="D2361" s="67">
        <v>64650</v>
      </c>
      <c r="E2361" s="67">
        <v>-2.56</v>
      </c>
      <c r="F2361" s="69">
        <v>7213</v>
      </c>
      <c r="G2361" t="s">
        <v>83</v>
      </c>
      <c r="H2361">
        <v>0</v>
      </c>
      <c r="I2361" t="s">
        <v>314</v>
      </c>
      <c r="J2361" t="s">
        <v>289</v>
      </c>
      <c r="K2361" t="s">
        <v>290</v>
      </c>
      <c r="L2361">
        <v>616</v>
      </c>
      <c r="M2361">
        <v>-8</v>
      </c>
      <c r="N2361" s="66">
        <v>-1.2800000000000001E-2</v>
      </c>
      <c r="O2361">
        <v>624</v>
      </c>
      <c r="P2361" s="66">
        <v>-1.2800000000000001E-2</v>
      </c>
      <c r="Q2361">
        <v>622</v>
      </c>
      <c r="R2361">
        <v>624</v>
      </c>
      <c r="S2361">
        <v>606</v>
      </c>
      <c r="T2361" s="66">
        <v>-9.5999999999999992E-3</v>
      </c>
      <c r="U2361" s="66">
        <v>6.4999999999999997E-3</v>
      </c>
      <c r="V2361" s="66">
        <v>-1.2800000000000001E-2</v>
      </c>
      <c r="W2361" s="66">
        <v>1.6500000000000001E-2</v>
      </c>
      <c r="X2361" s="1">
        <v>19200</v>
      </c>
      <c r="Y2361" s="1">
        <v>11789</v>
      </c>
      <c r="Z2361" s="1">
        <v>9789</v>
      </c>
      <c r="AA2361" t="s">
        <v>841</v>
      </c>
      <c r="AB2361" t="s">
        <v>439</v>
      </c>
      <c r="AC2361">
        <v>7.22</v>
      </c>
      <c r="AD2361">
        <v>0.86</v>
      </c>
      <c r="AE2361">
        <v>4.22</v>
      </c>
      <c r="AF2361" t="s">
        <v>230</v>
      </c>
      <c r="AG2361">
        <v>0</v>
      </c>
      <c r="AH2361">
        <v>616</v>
      </c>
      <c r="AI2361">
        <v>300</v>
      </c>
      <c r="AJ2361">
        <v>613</v>
      </c>
      <c r="AK2361">
        <v>800</v>
      </c>
      <c r="AL2361" s="2">
        <v>0.63124999999999998</v>
      </c>
      <c r="AM2361" s="3">
        <v>46241</v>
      </c>
      <c r="AN2361" t="s">
        <v>298</v>
      </c>
      <c r="AO2361" t="s">
        <v>437</v>
      </c>
    </row>
    <row r="2362" spans="1:41">
      <c r="A2362" s="8">
        <v>46227</v>
      </c>
      <c r="B2362" s="67">
        <v>4005.96</v>
      </c>
      <c r="C2362" s="67">
        <v>-1.18</v>
      </c>
      <c r="D2362" s="67">
        <v>64650</v>
      </c>
      <c r="E2362" s="67">
        <v>-2.56</v>
      </c>
      <c r="F2362" s="69">
        <v>7220</v>
      </c>
      <c r="G2362" t="s">
        <v>84</v>
      </c>
      <c r="H2362">
        <v>0</v>
      </c>
      <c r="I2362" t="s">
        <v>288</v>
      </c>
      <c r="J2362" t="s">
        <v>289</v>
      </c>
      <c r="K2362" t="s">
        <v>290</v>
      </c>
      <c r="L2362" s="36">
        <v>3025</v>
      </c>
      <c r="M2362">
        <v>-125</v>
      </c>
      <c r="N2362" s="66">
        <v>-3.9699999999999999E-2</v>
      </c>
      <c r="O2362" s="36">
        <v>3150</v>
      </c>
      <c r="P2362" s="66">
        <v>-3.9600000000000003E-2</v>
      </c>
      <c r="Q2362" s="36">
        <v>3080</v>
      </c>
      <c r="R2362" s="36">
        <v>3105</v>
      </c>
      <c r="S2362" s="36">
        <v>2991</v>
      </c>
      <c r="T2362" s="66">
        <v>-1.78E-2</v>
      </c>
      <c r="U2362" s="66">
        <v>-4.8999999999999998E-3</v>
      </c>
      <c r="V2362" s="66">
        <v>-2.5700000000000001E-2</v>
      </c>
      <c r="W2362" s="66">
        <v>1.1299999999999999E-2</v>
      </c>
      <c r="X2362" s="1">
        <v>630500</v>
      </c>
      <c r="Y2362" s="1">
        <v>1914180</v>
      </c>
      <c r="Z2362" s="1">
        <v>198428</v>
      </c>
      <c r="AA2362" t="s">
        <v>563</v>
      </c>
      <c r="AB2362" t="s">
        <v>441</v>
      </c>
      <c r="AC2362">
        <v>30.49</v>
      </c>
      <c r="AD2362">
        <v>1.62</v>
      </c>
      <c r="AE2362">
        <v>1.32</v>
      </c>
      <c r="AF2362" t="s">
        <v>230</v>
      </c>
      <c r="AG2362" s="1">
        <v>7700</v>
      </c>
      <c r="AH2362" s="36">
        <v>3030</v>
      </c>
      <c r="AI2362" s="1">
        <v>2900</v>
      </c>
      <c r="AJ2362" s="36">
        <v>3020</v>
      </c>
      <c r="AK2362" s="1">
        <v>3700</v>
      </c>
      <c r="AL2362" s="2">
        <v>0.63888888888888884</v>
      </c>
      <c r="AM2362" s="3">
        <v>46239</v>
      </c>
      <c r="AN2362" t="s">
        <v>298</v>
      </c>
      <c r="AO2362" t="s">
        <v>437</v>
      </c>
    </row>
    <row r="2363" spans="1:41">
      <c r="A2363" s="8">
        <v>46227</v>
      </c>
      <c r="B2363" s="67">
        <v>4005.96</v>
      </c>
      <c r="C2363" s="67">
        <v>-1.18</v>
      </c>
      <c r="D2363" s="67">
        <v>64650</v>
      </c>
      <c r="E2363" s="67">
        <v>-2.56</v>
      </c>
      <c r="F2363" s="69">
        <v>7269</v>
      </c>
      <c r="G2363" t="s">
        <v>85</v>
      </c>
      <c r="H2363">
        <v>0</v>
      </c>
      <c r="I2363" t="s">
        <v>288</v>
      </c>
      <c r="J2363" t="s">
        <v>289</v>
      </c>
      <c r="K2363" t="s">
        <v>290</v>
      </c>
      <c r="L2363" s="36">
        <v>1964</v>
      </c>
      <c r="M2363">
        <v>-80</v>
      </c>
      <c r="N2363" s="66">
        <v>-3.9100000000000003E-2</v>
      </c>
      <c r="O2363" s="36">
        <v>2044</v>
      </c>
      <c r="P2363" s="66">
        <v>-3.9100000000000003E-2</v>
      </c>
      <c r="Q2363" s="36">
        <v>2011</v>
      </c>
      <c r="R2363" s="36">
        <v>2015</v>
      </c>
      <c r="S2363" s="36">
        <v>1960.5</v>
      </c>
      <c r="T2363" s="66">
        <v>-2.3300000000000001E-2</v>
      </c>
      <c r="U2363" s="66">
        <v>-8.5000000000000006E-3</v>
      </c>
      <c r="V2363" s="66">
        <v>-2.53E-2</v>
      </c>
      <c r="W2363" s="66">
        <v>1.6999999999999999E-3</v>
      </c>
      <c r="X2363" s="1">
        <v>4704900</v>
      </c>
      <c r="Y2363" s="1">
        <v>9323723</v>
      </c>
      <c r="Z2363" s="1">
        <v>3858447</v>
      </c>
      <c r="AA2363" t="s">
        <v>442</v>
      </c>
      <c r="AB2363" t="s">
        <v>443</v>
      </c>
      <c r="AC2363">
        <v>9.9600000000000009</v>
      </c>
      <c r="AD2363">
        <v>1.1200000000000001</v>
      </c>
      <c r="AE2363">
        <v>2.6</v>
      </c>
      <c r="AF2363" t="s">
        <v>230</v>
      </c>
      <c r="AG2363" s="1">
        <v>4087900</v>
      </c>
      <c r="AH2363" s="36">
        <v>1964</v>
      </c>
      <c r="AI2363" s="1">
        <v>1200</v>
      </c>
      <c r="AJ2363" s="36">
        <v>1963.5</v>
      </c>
      <c r="AK2363" s="1">
        <v>2100</v>
      </c>
      <c r="AL2363" s="2">
        <v>0.63958333333333328</v>
      </c>
      <c r="AM2363" s="3">
        <v>46239</v>
      </c>
      <c r="AN2363" t="s">
        <v>298</v>
      </c>
      <c r="AO2363" t="s">
        <v>437</v>
      </c>
    </row>
    <row r="2364" spans="1:41">
      <c r="A2364" s="8">
        <v>46227</v>
      </c>
      <c r="B2364" s="67">
        <v>4005.96</v>
      </c>
      <c r="C2364" s="67">
        <v>-1.18</v>
      </c>
      <c r="D2364" s="67">
        <v>64650</v>
      </c>
      <c r="E2364" s="67">
        <v>-2.56</v>
      </c>
      <c r="F2364" s="69">
        <v>7272</v>
      </c>
      <c r="G2364" t="s">
        <v>86</v>
      </c>
      <c r="H2364">
        <v>0</v>
      </c>
      <c r="I2364" t="s">
        <v>288</v>
      </c>
      <c r="J2364" t="s">
        <v>289</v>
      </c>
      <c r="K2364" t="s">
        <v>295</v>
      </c>
      <c r="L2364" s="36">
        <v>1273</v>
      </c>
      <c r="M2364">
        <v>-25</v>
      </c>
      <c r="N2364" s="66">
        <v>-1.9300000000000001E-2</v>
      </c>
      <c r="O2364" s="36">
        <v>1298</v>
      </c>
      <c r="P2364" s="66">
        <v>-1.9199999999999998E-2</v>
      </c>
      <c r="Q2364" s="36">
        <v>1272</v>
      </c>
      <c r="R2364" s="36">
        <v>1287.5</v>
      </c>
      <c r="S2364" s="36">
        <v>1267.5</v>
      </c>
      <c r="T2364" s="66">
        <v>6.9999999999999999E-4</v>
      </c>
      <c r="U2364" s="66">
        <v>-9.7000000000000003E-3</v>
      </c>
      <c r="V2364" s="66">
        <v>-1.12E-2</v>
      </c>
      <c r="W2364" s="66">
        <v>4.3E-3</v>
      </c>
      <c r="X2364" s="1">
        <v>2719000</v>
      </c>
      <c r="Y2364" s="1">
        <v>3474374</v>
      </c>
      <c r="Z2364" s="1">
        <v>1296073</v>
      </c>
      <c r="AA2364" t="s">
        <v>444</v>
      </c>
      <c r="AB2364" t="s">
        <v>445</v>
      </c>
      <c r="AC2364">
        <v>10.029999999999999</v>
      </c>
      <c r="AD2364">
        <v>1.0900000000000001</v>
      </c>
      <c r="AE2364">
        <v>3.93</v>
      </c>
      <c r="AF2364" t="s">
        <v>230</v>
      </c>
      <c r="AG2364" s="1">
        <v>364300</v>
      </c>
      <c r="AH2364" s="36">
        <v>1273.5</v>
      </c>
      <c r="AI2364" s="1">
        <v>5200</v>
      </c>
      <c r="AJ2364" s="36">
        <v>1273</v>
      </c>
      <c r="AK2364" s="1">
        <v>4600</v>
      </c>
      <c r="AL2364" s="2">
        <v>0.63958333333333328</v>
      </c>
      <c r="AM2364" s="3">
        <v>46238</v>
      </c>
      <c r="AN2364" t="s">
        <v>293</v>
      </c>
      <c r="AO2364" t="s">
        <v>437</v>
      </c>
    </row>
    <row r="2365" spans="1:41">
      <c r="A2365" s="8">
        <v>46227</v>
      </c>
      <c r="B2365" s="67">
        <v>4005.96</v>
      </c>
      <c r="C2365" s="67">
        <v>-1.18</v>
      </c>
      <c r="D2365" s="67">
        <v>64650</v>
      </c>
      <c r="E2365" s="67">
        <v>-2.56</v>
      </c>
      <c r="F2365" s="69">
        <v>7376</v>
      </c>
      <c r="G2365" t="s">
        <v>87</v>
      </c>
      <c r="H2365">
        <v>0</v>
      </c>
      <c r="I2365" t="s">
        <v>347</v>
      </c>
      <c r="J2365" t="s">
        <v>323</v>
      </c>
      <c r="K2365" t="s">
        <v>290</v>
      </c>
      <c r="L2365" s="36">
        <v>1112</v>
      </c>
      <c r="M2365">
        <v>40</v>
      </c>
      <c r="N2365" s="66">
        <v>3.73E-2</v>
      </c>
      <c r="O2365" s="36">
        <v>1072</v>
      </c>
      <c r="P2365" s="66">
        <v>3.73E-2</v>
      </c>
      <c r="Q2365" s="36">
        <v>1072</v>
      </c>
      <c r="R2365" s="36">
        <v>1136</v>
      </c>
      <c r="S2365" s="36">
        <v>1049</v>
      </c>
      <c r="T2365" s="66">
        <v>3.73E-2</v>
      </c>
      <c r="U2365" s="66">
        <v>1.6400000000000001E-2</v>
      </c>
      <c r="V2365" s="66">
        <v>-2.1100000000000001E-2</v>
      </c>
      <c r="W2365" s="66">
        <v>0.06</v>
      </c>
      <c r="X2365" s="1">
        <v>43500</v>
      </c>
      <c r="Y2365" s="1">
        <v>47521</v>
      </c>
      <c r="Z2365" s="1">
        <v>4736</v>
      </c>
      <c r="AA2365" t="s">
        <v>446</v>
      </c>
      <c r="AB2365" t="s">
        <v>447</v>
      </c>
      <c r="AC2365">
        <v>0</v>
      </c>
      <c r="AD2365">
        <v>4.42</v>
      </c>
      <c r="AE2365">
        <v>0</v>
      </c>
      <c r="AF2365">
        <v>0.6</v>
      </c>
      <c r="AG2365">
        <v>600</v>
      </c>
      <c r="AH2365" s="36">
        <v>1118</v>
      </c>
      <c r="AI2365">
        <v>200</v>
      </c>
      <c r="AJ2365" s="36">
        <v>1112</v>
      </c>
      <c r="AK2365">
        <v>200</v>
      </c>
      <c r="AL2365" s="2">
        <v>0.63402777777777775</v>
      </c>
      <c r="AM2365" s="3">
        <v>46246</v>
      </c>
      <c r="AN2365" t="s">
        <v>448</v>
      </c>
      <c r="AO2365" t="s">
        <v>313</v>
      </c>
    </row>
    <row r="2366" spans="1:41">
      <c r="A2366" s="8">
        <v>46227</v>
      </c>
      <c r="B2366" s="67">
        <v>4005.96</v>
      </c>
      <c r="C2366" s="67">
        <v>-1.18</v>
      </c>
      <c r="D2366" s="67">
        <v>64650</v>
      </c>
      <c r="E2366" s="67">
        <v>-2.56</v>
      </c>
      <c r="F2366" s="69">
        <v>7525</v>
      </c>
      <c r="G2366" t="s">
        <v>88</v>
      </c>
      <c r="H2366">
        <v>0</v>
      </c>
      <c r="I2366" t="s">
        <v>288</v>
      </c>
      <c r="J2366" t="s">
        <v>289</v>
      </c>
      <c r="K2366" t="s">
        <v>290</v>
      </c>
      <c r="L2366" s="36">
        <v>3570</v>
      </c>
      <c r="M2366">
        <v>-25</v>
      </c>
      <c r="N2366" s="66">
        <v>-7.0000000000000001E-3</v>
      </c>
      <c r="O2366" s="36">
        <v>3595</v>
      </c>
      <c r="P2366" s="66">
        <v>-6.8999999999999999E-3</v>
      </c>
      <c r="Q2366" s="36">
        <v>3580</v>
      </c>
      <c r="R2366" s="36">
        <v>3580</v>
      </c>
      <c r="S2366" s="36">
        <v>3565</v>
      </c>
      <c r="T2366" s="66">
        <v>-2.7000000000000001E-3</v>
      </c>
      <c r="U2366" s="66">
        <v>1.4E-3</v>
      </c>
      <c r="V2366" s="66">
        <v>-2.7000000000000001E-3</v>
      </c>
      <c r="W2366" s="66">
        <v>1.4E-3</v>
      </c>
      <c r="X2366" s="1">
        <v>6000</v>
      </c>
      <c r="Y2366" s="1">
        <v>21426</v>
      </c>
      <c r="Z2366" s="1">
        <v>30844</v>
      </c>
      <c r="AA2366" t="s">
        <v>449</v>
      </c>
      <c r="AB2366" t="s">
        <v>450</v>
      </c>
      <c r="AC2366">
        <v>9.65</v>
      </c>
      <c r="AD2366">
        <v>1</v>
      </c>
      <c r="AE2366">
        <v>4.54</v>
      </c>
      <c r="AF2366" t="s">
        <v>230</v>
      </c>
      <c r="AG2366" s="1">
        <v>6900</v>
      </c>
      <c r="AH2366" s="36">
        <v>3570</v>
      </c>
      <c r="AI2366">
        <v>100</v>
      </c>
      <c r="AJ2366" s="36">
        <v>3565</v>
      </c>
      <c r="AK2366">
        <v>300</v>
      </c>
      <c r="AL2366" s="2">
        <v>0.63888888888888884</v>
      </c>
      <c r="AM2366" s="3">
        <v>46241</v>
      </c>
      <c r="AN2366" t="s">
        <v>298</v>
      </c>
      <c r="AO2366" t="s">
        <v>322</v>
      </c>
    </row>
    <row r="2367" spans="1:41">
      <c r="A2367" s="8">
        <v>46227</v>
      </c>
      <c r="B2367" s="67">
        <v>4005.96</v>
      </c>
      <c r="C2367" s="67">
        <v>-1.18</v>
      </c>
      <c r="D2367" s="67">
        <v>64650</v>
      </c>
      <c r="E2367" s="67">
        <v>-2.56</v>
      </c>
      <c r="F2367" s="69">
        <v>7729</v>
      </c>
      <c r="G2367" t="s">
        <v>89</v>
      </c>
      <c r="H2367">
        <v>0</v>
      </c>
      <c r="I2367" t="s">
        <v>288</v>
      </c>
      <c r="J2367" t="s">
        <v>289</v>
      </c>
      <c r="K2367" t="s">
        <v>295</v>
      </c>
      <c r="L2367" s="36">
        <v>17515</v>
      </c>
      <c r="M2367">
        <v>-930</v>
      </c>
      <c r="N2367" s="66">
        <v>-5.04E-2</v>
      </c>
      <c r="O2367" s="36">
        <v>18445</v>
      </c>
      <c r="P2367" s="66">
        <v>-5.04E-2</v>
      </c>
      <c r="Q2367" s="36">
        <v>18045</v>
      </c>
      <c r="R2367" s="36">
        <v>18135</v>
      </c>
      <c r="S2367" s="36">
        <v>17275</v>
      </c>
      <c r="T2367" s="66">
        <v>-2.93E-2</v>
      </c>
      <c r="U2367" s="66">
        <v>9.7999999999999997E-3</v>
      </c>
      <c r="V2367" s="66">
        <v>-3.4099999999999998E-2</v>
      </c>
      <c r="W2367" s="66">
        <v>1.38E-2</v>
      </c>
      <c r="X2367" s="1">
        <v>306900</v>
      </c>
      <c r="Y2367" s="1">
        <v>5387772</v>
      </c>
      <c r="Z2367" s="1">
        <v>740621</v>
      </c>
      <c r="AA2367" t="s">
        <v>700</v>
      </c>
      <c r="AB2367" t="s">
        <v>452</v>
      </c>
      <c r="AC2367">
        <v>25.39</v>
      </c>
      <c r="AD2367">
        <v>3.72</v>
      </c>
      <c r="AE2367">
        <v>1.58</v>
      </c>
      <c r="AF2367" t="s">
        <v>230</v>
      </c>
      <c r="AG2367" s="1">
        <v>5900</v>
      </c>
      <c r="AH2367" s="36">
        <v>17525</v>
      </c>
      <c r="AI2367">
        <v>300</v>
      </c>
      <c r="AJ2367" s="36">
        <v>17520</v>
      </c>
      <c r="AK2367">
        <v>100</v>
      </c>
      <c r="AL2367" s="2">
        <v>0.63888888888888884</v>
      </c>
      <c r="AM2367" s="3">
        <v>46238</v>
      </c>
      <c r="AN2367" t="s">
        <v>298</v>
      </c>
      <c r="AO2367" t="s">
        <v>453</v>
      </c>
    </row>
    <row r="2368" spans="1:41">
      <c r="A2368" s="8">
        <v>46227</v>
      </c>
      <c r="B2368" s="67">
        <v>4005.96</v>
      </c>
      <c r="C2368" s="67">
        <v>-1.18</v>
      </c>
      <c r="D2368" s="67">
        <v>64650</v>
      </c>
      <c r="E2368" s="67">
        <v>-2.56</v>
      </c>
      <c r="F2368" s="69">
        <v>7921</v>
      </c>
      <c r="G2368" t="s">
        <v>90</v>
      </c>
      <c r="H2368">
        <v>0</v>
      </c>
      <c r="I2368" t="s">
        <v>288</v>
      </c>
      <c r="J2368" t="s">
        <v>289</v>
      </c>
      <c r="K2368" t="s">
        <v>295</v>
      </c>
      <c r="L2368" s="36">
        <v>4325</v>
      </c>
      <c r="M2368">
        <v>-40</v>
      </c>
      <c r="N2368" s="66">
        <v>-9.1999999999999998E-3</v>
      </c>
      <c r="O2368" s="36">
        <v>4365</v>
      </c>
      <c r="P2368" s="66">
        <v>-9.1000000000000004E-3</v>
      </c>
      <c r="Q2368" s="36">
        <v>4295</v>
      </c>
      <c r="R2368" s="36">
        <v>4360</v>
      </c>
      <c r="S2368" s="36">
        <v>4295</v>
      </c>
      <c r="T2368" s="66">
        <v>6.8999999999999999E-3</v>
      </c>
      <c r="U2368" s="66">
        <v>-1.1000000000000001E-3</v>
      </c>
      <c r="V2368" s="66">
        <v>-8.0000000000000002E-3</v>
      </c>
      <c r="W2368" s="66">
        <v>6.8999999999999999E-3</v>
      </c>
      <c r="X2368" s="1">
        <v>28600</v>
      </c>
      <c r="Y2368" s="1">
        <v>123523</v>
      </c>
      <c r="Z2368" s="1">
        <v>56887</v>
      </c>
      <c r="AA2368" t="s">
        <v>454</v>
      </c>
      <c r="AB2368" t="s">
        <v>591</v>
      </c>
      <c r="AC2368">
        <v>15.94</v>
      </c>
      <c r="AD2368">
        <v>1.72</v>
      </c>
      <c r="AE2368">
        <v>4.16</v>
      </c>
      <c r="AF2368" t="s">
        <v>230</v>
      </c>
      <c r="AG2368" s="1">
        <v>6500</v>
      </c>
      <c r="AH2368" s="36">
        <v>4330</v>
      </c>
      <c r="AI2368">
        <v>400</v>
      </c>
      <c r="AJ2368" s="36">
        <v>4320</v>
      </c>
      <c r="AK2368">
        <v>500</v>
      </c>
      <c r="AL2368" s="2">
        <v>0.63749999999999996</v>
      </c>
      <c r="AM2368" s="3">
        <v>46211</v>
      </c>
      <c r="AN2368" t="s">
        <v>326</v>
      </c>
      <c r="AO2368" t="s">
        <v>456</v>
      </c>
    </row>
    <row r="2369" spans="1:41">
      <c r="A2369" s="8">
        <v>46227</v>
      </c>
      <c r="B2369" s="67">
        <v>4005.96</v>
      </c>
      <c r="C2369" s="67">
        <v>-1.18</v>
      </c>
      <c r="D2369" s="67">
        <v>64650</v>
      </c>
      <c r="E2369" s="67">
        <v>-2.56</v>
      </c>
      <c r="F2369" s="69">
        <v>8031</v>
      </c>
      <c r="G2369" t="s">
        <v>91</v>
      </c>
      <c r="H2369">
        <v>0</v>
      </c>
      <c r="I2369" t="s">
        <v>288</v>
      </c>
      <c r="J2369" t="s">
        <v>289</v>
      </c>
      <c r="K2369" t="s">
        <v>290</v>
      </c>
      <c r="L2369" s="36">
        <v>4943</v>
      </c>
      <c r="M2369">
        <v>-27</v>
      </c>
      <c r="N2369" s="66">
        <v>-5.4000000000000003E-3</v>
      </c>
      <c r="O2369" s="36">
        <v>4970</v>
      </c>
      <c r="P2369" s="66">
        <v>-5.4000000000000003E-3</v>
      </c>
      <c r="Q2369" s="36">
        <v>4970</v>
      </c>
      <c r="R2369" s="36">
        <v>5018</v>
      </c>
      <c r="S2369" s="36">
        <v>4931</v>
      </c>
      <c r="T2369" s="66">
        <v>-5.4000000000000003E-3</v>
      </c>
      <c r="U2369" s="66">
        <v>-1.1900000000000001E-2</v>
      </c>
      <c r="V2369" s="66">
        <v>-1.49E-2</v>
      </c>
      <c r="W2369" s="66">
        <v>2.3999999999999998E-3</v>
      </c>
      <c r="X2369" s="1">
        <v>4182800</v>
      </c>
      <c r="Y2369" s="1">
        <v>20787855</v>
      </c>
      <c r="Z2369" s="1">
        <v>14160046</v>
      </c>
      <c r="AA2369" t="s">
        <v>457</v>
      </c>
      <c r="AB2369" t="s">
        <v>701</v>
      </c>
      <c r="AC2369">
        <v>15.22</v>
      </c>
      <c r="AD2369">
        <v>1.59</v>
      </c>
      <c r="AE2369">
        <v>2.83</v>
      </c>
      <c r="AF2369" t="s">
        <v>230</v>
      </c>
      <c r="AG2369" s="1">
        <v>278100</v>
      </c>
      <c r="AH2369" s="36">
        <v>4944</v>
      </c>
      <c r="AI2369" s="1">
        <v>1100</v>
      </c>
      <c r="AJ2369" s="36">
        <v>4942</v>
      </c>
      <c r="AK2369">
        <v>700</v>
      </c>
      <c r="AL2369" s="2">
        <v>0.63958333333333328</v>
      </c>
      <c r="AM2369" s="3">
        <v>46238</v>
      </c>
      <c r="AN2369" t="s">
        <v>298</v>
      </c>
      <c r="AO2369" t="s">
        <v>322</v>
      </c>
    </row>
    <row r="2370" spans="1:41">
      <c r="A2370" s="8">
        <v>46227</v>
      </c>
      <c r="B2370" s="67">
        <v>4005.96</v>
      </c>
      <c r="C2370" s="67">
        <v>-1.18</v>
      </c>
      <c r="D2370" s="67">
        <v>64650</v>
      </c>
      <c r="E2370" s="67">
        <v>-2.56</v>
      </c>
      <c r="F2370" s="69">
        <v>8058</v>
      </c>
      <c r="G2370" t="s">
        <v>92</v>
      </c>
      <c r="H2370">
        <v>0</v>
      </c>
      <c r="I2370" t="s">
        <v>288</v>
      </c>
      <c r="J2370" t="s">
        <v>289</v>
      </c>
      <c r="K2370" t="s">
        <v>290</v>
      </c>
      <c r="L2370" s="36">
        <v>4904</v>
      </c>
      <c r="M2370">
        <v>-12</v>
      </c>
      <c r="N2370" s="66">
        <v>-2.3999999999999998E-3</v>
      </c>
      <c r="O2370" s="36">
        <v>4916</v>
      </c>
      <c r="P2370" s="66">
        <v>-2.3999999999999998E-3</v>
      </c>
      <c r="Q2370" s="36">
        <v>4925</v>
      </c>
      <c r="R2370" s="36">
        <v>4972</v>
      </c>
      <c r="S2370" s="36">
        <v>4883</v>
      </c>
      <c r="T2370" s="66">
        <v>-4.1999999999999997E-3</v>
      </c>
      <c r="U2370" s="66">
        <v>-9.4000000000000004E-3</v>
      </c>
      <c r="V2370" s="66">
        <v>-1.3599999999999999E-2</v>
      </c>
      <c r="W2370" s="66">
        <v>4.3E-3</v>
      </c>
      <c r="X2370" s="1">
        <v>5964400</v>
      </c>
      <c r="Y2370" s="1">
        <v>29373711</v>
      </c>
      <c r="Z2370" s="1">
        <v>18196432</v>
      </c>
      <c r="AA2370" t="s">
        <v>459</v>
      </c>
      <c r="AB2370" t="s">
        <v>460</v>
      </c>
      <c r="AC2370">
        <v>16.32</v>
      </c>
      <c r="AD2370">
        <v>1.9</v>
      </c>
      <c r="AE2370">
        <v>2.5499999999999998</v>
      </c>
      <c r="AF2370" t="s">
        <v>230</v>
      </c>
      <c r="AG2370" s="1">
        <v>544000</v>
      </c>
      <c r="AH2370" s="36">
        <v>4904</v>
      </c>
      <c r="AI2370">
        <v>900</v>
      </c>
      <c r="AJ2370" s="36">
        <v>4903</v>
      </c>
      <c r="AK2370" s="1">
        <v>3500</v>
      </c>
      <c r="AL2370" s="2">
        <v>0.63958333333333328</v>
      </c>
      <c r="AM2370" s="3">
        <v>46237</v>
      </c>
      <c r="AN2370" t="s">
        <v>298</v>
      </c>
      <c r="AO2370" t="s">
        <v>322</v>
      </c>
    </row>
    <row r="2371" spans="1:41">
      <c r="A2371" s="8">
        <v>46227</v>
      </c>
      <c r="B2371" s="67">
        <v>4005.96</v>
      </c>
      <c r="C2371" s="67">
        <v>-1.18</v>
      </c>
      <c r="D2371" s="67">
        <v>64650</v>
      </c>
      <c r="E2371" s="67">
        <v>-2.56</v>
      </c>
      <c r="F2371" s="69">
        <v>8233</v>
      </c>
      <c r="G2371" t="s">
        <v>93</v>
      </c>
      <c r="H2371">
        <v>0</v>
      </c>
      <c r="I2371" t="s">
        <v>288</v>
      </c>
      <c r="J2371" t="s">
        <v>289</v>
      </c>
      <c r="K2371" t="s">
        <v>295</v>
      </c>
      <c r="L2371" s="36">
        <v>2238</v>
      </c>
      <c r="M2371">
        <v>-17</v>
      </c>
      <c r="N2371" s="66">
        <v>-7.4999999999999997E-3</v>
      </c>
      <c r="O2371" s="36">
        <v>2255</v>
      </c>
      <c r="P2371" s="66">
        <v>-7.4999999999999997E-3</v>
      </c>
      <c r="Q2371" s="36">
        <v>2212</v>
      </c>
      <c r="R2371" s="36">
        <v>2249.5</v>
      </c>
      <c r="S2371" s="36">
        <v>2192</v>
      </c>
      <c r="T2371" s="66">
        <v>1.17E-2</v>
      </c>
      <c r="U2371" s="66">
        <v>1.26E-2</v>
      </c>
      <c r="V2371" s="66">
        <v>-5.1000000000000004E-3</v>
      </c>
      <c r="W2371" s="66">
        <v>2.0899999999999998E-2</v>
      </c>
      <c r="X2371" s="1">
        <v>1581600</v>
      </c>
      <c r="Y2371" s="1">
        <v>3519967</v>
      </c>
      <c r="Z2371" s="1">
        <v>683057</v>
      </c>
      <c r="AA2371" t="s">
        <v>702</v>
      </c>
      <c r="AB2371" t="s">
        <v>462</v>
      </c>
      <c r="AC2371">
        <v>17.25</v>
      </c>
      <c r="AD2371">
        <v>1.45</v>
      </c>
      <c r="AE2371">
        <v>1.79</v>
      </c>
      <c r="AF2371" t="s">
        <v>230</v>
      </c>
      <c r="AG2371" s="1">
        <v>69800</v>
      </c>
      <c r="AH2371" s="36">
        <v>2239</v>
      </c>
      <c r="AI2371" s="1">
        <v>1000</v>
      </c>
      <c r="AJ2371" s="36">
        <v>2238</v>
      </c>
      <c r="AK2371">
        <v>500</v>
      </c>
      <c r="AL2371" s="2">
        <v>0.63888888888888884</v>
      </c>
      <c r="AM2371" s="3">
        <v>46203</v>
      </c>
      <c r="AN2371" t="s">
        <v>463</v>
      </c>
      <c r="AO2371" t="s">
        <v>327</v>
      </c>
    </row>
    <row r="2372" spans="1:41">
      <c r="A2372" s="8">
        <v>46227</v>
      </c>
      <c r="B2372" s="67">
        <v>4005.96</v>
      </c>
      <c r="C2372" s="67">
        <v>-1.18</v>
      </c>
      <c r="D2372" s="67">
        <v>64650</v>
      </c>
      <c r="E2372" s="67">
        <v>-2.56</v>
      </c>
      <c r="F2372" s="69">
        <v>8304</v>
      </c>
      <c r="G2372" t="s">
        <v>94</v>
      </c>
      <c r="H2372">
        <v>0</v>
      </c>
      <c r="I2372" t="s">
        <v>288</v>
      </c>
      <c r="J2372" t="s">
        <v>289</v>
      </c>
      <c r="K2372" t="s">
        <v>295</v>
      </c>
      <c r="L2372" s="36">
        <v>3023</v>
      </c>
      <c r="M2372">
        <v>-5</v>
      </c>
      <c r="N2372" s="66">
        <v>-1.6999999999999999E-3</v>
      </c>
      <c r="O2372" s="36">
        <v>3028</v>
      </c>
      <c r="P2372" s="66">
        <v>-1.6000000000000001E-3</v>
      </c>
      <c r="Q2372" s="36">
        <v>2997</v>
      </c>
      <c r="R2372" s="36">
        <v>3040</v>
      </c>
      <c r="S2372" s="36">
        <v>2981</v>
      </c>
      <c r="T2372" s="66">
        <v>8.6E-3</v>
      </c>
      <c r="U2372" s="66">
        <v>-2.8999999999999998E-3</v>
      </c>
      <c r="V2372" s="66">
        <v>-5.4999999999999997E-3</v>
      </c>
      <c r="W2372" s="66">
        <v>1.4E-2</v>
      </c>
      <c r="X2372" s="1">
        <v>1080500</v>
      </c>
      <c r="Y2372" s="1">
        <v>3260736</v>
      </c>
      <c r="Z2372" s="1">
        <v>422583</v>
      </c>
      <c r="AA2372" t="s">
        <v>890</v>
      </c>
      <c r="AB2372" t="s">
        <v>465</v>
      </c>
      <c r="AC2372">
        <v>15.49</v>
      </c>
      <c r="AD2372">
        <v>0.87</v>
      </c>
      <c r="AE2372">
        <v>3.31</v>
      </c>
      <c r="AF2372" t="s">
        <v>230</v>
      </c>
      <c r="AG2372" s="1">
        <v>13300</v>
      </c>
      <c r="AH2372" s="36">
        <v>3024</v>
      </c>
      <c r="AI2372">
        <v>600</v>
      </c>
      <c r="AJ2372" s="36">
        <v>3022</v>
      </c>
      <c r="AK2372" s="1">
        <v>1200</v>
      </c>
      <c r="AL2372" s="2">
        <v>0.63958333333333328</v>
      </c>
      <c r="AM2372" s="3">
        <v>46234</v>
      </c>
      <c r="AN2372" t="s">
        <v>298</v>
      </c>
      <c r="AO2372" t="s">
        <v>434</v>
      </c>
    </row>
    <row r="2373" spans="1:41">
      <c r="A2373" s="8">
        <v>46227</v>
      </c>
      <c r="B2373" s="67">
        <v>4005.96</v>
      </c>
      <c r="C2373" s="67">
        <v>-1.18</v>
      </c>
      <c r="D2373" s="67">
        <v>64650</v>
      </c>
      <c r="E2373" s="67">
        <v>-2.56</v>
      </c>
      <c r="F2373" s="69">
        <v>8316</v>
      </c>
      <c r="G2373" t="s">
        <v>95</v>
      </c>
      <c r="H2373">
        <v>0</v>
      </c>
      <c r="I2373" t="s">
        <v>288</v>
      </c>
      <c r="J2373" t="s">
        <v>289</v>
      </c>
      <c r="K2373" t="s">
        <v>290</v>
      </c>
      <c r="L2373" s="36">
        <v>7134</v>
      </c>
      <c r="M2373">
        <v>-33</v>
      </c>
      <c r="N2373" s="66">
        <v>-4.5999999999999999E-3</v>
      </c>
      <c r="O2373" s="36">
        <v>7167</v>
      </c>
      <c r="P2373" s="66">
        <v>-4.5999999999999999E-3</v>
      </c>
      <c r="Q2373" s="36">
        <v>7065</v>
      </c>
      <c r="R2373" s="36">
        <v>7181</v>
      </c>
      <c r="S2373" s="36">
        <v>7055</v>
      </c>
      <c r="T2373" s="66">
        <v>9.7000000000000003E-3</v>
      </c>
      <c r="U2373" s="66">
        <v>-4.7000000000000002E-3</v>
      </c>
      <c r="V2373" s="66">
        <v>-6.4999999999999997E-3</v>
      </c>
      <c r="W2373" s="66">
        <v>1.11E-2</v>
      </c>
      <c r="X2373" s="1">
        <v>8054700</v>
      </c>
      <c r="Y2373" s="1">
        <v>57383353</v>
      </c>
      <c r="Z2373" s="1">
        <v>27317109</v>
      </c>
      <c r="AA2373" t="s">
        <v>891</v>
      </c>
      <c r="AB2373" t="s">
        <v>467</v>
      </c>
      <c r="AC2373">
        <v>15.86</v>
      </c>
      <c r="AD2373">
        <v>1.72</v>
      </c>
      <c r="AE2373">
        <v>2.52</v>
      </c>
      <c r="AF2373" t="s">
        <v>230</v>
      </c>
      <c r="AG2373">
        <v>0</v>
      </c>
      <c r="AH2373" s="36">
        <v>7134</v>
      </c>
      <c r="AI2373" s="1">
        <v>1300</v>
      </c>
      <c r="AJ2373" s="36">
        <v>7133</v>
      </c>
      <c r="AK2373" s="1">
        <v>3100</v>
      </c>
      <c r="AL2373" s="2">
        <v>0.63958333333333328</v>
      </c>
      <c r="AM2373" s="3">
        <v>46234</v>
      </c>
      <c r="AN2373" t="s">
        <v>298</v>
      </c>
      <c r="AO2373" t="s">
        <v>434</v>
      </c>
    </row>
    <row r="2374" spans="1:41">
      <c r="A2374" s="8">
        <v>46227</v>
      </c>
      <c r="B2374" s="67">
        <v>4005.96</v>
      </c>
      <c r="C2374" s="67">
        <v>-1.18</v>
      </c>
      <c r="D2374" s="67">
        <v>64650</v>
      </c>
      <c r="E2374" s="67">
        <v>-2.56</v>
      </c>
      <c r="F2374" s="69">
        <v>8331</v>
      </c>
      <c r="G2374" t="s">
        <v>96</v>
      </c>
      <c r="H2374">
        <v>0</v>
      </c>
      <c r="I2374" t="s">
        <v>288</v>
      </c>
      <c r="J2374" t="s">
        <v>289</v>
      </c>
      <c r="K2374" t="s">
        <v>295</v>
      </c>
      <c r="L2374" s="36">
        <v>2743.5</v>
      </c>
      <c r="M2374">
        <v>-5.5</v>
      </c>
      <c r="N2374" s="66">
        <v>-2E-3</v>
      </c>
      <c r="O2374" s="36">
        <v>2749</v>
      </c>
      <c r="P2374" s="66">
        <v>-2E-3</v>
      </c>
      <c r="Q2374" s="36">
        <v>2704</v>
      </c>
      <c r="R2374" s="36">
        <v>2758</v>
      </c>
      <c r="S2374" s="36">
        <v>2698</v>
      </c>
      <c r="T2374" s="66">
        <v>1.46E-2</v>
      </c>
      <c r="U2374" s="66">
        <v>-2.7000000000000001E-3</v>
      </c>
      <c r="V2374" s="66">
        <v>-5.1999999999999998E-3</v>
      </c>
      <c r="W2374" s="66">
        <v>1.6799999999999999E-2</v>
      </c>
      <c r="X2374" s="1">
        <v>1400800</v>
      </c>
      <c r="Y2374" s="1">
        <v>3829535</v>
      </c>
      <c r="Z2374" s="1">
        <v>2127642</v>
      </c>
      <c r="AA2374" t="s">
        <v>718</v>
      </c>
      <c r="AB2374" t="s">
        <v>469</v>
      </c>
      <c r="AC2374">
        <v>17.72</v>
      </c>
      <c r="AD2374">
        <v>1.52</v>
      </c>
      <c r="AE2374">
        <v>2.33</v>
      </c>
      <c r="AF2374" t="s">
        <v>230</v>
      </c>
      <c r="AG2374" s="1">
        <v>26600</v>
      </c>
      <c r="AH2374" s="36">
        <v>2744.5</v>
      </c>
      <c r="AI2374">
        <v>100</v>
      </c>
      <c r="AJ2374" s="36">
        <v>2743.5</v>
      </c>
      <c r="AK2374">
        <v>400</v>
      </c>
      <c r="AL2374" s="2">
        <v>0.63958333333333328</v>
      </c>
      <c r="AM2374" s="3">
        <v>46238</v>
      </c>
      <c r="AN2374" t="s">
        <v>298</v>
      </c>
      <c r="AO2374" t="s">
        <v>434</v>
      </c>
    </row>
    <row r="2375" spans="1:41">
      <c r="A2375" s="8">
        <v>46227</v>
      </c>
      <c r="B2375" s="67">
        <v>4005.96</v>
      </c>
      <c r="C2375" s="67">
        <v>-1.18</v>
      </c>
      <c r="D2375" s="67">
        <v>64650</v>
      </c>
      <c r="E2375" s="67">
        <v>-2.56</v>
      </c>
      <c r="F2375" s="69">
        <v>8424</v>
      </c>
      <c r="G2375" t="s">
        <v>97</v>
      </c>
      <c r="H2375">
        <v>0</v>
      </c>
      <c r="I2375" t="s">
        <v>288</v>
      </c>
      <c r="J2375" t="s">
        <v>289</v>
      </c>
      <c r="K2375" t="s">
        <v>295</v>
      </c>
      <c r="L2375" s="36">
        <v>4425</v>
      </c>
      <c r="M2375">
        <v>3</v>
      </c>
      <c r="N2375" s="66">
        <v>6.9999999999999999E-4</v>
      </c>
      <c r="O2375" s="36">
        <v>4422</v>
      </c>
      <c r="P2375" s="66">
        <v>5.9999999999999995E-4</v>
      </c>
      <c r="Q2375" s="36">
        <v>4400</v>
      </c>
      <c r="R2375" s="36">
        <v>4433</v>
      </c>
      <c r="S2375" s="36">
        <v>4372</v>
      </c>
      <c r="T2375" s="66">
        <v>5.5999999999999999E-3</v>
      </c>
      <c r="U2375" s="66">
        <v>1.5E-3</v>
      </c>
      <c r="V2375" s="66">
        <v>-1.8E-3</v>
      </c>
      <c r="W2375" s="66">
        <v>1.21E-2</v>
      </c>
      <c r="X2375" s="1">
        <v>77300</v>
      </c>
      <c r="Y2375" s="1">
        <v>341273</v>
      </c>
      <c r="Z2375" s="1">
        <v>402070</v>
      </c>
      <c r="AA2375" t="s">
        <v>470</v>
      </c>
      <c r="AB2375" t="s">
        <v>592</v>
      </c>
      <c r="AC2375">
        <v>8.31</v>
      </c>
      <c r="AD2375">
        <v>0.79</v>
      </c>
      <c r="AE2375">
        <v>3.89</v>
      </c>
      <c r="AF2375" t="s">
        <v>230</v>
      </c>
      <c r="AG2375" s="1">
        <v>1500</v>
      </c>
      <c r="AH2375" s="36">
        <v>4426</v>
      </c>
      <c r="AI2375">
        <v>200</v>
      </c>
      <c r="AJ2375" s="36">
        <v>4424</v>
      </c>
      <c r="AK2375">
        <v>300</v>
      </c>
      <c r="AL2375" s="2">
        <v>0.63888888888888884</v>
      </c>
      <c r="AM2375" s="3">
        <v>46233</v>
      </c>
      <c r="AN2375" t="s">
        <v>298</v>
      </c>
      <c r="AO2375" t="s">
        <v>472</v>
      </c>
    </row>
    <row r="2376" spans="1:41">
      <c r="A2376" s="8">
        <v>46227</v>
      </c>
      <c r="B2376" s="67">
        <v>4005.96</v>
      </c>
      <c r="C2376" s="67">
        <v>-1.18</v>
      </c>
      <c r="D2376" s="67">
        <v>64650</v>
      </c>
      <c r="E2376" s="67">
        <v>-2.56</v>
      </c>
      <c r="F2376" s="69">
        <v>8425</v>
      </c>
      <c r="G2376" t="s">
        <v>98</v>
      </c>
      <c r="H2376">
        <v>0</v>
      </c>
      <c r="I2376" t="s">
        <v>288</v>
      </c>
      <c r="J2376" t="s">
        <v>289</v>
      </c>
      <c r="K2376" t="s">
        <v>290</v>
      </c>
      <c r="L2376" s="36">
        <v>1323</v>
      </c>
      <c r="M2376">
        <v>-4</v>
      </c>
      <c r="N2376" s="66">
        <v>-3.0000000000000001E-3</v>
      </c>
      <c r="O2376" s="36">
        <v>1327</v>
      </c>
      <c r="P2376" s="66">
        <v>-3.0000000000000001E-3</v>
      </c>
      <c r="Q2376" s="36">
        <v>1318</v>
      </c>
      <c r="R2376" s="36">
        <v>1328</v>
      </c>
      <c r="S2376" s="36">
        <v>1313</v>
      </c>
      <c r="T2376" s="66">
        <v>3.7000000000000002E-3</v>
      </c>
      <c r="U2376" s="66">
        <v>-6.9999999999999999E-4</v>
      </c>
      <c r="V2376" s="66">
        <v>-3.7000000000000002E-3</v>
      </c>
      <c r="W2376" s="66">
        <v>7.6E-3</v>
      </c>
      <c r="X2376" s="1">
        <v>425000</v>
      </c>
      <c r="Y2376" s="1">
        <v>562141</v>
      </c>
      <c r="Z2376" s="1">
        <v>416303</v>
      </c>
      <c r="AA2376" t="s">
        <v>473</v>
      </c>
      <c r="AB2376" t="s">
        <v>607</v>
      </c>
      <c r="AC2376">
        <v>7.94</v>
      </c>
      <c r="AD2376">
        <v>0.86</v>
      </c>
      <c r="AE2376">
        <v>3.93</v>
      </c>
      <c r="AF2376" t="s">
        <v>230</v>
      </c>
      <c r="AG2376" s="1">
        <v>129200</v>
      </c>
      <c r="AH2376" s="36">
        <v>1324</v>
      </c>
      <c r="AI2376" s="1">
        <v>2100</v>
      </c>
      <c r="AJ2376" s="36">
        <v>1323</v>
      </c>
      <c r="AK2376" s="1">
        <v>2700</v>
      </c>
      <c r="AL2376" s="2">
        <v>0.63888888888888884</v>
      </c>
      <c r="AM2376" s="3">
        <v>46233</v>
      </c>
      <c r="AN2376" t="s">
        <v>298</v>
      </c>
      <c r="AO2376" t="s">
        <v>472</v>
      </c>
    </row>
    <row r="2377" spans="1:41">
      <c r="A2377" s="8">
        <v>46227</v>
      </c>
      <c r="B2377" s="67">
        <v>4005.96</v>
      </c>
      <c r="C2377" s="67">
        <v>-1.18</v>
      </c>
      <c r="D2377" s="67">
        <v>64650</v>
      </c>
      <c r="E2377" s="67">
        <v>-2.56</v>
      </c>
      <c r="F2377" s="69">
        <v>8591</v>
      </c>
      <c r="G2377" t="s">
        <v>99</v>
      </c>
      <c r="H2377">
        <v>0</v>
      </c>
      <c r="I2377" t="s">
        <v>288</v>
      </c>
      <c r="J2377" t="s">
        <v>289</v>
      </c>
      <c r="K2377" t="s">
        <v>295</v>
      </c>
      <c r="L2377" s="36">
        <v>6535</v>
      </c>
      <c r="M2377">
        <v>-82</v>
      </c>
      <c r="N2377" s="66">
        <v>-1.24E-2</v>
      </c>
      <c r="O2377" s="36">
        <v>6617</v>
      </c>
      <c r="P2377" s="66">
        <v>-1.23E-2</v>
      </c>
      <c r="Q2377" s="36">
        <v>6529</v>
      </c>
      <c r="R2377" s="36">
        <v>6591</v>
      </c>
      <c r="S2377" s="36">
        <v>6513</v>
      </c>
      <c r="T2377" s="66">
        <v>8.9999999999999998E-4</v>
      </c>
      <c r="U2377" s="66">
        <v>-2.2000000000000001E-3</v>
      </c>
      <c r="V2377" s="66">
        <v>-8.3999999999999995E-3</v>
      </c>
      <c r="W2377" s="66">
        <v>3.3E-3</v>
      </c>
      <c r="X2377" s="1">
        <v>1845300</v>
      </c>
      <c r="Y2377" s="1">
        <v>12083517</v>
      </c>
      <c r="Z2377" s="1">
        <v>7346036</v>
      </c>
      <c r="AA2377" t="s">
        <v>892</v>
      </c>
      <c r="AB2377" t="s">
        <v>476</v>
      </c>
      <c r="AC2377">
        <v>13.5</v>
      </c>
      <c r="AD2377">
        <v>1.6</v>
      </c>
      <c r="AE2377">
        <v>2.87</v>
      </c>
      <c r="AF2377" t="s">
        <v>230</v>
      </c>
      <c r="AG2377" s="1">
        <v>236300</v>
      </c>
      <c r="AH2377" s="36">
        <v>6536</v>
      </c>
      <c r="AI2377">
        <v>300</v>
      </c>
      <c r="AJ2377" s="36">
        <v>6534</v>
      </c>
      <c r="AK2377">
        <v>800</v>
      </c>
      <c r="AL2377" s="2">
        <v>0.63958333333333328</v>
      </c>
      <c r="AM2377" s="3">
        <v>46240</v>
      </c>
      <c r="AN2377" t="s">
        <v>298</v>
      </c>
      <c r="AO2377" t="s">
        <v>472</v>
      </c>
    </row>
    <row r="2378" spans="1:41">
      <c r="A2378" s="8">
        <v>46227</v>
      </c>
      <c r="B2378" s="67">
        <v>4005.96</v>
      </c>
      <c r="C2378" s="67">
        <v>-1.18</v>
      </c>
      <c r="D2378" s="67">
        <v>64650</v>
      </c>
      <c r="E2378" s="67">
        <v>-2.56</v>
      </c>
      <c r="F2378" s="69">
        <v>8593</v>
      </c>
      <c r="G2378" t="s">
        <v>100</v>
      </c>
      <c r="H2378">
        <v>0</v>
      </c>
      <c r="I2378" t="s">
        <v>288</v>
      </c>
      <c r="J2378" t="s">
        <v>289</v>
      </c>
      <c r="K2378" t="s">
        <v>290</v>
      </c>
      <c r="L2378" s="36">
        <v>1438</v>
      </c>
      <c r="M2378">
        <v>-1.5</v>
      </c>
      <c r="N2378" s="66">
        <v>-1E-3</v>
      </c>
      <c r="O2378" s="36">
        <v>1439.5</v>
      </c>
      <c r="P2378" s="66">
        <v>-1E-3</v>
      </c>
      <c r="Q2378" s="36">
        <v>1428</v>
      </c>
      <c r="R2378" s="36">
        <v>1441</v>
      </c>
      <c r="S2378" s="36">
        <v>1423.5</v>
      </c>
      <c r="T2378" s="66">
        <v>7.0000000000000001E-3</v>
      </c>
      <c r="U2378" s="66">
        <v>2E-3</v>
      </c>
      <c r="V2378" s="66">
        <v>-2E-3</v>
      </c>
      <c r="W2378" s="66">
        <v>1.01E-2</v>
      </c>
      <c r="X2378" s="1">
        <v>2307400</v>
      </c>
      <c r="Y2378" s="1">
        <v>3310155</v>
      </c>
      <c r="Z2378" s="1">
        <v>2109419</v>
      </c>
      <c r="AA2378" t="s">
        <v>477</v>
      </c>
      <c r="AB2378" t="s">
        <v>594</v>
      </c>
      <c r="AC2378">
        <v>12.9</v>
      </c>
      <c r="AD2378">
        <v>1.03</v>
      </c>
      <c r="AE2378">
        <v>3.55</v>
      </c>
      <c r="AF2378" t="s">
        <v>230</v>
      </c>
      <c r="AG2378" s="1">
        <v>719200</v>
      </c>
      <c r="AH2378" s="36">
        <v>1438</v>
      </c>
      <c r="AI2378" s="1">
        <v>5600</v>
      </c>
      <c r="AJ2378" s="36">
        <v>1437.5</v>
      </c>
      <c r="AK2378" s="1">
        <v>12400</v>
      </c>
      <c r="AL2378" s="2">
        <v>0.63888888888888884</v>
      </c>
      <c r="AM2378" s="3">
        <v>46241</v>
      </c>
      <c r="AN2378" t="s">
        <v>298</v>
      </c>
      <c r="AO2378" t="s">
        <v>472</v>
      </c>
    </row>
    <row r="2379" spans="1:41">
      <c r="A2379" s="8">
        <v>46227</v>
      </c>
      <c r="B2379" s="67">
        <v>4005.96</v>
      </c>
      <c r="C2379" s="67">
        <v>-1.18</v>
      </c>
      <c r="D2379" s="67">
        <v>64650</v>
      </c>
      <c r="E2379" s="67">
        <v>-2.56</v>
      </c>
      <c r="F2379" s="69">
        <v>8604</v>
      </c>
      <c r="G2379" t="s">
        <v>101</v>
      </c>
      <c r="H2379">
        <v>0</v>
      </c>
      <c r="I2379" t="s">
        <v>288</v>
      </c>
      <c r="J2379" t="s">
        <v>289</v>
      </c>
      <c r="K2379" t="s">
        <v>290</v>
      </c>
      <c r="L2379" s="36">
        <v>1595.5</v>
      </c>
      <c r="M2379">
        <v>-29</v>
      </c>
      <c r="N2379" s="66">
        <v>-1.7899999999999999E-2</v>
      </c>
      <c r="O2379" s="36">
        <v>1624.5</v>
      </c>
      <c r="P2379" s="66">
        <v>-1.78E-2</v>
      </c>
      <c r="Q2379" s="36">
        <v>1595</v>
      </c>
      <c r="R2379" s="36">
        <v>1618</v>
      </c>
      <c r="S2379" s="36">
        <v>1591.5</v>
      </c>
      <c r="T2379" s="66">
        <v>2.9999999999999997E-4</v>
      </c>
      <c r="U2379" s="66">
        <v>-6.7999999999999996E-3</v>
      </c>
      <c r="V2379" s="66">
        <v>-1.3899999999999999E-2</v>
      </c>
      <c r="W2379" s="66">
        <v>2.5000000000000001E-3</v>
      </c>
      <c r="X2379" s="1">
        <v>7136100</v>
      </c>
      <c r="Y2379" s="1">
        <v>11428655</v>
      </c>
      <c r="Z2379" s="1">
        <v>4927801</v>
      </c>
      <c r="AA2379" t="s">
        <v>845</v>
      </c>
      <c r="AB2379" t="s">
        <v>480</v>
      </c>
      <c r="AC2379">
        <v>12.4</v>
      </c>
      <c r="AD2379">
        <v>1.24</v>
      </c>
      <c r="AE2379">
        <v>3.26</v>
      </c>
      <c r="AF2379" t="s">
        <v>230</v>
      </c>
      <c r="AG2379" s="1">
        <v>606500</v>
      </c>
      <c r="AH2379" s="36">
        <v>1595.5</v>
      </c>
      <c r="AI2379" s="1">
        <v>3300</v>
      </c>
      <c r="AJ2379" s="36">
        <v>1595</v>
      </c>
      <c r="AK2379" s="1">
        <v>8400</v>
      </c>
      <c r="AL2379" s="2">
        <v>0.63958333333333328</v>
      </c>
      <c r="AM2379" s="3">
        <v>46232</v>
      </c>
      <c r="AN2379" t="s">
        <v>298</v>
      </c>
      <c r="AO2379" t="s">
        <v>481</v>
      </c>
    </row>
    <row r="2380" spans="1:41">
      <c r="A2380" s="8">
        <v>46227</v>
      </c>
      <c r="B2380" s="67">
        <v>4005.96</v>
      </c>
      <c r="C2380" s="67">
        <v>-1.18</v>
      </c>
      <c r="D2380" s="67">
        <v>64650</v>
      </c>
      <c r="E2380" s="67">
        <v>-2.56</v>
      </c>
      <c r="F2380" s="69">
        <v>8697</v>
      </c>
      <c r="G2380" t="s">
        <v>102</v>
      </c>
      <c r="H2380">
        <v>0</v>
      </c>
      <c r="I2380" t="s">
        <v>288</v>
      </c>
      <c r="J2380" t="s">
        <v>289</v>
      </c>
      <c r="K2380" t="s">
        <v>290</v>
      </c>
      <c r="L2380" s="36">
        <v>2222</v>
      </c>
      <c r="M2380">
        <v>-35</v>
      </c>
      <c r="N2380" s="66">
        <v>-1.55E-2</v>
      </c>
      <c r="O2380" s="36">
        <v>2257</v>
      </c>
      <c r="P2380" s="66">
        <v>-1.55E-2</v>
      </c>
      <c r="Q2380" s="36">
        <v>2241.5</v>
      </c>
      <c r="R2380" s="36">
        <v>2252</v>
      </c>
      <c r="S2380" s="36">
        <v>2219</v>
      </c>
      <c r="T2380" s="66">
        <v>-8.6E-3</v>
      </c>
      <c r="U2380" s="66">
        <v>-1.5E-3</v>
      </c>
      <c r="V2380" s="66">
        <v>-1.3299999999999999E-2</v>
      </c>
      <c r="W2380" s="66">
        <v>1.2999999999999999E-3</v>
      </c>
      <c r="X2380" s="1">
        <v>1974600</v>
      </c>
      <c r="Y2380" s="1">
        <v>4409319</v>
      </c>
      <c r="Z2380" s="1">
        <v>2292627</v>
      </c>
      <c r="AA2380" t="s">
        <v>893</v>
      </c>
      <c r="AB2380" t="s">
        <v>483</v>
      </c>
      <c r="AC2380">
        <v>28.05</v>
      </c>
      <c r="AD2380">
        <v>6.62</v>
      </c>
      <c r="AE2380">
        <v>2.84</v>
      </c>
      <c r="AF2380" t="s">
        <v>230</v>
      </c>
      <c r="AG2380" s="1">
        <v>87900</v>
      </c>
      <c r="AH2380" s="36">
        <v>2222.5</v>
      </c>
      <c r="AI2380" s="1">
        <v>1800</v>
      </c>
      <c r="AJ2380" s="36">
        <v>2222</v>
      </c>
      <c r="AK2380">
        <v>200</v>
      </c>
      <c r="AL2380" s="2">
        <v>0.63958333333333328</v>
      </c>
      <c r="AM2380" s="3">
        <v>46231</v>
      </c>
      <c r="AN2380" t="s">
        <v>298</v>
      </c>
      <c r="AO2380" t="s">
        <v>472</v>
      </c>
    </row>
    <row r="2381" spans="1:41">
      <c r="A2381" s="8">
        <v>46227</v>
      </c>
      <c r="B2381" s="67">
        <v>4005.96</v>
      </c>
      <c r="C2381" s="67">
        <v>-1.18</v>
      </c>
      <c r="D2381" s="67">
        <v>64650</v>
      </c>
      <c r="E2381" s="67">
        <v>-2.56</v>
      </c>
      <c r="F2381" s="69">
        <v>8830</v>
      </c>
      <c r="G2381" t="s">
        <v>103</v>
      </c>
      <c r="H2381">
        <v>0</v>
      </c>
      <c r="I2381" t="s">
        <v>288</v>
      </c>
      <c r="J2381" t="s">
        <v>289</v>
      </c>
      <c r="K2381" t="s">
        <v>290</v>
      </c>
      <c r="L2381" s="36">
        <v>3677</v>
      </c>
      <c r="M2381">
        <v>-18</v>
      </c>
      <c r="N2381" s="66">
        <v>-4.8999999999999998E-3</v>
      </c>
      <c r="O2381" s="36">
        <v>3695</v>
      </c>
      <c r="P2381" s="66">
        <v>-4.7999999999999996E-3</v>
      </c>
      <c r="Q2381" s="36">
        <v>3654</v>
      </c>
      <c r="R2381" s="36">
        <v>3705</v>
      </c>
      <c r="S2381" s="36">
        <v>3610</v>
      </c>
      <c r="T2381" s="66">
        <v>6.1999999999999998E-3</v>
      </c>
      <c r="U2381" s="66">
        <v>-4.5999999999999999E-3</v>
      </c>
      <c r="V2381" s="66">
        <v>-7.4999999999999997E-3</v>
      </c>
      <c r="W2381" s="66">
        <v>1.8499999999999999E-2</v>
      </c>
      <c r="X2381" s="1">
        <v>2093900</v>
      </c>
      <c r="Y2381" s="1">
        <v>7688235</v>
      </c>
      <c r="Z2381" s="1">
        <v>3441672</v>
      </c>
      <c r="AA2381" t="s">
        <v>484</v>
      </c>
      <c r="AB2381" t="s">
        <v>620</v>
      </c>
      <c r="AC2381">
        <v>15.23</v>
      </c>
      <c r="AD2381">
        <v>1.37</v>
      </c>
      <c r="AE2381">
        <v>1.41</v>
      </c>
      <c r="AF2381" t="s">
        <v>230</v>
      </c>
      <c r="AG2381" s="1">
        <v>22400</v>
      </c>
      <c r="AH2381" s="36">
        <v>3677</v>
      </c>
      <c r="AI2381" s="1">
        <v>2500</v>
      </c>
      <c r="AJ2381" s="36">
        <v>3676</v>
      </c>
      <c r="AK2381" s="1">
        <v>1500</v>
      </c>
      <c r="AL2381" s="2">
        <v>0.63958333333333328</v>
      </c>
      <c r="AM2381" s="3">
        <v>46240</v>
      </c>
      <c r="AN2381" t="s">
        <v>298</v>
      </c>
      <c r="AO2381" t="s">
        <v>332</v>
      </c>
    </row>
    <row r="2382" spans="1:41">
      <c r="A2382" s="8">
        <v>46227</v>
      </c>
      <c r="B2382" s="67">
        <v>4005.96</v>
      </c>
      <c r="C2382" s="67">
        <v>-1.18</v>
      </c>
      <c r="D2382" s="67">
        <v>64650</v>
      </c>
      <c r="E2382" s="67">
        <v>-2.56</v>
      </c>
      <c r="F2382" s="69">
        <v>9020</v>
      </c>
      <c r="G2382" t="s">
        <v>104</v>
      </c>
      <c r="H2382">
        <v>0</v>
      </c>
      <c r="I2382" t="s">
        <v>288</v>
      </c>
      <c r="J2382" t="s">
        <v>289</v>
      </c>
      <c r="K2382" t="s">
        <v>290</v>
      </c>
      <c r="L2382" s="36">
        <v>3630</v>
      </c>
      <c r="M2382">
        <v>64</v>
      </c>
      <c r="N2382" s="66">
        <v>1.7899999999999999E-2</v>
      </c>
      <c r="O2382" s="36">
        <v>3566</v>
      </c>
      <c r="P2382" s="66">
        <v>1.7899999999999999E-2</v>
      </c>
      <c r="Q2382" s="36">
        <v>3572</v>
      </c>
      <c r="R2382" s="36">
        <v>3631</v>
      </c>
      <c r="S2382" s="36">
        <v>3548</v>
      </c>
      <c r="T2382" s="66">
        <v>1.6199999999999999E-2</v>
      </c>
      <c r="U2382" s="66">
        <v>6.0000000000000001E-3</v>
      </c>
      <c r="V2382" s="66">
        <v>-2.0000000000000001E-4</v>
      </c>
      <c r="W2382" s="66">
        <v>2.3099999999999999E-2</v>
      </c>
      <c r="X2382" s="1">
        <v>1727100</v>
      </c>
      <c r="Y2382" s="1">
        <v>6212884</v>
      </c>
      <c r="Z2382" s="1">
        <v>4117916</v>
      </c>
      <c r="AA2382" t="s">
        <v>486</v>
      </c>
      <c r="AB2382" t="s">
        <v>608</v>
      </c>
      <c r="AC2382">
        <v>16.07</v>
      </c>
      <c r="AD2382">
        <v>1.34</v>
      </c>
      <c r="AE2382">
        <v>2.31</v>
      </c>
      <c r="AF2382" t="s">
        <v>230</v>
      </c>
      <c r="AG2382" s="1">
        <v>26800</v>
      </c>
      <c r="AH2382" s="36">
        <v>3630</v>
      </c>
      <c r="AI2382" s="1">
        <v>2900</v>
      </c>
      <c r="AJ2382" s="36">
        <v>3629</v>
      </c>
      <c r="AK2382" s="1">
        <v>3300</v>
      </c>
      <c r="AL2382" s="2">
        <v>0.63958333333333328</v>
      </c>
      <c r="AM2382" s="3">
        <v>46234</v>
      </c>
      <c r="AN2382" t="s">
        <v>298</v>
      </c>
      <c r="AO2382" t="s">
        <v>488</v>
      </c>
    </row>
    <row r="2383" spans="1:41">
      <c r="A2383" s="8">
        <v>46227</v>
      </c>
      <c r="B2383" s="67">
        <v>4005.96</v>
      </c>
      <c r="C2383" s="67">
        <v>-1.18</v>
      </c>
      <c r="D2383" s="67">
        <v>64650</v>
      </c>
      <c r="E2383" s="67">
        <v>-2.56</v>
      </c>
      <c r="F2383" s="69">
        <v>9024</v>
      </c>
      <c r="G2383" t="s">
        <v>105</v>
      </c>
      <c r="H2383">
        <v>0</v>
      </c>
      <c r="I2383" t="s">
        <v>288</v>
      </c>
      <c r="J2383" t="s">
        <v>289</v>
      </c>
      <c r="K2383" t="s">
        <v>290</v>
      </c>
      <c r="L2383" s="36">
        <v>3567</v>
      </c>
      <c r="M2383">
        <v>37</v>
      </c>
      <c r="N2383" s="66">
        <v>1.0500000000000001E-2</v>
      </c>
      <c r="O2383" s="36">
        <v>3530</v>
      </c>
      <c r="P2383" s="66">
        <v>1.04E-2</v>
      </c>
      <c r="Q2383" s="36">
        <v>3490</v>
      </c>
      <c r="R2383" s="36">
        <v>3597</v>
      </c>
      <c r="S2383" s="36">
        <v>3461</v>
      </c>
      <c r="T2383" s="66">
        <v>2.1999999999999999E-2</v>
      </c>
      <c r="U2383" s="66">
        <v>-8.0000000000000004E-4</v>
      </c>
      <c r="V2383" s="66">
        <v>-8.3000000000000001E-3</v>
      </c>
      <c r="W2383" s="66">
        <v>3.0599999999999999E-2</v>
      </c>
      <c r="X2383" s="1">
        <v>988500</v>
      </c>
      <c r="Y2383" s="1">
        <v>3512341</v>
      </c>
      <c r="Z2383" s="1">
        <v>1090701</v>
      </c>
      <c r="AA2383" t="s">
        <v>489</v>
      </c>
      <c r="AB2383" t="s">
        <v>609</v>
      </c>
      <c r="AC2383">
        <v>33.58</v>
      </c>
      <c r="AD2383">
        <v>1.59</v>
      </c>
      <c r="AE2383">
        <v>1.18</v>
      </c>
      <c r="AF2383" t="s">
        <v>230</v>
      </c>
      <c r="AG2383">
        <v>0</v>
      </c>
      <c r="AH2383" s="36">
        <v>3567</v>
      </c>
      <c r="AI2383">
        <v>100</v>
      </c>
      <c r="AJ2383" s="36">
        <v>3565</v>
      </c>
      <c r="AK2383">
        <v>700</v>
      </c>
      <c r="AL2383" s="2">
        <v>0.63958333333333328</v>
      </c>
      <c r="AM2383" s="3">
        <v>46234</v>
      </c>
      <c r="AN2383" t="s">
        <v>298</v>
      </c>
      <c r="AO2383" t="s">
        <v>488</v>
      </c>
    </row>
    <row r="2384" spans="1:41">
      <c r="A2384" s="8">
        <v>46227</v>
      </c>
      <c r="B2384" s="67">
        <v>4005.96</v>
      </c>
      <c r="C2384" s="67">
        <v>-1.18</v>
      </c>
      <c r="D2384" s="67">
        <v>64650</v>
      </c>
      <c r="E2384" s="67">
        <v>-2.56</v>
      </c>
      <c r="F2384" s="69">
        <v>9069</v>
      </c>
      <c r="G2384" t="s">
        <v>106</v>
      </c>
      <c r="H2384">
        <v>0</v>
      </c>
      <c r="I2384" t="s">
        <v>288</v>
      </c>
      <c r="J2384" t="s">
        <v>289</v>
      </c>
      <c r="K2384" t="s">
        <v>290</v>
      </c>
      <c r="L2384" s="36">
        <v>2185.5</v>
      </c>
      <c r="M2384">
        <v>-1</v>
      </c>
      <c r="N2384" s="66">
        <v>-5.0000000000000001E-4</v>
      </c>
      <c r="O2384" s="36">
        <v>2186.5</v>
      </c>
      <c r="P2384" s="66">
        <v>-4.0000000000000002E-4</v>
      </c>
      <c r="Q2384" s="36">
        <v>2160</v>
      </c>
      <c r="R2384" s="36">
        <v>2199</v>
      </c>
      <c r="S2384" s="36">
        <v>2141</v>
      </c>
      <c r="T2384" s="66">
        <v>1.18E-2</v>
      </c>
      <c r="U2384" s="66">
        <v>-2.2000000000000001E-3</v>
      </c>
      <c r="V2384" s="66">
        <v>-6.1000000000000004E-3</v>
      </c>
      <c r="W2384" s="66">
        <v>2.07E-2</v>
      </c>
      <c r="X2384" s="1">
        <v>218600</v>
      </c>
      <c r="Y2384" s="1">
        <v>476353</v>
      </c>
      <c r="Z2384" s="1">
        <v>383975</v>
      </c>
      <c r="AA2384" t="s">
        <v>870</v>
      </c>
      <c r="AB2384" t="s">
        <v>492</v>
      </c>
      <c r="AC2384">
        <v>15.64</v>
      </c>
      <c r="AD2384">
        <v>1.61</v>
      </c>
      <c r="AE2384">
        <v>2.56</v>
      </c>
      <c r="AF2384" t="s">
        <v>230</v>
      </c>
      <c r="AG2384" s="1">
        <v>24300</v>
      </c>
      <c r="AH2384" s="36">
        <v>2185.5</v>
      </c>
      <c r="AI2384">
        <v>100</v>
      </c>
      <c r="AJ2384" s="36">
        <v>2185</v>
      </c>
      <c r="AK2384">
        <v>400</v>
      </c>
      <c r="AL2384" s="2">
        <v>0.63958333333333328</v>
      </c>
      <c r="AM2384" s="3">
        <v>46246</v>
      </c>
      <c r="AN2384" t="s">
        <v>298</v>
      </c>
      <c r="AO2384" t="s">
        <v>488</v>
      </c>
    </row>
    <row r="2385" spans="1:41">
      <c r="A2385" s="8">
        <v>46227</v>
      </c>
      <c r="B2385" s="67">
        <v>4005.96</v>
      </c>
      <c r="C2385" s="67">
        <v>-1.18</v>
      </c>
      <c r="D2385" s="67">
        <v>64650</v>
      </c>
      <c r="E2385" s="67">
        <v>-2.56</v>
      </c>
      <c r="F2385" s="69">
        <v>9227</v>
      </c>
      <c r="G2385" t="s">
        <v>107</v>
      </c>
      <c r="H2385">
        <v>0</v>
      </c>
      <c r="I2385" t="s">
        <v>347</v>
      </c>
      <c r="J2385" t="s">
        <v>289</v>
      </c>
      <c r="K2385" t="s">
        <v>290</v>
      </c>
      <c r="L2385">
        <v>791</v>
      </c>
      <c r="M2385">
        <v>-17</v>
      </c>
      <c r="N2385" s="66">
        <v>-2.1000000000000001E-2</v>
      </c>
      <c r="O2385">
        <v>808</v>
      </c>
      <c r="P2385" s="66">
        <v>-2.1000000000000001E-2</v>
      </c>
      <c r="Q2385">
        <v>805</v>
      </c>
      <c r="R2385">
        <v>805</v>
      </c>
      <c r="S2385">
        <v>788</v>
      </c>
      <c r="T2385" s="66">
        <v>-1.7299999999999999E-2</v>
      </c>
      <c r="U2385" s="66">
        <v>0</v>
      </c>
      <c r="V2385" s="66">
        <v>-1.7299999999999999E-2</v>
      </c>
      <c r="W2385" s="66">
        <v>3.8E-3</v>
      </c>
      <c r="X2385" s="1">
        <v>56900</v>
      </c>
      <c r="Y2385" s="1">
        <v>45174</v>
      </c>
      <c r="Z2385" s="1">
        <v>12580</v>
      </c>
      <c r="AA2385" t="s">
        <v>493</v>
      </c>
      <c r="AB2385" t="s">
        <v>494</v>
      </c>
      <c r="AC2385">
        <v>0</v>
      </c>
      <c r="AD2385">
        <v>26.02</v>
      </c>
      <c r="AE2385">
        <v>0</v>
      </c>
      <c r="AF2385">
        <v>2.2999999999999998</v>
      </c>
      <c r="AG2385" s="1">
        <v>1800</v>
      </c>
      <c r="AH2385">
        <v>792</v>
      </c>
      <c r="AI2385">
        <v>400</v>
      </c>
      <c r="AJ2385">
        <v>790</v>
      </c>
      <c r="AK2385">
        <v>900</v>
      </c>
      <c r="AL2385" s="2">
        <v>0.63888888888888884</v>
      </c>
      <c r="AM2385" s="3">
        <v>46246</v>
      </c>
      <c r="AN2385" t="s">
        <v>350</v>
      </c>
      <c r="AO2385" t="s">
        <v>313</v>
      </c>
    </row>
    <row r="2386" spans="1:41">
      <c r="A2386" s="8">
        <v>46227</v>
      </c>
      <c r="B2386" s="67">
        <v>4005.96</v>
      </c>
      <c r="C2386" s="67">
        <v>-1.18</v>
      </c>
      <c r="D2386" s="67">
        <v>64650</v>
      </c>
      <c r="E2386" s="67">
        <v>-2.56</v>
      </c>
      <c r="F2386" s="69">
        <v>9303</v>
      </c>
      <c r="G2386" t="s">
        <v>108</v>
      </c>
      <c r="H2386">
        <v>0</v>
      </c>
      <c r="I2386" t="s">
        <v>288</v>
      </c>
      <c r="J2386" t="s">
        <v>289</v>
      </c>
      <c r="K2386" t="s">
        <v>290</v>
      </c>
      <c r="L2386" s="36">
        <v>3980</v>
      </c>
      <c r="M2386">
        <v>15</v>
      </c>
      <c r="N2386" s="66">
        <v>3.8E-3</v>
      </c>
      <c r="O2386" s="36">
        <v>3965</v>
      </c>
      <c r="P2386" s="66">
        <v>3.7000000000000002E-3</v>
      </c>
      <c r="Q2386" s="36">
        <v>3950</v>
      </c>
      <c r="R2386" s="36">
        <v>4005</v>
      </c>
      <c r="S2386" s="36">
        <v>3930</v>
      </c>
      <c r="T2386" s="66">
        <v>7.4999999999999997E-3</v>
      </c>
      <c r="U2386" s="66">
        <v>1.2699999999999999E-2</v>
      </c>
      <c r="V2386" s="66">
        <v>-6.1999999999999998E-3</v>
      </c>
      <c r="W2386" s="66">
        <v>1.2699999999999999E-2</v>
      </c>
      <c r="X2386" s="1">
        <v>59900</v>
      </c>
      <c r="Y2386" s="1">
        <v>238482</v>
      </c>
      <c r="Z2386" s="1">
        <v>304924</v>
      </c>
      <c r="AA2386" t="s">
        <v>495</v>
      </c>
      <c r="AB2386" t="s">
        <v>496</v>
      </c>
      <c r="AC2386">
        <v>17.55</v>
      </c>
      <c r="AD2386">
        <v>0.96</v>
      </c>
      <c r="AE2386">
        <v>2.59</v>
      </c>
      <c r="AF2386" t="s">
        <v>230</v>
      </c>
      <c r="AG2386" s="1">
        <v>29900</v>
      </c>
      <c r="AH2386" s="36">
        <v>3985</v>
      </c>
      <c r="AI2386" s="1">
        <v>1200</v>
      </c>
      <c r="AJ2386" s="36">
        <v>3980</v>
      </c>
      <c r="AK2386">
        <v>900</v>
      </c>
      <c r="AL2386" s="2">
        <v>0.63888888888888884</v>
      </c>
      <c r="AM2386" s="3">
        <v>46241</v>
      </c>
      <c r="AN2386" t="s">
        <v>298</v>
      </c>
      <c r="AO2386" t="s">
        <v>497</v>
      </c>
    </row>
    <row r="2387" spans="1:41">
      <c r="A2387" s="8">
        <v>46227</v>
      </c>
      <c r="B2387" s="67">
        <v>4005.96</v>
      </c>
      <c r="C2387" s="67">
        <v>-1.18</v>
      </c>
      <c r="D2387" s="67">
        <v>64650</v>
      </c>
      <c r="E2387" s="67">
        <v>-2.56</v>
      </c>
      <c r="F2387" s="69">
        <v>9308</v>
      </c>
      <c r="G2387" t="s">
        <v>109</v>
      </c>
      <c r="H2387">
        <v>0</v>
      </c>
      <c r="I2387" t="s">
        <v>314</v>
      </c>
      <c r="J2387" t="s">
        <v>289</v>
      </c>
      <c r="K2387" t="s">
        <v>290</v>
      </c>
      <c r="L2387" s="36">
        <v>1736</v>
      </c>
      <c r="M2387">
        <v>36</v>
      </c>
      <c r="N2387" s="66">
        <v>2.12E-2</v>
      </c>
      <c r="O2387" s="36">
        <v>1700</v>
      </c>
      <c r="P2387" s="66">
        <v>2.1100000000000001E-2</v>
      </c>
      <c r="Q2387" s="36">
        <v>1665</v>
      </c>
      <c r="R2387" s="36">
        <v>1747</v>
      </c>
      <c r="S2387" s="36">
        <v>1665</v>
      </c>
      <c r="T2387" s="66">
        <v>4.2599999999999999E-2</v>
      </c>
      <c r="U2387" s="66">
        <v>1.04E-2</v>
      </c>
      <c r="V2387" s="66">
        <v>-6.1999999999999998E-3</v>
      </c>
      <c r="W2387" s="66">
        <v>4.2599999999999999E-2</v>
      </c>
      <c r="X2387" s="1">
        <v>124500</v>
      </c>
      <c r="Y2387" s="1">
        <v>214017</v>
      </c>
      <c r="Z2387" s="1">
        <v>45262</v>
      </c>
      <c r="AA2387" t="s">
        <v>498</v>
      </c>
      <c r="AB2387" t="s">
        <v>499</v>
      </c>
      <c r="AC2387">
        <v>14.83</v>
      </c>
      <c r="AD2387">
        <v>1.1599999999999999</v>
      </c>
      <c r="AE2387">
        <v>2</v>
      </c>
      <c r="AF2387" t="s">
        <v>230</v>
      </c>
      <c r="AG2387">
        <v>900</v>
      </c>
      <c r="AH2387" s="36">
        <v>1736</v>
      </c>
      <c r="AI2387">
        <v>200</v>
      </c>
      <c r="AJ2387" s="36">
        <v>1735</v>
      </c>
      <c r="AK2387">
        <v>500</v>
      </c>
      <c r="AL2387" s="2">
        <v>0.63888888888888884</v>
      </c>
      <c r="AM2387" s="3">
        <v>46241</v>
      </c>
      <c r="AN2387" t="s">
        <v>298</v>
      </c>
      <c r="AO2387" t="s">
        <v>500</v>
      </c>
    </row>
    <row r="2388" spans="1:41">
      <c r="A2388" s="8">
        <v>46227</v>
      </c>
      <c r="B2388" s="67">
        <v>4005.96</v>
      </c>
      <c r="C2388" s="67">
        <v>-1.18</v>
      </c>
      <c r="D2388" s="67">
        <v>64650</v>
      </c>
      <c r="E2388" s="67">
        <v>-2.56</v>
      </c>
      <c r="F2388" s="69">
        <v>9348</v>
      </c>
      <c r="G2388" t="s">
        <v>110</v>
      </c>
      <c r="H2388">
        <v>0</v>
      </c>
      <c r="I2388" t="s">
        <v>347</v>
      </c>
      <c r="J2388" t="s">
        <v>323</v>
      </c>
      <c r="K2388" t="s">
        <v>295</v>
      </c>
      <c r="L2388">
        <v>412</v>
      </c>
      <c r="M2388">
        <v>-4</v>
      </c>
      <c r="N2388" s="66">
        <v>-9.5999999999999992E-3</v>
      </c>
      <c r="O2388">
        <v>416</v>
      </c>
      <c r="P2388" s="66">
        <v>-9.5999999999999992E-3</v>
      </c>
      <c r="Q2388">
        <v>424</v>
      </c>
      <c r="R2388">
        <v>425</v>
      </c>
      <c r="S2388">
        <v>411</v>
      </c>
      <c r="T2388" s="66">
        <v>-2.8299999999999999E-2</v>
      </c>
      <c r="U2388" s="66">
        <v>-7.1999999999999998E-3</v>
      </c>
      <c r="V2388" s="66">
        <v>-3.0499999999999999E-2</v>
      </c>
      <c r="W2388" s="66">
        <v>2.3999999999999998E-3</v>
      </c>
      <c r="X2388" s="1">
        <v>1102000</v>
      </c>
      <c r="Y2388" s="1">
        <v>457540</v>
      </c>
      <c r="Z2388" s="1">
        <v>60277</v>
      </c>
      <c r="AA2388" t="s">
        <v>552</v>
      </c>
      <c r="AB2388" t="s">
        <v>851</v>
      </c>
      <c r="AC2388">
        <v>0</v>
      </c>
      <c r="AD2388">
        <v>3.99</v>
      </c>
      <c r="AE2388">
        <v>0</v>
      </c>
      <c r="AF2388">
        <v>1.7</v>
      </c>
      <c r="AG2388" s="1">
        <v>40100</v>
      </c>
      <c r="AH2388">
        <v>413</v>
      </c>
      <c r="AI2388" s="1">
        <v>15800</v>
      </c>
      <c r="AJ2388">
        <v>412</v>
      </c>
      <c r="AK2388" s="1">
        <v>9600</v>
      </c>
      <c r="AL2388" s="2">
        <v>0.63888888888888884</v>
      </c>
      <c r="AM2388" s="3">
        <v>46241</v>
      </c>
      <c r="AN2388" t="s">
        <v>298</v>
      </c>
      <c r="AO2388" t="s">
        <v>313</v>
      </c>
    </row>
    <row r="2389" spans="1:41">
      <c r="A2389" s="8">
        <v>46227</v>
      </c>
      <c r="B2389" s="67">
        <v>4005.96</v>
      </c>
      <c r="C2389" s="67">
        <v>-1.18</v>
      </c>
      <c r="D2389" s="67">
        <v>64650</v>
      </c>
      <c r="E2389" s="67">
        <v>-2.56</v>
      </c>
      <c r="F2389" s="69">
        <v>9432</v>
      </c>
      <c r="G2389" t="s">
        <v>111</v>
      </c>
      <c r="H2389">
        <v>0</v>
      </c>
      <c r="I2389" t="s">
        <v>288</v>
      </c>
      <c r="J2389" t="s">
        <v>289</v>
      </c>
      <c r="K2389" t="s">
        <v>290</v>
      </c>
      <c r="L2389">
        <v>151</v>
      </c>
      <c r="M2389">
        <v>1.3</v>
      </c>
      <c r="N2389" s="66">
        <v>8.6999999999999994E-3</v>
      </c>
      <c r="O2389">
        <v>149.69999999999999</v>
      </c>
      <c r="P2389" s="66">
        <v>8.6E-3</v>
      </c>
      <c r="Q2389">
        <v>150</v>
      </c>
      <c r="R2389">
        <v>151.30000000000001</v>
      </c>
      <c r="S2389">
        <v>149.19999999999999</v>
      </c>
      <c r="T2389" s="66">
        <v>6.6E-3</v>
      </c>
      <c r="U2389" s="66">
        <v>0</v>
      </c>
      <c r="V2389" s="66">
        <v>-1.9E-3</v>
      </c>
      <c r="W2389" s="66">
        <v>1.2E-2</v>
      </c>
      <c r="X2389" s="1">
        <v>150741300</v>
      </c>
      <c r="Y2389" s="1">
        <v>22657177</v>
      </c>
      <c r="Z2389" s="1">
        <v>13673097</v>
      </c>
      <c r="AA2389" t="s">
        <v>503</v>
      </c>
      <c r="AB2389" t="s">
        <v>689</v>
      </c>
      <c r="AC2389">
        <v>12.58</v>
      </c>
      <c r="AD2389">
        <v>1.26</v>
      </c>
      <c r="AE2389">
        <v>3.58</v>
      </c>
      <c r="AF2389" t="s">
        <v>230</v>
      </c>
      <c r="AG2389" s="1">
        <v>2286000</v>
      </c>
      <c r="AH2389">
        <v>151</v>
      </c>
      <c r="AI2389" s="1">
        <v>355300</v>
      </c>
      <c r="AJ2389">
        <v>150.9</v>
      </c>
      <c r="AK2389" s="1">
        <v>695400</v>
      </c>
      <c r="AL2389" s="2">
        <v>0.63958333333333328</v>
      </c>
      <c r="AM2389" s="3">
        <v>46240</v>
      </c>
      <c r="AN2389" t="s">
        <v>298</v>
      </c>
      <c r="AO2389" t="s">
        <v>351</v>
      </c>
    </row>
    <row r="2390" spans="1:41">
      <c r="A2390" s="8">
        <v>46227</v>
      </c>
      <c r="B2390" s="67">
        <v>4005.96</v>
      </c>
      <c r="C2390" s="67">
        <v>-1.18</v>
      </c>
      <c r="D2390" s="67">
        <v>64650</v>
      </c>
      <c r="E2390" s="67">
        <v>-2.56</v>
      </c>
      <c r="F2390" s="69">
        <v>9449</v>
      </c>
      <c r="G2390" t="s">
        <v>112</v>
      </c>
      <c r="H2390">
        <v>0</v>
      </c>
      <c r="I2390" t="s">
        <v>288</v>
      </c>
      <c r="J2390" t="s">
        <v>289</v>
      </c>
      <c r="K2390" t="s">
        <v>295</v>
      </c>
      <c r="L2390" s="36">
        <v>3905</v>
      </c>
      <c r="M2390">
        <v>-58</v>
      </c>
      <c r="N2390" s="66">
        <v>-1.46E-2</v>
      </c>
      <c r="O2390" s="36">
        <v>3963</v>
      </c>
      <c r="P2390" s="66">
        <v>-1.46E-2</v>
      </c>
      <c r="Q2390" s="36">
        <v>3916</v>
      </c>
      <c r="R2390" s="36">
        <v>3926</v>
      </c>
      <c r="S2390" s="36">
        <v>3860</v>
      </c>
      <c r="T2390" s="66">
        <v>-2.8E-3</v>
      </c>
      <c r="U2390" s="66">
        <v>-2E-3</v>
      </c>
      <c r="V2390" s="66">
        <v>-5.3E-3</v>
      </c>
      <c r="W2390" s="66">
        <v>1.1599999999999999E-2</v>
      </c>
      <c r="X2390" s="1">
        <v>138900</v>
      </c>
      <c r="Y2390" s="1">
        <v>541951</v>
      </c>
      <c r="Z2390" s="1">
        <v>419198</v>
      </c>
      <c r="AA2390" t="s">
        <v>847</v>
      </c>
      <c r="AB2390" t="s">
        <v>506</v>
      </c>
      <c r="AC2390">
        <v>16.559999999999999</v>
      </c>
      <c r="AD2390">
        <v>3.51</v>
      </c>
      <c r="AE2390">
        <v>2</v>
      </c>
      <c r="AF2390" t="s">
        <v>230</v>
      </c>
      <c r="AG2390" s="1">
        <v>2500</v>
      </c>
      <c r="AH2390" s="36">
        <v>3907</v>
      </c>
      <c r="AI2390">
        <v>300</v>
      </c>
      <c r="AJ2390" s="36">
        <v>3905</v>
      </c>
      <c r="AK2390">
        <v>200</v>
      </c>
      <c r="AL2390" s="2">
        <v>0.63888888888888884</v>
      </c>
      <c r="AM2390" s="3">
        <v>46248</v>
      </c>
      <c r="AN2390" t="s">
        <v>293</v>
      </c>
      <c r="AO2390" t="s">
        <v>351</v>
      </c>
    </row>
    <row r="2391" spans="1:41">
      <c r="A2391" s="8">
        <v>46227</v>
      </c>
      <c r="B2391" s="67">
        <v>4005.96</v>
      </c>
      <c r="C2391" s="67">
        <v>-1.18</v>
      </c>
      <c r="D2391" s="67">
        <v>64650</v>
      </c>
      <c r="E2391" s="67">
        <v>-2.56</v>
      </c>
      <c r="F2391" s="69">
        <v>9501</v>
      </c>
      <c r="G2391" t="s">
        <v>113</v>
      </c>
      <c r="H2391">
        <v>0</v>
      </c>
      <c r="I2391" t="s">
        <v>288</v>
      </c>
      <c r="J2391" t="s">
        <v>289</v>
      </c>
      <c r="K2391" t="s">
        <v>295</v>
      </c>
      <c r="L2391">
        <v>516.79999999999995</v>
      </c>
      <c r="M2391">
        <v>0.2</v>
      </c>
      <c r="N2391" s="66">
        <v>4.0000000000000002E-4</v>
      </c>
      <c r="O2391">
        <v>516.6</v>
      </c>
      <c r="P2391" s="66">
        <v>2.9999999999999997E-4</v>
      </c>
      <c r="Q2391">
        <v>515.20000000000005</v>
      </c>
      <c r="R2391">
        <v>521.20000000000005</v>
      </c>
      <c r="S2391">
        <v>508.1</v>
      </c>
      <c r="T2391" s="66">
        <v>3.0999999999999999E-3</v>
      </c>
      <c r="U2391" s="66">
        <v>-4.7999999999999996E-3</v>
      </c>
      <c r="V2391" s="66">
        <v>-8.3999999999999995E-3</v>
      </c>
      <c r="W2391" s="66">
        <v>1.7100000000000001E-2</v>
      </c>
      <c r="X2391" s="1">
        <v>26141800</v>
      </c>
      <c r="Y2391" s="1">
        <v>13496304</v>
      </c>
      <c r="Z2391" s="1">
        <v>830506</v>
      </c>
      <c r="AA2391" t="s">
        <v>507</v>
      </c>
      <c r="AB2391" t="s">
        <v>703</v>
      </c>
      <c r="AC2391">
        <v>3.31</v>
      </c>
      <c r="AD2391">
        <v>0.34</v>
      </c>
      <c r="AE2391">
        <v>0</v>
      </c>
      <c r="AF2391" t="s">
        <v>230</v>
      </c>
      <c r="AG2391" s="1">
        <v>506700</v>
      </c>
      <c r="AH2391">
        <v>516.9</v>
      </c>
      <c r="AI2391" s="1">
        <v>1600</v>
      </c>
      <c r="AJ2391">
        <v>516.79999999999995</v>
      </c>
      <c r="AK2391">
        <v>300</v>
      </c>
      <c r="AL2391" s="2">
        <v>0.63958333333333328</v>
      </c>
      <c r="AM2391" s="3">
        <v>46232</v>
      </c>
      <c r="AN2391" t="s">
        <v>298</v>
      </c>
      <c r="AO2391" t="s">
        <v>509</v>
      </c>
    </row>
    <row r="2392" spans="1:41">
      <c r="A2392" s="8">
        <v>46227</v>
      </c>
      <c r="B2392" s="67">
        <v>4005.96</v>
      </c>
      <c r="C2392" s="67">
        <v>-1.18</v>
      </c>
      <c r="D2392" s="67">
        <v>64650</v>
      </c>
      <c r="E2392" s="67">
        <v>-2.56</v>
      </c>
      <c r="F2392" s="69">
        <v>9531</v>
      </c>
      <c r="G2392" t="s">
        <v>114</v>
      </c>
      <c r="H2392">
        <v>0</v>
      </c>
      <c r="I2392" t="s">
        <v>288</v>
      </c>
      <c r="J2392" t="s">
        <v>289</v>
      </c>
      <c r="K2392" t="s">
        <v>290</v>
      </c>
      <c r="L2392" s="36">
        <v>6213</v>
      </c>
      <c r="M2392">
        <v>53</v>
      </c>
      <c r="N2392" s="66">
        <v>8.6E-3</v>
      </c>
      <c r="O2392" s="36">
        <v>6160</v>
      </c>
      <c r="P2392" s="66">
        <v>8.6E-3</v>
      </c>
      <c r="Q2392" s="36">
        <v>6130</v>
      </c>
      <c r="R2392" s="36">
        <v>6258</v>
      </c>
      <c r="S2392" s="36">
        <v>6108</v>
      </c>
      <c r="T2392" s="66">
        <v>1.35E-2</v>
      </c>
      <c r="U2392" s="66">
        <v>-4.8999999999999998E-3</v>
      </c>
      <c r="V2392" s="66">
        <v>-7.1000000000000004E-3</v>
      </c>
      <c r="W2392" s="66">
        <v>1.7100000000000001E-2</v>
      </c>
      <c r="X2392" s="1">
        <v>667000</v>
      </c>
      <c r="Y2392" s="1">
        <v>4137740</v>
      </c>
      <c r="Z2392" s="1">
        <v>2081101</v>
      </c>
      <c r="AA2392" t="s">
        <v>510</v>
      </c>
      <c r="AB2392" t="s">
        <v>704</v>
      </c>
      <c r="AC2392">
        <v>14.98</v>
      </c>
      <c r="AD2392">
        <v>1.2</v>
      </c>
      <c r="AE2392">
        <v>1.93</v>
      </c>
      <c r="AF2392" t="s">
        <v>230</v>
      </c>
      <c r="AG2392" s="1">
        <v>22800</v>
      </c>
      <c r="AH2392" s="36">
        <v>6214</v>
      </c>
      <c r="AI2392">
        <v>800</v>
      </c>
      <c r="AJ2392" s="36">
        <v>6211</v>
      </c>
      <c r="AK2392">
        <v>600</v>
      </c>
      <c r="AL2392" s="2">
        <v>0.63958333333333328</v>
      </c>
      <c r="AM2392" s="3">
        <v>46233</v>
      </c>
      <c r="AN2392" t="s">
        <v>298</v>
      </c>
      <c r="AO2392" t="s">
        <v>509</v>
      </c>
    </row>
    <row r="2393" spans="1:41">
      <c r="A2393" s="8">
        <v>46227</v>
      </c>
      <c r="B2393" s="67">
        <v>4005.96</v>
      </c>
      <c r="C2393" s="67">
        <v>-1.18</v>
      </c>
      <c r="D2393" s="67">
        <v>64650</v>
      </c>
      <c r="E2393" s="67">
        <v>-2.56</v>
      </c>
      <c r="F2393" s="69">
        <v>9882</v>
      </c>
      <c r="G2393" t="s">
        <v>115</v>
      </c>
      <c r="H2393">
        <v>0</v>
      </c>
      <c r="I2393" t="s">
        <v>288</v>
      </c>
      <c r="J2393" t="s">
        <v>289</v>
      </c>
      <c r="K2393" t="s">
        <v>290</v>
      </c>
      <c r="L2393" s="36">
        <v>1780</v>
      </c>
      <c r="M2393">
        <v>-8</v>
      </c>
      <c r="N2393" s="66">
        <v>-4.4999999999999997E-3</v>
      </c>
      <c r="O2393" s="36">
        <v>1788</v>
      </c>
      <c r="P2393" s="66">
        <v>-4.4000000000000003E-3</v>
      </c>
      <c r="Q2393" s="36">
        <v>1775</v>
      </c>
      <c r="R2393" s="36">
        <v>1783</v>
      </c>
      <c r="S2393" s="36">
        <v>1765</v>
      </c>
      <c r="T2393" s="66">
        <v>2.8E-3</v>
      </c>
      <c r="U2393" s="66">
        <v>0</v>
      </c>
      <c r="V2393" s="66">
        <v>-1.6000000000000001E-3</v>
      </c>
      <c r="W2393" s="66">
        <v>8.3999999999999995E-3</v>
      </c>
      <c r="X2393" s="1">
        <v>106600</v>
      </c>
      <c r="Y2393" s="1">
        <v>189527</v>
      </c>
      <c r="Z2393" s="1">
        <v>153118</v>
      </c>
      <c r="AA2393" t="s">
        <v>720</v>
      </c>
      <c r="AB2393" t="s">
        <v>513</v>
      </c>
      <c r="AC2393">
        <v>11.61</v>
      </c>
      <c r="AD2393">
        <v>1.23</v>
      </c>
      <c r="AE2393">
        <v>3.82</v>
      </c>
      <c r="AF2393" t="s">
        <v>230</v>
      </c>
      <c r="AG2393">
        <v>0</v>
      </c>
      <c r="AH2393" s="36">
        <v>1781</v>
      </c>
      <c r="AI2393">
        <v>700</v>
      </c>
      <c r="AJ2393" s="36">
        <v>1780</v>
      </c>
      <c r="AK2393">
        <v>200</v>
      </c>
      <c r="AL2393" s="2">
        <v>0.63888888888888884</v>
      </c>
      <c r="AM2393" s="3">
        <v>46234</v>
      </c>
      <c r="AN2393" t="s">
        <v>298</v>
      </c>
      <c r="AO2393" t="s">
        <v>322</v>
      </c>
    </row>
    <row r="2394" spans="1:41">
      <c r="F2394" s="69">
        <v>6502</v>
      </c>
      <c r="I2394" t="s">
        <v>514</v>
      </c>
      <c r="P2394" t="s">
        <v>230</v>
      </c>
      <c r="T2394" t="s">
        <v>230</v>
      </c>
      <c r="U2394" t="s">
        <v>230</v>
      </c>
      <c r="V2394" t="s">
        <v>230</v>
      </c>
      <c r="W2394" t="s">
        <v>230</v>
      </c>
      <c r="AF2394" t="s">
        <v>230</v>
      </c>
      <c r="AG2394" t="s">
        <v>230</v>
      </c>
      <c r="AO2394" t="s">
        <v>515</v>
      </c>
    </row>
    <row r="2395" spans="1:41">
      <c r="F2395" s="69">
        <v>5759</v>
      </c>
      <c r="I2395" t="s">
        <v>514</v>
      </c>
      <c r="P2395" t="s">
        <v>230</v>
      </c>
      <c r="T2395" t="s">
        <v>230</v>
      </c>
      <c r="U2395" t="s">
        <v>230</v>
      </c>
      <c r="V2395" t="s">
        <v>230</v>
      </c>
      <c r="W2395" t="s">
        <v>230</v>
      </c>
      <c r="AF2395" t="s">
        <v>230</v>
      </c>
      <c r="AG2395" t="s">
        <v>230</v>
      </c>
      <c r="AO2395" t="s">
        <v>515</v>
      </c>
    </row>
    <row r="2399" spans="1:41">
      <c r="B2399" cm="1">
        <f t="array" ref="B2399">_xll.RssIndexMarket("TOPX", "現在値")</f>
        <v>3952.5</v>
      </c>
      <c r="C2399" cm="1">
        <f t="array" ref="C2399">_xll.RssIndexMarket("TOPX", "前日比率")</f>
        <v>-0.54</v>
      </c>
      <c r="D2399" s="71" cm="1">
        <f t="array" ref="D2399">_xll.RssIndexMarket("N225.FUT01.OS", "現在値")</f>
        <v>61710</v>
      </c>
      <c r="E2399" s="6" cm="1">
        <f t="array" ref="E2399">_xll.RssIndexMarket("N225.FUT01.OS", "前日比率")</f>
        <v>-1.18</v>
      </c>
    </row>
    <row r="2400" spans="1:41">
      <c r="A2400" s="8" t="s">
        <v>0</v>
      </c>
      <c r="B2400" t="s">
        <v>116</v>
      </c>
      <c r="C2400" t="s">
        <v>1</v>
      </c>
      <c r="D2400" t="s">
        <v>2</v>
      </c>
      <c r="E2400" t="s">
        <v>3</v>
      </c>
      <c r="F2400" s="69" t="s">
        <v>4</v>
      </c>
      <c r="G2400" t="s">
        <v>5</v>
      </c>
      <c r="H2400" t="s">
        <v>268</v>
      </c>
      <c r="I2400" t="s">
        <v>269</v>
      </c>
      <c r="J2400" t="s">
        <v>270</v>
      </c>
      <c r="K2400" t="s">
        <v>271</v>
      </c>
      <c r="L2400" t="s">
        <v>6</v>
      </c>
      <c r="M2400" t="s">
        <v>7</v>
      </c>
      <c r="N2400" t="s">
        <v>8</v>
      </c>
      <c r="O2400" t="s">
        <v>9</v>
      </c>
      <c r="P2400" t="s">
        <v>272</v>
      </c>
      <c r="Q2400" t="s">
        <v>10</v>
      </c>
      <c r="R2400" t="s">
        <v>11</v>
      </c>
      <c r="S2400" t="s">
        <v>12</v>
      </c>
      <c r="T2400" t="s">
        <v>273</v>
      </c>
      <c r="U2400" t="s">
        <v>274</v>
      </c>
      <c r="V2400" t="s">
        <v>275</v>
      </c>
      <c r="W2400" t="s">
        <v>276</v>
      </c>
      <c r="X2400" t="s">
        <v>13</v>
      </c>
      <c r="Y2400" t="s">
        <v>277</v>
      </c>
      <c r="Z2400" t="s">
        <v>278</v>
      </c>
      <c r="AA2400" t="s">
        <v>14</v>
      </c>
      <c r="AB2400" t="s">
        <v>15</v>
      </c>
      <c r="AC2400" t="s">
        <v>279</v>
      </c>
      <c r="AD2400" t="s">
        <v>280</v>
      </c>
      <c r="AE2400" t="s">
        <v>281</v>
      </c>
      <c r="AF2400" t="s">
        <v>282</v>
      </c>
      <c r="AG2400" t="s">
        <v>283</v>
      </c>
      <c r="AH2400" t="s">
        <v>284</v>
      </c>
      <c r="AI2400" t="s">
        <v>16</v>
      </c>
      <c r="AJ2400" t="s">
        <v>17</v>
      </c>
      <c r="AK2400" t="s">
        <v>18</v>
      </c>
      <c r="AL2400" t="s">
        <v>19</v>
      </c>
      <c r="AM2400" t="s">
        <v>20</v>
      </c>
      <c r="AN2400" t="s">
        <v>285</v>
      </c>
      <c r="AO2400" t="s">
        <v>286</v>
      </c>
    </row>
    <row r="2401" spans="1:41">
      <c r="A2401" s="8">
        <v>46139</v>
      </c>
      <c r="B2401" s="67">
        <v>4062.23</v>
      </c>
      <c r="C2401" s="67">
        <v>1.27</v>
      </c>
      <c r="D2401" s="67">
        <v>65070</v>
      </c>
      <c r="E2401" s="67">
        <v>0.79</v>
      </c>
      <c r="F2401" s="69">
        <v>1605</v>
      </c>
      <c r="G2401" t="s">
        <v>21</v>
      </c>
      <c r="H2401">
        <v>0</v>
      </c>
      <c r="I2401" t="s">
        <v>288</v>
      </c>
      <c r="J2401" t="s">
        <v>289</v>
      </c>
      <c r="K2401" t="s">
        <v>290</v>
      </c>
      <c r="L2401" s="36">
        <v>3654</v>
      </c>
      <c r="M2401">
        <v>-107</v>
      </c>
      <c r="N2401" s="66">
        <v>-2.8400000000000002E-2</v>
      </c>
      <c r="O2401" s="36">
        <v>3761</v>
      </c>
      <c r="P2401" s="66">
        <v>-2.8400000000000002E-2</v>
      </c>
      <c r="Q2401" s="36">
        <v>3688</v>
      </c>
      <c r="R2401" s="36">
        <v>3726</v>
      </c>
      <c r="S2401" s="36">
        <v>3650</v>
      </c>
      <c r="T2401" s="66">
        <v>-9.1999999999999998E-3</v>
      </c>
      <c r="U2401" s="66">
        <v>-7.7999999999999996E-3</v>
      </c>
      <c r="V2401" s="66">
        <v>-1.9300000000000001E-2</v>
      </c>
      <c r="W2401" s="66">
        <v>1E-3</v>
      </c>
      <c r="X2401" s="1">
        <v>5063200</v>
      </c>
      <c r="Y2401" s="1">
        <v>18683810</v>
      </c>
      <c r="Z2401" s="1">
        <v>4600883</v>
      </c>
      <c r="AA2401" t="s">
        <v>291</v>
      </c>
      <c r="AB2401" t="s">
        <v>292</v>
      </c>
      <c r="AC2401">
        <v>9.43</v>
      </c>
      <c r="AD2401">
        <v>0.89</v>
      </c>
      <c r="AE2401">
        <v>2.96</v>
      </c>
      <c r="AF2401" t="s">
        <v>230</v>
      </c>
      <c r="AG2401" s="1">
        <v>320500</v>
      </c>
      <c r="AH2401" s="36">
        <v>3655</v>
      </c>
      <c r="AI2401" s="1">
        <v>2100</v>
      </c>
      <c r="AJ2401" s="36">
        <v>3654</v>
      </c>
      <c r="AK2401">
        <v>100</v>
      </c>
      <c r="AL2401" s="2">
        <v>0.63680555555555551</v>
      </c>
      <c r="AM2401" s="3">
        <v>46241</v>
      </c>
      <c r="AN2401" t="s">
        <v>293</v>
      </c>
      <c r="AO2401" t="s">
        <v>294</v>
      </c>
    </row>
    <row r="2402" spans="1:41">
      <c r="A2402" s="8">
        <v>46139</v>
      </c>
      <c r="B2402" s="67">
        <v>4062.23</v>
      </c>
      <c r="C2402" s="67">
        <v>1.27</v>
      </c>
      <c r="D2402" s="67">
        <v>65070</v>
      </c>
      <c r="E2402" s="67">
        <v>0.79</v>
      </c>
      <c r="F2402" s="69">
        <v>1833</v>
      </c>
      <c r="G2402" t="s">
        <v>24</v>
      </c>
      <c r="H2402">
        <v>0</v>
      </c>
      <c r="I2402" t="s">
        <v>288</v>
      </c>
      <c r="J2402" t="s">
        <v>289</v>
      </c>
      <c r="K2402" t="s">
        <v>290</v>
      </c>
      <c r="L2402" s="36">
        <v>5860</v>
      </c>
      <c r="M2402">
        <v>110</v>
      </c>
      <c r="N2402" s="66">
        <v>1.9099999999999999E-2</v>
      </c>
      <c r="O2402" s="36">
        <v>5750</v>
      </c>
      <c r="P2402" s="66">
        <v>1.9099999999999999E-2</v>
      </c>
      <c r="Q2402" s="36">
        <v>5800</v>
      </c>
      <c r="R2402" s="36">
        <v>5880</v>
      </c>
      <c r="S2402" s="36">
        <v>5780</v>
      </c>
      <c r="T2402" s="66">
        <v>1.03E-2</v>
      </c>
      <c r="U2402" s="66">
        <v>3.3999999999999998E-3</v>
      </c>
      <c r="V2402" s="66">
        <v>-3.3999999999999998E-3</v>
      </c>
      <c r="W2402" s="66">
        <v>1.38E-2</v>
      </c>
      <c r="X2402" s="1">
        <v>99200</v>
      </c>
      <c r="Y2402" s="1">
        <v>578892</v>
      </c>
      <c r="Z2402" s="1">
        <v>226578</v>
      </c>
      <c r="AA2402" t="s">
        <v>296</v>
      </c>
      <c r="AB2402" t="s">
        <v>572</v>
      </c>
      <c r="AC2402">
        <v>13.65</v>
      </c>
      <c r="AD2402">
        <v>1.06</v>
      </c>
      <c r="AE2402">
        <v>5.12</v>
      </c>
      <c r="AF2402">
        <v>3.4</v>
      </c>
      <c r="AG2402" s="1">
        <v>1400</v>
      </c>
      <c r="AH2402" s="36">
        <v>5870</v>
      </c>
      <c r="AI2402" s="1">
        <v>2600</v>
      </c>
      <c r="AJ2402" s="36">
        <v>5850</v>
      </c>
      <c r="AK2402" s="1">
        <v>2500</v>
      </c>
      <c r="AL2402" s="2">
        <v>0.63611111111111107</v>
      </c>
      <c r="AM2402" s="3">
        <v>46241</v>
      </c>
      <c r="AN2402" t="s">
        <v>298</v>
      </c>
      <c r="AO2402" t="s">
        <v>299</v>
      </c>
    </row>
    <row r="2403" spans="1:41">
      <c r="A2403" s="8">
        <v>46139</v>
      </c>
      <c r="B2403" s="67">
        <v>4062.23</v>
      </c>
      <c r="C2403" s="67">
        <v>1.27</v>
      </c>
      <c r="D2403" s="67">
        <v>65070</v>
      </c>
      <c r="E2403" s="67">
        <v>0.79</v>
      </c>
      <c r="F2403" s="69">
        <v>1911</v>
      </c>
      <c r="G2403" t="s">
        <v>25</v>
      </c>
      <c r="H2403">
        <v>0</v>
      </c>
      <c r="I2403" t="s">
        <v>288</v>
      </c>
      <c r="J2403" t="s">
        <v>289</v>
      </c>
      <c r="K2403" t="s">
        <v>295</v>
      </c>
      <c r="L2403" s="36">
        <v>1374</v>
      </c>
      <c r="M2403">
        <v>55</v>
      </c>
      <c r="N2403" s="66">
        <v>4.1700000000000001E-2</v>
      </c>
      <c r="O2403" s="36">
        <v>1319</v>
      </c>
      <c r="P2403" s="66">
        <v>4.1599999999999998E-2</v>
      </c>
      <c r="Q2403" s="36">
        <v>1348</v>
      </c>
      <c r="R2403" s="36">
        <v>1374.5</v>
      </c>
      <c r="S2403" s="36">
        <v>1337.5</v>
      </c>
      <c r="T2403" s="66">
        <v>1.9199999999999998E-2</v>
      </c>
      <c r="U2403" s="66">
        <v>9.1000000000000004E-3</v>
      </c>
      <c r="V2403" s="66">
        <v>-2.9999999999999997E-4</v>
      </c>
      <c r="W2403" s="66">
        <v>2.7199999999999998E-2</v>
      </c>
      <c r="X2403" s="1">
        <v>3052300</v>
      </c>
      <c r="Y2403" s="1">
        <v>4157240</v>
      </c>
      <c r="Z2403" s="1">
        <v>849910</v>
      </c>
      <c r="AA2403" t="s">
        <v>300</v>
      </c>
      <c r="AB2403" t="s">
        <v>301</v>
      </c>
      <c r="AC2403">
        <v>8.75</v>
      </c>
      <c r="AD2403">
        <v>0.83</v>
      </c>
      <c r="AE2403">
        <v>3.64</v>
      </c>
      <c r="AF2403" t="s">
        <v>230</v>
      </c>
      <c r="AG2403" s="1">
        <v>301700</v>
      </c>
      <c r="AH2403" s="36">
        <v>1374.5</v>
      </c>
      <c r="AI2403" s="1">
        <v>3500</v>
      </c>
      <c r="AJ2403" s="36">
        <v>1374</v>
      </c>
      <c r="AK2403" s="1">
        <v>1100</v>
      </c>
      <c r="AL2403" s="2">
        <v>0.63680555555555551</v>
      </c>
      <c r="AM2403" s="3">
        <v>46241</v>
      </c>
      <c r="AN2403" t="s">
        <v>293</v>
      </c>
      <c r="AO2403" t="s">
        <v>299</v>
      </c>
    </row>
    <row r="2404" spans="1:41">
      <c r="A2404" s="8">
        <v>46139</v>
      </c>
      <c r="B2404" s="67">
        <v>4062.23</v>
      </c>
      <c r="C2404" s="67">
        <v>1.27</v>
      </c>
      <c r="D2404" s="67">
        <v>65070</v>
      </c>
      <c r="E2404" s="67">
        <v>0.79</v>
      </c>
      <c r="F2404" s="69">
        <v>1925</v>
      </c>
      <c r="G2404" t="s">
        <v>26</v>
      </c>
      <c r="H2404">
        <v>0</v>
      </c>
      <c r="I2404" t="s">
        <v>288</v>
      </c>
      <c r="J2404" t="s">
        <v>289</v>
      </c>
      <c r="K2404" t="s">
        <v>295</v>
      </c>
      <c r="L2404" s="36">
        <v>4722</v>
      </c>
      <c r="M2404">
        <v>143</v>
      </c>
      <c r="N2404" s="66">
        <v>3.1199999999999999E-2</v>
      </c>
      <c r="O2404" s="36">
        <v>4579</v>
      </c>
      <c r="P2404" s="66">
        <v>3.1199999999999999E-2</v>
      </c>
      <c r="Q2404" s="36">
        <v>4693</v>
      </c>
      <c r="R2404" s="36">
        <v>4726</v>
      </c>
      <c r="S2404" s="36">
        <v>4601</v>
      </c>
      <c r="T2404" s="66">
        <v>6.1000000000000004E-3</v>
      </c>
      <c r="U2404" s="66">
        <v>4.5999999999999999E-3</v>
      </c>
      <c r="V2404" s="66">
        <v>-8.0000000000000004E-4</v>
      </c>
      <c r="W2404" s="66">
        <v>2.6200000000000001E-2</v>
      </c>
      <c r="X2404" s="1">
        <v>2430600</v>
      </c>
      <c r="Y2404" s="1">
        <v>11391155</v>
      </c>
      <c r="Z2404" s="1">
        <v>3114802</v>
      </c>
      <c r="AA2404" t="s">
        <v>302</v>
      </c>
      <c r="AB2404" t="s">
        <v>573</v>
      </c>
      <c r="AC2404">
        <v>12.88</v>
      </c>
      <c r="AD2404">
        <v>1</v>
      </c>
      <c r="AE2404">
        <v>3.73</v>
      </c>
      <c r="AF2404" t="s">
        <v>230</v>
      </c>
      <c r="AG2404" s="1">
        <v>18700</v>
      </c>
      <c r="AH2404" s="36">
        <v>4723</v>
      </c>
      <c r="AI2404" s="1">
        <v>1400</v>
      </c>
      <c r="AJ2404" s="36">
        <v>4722</v>
      </c>
      <c r="AK2404">
        <v>600</v>
      </c>
      <c r="AL2404" s="2">
        <v>0.63680555555555551</v>
      </c>
      <c r="AM2404" s="3">
        <v>46240</v>
      </c>
      <c r="AN2404" t="s">
        <v>298</v>
      </c>
      <c r="AO2404" t="s">
        <v>299</v>
      </c>
    </row>
    <row r="2405" spans="1:41">
      <c r="A2405" s="8">
        <v>46139</v>
      </c>
      <c r="B2405" s="67">
        <v>4062.23</v>
      </c>
      <c r="C2405" s="67">
        <v>1.27</v>
      </c>
      <c r="D2405" s="67">
        <v>65070</v>
      </c>
      <c r="E2405" s="67">
        <v>0.79</v>
      </c>
      <c r="F2405" s="69">
        <v>1928</v>
      </c>
      <c r="G2405" t="s">
        <v>27</v>
      </c>
      <c r="H2405">
        <v>0</v>
      </c>
      <c r="I2405" t="s">
        <v>288</v>
      </c>
      <c r="J2405" t="s">
        <v>289</v>
      </c>
      <c r="K2405" t="s">
        <v>295</v>
      </c>
      <c r="L2405" s="36">
        <v>3632</v>
      </c>
      <c r="M2405">
        <v>96</v>
      </c>
      <c r="N2405" s="66">
        <v>2.7099999999999999E-2</v>
      </c>
      <c r="O2405" s="36">
        <v>3536</v>
      </c>
      <c r="P2405" s="66">
        <v>2.7099999999999999E-2</v>
      </c>
      <c r="Q2405" s="36">
        <v>3583</v>
      </c>
      <c r="R2405" s="36">
        <v>3639</v>
      </c>
      <c r="S2405" s="36">
        <v>3573</v>
      </c>
      <c r="T2405" s="66">
        <v>1.3599999999999999E-2</v>
      </c>
      <c r="U2405" s="66">
        <v>1.1000000000000001E-3</v>
      </c>
      <c r="V2405" s="66">
        <v>-1.9E-3</v>
      </c>
      <c r="W2405" s="66">
        <v>1.6500000000000001E-2</v>
      </c>
      <c r="X2405" s="1">
        <v>2846700</v>
      </c>
      <c r="Y2405" s="1">
        <v>10288884</v>
      </c>
      <c r="Z2405" s="1">
        <v>2366558</v>
      </c>
      <c r="AA2405" t="s">
        <v>304</v>
      </c>
      <c r="AB2405" t="s">
        <v>574</v>
      </c>
      <c r="AC2405">
        <v>10.8</v>
      </c>
      <c r="AD2405">
        <v>1.1000000000000001</v>
      </c>
      <c r="AE2405">
        <v>3.99</v>
      </c>
      <c r="AF2405" t="s">
        <v>230</v>
      </c>
      <c r="AG2405" s="1">
        <v>245400</v>
      </c>
      <c r="AH2405" s="36">
        <v>3633</v>
      </c>
      <c r="AI2405" s="1">
        <v>3200</v>
      </c>
      <c r="AJ2405" s="36">
        <v>3632</v>
      </c>
      <c r="AK2405" s="1">
        <v>4000</v>
      </c>
      <c r="AL2405" s="2">
        <v>0.63680555555555551</v>
      </c>
      <c r="AN2405" t="s">
        <v>306</v>
      </c>
      <c r="AO2405" t="s">
        <v>299</v>
      </c>
    </row>
    <row r="2406" spans="1:41">
      <c r="A2406" s="8">
        <v>46139</v>
      </c>
      <c r="B2406" s="67">
        <v>4062.23</v>
      </c>
      <c r="C2406" s="67">
        <v>1.27</v>
      </c>
      <c r="D2406" s="67">
        <v>65070</v>
      </c>
      <c r="E2406" s="67">
        <v>0.79</v>
      </c>
      <c r="F2406" s="69">
        <v>1929</v>
      </c>
      <c r="G2406" t="s">
        <v>28</v>
      </c>
      <c r="H2406">
        <v>0</v>
      </c>
      <c r="I2406" t="s">
        <v>288</v>
      </c>
      <c r="J2406" t="s">
        <v>289</v>
      </c>
      <c r="K2406" t="s">
        <v>290</v>
      </c>
      <c r="L2406" s="36">
        <v>1150</v>
      </c>
      <c r="M2406">
        <v>13</v>
      </c>
      <c r="N2406" s="66">
        <v>1.14E-2</v>
      </c>
      <c r="O2406" s="36">
        <v>1137</v>
      </c>
      <c r="P2406" s="66">
        <v>1.14E-2</v>
      </c>
      <c r="Q2406" s="36">
        <v>1149</v>
      </c>
      <c r="R2406" s="36">
        <v>1151</v>
      </c>
      <c r="S2406" s="36">
        <v>1138</v>
      </c>
      <c r="T2406" s="66">
        <v>8.0000000000000004E-4</v>
      </c>
      <c r="U2406" s="66">
        <v>4.3E-3</v>
      </c>
      <c r="V2406" s="66">
        <v>-8.0000000000000004E-4</v>
      </c>
      <c r="W2406" s="66">
        <v>1.0500000000000001E-2</v>
      </c>
      <c r="X2406" s="1">
        <v>83400</v>
      </c>
      <c r="Y2406" s="1">
        <v>95660</v>
      </c>
      <c r="Z2406" s="1">
        <v>48064</v>
      </c>
      <c r="AA2406" t="s">
        <v>307</v>
      </c>
      <c r="AB2406" t="s">
        <v>575</v>
      </c>
      <c r="AC2406">
        <v>12.99</v>
      </c>
      <c r="AD2406">
        <v>1.27</v>
      </c>
      <c r="AE2406">
        <v>4.3499999999999996</v>
      </c>
      <c r="AF2406" t="s">
        <v>230</v>
      </c>
      <c r="AG2406" s="1">
        <v>14500</v>
      </c>
      <c r="AH2406" s="36">
        <v>1151</v>
      </c>
      <c r="AI2406" s="1">
        <v>1500</v>
      </c>
      <c r="AJ2406" s="36">
        <v>1149</v>
      </c>
      <c r="AK2406" s="1">
        <v>1100</v>
      </c>
      <c r="AL2406" s="2">
        <v>0.63611111111111107</v>
      </c>
      <c r="AM2406" s="3">
        <v>46241</v>
      </c>
      <c r="AN2406" t="s">
        <v>298</v>
      </c>
      <c r="AO2406" t="s">
        <v>299</v>
      </c>
    </row>
    <row r="2407" spans="1:41">
      <c r="A2407" s="8">
        <v>46139</v>
      </c>
      <c r="B2407" s="67">
        <v>4062.23</v>
      </c>
      <c r="C2407" s="67">
        <v>1.27</v>
      </c>
      <c r="D2407" s="67">
        <v>65070</v>
      </c>
      <c r="E2407" s="67">
        <v>0.79</v>
      </c>
      <c r="F2407" s="69">
        <v>1963</v>
      </c>
      <c r="G2407" t="s">
        <v>29</v>
      </c>
      <c r="H2407">
        <v>0</v>
      </c>
      <c r="I2407" t="s">
        <v>288</v>
      </c>
      <c r="J2407" t="s">
        <v>289</v>
      </c>
      <c r="K2407" t="s">
        <v>295</v>
      </c>
      <c r="L2407" s="36">
        <v>2361</v>
      </c>
      <c r="M2407">
        <v>69.5</v>
      </c>
      <c r="N2407" s="66">
        <v>3.0300000000000001E-2</v>
      </c>
      <c r="O2407" s="36">
        <v>2291.5</v>
      </c>
      <c r="P2407" s="66">
        <v>3.0300000000000001E-2</v>
      </c>
      <c r="Q2407" s="36">
        <v>2287.5</v>
      </c>
      <c r="R2407" s="36">
        <v>2375</v>
      </c>
      <c r="S2407" s="36">
        <v>2285</v>
      </c>
      <c r="T2407" s="66">
        <v>3.2099999999999997E-2</v>
      </c>
      <c r="U2407" s="66">
        <v>-1.6000000000000001E-3</v>
      </c>
      <c r="V2407" s="66">
        <v>-5.7999999999999996E-3</v>
      </c>
      <c r="W2407" s="66">
        <v>3.32E-2</v>
      </c>
      <c r="X2407" s="1">
        <v>1647200</v>
      </c>
      <c r="Y2407" s="1">
        <v>3861401</v>
      </c>
      <c r="Z2407" s="1">
        <v>576775</v>
      </c>
      <c r="AA2407" t="s">
        <v>309</v>
      </c>
      <c r="AB2407" t="s">
        <v>310</v>
      </c>
      <c r="AC2407">
        <v>12.42</v>
      </c>
      <c r="AD2407">
        <v>1.32</v>
      </c>
      <c r="AE2407">
        <v>2.2000000000000002</v>
      </c>
      <c r="AF2407" t="s">
        <v>230</v>
      </c>
      <c r="AG2407" s="1">
        <v>35000</v>
      </c>
      <c r="AH2407" s="36">
        <v>2361.5</v>
      </c>
      <c r="AI2407">
        <v>900</v>
      </c>
      <c r="AJ2407" s="36">
        <v>2360.5</v>
      </c>
      <c r="AK2407">
        <v>500</v>
      </c>
      <c r="AL2407" s="2">
        <v>0.63680555555555551</v>
      </c>
      <c r="AM2407" s="3">
        <v>46241</v>
      </c>
      <c r="AN2407" t="s">
        <v>298</v>
      </c>
      <c r="AO2407" t="s">
        <v>299</v>
      </c>
    </row>
    <row r="2408" spans="1:41">
      <c r="A2408" s="8">
        <v>46139</v>
      </c>
      <c r="B2408" s="67">
        <v>4062.23</v>
      </c>
      <c r="C2408" s="67">
        <v>1.27</v>
      </c>
      <c r="D2408" s="67">
        <v>65070</v>
      </c>
      <c r="E2408" s="67">
        <v>0.79</v>
      </c>
      <c r="F2408" s="69">
        <v>2124</v>
      </c>
      <c r="G2408" t="s">
        <v>30</v>
      </c>
      <c r="H2408">
        <v>0</v>
      </c>
      <c r="I2408" t="s">
        <v>288</v>
      </c>
      <c r="J2408" t="s">
        <v>289</v>
      </c>
      <c r="K2408" t="s">
        <v>295</v>
      </c>
      <c r="L2408">
        <v>945</v>
      </c>
      <c r="M2408">
        <v>23</v>
      </c>
      <c r="N2408" s="66">
        <v>2.4899999999999999E-2</v>
      </c>
      <c r="O2408">
        <v>922</v>
      </c>
      <c r="P2408" s="66">
        <v>2.4899999999999999E-2</v>
      </c>
      <c r="Q2408">
        <v>935</v>
      </c>
      <c r="R2408">
        <v>947</v>
      </c>
      <c r="S2408">
        <v>931</v>
      </c>
      <c r="T2408" s="66">
        <v>1.06E-2</v>
      </c>
      <c r="U2408" s="66">
        <v>3.0999999999999999E-3</v>
      </c>
      <c r="V2408" s="66">
        <v>-2.0999999999999999E-3</v>
      </c>
      <c r="W2408" s="66">
        <v>1.4999999999999999E-2</v>
      </c>
      <c r="X2408" s="1">
        <v>499600</v>
      </c>
      <c r="Y2408" s="1">
        <v>469940</v>
      </c>
      <c r="Z2408" s="1">
        <v>156451</v>
      </c>
      <c r="AA2408" t="s">
        <v>311</v>
      </c>
      <c r="AB2408" t="s">
        <v>312</v>
      </c>
      <c r="AC2408">
        <v>17.46</v>
      </c>
      <c r="AD2408">
        <v>6.69</v>
      </c>
      <c r="AE2408">
        <v>4.0199999999999996</v>
      </c>
      <c r="AF2408" t="s">
        <v>230</v>
      </c>
      <c r="AG2408" s="1">
        <v>37400</v>
      </c>
      <c r="AH2408">
        <v>946</v>
      </c>
      <c r="AI2408" s="1">
        <v>3300</v>
      </c>
      <c r="AJ2408">
        <v>945</v>
      </c>
      <c r="AK2408" s="1">
        <v>8100</v>
      </c>
      <c r="AL2408" s="2">
        <v>0.63611111111111107</v>
      </c>
      <c r="AM2408" s="3">
        <v>46246</v>
      </c>
      <c r="AN2408" t="s">
        <v>293</v>
      </c>
      <c r="AO2408" t="s">
        <v>313</v>
      </c>
    </row>
    <row r="2409" spans="1:41">
      <c r="A2409" s="8">
        <v>46139</v>
      </c>
      <c r="B2409" s="67">
        <v>4062.23</v>
      </c>
      <c r="C2409" s="67">
        <v>1.27</v>
      </c>
      <c r="D2409" s="67">
        <v>65070</v>
      </c>
      <c r="E2409" s="67">
        <v>0.79</v>
      </c>
      <c r="F2409" s="69">
        <v>2162</v>
      </c>
      <c r="G2409" t="s">
        <v>31</v>
      </c>
      <c r="H2409">
        <v>0</v>
      </c>
      <c r="I2409" t="s">
        <v>314</v>
      </c>
      <c r="J2409" t="s">
        <v>289</v>
      </c>
      <c r="K2409" t="s">
        <v>295</v>
      </c>
      <c r="L2409">
        <v>536</v>
      </c>
      <c r="M2409">
        <v>0</v>
      </c>
      <c r="N2409" s="66">
        <v>0</v>
      </c>
      <c r="O2409">
        <v>536</v>
      </c>
      <c r="P2409" s="66">
        <v>0</v>
      </c>
      <c r="Q2409">
        <v>536</v>
      </c>
      <c r="R2409">
        <v>537</v>
      </c>
      <c r="S2409">
        <v>536</v>
      </c>
      <c r="T2409" s="66">
        <v>0</v>
      </c>
      <c r="U2409" s="66">
        <v>0</v>
      </c>
      <c r="V2409" s="66">
        <v>-1.8E-3</v>
      </c>
      <c r="W2409" s="66">
        <v>0</v>
      </c>
      <c r="X2409" s="1">
        <v>2100</v>
      </c>
      <c r="Y2409" s="1">
        <v>1126</v>
      </c>
      <c r="Z2409" s="1">
        <v>11583</v>
      </c>
      <c r="AA2409" t="s">
        <v>685</v>
      </c>
      <c r="AB2409" t="s">
        <v>316</v>
      </c>
      <c r="AC2409">
        <v>31.16</v>
      </c>
      <c r="AD2409">
        <v>2.04</v>
      </c>
      <c r="AE2409">
        <v>0</v>
      </c>
      <c r="AF2409">
        <v>0.6</v>
      </c>
      <c r="AG2409">
        <v>200</v>
      </c>
      <c r="AH2409">
        <v>537</v>
      </c>
      <c r="AI2409" s="1">
        <v>3800</v>
      </c>
      <c r="AJ2409">
        <v>536</v>
      </c>
      <c r="AK2409" s="1">
        <v>78600</v>
      </c>
      <c r="AL2409" s="2">
        <v>0.60555555555555551</v>
      </c>
      <c r="AM2409" s="3">
        <v>46241</v>
      </c>
      <c r="AN2409" t="s">
        <v>298</v>
      </c>
      <c r="AO2409" t="s">
        <v>313</v>
      </c>
    </row>
    <row r="2410" spans="1:41">
      <c r="A2410" s="8">
        <v>46139</v>
      </c>
      <c r="B2410" s="67">
        <v>4062.23</v>
      </c>
      <c r="C2410" s="67">
        <v>1.27</v>
      </c>
      <c r="D2410" s="67">
        <v>65070</v>
      </c>
      <c r="E2410" s="67">
        <v>0.79</v>
      </c>
      <c r="F2410" s="69">
        <v>2229</v>
      </c>
      <c r="G2410" t="s">
        <v>32</v>
      </c>
      <c r="H2410">
        <v>0</v>
      </c>
      <c r="I2410" t="s">
        <v>288</v>
      </c>
      <c r="J2410" t="s">
        <v>289</v>
      </c>
      <c r="K2410" t="s">
        <v>295</v>
      </c>
      <c r="L2410" s="36">
        <v>2987</v>
      </c>
      <c r="M2410">
        <v>46.5</v>
      </c>
      <c r="N2410" s="66">
        <v>1.5800000000000002E-2</v>
      </c>
      <c r="O2410" s="36">
        <v>2940.5</v>
      </c>
      <c r="P2410" s="66">
        <v>1.5800000000000002E-2</v>
      </c>
      <c r="Q2410" s="36">
        <v>2958.5</v>
      </c>
      <c r="R2410" s="36">
        <v>3000</v>
      </c>
      <c r="S2410" s="36">
        <v>2950</v>
      </c>
      <c r="T2410" s="66">
        <v>9.5999999999999992E-3</v>
      </c>
      <c r="U2410" s="66">
        <v>-2.9999999999999997E-4</v>
      </c>
      <c r="V2410" s="66">
        <v>-4.3E-3</v>
      </c>
      <c r="W2410" s="66">
        <v>1.2500000000000001E-2</v>
      </c>
      <c r="X2410" s="1">
        <v>114800</v>
      </c>
      <c r="Y2410" s="1">
        <v>342263</v>
      </c>
      <c r="Z2410" s="1">
        <v>400048</v>
      </c>
      <c r="AA2410" t="s">
        <v>317</v>
      </c>
      <c r="AB2410" t="s">
        <v>660</v>
      </c>
      <c r="AC2410">
        <v>20.87</v>
      </c>
      <c r="AD2410">
        <v>1.72</v>
      </c>
      <c r="AE2410">
        <v>2.31</v>
      </c>
      <c r="AF2410" t="s">
        <v>230</v>
      </c>
      <c r="AG2410" s="1">
        <v>2900</v>
      </c>
      <c r="AH2410" s="36">
        <v>2987.5</v>
      </c>
      <c r="AI2410">
        <v>100</v>
      </c>
      <c r="AJ2410" s="36">
        <v>2986.5</v>
      </c>
      <c r="AK2410">
        <v>200</v>
      </c>
      <c r="AL2410" s="2">
        <v>0.63611111111111107</v>
      </c>
      <c r="AM2410" s="3">
        <v>46233</v>
      </c>
      <c r="AN2410" t="s">
        <v>298</v>
      </c>
      <c r="AO2410" t="s">
        <v>319</v>
      </c>
    </row>
    <row r="2411" spans="1:41">
      <c r="A2411" s="8">
        <v>46139</v>
      </c>
      <c r="B2411" s="67">
        <v>4062.23</v>
      </c>
      <c r="C2411" s="67">
        <v>1.27</v>
      </c>
      <c r="D2411" s="67">
        <v>65070</v>
      </c>
      <c r="E2411" s="67">
        <v>0.79</v>
      </c>
      <c r="F2411" s="69">
        <v>2768</v>
      </c>
      <c r="G2411" t="s">
        <v>33</v>
      </c>
      <c r="H2411">
        <v>0</v>
      </c>
      <c r="I2411" t="s">
        <v>288</v>
      </c>
      <c r="J2411" t="s">
        <v>289</v>
      </c>
      <c r="K2411" t="s">
        <v>290</v>
      </c>
      <c r="L2411" s="36">
        <v>5422</v>
      </c>
      <c r="M2411">
        <v>32</v>
      </c>
      <c r="N2411" s="66">
        <v>5.8999999999999999E-3</v>
      </c>
      <c r="O2411" s="36">
        <v>5390</v>
      </c>
      <c r="P2411" s="66">
        <v>5.8999999999999999E-3</v>
      </c>
      <c r="Q2411" s="36">
        <v>5452</v>
      </c>
      <c r="R2411" s="36">
        <v>5467</v>
      </c>
      <c r="S2411" s="36">
        <v>5387</v>
      </c>
      <c r="T2411" s="66">
        <v>-5.4999999999999997E-3</v>
      </c>
      <c r="U2411" s="66">
        <v>-1E-4</v>
      </c>
      <c r="V2411" s="66">
        <v>-8.2000000000000007E-3</v>
      </c>
      <c r="W2411" s="66">
        <v>6.4000000000000003E-3</v>
      </c>
      <c r="X2411" s="1">
        <v>815800</v>
      </c>
      <c r="Y2411" s="1">
        <v>4418358</v>
      </c>
      <c r="Z2411" s="1">
        <v>1138620</v>
      </c>
      <c r="AA2411" t="s">
        <v>320</v>
      </c>
      <c r="AB2411" t="s">
        <v>321</v>
      </c>
      <c r="AC2411">
        <v>8.67</v>
      </c>
      <c r="AD2411">
        <v>1.03</v>
      </c>
      <c r="AE2411">
        <v>3.32</v>
      </c>
      <c r="AF2411" t="s">
        <v>230</v>
      </c>
      <c r="AG2411" s="1">
        <v>172600</v>
      </c>
      <c r="AH2411" s="36">
        <v>5423</v>
      </c>
      <c r="AI2411">
        <v>800</v>
      </c>
      <c r="AJ2411" s="36">
        <v>5421</v>
      </c>
      <c r="AK2411" s="1">
        <v>1000</v>
      </c>
      <c r="AL2411" s="2">
        <v>0.63680555555555551</v>
      </c>
      <c r="AM2411" s="3">
        <v>46234</v>
      </c>
      <c r="AN2411" t="s">
        <v>298</v>
      </c>
      <c r="AO2411" t="s">
        <v>322</v>
      </c>
    </row>
    <row r="2412" spans="1:41">
      <c r="A2412" s="8">
        <v>46139</v>
      </c>
      <c r="B2412" s="67">
        <v>4062.23</v>
      </c>
      <c r="C2412" s="67">
        <v>1.27</v>
      </c>
      <c r="D2412" s="67">
        <v>65070</v>
      </c>
      <c r="E2412" s="67">
        <v>0.79</v>
      </c>
      <c r="F2412" s="69">
        <v>2769</v>
      </c>
      <c r="G2412" t="s">
        <v>34</v>
      </c>
      <c r="H2412">
        <v>0</v>
      </c>
      <c r="I2412" t="s">
        <v>314</v>
      </c>
      <c r="J2412" t="s">
        <v>323</v>
      </c>
      <c r="K2412" t="s">
        <v>295</v>
      </c>
      <c r="L2412">
        <v>885</v>
      </c>
      <c r="M2412">
        <v>0</v>
      </c>
      <c r="N2412" s="66">
        <v>0</v>
      </c>
      <c r="O2412">
        <v>885</v>
      </c>
      <c r="P2412" s="66">
        <v>0</v>
      </c>
      <c r="Q2412">
        <v>890</v>
      </c>
      <c r="R2412">
        <v>890</v>
      </c>
      <c r="S2412">
        <v>885</v>
      </c>
      <c r="T2412" s="66">
        <v>-5.5999999999999999E-3</v>
      </c>
      <c r="U2412" s="66">
        <v>-2.2000000000000001E-3</v>
      </c>
      <c r="V2412" s="66">
        <v>-5.5999999999999999E-3</v>
      </c>
      <c r="W2412" s="66">
        <v>0</v>
      </c>
      <c r="X2412" s="1">
        <v>3200</v>
      </c>
      <c r="Y2412" s="1">
        <v>2840</v>
      </c>
      <c r="Z2412" s="1">
        <v>6957</v>
      </c>
      <c r="AA2412" t="s">
        <v>324</v>
      </c>
      <c r="AB2412" t="s">
        <v>325</v>
      </c>
      <c r="AC2412">
        <v>53.31</v>
      </c>
      <c r="AD2412">
        <v>8.2799999999999994</v>
      </c>
      <c r="AE2412">
        <v>0</v>
      </c>
      <c r="AF2412">
        <v>0.2</v>
      </c>
      <c r="AG2412">
        <v>0</v>
      </c>
      <c r="AH2412">
        <v>885</v>
      </c>
      <c r="AI2412">
        <v>300</v>
      </c>
      <c r="AJ2412">
        <v>884</v>
      </c>
      <c r="AK2412">
        <v>200</v>
      </c>
      <c r="AL2412" s="2">
        <v>0.6333333333333333</v>
      </c>
      <c r="AM2412" s="3">
        <v>46213</v>
      </c>
      <c r="AN2412" t="s">
        <v>326</v>
      </c>
      <c r="AO2412" t="s">
        <v>327</v>
      </c>
    </row>
    <row r="2413" spans="1:41">
      <c r="A2413" s="8">
        <v>46139</v>
      </c>
      <c r="B2413" s="67">
        <v>4062.23</v>
      </c>
      <c r="C2413" s="67">
        <v>1.27</v>
      </c>
      <c r="D2413" s="67">
        <v>65070</v>
      </c>
      <c r="E2413" s="67">
        <v>0.79</v>
      </c>
      <c r="F2413" s="69">
        <v>2914</v>
      </c>
      <c r="G2413" t="s">
        <v>35</v>
      </c>
      <c r="H2413">
        <v>0</v>
      </c>
      <c r="I2413" t="s">
        <v>288</v>
      </c>
      <c r="J2413" t="s">
        <v>289</v>
      </c>
      <c r="K2413" t="s">
        <v>290</v>
      </c>
      <c r="L2413" s="36">
        <v>6552</v>
      </c>
      <c r="M2413">
        <v>91</v>
      </c>
      <c r="N2413" s="66">
        <v>1.41E-2</v>
      </c>
      <c r="O2413" s="36">
        <v>6461</v>
      </c>
      <c r="P2413" s="66">
        <v>1.4E-2</v>
      </c>
      <c r="Q2413" s="36">
        <v>6479</v>
      </c>
      <c r="R2413" s="36">
        <v>6575</v>
      </c>
      <c r="S2413" s="36">
        <v>6466</v>
      </c>
      <c r="T2413" s="66">
        <v>1.12E-2</v>
      </c>
      <c r="U2413" s="66">
        <v>3.0000000000000001E-3</v>
      </c>
      <c r="V2413" s="66">
        <v>-3.3999999999999998E-3</v>
      </c>
      <c r="W2413" s="66">
        <v>1.3299999999999999E-2</v>
      </c>
      <c r="X2413" s="1">
        <v>3356100</v>
      </c>
      <c r="Y2413" s="1">
        <v>21939137</v>
      </c>
      <c r="Z2413" s="1">
        <v>13104000</v>
      </c>
      <c r="AA2413" t="s">
        <v>887</v>
      </c>
      <c r="AB2413" t="s">
        <v>329</v>
      </c>
      <c r="AC2413">
        <v>20.399999999999999</v>
      </c>
      <c r="AD2413">
        <v>2.84</v>
      </c>
      <c r="AE2413">
        <v>3.69</v>
      </c>
      <c r="AF2413" t="s">
        <v>230</v>
      </c>
      <c r="AG2413" s="1">
        <v>394800</v>
      </c>
      <c r="AH2413" s="36">
        <v>6552</v>
      </c>
      <c r="AI2413" s="1">
        <v>1400</v>
      </c>
      <c r="AJ2413" s="36">
        <v>6551</v>
      </c>
      <c r="AK2413" s="1">
        <v>1700</v>
      </c>
      <c r="AL2413" s="2">
        <v>0.63680555555555551</v>
      </c>
      <c r="AM2413" s="3">
        <v>46233</v>
      </c>
      <c r="AN2413" t="s">
        <v>293</v>
      </c>
      <c r="AO2413" t="s">
        <v>319</v>
      </c>
    </row>
    <row r="2414" spans="1:41">
      <c r="A2414" s="8">
        <v>46139</v>
      </c>
      <c r="B2414" s="67">
        <v>4062.23</v>
      </c>
      <c r="C2414" s="67">
        <v>1.27</v>
      </c>
      <c r="D2414" s="67">
        <v>65070</v>
      </c>
      <c r="E2414" s="67">
        <v>0.79</v>
      </c>
      <c r="F2414" s="69">
        <v>3003</v>
      </c>
      <c r="G2414" t="s">
        <v>36</v>
      </c>
      <c r="H2414">
        <v>0</v>
      </c>
      <c r="I2414" t="s">
        <v>288</v>
      </c>
      <c r="J2414" t="s">
        <v>289</v>
      </c>
      <c r="K2414" t="s">
        <v>290</v>
      </c>
      <c r="L2414" s="36">
        <v>1829.5</v>
      </c>
      <c r="M2414">
        <v>60</v>
      </c>
      <c r="N2414" s="66">
        <v>3.39E-2</v>
      </c>
      <c r="O2414" s="36">
        <v>1769.5</v>
      </c>
      <c r="P2414" s="66">
        <v>3.39E-2</v>
      </c>
      <c r="Q2414" s="36">
        <v>1787.5</v>
      </c>
      <c r="R2414" s="36">
        <v>1830.5</v>
      </c>
      <c r="S2414" s="36">
        <v>1779</v>
      </c>
      <c r="T2414" s="66">
        <v>2.3400000000000001E-2</v>
      </c>
      <c r="U2414" s="66">
        <v>6.3E-3</v>
      </c>
      <c r="V2414" s="66">
        <v>-5.0000000000000001E-4</v>
      </c>
      <c r="W2414" s="66">
        <v>2.8299999999999999E-2</v>
      </c>
      <c r="X2414" s="1">
        <v>2075600</v>
      </c>
      <c r="Y2414" s="1">
        <v>3761593</v>
      </c>
      <c r="Z2414" s="1">
        <v>1404887</v>
      </c>
      <c r="AA2414" t="s">
        <v>330</v>
      </c>
      <c r="AB2414" t="s">
        <v>577</v>
      </c>
      <c r="AC2414">
        <v>11.47</v>
      </c>
      <c r="AD2414">
        <v>1.52</v>
      </c>
      <c r="AE2414">
        <v>3.66</v>
      </c>
      <c r="AF2414" t="s">
        <v>230</v>
      </c>
      <c r="AG2414" s="1">
        <v>250100</v>
      </c>
      <c r="AH2414" s="36">
        <v>1829.5</v>
      </c>
      <c r="AI2414" s="1">
        <v>2700</v>
      </c>
      <c r="AJ2414" s="36">
        <v>1829</v>
      </c>
      <c r="AK2414" s="1">
        <v>2500</v>
      </c>
      <c r="AL2414" s="2">
        <v>0.63680555555555551</v>
      </c>
      <c r="AM2414" s="3">
        <v>46231</v>
      </c>
      <c r="AN2414" t="s">
        <v>293</v>
      </c>
      <c r="AO2414" t="s">
        <v>332</v>
      </c>
    </row>
    <row r="2415" spans="1:41">
      <c r="A2415" s="8">
        <v>46139</v>
      </c>
      <c r="B2415" s="67">
        <v>4062.23</v>
      </c>
      <c r="C2415" s="67">
        <v>1.27</v>
      </c>
      <c r="D2415" s="67">
        <v>65070</v>
      </c>
      <c r="E2415" s="67">
        <v>0.79</v>
      </c>
      <c r="F2415" s="69">
        <v>3407</v>
      </c>
      <c r="G2415" t="s">
        <v>37</v>
      </c>
      <c r="H2415">
        <v>0</v>
      </c>
      <c r="I2415" t="s">
        <v>288</v>
      </c>
      <c r="J2415" t="s">
        <v>289</v>
      </c>
      <c r="K2415" t="s">
        <v>295</v>
      </c>
      <c r="L2415" s="36">
        <v>1875.5</v>
      </c>
      <c r="M2415">
        <v>30</v>
      </c>
      <c r="N2415" s="66">
        <v>1.6299999999999999E-2</v>
      </c>
      <c r="O2415" s="36">
        <v>1845.5</v>
      </c>
      <c r="P2415" s="66">
        <v>1.6199999999999999E-2</v>
      </c>
      <c r="Q2415" s="36">
        <v>1852.5</v>
      </c>
      <c r="R2415" s="36">
        <v>1877.5</v>
      </c>
      <c r="S2415" s="36">
        <v>1844.5</v>
      </c>
      <c r="T2415" s="66">
        <v>1.24E-2</v>
      </c>
      <c r="U2415" s="66">
        <v>7.1999999999999998E-3</v>
      </c>
      <c r="V2415" s="66">
        <v>-1E-3</v>
      </c>
      <c r="W2415" s="66">
        <v>1.6799999999999999E-2</v>
      </c>
      <c r="X2415" s="1">
        <v>3563700</v>
      </c>
      <c r="Y2415" s="1">
        <v>6629665</v>
      </c>
      <c r="Z2415" s="1">
        <v>2561467</v>
      </c>
      <c r="AA2415" t="s">
        <v>706</v>
      </c>
      <c r="AB2415" t="s">
        <v>334</v>
      </c>
      <c r="AC2415">
        <v>15.78</v>
      </c>
      <c r="AD2415">
        <v>1.21</v>
      </c>
      <c r="AE2415">
        <v>2.35</v>
      </c>
      <c r="AF2415" t="s">
        <v>230</v>
      </c>
      <c r="AG2415" s="1">
        <v>127900</v>
      </c>
      <c r="AH2415" s="36">
        <v>1875.5</v>
      </c>
      <c r="AI2415" s="1">
        <v>1900</v>
      </c>
      <c r="AJ2415" s="36">
        <v>1875</v>
      </c>
      <c r="AK2415">
        <v>600</v>
      </c>
      <c r="AL2415" s="2">
        <v>0.63680555555555551</v>
      </c>
      <c r="AM2415" s="3">
        <v>46234</v>
      </c>
      <c r="AN2415" t="s">
        <v>298</v>
      </c>
      <c r="AO2415" t="s">
        <v>335</v>
      </c>
    </row>
    <row r="2416" spans="1:41">
      <c r="A2416" s="8">
        <v>46139</v>
      </c>
      <c r="B2416" s="67">
        <v>4062.23</v>
      </c>
      <c r="C2416" s="67">
        <v>1.27</v>
      </c>
      <c r="D2416" s="67">
        <v>65070</v>
      </c>
      <c r="E2416" s="67">
        <v>0.79</v>
      </c>
      <c r="F2416" s="69">
        <v>4008</v>
      </c>
      <c r="G2416" t="s">
        <v>38</v>
      </c>
      <c r="H2416">
        <v>0</v>
      </c>
      <c r="I2416" t="s">
        <v>288</v>
      </c>
      <c r="J2416" t="s">
        <v>289</v>
      </c>
      <c r="K2416" t="s">
        <v>295</v>
      </c>
      <c r="L2416" s="36">
        <v>1287</v>
      </c>
      <c r="M2416">
        <v>11</v>
      </c>
      <c r="N2416" s="66">
        <v>8.6E-3</v>
      </c>
      <c r="O2416" s="36">
        <v>1276</v>
      </c>
      <c r="P2416" s="66">
        <v>8.6E-3</v>
      </c>
      <c r="Q2416" s="36">
        <v>1294</v>
      </c>
      <c r="R2416" s="36">
        <v>1302</v>
      </c>
      <c r="S2416" s="36">
        <v>1277</v>
      </c>
      <c r="T2416" s="66">
        <v>-5.4000000000000003E-3</v>
      </c>
      <c r="U2416" s="66">
        <v>-3.8E-3</v>
      </c>
      <c r="V2416" s="66">
        <v>-1.15E-2</v>
      </c>
      <c r="W2416" s="66">
        <v>7.7999999999999996E-3</v>
      </c>
      <c r="X2416" s="1">
        <v>122900</v>
      </c>
      <c r="Y2416" s="1">
        <v>158586</v>
      </c>
      <c r="Z2416" s="1">
        <v>83248</v>
      </c>
      <c r="AA2416" t="s">
        <v>707</v>
      </c>
      <c r="AB2416" t="s">
        <v>337</v>
      </c>
      <c r="AC2416">
        <v>10.54</v>
      </c>
      <c r="AD2416">
        <v>0.8</v>
      </c>
      <c r="AE2416">
        <v>3.73</v>
      </c>
      <c r="AF2416" t="s">
        <v>230</v>
      </c>
      <c r="AG2416">
        <v>0</v>
      </c>
      <c r="AH2416" s="36">
        <v>1288</v>
      </c>
      <c r="AI2416">
        <v>200</v>
      </c>
      <c r="AJ2416" s="36">
        <v>1287</v>
      </c>
      <c r="AK2416">
        <v>400</v>
      </c>
      <c r="AL2416" s="2">
        <v>0.63680555555555551</v>
      </c>
      <c r="AM2416" s="3">
        <v>46240</v>
      </c>
      <c r="AN2416" t="s">
        <v>298</v>
      </c>
      <c r="AO2416" t="s">
        <v>335</v>
      </c>
    </row>
    <row r="2417" spans="1:41">
      <c r="A2417" s="8">
        <v>46139</v>
      </c>
      <c r="B2417" s="67">
        <v>4062.23</v>
      </c>
      <c r="C2417" s="67">
        <v>1.27</v>
      </c>
      <c r="D2417" s="67">
        <v>65070</v>
      </c>
      <c r="E2417" s="67">
        <v>0.79</v>
      </c>
      <c r="F2417" s="69">
        <v>4026</v>
      </c>
      <c r="G2417" t="s">
        <v>39</v>
      </c>
      <c r="H2417">
        <v>0</v>
      </c>
      <c r="I2417" t="s">
        <v>314</v>
      </c>
      <c r="J2417" t="s">
        <v>289</v>
      </c>
      <c r="K2417" t="s">
        <v>295</v>
      </c>
      <c r="L2417" s="36">
        <v>1580</v>
      </c>
      <c r="M2417">
        <v>37</v>
      </c>
      <c r="N2417" s="66">
        <v>2.4E-2</v>
      </c>
      <c r="O2417" s="36">
        <v>1543</v>
      </c>
      <c r="P2417" s="66">
        <v>2.3900000000000001E-2</v>
      </c>
      <c r="Q2417" s="36">
        <v>1558</v>
      </c>
      <c r="R2417" s="36">
        <v>1584</v>
      </c>
      <c r="S2417" s="36">
        <v>1540</v>
      </c>
      <c r="T2417" s="66">
        <v>1.41E-2</v>
      </c>
      <c r="U2417" s="66">
        <v>1.34E-2</v>
      </c>
      <c r="V2417" s="66">
        <v>-2.5000000000000001E-3</v>
      </c>
      <c r="W2417" s="66">
        <v>2.5899999999999999E-2</v>
      </c>
      <c r="X2417" s="1">
        <v>51700</v>
      </c>
      <c r="Y2417" s="1">
        <v>80856</v>
      </c>
      <c r="Z2417" s="1">
        <v>14599</v>
      </c>
      <c r="AA2417" t="s">
        <v>338</v>
      </c>
      <c r="AB2417" t="s">
        <v>848</v>
      </c>
      <c r="AC2417">
        <v>7.48</v>
      </c>
      <c r="AD2417">
        <v>0.97</v>
      </c>
      <c r="AE2417">
        <v>3.16</v>
      </c>
      <c r="AF2417" t="s">
        <v>230</v>
      </c>
      <c r="AG2417" s="1">
        <v>1300</v>
      </c>
      <c r="AH2417" s="36">
        <v>1580</v>
      </c>
      <c r="AI2417">
        <v>100</v>
      </c>
      <c r="AJ2417" s="36">
        <v>1579</v>
      </c>
      <c r="AK2417">
        <v>100</v>
      </c>
      <c r="AL2417" s="2">
        <v>0.63680555555555551</v>
      </c>
      <c r="AN2417" t="s">
        <v>340</v>
      </c>
      <c r="AO2417" t="s">
        <v>341</v>
      </c>
    </row>
    <row r="2418" spans="1:41">
      <c r="A2418" s="8">
        <v>46139</v>
      </c>
      <c r="B2418" s="67">
        <v>4062.23</v>
      </c>
      <c r="C2418" s="67">
        <v>1.27</v>
      </c>
      <c r="D2418" s="67">
        <v>65070</v>
      </c>
      <c r="E2418" s="67">
        <v>0.79</v>
      </c>
      <c r="F2418" s="69">
        <v>4062</v>
      </c>
      <c r="G2418" t="s">
        <v>40</v>
      </c>
      <c r="H2418">
        <v>0</v>
      </c>
      <c r="I2418" t="s">
        <v>288</v>
      </c>
      <c r="J2418" t="s">
        <v>289</v>
      </c>
      <c r="K2418" t="s">
        <v>295</v>
      </c>
      <c r="L2418" s="36">
        <v>16600</v>
      </c>
      <c r="M2418">
        <v>-770</v>
      </c>
      <c r="N2418" s="66">
        <v>-4.4299999999999999E-2</v>
      </c>
      <c r="O2418" s="36">
        <v>17370</v>
      </c>
      <c r="P2418" s="66">
        <v>-4.4299999999999999E-2</v>
      </c>
      <c r="Q2418" s="36">
        <v>17320</v>
      </c>
      <c r="R2418" s="36">
        <v>17495</v>
      </c>
      <c r="S2418" s="36">
        <v>16420</v>
      </c>
      <c r="T2418" s="66">
        <v>-4.1500000000000002E-2</v>
      </c>
      <c r="U2418" s="66">
        <v>0</v>
      </c>
      <c r="V2418" s="66">
        <v>-5.11E-2</v>
      </c>
      <c r="W2418" s="66">
        <v>1.09E-2</v>
      </c>
      <c r="X2418" s="1">
        <v>6592000</v>
      </c>
      <c r="Y2418" s="1">
        <v>110083944</v>
      </c>
      <c r="Z2418" s="1">
        <v>4676570</v>
      </c>
      <c r="AA2418" t="s">
        <v>691</v>
      </c>
      <c r="AB2418" t="s">
        <v>343</v>
      </c>
      <c r="AC2418">
        <v>79.92</v>
      </c>
      <c r="AD2418">
        <v>8.42</v>
      </c>
      <c r="AE2418">
        <v>0.21</v>
      </c>
      <c r="AF2418" t="s">
        <v>230</v>
      </c>
      <c r="AG2418" s="1">
        <v>20200</v>
      </c>
      <c r="AH2418" s="36">
        <v>16605</v>
      </c>
      <c r="AI2418">
        <v>100</v>
      </c>
      <c r="AJ2418" s="36">
        <v>16600</v>
      </c>
      <c r="AK2418" s="1">
        <v>1200</v>
      </c>
      <c r="AL2418" s="2">
        <v>0.63680555555555551</v>
      </c>
      <c r="AM2418" s="3">
        <v>46238</v>
      </c>
      <c r="AN2418" t="s">
        <v>298</v>
      </c>
      <c r="AO2418" t="s">
        <v>344</v>
      </c>
    </row>
    <row r="2419" spans="1:41">
      <c r="A2419" s="8">
        <v>46139</v>
      </c>
      <c r="B2419" s="67">
        <v>4062.23</v>
      </c>
      <c r="C2419" s="67">
        <v>1.27</v>
      </c>
      <c r="D2419" s="67">
        <v>65070</v>
      </c>
      <c r="E2419" s="67">
        <v>0.79</v>
      </c>
      <c r="F2419" s="69">
        <v>4063</v>
      </c>
      <c r="G2419" t="s">
        <v>41</v>
      </c>
      <c r="H2419">
        <v>0</v>
      </c>
      <c r="I2419" t="s">
        <v>288</v>
      </c>
      <c r="J2419" t="s">
        <v>289</v>
      </c>
      <c r="K2419" t="s">
        <v>290</v>
      </c>
      <c r="L2419" s="36">
        <v>6156</v>
      </c>
      <c r="M2419">
        <v>-546</v>
      </c>
      <c r="N2419" s="66">
        <v>-8.1500000000000003E-2</v>
      </c>
      <c r="O2419" s="36">
        <v>6702</v>
      </c>
      <c r="P2419" s="66">
        <v>-8.14E-2</v>
      </c>
      <c r="Q2419" s="36">
        <v>6473</v>
      </c>
      <c r="R2419" s="36">
        <v>6520</v>
      </c>
      <c r="S2419" s="36">
        <v>6140</v>
      </c>
      <c r="T2419" s="66">
        <v>-4.8899999999999999E-2</v>
      </c>
      <c r="U2419" s="66">
        <v>-7.0000000000000001E-3</v>
      </c>
      <c r="V2419" s="66">
        <v>-5.5800000000000002E-2</v>
      </c>
      <c r="W2419" s="66">
        <v>2.5999999999999999E-3</v>
      </c>
      <c r="X2419" s="1">
        <v>12493500</v>
      </c>
      <c r="Y2419" s="1">
        <v>78279410</v>
      </c>
      <c r="Z2419" s="1">
        <v>12219634</v>
      </c>
      <c r="AA2419" t="s">
        <v>556</v>
      </c>
      <c r="AB2419" t="s">
        <v>346</v>
      </c>
      <c r="AC2419">
        <v>22.77</v>
      </c>
      <c r="AD2419">
        <v>2.56</v>
      </c>
      <c r="AE2419">
        <v>1.72</v>
      </c>
      <c r="AF2419" t="s">
        <v>230</v>
      </c>
      <c r="AG2419" s="1">
        <v>129500</v>
      </c>
      <c r="AH2419" s="36">
        <v>6156</v>
      </c>
      <c r="AI2419" s="1">
        <v>1700</v>
      </c>
      <c r="AJ2419" s="36">
        <v>6155</v>
      </c>
      <c r="AK2419" s="1">
        <v>1700</v>
      </c>
      <c r="AL2419" s="2">
        <v>0.63680555555555551</v>
      </c>
      <c r="AM2419" s="3">
        <v>46227</v>
      </c>
      <c r="AN2419" t="s">
        <v>298</v>
      </c>
      <c r="AO2419" t="s">
        <v>335</v>
      </c>
    </row>
    <row r="2420" spans="1:41">
      <c r="A2420" s="8">
        <v>46139</v>
      </c>
      <c r="B2420" s="67">
        <v>4062.23</v>
      </c>
      <c r="C2420" s="67">
        <v>1.27</v>
      </c>
      <c r="D2420" s="67">
        <v>65070</v>
      </c>
      <c r="E2420" s="67">
        <v>0.79</v>
      </c>
      <c r="F2420" s="69">
        <v>4068</v>
      </c>
      <c r="G2420" t="s">
        <v>42</v>
      </c>
      <c r="H2420">
        <v>0</v>
      </c>
      <c r="I2420" t="s">
        <v>347</v>
      </c>
      <c r="J2420" t="s">
        <v>323</v>
      </c>
      <c r="K2420" t="s">
        <v>290</v>
      </c>
      <c r="L2420" s="36">
        <v>1640</v>
      </c>
      <c r="M2420">
        <v>4</v>
      </c>
      <c r="N2420" s="66">
        <v>2.3999999999999998E-3</v>
      </c>
      <c r="O2420" s="36">
        <v>1636</v>
      </c>
      <c r="P2420" s="66">
        <v>2.3999999999999998E-3</v>
      </c>
      <c r="Q2420" s="36">
        <v>1637</v>
      </c>
      <c r="R2420" s="36">
        <v>1640</v>
      </c>
      <c r="S2420" s="36">
        <v>1637</v>
      </c>
      <c r="T2420" s="66">
        <v>1.8E-3</v>
      </c>
      <c r="U2420" s="66">
        <v>0</v>
      </c>
      <c r="V2420" s="66">
        <v>0</v>
      </c>
      <c r="W2420" s="66">
        <v>1.8E-3</v>
      </c>
      <c r="X2420">
        <v>800</v>
      </c>
      <c r="Y2420" s="1">
        <v>1311</v>
      </c>
      <c r="Z2420" s="1">
        <v>3099</v>
      </c>
      <c r="AA2420" t="s">
        <v>348</v>
      </c>
      <c r="AB2420" t="s">
        <v>692</v>
      </c>
      <c r="AC2420">
        <v>21.55</v>
      </c>
      <c r="AD2420">
        <v>1.44</v>
      </c>
      <c r="AE2420">
        <v>0</v>
      </c>
      <c r="AF2420">
        <v>1.6</v>
      </c>
      <c r="AG2420" s="1">
        <v>3200</v>
      </c>
      <c r="AH2420" s="36">
        <v>1649</v>
      </c>
      <c r="AI2420">
        <v>200</v>
      </c>
      <c r="AJ2420" s="36">
        <v>1642</v>
      </c>
      <c r="AK2420">
        <v>100</v>
      </c>
      <c r="AL2420" s="2">
        <v>0.61736111111111114</v>
      </c>
      <c r="AM2420" s="3">
        <v>46248</v>
      </c>
      <c r="AN2420" t="s">
        <v>350</v>
      </c>
      <c r="AO2420" t="s">
        <v>351</v>
      </c>
    </row>
    <row r="2421" spans="1:41">
      <c r="A2421" s="8">
        <v>46139</v>
      </c>
      <c r="B2421" s="67">
        <v>4062.23</v>
      </c>
      <c r="C2421" s="67">
        <v>1.27</v>
      </c>
      <c r="D2421" s="67">
        <v>65070</v>
      </c>
      <c r="E2421" s="67">
        <v>0.79</v>
      </c>
      <c r="F2421" s="69">
        <v>4100</v>
      </c>
      <c r="G2421" t="s">
        <v>43</v>
      </c>
      <c r="H2421">
        <v>0</v>
      </c>
      <c r="I2421" t="s">
        <v>314</v>
      </c>
      <c r="J2421" t="s">
        <v>289</v>
      </c>
      <c r="K2421" t="s">
        <v>290</v>
      </c>
      <c r="L2421" s="36">
        <v>1418</v>
      </c>
      <c r="M2421">
        <v>4</v>
      </c>
      <c r="N2421" s="66">
        <v>2.8E-3</v>
      </c>
      <c r="O2421" s="36">
        <v>1414</v>
      </c>
      <c r="P2421" s="66">
        <v>2.8E-3</v>
      </c>
      <c r="Q2421" s="36">
        <v>1421</v>
      </c>
      <c r="R2421" s="36">
        <v>1439</v>
      </c>
      <c r="S2421" s="36">
        <v>1386</v>
      </c>
      <c r="T2421" s="66">
        <v>-2.0999999999999999E-3</v>
      </c>
      <c r="U2421" s="66">
        <v>8.5000000000000006E-3</v>
      </c>
      <c r="V2421" s="66">
        <v>-1.4500000000000001E-2</v>
      </c>
      <c r="W2421" s="66">
        <v>2.3E-2</v>
      </c>
      <c r="X2421" s="1">
        <v>26800</v>
      </c>
      <c r="Y2421" s="1">
        <v>37854</v>
      </c>
      <c r="Z2421" s="1">
        <v>8648</v>
      </c>
      <c r="AA2421" t="s">
        <v>544</v>
      </c>
      <c r="AB2421" t="s">
        <v>353</v>
      </c>
      <c r="AC2421">
        <v>16.41</v>
      </c>
      <c r="AD2421">
        <v>0.9</v>
      </c>
      <c r="AE2421">
        <v>0</v>
      </c>
      <c r="AF2421" t="s">
        <v>230</v>
      </c>
      <c r="AG2421">
        <v>0</v>
      </c>
      <c r="AH2421" s="36">
        <v>1419</v>
      </c>
      <c r="AI2421">
        <v>100</v>
      </c>
      <c r="AJ2421" s="36">
        <v>1415</v>
      </c>
      <c r="AK2421">
        <v>100</v>
      </c>
      <c r="AL2421" s="2">
        <v>0.63541666666666663</v>
      </c>
      <c r="AM2421" s="3">
        <v>46241</v>
      </c>
      <c r="AN2421" t="s">
        <v>298</v>
      </c>
      <c r="AO2421" t="s">
        <v>335</v>
      </c>
    </row>
    <row r="2422" spans="1:41">
      <c r="A2422" s="8">
        <v>46139</v>
      </c>
      <c r="B2422" s="67">
        <v>4062.23</v>
      </c>
      <c r="C2422" s="67">
        <v>1.27</v>
      </c>
      <c r="D2422" s="67">
        <v>65070</v>
      </c>
      <c r="E2422" s="67">
        <v>0.79</v>
      </c>
      <c r="F2422" s="69">
        <v>4182</v>
      </c>
      <c r="G2422" t="s">
        <v>44</v>
      </c>
      <c r="H2422">
        <v>0</v>
      </c>
      <c r="I2422" t="s">
        <v>288</v>
      </c>
      <c r="J2422" t="s">
        <v>289</v>
      </c>
      <c r="K2422" t="s">
        <v>290</v>
      </c>
      <c r="L2422" s="36">
        <v>4338</v>
      </c>
      <c r="M2422">
        <v>-45</v>
      </c>
      <c r="N2422" s="66">
        <v>-1.03E-2</v>
      </c>
      <c r="O2422" s="36">
        <v>4383</v>
      </c>
      <c r="P2422" s="66">
        <v>-1.0200000000000001E-2</v>
      </c>
      <c r="Q2422" s="36">
        <v>4422</v>
      </c>
      <c r="R2422" s="36">
        <v>4435</v>
      </c>
      <c r="S2422" s="36">
        <v>4251</v>
      </c>
      <c r="T2422" s="66">
        <v>-1.89E-2</v>
      </c>
      <c r="U2422" s="66">
        <v>2.5000000000000001E-3</v>
      </c>
      <c r="V2422" s="66">
        <v>-2.18E-2</v>
      </c>
      <c r="W2422" s="66">
        <v>2.0400000000000001E-2</v>
      </c>
      <c r="X2422" s="1">
        <v>866300</v>
      </c>
      <c r="Y2422" s="1">
        <v>3747436</v>
      </c>
      <c r="Z2422" s="1">
        <v>918296</v>
      </c>
      <c r="AA2422" t="s">
        <v>678</v>
      </c>
      <c r="AB2422" t="s">
        <v>355</v>
      </c>
      <c r="AC2422">
        <v>18.38</v>
      </c>
      <c r="AD2422">
        <v>1.3</v>
      </c>
      <c r="AE2422">
        <v>2.54</v>
      </c>
      <c r="AF2422" t="s">
        <v>230</v>
      </c>
      <c r="AG2422" s="1">
        <v>17000</v>
      </c>
      <c r="AH2422" s="36">
        <v>4338</v>
      </c>
      <c r="AI2422">
        <v>700</v>
      </c>
      <c r="AJ2422" s="36">
        <v>4337</v>
      </c>
      <c r="AK2422">
        <v>300</v>
      </c>
      <c r="AL2422" s="2">
        <v>0.63611111111111107</v>
      </c>
      <c r="AM2422" s="3">
        <v>46241</v>
      </c>
      <c r="AN2422" t="s">
        <v>298</v>
      </c>
      <c r="AO2422" t="s">
        <v>335</v>
      </c>
    </row>
    <row r="2423" spans="1:41">
      <c r="A2423" s="8">
        <v>46139</v>
      </c>
      <c r="B2423" s="67">
        <v>4062.23</v>
      </c>
      <c r="C2423" s="67">
        <v>1.27</v>
      </c>
      <c r="D2423" s="67">
        <v>65070</v>
      </c>
      <c r="E2423" s="67">
        <v>0.79</v>
      </c>
      <c r="F2423" s="69">
        <v>4188</v>
      </c>
      <c r="G2423" t="s">
        <v>45</v>
      </c>
      <c r="H2423">
        <v>0</v>
      </c>
      <c r="I2423" t="s">
        <v>288</v>
      </c>
      <c r="J2423" t="s">
        <v>289</v>
      </c>
      <c r="K2423" t="s">
        <v>290</v>
      </c>
      <c r="L2423" s="36">
        <v>1224</v>
      </c>
      <c r="M2423">
        <v>35</v>
      </c>
      <c r="N2423" s="66">
        <v>2.9399999999999999E-2</v>
      </c>
      <c r="O2423" s="36">
        <v>1189</v>
      </c>
      <c r="P2423" s="66">
        <v>2.9399999999999999E-2</v>
      </c>
      <c r="Q2423" s="36">
        <v>1204.5</v>
      </c>
      <c r="R2423" s="36">
        <v>1232.5</v>
      </c>
      <c r="S2423" s="36">
        <v>1197.5</v>
      </c>
      <c r="T2423" s="66">
        <v>1.61E-2</v>
      </c>
      <c r="U2423" s="66">
        <v>5.7000000000000002E-3</v>
      </c>
      <c r="V2423" s="66">
        <v>-6.7999999999999996E-3</v>
      </c>
      <c r="W2423" s="66">
        <v>2.2100000000000002E-2</v>
      </c>
      <c r="X2423" s="1">
        <v>4136000</v>
      </c>
      <c r="Y2423" s="1">
        <v>5034853</v>
      </c>
      <c r="Z2423" s="1">
        <v>1764355</v>
      </c>
      <c r="AA2423" t="s">
        <v>838</v>
      </c>
      <c r="AB2423" t="s">
        <v>357</v>
      </c>
      <c r="AC2423">
        <v>13.98</v>
      </c>
      <c r="AD2423">
        <v>0.94</v>
      </c>
      <c r="AE2423">
        <v>2.61</v>
      </c>
      <c r="AF2423" t="s">
        <v>230</v>
      </c>
      <c r="AG2423" s="1">
        <v>253300</v>
      </c>
      <c r="AH2423" s="36">
        <v>1224</v>
      </c>
      <c r="AI2423" s="1">
        <v>4500</v>
      </c>
      <c r="AJ2423" s="36">
        <v>1223.5</v>
      </c>
      <c r="AK2423" s="1">
        <v>5500</v>
      </c>
      <c r="AL2423" s="2">
        <v>0.63680555555555551</v>
      </c>
      <c r="AM2423" s="3">
        <v>46234</v>
      </c>
      <c r="AN2423" t="s">
        <v>298</v>
      </c>
      <c r="AO2423" t="s">
        <v>335</v>
      </c>
    </row>
    <row r="2424" spans="1:41">
      <c r="A2424" s="8">
        <v>46139</v>
      </c>
      <c r="B2424" s="67">
        <v>4062.23</v>
      </c>
      <c r="C2424" s="67">
        <v>1.27</v>
      </c>
      <c r="D2424" s="67">
        <v>65070</v>
      </c>
      <c r="E2424" s="67">
        <v>0.79</v>
      </c>
      <c r="F2424" s="69">
        <v>4220</v>
      </c>
      <c r="G2424" t="s">
        <v>46</v>
      </c>
      <c r="H2424">
        <v>0</v>
      </c>
      <c r="I2424" t="s">
        <v>288</v>
      </c>
      <c r="J2424" t="s">
        <v>289</v>
      </c>
      <c r="K2424" t="s">
        <v>290</v>
      </c>
      <c r="L2424" s="36">
        <v>1829</v>
      </c>
      <c r="M2424">
        <v>6</v>
      </c>
      <c r="N2424" s="66">
        <v>3.3E-3</v>
      </c>
      <c r="O2424" s="36">
        <v>1823</v>
      </c>
      <c r="P2424" s="66">
        <v>3.2000000000000002E-3</v>
      </c>
      <c r="Q2424" s="36">
        <v>1830</v>
      </c>
      <c r="R2424" s="36">
        <v>1838</v>
      </c>
      <c r="S2424" s="36">
        <v>1797</v>
      </c>
      <c r="T2424" s="66">
        <v>-5.0000000000000001E-4</v>
      </c>
      <c r="U2424" s="66">
        <v>-5.0000000000000001E-4</v>
      </c>
      <c r="V2424" s="66">
        <v>-4.7999999999999996E-3</v>
      </c>
      <c r="W2424" s="66">
        <v>1.78E-2</v>
      </c>
      <c r="X2424" s="1">
        <v>46000</v>
      </c>
      <c r="Y2424" s="1">
        <v>83865</v>
      </c>
      <c r="Z2424" s="1">
        <v>93781</v>
      </c>
      <c r="AA2424" t="s">
        <v>790</v>
      </c>
      <c r="AB2424" t="s">
        <v>578</v>
      </c>
      <c r="AC2424">
        <v>12.79</v>
      </c>
      <c r="AD2424">
        <v>1.28</v>
      </c>
      <c r="AE2424">
        <v>2.95</v>
      </c>
      <c r="AF2424" t="s">
        <v>230</v>
      </c>
      <c r="AG2424">
        <v>0</v>
      </c>
      <c r="AH2424" s="36">
        <v>1829</v>
      </c>
      <c r="AI2424">
        <v>200</v>
      </c>
      <c r="AJ2424" s="36">
        <v>1828</v>
      </c>
      <c r="AK2424">
        <v>100</v>
      </c>
      <c r="AL2424" s="2">
        <v>0.63611111111111107</v>
      </c>
      <c r="AM2424" s="3">
        <v>46234</v>
      </c>
      <c r="AN2424" t="s">
        <v>298</v>
      </c>
      <c r="AO2424" t="s">
        <v>335</v>
      </c>
    </row>
    <row r="2425" spans="1:41">
      <c r="A2425" s="8">
        <v>46139</v>
      </c>
      <c r="B2425" s="67">
        <v>4062.23</v>
      </c>
      <c r="C2425" s="67">
        <v>1.27</v>
      </c>
      <c r="D2425" s="67">
        <v>65070</v>
      </c>
      <c r="E2425" s="67">
        <v>0.79</v>
      </c>
      <c r="F2425" s="69">
        <v>4334</v>
      </c>
      <c r="G2425" t="s">
        <v>47</v>
      </c>
      <c r="H2425">
        <v>0</v>
      </c>
      <c r="I2425" t="s">
        <v>314</v>
      </c>
      <c r="J2425" t="s">
        <v>323</v>
      </c>
      <c r="K2425" t="s">
        <v>295</v>
      </c>
      <c r="L2425">
        <v>379</v>
      </c>
      <c r="M2425">
        <v>-3</v>
      </c>
      <c r="N2425" s="66">
        <v>-7.9000000000000008E-3</v>
      </c>
      <c r="O2425">
        <v>382</v>
      </c>
      <c r="P2425" s="66">
        <v>-7.7999999999999996E-3</v>
      </c>
      <c r="Q2425">
        <v>380</v>
      </c>
      <c r="R2425">
        <v>384</v>
      </c>
      <c r="S2425">
        <v>379</v>
      </c>
      <c r="T2425" s="66">
        <v>-2.5999999999999999E-3</v>
      </c>
      <c r="U2425" s="66">
        <v>-7.7999999999999996E-3</v>
      </c>
      <c r="V2425" s="66">
        <v>-1.2999999999999999E-2</v>
      </c>
      <c r="W2425" s="66">
        <v>0</v>
      </c>
      <c r="X2425" s="1">
        <v>8300</v>
      </c>
      <c r="Y2425" s="1">
        <v>3163</v>
      </c>
      <c r="Z2425" s="1">
        <v>4205</v>
      </c>
      <c r="AA2425" t="s">
        <v>360</v>
      </c>
      <c r="AB2425" t="s">
        <v>693</v>
      </c>
      <c r="AC2425">
        <v>11.38</v>
      </c>
      <c r="AD2425">
        <v>1.25</v>
      </c>
      <c r="AE2425">
        <v>2.64</v>
      </c>
      <c r="AF2425">
        <v>0.1</v>
      </c>
      <c r="AG2425">
        <v>0</v>
      </c>
      <c r="AH2425">
        <v>382</v>
      </c>
      <c r="AI2425" s="1">
        <v>1000</v>
      </c>
      <c r="AJ2425">
        <v>379</v>
      </c>
      <c r="AK2425">
        <v>300</v>
      </c>
      <c r="AL2425" s="2">
        <v>0.63124999999999998</v>
      </c>
      <c r="AN2425" t="s">
        <v>306</v>
      </c>
      <c r="AO2425" t="s">
        <v>351</v>
      </c>
    </row>
    <row r="2426" spans="1:41">
      <c r="A2426" s="8">
        <v>46139</v>
      </c>
      <c r="B2426" s="67">
        <v>4062.23</v>
      </c>
      <c r="C2426" s="67">
        <v>1.27</v>
      </c>
      <c r="D2426" s="67">
        <v>65070</v>
      </c>
      <c r="E2426" s="67">
        <v>0.79</v>
      </c>
      <c r="F2426" s="69">
        <v>4523</v>
      </c>
      <c r="G2426" t="s">
        <v>48</v>
      </c>
      <c r="H2426">
        <v>0</v>
      </c>
      <c r="I2426" t="s">
        <v>288</v>
      </c>
      <c r="J2426" t="s">
        <v>289</v>
      </c>
      <c r="K2426" t="s">
        <v>290</v>
      </c>
      <c r="L2426" s="36">
        <v>4751</v>
      </c>
      <c r="M2426">
        <v>95</v>
      </c>
      <c r="N2426" s="66">
        <v>2.0400000000000001E-2</v>
      </c>
      <c r="O2426" s="36">
        <v>4656</v>
      </c>
      <c r="P2426" s="66">
        <v>2.0400000000000001E-2</v>
      </c>
      <c r="Q2426" s="36">
        <v>4649</v>
      </c>
      <c r="R2426" s="36">
        <v>4786</v>
      </c>
      <c r="S2426" s="36">
        <v>4636</v>
      </c>
      <c r="T2426" s="66">
        <v>2.1899999999999999E-2</v>
      </c>
      <c r="U2426" s="66">
        <v>-3.8999999999999998E-3</v>
      </c>
      <c r="V2426" s="66">
        <v>-7.3000000000000001E-3</v>
      </c>
      <c r="W2426" s="66">
        <v>2.4799999999999999E-2</v>
      </c>
      <c r="X2426" s="1">
        <v>1602000</v>
      </c>
      <c r="Y2426" s="1">
        <v>7579422</v>
      </c>
      <c r="Z2426" s="1">
        <v>1385625</v>
      </c>
      <c r="AA2426" t="s">
        <v>362</v>
      </c>
      <c r="AB2426" t="s">
        <v>631</v>
      </c>
      <c r="AC2426">
        <v>25.65</v>
      </c>
      <c r="AD2426">
        <v>1.48</v>
      </c>
      <c r="AE2426">
        <v>3.37</v>
      </c>
      <c r="AF2426" t="s">
        <v>230</v>
      </c>
      <c r="AG2426" s="1">
        <v>71700</v>
      </c>
      <c r="AH2426" s="36">
        <v>4751</v>
      </c>
      <c r="AI2426">
        <v>500</v>
      </c>
      <c r="AJ2426" s="36">
        <v>4750</v>
      </c>
      <c r="AK2426">
        <v>900</v>
      </c>
      <c r="AL2426" s="2">
        <v>0.63680555555555551</v>
      </c>
      <c r="AM2426" s="3">
        <v>46237</v>
      </c>
      <c r="AN2426" t="s">
        <v>298</v>
      </c>
      <c r="AO2426" t="s">
        <v>364</v>
      </c>
    </row>
    <row r="2427" spans="1:41">
      <c r="A2427" s="8">
        <v>46139</v>
      </c>
      <c r="B2427" s="67">
        <v>4062.23</v>
      </c>
      <c r="C2427" s="67">
        <v>1.27</v>
      </c>
      <c r="D2427" s="67">
        <v>65070</v>
      </c>
      <c r="E2427" s="67">
        <v>0.79</v>
      </c>
      <c r="F2427" s="69">
        <v>4528</v>
      </c>
      <c r="G2427" t="s">
        <v>49</v>
      </c>
      <c r="H2427">
        <v>0</v>
      </c>
      <c r="I2427" t="s">
        <v>288</v>
      </c>
      <c r="J2427" t="s">
        <v>289</v>
      </c>
      <c r="K2427" t="s">
        <v>290</v>
      </c>
      <c r="L2427" s="36">
        <v>2435.5</v>
      </c>
      <c r="M2427">
        <v>0.5</v>
      </c>
      <c r="N2427" s="66">
        <v>2.0000000000000001E-4</v>
      </c>
      <c r="O2427" s="36">
        <v>2435</v>
      </c>
      <c r="P2427" s="66">
        <v>2.0000000000000001E-4</v>
      </c>
      <c r="Q2427" s="36">
        <v>2410</v>
      </c>
      <c r="R2427" s="36">
        <v>2448.5</v>
      </c>
      <c r="S2427" s="36">
        <v>2406</v>
      </c>
      <c r="T2427" s="66">
        <v>1.0500000000000001E-2</v>
      </c>
      <c r="U2427" s="66">
        <v>-4.5999999999999999E-3</v>
      </c>
      <c r="V2427" s="66">
        <v>-5.3E-3</v>
      </c>
      <c r="W2427" s="66">
        <v>1.2200000000000001E-2</v>
      </c>
      <c r="X2427" s="1">
        <v>960600</v>
      </c>
      <c r="Y2427" s="1">
        <v>2339009</v>
      </c>
      <c r="Z2427" s="1">
        <v>1214566</v>
      </c>
      <c r="AA2427" t="s">
        <v>365</v>
      </c>
      <c r="AB2427" t="s">
        <v>580</v>
      </c>
      <c r="AC2427">
        <v>16.12</v>
      </c>
      <c r="AD2427">
        <v>1.34</v>
      </c>
      <c r="AE2427">
        <v>3.28</v>
      </c>
      <c r="AF2427" t="s">
        <v>230</v>
      </c>
      <c r="AG2427" s="1">
        <v>75900</v>
      </c>
      <c r="AH2427" s="36">
        <v>2435.5</v>
      </c>
      <c r="AI2427">
        <v>900</v>
      </c>
      <c r="AJ2427" s="36">
        <v>2435</v>
      </c>
      <c r="AK2427" s="1">
        <v>1000</v>
      </c>
      <c r="AL2427" s="2">
        <v>0.63680555555555551</v>
      </c>
      <c r="AM2427" s="3">
        <v>46234</v>
      </c>
      <c r="AN2427" t="s">
        <v>298</v>
      </c>
      <c r="AO2427" t="s">
        <v>364</v>
      </c>
    </row>
    <row r="2428" spans="1:41">
      <c r="A2428" s="8">
        <v>46139</v>
      </c>
      <c r="B2428" s="67">
        <v>4062.23</v>
      </c>
      <c r="C2428" s="67">
        <v>1.27</v>
      </c>
      <c r="D2428" s="67">
        <v>65070</v>
      </c>
      <c r="E2428" s="67">
        <v>0.79</v>
      </c>
      <c r="F2428" s="69">
        <v>4661</v>
      </c>
      <c r="G2428" t="s">
        <v>50</v>
      </c>
      <c r="H2428">
        <v>0</v>
      </c>
      <c r="I2428" t="s">
        <v>288</v>
      </c>
      <c r="J2428" t="s">
        <v>289</v>
      </c>
      <c r="K2428" t="s">
        <v>290</v>
      </c>
      <c r="L2428" s="36">
        <v>2825.5</v>
      </c>
      <c r="M2428">
        <v>143</v>
      </c>
      <c r="N2428" s="66">
        <v>5.33E-2</v>
      </c>
      <c r="O2428" s="36">
        <v>2682.5</v>
      </c>
      <c r="P2428" s="66">
        <v>5.33E-2</v>
      </c>
      <c r="Q2428" s="36">
        <v>2708</v>
      </c>
      <c r="R2428" s="36">
        <v>2831</v>
      </c>
      <c r="S2428" s="36">
        <v>2708</v>
      </c>
      <c r="T2428" s="66">
        <v>4.3299999999999998E-2</v>
      </c>
      <c r="U2428" s="66">
        <v>3.8999999999999998E-3</v>
      </c>
      <c r="V2428" s="66">
        <v>-1.9E-3</v>
      </c>
      <c r="W2428" s="66">
        <v>4.3299999999999998E-2</v>
      </c>
      <c r="X2428" s="1">
        <v>6303100</v>
      </c>
      <c r="Y2428" s="1">
        <v>17596239</v>
      </c>
      <c r="Z2428" s="1">
        <v>5087173</v>
      </c>
      <c r="AA2428" t="s">
        <v>367</v>
      </c>
      <c r="AB2428" t="s">
        <v>368</v>
      </c>
      <c r="AC2428">
        <v>39.57</v>
      </c>
      <c r="AD2428">
        <v>4.21</v>
      </c>
      <c r="AE2428">
        <v>0.56999999999999995</v>
      </c>
      <c r="AF2428" t="s">
        <v>230</v>
      </c>
      <c r="AG2428">
        <v>0</v>
      </c>
      <c r="AH2428" s="36">
        <v>2825</v>
      </c>
      <c r="AI2428">
        <v>100</v>
      </c>
      <c r="AJ2428" s="36">
        <v>2824.5</v>
      </c>
      <c r="AK2428" s="1">
        <v>2000</v>
      </c>
      <c r="AL2428" s="2">
        <v>0.63680555555555551</v>
      </c>
      <c r="AM2428" s="3">
        <v>46233</v>
      </c>
      <c r="AN2428" t="s">
        <v>298</v>
      </c>
      <c r="AO2428" t="s">
        <v>313</v>
      </c>
    </row>
    <row r="2429" spans="1:41">
      <c r="A2429" s="8">
        <v>46139</v>
      </c>
      <c r="B2429" s="67">
        <v>4062.23</v>
      </c>
      <c r="C2429" s="67">
        <v>1.27</v>
      </c>
      <c r="D2429" s="67">
        <v>65070</v>
      </c>
      <c r="E2429" s="67">
        <v>0.79</v>
      </c>
      <c r="F2429" s="69">
        <v>5020</v>
      </c>
      <c r="G2429" t="s">
        <v>51</v>
      </c>
      <c r="H2429">
        <v>0</v>
      </c>
      <c r="I2429" t="s">
        <v>288</v>
      </c>
      <c r="J2429" t="s">
        <v>289</v>
      </c>
      <c r="K2429" t="s">
        <v>290</v>
      </c>
      <c r="L2429" s="36">
        <v>1317.5</v>
      </c>
      <c r="M2429">
        <v>-2.5</v>
      </c>
      <c r="N2429" s="66">
        <v>-1.9E-3</v>
      </c>
      <c r="O2429" s="36">
        <v>1320</v>
      </c>
      <c r="P2429" s="66">
        <v>-1.8E-3</v>
      </c>
      <c r="Q2429" s="36">
        <v>1314</v>
      </c>
      <c r="R2429" s="36">
        <v>1330.5</v>
      </c>
      <c r="S2429" s="36">
        <v>1311.5</v>
      </c>
      <c r="T2429" s="66">
        <v>2.5999999999999999E-3</v>
      </c>
      <c r="U2429" s="66">
        <v>2.9999999999999997E-4</v>
      </c>
      <c r="V2429" s="66">
        <v>-9.7000000000000003E-3</v>
      </c>
      <c r="W2429" s="66">
        <v>4.4999999999999997E-3</v>
      </c>
      <c r="X2429" s="1">
        <v>3611000</v>
      </c>
      <c r="Y2429" s="1">
        <v>4763686</v>
      </c>
      <c r="Z2429" s="1">
        <v>3566164</v>
      </c>
      <c r="AA2429" t="s">
        <v>369</v>
      </c>
      <c r="AB2429" t="s">
        <v>370</v>
      </c>
      <c r="AC2429">
        <v>8.4600000000000009</v>
      </c>
      <c r="AD2429">
        <v>1.05</v>
      </c>
      <c r="AE2429">
        <v>2.58</v>
      </c>
      <c r="AF2429" t="s">
        <v>230</v>
      </c>
      <c r="AG2429" s="1">
        <v>278400</v>
      </c>
      <c r="AH2429" s="36">
        <v>1317.5</v>
      </c>
      <c r="AI2429" s="1">
        <v>2500</v>
      </c>
      <c r="AJ2429" s="36">
        <v>1317</v>
      </c>
      <c r="AK2429" s="1">
        <v>5800</v>
      </c>
      <c r="AL2429" s="2">
        <v>0.63680555555555551</v>
      </c>
      <c r="AM2429" s="3">
        <v>46241</v>
      </c>
      <c r="AN2429" t="s">
        <v>298</v>
      </c>
      <c r="AO2429" t="s">
        <v>371</v>
      </c>
    </row>
    <row r="2430" spans="1:41">
      <c r="A2430" s="8">
        <v>46139</v>
      </c>
      <c r="B2430" s="67">
        <v>4062.23</v>
      </c>
      <c r="C2430" s="67">
        <v>1.27</v>
      </c>
      <c r="D2430" s="67">
        <v>65070</v>
      </c>
      <c r="E2430" s="67">
        <v>0.79</v>
      </c>
      <c r="F2430" s="69">
        <v>5201</v>
      </c>
      <c r="G2430" t="s">
        <v>52</v>
      </c>
      <c r="H2430">
        <v>0</v>
      </c>
      <c r="I2430" t="s">
        <v>288</v>
      </c>
      <c r="J2430" t="s">
        <v>289</v>
      </c>
      <c r="K2430" t="s">
        <v>290</v>
      </c>
      <c r="L2430" s="36">
        <v>6236</v>
      </c>
      <c r="M2430">
        <v>49</v>
      </c>
      <c r="N2430" s="66">
        <v>7.9000000000000008E-3</v>
      </c>
      <c r="O2430" s="36">
        <v>6187</v>
      </c>
      <c r="P2430" s="66">
        <v>7.9000000000000008E-3</v>
      </c>
      <c r="Q2430" s="36">
        <v>6237</v>
      </c>
      <c r="R2430" s="36">
        <v>6274</v>
      </c>
      <c r="S2430" s="36">
        <v>6144</v>
      </c>
      <c r="T2430" s="66">
        <v>-1E-4</v>
      </c>
      <c r="U2430" s="66">
        <v>-2.2000000000000001E-3</v>
      </c>
      <c r="V2430" s="66">
        <v>-6.0000000000000001E-3</v>
      </c>
      <c r="W2430" s="66">
        <v>1.49E-2</v>
      </c>
      <c r="X2430" s="1">
        <v>706600</v>
      </c>
      <c r="Y2430" s="1">
        <v>4392864</v>
      </c>
      <c r="Z2430" s="1">
        <v>1355922</v>
      </c>
      <c r="AA2430" t="s">
        <v>581</v>
      </c>
      <c r="AB2430" t="s">
        <v>373</v>
      </c>
      <c r="AC2430">
        <v>17.2</v>
      </c>
      <c r="AD2430">
        <v>0.89</v>
      </c>
      <c r="AE2430">
        <v>3.37</v>
      </c>
      <c r="AF2430" t="s">
        <v>230</v>
      </c>
      <c r="AG2430" s="1">
        <v>58700</v>
      </c>
      <c r="AH2430" s="36">
        <v>6236</v>
      </c>
      <c r="AI2430">
        <v>300</v>
      </c>
      <c r="AJ2430" s="36">
        <v>6234</v>
      </c>
      <c r="AK2430" s="1">
        <v>1000</v>
      </c>
      <c r="AL2430" s="2">
        <v>0.63680555555555551</v>
      </c>
      <c r="AM2430" s="3">
        <v>46238</v>
      </c>
      <c r="AN2430" t="s">
        <v>293</v>
      </c>
      <c r="AO2430" t="s">
        <v>341</v>
      </c>
    </row>
    <row r="2431" spans="1:41">
      <c r="A2431" s="8">
        <v>46139</v>
      </c>
      <c r="B2431" s="67">
        <v>4062.23</v>
      </c>
      <c r="C2431" s="67">
        <v>1.27</v>
      </c>
      <c r="D2431" s="67">
        <v>65070</v>
      </c>
      <c r="E2431" s="67">
        <v>0.79</v>
      </c>
      <c r="F2431" s="69">
        <v>5302</v>
      </c>
      <c r="G2431" t="s">
        <v>53</v>
      </c>
      <c r="H2431">
        <v>0</v>
      </c>
      <c r="I2431" t="s">
        <v>288</v>
      </c>
      <c r="J2431" t="s">
        <v>289</v>
      </c>
      <c r="K2431" t="s">
        <v>290</v>
      </c>
      <c r="L2431" s="36">
        <v>4755</v>
      </c>
      <c r="M2431">
        <v>85</v>
      </c>
      <c r="N2431" s="66">
        <v>1.8200000000000001E-2</v>
      </c>
      <c r="O2431" s="36">
        <v>4670</v>
      </c>
      <c r="P2431" s="66">
        <v>1.8200000000000001E-2</v>
      </c>
      <c r="Q2431" s="36">
        <v>4670</v>
      </c>
      <c r="R2431" s="36">
        <v>4775</v>
      </c>
      <c r="S2431" s="36">
        <v>4670</v>
      </c>
      <c r="T2431" s="66">
        <v>1.8200000000000001E-2</v>
      </c>
      <c r="U2431" s="66">
        <v>3.0999999999999999E-3</v>
      </c>
      <c r="V2431" s="66">
        <v>-4.1000000000000003E-3</v>
      </c>
      <c r="W2431" s="66">
        <v>1.8200000000000001E-2</v>
      </c>
      <c r="X2431" s="1">
        <v>30500</v>
      </c>
      <c r="Y2431" s="1">
        <v>144590</v>
      </c>
      <c r="Z2431" s="1">
        <v>56263</v>
      </c>
      <c r="AA2431" t="s">
        <v>374</v>
      </c>
      <c r="AB2431" t="s">
        <v>375</v>
      </c>
      <c r="AC2431">
        <v>19.07</v>
      </c>
      <c r="AD2431">
        <v>0.96</v>
      </c>
      <c r="AE2431">
        <v>4.21</v>
      </c>
      <c r="AF2431" t="s">
        <v>230</v>
      </c>
      <c r="AG2431" s="1">
        <v>12800</v>
      </c>
      <c r="AH2431" s="36">
        <v>4760</v>
      </c>
      <c r="AI2431" s="1">
        <v>1200</v>
      </c>
      <c r="AJ2431" s="36">
        <v>4750</v>
      </c>
      <c r="AK2431">
        <v>900</v>
      </c>
      <c r="AL2431" s="2">
        <v>0.63263888888888886</v>
      </c>
      <c r="AM2431" s="3">
        <v>46244</v>
      </c>
      <c r="AN2431" t="s">
        <v>293</v>
      </c>
      <c r="AO2431" t="s">
        <v>341</v>
      </c>
    </row>
    <row r="2432" spans="1:41">
      <c r="A2432" s="8">
        <v>46139</v>
      </c>
      <c r="B2432" s="67">
        <v>4062.23</v>
      </c>
      <c r="C2432" s="67">
        <v>1.27</v>
      </c>
      <c r="D2432" s="67">
        <v>65070</v>
      </c>
      <c r="E2432" s="67">
        <v>0.79</v>
      </c>
      <c r="F2432" s="69">
        <v>5310</v>
      </c>
      <c r="G2432" t="s">
        <v>54</v>
      </c>
      <c r="H2432">
        <v>0</v>
      </c>
      <c r="I2432" t="s">
        <v>288</v>
      </c>
      <c r="J2432" t="s">
        <v>289</v>
      </c>
      <c r="K2432" t="s">
        <v>290</v>
      </c>
      <c r="L2432" s="36">
        <v>6860</v>
      </c>
      <c r="M2432">
        <v>140</v>
      </c>
      <c r="N2432" s="66">
        <v>2.0799999999999999E-2</v>
      </c>
      <c r="O2432" s="36">
        <v>6720</v>
      </c>
      <c r="P2432" s="66">
        <v>2.0799999999999999E-2</v>
      </c>
      <c r="Q2432" s="36">
        <v>6800</v>
      </c>
      <c r="R2432" s="36">
        <v>6980</v>
      </c>
      <c r="S2432" s="36">
        <v>6670</v>
      </c>
      <c r="T2432" s="66">
        <v>8.8000000000000005E-3</v>
      </c>
      <c r="U2432" s="66">
        <v>-7.1999999999999998E-3</v>
      </c>
      <c r="V2432" s="66">
        <v>-1.7100000000000001E-2</v>
      </c>
      <c r="W2432" s="66">
        <v>2.8400000000000002E-2</v>
      </c>
      <c r="X2432" s="1">
        <v>77400</v>
      </c>
      <c r="Y2432" s="1">
        <v>529070</v>
      </c>
      <c r="Z2432" s="1">
        <v>144009</v>
      </c>
      <c r="AA2432" t="s">
        <v>662</v>
      </c>
      <c r="AB2432" t="s">
        <v>377</v>
      </c>
      <c r="AC2432">
        <v>29.36</v>
      </c>
      <c r="AD2432">
        <v>1.47</v>
      </c>
      <c r="AE2432">
        <v>2.11</v>
      </c>
      <c r="AF2432" t="s">
        <v>230</v>
      </c>
      <c r="AG2432" s="1">
        <v>3800</v>
      </c>
      <c r="AH2432" s="36">
        <v>6870</v>
      </c>
      <c r="AI2432" s="1">
        <v>1400</v>
      </c>
      <c r="AJ2432" s="36">
        <v>6850</v>
      </c>
      <c r="AK2432">
        <v>600</v>
      </c>
      <c r="AL2432" s="2">
        <v>0.63611111111111107</v>
      </c>
      <c r="AM2432" s="3">
        <v>46241</v>
      </c>
      <c r="AN2432" t="s">
        <v>293</v>
      </c>
      <c r="AO2432" t="s">
        <v>341</v>
      </c>
    </row>
    <row r="2433" spans="1:41">
      <c r="A2433" s="8">
        <v>46139</v>
      </c>
      <c r="B2433" s="67">
        <v>4062.23</v>
      </c>
      <c r="C2433" s="67">
        <v>1.27</v>
      </c>
      <c r="D2433" s="67">
        <v>65070</v>
      </c>
      <c r="E2433" s="67">
        <v>0.79</v>
      </c>
      <c r="F2433" s="69">
        <v>5334</v>
      </c>
      <c r="G2433" t="s">
        <v>55</v>
      </c>
      <c r="H2433">
        <v>0</v>
      </c>
      <c r="I2433" t="s">
        <v>288</v>
      </c>
      <c r="J2433" t="s">
        <v>289</v>
      </c>
      <c r="K2433" t="s">
        <v>290</v>
      </c>
      <c r="L2433" s="36">
        <v>9381</v>
      </c>
      <c r="M2433">
        <v>-57</v>
      </c>
      <c r="N2433" s="66">
        <v>-6.0000000000000001E-3</v>
      </c>
      <c r="O2433" s="36">
        <v>9438</v>
      </c>
      <c r="P2433" s="66">
        <v>-6.0000000000000001E-3</v>
      </c>
      <c r="Q2433" s="36">
        <v>9501</v>
      </c>
      <c r="R2433" s="36">
        <v>9519</v>
      </c>
      <c r="S2433" s="36">
        <v>9216</v>
      </c>
      <c r="T2433" s="66">
        <v>-1.26E-2</v>
      </c>
      <c r="U2433" s="66">
        <v>-3.2000000000000002E-3</v>
      </c>
      <c r="V2433" s="66">
        <v>-1.44E-2</v>
      </c>
      <c r="W2433" s="66">
        <v>1.7899999999999999E-2</v>
      </c>
      <c r="X2433" s="1">
        <v>589400</v>
      </c>
      <c r="Y2433" s="1">
        <v>5519794</v>
      </c>
      <c r="Z2433" s="1">
        <v>1869142</v>
      </c>
      <c r="AA2433" t="s">
        <v>709</v>
      </c>
      <c r="AB2433" t="s">
        <v>379</v>
      </c>
      <c r="AC2433">
        <v>17.420000000000002</v>
      </c>
      <c r="AD2433">
        <v>2.39</v>
      </c>
      <c r="AE2433">
        <v>2.2400000000000002</v>
      </c>
      <c r="AF2433" t="s">
        <v>230</v>
      </c>
      <c r="AG2433" s="1">
        <v>26600</v>
      </c>
      <c r="AH2433" s="36">
        <v>9383</v>
      </c>
      <c r="AI2433">
        <v>700</v>
      </c>
      <c r="AJ2433" s="36">
        <v>9380</v>
      </c>
      <c r="AK2433">
        <v>200</v>
      </c>
      <c r="AL2433" s="2">
        <v>0.63680555555555551</v>
      </c>
      <c r="AM2433" s="3">
        <v>46234</v>
      </c>
      <c r="AN2433" t="s">
        <v>298</v>
      </c>
      <c r="AO2433" t="s">
        <v>341</v>
      </c>
    </row>
    <row r="2434" spans="1:41">
      <c r="A2434" s="8">
        <v>46139</v>
      </c>
      <c r="B2434" s="67">
        <v>4062.23</v>
      </c>
      <c r="C2434" s="67">
        <v>1.27</v>
      </c>
      <c r="D2434" s="67">
        <v>65070</v>
      </c>
      <c r="E2434" s="67">
        <v>0.79</v>
      </c>
      <c r="F2434" s="69">
        <v>5706</v>
      </c>
      <c r="G2434" t="s">
        <v>56</v>
      </c>
      <c r="H2434">
        <v>0</v>
      </c>
      <c r="I2434" t="s">
        <v>288</v>
      </c>
      <c r="J2434" t="s">
        <v>289</v>
      </c>
      <c r="K2434" t="s">
        <v>295</v>
      </c>
      <c r="L2434" s="36">
        <v>31040</v>
      </c>
      <c r="M2434">
        <v>-870</v>
      </c>
      <c r="N2434" s="66">
        <v>-2.7300000000000001E-2</v>
      </c>
      <c r="O2434" s="36">
        <v>31910</v>
      </c>
      <c r="P2434" s="66">
        <v>-2.7199999999999998E-2</v>
      </c>
      <c r="Q2434" s="36">
        <v>31910</v>
      </c>
      <c r="R2434" s="36">
        <v>32230</v>
      </c>
      <c r="S2434" s="36">
        <v>30240</v>
      </c>
      <c r="T2434" s="66">
        <v>-2.7199999999999998E-2</v>
      </c>
      <c r="U2434" s="66">
        <v>0.01</v>
      </c>
      <c r="V2434" s="66">
        <v>-3.6900000000000002E-2</v>
      </c>
      <c r="W2434" s="66">
        <v>2.64E-2</v>
      </c>
      <c r="X2434" s="1">
        <v>824900</v>
      </c>
      <c r="Y2434" s="1">
        <v>25482600</v>
      </c>
      <c r="Z2434" s="1">
        <v>1782174</v>
      </c>
      <c r="AA2434" t="s">
        <v>521</v>
      </c>
      <c r="AB2434" t="s">
        <v>381</v>
      </c>
      <c r="AC2434">
        <v>23.68</v>
      </c>
      <c r="AD2434">
        <v>4.3</v>
      </c>
      <c r="AE2434">
        <v>0.9</v>
      </c>
      <c r="AF2434" t="s">
        <v>230</v>
      </c>
      <c r="AG2434" s="1">
        <v>5900</v>
      </c>
      <c r="AH2434" s="36">
        <v>31050</v>
      </c>
      <c r="AI2434">
        <v>600</v>
      </c>
      <c r="AJ2434" s="36">
        <v>31030</v>
      </c>
      <c r="AK2434">
        <v>800</v>
      </c>
      <c r="AL2434" s="2">
        <v>0.63680555555555551</v>
      </c>
      <c r="AM2434" s="3">
        <v>46241</v>
      </c>
      <c r="AN2434" t="s">
        <v>298</v>
      </c>
      <c r="AO2434" t="s">
        <v>382</v>
      </c>
    </row>
    <row r="2435" spans="1:41">
      <c r="A2435" s="8">
        <v>46139</v>
      </c>
      <c r="B2435" s="67">
        <v>4062.23</v>
      </c>
      <c r="C2435" s="67">
        <v>1.27</v>
      </c>
      <c r="D2435" s="67">
        <v>65070</v>
      </c>
      <c r="E2435" s="67">
        <v>0.79</v>
      </c>
      <c r="F2435" s="69">
        <v>5711</v>
      </c>
      <c r="G2435" t="s">
        <v>57</v>
      </c>
      <c r="H2435">
        <v>0</v>
      </c>
      <c r="I2435" t="s">
        <v>288</v>
      </c>
      <c r="J2435" t="s">
        <v>289</v>
      </c>
      <c r="K2435" t="s">
        <v>290</v>
      </c>
      <c r="L2435" s="36">
        <v>4214</v>
      </c>
      <c r="M2435">
        <v>48</v>
      </c>
      <c r="N2435" s="66">
        <v>1.15E-2</v>
      </c>
      <c r="O2435" s="36">
        <v>4166</v>
      </c>
      <c r="P2435" s="66">
        <v>1.15E-2</v>
      </c>
      <c r="Q2435" s="36">
        <v>4236</v>
      </c>
      <c r="R2435" s="36">
        <v>4242</v>
      </c>
      <c r="S2435" s="36">
        <v>4114</v>
      </c>
      <c r="T2435" s="66">
        <v>-5.1000000000000004E-3</v>
      </c>
      <c r="U2435" s="66">
        <v>8.6E-3</v>
      </c>
      <c r="V2435" s="66">
        <v>-6.6E-3</v>
      </c>
      <c r="W2435" s="66">
        <v>2.4299999999999999E-2</v>
      </c>
      <c r="X2435" s="1">
        <v>634300</v>
      </c>
      <c r="Y2435" s="1">
        <v>2651380</v>
      </c>
      <c r="Z2435" s="1">
        <v>554096</v>
      </c>
      <c r="AA2435" t="s">
        <v>383</v>
      </c>
      <c r="AB2435" t="s">
        <v>384</v>
      </c>
      <c r="AC2435">
        <v>11.23</v>
      </c>
      <c r="AD2435">
        <v>0.74</v>
      </c>
      <c r="AE2435">
        <v>2.75</v>
      </c>
      <c r="AF2435" t="s">
        <v>230</v>
      </c>
      <c r="AG2435" s="1">
        <v>24900</v>
      </c>
      <c r="AH2435" s="36">
        <v>4215</v>
      </c>
      <c r="AI2435">
        <v>400</v>
      </c>
      <c r="AJ2435" s="36">
        <v>4213</v>
      </c>
      <c r="AK2435">
        <v>500</v>
      </c>
      <c r="AL2435" s="2">
        <v>0.63680555555555551</v>
      </c>
      <c r="AM2435" s="3">
        <v>46240</v>
      </c>
      <c r="AN2435" t="s">
        <v>298</v>
      </c>
      <c r="AO2435" t="s">
        <v>382</v>
      </c>
    </row>
    <row r="2436" spans="1:41">
      <c r="A2436" s="8">
        <v>46139</v>
      </c>
      <c r="B2436" s="67">
        <v>4062.23</v>
      </c>
      <c r="C2436" s="67">
        <v>1.27</v>
      </c>
      <c r="D2436" s="67">
        <v>65070</v>
      </c>
      <c r="E2436" s="67">
        <v>0.79</v>
      </c>
      <c r="F2436" s="69">
        <v>5713</v>
      </c>
      <c r="G2436" t="s">
        <v>58</v>
      </c>
      <c r="H2436">
        <v>0</v>
      </c>
      <c r="I2436" t="s">
        <v>288</v>
      </c>
      <c r="J2436" t="s">
        <v>289</v>
      </c>
      <c r="K2436" t="s">
        <v>290</v>
      </c>
      <c r="L2436" s="36">
        <v>7776</v>
      </c>
      <c r="M2436">
        <v>316</v>
      </c>
      <c r="N2436" s="66">
        <v>4.24E-2</v>
      </c>
      <c r="O2436" s="36">
        <v>7460</v>
      </c>
      <c r="P2436" s="66">
        <v>4.2299999999999997E-2</v>
      </c>
      <c r="Q2436" s="36">
        <v>7610</v>
      </c>
      <c r="R2436" s="36">
        <v>7787</v>
      </c>
      <c r="S2436" s="36">
        <v>7506</v>
      </c>
      <c r="T2436" s="66">
        <v>2.18E-2</v>
      </c>
      <c r="U2436" s="66">
        <v>1.34E-2</v>
      </c>
      <c r="V2436" s="66">
        <v>-1.4E-3</v>
      </c>
      <c r="W2436" s="66">
        <v>3.5900000000000001E-2</v>
      </c>
      <c r="X2436" s="1">
        <v>2306900</v>
      </c>
      <c r="Y2436" s="1">
        <v>17725309</v>
      </c>
      <c r="Z2436" s="1">
        <v>2261369</v>
      </c>
      <c r="AA2436" t="s">
        <v>385</v>
      </c>
      <c r="AB2436" t="s">
        <v>386</v>
      </c>
      <c r="AC2436">
        <v>13.91</v>
      </c>
      <c r="AD2436">
        <v>1.01</v>
      </c>
      <c r="AE2436">
        <v>2.66</v>
      </c>
      <c r="AF2436" t="s">
        <v>230</v>
      </c>
      <c r="AG2436" s="1">
        <v>50000</v>
      </c>
      <c r="AH2436" s="36">
        <v>7776</v>
      </c>
      <c r="AI2436">
        <v>100</v>
      </c>
      <c r="AJ2436" s="36">
        <v>7774</v>
      </c>
      <c r="AK2436">
        <v>800</v>
      </c>
      <c r="AL2436" s="2">
        <v>0.63680555555555551</v>
      </c>
      <c r="AM2436" s="3">
        <v>46244</v>
      </c>
      <c r="AN2436" t="s">
        <v>298</v>
      </c>
      <c r="AO2436" t="s">
        <v>382</v>
      </c>
    </row>
    <row r="2437" spans="1:41">
      <c r="A2437" s="8">
        <v>46139</v>
      </c>
      <c r="B2437" s="67">
        <v>4062.23</v>
      </c>
      <c r="C2437" s="67">
        <v>1.27</v>
      </c>
      <c r="D2437" s="67">
        <v>65070</v>
      </c>
      <c r="E2437" s="67">
        <v>0.79</v>
      </c>
      <c r="F2437" s="69">
        <v>5802</v>
      </c>
      <c r="G2437" t="s">
        <v>59</v>
      </c>
      <c r="H2437">
        <v>0</v>
      </c>
      <c r="I2437" t="s">
        <v>288</v>
      </c>
      <c r="J2437" t="s">
        <v>289</v>
      </c>
      <c r="K2437" t="s">
        <v>295</v>
      </c>
      <c r="L2437" s="36">
        <v>2360.5</v>
      </c>
      <c r="M2437">
        <v>-108.5</v>
      </c>
      <c r="N2437" s="66">
        <v>-4.3900000000000002E-2</v>
      </c>
      <c r="O2437" s="36">
        <v>2469</v>
      </c>
      <c r="P2437" s="66">
        <v>-4.3900000000000002E-2</v>
      </c>
      <c r="Q2437" s="36">
        <v>2419</v>
      </c>
      <c r="R2437" s="36">
        <v>2429</v>
      </c>
      <c r="S2437" s="36">
        <v>2308</v>
      </c>
      <c r="T2437" s="66">
        <v>-2.41E-2</v>
      </c>
      <c r="U2437" s="66">
        <v>5.3E-3</v>
      </c>
      <c r="V2437" s="66">
        <v>-2.8199999999999999E-2</v>
      </c>
      <c r="W2437" s="66">
        <v>2.2700000000000001E-2</v>
      </c>
      <c r="X2437" s="1">
        <v>13457200</v>
      </c>
      <c r="Y2437" s="1">
        <v>31755423</v>
      </c>
      <c r="Z2437" s="1">
        <v>7496386</v>
      </c>
      <c r="AA2437" t="s">
        <v>694</v>
      </c>
      <c r="AB2437" t="s">
        <v>849</v>
      </c>
      <c r="AC2437">
        <v>22.65</v>
      </c>
      <c r="AD2437">
        <v>2.68</v>
      </c>
      <c r="AE2437">
        <v>1.65</v>
      </c>
      <c r="AF2437" t="s">
        <v>230</v>
      </c>
      <c r="AG2437" s="1">
        <v>271900</v>
      </c>
      <c r="AH2437" s="36">
        <v>2361.5</v>
      </c>
      <c r="AI2437">
        <v>800</v>
      </c>
      <c r="AJ2437" s="36">
        <v>2360.5</v>
      </c>
      <c r="AK2437" s="1">
        <v>1300</v>
      </c>
      <c r="AL2437" s="2">
        <v>0.63680555555555551</v>
      </c>
      <c r="AM2437" s="3">
        <v>46234</v>
      </c>
      <c r="AN2437" t="s">
        <v>298</v>
      </c>
      <c r="AO2437" t="s">
        <v>382</v>
      </c>
    </row>
    <row r="2438" spans="1:41">
      <c r="A2438" s="8">
        <v>46139</v>
      </c>
      <c r="B2438" s="67">
        <v>4062.23</v>
      </c>
      <c r="C2438" s="67">
        <v>1.27</v>
      </c>
      <c r="D2438" s="67">
        <v>65070</v>
      </c>
      <c r="E2438" s="67">
        <v>0.79</v>
      </c>
      <c r="F2438" s="69">
        <v>5803</v>
      </c>
      <c r="G2438" t="s">
        <v>60</v>
      </c>
      <c r="H2438">
        <v>0</v>
      </c>
      <c r="I2438" t="s">
        <v>288</v>
      </c>
      <c r="J2438" t="s">
        <v>289</v>
      </c>
      <c r="K2438" t="s">
        <v>290</v>
      </c>
      <c r="L2438" s="36">
        <v>4328</v>
      </c>
      <c r="M2438">
        <v>-265</v>
      </c>
      <c r="N2438" s="66">
        <v>-5.7700000000000001E-2</v>
      </c>
      <c r="O2438" s="36">
        <v>4593</v>
      </c>
      <c r="P2438" s="66">
        <v>-5.7599999999999998E-2</v>
      </c>
      <c r="Q2438" s="36">
        <v>4532</v>
      </c>
      <c r="R2438" s="36">
        <v>4565</v>
      </c>
      <c r="S2438" s="36">
        <v>4233</v>
      </c>
      <c r="T2438" s="66">
        <v>-4.4999999999999998E-2</v>
      </c>
      <c r="U2438" s="66">
        <v>2.5000000000000001E-3</v>
      </c>
      <c r="V2438" s="66">
        <v>-5.1900000000000002E-2</v>
      </c>
      <c r="W2438" s="66">
        <v>2.24E-2</v>
      </c>
      <c r="X2438" s="1">
        <v>39135100</v>
      </c>
      <c r="Y2438" s="1">
        <v>169255754</v>
      </c>
      <c r="Z2438" s="1">
        <v>7682981</v>
      </c>
      <c r="AA2438" t="s">
        <v>389</v>
      </c>
      <c r="AB2438" t="s">
        <v>632</v>
      </c>
      <c r="AC2438">
        <v>28.66</v>
      </c>
      <c r="AD2438">
        <v>12.78</v>
      </c>
      <c r="AE2438">
        <v>0.88</v>
      </c>
      <c r="AF2438" t="s">
        <v>230</v>
      </c>
      <c r="AG2438" s="1">
        <v>743700</v>
      </c>
      <c r="AH2438" s="36">
        <v>4328</v>
      </c>
      <c r="AI2438" s="1">
        <v>7900</v>
      </c>
      <c r="AJ2438" s="36">
        <v>4326</v>
      </c>
      <c r="AK2438" s="1">
        <v>4100</v>
      </c>
      <c r="AL2438" s="2">
        <v>0.63680555555555551</v>
      </c>
      <c r="AM2438" s="3">
        <v>46241</v>
      </c>
      <c r="AN2438" t="s">
        <v>298</v>
      </c>
      <c r="AO2438" t="s">
        <v>382</v>
      </c>
    </row>
    <row r="2439" spans="1:41">
      <c r="A2439" s="8">
        <v>46139</v>
      </c>
      <c r="B2439" s="67">
        <v>4062.23</v>
      </c>
      <c r="C2439" s="67">
        <v>1.27</v>
      </c>
      <c r="D2439" s="67">
        <v>65070</v>
      </c>
      <c r="E2439" s="67">
        <v>0.79</v>
      </c>
      <c r="F2439" s="69">
        <v>6038</v>
      </c>
      <c r="G2439" t="s">
        <v>61</v>
      </c>
      <c r="H2439">
        <v>0</v>
      </c>
      <c r="I2439" t="s">
        <v>347</v>
      </c>
      <c r="J2439" t="s">
        <v>289</v>
      </c>
      <c r="K2439" t="s">
        <v>295</v>
      </c>
      <c r="L2439">
        <v>822</v>
      </c>
      <c r="M2439">
        <v>4</v>
      </c>
      <c r="N2439" s="66">
        <v>4.8999999999999998E-3</v>
      </c>
      <c r="O2439">
        <v>818</v>
      </c>
      <c r="P2439" s="66">
        <v>4.7999999999999996E-3</v>
      </c>
      <c r="Q2439">
        <v>818</v>
      </c>
      <c r="R2439">
        <v>827</v>
      </c>
      <c r="S2439">
        <v>818</v>
      </c>
      <c r="T2439" s="66">
        <v>4.7999999999999996E-3</v>
      </c>
      <c r="U2439" s="66">
        <v>0</v>
      </c>
      <c r="V2439" s="66">
        <v>-6.0000000000000001E-3</v>
      </c>
      <c r="W2439" s="66">
        <v>4.7999999999999996E-3</v>
      </c>
      <c r="X2439" s="1">
        <v>4000</v>
      </c>
      <c r="Y2439" s="1">
        <v>3293</v>
      </c>
      <c r="Z2439" s="1">
        <v>4161</v>
      </c>
      <c r="AA2439" t="s">
        <v>391</v>
      </c>
      <c r="AB2439" t="s">
        <v>711</v>
      </c>
      <c r="AC2439">
        <v>11.86</v>
      </c>
      <c r="AD2439">
        <v>0.82</v>
      </c>
      <c r="AE2439">
        <v>2.8</v>
      </c>
      <c r="AF2439" t="s">
        <v>230</v>
      </c>
      <c r="AG2439">
        <v>100</v>
      </c>
      <c r="AH2439">
        <v>825</v>
      </c>
      <c r="AI2439">
        <v>200</v>
      </c>
      <c r="AJ2439">
        <v>822</v>
      </c>
      <c r="AK2439">
        <v>300</v>
      </c>
      <c r="AL2439" s="2">
        <v>0.62013888888888891</v>
      </c>
      <c r="AM2439" s="3">
        <v>46248</v>
      </c>
      <c r="AN2439" t="s">
        <v>350</v>
      </c>
      <c r="AO2439" t="s">
        <v>313</v>
      </c>
    </row>
    <row r="2440" spans="1:41">
      <c r="A2440" s="8">
        <v>46139</v>
      </c>
      <c r="B2440" s="67">
        <v>4062.23</v>
      </c>
      <c r="C2440" s="67">
        <v>1.27</v>
      </c>
      <c r="D2440" s="67">
        <v>65070</v>
      </c>
      <c r="E2440" s="67">
        <v>0.79</v>
      </c>
      <c r="F2440" s="69">
        <v>6156</v>
      </c>
      <c r="G2440" t="s">
        <v>62</v>
      </c>
      <c r="H2440">
        <v>0</v>
      </c>
      <c r="I2440" t="s">
        <v>314</v>
      </c>
      <c r="J2440" t="s">
        <v>323</v>
      </c>
      <c r="K2440" t="s">
        <v>290</v>
      </c>
      <c r="L2440" s="36">
        <v>1789</v>
      </c>
      <c r="M2440">
        <v>15</v>
      </c>
      <c r="N2440" s="66">
        <v>8.5000000000000006E-3</v>
      </c>
      <c r="O2440" s="36">
        <v>1774</v>
      </c>
      <c r="P2440" s="66">
        <v>8.3999999999999995E-3</v>
      </c>
      <c r="Q2440" s="36">
        <v>1771</v>
      </c>
      <c r="R2440" s="36">
        <v>1795</v>
      </c>
      <c r="S2440" s="36">
        <v>1766</v>
      </c>
      <c r="T2440" s="66">
        <v>1.01E-2</v>
      </c>
      <c r="U2440" s="66">
        <v>7.3000000000000001E-3</v>
      </c>
      <c r="V2440" s="66">
        <v>-3.3E-3</v>
      </c>
      <c r="W2440" s="66">
        <v>1.2999999999999999E-2</v>
      </c>
      <c r="X2440" s="1">
        <v>10400</v>
      </c>
      <c r="Y2440" s="1">
        <v>18546</v>
      </c>
      <c r="Z2440" s="1">
        <v>9481</v>
      </c>
      <c r="AA2440" t="s">
        <v>393</v>
      </c>
      <c r="AB2440" t="s">
        <v>697</v>
      </c>
      <c r="AC2440">
        <v>53.08</v>
      </c>
      <c r="AD2440">
        <v>1.25</v>
      </c>
      <c r="AE2440">
        <v>5.59</v>
      </c>
      <c r="AF2440">
        <v>1.3</v>
      </c>
      <c r="AG2440">
        <v>300</v>
      </c>
      <c r="AH2440" s="36">
        <v>1790</v>
      </c>
      <c r="AI2440">
        <v>400</v>
      </c>
      <c r="AJ2440" s="36">
        <v>1783</v>
      </c>
      <c r="AK2440">
        <v>100</v>
      </c>
      <c r="AL2440" s="2">
        <v>0.63472222222222219</v>
      </c>
      <c r="AM2440" s="3">
        <v>46244</v>
      </c>
      <c r="AN2440" t="s">
        <v>350</v>
      </c>
      <c r="AO2440" t="s">
        <v>395</v>
      </c>
    </row>
    <row r="2441" spans="1:41">
      <c r="A2441" s="8">
        <v>46139</v>
      </c>
      <c r="B2441" s="67">
        <v>4062.23</v>
      </c>
      <c r="C2441" s="67">
        <v>1.27</v>
      </c>
      <c r="D2441" s="67">
        <v>65070</v>
      </c>
      <c r="E2441" s="67">
        <v>0.79</v>
      </c>
      <c r="F2441" s="69">
        <v>6178</v>
      </c>
      <c r="G2441" t="s">
        <v>63</v>
      </c>
      <c r="H2441">
        <v>0</v>
      </c>
      <c r="I2441" t="s">
        <v>288</v>
      </c>
      <c r="J2441" t="s">
        <v>289</v>
      </c>
      <c r="K2441" t="s">
        <v>290</v>
      </c>
      <c r="L2441" s="36">
        <v>2530</v>
      </c>
      <c r="M2441">
        <v>44.5</v>
      </c>
      <c r="N2441" s="66">
        <v>1.7899999999999999E-2</v>
      </c>
      <c r="O2441" s="36">
        <v>2485.5</v>
      </c>
      <c r="P2441" s="66">
        <v>1.7899999999999999E-2</v>
      </c>
      <c r="Q2441" s="36">
        <v>2499.5</v>
      </c>
      <c r="R2441" s="36">
        <v>2539.5</v>
      </c>
      <c r="S2441" s="36">
        <v>2495.5</v>
      </c>
      <c r="T2441" s="66">
        <v>1.2200000000000001E-2</v>
      </c>
      <c r="U2441" s="66">
        <v>4.3E-3</v>
      </c>
      <c r="V2441" s="66">
        <v>-3.7000000000000002E-3</v>
      </c>
      <c r="W2441" s="66">
        <v>1.38E-2</v>
      </c>
      <c r="X2441" s="1">
        <v>3920300</v>
      </c>
      <c r="Y2441" s="1">
        <v>9871669</v>
      </c>
      <c r="Z2441" s="1">
        <v>7104732</v>
      </c>
      <c r="AA2441" t="s">
        <v>894</v>
      </c>
      <c r="AB2441" t="s">
        <v>397</v>
      </c>
      <c r="AC2441">
        <v>18.2</v>
      </c>
      <c r="AD2441">
        <v>0.73</v>
      </c>
      <c r="AE2441">
        <v>2.37</v>
      </c>
      <c r="AF2441" t="s">
        <v>230</v>
      </c>
      <c r="AG2441" s="1">
        <v>92100</v>
      </c>
      <c r="AH2441" s="36">
        <v>2529.5</v>
      </c>
      <c r="AI2441" s="1">
        <v>1700</v>
      </c>
      <c r="AJ2441" s="36">
        <v>2529</v>
      </c>
      <c r="AK2441" s="1">
        <v>3600</v>
      </c>
      <c r="AL2441" s="2">
        <v>0.63680555555555551</v>
      </c>
      <c r="AM2441" s="3">
        <v>46241</v>
      </c>
      <c r="AN2441" t="s">
        <v>298</v>
      </c>
      <c r="AO2441" t="s">
        <v>313</v>
      </c>
    </row>
    <row r="2442" spans="1:41">
      <c r="A2442" s="8">
        <v>46139</v>
      </c>
      <c r="B2442" s="67">
        <v>4062.23</v>
      </c>
      <c r="C2442" s="67">
        <v>1.27</v>
      </c>
      <c r="D2442" s="67">
        <v>65070</v>
      </c>
      <c r="E2442" s="67">
        <v>0.79</v>
      </c>
      <c r="F2442" s="69">
        <v>6208</v>
      </c>
      <c r="G2442" t="s">
        <v>64</v>
      </c>
      <c r="H2442">
        <v>0</v>
      </c>
      <c r="I2442" t="s">
        <v>314</v>
      </c>
      <c r="J2442" t="s">
        <v>289</v>
      </c>
      <c r="K2442" t="s">
        <v>295</v>
      </c>
      <c r="L2442" s="36">
        <v>1654</v>
      </c>
      <c r="M2442">
        <v>30</v>
      </c>
      <c r="N2442" s="66">
        <v>1.8499999999999999E-2</v>
      </c>
      <c r="O2442" s="36">
        <v>1624</v>
      </c>
      <c r="P2442" s="66">
        <v>1.84E-2</v>
      </c>
      <c r="Q2442" s="36">
        <v>1648</v>
      </c>
      <c r="R2442" s="36">
        <v>1657</v>
      </c>
      <c r="S2442" s="36">
        <v>1605</v>
      </c>
      <c r="T2442" s="66">
        <v>3.5999999999999999E-3</v>
      </c>
      <c r="U2442" s="66">
        <v>1.5299999999999999E-2</v>
      </c>
      <c r="V2442" s="66">
        <v>-1.8E-3</v>
      </c>
      <c r="W2442" s="66">
        <v>3.0499999999999999E-2</v>
      </c>
      <c r="X2442" s="1">
        <v>40700</v>
      </c>
      <c r="Y2442" s="1">
        <v>66383</v>
      </c>
      <c r="Z2442" s="1">
        <v>10562</v>
      </c>
      <c r="AA2442" t="s">
        <v>398</v>
      </c>
      <c r="AB2442" t="s">
        <v>399</v>
      </c>
      <c r="AC2442">
        <v>16.12</v>
      </c>
      <c r="AD2442">
        <v>1.68</v>
      </c>
      <c r="AE2442">
        <v>1.21</v>
      </c>
      <c r="AF2442">
        <v>1.9</v>
      </c>
      <c r="AG2442">
        <v>0</v>
      </c>
      <c r="AH2442" s="36">
        <v>1656</v>
      </c>
      <c r="AI2442">
        <v>200</v>
      </c>
      <c r="AJ2442" s="36">
        <v>1653</v>
      </c>
      <c r="AK2442">
        <v>100</v>
      </c>
      <c r="AL2442" s="2">
        <v>0.63611111111111107</v>
      </c>
      <c r="AM2442" s="3">
        <v>46241</v>
      </c>
      <c r="AN2442" t="s">
        <v>298</v>
      </c>
      <c r="AO2442" t="s">
        <v>395</v>
      </c>
    </row>
    <row r="2443" spans="1:41">
      <c r="A2443" s="8">
        <v>46139</v>
      </c>
      <c r="B2443" s="67">
        <v>4062.23</v>
      </c>
      <c r="C2443" s="67">
        <v>1.27</v>
      </c>
      <c r="D2443" s="67">
        <v>65070</v>
      </c>
      <c r="E2443" s="67">
        <v>0.79</v>
      </c>
      <c r="F2443" s="69">
        <v>6356</v>
      </c>
      <c r="G2443" t="s">
        <v>65</v>
      </c>
      <c r="H2443">
        <v>0</v>
      </c>
      <c r="I2443" t="s">
        <v>314</v>
      </c>
      <c r="J2443" t="s">
        <v>289</v>
      </c>
      <c r="K2443" t="s">
        <v>290</v>
      </c>
      <c r="L2443" s="36">
        <v>1389</v>
      </c>
      <c r="M2443">
        <v>27</v>
      </c>
      <c r="N2443" s="66">
        <v>1.9800000000000002E-2</v>
      </c>
      <c r="O2443" s="36">
        <v>1362</v>
      </c>
      <c r="P2443" s="66">
        <v>1.9800000000000002E-2</v>
      </c>
      <c r="Q2443" s="36">
        <v>1367</v>
      </c>
      <c r="R2443" s="36">
        <v>1400</v>
      </c>
      <c r="S2443" s="36">
        <v>1325</v>
      </c>
      <c r="T2443" s="66">
        <v>1.6E-2</v>
      </c>
      <c r="U2443" s="66">
        <v>2.1999999999999999E-2</v>
      </c>
      <c r="V2443" s="66">
        <v>-7.7999999999999996E-3</v>
      </c>
      <c r="W2443" s="66">
        <v>4.8300000000000003E-2</v>
      </c>
      <c r="X2443" s="1">
        <v>187300</v>
      </c>
      <c r="Y2443" s="1">
        <v>254533</v>
      </c>
      <c r="Z2443" s="1">
        <v>19834</v>
      </c>
      <c r="AA2443" t="s">
        <v>400</v>
      </c>
      <c r="AB2443" t="s">
        <v>401</v>
      </c>
      <c r="AC2443">
        <v>11.23</v>
      </c>
      <c r="AD2443">
        <v>1.36</v>
      </c>
      <c r="AE2443">
        <v>0.72</v>
      </c>
      <c r="AF2443" t="s">
        <v>230</v>
      </c>
      <c r="AG2443" s="1">
        <v>2400</v>
      </c>
      <c r="AH2443" s="36">
        <v>1390</v>
      </c>
      <c r="AI2443">
        <v>300</v>
      </c>
      <c r="AJ2443" s="36">
        <v>1388</v>
      </c>
      <c r="AK2443">
        <v>400</v>
      </c>
      <c r="AL2443" s="2">
        <v>0.63680555555555551</v>
      </c>
      <c r="AN2443" t="s">
        <v>298</v>
      </c>
      <c r="AO2443" t="s">
        <v>395</v>
      </c>
    </row>
    <row r="2444" spans="1:41">
      <c r="A2444" s="8">
        <v>46139</v>
      </c>
      <c r="B2444" s="67">
        <v>4062.23</v>
      </c>
      <c r="C2444" s="67">
        <v>1.27</v>
      </c>
      <c r="D2444" s="67">
        <v>65070</v>
      </c>
      <c r="E2444" s="67">
        <v>0.79</v>
      </c>
      <c r="F2444" s="69">
        <v>6378</v>
      </c>
      <c r="G2444" t="s">
        <v>66</v>
      </c>
      <c r="H2444">
        <v>0</v>
      </c>
      <c r="I2444" t="s">
        <v>314</v>
      </c>
      <c r="J2444" t="s">
        <v>289</v>
      </c>
      <c r="K2444" t="s">
        <v>290</v>
      </c>
      <c r="L2444" s="36">
        <v>1219</v>
      </c>
      <c r="M2444">
        <v>18</v>
      </c>
      <c r="N2444" s="66">
        <v>1.4999999999999999E-2</v>
      </c>
      <c r="O2444" s="36">
        <v>1201</v>
      </c>
      <c r="P2444" s="66">
        <v>1.49E-2</v>
      </c>
      <c r="Q2444" s="36">
        <v>1215</v>
      </c>
      <c r="R2444" s="36">
        <v>1226</v>
      </c>
      <c r="S2444" s="36">
        <v>1202</v>
      </c>
      <c r="T2444" s="66">
        <v>3.2000000000000002E-3</v>
      </c>
      <c r="U2444" s="66">
        <v>2.3999999999999998E-3</v>
      </c>
      <c r="V2444" s="66">
        <v>-5.7000000000000002E-3</v>
      </c>
      <c r="W2444" s="66">
        <v>1.41E-2</v>
      </c>
      <c r="X2444" s="1">
        <v>82000</v>
      </c>
      <c r="Y2444" s="1">
        <v>99894</v>
      </c>
      <c r="Z2444" s="1">
        <v>25111</v>
      </c>
      <c r="AA2444" t="s">
        <v>402</v>
      </c>
      <c r="AB2444" t="s">
        <v>634</v>
      </c>
      <c r="AC2444">
        <v>12.69</v>
      </c>
      <c r="AD2444">
        <v>1.1299999999999999</v>
      </c>
      <c r="AE2444">
        <v>3.36</v>
      </c>
      <c r="AF2444" t="s">
        <v>230</v>
      </c>
      <c r="AG2444">
        <v>0</v>
      </c>
      <c r="AH2444" s="36">
        <v>1220</v>
      </c>
      <c r="AI2444">
        <v>300</v>
      </c>
      <c r="AJ2444" s="36">
        <v>1218</v>
      </c>
      <c r="AK2444">
        <v>600</v>
      </c>
      <c r="AL2444" s="2">
        <v>0.63680555555555551</v>
      </c>
      <c r="AM2444" s="3">
        <v>46241</v>
      </c>
      <c r="AN2444" t="s">
        <v>298</v>
      </c>
      <c r="AO2444" t="s">
        <v>395</v>
      </c>
    </row>
    <row r="2445" spans="1:41">
      <c r="A2445" s="8">
        <v>46139</v>
      </c>
      <c r="B2445" s="67">
        <v>4062.23</v>
      </c>
      <c r="C2445" s="67">
        <v>1.27</v>
      </c>
      <c r="D2445" s="67">
        <v>65070</v>
      </c>
      <c r="E2445" s="67">
        <v>0.79</v>
      </c>
      <c r="F2445" s="69">
        <v>6526</v>
      </c>
      <c r="G2445" t="s">
        <v>67</v>
      </c>
      <c r="H2445">
        <v>0</v>
      </c>
      <c r="I2445" t="s">
        <v>288</v>
      </c>
      <c r="J2445" t="s">
        <v>289</v>
      </c>
      <c r="K2445" t="s">
        <v>295</v>
      </c>
      <c r="L2445" s="36">
        <v>2390.5</v>
      </c>
      <c r="M2445">
        <v>-2</v>
      </c>
      <c r="N2445" s="66">
        <v>-8.0000000000000004E-4</v>
      </c>
      <c r="O2445" s="36">
        <v>2392.5</v>
      </c>
      <c r="P2445" s="66">
        <v>-8.0000000000000004E-4</v>
      </c>
      <c r="Q2445" s="36">
        <v>2414.5</v>
      </c>
      <c r="R2445" s="36">
        <v>2447.5</v>
      </c>
      <c r="S2445" s="36">
        <v>2358</v>
      </c>
      <c r="T2445" s="66">
        <v>-9.9000000000000008E-3</v>
      </c>
      <c r="U2445" s="66">
        <v>-2.0000000000000001E-4</v>
      </c>
      <c r="V2445" s="66">
        <v>-2.3199999999999998E-2</v>
      </c>
      <c r="W2445" s="66">
        <v>1.37E-2</v>
      </c>
      <c r="X2445" s="1">
        <v>5577700</v>
      </c>
      <c r="Y2445" s="1">
        <v>13369314</v>
      </c>
      <c r="Z2445" s="1">
        <v>430237</v>
      </c>
      <c r="AA2445" t="s">
        <v>584</v>
      </c>
      <c r="AB2445" t="s">
        <v>405</v>
      </c>
      <c r="AC2445">
        <v>41.93</v>
      </c>
      <c r="AD2445">
        <v>3.14</v>
      </c>
      <c r="AE2445">
        <v>2.09</v>
      </c>
      <c r="AF2445" t="s">
        <v>230</v>
      </c>
      <c r="AG2445" s="1">
        <v>82500</v>
      </c>
      <c r="AH2445" s="36">
        <v>2391</v>
      </c>
      <c r="AI2445" s="1">
        <v>1500</v>
      </c>
      <c r="AJ2445" s="36">
        <v>2390</v>
      </c>
      <c r="AK2445" s="1">
        <v>1100</v>
      </c>
      <c r="AL2445" s="2">
        <v>0.63680555555555551</v>
      </c>
      <c r="AM2445" s="3">
        <v>46232</v>
      </c>
      <c r="AN2445" t="s">
        <v>298</v>
      </c>
      <c r="AO2445" t="s">
        <v>344</v>
      </c>
    </row>
    <row r="2446" spans="1:41">
      <c r="A2446" s="8">
        <v>46139</v>
      </c>
      <c r="B2446" s="67">
        <v>4062.23</v>
      </c>
      <c r="C2446" s="67">
        <v>1.27</v>
      </c>
      <c r="D2446" s="67">
        <v>65070</v>
      </c>
      <c r="E2446" s="67">
        <v>0.79</v>
      </c>
      <c r="F2446" s="69">
        <v>6586</v>
      </c>
      <c r="G2446" t="s">
        <v>68</v>
      </c>
      <c r="H2446">
        <v>0</v>
      </c>
      <c r="I2446" t="s">
        <v>288</v>
      </c>
      <c r="J2446" t="s">
        <v>289</v>
      </c>
      <c r="K2446" t="s">
        <v>290</v>
      </c>
      <c r="L2446" s="36">
        <v>5830</v>
      </c>
      <c r="M2446">
        <v>207</v>
      </c>
      <c r="N2446" s="66">
        <v>3.6799999999999999E-2</v>
      </c>
      <c r="O2446" s="36">
        <v>5623</v>
      </c>
      <c r="P2446" s="66">
        <v>3.6799999999999999E-2</v>
      </c>
      <c r="Q2446" s="36">
        <v>5750</v>
      </c>
      <c r="R2446" s="36">
        <v>5838</v>
      </c>
      <c r="S2446" s="36">
        <v>5697</v>
      </c>
      <c r="T2446" s="66">
        <v>1.3899999999999999E-2</v>
      </c>
      <c r="U2446" s="66">
        <v>3.3999999999999998E-3</v>
      </c>
      <c r="V2446" s="66">
        <v>-1.2999999999999999E-3</v>
      </c>
      <c r="W2446" s="66">
        <v>2.3300000000000001E-2</v>
      </c>
      <c r="X2446" s="1">
        <v>385900</v>
      </c>
      <c r="Y2446" s="1">
        <v>2233245</v>
      </c>
      <c r="Z2446" s="1">
        <v>1632502</v>
      </c>
      <c r="AA2446" t="s">
        <v>406</v>
      </c>
      <c r="AB2446" t="s">
        <v>407</v>
      </c>
      <c r="AC2446">
        <v>18.54</v>
      </c>
      <c r="AD2446">
        <v>1.51</v>
      </c>
      <c r="AE2446">
        <v>2.71</v>
      </c>
      <c r="AF2446" t="s">
        <v>230</v>
      </c>
      <c r="AG2446" s="1">
        <v>7000</v>
      </c>
      <c r="AH2446" s="36">
        <v>5830</v>
      </c>
      <c r="AI2446">
        <v>800</v>
      </c>
      <c r="AJ2446" s="36">
        <v>5828</v>
      </c>
      <c r="AK2446">
        <v>700</v>
      </c>
      <c r="AL2446" s="2">
        <v>0.63611111111111107</v>
      </c>
      <c r="AM2446" s="3">
        <v>46232</v>
      </c>
      <c r="AN2446" t="s">
        <v>298</v>
      </c>
      <c r="AO2446" t="s">
        <v>395</v>
      </c>
    </row>
    <row r="2447" spans="1:41">
      <c r="A2447" s="8">
        <v>46139</v>
      </c>
      <c r="B2447" s="67">
        <v>4062.23</v>
      </c>
      <c r="C2447" s="67">
        <v>1.27</v>
      </c>
      <c r="D2447" s="67">
        <v>65070</v>
      </c>
      <c r="E2447" s="67">
        <v>0.79</v>
      </c>
      <c r="F2447" s="69">
        <v>6594</v>
      </c>
      <c r="G2447" t="s">
        <v>69</v>
      </c>
      <c r="H2447">
        <v>0</v>
      </c>
      <c r="I2447" t="s">
        <v>288</v>
      </c>
      <c r="J2447" t="s">
        <v>289</v>
      </c>
      <c r="K2447" t="s">
        <v>295</v>
      </c>
      <c r="L2447" s="36">
        <v>2571</v>
      </c>
      <c r="M2447">
        <v>22</v>
      </c>
      <c r="N2447" s="66">
        <v>8.6E-3</v>
      </c>
      <c r="O2447" s="36">
        <v>2549</v>
      </c>
      <c r="P2447" s="66">
        <v>8.6E-3</v>
      </c>
      <c r="Q2447" s="36">
        <v>2538</v>
      </c>
      <c r="R2447" s="36">
        <v>2580</v>
      </c>
      <c r="S2447" s="36">
        <v>2532</v>
      </c>
      <c r="T2447" s="66">
        <v>1.2999999999999999E-2</v>
      </c>
      <c r="U2447" s="66">
        <v>2.3E-3</v>
      </c>
      <c r="V2447" s="66">
        <v>-3.3999999999999998E-3</v>
      </c>
      <c r="W2447" s="66">
        <v>1.54E-2</v>
      </c>
      <c r="X2447" s="1">
        <v>3287800</v>
      </c>
      <c r="Y2447" s="1">
        <v>8418597</v>
      </c>
      <c r="Z2447" s="1">
        <v>3066094</v>
      </c>
      <c r="AA2447" t="s">
        <v>560</v>
      </c>
      <c r="AB2447" t="s">
        <v>409</v>
      </c>
      <c r="AC2447">
        <v>36.83</v>
      </c>
      <c r="AD2447">
        <v>1.67</v>
      </c>
      <c r="AE2447">
        <v>0</v>
      </c>
      <c r="AF2447" t="s">
        <v>230</v>
      </c>
      <c r="AG2447">
        <v>0</v>
      </c>
      <c r="AH2447" s="36">
        <v>2572</v>
      </c>
      <c r="AI2447" s="1">
        <v>5800</v>
      </c>
      <c r="AJ2447" s="36">
        <v>2571</v>
      </c>
      <c r="AK2447" s="1">
        <v>11400</v>
      </c>
      <c r="AL2447" s="2">
        <v>0.63680555555555551</v>
      </c>
      <c r="AN2447" t="s">
        <v>298</v>
      </c>
      <c r="AO2447" t="s">
        <v>344</v>
      </c>
    </row>
    <row r="2448" spans="1:41">
      <c r="A2448" s="8">
        <v>46139</v>
      </c>
      <c r="B2448" s="67">
        <v>4062.23</v>
      </c>
      <c r="C2448" s="67">
        <v>1.27</v>
      </c>
      <c r="D2448" s="67">
        <v>65070</v>
      </c>
      <c r="E2448" s="67">
        <v>0.79</v>
      </c>
      <c r="F2448" s="69">
        <v>6674</v>
      </c>
      <c r="G2448" t="s">
        <v>70</v>
      </c>
      <c r="H2448">
        <v>0</v>
      </c>
      <c r="I2448" t="s">
        <v>288</v>
      </c>
      <c r="J2448" t="s">
        <v>289</v>
      </c>
      <c r="K2448" t="s">
        <v>290</v>
      </c>
      <c r="L2448" s="36">
        <v>5796</v>
      </c>
      <c r="M2448">
        <v>-54</v>
      </c>
      <c r="N2448" s="66">
        <v>-9.1999999999999998E-3</v>
      </c>
      <c r="O2448" s="36">
        <v>5850</v>
      </c>
      <c r="P2448" s="66">
        <v>-9.1999999999999998E-3</v>
      </c>
      <c r="Q2448" s="36">
        <v>5836</v>
      </c>
      <c r="R2448" s="36">
        <v>5850</v>
      </c>
      <c r="S2448" s="36">
        <v>5693</v>
      </c>
      <c r="T2448" s="66">
        <v>-6.7999999999999996E-3</v>
      </c>
      <c r="U2448" s="66">
        <v>1.9E-3</v>
      </c>
      <c r="V2448" s="66">
        <v>-9.1999999999999998E-3</v>
      </c>
      <c r="W2448" s="66">
        <v>1.7999999999999999E-2</v>
      </c>
      <c r="X2448" s="1">
        <v>526000</v>
      </c>
      <c r="Y2448" s="1">
        <v>3046224</v>
      </c>
      <c r="Z2448" s="1">
        <v>582187</v>
      </c>
      <c r="AA2448" t="s">
        <v>679</v>
      </c>
      <c r="AB2448" t="s">
        <v>411</v>
      </c>
      <c r="AC2448">
        <v>15.58</v>
      </c>
      <c r="AD2448">
        <v>1.47</v>
      </c>
      <c r="AE2448">
        <v>1.69</v>
      </c>
      <c r="AF2448" t="s">
        <v>230</v>
      </c>
      <c r="AG2448" s="1">
        <v>18800</v>
      </c>
      <c r="AH2448" s="36">
        <v>5797</v>
      </c>
      <c r="AI2448">
        <v>200</v>
      </c>
      <c r="AJ2448" s="36">
        <v>5796</v>
      </c>
      <c r="AK2448">
        <v>200</v>
      </c>
      <c r="AL2448" s="2">
        <v>0.63680555555555551</v>
      </c>
      <c r="AM2448" s="3">
        <v>46239</v>
      </c>
      <c r="AN2448" t="s">
        <v>298</v>
      </c>
      <c r="AO2448" t="s">
        <v>344</v>
      </c>
    </row>
    <row r="2449" spans="1:41">
      <c r="A2449" s="8">
        <v>46139</v>
      </c>
      <c r="B2449" s="67">
        <v>4062.23</v>
      </c>
      <c r="C2449" s="67">
        <v>1.27</v>
      </c>
      <c r="D2449" s="67">
        <v>65070</v>
      </c>
      <c r="E2449" s="67">
        <v>0.79</v>
      </c>
      <c r="F2449" s="69">
        <v>6758</v>
      </c>
      <c r="G2449" t="s">
        <v>71</v>
      </c>
      <c r="H2449">
        <v>0</v>
      </c>
      <c r="I2449" t="s">
        <v>288</v>
      </c>
      <c r="J2449" t="s">
        <v>289</v>
      </c>
      <c r="K2449" t="s">
        <v>295</v>
      </c>
      <c r="L2449" s="36">
        <v>3560</v>
      </c>
      <c r="M2449">
        <v>151</v>
      </c>
      <c r="N2449" s="66">
        <v>4.4299999999999999E-2</v>
      </c>
      <c r="O2449" s="36">
        <v>3409</v>
      </c>
      <c r="P2449" s="66">
        <v>4.4200000000000003E-2</v>
      </c>
      <c r="Q2449" s="36">
        <v>3453</v>
      </c>
      <c r="R2449" s="36">
        <v>3574</v>
      </c>
      <c r="S2449" s="36">
        <v>3440</v>
      </c>
      <c r="T2449" s="66">
        <v>3.09E-2</v>
      </c>
      <c r="U2449" s="66">
        <v>2.0000000000000001E-4</v>
      </c>
      <c r="V2449" s="66">
        <v>-3.8999999999999998E-3</v>
      </c>
      <c r="W2449" s="66">
        <v>3.4799999999999998E-2</v>
      </c>
      <c r="X2449" s="1">
        <v>11948300</v>
      </c>
      <c r="Y2449" s="1">
        <v>42251929</v>
      </c>
      <c r="Z2449" s="1">
        <v>21236526</v>
      </c>
      <c r="AA2449" t="s">
        <v>412</v>
      </c>
      <c r="AB2449" t="s">
        <v>413</v>
      </c>
      <c r="AC2449">
        <v>18.02</v>
      </c>
      <c r="AD2449">
        <v>2.59</v>
      </c>
      <c r="AE2449">
        <v>0.98</v>
      </c>
      <c r="AF2449" t="s">
        <v>230</v>
      </c>
      <c r="AG2449" s="1">
        <v>396600</v>
      </c>
      <c r="AH2449" s="36">
        <v>3561</v>
      </c>
      <c r="AI2449" s="1">
        <v>7100</v>
      </c>
      <c r="AJ2449" s="36">
        <v>3560</v>
      </c>
      <c r="AK2449" s="1">
        <v>16200</v>
      </c>
      <c r="AL2449" s="2">
        <v>0.63680555555555551</v>
      </c>
      <c r="AM2449" s="3">
        <v>46234</v>
      </c>
      <c r="AN2449" t="s">
        <v>298</v>
      </c>
      <c r="AO2449" t="s">
        <v>344</v>
      </c>
    </row>
    <row r="2450" spans="1:41">
      <c r="A2450" s="8">
        <v>46139</v>
      </c>
      <c r="B2450" s="67">
        <v>4062.23</v>
      </c>
      <c r="C2450" s="67">
        <v>1.27</v>
      </c>
      <c r="D2450" s="67">
        <v>65070</v>
      </c>
      <c r="E2450" s="67">
        <v>0.79</v>
      </c>
      <c r="F2450" s="69">
        <v>6810</v>
      </c>
      <c r="G2450" t="s">
        <v>72</v>
      </c>
      <c r="H2450">
        <v>0</v>
      </c>
      <c r="I2450" t="s">
        <v>288</v>
      </c>
      <c r="J2450" t="s">
        <v>289</v>
      </c>
      <c r="K2450" t="s">
        <v>295</v>
      </c>
      <c r="L2450" s="36">
        <v>2168</v>
      </c>
      <c r="M2450">
        <v>50</v>
      </c>
      <c r="N2450" s="66">
        <v>2.3599999999999999E-2</v>
      </c>
      <c r="O2450" s="36">
        <v>2118</v>
      </c>
      <c r="P2450" s="66">
        <v>2.3599999999999999E-2</v>
      </c>
      <c r="Q2450" s="36">
        <v>2150</v>
      </c>
      <c r="R2450" s="36">
        <v>2172</v>
      </c>
      <c r="S2450" s="36">
        <v>2126</v>
      </c>
      <c r="T2450" s="66">
        <v>8.3000000000000001E-3</v>
      </c>
      <c r="U2450" s="66">
        <v>0</v>
      </c>
      <c r="V2450" s="66">
        <v>-1.8E-3</v>
      </c>
      <c r="W2450" s="66">
        <v>1.9699999999999999E-2</v>
      </c>
      <c r="X2450" s="1">
        <v>100600</v>
      </c>
      <c r="Y2450" s="1">
        <v>216755</v>
      </c>
      <c r="Z2450" s="1">
        <v>88159</v>
      </c>
      <c r="AA2450" t="s">
        <v>414</v>
      </c>
      <c r="AB2450" t="s">
        <v>415</v>
      </c>
      <c r="AC2450">
        <v>11.92</v>
      </c>
      <c r="AD2450">
        <v>0.91</v>
      </c>
      <c r="AE2450">
        <v>2.58</v>
      </c>
      <c r="AF2450" t="s">
        <v>230</v>
      </c>
      <c r="AG2450" s="1">
        <v>20300</v>
      </c>
      <c r="AH2450" s="36">
        <v>2168</v>
      </c>
      <c r="AI2450">
        <v>400</v>
      </c>
      <c r="AJ2450" s="36">
        <v>2167</v>
      </c>
      <c r="AK2450">
        <v>800</v>
      </c>
      <c r="AL2450" s="2">
        <v>0.63611111111111107</v>
      </c>
      <c r="AM2450" s="3">
        <v>46234</v>
      </c>
      <c r="AN2450" t="s">
        <v>298</v>
      </c>
      <c r="AO2450" t="s">
        <v>344</v>
      </c>
    </row>
    <row r="2451" spans="1:41">
      <c r="A2451" s="8">
        <v>46139</v>
      </c>
      <c r="B2451" s="67">
        <v>4062.23</v>
      </c>
      <c r="C2451" s="67">
        <v>1.27</v>
      </c>
      <c r="D2451" s="67">
        <v>65070</v>
      </c>
      <c r="E2451" s="67">
        <v>0.79</v>
      </c>
      <c r="F2451" s="69">
        <v>6841</v>
      </c>
      <c r="G2451" t="s">
        <v>73</v>
      </c>
      <c r="H2451">
        <v>0</v>
      </c>
      <c r="I2451" t="s">
        <v>288</v>
      </c>
      <c r="J2451" t="s">
        <v>289</v>
      </c>
      <c r="K2451" t="s">
        <v>290</v>
      </c>
      <c r="L2451" s="36">
        <v>5998</v>
      </c>
      <c r="M2451">
        <v>206</v>
      </c>
      <c r="N2451" s="66">
        <v>3.56E-2</v>
      </c>
      <c r="O2451" s="36">
        <v>5792</v>
      </c>
      <c r="P2451" s="66">
        <v>3.5499999999999997E-2</v>
      </c>
      <c r="Q2451" s="36">
        <v>5973</v>
      </c>
      <c r="R2451" s="36">
        <v>6020</v>
      </c>
      <c r="S2451" s="36">
        <v>5881</v>
      </c>
      <c r="T2451" s="66">
        <v>4.1000000000000003E-3</v>
      </c>
      <c r="U2451" s="66">
        <v>-1E-4</v>
      </c>
      <c r="V2451" s="66">
        <v>-3.5999999999999999E-3</v>
      </c>
      <c r="W2451" s="66">
        <v>1.9800000000000002E-2</v>
      </c>
      <c r="X2451" s="1">
        <v>838400</v>
      </c>
      <c r="Y2451" s="1">
        <v>5000743</v>
      </c>
      <c r="Z2451" s="1">
        <v>1542692</v>
      </c>
      <c r="AA2451" t="s">
        <v>416</v>
      </c>
      <c r="AB2451" t="s">
        <v>635</v>
      </c>
      <c r="AC2451">
        <v>25.68</v>
      </c>
      <c r="AD2451">
        <v>2.93</v>
      </c>
      <c r="AE2451">
        <v>1.53</v>
      </c>
      <c r="AF2451" t="s">
        <v>230</v>
      </c>
      <c r="AG2451" s="1">
        <v>8200</v>
      </c>
      <c r="AH2451" s="36">
        <v>5999</v>
      </c>
      <c r="AI2451">
        <v>200</v>
      </c>
      <c r="AJ2451" s="36">
        <v>5998</v>
      </c>
      <c r="AK2451">
        <v>100</v>
      </c>
      <c r="AL2451" s="2">
        <v>0.63680555555555551</v>
      </c>
      <c r="AM2451" s="3">
        <v>46238</v>
      </c>
      <c r="AN2451" t="s">
        <v>298</v>
      </c>
      <c r="AO2451" t="s">
        <v>344</v>
      </c>
    </row>
    <row r="2452" spans="1:41">
      <c r="A2452" s="8">
        <v>46139</v>
      </c>
      <c r="B2452" s="67">
        <v>4062.23</v>
      </c>
      <c r="C2452" s="67">
        <v>1.27</v>
      </c>
      <c r="D2452" s="67">
        <v>65070</v>
      </c>
      <c r="E2452" s="67">
        <v>0.79</v>
      </c>
      <c r="F2452" s="69">
        <v>6890</v>
      </c>
      <c r="G2452" t="s">
        <v>74</v>
      </c>
      <c r="H2452">
        <v>0</v>
      </c>
      <c r="I2452" t="s">
        <v>314</v>
      </c>
      <c r="J2452" t="s">
        <v>289</v>
      </c>
      <c r="K2452" t="s">
        <v>290</v>
      </c>
      <c r="L2452" s="36">
        <v>8660</v>
      </c>
      <c r="M2452">
        <v>-260</v>
      </c>
      <c r="N2452" s="66">
        <v>-2.9100000000000001E-2</v>
      </c>
      <c r="O2452" s="36">
        <v>8920</v>
      </c>
      <c r="P2452" s="66">
        <v>-2.9100000000000001E-2</v>
      </c>
      <c r="Q2452" s="36">
        <v>9080</v>
      </c>
      <c r="R2452" s="36">
        <v>9100</v>
      </c>
      <c r="S2452" s="36">
        <v>8470</v>
      </c>
      <c r="T2452" s="66">
        <v>-4.6199999999999998E-2</v>
      </c>
      <c r="U2452" s="66">
        <v>-1.0200000000000001E-2</v>
      </c>
      <c r="V2452" s="66">
        <v>-4.8300000000000003E-2</v>
      </c>
      <c r="W2452" s="66">
        <v>2.24E-2</v>
      </c>
      <c r="X2452" s="1">
        <v>2018500</v>
      </c>
      <c r="Y2452" s="1">
        <v>17561021</v>
      </c>
      <c r="Z2452" s="1">
        <v>456488</v>
      </c>
      <c r="AA2452" t="s">
        <v>680</v>
      </c>
      <c r="AB2452" t="s">
        <v>419</v>
      </c>
      <c r="AC2452">
        <v>19.78</v>
      </c>
      <c r="AD2452">
        <v>1.56</v>
      </c>
      <c r="AE2452">
        <v>2.31</v>
      </c>
      <c r="AF2452" t="s">
        <v>230</v>
      </c>
      <c r="AG2452" s="1">
        <v>60700</v>
      </c>
      <c r="AH2452" s="36">
        <v>8670</v>
      </c>
      <c r="AI2452" s="1">
        <v>2200</v>
      </c>
      <c r="AJ2452" s="36">
        <v>8660</v>
      </c>
      <c r="AK2452" s="1">
        <v>1500</v>
      </c>
      <c r="AL2452" s="2">
        <v>0.63680555555555551</v>
      </c>
      <c r="AM2452" s="3">
        <v>46248</v>
      </c>
      <c r="AN2452" t="s">
        <v>293</v>
      </c>
      <c r="AO2452" t="s">
        <v>344</v>
      </c>
    </row>
    <row r="2453" spans="1:41">
      <c r="A2453" s="8">
        <v>46139</v>
      </c>
      <c r="B2453" s="67">
        <v>4062.23</v>
      </c>
      <c r="C2453" s="67">
        <v>1.27</v>
      </c>
      <c r="D2453" s="67">
        <v>65070</v>
      </c>
      <c r="E2453" s="67">
        <v>0.79</v>
      </c>
      <c r="F2453" s="69">
        <v>6925</v>
      </c>
      <c r="G2453" t="s">
        <v>75</v>
      </c>
      <c r="H2453">
        <v>0</v>
      </c>
      <c r="I2453" t="s">
        <v>288</v>
      </c>
      <c r="J2453" t="s">
        <v>289</v>
      </c>
      <c r="K2453" t="s">
        <v>295</v>
      </c>
      <c r="L2453" s="36">
        <v>4140</v>
      </c>
      <c r="M2453">
        <v>-24</v>
      </c>
      <c r="N2453" s="66">
        <v>-5.7999999999999996E-3</v>
      </c>
      <c r="O2453" s="36">
        <v>4164</v>
      </c>
      <c r="P2453" s="66">
        <v>-5.7000000000000002E-3</v>
      </c>
      <c r="Q2453" s="36">
        <v>4164</v>
      </c>
      <c r="R2453" s="36">
        <v>4189</v>
      </c>
      <c r="S2453" s="36">
        <v>4067</v>
      </c>
      <c r="T2453" s="66">
        <v>-5.7000000000000002E-3</v>
      </c>
      <c r="U2453" s="66">
        <v>-6.9999999999999999E-4</v>
      </c>
      <c r="V2453" s="66">
        <v>-1.1599999999999999E-2</v>
      </c>
      <c r="W2453" s="66">
        <v>1.7899999999999999E-2</v>
      </c>
      <c r="X2453" s="1">
        <v>137300</v>
      </c>
      <c r="Y2453" s="1">
        <v>567825</v>
      </c>
      <c r="Z2453" s="1">
        <v>345690</v>
      </c>
      <c r="AA2453" t="s">
        <v>698</v>
      </c>
      <c r="AB2453" t="s">
        <v>421</v>
      </c>
      <c r="AC2453">
        <v>31.29</v>
      </c>
      <c r="AD2453">
        <v>1.66</v>
      </c>
      <c r="AE2453">
        <v>1.69</v>
      </c>
      <c r="AF2453" t="s">
        <v>230</v>
      </c>
      <c r="AG2453" s="1">
        <v>7900</v>
      </c>
      <c r="AH2453" s="36">
        <v>4142</v>
      </c>
      <c r="AI2453">
        <v>200</v>
      </c>
      <c r="AJ2453" s="36">
        <v>4139</v>
      </c>
      <c r="AK2453">
        <v>300</v>
      </c>
      <c r="AL2453" s="2">
        <v>0.63611111111111107</v>
      </c>
      <c r="AM2453" s="3">
        <v>46238</v>
      </c>
      <c r="AN2453" t="s">
        <v>298</v>
      </c>
      <c r="AO2453" t="s">
        <v>344</v>
      </c>
    </row>
    <row r="2454" spans="1:41">
      <c r="A2454" s="8">
        <v>46139</v>
      </c>
      <c r="B2454" s="67">
        <v>4062.23</v>
      </c>
      <c r="C2454" s="67">
        <v>1.27</v>
      </c>
      <c r="D2454" s="67">
        <v>65070</v>
      </c>
      <c r="E2454" s="67">
        <v>0.79</v>
      </c>
      <c r="F2454" s="69">
        <v>6963</v>
      </c>
      <c r="G2454" t="s">
        <v>76</v>
      </c>
      <c r="H2454">
        <v>0</v>
      </c>
      <c r="I2454" t="s">
        <v>288</v>
      </c>
      <c r="J2454" t="s">
        <v>289</v>
      </c>
      <c r="K2454" t="s">
        <v>290</v>
      </c>
      <c r="L2454" s="36">
        <v>4601</v>
      </c>
      <c r="M2454">
        <v>-87</v>
      </c>
      <c r="N2454" s="66">
        <v>-1.8599999999999998E-2</v>
      </c>
      <c r="O2454" s="36">
        <v>4688</v>
      </c>
      <c r="P2454" s="66">
        <v>-1.8499999999999999E-2</v>
      </c>
      <c r="Q2454" s="36">
        <v>4699</v>
      </c>
      <c r="R2454" s="36">
        <v>4753</v>
      </c>
      <c r="S2454" s="36">
        <v>4519</v>
      </c>
      <c r="T2454" s="66">
        <v>-2.0799999999999999E-2</v>
      </c>
      <c r="U2454" s="66">
        <v>7.6E-3</v>
      </c>
      <c r="V2454" s="66">
        <v>-3.1899999999999998E-2</v>
      </c>
      <c r="W2454" s="66">
        <v>1.8100000000000002E-2</v>
      </c>
      <c r="X2454" s="1">
        <v>2702300</v>
      </c>
      <c r="Y2454" s="1">
        <v>12410067</v>
      </c>
      <c r="Z2454" s="1">
        <v>1857699</v>
      </c>
      <c r="AA2454" t="s">
        <v>713</v>
      </c>
      <c r="AB2454" t="s">
        <v>423</v>
      </c>
      <c r="AC2454">
        <v>61.26</v>
      </c>
      <c r="AD2454">
        <v>2.34</v>
      </c>
      <c r="AE2454">
        <v>1.0900000000000001</v>
      </c>
      <c r="AF2454" t="s">
        <v>230</v>
      </c>
      <c r="AG2454" s="1">
        <v>40900</v>
      </c>
      <c r="AH2454" s="36">
        <v>4601</v>
      </c>
      <c r="AI2454" s="1">
        <v>1400</v>
      </c>
      <c r="AJ2454" s="36">
        <v>4599</v>
      </c>
      <c r="AK2454">
        <v>400</v>
      </c>
      <c r="AL2454" s="2">
        <v>0.63680555555555551</v>
      </c>
      <c r="AM2454" s="3">
        <v>46239</v>
      </c>
      <c r="AN2454" t="s">
        <v>298</v>
      </c>
      <c r="AO2454" t="s">
        <v>344</v>
      </c>
    </row>
    <row r="2455" spans="1:41">
      <c r="A2455" s="8">
        <v>46139</v>
      </c>
      <c r="B2455" s="67">
        <v>4062.23</v>
      </c>
      <c r="C2455" s="67">
        <v>1.27</v>
      </c>
      <c r="D2455" s="67">
        <v>65070</v>
      </c>
      <c r="E2455" s="67">
        <v>0.79</v>
      </c>
      <c r="F2455" s="69">
        <v>7011</v>
      </c>
      <c r="G2455" t="s">
        <v>77</v>
      </c>
      <c r="H2455">
        <v>0</v>
      </c>
      <c r="I2455" t="s">
        <v>288</v>
      </c>
      <c r="J2455" t="s">
        <v>289</v>
      </c>
      <c r="K2455" t="s">
        <v>290</v>
      </c>
      <c r="L2455" s="36">
        <v>3879</v>
      </c>
      <c r="M2455">
        <v>-66</v>
      </c>
      <c r="N2455" s="66">
        <v>-1.67E-2</v>
      </c>
      <c r="O2455" s="36">
        <v>3945</v>
      </c>
      <c r="P2455" s="66">
        <v>-1.67E-2</v>
      </c>
      <c r="Q2455" s="36">
        <v>3962</v>
      </c>
      <c r="R2455" s="36">
        <v>3981</v>
      </c>
      <c r="S2455" s="36">
        <v>3875</v>
      </c>
      <c r="T2455" s="66">
        <v>-2.0899999999999998E-2</v>
      </c>
      <c r="U2455" s="66">
        <v>-3.5000000000000001E-3</v>
      </c>
      <c r="V2455" s="66">
        <v>-2.5600000000000001E-2</v>
      </c>
      <c r="W2455" s="66">
        <v>1E-3</v>
      </c>
      <c r="X2455" s="1">
        <v>11052300</v>
      </c>
      <c r="Y2455" s="1">
        <v>43155911</v>
      </c>
      <c r="Z2455" s="1">
        <v>13086379</v>
      </c>
      <c r="AA2455" t="s">
        <v>424</v>
      </c>
      <c r="AB2455" t="s">
        <v>636</v>
      </c>
      <c r="AC2455">
        <v>34.29</v>
      </c>
      <c r="AD2455">
        <v>4.22</v>
      </c>
      <c r="AE2455">
        <v>0.75</v>
      </c>
      <c r="AF2455" t="s">
        <v>230</v>
      </c>
      <c r="AG2455" s="1">
        <v>562400</v>
      </c>
      <c r="AH2455" s="36">
        <v>3879</v>
      </c>
      <c r="AI2455" s="1">
        <v>1200</v>
      </c>
      <c r="AJ2455" s="36">
        <v>3878</v>
      </c>
      <c r="AK2455" s="1">
        <v>9600</v>
      </c>
      <c r="AL2455" s="2">
        <v>0.63680555555555551</v>
      </c>
      <c r="AM2455" s="3">
        <v>46238</v>
      </c>
      <c r="AN2455" t="s">
        <v>298</v>
      </c>
      <c r="AO2455" t="s">
        <v>395</v>
      </c>
    </row>
    <row r="2456" spans="1:41">
      <c r="A2456" s="8">
        <v>46139</v>
      </c>
      <c r="B2456" s="67">
        <v>4062.23</v>
      </c>
      <c r="C2456" s="67">
        <v>1.27</v>
      </c>
      <c r="D2456" s="67">
        <v>65070</v>
      </c>
      <c r="E2456" s="67">
        <v>0.79</v>
      </c>
      <c r="F2456" s="69">
        <v>7013</v>
      </c>
      <c r="G2456" t="s">
        <v>78</v>
      </c>
      <c r="H2456">
        <v>0</v>
      </c>
      <c r="I2456" t="s">
        <v>288</v>
      </c>
      <c r="J2456" t="s">
        <v>289</v>
      </c>
      <c r="K2456" t="s">
        <v>290</v>
      </c>
      <c r="L2456" s="36">
        <v>2831.5</v>
      </c>
      <c r="M2456">
        <v>-47</v>
      </c>
      <c r="N2456" s="66">
        <v>-1.6299999999999999E-2</v>
      </c>
      <c r="O2456" s="36">
        <v>2878.5</v>
      </c>
      <c r="P2456" s="66">
        <v>-1.6299999999999999E-2</v>
      </c>
      <c r="Q2456" s="36">
        <v>2889</v>
      </c>
      <c r="R2456" s="36">
        <v>2925</v>
      </c>
      <c r="S2456" s="36">
        <v>2799.5</v>
      </c>
      <c r="T2456" s="66">
        <v>-1.9900000000000001E-2</v>
      </c>
      <c r="U2456" s="66">
        <v>-1.6999999999999999E-3</v>
      </c>
      <c r="V2456" s="66">
        <v>-3.1899999999999998E-2</v>
      </c>
      <c r="W2456" s="66">
        <v>1.14E-2</v>
      </c>
      <c r="X2456" s="1">
        <v>7822800</v>
      </c>
      <c r="Y2456" s="1">
        <v>22178004</v>
      </c>
      <c r="Z2456" s="1">
        <v>3065834</v>
      </c>
      <c r="AA2456" t="s">
        <v>426</v>
      </c>
      <c r="AB2456" t="s">
        <v>637</v>
      </c>
      <c r="AC2456">
        <v>18.190000000000001</v>
      </c>
      <c r="AD2456">
        <v>4.5999999999999996</v>
      </c>
      <c r="AE2456">
        <v>0.81</v>
      </c>
      <c r="AF2456" t="s">
        <v>230</v>
      </c>
      <c r="AG2456" s="1">
        <v>303700</v>
      </c>
      <c r="AH2456" s="36">
        <v>2831.5</v>
      </c>
      <c r="AI2456">
        <v>200</v>
      </c>
      <c r="AJ2456" s="36">
        <v>2831</v>
      </c>
      <c r="AK2456" s="1">
        <v>2200</v>
      </c>
      <c r="AL2456" s="2">
        <v>0.63680555555555551</v>
      </c>
      <c r="AM2456" s="3">
        <v>46239</v>
      </c>
      <c r="AN2456" t="s">
        <v>298</v>
      </c>
      <c r="AO2456" t="s">
        <v>395</v>
      </c>
    </row>
    <row r="2457" spans="1:41">
      <c r="A2457" s="8">
        <v>46139</v>
      </c>
      <c r="B2457" s="67">
        <v>4062.23</v>
      </c>
      <c r="C2457" s="67">
        <v>1.27</v>
      </c>
      <c r="D2457" s="67">
        <v>65070</v>
      </c>
      <c r="E2457" s="67">
        <v>0.79</v>
      </c>
      <c r="F2457" s="69">
        <v>7047</v>
      </c>
      <c r="G2457" t="s">
        <v>79</v>
      </c>
      <c r="H2457">
        <v>0</v>
      </c>
      <c r="I2457" t="s">
        <v>347</v>
      </c>
      <c r="J2457" t="s">
        <v>289</v>
      </c>
      <c r="K2457" t="s">
        <v>295</v>
      </c>
      <c r="L2457" s="36">
        <v>2430</v>
      </c>
      <c r="M2457">
        <v>42</v>
      </c>
      <c r="N2457" s="66">
        <v>1.7600000000000001E-2</v>
      </c>
      <c r="O2457" s="36">
        <v>2388</v>
      </c>
      <c r="P2457" s="66">
        <v>1.7500000000000002E-2</v>
      </c>
      <c r="Q2457" s="36">
        <v>2438</v>
      </c>
      <c r="R2457" s="36">
        <v>2460</v>
      </c>
      <c r="S2457" s="36">
        <v>2384</v>
      </c>
      <c r="T2457" s="66">
        <v>-3.2000000000000002E-3</v>
      </c>
      <c r="U2457" s="66">
        <v>-4.0000000000000001E-3</v>
      </c>
      <c r="V2457" s="66">
        <v>-1.21E-2</v>
      </c>
      <c r="W2457" s="66">
        <v>1.9199999999999998E-2</v>
      </c>
      <c r="X2457" s="1">
        <v>53800</v>
      </c>
      <c r="Y2457" s="1">
        <v>130153</v>
      </c>
      <c r="Z2457" s="1">
        <v>34496</v>
      </c>
      <c r="AA2457" t="s">
        <v>840</v>
      </c>
      <c r="AB2457" t="s">
        <v>638</v>
      </c>
      <c r="AC2457">
        <v>9.6300000000000008</v>
      </c>
      <c r="AD2457">
        <v>3.02</v>
      </c>
      <c r="AE2457">
        <v>0.53</v>
      </c>
      <c r="AF2457" t="s">
        <v>230</v>
      </c>
      <c r="AG2457">
        <v>0</v>
      </c>
      <c r="AH2457" s="36">
        <v>2433</v>
      </c>
      <c r="AI2457">
        <v>400</v>
      </c>
      <c r="AJ2457" s="36">
        <v>2430</v>
      </c>
      <c r="AK2457">
        <v>100</v>
      </c>
      <c r="AL2457" s="2">
        <v>0.63611111111111107</v>
      </c>
      <c r="AM2457" s="3">
        <v>46246</v>
      </c>
      <c r="AN2457" t="s">
        <v>298</v>
      </c>
      <c r="AO2457" t="s">
        <v>313</v>
      </c>
    </row>
    <row r="2458" spans="1:41">
      <c r="A2458" s="8">
        <v>46139</v>
      </c>
      <c r="B2458" s="67">
        <v>4062.23</v>
      </c>
      <c r="C2458" s="67">
        <v>1.27</v>
      </c>
      <c r="D2458" s="67">
        <v>65070</v>
      </c>
      <c r="E2458" s="67">
        <v>0.79</v>
      </c>
      <c r="F2458" s="69">
        <v>7084</v>
      </c>
      <c r="G2458" t="s">
        <v>80</v>
      </c>
      <c r="H2458">
        <v>0</v>
      </c>
      <c r="I2458" t="s">
        <v>347</v>
      </c>
      <c r="J2458" t="s">
        <v>323</v>
      </c>
      <c r="K2458" t="s">
        <v>290</v>
      </c>
      <c r="L2458" s="36">
        <v>2746</v>
      </c>
      <c r="M2458">
        <v>-11</v>
      </c>
      <c r="N2458" s="66">
        <v>-4.0000000000000001E-3</v>
      </c>
      <c r="O2458" s="36">
        <v>2757</v>
      </c>
      <c r="P2458" s="66">
        <v>-3.8999999999999998E-3</v>
      </c>
      <c r="Q2458" s="36">
        <v>2757</v>
      </c>
      <c r="R2458" s="36">
        <v>2757</v>
      </c>
      <c r="S2458" s="36">
        <v>2727</v>
      </c>
      <c r="T2458" s="66">
        <v>-3.8999999999999998E-3</v>
      </c>
      <c r="U2458" s="66">
        <v>2.9999999999999997E-4</v>
      </c>
      <c r="V2458" s="66">
        <v>-3.8999999999999998E-3</v>
      </c>
      <c r="W2458" s="66">
        <v>6.8999999999999999E-3</v>
      </c>
      <c r="X2458" s="1">
        <v>3600</v>
      </c>
      <c r="Y2458" s="1">
        <v>9867</v>
      </c>
      <c r="Z2458" s="1">
        <v>8950</v>
      </c>
      <c r="AA2458" t="s">
        <v>430</v>
      </c>
      <c r="AB2458" t="s">
        <v>642</v>
      </c>
      <c r="AC2458">
        <v>40.020000000000003</v>
      </c>
      <c r="AD2458">
        <v>1.43</v>
      </c>
      <c r="AE2458">
        <v>3.82</v>
      </c>
      <c r="AF2458">
        <v>0.6</v>
      </c>
      <c r="AG2458">
        <v>0</v>
      </c>
      <c r="AH2458" s="36">
        <v>2746</v>
      </c>
      <c r="AI2458">
        <v>100</v>
      </c>
      <c r="AJ2458" s="36">
        <v>2734</v>
      </c>
      <c r="AK2458">
        <v>100</v>
      </c>
      <c r="AL2458" s="2">
        <v>0.62013888888888891</v>
      </c>
      <c r="AM2458" s="3">
        <v>46248</v>
      </c>
      <c r="AN2458" t="s">
        <v>298</v>
      </c>
      <c r="AO2458" t="s">
        <v>313</v>
      </c>
    </row>
    <row r="2459" spans="1:41">
      <c r="A2459" s="8">
        <v>46139</v>
      </c>
      <c r="B2459" s="67">
        <v>4062.23</v>
      </c>
      <c r="C2459" s="67">
        <v>1.27</v>
      </c>
      <c r="D2459" s="67">
        <v>65070</v>
      </c>
      <c r="E2459" s="67">
        <v>0.79</v>
      </c>
      <c r="F2459" s="69">
        <v>7182</v>
      </c>
      <c r="G2459" t="s">
        <v>81</v>
      </c>
      <c r="H2459">
        <v>0</v>
      </c>
      <c r="I2459" t="s">
        <v>288</v>
      </c>
      <c r="J2459" t="s">
        <v>289</v>
      </c>
      <c r="K2459" t="s">
        <v>295</v>
      </c>
      <c r="L2459" s="36">
        <v>3413</v>
      </c>
      <c r="M2459">
        <v>-29</v>
      </c>
      <c r="N2459" s="66">
        <v>-8.3999999999999995E-3</v>
      </c>
      <c r="O2459" s="36">
        <v>3442</v>
      </c>
      <c r="P2459" s="66">
        <v>-8.3999999999999995E-3</v>
      </c>
      <c r="Q2459" s="36">
        <v>3400</v>
      </c>
      <c r="R2459" s="36">
        <v>3430</v>
      </c>
      <c r="S2459" s="36">
        <v>3364</v>
      </c>
      <c r="T2459" s="66">
        <v>3.8E-3</v>
      </c>
      <c r="U2459" s="66">
        <v>4.7000000000000002E-3</v>
      </c>
      <c r="V2459" s="66">
        <v>-4.8999999999999998E-3</v>
      </c>
      <c r="W2459" s="66">
        <v>1.4500000000000001E-2</v>
      </c>
      <c r="X2459" s="1">
        <v>4346100</v>
      </c>
      <c r="Y2459" s="1">
        <v>14766156</v>
      </c>
      <c r="Z2459" s="1">
        <v>12204474</v>
      </c>
      <c r="AA2459" t="s">
        <v>895</v>
      </c>
      <c r="AB2459" t="s">
        <v>433</v>
      </c>
      <c r="AC2459">
        <v>18.41</v>
      </c>
      <c r="AD2459">
        <v>1.31</v>
      </c>
      <c r="AE2459">
        <v>2.72</v>
      </c>
      <c r="AF2459" t="s">
        <v>230</v>
      </c>
      <c r="AG2459" s="1">
        <v>72300</v>
      </c>
      <c r="AH2459" s="36">
        <v>3413</v>
      </c>
      <c r="AI2459">
        <v>200</v>
      </c>
      <c r="AJ2459" s="36">
        <v>3412</v>
      </c>
      <c r="AK2459" s="1">
        <v>2600</v>
      </c>
      <c r="AL2459" s="2">
        <v>0.63680555555555551</v>
      </c>
      <c r="AM2459" s="3">
        <v>46241</v>
      </c>
      <c r="AN2459" t="s">
        <v>298</v>
      </c>
      <c r="AO2459" t="s">
        <v>434</v>
      </c>
    </row>
    <row r="2460" spans="1:41">
      <c r="A2460" s="8">
        <v>46139</v>
      </c>
      <c r="B2460" s="67">
        <v>4062.23</v>
      </c>
      <c r="C2460" s="67">
        <v>1.27</v>
      </c>
      <c r="D2460" s="67">
        <v>65070</v>
      </c>
      <c r="E2460" s="67">
        <v>0.79</v>
      </c>
      <c r="F2460" s="69">
        <v>7203</v>
      </c>
      <c r="G2460" t="s">
        <v>82</v>
      </c>
      <c r="H2460">
        <v>0</v>
      </c>
      <c r="I2460" t="s">
        <v>288</v>
      </c>
      <c r="J2460" t="s">
        <v>289</v>
      </c>
      <c r="K2460" t="s">
        <v>290</v>
      </c>
      <c r="L2460" s="36">
        <v>2960</v>
      </c>
      <c r="M2460">
        <v>63</v>
      </c>
      <c r="N2460" s="66">
        <v>2.1700000000000001E-2</v>
      </c>
      <c r="O2460" s="36">
        <v>2897</v>
      </c>
      <c r="P2460" s="66">
        <v>2.1700000000000001E-2</v>
      </c>
      <c r="Q2460" s="36">
        <v>2921</v>
      </c>
      <c r="R2460" s="36">
        <v>2973</v>
      </c>
      <c r="S2460" s="36">
        <v>2915</v>
      </c>
      <c r="T2460" s="66">
        <v>1.3299999999999999E-2</v>
      </c>
      <c r="U2460" s="66">
        <v>-5.9999999999999995E-4</v>
      </c>
      <c r="V2460" s="66">
        <v>-4.3E-3</v>
      </c>
      <c r="W2460" s="66">
        <v>1.54E-2</v>
      </c>
      <c r="X2460" s="1">
        <v>21109400</v>
      </c>
      <c r="Y2460" s="1">
        <v>62286605</v>
      </c>
      <c r="Z2460" s="1">
        <v>43201162</v>
      </c>
      <c r="AA2460" t="s">
        <v>435</v>
      </c>
      <c r="AB2460" t="s">
        <v>699</v>
      </c>
      <c r="AC2460">
        <v>11.68</v>
      </c>
      <c r="AD2460">
        <v>0.96</v>
      </c>
      <c r="AE2460">
        <v>3.38</v>
      </c>
      <c r="AF2460" t="s">
        <v>230</v>
      </c>
      <c r="AG2460" s="1">
        <v>278200</v>
      </c>
      <c r="AH2460" s="36">
        <v>2960</v>
      </c>
      <c r="AI2460" s="1">
        <v>8200</v>
      </c>
      <c r="AJ2460" s="36">
        <v>2959.5</v>
      </c>
      <c r="AK2460" s="1">
        <v>8100</v>
      </c>
      <c r="AL2460" s="2">
        <v>0.63680555555555551</v>
      </c>
      <c r="AM2460" s="3">
        <v>46238</v>
      </c>
      <c r="AN2460" t="s">
        <v>298</v>
      </c>
      <c r="AO2460" t="s">
        <v>437</v>
      </c>
    </row>
    <row r="2461" spans="1:41">
      <c r="A2461" s="8">
        <v>46139</v>
      </c>
      <c r="B2461" s="67">
        <v>4062.23</v>
      </c>
      <c r="C2461" s="67">
        <v>1.27</v>
      </c>
      <c r="D2461" s="67">
        <v>65070</v>
      </c>
      <c r="E2461" s="67">
        <v>0.79</v>
      </c>
      <c r="F2461" s="69">
        <v>7213</v>
      </c>
      <c r="G2461" t="s">
        <v>83</v>
      </c>
      <c r="H2461">
        <v>0</v>
      </c>
      <c r="I2461" t="s">
        <v>314</v>
      </c>
      <c r="J2461" t="s">
        <v>289</v>
      </c>
      <c r="K2461" t="s">
        <v>295</v>
      </c>
      <c r="L2461">
        <v>619</v>
      </c>
      <c r="M2461">
        <v>5</v>
      </c>
      <c r="N2461" s="66">
        <v>8.0999999999999996E-3</v>
      </c>
      <c r="O2461">
        <v>614</v>
      </c>
      <c r="P2461" s="66">
        <v>8.0999999999999996E-3</v>
      </c>
      <c r="Q2461">
        <v>620</v>
      </c>
      <c r="R2461">
        <v>625</v>
      </c>
      <c r="S2461">
        <v>613</v>
      </c>
      <c r="T2461" s="66">
        <v>-1.6000000000000001E-3</v>
      </c>
      <c r="U2461" s="66">
        <v>-3.2000000000000002E-3</v>
      </c>
      <c r="V2461" s="66">
        <v>-9.5999999999999992E-3</v>
      </c>
      <c r="W2461" s="66">
        <v>9.7000000000000003E-3</v>
      </c>
      <c r="X2461" s="1">
        <v>18900</v>
      </c>
      <c r="Y2461" s="1">
        <v>11724</v>
      </c>
      <c r="Z2461" s="1">
        <v>9836</v>
      </c>
      <c r="AA2461" t="s">
        <v>841</v>
      </c>
      <c r="AB2461" t="s">
        <v>439</v>
      </c>
      <c r="AC2461">
        <v>7.25</v>
      </c>
      <c r="AD2461">
        <v>0.87</v>
      </c>
      <c r="AE2461">
        <v>4.2</v>
      </c>
      <c r="AF2461" t="s">
        <v>230</v>
      </c>
      <c r="AG2461">
        <v>200</v>
      </c>
      <c r="AH2461">
        <v>623</v>
      </c>
      <c r="AI2461">
        <v>100</v>
      </c>
      <c r="AJ2461">
        <v>620</v>
      </c>
      <c r="AK2461">
        <v>200</v>
      </c>
      <c r="AL2461" s="2">
        <v>0.63055555555555554</v>
      </c>
      <c r="AM2461" s="3">
        <v>46241</v>
      </c>
      <c r="AN2461" t="s">
        <v>298</v>
      </c>
      <c r="AO2461" t="s">
        <v>437</v>
      </c>
    </row>
    <row r="2462" spans="1:41">
      <c r="A2462" s="8">
        <v>46139</v>
      </c>
      <c r="B2462" s="67">
        <v>4062.23</v>
      </c>
      <c r="C2462" s="67">
        <v>1.27</v>
      </c>
      <c r="D2462" s="67">
        <v>65070</v>
      </c>
      <c r="E2462" s="67">
        <v>0.79</v>
      </c>
      <c r="F2462" s="69">
        <v>7220</v>
      </c>
      <c r="G2462" t="s">
        <v>84</v>
      </c>
      <c r="H2462">
        <v>0</v>
      </c>
      <c r="I2462" t="s">
        <v>288</v>
      </c>
      <c r="J2462" t="s">
        <v>289</v>
      </c>
      <c r="K2462" t="s">
        <v>290</v>
      </c>
      <c r="L2462" s="36">
        <v>3010</v>
      </c>
      <c r="M2462">
        <v>-15</v>
      </c>
      <c r="N2462" s="66">
        <v>-5.0000000000000001E-3</v>
      </c>
      <c r="O2462" s="36">
        <v>3025</v>
      </c>
      <c r="P2462" s="66">
        <v>-4.8999999999999998E-3</v>
      </c>
      <c r="Q2462" s="36">
        <v>3015</v>
      </c>
      <c r="R2462" s="36">
        <v>3025</v>
      </c>
      <c r="S2462" s="36">
        <v>2860</v>
      </c>
      <c r="T2462" s="66">
        <v>-1.6000000000000001E-3</v>
      </c>
      <c r="U2462" s="66">
        <v>2.5499999999999998E-2</v>
      </c>
      <c r="V2462" s="66">
        <v>-4.8999999999999998E-3</v>
      </c>
      <c r="W2462" s="66">
        <v>5.2400000000000002E-2</v>
      </c>
      <c r="X2462" s="1">
        <v>1568600</v>
      </c>
      <c r="Y2462" s="1">
        <v>4623998</v>
      </c>
      <c r="Z2462" s="1">
        <v>197444</v>
      </c>
      <c r="AA2462" t="s">
        <v>563</v>
      </c>
      <c r="AB2462" t="s">
        <v>441</v>
      </c>
      <c r="AC2462">
        <v>30.34</v>
      </c>
      <c r="AD2462">
        <v>1.61</v>
      </c>
      <c r="AE2462">
        <v>1.33</v>
      </c>
      <c r="AF2462" t="s">
        <v>230</v>
      </c>
      <c r="AG2462" s="1">
        <v>10600</v>
      </c>
      <c r="AH2462" s="36">
        <v>3010</v>
      </c>
      <c r="AI2462" s="1">
        <v>2100</v>
      </c>
      <c r="AJ2462" s="36">
        <v>3005</v>
      </c>
      <c r="AK2462" s="1">
        <v>10400</v>
      </c>
      <c r="AL2462" s="2">
        <v>0.63680555555555551</v>
      </c>
      <c r="AM2462" s="3">
        <v>46239</v>
      </c>
      <c r="AN2462" t="s">
        <v>298</v>
      </c>
      <c r="AO2462" t="s">
        <v>437</v>
      </c>
    </row>
    <row r="2463" spans="1:41">
      <c r="A2463" s="8">
        <v>46139</v>
      </c>
      <c r="B2463" s="67">
        <v>4062.23</v>
      </c>
      <c r="C2463" s="67">
        <v>1.27</v>
      </c>
      <c r="D2463" s="67">
        <v>65070</v>
      </c>
      <c r="E2463" s="67">
        <v>0.79</v>
      </c>
      <c r="F2463" s="69">
        <v>7269</v>
      </c>
      <c r="G2463" t="s">
        <v>85</v>
      </c>
      <c r="H2463">
        <v>0</v>
      </c>
      <c r="I2463" t="s">
        <v>288</v>
      </c>
      <c r="J2463" t="s">
        <v>289</v>
      </c>
      <c r="K2463" t="s">
        <v>290</v>
      </c>
      <c r="L2463" s="36">
        <v>2041.5</v>
      </c>
      <c r="M2463">
        <v>73</v>
      </c>
      <c r="N2463" s="66">
        <v>3.7100000000000001E-2</v>
      </c>
      <c r="O2463" s="36">
        <v>1968.5</v>
      </c>
      <c r="P2463" s="66">
        <v>3.6999999999999998E-2</v>
      </c>
      <c r="Q2463" s="36">
        <v>2000</v>
      </c>
      <c r="R2463" s="36">
        <v>2046</v>
      </c>
      <c r="S2463" s="36">
        <v>1995.5</v>
      </c>
      <c r="T2463" s="66">
        <v>2.07E-2</v>
      </c>
      <c r="U2463" s="66">
        <v>3.8999999999999998E-3</v>
      </c>
      <c r="V2463" s="66">
        <v>-2.0999999999999999E-3</v>
      </c>
      <c r="W2463" s="66">
        <v>2.3E-2</v>
      </c>
      <c r="X2463" s="1">
        <v>4294200</v>
      </c>
      <c r="Y2463" s="1">
        <v>8686665</v>
      </c>
      <c r="Z2463" s="1">
        <v>4010703</v>
      </c>
      <c r="AA2463" t="s">
        <v>442</v>
      </c>
      <c r="AB2463" t="s">
        <v>443</v>
      </c>
      <c r="AC2463">
        <v>10.36</v>
      </c>
      <c r="AD2463">
        <v>1.1599999999999999</v>
      </c>
      <c r="AE2463">
        <v>2.5</v>
      </c>
      <c r="AF2463" t="s">
        <v>230</v>
      </c>
      <c r="AG2463" s="1">
        <v>4088300</v>
      </c>
      <c r="AH2463" s="36">
        <v>2041.5</v>
      </c>
      <c r="AI2463" s="1">
        <v>7500</v>
      </c>
      <c r="AJ2463" s="36">
        <v>2041</v>
      </c>
      <c r="AK2463" s="1">
        <v>3000</v>
      </c>
      <c r="AL2463" s="2">
        <v>0.63680555555555551</v>
      </c>
      <c r="AM2463" s="3">
        <v>46239</v>
      </c>
      <c r="AN2463" t="s">
        <v>298</v>
      </c>
      <c r="AO2463" t="s">
        <v>437</v>
      </c>
    </row>
    <row r="2464" spans="1:41">
      <c r="A2464" s="8">
        <v>46139</v>
      </c>
      <c r="B2464" s="67">
        <v>4062.23</v>
      </c>
      <c r="C2464" s="67">
        <v>1.27</v>
      </c>
      <c r="D2464" s="67">
        <v>65070</v>
      </c>
      <c r="E2464" s="67">
        <v>0.79</v>
      </c>
      <c r="F2464" s="69">
        <v>7272</v>
      </c>
      <c r="G2464" t="s">
        <v>86</v>
      </c>
      <c r="H2464">
        <v>0</v>
      </c>
      <c r="I2464" t="s">
        <v>288</v>
      </c>
      <c r="J2464" t="s">
        <v>289</v>
      </c>
      <c r="K2464" t="s">
        <v>295</v>
      </c>
      <c r="L2464" s="36">
        <v>1322.5</v>
      </c>
      <c r="M2464">
        <v>44.5</v>
      </c>
      <c r="N2464" s="66">
        <v>3.4799999999999998E-2</v>
      </c>
      <c r="O2464" s="36">
        <v>1278</v>
      </c>
      <c r="P2464" s="66">
        <v>3.4799999999999998E-2</v>
      </c>
      <c r="Q2464" s="36">
        <v>1299</v>
      </c>
      <c r="R2464" s="36">
        <v>1325</v>
      </c>
      <c r="S2464" s="36">
        <v>1291.5</v>
      </c>
      <c r="T2464" s="66">
        <v>1.7999999999999999E-2</v>
      </c>
      <c r="U2464" s="66">
        <v>7.1999999999999998E-3</v>
      </c>
      <c r="V2464" s="66">
        <v>-1.8E-3</v>
      </c>
      <c r="W2464" s="66">
        <v>2.4E-2</v>
      </c>
      <c r="X2464" s="1">
        <v>4372600</v>
      </c>
      <c r="Y2464" s="1">
        <v>5728660</v>
      </c>
      <c r="Z2464" s="1">
        <v>1346470</v>
      </c>
      <c r="AA2464" t="s">
        <v>444</v>
      </c>
      <c r="AB2464" t="s">
        <v>445</v>
      </c>
      <c r="AC2464">
        <v>10.42</v>
      </c>
      <c r="AD2464">
        <v>1.1299999999999999</v>
      </c>
      <c r="AE2464">
        <v>3.78</v>
      </c>
      <c r="AF2464" t="s">
        <v>230</v>
      </c>
      <c r="AG2464" s="1">
        <v>390700</v>
      </c>
      <c r="AH2464" s="36">
        <v>1323</v>
      </c>
      <c r="AI2464" s="1">
        <v>9200</v>
      </c>
      <c r="AJ2464" s="36">
        <v>1322.5</v>
      </c>
      <c r="AK2464" s="1">
        <v>8300</v>
      </c>
      <c r="AL2464" s="2">
        <v>0.63680555555555551</v>
      </c>
      <c r="AM2464" s="3">
        <v>46238</v>
      </c>
      <c r="AN2464" t="s">
        <v>293</v>
      </c>
      <c r="AO2464" t="s">
        <v>437</v>
      </c>
    </row>
    <row r="2465" spans="1:41">
      <c r="A2465" s="8">
        <v>46139</v>
      </c>
      <c r="B2465" s="67">
        <v>4062.23</v>
      </c>
      <c r="C2465" s="67">
        <v>1.27</v>
      </c>
      <c r="D2465" s="67">
        <v>65070</v>
      </c>
      <c r="E2465" s="67">
        <v>0.79</v>
      </c>
      <c r="F2465" s="69">
        <v>7376</v>
      </c>
      <c r="G2465" t="s">
        <v>87</v>
      </c>
      <c r="H2465">
        <v>0</v>
      </c>
      <c r="I2465" t="s">
        <v>347</v>
      </c>
      <c r="J2465" t="s">
        <v>323</v>
      </c>
      <c r="K2465" t="s">
        <v>290</v>
      </c>
      <c r="L2465" s="36">
        <v>1171</v>
      </c>
      <c r="M2465">
        <v>51</v>
      </c>
      <c r="N2465" s="66">
        <v>4.5499999999999999E-2</v>
      </c>
      <c r="O2465" s="36">
        <v>1120</v>
      </c>
      <c r="P2465" s="66">
        <v>4.5499999999999999E-2</v>
      </c>
      <c r="Q2465" s="36">
        <v>1129</v>
      </c>
      <c r="R2465" s="36">
        <v>1194</v>
      </c>
      <c r="S2465" s="36">
        <v>1100</v>
      </c>
      <c r="T2465" s="66">
        <v>3.7199999999999997E-2</v>
      </c>
      <c r="U2465" s="66">
        <v>8.0000000000000004E-4</v>
      </c>
      <c r="V2465" s="66">
        <v>-1.9199999999999998E-2</v>
      </c>
      <c r="W2465" s="66">
        <v>6.4500000000000002E-2</v>
      </c>
      <c r="X2465" s="1">
        <v>56900</v>
      </c>
      <c r="Y2465" s="1">
        <v>65680</v>
      </c>
      <c r="Z2465" s="1">
        <v>4987</v>
      </c>
      <c r="AA2465" t="s">
        <v>446</v>
      </c>
      <c r="AB2465" t="s">
        <v>447</v>
      </c>
      <c r="AC2465">
        <v>0</v>
      </c>
      <c r="AD2465">
        <v>4.66</v>
      </c>
      <c r="AE2465">
        <v>0</v>
      </c>
      <c r="AF2465">
        <v>0.6</v>
      </c>
      <c r="AG2465">
        <v>900</v>
      </c>
      <c r="AH2465" s="36">
        <v>1172</v>
      </c>
      <c r="AI2465">
        <v>200</v>
      </c>
      <c r="AJ2465" s="36">
        <v>1171</v>
      </c>
      <c r="AK2465">
        <v>100</v>
      </c>
      <c r="AL2465" s="2">
        <v>0.63611111111111107</v>
      </c>
      <c r="AM2465" s="3">
        <v>46246</v>
      </c>
      <c r="AN2465" t="s">
        <v>448</v>
      </c>
      <c r="AO2465" t="s">
        <v>313</v>
      </c>
    </row>
    <row r="2466" spans="1:41">
      <c r="A2466" s="8">
        <v>46139</v>
      </c>
      <c r="B2466" s="67">
        <v>4062.23</v>
      </c>
      <c r="C2466" s="67">
        <v>1.27</v>
      </c>
      <c r="D2466" s="67">
        <v>65070</v>
      </c>
      <c r="E2466" s="67">
        <v>0.79</v>
      </c>
      <c r="F2466" s="69">
        <v>7525</v>
      </c>
      <c r="G2466" t="s">
        <v>88</v>
      </c>
      <c r="H2466">
        <v>0</v>
      </c>
      <c r="I2466" t="s">
        <v>288</v>
      </c>
      <c r="J2466" t="s">
        <v>289</v>
      </c>
      <c r="K2466" t="s">
        <v>295</v>
      </c>
      <c r="L2466" s="36">
        <v>3615</v>
      </c>
      <c r="M2466">
        <v>50</v>
      </c>
      <c r="N2466" s="66">
        <v>1.4E-2</v>
      </c>
      <c r="O2466" s="36">
        <v>3565</v>
      </c>
      <c r="P2466" s="66">
        <v>1.4E-2</v>
      </c>
      <c r="Q2466" s="36">
        <v>3585</v>
      </c>
      <c r="R2466" s="36">
        <v>3625</v>
      </c>
      <c r="S2466" s="36">
        <v>3580</v>
      </c>
      <c r="T2466" s="66">
        <v>8.3000000000000001E-3</v>
      </c>
      <c r="U2466" s="66">
        <v>5.4999999999999997E-3</v>
      </c>
      <c r="V2466" s="66">
        <v>-2.7000000000000001E-3</v>
      </c>
      <c r="W2466" s="66">
        <v>9.7000000000000003E-3</v>
      </c>
      <c r="X2466" s="1">
        <v>8000</v>
      </c>
      <c r="Y2466" s="1">
        <v>28791</v>
      </c>
      <c r="Z2466" s="1">
        <v>31233</v>
      </c>
      <c r="AA2466" t="s">
        <v>449</v>
      </c>
      <c r="AB2466" t="s">
        <v>450</v>
      </c>
      <c r="AC2466">
        <v>9.77</v>
      </c>
      <c r="AD2466">
        <v>1.02</v>
      </c>
      <c r="AE2466">
        <v>4.4800000000000004</v>
      </c>
      <c r="AF2466" t="s">
        <v>230</v>
      </c>
      <c r="AG2466">
        <v>600</v>
      </c>
      <c r="AH2466" s="36">
        <v>3615</v>
      </c>
      <c r="AI2466">
        <v>300</v>
      </c>
      <c r="AJ2466" s="36">
        <v>3610</v>
      </c>
      <c r="AK2466">
        <v>100</v>
      </c>
      <c r="AL2466" s="2">
        <v>0.60763888888888884</v>
      </c>
      <c r="AM2466" s="3">
        <v>46241</v>
      </c>
      <c r="AN2466" t="s">
        <v>298</v>
      </c>
      <c r="AO2466" t="s">
        <v>322</v>
      </c>
    </row>
    <row r="2467" spans="1:41">
      <c r="A2467" s="8">
        <v>46139</v>
      </c>
      <c r="B2467" s="67">
        <v>4062.23</v>
      </c>
      <c r="C2467" s="67">
        <v>1.27</v>
      </c>
      <c r="D2467" s="67">
        <v>65070</v>
      </c>
      <c r="E2467" s="67">
        <v>0.79</v>
      </c>
      <c r="F2467" s="69">
        <v>7729</v>
      </c>
      <c r="G2467" t="s">
        <v>89</v>
      </c>
      <c r="H2467">
        <v>0</v>
      </c>
      <c r="I2467" t="s">
        <v>288</v>
      </c>
      <c r="J2467" t="s">
        <v>289</v>
      </c>
      <c r="K2467" t="s">
        <v>290</v>
      </c>
      <c r="L2467" s="36">
        <v>17795</v>
      </c>
      <c r="M2467">
        <v>275</v>
      </c>
      <c r="N2467" s="66">
        <v>1.5699999999999999E-2</v>
      </c>
      <c r="O2467" s="36">
        <v>17520</v>
      </c>
      <c r="P2467" s="66">
        <v>1.5599999999999999E-2</v>
      </c>
      <c r="Q2467" s="36">
        <v>17770</v>
      </c>
      <c r="R2467" s="36">
        <v>17850</v>
      </c>
      <c r="S2467" s="36">
        <v>17315</v>
      </c>
      <c r="T2467" s="66">
        <v>1.4E-3</v>
      </c>
      <c r="U2467" s="66">
        <v>1.1299999999999999E-2</v>
      </c>
      <c r="V2467" s="66">
        <v>-3.0000000000000001E-3</v>
      </c>
      <c r="W2467" s="66">
        <v>2.7699999999999999E-2</v>
      </c>
      <c r="X2467" s="1">
        <v>289900</v>
      </c>
      <c r="Y2467" s="1">
        <v>5104679</v>
      </c>
      <c r="Z2467" s="1">
        <v>752461</v>
      </c>
      <c r="AA2467" t="s">
        <v>700</v>
      </c>
      <c r="AB2467" t="s">
        <v>452</v>
      </c>
      <c r="AC2467">
        <v>25.79</v>
      </c>
      <c r="AD2467">
        <v>3.78</v>
      </c>
      <c r="AE2467">
        <v>1.55</v>
      </c>
      <c r="AF2467" t="s">
        <v>230</v>
      </c>
      <c r="AG2467" s="1">
        <v>6100</v>
      </c>
      <c r="AH2467" s="36">
        <v>17800</v>
      </c>
      <c r="AI2467">
        <v>400</v>
      </c>
      <c r="AJ2467" s="36">
        <v>17795</v>
      </c>
      <c r="AK2467">
        <v>300</v>
      </c>
      <c r="AL2467" s="2">
        <v>0.63680555555555551</v>
      </c>
      <c r="AM2467" s="3">
        <v>46238</v>
      </c>
      <c r="AN2467" t="s">
        <v>298</v>
      </c>
      <c r="AO2467" t="s">
        <v>453</v>
      </c>
    </row>
    <row r="2468" spans="1:41">
      <c r="A2468" s="8">
        <v>46139</v>
      </c>
      <c r="B2468" s="67">
        <v>4062.23</v>
      </c>
      <c r="C2468" s="67">
        <v>1.27</v>
      </c>
      <c r="D2468" s="67">
        <v>65070</v>
      </c>
      <c r="E2468" s="67">
        <v>0.79</v>
      </c>
      <c r="F2468" s="69">
        <v>7921</v>
      </c>
      <c r="G2468" t="s">
        <v>90</v>
      </c>
      <c r="H2468">
        <v>0</v>
      </c>
      <c r="I2468" t="s">
        <v>288</v>
      </c>
      <c r="J2468" t="s">
        <v>289</v>
      </c>
      <c r="K2468" t="s">
        <v>295</v>
      </c>
      <c r="L2468" s="36">
        <v>4435</v>
      </c>
      <c r="M2468">
        <v>115</v>
      </c>
      <c r="N2468" s="66">
        <v>2.6599999999999999E-2</v>
      </c>
      <c r="O2468" s="36">
        <v>4320</v>
      </c>
      <c r="P2468" s="66">
        <v>2.6599999999999999E-2</v>
      </c>
      <c r="Q2468" s="36">
        <v>4300</v>
      </c>
      <c r="R2468" s="36">
        <v>4465</v>
      </c>
      <c r="S2468" s="36">
        <v>4295</v>
      </c>
      <c r="T2468" s="66">
        <v>3.1300000000000001E-2</v>
      </c>
      <c r="U2468" s="66">
        <v>7.9000000000000008E-3</v>
      </c>
      <c r="V2468" s="66">
        <v>-6.7000000000000002E-3</v>
      </c>
      <c r="W2468" s="66">
        <v>3.2500000000000001E-2</v>
      </c>
      <c r="X2468" s="1">
        <v>40300</v>
      </c>
      <c r="Y2468" s="1">
        <v>176295</v>
      </c>
      <c r="Z2468" s="1">
        <v>58334</v>
      </c>
      <c r="AA2468" t="s">
        <v>454</v>
      </c>
      <c r="AB2468" t="s">
        <v>591</v>
      </c>
      <c r="AC2468">
        <v>16.350000000000001</v>
      </c>
      <c r="AD2468">
        <v>1.76</v>
      </c>
      <c r="AE2468">
        <v>4.0599999999999996</v>
      </c>
      <c r="AF2468" t="s">
        <v>230</v>
      </c>
      <c r="AG2468" s="1">
        <v>6600</v>
      </c>
      <c r="AH2468" s="36">
        <v>4440</v>
      </c>
      <c r="AI2468">
        <v>300</v>
      </c>
      <c r="AJ2468" s="36">
        <v>4430</v>
      </c>
      <c r="AK2468">
        <v>800</v>
      </c>
      <c r="AL2468" s="2">
        <v>0.63611111111111107</v>
      </c>
      <c r="AM2468" s="3">
        <v>46211</v>
      </c>
      <c r="AN2468" t="s">
        <v>326</v>
      </c>
      <c r="AO2468" t="s">
        <v>456</v>
      </c>
    </row>
    <row r="2469" spans="1:41">
      <c r="A2469" s="8">
        <v>46139</v>
      </c>
      <c r="B2469" s="67">
        <v>4062.23</v>
      </c>
      <c r="C2469" s="67">
        <v>1.27</v>
      </c>
      <c r="D2469" s="67">
        <v>65070</v>
      </c>
      <c r="E2469" s="67">
        <v>0.79</v>
      </c>
      <c r="F2469" s="69">
        <v>8031</v>
      </c>
      <c r="G2469" t="s">
        <v>91</v>
      </c>
      <c r="H2469">
        <v>0</v>
      </c>
      <c r="I2469" t="s">
        <v>288</v>
      </c>
      <c r="J2469" t="s">
        <v>289</v>
      </c>
      <c r="K2469" t="s">
        <v>290</v>
      </c>
      <c r="L2469" s="36">
        <v>4959</v>
      </c>
      <c r="M2469">
        <v>-7</v>
      </c>
      <c r="N2469" s="66">
        <v>-1.4E-3</v>
      </c>
      <c r="O2469" s="36">
        <v>4966</v>
      </c>
      <c r="P2469" s="66">
        <v>-1.4E-3</v>
      </c>
      <c r="Q2469" s="36">
        <v>4966</v>
      </c>
      <c r="R2469" s="36">
        <v>5006</v>
      </c>
      <c r="S2469" s="36">
        <v>4921</v>
      </c>
      <c r="T2469" s="66">
        <v>-1.4E-3</v>
      </c>
      <c r="U2469" s="66">
        <v>1.6000000000000001E-3</v>
      </c>
      <c r="V2469" s="66">
        <v>-9.2999999999999992E-3</v>
      </c>
      <c r="W2469" s="66">
        <v>7.7000000000000002E-3</v>
      </c>
      <c r="X2469" s="1">
        <v>4120400</v>
      </c>
      <c r="Y2469" s="1">
        <v>20420020</v>
      </c>
      <c r="Z2469" s="1">
        <v>14205881</v>
      </c>
      <c r="AA2469" t="s">
        <v>457</v>
      </c>
      <c r="AB2469" t="s">
        <v>701</v>
      </c>
      <c r="AC2469">
        <v>15.27</v>
      </c>
      <c r="AD2469">
        <v>1.6</v>
      </c>
      <c r="AE2469">
        <v>2.82</v>
      </c>
      <c r="AF2469" t="s">
        <v>230</v>
      </c>
      <c r="AG2469" s="1">
        <v>275400</v>
      </c>
      <c r="AH2469" s="36">
        <v>4959</v>
      </c>
      <c r="AI2469" s="1">
        <v>1600</v>
      </c>
      <c r="AJ2469" s="36">
        <v>4958</v>
      </c>
      <c r="AK2469" s="1">
        <v>2400</v>
      </c>
      <c r="AL2469" s="2">
        <v>0.63680555555555551</v>
      </c>
      <c r="AM2469" s="3">
        <v>46238</v>
      </c>
      <c r="AN2469" t="s">
        <v>298</v>
      </c>
      <c r="AO2469" t="s">
        <v>322</v>
      </c>
    </row>
    <row r="2470" spans="1:41">
      <c r="A2470" s="8">
        <v>46139</v>
      </c>
      <c r="B2470" s="67">
        <v>4062.23</v>
      </c>
      <c r="C2470" s="67">
        <v>1.27</v>
      </c>
      <c r="D2470" s="67">
        <v>65070</v>
      </c>
      <c r="E2470" s="67">
        <v>0.79</v>
      </c>
      <c r="F2470" s="69">
        <v>8058</v>
      </c>
      <c r="G2470" t="s">
        <v>92</v>
      </c>
      <c r="H2470">
        <v>0</v>
      </c>
      <c r="I2470" t="s">
        <v>288</v>
      </c>
      <c r="J2470" t="s">
        <v>289</v>
      </c>
      <c r="K2470" t="s">
        <v>295</v>
      </c>
      <c r="L2470" s="36">
        <v>4853</v>
      </c>
      <c r="M2470">
        <v>-65</v>
      </c>
      <c r="N2470" s="66">
        <v>-1.32E-2</v>
      </c>
      <c r="O2470" s="36">
        <v>4918</v>
      </c>
      <c r="P2470" s="66">
        <v>-1.32E-2</v>
      </c>
      <c r="Q2470" s="36">
        <v>4901</v>
      </c>
      <c r="R2470" s="36">
        <v>4966</v>
      </c>
      <c r="S2470" s="36">
        <v>4841</v>
      </c>
      <c r="T2470" s="66">
        <v>-9.7000000000000003E-3</v>
      </c>
      <c r="U2470" s="66">
        <v>-5.4999999999999997E-3</v>
      </c>
      <c r="V2470" s="66">
        <v>-2.2700000000000001E-2</v>
      </c>
      <c r="W2470" s="66">
        <v>2.3999999999999998E-3</v>
      </c>
      <c r="X2470" s="1">
        <v>5092500</v>
      </c>
      <c r="Y2470" s="1">
        <v>24832199</v>
      </c>
      <c r="Z2470" s="1">
        <v>18007195</v>
      </c>
      <c r="AA2470" t="s">
        <v>459</v>
      </c>
      <c r="AB2470" t="s">
        <v>460</v>
      </c>
      <c r="AC2470">
        <v>16.149999999999999</v>
      </c>
      <c r="AD2470">
        <v>1.88</v>
      </c>
      <c r="AE2470">
        <v>2.58</v>
      </c>
      <c r="AF2470" t="s">
        <v>230</v>
      </c>
      <c r="AG2470" s="1">
        <v>542000</v>
      </c>
      <c r="AH2470" s="36">
        <v>4854</v>
      </c>
      <c r="AI2470" s="1">
        <v>2600</v>
      </c>
      <c r="AJ2470" s="36">
        <v>4852</v>
      </c>
      <c r="AK2470" s="1">
        <v>2100</v>
      </c>
      <c r="AL2470" s="2">
        <v>0.63680555555555551</v>
      </c>
      <c r="AM2470" s="3">
        <v>46237</v>
      </c>
      <c r="AN2470" t="s">
        <v>298</v>
      </c>
      <c r="AO2470" t="s">
        <v>322</v>
      </c>
    </row>
    <row r="2471" spans="1:41">
      <c r="A2471" s="8">
        <v>46139</v>
      </c>
      <c r="B2471" s="67">
        <v>4062.23</v>
      </c>
      <c r="C2471" s="67">
        <v>1.27</v>
      </c>
      <c r="D2471" s="67">
        <v>65070</v>
      </c>
      <c r="E2471" s="67">
        <v>0.79</v>
      </c>
      <c r="F2471" s="69">
        <v>8233</v>
      </c>
      <c r="G2471" t="s">
        <v>93</v>
      </c>
      <c r="H2471">
        <v>0</v>
      </c>
      <c r="I2471" t="s">
        <v>288</v>
      </c>
      <c r="J2471" t="s">
        <v>289</v>
      </c>
      <c r="K2471" t="s">
        <v>295</v>
      </c>
      <c r="L2471" s="36">
        <v>2330.5</v>
      </c>
      <c r="M2471">
        <v>94.5</v>
      </c>
      <c r="N2471" s="66">
        <v>4.2299999999999997E-2</v>
      </c>
      <c r="O2471" s="36">
        <v>2236</v>
      </c>
      <c r="P2471" s="66">
        <v>4.2200000000000001E-2</v>
      </c>
      <c r="Q2471" s="36">
        <v>2269</v>
      </c>
      <c r="R2471" s="36">
        <v>2335.5</v>
      </c>
      <c r="S2471" s="36">
        <v>2263</v>
      </c>
      <c r="T2471" s="66">
        <v>2.7099999999999999E-2</v>
      </c>
      <c r="U2471" s="66">
        <v>4.7000000000000002E-3</v>
      </c>
      <c r="V2471" s="66">
        <v>-2.0999999999999999E-3</v>
      </c>
      <c r="W2471" s="66">
        <v>2.98E-2</v>
      </c>
      <c r="X2471" s="1">
        <v>1142300</v>
      </c>
      <c r="Y2471" s="1">
        <v>2646995</v>
      </c>
      <c r="Z2471" s="1">
        <v>711289</v>
      </c>
      <c r="AA2471" t="s">
        <v>702</v>
      </c>
      <c r="AB2471" t="s">
        <v>462</v>
      </c>
      <c r="AC2471">
        <v>17.96</v>
      </c>
      <c r="AD2471">
        <v>1.51</v>
      </c>
      <c r="AE2471">
        <v>1.72</v>
      </c>
      <c r="AF2471" t="s">
        <v>230</v>
      </c>
      <c r="AG2471" s="1">
        <v>72300</v>
      </c>
      <c r="AH2471" s="36">
        <v>2331.5</v>
      </c>
      <c r="AI2471" s="1">
        <v>1300</v>
      </c>
      <c r="AJ2471" s="36">
        <v>2330.5</v>
      </c>
      <c r="AK2471">
        <v>800</v>
      </c>
      <c r="AL2471" s="2">
        <v>0.63680555555555551</v>
      </c>
      <c r="AM2471" s="3">
        <v>46203</v>
      </c>
      <c r="AN2471" t="s">
        <v>463</v>
      </c>
      <c r="AO2471" t="s">
        <v>327</v>
      </c>
    </row>
    <row r="2472" spans="1:41">
      <c r="A2472" s="8">
        <v>46139</v>
      </c>
      <c r="B2472" s="67">
        <v>4062.23</v>
      </c>
      <c r="C2472" s="67">
        <v>1.27</v>
      </c>
      <c r="D2472" s="67">
        <v>65070</v>
      </c>
      <c r="E2472" s="67">
        <v>0.79</v>
      </c>
      <c r="F2472" s="69">
        <v>8304</v>
      </c>
      <c r="G2472" t="s">
        <v>94</v>
      </c>
      <c r="H2472">
        <v>0</v>
      </c>
      <c r="I2472" t="s">
        <v>288</v>
      </c>
      <c r="J2472" t="s">
        <v>289</v>
      </c>
      <c r="K2472" t="s">
        <v>295</v>
      </c>
      <c r="L2472" s="36">
        <v>3124</v>
      </c>
      <c r="M2472">
        <v>90</v>
      </c>
      <c r="N2472" s="66">
        <v>2.9700000000000001E-2</v>
      </c>
      <c r="O2472" s="36">
        <v>3034</v>
      </c>
      <c r="P2472" s="66">
        <v>2.9600000000000001E-2</v>
      </c>
      <c r="Q2472" s="36">
        <v>3056</v>
      </c>
      <c r="R2472" s="36">
        <v>3146</v>
      </c>
      <c r="S2472" s="36">
        <v>3045</v>
      </c>
      <c r="T2472" s="66">
        <v>2.2200000000000001E-2</v>
      </c>
      <c r="U2472" s="66">
        <v>1.0999999999999999E-2</v>
      </c>
      <c r="V2472" s="66">
        <v>-6.8999999999999999E-3</v>
      </c>
      <c r="W2472" s="66">
        <v>2.5899999999999999E-2</v>
      </c>
      <c r="X2472" s="1">
        <v>1487200</v>
      </c>
      <c r="Y2472" s="1">
        <v>4614257</v>
      </c>
      <c r="Z2472" s="1">
        <v>436702</v>
      </c>
      <c r="AA2472" t="s">
        <v>890</v>
      </c>
      <c r="AB2472" t="s">
        <v>465</v>
      </c>
      <c r="AC2472">
        <v>16.010000000000002</v>
      </c>
      <c r="AD2472">
        <v>0.9</v>
      </c>
      <c r="AE2472">
        <v>3.2</v>
      </c>
      <c r="AF2472" t="s">
        <v>230</v>
      </c>
      <c r="AG2472" s="1">
        <v>12700</v>
      </c>
      <c r="AH2472" s="36">
        <v>3125</v>
      </c>
      <c r="AI2472" s="1">
        <v>1000</v>
      </c>
      <c r="AJ2472" s="36">
        <v>3123</v>
      </c>
      <c r="AK2472" s="1">
        <v>2300</v>
      </c>
      <c r="AL2472" s="2">
        <v>0.63680555555555551</v>
      </c>
      <c r="AM2472" s="3">
        <v>46234</v>
      </c>
      <c r="AN2472" t="s">
        <v>298</v>
      </c>
      <c r="AO2472" t="s">
        <v>434</v>
      </c>
    </row>
    <row r="2473" spans="1:41">
      <c r="A2473" s="8">
        <v>46139</v>
      </c>
      <c r="B2473" s="67">
        <v>4062.23</v>
      </c>
      <c r="C2473" s="67">
        <v>1.27</v>
      </c>
      <c r="D2473" s="67">
        <v>65070</v>
      </c>
      <c r="E2473" s="67">
        <v>0.79</v>
      </c>
      <c r="F2473" s="69">
        <v>8316</v>
      </c>
      <c r="G2473" t="s">
        <v>95</v>
      </c>
      <c r="H2473">
        <v>0</v>
      </c>
      <c r="I2473" t="s">
        <v>288</v>
      </c>
      <c r="J2473" t="s">
        <v>289</v>
      </c>
      <c r="K2473" t="s">
        <v>290</v>
      </c>
      <c r="L2473" s="36">
        <v>7220</v>
      </c>
      <c r="M2473">
        <v>59</v>
      </c>
      <c r="N2473" s="66">
        <v>8.2000000000000007E-3</v>
      </c>
      <c r="O2473" s="36">
        <v>7161</v>
      </c>
      <c r="P2473" s="66">
        <v>8.2000000000000007E-3</v>
      </c>
      <c r="Q2473" s="36">
        <v>7200</v>
      </c>
      <c r="R2473" s="36">
        <v>7260</v>
      </c>
      <c r="S2473" s="36">
        <v>7130</v>
      </c>
      <c r="T2473" s="66">
        <v>2.7000000000000001E-3</v>
      </c>
      <c r="U2473" s="66">
        <v>1.5E-3</v>
      </c>
      <c r="V2473" s="66">
        <v>-5.4999999999999997E-3</v>
      </c>
      <c r="W2473" s="66">
        <v>1.26E-2</v>
      </c>
      <c r="X2473" s="1">
        <v>9856100</v>
      </c>
      <c r="Y2473" s="1">
        <v>70920625</v>
      </c>
      <c r="Z2473" s="1">
        <v>27646416</v>
      </c>
      <c r="AA2473" t="s">
        <v>891</v>
      </c>
      <c r="AB2473" t="s">
        <v>467</v>
      </c>
      <c r="AC2473">
        <v>16.05</v>
      </c>
      <c r="AD2473">
        <v>1.74</v>
      </c>
      <c r="AE2473">
        <v>2.4900000000000002</v>
      </c>
      <c r="AF2473" t="s">
        <v>230</v>
      </c>
      <c r="AG2473">
        <v>0</v>
      </c>
      <c r="AH2473" s="36">
        <v>7221</v>
      </c>
      <c r="AI2473" s="1">
        <v>1500</v>
      </c>
      <c r="AJ2473" s="36">
        <v>7220</v>
      </c>
      <c r="AK2473" s="1">
        <v>2100</v>
      </c>
      <c r="AL2473" s="2">
        <v>0.63680555555555551</v>
      </c>
      <c r="AM2473" s="3">
        <v>46234</v>
      </c>
      <c r="AN2473" t="s">
        <v>298</v>
      </c>
      <c r="AO2473" t="s">
        <v>434</v>
      </c>
    </row>
    <row r="2474" spans="1:41">
      <c r="A2474" s="8">
        <v>46139</v>
      </c>
      <c r="B2474" s="67">
        <v>4062.23</v>
      </c>
      <c r="C2474" s="67">
        <v>1.27</v>
      </c>
      <c r="D2474" s="67">
        <v>65070</v>
      </c>
      <c r="E2474" s="67">
        <v>0.79</v>
      </c>
      <c r="F2474" s="69">
        <v>8331</v>
      </c>
      <c r="G2474" t="s">
        <v>96</v>
      </c>
      <c r="H2474">
        <v>0</v>
      </c>
      <c r="I2474" t="s">
        <v>288</v>
      </c>
      <c r="J2474" t="s">
        <v>289</v>
      </c>
      <c r="K2474" t="s">
        <v>295</v>
      </c>
      <c r="L2474" s="36">
        <v>2806</v>
      </c>
      <c r="M2474">
        <v>50.5</v>
      </c>
      <c r="N2474" s="66">
        <v>1.83E-2</v>
      </c>
      <c r="O2474" s="36">
        <v>2755.5</v>
      </c>
      <c r="P2474" s="66">
        <v>1.83E-2</v>
      </c>
      <c r="Q2474" s="36">
        <v>2801.5</v>
      </c>
      <c r="R2474" s="36">
        <v>2822.5</v>
      </c>
      <c r="S2474" s="36">
        <v>2761.5</v>
      </c>
      <c r="T2474" s="66">
        <v>1.6000000000000001E-3</v>
      </c>
      <c r="U2474" s="66">
        <v>2.8E-3</v>
      </c>
      <c r="V2474" s="66">
        <v>-5.7999999999999996E-3</v>
      </c>
      <c r="W2474" s="66">
        <v>1.61E-2</v>
      </c>
      <c r="X2474" s="1">
        <v>1555900</v>
      </c>
      <c r="Y2474" s="1">
        <v>4351449</v>
      </c>
      <c r="Z2474" s="1">
        <v>2176112</v>
      </c>
      <c r="AA2474" t="s">
        <v>718</v>
      </c>
      <c r="AB2474" t="s">
        <v>469</v>
      </c>
      <c r="AC2474">
        <v>18.12</v>
      </c>
      <c r="AD2474">
        <v>1.55</v>
      </c>
      <c r="AE2474">
        <v>2.2799999999999998</v>
      </c>
      <c r="AF2474" t="s">
        <v>230</v>
      </c>
      <c r="AG2474" s="1">
        <v>25200</v>
      </c>
      <c r="AH2474" s="36">
        <v>2806.5</v>
      </c>
      <c r="AI2474">
        <v>700</v>
      </c>
      <c r="AJ2474" s="36">
        <v>2806</v>
      </c>
      <c r="AK2474" s="1">
        <v>1200</v>
      </c>
      <c r="AL2474" s="2">
        <v>0.63680555555555551</v>
      </c>
      <c r="AM2474" s="3">
        <v>46238</v>
      </c>
      <c r="AN2474" t="s">
        <v>298</v>
      </c>
      <c r="AO2474" t="s">
        <v>434</v>
      </c>
    </row>
    <row r="2475" spans="1:41">
      <c r="A2475" s="8">
        <v>46139</v>
      </c>
      <c r="B2475" s="67">
        <v>4062.23</v>
      </c>
      <c r="C2475" s="67">
        <v>1.27</v>
      </c>
      <c r="D2475" s="67">
        <v>65070</v>
      </c>
      <c r="E2475" s="67">
        <v>0.79</v>
      </c>
      <c r="F2475" s="69">
        <v>8424</v>
      </c>
      <c r="G2475" t="s">
        <v>97</v>
      </c>
      <c r="H2475">
        <v>0</v>
      </c>
      <c r="I2475" t="s">
        <v>288</v>
      </c>
      <c r="J2475" t="s">
        <v>289</v>
      </c>
      <c r="K2475" t="s">
        <v>290</v>
      </c>
      <c r="L2475" s="36">
        <v>4510</v>
      </c>
      <c r="M2475">
        <v>78</v>
      </c>
      <c r="N2475" s="66">
        <v>1.7600000000000001E-2</v>
      </c>
      <c r="O2475" s="36">
        <v>4432</v>
      </c>
      <c r="P2475" s="66">
        <v>1.7500000000000002E-2</v>
      </c>
      <c r="Q2475" s="36">
        <v>4475</v>
      </c>
      <c r="R2475" s="36">
        <v>4510</v>
      </c>
      <c r="S2475" s="36">
        <v>4463</v>
      </c>
      <c r="T2475" s="66">
        <v>7.7999999999999996E-3</v>
      </c>
      <c r="U2475" s="66">
        <v>3.5000000000000001E-3</v>
      </c>
      <c r="V2475" s="66">
        <v>0</v>
      </c>
      <c r="W2475" s="66">
        <v>1.0500000000000001E-2</v>
      </c>
      <c r="X2475" s="1">
        <v>170800</v>
      </c>
      <c r="Y2475" s="1">
        <v>766207</v>
      </c>
      <c r="Z2475" s="1">
        <v>409794</v>
      </c>
      <c r="AA2475" t="s">
        <v>470</v>
      </c>
      <c r="AB2475" t="s">
        <v>592</v>
      </c>
      <c r="AC2475">
        <v>8.4700000000000006</v>
      </c>
      <c r="AD2475">
        <v>0.8</v>
      </c>
      <c r="AE2475">
        <v>3.81</v>
      </c>
      <c r="AF2475" t="s">
        <v>230</v>
      </c>
      <c r="AG2475" s="1">
        <v>1400</v>
      </c>
      <c r="AH2475" s="36">
        <v>4509</v>
      </c>
      <c r="AI2475">
        <v>200</v>
      </c>
      <c r="AJ2475" s="36">
        <v>4508</v>
      </c>
      <c r="AK2475">
        <v>800</v>
      </c>
      <c r="AL2475" s="2">
        <v>0.63611111111111107</v>
      </c>
      <c r="AM2475" s="3">
        <v>46233</v>
      </c>
      <c r="AN2475" t="s">
        <v>298</v>
      </c>
      <c r="AO2475" t="s">
        <v>472</v>
      </c>
    </row>
    <row r="2476" spans="1:41">
      <c r="A2476" s="8">
        <v>46139</v>
      </c>
      <c r="B2476" s="67">
        <v>4062.23</v>
      </c>
      <c r="C2476" s="67">
        <v>1.27</v>
      </c>
      <c r="D2476" s="67">
        <v>65070</v>
      </c>
      <c r="E2476" s="67">
        <v>0.79</v>
      </c>
      <c r="F2476" s="69">
        <v>8425</v>
      </c>
      <c r="G2476" t="s">
        <v>98</v>
      </c>
      <c r="H2476">
        <v>0</v>
      </c>
      <c r="I2476" t="s">
        <v>288</v>
      </c>
      <c r="J2476" t="s">
        <v>289</v>
      </c>
      <c r="K2476" t="s">
        <v>295</v>
      </c>
      <c r="L2476" s="36">
        <v>1344</v>
      </c>
      <c r="M2476">
        <v>18</v>
      </c>
      <c r="N2476" s="66">
        <v>1.3599999999999999E-2</v>
      </c>
      <c r="O2476" s="36">
        <v>1326</v>
      </c>
      <c r="P2476" s="66">
        <v>1.35E-2</v>
      </c>
      <c r="Q2476" s="36">
        <v>1340</v>
      </c>
      <c r="R2476" s="36">
        <v>1348</v>
      </c>
      <c r="S2476" s="36">
        <v>1332</v>
      </c>
      <c r="T2476" s="66">
        <v>2.8999999999999998E-3</v>
      </c>
      <c r="U2476" s="66">
        <v>4.4000000000000003E-3</v>
      </c>
      <c r="V2476" s="66">
        <v>-2.8999999999999998E-3</v>
      </c>
      <c r="W2476" s="66">
        <v>8.9999999999999993E-3</v>
      </c>
      <c r="X2476" s="1">
        <v>471700</v>
      </c>
      <c r="Y2476" s="1">
        <v>632018</v>
      </c>
      <c r="Z2476" s="1">
        <v>422911</v>
      </c>
      <c r="AA2476" t="s">
        <v>473</v>
      </c>
      <c r="AB2476" t="s">
        <v>607</v>
      </c>
      <c r="AC2476">
        <v>8.06</v>
      </c>
      <c r="AD2476">
        <v>0.87</v>
      </c>
      <c r="AE2476">
        <v>3.87</v>
      </c>
      <c r="AF2476" t="s">
        <v>230</v>
      </c>
      <c r="AG2476" s="1">
        <v>129100</v>
      </c>
      <c r="AH2476" s="36">
        <v>1345</v>
      </c>
      <c r="AI2476" s="1">
        <v>1700</v>
      </c>
      <c r="AJ2476" s="36">
        <v>1344</v>
      </c>
      <c r="AK2476" s="1">
        <v>5300</v>
      </c>
      <c r="AL2476" s="2">
        <v>0.63611111111111107</v>
      </c>
      <c r="AM2476" s="3">
        <v>46233</v>
      </c>
      <c r="AN2476" t="s">
        <v>298</v>
      </c>
      <c r="AO2476" t="s">
        <v>472</v>
      </c>
    </row>
    <row r="2477" spans="1:41">
      <c r="A2477" s="8">
        <v>46139</v>
      </c>
      <c r="B2477" s="67">
        <v>4062.23</v>
      </c>
      <c r="C2477" s="67">
        <v>1.27</v>
      </c>
      <c r="D2477" s="67">
        <v>65070</v>
      </c>
      <c r="E2477" s="67">
        <v>0.79</v>
      </c>
      <c r="F2477" s="69">
        <v>8591</v>
      </c>
      <c r="G2477" t="s">
        <v>99</v>
      </c>
      <c r="H2477">
        <v>0</v>
      </c>
      <c r="I2477" t="s">
        <v>288</v>
      </c>
      <c r="J2477" t="s">
        <v>289</v>
      </c>
      <c r="K2477" t="s">
        <v>295</v>
      </c>
      <c r="L2477" s="36">
        <v>6647</v>
      </c>
      <c r="M2477">
        <v>112</v>
      </c>
      <c r="N2477" s="66">
        <v>1.7100000000000001E-2</v>
      </c>
      <c r="O2477" s="36">
        <v>6535</v>
      </c>
      <c r="P2477" s="66">
        <v>1.7100000000000001E-2</v>
      </c>
      <c r="Q2477" s="36">
        <v>6590</v>
      </c>
      <c r="R2477" s="36">
        <v>6673</v>
      </c>
      <c r="S2477" s="36">
        <v>6550</v>
      </c>
      <c r="T2477" s="66">
        <v>8.6E-3</v>
      </c>
      <c r="U2477" s="66">
        <v>2.2000000000000001E-3</v>
      </c>
      <c r="V2477" s="66">
        <v>-3.8E-3</v>
      </c>
      <c r="W2477" s="66">
        <v>1.4800000000000001E-2</v>
      </c>
      <c r="X2477" s="1">
        <v>2230000</v>
      </c>
      <c r="Y2477" s="1">
        <v>14765546</v>
      </c>
      <c r="Z2477" s="1">
        <v>7471936</v>
      </c>
      <c r="AA2477" t="s">
        <v>892</v>
      </c>
      <c r="AB2477" t="s">
        <v>476</v>
      </c>
      <c r="AC2477">
        <v>13.73</v>
      </c>
      <c r="AD2477">
        <v>1.62</v>
      </c>
      <c r="AE2477">
        <v>2.82</v>
      </c>
      <c r="AF2477" t="s">
        <v>230</v>
      </c>
      <c r="AG2477" s="1">
        <v>240300</v>
      </c>
      <c r="AH2477" s="36">
        <v>6648</v>
      </c>
      <c r="AI2477">
        <v>500</v>
      </c>
      <c r="AJ2477" s="36">
        <v>6646</v>
      </c>
      <c r="AK2477">
        <v>900</v>
      </c>
      <c r="AL2477" s="2">
        <v>0.63680555555555551</v>
      </c>
      <c r="AM2477" s="3">
        <v>46240</v>
      </c>
      <c r="AN2477" t="s">
        <v>298</v>
      </c>
      <c r="AO2477" t="s">
        <v>472</v>
      </c>
    </row>
    <row r="2478" spans="1:41">
      <c r="A2478" s="8">
        <v>46139</v>
      </c>
      <c r="B2478" s="67">
        <v>4062.23</v>
      </c>
      <c r="C2478" s="67">
        <v>1.27</v>
      </c>
      <c r="D2478" s="67">
        <v>65070</v>
      </c>
      <c r="E2478" s="67">
        <v>0.79</v>
      </c>
      <c r="F2478" s="69">
        <v>8593</v>
      </c>
      <c r="G2478" t="s">
        <v>100</v>
      </c>
      <c r="H2478">
        <v>0</v>
      </c>
      <c r="I2478" t="s">
        <v>288</v>
      </c>
      <c r="J2478" t="s">
        <v>289</v>
      </c>
      <c r="K2478" t="s">
        <v>290</v>
      </c>
      <c r="L2478" s="36">
        <v>1467</v>
      </c>
      <c r="M2478">
        <v>28</v>
      </c>
      <c r="N2478" s="66">
        <v>1.95E-2</v>
      </c>
      <c r="O2478" s="36">
        <v>1439</v>
      </c>
      <c r="P2478" s="66">
        <v>1.9400000000000001E-2</v>
      </c>
      <c r="Q2478" s="36">
        <v>1444</v>
      </c>
      <c r="R2478" s="36">
        <v>1468</v>
      </c>
      <c r="S2478" s="36">
        <v>1444</v>
      </c>
      <c r="T2478" s="66">
        <v>1.5900000000000001E-2</v>
      </c>
      <c r="U2478" s="66">
        <v>4.7000000000000002E-3</v>
      </c>
      <c r="V2478" s="66">
        <v>-5.9999999999999995E-4</v>
      </c>
      <c r="W2478" s="66">
        <v>1.5900000000000001E-2</v>
      </c>
      <c r="X2478" s="1">
        <v>2945700</v>
      </c>
      <c r="Y2478" s="1">
        <v>4294302</v>
      </c>
      <c r="Z2478" s="1">
        <v>2151960</v>
      </c>
      <c r="AA2478" t="s">
        <v>477</v>
      </c>
      <c r="AB2478" t="s">
        <v>594</v>
      </c>
      <c r="AC2478">
        <v>13.16</v>
      </c>
      <c r="AD2478">
        <v>1.05</v>
      </c>
      <c r="AE2478">
        <v>3.48</v>
      </c>
      <c r="AF2478" t="s">
        <v>230</v>
      </c>
      <c r="AG2478" s="1">
        <v>718100</v>
      </c>
      <c r="AH2478" s="36">
        <v>1467</v>
      </c>
      <c r="AI2478" s="1">
        <v>10300</v>
      </c>
      <c r="AJ2478" s="36">
        <v>1466.5</v>
      </c>
      <c r="AK2478" s="1">
        <v>8000</v>
      </c>
      <c r="AL2478" s="2">
        <v>0.63680555555555551</v>
      </c>
      <c r="AM2478" s="3">
        <v>46241</v>
      </c>
      <c r="AN2478" t="s">
        <v>298</v>
      </c>
      <c r="AO2478" t="s">
        <v>472</v>
      </c>
    </row>
    <row r="2479" spans="1:41">
      <c r="A2479" s="8">
        <v>46139</v>
      </c>
      <c r="B2479" s="67">
        <v>4062.23</v>
      </c>
      <c r="C2479" s="67">
        <v>1.27</v>
      </c>
      <c r="D2479" s="67">
        <v>65070</v>
      </c>
      <c r="E2479" s="67">
        <v>0.79</v>
      </c>
      <c r="F2479" s="69">
        <v>8604</v>
      </c>
      <c r="G2479" t="s">
        <v>101</v>
      </c>
      <c r="H2479">
        <v>0</v>
      </c>
      <c r="I2479" t="s">
        <v>288</v>
      </c>
      <c r="J2479" t="s">
        <v>289</v>
      </c>
      <c r="K2479" t="s">
        <v>290</v>
      </c>
      <c r="L2479" s="36">
        <v>1598.5</v>
      </c>
      <c r="M2479">
        <v>-1.5</v>
      </c>
      <c r="N2479" s="66">
        <v>-8.9999999999999998E-4</v>
      </c>
      <c r="O2479" s="36">
        <v>1600</v>
      </c>
      <c r="P2479" s="66">
        <v>-8.9999999999999998E-4</v>
      </c>
      <c r="Q2479" s="36">
        <v>1617</v>
      </c>
      <c r="R2479" s="36">
        <v>1623</v>
      </c>
      <c r="S2479" s="36">
        <v>1597</v>
      </c>
      <c r="T2479" s="66">
        <v>-1.14E-2</v>
      </c>
      <c r="U2479" s="66">
        <v>-2.8E-3</v>
      </c>
      <c r="V2479" s="66">
        <v>-1.4999999999999999E-2</v>
      </c>
      <c r="W2479" s="66">
        <v>8.9999999999999998E-4</v>
      </c>
      <c r="X2479" s="1">
        <v>6302300</v>
      </c>
      <c r="Y2479" s="1">
        <v>10130824</v>
      </c>
      <c r="Z2479" s="1">
        <v>4937067</v>
      </c>
      <c r="AA2479" t="s">
        <v>845</v>
      </c>
      <c r="AB2479" t="s">
        <v>480</v>
      </c>
      <c r="AC2479">
        <v>12.43</v>
      </c>
      <c r="AD2479">
        <v>1.25</v>
      </c>
      <c r="AE2479">
        <v>3.25</v>
      </c>
      <c r="AF2479" t="s">
        <v>230</v>
      </c>
      <c r="AG2479" s="1">
        <v>612400</v>
      </c>
      <c r="AH2479" s="36">
        <v>1598.5</v>
      </c>
      <c r="AI2479" s="1">
        <v>7200</v>
      </c>
      <c r="AJ2479" s="36">
        <v>1598</v>
      </c>
      <c r="AK2479" s="1">
        <v>21000</v>
      </c>
      <c r="AL2479" s="2">
        <v>0.63680555555555551</v>
      </c>
      <c r="AM2479" s="3">
        <v>46232</v>
      </c>
      <c r="AN2479" t="s">
        <v>298</v>
      </c>
      <c r="AO2479" t="s">
        <v>481</v>
      </c>
    </row>
    <row r="2480" spans="1:41">
      <c r="A2480" s="8">
        <v>46139</v>
      </c>
      <c r="B2480" s="67">
        <v>4062.23</v>
      </c>
      <c r="C2480" s="67">
        <v>1.27</v>
      </c>
      <c r="D2480" s="67">
        <v>65070</v>
      </c>
      <c r="E2480" s="67">
        <v>0.79</v>
      </c>
      <c r="F2480" s="69">
        <v>8697</v>
      </c>
      <c r="G2480" t="s">
        <v>102</v>
      </c>
      <c r="H2480">
        <v>0</v>
      </c>
      <c r="I2480" t="s">
        <v>288</v>
      </c>
      <c r="J2480" t="s">
        <v>289</v>
      </c>
      <c r="K2480" t="s">
        <v>290</v>
      </c>
      <c r="L2480" s="36">
        <v>2292</v>
      </c>
      <c r="M2480">
        <v>70</v>
      </c>
      <c r="N2480" s="66">
        <v>3.15E-2</v>
      </c>
      <c r="O2480" s="36">
        <v>2222</v>
      </c>
      <c r="P2480" s="66">
        <v>3.15E-2</v>
      </c>
      <c r="Q2480" s="36">
        <v>2256.5</v>
      </c>
      <c r="R2480" s="36">
        <v>2299</v>
      </c>
      <c r="S2480" s="36">
        <v>2256.5</v>
      </c>
      <c r="T2480" s="66">
        <v>1.5699999999999999E-2</v>
      </c>
      <c r="U2480" s="66">
        <v>4.1000000000000003E-3</v>
      </c>
      <c r="V2480" s="66">
        <v>-3.0000000000000001E-3</v>
      </c>
      <c r="W2480" s="66">
        <v>1.5699999999999999E-2</v>
      </c>
      <c r="X2480" s="1">
        <v>1900500</v>
      </c>
      <c r="Y2480" s="1">
        <v>4332951</v>
      </c>
      <c r="Z2480" s="1">
        <v>2364851</v>
      </c>
      <c r="AA2480" t="s">
        <v>893</v>
      </c>
      <c r="AB2480" t="s">
        <v>483</v>
      </c>
      <c r="AC2480">
        <v>28.93</v>
      </c>
      <c r="AD2480">
        <v>6.82</v>
      </c>
      <c r="AE2480">
        <v>2.75</v>
      </c>
      <c r="AF2480" t="s">
        <v>230</v>
      </c>
      <c r="AG2480" s="1">
        <v>88600</v>
      </c>
      <c r="AH2480" s="36">
        <v>2292</v>
      </c>
      <c r="AI2480" s="1">
        <v>2000</v>
      </c>
      <c r="AJ2480" s="36">
        <v>2291.5</v>
      </c>
      <c r="AK2480" s="1">
        <v>1400</v>
      </c>
      <c r="AL2480" s="2">
        <v>0.63680555555555551</v>
      </c>
      <c r="AM2480" s="3">
        <v>46231</v>
      </c>
      <c r="AN2480" t="s">
        <v>298</v>
      </c>
      <c r="AO2480" t="s">
        <v>472</v>
      </c>
    </row>
    <row r="2481" spans="1:41">
      <c r="A2481" s="8">
        <v>46139</v>
      </c>
      <c r="B2481" s="67">
        <v>4062.23</v>
      </c>
      <c r="C2481" s="67">
        <v>1.27</v>
      </c>
      <c r="D2481" s="67">
        <v>65070</v>
      </c>
      <c r="E2481" s="67">
        <v>0.79</v>
      </c>
      <c r="F2481" s="69">
        <v>8830</v>
      </c>
      <c r="G2481" t="s">
        <v>103</v>
      </c>
      <c r="H2481">
        <v>0</v>
      </c>
      <c r="I2481" t="s">
        <v>288</v>
      </c>
      <c r="J2481" t="s">
        <v>289</v>
      </c>
      <c r="K2481" t="s">
        <v>290</v>
      </c>
      <c r="L2481" s="36">
        <v>3785</v>
      </c>
      <c r="M2481">
        <v>105</v>
      </c>
      <c r="N2481" s="66">
        <v>2.8500000000000001E-2</v>
      </c>
      <c r="O2481" s="36">
        <v>3680</v>
      </c>
      <c r="P2481" s="66">
        <v>2.8500000000000001E-2</v>
      </c>
      <c r="Q2481" s="36">
        <v>3717</v>
      </c>
      <c r="R2481" s="36">
        <v>3790</v>
      </c>
      <c r="S2481" s="36">
        <v>3674</v>
      </c>
      <c r="T2481" s="66">
        <v>1.8200000000000001E-2</v>
      </c>
      <c r="U2481" s="66">
        <v>6.8999999999999999E-3</v>
      </c>
      <c r="V2481" s="66">
        <v>-1.2999999999999999E-3</v>
      </c>
      <c r="W2481" s="66">
        <v>3.0200000000000001E-2</v>
      </c>
      <c r="X2481" s="1">
        <v>1632800</v>
      </c>
      <c r="Y2481" s="1">
        <v>6120186</v>
      </c>
      <c r="Z2481" s="1">
        <v>3542760</v>
      </c>
      <c r="AA2481" t="s">
        <v>484</v>
      </c>
      <c r="AB2481" t="s">
        <v>620</v>
      </c>
      <c r="AC2481">
        <v>15.67</v>
      </c>
      <c r="AD2481">
        <v>1.41</v>
      </c>
      <c r="AE2481">
        <v>1.37</v>
      </c>
      <c r="AF2481" t="s">
        <v>230</v>
      </c>
      <c r="AG2481" s="1">
        <v>22000</v>
      </c>
      <c r="AH2481" s="36">
        <v>3785</v>
      </c>
      <c r="AI2481" s="1">
        <v>1500</v>
      </c>
      <c r="AJ2481" s="36">
        <v>3784</v>
      </c>
      <c r="AK2481">
        <v>600</v>
      </c>
      <c r="AL2481" s="2">
        <v>0.63680555555555551</v>
      </c>
      <c r="AM2481" s="3">
        <v>46240</v>
      </c>
      <c r="AN2481" t="s">
        <v>298</v>
      </c>
      <c r="AO2481" t="s">
        <v>332</v>
      </c>
    </row>
    <row r="2482" spans="1:41">
      <c r="A2482" s="8">
        <v>46139</v>
      </c>
      <c r="B2482" s="67">
        <v>4062.23</v>
      </c>
      <c r="C2482" s="67">
        <v>1.27</v>
      </c>
      <c r="D2482" s="67">
        <v>65070</v>
      </c>
      <c r="E2482" s="67">
        <v>0.79</v>
      </c>
      <c r="F2482" s="69">
        <v>9020</v>
      </c>
      <c r="G2482" t="s">
        <v>104</v>
      </c>
      <c r="H2482">
        <v>0</v>
      </c>
      <c r="I2482" t="s">
        <v>288</v>
      </c>
      <c r="J2482" t="s">
        <v>289</v>
      </c>
      <c r="K2482" t="s">
        <v>295</v>
      </c>
      <c r="L2482" s="36">
        <v>3758</v>
      </c>
      <c r="M2482">
        <v>126</v>
      </c>
      <c r="N2482" s="66">
        <v>3.4700000000000002E-2</v>
      </c>
      <c r="O2482" s="36">
        <v>3632</v>
      </c>
      <c r="P2482" s="66">
        <v>3.4599999999999999E-2</v>
      </c>
      <c r="Q2482" s="36">
        <v>3640</v>
      </c>
      <c r="R2482" s="36">
        <v>3770</v>
      </c>
      <c r="S2482" s="36">
        <v>3639</v>
      </c>
      <c r="T2482" s="66">
        <v>3.2399999999999998E-2</v>
      </c>
      <c r="U2482" s="66">
        <v>-2.8999999999999998E-3</v>
      </c>
      <c r="V2482" s="66">
        <v>-3.0999999999999999E-3</v>
      </c>
      <c r="W2482" s="66">
        <v>3.27E-2</v>
      </c>
      <c r="X2482" s="1">
        <v>2787700</v>
      </c>
      <c r="Y2482" s="1">
        <v>10398328</v>
      </c>
      <c r="Z2482" s="1">
        <v>4263121</v>
      </c>
      <c r="AA2482" t="s">
        <v>486</v>
      </c>
      <c r="AB2482" t="s">
        <v>608</v>
      </c>
      <c r="AC2482">
        <v>16.64</v>
      </c>
      <c r="AD2482">
        <v>1.39</v>
      </c>
      <c r="AE2482">
        <v>2.2400000000000002</v>
      </c>
      <c r="AF2482" t="s">
        <v>230</v>
      </c>
      <c r="AG2482" s="1">
        <v>25600</v>
      </c>
      <c r="AH2482" s="36">
        <v>3759</v>
      </c>
      <c r="AI2482" s="1">
        <v>1300</v>
      </c>
      <c r="AJ2482" s="36">
        <v>3758</v>
      </c>
      <c r="AK2482" s="1">
        <v>1400</v>
      </c>
      <c r="AL2482" s="2">
        <v>0.63680555555555551</v>
      </c>
      <c r="AM2482" s="3">
        <v>46234</v>
      </c>
      <c r="AN2482" t="s">
        <v>298</v>
      </c>
      <c r="AO2482" t="s">
        <v>488</v>
      </c>
    </row>
    <row r="2483" spans="1:41">
      <c r="A2483" s="8">
        <v>46139</v>
      </c>
      <c r="B2483" s="67">
        <v>4062.23</v>
      </c>
      <c r="C2483" s="67">
        <v>1.27</v>
      </c>
      <c r="D2483" s="67">
        <v>65070</v>
      </c>
      <c r="E2483" s="67">
        <v>0.79</v>
      </c>
      <c r="F2483" s="69">
        <v>9024</v>
      </c>
      <c r="G2483" t="s">
        <v>105</v>
      </c>
      <c r="H2483">
        <v>0</v>
      </c>
      <c r="I2483" t="s">
        <v>288</v>
      </c>
      <c r="J2483" t="s">
        <v>289</v>
      </c>
      <c r="K2483" t="s">
        <v>295</v>
      </c>
      <c r="L2483" s="36">
        <v>3673</v>
      </c>
      <c r="M2483">
        <v>113</v>
      </c>
      <c r="N2483" s="66">
        <v>3.1699999999999999E-2</v>
      </c>
      <c r="O2483" s="36">
        <v>3560</v>
      </c>
      <c r="P2483" s="66">
        <v>3.1699999999999999E-2</v>
      </c>
      <c r="Q2483" s="36">
        <v>3603</v>
      </c>
      <c r="R2483" s="36">
        <v>3687</v>
      </c>
      <c r="S2483" s="36">
        <v>3570</v>
      </c>
      <c r="T2483" s="66">
        <v>1.9400000000000001E-2</v>
      </c>
      <c r="U2483" s="66">
        <v>1E-3</v>
      </c>
      <c r="V2483" s="66">
        <v>-3.7000000000000002E-3</v>
      </c>
      <c r="W2483" s="66">
        <v>2.8799999999999999E-2</v>
      </c>
      <c r="X2483" s="1">
        <v>764300</v>
      </c>
      <c r="Y2483" s="1">
        <v>2788257</v>
      </c>
      <c r="Z2483" s="1">
        <v>1123113</v>
      </c>
      <c r="AA2483" t="s">
        <v>489</v>
      </c>
      <c r="AB2483" t="s">
        <v>609</v>
      </c>
      <c r="AC2483">
        <v>34.58</v>
      </c>
      <c r="AD2483">
        <v>1.64</v>
      </c>
      <c r="AE2483">
        <v>1.1399999999999999</v>
      </c>
      <c r="AF2483" t="s">
        <v>230</v>
      </c>
      <c r="AG2483">
        <v>0</v>
      </c>
      <c r="AH2483" s="36">
        <v>3675</v>
      </c>
      <c r="AI2483">
        <v>900</v>
      </c>
      <c r="AJ2483" s="36">
        <v>3673</v>
      </c>
      <c r="AK2483" s="1">
        <v>1500</v>
      </c>
      <c r="AL2483" s="2">
        <v>0.63680555555555551</v>
      </c>
      <c r="AM2483" s="3">
        <v>46234</v>
      </c>
      <c r="AN2483" t="s">
        <v>298</v>
      </c>
      <c r="AO2483" t="s">
        <v>488</v>
      </c>
    </row>
    <row r="2484" spans="1:41">
      <c r="A2484" s="8">
        <v>46139</v>
      </c>
      <c r="B2484" s="67">
        <v>4062.23</v>
      </c>
      <c r="C2484" s="67">
        <v>1.27</v>
      </c>
      <c r="D2484" s="67">
        <v>65070</v>
      </c>
      <c r="E2484" s="67">
        <v>0.79</v>
      </c>
      <c r="F2484" s="69">
        <v>9069</v>
      </c>
      <c r="G2484" t="s">
        <v>106</v>
      </c>
      <c r="H2484">
        <v>0</v>
      </c>
      <c r="I2484" t="s">
        <v>288</v>
      </c>
      <c r="J2484" t="s">
        <v>289</v>
      </c>
      <c r="K2484" t="s">
        <v>290</v>
      </c>
      <c r="L2484" s="36">
        <v>2192.5</v>
      </c>
      <c r="M2484">
        <v>5</v>
      </c>
      <c r="N2484" s="66">
        <v>2.3E-3</v>
      </c>
      <c r="O2484" s="36">
        <v>2187.5</v>
      </c>
      <c r="P2484" s="66">
        <v>2.2000000000000001E-3</v>
      </c>
      <c r="Q2484" s="36">
        <v>2198</v>
      </c>
      <c r="R2484" s="36">
        <v>2209</v>
      </c>
      <c r="S2484" s="36">
        <v>2179.5</v>
      </c>
      <c r="T2484" s="66">
        <v>-2.5000000000000001E-3</v>
      </c>
      <c r="U2484" s="66">
        <v>-3.8E-3</v>
      </c>
      <c r="V2484" s="66">
        <v>-7.4000000000000003E-3</v>
      </c>
      <c r="W2484" s="66">
        <v>5.8999999999999999E-3</v>
      </c>
      <c r="X2484" s="1">
        <v>229500</v>
      </c>
      <c r="Y2484" s="1">
        <v>502904</v>
      </c>
      <c r="Z2484" s="1">
        <v>385205</v>
      </c>
      <c r="AA2484" t="s">
        <v>870</v>
      </c>
      <c r="AB2484" t="s">
        <v>492</v>
      </c>
      <c r="AC2484">
        <v>15.69</v>
      </c>
      <c r="AD2484">
        <v>1.61</v>
      </c>
      <c r="AE2484">
        <v>2.5499999999999998</v>
      </c>
      <c r="AF2484" t="s">
        <v>230</v>
      </c>
      <c r="AG2484" s="1">
        <v>24000</v>
      </c>
      <c r="AH2484" s="36">
        <v>2192.5</v>
      </c>
      <c r="AI2484">
        <v>300</v>
      </c>
      <c r="AJ2484" s="36">
        <v>2192</v>
      </c>
      <c r="AK2484">
        <v>300</v>
      </c>
      <c r="AL2484" s="2">
        <v>0.63611111111111107</v>
      </c>
      <c r="AM2484" s="3">
        <v>46246</v>
      </c>
      <c r="AN2484" t="s">
        <v>298</v>
      </c>
      <c r="AO2484" t="s">
        <v>488</v>
      </c>
    </row>
    <row r="2485" spans="1:41">
      <c r="A2485" s="8">
        <v>46139</v>
      </c>
      <c r="B2485" s="67">
        <v>4062.23</v>
      </c>
      <c r="C2485" s="67">
        <v>1.27</v>
      </c>
      <c r="D2485" s="67">
        <v>65070</v>
      </c>
      <c r="E2485" s="67">
        <v>0.79</v>
      </c>
      <c r="F2485" s="69">
        <v>9227</v>
      </c>
      <c r="G2485" t="s">
        <v>107</v>
      </c>
      <c r="H2485">
        <v>0</v>
      </c>
      <c r="I2485" t="s">
        <v>347</v>
      </c>
      <c r="J2485" t="s">
        <v>289</v>
      </c>
      <c r="K2485" t="s">
        <v>295</v>
      </c>
      <c r="L2485">
        <v>819</v>
      </c>
      <c r="M2485">
        <v>29</v>
      </c>
      <c r="N2485" s="66">
        <v>3.6700000000000003E-2</v>
      </c>
      <c r="O2485">
        <v>790</v>
      </c>
      <c r="P2485" s="66">
        <v>3.6700000000000003E-2</v>
      </c>
      <c r="Q2485">
        <v>798</v>
      </c>
      <c r="R2485">
        <v>823</v>
      </c>
      <c r="S2485">
        <v>787</v>
      </c>
      <c r="T2485" s="66">
        <v>2.63E-2</v>
      </c>
      <c r="U2485" s="66">
        <v>1.7299999999999999E-2</v>
      </c>
      <c r="V2485" s="66">
        <v>-4.7999999999999996E-3</v>
      </c>
      <c r="W2485" s="66">
        <v>4.0599999999999997E-2</v>
      </c>
      <c r="X2485" s="1">
        <v>67200</v>
      </c>
      <c r="Y2485" s="1">
        <v>54173</v>
      </c>
      <c r="Z2485" s="1">
        <v>13025</v>
      </c>
      <c r="AA2485" t="s">
        <v>493</v>
      </c>
      <c r="AB2485" t="s">
        <v>494</v>
      </c>
      <c r="AC2485">
        <v>0</v>
      </c>
      <c r="AD2485">
        <v>26.94</v>
      </c>
      <c r="AE2485">
        <v>0</v>
      </c>
      <c r="AF2485">
        <v>2.2000000000000002</v>
      </c>
      <c r="AG2485" s="1">
        <v>1600</v>
      </c>
      <c r="AH2485">
        <v>820</v>
      </c>
      <c r="AI2485">
        <v>400</v>
      </c>
      <c r="AJ2485">
        <v>818</v>
      </c>
      <c r="AK2485">
        <v>600</v>
      </c>
      <c r="AL2485" s="2">
        <v>0.63611111111111107</v>
      </c>
      <c r="AM2485" s="3">
        <v>46246</v>
      </c>
      <c r="AN2485" t="s">
        <v>350</v>
      </c>
      <c r="AO2485" t="s">
        <v>313</v>
      </c>
    </row>
    <row r="2486" spans="1:41">
      <c r="A2486" s="8">
        <v>46139</v>
      </c>
      <c r="B2486" s="67">
        <v>4062.23</v>
      </c>
      <c r="C2486" s="67">
        <v>1.27</v>
      </c>
      <c r="D2486" s="67">
        <v>65070</v>
      </c>
      <c r="E2486" s="67">
        <v>0.79</v>
      </c>
      <c r="F2486" s="69">
        <v>9303</v>
      </c>
      <c r="G2486" t="s">
        <v>108</v>
      </c>
      <c r="H2486">
        <v>0</v>
      </c>
      <c r="I2486" t="s">
        <v>288</v>
      </c>
      <c r="J2486" t="s">
        <v>289</v>
      </c>
      <c r="K2486" t="s">
        <v>290</v>
      </c>
      <c r="L2486" s="36">
        <v>4040</v>
      </c>
      <c r="M2486">
        <v>50</v>
      </c>
      <c r="N2486" s="66">
        <v>1.2500000000000001E-2</v>
      </c>
      <c r="O2486" s="36">
        <v>3990</v>
      </c>
      <c r="P2486" s="66">
        <v>1.2500000000000001E-2</v>
      </c>
      <c r="Q2486" s="36">
        <v>4000</v>
      </c>
      <c r="R2486" s="36">
        <v>4055</v>
      </c>
      <c r="S2486" s="36">
        <v>3995</v>
      </c>
      <c r="T2486" s="66">
        <v>0.01</v>
      </c>
      <c r="U2486" s="66">
        <v>0</v>
      </c>
      <c r="V2486" s="66">
        <v>-3.5999999999999999E-3</v>
      </c>
      <c r="W2486" s="66">
        <v>1.12E-2</v>
      </c>
      <c r="X2486" s="1">
        <v>64000</v>
      </c>
      <c r="Y2486" s="1">
        <v>258035</v>
      </c>
      <c r="Z2486" s="1">
        <v>309521</v>
      </c>
      <c r="AA2486" t="s">
        <v>495</v>
      </c>
      <c r="AB2486" t="s">
        <v>496</v>
      </c>
      <c r="AC2486">
        <v>17.82</v>
      </c>
      <c r="AD2486">
        <v>0.98</v>
      </c>
      <c r="AE2486">
        <v>2.5499999999999998</v>
      </c>
      <c r="AF2486" t="s">
        <v>230</v>
      </c>
      <c r="AG2486" s="1">
        <v>29500</v>
      </c>
      <c r="AH2486" s="36">
        <v>4040</v>
      </c>
      <c r="AI2486" s="1">
        <v>2600</v>
      </c>
      <c r="AJ2486" s="36">
        <v>4030</v>
      </c>
      <c r="AK2486" s="1">
        <v>2500</v>
      </c>
      <c r="AL2486" s="2">
        <v>0.63541666666666663</v>
      </c>
      <c r="AM2486" s="3">
        <v>46241</v>
      </c>
      <c r="AN2486" t="s">
        <v>298</v>
      </c>
      <c r="AO2486" t="s">
        <v>497</v>
      </c>
    </row>
    <row r="2487" spans="1:41">
      <c r="A2487" s="8">
        <v>46139</v>
      </c>
      <c r="B2487" s="67">
        <v>4062.23</v>
      </c>
      <c r="C2487" s="67">
        <v>1.27</v>
      </c>
      <c r="D2487" s="67">
        <v>65070</v>
      </c>
      <c r="E2487" s="67">
        <v>0.79</v>
      </c>
      <c r="F2487" s="69">
        <v>9308</v>
      </c>
      <c r="G2487" t="s">
        <v>109</v>
      </c>
      <c r="H2487">
        <v>0</v>
      </c>
      <c r="I2487" t="s">
        <v>314</v>
      </c>
      <c r="J2487" t="s">
        <v>289</v>
      </c>
      <c r="K2487" t="s">
        <v>295</v>
      </c>
      <c r="L2487" s="36">
        <v>1856</v>
      </c>
      <c r="M2487">
        <v>120</v>
      </c>
      <c r="N2487" s="66">
        <v>6.9099999999999995E-2</v>
      </c>
      <c r="O2487" s="36">
        <v>1736</v>
      </c>
      <c r="P2487" s="66">
        <v>6.9099999999999995E-2</v>
      </c>
      <c r="Q2487" s="36">
        <v>1738</v>
      </c>
      <c r="R2487" s="36">
        <v>1862</v>
      </c>
      <c r="S2487" s="36">
        <v>1738</v>
      </c>
      <c r="T2487" s="66">
        <v>6.7799999999999999E-2</v>
      </c>
      <c r="U2487" s="66">
        <v>2.7099999999999999E-2</v>
      </c>
      <c r="V2487" s="66">
        <v>-3.2000000000000002E-3</v>
      </c>
      <c r="W2487" s="66">
        <v>6.7799999999999999E-2</v>
      </c>
      <c r="X2487" s="1">
        <v>259900</v>
      </c>
      <c r="Y2487" s="1">
        <v>471246</v>
      </c>
      <c r="Z2487" s="1">
        <v>48391</v>
      </c>
      <c r="AA2487" t="s">
        <v>896</v>
      </c>
      <c r="AB2487" t="s">
        <v>499</v>
      </c>
      <c r="AC2487">
        <v>15.86</v>
      </c>
      <c r="AD2487">
        <v>1.24</v>
      </c>
      <c r="AE2487">
        <v>1.87</v>
      </c>
      <c r="AF2487" t="s">
        <v>230</v>
      </c>
      <c r="AG2487">
        <v>800</v>
      </c>
      <c r="AH2487" s="36">
        <v>1857</v>
      </c>
      <c r="AI2487">
        <v>300</v>
      </c>
      <c r="AJ2487" s="36">
        <v>1856</v>
      </c>
      <c r="AK2487" s="1">
        <v>1500</v>
      </c>
      <c r="AL2487" s="2">
        <v>0.63541666666666663</v>
      </c>
      <c r="AM2487" s="3">
        <v>46241</v>
      </c>
      <c r="AN2487" t="s">
        <v>298</v>
      </c>
      <c r="AO2487" t="s">
        <v>500</v>
      </c>
    </row>
    <row r="2488" spans="1:41">
      <c r="A2488" s="8">
        <v>46139</v>
      </c>
      <c r="B2488" s="67">
        <v>4062.23</v>
      </c>
      <c r="C2488" s="67">
        <v>1.27</v>
      </c>
      <c r="D2488" s="67">
        <v>65070</v>
      </c>
      <c r="E2488" s="67">
        <v>0.79</v>
      </c>
      <c r="F2488" s="69">
        <v>9348</v>
      </c>
      <c r="G2488" t="s">
        <v>110</v>
      </c>
      <c r="H2488">
        <v>0</v>
      </c>
      <c r="I2488" t="s">
        <v>347</v>
      </c>
      <c r="J2488" t="s">
        <v>323</v>
      </c>
      <c r="K2488" t="s">
        <v>290</v>
      </c>
      <c r="L2488">
        <v>420</v>
      </c>
      <c r="M2488">
        <v>7</v>
      </c>
      <c r="N2488" s="66">
        <v>1.6899999999999998E-2</v>
      </c>
      <c r="O2488">
        <v>413</v>
      </c>
      <c r="P2488" s="66">
        <v>1.6899999999999998E-2</v>
      </c>
      <c r="Q2488">
        <v>415</v>
      </c>
      <c r="R2488">
        <v>420</v>
      </c>
      <c r="S2488">
        <v>411</v>
      </c>
      <c r="T2488" s="66">
        <v>1.2E-2</v>
      </c>
      <c r="U2488" s="66">
        <v>7.1000000000000004E-3</v>
      </c>
      <c r="V2488" s="66">
        <v>0</v>
      </c>
      <c r="W2488" s="66">
        <v>2.18E-2</v>
      </c>
      <c r="X2488" s="1">
        <v>711200</v>
      </c>
      <c r="Y2488" s="1">
        <v>295083</v>
      </c>
      <c r="Z2488" s="1">
        <v>61447</v>
      </c>
      <c r="AA2488" t="s">
        <v>552</v>
      </c>
      <c r="AB2488" t="s">
        <v>851</v>
      </c>
      <c r="AC2488">
        <v>0</v>
      </c>
      <c r="AD2488">
        <v>4.07</v>
      </c>
      <c r="AE2488">
        <v>0</v>
      </c>
      <c r="AF2488">
        <v>1.7</v>
      </c>
      <c r="AG2488" s="1">
        <v>26700</v>
      </c>
      <c r="AH2488">
        <v>420</v>
      </c>
      <c r="AI2488" s="1">
        <v>6100</v>
      </c>
      <c r="AJ2488">
        <v>419</v>
      </c>
      <c r="AK2488" s="1">
        <v>2500</v>
      </c>
      <c r="AL2488" s="2">
        <v>0.63541666666666663</v>
      </c>
      <c r="AM2488" s="3">
        <v>46241</v>
      </c>
      <c r="AN2488" t="s">
        <v>298</v>
      </c>
      <c r="AO2488" t="s">
        <v>313</v>
      </c>
    </row>
    <row r="2489" spans="1:41">
      <c r="A2489" s="8">
        <v>46139</v>
      </c>
      <c r="B2489" s="67">
        <v>4062.23</v>
      </c>
      <c r="C2489" s="67">
        <v>1.27</v>
      </c>
      <c r="D2489" s="67">
        <v>65070</v>
      </c>
      <c r="E2489" s="67">
        <v>0.79</v>
      </c>
      <c r="F2489" s="69">
        <v>9432</v>
      </c>
      <c r="G2489" t="s">
        <v>111</v>
      </c>
      <c r="H2489">
        <v>0</v>
      </c>
      <c r="I2489" t="s">
        <v>288</v>
      </c>
      <c r="J2489" t="s">
        <v>289</v>
      </c>
      <c r="K2489" t="s">
        <v>295</v>
      </c>
      <c r="L2489">
        <v>154</v>
      </c>
      <c r="M2489">
        <v>2.7</v>
      </c>
      <c r="N2489" s="66">
        <v>1.78E-2</v>
      </c>
      <c r="O2489">
        <v>151.30000000000001</v>
      </c>
      <c r="P2489" s="66">
        <v>1.78E-2</v>
      </c>
      <c r="Q2489">
        <v>151.5</v>
      </c>
      <c r="R2489">
        <v>154.30000000000001</v>
      </c>
      <c r="S2489">
        <v>151.5</v>
      </c>
      <c r="T2489" s="66">
        <v>1.6500000000000001E-2</v>
      </c>
      <c r="U2489" s="66">
        <v>1.2999999999999999E-3</v>
      </c>
      <c r="V2489" s="66">
        <v>-1.9E-3</v>
      </c>
      <c r="W2489" s="66">
        <v>1.6500000000000001E-2</v>
      </c>
      <c r="X2489" s="1">
        <v>199043300</v>
      </c>
      <c r="Y2489" s="1">
        <v>30551427</v>
      </c>
      <c r="Z2489" s="1">
        <v>13944748</v>
      </c>
      <c r="AA2489" t="s">
        <v>503</v>
      </c>
      <c r="AB2489" t="s">
        <v>689</v>
      </c>
      <c r="AC2489">
        <v>12.83</v>
      </c>
      <c r="AD2489">
        <v>1.28</v>
      </c>
      <c r="AE2489">
        <v>3.51</v>
      </c>
      <c r="AF2489" t="s">
        <v>230</v>
      </c>
      <c r="AG2489" s="1">
        <v>1988100</v>
      </c>
      <c r="AH2489">
        <v>154.1</v>
      </c>
      <c r="AI2489" s="1">
        <v>277000</v>
      </c>
      <c r="AJ2489">
        <v>154</v>
      </c>
      <c r="AK2489" s="1">
        <v>645800</v>
      </c>
      <c r="AL2489" s="2">
        <v>0.63680555555555551</v>
      </c>
      <c r="AM2489" s="3">
        <v>46240</v>
      </c>
      <c r="AN2489" t="s">
        <v>298</v>
      </c>
      <c r="AO2489" t="s">
        <v>351</v>
      </c>
    </row>
    <row r="2490" spans="1:41">
      <c r="A2490" s="8">
        <v>46139</v>
      </c>
      <c r="B2490" s="67">
        <v>4062.23</v>
      </c>
      <c r="C2490" s="67">
        <v>1.27</v>
      </c>
      <c r="D2490" s="67">
        <v>65070</v>
      </c>
      <c r="E2490" s="67">
        <v>0.79</v>
      </c>
      <c r="F2490" s="69">
        <v>9449</v>
      </c>
      <c r="G2490" t="s">
        <v>112</v>
      </c>
      <c r="H2490">
        <v>0</v>
      </c>
      <c r="I2490" t="s">
        <v>288</v>
      </c>
      <c r="J2490" t="s">
        <v>289</v>
      </c>
      <c r="K2490" t="s">
        <v>295</v>
      </c>
      <c r="L2490" s="36">
        <v>4105</v>
      </c>
      <c r="M2490">
        <v>189</v>
      </c>
      <c r="N2490" s="66">
        <v>4.8300000000000003E-2</v>
      </c>
      <c r="O2490" s="36">
        <v>3916</v>
      </c>
      <c r="P2490" s="66">
        <v>4.82E-2</v>
      </c>
      <c r="Q2490" s="36">
        <v>4000</v>
      </c>
      <c r="R2490" s="36">
        <v>4120</v>
      </c>
      <c r="S2490" s="36">
        <v>3987</v>
      </c>
      <c r="T2490" s="66">
        <v>2.6200000000000001E-2</v>
      </c>
      <c r="U2490" s="66">
        <v>8.5000000000000006E-3</v>
      </c>
      <c r="V2490" s="66">
        <v>-3.5999999999999999E-3</v>
      </c>
      <c r="W2490" s="66">
        <v>2.9499999999999998E-2</v>
      </c>
      <c r="X2490" s="1">
        <v>373200</v>
      </c>
      <c r="Y2490" s="1">
        <v>1522081</v>
      </c>
      <c r="Z2490" s="1">
        <v>440668</v>
      </c>
      <c r="AA2490" t="s">
        <v>847</v>
      </c>
      <c r="AB2490" t="s">
        <v>506</v>
      </c>
      <c r="AC2490">
        <v>17.399999999999999</v>
      </c>
      <c r="AD2490">
        <v>3.69</v>
      </c>
      <c r="AE2490">
        <v>1.9</v>
      </c>
      <c r="AF2490" t="s">
        <v>230</v>
      </c>
      <c r="AG2490" s="1">
        <v>2400</v>
      </c>
      <c r="AH2490" s="36">
        <v>4108</v>
      </c>
      <c r="AI2490">
        <v>100</v>
      </c>
      <c r="AJ2490" s="36">
        <v>4105</v>
      </c>
      <c r="AK2490">
        <v>300</v>
      </c>
      <c r="AL2490" s="2">
        <v>0.63680555555555551</v>
      </c>
      <c r="AM2490" s="3">
        <v>46248</v>
      </c>
      <c r="AN2490" t="s">
        <v>293</v>
      </c>
      <c r="AO2490" t="s">
        <v>351</v>
      </c>
    </row>
    <row r="2491" spans="1:41">
      <c r="A2491" s="8">
        <v>46139</v>
      </c>
      <c r="B2491" s="67">
        <v>4062.23</v>
      </c>
      <c r="C2491" s="67">
        <v>1.27</v>
      </c>
      <c r="D2491" s="67">
        <v>65070</v>
      </c>
      <c r="E2491" s="67">
        <v>0.79</v>
      </c>
      <c r="F2491" s="69">
        <v>9501</v>
      </c>
      <c r="G2491" t="s">
        <v>113</v>
      </c>
      <c r="H2491">
        <v>0</v>
      </c>
      <c r="I2491" t="s">
        <v>288</v>
      </c>
      <c r="J2491" t="s">
        <v>289</v>
      </c>
      <c r="K2491" t="s">
        <v>290</v>
      </c>
      <c r="L2491">
        <v>536.9</v>
      </c>
      <c r="M2491">
        <v>20.2</v>
      </c>
      <c r="N2491" s="66">
        <v>3.9100000000000003E-2</v>
      </c>
      <c r="O2491">
        <v>516.70000000000005</v>
      </c>
      <c r="P2491" s="66">
        <v>3.9E-2</v>
      </c>
      <c r="Q2491">
        <v>530.1</v>
      </c>
      <c r="R2491">
        <v>537.9</v>
      </c>
      <c r="S2491">
        <v>522.29999999999995</v>
      </c>
      <c r="T2491" s="66">
        <v>1.2800000000000001E-2</v>
      </c>
      <c r="U2491" s="66">
        <v>2.1600000000000001E-2</v>
      </c>
      <c r="V2491" s="66">
        <v>-1.8E-3</v>
      </c>
      <c r="W2491" s="66">
        <v>2.7900000000000001E-2</v>
      </c>
      <c r="X2491" s="1">
        <v>32131500</v>
      </c>
      <c r="Y2491" s="1">
        <v>17049337</v>
      </c>
      <c r="Z2491" s="1">
        <v>862807</v>
      </c>
      <c r="AA2491" t="s">
        <v>507</v>
      </c>
      <c r="AB2491" t="s">
        <v>703</v>
      </c>
      <c r="AC2491">
        <v>3.44</v>
      </c>
      <c r="AD2491">
        <v>0.36</v>
      </c>
      <c r="AE2491">
        <v>0</v>
      </c>
      <c r="AF2491" t="s">
        <v>230</v>
      </c>
      <c r="AG2491" s="1">
        <v>505800</v>
      </c>
      <c r="AH2491">
        <v>537</v>
      </c>
      <c r="AI2491" s="1">
        <v>16700</v>
      </c>
      <c r="AJ2491">
        <v>536.79999999999995</v>
      </c>
      <c r="AK2491" s="1">
        <v>5300</v>
      </c>
      <c r="AL2491" s="2">
        <v>0.63680555555555551</v>
      </c>
      <c r="AM2491" s="3">
        <v>46232</v>
      </c>
      <c r="AN2491" t="s">
        <v>298</v>
      </c>
      <c r="AO2491" t="s">
        <v>509</v>
      </c>
    </row>
    <row r="2492" spans="1:41">
      <c r="A2492" s="8">
        <v>46139</v>
      </c>
      <c r="B2492" s="67">
        <v>4062.23</v>
      </c>
      <c r="C2492" s="67">
        <v>1.27</v>
      </c>
      <c r="D2492" s="67">
        <v>65070</v>
      </c>
      <c r="E2492" s="67">
        <v>0.79</v>
      </c>
      <c r="F2492" s="69">
        <v>9531</v>
      </c>
      <c r="G2492" t="s">
        <v>114</v>
      </c>
      <c r="H2492">
        <v>0</v>
      </c>
      <c r="I2492" t="s">
        <v>288</v>
      </c>
      <c r="J2492" t="s">
        <v>289</v>
      </c>
      <c r="K2492" t="s">
        <v>290</v>
      </c>
      <c r="L2492" s="36">
        <v>6244</v>
      </c>
      <c r="M2492">
        <v>18</v>
      </c>
      <c r="N2492" s="66">
        <v>2.8999999999999998E-3</v>
      </c>
      <c r="O2492" s="36">
        <v>6226</v>
      </c>
      <c r="P2492" s="66">
        <v>2.8E-3</v>
      </c>
      <c r="Q2492" s="36">
        <v>6275</v>
      </c>
      <c r="R2492" s="36">
        <v>6284</v>
      </c>
      <c r="S2492" s="36">
        <v>6175</v>
      </c>
      <c r="T2492" s="66">
        <v>-4.8999999999999998E-3</v>
      </c>
      <c r="U2492" s="66">
        <v>2.2000000000000001E-3</v>
      </c>
      <c r="V2492" s="66">
        <v>-6.3E-3</v>
      </c>
      <c r="W2492" s="66">
        <v>1.11E-2</v>
      </c>
      <c r="X2492" s="1">
        <v>565800</v>
      </c>
      <c r="Y2492" s="1">
        <v>3522108</v>
      </c>
      <c r="Z2492" s="1">
        <v>2091485</v>
      </c>
      <c r="AA2492" t="s">
        <v>510</v>
      </c>
      <c r="AB2492" t="s">
        <v>704</v>
      </c>
      <c r="AC2492">
        <v>15.06</v>
      </c>
      <c r="AD2492">
        <v>1.21</v>
      </c>
      <c r="AE2492">
        <v>1.92</v>
      </c>
      <c r="AF2492" t="s">
        <v>230</v>
      </c>
      <c r="AG2492" s="1">
        <v>21600</v>
      </c>
      <c r="AH2492" s="36">
        <v>6244</v>
      </c>
      <c r="AI2492">
        <v>900</v>
      </c>
      <c r="AJ2492" s="36">
        <v>6242</v>
      </c>
      <c r="AK2492">
        <v>400</v>
      </c>
      <c r="AL2492" s="2">
        <v>0.63680555555555551</v>
      </c>
      <c r="AM2492" s="3">
        <v>46233</v>
      </c>
      <c r="AN2492" t="s">
        <v>298</v>
      </c>
      <c r="AO2492" t="s">
        <v>509</v>
      </c>
    </row>
    <row r="2493" spans="1:41">
      <c r="A2493" s="8">
        <v>46139</v>
      </c>
      <c r="B2493" s="67">
        <v>4062.23</v>
      </c>
      <c r="C2493" s="67">
        <v>1.27</v>
      </c>
      <c r="D2493" s="67">
        <v>65070</v>
      </c>
      <c r="E2493" s="67">
        <v>0.79</v>
      </c>
      <c r="F2493" s="69">
        <v>9882</v>
      </c>
      <c r="G2493" t="s">
        <v>115</v>
      </c>
      <c r="H2493">
        <v>0</v>
      </c>
      <c r="I2493" t="s">
        <v>288</v>
      </c>
      <c r="J2493" t="s">
        <v>289</v>
      </c>
      <c r="K2493" t="s">
        <v>295</v>
      </c>
      <c r="L2493" s="36">
        <v>1826</v>
      </c>
      <c r="M2493">
        <v>39</v>
      </c>
      <c r="N2493" s="66">
        <v>2.18E-2</v>
      </c>
      <c r="O2493" s="36">
        <v>1787</v>
      </c>
      <c r="P2493" s="66">
        <v>2.18E-2</v>
      </c>
      <c r="Q2493" s="36">
        <v>1800</v>
      </c>
      <c r="R2493" s="36">
        <v>1831</v>
      </c>
      <c r="S2493" s="36">
        <v>1795</v>
      </c>
      <c r="T2493" s="66">
        <v>1.44E-2</v>
      </c>
      <c r="U2493" s="66">
        <v>5.4999999999999997E-3</v>
      </c>
      <c r="V2493" s="66">
        <v>-2.7000000000000001E-3</v>
      </c>
      <c r="W2493" s="66">
        <v>1.72E-2</v>
      </c>
      <c r="X2493" s="1">
        <v>149800</v>
      </c>
      <c r="Y2493" s="1">
        <v>272383</v>
      </c>
      <c r="Z2493" s="1">
        <v>157075</v>
      </c>
      <c r="AA2493" t="s">
        <v>720</v>
      </c>
      <c r="AB2493" t="s">
        <v>513</v>
      </c>
      <c r="AC2493">
        <v>11.91</v>
      </c>
      <c r="AD2493">
        <v>1.26</v>
      </c>
      <c r="AE2493">
        <v>3.72</v>
      </c>
      <c r="AF2493" t="s">
        <v>230</v>
      </c>
      <c r="AG2493">
        <v>0</v>
      </c>
      <c r="AH2493" s="36">
        <v>1827</v>
      </c>
      <c r="AI2493" s="1">
        <v>1200</v>
      </c>
      <c r="AJ2493" s="36">
        <v>1826</v>
      </c>
      <c r="AK2493">
        <v>300</v>
      </c>
      <c r="AL2493" s="2">
        <v>0.63611111111111107</v>
      </c>
      <c r="AM2493" s="3">
        <v>46234</v>
      </c>
      <c r="AN2493" t="s">
        <v>298</v>
      </c>
      <c r="AO2493" t="s">
        <v>322</v>
      </c>
    </row>
    <row r="2494" spans="1:41">
      <c r="F2494" s="69">
        <v>6502</v>
      </c>
      <c r="I2494" t="s">
        <v>514</v>
      </c>
      <c r="P2494" t="s">
        <v>230</v>
      </c>
      <c r="T2494" t="s">
        <v>230</v>
      </c>
      <c r="U2494" t="s">
        <v>230</v>
      </c>
      <c r="V2494" t="s">
        <v>230</v>
      </c>
      <c r="W2494" t="s">
        <v>230</v>
      </c>
      <c r="AF2494" t="s">
        <v>230</v>
      </c>
      <c r="AG2494" t="s">
        <v>230</v>
      </c>
      <c r="AO2494" t="s">
        <v>515</v>
      </c>
    </row>
    <row r="2495" spans="1:41">
      <c r="F2495" s="69">
        <v>5759</v>
      </c>
      <c r="I2495" t="s">
        <v>514</v>
      </c>
      <c r="P2495" t="s">
        <v>230</v>
      </c>
      <c r="T2495" t="s">
        <v>230</v>
      </c>
      <c r="U2495" t="s">
        <v>230</v>
      </c>
      <c r="V2495" t="s">
        <v>230</v>
      </c>
      <c r="W2495" t="s">
        <v>230</v>
      </c>
      <c r="AF2495" t="s">
        <v>230</v>
      </c>
      <c r="AG2495" t="s">
        <v>230</v>
      </c>
      <c r="AO2495" t="s">
        <v>515</v>
      </c>
    </row>
    <row r="2499" spans="1:41">
      <c r="B2499" cm="1">
        <f t="array" ref="B2499">_xll.RssIndexMarket("TOPX", "現在値")</f>
        <v>3952.5</v>
      </c>
      <c r="C2499" cm="1">
        <f t="array" ref="C2499">_xll.RssIndexMarket("TOPX", "前日比率")</f>
        <v>-0.54</v>
      </c>
      <c r="D2499" s="71" cm="1">
        <f t="array" ref="D2499">_xll.RssIndexMarket("N225.FUT01.OS", "現在値")</f>
        <v>61710</v>
      </c>
      <c r="E2499" s="6" cm="1">
        <f t="array" ref="E2499">_xll.RssIndexMarket("N225.FUT01.OS", "前日比率")</f>
        <v>-1.18</v>
      </c>
    </row>
    <row r="2500" spans="1:41">
      <c r="A2500" s="8" t="s">
        <v>0</v>
      </c>
      <c r="B2500" t="s">
        <v>116</v>
      </c>
      <c r="C2500" t="s">
        <v>1</v>
      </c>
      <c r="D2500" t="s">
        <v>2</v>
      </c>
      <c r="E2500" t="s">
        <v>3</v>
      </c>
      <c r="F2500" s="69" t="s">
        <v>4</v>
      </c>
      <c r="G2500" t="s">
        <v>5</v>
      </c>
      <c r="H2500" t="s">
        <v>268</v>
      </c>
      <c r="I2500" t="s">
        <v>269</v>
      </c>
      <c r="J2500" t="s">
        <v>270</v>
      </c>
      <c r="K2500" t="s">
        <v>271</v>
      </c>
      <c r="L2500" t="s">
        <v>6</v>
      </c>
      <c r="M2500" t="s">
        <v>7</v>
      </c>
      <c r="N2500" t="s">
        <v>8</v>
      </c>
      <c r="O2500" t="s">
        <v>9</v>
      </c>
      <c r="P2500" t="s">
        <v>272</v>
      </c>
      <c r="Q2500" t="s">
        <v>10</v>
      </c>
      <c r="R2500" t="s">
        <v>11</v>
      </c>
      <c r="S2500" t="s">
        <v>12</v>
      </c>
      <c r="T2500" t="s">
        <v>273</v>
      </c>
      <c r="U2500" t="s">
        <v>274</v>
      </c>
      <c r="V2500" t="s">
        <v>275</v>
      </c>
      <c r="W2500" t="s">
        <v>276</v>
      </c>
      <c r="X2500" t="s">
        <v>13</v>
      </c>
      <c r="Y2500" t="s">
        <v>277</v>
      </c>
      <c r="Z2500" t="s">
        <v>278</v>
      </c>
      <c r="AA2500" t="s">
        <v>14</v>
      </c>
      <c r="AB2500" t="s">
        <v>15</v>
      </c>
      <c r="AC2500" t="s">
        <v>279</v>
      </c>
      <c r="AD2500" t="s">
        <v>280</v>
      </c>
      <c r="AE2500" t="s">
        <v>281</v>
      </c>
      <c r="AF2500" t="s">
        <v>282</v>
      </c>
      <c r="AG2500" t="s">
        <v>283</v>
      </c>
      <c r="AH2500" t="s">
        <v>284</v>
      </c>
      <c r="AI2500" t="s">
        <v>16</v>
      </c>
      <c r="AJ2500" t="s">
        <v>17</v>
      </c>
      <c r="AK2500" t="s">
        <v>18</v>
      </c>
      <c r="AL2500" t="s">
        <v>19</v>
      </c>
      <c r="AM2500" t="s">
        <v>20</v>
      </c>
      <c r="AN2500" t="s">
        <v>285</v>
      </c>
      <c r="AO2500" t="s">
        <v>286</v>
      </c>
    </row>
    <row r="2501" spans="1:41">
      <c r="A2501" s="8">
        <v>46231</v>
      </c>
      <c r="B2501" s="67">
        <v>3961.92</v>
      </c>
      <c r="C2501" s="67">
        <v>-2.56</v>
      </c>
      <c r="D2501" s="67">
        <v>62420</v>
      </c>
      <c r="E2501" s="67">
        <v>-4.22</v>
      </c>
      <c r="F2501" s="69">
        <v>1605</v>
      </c>
      <c r="G2501" t="s">
        <v>21</v>
      </c>
      <c r="H2501">
        <v>0</v>
      </c>
      <c r="I2501" t="s">
        <v>288</v>
      </c>
      <c r="J2501" t="s">
        <v>289</v>
      </c>
      <c r="K2501" t="s">
        <v>290</v>
      </c>
      <c r="L2501" s="36">
        <v>3566</v>
      </c>
      <c r="M2501">
        <v>-86</v>
      </c>
      <c r="N2501" s="66">
        <v>-2.35E-2</v>
      </c>
      <c r="O2501" s="36">
        <v>3652</v>
      </c>
      <c r="P2501" s="66">
        <v>-2.35E-2</v>
      </c>
      <c r="Q2501" s="36">
        <v>3593</v>
      </c>
      <c r="R2501" s="36">
        <v>3607</v>
      </c>
      <c r="S2501" s="36">
        <v>3534</v>
      </c>
      <c r="T2501" s="66">
        <v>-7.4999999999999997E-3</v>
      </c>
      <c r="U2501" s="66">
        <v>7.6E-3</v>
      </c>
      <c r="V2501" s="66">
        <v>-1.1299999999999999E-2</v>
      </c>
      <c r="W2501" s="66">
        <v>8.9999999999999993E-3</v>
      </c>
      <c r="X2501" s="1">
        <v>3146500</v>
      </c>
      <c r="Y2501" s="1">
        <v>11212572</v>
      </c>
      <c r="Z2501" s="1">
        <v>4490079</v>
      </c>
      <c r="AA2501" t="s">
        <v>291</v>
      </c>
      <c r="AB2501" t="s">
        <v>292</v>
      </c>
      <c r="AC2501">
        <v>9.1999999999999993</v>
      </c>
      <c r="AD2501">
        <v>0.87</v>
      </c>
      <c r="AE2501">
        <v>3.03</v>
      </c>
      <c r="AF2501" t="s">
        <v>230</v>
      </c>
      <c r="AG2501" s="1">
        <v>307700</v>
      </c>
      <c r="AH2501" s="36">
        <v>3566</v>
      </c>
      <c r="AI2501" s="1">
        <v>1000</v>
      </c>
      <c r="AJ2501" s="36">
        <v>3565</v>
      </c>
      <c r="AK2501" s="1">
        <v>1800</v>
      </c>
      <c r="AL2501" s="2">
        <v>0.6381944444444444</v>
      </c>
      <c r="AM2501" s="3">
        <v>46241</v>
      </c>
      <c r="AN2501" t="s">
        <v>293</v>
      </c>
      <c r="AO2501" t="s">
        <v>294</v>
      </c>
    </row>
    <row r="2502" spans="1:41">
      <c r="A2502" s="8">
        <v>46231</v>
      </c>
      <c r="B2502" s="67">
        <v>3961.92</v>
      </c>
      <c r="C2502" s="67">
        <v>-2.56</v>
      </c>
      <c r="D2502" s="67">
        <v>62420</v>
      </c>
      <c r="E2502" s="67">
        <v>-4.22</v>
      </c>
      <c r="F2502" s="69">
        <v>1833</v>
      </c>
      <c r="G2502" t="s">
        <v>24</v>
      </c>
      <c r="H2502">
        <v>0</v>
      </c>
      <c r="I2502" t="s">
        <v>288</v>
      </c>
      <c r="J2502" t="s">
        <v>289</v>
      </c>
      <c r="K2502" t="s">
        <v>290</v>
      </c>
      <c r="L2502" s="36">
        <v>5840</v>
      </c>
      <c r="M2502">
        <v>-10</v>
      </c>
      <c r="N2502" s="66">
        <v>-1.6999999999999999E-3</v>
      </c>
      <c r="O2502" s="36">
        <v>5850</v>
      </c>
      <c r="P2502" s="66">
        <v>-1.6999999999999999E-3</v>
      </c>
      <c r="Q2502" s="36">
        <v>5850</v>
      </c>
      <c r="R2502" s="36">
        <v>5890</v>
      </c>
      <c r="S2502" s="36">
        <v>5780</v>
      </c>
      <c r="T2502" s="66">
        <v>-1.6999999999999999E-3</v>
      </c>
      <c r="U2502" s="66">
        <v>-3.3999999999999998E-3</v>
      </c>
      <c r="V2502" s="66">
        <v>-8.3999999999999995E-3</v>
      </c>
      <c r="W2502" s="66">
        <v>1.03E-2</v>
      </c>
      <c r="X2502" s="1">
        <v>92500</v>
      </c>
      <c r="Y2502" s="1">
        <v>539681</v>
      </c>
      <c r="Z2502" s="1">
        <v>225804</v>
      </c>
      <c r="AA2502" t="s">
        <v>296</v>
      </c>
      <c r="AB2502" t="s">
        <v>572</v>
      </c>
      <c r="AC2502">
        <v>13.61</v>
      </c>
      <c r="AD2502">
        <v>1.06</v>
      </c>
      <c r="AE2502">
        <v>5.14</v>
      </c>
      <c r="AF2502">
        <v>3.4</v>
      </c>
      <c r="AG2502" s="1">
        <v>1200</v>
      </c>
      <c r="AH2502" s="36">
        <v>5850</v>
      </c>
      <c r="AI2502" s="1">
        <v>3800</v>
      </c>
      <c r="AJ2502" s="36">
        <v>5840</v>
      </c>
      <c r="AK2502">
        <v>400</v>
      </c>
      <c r="AL2502" s="2">
        <v>0.63749999999999996</v>
      </c>
      <c r="AM2502" s="3">
        <v>46241</v>
      </c>
      <c r="AN2502" t="s">
        <v>298</v>
      </c>
      <c r="AO2502" t="s">
        <v>299</v>
      </c>
    </row>
    <row r="2503" spans="1:41">
      <c r="A2503" s="8">
        <v>46231</v>
      </c>
      <c r="B2503" s="67">
        <v>3961.92</v>
      </c>
      <c r="C2503" s="67">
        <v>-2.56</v>
      </c>
      <c r="D2503" s="67">
        <v>62420</v>
      </c>
      <c r="E2503" s="67">
        <v>-4.22</v>
      </c>
      <c r="F2503" s="69">
        <v>1911</v>
      </c>
      <c r="G2503" t="s">
        <v>25</v>
      </c>
      <c r="H2503">
        <v>0</v>
      </c>
      <c r="I2503" t="s">
        <v>288</v>
      </c>
      <c r="J2503" t="s">
        <v>289</v>
      </c>
      <c r="K2503" t="s">
        <v>290</v>
      </c>
      <c r="L2503" s="36">
        <v>1378.5</v>
      </c>
      <c r="M2503">
        <v>2</v>
      </c>
      <c r="N2503" s="66">
        <v>1.5E-3</v>
      </c>
      <c r="O2503" s="36">
        <v>1376.5</v>
      </c>
      <c r="P2503" s="66">
        <v>1.4E-3</v>
      </c>
      <c r="Q2503" s="36">
        <v>1365</v>
      </c>
      <c r="R2503" s="36">
        <v>1380</v>
      </c>
      <c r="S2503" s="36">
        <v>1356</v>
      </c>
      <c r="T2503" s="66">
        <v>9.7999999999999997E-3</v>
      </c>
      <c r="U2503" s="66">
        <v>4.7000000000000002E-3</v>
      </c>
      <c r="V2503" s="66">
        <v>-1E-3</v>
      </c>
      <c r="W2503" s="66">
        <v>1.6500000000000001E-2</v>
      </c>
      <c r="X2503" s="1">
        <v>1770700</v>
      </c>
      <c r="Y2503" s="1">
        <v>2427631</v>
      </c>
      <c r="Z2503" s="1">
        <v>852693</v>
      </c>
      <c r="AA2503" t="s">
        <v>300</v>
      </c>
      <c r="AB2503" t="s">
        <v>301</v>
      </c>
      <c r="AC2503">
        <v>8.7799999999999994</v>
      </c>
      <c r="AD2503">
        <v>0.83</v>
      </c>
      <c r="AE2503">
        <v>3.63</v>
      </c>
      <c r="AF2503" t="s">
        <v>230</v>
      </c>
      <c r="AG2503" s="1">
        <v>282900</v>
      </c>
      <c r="AH2503" s="36">
        <v>1378.5</v>
      </c>
      <c r="AI2503" s="1">
        <v>5200</v>
      </c>
      <c r="AJ2503" s="36">
        <v>1378</v>
      </c>
      <c r="AK2503" s="1">
        <v>8800</v>
      </c>
      <c r="AL2503" s="2">
        <v>0.6381944444444444</v>
      </c>
      <c r="AM2503" s="3">
        <v>46241</v>
      </c>
      <c r="AN2503" t="s">
        <v>293</v>
      </c>
      <c r="AO2503" t="s">
        <v>299</v>
      </c>
    </row>
    <row r="2504" spans="1:41">
      <c r="A2504" s="8">
        <v>46231</v>
      </c>
      <c r="B2504" s="67">
        <v>3961.92</v>
      </c>
      <c r="C2504" s="67">
        <v>-2.56</v>
      </c>
      <c r="D2504" s="67">
        <v>62420</v>
      </c>
      <c r="E2504" s="67">
        <v>-4.22</v>
      </c>
      <c r="F2504" s="69">
        <v>1925</v>
      </c>
      <c r="G2504" t="s">
        <v>26</v>
      </c>
      <c r="H2504">
        <v>0</v>
      </c>
      <c r="I2504" t="s">
        <v>288</v>
      </c>
      <c r="J2504" t="s">
        <v>289</v>
      </c>
      <c r="K2504" t="s">
        <v>290</v>
      </c>
      <c r="L2504" s="36">
        <v>4771</v>
      </c>
      <c r="M2504">
        <v>31</v>
      </c>
      <c r="N2504" s="66">
        <v>6.4999999999999997E-3</v>
      </c>
      <c r="O2504" s="36">
        <v>4740</v>
      </c>
      <c r="P2504" s="66">
        <v>6.4999999999999997E-3</v>
      </c>
      <c r="Q2504" s="36">
        <v>4740</v>
      </c>
      <c r="R2504" s="36">
        <v>4786</v>
      </c>
      <c r="S2504" s="36">
        <v>4723</v>
      </c>
      <c r="T2504" s="66">
        <v>6.4999999999999997E-3</v>
      </c>
      <c r="U2504" s="66">
        <v>-2.0000000000000001E-4</v>
      </c>
      <c r="V2504" s="66">
        <v>-3.0999999999999999E-3</v>
      </c>
      <c r="W2504" s="66">
        <v>1.01E-2</v>
      </c>
      <c r="X2504" s="1">
        <v>1162800</v>
      </c>
      <c r="Y2504" s="1">
        <v>5533892</v>
      </c>
      <c r="Z2504" s="1">
        <v>3147124</v>
      </c>
      <c r="AA2504" t="s">
        <v>302</v>
      </c>
      <c r="AB2504" t="s">
        <v>573</v>
      </c>
      <c r="AC2504">
        <v>13.02</v>
      </c>
      <c r="AD2504">
        <v>1.02</v>
      </c>
      <c r="AE2504">
        <v>3.69</v>
      </c>
      <c r="AF2504" t="s">
        <v>230</v>
      </c>
      <c r="AG2504" s="1">
        <v>31900</v>
      </c>
      <c r="AH2504" s="36">
        <v>4771</v>
      </c>
      <c r="AI2504" s="1">
        <v>1200</v>
      </c>
      <c r="AJ2504" s="36">
        <v>4770</v>
      </c>
      <c r="AK2504" s="1">
        <v>1000</v>
      </c>
      <c r="AL2504" s="2">
        <v>0.6381944444444444</v>
      </c>
      <c r="AM2504" s="3">
        <v>46240</v>
      </c>
      <c r="AN2504" t="s">
        <v>298</v>
      </c>
      <c r="AO2504" t="s">
        <v>299</v>
      </c>
    </row>
    <row r="2505" spans="1:41">
      <c r="A2505" s="8">
        <v>46231</v>
      </c>
      <c r="B2505" s="67">
        <v>3961.92</v>
      </c>
      <c r="C2505" s="67">
        <v>-2.56</v>
      </c>
      <c r="D2505" s="67">
        <v>62420</v>
      </c>
      <c r="E2505" s="67">
        <v>-4.22</v>
      </c>
      <c r="F2505" s="69">
        <v>1928</v>
      </c>
      <c r="G2505" t="s">
        <v>27</v>
      </c>
      <c r="H2505">
        <v>0</v>
      </c>
      <c r="I2505" t="s">
        <v>288</v>
      </c>
      <c r="J2505" t="s">
        <v>289</v>
      </c>
      <c r="K2505" t="s">
        <v>295</v>
      </c>
      <c r="L2505" s="36">
        <v>3666</v>
      </c>
      <c r="M2505">
        <v>27</v>
      </c>
      <c r="N2505" s="66">
        <v>7.4000000000000003E-3</v>
      </c>
      <c r="O2505" s="36">
        <v>3639</v>
      </c>
      <c r="P2505" s="66">
        <v>7.4000000000000003E-3</v>
      </c>
      <c r="Q2505" s="36">
        <v>3630</v>
      </c>
      <c r="R2505" s="36">
        <v>3669</v>
      </c>
      <c r="S2505" s="36">
        <v>3622</v>
      </c>
      <c r="T2505" s="66">
        <v>9.9000000000000008E-3</v>
      </c>
      <c r="U2505" s="66">
        <v>4.3E-3</v>
      </c>
      <c r="V2505" s="66">
        <v>-8.0000000000000004E-4</v>
      </c>
      <c r="W2505" s="66">
        <v>1.21E-2</v>
      </c>
      <c r="X2505" s="1">
        <v>2337800</v>
      </c>
      <c r="Y2505" s="1">
        <v>8538628</v>
      </c>
      <c r="Z2505" s="1">
        <v>2388712</v>
      </c>
      <c r="AA2505" t="s">
        <v>304</v>
      </c>
      <c r="AB2505" t="s">
        <v>574</v>
      </c>
      <c r="AC2505">
        <v>10.9</v>
      </c>
      <c r="AD2505">
        <v>1.1100000000000001</v>
      </c>
      <c r="AE2505">
        <v>3.96</v>
      </c>
      <c r="AF2505" t="s">
        <v>230</v>
      </c>
      <c r="AG2505" s="1">
        <v>225700</v>
      </c>
      <c r="AH2505" s="36">
        <v>3667</v>
      </c>
      <c r="AI2505" s="1">
        <v>3500</v>
      </c>
      <c r="AJ2505" s="36">
        <v>3665</v>
      </c>
      <c r="AK2505" s="1">
        <v>4200</v>
      </c>
      <c r="AL2505" s="2">
        <v>0.6381944444444444</v>
      </c>
      <c r="AN2505" t="s">
        <v>306</v>
      </c>
      <c r="AO2505" t="s">
        <v>299</v>
      </c>
    </row>
    <row r="2506" spans="1:41">
      <c r="A2506" s="8">
        <v>46231</v>
      </c>
      <c r="B2506" s="67">
        <v>3961.92</v>
      </c>
      <c r="C2506" s="67">
        <v>-2.56</v>
      </c>
      <c r="D2506" s="67">
        <v>62420</v>
      </c>
      <c r="E2506" s="67">
        <v>-4.22</v>
      </c>
      <c r="F2506" s="69">
        <v>1929</v>
      </c>
      <c r="G2506" t="s">
        <v>28</v>
      </c>
      <c r="H2506">
        <v>0</v>
      </c>
      <c r="I2506" t="s">
        <v>288</v>
      </c>
      <c r="J2506" t="s">
        <v>289</v>
      </c>
      <c r="K2506" t="s">
        <v>295</v>
      </c>
      <c r="L2506" s="36">
        <v>1138</v>
      </c>
      <c r="M2506">
        <v>-16</v>
      </c>
      <c r="N2506" s="66">
        <v>-1.3899999999999999E-2</v>
      </c>
      <c r="O2506" s="36">
        <v>1154</v>
      </c>
      <c r="P2506" s="66">
        <v>-1.38E-2</v>
      </c>
      <c r="Q2506" s="36">
        <v>1150</v>
      </c>
      <c r="R2506" s="36">
        <v>1153</v>
      </c>
      <c r="S2506" s="36">
        <v>1134</v>
      </c>
      <c r="T2506" s="66">
        <v>-1.04E-2</v>
      </c>
      <c r="U2506" s="66">
        <v>8.0000000000000004E-4</v>
      </c>
      <c r="V2506" s="66">
        <v>-1.2999999999999999E-2</v>
      </c>
      <c r="W2506" s="66">
        <v>3.5000000000000001E-3</v>
      </c>
      <c r="X2506" s="1">
        <v>48300</v>
      </c>
      <c r="Y2506" s="1">
        <v>55124</v>
      </c>
      <c r="Z2506" s="1">
        <v>47563</v>
      </c>
      <c r="AA2506" t="s">
        <v>307</v>
      </c>
      <c r="AB2506" t="s">
        <v>575</v>
      </c>
      <c r="AC2506">
        <v>12.85</v>
      </c>
      <c r="AD2506">
        <v>1.26</v>
      </c>
      <c r="AE2506">
        <v>4.3899999999999997</v>
      </c>
      <c r="AF2506" t="s">
        <v>230</v>
      </c>
      <c r="AG2506" s="1">
        <v>14500</v>
      </c>
      <c r="AH2506" s="36">
        <v>1139</v>
      </c>
      <c r="AI2506">
        <v>200</v>
      </c>
      <c r="AJ2506" s="36">
        <v>1138</v>
      </c>
      <c r="AK2506">
        <v>300</v>
      </c>
      <c r="AL2506" s="2">
        <v>0.6381944444444444</v>
      </c>
      <c r="AM2506" s="3">
        <v>46241</v>
      </c>
      <c r="AN2506" t="s">
        <v>298</v>
      </c>
      <c r="AO2506" t="s">
        <v>299</v>
      </c>
    </row>
    <row r="2507" spans="1:41">
      <c r="A2507" s="8">
        <v>46231</v>
      </c>
      <c r="B2507" s="67">
        <v>3961.92</v>
      </c>
      <c r="C2507" s="67">
        <v>-2.56</v>
      </c>
      <c r="D2507" s="67">
        <v>62420</v>
      </c>
      <c r="E2507" s="67">
        <v>-4.22</v>
      </c>
      <c r="F2507" s="69">
        <v>1963</v>
      </c>
      <c r="G2507" t="s">
        <v>29</v>
      </c>
      <c r="H2507">
        <v>0</v>
      </c>
      <c r="I2507" t="s">
        <v>288</v>
      </c>
      <c r="J2507" t="s">
        <v>289</v>
      </c>
      <c r="K2507" t="s">
        <v>290</v>
      </c>
      <c r="L2507" s="36">
        <v>2281</v>
      </c>
      <c r="M2507">
        <v>-90</v>
      </c>
      <c r="N2507" s="66">
        <v>-3.7999999999999999E-2</v>
      </c>
      <c r="O2507" s="36">
        <v>2371</v>
      </c>
      <c r="P2507" s="66">
        <v>-3.7900000000000003E-2</v>
      </c>
      <c r="Q2507" s="36">
        <v>2321</v>
      </c>
      <c r="R2507" s="36">
        <v>2337</v>
      </c>
      <c r="S2507" s="36">
        <v>2274.5</v>
      </c>
      <c r="T2507" s="66">
        <v>-1.72E-2</v>
      </c>
      <c r="U2507" s="66">
        <v>-1.46E-2</v>
      </c>
      <c r="V2507" s="66">
        <v>-2.3900000000000001E-2</v>
      </c>
      <c r="W2507" s="66">
        <v>2.8E-3</v>
      </c>
      <c r="X2507" s="1">
        <v>1626900</v>
      </c>
      <c r="Y2507" s="1">
        <v>3738974</v>
      </c>
      <c r="Z2507" s="1">
        <v>557232</v>
      </c>
      <c r="AA2507" t="s">
        <v>309</v>
      </c>
      <c r="AB2507" t="s">
        <v>310</v>
      </c>
      <c r="AC2507">
        <v>12</v>
      </c>
      <c r="AD2507">
        <v>1.28</v>
      </c>
      <c r="AE2507">
        <v>2.2799999999999998</v>
      </c>
      <c r="AF2507" t="s">
        <v>230</v>
      </c>
      <c r="AG2507" s="1">
        <v>33800</v>
      </c>
      <c r="AH2507" s="36">
        <v>2281.5</v>
      </c>
      <c r="AI2507" s="1">
        <v>1800</v>
      </c>
      <c r="AJ2507" s="36">
        <v>2281</v>
      </c>
      <c r="AK2507">
        <v>200</v>
      </c>
      <c r="AL2507" s="2">
        <v>0.6381944444444444</v>
      </c>
      <c r="AM2507" s="3">
        <v>46241</v>
      </c>
      <c r="AN2507" t="s">
        <v>298</v>
      </c>
      <c r="AO2507" t="s">
        <v>299</v>
      </c>
    </row>
    <row r="2508" spans="1:41">
      <c r="A2508" s="8">
        <v>46231</v>
      </c>
      <c r="B2508" s="67">
        <v>3961.92</v>
      </c>
      <c r="C2508" s="67">
        <v>-2.56</v>
      </c>
      <c r="D2508" s="67">
        <v>62420</v>
      </c>
      <c r="E2508" s="67">
        <v>-4.22</v>
      </c>
      <c r="F2508" s="69">
        <v>2124</v>
      </c>
      <c r="G2508" t="s">
        <v>30</v>
      </c>
      <c r="H2508">
        <v>0</v>
      </c>
      <c r="I2508" t="s">
        <v>288</v>
      </c>
      <c r="J2508" t="s">
        <v>289</v>
      </c>
      <c r="K2508" t="s">
        <v>290</v>
      </c>
      <c r="L2508">
        <v>958</v>
      </c>
      <c r="M2508">
        <v>10</v>
      </c>
      <c r="N2508" s="66">
        <v>1.0500000000000001E-2</v>
      </c>
      <c r="O2508">
        <v>948</v>
      </c>
      <c r="P2508" s="66">
        <v>1.0500000000000001E-2</v>
      </c>
      <c r="Q2508">
        <v>951</v>
      </c>
      <c r="R2508">
        <v>960</v>
      </c>
      <c r="S2508">
        <v>943</v>
      </c>
      <c r="T2508" s="66">
        <v>7.3000000000000001E-3</v>
      </c>
      <c r="U2508" s="66">
        <v>7.3000000000000001E-3</v>
      </c>
      <c r="V2508" s="66">
        <v>-2E-3</v>
      </c>
      <c r="W2508" s="66">
        <v>1.5900000000000001E-2</v>
      </c>
      <c r="X2508" s="1">
        <v>968800</v>
      </c>
      <c r="Y2508" s="1">
        <v>921648</v>
      </c>
      <c r="Z2508" s="1">
        <v>158603</v>
      </c>
      <c r="AA2508" t="s">
        <v>311</v>
      </c>
      <c r="AB2508" t="s">
        <v>312</v>
      </c>
      <c r="AC2508">
        <v>17.7</v>
      </c>
      <c r="AD2508">
        <v>6.79</v>
      </c>
      <c r="AE2508">
        <v>3.97</v>
      </c>
      <c r="AF2508" t="s">
        <v>230</v>
      </c>
      <c r="AG2508" s="1">
        <v>36100</v>
      </c>
      <c r="AH2508">
        <v>958</v>
      </c>
      <c r="AI2508" s="1">
        <v>5600</v>
      </c>
      <c r="AJ2508">
        <v>957</v>
      </c>
      <c r="AK2508" s="1">
        <v>8500</v>
      </c>
      <c r="AL2508" s="2">
        <v>0.6381944444444444</v>
      </c>
      <c r="AM2508" s="3">
        <v>46246</v>
      </c>
      <c r="AN2508" t="s">
        <v>293</v>
      </c>
      <c r="AO2508" t="s">
        <v>313</v>
      </c>
    </row>
    <row r="2509" spans="1:41">
      <c r="A2509" s="8">
        <v>46231</v>
      </c>
      <c r="B2509" s="67">
        <v>3961.92</v>
      </c>
      <c r="C2509" s="67">
        <v>-2.56</v>
      </c>
      <c r="D2509" s="67">
        <v>62420</v>
      </c>
      <c r="E2509" s="67">
        <v>-4.22</v>
      </c>
      <c r="F2509" s="69">
        <v>2162</v>
      </c>
      <c r="G2509" t="s">
        <v>31</v>
      </c>
      <c r="H2509">
        <v>0</v>
      </c>
      <c r="I2509" t="s">
        <v>314</v>
      </c>
      <c r="J2509" t="s">
        <v>289</v>
      </c>
      <c r="K2509" t="s">
        <v>290</v>
      </c>
      <c r="L2509">
        <v>537</v>
      </c>
      <c r="M2509">
        <v>1</v>
      </c>
      <c r="N2509" s="66">
        <v>1.9E-3</v>
      </c>
      <c r="O2509">
        <v>536</v>
      </c>
      <c r="P2509" s="66">
        <v>1.8E-3</v>
      </c>
      <c r="Q2509">
        <v>536</v>
      </c>
      <c r="R2509">
        <v>537</v>
      </c>
      <c r="S2509">
        <v>536</v>
      </c>
      <c r="T2509" s="66">
        <v>1.8E-3</v>
      </c>
      <c r="U2509" t="s">
        <v>230</v>
      </c>
      <c r="V2509" s="66">
        <v>0</v>
      </c>
      <c r="W2509" s="66">
        <v>1.8E-3</v>
      </c>
      <c r="X2509" s="1">
        <v>10000</v>
      </c>
      <c r="Y2509" s="1">
        <v>5370</v>
      </c>
      <c r="Z2509" s="1">
        <v>11605</v>
      </c>
      <c r="AA2509" t="s">
        <v>685</v>
      </c>
      <c r="AB2509" t="s">
        <v>316</v>
      </c>
      <c r="AC2509">
        <v>31.22</v>
      </c>
      <c r="AD2509">
        <v>2.04</v>
      </c>
      <c r="AE2509">
        <v>0</v>
      </c>
      <c r="AF2509">
        <v>0.6</v>
      </c>
      <c r="AG2509">
        <v>0</v>
      </c>
      <c r="AH2509">
        <v>538</v>
      </c>
      <c r="AI2509" s="1">
        <v>6500</v>
      </c>
      <c r="AJ2509">
        <v>536</v>
      </c>
      <c r="AK2509" s="1">
        <v>76400</v>
      </c>
      <c r="AL2509" s="2">
        <v>0.4513888888888889</v>
      </c>
      <c r="AM2509" s="3">
        <v>46241</v>
      </c>
      <c r="AN2509" t="s">
        <v>298</v>
      </c>
      <c r="AO2509" t="s">
        <v>313</v>
      </c>
    </row>
    <row r="2510" spans="1:41">
      <c r="A2510" s="8">
        <v>46231</v>
      </c>
      <c r="B2510" s="67">
        <v>3961.92</v>
      </c>
      <c r="C2510" s="67">
        <v>-2.56</v>
      </c>
      <c r="D2510" s="67">
        <v>62420</v>
      </c>
      <c r="E2510" s="67">
        <v>-4.22</v>
      </c>
      <c r="F2510" s="69">
        <v>2229</v>
      </c>
      <c r="G2510" t="s">
        <v>32</v>
      </c>
      <c r="H2510">
        <v>0</v>
      </c>
      <c r="I2510" t="s">
        <v>288</v>
      </c>
      <c r="J2510" t="s">
        <v>289</v>
      </c>
      <c r="K2510" t="s">
        <v>295</v>
      </c>
      <c r="L2510" s="36">
        <v>3060</v>
      </c>
      <c r="M2510">
        <v>62</v>
      </c>
      <c r="N2510" s="66">
        <v>2.07E-2</v>
      </c>
      <c r="O2510" s="36">
        <v>2998</v>
      </c>
      <c r="P2510" s="66">
        <v>2.06E-2</v>
      </c>
      <c r="Q2510" s="36">
        <v>3029</v>
      </c>
      <c r="R2510" s="36">
        <v>3064</v>
      </c>
      <c r="S2510" s="36">
        <v>3023</v>
      </c>
      <c r="T2510" s="66">
        <v>1.0200000000000001E-2</v>
      </c>
      <c r="U2510" s="66">
        <v>8.9999999999999998E-4</v>
      </c>
      <c r="V2510" s="66">
        <v>-1.2999999999999999E-3</v>
      </c>
      <c r="W2510" s="66">
        <v>1.2200000000000001E-2</v>
      </c>
      <c r="X2510" s="1">
        <v>216100</v>
      </c>
      <c r="Y2510" s="1">
        <v>658876</v>
      </c>
      <c r="Z2510" s="1">
        <v>409825</v>
      </c>
      <c r="AA2510" t="s">
        <v>317</v>
      </c>
      <c r="AB2510" t="s">
        <v>660</v>
      </c>
      <c r="AC2510">
        <v>21.38</v>
      </c>
      <c r="AD2510">
        <v>1.76</v>
      </c>
      <c r="AE2510">
        <v>2.25</v>
      </c>
      <c r="AF2510" t="s">
        <v>230</v>
      </c>
      <c r="AG2510" s="1">
        <v>2700</v>
      </c>
      <c r="AH2510" s="36">
        <v>3061</v>
      </c>
      <c r="AI2510">
        <v>500</v>
      </c>
      <c r="AJ2510" s="36">
        <v>3060</v>
      </c>
      <c r="AK2510">
        <v>900</v>
      </c>
      <c r="AL2510" s="2">
        <v>0.6381944444444444</v>
      </c>
      <c r="AM2510" s="3">
        <v>46233</v>
      </c>
      <c r="AN2510" t="s">
        <v>298</v>
      </c>
      <c r="AO2510" t="s">
        <v>319</v>
      </c>
    </row>
    <row r="2511" spans="1:41">
      <c r="A2511" s="8">
        <v>46231</v>
      </c>
      <c r="B2511" s="67">
        <v>3961.92</v>
      </c>
      <c r="C2511" s="67">
        <v>-2.56</v>
      </c>
      <c r="D2511" s="67">
        <v>62420</v>
      </c>
      <c r="E2511" s="67">
        <v>-4.22</v>
      </c>
      <c r="F2511" s="69">
        <v>2768</v>
      </c>
      <c r="G2511" t="s">
        <v>33</v>
      </c>
      <c r="H2511">
        <v>0</v>
      </c>
      <c r="I2511" t="s">
        <v>288</v>
      </c>
      <c r="J2511" t="s">
        <v>289</v>
      </c>
      <c r="K2511" t="s">
        <v>290</v>
      </c>
      <c r="L2511" s="36">
        <v>5342</v>
      </c>
      <c r="M2511">
        <v>-104</v>
      </c>
      <c r="N2511" s="66">
        <v>-1.9099999999999999E-2</v>
      </c>
      <c r="O2511" s="36">
        <v>5446</v>
      </c>
      <c r="P2511" s="66">
        <v>-1.9E-2</v>
      </c>
      <c r="Q2511" s="36">
        <v>5409</v>
      </c>
      <c r="R2511" s="36">
        <v>5413</v>
      </c>
      <c r="S2511" s="36">
        <v>5304</v>
      </c>
      <c r="T2511" s="66">
        <v>-1.23E-2</v>
      </c>
      <c r="U2511" s="66">
        <v>1.8E-3</v>
      </c>
      <c r="V2511" s="66">
        <v>-1.3100000000000001E-2</v>
      </c>
      <c r="W2511" s="66">
        <v>7.1000000000000004E-3</v>
      </c>
      <c r="X2511" s="1">
        <v>765000</v>
      </c>
      <c r="Y2511" s="1">
        <v>4090924</v>
      </c>
      <c r="Z2511" s="1">
        <v>1121820</v>
      </c>
      <c r="AA2511" t="s">
        <v>320</v>
      </c>
      <c r="AB2511" t="s">
        <v>321</v>
      </c>
      <c r="AC2511">
        <v>8.5399999999999991</v>
      </c>
      <c r="AD2511">
        <v>1.01</v>
      </c>
      <c r="AE2511">
        <v>3.37</v>
      </c>
      <c r="AF2511" t="s">
        <v>230</v>
      </c>
      <c r="AG2511" s="1">
        <v>174300</v>
      </c>
      <c r="AH2511" s="36">
        <v>5342</v>
      </c>
      <c r="AI2511">
        <v>300</v>
      </c>
      <c r="AJ2511" s="36">
        <v>5340</v>
      </c>
      <c r="AK2511">
        <v>700</v>
      </c>
      <c r="AL2511" s="2">
        <v>0.6381944444444444</v>
      </c>
      <c r="AM2511" s="3">
        <v>46234</v>
      </c>
      <c r="AN2511" t="s">
        <v>298</v>
      </c>
      <c r="AO2511" t="s">
        <v>322</v>
      </c>
    </row>
    <row r="2512" spans="1:41">
      <c r="A2512" s="8">
        <v>46231</v>
      </c>
      <c r="B2512" s="67">
        <v>3961.92</v>
      </c>
      <c r="C2512" s="67">
        <v>-2.56</v>
      </c>
      <c r="D2512" s="67">
        <v>62420</v>
      </c>
      <c r="E2512" s="67">
        <v>-4.22</v>
      </c>
      <c r="F2512" s="69">
        <v>2769</v>
      </c>
      <c r="G2512" t="s">
        <v>34</v>
      </c>
      <c r="H2512">
        <v>0</v>
      </c>
      <c r="I2512" t="s">
        <v>314</v>
      </c>
      <c r="J2512" t="s">
        <v>323</v>
      </c>
      <c r="K2512" t="s">
        <v>295</v>
      </c>
      <c r="L2512">
        <v>888</v>
      </c>
      <c r="M2512">
        <v>3</v>
      </c>
      <c r="N2512" s="66">
        <v>3.3999999999999998E-3</v>
      </c>
      <c r="O2512">
        <v>885</v>
      </c>
      <c r="P2512" s="66">
        <v>3.3E-3</v>
      </c>
      <c r="Q2512">
        <v>888</v>
      </c>
      <c r="R2512">
        <v>889</v>
      </c>
      <c r="S2512">
        <v>885</v>
      </c>
      <c r="T2512" s="66">
        <v>0</v>
      </c>
      <c r="U2512" s="66">
        <v>3.3E-3</v>
      </c>
      <c r="V2512" s="66">
        <v>-1.1000000000000001E-3</v>
      </c>
      <c r="W2512" s="66">
        <v>3.3E-3</v>
      </c>
      <c r="X2512" s="1">
        <v>2900</v>
      </c>
      <c r="Y2512" s="1">
        <v>2571</v>
      </c>
      <c r="Z2512" s="1">
        <v>6981</v>
      </c>
      <c r="AA2512" t="s">
        <v>324</v>
      </c>
      <c r="AB2512" t="s">
        <v>325</v>
      </c>
      <c r="AC2512">
        <v>53.49</v>
      </c>
      <c r="AD2512">
        <v>8.31</v>
      </c>
      <c r="AE2512">
        <v>0</v>
      </c>
      <c r="AF2512">
        <v>0.2</v>
      </c>
      <c r="AG2512">
        <v>0</v>
      </c>
      <c r="AH2512">
        <v>889</v>
      </c>
      <c r="AI2512">
        <v>300</v>
      </c>
      <c r="AJ2512">
        <v>887</v>
      </c>
      <c r="AK2512">
        <v>100</v>
      </c>
      <c r="AL2512" s="2">
        <v>0.63472222222222219</v>
      </c>
      <c r="AM2512" s="3">
        <v>46213</v>
      </c>
      <c r="AN2512" t="s">
        <v>326</v>
      </c>
      <c r="AO2512" t="s">
        <v>327</v>
      </c>
    </row>
    <row r="2513" spans="1:41">
      <c r="A2513" s="8">
        <v>46231</v>
      </c>
      <c r="B2513" s="67">
        <v>3961.92</v>
      </c>
      <c r="C2513" s="67">
        <v>-2.56</v>
      </c>
      <c r="D2513" s="67">
        <v>62420</v>
      </c>
      <c r="E2513" s="67">
        <v>-4.22</v>
      </c>
      <c r="F2513" s="69">
        <v>2914</v>
      </c>
      <c r="G2513" t="s">
        <v>35</v>
      </c>
      <c r="H2513">
        <v>0</v>
      </c>
      <c r="I2513" t="s">
        <v>288</v>
      </c>
      <c r="J2513" t="s">
        <v>289</v>
      </c>
      <c r="K2513" t="s">
        <v>295</v>
      </c>
      <c r="L2513" s="36">
        <v>6640</v>
      </c>
      <c r="M2513">
        <v>109</v>
      </c>
      <c r="N2513" s="66">
        <v>1.67E-2</v>
      </c>
      <c r="O2513" s="36">
        <v>6531</v>
      </c>
      <c r="P2513" s="66">
        <v>1.66E-2</v>
      </c>
      <c r="Q2513" s="36">
        <v>6573</v>
      </c>
      <c r="R2513" s="36">
        <v>6652</v>
      </c>
      <c r="S2513" s="36">
        <v>6550</v>
      </c>
      <c r="T2513" s="66">
        <v>1.01E-2</v>
      </c>
      <c r="U2513" s="66">
        <v>3.0000000000000001E-3</v>
      </c>
      <c r="V2513" s="66">
        <v>-1.8E-3</v>
      </c>
      <c r="W2513" s="66">
        <v>1.37E-2</v>
      </c>
      <c r="X2513" s="1">
        <v>3461900</v>
      </c>
      <c r="Y2513" s="1">
        <v>22885759</v>
      </c>
      <c r="Z2513" s="1">
        <v>13280000</v>
      </c>
      <c r="AA2513" t="s">
        <v>897</v>
      </c>
      <c r="AB2513" t="s">
        <v>329</v>
      </c>
      <c r="AC2513">
        <v>20.67</v>
      </c>
      <c r="AD2513">
        <v>2.88</v>
      </c>
      <c r="AE2513">
        <v>3.64</v>
      </c>
      <c r="AF2513" t="s">
        <v>230</v>
      </c>
      <c r="AG2513" s="1">
        <v>385500</v>
      </c>
      <c r="AH2513" s="36">
        <v>6641</v>
      </c>
      <c r="AI2513" s="1">
        <v>1600</v>
      </c>
      <c r="AJ2513" s="36">
        <v>6640</v>
      </c>
      <c r="AK2513" s="1">
        <v>1900</v>
      </c>
      <c r="AL2513" s="2">
        <v>0.6381944444444444</v>
      </c>
      <c r="AM2513" s="3">
        <v>46233</v>
      </c>
      <c r="AN2513" t="s">
        <v>293</v>
      </c>
      <c r="AO2513" t="s">
        <v>319</v>
      </c>
    </row>
    <row r="2514" spans="1:41">
      <c r="A2514" s="8">
        <v>46231</v>
      </c>
      <c r="B2514" s="67">
        <v>3961.92</v>
      </c>
      <c r="C2514" s="67">
        <v>-2.56</v>
      </c>
      <c r="D2514" s="67">
        <v>62420</v>
      </c>
      <c r="E2514" s="67">
        <v>-4.22</v>
      </c>
      <c r="F2514" s="69">
        <v>3003</v>
      </c>
      <c r="G2514" t="s">
        <v>36</v>
      </c>
      <c r="H2514">
        <v>0</v>
      </c>
      <c r="I2514" t="s">
        <v>288</v>
      </c>
      <c r="J2514" t="s">
        <v>289</v>
      </c>
      <c r="K2514" t="s">
        <v>295</v>
      </c>
      <c r="L2514" s="36">
        <v>1806</v>
      </c>
      <c r="M2514">
        <v>-29</v>
      </c>
      <c r="N2514" s="66">
        <v>-1.5800000000000002E-2</v>
      </c>
      <c r="O2514" s="36">
        <v>1835</v>
      </c>
      <c r="P2514" s="66">
        <v>-1.5800000000000002E-2</v>
      </c>
      <c r="Q2514" s="36">
        <v>1810</v>
      </c>
      <c r="R2514" s="36">
        <v>1857</v>
      </c>
      <c r="S2514" s="36">
        <v>1793</v>
      </c>
      <c r="T2514" s="66">
        <v>-2.2000000000000001E-3</v>
      </c>
      <c r="U2514" s="66">
        <v>-2.29E-2</v>
      </c>
      <c r="V2514" s="66">
        <v>-2.7400000000000001E-2</v>
      </c>
      <c r="W2514" s="66">
        <v>7.1999999999999998E-3</v>
      </c>
      <c r="X2514" s="1">
        <v>3081600</v>
      </c>
      <c r="Y2514" s="1">
        <v>5629226</v>
      </c>
      <c r="Z2514" s="1">
        <v>1386841</v>
      </c>
      <c r="AA2514" t="s">
        <v>330</v>
      </c>
      <c r="AB2514" t="s">
        <v>577</v>
      </c>
      <c r="AC2514">
        <v>11.32</v>
      </c>
      <c r="AD2514">
        <v>1.5</v>
      </c>
      <c r="AE2514">
        <v>3.71</v>
      </c>
      <c r="AF2514" t="s">
        <v>230</v>
      </c>
      <c r="AG2514" s="1">
        <v>244200</v>
      </c>
      <c r="AH2514" s="36">
        <v>1806.5</v>
      </c>
      <c r="AI2514">
        <v>900</v>
      </c>
      <c r="AJ2514" s="36">
        <v>1805.5</v>
      </c>
      <c r="AK2514" s="1">
        <v>1200</v>
      </c>
      <c r="AL2514" s="2">
        <v>0.6381944444444444</v>
      </c>
      <c r="AM2514" s="3">
        <v>46231</v>
      </c>
      <c r="AN2514" t="s">
        <v>293</v>
      </c>
      <c r="AO2514" t="s">
        <v>332</v>
      </c>
    </row>
    <row r="2515" spans="1:41">
      <c r="A2515" s="8">
        <v>46231</v>
      </c>
      <c r="B2515" s="67">
        <v>3961.92</v>
      </c>
      <c r="C2515" s="67">
        <v>-2.56</v>
      </c>
      <c r="D2515" s="67">
        <v>62420</v>
      </c>
      <c r="E2515" s="67">
        <v>-4.22</v>
      </c>
      <c r="F2515" s="69">
        <v>3407</v>
      </c>
      <c r="G2515" t="s">
        <v>37</v>
      </c>
      <c r="H2515">
        <v>0</v>
      </c>
      <c r="I2515" t="s">
        <v>288</v>
      </c>
      <c r="J2515" t="s">
        <v>289</v>
      </c>
      <c r="K2515" t="s">
        <v>295</v>
      </c>
      <c r="L2515" s="36">
        <v>1824</v>
      </c>
      <c r="M2515">
        <v>-48.5</v>
      </c>
      <c r="N2515" s="66">
        <v>-2.5899999999999999E-2</v>
      </c>
      <c r="O2515" s="36">
        <v>1872.5</v>
      </c>
      <c r="P2515" s="66">
        <v>-2.5899999999999999E-2</v>
      </c>
      <c r="Q2515" s="36">
        <v>1835</v>
      </c>
      <c r="R2515" s="36">
        <v>1855.5</v>
      </c>
      <c r="S2515" s="36">
        <v>1800</v>
      </c>
      <c r="T2515" s="66">
        <v>-5.8999999999999999E-3</v>
      </c>
      <c r="U2515" s="66">
        <v>7.1000000000000004E-3</v>
      </c>
      <c r="V2515" s="66">
        <v>-1.6899999999999998E-2</v>
      </c>
      <c r="W2515" s="66">
        <v>1.3299999999999999E-2</v>
      </c>
      <c r="X2515" s="1">
        <v>3277900</v>
      </c>
      <c r="Y2515" s="1">
        <v>5973599</v>
      </c>
      <c r="Z2515" s="1">
        <v>2491131</v>
      </c>
      <c r="AA2515" t="s">
        <v>706</v>
      </c>
      <c r="AB2515" t="s">
        <v>334</v>
      </c>
      <c r="AC2515">
        <v>15.35</v>
      </c>
      <c r="AD2515">
        <v>1.18</v>
      </c>
      <c r="AE2515">
        <v>2.41</v>
      </c>
      <c r="AF2515" t="s">
        <v>230</v>
      </c>
      <c r="AG2515" s="1">
        <v>131500</v>
      </c>
      <c r="AH2515" s="36">
        <v>1824.5</v>
      </c>
      <c r="AI2515" s="1">
        <v>2700</v>
      </c>
      <c r="AJ2515" s="36">
        <v>1824</v>
      </c>
      <c r="AK2515" s="1">
        <v>6200</v>
      </c>
      <c r="AL2515" s="2">
        <v>0.6381944444444444</v>
      </c>
      <c r="AM2515" s="3">
        <v>46234</v>
      </c>
      <c r="AN2515" t="s">
        <v>298</v>
      </c>
      <c r="AO2515" t="s">
        <v>335</v>
      </c>
    </row>
    <row r="2516" spans="1:41">
      <c r="A2516" s="8">
        <v>46231</v>
      </c>
      <c r="B2516" s="67">
        <v>3961.92</v>
      </c>
      <c r="C2516" s="67">
        <v>-2.56</v>
      </c>
      <c r="D2516" s="67">
        <v>62420</v>
      </c>
      <c r="E2516" s="67">
        <v>-4.22</v>
      </c>
      <c r="F2516" s="69">
        <v>4008</v>
      </c>
      <c r="G2516" t="s">
        <v>38</v>
      </c>
      <c r="H2516">
        <v>0</v>
      </c>
      <c r="I2516" t="s">
        <v>288</v>
      </c>
      <c r="J2516" t="s">
        <v>289</v>
      </c>
      <c r="K2516" t="s">
        <v>290</v>
      </c>
      <c r="L2516" s="36">
        <v>1229</v>
      </c>
      <c r="M2516">
        <v>-54</v>
      </c>
      <c r="N2516" s="66">
        <v>-4.2099999999999999E-2</v>
      </c>
      <c r="O2516" s="36">
        <v>1283</v>
      </c>
      <c r="P2516" s="66">
        <v>-4.2000000000000003E-2</v>
      </c>
      <c r="Q2516" s="36">
        <v>1278</v>
      </c>
      <c r="R2516" s="36">
        <v>1297</v>
      </c>
      <c r="S2516" s="36">
        <v>1227</v>
      </c>
      <c r="T2516" s="66">
        <v>-3.8300000000000001E-2</v>
      </c>
      <c r="U2516" s="66">
        <v>-8.0000000000000002E-3</v>
      </c>
      <c r="V2516" s="66">
        <v>-5.2400000000000002E-2</v>
      </c>
      <c r="W2516" s="66">
        <v>1.6000000000000001E-3</v>
      </c>
      <c r="X2516" s="1">
        <v>174600</v>
      </c>
      <c r="Y2516" s="1">
        <v>217779</v>
      </c>
      <c r="Z2516" s="1">
        <v>79527</v>
      </c>
      <c r="AA2516" t="s">
        <v>707</v>
      </c>
      <c r="AB2516" t="s">
        <v>337</v>
      </c>
      <c r="AC2516">
        <v>10.06</v>
      </c>
      <c r="AD2516">
        <v>0.76</v>
      </c>
      <c r="AE2516">
        <v>3.91</v>
      </c>
      <c r="AF2516" t="s">
        <v>230</v>
      </c>
      <c r="AG2516">
        <v>0</v>
      </c>
      <c r="AH2516" s="36">
        <v>1231</v>
      </c>
      <c r="AI2516">
        <v>200</v>
      </c>
      <c r="AJ2516" s="36">
        <v>1229</v>
      </c>
      <c r="AK2516" s="1">
        <v>1100</v>
      </c>
      <c r="AL2516" s="2">
        <v>0.63680555555555551</v>
      </c>
      <c r="AM2516" s="3">
        <v>46240</v>
      </c>
      <c r="AN2516" t="s">
        <v>298</v>
      </c>
      <c r="AO2516" t="s">
        <v>335</v>
      </c>
    </row>
    <row r="2517" spans="1:41">
      <c r="A2517" s="8">
        <v>46231</v>
      </c>
      <c r="B2517" s="67">
        <v>3961.92</v>
      </c>
      <c r="C2517" s="67">
        <v>-2.56</v>
      </c>
      <c r="D2517" s="67">
        <v>62420</v>
      </c>
      <c r="E2517" s="67">
        <v>-4.22</v>
      </c>
      <c r="F2517" s="69">
        <v>4026</v>
      </c>
      <c r="G2517" t="s">
        <v>39</v>
      </c>
      <c r="H2517">
        <v>0</v>
      </c>
      <c r="I2517" t="s">
        <v>314</v>
      </c>
      <c r="J2517" t="s">
        <v>289</v>
      </c>
      <c r="K2517" t="s">
        <v>295</v>
      </c>
      <c r="L2517" s="36">
        <v>1530</v>
      </c>
      <c r="M2517">
        <v>-52</v>
      </c>
      <c r="N2517" s="66">
        <v>-3.2899999999999999E-2</v>
      </c>
      <c r="O2517" s="36">
        <v>1582</v>
      </c>
      <c r="P2517" s="66">
        <v>-3.2800000000000003E-2</v>
      </c>
      <c r="Q2517" s="36">
        <v>1580</v>
      </c>
      <c r="R2517" s="36">
        <v>1580</v>
      </c>
      <c r="S2517" s="36">
        <v>1529</v>
      </c>
      <c r="T2517" s="66">
        <v>-3.1600000000000003E-2</v>
      </c>
      <c r="U2517" s="66">
        <v>-9.7000000000000003E-3</v>
      </c>
      <c r="V2517" s="66">
        <v>-3.1600000000000003E-2</v>
      </c>
      <c r="W2517" s="66">
        <v>5.9999999999999995E-4</v>
      </c>
      <c r="X2517" s="1">
        <v>63800</v>
      </c>
      <c r="Y2517" s="1">
        <v>98757</v>
      </c>
      <c r="Z2517" s="1">
        <v>14137</v>
      </c>
      <c r="AA2517" t="s">
        <v>338</v>
      </c>
      <c r="AB2517" t="s">
        <v>848</v>
      </c>
      <c r="AC2517">
        <v>7.25</v>
      </c>
      <c r="AD2517">
        <v>0.94</v>
      </c>
      <c r="AE2517">
        <v>3.27</v>
      </c>
      <c r="AF2517" t="s">
        <v>230</v>
      </c>
      <c r="AG2517">
        <v>700</v>
      </c>
      <c r="AH2517" s="36">
        <v>1532</v>
      </c>
      <c r="AI2517">
        <v>400</v>
      </c>
      <c r="AJ2517" s="36">
        <v>1530</v>
      </c>
      <c r="AK2517">
        <v>100</v>
      </c>
      <c r="AL2517" s="2">
        <v>0.63680555555555551</v>
      </c>
      <c r="AN2517" t="s">
        <v>340</v>
      </c>
      <c r="AO2517" t="s">
        <v>341</v>
      </c>
    </row>
    <row r="2518" spans="1:41">
      <c r="A2518" s="8">
        <v>46231</v>
      </c>
      <c r="B2518" s="67">
        <v>3961.92</v>
      </c>
      <c r="C2518" s="67">
        <v>-2.56</v>
      </c>
      <c r="D2518" s="67">
        <v>62420</v>
      </c>
      <c r="E2518" s="67">
        <v>-4.22</v>
      </c>
      <c r="F2518" s="69">
        <v>4062</v>
      </c>
      <c r="G2518" t="s">
        <v>40</v>
      </c>
      <c r="H2518">
        <v>0</v>
      </c>
      <c r="I2518" t="s">
        <v>288</v>
      </c>
      <c r="J2518" t="s">
        <v>289</v>
      </c>
      <c r="K2518" t="s">
        <v>290</v>
      </c>
      <c r="L2518" s="36">
        <v>14755</v>
      </c>
      <c r="M2518" s="36">
        <v>-1945</v>
      </c>
      <c r="N2518" s="66">
        <v>-0.11650000000000001</v>
      </c>
      <c r="O2518" s="36">
        <v>16700</v>
      </c>
      <c r="P2518" s="66">
        <v>-0.1164</v>
      </c>
      <c r="Q2518" s="36">
        <v>15400</v>
      </c>
      <c r="R2518" s="36">
        <v>15590</v>
      </c>
      <c r="S2518" s="36">
        <v>14470</v>
      </c>
      <c r="T2518" s="66">
        <v>-4.1799999999999997E-2</v>
      </c>
      <c r="U2518" s="66">
        <v>9.9000000000000008E-3</v>
      </c>
      <c r="V2518" s="66">
        <v>-5.3499999999999999E-2</v>
      </c>
      <c r="W2518" s="66">
        <v>1.9599999999999999E-2</v>
      </c>
      <c r="X2518" s="1">
        <v>7284800</v>
      </c>
      <c r="Y2518" s="1">
        <v>109146798</v>
      </c>
      <c r="Z2518" s="1">
        <v>4156795</v>
      </c>
      <c r="AA2518" t="s">
        <v>691</v>
      </c>
      <c r="AB2518" t="s">
        <v>343</v>
      </c>
      <c r="AC2518">
        <v>71.03</v>
      </c>
      <c r="AD2518">
        <v>7.49</v>
      </c>
      <c r="AE2518">
        <v>0.24</v>
      </c>
      <c r="AF2518" t="s">
        <v>230</v>
      </c>
      <c r="AG2518" s="1">
        <v>20600</v>
      </c>
      <c r="AH2518" s="36">
        <v>14755</v>
      </c>
      <c r="AI2518" s="1">
        <v>2500</v>
      </c>
      <c r="AJ2518" s="36">
        <v>14750</v>
      </c>
      <c r="AK2518" s="1">
        <v>1200</v>
      </c>
      <c r="AL2518" s="2">
        <v>0.6381944444444444</v>
      </c>
      <c r="AM2518" s="3">
        <v>46238</v>
      </c>
      <c r="AN2518" t="s">
        <v>298</v>
      </c>
      <c r="AO2518" t="s">
        <v>344</v>
      </c>
    </row>
    <row r="2519" spans="1:41">
      <c r="A2519" s="8">
        <v>46231</v>
      </c>
      <c r="B2519" s="67">
        <v>3961.92</v>
      </c>
      <c r="C2519" s="67">
        <v>-2.56</v>
      </c>
      <c r="D2519" s="67">
        <v>62420</v>
      </c>
      <c r="E2519" s="67">
        <v>-4.22</v>
      </c>
      <c r="F2519" s="69">
        <v>4063</v>
      </c>
      <c r="G2519" t="s">
        <v>41</v>
      </c>
      <c r="H2519">
        <v>0</v>
      </c>
      <c r="I2519" t="s">
        <v>288</v>
      </c>
      <c r="J2519" t="s">
        <v>289</v>
      </c>
      <c r="K2519" t="s">
        <v>295</v>
      </c>
      <c r="L2519" s="36">
        <v>5882</v>
      </c>
      <c r="M2519">
        <v>-264</v>
      </c>
      <c r="N2519" s="66">
        <v>-4.2999999999999997E-2</v>
      </c>
      <c r="O2519" s="36">
        <v>6146</v>
      </c>
      <c r="P2519" s="66">
        <v>-4.2900000000000001E-2</v>
      </c>
      <c r="Q2519" s="36">
        <v>6000</v>
      </c>
      <c r="R2519" s="36">
        <v>6176</v>
      </c>
      <c r="S2519" s="36">
        <v>5846</v>
      </c>
      <c r="T2519" s="66">
        <v>-1.9599999999999999E-2</v>
      </c>
      <c r="U2519" s="66">
        <v>1E-3</v>
      </c>
      <c r="V2519" s="66">
        <v>-4.7600000000000003E-2</v>
      </c>
      <c r="W2519" s="66">
        <v>6.1000000000000004E-3</v>
      </c>
      <c r="X2519" s="1">
        <v>12411000</v>
      </c>
      <c r="Y2519" s="1">
        <v>73954382</v>
      </c>
      <c r="Z2519" s="1">
        <v>11675745</v>
      </c>
      <c r="AA2519" t="s">
        <v>556</v>
      </c>
      <c r="AB2519" t="s">
        <v>346</v>
      </c>
      <c r="AC2519">
        <v>21.76</v>
      </c>
      <c r="AD2519">
        <v>2.4500000000000002</v>
      </c>
      <c r="AE2519">
        <v>1.8</v>
      </c>
      <c r="AF2519" t="s">
        <v>230</v>
      </c>
      <c r="AG2519" s="1">
        <v>181900</v>
      </c>
      <c r="AH2519" s="36">
        <v>5882</v>
      </c>
      <c r="AI2519">
        <v>300</v>
      </c>
      <c r="AJ2519" s="36">
        <v>5881</v>
      </c>
      <c r="AK2519">
        <v>500</v>
      </c>
      <c r="AL2519" s="2">
        <v>0.6381944444444444</v>
      </c>
      <c r="AM2519" s="3">
        <v>46227</v>
      </c>
      <c r="AN2519" t="s">
        <v>298</v>
      </c>
      <c r="AO2519" t="s">
        <v>335</v>
      </c>
    </row>
    <row r="2520" spans="1:41">
      <c r="A2520" s="8">
        <v>46231</v>
      </c>
      <c r="B2520" s="67">
        <v>3961.92</v>
      </c>
      <c r="C2520" s="67">
        <v>-2.56</v>
      </c>
      <c r="D2520" s="67">
        <v>62420</v>
      </c>
      <c r="E2520" s="67">
        <v>-4.22</v>
      </c>
      <c r="F2520" s="69">
        <v>4068</v>
      </c>
      <c r="G2520" t="s">
        <v>42</v>
      </c>
      <c r="H2520">
        <v>0</v>
      </c>
      <c r="I2520" t="s">
        <v>347</v>
      </c>
      <c r="J2520" t="s">
        <v>323</v>
      </c>
      <c r="K2520" t="s">
        <v>295</v>
      </c>
      <c r="L2520" s="36">
        <v>1637</v>
      </c>
      <c r="M2520">
        <v>1</v>
      </c>
      <c r="N2520" s="66">
        <v>5.9999999999999995E-4</v>
      </c>
      <c r="O2520" s="36">
        <v>1636</v>
      </c>
      <c r="P2520" s="66">
        <v>5.9999999999999995E-4</v>
      </c>
      <c r="Q2520" s="36">
        <v>1652</v>
      </c>
      <c r="R2520" s="36">
        <v>1652</v>
      </c>
      <c r="S2520" s="36">
        <v>1637</v>
      </c>
      <c r="T2520" s="66">
        <v>-8.9999999999999993E-3</v>
      </c>
      <c r="U2520" s="66">
        <v>-3.0000000000000001E-3</v>
      </c>
      <c r="V2520" s="66">
        <v>-8.9999999999999993E-3</v>
      </c>
      <c r="W2520" s="66">
        <v>0</v>
      </c>
      <c r="X2520">
        <v>800</v>
      </c>
      <c r="Y2520" s="1">
        <v>1316</v>
      </c>
      <c r="Z2520" s="1">
        <v>3093</v>
      </c>
      <c r="AA2520" t="s">
        <v>348</v>
      </c>
      <c r="AB2520" t="s">
        <v>692</v>
      </c>
      <c r="AC2520">
        <v>21.51</v>
      </c>
      <c r="AD2520">
        <v>1.44</v>
      </c>
      <c r="AE2520">
        <v>0</v>
      </c>
      <c r="AF2520">
        <v>1.6</v>
      </c>
      <c r="AG2520">
        <v>0</v>
      </c>
      <c r="AH2520" s="36">
        <v>1644</v>
      </c>
      <c r="AI2520">
        <v>100</v>
      </c>
      <c r="AJ2520" s="36">
        <v>1637</v>
      </c>
      <c r="AK2520">
        <v>100</v>
      </c>
      <c r="AL2520" s="2">
        <v>0.5708333333333333</v>
      </c>
      <c r="AM2520" s="3">
        <v>46248</v>
      </c>
      <c r="AN2520" t="s">
        <v>350</v>
      </c>
      <c r="AO2520" t="s">
        <v>351</v>
      </c>
    </row>
    <row r="2521" spans="1:41">
      <c r="A2521" s="8">
        <v>46231</v>
      </c>
      <c r="B2521" s="67">
        <v>3961.92</v>
      </c>
      <c r="C2521" s="67">
        <v>-2.56</v>
      </c>
      <c r="D2521" s="67">
        <v>62420</v>
      </c>
      <c r="E2521" s="67">
        <v>-4.22</v>
      </c>
      <c r="F2521" s="69">
        <v>4100</v>
      </c>
      <c r="G2521" t="s">
        <v>43</v>
      </c>
      <c r="H2521">
        <v>0</v>
      </c>
      <c r="I2521" t="s">
        <v>314</v>
      </c>
      <c r="J2521" t="s">
        <v>289</v>
      </c>
      <c r="K2521" t="s">
        <v>295</v>
      </c>
      <c r="L2521" s="36">
        <v>1323</v>
      </c>
      <c r="M2521">
        <v>-87</v>
      </c>
      <c r="N2521" s="66">
        <v>-6.1699999999999998E-2</v>
      </c>
      <c r="O2521" s="36">
        <v>1410</v>
      </c>
      <c r="P2521" s="66">
        <v>-6.1699999999999998E-2</v>
      </c>
      <c r="Q2521" s="36">
        <v>1390</v>
      </c>
      <c r="R2521" s="36">
        <v>1391</v>
      </c>
      <c r="S2521" s="36">
        <v>1323</v>
      </c>
      <c r="T2521" s="66">
        <v>-4.82E-2</v>
      </c>
      <c r="U2521" s="66">
        <v>-1.12E-2</v>
      </c>
      <c r="V2521" s="66">
        <v>-4.8800000000000003E-2</v>
      </c>
      <c r="W2521" s="66">
        <v>0</v>
      </c>
      <c r="X2521" s="1">
        <v>71800</v>
      </c>
      <c r="Y2521" s="1">
        <v>97844</v>
      </c>
      <c r="Z2521" s="1">
        <v>8069</v>
      </c>
      <c r="AA2521" t="s">
        <v>544</v>
      </c>
      <c r="AB2521" t="s">
        <v>353</v>
      </c>
      <c r="AC2521">
        <v>15.31</v>
      </c>
      <c r="AD2521">
        <v>0.84</v>
      </c>
      <c r="AE2521">
        <v>0</v>
      </c>
      <c r="AF2521" t="s">
        <v>230</v>
      </c>
      <c r="AG2521">
        <v>0</v>
      </c>
      <c r="AH2521" s="36">
        <v>1326</v>
      </c>
      <c r="AI2521">
        <v>600</v>
      </c>
      <c r="AJ2521" s="36">
        <v>1322</v>
      </c>
      <c r="AK2521">
        <v>600</v>
      </c>
      <c r="AL2521" s="2">
        <v>0.6381944444444444</v>
      </c>
      <c r="AM2521" s="3">
        <v>46241</v>
      </c>
      <c r="AN2521" t="s">
        <v>298</v>
      </c>
      <c r="AO2521" t="s">
        <v>335</v>
      </c>
    </row>
    <row r="2522" spans="1:41">
      <c r="A2522" s="8">
        <v>46231</v>
      </c>
      <c r="B2522" s="67">
        <v>3961.92</v>
      </c>
      <c r="C2522" s="67">
        <v>-2.56</v>
      </c>
      <c r="D2522" s="67">
        <v>62420</v>
      </c>
      <c r="E2522" s="67">
        <v>-4.22</v>
      </c>
      <c r="F2522" s="69">
        <v>4182</v>
      </c>
      <c r="G2522" t="s">
        <v>44</v>
      </c>
      <c r="H2522">
        <v>0</v>
      </c>
      <c r="I2522" t="s">
        <v>288</v>
      </c>
      <c r="J2522" t="s">
        <v>289</v>
      </c>
      <c r="K2522" t="s">
        <v>295</v>
      </c>
      <c r="L2522" s="36">
        <v>3991</v>
      </c>
      <c r="M2522">
        <v>-372</v>
      </c>
      <c r="N2522" s="66">
        <v>-8.5300000000000001E-2</v>
      </c>
      <c r="O2522" s="36">
        <v>4363</v>
      </c>
      <c r="P2522" s="66">
        <v>-8.5199999999999998E-2</v>
      </c>
      <c r="Q2522" s="36">
        <v>4200</v>
      </c>
      <c r="R2522" s="36">
        <v>4205</v>
      </c>
      <c r="S2522" s="36">
        <v>3973</v>
      </c>
      <c r="T2522" s="66">
        <v>-4.9700000000000001E-2</v>
      </c>
      <c r="U2522" s="66">
        <v>-1.6500000000000001E-2</v>
      </c>
      <c r="V2522" s="66">
        <v>-5.0799999999999998E-2</v>
      </c>
      <c r="W2522" s="66">
        <v>4.4999999999999997E-3</v>
      </c>
      <c r="X2522" s="1">
        <v>801600</v>
      </c>
      <c r="Y2522" s="1">
        <v>3262317</v>
      </c>
      <c r="Z2522" s="1">
        <v>844841</v>
      </c>
      <c r="AA2522" t="s">
        <v>678</v>
      </c>
      <c r="AB2522" t="s">
        <v>355</v>
      </c>
      <c r="AC2522">
        <v>16.91</v>
      </c>
      <c r="AD2522">
        <v>1.2</v>
      </c>
      <c r="AE2522">
        <v>2.76</v>
      </c>
      <c r="AF2522" t="s">
        <v>230</v>
      </c>
      <c r="AG2522" s="1">
        <v>17400</v>
      </c>
      <c r="AH2522" s="36">
        <v>3991</v>
      </c>
      <c r="AI2522">
        <v>800</v>
      </c>
      <c r="AJ2522" s="36">
        <v>3990</v>
      </c>
      <c r="AK2522" s="1">
        <v>1100</v>
      </c>
      <c r="AL2522" s="2">
        <v>0.63749999999999996</v>
      </c>
      <c r="AM2522" s="3">
        <v>46241</v>
      </c>
      <c r="AN2522" t="s">
        <v>298</v>
      </c>
      <c r="AO2522" t="s">
        <v>335</v>
      </c>
    </row>
    <row r="2523" spans="1:41">
      <c r="A2523" s="8">
        <v>46231</v>
      </c>
      <c r="B2523" s="67">
        <v>3961.92</v>
      </c>
      <c r="C2523" s="67">
        <v>-2.56</v>
      </c>
      <c r="D2523" s="67">
        <v>62420</v>
      </c>
      <c r="E2523" s="67">
        <v>-4.22</v>
      </c>
      <c r="F2523" s="69">
        <v>4188</v>
      </c>
      <c r="G2523" t="s">
        <v>45</v>
      </c>
      <c r="H2523">
        <v>0</v>
      </c>
      <c r="I2523" t="s">
        <v>288</v>
      </c>
      <c r="J2523" t="s">
        <v>289</v>
      </c>
      <c r="K2523" t="s">
        <v>290</v>
      </c>
      <c r="L2523" s="36">
        <v>1163</v>
      </c>
      <c r="M2523">
        <v>-62</v>
      </c>
      <c r="N2523" s="66">
        <v>-5.0599999999999999E-2</v>
      </c>
      <c r="O2523" s="36">
        <v>1225</v>
      </c>
      <c r="P2523" s="66">
        <v>-5.0599999999999999E-2</v>
      </c>
      <c r="Q2523" s="36">
        <v>1200</v>
      </c>
      <c r="R2523" s="36">
        <v>1205.5</v>
      </c>
      <c r="S2523" s="36">
        <v>1159.5</v>
      </c>
      <c r="T2523" s="66">
        <v>-3.0800000000000001E-2</v>
      </c>
      <c r="U2523" s="66">
        <v>-4.1999999999999997E-3</v>
      </c>
      <c r="V2523" s="66">
        <v>-3.5200000000000002E-2</v>
      </c>
      <c r="W2523" s="66">
        <v>3.0000000000000001E-3</v>
      </c>
      <c r="X2523" s="1">
        <v>4206000</v>
      </c>
      <c r="Y2523" s="1">
        <v>4930906</v>
      </c>
      <c r="Z2523" s="1">
        <v>1676426</v>
      </c>
      <c r="AA2523" t="s">
        <v>898</v>
      </c>
      <c r="AB2523" t="s">
        <v>357</v>
      </c>
      <c r="AC2523">
        <v>13.29</v>
      </c>
      <c r="AD2523">
        <v>0.89</v>
      </c>
      <c r="AE2523">
        <v>2.75</v>
      </c>
      <c r="AF2523" t="s">
        <v>230</v>
      </c>
      <c r="AG2523" s="1">
        <v>255000</v>
      </c>
      <c r="AH2523" s="36">
        <v>1163.5</v>
      </c>
      <c r="AI2523" s="1">
        <v>4100</v>
      </c>
      <c r="AJ2523" s="36">
        <v>1163</v>
      </c>
      <c r="AK2523" s="1">
        <v>4000</v>
      </c>
      <c r="AL2523" s="2">
        <v>0.6381944444444444</v>
      </c>
      <c r="AM2523" s="3">
        <v>46234</v>
      </c>
      <c r="AN2523" t="s">
        <v>298</v>
      </c>
      <c r="AO2523" t="s">
        <v>335</v>
      </c>
    </row>
    <row r="2524" spans="1:41">
      <c r="A2524" s="8">
        <v>46231</v>
      </c>
      <c r="B2524" s="67">
        <v>3961.92</v>
      </c>
      <c r="C2524" s="67">
        <v>-2.56</v>
      </c>
      <c r="D2524" s="67">
        <v>62420</v>
      </c>
      <c r="E2524" s="67">
        <v>-4.22</v>
      </c>
      <c r="F2524" s="69">
        <v>4220</v>
      </c>
      <c r="G2524" t="s">
        <v>46</v>
      </c>
      <c r="H2524">
        <v>0</v>
      </c>
      <c r="I2524" t="s">
        <v>288</v>
      </c>
      <c r="J2524" t="s">
        <v>289</v>
      </c>
      <c r="K2524" t="s">
        <v>290</v>
      </c>
      <c r="L2524" s="36">
        <v>1794</v>
      </c>
      <c r="M2524">
        <v>-37</v>
      </c>
      <c r="N2524" s="66">
        <v>-2.0199999999999999E-2</v>
      </c>
      <c r="O2524" s="36">
        <v>1831</v>
      </c>
      <c r="P2524" s="66">
        <v>-2.0199999999999999E-2</v>
      </c>
      <c r="Q2524" s="36">
        <v>1805</v>
      </c>
      <c r="R2524" s="36">
        <v>1836</v>
      </c>
      <c r="S2524" s="36">
        <v>1785</v>
      </c>
      <c r="T2524" s="66">
        <v>-6.0000000000000001E-3</v>
      </c>
      <c r="U2524" s="66">
        <v>1.1000000000000001E-3</v>
      </c>
      <c r="V2524" s="66">
        <v>-2.2800000000000001E-2</v>
      </c>
      <c r="W2524" s="66">
        <v>5.0000000000000001E-3</v>
      </c>
      <c r="X2524" s="1">
        <v>78000</v>
      </c>
      <c r="Y2524" s="1">
        <v>140306</v>
      </c>
      <c r="Z2524" s="1">
        <v>91987</v>
      </c>
      <c r="AA2524" t="s">
        <v>790</v>
      </c>
      <c r="AB2524" t="s">
        <v>578</v>
      </c>
      <c r="AC2524">
        <v>12.55</v>
      </c>
      <c r="AD2524">
        <v>1.26</v>
      </c>
      <c r="AE2524">
        <v>3.01</v>
      </c>
      <c r="AF2524" t="s">
        <v>230</v>
      </c>
      <c r="AG2524">
        <v>0</v>
      </c>
      <c r="AH2524" s="36">
        <v>1795</v>
      </c>
      <c r="AI2524">
        <v>400</v>
      </c>
      <c r="AJ2524" s="36">
        <v>1793</v>
      </c>
      <c r="AK2524">
        <v>100</v>
      </c>
      <c r="AL2524" s="2">
        <v>0.6381944444444444</v>
      </c>
      <c r="AM2524" s="3">
        <v>46234</v>
      </c>
      <c r="AN2524" t="s">
        <v>298</v>
      </c>
      <c r="AO2524" t="s">
        <v>335</v>
      </c>
    </row>
    <row r="2525" spans="1:41">
      <c r="A2525" s="8">
        <v>46231</v>
      </c>
      <c r="B2525" s="67">
        <v>3961.92</v>
      </c>
      <c r="C2525" s="67">
        <v>-2.56</v>
      </c>
      <c r="D2525" s="67">
        <v>62420</v>
      </c>
      <c r="E2525" s="67">
        <v>-4.22</v>
      </c>
      <c r="F2525" s="69">
        <v>4334</v>
      </c>
      <c r="G2525" t="s">
        <v>47</v>
      </c>
      <c r="H2525">
        <v>0</v>
      </c>
      <c r="I2525" t="s">
        <v>314</v>
      </c>
      <c r="J2525" t="s">
        <v>323</v>
      </c>
      <c r="K2525" t="s">
        <v>295</v>
      </c>
      <c r="L2525">
        <v>379</v>
      </c>
      <c r="M2525">
        <v>1</v>
      </c>
      <c r="N2525" s="66">
        <v>2.5999999999999999E-3</v>
      </c>
      <c r="O2525">
        <v>378</v>
      </c>
      <c r="P2525" s="66">
        <v>2.5999999999999999E-3</v>
      </c>
      <c r="Q2525">
        <v>378</v>
      </c>
      <c r="R2525">
        <v>380</v>
      </c>
      <c r="S2525">
        <v>375</v>
      </c>
      <c r="T2525" s="66">
        <v>2.5999999999999999E-3</v>
      </c>
      <c r="U2525" s="66">
        <v>-2.5999999999999999E-3</v>
      </c>
      <c r="V2525" s="66">
        <v>-2.5999999999999999E-3</v>
      </c>
      <c r="W2525" s="66">
        <v>1.06E-2</v>
      </c>
      <c r="X2525" s="1">
        <v>11500</v>
      </c>
      <c r="Y2525" s="1">
        <v>4343</v>
      </c>
      <c r="Z2525" s="1">
        <v>4205</v>
      </c>
      <c r="AA2525" t="s">
        <v>360</v>
      </c>
      <c r="AB2525" t="s">
        <v>693</v>
      </c>
      <c r="AC2525">
        <v>11.38</v>
      </c>
      <c r="AD2525">
        <v>1.25</v>
      </c>
      <c r="AE2525">
        <v>2.64</v>
      </c>
      <c r="AF2525">
        <v>0.1</v>
      </c>
      <c r="AG2525">
        <v>0</v>
      </c>
      <c r="AH2525">
        <v>381</v>
      </c>
      <c r="AI2525" s="1">
        <v>1000</v>
      </c>
      <c r="AJ2525">
        <v>379</v>
      </c>
      <c r="AK2525" s="1">
        <v>1100</v>
      </c>
      <c r="AL2525" s="2">
        <v>0.62708333333333333</v>
      </c>
      <c r="AN2525" t="s">
        <v>306</v>
      </c>
      <c r="AO2525" t="s">
        <v>351</v>
      </c>
    </row>
    <row r="2526" spans="1:41">
      <c r="A2526" s="8">
        <v>46231</v>
      </c>
      <c r="B2526" s="67">
        <v>3961.92</v>
      </c>
      <c r="C2526" s="67">
        <v>-2.56</v>
      </c>
      <c r="D2526" s="67">
        <v>62420</v>
      </c>
      <c r="E2526" s="67">
        <v>-4.22</v>
      </c>
      <c r="F2526" s="69">
        <v>4523</v>
      </c>
      <c r="G2526" t="s">
        <v>48</v>
      </c>
      <c r="H2526">
        <v>0</v>
      </c>
      <c r="I2526" t="s">
        <v>288</v>
      </c>
      <c r="J2526" t="s">
        <v>289</v>
      </c>
      <c r="K2526" t="s">
        <v>290</v>
      </c>
      <c r="L2526" s="36">
        <v>4791</v>
      </c>
      <c r="M2526">
        <v>38</v>
      </c>
      <c r="N2526" s="66">
        <v>8.0000000000000002E-3</v>
      </c>
      <c r="O2526" s="36">
        <v>4753</v>
      </c>
      <c r="P2526" s="66">
        <v>7.9000000000000008E-3</v>
      </c>
      <c r="Q2526" s="36">
        <v>4766</v>
      </c>
      <c r="R2526" s="36">
        <v>4816</v>
      </c>
      <c r="S2526" s="36">
        <v>4750</v>
      </c>
      <c r="T2526" s="66">
        <v>5.1999999999999998E-3</v>
      </c>
      <c r="U2526" s="66">
        <v>1E-3</v>
      </c>
      <c r="V2526" s="66">
        <v>-5.1000000000000004E-3</v>
      </c>
      <c r="W2526" s="66">
        <v>8.6E-3</v>
      </c>
      <c r="X2526" s="1">
        <v>1375500</v>
      </c>
      <c r="Y2526" s="1">
        <v>6581871</v>
      </c>
      <c r="Z2526" s="1">
        <v>1397291</v>
      </c>
      <c r="AA2526" t="s">
        <v>362</v>
      </c>
      <c r="AB2526" t="s">
        <v>631</v>
      </c>
      <c r="AC2526">
        <v>25.86</v>
      </c>
      <c r="AD2526">
        <v>1.5</v>
      </c>
      <c r="AE2526">
        <v>3.34</v>
      </c>
      <c r="AF2526" t="s">
        <v>230</v>
      </c>
      <c r="AG2526" s="1">
        <v>72200</v>
      </c>
      <c r="AH2526" s="36">
        <v>4792</v>
      </c>
      <c r="AI2526" s="1">
        <v>1100</v>
      </c>
      <c r="AJ2526" s="36">
        <v>4791</v>
      </c>
      <c r="AK2526">
        <v>300</v>
      </c>
      <c r="AL2526" s="2">
        <v>0.6381944444444444</v>
      </c>
      <c r="AM2526" s="3">
        <v>46237</v>
      </c>
      <c r="AN2526" t="s">
        <v>298</v>
      </c>
      <c r="AO2526" t="s">
        <v>364</v>
      </c>
    </row>
    <row r="2527" spans="1:41">
      <c r="A2527" s="8">
        <v>46231</v>
      </c>
      <c r="B2527" s="67">
        <v>3961.92</v>
      </c>
      <c r="C2527" s="67">
        <v>-2.56</v>
      </c>
      <c r="D2527" s="67">
        <v>62420</v>
      </c>
      <c r="E2527" s="67">
        <v>-4.22</v>
      </c>
      <c r="F2527" s="69">
        <v>4528</v>
      </c>
      <c r="G2527" t="s">
        <v>49</v>
      </c>
      <c r="H2527">
        <v>0</v>
      </c>
      <c r="I2527" t="s">
        <v>288</v>
      </c>
      <c r="J2527" t="s">
        <v>289</v>
      </c>
      <c r="K2527" t="s">
        <v>290</v>
      </c>
      <c r="L2527" s="36">
        <v>2421</v>
      </c>
      <c r="M2527">
        <v>-18.5</v>
      </c>
      <c r="N2527" s="66">
        <v>-7.6E-3</v>
      </c>
      <c r="O2527" s="36">
        <v>2439.5</v>
      </c>
      <c r="P2527" s="66">
        <v>-7.4999999999999997E-3</v>
      </c>
      <c r="Q2527" s="36">
        <v>2450</v>
      </c>
      <c r="R2527" s="36">
        <v>2457</v>
      </c>
      <c r="S2527" s="36">
        <v>2408.5</v>
      </c>
      <c r="T2527" s="66">
        <v>-1.18E-2</v>
      </c>
      <c r="U2527" s="66">
        <v>-8.0000000000000004E-4</v>
      </c>
      <c r="V2527" s="66">
        <v>-1.46E-2</v>
      </c>
      <c r="W2527" s="66">
        <v>5.1000000000000004E-3</v>
      </c>
      <c r="X2527" s="1">
        <v>785500</v>
      </c>
      <c r="Y2527" s="1">
        <v>1909246</v>
      </c>
      <c r="Z2527" s="1">
        <v>1207335</v>
      </c>
      <c r="AA2527" t="s">
        <v>365</v>
      </c>
      <c r="AB2527" t="s">
        <v>580</v>
      </c>
      <c r="AC2527">
        <v>16.03</v>
      </c>
      <c r="AD2527">
        <v>1.33</v>
      </c>
      <c r="AE2527">
        <v>3.3</v>
      </c>
      <c r="AF2527" t="s">
        <v>230</v>
      </c>
      <c r="AG2527" s="1">
        <v>76500</v>
      </c>
      <c r="AH2527" s="36">
        <v>2421</v>
      </c>
      <c r="AI2527">
        <v>300</v>
      </c>
      <c r="AJ2527" s="36">
        <v>2420.5</v>
      </c>
      <c r="AK2527" s="1">
        <v>1300</v>
      </c>
      <c r="AL2527" s="2">
        <v>0.6381944444444444</v>
      </c>
      <c r="AM2527" s="3">
        <v>46234</v>
      </c>
      <c r="AN2527" t="s">
        <v>298</v>
      </c>
      <c r="AO2527" t="s">
        <v>364</v>
      </c>
    </row>
    <row r="2528" spans="1:41">
      <c r="A2528" s="8">
        <v>46231</v>
      </c>
      <c r="B2528" s="67">
        <v>3961.92</v>
      </c>
      <c r="C2528" s="67">
        <v>-2.56</v>
      </c>
      <c r="D2528" s="67">
        <v>62420</v>
      </c>
      <c r="E2528" s="67">
        <v>-4.22</v>
      </c>
      <c r="F2528" s="69">
        <v>4661</v>
      </c>
      <c r="G2528" t="s">
        <v>50</v>
      </c>
      <c r="H2528">
        <v>0</v>
      </c>
      <c r="I2528" t="s">
        <v>288</v>
      </c>
      <c r="J2528" t="s">
        <v>289</v>
      </c>
      <c r="K2528" t="s">
        <v>295</v>
      </c>
      <c r="L2528" s="36">
        <v>2905</v>
      </c>
      <c r="M2528">
        <v>73.5</v>
      </c>
      <c r="N2528" s="66">
        <v>2.5999999999999999E-2</v>
      </c>
      <c r="O2528" s="36">
        <v>2831.5</v>
      </c>
      <c r="P2528" s="66">
        <v>2.5899999999999999E-2</v>
      </c>
      <c r="Q2528" s="36">
        <v>2855</v>
      </c>
      <c r="R2528" s="36">
        <v>2915</v>
      </c>
      <c r="S2528" s="36">
        <v>2843.5</v>
      </c>
      <c r="T2528" s="66">
        <v>1.7500000000000002E-2</v>
      </c>
      <c r="U2528" s="66">
        <v>-1.6999999999999999E-3</v>
      </c>
      <c r="V2528" s="66">
        <v>-3.3999999999999998E-3</v>
      </c>
      <c r="W2528" s="66">
        <v>2.1600000000000001E-2</v>
      </c>
      <c r="X2528" s="1">
        <v>6704800</v>
      </c>
      <c r="Y2528" s="1">
        <v>19352483</v>
      </c>
      <c r="Z2528" s="1">
        <v>5230309</v>
      </c>
      <c r="AA2528" t="s">
        <v>367</v>
      </c>
      <c r="AB2528" t="s">
        <v>368</v>
      </c>
      <c r="AC2528">
        <v>40.68</v>
      </c>
      <c r="AD2528">
        <v>4.33</v>
      </c>
      <c r="AE2528">
        <v>0.55000000000000004</v>
      </c>
      <c r="AF2528" t="s">
        <v>230</v>
      </c>
      <c r="AG2528">
        <v>0</v>
      </c>
      <c r="AH2528" s="36">
        <v>2905.5</v>
      </c>
      <c r="AI2528">
        <v>500</v>
      </c>
      <c r="AJ2528" s="36">
        <v>2905</v>
      </c>
      <c r="AK2528" s="1">
        <v>1800</v>
      </c>
      <c r="AL2528" s="2">
        <v>0.6381944444444444</v>
      </c>
      <c r="AM2528" s="3">
        <v>46233</v>
      </c>
      <c r="AN2528" t="s">
        <v>298</v>
      </c>
      <c r="AO2528" t="s">
        <v>313</v>
      </c>
    </row>
    <row r="2529" spans="1:41">
      <c r="A2529" s="8">
        <v>46231</v>
      </c>
      <c r="B2529" s="67">
        <v>3961.92</v>
      </c>
      <c r="C2529" s="67">
        <v>-2.56</v>
      </c>
      <c r="D2529" s="67">
        <v>62420</v>
      </c>
      <c r="E2529" s="67">
        <v>-4.22</v>
      </c>
      <c r="F2529" s="69">
        <v>5020</v>
      </c>
      <c r="G2529" t="s">
        <v>51</v>
      </c>
      <c r="H2529">
        <v>0</v>
      </c>
      <c r="I2529" t="s">
        <v>288</v>
      </c>
      <c r="J2529" t="s">
        <v>289</v>
      </c>
      <c r="K2529" t="s">
        <v>290</v>
      </c>
      <c r="L2529" s="36">
        <v>1301.5</v>
      </c>
      <c r="M2529">
        <v>-22</v>
      </c>
      <c r="N2529" s="66">
        <v>-1.66E-2</v>
      </c>
      <c r="O2529" s="36">
        <v>1323.5</v>
      </c>
      <c r="P2529" s="66">
        <v>-1.66E-2</v>
      </c>
      <c r="Q2529" s="36">
        <v>1325.5</v>
      </c>
      <c r="R2529" s="36">
        <v>1326</v>
      </c>
      <c r="S2529" s="36">
        <v>1288</v>
      </c>
      <c r="T2529" s="66">
        <v>-1.8100000000000002E-2</v>
      </c>
      <c r="U2529" s="66">
        <v>4.5999999999999999E-3</v>
      </c>
      <c r="V2529" s="66">
        <v>-1.84E-2</v>
      </c>
      <c r="W2529" s="66">
        <v>1.04E-2</v>
      </c>
      <c r="X2529" s="1">
        <v>4716400</v>
      </c>
      <c r="Y2529" s="1">
        <v>6142014</v>
      </c>
      <c r="Z2529" s="1">
        <v>3522856</v>
      </c>
      <c r="AA2529" t="s">
        <v>369</v>
      </c>
      <c r="AB2529" t="s">
        <v>370</v>
      </c>
      <c r="AC2529">
        <v>8.35</v>
      </c>
      <c r="AD2529">
        <v>1.03</v>
      </c>
      <c r="AE2529">
        <v>2.61</v>
      </c>
      <c r="AF2529" t="s">
        <v>230</v>
      </c>
      <c r="AG2529" s="1">
        <v>276500</v>
      </c>
      <c r="AH2529" s="36">
        <v>1301.5</v>
      </c>
      <c r="AI2529" s="1">
        <v>4800</v>
      </c>
      <c r="AJ2529" s="36">
        <v>1301</v>
      </c>
      <c r="AK2529" s="1">
        <v>11000</v>
      </c>
      <c r="AL2529" s="2">
        <v>0.6381944444444444</v>
      </c>
      <c r="AM2529" s="3">
        <v>46241</v>
      </c>
      <c r="AN2529" t="s">
        <v>298</v>
      </c>
      <c r="AO2529" t="s">
        <v>371</v>
      </c>
    </row>
    <row r="2530" spans="1:41">
      <c r="A2530" s="8">
        <v>46231</v>
      </c>
      <c r="B2530" s="67">
        <v>3961.92</v>
      </c>
      <c r="C2530" s="67">
        <v>-2.56</v>
      </c>
      <c r="D2530" s="67">
        <v>62420</v>
      </c>
      <c r="E2530" s="67">
        <v>-4.22</v>
      </c>
      <c r="F2530" s="69">
        <v>5201</v>
      </c>
      <c r="G2530" t="s">
        <v>52</v>
      </c>
      <c r="H2530">
        <v>0</v>
      </c>
      <c r="I2530" t="s">
        <v>288</v>
      </c>
      <c r="J2530" t="s">
        <v>289</v>
      </c>
      <c r="K2530" t="s">
        <v>290</v>
      </c>
      <c r="L2530" s="36">
        <v>6187</v>
      </c>
      <c r="M2530">
        <v>-73</v>
      </c>
      <c r="N2530" s="66">
        <v>-1.17E-2</v>
      </c>
      <c r="O2530" s="36">
        <v>6260</v>
      </c>
      <c r="P2530" s="66">
        <v>-1.1599999999999999E-2</v>
      </c>
      <c r="Q2530" s="36">
        <v>6169</v>
      </c>
      <c r="R2530" s="36">
        <v>6190</v>
      </c>
      <c r="S2530" s="36">
        <v>6024</v>
      </c>
      <c r="T2530" s="66">
        <v>2.8999999999999998E-3</v>
      </c>
      <c r="U2530" s="66">
        <v>1.55E-2</v>
      </c>
      <c r="V2530" s="66">
        <v>-4.0000000000000002E-4</v>
      </c>
      <c r="W2530" s="66">
        <v>2.7E-2</v>
      </c>
      <c r="X2530" s="1">
        <v>1202600</v>
      </c>
      <c r="Y2530" s="1">
        <v>7353255</v>
      </c>
      <c r="Z2530" s="1">
        <v>1345268</v>
      </c>
      <c r="AA2530" t="s">
        <v>581</v>
      </c>
      <c r="AB2530" t="s">
        <v>373</v>
      </c>
      <c r="AC2530">
        <v>17.059999999999999</v>
      </c>
      <c r="AD2530">
        <v>0.88</v>
      </c>
      <c r="AE2530">
        <v>3.39</v>
      </c>
      <c r="AF2530" t="s">
        <v>230</v>
      </c>
      <c r="AG2530" s="1">
        <v>58500</v>
      </c>
      <c r="AH2530" s="36">
        <v>6187</v>
      </c>
      <c r="AI2530">
        <v>500</v>
      </c>
      <c r="AJ2530" s="36">
        <v>6185</v>
      </c>
      <c r="AK2530" s="1">
        <v>1000</v>
      </c>
      <c r="AL2530" s="2">
        <v>0.6381944444444444</v>
      </c>
      <c r="AM2530" s="3">
        <v>46238</v>
      </c>
      <c r="AN2530" t="s">
        <v>293</v>
      </c>
      <c r="AO2530" t="s">
        <v>341</v>
      </c>
    </row>
    <row r="2531" spans="1:41">
      <c r="A2531" s="8">
        <v>46231</v>
      </c>
      <c r="B2531" s="67">
        <v>3961.92</v>
      </c>
      <c r="C2531" s="67">
        <v>-2.56</v>
      </c>
      <c r="D2531" s="67">
        <v>62420</v>
      </c>
      <c r="E2531" s="67">
        <v>-4.22</v>
      </c>
      <c r="F2531" s="69">
        <v>5302</v>
      </c>
      <c r="G2531" t="s">
        <v>53</v>
      </c>
      <c r="H2531">
        <v>0</v>
      </c>
      <c r="I2531" t="s">
        <v>288</v>
      </c>
      <c r="J2531" t="s">
        <v>289</v>
      </c>
      <c r="K2531" t="s">
        <v>290</v>
      </c>
      <c r="L2531" s="36">
        <v>4655</v>
      </c>
      <c r="M2531">
        <v>-95</v>
      </c>
      <c r="N2531" s="66">
        <v>-0.02</v>
      </c>
      <c r="O2531" s="36">
        <v>4750</v>
      </c>
      <c r="P2531" s="66">
        <v>-0.02</v>
      </c>
      <c r="Q2531" s="36">
        <v>4705</v>
      </c>
      <c r="R2531" s="36">
        <v>4755</v>
      </c>
      <c r="S2531" s="36">
        <v>4645</v>
      </c>
      <c r="T2531" s="66">
        <v>-1.06E-2</v>
      </c>
      <c r="U2531" s="66">
        <v>-6.4000000000000003E-3</v>
      </c>
      <c r="V2531" s="66">
        <v>-2.1000000000000001E-2</v>
      </c>
      <c r="W2531" s="66">
        <v>2.0999999999999999E-3</v>
      </c>
      <c r="X2531" s="1">
        <v>43500</v>
      </c>
      <c r="Y2531" s="1">
        <v>203851</v>
      </c>
      <c r="Z2531" s="1">
        <v>55080</v>
      </c>
      <c r="AA2531" t="s">
        <v>374</v>
      </c>
      <c r="AB2531" t="s">
        <v>375</v>
      </c>
      <c r="AC2531">
        <v>18.670000000000002</v>
      </c>
      <c r="AD2531">
        <v>0.94</v>
      </c>
      <c r="AE2531">
        <v>4.3</v>
      </c>
      <c r="AF2531" t="s">
        <v>230</v>
      </c>
      <c r="AG2531" s="1">
        <v>12800</v>
      </c>
      <c r="AH2531" s="36">
        <v>4660</v>
      </c>
      <c r="AI2531" s="1">
        <v>1100</v>
      </c>
      <c r="AJ2531" s="36">
        <v>4655</v>
      </c>
      <c r="AK2531">
        <v>500</v>
      </c>
      <c r="AL2531" s="2">
        <v>0.63749999999999996</v>
      </c>
      <c r="AM2531" s="3">
        <v>46244</v>
      </c>
      <c r="AN2531" t="s">
        <v>293</v>
      </c>
      <c r="AO2531" t="s">
        <v>341</v>
      </c>
    </row>
    <row r="2532" spans="1:41">
      <c r="A2532" s="8">
        <v>46231</v>
      </c>
      <c r="B2532" s="67">
        <v>3961.92</v>
      </c>
      <c r="C2532" s="67">
        <v>-2.56</v>
      </c>
      <c r="D2532" s="67">
        <v>62420</v>
      </c>
      <c r="E2532" s="67">
        <v>-4.22</v>
      </c>
      <c r="F2532" s="69">
        <v>5310</v>
      </c>
      <c r="G2532" t="s">
        <v>54</v>
      </c>
      <c r="H2532">
        <v>0</v>
      </c>
      <c r="I2532" t="s">
        <v>288</v>
      </c>
      <c r="J2532" t="s">
        <v>289</v>
      </c>
      <c r="K2532" t="s">
        <v>290</v>
      </c>
      <c r="L2532" s="36">
        <v>6350</v>
      </c>
      <c r="M2532">
        <v>-530</v>
      </c>
      <c r="N2532" s="66">
        <v>-7.6999999999999999E-2</v>
      </c>
      <c r="O2532" s="36">
        <v>6880</v>
      </c>
      <c r="P2532" s="66">
        <v>-7.6999999999999999E-2</v>
      </c>
      <c r="Q2532" s="36">
        <v>6880</v>
      </c>
      <c r="R2532" s="36">
        <v>6880</v>
      </c>
      <c r="S2532" s="36">
        <v>6320</v>
      </c>
      <c r="T2532" s="66">
        <v>-7.6999999999999999E-2</v>
      </c>
      <c r="U2532" s="66">
        <v>-1.55E-2</v>
      </c>
      <c r="V2532" s="66">
        <v>-7.6999999999999999E-2</v>
      </c>
      <c r="W2532" s="66">
        <v>4.7000000000000002E-3</v>
      </c>
      <c r="X2532" s="1">
        <v>102600</v>
      </c>
      <c r="Y2532" s="1">
        <v>663711</v>
      </c>
      <c r="Z2532" s="1">
        <v>133302</v>
      </c>
      <c r="AA2532" t="s">
        <v>662</v>
      </c>
      <c r="AB2532" t="s">
        <v>377</v>
      </c>
      <c r="AC2532">
        <v>27.18</v>
      </c>
      <c r="AD2532">
        <v>1.36</v>
      </c>
      <c r="AE2532">
        <v>2.2799999999999998</v>
      </c>
      <c r="AF2532" t="s">
        <v>230</v>
      </c>
      <c r="AG2532" s="1">
        <v>4000</v>
      </c>
      <c r="AH2532" s="36">
        <v>6360</v>
      </c>
      <c r="AI2532" s="1">
        <v>1000</v>
      </c>
      <c r="AJ2532" s="36">
        <v>6340</v>
      </c>
      <c r="AK2532">
        <v>800</v>
      </c>
      <c r="AL2532" s="2">
        <v>0.6381944444444444</v>
      </c>
      <c r="AM2532" s="3">
        <v>46241</v>
      </c>
      <c r="AN2532" t="s">
        <v>293</v>
      </c>
      <c r="AO2532" t="s">
        <v>341</v>
      </c>
    </row>
    <row r="2533" spans="1:41">
      <c r="A2533" s="8">
        <v>46231</v>
      </c>
      <c r="B2533" s="67">
        <v>3961.92</v>
      </c>
      <c r="C2533" s="67">
        <v>-2.56</v>
      </c>
      <c r="D2533" s="67">
        <v>62420</v>
      </c>
      <c r="E2533" s="67">
        <v>-4.22</v>
      </c>
      <c r="F2533" s="69">
        <v>5334</v>
      </c>
      <c r="G2533" t="s">
        <v>55</v>
      </c>
      <c r="H2533">
        <v>0</v>
      </c>
      <c r="I2533" t="s">
        <v>288</v>
      </c>
      <c r="J2533" t="s">
        <v>289</v>
      </c>
      <c r="K2533" t="s">
        <v>295</v>
      </c>
      <c r="L2533" s="36">
        <v>8927</v>
      </c>
      <c r="M2533">
        <v>-494</v>
      </c>
      <c r="N2533" s="66">
        <v>-5.2400000000000002E-2</v>
      </c>
      <c r="O2533" s="36">
        <v>9421</v>
      </c>
      <c r="P2533" s="66">
        <v>-5.2400000000000002E-2</v>
      </c>
      <c r="Q2533" s="36">
        <v>9200</v>
      </c>
      <c r="R2533" s="36">
        <v>9228</v>
      </c>
      <c r="S2533" s="36">
        <v>8893</v>
      </c>
      <c r="T2533" s="66">
        <v>-2.9600000000000001E-2</v>
      </c>
      <c r="U2533" s="66">
        <v>-1.6999999999999999E-3</v>
      </c>
      <c r="V2533" s="66">
        <v>-3.2599999999999997E-2</v>
      </c>
      <c r="W2533" s="66">
        <v>3.8E-3</v>
      </c>
      <c r="X2533" s="1">
        <v>1038900</v>
      </c>
      <c r="Y2533" s="1">
        <v>9358379</v>
      </c>
      <c r="Z2533" s="1">
        <v>1778684</v>
      </c>
      <c r="AA2533" t="s">
        <v>709</v>
      </c>
      <c r="AB2533" t="s">
        <v>379</v>
      </c>
      <c r="AC2533">
        <v>16.57</v>
      </c>
      <c r="AD2533">
        <v>2.2799999999999998</v>
      </c>
      <c r="AE2533">
        <v>2.35</v>
      </c>
      <c r="AF2533" t="s">
        <v>230</v>
      </c>
      <c r="AG2533" s="1">
        <v>26700</v>
      </c>
      <c r="AH2533" s="36">
        <v>8929</v>
      </c>
      <c r="AI2533">
        <v>100</v>
      </c>
      <c r="AJ2533" s="36">
        <v>8927</v>
      </c>
      <c r="AK2533" s="1">
        <v>1000</v>
      </c>
      <c r="AL2533" s="2">
        <v>0.6381944444444444</v>
      </c>
      <c r="AM2533" s="3">
        <v>46234</v>
      </c>
      <c r="AN2533" t="s">
        <v>298</v>
      </c>
      <c r="AO2533" t="s">
        <v>341</v>
      </c>
    </row>
    <row r="2534" spans="1:41">
      <c r="A2534" s="8">
        <v>46231</v>
      </c>
      <c r="B2534" s="67">
        <v>3961.92</v>
      </c>
      <c r="C2534" s="67">
        <v>-2.56</v>
      </c>
      <c r="D2534" s="67">
        <v>62420</v>
      </c>
      <c r="E2534" s="67">
        <v>-4.22</v>
      </c>
      <c r="F2534" s="69">
        <v>5706</v>
      </c>
      <c r="G2534" t="s">
        <v>56</v>
      </c>
      <c r="H2534">
        <v>0</v>
      </c>
      <c r="I2534" t="s">
        <v>288</v>
      </c>
      <c r="J2534" t="s">
        <v>289</v>
      </c>
      <c r="K2534" t="s">
        <v>295</v>
      </c>
      <c r="L2534" s="36">
        <v>27855</v>
      </c>
      <c r="M2534" s="36">
        <v>-3375</v>
      </c>
      <c r="N2534" s="66">
        <v>-0.1081</v>
      </c>
      <c r="O2534" s="36">
        <v>31230</v>
      </c>
      <c r="P2534" s="66">
        <v>-0.108</v>
      </c>
      <c r="Q2534" s="36">
        <v>29975</v>
      </c>
      <c r="R2534" s="36">
        <v>29995</v>
      </c>
      <c r="S2534" s="36">
        <v>27720</v>
      </c>
      <c r="T2534" s="66">
        <v>-7.0699999999999999E-2</v>
      </c>
      <c r="U2534" s="66">
        <v>-8.8000000000000005E-3</v>
      </c>
      <c r="V2534" s="66">
        <v>-7.1300000000000002E-2</v>
      </c>
      <c r="W2534" s="66">
        <v>4.7999999999999996E-3</v>
      </c>
      <c r="X2534" s="1">
        <v>976300</v>
      </c>
      <c r="Y2534" s="1">
        <v>27877294</v>
      </c>
      <c r="Z2534" s="1">
        <v>1599306</v>
      </c>
      <c r="AA2534" t="s">
        <v>521</v>
      </c>
      <c r="AB2534" t="s">
        <v>381</v>
      </c>
      <c r="AC2534">
        <v>21.25</v>
      </c>
      <c r="AD2534">
        <v>3.86</v>
      </c>
      <c r="AE2534">
        <v>1.01</v>
      </c>
      <c r="AF2534" t="s">
        <v>230</v>
      </c>
      <c r="AG2534" s="1">
        <v>5400</v>
      </c>
      <c r="AH2534" s="36">
        <v>27860</v>
      </c>
      <c r="AI2534">
        <v>500</v>
      </c>
      <c r="AJ2534" s="36">
        <v>27845</v>
      </c>
      <c r="AK2534">
        <v>200</v>
      </c>
      <c r="AL2534" s="2">
        <v>0.6381944444444444</v>
      </c>
      <c r="AM2534" s="3">
        <v>46241</v>
      </c>
      <c r="AN2534" t="s">
        <v>298</v>
      </c>
      <c r="AO2534" t="s">
        <v>382</v>
      </c>
    </row>
    <row r="2535" spans="1:41">
      <c r="A2535" s="8">
        <v>46231</v>
      </c>
      <c r="B2535" s="67">
        <v>3961.92</v>
      </c>
      <c r="C2535" s="67">
        <v>-2.56</v>
      </c>
      <c r="D2535" s="67">
        <v>62420</v>
      </c>
      <c r="E2535" s="67">
        <v>-4.22</v>
      </c>
      <c r="F2535" s="69">
        <v>5711</v>
      </c>
      <c r="G2535" t="s">
        <v>57</v>
      </c>
      <c r="H2535">
        <v>0</v>
      </c>
      <c r="I2535" t="s">
        <v>288</v>
      </c>
      <c r="J2535" t="s">
        <v>289</v>
      </c>
      <c r="K2535" t="s">
        <v>290</v>
      </c>
      <c r="L2535" s="36">
        <v>4026</v>
      </c>
      <c r="M2535">
        <v>-198</v>
      </c>
      <c r="N2535" s="66">
        <v>-4.6899999999999997E-2</v>
      </c>
      <c r="O2535" s="36">
        <v>4224</v>
      </c>
      <c r="P2535" s="66">
        <v>-4.6800000000000001E-2</v>
      </c>
      <c r="Q2535" s="36">
        <v>4154</v>
      </c>
      <c r="R2535" s="36">
        <v>4154</v>
      </c>
      <c r="S2535" s="36">
        <v>4012</v>
      </c>
      <c r="T2535" s="66">
        <v>-3.0800000000000001E-2</v>
      </c>
      <c r="U2535" s="66">
        <v>-2.8999999999999998E-3</v>
      </c>
      <c r="V2535" s="66">
        <v>-3.0800000000000001E-2</v>
      </c>
      <c r="W2535" s="66">
        <v>3.3999999999999998E-3</v>
      </c>
      <c r="X2535" s="1">
        <v>877800</v>
      </c>
      <c r="Y2535" s="1">
        <v>3556131</v>
      </c>
      <c r="Z2535" s="1">
        <v>529376</v>
      </c>
      <c r="AA2535" t="s">
        <v>383</v>
      </c>
      <c r="AB2535" t="s">
        <v>384</v>
      </c>
      <c r="AC2535">
        <v>10.73</v>
      </c>
      <c r="AD2535">
        <v>0.71</v>
      </c>
      <c r="AE2535">
        <v>2.88</v>
      </c>
      <c r="AF2535" t="s">
        <v>230</v>
      </c>
      <c r="AG2535" s="1">
        <v>24700</v>
      </c>
      <c r="AH2535" s="36">
        <v>4026</v>
      </c>
      <c r="AI2535" s="1">
        <v>1000</v>
      </c>
      <c r="AJ2535" s="36">
        <v>4025</v>
      </c>
      <c r="AK2535" s="1">
        <v>2100</v>
      </c>
      <c r="AL2535" s="2">
        <v>0.6381944444444444</v>
      </c>
      <c r="AM2535" s="3">
        <v>46240</v>
      </c>
      <c r="AN2535" t="s">
        <v>298</v>
      </c>
      <c r="AO2535" t="s">
        <v>382</v>
      </c>
    </row>
    <row r="2536" spans="1:41">
      <c r="A2536" s="8">
        <v>46231</v>
      </c>
      <c r="B2536" s="67">
        <v>3961.92</v>
      </c>
      <c r="C2536" s="67">
        <v>-2.56</v>
      </c>
      <c r="D2536" s="67">
        <v>62420</v>
      </c>
      <c r="E2536" s="67">
        <v>-4.22</v>
      </c>
      <c r="F2536" s="69">
        <v>5713</v>
      </c>
      <c r="G2536" t="s">
        <v>58</v>
      </c>
      <c r="H2536">
        <v>0</v>
      </c>
      <c r="I2536" t="s">
        <v>288</v>
      </c>
      <c r="J2536" t="s">
        <v>289</v>
      </c>
      <c r="K2536" t="s">
        <v>290</v>
      </c>
      <c r="L2536" s="36">
        <v>7331</v>
      </c>
      <c r="M2536">
        <v>-454</v>
      </c>
      <c r="N2536" s="66">
        <v>-5.8299999999999998E-2</v>
      </c>
      <c r="O2536" s="36">
        <v>7785</v>
      </c>
      <c r="P2536" s="66">
        <v>-5.8299999999999998E-2</v>
      </c>
      <c r="Q2536" s="36">
        <v>7500</v>
      </c>
      <c r="R2536" s="36">
        <v>7502</v>
      </c>
      <c r="S2536" s="36">
        <v>7300</v>
      </c>
      <c r="T2536" s="66">
        <v>-2.2499999999999999E-2</v>
      </c>
      <c r="U2536" s="66">
        <v>-3.5999999999999999E-3</v>
      </c>
      <c r="V2536" s="66">
        <v>-2.2700000000000001E-2</v>
      </c>
      <c r="W2536" s="66">
        <v>4.1999999999999997E-3</v>
      </c>
      <c r="X2536" s="1">
        <v>1881400</v>
      </c>
      <c r="Y2536" s="1">
        <v>13893194</v>
      </c>
      <c r="Z2536" s="1">
        <v>2131957</v>
      </c>
      <c r="AA2536" t="s">
        <v>385</v>
      </c>
      <c r="AB2536" t="s">
        <v>386</v>
      </c>
      <c r="AC2536">
        <v>13.12</v>
      </c>
      <c r="AD2536">
        <v>0.95</v>
      </c>
      <c r="AE2536">
        <v>2.82</v>
      </c>
      <c r="AF2536" t="s">
        <v>230</v>
      </c>
      <c r="AG2536" s="1">
        <v>49600</v>
      </c>
      <c r="AH2536" s="36">
        <v>7332</v>
      </c>
      <c r="AI2536">
        <v>300</v>
      </c>
      <c r="AJ2536" s="36">
        <v>7330</v>
      </c>
      <c r="AK2536">
        <v>400</v>
      </c>
      <c r="AL2536" s="2">
        <v>0.6381944444444444</v>
      </c>
      <c r="AM2536" s="3">
        <v>46244</v>
      </c>
      <c r="AN2536" t="s">
        <v>298</v>
      </c>
      <c r="AO2536" t="s">
        <v>382</v>
      </c>
    </row>
    <row r="2537" spans="1:41">
      <c r="A2537" s="8">
        <v>46231</v>
      </c>
      <c r="B2537" s="67">
        <v>3961.92</v>
      </c>
      <c r="C2537" s="67">
        <v>-2.56</v>
      </c>
      <c r="D2537" s="67">
        <v>62420</v>
      </c>
      <c r="E2537" s="67">
        <v>-4.22</v>
      </c>
      <c r="F2537" s="69">
        <v>5802</v>
      </c>
      <c r="G2537" t="s">
        <v>59</v>
      </c>
      <c r="H2537">
        <v>0</v>
      </c>
      <c r="I2537" t="s">
        <v>288</v>
      </c>
      <c r="J2537" t="s">
        <v>289</v>
      </c>
      <c r="K2537" t="s">
        <v>290</v>
      </c>
      <c r="L2537" s="36">
        <v>2189</v>
      </c>
      <c r="M2537">
        <v>-166</v>
      </c>
      <c r="N2537" s="66">
        <v>-7.0499999999999993E-2</v>
      </c>
      <c r="O2537" s="36">
        <v>2355</v>
      </c>
      <c r="P2537" s="66">
        <v>-7.0400000000000004E-2</v>
      </c>
      <c r="Q2537" s="36">
        <v>2240</v>
      </c>
      <c r="R2537" s="36">
        <v>2273.5</v>
      </c>
      <c r="S2537" s="36">
        <v>2167.5</v>
      </c>
      <c r="T2537" s="66">
        <v>-2.2700000000000001E-2</v>
      </c>
      <c r="U2537" s="66">
        <v>5.4999999999999997E-3</v>
      </c>
      <c r="V2537" s="66">
        <v>-3.7100000000000001E-2</v>
      </c>
      <c r="W2537" s="66">
        <v>9.9000000000000008E-3</v>
      </c>
      <c r="X2537" s="1">
        <v>17234800</v>
      </c>
      <c r="Y2537" s="1">
        <v>38092152</v>
      </c>
      <c r="Z2537" s="1">
        <v>6951743</v>
      </c>
      <c r="AA2537" t="s">
        <v>694</v>
      </c>
      <c r="AB2537" t="s">
        <v>849</v>
      </c>
      <c r="AC2537">
        <v>21</v>
      </c>
      <c r="AD2537">
        <v>2.48</v>
      </c>
      <c r="AE2537">
        <v>1.78</v>
      </c>
      <c r="AF2537" t="s">
        <v>230</v>
      </c>
      <c r="AG2537" s="1">
        <v>292900</v>
      </c>
      <c r="AH2537" s="36">
        <v>2189</v>
      </c>
      <c r="AI2537" s="1">
        <v>1200</v>
      </c>
      <c r="AJ2537" s="36">
        <v>2188.5</v>
      </c>
      <c r="AK2537">
        <v>900</v>
      </c>
      <c r="AL2537" s="2">
        <v>0.6381944444444444</v>
      </c>
      <c r="AM2537" s="3">
        <v>46234</v>
      </c>
      <c r="AN2537" t="s">
        <v>298</v>
      </c>
      <c r="AO2537" t="s">
        <v>382</v>
      </c>
    </row>
    <row r="2538" spans="1:41">
      <c r="A2538" s="8">
        <v>46231</v>
      </c>
      <c r="B2538" s="67">
        <v>3961.92</v>
      </c>
      <c r="C2538" s="67">
        <v>-2.56</v>
      </c>
      <c r="D2538" s="67">
        <v>62420</v>
      </c>
      <c r="E2538" s="67">
        <v>-4.22</v>
      </c>
      <c r="F2538" s="69">
        <v>5803</v>
      </c>
      <c r="G2538" t="s">
        <v>60</v>
      </c>
      <c r="H2538">
        <v>0</v>
      </c>
      <c r="I2538" t="s">
        <v>288</v>
      </c>
      <c r="J2538" t="s">
        <v>289</v>
      </c>
      <c r="K2538" t="s">
        <v>295</v>
      </c>
      <c r="L2538" s="36">
        <v>4044</v>
      </c>
      <c r="M2538">
        <v>-281</v>
      </c>
      <c r="N2538" s="66">
        <v>-6.5000000000000002E-2</v>
      </c>
      <c r="O2538" s="36">
        <v>4325</v>
      </c>
      <c r="P2538" s="66">
        <v>-6.4899999999999999E-2</v>
      </c>
      <c r="Q2538" s="36">
        <v>4199</v>
      </c>
      <c r="R2538" s="36">
        <v>4216</v>
      </c>
      <c r="S2538" s="36">
        <v>4013</v>
      </c>
      <c r="T2538" s="66">
        <v>-3.6900000000000002E-2</v>
      </c>
      <c r="U2538" s="66">
        <v>8.9999999999999998E-4</v>
      </c>
      <c r="V2538" s="66">
        <v>-4.07E-2</v>
      </c>
      <c r="W2538" s="66">
        <v>7.7000000000000002E-3</v>
      </c>
      <c r="X2538" s="1">
        <v>37213100</v>
      </c>
      <c r="Y2538" s="1">
        <v>152251124</v>
      </c>
      <c r="Z2538" s="1">
        <v>7178830</v>
      </c>
      <c r="AA2538" t="s">
        <v>389</v>
      </c>
      <c r="AB2538" t="s">
        <v>632</v>
      </c>
      <c r="AC2538">
        <v>26.78</v>
      </c>
      <c r="AD2538">
        <v>11.94</v>
      </c>
      <c r="AE2538">
        <v>0.94</v>
      </c>
      <c r="AF2538" t="s">
        <v>230</v>
      </c>
      <c r="AG2538" s="1">
        <v>833500</v>
      </c>
      <c r="AH2538" s="36">
        <v>4045</v>
      </c>
      <c r="AI2538" s="1">
        <v>4100</v>
      </c>
      <c r="AJ2538" s="36">
        <v>4044</v>
      </c>
      <c r="AK2538">
        <v>300</v>
      </c>
      <c r="AL2538" s="2">
        <v>0.6381944444444444</v>
      </c>
      <c r="AM2538" s="3">
        <v>46241</v>
      </c>
      <c r="AN2538" t="s">
        <v>298</v>
      </c>
      <c r="AO2538" t="s">
        <v>382</v>
      </c>
    </row>
    <row r="2539" spans="1:41">
      <c r="A2539" s="8">
        <v>46231</v>
      </c>
      <c r="B2539" s="67">
        <v>3961.92</v>
      </c>
      <c r="C2539" s="67">
        <v>-2.56</v>
      </c>
      <c r="D2539" s="67">
        <v>62420</v>
      </c>
      <c r="E2539" s="67">
        <v>-4.22</v>
      </c>
      <c r="F2539" s="69">
        <v>6038</v>
      </c>
      <c r="G2539" t="s">
        <v>61</v>
      </c>
      <c r="H2539">
        <v>0</v>
      </c>
      <c r="I2539" t="s">
        <v>347</v>
      </c>
      <c r="J2539" t="s">
        <v>289</v>
      </c>
      <c r="K2539" t="s">
        <v>290</v>
      </c>
      <c r="L2539">
        <v>823</v>
      </c>
      <c r="M2539">
        <v>1</v>
      </c>
      <c r="N2539" s="66">
        <v>1.1999999999999999E-3</v>
      </c>
      <c r="O2539">
        <v>822</v>
      </c>
      <c r="P2539" s="66">
        <v>1.1999999999999999E-3</v>
      </c>
      <c r="Q2539">
        <v>822</v>
      </c>
      <c r="R2539">
        <v>828</v>
      </c>
      <c r="S2539">
        <v>818</v>
      </c>
      <c r="T2539" s="66">
        <v>1.1999999999999999E-3</v>
      </c>
      <c r="U2539" s="66">
        <v>4.7999999999999996E-3</v>
      </c>
      <c r="V2539" s="66">
        <v>-6.0000000000000001E-3</v>
      </c>
      <c r="W2539" s="66">
        <v>6.1000000000000004E-3</v>
      </c>
      <c r="X2539" s="1">
        <v>4100</v>
      </c>
      <c r="Y2539" s="1">
        <v>3371</v>
      </c>
      <c r="Z2539" s="1">
        <v>4166</v>
      </c>
      <c r="AA2539" t="s">
        <v>391</v>
      </c>
      <c r="AB2539" t="s">
        <v>711</v>
      </c>
      <c r="AC2539">
        <v>11.87</v>
      </c>
      <c r="AD2539">
        <v>0.83</v>
      </c>
      <c r="AE2539">
        <v>2.79</v>
      </c>
      <c r="AF2539" t="s">
        <v>230</v>
      </c>
      <c r="AG2539">
        <v>0</v>
      </c>
      <c r="AH2539">
        <v>825</v>
      </c>
      <c r="AI2539">
        <v>900</v>
      </c>
      <c r="AJ2539">
        <v>820</v>
      </c>
      <c r="AK2539">
        <v>200</v>
      </c>
      <c r="AL2539" s="2">
        <v>0.62361111111111112</v>
      </c>
      <c r="AM2539" s="3">
        <v>46248</v>
      </c>
      <c r="AN2539" t="s">
        <v>350</v>
      </c>
      <c r="AO2539" t="s">
        <v>313</v>
      </c>
    </row>
    <row r="2540" spans="1:41">
      <c r="A2540" s="8">
        <v>46231</v>
      </c>
      <c r="B2540" s="67">
        <v>3961.92</v>
      </c>
      <c r="C2540" s="67">
        <v>-2.56</v>
      </c>
      <c r="D2540" s="67">
        <v>62420</v>
      </c>
      <c r="E2540" s="67">
        <v>-4.22</v>
      </c>
      <c r="F2540" s="69">
        <v>6156</v>
      </c>
      <c r="G2540" t="s">
        <v>62</v>
      </c>
      <c r="H2540">
        <v>0</v>
      </c>
      <c r="I2540" t="s">
        <v>314</v>
      </c>
      <c r="J2540" t="s">
        <v>323</v>
      </c>
      <c r="K2540" t="s">
        <v>290</v>
      </c>
      <c r="L2540" s="36">
        <v>1783</v>
      </c>
      <c r="M2540">
        <v>-7</v>
      </c>
      <c r="N2540" s="66">
        <v>-3.8999999999999998E-3</v>
      </c>
      <c r="O2540" s="36">
        <v>1790</v>
      </c>
      <c r="P2540" s="66">
        <v>-3.8999999999999998E-3</v>
      </c>
      <c r="Q2540" s="36">
        <v>1788</v>
      </c>
      <c r="R2540" s="36">
        <v>1791</v>
      </c>
      <c r="S2540" s="36">
        <v>1776</v>
      </c>
      <c r="T2540" s="66">
        <v>-2.7000000000000001E-3</v>
      </c>
      <c r="U2540" s="66">
        <v>-3.8999999999999998E-3</v>
      </c>
      <c r="V2540" s="66">
        <v>-4.4000000000000003E-3</v>
      </c>
      <c r="W2540" s="66">
        <v>3.8999999999999998E-3</v>
      </c>
      <c r="X2540" s="1">
        <v>10500</v>
      </c>
      <c r="Y2540" s="1">
        <v>18729</v>
      </c>
      <c r="Z2540" s="1">
        <v>9449</v>
      </c>
      <c r="AA2540" t="s">
        <v>393</v>
      </c>
      <c r="AB2540" t="s">
        <v>697</v>
      </c>
      <c r="AC2540">
        <v>52.9</v>
      </c>
      <c r="AD2540">
        <v>1.25</v>
      </c>
      <c r="AE2540">
        <v>5.61</v>
      </c>
      <c r="AF2540">
        <v>1.3</v>
      </c>
      <c r="AG2540">
        <v>0</v>
      </c>
      <c r="AH2540" s="36">
        <v>1786</v>
      </c>
      <c r="AI2540">
        <v>200</v>
      </c>
      <c r="AJ2540" s="36">
        <v>1779</v>
      </c>
      <c r="AK2540">
        <v>100</v>
      </c>
      <c r="AL2540" s="2">
        <v>0.63680555555555551</v>
      </c>
      <c r="AM2540" s="3">
        <v>46244</v>
      </c>
      <c r="AN2540" t="s">
        <v>350</v>
      </c>
      <c r="AO2540" t="s">
        <v>395</v>
      </c>
    </row>
    <row r="2541" spans="1:41">
      <c r="A2541" s="8">
        <v>46231</v>
      </c>
      <c r="B2541" s="67">
        <v>3961.92</v>
      </c>
      <c r="C2541" s="67">
        <v>-2.56</v>
      </c>
      <c r="D2541" s="67">
        <v>62420</v>
      </c>
      <c r="E2541" s="67">
        <v>-4.22</v>
      </c>
      <c r="F2541" s="69">
        <v>6178</v>
      </c>
      <c r="G2541" t="s">
        <v>63</v>
      </c>
      <c r="H2541">
        <v>0</v>
      </c>
      <c r="I2541" t="s">
        <v>288</v>
      </c>
      <c r="J2541" t="s">
        <v>289</v>
      </c>
      <c r="K2541" t="s">
        <v>295</v>
      </c>
      <c r="L2541" s="36">
        <v>2468.5</v>
      </c>
      <c r="M2541">
        <v>-53</v>
      </c>
      <c r="N2541" s="66">
        <v>-2.1000000000000001E-2</v>
      </c>
      <c r="O2541" s="36">
        <v>2521.5</v>
      </c>
      <c r="P2541" s="66">
        <v>-2.1000000000000001E-2</v>
      </c>
      <c r="Q2541" s="36">
        <v>2498.5</v>
      </c>
      <c r="R2541" s="36">
        <v>2510</v>
      </c>
      <c r="S2541" s="36">
        <v>2448</v>
      </c>
      <c r="T2541" s="66">
        <v>-1.2E-2</v>
      </c>
      <c r="U2541" s="66">
        <v>1.6000000000000001E-3</v>
      </c>
      <c r="V2541" s="66">
        <v>-1.6500000000000001E-2</v>
      </c>
      <c r="W2541" s="66">
        <v>8.3000000000000001E-3</v>
      </c>
      <c r="X2541" s="1">
        <v>3199200</v>
      </c>
      <c r="Y2541" s="1">
        <v>7899030</v>
      </c>
      <c r="Z2541" s="1">
        <v>6932028</v>
      </c>
      <c r="AA2541" t="s">
        <v>899</v>
      </c>
      <c r="AB2541" t="s">
        <v>397</v>
      </c>
      <c r="AC2541">
        <v>17.75</v>
      </c>
      <c r="AD2541">
        <v>0.71</v>
      </c>
      <c r="AE2541">
        <v>2.4300000000000002</v>
      </c>
      <c r="AF2541" t="s">
        <v>230</v>
      </c>
      <c r="AG2541" s="1">
        <v>92000</v>
      </c>
      <c r="AH2541" s="36">
        <v>2469</v>
      </c>
      <c r="AI2541" s="1">
        <v>4600</v>
      </c>
      <c r="AJ2541" s="36">
        <v>2468.5</v>
      </c>
      <c r="AK2541" s="1">
        <v>3100</v>
      </c>
      <c r="AL2541" s="2">
        <v>0.6381944444444444</v>
      </c>
      <c r="AM2541" s="3">
        <v>46241</v>
      </c>
      <c r="AN2541" t="s">
        <v>298</v>
      </c>
      <c r="AO2541" t="s">
        <v>313</v>
      </c>
    </row>
    <row r="2542" spans="1:41">
      <c r="A2542" s="8">
        <v>46231</v>
      </c>
      <c r="B2542" s="67">
        <v>3961.92</v>
      </c>
      <c r="C2542" s="67">
        <v>-2.56</v>
      </c>
      <c r="D2542" s="67">
        <v>62420</v>
      </c>
      <c r="E2542" s="67">
        <v>-4.22</v>
      </c>
      <c r="F2542" s="69">
        <v>6208</v>
      </c>
      <c r="G2542" t="s">
        <v>64</v>
      </c>
      <c r="H2542">
        <v>0</v>
      </c>
      <c r="I2542" t="s">
        <v>314</v>
      </c>
      <c r="J2542" t="s">
        <v>289</v>
      </c>
      <c r="K2542" t="s">
        <v>295</v>
      </c>
      <c r="L2542" s="36">
        <v>1589</v>
      </c>
      <c r="M2542">
        <v>-61</v>
      </c>
      <c r="N2542" s="66">
        <v>-3.6999999999999998E-2</v>
      </c>
      <c r="O2542" s="36">
        <v>1650</v>
      </c>
      <c r="P2542" s="66">
        <v>-3.6900000000000002E-2</v>
      </c>
      <c r="Q2542" s="36">
        <v>1650</v>
      </c>
      <c r="R2542" s="36">
        <v>1650</v>
      </c>
      <c r="S2542" s="36">
        <v>1589</v>
      </c>
      <c r="T2542" s="66">
        <v>-3.6900000000000002E-2</v>
      </c>
      <c r="U2542" s="66">
        <v>-1.12E-2</v>
      </c>
      <c r="V2542" s="66">
        <v>-3.6900000000000002E-2</v>
      </c>
      <c r="W2542" s="66">
        <v>0</v>
      </c>
      <c r="X2542" s="1">
        <v>54900</v>
      </c>
      <c r="Y2542" s="1">
        <v>88173</v>
      </c>
      <c r="Z2542" s="1">
        <v>10147</v>
      </c>
      <c r="AA2542" t="s">
        <v>398</v>
      </c>
      <c r="AB2542" t="s">
        <v>399</v>
      </c>
      <c r="AC2542">
        <v>15.48</v>
      </c>
      <c r="AD2542">
        <v>1.61</v>
      </c>
      <c r="AE2542">
        <v>1.26</v>
      </c>
      <c r="AF2542">
        <v>1.9</v>
      </c>
      <c r="AG2542">
        <v>0</v>
      </c>
      <c r="AH2542" s="36">
        <v>1590</v>
      </c>
      <c r="AI2542" s="1">
        <v>1100</v>
      </c>
      <c r="AJ2542" s="36">
        <v>1589</v>
      </c>
      <c r="AK2542">
        <v>300</v>
      </c>
      <c r="AL2542" s="2">
        <v>0.63680555555555551</v>
      </c>
      <c r="AM2542" s="3">
        <v>46241</v>
      </c>
      <c r="AN2542" t="s">
        <v>298</v>
      </c>
      <c r="AO2542" t="s">
        <v>395</v>
      </c>
    </row>
    <row r="2543" spans="1:41">
      <c r="A2543" s="8">
        <v>46231</v>
      </c>
      <c r="B2543" s="67">
        <v>3961.92</v>
      </c>
      <c r="C2543" s="67">
        <v>-2.56</v>
      </c>
      <c r="D2543" s="67">
        <v>62420</v>
      </c>
      <c r="E2543" s="67">
        <v>-4.22</v>
      </c>
      <c r="F2543" s="69">
        <v>6356</v>
      </c>
      <c r="G2543" t="s">
        <v>65</v>
      </c>
      <c r="H2543">
        <v>0</v>
      </c>
      <c r="I2543" t="s">
        <v>314</v>
      </c>
      <c r="J2543" t="s">
        <v>289</v>
      </c>
      <c r="K2543" t="s">
        <v>295</v>
      </c>
      <c r="L2543" s="36">
        <v>1299</v>
      </c>
      <c r="M2543">
        <v>-80</v>
      </c>
      <c r="N2543" s="66">
        <v>-5.8000000000000003E-2</v>
      </c>
      <c r="O2543" s="36">
        <v>1379</v>
      </c>
      <c r="P2543" s="66">
        <v>-5.8000000000000003E-2</v>
      </c>
      <c r="Q2543" s="36">
        <v>1380</v>
      </c>
      <c r="R2543" s="36">
        <v>1386</v>
      </c>
      <c r="S2543" s="36">
        <v>1294</v>
      </c>
      <c r="T2543" s="66">
        <v>-5.8599999999999999E-2</v>
      </c>
      <c r="U2543" s="66">
        <v>-2.76E-2</v>
      </c>
      <c r="V2543" s="66">
        <v>-6.2700000000000006E-2</v>
      </c>
      <c r="W2543" s="66">
        <v>3.8E-3</v>
      </c>
      <c r="X2543" s="1">
        <v>147900</v>
      </c>
      <c r="Y2543" s="1">
        <v>196820</v>
      </c>
      <c r="Z2543" s="1">
        <v>18549</v>
      </c>
      <c r="AA2543" t="s">
        <v>400</v>
      </c>
      <c r="AB2543" t="s">
        <v>401</v>
      </c>
      <c r="AC2543">
        <v>10.5</v>
      </c>
      <c r="AD2543">
        <v>1.27</v>
      </c>
      <c r="AE2543">
        <v>0.77</v>
      </c>
      <c r="AF2543" t="s">
        <v>230</v>
      </c>
      <c r="AG2543" s="1">
        <v>2100</v>
      </c>
      <c r="AH2543" s="36">
        <v>1300</v>
      </c>
      <c r="AI2543">
        <v>400</v>
      </c>
      <c r="AJ2543" s="36">
        <v>1298</v>
      </c>
      <c r="AK2543">
        <v>100</v>
      </c>
      <c r="AL2543" s="2">
        <v>0.6381944444444444</v>
      </c>
      <c r="AN2543" t="s">
        <v>298</v>
      </c>
      <c r="AO2543" t="s">
        <v>395</v>
      </c>
    </row>
    <row r="2544" spans="1:41">
      <c r="A2544" s="8">
        <v>46231</v>
      </c>
      <c r="B2544" s="67">
        <v>3961.92</v>
      </c>
      <c r="C2544" s="67">
        <v>-2.56</v>
      </c>
      <c r="D2544" s="67">
        <v>62420</v>
      </c>
      <c r="E2544" s="67">
        <v>-4.22</v>
      </c>
      <c r="F2544" s="69">
        <v>6378</v>
      </c>
      <c r="G2544" t="s">
        <v>66</v>
      </c>
      <c r="H2544">
        <v>0</v>
      </c>
      <c r="I2544" t="s">
        <v>314</v>
      </c>
      <c r="J2544" t="s">
        <v>289</v>
      </c>
      <c r="K2544" t="s">
        <v>290</v>
      </c>
      <c r="L2544" s="36">
        <v>1201</v>
      </c>
      <c r="M2544">
        <v>-19</v>
      </c>
      <c r="N2544" s="66">
        <v>-1.5599999999999999E-2</v>
      </c>
      <c r="O2544" s="36">
        <v>1220</v>
      </c>
      <c r="P2544" s="66">
        <v>-1.55E-2</v>
      </c>
      <c r="Q2544" s="36">
        <v>1216</v>
      </c>
      <c r="R2544" s="36">
        <v>1224</v>
      </c>
      <c r="S2544" s="36">
        <v>1194</v>
      </c>
      <c r="T2544" s="66">
        <v>-1.23E-2</v>
      </c>
      <c r="U2544" s="66">
        <v>1.6000000000000001E-3</v>
      </c>
      <c r="V2544" s="66">
        <v>-1.8700000000000001E-2</v>
      </c>
      <c r="W2544" s="66">
        <v>5.7999999999999996E-3</v>
      </c>
      <c r="X2544" s="1">
        <v>134700</v>
      </c>
      <c r="Y2544" s="1">
        <v>162166</v>
      </c>
      <c r="Z2544" s="1">
        <v>24740</v>
      </c>
      <c r="AA2544" t="s">
        <v>402</v>
      </c>
      <c r="AB2544" t="s">
        <v>634</v>
      </c>
      <c r="AC2544">
        <v>12.51</v>
      </c>
      <c r="AD2544">
        <v>1.1200000000000001</v>
      </c>
      <c r="AE2544">
        <v>3.41</v>
      </c>
      <c r="AF2544" t="s">
        <v>230</v>
      </c>
      <c r="AG2544">
        <v>0</v>
      </c>
      <c r="AH2544" s="36">
        <v>1201</v>
      </c>
      <c r="AI2544">
        <v>500</v>
      </c>
      <c r="AJ2544" s="36">
        <v>1199</v>
      </c>
      <c r="AK2544" s="1">
        <v>1300</v>
      </c>
      <c r="AL2544" s="2">
        <v>0.63749999999999996</v>
      </c>
      <c r="AM2544" s="3">
        <v>46241</v>
      </c>
      <c r="AN2544" t="s">
        <v>298</v>
      </c>
      <c r="AO2544" t="s">
        <v>395</v>
      </c>
    </row>
    <row r="2545" spans="1:41">
      <c r="A2545" s="8">
        <v>46231</v>
      </c>
      <c r="B2545" s="67">
        <v>3961.92</v>
      </c>
      <c r="C2545" s="67">
        <v>-2.56</v>
      </c>
      <c r="D2545" s="67">
        <v>62420</v>
      </c>
      <c r="E2545" s="67">
        <v>-4.22</v>
      </c>
      <c r="F2545" s="69">
        <v>6526</v>
      </c>
      <c r="G2545" t="s">
        <v>67</v>
      </c>
      <c r="H2545">
        <v>0</v>
      </c>
      <c r="I2545" t="s">
        <v>288</v>
      </c>
      <c r="J2545" t="s">
        <v>289</v>
      </c>
      <c r="K2545" t="s">
        <v>295</v>
      </c>
      <c r="L2545" s="36">
        <v>2146</v>
      </c>
      <c r="M2545">
        <v>-251.5</v>
      </c>
      <c r="N2545" s="66">
        <v>-0.10489999999999999</v>
      </c>
      <c r="O2545" s="36">
        <v>2397.5</v>
      </c>
      <c r="P2545" s="66">
        <v>-0.10489999999999999</v>
      </c>
      <c r="Q2545" s="36">
        <v>2301</v>
      </c>
      <c r="R2545" s="36">
        <v>2307.5</v>
      </c>
      <c r="S2545" s="36">
        <v>2139</v>
      </c>
      <c r="T2545" s="66">
        <v>-6.7299999999999999E-2</v>
      </c>
      <c r="U2545" s="66">
        <v>-8.9999999999999993E-3</v>
      </c>
      <c r="V2545" s="66">
        <v>-6.9900000000000004E-2</v>
      </c>
      <c r="W2545" s="66">
        <v>3.2000000000000002E-3</v>
      </c>
      <c r="X2545" s="1">
        <v>7773200</v>
      </c>
      <c r="Y2545" s="1">
        <v>17078922</v>
      </c>
      <c r="Z2545" s="1">
        <v>386232</v>
      </c>
      <c r="AA2545" t="s">
        <v>584</v>
      </c>
      <c r="AB2545" t="s">
        <v>405</v>
      </c>
      <c r="AC2545">
        <v>37.64</v>
      </c>
      <c r="AD2545">
        <v>2.82</v>
      </c>
      <c r="AE2545">
        <v>2.33</v>
      </c>
      <c r="AF2545" t="s">
        <v>230</v>
      </c>
      <c r="AG2545" s="1">
        <v>75000</v>
      </c>
      <c r="AH2545" s="36">
        <v>2146.5</v>
      </c>
      <c r="AI2545" s="1">
        <v>5100</v>
      </c>
      <c r="AJ2545" s="36">
        <v>2146</v>
      </c>
      <c r="AK2545">
        <v>100</v>
      </c>
      <c r="AL2545" s="2">
        <v>0.6381944444444444</v>
      </c>
      <c r="AM2545" s="3">
        <v>46232</v>
      </c>
      <c r="AN2545" t="s">
        <v>298</v>
      </c>
      <c r="AO2545" t="s">
        <v>344</v>
      </c>
    </row>
    <row r="2546" spans="1:41">
      <c r="A2546" s="8">
        <v>46231</v>
      </c>
      <c r="B2546" s="67">
        <v>3961.92</v>
      </c>
      <c r="C2546" s="67">
        <v>-2.56</v>
      </c>
      <c r="D2546" s="67">
        <v>62420</v>
      </c>
      <c r="E2546" s="67">
        <v>-4.22</v>
      </c>
      <c r="F2546" s="69">
        <v>6586</v>
      </c>
      <c r="G2546" t="s">
        <v>68</v>
      </c>
      <c r="H2546">
        <v>0</v>
      </c>
      <c r="I2546" t="s">
        <v>288</v>
      </c>
      <c r="J2546" t="s">
        <v>289</v>
      </c>
      <c r="K2546" t="s">
        <v>295</v>
      </c>
      <c r="L2546" s="36">
        <v>5657</v>
      </c>
      <c r="M2546">
        <v>-203</v>
      </c>
      <c r="N2546" s="66">
        <v>-3.4599999999999999E-2</v>
      </c>
      <c r="O2546" s="36">
        <v>5860</v>
      </c>
      <c r="P2546" s="66">
        <v>-3.4599999999999999E-2</v>
      </c>
      <c r="Q2546" s="36">
        <v>5762</v>
      </c>
      <c r="R2546" s="36">
        <v>5798</v>
      </c>
      <c r="S2546" s="36">
        <v>5642</v>
      </c>
      <c r="T2546" s="66">
        <v>-1.8200000000000001E-2</v>
      </c>
      <c r="U2546" s="66">
        <v>-1.2E-2</v>
      </c>
      <c r="V2546" s="66">
        <v>-2.4299999999999999E-2</v>
      </c>
      <c r="W2546" s="66">
        <v>2.5999999999999999E-3</v>
      </c>
      <c r="X2546" s="1">
        <v>411300</v>
      </c>
      <c r="Y2546" s="1">
        <v>2344577</v>
      </c>
      <c r="Z2546" s="1">
        <v>1584059</v>
      </c>
      <c r="AA2546" t="s">
        <v>406</v>
      </c>
      <c r="AB2546" t="s">
        <v>407</v>
      </c>
      <c r="AC2546">
        <v>17.989999999999998</v>
      </c>
      <c r="AD2546">
        <v>1.46</v>
      </c>
      <c r="AE2546">
        <v>2.79</v>
      </c>
      <c r="AF2546" t="s">
        <v>230</v>
      </c>
      <c r="AG2546" s="1">
        <v>6600</v>
      </c>
      <c r="AH2546" s="36">
        <v>5659</v>
      </c>
      <c r="AI2546">
        <v>100</v>
      </c>
      <c r="AJ2546" s="36">
        <v>5656</v>
      </c>
      <c r="AK2546">
        <v>400</v>
      </c>
      <c r="AL2546" s="2">
        <v>0.6381944444444444</v>
      </c>
      <c r="AM2546" s="3">
        <v>46232</v>
      </c>
      <c r="AN2546" t="s">
        <v>298</v>
      </c>
      <c r="AO2546" t="s">
        <v>395</v>
      </c>
    </row>
    <row r="2547" spans="1:41">
      <c r="A2547" s="8">
        <v>46231</v>
      </c>
      <c r="B2547" s="67">
        <v>3961.92</v>
      </c>
      <c r="C2547" s="67">
        <v>-2.56</v>
      </c>
      <c r="D2547" s="67">
        <v>62420</v>
      </c>
      <c r="E2547" s="67">
        <v>-4.22</v>
      </c>
      <c r="F2547" s="69">
        <v>6594</v>
      </c>
      <c r="G2547" t="s">
        <v>69</v>
      </c>
      <c r="H2547">
        <v>0</v>
      </c>
      <c r="I2547" t="s">
        <v>288</v>
      </c>
      <c r="J2547" t="s">
        <v>289</v>
      </c>
      <c r="K2547" t="s">
        <v>290</v>
      </c>
      <c r="L2547" s="36">
        <v>2552</v>
      </c>
      <c r="M2547">
        <v>-5</v>
      </c>
      <c r="N2547" s="66">
        <v>-2E-3</v>
      </c>
      <c r="O2547" s="36">
        <v>2557</v>
      </c>
      <c r="P2547" s="66">
        <v>-1.9E-3</v>
      </c>
      <c r="Q2547" s="36">
        <v>2600</v>
      </c>
      <c r="R2547" s="36">
        <v>2625</v>
      </c>
      <c r="S2547" s="36">
        <v>2537</v>
      </c>
      <c r="T2547" s="66">
        <v>-1.84E-2</v>
      </c>
      <c r="U2547" s="66">
        <v>-4.1999999999999997E-3</v>
      </c>
      <c r="V2547" s="66">
        <v>-2.7799999999999998E-2</v>
      </c>
      <c r="W2547" s="66">
        <v>5.8999999999999999E-3</v>
      </c>
      <c r="X2547" s="1">
        <v>5418100</v>
      </c>
      <c r="Y2547" s="1">
        <v>13925995</v>
      </c>
      <c r="Z2547" s="1">
        <v>3043435</v>
      </c>
      <c r="AA2547" t="s">
        <v>560</v>
      </c>
      <c r="AB2547" t="s">
        <v>409</v>
      </c>
      <c r="AC2547">
        <v>36.56</v>
      </c>
      <c r="AD2547">
        <v>1.66</v>
      </c>
      <c r="AE2547">
        <v>0</v>
      </c>
      <c r="AF2547" t="s">
        <v>230</v>
      </c>
      <c r="AG2547">
        <v>0</v>
      </c>
      <c r="AH2547" s="36">
        <v>2552</v>
      </c>
      <c r="AI2547" s="1">
        <v>2600</v>
      </c>
      <c r="AJ2547" s="36">
        <v>2551</v>
      </c>
      <c r="AK2547" s="1">
        <v>7000</v>
      </c>
      <c r="AL2547" s="2">
        <v>0.6381944444444444</v>
      </c>
      <c r="AN2547" t="s">
        <v>298</v>
      </c>
      <c r="AO2547" t="s">
        <v>344</v>
      </c>
    </row>
    <row r="2548" spans="1:41">
      <c r="A2548" s="8">
        <v>46231</v>
      </c>
      <c r="B2548" s="67">
        <v>3961.92</v>
      </c>
      <c r="C2548" s="67">
        <v>-2.56</v>
      </c>
      <c r="D2548" s="67">
        <v>62420</v>
      </c>
      <c r="E2548" s="67">
        <v>-4.22</v>
      </c>
      <c r="F2548" s="69">
        <v>6674</v>
      </c>
      <c r="G2548" t="s">
        <v>70</v>
      </c>
      <c r="H2548">
        <v>0</v>
      </c>
      <c r="I2548" t="s">
        <v>288</v>
      </c>
      <c r="J2548" t="s">
        <v>289</v>
      </c>
      <c r="K2548" t="s">
        <v>290</v>
      </c>
      <c r="L2548" s="36">
        <v>5441</v>
      </c>
      <c r="M2548">
        <v>-352</v>
      </c>
      <c r="N2548" s="66">
        <v>-6.08E-2</v>
      </c>
      <c r="O2548" s="36">
        <v>5793</v>
      </c>
      <c r="P2548" s="66">
        <v>-6.0699999999999997E-2</v>
      </c>
      <c r="Q2548" s="36">
        <v>5640</v>
      </c>
      <c r="R2548" s="36">
        <v>5678</v>
      </c>
      <c r="S2548" s="36">
        <v>5427</v>
      </c>
      <c r="T2548" s="66">
        <v>-3.5200000000000002E-2</v>
      </c>
      <c r="U2548" s="66">
        <v>-3.2000000000000002E-3</v>
      </c>
      <c r="V2548" s="66">
        <v>-4.1700000000000001E-2</v>
      </c>
      <c r="W2548" s="66">
        <v>2.5000000000000001E-3</v>
      </c>
      <c r="X2548" s="1">
        <v>756700</v>
      </c>
      <c r="Y2548" s="1">
        <v>4185309</v>
      </c>
      <c r="Z2548" s="1">
        <v>546529</v>
      </c>
      <c r="AA2548" t="s">
        <v>679</v>
      </c>
      <c r="AB2548" t="s">
        <v>411</v>
      </c>
      <c r="AC2548">
        <v>14.63</v>
      </c>
      <c r="AD2548">
        <v>1.38</v>
      </c>
      <c r="AE2548">
        <v>1.8</v>
      </c>
      <c r="AF2548" t="s">
        <v>230</v>
      </c>
      <c r="AG2548" s="1">
        <v>18700</v>
      </c>
      <c r="AH2548" s="36">
        <v>5441</v>
      </c>
      <c r="AI2548">
        <v>300</v>
      </c>
      <c r="AJ2548" s="36">
        <v>5440</v>
      </c>
      <c r="AK2548" s="1">
        <v>1500</v>
      </c>
      <c r="AL2548" s="2">
        <v>0.6381944444444444</v>
      </c>
      <c r="AM2548" s="3">
        <v>46239</v>
      </c>
      <c r="AN2548" t="s">
        <v>298</v>
      </c>
      <c r="AO2548" t="s">
        <v>344</v>
      </c>
    </row>
    <row r="2549" spans="1:41">
      <c r="A2549" s="8">
        <v>46231</v>
      </c>
      <c r="B2549" s="67">
        <v>3961.92</v>
      </c>
      <c r="C2549" s="67">
        <v>-2.56</v>
      </c>
      <c r="D2549" s="67">
        <v>62420</v>
      </c>
      <c r="E2549" s="67">
        <v>-4.22</v>
      </c>
      <c r="F2549" s="69">
        <v>6758</v>
      </c>
      <c r="G2549" t="s">
        <v>71</v>
      </c>
      <c r="H2549">
        <v>0</v>
      </c>
      <c r="I2549" t="s">
        <v>288</v>
      </c>
      <c r="J2549" t="s">
        <v>289</v>
      </c>
      <c r="K2549" t="s">
        <v>295</v>
      </c>
      <c r="L2549" s="36">
        <v>3660</v>
      </c>
      <c r="M2549">
        <v>86</v>
      </c>
      <c r="N2549" s="66">
        <v>2.41E-2</v>
      </c>
      <c r="O2549" s="36">
        <v>3574</v>
      </c>
      <c r="P2549" s="66">
        <v>2.4E-2</v>
      </c>
      <c r="Q2549" s="36">
        <v>3595</v>
      </c>
      <c r="R2549" s="36">
        <v>3663</v>
      </c>
      <c r="S2549" s="36">
        <v>3536</v>
      </c>
      <c r="T2549" s="66">
        <v>1.7999999999999999E-2</v>
      </c>
      <c r="U2549" s="66">
        <v>1.46E-2</v>
      </c>
      <c r="V2549" s="66">
        <v>-8.0000000000000004E-4</v>
      </c>
      <c r="W2549" s="66">
        <v>3.5000000000000003E-2</v>
      </c>
      <c r="X2549" s="1">
        <v>15774400</v>
      </c>
      <c r="Y2549" s="1">
        <v>56855896</v>
      </c>
      <c r="Z2549" s="1">
        <v>21833057</v>
      </c>
      <c r="AA2549" t="s">
        <v>412</v>
      </c>
      <c r="AB2549" t="s">
        <v>413</v>
      </c>
      <c r="AC2549">
        <v>18.53</v>
      </c>
      <c r="AD2549">
        <v>2.66</v>
      </c>
      <c r="AE2549">
        <v>0.96</v>
      </c>
      <c r="AF2549" t="s">
        <v>230</v>
      </c>
      <c r="AG2549" s="1">
        <v>362900</v>
      </c>
      <c r="AH2549" s="36">
        <v>3660</v>
      </c>
      <c r="AI2549" s="1">
        <v>1500</v>
      </c>
      <c r="AJ2549" s="36">
        <v>3659</v>
      </c>
      <c r="AK2549" s="1">
        <v>17200</v>
      </c>
      <c r="AL2549" s="2">
        <v>0.6381944444444444</v>
      </c>
      <c r="AM2549" s="3">
        <v>46234</v>
      </c>
      <c r="AN2549" t="s">
        <v>298</v>
      </c>
      <c r="AO2549" t="s">
        <v>344</v>
      </c>
    </row>
    <row r="2550" spans="1:41">
      <c r="A2550" s="8">
        <v>46231</v>
      </c>
      <c r="B2550" s="67">
        <v>3961.92</v>
      </c>
      <c r="C2550" s="67">
        <v>-2.56</v>
      </c>
      <c r="D2550" s="67">
        <v>62420</v>
      </c>
      <c r="E2550" s="67">
        <v>-4.22</v>
      </c>
      <c r="F2550" s="69">
        <v>6810</v>
      </c>
      <c r="G2550" t="s">
        <v>72</v>
      </c>
      <c r="H2550">
        <v>0</v>
      </c>
      <c r="I2550" t="s">
        <v>288</v>
      </c>
      <c r="J2550" t="s">
        <v>289</v>
      </c>
      <c r="K2550" t="s">
        <v>290</v>
      </c>
      <c r="L2550" s="36">
        <v>2073</v>
      </c>
      <c r="M2550">
        <v>-98</v>
      </c>
      <c r="N2550" s="66">
        <v>-4.5100000000000001E-2</v>
      </c>
      <c r="O2550" s="36">
        <v>2171</v>
      </c>
      <c r="P2550" s="66">
        <v>-4.5100000000000001E-2</v>
      </c>
      <c r="Q2550" s="36">
        <v>2147</v>
      </c>
      <c r="R2550" s="36">
        <v>2164</v>
      </c>
      <c r="S2550" s="36">
        <v>2068</v>
      </c>
      <c r="T2550" s="66">
        <v>-3.44E-2</v>
      </c>
      <c r="U2550" s="66">
        <v>-7.1000000000000004E-3</v>
      </c>
      <c r="V2550" s="66">
        <v>-4.2000000000000003E-2</v>
      </c>
      <c r="W2550" s="66">
        <v>2.3999999999999998E-3</v>
      </c>
      <c r="X2550" s="1">
        <v>140400</v>
      </c>
      <c r="Y2550" s="1">
        <v>294031</v>
      </c>
      <c r="Z2550" s="1">
        <v>84296</v>
      </c>
      <c r="AA2550" t="s">
        <v>414</v>
      </c>
      <c r="AB2550" t="s">
        <v>415</v>
      </c>
      <c r="AC2550">
        <v>11.4</v>
      </c>
      <c r="AD2550">
        <v>0.87</v>
      </c>
      <c r="AE2550">
        <v>2.7</v>
      </c>
      <c r="AF2550" t="s">
        <v>230</v>
      </c>
      <c r="AG2550" s="1">
        <v>20200</v>
      </c>
      <c r="AH2550" s="36">
        <v>2074</v>
      </c>
      <c r="AI2550">
        <v>500</v>
      </c>
      <c r="AJ2550" s="36">
        <v>2072</v>
      </c>
      <c r="AK2550" s="1">
        <v>1200</v>
      </c>
      <c r="AL2550" s="2">
        <v>0.6381944444444444</v>
      </c>
      <c r="AM2550" s="3">
        <v>46234</v>
      </c>
      <c r="AN2550" t="s">
        <v>298</v>
      </c>
      <c r="AO2550" t="s">
        <v>344</v>
      </c>
    </row>
    <row r="2551" spans="1:41">
      <c r="A2551" s="8">
        <v>46231</v>
      </c>
      <c r="B2551" s="67">
        <v>3961.92</v>
      </c>
      <c r="C2551" s="67">
        <v>-2.56</v>
      </c>
      <c r="D2551" s="67">
        <v>62420</v>
      </c>
      <c r="E2551" s="67">
        <v>-4.22</v>
      </c>
      <c r="F2551" s="69">
        <v>6841</v>
      </c>
      <c r="G2551" t="s">
        <v>73</v>
      </c>
      <c r="H2551">
        <v>0</v>
      </c>
      <c r="I2551" t="s">
        <v>288</v>
      </c>
      <c r="J2551" t="s">
        <v>289</v>
      </c>
      <c r="K2551" t="s">
        <v>290</v>
      </c>
      <c r="L2551" s="36">
        <v>5638</v>
      </c>
      <c r="M2551">
        <v>-384</v>
      </c>
      <c r="N2551" s="66">
        <v>-6.3799999999999996E-2</v>
      </c>
      <c r="O2551" s="36">
        <v>6022</v>
      </c>
      <c r="P2551" s="66">
        <v>-6.3700000000000007E-2</v>
      </c>
      <c r="Q2551" s="36">
        <v>5900</v>
      </c>
      <c r="R2551" s="36">
        <v>5910</v>
      </c>
      <c r="S2551" s="36">
        <v>5628</v>
      </c>
      <c r="T2551" s="66">
        <v>-4.4400000000000002E-2</v>
      </c>
      <c r="U2551" s="66">
        <v>-1.5800000000000002E-2</v>
      </c>
      <c r="V2551" s="66">
        <v>-4.5999999999999999E-2</v>
      </c>
      <c r="W2551" s="66">
        <v>1.6999999999999999E-3</v>
      </c>
      <c r="X2551" s="1">
        <v>573900</v>
      </c>
      <c r="Y2551" s="1">
        <v>3297030</v>
      </c>
      <c r="Z2551" s="1">
        <v>1450100</v>
      </c>
      <c r="AA2551" t="s">
        <v>416</v>
      </c>
      <c r="AB2551" t="s">
        <v>635</v>
      </c>
      <c r="AC2551">
        <v>24.14</v>
      </c>
      <c r="AD2551">
        <v>2.76</v>
      </c>
      <c r="AE2551">
        <v>1.63</v>
      </c>
      <c r="AF2551" t="s">
        <v>230</v>
      </c>
      <c r="AG2551" s="1">
        <v>8200</v>
      </c>
      <c r="AH2551" s="36">
        <v>5638</v>
      </c>
      <c r="AI2551">
        <v>100</v>
      </c>
      <c r="AJ2551" s="36">
        <v>5636</v>
      </c>
      <c r="AK2551">
        <v>100</v>
      </c>
      <c r="AL2551" s="2">
        <v>0.6381944444444444</v>
      </c>
      <c r="AM2551" s="3">
        <v>46238</v>
      </c>
      <c r="AN2551" t="s">
        <v>298</v>
      </c>
      <c r="AO2551" t="s">
        <v>344</v>
      </c>
    </row>
    <row r="2552" spans="1:41">
      <c r="A2552" s="8">
        <v>46231</v>
      </c>
      <c r="B2552" s="67">
        <v>3961.92</v>
      </c>
      <c r="C2552" s="67">
        <v>-2.56</v>
      </c>
      <c r="D2552" s="67">
        <v>62420</v>
      </c>
      <c r="E2552" s="67">
        <v>-4.22</v>
      </c>
      <c r="F2552" s="69">
        <v>6890</v>
      </c>
      <c r="G2552" t="s">
        <v>74</v>
      </c>
      <c r="H2552">
        <v>0</v>
      </c>
      <c r="I2552" t="s">
        <v>314</v>
      </c>
      <c r="J2552" t="s">
        <v>289</v>
      </c>
      <c r="K2552" t="s">
        <v>295</v>
      </c>
      <c r="L2552" s="36">
        <v>7550</v>
      </c>
      <c r="M2552" s="36">
        <v>-1070</v>
      </c>
      <c r="N2552" s="66">
        <v>-0.1241</v>
      </c>
      <c r="O2552" s="36">
        <v>8620</v>
      </c>
      <c r="P2552" s="66">
        <v>-0.1241</v>
      </c>
      <c r="Q2552" s="36">
        <v>8130</v>
      </c>
      <c r="R2552" s="36">
        <v>8180</v>
      </c>
      <c r="S2552" s="36">
        <v>7460</v>
      </c>
      <c r="T2552" s="66">
        <v>-7.1300000000000002E-2</v>
      </c>
      <c r="U2552" s="66">
        <v>-3.2000000000000001E-2</v>
      </c>
      <c r="V2552" s="66">
        <v>-7.6999999999999999E-2</v>
      </c>
      <c r="W2552" s="66">
        <v>1.2E-2</v>
      </c>
      <c r="X2552" s="1">
        <v>2968100</v>
      </c>
      <c r="Y2552" s="1">
        <v>23139538</v>
      </c>
      <c r="Z2552" s="1">
        <v>397977</v>
      </c>
      <c r="AA2552" t="s">
        <v>680</v>
      </c>
      <c r="AB2552" t="s">
        <v>419</v>
      </c>
      <c r="AC2552">
        <v>17.239999999999998</v>
      </c>
      <c r="AD2552">
        <v>1.36</v>
      </c>
      <c r="AE2552">
        <v>2.65</v>
      </c>
      <c r="AF2552" t="s">
        <v>230</v>
      </c>
      <c r="AG2552" s="1">
        <v>22300</v>
      </c>
      <c r="AH2552" s="36">
        <v>7560</v>
      </c>
      <c r="AI2552" s="1">
        <v>2300</v>
      </c>
      <c r="AJ2552" s="36">
        <v>7540</v>
      </c>
      <c r="AK2552" s="1">
        <v>1600</v>
      </c>
      <c r="AL2552" s="2">
        <v>0.6381944444444444</v>
      </c>
      <c r="AM2552" s="3">
        <v>46248</v>
      </c>
      <c r="AN2552" t="s">
        <v>293</v>
      </c>
      <c r="AO2552" t="s">
        <v>344</v>
      </c>
    </row>
    <row r="2553" spans="1:41">
      <c r="A2553" s="8">
        <v>46231</v>
      </c>
      <c r="B2553" s="67">
        <v>3961.92</v>
      </c>
      <c r="C2553" s="67">
        <v>-2.56</v>
      </c>
      <c r="D2553" s="67">
        <v>62420</v>
      </c>
      <c r="E2553" s="67">
        <v>-4.22</v>
      </c>
      <c r="F2553" s="69">
        <v>6925</v>
      </c>
      <c r="G2553" t="s">
        <v>75</v>
      </c>
      <c r="H2553">
        <v>0</v>
      </c>
      <c r="I2553" t="s">
        <v>288</v>
      </c>
      <c r="J2553" t="s">
        <v>289</v>
      </c>
      <c r="K2553" t="s">
        <v>295</v>
      </c>
      <c r="L2553" s="36">
        <v>3804</v>
      </c>
      <c r="M2553">
        <v>-338</v>
      </c>
      <c r="N2553" s="66">
        <v>-8.1600000000000006E-2</v>
      </c>
      <c r="O2553" s="36">
        <v>4142</v>
      </c>
      <c r="P2553" s="66">
        <v>-8.1600000000000006E-2</v>
      </c>
      <c r="Q2553" s="36">
        <v>4002</v>
      </c>
      <c r="R2553" s="36">
        <v>4014</v>
      </c>
      <c r="S2553" s="36">
        <v>3799</v>
      </c>
      <c r="T2553" s="66">
        <v>-4.9399999999999999E-2</v>
      </c>
      <c r="U2553" s="66">
        <v>-4.1000000000000003E-3</v>
      </c>
      <c r="V2553" s="66">
        <v>-5.2299999999999999E-2</v>
      </c>
      <c r="W2553" s="66">
        <v>1.2999999999999999E-3</v>
      </c>
      <c r="X2553" s="1">
        <v>291200</v>
      </c>
      <c r="Y2553" s="1">
        <v>1126772</v>
      </c>
      <c r="Z2553" s="1">
        <v>317634</v>
      </c>
      <c r="AA2553" t="s">
        <v>698</v>
      </c>
      <c r="AB2553" t="s">
        <v>421</v>
      </c>
      <c r="AC2553">
        <v>28.75</v>
      </c>
      <c r="AD2553">
        <v>1.53</v>
      </c>
      <c r="AE2553">
        <v>1.84</v>
      </c>
      <c r="AF2553" t="s">
        <v>230</v>
      </c>
      <c r="AG2553" s="1">
        <v>7700</v>
      </c>
      <c r="AH2553" s="36">
        <v>3808</v>
      </c>
      <c r="AI2553">
        <v>500</v>
      </c>
      <c r="AJ2553" s="36">
        <v>3804</v>
      </c>
      <c r="AK2553">
        <v>100</v>
      </c>
      <c r="AL2553" s="2">
        <v>0.6381944444444444</v>
      </c>
      <c r="AM2553" s="3">
        <v>46238</v>
      </c>
      <c r="AN2553" t="s">
        <v>298</v>
      </c>
      <c r="AO2553" t="s">
        <v>344</v>
      </c>
    </row>
    <row r="2554" spans="1:41">
      <c r="A2554" s="8">
        <v>46231</v>
      </c>
      <c r="B2554" s="67">
        <v>3961.92</v>
      </c>
      <c r="C2554" s="67">
        <v>-2.56</v>
      </c>
      <c r="D2554" s="67">
        <v>62420</v>
      </c>
      <c r="E2554" s="67">
        <v>-4.22</v>
      </c>
      <c r="F2554" s="69">
        <v>6963</v>
      </c>
      <c r="G2554" t="s">
        <v>76</v>
      </c>
      <c r="H2554">
        <v>0</v>
      </c>
      <c r="I2554" t="s">
        <v>288</v>
      </c>
      <c r="J2554" t="s">
        <v>289</v>
      </c>
      <c r="K2554" t="s">
        <v>290</v>
      </c>
      <c r="L2554" s="36">
        <v>4106</v>
      </c>
      <c r="M2554">
        <v>-522</v>
      </c>
      <c r="N2554" s="66">
        <v>-0.1128</v>
      </c>
      <c r="O2554" s="36">
        <v>4628</v>
      </c>
      <c r="P2554" s="66">
        <v>-0.11269999999999999</v>
      </c>
      <c r="Q2554" s="36">
        <v>4430</v>
      </c>
      <c r="R2554" s="36">
        <v>4431</v>
      </c>
      <c r="S2554" s="36">
        <v>4074</v>
      </c>
      <c r="T2554" s="66">
        <v>-7.3099999999999998E-2</v>
      </c>
      <c r="U2554" s="66">
        <v>-1.72E-2</v>
      </c>
      <c r="V2554" s="66">
        <v>-7.3300000000000004E-2</v>
      </c>
      <c r="W2554" s="66">
        <v>7.7999999999999996E-3</v>
      </c>
      <c r="X2554" s="1">
        <v>4903400</v>
      </c>
      <c r="Y2554" s="1">
        <v>20688573</v>
      </c>
      <c r="Z2554" s="1">
        <v>1657838</v>
      </c>
      <c r="AA2554" t="s">
        <v>713</v>
      </c>
      <c r="AB2554" t="s">
        <v>423</v>
      </c>
      <c r="AC2554">
        <v>54.67</v>
      </c>
      <c r="AD2554">
        <v>2.09</v>
      </c>
      <c r="AE2554">
        <v>1.22</v>
      </c>
      <c r="AF2554" t="s">
        <v>230</v>
      </c>
      <c r="AG2554" s="1">
        <v>41200</v>
      </c>
      <c r="AH2554" s="36">
        <v>4106</v>
      </c>
      <c r="AI2554" s="1">
        <v>1800</v>
      </c>
      <c r="AJ2554" s="36">
        <v>4105</v>
      </c>
      <c r="AK2554">
        <v>200</v>
      </c>
      <c r="AL2554" s="2">
        <v>0.6381944444444444</v>
      </c>
      <c r="AM2554" s="3">
        <v>46239</v>
      </c>
      <c r="AN2554" t="s">
        <v>298</v>
      </c>
      <c r="AO2554" t="s">
        <v>344</v>
      </c>
    </row>
    <row r="2555" spans="1:41">
      <c r="A2555" s="8">
        <v>46231</v>
      </c>
      <c r="B2555" s="67">
        <v>3961.92</v>
      </c>
      <c r="C2555" s="67">
        <v>-2.56</v>
      </c>
      <c r="D2555" s="67">
        <v>62420</v>
      </c>
      <c r="E2555" s="67">
        <v>-4.22</v>
      </c>
      <c r="F2555" s="69">
        <v>7011</v>
      </c>
      <c r="G2555" t="s">
        <v>77</v>
      </c>
      <c r="H2555">
        <v>0</v>
      </c>
      <c r="I2555" t="s">
        <v>288</v>
      </c>
      <c r="J2555" t="s">
        <v>289</v>
      </c>
      <c r="K2555" t="s">
        <v>295</v>
      </c>
      <c r="L2555" s="36">
        <v>3789</v>
      </c>
      <c r="M2555">
        <v>-102</v>
      </c>
      <c r="N2555" s="66">
        <v>-2.6200000000000001E-2</v>
      </c>
      <c r="O2555" s="36">
        <v>3891</v>
      </c>
      <c r="P2555" s="66">
        <v>-2.6200000000000001E-2</v>
      </c>
      <c r="Q2555" s="36">
        <v>3811</v>
      </c>
      <c r="R2555" s="36">
        <v>3817</v>
      </c>
      <c r="S2555" s="36">
        <v>3736</v>
      </c>
      <c r="T2555" s="66">
        <v>-5.7000000000000002E-3</v>
      </c>
      <c r="U2555" s="66">
        <v>2.0999999999999999E-3</v>
      </c>
      <c r="V2555" s="66">
        <v>-7.3000000000000001E-3</v>
      </c>
      <c r="W2555" s="66">
        <v>1.41E-2</v>
      </c>
      <c r="X2555" s="1">
        <v>12247300</v>
      </c>
      <c r="Y2555" s="1">
        <v>46300668</v>
      </c>
      <c r="Z2555" s="1">
        <v>12782751</v>
      </c>
      <c r="AA2555" t="s">
        <v>424</v>
      </c>
      <c r="AB2555" t="s">
        <v>636</v>
      </c>
      <c r="AC2555">
        <v>33.5</v>
      </c>
      <c r="AD2555">
        <v>4.12</v>
      </c>
      <c r="AE2555">
        <v>0.77</v>
      </c>
      <c r="AF2555" t="s">
        <v>230</v>
      </c>
      <c r="AG2555" s="1">
        <v>583400</v>
      </c>
      <c r="AH2555" s="36">
        <v>3790</v>
      </c>
      <c r="AI2555" s="1">
        <v>3000</v>
      </c>
      <c r="AJ2555" s="36">
        <v>3789</v>
      </c>
      <c r="AK2555" s="1">
        <v>3500</v>
      </c>
      <c r="AL2555" s="2">
        <v>0.6381944444444444</v>
      </c>
      <c r="AM2555" s="3">
        <v>46238</v>
      </c>
      <c r="AN2555" t="s">
        <v>298</v>
      </c>
      <c r="AO2555" t="s">
        <v>395</v>
      </c>
    </row>
    <row r="2556" spans="1:41">
      <c r="A2556" s="8">
        <v>46231</v>
      </c>
      <c r="B2556" s="67">
        <v>3961.92</v>
      </c>
      <c r="C2556" s="67">
        <v>-2.56</v>
      </c>
      <c r="D2556" s="67">
        <v>62420</v>
      </c>
      <c r="E2556" s="67">
        <v>-4.22</v>
      </c>
      <c r="F2556" s="69">
        <v>7013</v>
      </c>
      <c r="G2556" t="s">
        <v>78</v>
      </c>
      <c r="H2556">
        <v>0</v>
      </c>
      <c r="I2556" t="s">
        <v>288</v>
      </c>
      <c r="J2556" t="s">
        <v>289</v>
      </c>
      <c r="K2556" t="s">
        <v>290</v>
      </c>
      <c r="L2556" s="36">
        <v>2782.5</v>
      </c>
      <c r="M2556">
        <v>-53.5</v>
      </c>
      <c r="N2556" s="66">
        <v>-1.89E-2</v>
      </c>
      <c r="O2556" s="36">
        <v>2836</v>
      </c>
      <c r="P2556" s="66">
        <v>-1.8800000000000001E-2</v>
      </c>
      <c r="Q2556" s="36">
        <v>2799.5</v>
      </c>
      <c r="R2556" s="36">
        <v>2855</v>
      </c>
      <c r="S2556" s="36">
        <v>2742.5</v>
      </c>
      <c r="T2556" s="66">
        <v>-6.0000000000000001E-3</v>
      </c>
      <c r="U2556" s="66">
        <v>3.3999999999999998E-3</v>
      </c>
      <c r="V2556" s="66">
        <v>-2.53E-2</v>
      </c>
      <c r="W2556" s="66">
        <v>1.4500000000000001E-2</v>
      </c>
      <c r="X2556" s="1">
        <v>7784000</v>
      </c>
      <c r="Y2556" s="1">
        <v>21659316</v>
      </c>
      <c r="Z2556" s="1">
        <v>3012778</v>
      </c>
      <c r="AA2556" t="s">
        <v>426</v>
      </c>
      <c r="AB2556" t="s">
        <v>637</v>
      </c>
      <c r="AC2556">
        <v>17.88</v>
      </c>
      <c r="AD2556">
        <v>4.5199999999999996</v>
      </c>
      <c r="AE2556">
        <v>0.83</v>
      </c>
      <c r="AF2556" t="s">
        <v>230</v>
      </c>
      <c r="AG2556" s="1">
        <v>319200</v>
      </c>
      <c r="AH2556" s="36">
        <v>2782.5</v>
      </c>
      <c r="AI2556" s="1">
        <v>1400</v>
      </c>
      <c r="AJ2556" s="36">
        <v>2781.5</v>
      </c>
      <c r="AK2556" s="1">
        <v>3500</v>
      </c>
      <c r="AL2556" s="2">
        <v>0.6381944444444444</v>
      </c>
      <c r="AM2556" s="3">
        <v>46239</v>
      </c>
      <c r="AN2556" t="s">
        <v>298</v>
      </c>
      <c r="AO2556" t="s">
        <v>395</v>
      </c>
    </row>
    <row r="2557" spans="1:41">
      <c r="A2557" s="8">
        <v>46231</v>
      </c>
      <c r="B2557" s="67">
        <v>3961.92</v>
      </c>
      <c r="C2557" s="67">
        <v>-2.56</v>
      </c>
      <c r="D2557" s="67">
        <v>62420</v>
      </c>
      <c r="E2557" s="67">
        <v>-4.22</v>
      </c>
      <c r="F2557" s="69">
        <v>7047</v>
      </c>
      <c r="G2557" t="s">
        <v>79</v>
      </c>
      <c r="H2557">
        <v>0</v>
      </c>
      <c r="I2557" t="s">
        <v>347</v>
      </c>
      <c r="J2557" t="s">
        <v>289</v>
      </c>
      <c r="K2557" t="s">
        <v>295</v>
      </c>
      <c r="L2557" s="36">
        <v>2346</v>
      </c>
      <c r="M2557">
        <v>-82</v>
      </c>
      <c r="N2557" s="66">
        <v>-3.3799999999999997E-2</v>
      </c>
      <c r="O2557" s="36">
        <v>2428</v>
      </c>
      <c r="P2557" s="66">
        <v>-3.3700000000000001E-2</v>
      </c>
      <c r="Q2557" s="36">
        <v>2410</v>
      </c>
      <c r="R2557" s="36">
        <v>2424</v>
      </c>
      <c r="S2557" s="36">
        <v>2342</v>
      </c>
      <c r="T2557" s="66">
        <v>-2.6499999999999999E-2</v>
      </c>
      <c r="U2557" s="66">
        <v>-1.55E-2</v>
      </c>
      <c r="V2557" s="66">
        <v>-3.2099999999999997E-2</v>
      </c>
      <c r="W2557" s="66">
        <v>1.6999999999999999E-3</v>
      </c>
      <c r="X2557" s="1">
        <v>74000</v>
      </c>
      <c r="Y2557" s="1">
        <v>175923</v>
      </c>
      <c r="Z2557" s="1">
        <v>33303</v>
      </c>
      <c r="AA2557" t="s">
        <v>840</v>
      </c>
      <c r="AB2557" t="s">
        <v>638</v>
      </c>
      <c r="AC2557">
        <v>9.2899999999999991</v>
      </c>
      <c r="AD2557">
        <v>2.91</v>
      </c>
      <c r="AE2557">
        <v>0.55000000000000004</v>
      </c>
      <c r="AF2557" t="s">
        <v>230</v>
      </c>
      <c r="AG2557">
        <v>0</v>
      </c>
      <c r="AH2557" s="36">
        <v>2350</v>
      </c>
      <c r="AI2557">
        <v>100</v>
      </c>
      <c r="AJ2557" s="36">
        <v>2345</v>
      </c>
      <c r="AK2557">
        <v>200</v>
      </c>
      <c r="AL2557" s="2">
        <v>0.6381944444444444</v>
      </c>
      <c r="AM2557" s="3">
        <v>46246</v>
      </c>
      <c r="AN2557" t="s">
        <v>298</v>
      </c>
      <c r="AO2557" t="s">
        <v>313</v>
      </c>
    </row>
    <row r="2558" spans="1:41">
      <c r="A2558" s="8">
        <v>46231</v>
      </c>
      <c r="B2558" s="67">
        <v>3961.92</v>
      </c>
      <c r="C2558" s="67">
        <v>-2.56</v>
      </c>
      <c r="D2558" s="67">
        <v>62420</v>
      </c>
      <c r="E2558" s="67">
        <v>-4.22</v>
      </c>
      <c r="F2558" s="69">
        <v>7084</v>
      </c>
      <c r="G2558" t="s">
        <v>80</v>
      </c>
      <c r="H2558">
        <v>0</v>
      </c>
      <c r="I2558" t="s">
        <v>347</v>
      </c>
      <c r="J2558" t="s">
        <v>323</v>
      </c>
      <c r="K2558" t="s">
        <v>290</v>
      </c>
      <c r="L2558" s="36">
        <v>2741</v>
      </c>
      <c r="M2558">
        <v>-7</v>
      </c>
      <c r="N2558" s="66">
        <v>-2.5000000000000001E-3</v>
      </c>
      <c r="O2558" s="36">
        <v>2748</v>
      </c>
      <c r="P2558" s="66">
        <v>-2.5000000000000001E-3</v>
      </c>
      <c r="Q2558" s="36">
        <v>2748</v>
      </c>
      <c r="R2558" s="36">
        <v>2748</v>
      </c>
      <c r="S2558" s="36">
        <v>2725</v>
      </c>
      <c r="T2558" s="66">
        <v>-2.5000000000000001E-3</v>
      </c>
      <c r="U2558" s="66">
        <v>2.8999999999999998E-3</v>
      </c>
      <c r="V2558" s="66">
        <v>-2.5000000000000001E-3</v>
      </c>
      <c r="W2558" s="66">
        <v>5.7999999999999996E-3</v>
      </c>
      <c r="X2558" s="1">
        <v>2200</v>
      </c>
      <c r="Y2558" s="1">
        <v>6015</v>
      </c>
      <c r="Z2558" s="1">
        <v>8934</v>
      </c>
      <c r="AA2558" t="s">
        <v>430</v>
      </c>
      <c r="AB2558" t="s">
        <v>642</v>
      </c>
      <c r="AC2558">
        <v>39.950000000000003</v>
      </c>
      <c r="AD2558">
        <v>1.42</v>
      </c>
      <c r="AE2558">
        <v>3.83</v>
      </c>
      <c r="AF2558">
        <v>0.6</v>
      </c>
      <c r="AG2558">
        <v>0</v>
      </c>
      <c r="AH2558" s="36">
        <v>2737</v>
      </c>
      <c r="AI2558">
        <v>100</v>
      </c>
      <c r="AJ2558" s="36">
        <v>2726</v>
      </c>
      <c r="AK2558">
        <v>100</v>
      </c>
      <c r="AL2558" s="2">
        <v>0.63055555555555554</v>
      </c>
      <c r="AM2558" s="3">
        <v>46248</v>
      </c>
      <c r="AN2558" t="s">
        <v>298</v>
      </c>
      <c r="AO2558" t="s">
        <v>313</v>
      </c>
    </row>
    <row r="2559" spans="1:41">
      <c r="A2559" s="8">
        <v>46231</v>
      </c>
      <c r="B2559" s="67">
        <v>3961.92</v>
      </c>
      <c r="C2559" s="67">
        <v>-2.56</v>
      </c>
      <c r="D2559" s="67">
        <v>62420</v>
      </c>
      <c r="E2559" s="67">
        <v>-4.22</v>
      </c>
      <c r="F2559" s="69">
        <v>7182</v>
      </c>
      <c r="G2559" t="s">
        <v>81</v>
      </c>
      <c r="H2559">
        <v>0</v>
      </c>
      <c r="I2559" t="s">
        <v>288</v>
      </c>
      <c r="J2559" t="s">
        <v>289</v>
      </c>
      <c r="K2559" t="s">
        <v>295</v>
      </c>
      <c r="L2559" s="36">
        <v>3277</v>
      </c>
      <c r="M2559">
        <v>-139</v>
      </c>
      <c r="N2559" s="66">
        <v>-4.07E-2</v>
      </c>
      <c r="O2559" s="36">
        <v>3416</v>
      </c>
      <c r="P2559" s="66">
        <v>-4.0599999999999997E-2</v>
      </c>
      <c r="Q2559" s="36">
        <v>3361</v>
      </c>
      <c r="R2559" s="36">
        <v>3371</v>
      </c>
      <c r="S2559" s="36">
        <v>3261</v>
      </c>
      <c r="T2559" s="66">
        <v>-2.4899999999999999E-2</v>
      </c>
      <c r="U2559" s="66">
        <v>-2.9999999999999997E-4</v>
      </c>
      <c r="V2559" s="66">
        <v>-2.7799999999999998E-2</v>
      </c>
      <c r="W2559" s="66">
        <v>4.8999999999999998E-3</v>
      </c>
      <c r="X2559" s="1">
        <v>5186500</v>
      </c>
      <c r="Y2559" s="1">
        <v>17118032</v>
      </c>
      <c r="Z2559" s="1">
        <v>11718154</v>
      </c>
      <c r="AA2559" t="s">
        <v>895</v>
      </c>
      <c r="AB2559" t="s">
        <v>433</v>
      </c>
      <c r="AC2559">
        <v>17.68</v>
      </c>
      <c r="AD2559">
        <v>1.26</v>
      </c>
      <c r="AE2559">
        <v>2.84</v>
      </c>
      <c r="AF2559" t="s">
        <v>230</v>
      </c>
      <c r="AG2559" s="1">
        <v>70400</v>
      </c>
      <c r="AH2559" s="36">
        <v>3277</v>
      </c>
      <c r="AI2559" s="1">
        <v>2200</v>
      </c>
      <c r="AJ2559" s="36">
        <v>3276</v>
      </c>
      <c r="AK2559" s="1">
        <v>1400</v>
      </c>
      <c r="AL2559" s="2">
        <v>0.6381944444444444</v>
      </c>
      <c r="AM2559" s="3">
        <v>46241</v>
      </c>
      <c r="AN2559" t="s">
        <v>298</v>
      </c>
      <c r="AO2559" t="s">
        <v>434</v>
      </c>
    </row>
    <row r="2560" spans="1:41">
      <c r="A2560" s="8">
        <v>46231</v>
      </c>
      <c r="B2560" s="67">
        <v>3961.92</v>
      </c>
      <c r="C2560" s="67">
        <v>-2.56</v>
      </c>
      <c r="D2560" s="67">
        <v>62420</v>
      </c>
      <c r="E2560" s="67">
        <v>-4.22</v>
      </c>
      <c r="F2560" s="69">
        <v>7203</v>
      </c>
      <c r="G2560" t="s">
        <v>82</v>
      </c>
      <c r="H2560">
        <v>0</v>
      </c>
      <c r="I2560" t="s">
        <v>288</v>
      </c>
      <c r="J2560" t="s">
        <v>289</v>
      </c>
      <c r="K2560" t="s">
        <v>290</v>
      </c>
      <c r="L2560" s="36">
        <v>3010</v>
      </c>
      <c r="M2560">
        <v>44.5</v>
      </c>
      <c r="N2560" s="66">
        <v>1.4999999999999999E-2</v>
      </c>
      <c r="O2560" s="36">
        <v>2965.5</v>
      </c>
      <c r="P2560" s="66">
        <v>1.4999999999999999E-2</v>
      </c>
      <c r="Q2560" s="36">
        <v>2972.5</v>
      </c>
      <c r="R2560" s="36">
        <v>3015</v>
      </c>
      <c r="S2560" s="36">
        <v>2934.5</v>
      </c>
      <c r="T2560" s="66">
        <v>1.26E-2</v>
      </c>
      <c r="U2560" s="66">
        <v>7.7000000000000002E-3</v>
      </c>
      <c r="V2560" s="66">
        <v>-1.6000000000000001E-3</v>
      </c>
      <c r="W2560" s="66">
        <v>2.5700000000000001E-2</v>
      </c>
      <c r="X2560" s="1">
        <v>23769300</v>
      </c>
      <c r="Y2560" s="1">
        <v>70859332</v>
      </c>
      <c r="Z2560" s="1">
        <v>43930912</v>
      </c>
      <c r="AA2560" t="s">
        <v>435</v>
      </c>
      <c r="AB2560" t="s">
        <v>699</v>
      </c>
      <c r="AC2560">
        <v>11.88</v>
      </c>
      <c r="AD2560">
        <v>0.98</v>
      </c>
      <c r="AE2560">
        <v>3.32</v>
      </c>
      <c r="AF2560" t="s">
        <v>230</v>
      </c>
      <c r="AG2560" s="1">
        <v>269000</v>
      </c>
      <c r="AH2560" s="36">
        <v>3010</v>
      </c>
      <c r="AI2560" s="1">
        <v>13700</v>
      </c>
      <c r="AJ2560" s="36">
        <v>3009</v>
      </c>
      <c r="AK2560" s="1">
        <v>10400</v>
      </c>
      <c r="AL2560" s="2">
        <v>0.6381944444444444</v>
      </c>
      <c r="AM2560" s="3">
        <v>46238</v>
      </c>
      <c r="AN2560" t="s">
        <v>298</v>
      </c>
      <c r="AO2560" t="s">
        <v>437</v>
      </c>
    </row>
    <row r="2561" spans="1:41">
      <c r="A2561" s="8">
        <v>46231</v>
      </c>
      <c r="B2561" s="67">
        <v>3961.92</v>
      </c>
      <c r="C2561" s="67">
        <v>-2.56</v>
      </c>
      <c r="D2561" s="67">
        <v>62420</v>
      </c>
      <c r="E2561" s="67">
        <v>-4.22</v>
      </c>
      <c r="F2561" s="69">
        <v>7213</v>
      </c>
      <c r="G2561" t="s">
        <v>83</v>
      </c>
      <c r="H2561">
        <v>0</v>
      </c>
      <c r="I2561" t="s">
        <v>314</v>
      </c>
      <c r="J2561" t="s">
        <v>289</v>
      </c>
      <c r="K2561" t="s">
        <v>290</v>
      </c>
      <c r="L2561">
        <v>619</v>
      </c>
      <c r="M2561">
        <v>-5</v>
      </c>
      <c r="N2561" s="66">
        <v>-8.0000000000000002E-3</v>
      </c>
      <c r="O2561">
        <v>624</v>
      </c>
      <c r="P2561" s="66">
        <v>-8.0000000000000002E-3</v>
      </c>
      <c r="Q2561">
        <v>627</v>
      </c>
      <c r="R2561">
        <v>627</v>
      </c>
      <c r="S2561">
        <v>616</v>
      </c>
      <c r="T2561" s="66">
        <v>-1.2699999999999999E-2</v>
      </c>
      <c r="U2561" s="66">
        <v>3.2000000000000002E-3</v>
      </c>
      <c r="V2561" s="66">
        <v>-1.2699999999999999E-2</v>
      </c>
      <c r="W2561" s="66">
        <v>4.7999999999999996E-3</v>
      </c>
      <c r="X2561" s="1">
        <v>12700</v>
      </c>
      <c r="Y2561" s="1">
        <v>7887</v>
      </c>
      <c r="Z2561" s="1">
        <v>9836</v>
      </c>
      <c r="AA2561" t="s">
        <v>841</v>
      </c>
      <c r="AB2561" t="s">
        <v>439</v>
      </c>
      <c r="AC2561">
        <v>7.25</v>
      </c>
      <c r="AD2561">
        <v>0.87</v>
      </c>
      <c r="AE2561">
        <v>4.2</v>
      </c>
      <c r="AF2561" t="s">
        <v>230</v>
      </c>
      <c r="AG2561">
        <v>200</v>
      </c>
      <c r="AH2561">
        <v>620</v>
      </c>
      <c r="AI2561">
        <v>800</v>
      </c>
      <c r="AJ2561">
        <v>617</v>
      </c>
      <c r="AK2561">
        <v>500</v>
      </c>
      <c r="AL2561" s="2">
        <v>0.63541666666666663</v>
      </c>
      <c r="AM2561" s="3">
        <v>46241</v>
      </c>
      <c r="AN2561" t="s">
        <v>298</v>
      </c>
      <c r="AO2561" t="s">
        <v>437</v>
      </c>
    </row>
    <row r="2562" spans="1:41">
      <c r="A2562" s="8">
        <v>46231</v>
      </c>
      <c r="B2562" s="67">
        <v>3961.92</v>
      </c>
      <c r="C2562" s="67">
        <v>-2.56</v>
      </c>
      <c r="D2562" s="67">
        <v>62420</v>
      </c>
      <c r="E2562" s="67">
        <v>-4.22</v>
      </c>
      <c r="F2562" s="69">
        <v>7220</v>
      </c>
      <c r="G2562" t="s">
        <v>84</v>
      </c>
      <c r="H2562">
        <v>0</v>
      </c>
      <c r="I2562" t="s">
        <v>288</v>
      </c>
      <c r="J2562" t="s">
        <v>289</v>
      </c>
      <c r="K2562" t="s">
        <v>290</v>
      </c>
      <c r="L2562" s="36">
        <v>3090</v>
      </c>
      <c r="M2562">
        <v>70</v>
      </c>
      <c r="N2562" s="66">
        <v>2.3199999999999998E-2</v>
      </c>
      <c r="O2562" s="36">
        <v>3020</v>
      </c>
      <c r="P2562" s="66">
        <v>2.3099999999999999E-2</v>
      </c>
      <c r="Q2562" s="36">
        <v>2920</v>
      </c>
      <c r="R2562" s="36">
        <v>3140</v>
      </c>
      <c r="S2562" s="36">
        <v>2868</v>
      </c>
      <c r="T2562" s="66">
        <v>5.8200000000000002E-2</v>
      </c>
      <c r="U2562" s="66">
        <v>5.4600000000000003E-2</v>
      </c>
      <c r="V2562" s="66">
        <v>-1.5900000000000001E-2</v>
      </c>
      <c r="W2562" s="66">
        <v>7.7399999999999997E-2</v>
      </c>
      <c r="X2562" s="1">
        <v>2110100</v>
      </c>
      <c r="Y2562" s="1">
        <v>6349472</v>
      </c>
      <c r="Z2562" s="1">
        <v>202692</v>
      </c>
      <c r="AA2562" t="s">
        <v>563</v>
      </c>
      <c r="AB2562" t="s">
        <v>441</v>
      </c>
      <c r="AC2562">
        <v>31.14</v>
      </c>
      <c r="AD2562">
        <v>1.65</v>
      </c>
      <c r="AE2562">
        <v>1.29</v>
      </c>
      <c r="AF2562" t="s">
        <v>230</v>
      </c>
      <c r="AG2562" s="1">
        <v>10400</v>
      </c>
      <c r="AH2562" s="36">
        <v>3090</v>
      </c>
      <c r="AI2562" s="1">
        <v>8100</v>
      </c>
      <c r="AJ2562" s="36">
        <v>3085</v>
      </c>
      <c r="AK2562" s="1">
        <v>5400</v>
      </c>
      <c r="AL2562" s="2">
        <v>0.6381944444444444</v>
      </c>
      <c r="AM2562" s="3">
        <v>46239</v>
      </c>
      <c r="AN2562" t="s">
        <v>298</v>
      </c>
      <c r="AO2562" t="s">
        <v>437</v>
      </c>
    </row>
    <row r="2563" spans="1:41">
      <c r="A2563" s="8">
        <v>46231</v>
      </c>
      <c r="B2563" s="67">
        <v>3961.92</v>
      </c>
      <c r="C2563" s="67">
        <v>-2.56</v>
      </c>
      <c r="D2563" s="67">
        <v>62420</v>
      </c>
      <c r="E2563" s="67">
        <v>-4.22</v>
      </c>
      <c r="F2563" s="69">
        <v>7269</v>
      </c>
      <c r="G2563" t="s">
        <v>85</v>
      </c>
      <c r="H2563">
        <v>0</v>
      </c>
      <c r="I2563" t="s">
        <v>288</v>
      </c>
      <c r="J2563" t="s">
        <v>289</v>
      </c>
      <c r="K2563" t="s">
        <v>290</v>
      </c>
      <c r="L2563" s="36">
        <v>2088.5</v>
      </c>
      <c r="M2563">
        <v>33.5</v>
      </c>
      <c r="N2563" s="66">
        <v>1.6299999999999999E-2</v>
      </c>
      <c r="O2563" s="36">
        <v>2055</v>
      </c>
      <c r="P2563" s="66">
        <v>1.6299999999999999E-2</v>
      </c>
      <c r="Q2563" s="36">
        <v>2037.5</v>
      </c>
      <c r="R2563" s="36">
        <v>2098</v>
      </c>
      <c r="S2563" s="36">
        <v>2032</v>
      </c>
      <c r="T2563" s="66">
        <v>2.5000000000000001E-2</v>
      </c>
      <c r="U2563" s="66">
        <v>-4.0000000000000002E-4</v>
      </c>
      <c r="V2563" s="66">
        <v>-4.4999999999999997E-3</v>
      </c>
      <c r="W2563" s="66">
        <v>2.7799999999999998E-2</v>
      </c>
      <c r="X2563" s="1">
        <v>4165900</v>
      </c>
      <c r="Y2563" s="1">
        <v>8637295</v>
      </c>
      <c r="Z2563" s="1">
        <v>4103038</v>
      </c>
      <c r="AA2563" t="s">
        <v>442</v>
      </c>
      <c r="AB2563" t="s">
        <v>443</v>
      </c>
      <c r="AC2563">
        <v>10.6</v>
      </c>
      <c r="AD2563">
        <v>1.19</v>
      </c>
      <c r="AE2563">
        <v>2.44</v>
      </c>
      <c r="AF2563" t="s">
        <v>230</v>
      </c>
      <c r="AG2563" s="1">
        <v>4087600</v>
      </c>
      <c r="AH2563" s="36">
        <v>2089</v>
      </c>
      <c r="AI2563" s="1">
        <v>1400</v>
      </c>
      <c r="AJ2563" s="36">
        <v>2088.5</v>
      </c>
      <c r="AK2563" s="1">
        <v>1900</v>
      </c>
      <c r="AL2563" s="2">
        <v>0.6381944444444444</v>
      </c>
      <c r="AM2563" s="3">
        <v>46239</v>
      </c>
      <c r="AN2563" t="s">
        <v>298</v>
      </c>
      <c r="AO2563" t="s">
        <v>437</v>
      </c>
    </row>
    <row r="2564" spans="1:41">
      <c r="A2564" s="8">
        <v>46231</v>
      </c>
      <c r="B2564" s="67">
        <v>3961.92</v>
      </c>
      <c r="C2564" s="67">
        <v>-2.56</v>
      </c>
      <c r="D2564" s="67">
        <v>62420</v>
      </c>
      <c r="E2564" s="67">
        <v>-4.22</v>
      </c>
      <c r="F2564" s="69">
        <v>7272</v>
      </c>
      <c r="G2564" t="s">
        <v>86</v>
      </c>
      <c r="H2564">
        <v>0</v>
      </c>
      <c r="I2564" t="s">
        <v>288</v>
      </c>
      <c r="J2564" t="s">
        <v>289</v>
      </c>
      <c r="K2564" t="s">
        <v>295</v>
      </c>
      <c r="L2564" s="36">
        <v>1333</v>
      </c>
      <c r="M2564">
        <v>6</v>
      </c>
      <c r="N2564" s="66">
        <v>4.4999999999999997E-3</v>
      </c>
      <c r="O2564" s="36">
        <v>1327</v>
      </c>
      <c r="P2564" s="66">
        <v>4.4999999999999997E-3</v>
      </c>
      <c r="Q2564" s="36">
        <v>1329.5</v>
      </c>
      <c r="R2564" s="36">
        <v>1340</v>
      </c>
      <c r="S2564" s="36">
        <v>1320</v>
      </c>
      <c r="T2564" s="66">
        <v>2.5999999999999999E-3</v>
      </c>
      <c r="U2564" s="66">
        <v>-1.8E-3</v>
      </c>
      <c r="V2564" s="66">
        <v>-5.1999999999999998E-3</v>
      </c>
      <c r="W2564" s="66">
        <v>9.7999999999999997E-3</v>
      </c>
      <c r="X2564" s="1">
        <v>4640500</v>
      </c>
      <c r="Y2564" s="1">
        <v>6174476</v>
      </c>
      <c r="Z2564" s="1">
        <v>1357160</v>
      </c>
      <c r="AA2564" t="s">
        <v>444</v>
      </c>
      <c r="AB2564" t="s">
        <v>445</v>
      </c>
      <c r="AC2564">
        <v>10.5</v>
      </c>
      <c r="AD2564">
        <v>1.1399999999999999</v>
      </c>
      <c r="AE2564">
        <v>3.75</v>
      </c>
      <c r="AF2564" t="s">
        <v>230</v>
      </c>
      <c r="AG2564" s="1">
        <v>416600</v>
      </c>
      <c r="AH2564" s="36">
        <v>1333</v>
      </c>
      <c r="AI2564">
        <v>700</v>
      </c>
      <c r="AJ2564" s="36">
        <v>1332.5</v>
      </c>
      <c r="AK2564" s="1">
        <v>9200</v>
      </c>
      <c r="AL2564" s="2">
        <v>0.6381944444444444</v>
      </c>
      <c r="AM2564" s="3">
        <v>46238</v>
      </c>
      <c r="AN2564" t="s">
        <v>293</v>
      </c>
      <c r="AO2564" t="s">
        <v>437</v>
      </c>
    </row>
    <row r="2565" spans="1:41">
      <c r="A2565" s="8">
        <v>46231</v>
      </c>
      <c r="B2565" s="67">
        <v>3961.92</v>
      </c>
      <c r="C2565" s="67">
        <v>-2.56</v>
      </c>
      <c r="D2565" s="67">
        <v>62420</v>
      </c>
      <c r="E2565" s="67">
        <v>-4.22</v>
      </c>
      <c r="F2565" s="69">
        <v>7376</v>
      </c>
      <c r="G2565" t="s">
        <v>87</v>
      </c>
      <c r="H2565">
        <v>0</v>
      </c>
      <c r="I2565" t="s">
        <v>347</v>
      </c>
      <c r="J2565" t="s">
        <v>323</v>
      </c>
      <c r="K2565" t="s">
        <v>290</v>
      </c>
      <c r="L2565" s="36">
        <v>1166</v>
      </c>
      <c r="M2565">
        <v>-5</v>
      </c>
      <c r="N2565" s="66">
        <v>-4.3E-3</v>
      </c>
      <c r="O2565" s="36">
        <v>1171</v>
      </c>
      <c r="P2565" s="66">
        <v>-4.1999999999999997E-3</v>
      </c>
      <c r="Q2565" s="36">
        <v>1168</v>
      </c>
      <c r="R2565" s="36">
        <v>1200</v>
      </c>
      <c r="S2565" s="36">
        <v>1040</v>
      </c>
      <c r="T2565" s="66">
        <v>-1.6999999999999999E-3</v>
      </c>
      <c r="U2565" s="66">
        <v>-7.6E-3</v>
      </c>
      <c r="V2565" s="66">
        <v>-2.8299999999999999E-2</v>
      </c>
      <c r="W2565" s="66">
        <v>0.1211</v>
      </c>
      <c r="X2565" s="1">
        <v>57200</v>
      </c>
      <c r="Y2565" s="1">
        <v>65657</v>
      </c>
      <c r="Z2565" s="1">
        <v>4966</v>
      </c>
      <c r="AA2565" t="s">
        <v>446</v>
      </c>
      <c r="AB2565" t="s">
        <v>447</v>
      </c>
      <c r="AC2565">
        <v>0</v>
      </c>
      <c r="AD2565">
        <v>4.6399999999999997</v>
      </c>
      <c r="AE2565">
        <v>0</v>
      </c>
      <c r="AF2565">
        <v>0.6</v>
      </c>
      <c r="AG2565" s="1">
        <v>1200</v>
      </c>
      <c r="AH2565" s="36">
        <v>1167</v>
      </c>
      <c r="AI2565">
        <v>100</v>
      </c>
      <c r="AJ2565" s="36">
        <v>1160</v>
      </c>
      <c r="AK2565">
        <v>100</v>
      </c>
      <c r="AL2565" s="2">
        <v>0.63749999999999996</v>
      </c>
      <c r="AM2565" s="3">
        <v>46246</v>
      </c>
      <c r="AN2565" t="s">
        <v>448</v>
      </c>
      <c r="AO2565" t="s">
        <v>313</v>
      </c>
    </row>
    <row r="2566" spans="1:41">
      <c r="A2566" s="8">
        <v>46231</v>
      </c>
      <c r="B2566" s="67">
        <v>3961.92</v>
      </c>
      <c r="C2566" s="67">
        <v>-2.56</v>
      </c>
      <c r="D2566" s="67">
        <v>62420</v>
      </c>
      <c r="E2566" s="67">
        <v>-4.22</v>
      </c>
      <c r="F2566" s="69">
        <v>7525</v>
      </c>
      <c r="G2566" t="s">
        <v>88</v>
      </c>
      <c r="H2566">
        <v>0</v>
      </c>
      <c r="I2566" t="s">
        <v>288</v>
      </c>
      <c r="J2566" t="s">
        <v>289</v>
      </c>
      <c r="K2566" t="s">
        <v>295</v>
      </c>
      <c r="L2566" s="36">
        <v>3575</v>
      </c>
      <c r="M2566">
        <v>-50</v>
      </c>
      <c r="N2566" s="66">
        <v>-1.38E-2</v>
      </c>
      <c r="O2566" s="36">
        <v>3625</v>
      </c>
      <c r="P2566" s="66">
        <v>-1.37E-2</v>
      </c>
      <c r="Q2566" s="36">
        <v>3630</v>
      </c>
      <c r="R2566" s="36">
        <v>3630</v>
      </c>
      <c r="S2566" s="36">
        <v>3560</v>
      </c>
      <c r="T2566" s="66">
        <v>-1.5100000000000001E-2</v>
      </c>
      <c r="U2566" s="66">
        <v>1.4E-3</v>
      </c>
      <c r="V2566" s="66">
        <v>-1.5100000000000001E-2</v>
      </c>
      <c r="W2566" s="66">
        <v>4.1999999999999997E-3</v>
      </c>
      <c r="X2566" s="1">
        <v>16200</v>
      </c>
      <c r="Y2566" s="1">
        <v>58290</v>
      </c>
      <c r="Z2566" s="1">
        <v>30888</v>
      </c>
      <c r="AA2566" t="s">
        <v>449</v>
      </c>
      <c r="AB2566" t="s">
        <v>450</v>
      </c>
      <c r="AC2566">
        <v>9.66</v>
      </c>
      <c r="AD2566">
        <v>1</v>
      </c>
      <c r="AE2566">
        <v>4.53</v>
      </c>
      <c r="AF2566" t="s">
        <v>230</v>
      </c>
      <c r="AG2566">
        <v>600</v>
      </c>
      <c r="AH2566" s="36">
        <v>3580</v>
      </c>
      <c r="AI2566">
        <v>200</v>
      </c>
      <c r="AJ2566" s="36">
        <v>3575</v>
      </c>
      <c r="AK2566">
        <v>300</v>
      </c>
      <c r="AL2566" s="2">
        <v>0.6381944444444444</v>
      </c>
      <c r="AM2566" s="3">
        <v>46241</v>
      </c>
      <c r="AN2566" t="s">
        <v>298</v>
      </c>
      <c r="AO2566" t="s">
        <v>322</v>
      </c>
    </row>
    <row r="2567" spans="1:41">
      <c r="A2567" s="8">
        <v>46231</v>
      </c>
      <c r="B2567" s="67">
        <v>3961.92</v>
      </c>
      <c r="C2567" s="67">
        <v>-2.56</v>
      </c>
      <c r="D2567" s="67">
        <v>62420</v>
      </c>
      <c r="E2567" s="67">
        <v>-4.22</v>
      </c>
      <c r="F2567" s="69">
        <v>7729</v>
      </c>
      <c r="G2567" t="s">
        <v>89</v>
      </c>
      <c r="H2567">
        <v>0</v>
      </c>
      <c r="I2567" t="s">
        <v>288</v>
      </c>
      <c r="J2567" t="s">
        <v>289</v>
      </c>
      <c r="K2567" t="s">
        <v>290</v>
      </c>
      <c r="L2567" s="36">
        <v>16005</v>
      </c>
      <c r="M2567" s="36">
        <v>-1860</v>
      </c>
      <c r="N2567" s="66">
        <v>-0.1041</v>
      </c>
      <c r="O2567" s="36">
        <v>17865</v>
      </c>
      <c r="P2567" s="66">
        <v>-0.1041</v>
      </c>
      <c r="Q2567" s="36">
        <v>17465</v>
      </c>
      <c r="R2567" s="36">
        <v>17645</v>
      </c>
      <c r="S2567" s="36">
        <v>15965</v>
      </c>
      <c r="T2567" s="66">
        <v>-8.3500000000000005E-2</v>
      </c>
      <c r="U2567" s="66">
        <v>-1.7100000000000001E-2</v>
      </c>
      <c r="V2567" s="66">
        <v>-9.2899999999999996E-2</v>
      </c>
      <c r="W2567" s="66">
        <v>2.5000000000000001E-3</v>
      </c>
      <c r="X2567" s="1">
        <v>639100</v>
      </c>
      <c r="Y2567" s="1">
        <v>10554065</v>
      </c>
      <c r="Z2567" s="1">
        <v>676771</v>
      </c>
      <c r="AA2567" t="s">
        <v>700</v>
      </c>
      <c r="AB2567" t="s">
        <v>452</v>
      </c>
      <c r="AC2567">
        <v>23.2</v>
      </c>
      <c r="AD2567">
        <v>3.4</v>
      </c>
      <c r="AE2567">
        <v>1.72</v>
      </c>
      <c r="AF2567" t="s">
        <v>230</v>
      </c>
      <c r="AG2567" s="1">
        <v>5700</v>
      </c>
      <c r="AH2567" s="36">
        <v>16010</v>
      </c>
      <c r="AI2567">
        <v>400</v>
      </c>
      <c r="AJ2567" s="36">
        <v>16000</v>
      </c>
      <c r="AK2567">
        <v>200</v>
      </c>
      <c r="AL2567" s="2">
        <v>0.6381944444444444</v>
      </c>
      <c r="AM2567" s="3">
        <v>46238</v>
      </c>
      <c r="AN2567" t="s">
        <v>298</v>
      </c>
      <c r="AO2567" t="s">
        <v>453</v>
      </c>
    </row>
    <row r="2568" spans="1:41">
      <c r="A2568" s="8">
        <v>46231</v>
      </c>
      <c r="B2568" s="67">
        <v>3961.92</v>
      </c>
      <c r="C2568" s="67">
        <v>-2.56</v>
      </c>
      <c r="D2568" s="67">
        <v>62420</v>
      </c>
      <c r="E2568" s="67">
        <v>-4.22</v>
      </c>
      <c r="F2568" s="69">
        <v>7921</v>
      </c>
      <c r="G2568" t="s">
        <v>90</v>
      </c>
      <c r="H2568">
        <v>0</v>
      </c>
      <c r="I2568" t="s">
        <v>288</v>
      </c>
      <c r="J2568" t="s">
        <v>289</v>
      </c>
      <c r="K2568" t="s">
        <v>290</v>
      </c>
      <c r="L2568" s="36">
        <v>4440</v>
      </c>
      <c r="M2568">
        <v>0</v>
      </c>
      <c r="N2568" s="66">
        <v>0</v>
      </c>
      <c r="O2568" s="36">
        <v>4440</v>
      </c>
      <c r="P2568" s="66">
        <v>0</v>
      </c>
      <c r="Q2568" s="36">
        <v>4370</v>
      </c>
      <c r="R2568" s="36">
        <v>4520</v>
      </c>
      <c r="S2568" s="36">
        <v>4370</v>
      </c>
      <c r="T2568" s="66">
        <v>1.6E-2</v>
      </c>
      <c r="U2568" s="66">
        <v>-6.7000000000000002E-3</v>
      </c>
      <c r="V2568" s="66">
        <v>-1.7600000000000001E-2</v>
      </c>
      <c r="W2568" s="66">
        <v>1.6E-2</v>
      </c>
      <c r="X2568" s="1">
        <v>45100</v>
      </c>
      <c r="Y2568" s="1">
        <v>199799</v>
      </c>
      <c r="Z2568" s="1">
        <v>58400</v>
      </c>
      <c r="AA2568" t="s">
        <v>454</v>
      </c>
      <c r="AB2568" t="s">
        <v>591</v>
      </c>
      <c r="AC2568">
        <v>16.37</v>
      </c>
      <c r="AD2568">
        <v>1.76</v>
      </c>
      <c r="AE2568">
        <v>4.05</v>
      </c>
      <c r="AF2568" t="s">
        <v>230</v>
      </c>
      <c r="AG2568" s="1">
        <v>6700</v>
      </c>
      <c r="AH2568" s="36">
        <v>4440</v>
      </c>
      <c r="AI2568">
        <v>300</v>
      </c>
      <c r="AJ2568" s="36">
        <v>4430</v>
      </c>
      <c r="AK2568">
        <v>600</v>
      </c>
      <c r="AL2568" s="2">
        <v>0.63749999999999996</v>
      </c>
      <c r="AM2568" s="3">
        <v>46211</v>
      </c>
      <c r="AN2568" t="s">
        <v>326</v>
      </c>
      <c r="AO2568" t="s">
        <v>456</v>
      </c>
    </row>
    <row r="2569" spans="1:41">
      <c r="A2569" s="8">
        <v>46231</v>
      </c>
      <c r="B2569" s="67">
        <v>3961.92</v>
      </c>
      <c r="C2569" s="67">
        <v>-2.56</v>
      </c>
      <c r="D2569" s="67">
        <v>62420</v>
      </c>
      <c r="E2569" s="67">
        <v>-4.22</v>
      </c>
      <c r="F2569" s="69">
        <v>8031</v>
      </c>
      <c r="G2569" t="s">
        <v>91</v>
      </c>
      <c r="H2569">
        <v>0</v>
      </c>
      <c r="I2569" t="s">
        <v>288</v>
      </c>
      <c r="J2569" t="s">
        <v>289</v>
      </c>
      <c r="K2569" t="s">
        <v>290</v>
      </c>
      <c r="L2569" s="36">
        <v>4881</v>
      </c>
      <c r="M2569">
        <v>-94</v>
      </c>
      <c r="N2569" s="66">
        <v>-1.89E-2</v>
      </c>
      <c r="O2569" s="36">
        <v>4975</v>
      </c>
      <c r="P2569" s="66">
        <v>-1.8800000000000001E-2</v>
      </c>
      <c r="Q2569" s="36">
        <v>4905</v>
      </c>
      <c r="R2569" s="36">
        <v>4918</v>
      </c>
      <c r="S2569" s="36">
        <v>4824</v>
      </c>
      <c r="T2569" s="66">
        <v>-4.7999999999999996E-3</v>
      </c>
      <c r="U2569" s="66">
        <v>4.3E-3</v>
      </c>
      <c r="V2569" s="66">
        <v>-7.4999999999999997E-3</v>
      </c>
      <c r="W2569" s="66">
        <v>1.18E-2</v>
      </c>
      <c r="X2569" s="1">
        <v>3779800</v>
      </c>
      <c r="Y2569" s="1">
        <v>18403210</v>
      </c>
      <c r="Z2569" s="1">
        <v>13982437</v>
      </c>
      <c r="AA2569" t="s">
        <v>457</v>
      </c>
      <c r="AB2569" t="s">
        <v>701</v>
      </c>
      <c r="AC2569">
        <v>15.03</v>
      </c>
      <c r="AD2569">
        <v>1.57</v>
      </c>
      <c r="AE2569">
        <v>2.87</v>
      </c>
      <c r="AF2569" t="s">
        <v>230</v>
      </c>
      <c r="AG2569" s="1">
        <v>278800</v>
      </c>
      <c r="AH2569" s="36">
        <v>4881</v>
      </c>
      <c r="AI2569" s="1">
        <v>2600</v>
      </c>
      <c r="AJ2569" s="36">
        <v>4879</v>
      </c>
      <c r="AK2569" s="1">
        <v>4700</v>
      </c>
      <c r="AL2569" s="2">
        <v>0.6381944444444444</v>
      </c>
      <c r="AM2569" s="3">
        <v>46238</v>
      </c>
      <c r="AN2569" t="s">
        <v>298</v>
      </c>
      <c r="AO2569" t="s">
        <v>322</v>
      </c>
    </row>
    <row r="2570" spans="1:41">
      <c r="A2570" s="8">
        <v>46231</v>
      </c>
      <c r="B2570" s="67">
        <v>3961.92</v>
      </c>
      <c r="C2570" s="67">
        <v>-2.56</v>
      </c>
      <c r="D2570" s="67">
        <v>62420</v>
      </c>
      <c r="E2570" s="67">
        <v>-4.22</v>
      </c>
      <c r="F2570" s="69">
        <v>8058</v>
      </c>
      <c r="G2570" t="s">
        <v>92</v>
      </c>
      <c r="H2570">
        <v>0</v>
      </c>
      <c r="I2570" t="s">
        <v>288</v>
      </c>
      <c r="J2570" t="s">
        <v>289</v>
      </c>
      <c r="K2570" t="s">
        <v>295</v>
      </c>
      <c r="L2570" s="36">
        <v>4785</v>
      </c>
      <c r="M2570">
        <v>-62</v>
      </c>
      <c r="N2570" s="66">
        <v>-1.2800000000000001E-2</v>
      </c>
      <c r="O2570" s="36">
        <v>4847</v>
      </c>
      <c r="P2570" s="66">
        <v>-1.2699999999999999E-2</v>
      </c>
      <c r="Q2570" s="36">
        <v>4815</v>
      </c>
      <c r="R2570" s="36">
        <v>4824</v>
      </c>
      <c r="S2570" s="36">
        <v>4710</v>
      </c>
      <c r="T2570" s="66">
        <v>-6.1999999999999998E-3</v>
      </c>
      <c r="U2570" s="66">
        <v>3.5000000000000001E-3</v>
      </c>
      <c r="V2570" s="66">
        <v>-8.0000000000000002E-3</v>
      </c>
      <c r="W2570" s="66">
        <v>1.5900000000000001E-2</v>
      </c>
      <c r="X2570" s="1">
        <v>5289200</v>
      </c>
      <c r="Y2570" s="1">
        <v>25237284</v>
      </c>
      <c r="Z2570" s="1">
        <v>17754880</v>
      </c>
      <c r="AA2570" t="s">
        <v>459</v>
      </c>
      <c r="AB2570" t="s">
        <v>460</v>
      </c>
      <c r="AC2570">
        <v>15.92</v>
      </c>
      <c r="AD2570">
        <v>1.85</v>
      </c>
      <c r="AE2570">
        <v>2.61</v>
      </c>
      <c r="AF2570" t="s">
        <v>230</v>
      </c>
      <c r="AG2570" s="1">
        <v>552200</v>
      </c>
      <c r="AH2570" s="36">
        <v>4785</v>
      </c>
      <c r="AI2570">
        <v>400</v>
      </c>
      <c r="AJ2570" s="36">
        <v>4784</v>
      </c>
      <c r="AK2570" s="1">
        <v>3200</v>
      </c>
      <c r="AL2570" s="2">
        <v>0.6381944444444444</v>
      </c>
      <c r="AM2570" s="3">
        <v>46237</v>
      </c>
      <c r="AN2570" t="s">
        <v>298</v>
      </c>
      <c r="AO2570" t="s">
        <v>322</v>
      </c>
    </row>
    <row r="2571" spans="1:41">
      <c r="A2571" s="8">
        <v>46231</v>
      </c>
      <c r="B2571" s="67">
        <v>3961.92</v>
      </c>
      <c r="C2571" s="67">
        <v>-2.56</v>
      </c>
      <c r="D2571" s="67">
        <v>62420</v>
      </c>
      <c r="E2571" s="67">
        <v>-4.22</v>
      </c>
      <c r="F2571" s="69">
        <v>8233</v>
      </c>
      <c r="G2571" t="s">
        <v>93</v>
      </c>
      <c r="H2571">
        <v>0</v>
      </c>
      <c r="I2571" t="s">
        <v>288</v>
      </c>
      <c r="J2571" t="s">
        <v>289</v>
      </c>
      <c r="K2571" t="s">
        <v>290</v>
      </c>
      <c r="L2571" s="36">
        <v>2309</v>
      </c>
      <c r="M2571">
        <v>-14</v>
      </c>
      <c r="N2571" s="66">
        <v>-6.0000000000000001E-3</v>
      </c>
      <c r="O2571" s="36">
        <v>2323</v>
      </c>
      <c r="P2571" s="66">
        <v>-6.0000000000000001E-3</v>
      </c>
      <c r="Q2571" s="36">
        <v>2337.5</v>
      </c>
      <c r="R2571" s="36">
        <v>2345</v>
      </c>
      <c r="S2571" s="36">
        <v>2258</v>
      </c>
      <c r="T2571" s="66">
        <v>-1.21E-2</v>
      </c>
      <c r="U2571" s="66">
        <v>1.3100000000000001E-2</v>
      </c>
      <c r="V2571" s="66">
        <v>-1.5299999999999999E-2</v>
      </c>
      <c r="W2571" s="66">
        <v>2.2499999999999999E-2</v>
      </c>
      <c r="X2571" s="1">
        <v>1040300</v>
      </c>
      <c r="Y2571" s="1">
        <v>2385468</v>
      </c>
      <c r="Z2571" s="1">
        <v>704727</v>
      </c>
      <c r="AA2571" t="s">
        <v>702</v>
      </c>
      <c r="AB2571" t="s">
        <v>462</v>
      </c>
      <c r="AC2571">
        <v>17.8</v>
      </c>
      <c r="AD2571">
        <v>1.5</v>
      </c>
      <c r="AE2571">
        <v>1.73</v>
      </c>
      <c r="AF2571" t="s">
        <v>230</v>
      </c>
      <c r="AG2571" s="1">
        <v>73200</v>
      </c>
      <c r="AH2571" s="36">
        <v>2309.5</v>
      </c>
      <c r="AI2571" s="1">
        <v>1900</v>
      </c>
      <c r="AJ2571" s="36">
        <v>2308.5</v>
      </c>
      <c r="AK2571">
        <v>900</v>
      </c>
      <c r="AL2571" s="2">
        <v>0.6381944444444444</v>
      </c>
      <c r="AM2571" s="3">
        <v>46203</v>
      </c>
      <c r="AN2571" t="s">
        <v>463</v>
      </c>
      <c r="AO2571" t="s">
        <v>327</v>
      </c>
    </row>
    <row r="2572" spans="1:41">
      <c r="A2572" s="8">
        <v>46231</v>
      </c>
      <c r="B2572" s="67">
        <v>3961.92</v>
      </c>
      <c r="C2572" s="67">
        <v>-2.56</v>
      </c>
      <c r="D2572" s="67">
        <v>62420</v>
      </c>
      <c r="E2572" s="67">
        <v>-4.22</v>
      </c>
      <c r="F2572" s="69">
        <v>8304</v>
      </c>
      <c r="G2572" t="s">
        <v>94</v>
      </c>
      <c r="H2572">
        <v>0</v>
      </c>
      <c r="I2572" t="s">
        <v>288</v>
      </c>
      <c r="J2572" t="s">
        <v>289</v>
      </c>
      <c r="K2572" t="s">
        <v>295</v>
      </c>
      <c r="L2572" s="36">
        <v>3088</v>
      </c>
      <c r="M2572">
        <v>-36</v>
      </c>
      <c r="N2572" s="66">
        <v>-1.15E-2</v>
      </c>
      <c r="O2572" s="36">
        <v>3124</v>
      </c>
      <c r="P2572" s="66">
        <v>-1.15E-2</v>
      </c>
      <c r="Q2572" s="36">
        <v>3122</v>
      </c>
      <c r="R2572" s="36">
        <v>3123</v>
      </c>
      <c r="S2572" s="36">
        <v>3063</v>
      </c>
      <c r="T2572" s="66">
        <v>-1.0800000000000001E-2</v>
      </c>
      <c r="U2572" s="66">
        <v>-6.7000000000000002E-3</v>
      </c>
      <c r="V2572" s="66">
        <v>-1.12E-2</v>
      </c>
      <c r="W2572" s="66">
        <v>8.0999999999999996E-3</v>
      </c>
      <c r="X2572" s="1">
        <v>1339700</v>
      </c>
      <c r="Y2572" s="1">
        <v>4145407</v>
      </c>
      <c r="Z2572" s="1">
        <v>431669</v>
      </c>
      <c r="AA2572" t="s">
        <v>900</v>
      </c>
      <c r="AB2572" t="s">
        <v>465</v>
      </c>
      <c r="AC2572">
        <v>15.82</v>
      </c>
      <c r="AD2572">
        <v>0.89</v>
      </c>
      <c r="AE2572">
        <v>3.24</v>
      </c>
      <c r="AF2572" t="s">
        <v>230</v>
      </c>
      <c r="AG2572" s="1">
        <v>18100</v>
      </c>
      <c r="AH2572" s="36">
        <v>3089</v>
      </c>
      <c r="AI2572">
        <v>400</v>
      </c>
      <c r="AJ2572" s="36">
        <v>3088</v>
      </c>
      <c r="AK2572">
        <v>700</v>
      </c>
      <c r="AL2572" s="2">
        <v>0.6381944444444444</v>
      </c>
      <c r="AM2572" s="3">
        <v>46234</v>
      </c>
      <c r="AN2572" t="s">
        <v>298</v>
      </c>
      <c r="AO2572" t="s">
        <v>434</v>
      </c>
    </row>
    <row r="2573" spans="1:41">
      <c r="A2573" s="8">
        <v>46231</v>
      </c>
      <c r="B2573" s="67">
        <v>3961.92</v>
      </c>
      <c r="C2573" s="67">
        <v>-2.56</v>
      </c>
      <c r="D2573" s="67">
        <v>62420</v>
      </c>
      <c r="E2573" s="67">
        <v>-4.22</v>
      </c>
      <c r="F2573" s="69">
        <v>8316</v>
      </c>
      <c r="G2573" t="s">
        <v>95</v>
      </c>
      <c r="H2573">
        <v>0</v>
      </c>
      <c r="I2573" t="s">
        <v>288</v>
      </c>
      <c r="J2573" t="s">
        <v>289</v>
      </c>
      <c r="K2573" t="s">
        <v>295</v>
      </c>
      <c r="L2573" s="36">
        <v>6974</v>
      </c>
      <c r="M2573">
        <v>-240</v>
      </c>
      <c r="N2573" s="66">
        <v>-3.3300000000000003E-2</v>
      </c>
      <c r="O2573" s="36">
        <v>7214</v>
      </c>
      <c r="P2573" s="66">
        <v>-3.32E-2</v>
      </c>
      <c r="Q2573" s="36">
        <v>7100</v>
      </c>
      <c r="R2573" s="36">
        <v>7141</v>
      </c>
      <c r="S2573" s="36">
        <v>6923</v>
      </c>
      <c r="T2573" s="66">
        <v>-1.77E-2</v>
      </c>
      <c r="U2573" s="66">
        <v>-1E-4</v>
      </c>
      <c r="V2573" s="66">
        <v>-2.3300000000000001E-2</v>
      </c>
      <c r="W2573" s="66">
        <v>7.3000000000000001E-3</v>
      </c>
      <c r="X2573" s="1">
        <v>12151600</v>
      </c>
      <c r="Y2573" s="1">
        <v>85082770</v>
      </c>
      <c r="Z2573" s="1">
        <v>26704446</v>
      </c>
      <c r="AA2573" t="s">
        <v>901</v>
      </c>
      <c r="AB2573" t="s">
        <v>467</v>
      </c>
      <c r="AC2573">
        <v>15.5</v>
      </c>
      <c r="AD2573">
        <v>1.68</v>
      </c>
      <c r="AE2573">
        <v>2.58</v>
      </c>
      <c r="AF2573" t="s">
        <v>230</v>
      </c>
      <c r="AG2573">
        <v>0</v>
      </c>
      <c r="AH2573" s="36">
        <v>6975</v>
      </c>
      <c r="AI2573">
        <v>800</v>
      </c>
      <c r="AJ2573" s="36">
        <v>6974</v>
      </c>
      <c r="AK2573">
        <v>400</v>
      </c>
      <c r="AL2573" s="2">
        <v>0.6381944444444444</v>
      </c>
      <c r="AM2573" s="3">
        <v>46234</v>
      </c>
      <c r="AN2573" t="s">
        <v>298</v>
      </c>
      <c r="AO2573" t="s">
        <v>434</v>
      </c>
    </row>
    <row r="2574" spans="1:41">
      <c r="A2574" s="8">
        <v>46231</v>
      </c>
      <c r="B2574" s="67">
        <v>3961.92</v>
      </c>
      <c r="C2574" s="67">
        <v>-2.56</v>
      </c>
      <c r="D2574" s="67">
        <v>62420</v>
      </c>
      <c r="E2574" s="67">
        <v>-4.22</v>
      </c>
      <c r="F2574" s="69">
        <v>8331</v>
      </c>
      <c r="G2574" t="s">
        <v>96</v>
      </c>
      <c r="H2574">
        <v>0</v>
      </c>
      <c r="I2574" t="s">
        <v>288</v>
      </c>
      <c r="J2574" t="s">
        <v>289</v>
      </c>
      <c r="K2574" t="s">
        <v>295</v>
      </c>
      <c r="L2574" s="36">
        <v>2715</v>
      </c>
      <c r="M2574">
        <v>-90</v>
      </c>
      <c r="N2574" s="66">
        <v>-3.2099999999999997E-2</v>
      </c>
      <c r="O2574" s="36">
        <v>2805</v>
      </c>
      <c r="P2574" s="66">
        <v>-3.2000000000000001E-2</v>
      </c>
      <c r="Q2574" s="36">
        <v>2746.5</v>
      </c>
      <c r="R2574" s="36">
        <v>2750.5</v>
      </c>
      <c r="S2574" s="36">
        <v>2672</v>
      </c>
      <c r="T2574" s="66">
        <v>-1.14E-2</v>
      </c>
      <c r="U2574" s="66">
        <v>2.9999999999999997E-4</v>
      </c>
      <c r="V2574" s="66">
        <v>-1.29E-2</v>
      </c>
      <c r="W2574" s="66">
        <v>1.6E-2</v>
      </c>
      <c r="X2574" s="1">
        <v>1768900</v>
      </c>
      <c r="Y2574" s="1">
        <v>4799399</v>
      </c>
      <c r="Z2574" s="1">
        <v>2105539</v>
      </c>
      <c r="AA2574" t="s">
        <v>902</v>
      </c>
      <c r="AB2574" t="s">
        <v>469</v>
      </c>
      <c r="AC2574">
        <v>17.53</v>
      </c>
      <c r="AD2574">
        <v>1.5</v>
      </c>
      <c r="AE2574">
        <v>2.36</v>
      </c>
      <c r="AF2574" t="s">
        <v>230</v>
      </c>
      <c r="AG2574" s="1">
        <v>22600</v>
      </c>
      <c r="AH2574" s="36">
        <v>2715.5</v>
      </c>
      <c r="AI2574">
        <v>800</v>
      </c>
      <c r="AJ2574" s="36">
        <v>2715</v>
      </c>
      <c r="AK2574">
        <v>500</v>
      </c>
      <c r="AL2574" s="2">
        <v>0.6381944444444444</v>
      </c>
      <c r="AM2574" s="3">
        <v>46238</v>
      </c>
      <c r="AN2574" t="s">
        <v>298</v>
      </c>
      <c r="AO2574" t="s">
        <v>434</v>
      </c>
    </row>
    <row r="2575" spans="1:41">
      <c r="A2575" s="8">
        <v>46231</v>
      </c>
      <c r="B2575" s="67">
        <v>3961.92</v>
      </c>
      <c r="C2575" s="67">
        <v>-2.56</v>
      </c>
      <c r="D2575" s="67">
        <v>62420</v>
      </c>
      <c r="E2575" s="67">
        <v>-4.22</v>
      </c>
      <c r="F2575" s="69">
        <v>8424</v>
      </c>
      <c r="G2575" t="s">
        <v>97</v>
      </c>
      <c r="H2575">
        <v>0</v>
      </c>
      <c r="I2575" t="s">
        <v>288</v>
      </c>
      <c r="J2575" t="s">
        <v>289</v>
      </c>
      <c r="K2575" t="s">
        <v>290</v>
      </c>
      <c r="L2575" s="36">
        <v>4492</v>
      </c>
      <c r="M2575">
        <v>-28</v>
      </c>
      <c r="N2575" s="66">
        <v>-6.1999999999999998E-3</v>
      </c>
      <c r="O2575" s="36">
        <v>4520</v>
      </c>
      <c r="P2575" s="66">
        <v>-6.1000000000000004E-3</v>
      </c>
      <c r="Q2575" s="36">
        <v>4549</v>
      </c>
      <c r="R2575" s="36">
        <v>4549</v>
      </c>
      <c r="S2575" s="36">
        <v>4482</v>
      </c>
      <c r="T2575" s="66">
        <v>-1.2500000000000001E-2</v>
      </c>
      <c r="U2575" s="66">
        <v>-4.4000000000000003E-3</v>
      </c>
      <c r="V2575" s="66">
        <v>-1.2500000000000001E-2</v>
      </c>
      <c r="W2575" s="66">
        <v>2.2000000000000001E-3</v>
      </c>
      <c r="X2575" s="1">
        <v>132800</v>
      </c>
      <c r="Y2575" s="1">
        <v>598929</v>
      </c>
      <c r="Z2575" s="1">
        <v>408158</v>
      </c>
      <c r="AA2575" t="s">
        <v>470</v>
      </c>
      <c r="AB2575" t="s">
        <v>592</v>
      </c>
      <c r="AC2575">
        <v>8.44</v>
      </c>
      <c r="AD2575">
        <v>0.8</v>
      </c>
      <c r="AE2575">
        <v>3.83</v>
      </c>
      <c r="AF2575" t="s">
        <v>230</v>
      </c>
      <c r="AG2575" s="1">
        <v>2100</v>
      </c>
      <c r="AH2575" s="36">
        <v>4493</v>
      </c>
      <c r="AI2575">
        <v>300</v>
      </c>
      <c r="AJ2575" s="36">
        <v>4491</v>
      </c>
      <c r="AK2575">
        <v>600</v>
      </c>
      <c r="AL2575" s="2">
        <v>0.63749999999999996</v>
      </c>
      <c r="AM2575" s="3">
        <v>46233</v>
      </c>
      <c r="AN2575" t="s">
        <v>298</v>
      </c>
      <c r="AO2575" t="s">
        <v>472</v>
      </c>
    </row>
    <row r="2576" spans="1:41">
      <c r="A2576" s="8">
        <v>46231</v>
      </c>
      <c r="B2576" s="67">
        <v>3961.92</v>
      </c>
      <c r="C2576" s="67">
        <v>-2.56</v>
      </c>
      <c r="D2576" s="67">
        <v>62420</v>
      </c>
      <c r="E2576" s="67">
        <v>-4.22</v>
      </c>
      <c r="F2576" s="69">
        <v>8425</v>
      </c>
      <c r="G2576" t="s">
        <v>98</v>
      </c>
      <c r="H2576">
        <v>0</v>
      </c>
      <c r="I2576" t="s">
        <v>288</v>
      </c>
      <c r="J2576" t="s">
        <v>289</v>
      </c>
      <c r="K2576" t="s">
        <v>290</v>
      </c>
      <c r="L2576" s="36">
        <v>1341</v>
      </c>
      <c r="M2576">
        <v>-4</v>
      </c>
      <c r="N2576" s="66">
        <v>-3.0000000000000001E-3</v>
      </c>
      <c r="O2576" s="36">
        <v>1345</v>
      </c>
      <c r="P2576" s="66">
        <v>-2.8999999999999998E-3</v>
      </c>
      <c r="Q2576" s="36">
        <v>1350</v>
      </c>
      <c r="R2576" s="36">
        <v>1351</v>
      </c>
      <c r="S2576" s="36">
        <v>1336</v>
      </c>
      <c r="T2576" s="66">
        <v>-6.6E-3</v>
      </c>
      <c r="U2576" s="66">
        <v>-2.2000000000000001E-3</v>
      </c>
      <c r="V2576" s="66">
        <v>-7.4000000000000003E-3</v>
      </c>
      <c r="W2576" s="66">
        <v>3.7000000000000002E-3</v>
      </c>
      <c r="X2576" s="1">
        <v>454100</v>
      </c>
      <c r="Y2576" s="1">
        <v>609713</v>
      </c>
      <c r="Z2576" s="1">
        <v>421967</v>
      </c>
      <c r="AA2576" t="s">
        <v>473</v>
      </c>
      <c r="AB2576" t="s">
        <v>607</v>
      </c>
      <c r="AC2576">
        <v>8.0399999999999991</v>
      </c>
      <c r="AD2576">
        <v>0.87</v>
      </c>
      <c r="AE2576">
        <v>3.88</v>
      </c>
      <c r="AF2576" t="s">
        <v>230</v>
      </c>
      <c r="AG2576" s="1">
        <v>129800</v>
      </c>
      <c r="AH2576" s="36">
        <v>1342</v>
      </c>
      <c r="AI2576" s="1">
        <v>4200</v>
      </c>
      <c r="AJ2576" s="36">
        <v>1341</v>
      </c>
      <c r="AK2576" s="1">
        <v>1000</v>
      </c>
      <c r="AL2576" s="2">
        <v>0.63749999999999996</v>
      </c>
      <c r="AM2576" s="3">
        <v>46233</v>
      </c>
      <c r="AN2576" t="s">
        <v>298</v>
      </c>
      <c r="AO2576" t="s">
        <v>472</v>
      </c>
    </row>
    <row r="2577" spans="1:41">
      <c r="A2577" s="8">
        <v>46231</v>
      </c>
      <c r="B2577" s="67">
        <v>3961.92</v>
      </c>
      <c r="C2577" s="67">
        <v>-2.56</v>
      </c>
      <c r="D2577" s="67">
        <v>62420</v>
      </c>
      <c r="E2577" s="67">
        <v>-4.22</v>
      </c>
      <c r="F2577" s="69">
        <v>8591</v>
      </c>
      <c r="G2577" t="s">
        <v>99</v>
      </c>
      <c r="H2577">
        <v>0</v>
      </c>
      <c r="I2577" t="s">
        <v>288</v>
      </c>
      <c r="J2577" t="s">
        <v>289</v>
      </c>
      <c r="K2577" t="s">
        <v>290</v>
      </c>
      <c r="L2577" s="36">
        <v>6428</v>
      </c>
      <c r="M2577">
        <v>-245</v>
      </c>
      <c r="N2577" s="66">
        <v>-3.6700000000000003E-2</v>
      </c>
      <c r="O2577" s="36">
        <v>6673</v>
      </c>
      <c r="P2577" s="66">
        <v>-3.6700000000000003E-2</v>
      </c>
      <c r="Q2577" s="36">
        <v>6674</v>
      </c>
      <c r="R2577" s="36">
        <v>6680</v>
      </c>
      <c r="S2577" s="36">
        <v>6361</v>
      </c>
      <c r="T2577" s="66">
        <v>-3.6799999999999999E-2</v>
      </c>
      <c r="U2577" s="66">
        <v>1.4E-3</v>
      </c>
      <c r="V2577" s="66">
        <v>-3.7699999999999997E-2</v>
      </c>
      <c r="W2577" s="66">
        <v>1.0500000000000001E-2</v>
      </c>
      <c r="X2577" s="1">
        <v>3157100</v>
      </c>
      <c r="Y2577" s="1">
        <v>20418387</v>
      </c>
      <c r="Z2577" s="1">
        <v>7225757</v>
      </c>
      <c r="AA2577" t="s">
        <v>903</v>
      </c>
      <c r="AB2577" t="s">
        <v>476</v>
      </c>
      <c r="AC2577">
        <v>13.28</v>
      </c>
      <c r="AD2577">
        <v>1.57</v>
      </c>
      <c r="AE2577">
        <v>2.91</v>
      </c>
      <c r="AF2577" t="s">
        <v>230</v>
      </c>
      <c r="AG2577" s="1">
        <v>235300</v>
      </c>
      <c r="AH2577" s="36">
        <v>6429</v>
      </c>
      <c r="AI2577" s="1">
        <v>1300</v>
      </c>
      <c r="AJ2577" s="36">
        <v>6427</v>
      </c>
      <c r="AK2577">
        <v>100</v>
      </c>
      <c r="AL2577" s="2">
        <v>0.6381944444444444</v>
      </c>
      <c r="AM2577" s="3">
        <v>46240</v>
      </c>
      <c r="AN2577" t="s">
        <v>298</v>
      </c>
      <c r="AO2577" t="s">
        <v>472</v>
      </c>
    </row>
    <row r="2578" spans="1:41">
      <c r="A2578" s="8">
        <v>46231</v>
      </c>
      <c r="B2578" s="67">
        <v>3961.92</v>
      </c>
      <c r="C2578" s="67">
        <v>-2.56</v>
      </c>
      <c r="D2578" s="67">
        <v>62420</v>
      </c>
      <c r="E2578" s="67">
        <v>-4.22</v>
      </c>
      <c r="F2578" s="69">
        <v>8593</v>
      </c>
      <c r="G2578" t="s">
        <v>100</v>
      </c>
      <c r="H2578">
        <v>0</v>
      </c>
      <c r="I2578" t="s">
        <v>288</v>
      </c>
      <c r="J2578" t="s">
        <v>289</v>
      </c>
      <c r="K2578" t="s">
        <v>295</v>
      </c>
      <c r="L2578" s="36">
        <v>1469</v>
      </c>
      <c r="M2578">
        <v>-1</v>
      </c>
      <c r="N2578" s="66">
        <v>-6.9999999999999999E-4</v>
      </c>
      <c r="O2578" s="36">
        <v>1470</v>
      </c>
      <c r="P2578" s="66">
        <v>-5.9999999999999995E-4</v>
      </c>
      <c r="Q2578" s="36">
        <v>1470</v>
      </c>
      <c r="R2578" s="36">
        <v>1470</v>
      </c>
      <c r="S2578" s="36">
        <v>1453</v>
      </c>
      <c r="T2578" s="66">
        <v>-5.9999999999999995E-4</v>
      </c>
      <c r="U2578" s="66">
        <v>5.4000000000000003E-3</v>
      </c>
      <c r="V2578" s="66">
        <v>-5.9999999999999995E-4</v>
      </c>
      <c r="W2578" s="66">
        <v>1.0999999999999999E-2</v>
      </c>
      <c r="X2578" s="1">
        <v>2642200</v>
      </c>
      <c r="Y2578" s="1">
        <v>3863615</v>
      </c>
      <c r="Z2578" s="1">
        <v>2154894</v>
      </c>
      <c r="AA2578" t="s">
        <v>477</v>
      </c>
      <c r="AB2578" t="s">
        <v>594</v>
      </c>
      <c r="AC2578">
        <v>13.18</v>
      </c>
      <c r="AD2578">
        <v>1.06</v>
      </c>
      <c r="AE2578">
        <v>3.47</v>
      </c>
      <c r="AF2578" t="s">
        <v>230</v>
      </c>
      <c r="AG2578" s="1">
        <v>706100</v>
      </c>
      <c r="AH2578" s="36">
        <v>1469</v>
      </c>
      <c r="AI2578" s="1">
        <v>3600</v>
      </c>
      <c r="AJ2578" s="36">
        <v>1468.5</v>
      </c>
      <c r="AK2578" s="1">
        <v>4500</v>
      </c>
      <c r="AL2578" s="2">
        <v>0.6381944444444444</v>
      </c>
      <c r="AM2578" s="3">
        <v>46241</v>
      </c>
      <c r="AN2578" t="s">
        <v>298</v>
      </c>
      <c r="AO2578" t="s">
        <v>472</v>
      </c>
    </row>
    <row r="2579" spans="1:41">
      <c r="A2579" s="8">
        <v>46231</v>
      </c>
      <c r="B2579" s="67">
        <v>3961.92</v>
      </c>
      <c r="C2579" s="67">
        <v>-2.56</v>
      </c>
      <c r="D2579" s="67">
        <v>62420</v>
      </c>
      <c r="E2579" s="67">
        <v>-4.22</v>
      </c>
      <c r="F2579" s="69">
        <v>8604</v>
      </c>
      <c r="G2579" t="s">
        <v>101</v>
      </c>
      <c r="H2579">
        <v>0</v>
      </c>
      <c r="I2579" t="s">
        <v>288</v>
      </c>
      <c r="J2579" t="s">
        <v>289</v>
      </c>
      <c r="K2579" t="s">
        <v>290</v>
      </c>
      <c r="L2579" s="36">
        <v>1568</v>
      </c>
      <c r="M2579">
        <v>-37.5</v>
      </c>
      <c r="N2579" s="66">
        <v>-2.3400000000000001E-2</v>
      </c>
      <c r="O2579" s="36">
        <v>1605.5</v>
      </c>
      <c r="P2579" s="66">
        <v>-2.3300000000000001E-2</v>
      </c>
      <c r="Q2579" s="36">
        <v>1594.5</v>
      </c>
      <c r="R2579" s="36">
        <v>1596</v>
      </c>
      <c r="S2579" s="36">
        <v>1555</v>
      </c>
      <c r="T2579" s="66">
        <v>-1.66E-2</v>
      </c>
      <c r="U2579" s="66">
        <v>5.1000000000000004E-3</v>
      </c>
      <c r="V2579" s="66">
        <v>-1.7500000000000002E-2</v>
      </c>
      <c r="W2579" s="66">
        <v>8.3000000000000001E-3</v>
      </c>
      <c r="X2579" s="1">
        <v>6785700</v>
      </c>
      <c r="Y2579" s="1">
        <v>10642265</v>
      </c>
      <c r="Z2579" s="1">
        <v>4842866</v>
      </c>
      <c r="AA2579" t="s">
        <v>845</v>
      </c>
      <c r="AB2579" t="s">
        <v>480</v>
      </c>
      <c r="AC2579">
        <v>12.19</v>
      </c>
      <c r="AD2579">
        <v>1.22</v>
      </c>
      <c r="AE2579">
        <v>3.32</v>
      </c>
      <c r="AF2579" t="s">
        <v>230</v>
      </c>
      <c r="AG2579" s="1">
        <v>617000</v>
      </c>
      <c r="AH2579" s="36">
        <v>1568</v>
      </c>
      <c r="AI2579">
        <v>800</v>
      </c>
      <c r="AJ2579" s="36">
        <v>1567</v>
      </c>
      <c r="AK2579" s="1">
        <v>3100</v>
      </c>
      <c r="AL2579" s="2">
        <v>0.6381944444444444</v>
      </c>
      <c r="AM2579" s="3">
        <v>46232</v>
      </c>
      <c r="AN2579" t="s">
        <v>298</v>
      </c>
      <c r="AO2579" t="s">
        <v>481</v>
      </c>
    </row>
    <row r="2580" spans="1:41">
      <c r="A2580" s="8">
        <v>46231</v>
      </c>
      <c r="B2580" s="67">
        <v>3961.92</v>
      </c>
      <c r="C2580" s="67">
        <v>-2.56</v>
      </c>
      <c r="D2580" s="67">
        <v>62420</v>
      </c>
      <c r="E2580" s="67">
        <v>-4.22</v>
      </c>
      <c r="F2580" s="69">
        <v>8697</v>
      </c>
      <c r="G2580" t="s">
        <v>102</v>
      </c>
      <c r="H2580">
        <v>0</v>
      </c>
      <c r="I2580" t="s">
        <v>288</v>
      </c>
      <c r="J2580" t="s">
        <v>289</v>
      </c>
      <c r="K2580" t="s">
        <v>295</v>
      </c>
      <c r="L2580" s="36">
        <v>2235</v>
      </c>
      <c r="M2580">
        <v>-53.5</v>
      </c>
      <c r="N2580" s="66">
        <v>-2.3400000000000001E-2</v>
      </c>
      <c r="O2580" s="36">
        <v>2288.5</v>
      </c>
      <c r="P2580" s="66">
        <v>-2.3300000000000001E-2</v>
      </c>
      <c r="Q2580" s="36">
        <v>2260</v>
      </c>
      <c r="R2580" s="36">
        <v>2287.5</v>
      </c>
      <c r="S2580" s="36">
        <v>2214.5</v>
      </c>
      <c r="T2580" s="66">
        <v>-1.0999999999999999E-2</v>
      </c>
      <c r="U2580" s="66">
        <v>-4.4000000000000003E-3</v>
      </c>
      <c r="V2580" s="66">
        <v>-2.29E-2</v>
      </c>
      <c r="W2580" s="66">
        <v>9.1999999999999998E-3</v>
      </c>
      <c r="X2580" s="1">
        <v>3616800</v>
      </c>
      <c r="Y2580" s="1">
        <v>8139825</v>
      </c>
      <c r="Z2580" s="1">
        <v>2306040</v>
      </c>
      <c r="AA2580" t="s">
        <v>904</v>
      </c>
      <c r="AB2580" t="s">
        <v>483</v>
      </c>
      <c r="AC2580">
        <v>28.21</v>
      </c>
      <c r="AD2580">
        <v>6.65</v>
      </c>
      <c r="AE2580">
        <v>2.82</v>
      </c>
      <c r="AF2580" t="s">
        <v>230</v>
      </c>
      <c r="AG2580" s="1">
        <v>88700</v>
      </c>
      <c r="AH2580" s="36">
        <v>2236</v>
      </c>
      <c r="AI2580">
        <v>500</v>
      </c>
      <c r="AJ2580" s="36">
        <v>2234.5</v>
      </c>
      <c r="AK2580">
        <v>300</v>
      </c>
      <c r="AL2580" s="2">
        <v>0.6381944444444444</v>
      </c>
      <c r="AM2580" s="3">
        <v>46231</v>
      </c>
      <c r="AN2580" t="s">
        <v>298</v>
      </c>
      <c r="AO2580" t="s">
        <v>472</v>
      </c>
    </row>
    <row r="2581" spans="1:41">
      <c r="A2581" s="8">
        <v>46231</v>
      </c>
      <c r="B2581" s="67">
        <v>3961.92</v>
      </c>
      <c r="C2581" s="67">
        <v>-2.56</v>
      </c>
      <c r="D2581" s="67">
        <v>62420</v>
      </c>
      <c r="E2581" s="67">
        <v>-4.22</v>
      </c>
      <c r="F2581" s="69">
        <v>8830</v>
      </c>
      <c r="G2581" t="s">
        <v>103</v>
      </c>
      <c r="H2581">
        <v>0</v>
      </c>
      <c r="I2581" t="s">
        <v>288</v>
      </c>
      <c r="J2581" t="s">
        <v>289</v>
      </c>
      <c r="K2581" t="s">
        <v>290</v>
      </c>
      <c r="L2581" s="36">
        <v>3756</v>
      </c>
      <c r="M2581">
        <v>-25</v>
      </c>
      <c r="N2581" s="66">
        <v>-6.6E-3</v>
      </c>
      <c r="O2581" s="36">
        <v>3781</v>
      </c>
      <c r="P2581" s="66">
        <v>-6.6E-3</v>
      </c>
      <c r="Q2581" s="36">
        <v>3812</v>
      </c>
      <c r="R2581" s="36">
        <v>3822</v>
      </c>
      <c r="S2581" s="36">
        <v>3713</v>
      </c>
      <c r="T2581" s="66">
        <v>-1.46E-2</v>
      </c>
      <c r="U2581" s="66">
        <v>4.4999999999999997E-3</v>
      </c>
      <c r="V2581" s="66">
        <v>-1.72E-2</v>
      </c>
      <c r="W2581" s="66">
        <v>1.15E-2</v>
      </c>
      <c r="X2581" s="1">
        <v>1095100</v>
      </c>
      <c r="Y2581" s="1">
        <v>4111362</v>
      </c>
      <c r="Z2581" s="1">
        <v>3515616</v>
      </c>
      <c r="AA2581" t="s">
        <v>484</v>
      </c>
      <c r="AB2581" t="s">
        <v>620</v>
      </c>
      <c r="AC2581">
        <v>15.55</v>
      </c>
      <c r="AD2581">
        <v>1.4</v>
      </c>
      <c r="AE2581">
        <v>1.38</v>
      </c>
      <c r="AF2581" t="s">
        <v>230</v>
      </c>
      <c r="AG2581" s="1">
        <v>21200</v>
      </c>
      <c r="AH2581" s="36">
        <v>3756</v>
      </c>
      <c r="AI2581" s="1">
        <v>1900</v>
      </c>
      <c r="AJ2581" s="36">
        <v>3755</v>
      </c>
      <c r="AK2581" s="1">
        <v>1700</v>
      </c>
      <c r="AL2581" s="2">
        <v>0.6381944444444444</v>
      </c>
      <c r="AM2581" s="3">
        <v>46240</v>
      </c>
      <c r="AN2581" t="s">
        <v>298</v>
      </c>
      <c r="AO2581" t="s">
        <v>332</v>
      </c>
    </row>
    <row r="2582" spans="1:41">
      <c r="A2582" s="8">
        <v>46231</v>
      </c>
      <c r="B2582" s="67">
        <v>3961.92</v>
      </c>
      <c r="C2582" s="67">
        <v>-2.56</v>
      </c>
      <c r="D2582" s="67">
        <v>62420</v>
      </c>
      <c r="E2582" s="67">
        <v>-4.22</v>
      </c>
      <c r="F2582" s="69">
        <v>9020</v>
      </c>
      <c r="G2582" t="s">
        <v>104</v>
      </c>
      <c r="H2582">
        <v>0</v>
      </c>
      <c r="I2582" t="s">
        <v>288</v>
      </c>
      <c r="J2582" t="s">
        <v>289</v>
      </c>
      <c r="K2582" t="s">
        <v>295</v>
      </c>
      <c r="L2582" s="36">
        <v>3830</v>
      </c>
      <c r="M2582">
        <v>74</v>
      </c>
      <c r="N2582" s="66">
        <v>1.9699999999999999E-2</v>
      </c>
      <c r="O2582" s="36">
        <v>3756</v>
      </c>
      <c r="P2582" s="66">
        <v>1.9699999999999999E-2</v>
      </c>
      <c r="Q2582" s="36">
        <v>3784</v>
      </c>
      <c r="R2582" s="36">
        <v>3847</v>
      </c>
      <c r="S2582" s="36">
        <v>3754</v>
      </c>
      <c r="T2582" s="66">
        <v>1.21E-2</v>
      </c>
      <c r="U2582" s="66">
        <v>-3.0999999999999999E-3</v>
      </c>
      <c r="V2582" s="66">
        <v>-4.4000000000000003E-3</v>
      </c>
      <c r="W2582" s="66">
        <v>2.0199999999999999E-2</v>
      </c>
      <c r="X2582" s="1">
        <v>2544700</v>
      </c>
      <c r="Y2582" s="1">
        <v>9695852</v>
      </c>
      <c r="Z2582" s="1">
        <v>4344798</v>
      </c>
      <c r="AA2582" t="s">
        <v>486</v>
      </c>
      <c r="AB2582" t="s">
        <v>608</v>
      </c>
      <c r="AC2582">
        <v>16.96</v>
      </c>
      <c r="AD2582">
        <v>1.41</v>
      </c>
      <c r="AE2582">
        <v>2.19</v>
      </c>
      <c r="AF2582" t="s">
        <v>230</v>
      </c>
      <c r="AG2582" s="1">
        <v>22700</v>
      </c>
      <c r="AH2582" s="36">
        <v>3831</v>
      </c>
      <c r="AI2582">
        <v>900</v>
      </c>
      <c r="AJ2582" s="36">
        <v>3829</v>
      </c>
      <c r="AK2582" s="1">
        <v>2600</v>
      </c>
      <c r="AL2582" s="2">
        <v>0.6381944444444444</v>
      </c>
      <c r="AM2582" s="3">
        <v>46234</v>
      </c>
      <c r="AN2582" t="s">
        <v>298</v>
      </c>
      <c r="AO2582" t="s">
        <v>488</v>
      </c>
    </row>
    <row r="2583" spans="1:41">
      <c r="A2583" s="8">
        <v>46231</v>
      </c>
      <c r="B2583" s="67">
        <v>3961.92</v>
      </c>
      <c r="C2583" s="67">
        <v>-2.56</v>
      </c>
      <c r="D2583" s="67">
        <v>62420</v>
      </c>
      <c r="E2583" s="67">
        <v>-4.22</v>
      </c>
      <c r="F2583" s="69">
        <v>9024</v>
      </c>
      <c r="G2583" t="s">
        <v>105</v>
      </c>
      <c r="H2583">
        <v>0</v>
      </c>
      <c r="I2583" t="s">
        <v>288</v>
      </c>
      <c r="J2583" t="s">
        <v>289</v>
      </c>
      <c r="K2583" t="s">
        <v>290</v>
      </c>
      <c r="L2583" s="36">
        <v>3742</v>
      </c>
      <c r="M2583">
        <v>77</v>
      </c>
      <c r="N2583" s="66">
        <v>2.1000000000000001E-2</v>
      </c>
      <c r="O2583" s="36">
        <v>3665</v>
      </c>
      <c r="P2583" s="66">
        <v>2.1000000000000001E-2</v>
      </c>
      <c r="Q2583" s="36">
        <v>3655</v>
      </c>
      <c r="R2583" s="36">
        <v>3744</v>
      </c>
      <c r="S2583" s="36">
        <v>3619</v>
      </c>
      <c r="T2583" s="66">
        <v>2.3800000000000002E-2</v>
      </c>
      <c r="U2583" s="66">
        <v>1.0500000000000001E-2</v>
      </c>
      <c r="V2583" s="66">
        <v>-5.0000000000000001E-4</v>
      </c>
      <c r="W2583" s="66">
        <v>3.39E-2</v>
      </c>
      <c r="X2583" s="1">
        <v>843800</v>
      </c>
      <c r="Y2583" s="1">
        <v>3111623</v>
      </c>
      <c r="Z2583" s="1">
        <v>1144211</v>
      </c>
      <c r="AA2583" t="s">
        <v>489</v>
      </c>
      <c r="AB2583" t="s">
        <v>609</v>
      </c>
      <c r="AC2583">
        <v>35.229999999999997</v>
      </c>
      <c r="AD2583">
        <v>1.67</v>
      </c>
      <c r="AE2583">
        <v>1.1200000000000001</v>
      </c>
      <c r="AF2583" t="s">
        <v>230</v>
      </c>
      <c r="AG2583">
        <v>0</v>
      </c>
      <c r="AH2583" s="36">
        <v>3743</v>
      </c>
      <c r="AI2583">
        <v>400</v>
      </c>
      <c r="AJ2583" s="36">
        <v>3741</v>
      </c>
      <c r="AK2583" s="1">
        <v>1500</v>
      </c>
      <c r="AL2583" s="2">
        <v>0.6381944444444444</v>
      </c>
      <c r="AM2583" s="3">
        <v>46234</v>
      </c>
      <c r="AN2583" t="s">
        <v>298</v>
      </c>
      <c r="AO2583" t="s">
        <v>488</v>
      </c>
    </row>
    <row r="2584" spans="1:41">
      <c r="A2584" s="8">
        <v>46231</v>
      </c>
      <c r="B2584" s="67">
        <v>3961.92</v>
      </c>
      <c r="C2584" s="67">
        <v>-2.56</v>
      </c>
      <c r="D2584" s="67">
        <v>62420</v>
      </c>
      <c r="E2584" s="67">
        <v>-4.22</v>
      </c>
      <c r="F2584" s="69">
        <v>9069</v>
      </c>
      <c r="G2584" t="s">
        <v>106</v>
      </c>
      <c r="H2584">
        <v>0</v>
      </c>
      <c r="I2584" t="s">
        <v>288</v>
      </c>
      <c r="J2584" t="s">
        <v>289</v>
      </c>
      <c r="K2584" t="s">
        <v>290</v>
      </c>
      <c r="L2584" s="36">
        <v>2203.5</v>
      </c>
      <c r="M2584">
        <v>-2</v>
      </c>
      <c r="N2584" s="66">
        <v>-8.9999999999999998E-4</v>
      </c>
      <c r="O2584" s="36">
        <v>2205.5</v>
      </c>
      <c r="P2584" s="66">
        <v>-8.9999999999999998E-4</v>
      </c>
      <c r="Q2584" s="36">
        <v>2211</v>
      </c>
      <c r="R2584" s="36">
        <v>2225.5</v>
      </c>
      <c r="S2584" s="36">
        <v>2195.5</v>
      </c>
      <c r="T2584" s="66">
        <v>-3.3E-3</v>
      </c>
      <c r="U2584" s="66">
        <v>-3.8E-3</v>
      </c>
      <c r="V2584" s="66">
        <v>-9.7999999999999997E-3</v>
      </c>
      <c r="W2584" s="66">
        <v>3.5999999999999999E-3</v>
      </c>
      <c r="X2584" s="1">
        <v>208000</v>
      </c>
      <c r="Y2584" s="1">
        <v>458906</v>
      </c>
      <c r="Z2584" s="1">
        <v>387138</v>
      </c>
      <c r="AA2584" t="s">
        <v>870</v>
      </c>
      <c r="AB2584" t="s">
        <v>492</v>
      </c>
      <c r="AC2584">
        <v>15.77</v>
      </c>
      <c r="AD2584">
        <v>1.62</v>
      </c>
      <c r="AE2584">
        <v>2.54</v>
      </c>
      <c r="AF2584" t="s">
        <v>230</v>
      </c>
      <c r="AG2584" s="1">
        <v>24000</v>
      </c>
      <c r="AH2584" s="36">
        <v>2203.5</v>
      </c>
      <c r="AI2584">
        <v>600</v>
      </c>
      <c r="AJ2584" s="36">
        <v>2203</v>
      </c>
      <c r="AK2584">
        <v>200</v>
      </c>
      <c r="AL2584" s="2">
        <v>0.6381944444444444</v>
      </c>
      <c r="AM2584" s="3">
        <v>46246</v>
      </c>
      <c r="AN2584" t="s">
        <v>298</v>
      </c>
      <c r="AO2584" t="s">
        <v>488</v>
      </c>
    </row>
    <row r="2585" spans="1:41">
      <c r="A2585" s="8">
        <v>46231</v>
      </c>
      <c r="B2585" s="67">
        <v>3961.92</v>
      </c>
      <c r="C2585" s="67">
        <v>-2.56</v>
      </c>
      <c r="D2585" s="67">
        <v>62420</v>
      </c>
      <c r="E2585" s="67">
        <v>-4.22</v>
      </c>
      <c r="F2585" s="69">
        <v>9227</v>
      </c>
      <c r="G2585" t="s">
        <v>107</v>
      </c>
      <c r="H2585">
        <v>0</v>
      </c>
      <c r="I2585" t="s">
        <v>347</v>
      </c>
      <c r="J2585" t="s">
        <v>289</v>
      </c>
      <c r="K2585" t="s">
        <v>290</v>
      </c>
      <c r="L2585">
        <v>812</v>
      </c>
      <c r="M2585">
        <v>-11</v>
      </c>
      <c r="N2585" s="66">
        <v>-1.34E-2</v>
      </c>
      <c r="O2585">
        <v>823</v>
      </c>
      <c r="P2585" s="66">
        <v>-1.3299999999999999E-2</v>
      </c>
      <c r="Q2585">
        <v>814</v>
      </c>
      <c r="R2585">
        <v>819</v>
      </c>
      <c r="S2585">
        <v>787</v>
      </c>
      <c r="T2585" s="66">
        <v>-2.3999999999999998E-3</v>
      </c>
      <c r="U2585" s="66">
        <v>6.1000000000000004E-3</v>
      </c>
      <c r="V2585" s="66">
        <v>-8.5000000000000006E-3</v>
      </c>
      <c r="W2585" s="66">
        <v>3.1699999999999999E-2</v>
      </c>
      <c r="X2585" s="1">
        <v>94300</v>
      </c>
      <c r="Y2585" s="1">
        <v>75879</v>
      </c>
      <c r="Z2585" s="1">
        <v>12914</v>
      </c>
      <c r="AA2585" t="s">
        <v>493</v>
      </c>
      <c r="AB2585" t="s">
        <v>494</v>
      </c>
      <c r="AC2585">
        <v>0</v>
      </c>
      <c r="AD2585">
        <v>26.71</v>
      </c>
      <c r="AE2585">
        <v>0</v>
      </c>
      <c r="AF2585">
        <v>2.2999999999999998</v>
      </c>
      <c r="AG2585" s="1">
        <v>1000</v>
      </c>
      <c r="AH2585">
        <v>813</v>
      </c>
      <c r="AI2585">
        <v>800</v>
      </c>
      <c r="AJ2585">
        <v>811</v>
      </c>
      <c r="AK2585">
        <v>700</v>
      </c>
      <c r="AL2585" s="2">
        <v>0.63749999999999996</v>
      </c>
      <c r="AM2585" s="3">
        <v>46246</v>
      </c>
      <c r="AN2585" t="s">
        <v>350</v>
      </c>
      <c r="AO2585" t="s">
        <v>313</v>
      </c>
    </row>
    <row r="2586" spans="1:41">
      <c r="A2586" s="8">
        <v>46231</v>
      </c>
      <c r="B2586" s="67">
        <v>3961.92</v>
      </c>
      <c r="C2586" s="67">
        <v>-2.56</v>
      </c>
      <c r="D2586" s="67">
        <v>62420</v>
      </c>
      <c r="E2586" s="67">
        <v>-4.22</v>
      </c>
      <c r="F2586" s="69">
        <v>9303</v>
      </c>
      <c r="G2586" t="s">
        <v>108</v>
      </c>
      <c r="H2586">
        <v>0</v>
      </c>
      <c r="I2586" t="s">
        <v>288</v>
      </c>
      <c r="J2586" t="s">
        <v>289</v>
      </c>
      <c r="K2586" t="s">
        <v>290</v>
      </c>
      <c r="L2586" s="36">
        <v>4070</v>
      </c>
      <c r="M2586">
        <v>15</v>
      </c>
      <c r="N2586" s="66">
        <v>3.7000000000000002E-3</v>
      </c>
      <c r="O2586" s="36">
        <v>4055</v>
      </c>
      <c r="P2586" s="66">
        <v>3.5999999999999999E-3</v>
      </c>
      <c r="Q2586" s="36">
        <v>4055</v>
      </c>
      <c r="R2586" s="36">
        <v>4090</v>
      </c>
      <c r="S2586" s="36">
        <v>4040</v>
      </c>
      <c r="T2586" s="66">
        <v>3.5999999999999999E-3</v>
      </c>
      <c r="U2586" s="66">
        <v>-1.1999999999999999E-3</v>
      </c>
      <c r="V2586" s="66">
        <v>-4.7999999999999996E-3</v>
      </c>
      <c r="W2586" s="66">
        <v>7.4000000000000003E-3</v>
      </c>
      <c r="X2586" s="1">
        <v>74900</v>
      </c>
      <c r="Y2586" s="1">
        <v>304348</v>
      </c>
      <c r="Z2586" s="1">
        <v>311819</v>
      </c>
      <c r="AA2586" t="s">
        <v>495</v>
      </c>
      <c r="AB2586" t="s">
        <v>496</v>
      </c>
      <c r="AC2586">
        <v>17.95</v>
      </c>
      <c r="AD2586">
        <v>0.98</v>
      </c>
      <c r="AE2586">
        <v>2.5299999999999998</v>
      </c>
      <c r="AF2586" t="s">
        <v>230</v>
      </c>
      <c r="AG2586" s="1">
        <v>29500</v>
      </c>
      <c r="AH2586" s="36">
        <v>4070</v>
      </c>
      <c r="AI2586">
        <v>900</v>
      </c>
      <c r="AJ2586" s="36">
        <v>4065</v>
      </c>
      <c r="AK2586" s="1">
        <v>1200</v>
      </c>
      <c r="AL2586" s="2">
        <v>0.6381944444444444</v>
      </c>
      <c r="AM2586" s="3">
        <v>46241</v>
      </c>
      <c r="AN2586" t="s">
        <v>298</v>
      </c>
      <c r="AO2586" t="s">
        <v>497</v>
      </c>
    </row>
    <row r="2587" spans="1:41">
      <c r="A2587" s="8">
        <v>46231</v>
      </c>
      <c r="B2587" s="67">
        <v>3961.92</v>
      </c>
      <c r="C2587" s="67">
        <v>-2.56</v>
      </c>
      <c r="D2587" s="67">
        <v>62420</v>
      </c>
      <c r="E2587" s="67">
        <v>-4.22</v>
      </c>
      <c r="F2587" s="69">
        <v>9308</v>
      </c>
      <c r="G2587" t="s">
        <v>109</v>
      </c>
      <c r="H2587">
        <v>0</v>
      </c>
      <c r="I2587" t="s">
        <v>314</v>
      </c>
      <c r="J2587" t="s">
        <v>289</v>
      </c>
      <c r="K2587" t="s">
        <v>290</v>
      </c>
      <c r="L2587" s="36">
        <v>1874</v>
      </c>
      <c r="M2587">
        <v>14</v>
      </c>
      <c r="N2587" s="66">
        <v>7.4999999999999997E-3</v>
      </c>
      <c r="O2587" s="36">
        <v>1860</v>
      </c>
      <c r="P2587" s="66">
        <v>7.4999999999999997E-3</v>
      </c>
      <c r="Q2587" s="36">
        <v>1860</v>
      </c>
      <c r="R2587" s="36">
        <v>1888</v>
      </c>
      <c r="S2587" s="36">
        <v>1801</v>
      </c>
      <c r="T2587" s="66">
        <v>7.4999999999999997E-3</v>
      </c>
      <c r="U2587" s="66">
        <v>1.0699999999999999E-2</v>
      </c>
      <c r="V2587" s="66">
        <v>-7.4000000000000003E-3</v>
      </c>
      <c r="W2587" s="66">
        <v>4.0500000000000001E-2</v>
      </c>
      <c r="X2587" s="1">
        <v>137200</v>
      </c>
      <c r="Y2587" s="1">
        <v>254938</v>
      </c>
      <c r="Z2587" s="1">
        <v>48860</v>
      </c>
      <c r="AA2587" t="s">
        <v>905</v>
      </c>
      <c r="AB2587" t="s">
        <v>499</v>
      </c>
      <c r="AC2587">
        <v>16.010000000000002</v>
      </c>
      <c r="AD2587">
        <v>1.26</v>
      </c>
      <c r="AE2587">
        <v>1.85</v>
      </c>
      <c r="AF2587" t="s">
        <v>230</v>
      </c>
      <c r="AG2587">
        <v>800</v>
      </c>
      <c r="AH2587" s="36">
        <v>1875</v>
      </c>
      <c r="AI2587">
        <v>200</v>
      </c>
      <c r="AJ2587" s="36">
        <v>1872</v>
      </c>
      <c r="AK2587">
        <v>400</v>
      </c>
      <c r="AL2587" s="2">
        <v>0.6381944444444444</v>
      </c>
      <c r="AM2587" s="3">
        <v>46241</v>
      </c>
      <c r="AN2587" t="s">
        <v>298</v>
      </c>
      <c r="AO2587" t="s">
        <v>500</v>
      </c>
    </row>
    <row r="2588" spans="1:41">
      <c r="A2588" s="8">
        <v>46231</v>
      </c>
      <c r="B2588" s="67">
        <v>3961.92</v>
      </c>
      <c r="C2588" s="67">
        <v>-2.56</v>
      </c>
      <c r="D2588" s="67">
        <v>62420</v>
      </c>
      <c r="E2588" s="67">
        <v>-4.22</v>
      </c>
      <c r="F2588" s="69">
        <v>9348</v>
      </c>
      <c r="G2588" t="s">
        <v>110</v>
      </c>
      <c r="H2588">
        <v>0</v>
      </c>
      <c r="I2588" t="s">
        <v>347</v>
      </c>
      <c r="J2588" t="s">
        <v>323</v>
      </c>
      <c r="K2588" t="s">
        <v>290</v>
      </c>
      <c r="L2588">
        <v>407</v>
      </c>
      <c r="M2588">
        <v>-12</v>
      </c>
      <c r="N2588" s="66">
        <v>-2.86E-2</v>
      </c>
      <c r="O2588">
        <v>419</v>
      </c>
      <c r="P2588" s="66">
        <v>-2.86E-2</v>
      </c>
      <c r="Q2588">
        <v>410</v>
      </c>
      <c r="R2588">
        <v>413</v>
      </c>
      <c r="S2588">
        <v>405</v>
      </c>
      <c r="T2588" s="66">
        <v>-7.3000000000000001E-3</v>
      </c>
      <c r="U2588" s="66">
        <v>0</v>
      </c>
      <c r="V2588" s="66">
        <v>-1.4500000000000001E-2</v>
      </c>
      <c r="W2588" s="66">
        <v>4.8999999999999998E-3</v>
      </c>
      <c r="X2588" s="1">
        <v>1494400</v>
      </c>
      <c r="Y2588" s="1">
        <v>609038</v>
      </c>
      <c r="Z2588" s="1">
        <v>59545</v>
      </c>
      <c r="AA2588" t="s">
        <v>552</v>
      </c>
      <c r="AB2588" t="s">
        <v>851</v>
      </c>
      <c r="AC2588">
        <v>0</v>
      </c>
      <c r="AD2588">
        <v>3.95</v>
      </c>
      <c r="AE2588">
        <v>0</v>
      </c>
      <c r="AF2588">
        <v>1.8</v>
      </c>
      <c r="AG2588" s="1">
        <v>18300</v>
      </c>
      <c r="AH2588">
        <v>407</v>
      </c>
      <c r="AI2588" s="1">
        <v>17200</v>
      </c>
      <c r="AJ2588">
        <v>406</v>
      </c>
      <c r="AK2588" s="1">
        <v>11400</v>
      </c>
      <c r="AL2588" s="2">
        <v>0.6381944444444444</v>
      </c>
      <c r="AM2588" s="3">
        <v>46241</v>
      </c>
      <c r="AN2588" t="s">
        <v>298</v>
      </c>
      <c r="AO2588" t="s">
        <v>313</v>
      </c>
    </row>
    <row r="2589" spans="1:41">
      <c r="A2589" s="8">
        <v>46231</v>
      </c>
      <c r="B2589" s="67">
        <v>3961.92</v>
      </c>
      <c r="C2589" s="67">
        <v>-2.56</v>
      </c>
      <c r="D2589" s="67">
        <v>62420</v>
      </c>
      <c r="E2589" s="67">
        <v>-4.22</v>
      </c>
      <c r="F2589" s="69">
        <v>9432</v>
      </c>
      <c r="G2589" t="s">
        <v>111</v>
      </c>
      <c r="H2589">
        <v>0</v>
      </c>
      <c r="I2589" t="s">
        <v>288</v>
      </c>
      <c r="J2589" t="s">
        <v>289</v>
      </c>
      <c r="K2589" t="s">
        <v>295</v>
      </c>
      <c r="L2589">
        <v>156.4</v>
      </c>
      <c r="M2589">
        <v>2.1</v>
      </c>
      <c r="N2589" s="66">
        <v>1.3599999999999999E-2</v>
      </c>
      <c r="O2589">
        <v>154.30000000000001</v>
      </c>
      <c r="P2589" s="66">
        <v>1.3599999999999999E-2</v>
      </c>
      <c r="Q2589">
        <v>155</v>
      </c>
      <c r="R2589">
        <v>156.69999999999999</v>
      </c>
      <c r="S2589">
        <v>154.4</v>
      </c>
      <c r="T2589" s="66">
        <v>8.9999999999999993E-3</v>
      </c>
      <c r="U2589" s="66">
        <v>4.4000000000000003E-3</v>
      </c>
      <c r="V2589" s="66">
        <v>-1.9E-3</v>
      </c>
      <c r="W2589" s="66">
        <v>1.29E-2</v>
      </c>
      <c r="X2589" s="1">
        <v>257707200</v>
      </c>
      <c r="Y2589" s="1">
        <v>40132405</v>
      </c>
      <c r="Z2589" s="1">
        <v>14162069</v>
      </c>
      <c r="AA2589" t="s">
        <v>503</v>
      </c>
      <c r="AB2589" t="s">
        <v>689</v>
      </c>
      <c r="AC2589">
        <v>13.03</v>
      </c>
      <c r="AD2589">
        <v>1.3</v>
      </c>
      <c r="AE2589">
        <v>3.45</v>
      </c>
      <c r="AF2589" t="s">
        <v>230</v>
      </c>
      <c r="AG2589" s="1">
        <v>2260500</v>
      </c>
      <c r="AH2589">
        <v>156.5</v>
      </c>
      <c r="AI2589" s="1">
        <v>1153600</v>
      </c>
      <c r="AJ2589">
        <v>156.4</v>
      </c>
      <c r="AK2589" s="1">
        <v>770800</v>
      </c>
      <c r="AL2589" s="2">
        <v>0.6381944444444444</v>
      </c>
      <c r="AM2589" s="3">
        <v>46240</v>
      </c>
      <c r="AN2589" t="s">
        <v>298</v>
      </c>
      <c r="AO2589" t="s">
        <v>351</v>
      </c>
    </row>
    <row r="2590" spans="1:41">
      <c r="A2590" s="8">
        <v>46231</v>
      </c>
      <c r="B2590" s="67">
        <v>3961.92</v>
      </c>
      <c r="C2590" s="67">
        <v>-2.56</v>
      </c>
      <c r="D2590" s="67">
        <v>62420</v>
      </c>
      <c r="E2590" s="67">
        <v>-4.22</v>
      </c>
      <c r="F2590" s="69">
        <v>9449</v>
      </c>
      <c r="G2590" t="s">
        <v>112</v>
      </c>
      <c r="H2590">
        <v>0</v>
      </c>
      <c r="I2590" t="s">
        <v>288</v>
      </c>
      <c r="J2590" t="s">
        <v>289</v>
      </c>
      <c r="K2590" t="s">
        <v>295</v>
      </c>
      <c r="L2590" s="36">
        <v>4087</v>
      </c>
      <c r="M2590">
        <v>-33</v>
      </c>
      <c r="N2590" s="66">
        <v>-8.0000000000000002E-3</v>
      </c>
      <c r="O2590" s="36">
        <v>4120</v>
      </c>
      <c r="P2590" s="66">
        <v>-8.0000000000000002E-3</v>
      </c>
      <c r="Q2590" s="36">
        <v>4135</v>
      </c>
      <c r="R2590" s="36">
        <v>4168</v>
      </c>
      <c r="S2590" s="36">
        <v>4081</v>
      </c>
      <c r="T2590" s="66">
        <v>-1.1599999999999999E-2</v>
      </c>
      <c r="U2590" s="66">
        <v>-8.6999999999999994E-3</v>
      </c>
      <c r="V2590" s="66">
        <v>-1.9400000000000001E-2</v>
      </c>
      <c r="W2590" s="66">
        <v>1.4E-3</v>
      </c>
      <c r="X2590" s="1">
        <v>580000</v>
      </c>
      <c r="Y2590" s="1">
        <v>2388812</v>
      </c>
      <c r="Z2590" s="1">
        <v>438735</v>
      </c>
      <c r="AA2590" t="s">
        <v>847</v>
      </c>
      <c r="AB2590" t="s">
        <v>506</v>
      </c>
      <c r="AC2590">
        <v>17.329999999999998</v>
      </c>
      <c r="AD2590">
        <v>3.68</v>
      </c>
      <c r="AE2590">
        <v>1.91</v>
      </c>
      <c r="AF2590" t="s">
        <v>230</v>
      </c>
      <c r="AG2590" s="1">
        <v>2300</v>
      </c>
      <c r="AH2590" s="36">
        <v>4090</v>
      </c>
      <c r="AI2590">
        <v>500</v>
      </c>
      <c r="AJ2590" s="36">
        <v>4086</v>
      </c>
      <c r="AK2590">
        <v>300</v>
      </c>
      <c r="AL2590" s="2">
        <v>0.6381944444444444</v>
      </c>
      <c r="AM2590" s="3">
        <v>46248</v>
      </c>
      <c r="AN2590" t="s">
        <v>293</v>
      </c>
      <c r="AO2590" t="s">
        <v>351</v>
      </c>
    </row>
    <row r="2591" spans="1:41">
      <c r="A2591" s="8">
        <v>46231</v>
      </c>
      <c r="B2591" s="67">
        <v>3961.92</v>
      </c>
      <c r="C2591" s="67">
        <v>-2.56</v>
      </c>
      <c r="D2591" s="67">
        <v>62420</v>
      </c>
      <c r="E2591" s="67">
        <v>-4.22</v>
      </c>
      <c r="F2591" s="69">
        <v>9501</v>
      </c>
      <c r="G2591" t="s">
        <v>113</v>
      </c>
      <c r="H2591">
        <v>0</v>
      </c>
      <c r="I2591" t="s">
        <v>288</v>
      </c>
      <c r="J2591" t="s">
        <v>289</v>
      </c>
      <c r="K2591" t="s">
        <v>295</v>
      </c>
      <c r="L2591">
        <v>521.20000000000005</v>
      </c>
      <c r="M2591">
        <v>-15.8</v>
      </c>
      <c r="N2591" s="66">
        <v>-2.9399999999999999E-2</v>
      </c>
      <c r="O2591">
        <v>537</v>
      </c>
      <c r="P2591" s="66">
        <v>-2.9399999999999999E-2</v>
      </c>
      <c r="Q2591">
        <v>533.9</v>
      </c>
      <c r="R2591">
        <v>535.79999999999995</v>
      </c>
      <c r="S2591">
        <v>514.79999999999995</v>
      </c>
      <c r="T2591" s="66">
        <v>-2.3699999999999999E-2</v>
      </c>
      <c r="U2591" s="66">
        <v>-1.66E-2</v>
      </c>
      <c r="V2591" s="66">
        <v>-2.7199999999999998E-2</v>
      </c>
      <c r="W2591" s="66">
        <v>1.24E-2</v>
      </c>
      <c r="X2591" s="1">
        <v>43249900</v>
      </c>
      <c r="Y2591" s="1">
        <v>22697374</v>
      </c>
      <c r="Z2591" s="1">
        <v>837577</v>
      </c>
      <c r="AA2591" t="s">
        <v>507</v>
      </c>
      <c r="AB2591" t="s">
        <v>703</v>
      </c>
      <c r="AC2591">
        <v>3.34</v>
      </c>
      <c r="AD2591">
        <v>0.34</v>
      </c>
      <c r="AE2591">
        <v>0</v>
      </c>
      <c r="AF2591" t="s">
        <v>230</v>
      </c>
      <c r="AG2591" s="1">
        <v>356600</v>
      </c>
      <c r="AH2591">
        <v>521.20000000000005</v>
      </c>
      <c r="AI2591">
        <v>200</v>
      </c>
      <c r="AJ2591">
        <v>521.1</v>
      </c>
      <c r="AK2591" s="1">
        <v>4600</v>
      </c>
      <c r="AL2591" s="2">
        <v>0.6381944444444444</v>
      </c>
      <c r="AM2591" s="3">
        <v>46232</v>
      </c>
      <c r="AN2591" t="s">
        <v>298</v>
      </c>
      <c r="AO2591" t="s">
        <v>509</v>
      </c>
    </row>
    <row r="2592" spans="1:41">
      <c r="A2592" s="8">
        <v>46231</v>
      </c>
      <c r="B2592" s="67">
        <v>3961.92</v>
      </c>
      <c r="C2592" s="67">
        <v>-2.56</v>
      </c>
      <c r="D2592" s="67">
        <v>62420</v>
      </c>
      <c r="E2592" s="67">
        <v>-4.22</v>
      </c>
      <c r="F2592" s="69">
        <v>9531</v>
      </c>
      <c r="G2592" t="s">
        <v>114</v>
      </c>
      <c r="H2592">
        <v>0</v>
      </c>
      <c r="I2592" t="s">
        <v>288</v>
      </c>
      <c r="J2592" t="s">
        <v>289</v>
      </c>
      <c r="K2592" t="s">
        <v>290</v>
      </c>
      <c r="L2592" s="36">
        <v>6232</v>
      </c>
      <c r="M2592">
        <v>-41</v>
      </c>
      <c r="N2592" s="66">
        <v>-6.4999999999999997E-3</v>
      </c>
      <c r="O2592" s="36">
        <v>6273</v>
      </c>
      <c r="P2592" s="66">
        <v>-6.4999999999999997E-3</v>
      </c>
      <c r="Q2592" s="36">
        <v>6243</v>
      </c>
      <c r="R2592" s="36">
        <v>6268</v>
      </c>
      <c r="S2592" s="36">
        <v>6182</v>
      </c>
      <c r="T2592" s="66">
        <v>-1.6999999999999999E-3</v>
      </c>
      <c r="U2592" s="66">
        <v>-2E-3</v>
      </c>
      <c r="V2592" s="66">
        <v>-5.7000000000000002E-3</v>
      </c>
      <c r="W2592" s="66">
        <v>8.0000000000000002E-3</v>
      </c>
      <c r="X2592" s="1">
        <v>552900</v>
      </c>
      <c r="Y2592" s="1">
        <v>3444182</v>
      </c>
      <c r="Z2592" s="1">
        <v>2087466</v>
      </c>
      <c r="AA2592" t="s">
        <v>510</v>
      </c>
      <c r="AB2592" t="s">
        <v>704</v>
      </c>
      <c r="AC2592">
        <v>15.03</v>
      </c>
      <c r="AD2592">
        <v>1.2</v>
      </c>
      <c r="AE2592">
        <v>1.93</v>
      </c>
      <c r="AF2592" t="s">
        <v>230</v>
      </c>
      <c r="AG2592" s="1">
        <v>22100</v>
      </c>
      <c r="AH2592" s="36">
        <v>6232</v>
      </c>
      <c r="AI2592">
        <v>500</v>
      </c>
      <c r="AJ2592" s="36">
        <v>6231</v>
      </c>
      <c r="AK2592">
        <v>500</v>
      </c>
      <c r="AL2592" s="2">
        <v>0.6381944444444444</v>
      </c>
      <c r="AM2592" s="3">
        <v>46233</v>
      </c>
      <c r="AN2592" t="s">
        <v>298</v>
      </c>
      <c r="AO2592" t="s">
        <v>509</v>
      </c>
    </row>
    <row r="2593" spans="1:41">
      <c r="A2593" s="8">
        <v>46231</v>
      </c>
      <c r="B2593" s="67">
        <v>3961.92</v>
      </c>
      <c r="C2593" s="67">
        <v>-2.56</v>
      </c>
      <c r="D2593" s="67">
        <v>62420</v>
      </c>
      <c r="E2593" s="67">
        <v>-4.22</v>
      </c>
      <c r="F2593" s="69">
        <v>9882</v>
      </c>
      <c r="G2593" t="s">
        <v>115</v>
      </c>
      <c r="H2593">
        <v>0</v>
      </c>
      <c r="I2593" t="s">
        <v>288</v>
      </c>
      <c r="J2593" t="s">
        <v>289</v>
      </c>
      <c r="K2593" t="s">
        <v>290</v>
      </c>
      <c r="L2593" s="36">
        <v>1848</v>
      </c>
      <c r="M2593">
        <v>19</v>
      </c>
      <c r="N2593" s="66">
        <v>1.04E-2</v>
      </c>
      <c r="O2593" s="36">
        <v>1829</v>
      </c>
      <c r="P2593" s="66">
        <v>1.03E-2</v>
      </c>
      <c r="Q2593" s="36">
        <v>1840</v>
      </c>
      <c r="R2593" s="36">
        <v>1857</v>
      </c>
      <c r="S2593" s="36">
        <v>1829</v>
      </c>
      <c r="T2593" s="66">
        <v>4.3E-3</v>
      </c>
      <c r="U2593" s="66">
        <v>2.0999999999999999E-3</v>
      </c>
      <c r="V2593" s="66">
        <v>-4.7999999999999996E-3</v>
      </c>
      <c r="W2593" s="66">
        <v>1.03E-2</v>
      </c>
      <c r="X2593" s="1">
        <v>175100</v>
      </c>
      <c r="Y2593" s="1">
        <v>323103</v>
      </c>
      <c r="Z2593" s="1">
        <v>158967</v>
      </c>
      <c r="AA2593" t="s">
        <v>720</v>
      </c>
      <c r="AB2593" t="s">
        <v>513</v>
      </c>
      <c r="AC2593">
        <v>12.05</v>
      </c>
      <c r="AD2593">
        <v>1.27</v>
      </c>
      <c r="AE2593">
        <v>3.68</v>
      </c>
      <c r="AF2593" t="s">
        <v>230</v>
      </c>
      <c r="AG2593">
        <v>0</v>
      </c>
      <c r="AH2593" s="36">
        <v>1848</v>
      </c>
      <c r="AI2593">
        <v>600</v>
      </c>
      <c r="AJ2593" s="36">
        <v>1847</v>
      </c>
      <c r="AK2593" s="1">
        <v>1200</v>
      </c>
      <c r="AL2593" s="2">
        <v>0.6381944444444444</v>
      </c>
      <c r="AM2593" s="3">
        <v>46234</v>
      </c>
      <c r="AN2593" t="s">
        <v>298</v>
      </c>
      <c r="AO2593" t="s">
        <v>322</v>
      </c>
    </row>
    <row r="2594" spans="1:41">
      <c r="F2594" s="69">
        <v>6502</v>
      </c>
      <c r="I2594" t="s">
        <v>514</v>
      </c>
      <c r="P2594" t="s">
        <v>230</v>
      </c>
      <c r="T2594" t="s">
        <v>230</v>
      </c>
      <c r="U2594" t="s">
        <v>230</v>
      </c>
      <c r="V2594" t="s">
        <v>230</v>
      </c>
      <c r="W2594" t="s">
        <v>230</v>
      </c>
      <c r="AF2594" t="s">
        <v>230</v>
      </c>
      <c r="AG2594" t="s">
        <v>230</v>
      </c>
      <c r="AO2594" t="s">
        <v>515</v>
      </c>
    </row>
    <row r="2595" spans="1:41">
      <c r="F2595" s="69">
        <v>5759</v>
      </c>
      <c r="I2595" t="s">
        <v>514</v>
      </c>
      <c r="P2595" t="s">
        <v>230</v>
      </c>
      <c r="T2595" t="s">
        <v>230</v>
      </c>
      <c r="U2595" t="s">
        <v>230</v>
      </c>
      <c r="V2595" t="s">
        <v>230</v>
      </c>
      <c r="W2595" t="s">
        <v>230</v>
      </c>
      <c r="AF2595" t="s">
        <v>230</v>
      </c>
      <c r="AG2595" t="s">
        <v>230</v>
      </c>
      <c r="AO2595" t="s">
        <v>515</v>
      </c>
    </row>
    <row r="2598" spans="1:41">
      <c r="B2598" cm="1">
        <f t="array" ref="B2598">_xll.RssIndexMarket("TOPX", "現在値")</f>
        <v>3952.5</v>
      </c>
      <c r="C2598" cm="1">
        <f t="array" ref="C2598">_xll.RssIndexMarket("TOPX", "前日比率")</f>
        <v>-0.54</v>
      </c>
      <c r="D2598" s="71" cm="1">
        <f t="array" ref="D2598">_xll.RssIndexMarket("N225.FUT01.OS", "現在値")</f>
        <v>61710</v>
      </c>
      <c r="E2598" s="6" cm="1">
        <f t="array" ref="E2598">_xll.RssIndexMarket("N225.FUT01.OS", "前日比率")</f>
        <v>-1.18</v>
      </c>
    </row>
    <row r="2599" spans="1:41">
      <c r="A2599" s="8" t="s">
        <v>0</v>
      </c>
      <c r="B2599" t="s">
        <v>116</v>
      </c>
      <c r="C2599" t="s">
        <v>1</v>
      </c>
      <c r="D2599" t="s">
        <v>2</v>
      </c>
      <c r="E2599" t="s">
        <v>3</v>
      </c>
      <c r="F2599" s="69" t="s">
        <v>4</v>
      </c>
      <c r="G2599" t="s">
        <v>5</v>
      </c>
      <c r="H2599" t="s">
        <v>268</v>
      </c>
      <c r="I2599" t="s">
        <v>269</v>
      </c>
      <c r="J2599" t="s">
        <v>270</v>
      </c>
      <c r="K2599" t="s">
        <v>271</v>
      </c>
      <c r="L2599" t="s">
        <v>6</v>
      </c>
      <c r="M2599" t="s">
        <v>7</v>
      </c>
      <c r="N2599" t="s">
        <v>8</v>
      </c>
      <c r="O2599" t="s">
        <v>9</v>
      </c>
      <c r="P2599" t="s">
        <v>272</v>
      </c>
      <c r="Q2599" t="s">
        <v>10</v>
      </c>
      <c r="R2599" t="s">
        <v>11</v>
      </c>
      <c r="S2599" t="s">
        <v>12</v>
      </c>
      <c r="T2599" t="s">
        <v>273</v>
      </c>
      <c r="U2599" t="s">
        <v>274</v>
      </c>
      <c r="V2599" t="s">
        <v>275</v>
      </c>
      <c r="W2599" t="s">
        <v>276</v>
      </c>
      <c r="X2599" t="s">
        <v>13</v>
      </c>
      <c r="Y2599" t="s">
        <v>277</v>
      </c>
      <c r="Z2599" t="s">
        <v>278</v>
      </c>
      <c r="AA2599" t="s">
        <v>14</v>
      </c>
      <c r="AB2599" t="s">
        <v>15</v>
      </c>
      <c r="AC2599" t="s">
        <v>279</v>
      </c>
      <c r="AD2599" t="s">
        <v>280</v>
      </c>
      <c r="AE2599" t="s">
        <v>281</v>
      </c>
      <c r="AF2599" t="s">
        <v>282</v>
      </c>
      <c r="AG2599" t="s">
        <v>283</v>
      </c>
      <c r="AH2599" t="s">
        <v>284</v>
      </c>
      <c r="AI2599" t="s">
        <v>16</v>
      </c>
      <c r="AJ2599" t="s">
        <v>17</v>
      </c>
      <c r="AK2599" t="s">
        <v>18</v>
      </c>
      <c r="AL2599" t="s">
        <v>19</v>
      </c>
      <c r="AM2599" t="s">
        <v>20</v>
      </c>
      <c r="AN2599" t="s">
        <v>285</v>
      </c>
      <c r="AO2599" t="s">
        <v>286</v>
      </c>
    </row>
    <row r="2600" spans="1:41">
      <c r="A2600" s="8">
        <v>46232</v>
      </c>
      <c r="B2600" s="67">
        <v>3968.51</v>
      </c>
      <c r="C2600" s="67">
        <v>0.12</v>
      </c>
      <c r="D2600" s="67">
        <v>61290</v>
      </c>
      <c r="E2600" s="67">
        <v>-1.78</v>
      </c>
      <c r="F2600" s="69">
        <v>1605</v>
      </c>
      <c r="G2600" t="s">
        <v>21</v>
      </c>
      <c r="H2600">
        <v>0</v>
      </c>
      <c r="I2600" t="s">
        <v>288</v>
      </c>
      <c r="J2600" t="s">
        <v>289</v>
      </c>
      <c r="K2600" t="s">
        <v>295</v>
      </c>
      <c r="L2600" s="36">
        <v>3639</v>
      </c>
      <c r="M2600">
        <v>73</v>
      </c>
      <c r="N2600" s="66">
        <v>2.0500000000000001E-2</v>
      </c>
      <c r="O2600" s="36">
        <v>3566</v>
      </c>
      <c r="P2600" s="66">
        <v>2.0400000000000001E-2</v>
      </c>
      <c r="Q2600" s="36">
        <v>3555</v>
      </c>
      <c r="R2600" s="36">
        <v>3651</v>
      </c>
      <c r="S2600" s="36">
        <v>3555</v>
      </c>
      <c r="T2600" s="66">
        <v>2.3599999999999999E-2</v>
      </c>
      <c r="U2600" s="66">
        <v>6.6E-3</v>
      </c>
      <c r="V2600" s="66">
        <v>-3.2000000000000002E-3</v>
      </c>
      <c r="W2600" s="66">
        <v>2.3599999999999999E-2</v>
      </c>
      <c r="X2600" s="1">
        <v>3006800</v>
      </c>
      <c r="Y2600" s="1">
        <v>10862770</v>
      </c>
      <c r="Z2600" s="1">
        <v>4581996</v>
      </c>
      <c r="AA2600" t="s">
        <v>291</v>
      </c>
      <c r="AB2600" t="s">
        <v>292</v>
      </c>
      <c r="AC2600">
        <v>9.39</v>
      </c>
      <c r="AD2600">
        <v>0.89</v>
      </c>
      <c r="AE2600">
        <v>2.97</v>
      </c>
      <c r="AF2600" t="s">
        <v>230</v>
      </c>
      <c r="AG2600" s="1">
        <v>303400</v>
      </c>
      <c r="AH2600" s="36">
        <v>3640</v>
      </c>
      <c r="AI2600" s="1">
        <v>1600</v>
      </c>
      <c r="AJ2600" s="36">
        <v>3638</v>
      </c>
      <c r="AK2600">
        <v>900</v>
      </c>
      <c r="AL2600" s="2">
        <v>0.63611111111111107</v>
      </c>
      <c r="AM2600" s="3">
        <v>46241</v>
      </c>
      <c r="AN2600" t="s">
        <v>293</v>
      </c>
      <c r="AO2600" t="s">
        <v>294</v>
      </c>
    </row>
    <row r="2601" spans="1:41">
      <c r="A2601" s="8">
        <v>46232</v>
      </c>
      <c r="B2601" s="67">
        <v>3968.51</v>
      </c>
      <c r="C2601" s="67">
        <v>0.12</v>
      </c>
      <c r="D2601" s="67">
        <v>61290</v>
      </c>
      <c r="E2601" s="67">
        <v>-1.78</v>
      </c>
      <c r="F2601" s="69">
        <v>1833</v>
      </c>
      <c r="G2601" t="s">
        <v>24</v>
      </c>
      <c r="H2601">
        <v>0</v>
      </c>
      <c r="I2601" t="s">
        <v>288</v>
      </c>
      <c r="J2601" t="s">
        <v>289</v>
      </c>
      <c r="K2601" t="s">
        <v>295</v>
      </c>
      <c r="L2601" s="36">
        <v>5770</v>
      </c>
      <c r="M2601">
        <v>-80</v>
      </c>
      <c r="N2601" s="66">
        <v>-1.37E-2</v>
      </c>
      <c r="O2601" s="36">
        <v>5850</v>
      </c>
      <c r="P2601" s="66">
        <v>-1.3599999999999999E-2</v>
      </c>
      <c r="Q2601" s="36">
        <v>5900</v>
      </c>
      <c r="R2601" s="36">
        <v>5900</v>
      </c>
      <c r="S2601" s="36">
        <v>5710</v>
      </c>
      <c r="T2601" s="66">
        <v>-2.1999999999999999E-2</v>
      </c>
      <c r="U2601" s="66">
        <v>-1.6999999999999999E-3</v>
      </c>
      <c r="V2601" s="66">
        <v>-2.1999999999999999E-2</v>
      </c>
      <c r="W2601" s="66">
        <v>1.0500000000000001E-2</v>
      </c>
      <c r="X2601" s="1">
        <v>148200</v>
      </c>
      <c r="Y2601" s="1">
        <v>856999</v>
      </c>
      <c r="Z2601" s="1">
        <v>223098</v>
      </c>
      <c r="AA2601" t="s">
        <v>296</v>
      </c>
      <c r="AB2601" t="s">
        <v>572</v>
      </c>
      <c r="AC2601">
        <v>13.44</v>
      </c>
      <c r="AD2601">
        <v>1.05</v>
      </c>
      <c r="AE2601">
        <v>5.2</v>
      </c>
      <c r="AF2601">
        <v>3.4</v>
      </c>
      <c r="AG2601" s="1">
        <v>1200</v>
      </c>
      <c r="AH2601" s="36">
        <v>5780</v>
      </c>
      <c r="AI2601" s="1">
        <v>1300</v>
      </c>
      <c r="AJ2601" s="36">
        <v>5770</v>
      </c>
      <c r="AK2601" s="1">
        <v>1800</v>
      </c>
      <c r="AL2601" s="2">
        <v>0.63472222222222219</v>
      </c>
      <c r="AM2601" s="3">
        <v>46241</v>
      </c>
      <c r="AN2601" t="s">
        <v>298</v>
      </c>
      <c r="AO2601" t="s">
        <v>299</v>
      </c>
    </row>
    <row r="2602" spans="1:41">
      <c r="A2602" s="8">
        <v>46232</v>
      </c>
      <c r="B2602" s="67">
        <v>3968.51</v>
      </c>
      <c r="C2602" s="67">
        <v>0.12</v>
      </c>
      <c r="D2602" s="67">
        <v>61290</v>
      </c>
      <c r="E2602" s="67">
        <v>-1.78</v>
      </c>
      <c r="F2602" s="69">
        <v>1911</v>
      </c>
      <c r="G2602" t="s">
        <v>25</v>
      </c>
      <c r="H2602">
        <v>0</v>
      </c>
      <c r="I2602" t="s">
        <v>288</v>
      </c>
      <c r="J2602" t="s">
        <v>289</v>
      </c>
      <c r="K2602" t="s">
        <v>290</v>
      </c>
      <c r="L2602" s="36">
        <v>1404</v>
      </c>
      <c r="M2602">
        <v>29.5</v>
      </c>
      <c r="N2602" s="66">
        <v>2.1499999999999998E-2</v>
      </c>
      <c r="O2602" s="36">
        <v>1374.5</v>
      </c>
      <c r="P2602" s="66">
        <v>2.1399999999999999E-2</v>
      </c>
      <c r="Q2602" s="36">
        <v>1389</v>
      </c>
      <c r="R2602" s="36">
        <v>1413</v>
      </c>
      <c r="S2602" s="36">
        <v>1381.5</v>
      </c>
      <c r="T2602" s="66">
        <v>1.0699999999999999E-2</v>
      </c>
      <c r="U2602" s="66">
        <v>2.3999999999999998E-3</v>
      </c>
      <c r="V2602" s="66">
        <v>-6.3E-3</v>
      </c>
      <c r="W2602" s="66">
        <v>1.6199999999999999E-2</v>
      </c>
      <c r="X2602" s="1">
        <v>3191400</v>
      </c>
      <c r="Y2602" s="1">
        <v>4469928</v>
      </c>
      <c r="Z2602" s="1">
        <v>868467</v>
      </c>
      <c r="AA2602" t="s">
        <v>300</v>
      </c>
      <c r="AB2602" t="s">
        <v>301</v>
      </c>
      <c r="AC2602">
        <v>8.94</v>
      </c>
      <c r="AD2602">
        <v>0.85</v>
      </c>
      <c r="AE2602">
        <v>3.56</v>
      </c>
      <c r="AF2602" t="s">
        <v>230</v>
      </c>
      <c r="AG2602" s="1">
        <v>282100</v>
      </c>
      <c r="AH2602" s="36">
        <v>1404</v>
      </c>
      <c r="AI2602" s="1">
        <v>2100</v>
      </c>
      <c r="AJ2602" s="36">
        <v>1403.5</v>
      </c>
      <c r="AK2602" s="1">
        <v>2600</v>
      </c>
      <c r="AL2602" s="2">
        <v>0.63611111111111107</v>
      </c>
      <c r="AM2602" s="3">
        <v>46241</v>
      </c>
      <c r="AN2602" t="s">
        <v>293</v>
      </c>
      <c r="AO2602" t="s">
        <v>299</v>
      </c>
    </row>
    <row r="2603" spans="1:41">
      <c r="A2603" s="8">
        <v>46232</v>
      </c>
      <c r="B2603" s="67">
        <v>3968.51</v>
      </c>
      <c r="C2603" s="67">
        <v>0.12</v>
      </c>
      <c r="D2603" s="67">
        <v>61290</v>
      </c>
      <c r="E2603" s="67">
        <v>-1.78</v>
      </c>
      <c r="F2603" s="69">
        <v>1925</v>
      </c>
      <c r="G2603" t="s">
        <v>26</v>
      </c>
      <c r="H2603">
        <v>0</v>
      </c>
      <c r="I2603" t="s">
        <v>288</v>
      </c>
      <c r="J2603" t="s">
        <v>289</v>
      </c>
      <c r="K2603" t="s">
        <v>290</v>
      </c>
      <c r="L2603" s="36">
        <v>4902</v>
      </c>
      <c r="M2603">
        <v>137</v>
      </c>
      <c r="N2603" s="66">
        <v>2.8799999999999999E-2</v>
      </c>
      <c r="O2603" s="36">
        <v>4765</v>
      </c>
      <c r="P2603" s="66">
        <v>2.87E-2</v>
      </c>
      <c r="Q2603" s="36">
        <v>4820</v>
      </c>
      <c r="R2603" s="36">
        <v>4929</v>
      </c>
      <c r="S2603" s="36">
        <v>4789</v>
      </c>
      <c r="T2603" s="66">
        <v>1.7000000000000001E-2</v>
      </c>
      <c r="U2603" s="66">
        <v>8.0000000000000004E-4</v>
      </c>
      <c r="V2603" s="66">
        <v>-5.4000000000000003E-3</v>
      </c>
      <c r="W2603" s="66">
        <v>2.35E-2</v>
      </c>
      <c r="X2603" s="1">
        <v>2043900</v>
      </c>
      <c r="Y2603" s="1">
        <v>9960271</v>
      </c>
      <c r="Z2603" s="1">
        <v>3233536</v>
      </c>
      <c r="AA2603" t="s">
        <v>302</v>
      </c>
      <c r="AB2603" t="s">
        <v>573</v>
      </c>
      <c r="AC2603">
        <v>13.37</v>
      </c>
      <c r="AD2603">
        <v>1.04</v>
      </c>
      <c r="AE2603">
        <v>3.59</v>
      </c>
      <c r="AF2603" t="s">
        <v>230</v>
      </c>
      <c r="AG2603" s="1">
        <v>20800</v>
      </c>
      <c r="AH2603" s="36">
        <v>4902</v>
      </c>
      <c r="AI2603" s="1">
        <v>1100</v>
      </c>
      <c r="AJ2603" s="36">
        <v>4901</v>
      </c>
      <c r="AK2603">
        <v>400</v>
      </c>
      <c r="AL2603" s="2">
        <v>0.63611111111111107</v>
      </c>
      <c r="AM2603" s="3">
        <v>46240</v>
      </c>
      <c r="AN2603" t="s">
        <v>298</v>
      </c>
      <c r="AO2603" t="s">
        <v>299</v>
      </c>
    </row>
    <row r="2604" spans="1:41">
      <c r="A2604" s="8">
        <v>46232</v>
      </c>
      <c r="B2604" s="67">
        <v>3968.51</v>
      </c>
      <c r="C2604" s="67">
        <v>0.12</v>
      </c>
      <c r="D2604" s="67">
        <v>61290</v>
      </c>
      <c r="E2604" s="67">
        <v>-1.78</v>
      </c>
      <c r="F2604" s="69">
        <v>1928</v>
      </c>
      <c r="G2604" t="s">
        <v>27</v>
      </c>
      <c r="H2604">
        <v>0</v>
      </c>
      <c r="I2604" t="s">
        <v>288</v>
      </c>
      <c r="J2604" t="s">
        <v>289</v>
      </c>
      <c r="K2604" t="s">
        <v>295</v>
      </c>
      <c r="L2604" s="36">
        <v>3747</v>
      </c>
      <c r="M2604">
        <v>90</v>
      </c>
      <c r="N2604" s="66">
        <v>2.46E-2</v>
      </c>
      <c r="O2604" s="36">
        <v>3657</v>
      </c>
      <c r="P2604" s="66">
        <v>2.46E-2</v>
      </c>
      <c r="Q2604" s="36">
        <v>3696</v>
      </c>
      <c r="R2604" s="36">
        <v>3767</v>
      </c>
      <c r="S2604" s="36">
        <v>3676</v>
      </c>
      <c r="T2604" s="66">
        <v>1.37E-2</v>
      </c>
      <c r="U2604" s="66">
        <v>1.8E-3</v>
      </c>
      <c r="V2604" s="66">
        <v>-5.3E-3</v>
      </c>
      <c r="W2604" s="66">
        <v>1.9300000000000001E-2</v>
      </c>
      <c r="X2604" s="1">
        <v>3748800</v>
      </c>
      <c r="Y2604" s="1">
        <v>13976191</v>
      </c>
      <c r="Z2604" s="1">
        <v>2441491</v>
      </c>
      <c r="AA2604" t="s">
        <v>304</v>
      </c>
      <c r="AB2604" t="s">
        <v>574</v>
      </c>
      <c r="AC2604">
        <v>11.14</v>
      </c>
      <c r="AD2604">
        <v>1.1299999999999999</v>
      </c>
      <c r="AE2604">
        <v>3.87</v>
      </c>
      <c r="AF2604" t="s">
        <v>230</v>
      </c>
      <c r="AG2604" s="1">
        <v>224700</v>
      </c>
      <c r="AH2604" s="36">
        <v>3748</v>
      </c>
      <c r="AI2604" s="1">
        <v>10200</v>
      </c>
      <c r="AJ2604" s="36">
        <v>3747</v>
      </c>
      <c r="AK2604" s="1">
        <v>2400</v>
      </c>
      <c r="AL2604" s="2">
        <v>0.63611111111111107</v>
      </c>
      <c r="AN2604" t="s">
        <v>306</v>
      </c>
      <c r="AO2604" t="s">
        <v>299</v>
      </c>
    </row>
    <row r="2605" spans="1:41">
      <c r="A2605" s="8">
        <v>46232</v>
      </c>
      <c r="B2605" s="67">
        <v>3968.51</v>
      </c>
      <c r="C2605" s="67">
        <v>0.12</v>
      </c>
      <c r="D2605" s="67">
        <v>61290</v>
      </c>
      <c r="E2605" s="67">
        <v>-1.78</v>
      </c>
      <c r="F2605" s="69">
        <v>1929</v>
      </c>
      <c r="G2605" t="s">
        <v>28</v>
      </c>
      <c r="H2605">
        <v>0</v>
      </c>
      <c r="I2605" t="s">
        <v>288</v>
      </c>
      <c r="J2605" t="s">
        <v>289</v>
      </c>
      <c r="K2605" t="s">
        <v>290</v>
      </c>
      <c r="L2605" s="36">
        <v>1167</v>
      </c>
      <c r="M2605">
        <v>28</v>
      </c>
      <c r="N2605" s="66">
        <v>2.46E-2</v>
      </c>
      <c r="O2605" s="36">
        <v>1139</v>
      </c>
      <c r="P2605" s="66">
        <v>2.4500000000000001E-2</v>
      </c>
      <c r="Q2605" s="36">
        <v>1204</v>
      </c>
      <c r="R2605" s="36">
        <v>1212</v>
      </c>
      <c r="S2605" s="36">
        <v>1154</v>
      </c>
      <c r="T2605" s="66">
        <v>-3.0700000000000002E-2</v>
      </c>
      <c r="U2605" s="66">
        <v>2.5000000000000001E-3</v>
      </c>
      <c r="V2605" s="66">
        <v>-3.7100000000000001E-2</v>
      </c>
      <c r="W2605" s="66">
        <v>1.12E-2</v>
      </c>
      <c r="X2605" s="1">
        <v>279200</v>
      </c>
      <c r="Y2605" s="1">
        <v>329283</v>
      </c>
      <c r="Z2605" s="1">
        <v>48775</v>
      </c>
      <c r="AA2605" t="s">
        <v>307</v>
      </c>
      <c r="AB2605" t="s">
        <v>575</v>
      </c>
      <c r="AC2605">
        <v>13.18</v>
      </c>
      <c r="AD2605">
        <v>1.29</v>
      </c>
      <c r="AE2605">
        <v>4.28</v>
      </c>
      <c r="AF2605" t="s">
        <v>230</v>
      </c>
      <c r="AG2605" s="1">
        <v>14500</v>
      </c>
      <c r="AH2605" s="36">
        <v>1168</v>
      </c>
      <c r="AI2605">
        <v>800</v>
      </c>
      <c r="AJ2605" s="36">
        <v>1167</v>
      </c>
      <c r="AK2605">
        <v>700</v>
      </c>
      <c r="AL2605" s="2">
        <v>0.63541666666666663</v>
      </c>
      <c r="AM2605" s="3">
        <v>46241</v>
      </c>
      <c r="AN2605" t="s">
        <v>298</v>
      </c>
      <c r="AO2605" t="s">
        <v>299</v>
      </c>
    </row>
    <row r="2606" spans="1:41">
      <c r="A2606" s="8">
        <v>46232</v>
      </c>
      <c r="B2606" s="67">
        <v>3968.51</v>
      </c>
      <c r="C2606" s="67">
        <v>0.12</v>
      </c>
      <c r="D2606" s="67">
        <v>61290</v>
      </c>
      <c r="E2606" s="67">
        <v>-1.78</v>
      </c>
      <c r="F2606" s="69">
        <v>1963</v>
      </c>
      <c r="G2606" t="s">
        <v>29</v>
      </c>
      <c r="H2606">
        <v>0</v>
      </c>
      <c r="I2606" t="s">
        <v>288</v>
      </c>
      <c r="J2606" t="s">
        <v>289</v>
      </c>
      <c r="K2606" t="s">
        <v>295</v>
      </c>
      <c r="L2606" s="36">
        <v>2202.5</v>
      </c>
      <c r="M2606">
        <v>-91.5</v>
      </c>
      <c r="N2606" s="66">
        <v>-3.9899999999999998E-2</v>
      </c>
      <c r="O2606" s="36">
        <v>2294</v>
      </c>
      <c r="P2606" s="66">
        <v>-3.9800000000000002E-2</v>
      </c>
      <c r="Q2606" s="36">
        <v>2329</v>
      </c>
      <c r="R2606" s="36">
        <v>2329</v>
      </c>
      <c r="S2606" s="36">
        <v>2184</v>
      </c>
      <c r="T2606" s="66">
        <v>-5.4300000000000001E-2</v>
      </c>
      <c r="U2606" s="66">
        <v>-1.41E-2</v>
      </c>
      <c r="V2606" s="66">
        <v>-5.4300000000000001E-2</v>
      </c>
      <c r="W2606" s="66">
        <v>8.3999999999999995E-3</v>
      </c>
      <c r="X2606" s="1">
        <v>1743700</v>
      </c>
      <c r="Y2606" s="1">
        <v>3896898</v>
      </c>
      <c r="Z2606" s="1">
        <v>538055</v>
      </c>
      <c r="AA2606" t="s">
        <v>309</v>
      </c>
      <c r="AB2606" t="s">
        <v>310</v>
      </c>
      <c r="AC2606">
        <v>11.59</v>
      </c>
      <c r="AD2606">
        <v>1.24</v>
      </c>
      <c r="AE2606">
        <v>2.36</v>
      </c>
      <c r="AF2606" t="s">
        <v>230</v>
      </c>
      <c r="AG2606" s="1">
        <v>32500</v>
      </c>
      <c r="AH2606" s="36">
        <v>2203</v>
      </c>
      <c r="AI2606">
        <v>300</v>
      </c>
      <c r="AJ2606" s="36">
        <v>2202</v>
      </c>
      <c r="AK2606">
        <v>600</v>
      </c>
      <c r="AL2606" s="2">
        <v>0.63611111111111107</v>
      </c>
      <c r="AM2606" s="3">
        <v>46241</v>
      </c>
      <c r="AN2606" t="s">
        <v>298</v>
      </c>
      <c r="AO2606" t="s">
        <v>299</v>
      </c>
    </row>
    <row r="2607" spans="1:41">
      <c r="A2607" s="8">
        <v>46232</v>
      </c>
      <c r="B2607" s="67">
        <v>3968.51</v>
      </c>
      <c r="C2607" s="67">
        <v>0.12</v>
      </c>
      <c r="D2607" s="67">
        <v>61290</v>
      </c>
      <c r="E2607" s="67">
        <v>-1.78</v>
      </c>
      <c r="F2607" s="69">
        <v>2124</v>
      </c>
      <c r="G2607" t="s">
        <v>30</v>
      </c>
      <c r="H2607">
        <v>0</v>
      </c>
      <c r="I2607" t="s">
        <v>288</v>
      </c>
      <c r="J2607" t="s">
        <v>289</v>
      </c>
      <c r="K2607" t="s">
        <v>295</v>
      </c>
      <c r="L2607">
        <v>988</v>
      </c>
      <c r="M2607">
        <v>36</v>
      </c>
      <c r="N2607" s="66">
        <v>3.78E-2</v>
      </c>
      <c r="O2607">
        <v>952</v>
      </c>
      <c r="P2607" s="66">
        <v>3.78E-2</v>
      </c>
      <c r="Q2607">
        <v>966</v>
      </c>
      <c r="R2607">
        <v>996</v>
      </c>
      <c r="S2607">
        <v>951</v>
      </c>
      <c r="T2607" s="66">
        <v>2.2700000000000001E-2</v>
      </c>
      <c r="U2607" s="66">
        <v>0</v>
      </c>
      <c r="V2607" s="66">
        <v>-8.0000000000000002E-3</v>
      </c>
      <c r="W2607" s="66">
        <v>3.8899999999999997E-2</v>
      </c>
      <c r="X2607" s="1">
        <v>589300</v>
      </c>
      <c r="Y2607" s="1">
        <v>578528</v>
      </c>
      <c r="Z2607" s="1">
        <v>163570</v>
      </c>
      <c r="AA2607" t="s">
        <v>311</v>
      </c>
      <c r="AB2607" t="s">
        <v>312</v>
      </c>
      <c r="AC2607">
        <v>18.260000000000002</v>
      </c>
      <c r="AD2607">
        <v>7</v>
      </c>
      <c r="AE2607">
        <v>3.85</v>
      </c>
      <c r="AF2607" t="s">
        <v>230</v>
      </c>
      <c r="AG2607" s="1">
        <v>37200</v>
      </c>
      <c r="AH2607">
        <v>989</v>
      </c>
      <c r="AI2607" s="1">
        <v>1700</v>
      </c>
      <c r="AJ2607">
        <v>988</v>
      </c>
      <c r="AK2607" s="1">
        <v>2700</v>
      </c>
      <c r="AL2607" s="2">
        <v>0.63541666666666663</v>
      </c>
      <c r="AM2607" s="3">
        <v>46246</v>
      </c>
      <c r="AN2607" t="s">
        <v>293</v>
      </c>
      <c r="AO2607" t="s">
        <v>313</v>
      </c>
    </row>
    <row r="2608" spans="1:41">
      <c r="A2608" s="8">
        <v>46232</v>
      </c>
      <c r="B2608" s="67">
        <v>3968.51</v>
      </c>
      <c r="C2608" s="67">
        <v>0.12</v>
      </c>
      <c r="D2608" s="67">
        <v>61290</v>
      </c>
      <c r="E2608" s="67">
        <v>-1.78</v>
      </c>
      <c r="F2608" s="69">
        <v>2162</v>
      </c>
      <c r="G2608" t="s">
        <v>31</v>
      </c>
      <c r="H2608">
        <v>0</v>
      </c>
      <c r="I2608" t="s">
        <v>314</v>
      </c>
      <c r="J2608" t="s">
        <v>289</v>
      </c>
      <c r="K2608" t="s">
        <v>295</v>
      </c>
      <c r="L2608">
        <v>536</v>
      </c>
      <c r="M2608">
        <v>0</v>
      </c>
      <c r="N2608" s="66">
        <v>0</v>
      </c>
      <c r="O2608">
        <v>536</v>
      </c>
      <c r="P2608" s="66">
        <v>0</v>
      </c>
      <c r="Q2608">
        <v>536</v>
      </c>
      <c r="R2608">
        <v>536</v>
      </c>
      <c r="S2608">
        <v>536</v>
      </c>
      <c r="T2608" s="66">
        <v>0</v>
      </c>
      <c r="U2608" t="s">
        <v>230</v>
      </c>
      <c r="V2608" s="66">
        <v>0</v>
      </c>
      <c r="W2608" s="66">
        <v>0</v>
      </c>
      <c r="X2608">
        <v>100</v>
      </c>
      <c r="Y2608">
        <v>54</v>
      </c>
      <c r="Z2608" s="1">
        <v>11583</v>
      </c>
      <c r="AA2608" t="s">
        <v>685</v>
      </c>
      <c r="AB2608" t="s">
        <v>316</v>
      </c>
      <c r="AC2608">
        <v>31.16</v>
      </c>
      <c r="AD2608">
        <v>2.04</v>
      </c>
      <c r="AE2608">
        <v>0</v>
      </c>
      <c r="AF2608">
        <v>0.6</v>
      </c>
      <c r="AG2608">
        <v>0</v>
      </c>
      <c r="AH2608">
        <v>537</v>
      </c>
      <c r="AI2608">
        <v>300</v>
      </c>
      <c r="AJ2608">
        <v>536</v>
      </c>
      <c r="AK2608" s="1">
        <v>78400</v>
      </c>
      <c r="AL2608" s="2">
        <v>0.40902777777777777</v>
      </c>
      <c r="AM2608" s="3">
        <v>46241</v>
      </c>
      <c r="AN2608" t="s">
        <v>298</v>
      </c>
      <c r="AO2608" t="s">
        <v>313</v>
      </c>
    </row>
    <row r="2609" spans="1:41">
      <c r="A2609" s="8">
        <v>46232</v>
      </c>
      <c r="B2609" s="67">
        <v>3968.51</v>
      </c>
      <c r="C2609" s="67">
        <v>0.12</v>
      </c>
      <c r="D2609" s="67">
        <v>61290</v>
      </c>
      <c r="E2609" s="67">
        <v>-1.78</v>
      </c>
      <c r="F2609" s="69">
        <v>2229</v>
      </c>
      <c r="G2609" t="s">
        <v>32</v>
      </c>
      <c r="H2609">
        <v>0</v>
      </c>
      <c r="I2609" t="s">
        <v>288</v>
      </c>
      <c r="J2609" t="s">
        <v>289</v>
      </c>
      <c r="K2609" t="s">
        <v>290</v>
      </c>
      <c r="L2609" s="36">
        <v>3192</v>
      </c>
      <c r="M2609">
        <v>131</v>
      </c>
      <c r="N2609" s="66">
        <v>4.2799999999999998E-2</v>
      </c>
      <c r="O2609" s="36">
        <v>3061</v>
      </c>
      <c r="P2609" s="66">
        <v>4.2700000000000002E-2</v>
      </c>
      <c r="Q2609" s="36">
        <v>3097</v>
      </c>
      <c r="R2609" s="36">
        <v>3209</v>
      </c>
      <c r="S2609" s="36">
        <v>3078</v>
      </c>
      <c r="T2609" s="66">
        <v>3.0599999999999999E-2</v>
      </c>
      <c r="U2609" s="66">
        <v>5.5999999999999999E-3</v>
      </c>
      <c r="V2609" s="66">
        <v>-5.1999999999999998E-3</v>
      </c>
      <c r="W2609" s="66">
        <v>3.6999999999999998E-2</v>
      </c>
      <c r="X2609" s="1">
        <v>421200</v>
      </c>
      <c r="Y2609" s="1">
        <v>1331028</v>
      </c>
      <c r="Z2609" s="1">
        <v>427503</v>
      </c>
      <c r="AA2609" t="s">
        <v>317</v>
      </c>
      <c r="AB2609" t="s">
        <v>660</v>
      </c>
      <c r="AC2609">
        <v>22.3</v>
      </c>
      <c r="AD2609">
        <v>1.84</v>
      </c>
      <c r="AE2609">
        <v>2.16</v>
      </c>
      <c r="AF2609" t="s">
        <v>230</v>
      </c>
      <c r="AG2609" s="1">
        <v>3300</v>
      </c>
      <c r="AH2609" s="36">
        <v>3193</v>
      </c>
      <c r="AI2609">
        <v>400</v>
      </c>
      <c r="AJ2609" s="36">
        <v>3190</v>
      </c>
      <c r="AK2609" s="1">
        <v>1300</v>
      </c>
      <c r="AL2609" s="2">
        <v>0.63541666666666663</v>
      </c>
      <c r="AM2609" s="3">
        <v>46233</v>
      </c>
      <c r="AN2609" t="s">
        <v>298</v>
      </c>
      <c r="AO2609" t="s">
        <v>319</v>
      </c>
    </row>
    <row r="2610" spans="1:41">
      <c r="A2610" s="8">
        <v>46232</v>
      </c>
      <c r="B2610" s="67">
        <v>3968.51</v>
      </c>
      <c r="C2610" s="67">
        <v>0.12</v>
      </c>
      <c r="D2610" s="67">
        <v>61290</v>
      </c>
      <c r="E2610" s="67">
        <v>-1.78</v>
      </c>
      <c r="F2610" s="69">
        <v>2768</v>
      </c>
      <c r="G2610" t="s">
        <v>33</v>
      </c>
      <c r="H2610">
        <v>0</v>
      </c>
      <c r="I2610" t="s">
        <v>288</v>
      </c>
      <c r="J2610" t="s">
        <v>289</v>
      </c>
      <c r="K2610" t="s">
        <v>295</v>
      </c>
      <c r="L2610" s="36">
        <v>5312</v>
      </c>
      <c r="M2610">
        <v>-47</v>
      </c>
      <c r="N2610" s="66">
        <v>-8.8000000000000005E-3</v>
      </c>
      <c r="O2610" s="36">
        <v>5359</v>
      </c>
      <c r="P2610" s="66">
        <v>-8.6999999999999994E-3</v>
      </c>
      <c r="Q2610" s="36">
        <v>5400</v>
      </c>
      <c r="R2610" s="36">
        <v>5412</v>
      </c>
      <c r="S2610" s="36">
        <v>5243</v>
      </c>
      <c r="T2610" s="66">
        <v>-1.6199999999999999E-2</v>
      </c>
      <c r="U2610" s="66">
        <v>1.2999999999999999E-3</v>
      </c>
      <c r="V2610" s="66">
        <v>-1.84E-2</v>
      </c>
      <c r="W2610" s="66">
        <v>1.3100000000000001E-2</v>
      </c>
      <c r="X2610" s="1">
        <v>1271800</v>
      </c>
      <c r="Y2610" s="1">
        <v>6737361</v>
      </c>
      <c r="Z2610" s="1">
        <v>1115520</v>
      </c>
      <c r="AA2610" t="s">
        <v>320</v>
      </c>
      <c r="AB2610" t="s">
        <v>321</v>
      </c>
      <c r="AC2610">
        <v>8.5</v>
      </c>
      <c r="AD2610">
        <v>1.01</v>
      </c>
      <c r="AE2610">
        <v>3.39</v>
      </c>
      <c r="AF2610" t="s">
        <v>230</v>
      </c>
      <c r="AG2610" s="1">
        <v>174900</v>
      </c>
      <c r="AH2610" s="36">
        <v>5314</v>
      </c>
      <c r="AI2610">
        <v>600</v>
      </c>
      <c r="AJ2610" s="36">
        <v>5312</v>
      </c>
      <c r="AK2610">
        <v>100</v>
      </c>
      <c r="AL2610" s="2">
        <v>0.63611111111111107</v>
      </c>
      <c r="AM2610" s="3">
        <v>46234</v>
      </c>
      <c r="AN2610" t="s">
        <v>298</v>
      </c>
      <c r="AO2610" t="s">
        <v>322</v>
      </c>
    </row>
    <row r="2611" spans="1:41">
      <c r="A2611" s="8">
        <v>46232</v>
      </c>
      <c r="B2611" s="67">
        <v>3968.51</v>
      </c>
      <c r="C2611" s="67">
        <v>0.12</v>
      </c>
      <c r="D2611" s="67">
        <v>61290</v>
      </c>
      <c r="E2611" s="67">
        <v>-1.78</v>
      </c>
      <c r="F2611" s="69">
        <v>2769</v>
      </c>
      <c r="G2611" t="s">
        <v>34</v>
      </c>
      <c r="H2611">
        <v>0</v>
      </c>
      <c r="I2611" t="s">
        <v>314</v>
      </c>
      <c r="J2611" t="s">
        <v>323</v>
      </c>
      <c r="K2611" t="s">
        <v>295</v>
      </c>
      <c r="L2611">
        <v>890</v>
      </c>
      <c r="M2611">
        <v>0</v>
      </c>
      <c r="N2611" s="66">
        <v>0</v>
      </c>
      <c r="O2611">
        <v>890</v>
      </c>
      <c r="P2611" s="66">
        <v>0</v>
      </c>
      <c r="Q2611">
        <v>890</v>
      </c>
      <c r="R2611">
        <v>893</v>
      </c>
      <c r="S2611">
        <v>890</v>
      </c>
      <c r="T2611" s="66">
        <v>0</v>
      </c>
      <c r="U2611" s="66">
        <v>-1.1000000000000001E-3</v>
      </c>
      <c r="V2611" s="66">
        <v>-3.3E-3</v>
      </c>
      <c r="W2611" s="66">
        <v>0</v>
      </c>
      <c r="X2611" s="1">
        <v>2900</v>
      </c>
      <c r="Y2611" s="1">
        <v>2584</v>
      </c>
      <c r="Z2611" s="1">
        <v>6996</v>
      </c>
      <c r="AA2611" t="s">
        <v>324</v>
      </c>
      <c r="AB2611" t="s">
        <v>325</v>
      </c>
      <c r="AC2611">
        <v>53.61</v>
      </c>
      <c r="AD2611">
        <v>8.33</v>
      </c>
      <c r="AE2611">
        <v>0</v>
      </c>
      <c r="AF2611">
        <v>0.2</v>
      </c>
      <c r="AG2611">
        <v>0</v>
      </c>
      <c r="AH2611">
        <v>892</v>
      </c>
      <c r="AI2611">
        <v>300</v>
      </c>
      <c r="AJ2611">
        <v>890</v>
      </c>
      <c r="AK2611" s="1">
        <v>3400</v>
      </c>
      <c r="AL2611" s="2">
        <v>0.63541666666666663</v>
      </c>
      <c r="AM2611" s="3">
        <v>46213</v>
      </c>
      <c r="AN2611" t="s">
        <v>326</v>
      </c>
      <c r="AO2611" t="s">
        <v>327</v>
      </c>
    </row>
    <row r="2612" spans="1:41">
      <c r="A2612" s="8">
        <v>46232</v>
      </c>
      <c r="B2612" s="67">
        <v>3968.51</v>
      </c>
      <c r="C2612" s="67">
        <v>0.12</v>
      </c>
      <c r="D2612" s="67">
        <v>61290</v>
      </c>
      <c r="E2612" s="67">
        <v>-1.78</v>
      </c>
      <c r="F2612" s="69">
        <v>2914</v>
      </c>
      <c r="G2612" t="s">
        <v>35</v>
      </c>
      <c r="H2612">
        <v>0</v>
      </c>
      <c r="I2612" t="s">
        <v>288</v>
      </c>
      <c r="J2612" t="s">
        <v>289</v>
      </c>
      <c r="K2612" t="s">
        <v>290</v>
      </c>
      <c r="L2612" s="36">
        <v>6791</v>
      </c>
      <c r="M2612">
        <v>143</v>
      </c>
      <c r="N2612" s="66">
        <v>2.1499999999999998E-2</v>
      </c>
      <c r="O2612" s="36">
        <v>6648</v>
      </c>
      <c r="P2612" s="66">
        <v>2.1499999999999998E-2</v>
      </c>
      <c r="Q2612" s="36">
        <v>6677</v>
      </c>
      <c r="R2612" s="36">
        <v>6832</v>
      </c>
      <c r="S2612" s="36">
        <v>6630</v>
      </c>
      <c r="T2612" s="66">
        <v>1.7000000000000001E-2</v>
      </c>
      <c r="U2612" s="66">
        <v>2E-3</v>
      </c>
      <c r="V2612" s="66">
        <v>-6.0000000000000001E-3</v>
      </c>
      <c r="W2612" s="66">
        <v>2.4199999999999999E-2</v>
      </c>
      <c r="X2612" s="1">
        <v>5191400</v>
      </c>
      <c r="Y2612" s="1">
        <v>35100223</v>
      </c>
      <c r="Z2612" s="1">
        <v>13582000</v>
      </c>
      <c r="AA2612" t="s">
        <v>918</v>
      </c>
      <c r="AB2612" t="s">
        <v>329</v>
      </c>
      <c r="AC2612">
        <v>21.14</v>
      </c>
      <c r="AD2612">
        <v>2.95</v>
      </c>
      <c r="AE2612">
        <v>3.56</v>
      </c>
      <c r="AF2612" t="s">
        <v>230</v>
      </c>
      <c r="AG2612" s="1">
        <v>383700</v>
      </c>
      <c r="AH2612" s="36">
        <v>6791</v>
      </c>
      <c r="AI2612">
        <v>700</v>
      </c>
      <c r="AJ2612" s="36">
        <v>6790</v>
      </c>
      <c r="AK2612">
        <v>700</v>
      </c>
      <c r="AL2612" s="2">
        <v>0.63611111111111107</v>
      </c>
      <c r="AM2612" s="3">
        <v>46233</v>
      </c>
      <c r="AN2612" t="s">
        <v>293</v>
      </c>
      <c r="AO2612" t="s">
        <v>319</v>
      </c>
    </row>
    <row r="2613" spans="1:41">
      <c r="A2613" s="8">
        <v>46232</v>
      </c>
      <c r="B2613" s="67">
        <v>3968.51</v>
      </c>
      <c r="C2613" s="67">
        <v>0.12</v>
      </c>
      <c r="D2613" s="67">
        <v>61290</v>
      </c>
      <c r="E2613" s="67">
        <v>-1.78</v>
      </c>
      <c r="F2613" s="69">
        <v>3003</v>
      </c>
      <c r="G2613" t="s">
        <v>36</v>
      </c>
      <c r="H2613">
        <v>0</v>
      </c>
      <c r="I2613" t="s">
        <v>288</v>
      </c>
      <c r="J2613" t="s">
        <v>289</v>
      </c>
      <c r="K2613" t="s">
        <v>290</v>
      </c>
      <c r="L2613" s="36">
        <v>1914.5</v>
      </c>
      <c r="M2613">
        <v>105.5</v>
      </c>
      <c r="N2613" s="66">
        <v>5.8299999999999998E-2</v>
      </c>
      <c r="O2613" s="36">
        <v>1809</v>
      </c>
      <c r="P2613" s="66">
        <v>5.8299999999999998E-2</v>
      </c>
      <c r="Q2613" s="36">
        <v>1849</v>
      </c>
      <c r="R2613" s="36">
        <v>1915</v>
      </c>
      <c r="S2613" s="36">
        <v>1841</v>
      </c>
      <c r="T2613" s="66">
        <v>3.5400000000000001E-2</v>
      </c>
      <c r="U2613" s="66">
        <v>1.83E-2</v>
      </c>
      <c r="V2613" s="66">
        <v>-2.0000000000000001E-4</v>
      </c>
      <c r="W2613" s="66">
        <v>3.9899999999999998E-2</v>
      </c>
      <c r="X2613" s="1">
        <v>3563000</v>
      </c>
      <c r="Y2613" s="1">
        <v>6722398</v>
      </c>
      <c r="Z2613" s="1">
        <v>1470159</v>
      </c>
      <c r="AA2613" t="s">
        <v>330</v>
      </c>
      <c r="AB2613" t="s">
        <v>577</v>
      </c>
      <c r="AC2613">
        <v>12.01</v>
      </c>
      <c r="AD2613">
        <v>1.53</v>
      </c>
      <c r="AE2613">
        <v>3.5</v>
      </c>
      <c r="AF2613" t="s">
        <v>230</v>
      </c>
      <c r="AG2613" s="1">
        <v>244400</v>
      </c>
      <c r="AH2613" s="36">
        <v>1915</v>
      </c>
      <c r="AI2613" s="1">
        <v>15400</v>
      </c>
      <c r="AJ2613" s="36">
        <v>1914</v>
      </c>
      <c r="AK2613" s="1">
        <v>2700</v>
      </c>
      <c r="AL2613" s="2">
        <v>0.63611111111111107</v>
      </c>
      <c r="AM2613" s="3">
        <v>46231</v>
      </c>
      <c r="AN2613" t="s">
        <v>293</v>
      </c>
      <c r="AO2613" t="s">
        <v>332</v>
      </c>
    </row>
    <row r="2614" spans="1:41">
      <c r="A2614" s="8">
        <v>46232</v>
      </c>
      <c r="B2614" s="67">
        <v>3968.51</v>
      </c>
      <c r="C2614" s="67">
        <v>0.12</v>
      </c>
      <c r="D2614" s="67">
        <v>61290</v>
      </c>
      <c r="E2614" s="67">
        <v>-1.78</v>
      </c>
      <c r="F2614" s="69">
        <v>3407</v>
      </c>
      <c r="G2614" t="s">
        <v>37</v>
      </c>
      <c r="H2614">
        <v>0</v>
      </c>
      <c r="I2614" t="s">
        <v>288</v>
      </c>
      <c r="J2614" t="s">
        <v>289</v>
      </c>
      <c r="K2614" t="s">
        <v>295</v>
      </c>
      <c r="L2614" s="36">
        <v>1818</v>
      </c>
      <c r="M2614">
        <v>1</v>
      </c>
      <c r="N2614" s="66">
        <v>5.9999999999999995E-4</v>
      </c>
      <c r="O2614" s="36">
        <v>1817</v>
      </c>
      <c r="P2614" s="66">
        <v>5.0000000000000001E-4</v>
      </c>
      <c r="Q2614" s="36">
        <v>1820</v>
      </c>
      <c r="R2614" s="36">
        <v>1830.5</v>
      </c>
      <c r="S2614" s="36">
        <v>1794</v>
      </c>
      <c r="T2614" s="66">
        <v>-1E-3</v>
      </c>
      <c r="U2614" s="66">
        <v>8.0000000000000004E-4</v>
      </c>
      <c r="V2614" s="66">
        <v>-6.7999999999999996E-3</v>
      </c>
      <c r="W2614" s="66">
        <v>1.3299999999999999E-2</v>
      </c>
      <c r="X2614" s="1">
        <v>3921900</v>
      </c>
      <c r="Y2614" s="1">
        <v>7111832</v>
      </c>
      <c r="Z2614" s="1">
        <v>2482937</v>
      </c>
      <c r="AA2614" t="s">
        <v>706</v>
      </c>
      <c r="AB2614" t="s">
        <v>334</v>
      </c>
      <c r="AC2614">
        <v>15.3</v>
      </c>
      <c r="AD2614">
        <v>1.18</v>
      </c>
      <c r="AE2614">
        <v>2.42</v>
      </c>
      <c r="AF2614" t="s">
        <v>230</v>
      </c>
      <c r="AG2614" s="1">
        <v>131400</v>
      </c>
      <c r="AH2614" s="36">
        <v>1818.5</v>
      </c>
      <c r="AI2614" s="1">
        <v>2900</v>
      </c>
      <c r="AJ2614" s="36">
        <v>1817.5</v>
      </c>
      <c r="AK2614" s="1">
        <v>2500</v>
      </c>
      <c r="AL2614" s="2">
        <v>0.63611111111111107</v>
      </c>
      <c r="AM2614" s="3">
        <v>46234</v>
      </c>
      <c r="AN2614" t="s">
        <v>298</v>
      </c>
      <c r="AO2614" t="s">
        <v>335</v>
      </c>
    </row>
    <row r="2615" spans="1:41">
      <c r="A2615" s="8">
        <v>46232</v>
      </c>
      <c r="B2615" s="67">
        <v>3968.51</v>
      </c>
      <c r="C2615" s="67">
        <v>0.12</v>
      </c>
      <c r="D2615" s="67">
        <v>61290</v>
      </c>
      <c r="E2615" s="67">
        <v>-1.78</v>
      </c>
      <c r="F2615" s="69">
        <v>4008</v>
      </c>
      <c r="G2615" t="s">
        <v>38</v>
      </c>
      <c r="H2615">
        <v>0</v>
      </c>
      <c r="I2615" t="s">
        <v>288</v>
      </c>
      <c r="J2615" t="s">
        <v>289</v>
      </c>
      <c r="K2615" t="s">
        <v>295</v>
      </c>
      <c r="L2615" s="36">
        <v>1216</v>
      </c>
      <c r="M2615">
        <v>-14</v>
      </c>
      <c r="N2615" s="66">
        <v>-1.14E-2</v>
      </c>
      <c r="O2615" s="36">
        <v>1230</v>
      </c>
      <c r="P2615" s="66">
        <v>-1.1299999999999999E-2</v>
      </c>
      <c r="Q2615" s="36">
        <v>1247</v>
      </c>
      <c r="R2615" s="36">
        <v>1247</v>
      </c>
      <c r="S2615" s="36">
        <v>1195</v>
      </c>
      <c r="T2615" s="66">
        <v>-2.4799999999999999E-2</v>
      </c>
      <c r="U2615" s="66">
        <v>1.6000000000000001E-3</v>
      </c>
      <c r="V2615" s="66">
        <v>-2.4799999999999999E-2</v>
      </c>
      <c r="W2615" s="66">
        <v>1.7500000000000002E-2</v>
      </c>
      <c r="X2615" s="1">
        <v>203800</v>
      </c>
      <c r="Y2615" s="1">
        <v>247028</v>
      </c>
      <c r="Z2615" s="1">
        <v>78686</v>
      </c>
      <c r="AA2615" t="s">
        <v>707</v>
      </c>
      <c r="AB2615" t="s">
        <v>337</v>
      </c>
      <c r="AC2615">
        <v>9.9499999999999993</v>
      </c>
      <c r="AD2615">
        <v>0.75</v>
      </c>
      <c r="AE2615">
        <v>3.95</v>
      </c>
      <c r="AF2615" t="s">
        <v>230</v>
      </c>
      <c r="AG2615">
        <v>200</v>
      </c>
      <c r="AH2615" s="36">
        <v>1218</v>
      </c>
      <c r="AI2615">
        <v>600</v>
      </c>
      <c r="AJ2615" s="36">
        <v>1216</v>
      </c>
      <c r="AK2615">
        <v>800</v>
      </c>
      <c r="AL2615" s="2">
        <v>0.63541666666666663</v>
      </c>
      <c r="AM2615" s="3">
        <v>46240</v>
      </c>
      <c r="AN2615" t="s">
        <v>298</v>
      </c>
      <c r="AO2615" t="s">
        <v>335</v>
      </c>
    </row>
    <row r="2616" spans="1:41">
      <c r="A2616" s="8">
        <v>46232</v>
      </c>
      <c r="B2616" s="67">
        <v>3968.51</v>
      </c>
      <c r="C2616" s="67">
        <v>0.12</v>
      </c>
      <c r="D2616" s="67">
        <v>61290</v>
      </c>
      <c r="E2616" s="67">
        <v>-1.78</v>
      </c>
      <c r="F2616" s="69">
        <v>4026</v>
      </c>
      <c r="G2616" t="s">
        <v>39</v>
      </c>
      <c r="H2616">
        <v>0</v>
      </c>
      <c r="I2616" t="s">
        <v>314</v>
      </c>
      <c r="J2616" t="s">
        <v>289</v>
      </c>
      <c r="K2616" t="s">
        <v>290</v>
      </c>
      <c r="L2616" s="36">
        <v>1512</v>
      </c>
      <c r="M2616">
        <v>-25</v>
      </c>
      <c r="N2616" s="66">
        <v>-1.6299999999999999E-2</v>
      </c>
      <c r="O2616" s="36">
        <v>1537</v>
      </c>
      <c r="P2616" s="66">
        <v>-1.6199999999999999E-2</v>
      </c>
      <c r="Q2616" s="36">
        <v>1540</v>
      </c>
      <c r="R2616" s="36">
        <v>1544</v>
      </c>
      <c r="S2616" s="36">
        <v>1495</v>
      </c>
      <c r="T2616" s="66">
        <v>-1.8100000000000002E-2</v>
      </c>
      <c r="U2616" s="66">
        <v>-1.9E-3</v>
      </c>
      <c r="V2616" s="66">
        <v>-2.07E-2</v>
      </c>
      <c r="W2616" s="66">
        <v>1.1299999999999999E-2</v>
      </c>
      <c r="X2616" s="1">
        <v>93100</v>
      </c>
      <c r="Y2616" s="1">
        <v>140678</v>
      </c>
      <c r="Z2616" s="1">
        <v>13970</v>
      </c>
      <c r="AA2616" t="s">
        <v>338</v>
      </c>
      <c r="AB2616" t="s">
        <v>848</v>
      </c>
      <c r="AC2616">
        <v>7.16</v>
      </c>
      <c r="AD2616">
        <v>0.93</v>
      </c>
      <c r="AE2616">
        <v>3.31</v>
      </c>
      <c r="AF2616" t="s">
        <v>230</v>
      </c>
      <c r="AG2616">
        <v>0</v>
      </c>
      <c r="AH2616" s="36">
        <v>1513</v>
      </c>
      <c r="AI2616">
        <v>100</v>
      </c>
      <c r="AJ2616" s="36">
        <v>1511</v>
      </c>
      <c r="AK2616">
        <v>200</v>
      </c>
      <c r="AL2616" s="2">
        <v>0.63541666666666663</v>
      </c>
      <c r="AN2616" t="s">
        <v>340</v>
      </c>
      <c r="AO2616" t="s">
        <v>341</v>
      </c>
    </row>
    <row r="2617" spans="1:41">
      <c r="A2617" s="8">
        <v>46232</v>
      </c>
      <c r="B2617" s="67">
        <v>3968.51</v>
      </c>
      <c r="C2617" s="67">
        <v>0.12</v>
      </c>
      <c r="D2617" s="67">
        <v>61290</v>
      </c>
      <c r="E2617" s="67">
        <v>-1.78</v>
      </c>
      <c r="F2617" s="69">
        <v>4062</v>
      </c>
      <c r="G2617" t="s">
        <v>40</v>
      </c>
      <c r="H2617">
        <v>0</v>
      </c>
      <c r="I2617" t="s">
        <v>288</v>
      </c>
      <c r="J2617" t="s">
        <v>289</v>
      </c>
      <c r="K2617" t="s">
        <v>295</v>
      </c>
      <c r="L2617" s="36">
        <v>13340</v>
      </c>
      <c r="M2617" s="36">
        <v>-1515</v>
      </c>
      <c r="N2617" s="66">
        <v>-0.10199999999999999</v>
      </c>
      <c r="O2617" s="36">
        <v>14855</v>
      </c>
      <c r="P2617" s="66">
        <v>-0.1019</v>
      </c>
      <c r="Q2617" s="36">
        <v>15155</v>
      </c>
      <c r="R2617" s="36">
        <v>15340</v>
      </c>
      <c r="S2617" s="36">
        <v>12980</v>
      </c>
      <c r="T2617" s="66">
        <v>-0.1197</v>
      </c>
      <c r="U2617" s="66">
        <v>-3.2199999999999999E-2</v>
      </c>
      <c r="V2617" s="66">
        <v>-0.1303</v>
      </c>
      <c r="W2617" s="66">
        <v>2.7699999999999999E-2</v>
      </c>
      <c r="X2617" s="1">
        <v>8549500</v>
      </c>
      <c r="Y2617" s="1">
        <v>120126461</v>
      </c>
      <c r="Z2617" s="1">
        <v>3758159</v>
      </c>
      <c r="AA2617" t="s">
        <v>691</v>
      </c>
      <c r="AB2617" t="s">
        <v>343</v>
      </c>
      <c r="AC2617">
        <v>64.28</v>
      </c>
      <c r="AD2617">
        <v>6.77</v>
      </c>
      <c r="AE2617">
        <v>0.26</v>
      </c>
      <c r="AF2617" t="s">
        <v>230</v>
      </c>
      <c r="AG2617" s="1">
        <v>9400</v>
      </c>
      <c r="AH2617" s="36">
        <v>13340</v>
      </c>
      <c r="AI2617">
        <v>500</v>
      </c>
      <c r="AJ2617" s="36">
        <v>13335</v>
      </c>
      <c r="AK2617">
        <v>600</v>
      </c>
      <c r="AL2617" s="2">
        <v>0.63611111111111107</v>
      </c>
      <c r="AM2617" s="3">
        <v>46238</v>
      </c>
      <c r="AN2617" t="s">
        <v>298</v>
      </c>
      <c r="AO2617" t="s">
        <v>344</v>
      </c>
    </row>
    <row r="2618" spans="1:41">
      <c r="A2618" s="8">
        <v>46232</v>
      </c>
      <c r="B2618" s="67">
        <v>3968.51</v>
      </c>
      <c r="C2618" s="67">
        <v>0.12</v>
      </c>
      <c r="D2618" s="67">
        <v>61290</v>
      </c>
      <c r="E2618" s="67">
        <v>-1.78</v>
      </c>
      <c r="F2618" s="69">
        <v>4063</v>
      </c>
      <c r="G2618" t="s">
        <v>41</v>
      </c>
      <c r="H2618">
        <v>0</v>
      </c>
      <c r="I2618" t="s">
        <v>288</v>
      </c>
      <c r="J2618" t="s">
        <v>289</v>
      </c>
      <c r="K2618" t="s">
        <v>295</v>
      </c>
      <c r="L2618" s="36">
        <v>5685</v>
      </c>
      <c r="M2618">
        <v>-187</v>
      </c>
      <c r="N2618" s="66">
        <v>-3.1800000000000002E-2</v>
      </c>
      <c r="O2618" s="36">
        <v>5872</v>
      </c>
      <c r="P2618" s="66">
        <v>-3.1800000000000002E-2</v>
      </c>
      <c r="Q2618" s="36">
        <v>5835</v>
      </c>
      <c r="R2618" s="36">
        <v>5945</v>
      </c>
      <c r="S2618" s="36">
        <v>5636</v>
      </c>
      <c r="T2618" s="66">
        <v>-2.5700000000000001E-2</v>
      </c>
      <c r="U2618" s="66">
        <v>-6.4000000000000003E-3</v>
      </c>
      <c r="V2618" s="66">
        <v>-4.3700000000000003E-2</v>
      </c>
      <c r="W2618" s="66">
        <v>8.6E-3</v>
      </c>
      <c r="X2618" s="1">
        <v>9575200</v>
      </c>
      <c r="Y2618" s="1">
        <v>55151786</v>
      </c>
      <c r="Z2618" s="1">
        <v>11284701</v>
      </c>
      <c r="AA2618" t="s">
        <v>556</v>
      </c>
      <c r="AB2618" t="s">
        <v>346</v>
      </c>
      <c r="AC2618">
        <v>20.03</v>
      </c>
      <c r="AD2618">
        <v>2.36</v>
      </c>
      <c r="AE2618">
        <v>2.04</v>
      </c>
      <c r="AF2618" t="s">
        <v>230</v>
      </c>
      <c r="AG2618" s="1">
        <v>189900</v>
      </c>
      <c r="AH2618" s="36">
        <v>5686</v>
      </c>
      <c r="AI2618" s="1">
        <v>1400</v>
      </c>
      <c r="AJ2618" s="36">
        <v>5684</v>
      </c>
      <c r="AK2618">
        <v>700</v>
      </c>
      <c r="AL2618" s="2">
        <v>0.63611111111111107</v>
      </c>
      <c r="AM2618" s="3">
        <v>46227</v>
      </c>
      <c r="AN2618" t="s">
        <v>298</v>
      </c>
      <c r="AO2618" t="s">
        <v>335</v>
      </c>
    </row>
    <row r="2619" spans="1:41">
      <c r="A2619" s="8">
        <v>46232</v>
      </c>
      <c r="B2619" s="67">
        <v>3968.51</v>
      </c>
      <c r="C2619" s="67">
        <v>0.12</v>
      </c>
      <c r="D2619" s="67">
        <v>61290</v>
      </c>
      <c r="E2619" s="67">
        <v>-1.78</v>
      </c>
      <c r="F2619" s="69">
        <v>4068</v>
      </c>
      <c r="G2619" t="s">
        <v>42</v>
      </c>
      <c r="H2619">
        <v>0</v>
      </c>
      <c r="I2619" t="s">
        <v>347</v>
      </c>
      <c r="J2619" t="s">
        <v>323</v>
      </c>
      <c r="K2619" t="s">
        <v>290</v>
      </c>
      <c r="L2619" s="36">
        <v>1650</v>
      </c>
      <c r="M2619">
        <v>1</v>
      </c>
      <c r="N2619" s="66">
        <v>5.9999999999999995E-4</v>
      </c>
      <c r="O2619" s="36">
        <v>1649</v>
      </c>
      <c r="P2619" s="66">
        <v>5.9999999999999995E-4</v>
      </c>
      <c r="Q2619" s="36">
        <v>1650</v>
      </c>
      <c r="R2619" s="36">
        <v>1650</v>
      </c>
      <c r="S2619" s="36">
        <v>1650</v>
      </c>
      <c r="T2619" s="66">
        <v>0</v>
      </c>
      <c r="U2619" t="s">
        <v>230</v>
      </c>
      <c r="V2619" s="66">
        <v>0</v>
      </c>
      <c r="W2619" s="66">
        <v>0</v>
      </c>
      <c r="X2619">
        <v>400</v>
      </c>
      <c r="Y2619">
        <v>660</v>
      </c>
      <c r="Z2619" s="1">
        <v>3117</v>
      </c>
      <c r="AA2619" t="s">
        <v>348</v>
      </c>
      <c r="AB2619" t="s">
        <v>692</v>
      </c>
      <c r="AC2619">
        <v>21.68</v>
      </c>
      <c r="AD2619">
        <v>1.45</v>
      </c>
      <c r="AE2619">
        <v>0</v>
      </c>
      <c r="AF2619">
        <v>1.6</v>
      </c>
      <c r="AG2619">
        <v>0</v>
      </c>
      <c r="AH2619" s="36">
        <v>1665</v>
      </c>
      <c r="AI2619">
        <v>100</v>
      </c>
      <c r="AJ2619" s="36">
        <v>1650</v>
      </c>
      <c r="AK2619">
        <v>200</v>
      </c>
      <c r="AL2619" s="2">
        <v>0.375</v>
      </c>
      <c r="AM2619" s="3">
        <v>46248</v>
      </c>
      <c r="AN2619" t="s">
        <v>350</v>
      </c>
      <c r="AO2619" t="s">
        <v>351</v>
      </c>
    </row>
    <row r="2620" spans="1:41">
      <c r="A2620" s="8">
        <v>46232</v>
      </c>
      <c r="B2620" s="67">
        <v>3968.51</v>
      </c>
      <c r="C2620" s="67">
        <v>0.12</v>
      </c>
      <c r="D2620" s="67">
        <v>61290</v>
      </c>
      <c r="E2620" s="67">
        <v>-1.78</v>
      </c>
      <c r="F2620" s="69">
        <v>4100</v>
      </c>
      <c r="G2620" t="s">
        <v>43</v>
      </c>
      <c r="H2620">
        <v>0</v>
      </c>
      <c r="I2620" t="s">
        <v>314</v>
      </c>
      <c r="J2620" t="s">
        <v>289</v>
      </c>
      <c r="K2620" t="s">
        <v>290</v>
      </c>
      <c r="L2620" s="36">
        <v>1256</v>
      </c>
      <c r="M2620">
        <v>-66</v>
      </c>
      <c r="N2620" s="66">
        <v>-4.99E-2</v>
      </c>
      <c r="O2620" s="36">
        <v>1322</v>
      </c>
      <c r="P2620" s="66">
        <v>-4.99E-2</v>
      </c>
      <c r="Q2620" s="36">
        <v>1327</v>
      </c>
      <c r="R2620" s="36">
        <v>1346</v>
      </c>
      <c r="S2620" s="36">
        <v>1250</v>
      </c>
      <c r="T2620" s="66">
        <v>-5.3499999999999999E-2</v>
      </c>
      <c r="U2620" s="66">
        <v>-2.4799999999999999E-2</v>
      </c>
      <c r="V2620" s="66">
        <v>-6.6799999999999998E-2</v>
      </c>
      <c r="W2620" s="66">
        <v>4.7999999999999996E-3</v>
      </c>
      <c r="X2620" s="1">
        <v>98400</v>
      </c>
      <c r="Y2620" s="1">
        <v>125689</v>
      </c>
      <c r="Z2620" s="1">
        <v>7660</v>
      </c>
      <c r="AA2620" t="s">
        <v>544</v>
      </c>
      <c r="AB2620" t="s">
        <v>353</v>
      </c>
      <c r="AC2620">
        <v>14.53</v>
      </c>
      <c r="AD2620">
        <v>0.8</v>
      </c>
      <c r="AE2620">
        <v>0</v>
      </c>
      <c r="AF2620" t="s">
        <v>230</v>
      </c>
      <c r="AG2620">
        <v>0</v>
      </c>
      <c r="AH2620" s="36">
        <v>1258</v>
      </c>
      <c r="AI2620">
        <v>700</v>
      </c>
      <c r="AJ2620" s="36">
        <v>1253</v>
      </c>
      <c r="AK2620">
        <v>100</v>
      </c>
      <c r="AL2620" s="2">
        <v>0.63611111111111107</v>
      </c>
      <c r="AM2620" s="3">
        <v>46241</v>
      </c>
      <c r="AN2620" t="s">
        <v>298</v>
      </c>
      <c r="AO2620" t="s">
        <v>335</v>
      </c>
    </row>
    <row r="2621" spans="1:41">
      <c r="A2621" s="8">
        <v>46232</v>
      </c>
      <c r="B2621" s="67">
        <v>3968.51</v>
      </c>
      <c r="C2621" s="67">
        <v>0.12</v>
      </c>
      <c r="D2621" s="67">
        <v>61290</v>
      </c>
      <c r="E2621" s="67">
        <v>-1.78</v>
      </c>
      <c r="F2621" s="69">
        <v>4182</v>
      </c>
      <c r="G2621" t="s">
        <v>44</v>
      </c>
      <c r="H2621">
        <v>0</v>
      </c>
      <c r="I2621" t="s">
        <v>288</v>
      </c>
      <c r="J2621" t="s">
        <v>289</v>
      </c>
      <c r="K2621" t="s">
        <v>290</v>
      </c>
      <c r="L2621" s="36">
        <v>3807</v>
      </c>
      <c r="M2621">
        <v>-196</v>
      </c>
      <c r="N2621" s="66">
        <v>-4.9000000000000002E-2</v>
      </c>
      <c r="O2621" s="36">
        <v>4003</v>
      </c>
      <c r="P2621" s="66">
        <v>-4.8899999999999999E-2</v>
      </c>
      <c r="Q2621" s="36">
        <v>3988</v>
      </c>
      <c r="R2621" s="36">
        <v>4047</v>
      </c>
      <c r="S2621" s="36">
        <v>3744</v>
      </c>
      <c r="T2621" s="66">
        <v>-4.53E-2</v>
      </c>
      <c r="U2621" s="66">
        <v>-1.09E-2</v>
      </c>
      <c r="V2621" s="66">
        <v>-5.9299999999999999E-2</v>
      </c>
      <c r="W2621" s="66">
        <v>1.6799999999999999E-2</v>
      </c>
      <c r="X2621" s="1">
        <v>1072800</v>
      </c>
      <c r="Y2621" s="1">
        <v>4150694</v>
      </c>
      <c r="Z2621" s="1">
        <v>805890</v>
      </c>
      <c r="AA2621" t="s">
        <v>678</v>
      </c>
      <c r="AB2621" t="s">
        <v>355</v>
      </c>
      <c r="AC2621">
        <v>16.13</v>
      </c>
      <c r="AD2621">
        <v>1.1399999999999999</v>
      </c>
      <c r="AE2621">
        <v>2.89</v>
      </c>
      <c r="AF2621" t="s">
        <v>230</v>
      </c>
      <c r="AG2621" s="1">
        <v>20900</v>
      </c>
      <c r="AH2621" s="36">
        <v>3809</v>
      </c>
      <c r="AI2621">
        <v>400</v>
      </c>
      <c r="AJ2621" s="36">
        <v>3805</v>
      </c>
      <c r="AK2621">
        <v>500</v>
      </c>
      <c r="AL2621" s="2">
        <v>0.63611111111111107</v>
      </c>
      <c r="AM2621" s="3">
        <v>46241</v>
      </c>
      <c r="AN2621" t="s">
        <v>298</v>
      </c>
      <c r="AO2621" t="s">
        <v>335</v>
      </c>
    </row>
    <row r="2622" spans="1:41">
      <c r="A2622" s="8">
        <v>46232</v>
      </c>
      <c r="B2622" s="67">
        <v>3968.51</v>
      </c>
      <c r="C2622" s="67">
        <v>0.12</v>
      </c>
      <c r="D2622" s="67">
        <v>61290</v>
      </c>
      <c r="E2622" s="67">
        <v>-1.78</v>
      </c>
      <c r="F2622" s="69">
        <v>4188</v>
      </c>
      <c r="G2622" t="s">
        <v>45</v>
      </c>
      <c r="H2622">
        <v>0</v>
      </c>
      <c r="I2622" t="s">
        <v>288</v>
      </c>
      <c r="J2622" t="s">
        <v>289</v>
      </c>
      <c r="K2622" t="s">
        <v>295</v>
      </c>
      <c r="L2622" s="36">
        <v>1149</v>
      </c>
      <c r="M2622">
        <v>-16</v>
      </c>
      <c r="N2622" s="66">
        <v>-1.37E-2</v>
      </c>
      <c r="O2622" s="36">
        <v>1165</v>
      </c>
      <c r="P2622" s="66">
        <v>-1.37E-2</v>
      </c>
      <c r="Q2622" s="36">
        <v>1178</v>
      </c>
      <c r="R2622" s="36">
        <v>1179</v>
      </c>
      <c r="S2622" s="36">
        <v>1129</v>
      </c>
      <c r="T2622" s="66">
        <v>-2.46E-2</v>
      </c>
      <c r="U2622" s="66">
        <v>6.1000000000000004E-3</v>
      </c>
      <c r="V2622" s="66">
        <v>-2.5399999999999999E-2</v>
      </c>
      <c r="W2622" s="66">
        <v>1.77E-2</v>
      </c>
      <c r="X2622" s="1">
        <v>5290700</v>
      </c>
      <c r="Y2622" s="1">
        <v>6063368</v>
      </c>
      <c r="Z2622" s="1">
        <v>1656245</v>
      </c>
      <c r="AA2622" t="s">
        <v>898</v>
      </c>
      <c r="AB2622" t="s">
        <v>357</v>
      </c>
      <c r="AC2622">
        <v>13.13</v>
      </c>
      <c r="AD2622">
        <v>0.88</v>
      </c>
      <c r="AE2622">
        <v>2.79</v>
      </c>
      <c r="AF2622" t="s">
        <v>230</v>
      </c>
      <c r="AG2622" s="1">
        <v>260000</v>
      </c>
      <c r="AH2622" s="36">
        <v>1150</v>
      </c>
      <c r="AI2622" s="1">
        <v>1300</v>
      </c>
      <c r="AJ2622" s="36">
        <v>1149</v>
      </c>
      <c r="AK2622" s="1">
        <v>6400</v>
      </c>
      <c r="AL2622" s="2">
        <v>0.63611111111111107</v>
      </c>
      <c r="AM2622" s="3">
        <v>46234</v>
      </c>
      <c r="AN2622" t="s">
        <v>298</v>
      </c>
      <c r="AO2622" t="s">
        <v>335</v>
      </c>
    </row>
    <row r="2623" spans="1:41">
      <c r="A2623" s="8">
        <v>46232</v>
      </c>
      <c r="B2623" s="67">
        <v>3968.51</v>
      </c>
      <c r="C2623" s="67">
        <v>0.12</v>
      </c>
      <c r="D2623" s="67">
        <v>61290</v>
      </c>
      <c r="E2623" s="67">
        <v>-1.78</v>
      </c>
      <c r="F2623" s="69">
        <v>4220</v>
      </c>
      <c r="G2623" t="s">
        <v>46</v>
      </c>
      <c r="H2623">
        <v>0</v>
      </c>
      <c r="I2623" t="s">
        <v>288</v>
      </c>
      <c r="J2623" t="s">
        <v>289</v>
      </c>
      <c r="K2623" t="s">
        <v>290</v>
      </c>
      <c r="L2623" s="36">
        <v>1782</v>
      </c>
      <c r="M2623">
        <v>-12</v>
      </c>
      <c r="N2623" s="66">
        <v>-6.7000000000000002E-3</v>
      </c>
      <c r="O2623" s="36">
        <v>1794</v>
      </c>
      <c r="P2623" s="66">
        <v>-6.6E-3</v>
      </c>
      <c r="Q2623" s="36">
        <v>1814</v>
      </c>
      <c r="R2623" s="36">
        <v>1814</v>
      </c>
      <c r="S2623" s="36">
        <v>1752</v>
      </c>
      <c r="T2623" s="66">
        <v>-1.7600000000000001E-2</v>
      </c>
      <c r="U2623" s="66">
        <v>5.0000000000000001E-3</v>
      </c>
      <c r="V2623" s="66">
        <v>-1.7600000000000001E-2</v>
      </c>
      <c r="W2623" s="66">
        <v>1.7100000000000001E-2</v>
      </c>
      <c r="X2623" s="1">
        <v>69000</v>
      </c>
      <c r="Y2623" s="1">
        <v>122335</v>
      </c>
      <c r="Z2623" s="1">
        <v>91371</v>
      </c>
      <c r="AA2623" t="s">
        <v>790</v>
      </c>
      <c r="AB2623" t="s">
        <v>578</v>
      </c>
      <c r="AC2623">
        <v>12.47</v>
      </c>
      <c r="AD2623">
        <v>1.25</v>
      </c>
      <c r="AE2623">
        <v>3.03</v>
      </c>
      <c r="AF2623" t="s">
        <v>230</v>
      </c>
      <c r="AG2623">
        <v>0</v>
      </c>
      <c r="AH2623" s="36">
        <v>1783</v>
      </c>
      <c r="AI2623">
        <v>300</v>
      </c>
      <c r="AJ2623" s="36">
        <v>1780</v>
      </c>
      <c r="AK2623">
        <v>800</v>
      </c>
      <c r="AL2623" s="2">
        <v>0.63611111111111107</v>
      </c>
      <c r="AM2623" s="3">
        <v>46234</v>
      </c>
      <c r="AN2623" t="s">
        <v>298</v>
      </c>
      <c r="AO2623" t="s">
        <v>335</v>
      </c>
    </row>
    <row r="2624" spans="1:41">
      <c r="A2624" s="8">
        <v>46232</v>
      </c>
      <c r="B2624" s="67">
        <v>3968.51</v>
      </c>
      <c r="C2624" s="67">
        <v>0.12</v>
      </c>
      <c r="D2624" s="67">
        <v>61290</v>
      </c>
      <c r="E2624" s="67">
        <v>-1.78</v>
      </c>
      <c r="F2624" s="69">
        <v>4334</v>
      </c>
      <c r="G2624" t="s">
        <v>47</v>
      </c>
      <c r="H2624">
        <v>0</v>
      </c>
      <c r="I2624" t="s">
        <v>314</v>
      </c>
      <c r="J2624" t="s">
        <v>323</v>
      </c>
      <c r="K2624" t="s">
        <v>295</v>
      </c>
      <c r="L2624">
        <v>377</v>
      </c>
      <c r="M2624">
        <v>-4</v>
      </c>
      <c r="N2624" s="66">
        <v>-1.0500000000000001E-2</v>
      </c>
      <c r="O2624">
        <v>381</v>
      </c>
      <c r="P2624" s="66">
        <v>-1.04E-2</v>
      </c>
      <c r="Q2624">
        <v>379</v>
      </c>
      <c r="R2624">
        <v>380</v>
      </c>
      <c r="S2624">
        <v>375</v>
      </c>
      <c r="T2624" s="66">
        <v>-5.1999999999999998E-3</v>
      </c>
      <c r="U2624" s="66">
        <v>-7.7999999999999996E-3</v>
      </c>
      <c r="V2624" s="66">
        <v>-7.7999999999999996E-3</v>
      </c>
      <c r="W2624" s="66">
        <v>5.3E-3</v>
      </c>
      <c r="X2624" s="1">
        <v>11700</v>
      </c>
      <c r="Y2624" s="1">
        <v>4411</v>
      </c>
      <c r="Z2624" s="1">
        <v>4183</v>
      </c>
      <c r="AA2624" t="s">
        <v>360</v>
      </c>
      <c r="AB2624" t="s">
        <v>693</v>
      </c>
      <c r="AC2624">
        <v>11.32</v>
      </c>
      <c r="AD2624">
        <v>1.24</v>
      </c>
      <c r="AE2624">
        <v>2.65</v>
      </c>
      <c r="AF2624">
        <v>0.1</v>
      </c>
      <c r="AG2624">
        <v>200</v>
      </c>
      <c r="AH2624">
        <v>379</v>
      </c>
      <c r="AI2624">
        <v>100</v>
      </c>
      <c r="AJ2624">
        <v>377</v>
      </c>
      <c r="AK2624">
        <v>500</v>
      </c>
      <c r="AL2624" s="2">
        <v>0.62569444444444444</v>
      </c>
      <c r="AN2624" t="s">
        <v>306</v>
      </c>
      <c r="AO2624" t="s">
        <v>351</v>
      </c>
    </row>
    <row r="2625" spans="1:41">
      <c r="A2625" s="8">
        <v>46232</v>
      </c>
      <c r="B2625" s="67">
        <v>3968.51</v>
      </c>
      <c r="C2625" s="67">
        <v>0.12</v>
      </c>
      <c r="D2625" s="67">
        <v>61290</v>
      </c>
      <c r="E2625" s="67">
        <v>-1.78</v>
      </c>
      <c r="F2625" s="69">
        <v>4523</v>
      </c>
      <c r="G2625" t="s">
        <v>48</v>
      </c>
      <c r="H2625">
        <v>0</v>
      </c>
      <c r="I2625" t="s">
        <v>288</v>
      </c>
      <c r="J2625" t="s">
        <v>289</v>
      </c>
      <c r="K2625" t="s">
        <v>290</v>
      </c>
      <c r="L2625" s="36">
        <v>5107</v>
      </c>
      <c r="M2625">
        <v>316</v>
      </c>
      <c r="N2625" s="66">
        <v>6.6000000000000003E-2</v>
      </c>
      <c r="O2625" s="36">
        <v>4791</v>
      </c>
      <c r="P2625" s="66">
        <v>6.59E-2</v>
      </c>
      <c r="Q2625" s="36">
        <v>4861</v>
      </c>
      <c r="R2625" s="36">
        <v>5110</v>
      </c>
      <c r="S2625" s="36">
        <v>4846</v>
      </c>
      <c r="T2625" s="66">
        <v>5.0599999999999999E-2</v>
      </c>
      <c r="U2625" s="66">
        <v>1.12E-2</v>
      </c>
      <c r="V2625" s="66">
        <v>-5.0000000000000001E-4</v>
      </c>
      <c r="W2625" s="66">
        <v>5.3800000000000001E-2</v>
      </c>
      <c r="X2625" s="1">
        <v>2504700</v>
      </c>
      <c r="Y2625" s="1">
        <v>12540570</v>
      </c>
      <c r="Z2625" s="1">
        <v>1489452</v>
      </c>
      <c r="AA2625" t="s">
        <v>362</v>
      </c>
      <c r="AB2625" t="s">
        <v>631</v>
      </c>
      <c r="AC2625">
        <v>27.57</v>
      </c>
      <c r="AD2625">
        <v>1.6</v>
      </c>
      <c r="AE2625">
        <v>3.13</v>
      </c>
      <c r="AF2625" t="s">
        <v>230</v>
      </c>
      <c r="AG2625" s="1">
        <v>71400</v>
      </c>
      <c r="AH2625" s="36">
        <v>5108</v>
      </c>
      <c r="AI2625" s="1">
        <v>1600</v>
      </c>
      <c r="AJ2625" s="36">
        <v>5106</v>
      </c>
      <c r="AK2625">
        <v>500</v>
      </c>
      <c r="AL2625" s="2">
        <v>0.63611111111111107</v>
      </c>
      <c r="AM2625" s="3">
        <v>46237</v>
      </c>
      <c r="AN2625" t="s">
        <v>298</v>
      </c>
      <c r="AO2625" t="s">
        <v>364</v>
      </c>
    </row>
    <row r="2626" spans="1:41">
      <c r="A2626" s="8">
        <v>46232</v>
      </c>
      <c r="B2626" s="67">
        <v>3968.51</v>
      </c>
      <c r="C2626" s="67">
        <v>0.12</v>
      </c>
      <c r="D2626" s="67">
        <v>61290</v>
      </c>
      <c r="E2626" s="67">
        <v>-1.78</v>
      </c>
      <c r="F2626" s="69">
        <v>4528</v>
      </c>
      <c r="G2626" t="s">
        <v>49</v>
      </c>
      <c r="H2626">
        <v>0</v>
      </c>
      <c r="I2626" t="s">
        <v>288</v>
      </c>
      <c r="J2626" t="s">
        <v>289</v>
      </c>
      <c r="K2626" t="s">
        <v>290</v>
      </c>
      <c r="L2626" s="36">
        <v>2505</v>
      </c>
      <c r="M2626">
        <v>88</v>
      </c>
      <c r="N2626" s="66">
        <v>3.6400000000000002E-2</v>
      </c>
      <c r="O2626" s="36">
        <v>2417</v>
      </c>
      <c r="P2626" s="66">
        <v>3.6400000000000002E-2</v>
      </c>
      <c r="Q2626" s="36">
        <v>2450</v>
      </c>
      <c r="R2626" s="36">
        <v>2514.5</v>
      </c>
      <c r="S2626" s="36">
        <v>2426.5</v>
      </c>
      <c r="T2626" s="66">
        <v>2.24E-2</v>
      </c>
      <c r="U2626" s="66">
        <v>1.6E-2</v>
      </c>
      <c r="V2626" s="66">
        <v>-3.7000000000000002E-3</v>
      </c>
      <c r="W2626" s="66">
        <v>3.2300000000000002E-2</v>
      </c>
      <c r="X2626" s="1">
        <v>1455600</v>
      </c>
      <c r="Y2626" s="1">
        <v>3614272</v>
      </c>
      <c r="Z2626" s="1">
        <v>1249225</v>
      </c>
      <c r="AA2626" t="s">
        <v>365</v>
      </c>
      <c r="AB2626" t="s">
        <v>580</v>
      </c>
      <c r="AC2626">
        <v>16.579999999999998</v>
      </c>
      <c r="AD2626">
        <v>1.38</v>
      </c>
      <c r="AE2626">
        <v>3.19</v>
      </c>
      <c r="AF2626" t="s">
        <v>230</v>
      </c>
      <c r="AG2626" s="1">
        <v>76200</v>
      </c>
      <c r="AH2626" s="36">
        <v>2505</v>
      </c>
      <c r="AI2626">
        <v>100</v>
      </c>
      <c r="AJ2626" s="36">
        <v>2504.5</v>
      </c>
      <c r="AK2626">
        <v>600</v>
      </c>
      <c r="AL2626" s="2">
        <v>0.63611111111111107</v>
      </c>
      <c r="AM2626" s="3">
        <v>46234</v>
      </c>
      <c r="AN2626" t="s">
        <v>298</v>
      </c>
      <c r="AO2626" t="s">
        <v>364</v>
      </c>
    </row>
    <row r="2627" spans="1:41">
      <c r="A2627" s="8">
        <v>46232</v>
      </c>
      <c r="B2627" s="67">
        <v>3968.51</v>
      </c>
      <c r="C2627" s="67">
        <v>0.12</v>
      </c>
      <c r="D2627" s="67">
        <v>61290</v>
      </c>
      <c r="E2627" s="67">
        <v>-1.78</v>
      </c>
      <c r="F2627" s="69">
        <v>4661</v>
      </c>
      <c r="G2627" t="s">
        <v>50</v>
      </c>
      <c r="H2627">
        <v>0</v>
      </c>
      <c r="I2627" t="s">
        <v>288</v>
      </c>
      <c r="J2627" t="s">
        <v>289</v>
      </c>
      <c r="K2627" t="s">
        <v>295</v>
      </c>
      <c r="L2627" s="36">
        <v>3033</v>
      </c>
      <c r="M2627">
        <v>129</v>
      </c>
      <c r="N2627" s="66">
        <v>4.4400000000000002E-2</v>
      </c>
      <c r="O2627" s="36">
        <v>2904</v>
      </c>
      <c r="P2627" s="66">
        <v>4.4400000000000002E-2</v>
      </c>
      <c r="Q2627" s="36">
        <v>2932</v>
      </c>
      <c r="R2627" s="36">
        <v>3051</v>
      </c>
      <c r="S2627" s="36">
        <v>2876</v>
      </c>
      <c r="T2627" s="66">
        <v>3.44E-2</v>
      </c>
      <c r="U2627" s="66">
        <v>1.2999999999999999E-2</v>
      </c>
      <c r="V2627" s="66">
        <v>-5.7999999999999996E-3</v>
      </c>
      <c r="W2627" s="66">
        <v>5.45E-2</v>
      </c>
      <c r="X2627" s="1">
        <v>9705500</v>
      </c>
      <c r="Y2627" s="1">
        <v>28947934</v>
      </c>
      <c r="Z2627" s="1">
        <v>5460767</v>
      </c>
      <c r="AA2627" t="s">
        <v>367</v>
      </c>
      <c r="AB2627" t="s">
        <v>368</v>
      </c>
      <c r="AC2627">
        <v>42.47</v>
      </c>
      <c r="AD2627">
        <v>4.5199999999999996</v>
      </c>
      <c r="AE2627">
        <v>0.53</v>
      </c>
      <c r="AF2627" t="s">
        <v>230</v>
      </c>
      <c r="AG2627" s="1">
        <v>35500</v>
      </c>
      <c r="AH2627" s="36">
        <v>3034</v>
      </c>
      <c r="AI2627" s="1">
        <v>2600</v>
      </c>
      <c r="AJ2627" s="36">
        <v>3033</v>
      </c>
      <c r="AK2627" s="1">
        <v>2600</v>
      </c>
      <c r="AL2627" s="2">
        <v>0.63611111111111107</v>
      </c>
      <c r="AM2627" s="3">
        <v>46233</v>
      </c>
      <c r="AN2627" t="s">
        <v>298</v>
      </c>
      <c r="AO2627" t="s">
        <v>313</v>
      </c>
    </row>
    <row r="2628" spans="1:41">
      <c r="A2628" s="8">
        <v>46232</v>
      </c>
      <c r="B2628" s="67">
        <v>3968.51</v>
      </c>
      <c r="C2628" s="67">
        <v>0.12</v>
      </c>
      <c r="D2628" s="67">
        <v>61290</v>
      </c>
      <c r="E2628" s="67">
        <v>-1.78</v>
      </c>
      <c r="F2628" s="69">
        <v>5020</v>
      </c>
      <c r="G2628" t="s">
        <v>51</v>
      </c>
      <c r="H2628">
        <v>0</v>
      </c>
      <c r="I2628" t="s">
        <v>288</v>
      </c>
      <c r="J2628" t="s">
        <v>289</v>
      </c>
      <c r="K2628" t="s">
        <v>290</v>
      </c>
      <c r="L2628" s="36">
        <v>1311.5</v>
      </c>
      <c r="M2628">
        <v>15.5</v>
      </c>
      <c r="N2628" s="66">
        <v>1.2E-2</v>
      </c>
      <c r="O2628" s="36">
        <v>1296</v>
      </c>
      <c r="P2628" s="66">
        <v>1.1900000000000001E-2</v>
      </c>
      <c r="Q2628" s="36">
        <v>1296.5</v>
      </c>
      <c r="R2628" s="36">
        <v>1311.5</v>
      </c>
      <c r="S2628" s="36">
        <v>1296</v>
      </c>
      <c r="T2628" s="66">
        <v>1.15E-2</v>
      </c>
      <c r="U2628" s="66">
        <v>1.1000000000000001E-3</v>
      </c>
      <c r="V2628" s="66">
        <v>0</v>
      </c>
      <c r="W2628" s="66">
        <v>1.1900000000000001E-2</v>
      </c>
      <c r="X2628" s="1">
        <v>4538000</v>
      </c>
      <c r="Y2628" s="1">
        <v>5919788</v>
      </c>
      <c r="Z2628" s="1">
        <v>3549924</v>
      </c>
      <c r="AA2628" t="s">
        <v>369</v>
      </c>
      <c r="AB2628" t="s">
        <v>370</v>
      </c>
      <c r="AC2628">
        <v>8.42</v>
      </c>
      <c r="AD2628">
        <v>1.04</v>
      </c>
      <c r="AE2628">
        <v>2.59</v>
      </c>
      <c r="AF2628" t="s">
        <v>230</v>
      </c>
      <c r="AG2628" s="1">
        <v>277800</v>
      </c>
      <c r="AH2628" s="36">
        <v>1311.5</v>
      </c>
      <c r="AI2628" s="1">
        <v>1100</v>
      </c>
      <c r="AJ2628" s="36">
        <v>1311</v>
      </c>
      <c r="AK2628" s="1">
        <v>2000</v>
      </c>
      <c r="AL2628" s="2">
        <v>0.63611111111111107</v>
      </c>
      <c r="AM2628" s="3">
        <v>46241</v>
      </c>
      <c r="AN2628" t="s">
        <v>298</v>
      </c>
      <c r="AO2628" t="s">
        <v>371</v>
      </c>
    </row>
    <row r="2629" spans="1:41">
      <c r="A2629" s="8">
        <v>46232</v>
      </c>
      <c r="B2629" s="67">
        <v>3968.51</v>
      </c>
      <c r="C2629" s="67">
        <v>0.12</v>
      </c>
      <c r="D2629" s="67">
        <v>61290</v>
      </c>
      <c r="E2629" s="67">
        <v>-1.78</v>
      </c>
      <c r="F2629" s="69">
        <v>5201</v>
      </c>
      <c r="G2629" t="s">
        <v>52</v>
      </c>
      <c r="H2629">
        <v>0</v>
      </c>
      <c r="I2629" t="s">
        <v>288</v>
      </c>
      <c r="J2629" t="s">
        <v>289</v>
      </c>
      <c r="K2629" t="s">
        <v>295</v>
      </c>
      <c r="L2629" s="36">
        <v>6003</v>
      </c>
      <c r="M2629">
        <v>-165</v>
      </c>
      <c r="N2629" s="66">
        <v>-2.6800000000000001E-2</v>
      </c>
      <c r="O2629" s="36">
        <v>6168</v>
      </c>
      <c r="P2629" s="66">
        <v>-2.6700000000000002E-2</v>
      </c>
      <c r="Q2629" s="36">
        <v>6175</v>
      </c>
      <c r="R2629" s="36">
        <v>6194</v>
      </c>
      <c r="S2629" s="36">
        <v>5951</v>
      </c>
      <c r="T2629" s="66">
        <v>-2.7799999999999998E-2</v>
      </c>
      <c r="U2629" s="66">
        <v>-1.0800000000000001E-2</v>
      </c>
      <c r="V2629" s="66">
        <v>-3.0800000000000001E-2</v>
      </c>
      <c r="W2629" s="66">
        <v>8.6999999999999994E-3</v>
      </c>
      <c r="X2629" s="1">
        <v>1206000</v>
      </c>
      <c r="Y2629" s="1">
        <v>7292881</v>
      </c>
      <c r="Z2629" s="1">
        <v>1305260</v>
      </c>
      <c r="AA2629" t="s">
        <v>581</v>
      </c>
      <c r="AB2629" t="s">
        <v>373</v>
      </c>
      <c r="AC2629">
        <v>16.559999999999999</v>
      </c>
      <c r="AD2629">
        <v>0.85</v>
      </c>
      <c r="AE2629">
        <v>3.5</v>
      </c>
      <c r="AF2629" t="s">
        <v>230</v>
      </c>
      <c r="AG2629" s="1">
        <v>58900</v>
      </c>
      <c r="AH2629" s="36">
        <v>6006</v>
      </c>
      <c r="AI2629">
        <v>200</v>
      </c>
      <c r="AJ2629" s="36">
        <v>6003</v>
      </c>
      <c r="AK2629" s="1">
        <v>1000</v>
      </c>
      <c r="AL2629" s="2">
        <v>0.63611111111111107</v>
      </c>
      <c r="AM2629" s="3">
        <v>46238</v>
      </c>
      <c r="AN2629" t="s">
        <v>293</v>
      </c>
      <c r="AO2629" t="s">
        <v>341</v>
      </c>
    </row>
    <row r="2630" spans="1:41">
      <c r="A2630" s="8">
        <v>46232</v>
      </c>
      <c r="B2630" s="67">
        <v>3968.51</v>
      </c>
      <c r="C2630" s="67">
        <v>0.12</v>
      </c>
      <c r="D2630" s="67">
        <v>61290</v>
      </c>
      <c r="E2630" s="67">
        <v>-1.78</v>
      </c>
      <c r="F2630" s="69">
        <v>5302</v>
      </c>
      <c r="G2630" t="s">
        <v>53</v>
      </c>
      <c r="H2630">
        <v>0</v>
      </c>
      <c r="I2630" t="s">
        <v>288</v>
      </c>
      <c r="J2630" t="s">
        <v>289</v>
      </c>
      <c r="K2630" t="s">
        <v>290</v>
      </c>
      <c r="L2630" s="36">
        <v>4685</v>
      </c>
      <c r="M2630">
        <v>20</v>
      </c>
      <c r="N2630" s="66">
        <v>4.3E-3</v>
      </c>
      <c r="O2630" s="36">
        <v>4665</v>
      </c>
      <c r="P2630" s="66">
        <v>4.1999999999999997E-3</v>
      </c>
      <c r="Q2630" s="36">
        <v>4665</v>
      </c>
      <c r="R2630" s="36">
        <v>4695</v>
      </c>
      <c r="S2630" s="36">
        <v>4615</v>
      </c>
      <c r="T2630" s="66">
        <v>4.1999999999999997E-3</v>
      </c>
      <c r="U2630" s="66">
        <v>5.3E-3</v>
      </c>
      <c r="V2630" s="66">
        <v>-2.0999999999999999E-3</v>
      </c>
      <c r="W2630" s="66">
        <v>1.5100000000000001E-2</v>
      </c>
      <c r="X2630" s="1">
        <v>56800</v>
      </c>
      <c r="Y2630" s="1">
        <v>264749</v>
      </c>
      <c r="Z2630" s="1">
        <v>55435</v>
      </c>
      <c r="AA2630" t="s">
        <v>374</v>
      </c>
      <c r="AB2630" t="s">
        <v>375</v>
      </c>
      <c r="AC2630">
        <v>18.79</v>
      </c>
      <c r="AD2630">
        <v>0.95</v>
      </c>
      <c r="AE2630">
        <v>4.2699999999999996</v>
      </c>
      <c r="AF2630" t="s">
        <v>230</v>
      </c>
      <c r="AG2630" s="1">
        <v>12800</v>
      </c>
      <c r="AH2630" s="36">
        <v>4685</v>
      </c>
      <c r="AI2630">
        <v>300</v>
      </c>
      <c r="AJ2630" s="36">
        <v>4680</v>
      </c>
      <c r="AK2630">
        <v>900</v>
      </c>
      <c r="AL2630" s="2">
        <v>0.63541666666666663</v>
      </c>
      <c r="AM2630" s="3">
        <v>46244</v>
      </c>
      <c r="AN2630" t="s">
        <v>293</v>
      </c>
      <c r="AO2630" t="s">
        <v>341</v>
      </c>
    </row>
    <row r="2631" spans="1:41">
      <c r="A2631" s="8">
        <v>46232</v>
      </c>
      <c r="B2631" s="67">
        <v>3968.51</v>
      </c>
      <c r="C2631" s="67">
        <v>0.12</v>
      </c>
      <c r="D2631" s="67">
        <v>61290</v>
      </c>
      <c r="E2631" s="67">
        <v>-1.78</v>
      </c>
      <c r="F2631" s="69">
        <v>5310</v>
      </c>
      <c r="G2631" t="s">
        <v>54</v>
      </c>
      <c r="H2631">
        <v>0</v>
      </c>
      <c r="I2631" t="s">
        <v>288</v>
      </c>
      <c r="J2631" t="s">
        <v>289</v>
      </c>
      <c r="K2631" t="s">
        <v>290</v>
      </c>
      <c r="L2631" s="36">
        <v>6010</v>
      </c>
      <c r="M2631">
        <v>-340</v>
      </c>
      <c r="N2631" s="66">
        <v>-5.3499999999999999E-2</v>
      </c>
      <c r="O2631" s="36">
        <v>6350</v>
      </c>
      <c r="P2631" s="66">
        <v>-5.3499999999999999E-2</v>
      </c>
      <c r="Q2631" s="36">
        <v>6330</v>
      </c>
      <c r="R2631" s="36">
        <v>6330</v>
      </c>
      <c r="S2631" s="36">
        <v>5870</v>
      </c>
      <c r="T2631" s="66">
        <v>-5.0500000000000003E-2</v>
      </c>
      <c r="U2631" s="66">
        <v>6.7000000000000002E-3</v>
      </c>
      <c r="V2631" s="66">
        <v>-5.0500000000000003E-2</v>
      </c>
      <c r="W2631" s="66">
        <v>2.3800000000000002E-2</v>
      </c>
      <c r="X2631" s="1">
        <v>202700</v>
      </c>
      <c r="Y2631" s="1">
        <v>1215175</v>
      </c>
      <c r="Z2631" s="1">
        <v>126165</v>
      </c>
      <c r="AA2631" t="s">
        <v>662</v>
      </c>
      <c r="AB2631" t="s">
        <v>377</v>
      </c>
      <c r="AC2631">
        <v>25.72</v>
      </c>
      <c r="AD2631">
        <v>1.29</v>
      </c>
      <c r="AE2631">
        <v>2.41</v>
      </c>
      <c r="AF2631" t="s">
        <v>230</v>
      </c>
      <c r="AG2631" s="1">
        <v>4000</v>
      </c>
      <c r="AH2631" s="36">
        <v>6020</v>
      </c>
      <c r="AI2631">
        <v>600</v>
      </c>
      <c r="AJ2631" s="36">
        <v>6010</v>
      </c>
      <c r="AK2631" s="1">
        <v>1100</v>
      </c>
      <c r="AL2631" s="2">
        <v>0.63611111111111107</v>
      </c>
      <c r="AM2631" s="3">
        <v>46241</v>
      </c>
      <c r="AN2631" t="s">
        <v>293</v>
      </c>
      <c r="AO2631" t="s">
        <v>341</v>
      </c>
    </row>
    <row r="2632" spans="1:41">
      <c r="A2632" s="8">
        <v>46232</v>
      </c>
      <c r="B2632" s="67">
        <v>3968.51</v>
      </c>
      <c r="C2632" s="67">
        <v>0.12</v>
      </c>
      <c r="D2632" s="67">
        <v>61290</v>
      </c>
      <c r="E2632" s="67">
        <v>-1.78</v>
      </c>
      <c r="F2632" s="69">
        <v>5334</v>
      </c>
      <c r="G2632" t="s">
        <v>55</v>
      </c>
      <c r="H2632">
        <v>0</v>
      </c>
      <c r="I2632" t="s">
        <v>288</v>
      </c>
      <c r="J2632" t="s">
        <v>289</v>
      </c>
      <c r="K2632" t="s">
        <v>295</v>
      </c>
      <c r="L2632" s="36">
        <v>8998</v>
      </c>
      <c r="M2632">
        <v>57</v>
      </c>
      <c r="N2632" s="66">
        <v>6.4000000000000003E-3</v>
      </c>
      <c r="O2632" s="36">
        <v>8941</v>
      </c>
      <c r="P2632" s="66">
        <v>6.3E-3</v>
      </c>
      <c r="Q2632" s="36">
        <v>8999</v>
      </c>
      <c r="R2632" s="36">
        <v>9185</v>
      </c>
      <c r="S2632" s="36">
        <v>8755</v>
      </c>
      <c r="T2632" s="66">
        <v>-1E-4</v>
      </c>
      <c r="U2632" s="66">
        <v>4.0000000000000001E-3</v>
      </c>
      <c r="V2632" s="66">
        <v>-2.0299999999999999E-2</v>
      </c>
      <c r="W2632" s="66">
        <v>2.7699999999999999E-2</v>
      </c>
      <c r="X2632" s="1">
        <v>1897700</v>
      </c>
      <c r="Y2632" s="1">
        <v>17058202</v>
      </c>
      <c r="Z2632" s="1">
        <v>1792830</v>
      </c>
      <c r="AA2632" t="s">
        <v>709</v>
      </c>
      <c r="AB2632" t="s">
        <v>379</v>
      </c>
      <c r="AC2632">
        <v>16.68</v>
      </c>
      <c r="AD2632">
        <v>2.2999999999999998</v>
      </c>
      <c r="AE2632">
        <v>2.33</v>
      </c>
      <c r="AF2632" t="s">
        <v>230</v>
      </c>
      <c r="AG2632" s="1">
        <v>26900</v>
      </c>
      <c r="AH2632" s="36">
        <v>8999</v>
      </c>
      <c r="AI2632">
        <v>100</v>
      </c>
      <c r="AJ2632" s="36">
        <v>8997</v>
      </c>
      <c r="AK2632">
        <v>100</v>
      </c>
      <c r="AL2632" s="2">
        <v>0.63611111111111107</v>
      </c>
      <c r="AM2632" s="3">
        <v>46234</v>
      </c>
      <c r="AN2632" t="s">
        <v>298</v>
      </c>
      <c r="AO2632" t="s">
        <v>341</v>
      </c>
    </row>
    <row r="2633" spans="1:41">
      <c r="A2633" s="8">
        <v>46232</v>
      </c>
      <c r="B2633" s="67">
        <v>3968.51</v>
      </c>
      <c r="C2633" s="67">
        <v>0.12</v>
      </c>
      <c r="D2633" s="67">
        <v>61290</v>
      </c>
      <c r="E2633" s="67">
        <v>-1.78</v>
      </c>
      <c r="F2633" s="69">
        <v>5706</v>
      </c>
      <c r="G2633" t="s">
        <v>56</v>
      </c>
      <c r="H2633">
        <v>0</v>
      </c>
      <c r="I2633" t="s">
        <v>288</v>
      </c>
      <c r="J2633" t="s">
        <v>289</v>
      </c>
      <c r="K2633" t="s">
        <v>295</v>
      </c>
      <c r="L2633" s="36">
        <v>25355</v>
      </c>
      <c r="M2633" s="36">
        <v>-2655</v>
      </c>
      <c r="N2633" s="66">
        <v>-9.4799999999999995E-2</v>
      </c>
      <c r="O2633" s="36">
        <v>28010</v>
      </c>
      <c r="P2633" s="66">
        <v>-9.4700000000000006E-2</v>
      </c>
      <c r="Q2633" s="36">
        <v>28010</v>
      </c>
      <c r="R2633" s="36">
        <v>28435</v>
      </c>
      <c r="S2633" s="36">
        <v>24780</v>
      </c>
      <c r="T2633" s="66">
        <v>-9.4700000000000006E-2</v>
      </c>
      <c r="U2633" s="66">
        <v>-1.9099999999999999E-2</v>
      </c>
      <c r="V2633" s="66">
        <v>-0.10829999999999999</v>
      </c>
      <c r="W2633" s="66">
        <v>2.3199999999999998E-2</v>
      </c>
      <c r="X2633" s="1">
        <v>1311300</v>
      </c>
      <c r="Y2633" s="1">
        <v>34444851</v>
      </c>
      <c r="Z2633" s="1">
        <v>1455768</v>
      </c>
      <c r="AA2633" t="s">
        <v>521</v>
      </c>
      <c r="AB2633" t="s">
        <v>381</v>
      </c>
      <c r="AC2633">
        <v>19.34</v>
      </c>
      <c r="AD2633">
        <v>3.52</v>
      </c>
      <c r="AE2633">
        <v>1.1000000000000001</v>
      </c>
      <c r="AF2633" t="s">
        <v>230</v>
      </c>
      <c r="AG2633" s="1">
        <v>5800</v>
      </c>
      <c r="AH2633" s="36">
        <v>25360</v>
      </c>
      <c r="AI2633">
        <v>300</v>
      </c>
      <c r="AJ2633" s="36">
        <v>25345</v>
      </c>
      <c r="AK2633">
        <v>100</v>
      </c>
      <c r="AL2633" s="2">
        <v>0.63611111111111107</v>
      </c>
      <c r="AM2633" s="3">
        <v>46241</v>
      </c>
      <c r="AN2633" t="s">
        <v>298</v>
      </c>
      <c r="AO2633" t="s">
        <v>382</v>
      </c>
    </row>
    <row r="2634" spans="1:41">
      <c r="A2634" s="8">
        <v>46232</v>
      </c>
      <c r="B2634" s="67">
        <v>3968.51</v>
      </c>
      <c r="C2634" s="67">
        <v>0.12</v>
      </c>
      <c r="D2634" s="67">
        <v>61290</v>
      </c>
      <c r="E2634" s="67">
        <v>-1.78</v>
      </c>
      <c r="F2634" s="69">
        <v>5711</v>
      </c>
      <c r="G2634" t="s">
        <v>57</v>
      </c>
      <c r="H2634">
        <v>0</v>
      </c>
      <c r="I2634" t="s">
        <v>288</v>
      </c>
      <c r="J2634" t="s">
        <v>289</v>
      </c>
      <c r="K2634" t="s">
        <v>295</v>
      </c>
      <c r="L2634" s="36">
        <v>3921</v>
      </c>
      <c r="M2634">
        <v>-113</v>
      </c>
      <c r="N2634" s="66">
        <v>-2.8000000000000001E-2</v>
      </c>
      <c r="O2634" s="36">
        <v>4034</v>
      </c>
      <c r="P2634" s="66">
        <v>-2.8000000000000001E-2</v>
      </c>
      <c r="Q2634" s="36">
        <v>4035</v>
      </c>
      <c r="R2634" s="36">
        <v>4065</v>
      </c>
      <c r="S2634" s="36">
        <v>3825</v>
      </c>
      <c r="T2634" s="66">
        <v>-2.8199999999999999E-2</v>
      </c>
      <c r="U2634" s="66">
        <v>1E-3</v>
      </c>
      <c r="V2634" s="66">
        <v>-3.5400000000000001E-2</v>
      </c>
      <c r="W2634" s="66">
        <v>2.5000000000000001E-2</v>
      </c>
      <c r="X2634" s="1">
        <v>1248000</v>
      </c>
      <c r="Y2634" s="1">
        <v>4897197</v>
      </c>
      <c r="Z2634" s="1">
        <v>515570</v>
      </c>
      <c r="AA2634" t="s">
        <v>383</v>
      </c>
      <c r="AB2634" t="s">
        <v>384</v>
      </c>
      <c r="AC2634">
        <v>10.45</v>
      </c>
      <c r="AD2634">
        <v>0.69</v>
      </c>
      <c r="AE2634">
        <v>2.96</v>
      </c>
      <c r="AF2634" t="s">
        <v>230</v>
      </c>
      <c r="AG2634" s="1">
        <v>25400</v>
      </c>
      <c r="AH2634" s="36">
        <v>3922</v>
      </c>
      <c r="AI2634">
        <v>400</v>
      </c>
      <c r="AJ2634" s="36">
        <v>3920</v>
      </c>
      <c r="AK2634" s="1">
        <v>1100</v>
      </c>
      <c r="AL2634" s="2">
        <v>0.63611111111111107</v>
      </c>
      <c r="AM2634" s="3">
        <v>46240</v>
      </c>
      <c r="AN2634" t="s">
        <v>298</v>
      </c>
      <c r="AO2634" t="s">
        <v>382</v>
      </c>
    </row>
    <row r="2635" spans="1:41">
      <c r="A2635" s="8">
        <v>46232</v>
      </c>
      <c r="B2635" s="67">
        <v>3968.51</v>
      </c>
      <c r="C2635" s="67">
        <v>0.12</v>
      </c>
      <c r="D2635" s="67">
        <v>61290</v>
      </c>
      <c r="E2635" s="67">
        <v>-1.78</v>
      </c>
      <c r="F2635" s="69">
        <v>5713</v>
      </c>
      <c r="G2635" t="s">
        <v>58</v>
      </c>
      <c r="H2635">
        <v>0</v>
      </c>
      <c r="I2635" t="s">
        <v>288</v>
      </c>
      <c r="J2635" t="s">
        <v>289</v>
      </c>
      <c r="K2635" t="s">
        <v>295</v>
      </c>
      <c r="L2635" s="36">
        <v>7252</v>
      </c>
      <c r="M2635">
        <v>-112</v>
      </c>
      <c r="N2635" s="66">
        <v>-1.52E-2</v>
      </c>
      <c r="O2635" s="36">
        <v>7364</v>
      </c>
      <c r="P2635" s="66">
        <v>-1.52E-2</v>
      </c>
      <c r="Q2635" s="36">
        <v>7309</v>
      </c>
      <c r="R2635" s="36">
        <v>7453</v>
      </c>
      <c r="S2635" s="36">
        <v>6969</v>
      </c>
      <c r="T2635" s="66">
        <v>-7.7000000000000002E-3</v>
      </c>
      <c r="U2635" s="66">
        <v>1.2E-2</v>
      </c>
      <c r="V2635" s="66">
        <v>-2.69E-2</v>
      </c>
      <c r="W2635" s="66">
        <v>4.0599999999999997E-2</v>
      </c>
      <c r="X2635" s="1">
        <v>2733700</v>
      </c>
      <c r="Y2635" s="1">
        <v>19693612</v>
      </c>
      <c r="Z2635" s="1">
        <v>2108983</v>
      </c>
      <c r="AA2635" t="s">
        <v>385</v>
      </c>
      <c r="AB2635" t="s">
        <v>386</v>
      </c>
      <c r="AC2635">
        <v>12.98</v>
      </c>
      <c r="AD2635">
        <v>0.94</v>
      </c>
      <c r="AE2635">
        <v>2.85</v>
      </c>
      <c r="AF2635" t="s">
        <v>230</v>
      </c>
      <c r="AG2635" s="1">
        <v>48000</v>
      </c>
      <c r="AH2635" s="36">
        <v>7254</v>
      </c>
      <c r="AI2635">
        <v>500</v>
      </c>
      <c r="AJ2635" s="36">
        <v>7251</v>
      </c>
      <c r="AK2635">
        <v>200</v>
      </c>
      <c r="AL2635" s="2">
        <v>0.63611111111111107</v>
      </c>
      <c r="AM2635" s="3">
        <v>46244</v>
      </c>
      <c r="AN2635" t="s">
        <v>298</v>
      </c>
      <c r="AO2635" t="s">
        <v>382</v>
      </c>
    </row>
    <row r="2636" spans="1:41">
      <c r="A2636" s="8">
        <v>46232</v>
      </c>
      <c r="B2636" s="67">
        <v>3968.51</v>
      </c>
      <c r="C2636" s="67">
        <v>0.12</v>
      </c>
      <c r="D2636" s="67">
        <v>61290</v>
      </c>
      <c r="E2636" s="67">
        <v>-1.78</v>
      </c>
      <c r="F2636" s="69">
        <v>5802</v>
      </c>
      <c r="G2636" t="s">
        <v>59</v>
      </c>
      <c r="H2636">
        <v>0</v>
      </c>
      <c r="I2636" t="s">
        <v>288</v>
      </c>
      <c r="J2636" t="s">
        <v>289</v>
      </c>
      <c r="K2636" t="s">
        <v>295</v>
      </c>
      <c r="L2636" s="36">
        <v>2052</v>
      </c>
      <c r="M2636">
        <v>-135.5</v>
      </c>
      <c r="N2636" s="66">
        <v>-6.1899999999999997E-2</v>
      </c>
      <c r="O2636" s="36">
        <v>2187.5</v>
      </c>
      <c r="P2636" s="66">
        <v>-6.1899999999999997E-2</v>
      </c>
      <c r="Q2636" s="36">
        <v>2137.5</v>
      </c>
      <c r="R2636" s="36">
        <v>2197</v>
      </c>
      <c r="S2636" s="36">
        <v>2002.5</v>
      </c>
      <c r="T2636" s="66">
        <v>-0.04</v>
      </c>
      <c r="U2636" s="66">
        <v>-3.8E-3</v>
      </c>
      <c r="V2636" s="66">
        <v>-6.59E-2</v>
      </c>
      <c r="W2636" s="66">
        <v>2.47E-2</v>
      </c>
      <c r="X2636" s="1">
        <v>25724500</v>
      </c>
      <c r="Y2636" s="1">
        <v>53706429</v>
      </c>
      <c r="Z2636" s="1">
        <v>6516664</v>
      </c>
      <c r="AA2636" t="s">
        <v>694</v>
      </c>
      <c r="AB2636" t="s">
        <v>849</v>
      </c>
      <c r="AC2636">
        <v>19.690000000000001</v>
      </c>
      <c r="AD2636">
        <v>2.33</v>
      </c>
      <c r="AE2636">
        <v>1.9</v>
      </c>
      <c r="AF2636" t="s">
        <v>230</v>
      </c>
      <c r="AG2636" s="1">
        <v>300900</v>
      </c>
      <c r="AH2636" s="36">
        <v>2052.5</v>
      </c>
      <c r="AI2636" s="1">
        <v>2500</v>
      </c>
      <c r="AJ2636" s="36">
        <v>2051.5</v>
      </c>
      <c r="AK2636" s="1">
        <v>1300</v>
      </c>
      <c r="AL2636" s="2">
        <v>0.63611111111111107</v>
      </c>
      <c r="AM2636" s="3">
        <v>46234</v>
      </c>
      <c r="AN2636" t="s">
        <v>298</v>
      </c>
      <c r="AO2636" t="s">
        <v>382</v>
      </c>
    </row>
    <row r="2637" spans="1:41">
      <c r="A2637" s="8">
        <v>46232</v>
      </c>
      <c r="B2637" s="67">
        <v>3968.51</v>
      </c>
      <c r="C2637" s="67">
        <v>0.12</v>
      </c>
      <c r="D2637" s="67">
        <v>61290</v>
      </c>
      <c r="E2637" s="67">
        <v>-1.78</v>
      </c>
      <c r="F2637" s="69">
        <v>5803</v>
      </c>
      <c r="G2637" t="s">
        <v>60</v>
      </c>
      <c r="H2637">
        <v>0</v>
      </c>
      <c r="I2637" t="s">
        <v>288</v>
      </c>
      <c r="J2637" t="s">
        <v>289</v>
      </c>
      <c r="K2637" t="s">
        <v>290</v>
      </c>
      <c r="L2637" s="36">
        <v>3746</v>
      </c>
      <c r="M2637">
        <v>-327</v>
      </c>
      <c r="N2637" s="66">
        <v>-8.0299999999999996E-2</v>
      </c>
      <c r="O2637" s="36">
        <v>4073</v>
      </c>
      <c r="P2637" s="66">
        <v>-8.0199999999999994E-2</v>
      </c>
      <c r="Q2637" s="36">
        <v>4003</v>
      </c>
      <c r="R2637" s="36">
        <v>4129</v>
      </c>
      <c r="S2637" s="36">
        <v>3665</v>
      </c>
      <c r="T2637" s="66">
        <v>-6.4199999999999993E-2</v>
      </c>
      <c r="U2637" s="66">
        <v>-1.21E-2</v>
      </c>
      <c r="V2637" s="66">
        <v>-9.2700000000000005E-2</v>
      </c>
      <c r="W2637" s="66">
        <v>2.2100000000000002E-2</v>
      </c>
      <c r="X2637" s="1">
        <v>50901800</v>
      </c>
      <c r="Y2637" s="1">
        <v>197041461</v>
      </c>
      <c r="Z2637" s="1">
        <v>6649826</v>
      </c>
      <c r="AA2637" t="s">
        <v>389</v>
      </c>
      <c r="AB2637" t="s">
        <v>632</v>
      </c>
      <c r="AC2637">
        <v>24.8</v>
      </c>
      <c r="AD2637">
        <v>11.06</v>
      </c>
      <c r="AE2637">
        <v>1.01</v>
      </c>
      <c r="AF2637" t="s">
        <v>230</v>
      </c>
      <c r="AG2637" s="1">
        <v>797200</v>
      </c>
      <c r="AH2637" s="36">
        <v>3746</v>
      </c>
      <c r="AI2637">
        <v>200</v>
      </c>
      <c r="AJ2637" s="36">
        <v>3745</v>
      </c>
      <c r="AK2637" s="1">
        <v>2300</v>
      </c>
      <c r="AL2637" s="2">
        <v>0.63611111111111107</v>
      </c>
      <c r="AM2637" s="3">
        <v>46241</v>
      </c>
      <c r="AN2637" t="s">
        <v>298</v>
      </c>
      <c r="AO2637" t="s">
        <v>382</v>
      </c>
    </row>
    <row r="2638" spans="1:41">
      <c r="A2638" s="8">
        <v>46232</v>
      </c>
      <c r="B2638" s="67">
        <v>3968.51</v>
      </c>
      <c r="C2638" s="67">
        <v>0.12</v>
      </c>
      <c r="D2638" s="67">
        <v>61290</v>
      </c>
      <c r="E2638" s="67">
        <v>-1.78</v>
      </c>
      <c r="F2638" s="69">
        <v>6038</v>
      </c>
      <c r="G2638" t="s">
        <v>61</v>
      </c>
      <c r="H2638">
        <v>0</v>
      </c>
      <c r="I2638" t="s">
        <v>347</v>
      </c>
      <c r="J2638" t="s">
        <v>289</v>
      </c>
      <c r="K2638" t="s">
        <v>295</v>
      </c>
      <c r="L2638">
        <v>818</v>
      </c>
      <c r="M2638">
        <v>-9</v>
      </c>
      <c r="N2638" s="66">
        <v>-1.09E-2</v>
      </c>
      <c r="O2638">
        <v>827</v>
      </c>
      <c r="P2638" s="66">
        <v>-1.0800000000000001E-2</v>
      </c>
      <c r="Q2638">
        <v>826</v>
      </c>
      <c r="R2638">
        <v>829</v>
      </c>
      <c r="S2638">
        <v>816</v>
      </c>
      <c r="T2638" s="66">
        <v>-9.5999999999999992E-3</v>
      </c>
      <c r="U2638" s="66">
        <v>-1.32E-2</v>
      </c>
      <c r="V2638" s="66">
        <v>-1.32E-2</v>
      </c>
      <c r="W2638" s="66">
        <v>2.3999999999999998E-3</v>
      </c>
      <c r="X2638" s="1">
        <v>187200</v>
      </c>
      <c r="Y2638" s="1">
        <v>155161</v>
      </c>
      <c r="Z2638" s="1">
        <v>4141</v>
      </c>
      <c r="AA2638" t="s">
        <v>391</v>
      </c>
      <c r="AB2638" t="s">
        <v>711</v>
      </c>
      <c r="AC2638">
        <v>11.8</v>
      </c>
      <c r="AD2638">
        <v>0.82</v>
      </c>
      <c r="AE2638">
        <v>2.81</v>
      </c>
      <c r="AF2638" t="s">
        <v>230</v>
      </c>
      <c r="AG2638">
        <v>0</v>
      </c>
      <c r="AH2638">
        <v>820</v>
      </c>
      <c r="AI2638">
        <v>100</v>
      </c>
      <c r="AJ2638">
        <v>818</v>
      </c>
      <c r="AK2638">
        <v>100</v>
      </c>
      <c r="AL2638" s="2">
        <v>0.63541666666666663</v>
      </c>
      <c r="AM2638" s="3">
        <v>46248</v>
      </c>
      <c r="AN2638" t="s">
        <v>350</v>
      </c>
      <c r="AO2638" t="s">
        <v>313</v>
      </c>
    </row>
    <row r="2639" spans="1:41">
      <c r="A2639" s="8">
        <v>46232</v>
      </c>
      <c r="B2639" s="67">
        <v>3968.51</v>
      </c>
      <c r="C2639" s="67">
        <v>0.12</v>
      </c>
      <c r="D2639" s="67">
        <v>61290</v>
      </c>
      <c r="E2639" s="67">
        <v>-1.78</v>
      </c>
      <c r="F2639" s="69">
        <v>6156</v>
      </c>
      <c r="G2639" t="s">
        <v>62</v>
      </c>
      <c r="H2639">
        <v>0</v>
      </c>
      <c r="I2639" t="s">
        <v>314</v>
      </c>
      <c r="J2639" t="s">
        <v>323</v>
      </c>
      <c r="K2639" t="s">
        <v>290</v>
      </c>
      <c r="L2639" s="36">
        <v>1781</v>
      </c>
      <c r="M2639">
        <v>4</v>
      </c>
      <c r="N2639" s="66">
        <v>2.3E-3</v>
      </c>
      <c r="O2639" s="36">
        <v>1777</v>
      </c>
      <c r="P2639" s="66">
        <v>2.2000000000000001E-3</v>
      </c>
      <c r="Q2639" s="36">
        <v>1790</v>
      </c>
      <c r="R2639" s="36">
        <v>1797</v>
      </c>
      <c r="S2639" s="36">
        <v>1776</v>
      </c>
      <c r="T2639" s="66">
        <v>-5.0000000000000001E-3</v>
      </c>
      <c r="U2639" s="66">
        <v>-6.1000000000000004E-3</v>
      </c>
      <c r="V2639" s="66">
        <v>-8.8999999999999999E-3</v>
      </c>
      <c r="W2639" s="66">
        <v>2.8E-3</v>
      </c>
      <c r="X2639" s="1">
        <v>11300</v>
      </c>
      <c r="Y2639" s="1">
        <v>20176</v>
      </c>
      <c r="Z2639" s="1">
        <v>9439</v>
      </c>
      <c r="AA2639" t="s">
        <v>393</v>
      </c>
      <c r="AB2639" t="s">
        <v>697</v>
      </c>
      <c r="AC2639">
        <v>52.84</v>
      </c>
      <c r="AD2639">
        <v>1.25</v>
      </c>
      <c r="AE2639">
        <v>5.61</v>
      </c>
      <c r="AF2639">
        <v>1.3</v>
      </c>
      <c r="AG2639">
        <v>300</v>
      </c>
      <c r="AH2639" s="36">
        <v>1787</v>
      </c>
      <c r="AI2639">
        <v>100</v>
      </c>
      <c r="AJ2639" s="36">
        <v>1781</v>
      </c>
      <c r="AK2639">
        <v>200</v>
      </c>
      <c r="AL2639" s="2">
        <v>0.63472222222222219</v>
      </c>
      <c r="AM2639" s="3">
        <v>46244</v>
      </c>
      <c r="AN2639" t="s">
        <v>350</v>
      </c>
      <c r="AO2639" t="s">
        <v>395</v>
      </c>
    </row>
    <row r="2640" spans="1:41">
      <c r="A2640" s="8">
        <v>46232</v>
      </c>
      <c r="B2640" s="67">
        <v>3968.51</v>
      </c>
      <c r="C2640" s="67">
        <v>0.12</v>
      </c>
      <c r="D2640" s="67">
        <v>61290</v>
      </c>
      <c r="E2640" s="67">
        <v>-1.78</v>
      </c>
      <c r="F2640" s="69">
        <v>6178</v>
      </c>
      <c r="G2640" t="s">
        <v>63</v>
      </c>
      <c r="H2640">
        <v>0</v>
      </c>
      <c r="I2640" t="s">
        <v>288</v>
      </c>
      <c r="J2640" t="s">
        <v>289</v>
      </c>
      <c r="K2640" t="s">
        <v>290</v>
      </c>
      <c r="L2640" s="36">
        <v>2486.5</v>
      </c>
      <c r="M2640">
        <v>22.5</v>
      </c>
      <c r="N2640" s="66">
        <v>9.1000000000000004E-3</v>
      </c>
      <c r="O2640" s="36">
        <v>2464</v>
      </c>
      <c r="P2640" s="66">
        <v>9.1000000000000004E-3</v>
      </c>
      <c r="Q2640" s="36">
        <v>2496.5</v>
      </c>
      <c r="R2640" s="36">
        <v>2499</v>
      </c>
      <c r="S2640" s="36">
        <v>2448.5</v>
      </c>
      <c r="T2640" s="66">
        <v>-4.0000000000000001E-3</v>
      </c>
      <c r="U2640" s="66">
        <v>8.0000000000000004E-4</v>
      </c>
      <c r="V2640" s="66">
        <v>-5.0000000000000001E-3</v>
      </c>
      <c r="W2640" s="66">
        <v>1.55E-2</v>
      </c>
      <c r="X2640" s="1">
        <v>4970100</v>
      </c>
      <c r="Y2640" s="1">
        <v>12304281</v>
      </c>
      <c r="Z2640" s="1">
        <v>6982575</v>
      </c>
      <c r="AA2640" t="s">
        <v>899</v>
      </c>
      <c r="AB2640" t="s">
        <v>397</v>
      </c>
      <c r="AC2640">
        <v>17.88</v>
      </c>
      <c r="AD2640">
        <v>0.71</v>
      </c>
      <c r="AE2640">
        <v>2.41</v>
      </c>
      <c r="AF2640" t="s">
        <v>230</v>
      </c>
      <c r="AG2640" s="1">
        <v>89800</v>
      </c>
      <c r="AH2640" s="36">
        <v>2486.5</v>
      </c>
      <c r="AI2640">
        <v>600</v>
      </c>
      <c r="AJ2640" s="36">
        <v>2486</v>
      </c>
      <c r="AK2640">
        <v>500</v>
      </c>
      <c r="AL2640" s="2">
        <v>0.63611111111111107</v>
      </c>
      <c r="AM2640" s="3">
        <v>46241</v>
      </c>
      <c r="AN2640" t="s">
        <v>298</v>
      </c>
      <c r="AO2640" t="s">
        <v>313</v>
      </c>
    </row>
    <row r="2641" spans="1:41">
      <c r="A2641" s="8">
        <v>46232</v>
      </c>
      <c r="B2641" s="67">
        <v>3968.51</v>
      </c>
      <c r="C2641" s="67">
        <v>0.12</v>
      </c>
      <c r="D2641" s="67">
        <v>61290</v>
      </c>
      <c r="E2641" s="67">
        <v>-1.78</v>
      </c>
      <c r="F2641" s="69">
        <v>6208</v>
      </c>
      <c r="G2641" t="s">
        <v>64</v>
      </c>
      <c r="H2641">
        <v>0</v>
      </c>
      <c r="I2641" t="s">
        <v>314</v>
      </c>
      <c r="J2641" t="s">
        <v>289</v>
      </c>
      <c r="K2641" t="s">
        <v>295</v>
      </c>
      <c r="L2641" s="36">
        <v>1541</v>
      </c>
      <c r="M2641">
        <v>-49</v>
      </c>
      <c r="N2641" s="66">
        <v>-3.0800000000000001E-2</v>
      </c>
      <c r="O2641" s="36">
        <v>1590</v>
      </c>
      <c r="P2641" s="66">
        <v>-3.0800000000000001E-2</v>
      </c>
      <c r="Q2641" s="36">
        <v>1600</v>
      </c>
      <c r="R2641" s="36">
        <v>1605</v>
      </c>
      <c r="S2641" s="36">
        <v>1531</v>
      </c>
      <c r="T2641" s="66">
        <v>-3.6799999999999999E-2</v>
      </c>
      <c r="U2641" s="66">
        <v>-3.8E-3</v>
      </c>
      <c r="V2641" s="66">
        <v>-3.9800000000000002E-2</v>
      </c>
      <c r="W2641" s="66">
        <v>6.4999999999999997E-3</v>
      </c>
      <c r="X2641" s="1">
        <v>52700</v>
      </c>
      <c r="Y2641" s="1">
        <v>81917</v>
      </c>
      <c r="Z2641" s="1">
        <v>9840</v>
      </c>
      <c r="AA2641" t="s">
        <v>398</v>
      </c>
      <c r="AB2641" t="s">
        <v>399</v>
      </c>
      <c r="AC2641">
        <v>15.01</v>
      </c>
      <c r="AD2641">
        <v>1.56</v>
      </c>
      <c r="AE2641">
        <v>1.3</v>
      </c>
      <c r="AF2641">
        <v>1.9</v>
      </c>
      <c r="AG2641">
        <v>0</v>
      </c>
      <c r="AH2641" s="36">
        <v>1544</v>
      </c>
      <c r="AI2641">
        <v>300</v>
      </c>
      <c r="AJ2641" s="36">
        <v>1541</v>
      </c>
      <c r="AK2641">
        <v>500</v>
      </c>
      <c r="AL2641" s="2">
        <v>0.63472222222222219</v>
      </c>
      <c r="AM2641" s="3">
        <v>46241</v>
      </c>
      <c r="AN2641" t="s">
        <v>298</v>
      </c>
      <c r="AO2641" t="s">
        <v>395</v>
      </c>
    </row>
    <row r="2642" spans="1:41">
      <c r="A2642" s="8">
        <v>46232</v>
      </c>
      <c r="B2642" s="67">
        <v>3968.51</v>
      </c>
      <c r="C2642" s="67">
        <v>0.12</v>
      </c>
      <c r="D2642" s="67">
        <v>61290</v>
      </c>
      <c r="E2642" s="67">
        <v>-1.78</v>
      </c>
      <c r="F2642" s="69">
        <v>6356</v>
      </c>
      <c r="G2642" t="s">
        <v>65</v>
      </c>
      <c r="H2642">
        <v>0</v>
      </c>
      <c r="I2642" t="s">
        <v>314</v>
      </c>
      <c r="J2642" t="s">
        <v>289</v>
      </c>
      <c r="K2642" t="s">
        <v>295</v>
      </c>
      <c r="L2642" s="36">
        <v>1249</v>
      </c>
      <c r="M2642">
        <v>-47</v>
      </c>
      <c r="N2642" s="66">
        <v>-3.6299999999999999E-2</v>
      </c>
      <c r="O2642" s="36">
        <v>1296</v>
      </c>
      <c r="P2642" s="66">
        <v>-3.6200000000000003E-2</v>
      </c>
      <c r="Q2642" s="36">
        <v>1304</v>
      </c>
      <c r="R2642" s="36">
        <v>1312</v>
      </c>
      <c r="S2642" s="36">
        <v>1235</v>
      </c>
      <c r="T2642" s="66">
        <v>-4.2099999999999999E-2</v>
      </c>
      <c r="U2642" s="66">
        <v>-1.7999999999999999E-2</v>
      </c>
      <c r="V2642" s="66">
        <v>-4.8000000000000001E-2</v>
      </c>
      <c r="W2642" s="66">
        <v>1.1299999999999999E-2</v>
      </c>
      <c r="X2642" s="1">
        <v>152400</v>
      </c>
      <c r="Y2642" s="1">
        <v>193297</v>
      </c>
      <c r="Z2642" s="1">
        <v>17835</v>
      </c>
      <c r="AA2642" t="s">
        <v>400</v>
      </c>
      <c r="AB2642" t="s">
        <v>401</v>
      </c>
      <c r="AC2642">
        <v>10.1</v>
      </c>
      <c r="AD2642">
        <v>1.22</v>
      </c>
      <c r="AE2642">
        <v>0.8</v>
      </c>
      <c r="AF2642" t="s">
        <v>230</v>
      </c>
      <c r="AG2642" s="1">
        <v>1600</v>
      </c>
      <c r="AH2642" s="36">
        <v>1250</v>
      </c>
      <c r="AI2642">
        <v>300</v>
      </c>
      <c r="AJ2642" s="36">
        <v>1248</v>
      </c>
      <c r="AK2642">
        <v>100</v>
      </c>
      <c r="AL2642" s="2">
        <v>0.63402777777777775</v>
      </c>
      <c r="AN2642" t="s">
        <v>298</v>
      </c>
      <c r="AO2642" t="s">
        <v>395</v>
      </c>
    </row>
    <row r="2643" spans="1:41">
      <c r="A2643" s="8">
        <v>46232</v>
      </c>
      <c r="B2643" s="67">
        <v>3968.51</v>
      </c>
      <c r="C2643" s="67">
        <v>0.12</v>
      </c>
      <c r="D2643" s="67">
        <v>61290</v>
      </c>
      <c r="E2643" s="67">
        <v>-1.78</v>
      </c>
      <c r="F2643" s="69">
        <v>6378</v>
      </c>
      <c r="G2643" t="s">
        <v>66</v>
      </c>
      <c r="H2643">
        <v>0</v>
      </c>
      <c r="I2643" t="s">
        <v>314</v>
      </c>
      <c r="J2643" t="s">
        <v>289</v>
      </c>
      <c r="K2643" t="s">
        <v>290</v>
      </c>
      <c r="L2643" s="36">
        <v>1194</v>
      </c>
      <c r="M2643">
        <v>-5</v>
      </c>
      <c r="N2643" s="66">
        <v>-4.1999999999999997E-3</v>
      </c>
      <c r="O2643" s="36">
        <v>1199</v>
      </c>
      <c r="P2643" s="66">
        <v>-4.1000000000000003E-3</v>
      </c>
      <c r="Q2643" s="36">
        <v>1197</v>
      </c>
      <c r="R2643" s="36">
        <v>1210</v>
      </c>
      <c r="S2643" s="36">
        <v>1159</v>
      </c>
      <c r="T2643" s="66">
        <v>-2.5000000000000001E-3</v>
      </c>
      <c r="U2643" s="66">
        <v>2.0500000000000001E-2</v>
      </c>
      <c r="V2643" s="66">
        <v>-1.32E-2</v>
      </c>
      <c r="W2643" s="66">
        <v>3.0099999999999998E-2</v>
      </c>
      <c r="X2643" s="1">
        <v>184300</v>
      </c>
      <c r="Y2643" s="1">
        <v>218019</v>
      </c>
      <c r="Z2643" s="1">
        <v>24596</v>
      </c>
      <c r="AA2643" t="s">
        <v>402</v>
      </c>
      <c r="AB2643" t="s">
        <v>634</v>
      </c>
      <c r="AC2643">
        <v>12.43</v>
      </c>
      <c r="AD2643">
        <v>1.1100000000000001</v>
      </c>
      <c r="AE2643">
        <v>3.43</v>
      </c>
      <c r="AF2643" t="s">
        <v>230</v>
      </c>
      <c r="AG2643">
        <v>0</v>
      </c>
      <c r="AH2643" s="36">
        <v>1195</v>
      </c>
      <c r="AI2643">
        <v>300</v>
      </c>
      <c r="AJ2643" s="36">
        <v>1194</v>
      </c>
      <c r="AK2643">
        <v>400</v>
      </c>
      <c r="AL2643" s="2">
        <v>0.63611111111111107</v>
      </c>
      <c r="AM2643" s="3">
        <v>46241</v>
      </c>
      <c r="AN2643" t="s">
        <v>298</v>
      </c>
      <c r="AO2643" t="s">
        <v>395</v>
      </c>
    </row>
    <row r="2644" spans="1:41">
      <c r="A2644" s="8">
        <v>46232</v>
      </c>
      <c r="B2644" s="67">
        <v>3968.51</v>
      </c>
      <c r="C2644" s="67">
        <v>0.12</v>
      </c>
      <c r="D2644" s="67">
        <v>61290</v>
      </c>
      <c r="E2644" s="67">
        <v>-1.78</v>
      </c>
      <c r="F2644" s="69">
        <v>6526</v>
      </c>
      <c r="G2644" t="s">
        <v>67</v>
      </c>
      <c r="H2644">
        <v>0</v>
      </c>
      <c r="I2644" t="s">
        <v>288</v>
      </c>
      <c r="J2644" t="s">
        <v>289</v>
      </c>
      <c r="K2644" t="s">
        <v>295</v>
      </c>
      <c r="L2644" s="36">
        <v>1996.5</v>
      </c>
      <c r="M2644">
        <v>-152.5</v>
      </c>
      <c r="N2644" s="66">
        <v>-7.0999999999999994E-2</v>
      </c>
      <c r="O2644" s="36">
        <v>2149</v>
      </c>
      <c r="P2644" s="66">
        <v>-7.0900000000000005E-2</v>
      </c>
      <c r="Q2644" s="36">
        <v>2162</v>
      </c>
      <c r="R2644" s="36">
        <v>2197.5</v>
      </c>
      <c r="S2644" s="36">
        <v>1963</v>
      </c>
      <c r="T2644" s="66">
        <v>-7.6499999999999999E-2</v>
      </c>
      <c r="U2644" s="66">
        <v>-1.72E-2</v>
      </c>
      <c r="V2644" s="66">
        <v>-9.1399999999999995E-2</v>
      </c>
      <c r="W2644" s="66">
        <v>1.7000000000000001E-2</v>
      </c>
      <c r="X2644" s="1">
        <v>9544400</v>
      </c>
      <c r="Y2644" s="1">
        <v>19550778</v>
      </c>
      <c r="Z2644" s="1">
        <v>359326</v>
      </c>
      <c r="AA2644" t="s">
        <v>584</v>
      </c>
      <c r="AB2644" t="s">
        <v>405</v>
      </c>
      <c r="AC2644">
        <v>35.020000000000003</v>
      </c>
      <c r="AD2644">
        <v>2.63</v>
      </c>
      <c r="AE2644">
        <v>2.5</v>
      </c>
      <c r="AF2644" t="s">
        <v>230</v>
      </c>
      <c r="AG2644" s="1">
        <v>84400</v>
      </c>
      <c r="AH2644" s="36">
        <v>1997</v>
      </c>
      <c r="AI2644" s="1">
        <v>1800</v>
      </c>
      <c r="AJ2644" s="36">
        <v>1996.5</v>
      </c>
      <c r="AK2644" s="1">
        <v>1300</v>
      </c>
      <c r="AL2644" s="2">
        <v>0.63611111111111107</v>
      </c>
      <c r="AM2644" s="3">
        <v>46232</v>
      </c>
      <c r="AN2644" t="s">
        <v>298</v>
      </c>
      <c r="AO2644" t="s">
        <v>344</v>
      </c>
    </row>
    <row r="2645" spans="1:41">
      <c r="A2645" s="8">
        <v>46232</v>
      </c>
      <c r="B2645" s="67">
        <v>3968.51</v>
      </c>
      <c r="C2645" s="67">
        <v>0.12</v>
      </c>
      <c r="D2645" s="67">
        <v>61290</v>
      </c>
      <c r="E2645" s="67">
        <v>-1.78</v>
      </c>
      <c r="F2645" s="69">
        <v>6586</v>
      </c>
      <c r="G2645" t="s">
        <v>68</v>
      </c>
      <c r="H2645">
        <v>0</v>
      </c>
      <c r="I2645" t="s">
        <v>288</v>
      </c>
      <c r="J2645" t="s">
        <v>289</v>
      </c>
      <c r="K2645" t="s">
        <v>290</v>
      </c>
      <c r="L2645" s="36">
        <v>5797</v>
      </c>
      <c r="M2645">
        <v>125</v>
      </c>
      <c r="N2645" s="66">
        <v>2.1999999999999999E-2</v>
      </c>
      <c r="O2645" s="36">
        <v>5672</v>
      </c>
      <c r="P2645" s="66">
        <v>2.1999999999999999E-2</v>
      </c>
      <c r="Q2645" s="36">
        <v>5741</v>
      </c>
      <c r="R2645" s="36">
        <v>5859</v>
      </c>
      <c r="S2645" s="36">
        <v>5717</v>
      </c>
      <c r="T2645" s="66">
        <v>9.7000000000000003E-3</v>
      </c>
      <c r="U2645" s="66">
        <v>-1.04E-2</v>
      </c>
      <c r="V2645" s="66">
        <v>-1.0500000000000001E-2</v>
      </c>
      <c r="W2645" s="66">
        <v>1.3899999999999999E-2</v>
      </c>
      <c r="X2645" s="1">
        <v>938400</v>
      </c>
      <c r="Y2645" s="1">
        <v>5443004</v>
      </c>
      <c r="Z2645" s="1">
        <v>1623261</v>
      </c>
      <c r="AA2645" t="s">
        <v>406</v>
      </c>
      <c r="AB2645" t="s">
        <v>407</v>
      </c>
      <c r="AC2645">
        <v>18.43</v>
      </c>
      <c r="AD2645">
        <v>1.5</v>
      </c>
      <c r="AE2645">
        <v>2.73</v>
      </c>
      <c r="AF2645" t="s">
        <v>230</v>
      </c>
      <c r="AG2645" s="1">
        <v>7100</v>
      </c>
      <c r="AH2645" s="36">
        <v>5799</v>
      </c>
      <c r="AI2645">
        <v>300</v>
      </c>
      <c r="AJ2645" s="36">
        <v>5796</v>
      </c>
      <c r="AK2645">
        <v>100</v>
      </c>
      <c r="AL2645" s="2">
        <v>0.63611111111111107</v>
      </c>
      <c r="AM2645" s="3">
        <v>46232</v>
      </c>
      <c r="AN2645" t="s">
        <v>298</v>
      </c>
      <c r="AO2645" t="s">
        <v>395</v>
      </c>
    </row>
    <row r="2646" spans="1:41">
      <c r="A2646" s="8">
        <v>46232</v>
      </c>
      <c r="B2646" s="67">
        <v>3968.51</v>
      </c>
      <c r="C2646" s="67">
        <v>0.12</v>
      </c>
      <c r="D2646" s="67">
        <v>61290</v>
      </c>
      <c r="E2646" s="67">
        <v>-1.78</v>
      </c>
      <c r="F2646" s="69">
        <v>6594</v>
      </c>
      <c r="G2646" t="s">
        <v>69</v>
      </c>
      <c r="H2646">
        <v>0</v>
      </c>
      <c r="I2646" t="s">
        <v>288</v>
      </c>
      <c r="J2646" t="s">
        <v>289</v>
      </c>
      <c r="K2646" t="s">
        <v>295</v>
      </c>
      <c r="L2646" s="36">
        <v>2546</v>
      </c>
      <c r="M2646">
        <v>-18</v>
      </c>
      <c r="N2646" s="66">
        <v>-7.0000000000000001E-3</v>
      </c>
      <c r="O2646" s="36">
        <v>2564</v>
      </c>
      <c r="P2646" s="66">
        <v>-7.0000000000000001E-3</v>
      </c>
      <c r="Q2646" s="36">
        <v>2614</v>
      </c>
      <c r="R2646" s="36">
        <v>2615</v>
      </c>
      <c r="S2646" s="36">
        <v>2488</v>
      </c>
      <c r="T2646" s="66">
        <v>-2.5999999999999999E-2</v>
      </c>
      <c r="U2646" s="66">
        <v>1.15E-2</v>
      </c>
      <c r="V2646" s="66">
        <v>-2.63E-2</v>
      </c>
      <c r="W2646" s="66">
        <v>2.3300000000000001E-2</v>
      </c>
      <c r="X2646" s="1">
        <v>9569200</v>
      </c>
      <c r="Y2646" s="1">
        <v>24238760</v>
      </c>
      <c r="Z2646" s="1">
        <v>3036280</v>
      </c>
      <c r="AA2646" t="s">
        <v>560</v>
      </c>
      <c r="AB2646" t="s">
        <v>409</v>
      </c>
      <c r="AC2646">
        <v>36.47</v>
      </c>
      <c r="AD2646">
        <v>1.65</v>
      </c>
      <c r="AE2646">
        <v>0</v>
      </c>
      <c r="AF2646" t="s">
        <v>230</v>
      </c>
      <c r="AG2646">
        <v>0</v>
      </c>
      <c r="AH2646" s="36">
        <v>2547</v>
      </c>
      <c r="AI2646" s="1">
        <v>5600</v>
      </c>
      <c r="AJ2646" s="36">
        <v>2545</v>
      </c>
      <c r="AK2646" s="1">
        <v>14600</v>
      </c>
      <c r="AL2646" s="2">
        <v>0.63611111111111107</v>
      </c>
      <c r="AN2646" t="s">
        <v>298</v>
      </c>
      <c r="AO2646" t="s">
        <v>344</v>
      </c>
    </row>
    <row r="2647" spans="1:41">
      <c r="A2647" s="8">
        <v>46232</v>
      </c>
      <c r="B2647" s="67">
        <v>3968.51</v>
      </c>
      <c r="C2647" s="67">
        <v>0.12</v>
      </c>
      <c r="D2647" s="67">
        <v>61290</v>
      </c>
      <c r="E2647" s="67">
        <v>-1.78</v>
      </c>
      <c r="F2647" s="69">
        <v>6674</v>
      </c>
      <c r="G2647" t="s">
        <v>70</v>
      </c>
      <c r="H2647">
        <v>0</v>
      </c>
      <c r="I2647" t="s">
        <v>288</v>
      </c>
      <c r="J2647" t="s">
        <v>289</v>
      </c>
      <c r="K2647" t="s">
        <v>295</v>
      </c>
      <c r="L2647" s="36">
        <v>5148</v>
      </c>
      <c r="M2647">
        <v>-313</v>
      </c>
      <c r="N2647" s="66">
        <v>-5.7299999999999997E-2</v>
      </c>
      <c r="O2647" s="36">
        <v>5461</v>
      </c>
      <c r="P2647" s="66">
        <v>-5.7299999999999997E-2</v>
      </c>
      <c r="Q2647" s="36">
        <v>5401</v>
      </c>
      <c r="R2647" s="36">
        <v>5439</v>
      </c>
      <c r="S2647" s="36">
        <v>5044</v>
      </c>
      <c r="T2647" s="66">
        <v>-4.6800000000000001E-2</v>
      </c>
      <c r="U2647" s="66">
        <v>-4.7999999999999996E-3</v>
      </c>
      <c r="V2647" s="66">
        <v>-5.3499999999999999E-2</v>
      </c>
      <c r="W2647" s="66">
        <v>2.06E-2</v>
      </c>
      <c r="X2647" s="1">
        <v>746800</v>
      </c>
      <c r="Y2647" s="1">
        <v>3879952</v>
      </c>
      <c r="Z2647" s="1">
        <v>517098</v>
      </c>
      <c r="AA2647" t="s">
        <v>679</v>
      </c>
      <c r="AB2647" t="s">
        <v>411</v>
      </c>
      <c r="AC2647">
        <v>13.84</v>
      </c>
      <c r="AD2647">
        <v>1.3</v>
      </c>
      <c r="AE2647">
        <v>1.9</v>
      </c>
      <c r="AF2647" t="s">
        <v>230</v>
      </c>
      <c r="AG2647" s="1">
        <v>19500</v>
      </c>
      <c r="AH2647" s="36">
        <v>5152</v>
      </c>
      <c r="AI2647" s="1">
        <v>1200</v>
      </c>
      <c r="AJ2647" s="36">
        <v>5147</v>
      </c>
      <c r="AK2647">
        <v>100</v>
      </c>
      <c r="AL2647" s="2">
        <v>0.63611111111111107</v>
      </c>
      <c r="AM2647" s="3">
        <v>46239</v>
      </c>
      <c r="AN2647" t="s">
        <v>298</v>
      </c>
      <c r="AO2647" t="s">
        <v>344</v>
      </c>
    </row>
    <row r="2648" spans="1:41">
      <c r="A2648" s="8">
        <v>46232</v>
      </c>
      <c r="B2648" s="67">
        <v>3968.51</v>
      </c>
      <c r="C2648" s="67">
        <v>0.12</v>
      </c>
      <c r="D2648" s="67">
        <v>61290</v>
      </c>
      <c r="E2648" s="67">
        <v>-1.78</v>
      </c>
      <c r="F2648" s="69">
        <v>6758</v>
      </c>
      <c r="G2648" t="s">
        <v>71</v>
      </c>
      <c r="H2648">
        <v>0</v>
      </c>
      <c r="I2648" t="s">
        <v>288</v>
      </c>
      <c r="J2648" t="s">
        <v>289</v>
      </c>
      <c r="K2648" t="s">
        <v>290</v>
      </c>
      <c r="L2648" s="36">
        <v>3806</v>
      </c>
      <c r="M2648">
        <v>144</v>
      </c>
      <c r="N2648" s="66">
        <v>3.9300000000000002E-2</v>
      </c>
      <c r="O2648" s="36">
        <v>3662</v>
      </c>
      <c r="P2648" s="66">
        <v>3.9300000000000002E-2</v>
      </c>
      <c r="Q2648" s="36">
        <v>3685</v>
      </c>
      <c r="R2648" s="36">
        <v>3809</v>
      </c>
      <c r="S2648" s="36">
        <v>3646</v>
      </c>
      <c r="T2648" s="66">
        <v>3.2800000000000003E-2</v>
      </c>
      <c r="U2648" s="66">
        <v>5.1999999999999998E-3</v>
      </c>
      <c r="V2648" s="66">
        <v>-6.9999999999999999E-4</v>
      </c>
      <c r="W2648" s="66">
        <v>4.3799999999999999E-2</v>
      </c>
      <c r="X2648" s="1">
        <v>24075700</v>
      </c>
      <c r="Y2648" s="1">
        <v>90375062</v>
      </c>
      <c r="Z2648" s="1">
        <v>22703993</v>
      </c>
      <c r="AA2648" t="s">
        <v>412</v>
      </c>
      <c r="AB2648" t="s">
        <v>413</v>
      </c>
      <c r="AC2648">
        <v>19.27</v>
      </c>
      <c r="AD2648">
        <v>2.76</v>
      </c>
      <c r="AE2648">
        <v>0.92</v>
      </c>
      <c r="AF2648" t="s">
        <v>230</v>
      </c>
      <c r="AG2648" s="1">
        <v>358600</v>
      </c>
      <c r="AH2648" s="36">
        <v>3806</v>
      </c>
      <c r="AI2648" s="1">
        <v>3500</v>
      </c>
      <c r="AJ2648" s="36">
        <v>3805</v>
      </c>
      <c r="AK2648" s="1">
        <v>7000</v>
      </c>
      <c r="AL2648" s="2">
        <v>0.63611111111111107</v>
      </c>
      <c r="AM2648" s="3">
        <v>46234</v>
      </c>
      <c r="AN2648" t="s">
        <v>298</v>
      </c>
      <c r="AO2648" t="s">
        <v>344</v>
      </c>
    </row>
    <row r="2649" spans="1:41">
      <c r="A2649" s="8">
        <v>46232</v>
      </c>
      <c r="B2649" s="67">
        <v>3968.51</v>
      </c>
      <c r="C2649" s="67">
        <v>0.12</v>
      </c>
      <c r="D2649" s="67">
        <v>61290</v>
      </c>
      <c r="E2649" s="67">
        <v>-1.78</v>
      </c>
      <c r="F2649" s="69">
        <v>6810</v>
      </c>
      <c r="G2649" t="s">
        <v>72</v>
      </c>
      <c r="H2649">
        <v>0</v>
      </c>
      <c r="I2649" t="s">
        <v>288</v>
      </c>
      <c r="J2649" t="s">
        <v>289</v>
      </c>
      <c r="K2649" t="s">
        <v>295</v>
      </c>
      <c r="L2649" s="36">
        <v>2061</v>
      </c>
      <c r="M2649">
        <v>-18</v>
      </c>
      <c r="N2649" s="66">
        <v>-8.6999999999999994E-3</v>
      </c>
      <c r="O2649" s="36">
        <v>2079</v>
      </c>
      <c r="P2649" s="66">
        <v>-8.6E-3</v>
      </c>
      <c r="Q2649" s="36">
        <v>2099</v>
      </c>
      <c r="R2649" s="36">
        <v>2100</v>
      </c>
      <c r="S2649" s="36">
        <v>2038</v>
      </c>
      <c r="T2649" s="66">
        <v>-1.8100000000000002E-2</v>
      </c>
      <c r="U2649" s="66">
        <v>2.8999999999999998E-3</v>
      </c>
      <c r="V2649" s="66">
        <v>-1.8499999999999999E-2</v>
      </c>
      <c r="W2649" s="66">
        <v>1.12E-2</v>
      </c>
      <c r="X2649" s="1">
        <v>132400</v>
      </c>
      <c r="Y2649" s="1">
        <v>273691</v>
      </c>
      <c r="Z2649" s="1">
        <v>83808</v>
      </c>
      <c r="AA2649" t="s">
        <v>414</v>
      </c>
      <c r="AB2649" t="s">
        <v>415</v>
      </c>
      <c r="AC2649">
        <v>11.33</v>
      </c>
      <c r="AD2649">
        <v>0.87</v>
      </c>
      <c r="AE2649">
        <v>2.72</v>
      </c>
      <c r="AF2649" t="s">
        <v>230</v>
      </c>
      <c r="AG2649" s="1">
        <v>20700</v>
      </c>
      <c r="AH2649" s="36">
        <v>2063</v>
      </c>
      <c r="AI2649">
        <v>300</v>
      </c>
      <c r="AJ2649" s="36">
        <v>2061</v>
      </c>
      <c r="AK2649">
        <v>400</v>
      </c>
      <c r="AL2649" s="2">
        <v>0.63541666666666663</v>
      </c>
      <c r="AM2649" s="3">
        <v>46234</v>
      </c>
      <c r="AN2649" t="s">
        <v>298</v>
      </c>
      <c r="AO2649" t="s">
        <v>344</v>
      </c>
    </row>
    <row r="2650" spans="1:41">
      <c r="A2650" s="8">
        <v>46232</v>
      </c>
      <c r="B2650" s="67">
        <v>3968.51</v>
      </c>
      <c r="C2650" s="67">
        <v>0.12</v>
      </c>
      <c r="D2650" s="67">
        <v>61290</v>
      </c>
      <c r="E2650" s="67">
        <v>-1.78</v>
      </c>
      <c r="F2650" s="69">
        <v>6841</v>
      </c>
      <c r="G2650" t="s">
        <v>73</v>
      </c>
      <c r="H2650">
        <v>0</v>
      </c>
      <c r="I2650" t="s">
        <v>288</v>
      </c>
      <c r="J2650" t="s">
        <v>289</v>
      </c>
      <c r="K2650" t="s">
        <v>290</v>
      </c>
      <c r="L2650" s="36">
        <v>5540</v>
      </c>
      <c r="M2650">
        <v>-115</v>
      </c>
      <c r="N2650" s="66">
        <v>-2.0299999999999999E-2</v>
      </c>
      <c r="O2650" s="36">
        <v>5655</v>
      </c>
      <c r="P2650" s="66">
        <v>-2.0299999999999999E-2</v>
      </c>
      <c r="Q2650" s="36">
        <v>5668</v>
      </c>
      <c r="R2650" s="36">
        <v>5703</v>
      </c>
      <c r="S2650" s="36">
        <v>5472</v>
      </c>
      <c r="T2650" s="66">
        <v>-2.2499999999999999E-2</v>
      </c>
      <c r="U2650" s="66">
        <v>-1.0699999999999999E-2</v>
      </c>
      <c r="V2650" s="66">
        <v>-2.8500000000000001E-2</v>
      </c>
      <c r="W2650" s="66">
        <v>1.24E-2</v>
      </c>
      <c r="X2650" s="1">
        <v>927500</v>
      </c>
      <c r="Y2650" s="1">
        <v>5181954</v>
      </c>
      <c r="Z2650" s="1">
        <v>1424894</v>
      </c>
      <c r="AA2650" t="s">
        <v>416</v>
      </c>
      <c r="AB2650" t="s">
        <v>635</v>
      </c>
      <c r="AC2650">
        <v>23.72</v>
      </c>
      <c r="AD2650">
        <v>2.71</v>
      </c>
      <c r="AE2650">
        <v>1.66</v>
      </c>
      <c r="AF2650" t="s">
        <v>230</v>
      </c>
      <c r="AG2650" s="1">
        <v>8300</v>
      </c>
      <c r="AH2650" s="36">
        <v>5541</v>
      </c>
      <c r="AI2650" s="1">
        <v>1100</v>
      </c>
      <c r="AJ2650" s="36">
        <v>5537</v>
      </c>
      <c r="AK2650">
        <v>200</v>
      </c>
      <c r="AL2650" s="2">
        <v>0.63541666666666663</v>
      </c>
      <c r="AM2650" s="3">
        <v>46238</v>
      </c>
      <c r="AN2650" t="s">
        <v>298</v>
      </c>
      <c r="AO2650" t="s">
        <v>344</v>
      </c>
    </row>
    <row r="2651" spans="1:41">
      <c r="A2651" s="8">
        <v>46232</v>
      </c>
      <c r="B2651" s="67">
        <v>3968.51</v>
      </c>
      <c r="C2651" s="67">
        <v>0.12</v>
      </c>
      <c r="D2651" s="67">
        <v>61290</v>
      </c>
      <c r="E2651" s="67">
        <v>-1.78</v>
      </c>
      <c r="F2651" s="69">
        <v>6890</v>
      </c>
      <c r="G2651" t="s">
        <v>74</v>
      </c>
      <c r="H2651">
        <v>0</v>
      </c>
      <c r="I2651" t="s">
        <v>314</v>
      </c>
      <c r="J2651" t="s">
        <v>289</v>
      </c>
      <c r="K2651" t="s">
        <v>290</v>
      </c>
      <c r="L2651" s="36">
        <v>7190</v>
      </c>
      <c r="M2651">
        <v>-360</v>
      </c>
      <c r="N2651" s="66">
        <v>-4.7699999999999999E-2</v>
      </c>
      <c r="O2651" s="36">
        <v>7550</v>
      </c>
      <c r="P2651" s="66">
        <v>-4.7600000000000003E-2</v>
      </c>
      <c r="Q2651" s="36">
        <v>7670</v>
      </c>
      <c r="R2651" s="36">
        <v>7950</v>
      </c>
      <c r="S2651" s="36">
        <v>6950</v>
      </c>
      <c r="T2651" s="66">
        <v>-6.25E-2</v>
      </c>
      <c r="U2651" s="66">
        <v>5.4999999999999997E-3</v>
      </c>
      <c r="V2651" s="66">
        <v>-9.5500000000000002E-2</v>
      </c>
      <c r="W2651" s="66">
        <v>3.4500000000000003E-2</v>
      </c>
      <c r="X2651" s="1">
        <v>2023300</v>
      </c>
      <c r="Y2651" s="1">
        <v>14827868</v>
      </c>
      <c r="Z2651" s="1">
        <v>379001</v>
      </c>
      <c r="AA2651" t="s">
        <v>680</v>
      </c>
      <c r="AB2651" t="s">
        <v>419</v>
      </c>
      <c r="AC2651">
        <v>16.84</v>
      </c>
      <c r="AD2651">
        <v>1.3</v>
      </c>
      <c r="AE2651">
        <v>2.78</v>
      </c>
      <c r="AF2651" t="s">
        <v>230</v>
      </c>
      <c r="AG2651" s="1">
        <v>32300</v>
      </c>
      <c r="AH2651" s="36">
        <v>7190</v>
      </c>
      <c r="AI2651">
        <v>500</v>
      </c>
      <c r="AJ2651" s="36">
        <v>7180</v>
      </c>
      <c r="AK2651">
        <v>900</v>
      </c>
      <c r="AL2651" s="2">
        <v>0.63611111111111107</v>
      </c>
      <c r="AM2651" s="3">
        <v>46248</v>
      </c>
      <c r="AN2651" t="s">
        <v>293</v>
      </c>
      <c r="AO2651" t="s">
        <v>344</v>
      </c>
    </row>
    <row r="2652" spans="1:41">
      <c r="A2652" s="8">
        <v>46232</v>
      </c>
      <c r="B2652" s="67">
        <v>3968.51</v>
      </c>
      <c r="C2652" s="67">
        <v>0.12</v>
      </c>
      <c r="D2652" s="67">
        <v>61290</v>
      </c>
      <c r="E2652" s="67">
        <v>-1.78</v>
      </c>
      <c r="F2652" s="69">
        <v>6925</v>
      </c>
      <c r="G2652" t="s">
        <v>75</v>
      </c>
      <c r="H2652">
        <v>0</v>
      </c>
      <c r="I2652" t="s">
        <v>288</v>
      </c>
      <c r="J2652" t="s">
        <v>289</v>
      </c>
      <c r="K2652" t="s">
        <v>290</v>
      </c>
      <c r="L2652" s="36">
        <v>3569</v>
      </c>
      <c r="M2652">
        <v>-254</v>
      </c>
      <c r="N2652" s="66">
        <v>-6.6400000000000001E-2</v>
      </c>
      <c r="O2652" s="36">
        <v>3823</v>
      </c>
      <c r="P2652" s="66">
        <v>-6.6400000000000001E-2</v>
      </c>
      <c r="Q2652" s="36">
        <v>3753</v>
      </c>
      <c r="R2652" s="36">
        <v>3812</v>
      </c>
      <c r="S2652" s="36">
        <v>3513</v>
      </c>
      <c r="T2652" s="66">
        <v>-4.9000000000000002E-2</v>
      </c>
      <c r="U2652" s="66">
        <v>-5.0000000000000001E-3</v>
      </c>
      <c r="V2652" s="66">
        <v>-6.3700000000000007E-2</v>
      </c>
      <c r="W2652" s="66">
        <v>1.5900000000000001E-2</v>
      </c>
      <c r="X2652" s="1">
        <v>378700</v>
      </c>
      <c r="Y2652" s="1">
        <v>1369220</v>
      </c>
      <c r="Z2652" s="1">
        <v>298011</v>
      </c>
      <c r="AA2652" t="s">
        <v>698</v>
      </c>
      <c r="AB2652" t="s">
        <v>421</v>
      </c>
      <c r="AC2652">
        <v>26.97</v>
      </c>
      <c r="AD2652">
        <v>1.43</v>
      </c>
      <c r="AE2652">
        <v>1.96</v>
      </c>
      <c r="AF2652" t="s">
        <v>230</v>
      </c>
      <c r="AG2652" s="1">
        <v>8000</v>
      </c>
      <c r="AH2652" s="36">
        <v>3570</v>
      </c>
      <c r="AI2652">
        <v>300</v>
      </c>
      <c r="AJ2652" s="36">
        <v>3567</v>
      </c>
      <c r="AK2652">
        <v>600</v>
      </c>
      <c r="AL2652" s="2">
        <v>0.63611111111111107</v>
      </c>
      <c r="AM2652" s="3">
        <v>46238</v>
      </c>
      <c r="AN2652" t="s">
        <v>298</v>
      </c>
      <c r="AO2652" t="s">
        <v>344</v>
      </c>
    </row>
    <row r="2653" spans="1:41">
      <c r="A2653" s="8">
        <v>46232</v>
      </c>
      <c r="B2653" s="67">
        <v>3968.51</v>
      </c>
      <c r="C2653" s="67">
        <v>0.12</v>
      </c>
      <c r="D2653" s="67">
        <v>61290</v>
      </c>
      <c r="E2653" s="67">
        <v>-1.78</v>
      </c>
      <c r="F2653" s="69">
        <v>6963</v>
      </c>
      <c r="G2653" t="s">
        <v>76</v>
      </c>
      <c r="H2653">
        <v>0</v>
      </c>
      <c r="I2653" t="s">
        <v>288</v>
      </c>
      <c r="J2653" t="s">
        <v>289</v>
      </c>
      <c r="K2653" t="s">
        <v>290</v>
      </c>
      <c r="L2653" s="36">
        <v>3903</v>
      </c>
      <c r="M2653">
        <v>-214</v>
      </c>
      <c r="N2653" s="66">
        <v>-5.1999999999999998E-2</v>
      </c>
      <c r="O2653" s="36">
        <v>4117</v>
      </c>
      <c r="P2653" s="66">
        <v>-5.1900000000000002E-2</v>
      </c>
      <c r="Q2653" s="36">
        <v>4121</v>
      </c>
      <c r="R2653" s="36">
        <v>4272</v>
      </c>
      <c r="S2653" s="36">
        <v>3784</v>
      </c>
      <c r="T2653" s="66">
        <v>-5.28E-2</v>
      </c>
      <c r="U2653" s="66">
        <v>-1.66E-2</v>
      </c>
      <c r="V2653" s="66">
        <v>-8.6300000000000002E-2</v>
      </c>
      <c r="W2653" s="66">
        <v>3.1399999999999997E-2</v>
      </c>
      <c r="X2653" s="1">
        <v>5942300</v>
      </c>
      <c r="Y2653" s="1">
        <v>23652717</v>
      </c>
      <c r="Z2653" s="1">
        <v>1575875</v>
      </c>
      <c r="AA2653" t="s">
        <v>713</v>
      </c>
      <c r="AB2653" t="s">
        <v>423</v>
      </c>
      <c r="AC2653">
        <v>51.97</v>
      </c>
      <c r="AD2653">
        <v>1.98</v>
      </c>
      <c r="AE2653">
        <v>1.28</v>
      </c>
      <c r="AF2653" t="s">
        <v>230</v>
      </c>
      <c r="AG2653" s="1">
        <v>41900</v>
      </c>
      <c r="AH2653" s="36">
        <v>3903</v>
      </c>
      <c r="AI2653">
        <v>400</v>
      </c>
      <c r="AJ2653" s="36">
        <v>3902</v>
      </c>
      <c r="AK2653">
        <v>900</v>
      </c>
      <c r="AL2653" s="2">
        <v>0.63611111111111107</v>
      </c>
      <c r="AM2653" s="3">
        <v>46239</v>
      </c>
      <c r="AN2653" t="s">
        <v>298</v>
      </c>
      <c r="AO2653" t="s">
        <v>344</v>
      </c>
    </row>
    <row r="2654" spans="1:41">
      <c r="A2654" s="8">
        <v>46232</v>
      </c>
      <c r="B2654" s="67">
        <v>3968.51</v>
      </c>
      <c r="C2654" s="67">
        <v>0.12</v>
      </c>
      <c r="D2654" s="67">
        <v>61290</v>
      </c>
      <c r="E2654" s="67">
        <v>-1.78</v>
      </c>
      <c r="F2654" s="69">
        <v>7011</v>
      </c>
      <c r="G2654" t="s">
        <v>77</v>
      </c>
      <c r="H2654">
        <v>0</v>
      </c>
      <c r="I2654" t="s">
        <v>288</v>
      </c>
      <c r="J2654" t="s">
        <v>289</v>
      </c>
      <c r="K2654" t="s">
        <v>295</v>
      </c>
      <c r="L2654" s="36">
        <v>3735</v>
      </c>
      <c r="M2654">
        <v>-70</v>
      </c>
      <c r="N2654" s="66">
        <v>-1.84E-2</v>
      </c>
      <c r="O2654" s="36">
        <v>3805</v>
      </c>
      <c r="P2654" s="66">
        <v>-1.83E-2</v>
      </c>
      <c r="Q2654" s="36">
        <v>3751</v>
      </c>
      <c r="R2654" s="36">
        <v>3783</v>
      </c>
      <c r="S2654" s="36">
        <v>3701</v>
      </c>
      <c r="T2654" s="66">
        <v>-4.1999999999999997E-3</v>
      </c>
      <c r="U2654" s="66">
        <v>-3.2000000000000002E-3</v>
      </c>
      <c r="V2654" s="66">
        <v>-1.26E-2</v>
      </c>
      <c r="W2654" s="66">
        <v>9.1000000000000004E-3</v>
      </c>
      <c r="X2654" s="1">
        <v>14571500</v>
      </c>
      <c r="Y2654" s="1">
        <v>54428909</v>
      </c>
      <c r="Z2654" s="1">
        <v>12600574</v>
      </c>
      <c r="AA2654" t="s">
        <v>424</v>
      </c>
      <c r="AB2654" t="s">
        <v>636</v>
      </c>
      <c r="AC2654">
        <v>33.020000000000003</v>
      </c>
      <c r="AD2654">
        <v>4.0599999999999996</v>
      </c>
      <c r="AE2654">
        <v>0.78</v>
      </c>
      <c r="AF2654" t="s">
        <v>230</v>
      </c>
      <c r="AG2654" s="1">
        <v>577500</v>
      </c>
      <c r="AH2654" s="36">
        <v>3736</v>
      </c>
      <c r="AI2654" s="1">
        <v>1300</v>
      </c>
      <c r="AJ2654" s="36">
        <v>3735</v>
      </c>
      <c r="AK2654" s="1">
        <v>3700</v>
      </c>
      <c r="AL2654" s="2">
        <v>0.63611111111111107</v>
      </c>
      <c r="AM2654" s="3">
        <v>46238</v>
      </c>
      <c r="AN2654" t="s">
        <v>298</v>
      </c>
      <c r="AO2654" t="s">
        <v>395</v>
      </c>
    </row>
    <row r="2655" spans="1:41">
      <c r="A2655" s="8">
        <v>46232</v>
      </c>
      <c r="B2655" s="67">
        <v>3968.51</v>
      </c>
      <c r="C2655" s="67">
        <v>0.12</v>
      </c>
      <c r="D2655" s="67">
        <v>61290</v>
      </c>
      <c r="E2655" s="67">
        <v>-1.78</v>
      </c>
      <c r="F2655" s="69">
        <v>7013</v>
      </c>
      <c r="G2655" t="s">
        <v>78</v>
      </c>
      <c r="H2655">
        <v>0</v>
      </c>
      <c r="I2655" t="s">
        <v>288</v>
      </c>
      <c r="J2655" t="s">
        <v>289</v>
      </c>
      <c r="K2655" t="s">
        <v>290</v>
      </c>
      <c r="L2655" s="36">
        <v>2744</v>
      </c>
      <c r="M2655">
        <v>-30.5</v>
      </c>
      <c r="N2655" s="66">
        <v>-1.0999999999999999E-2</v>
      </c>
      <c r="O2655" s="36">
        <v>2774.5</v>
      </c>
      <c r="P2655" s="66">
        <v>-1.09E-2</v>
      </c>
      <c r="Q2655" s="36">
        <v>2783</v>
      </c>
      <c r="R2655" s="36">
        <v>2805.5</v>
      </c>
      <c r="S2655" s="36">
        <v>2704</v>
      </c>
      <c r="T2655" s="66">
        <v>-1.4E-2</v>
      </c>
      <c r="U2655" s="66">
        <v>-1.4E-3</v>
      </c>
      <c r="V2655" s="66">
        <v>-2.1899999999999999E-2</v>
      </c>
      <c r="W2655" s="66">
        <v>1.47E-2</v>
      </c>
      <c r="X2655" s="1">
        <v>10351000</v>
      </c>
      <c r="Y2655" s="1">
        <v>28355289</v>
      </c>
      <c r="Z2655" s="1">
        <v>2971092</v>
      </c>
      <c r="AA2655" t="s">
        <v>426</v>
      </c>
      <c r="AB2655" t="s">
        <v>637</v>
      </c>
      <c r="AC2655">
        <v>17.63</v>
      </c>
      <c r="AD2655">
        <v>4.46</v>
      </c>
      <c r="AE2655">
        <v>0.84</v>
      </c>
      <c r="AF2655" t="s">
        <v>230</v>
      </c>
      <c r="AG2655" s="1">
        <v>295500</v>
      </c>
      <c r="AH2655" s="36">
        <v>2744.5</v>
      </c>
      <c r="AI2655" s="1">
        <v>1400</v>
      </c>
      <c r="AJ2655" s="36">
        <v>2744</v>
      </c>
      <c r="AK2655">
        <v>100</v>
      </c>
      <c r="AL2655" s="2">
        <v>0.63611111111111107</v>
      </c>
      <c r="AM2655" s="3">
        <v>46239</v>
      </c>
      <c r="AN2655" t="s">
        <v>298</v>
      </c>
      <c r="AO2655" t="s">
        <v>395</v>
      </c>
    </row>
    <row r="2656" spans="1:41">
      <c r="A2656" s="8">
        <v>46232</v>
      </c>
      <c r="B2656" s="67">
        <v>3968.51</v>
      </c>
      <c r="C2656" s="67">
        <v>0.12</v>
      </c>
      <c r="D2656" s="67">
        <v>61290</v>
      </c>
      <c r="E2656" s="67">
        <v>-1.78</v>
      </c>
      <c r="F2656" s="69">
        <v>7047</v>
      </c>
      <c r="G2656" t="s">
        <v>79</v>
      </c>
      <c r="H2656">
        <v>0</v>
      </c>
      <c r="I2656" t="s">
        <v>347</v>
      </c>
      <c r="J2656" t="s">
        <v>289</v>
      </c>
      <c r="K2656" t="s">
        <v>290</v>
      </c>
      <c r="L2656" s="36">
        <v>2311</v>
      </c>
      <c r="M2656">
        <v>-35</v>
      </c>
      <c r="N2656" s="66">
        <v>-1.49E-2</v>
      </c>
      <c r="O2656" s="36">
        <v>2346</v>
      </c>
      <c r="P2656" s="66">
        <v>-1.49E-2</v>
      </c>
      <c r="Q2656" s="36">
        <v>2375</v>
      </c>
      <c r="R2656" s="36">
        <v>2380</v>
      </c>
      <c r="S2656" s="36">
        <v>2281</v>
      </c>
      <c r="T2656" s="66">
        <v>-2.69E-2</v>
      </c>
      <c r="U2656" s="66">
        <v>-2.5000000000000001E-3</v>
      </c>
      <c r="V2656" s="66">
        <v>-2.8899999999999999E-2</v>
      </c>
      <c r="W2656" s="66">
        <v>1.3100000000000001E-2</v>
      </c>
      <c r="X2656" s="1">
        <v>85900</v>
      </c>
      <c r="Y2656" s="1">
        <v>198958</v>
      </c>
      <c r="Z2656" s="1">
        <v>32806</v>
      </c>
      <c r="AA2656" t="s">
        <v>840</v>
      </c>
      <c r="AB2656" t="s">
        <v>638</v>
      </c>
      <c r="AC2656">
        <v>9.15</v>
      </c>
      <c r="AD2656">
        <v>2.87</v>
      </c>
      <c r="AE2656">
        <v>0.56000000000000005</v>
      </c>
      <c r="AF2656" t="s">
        <v>230</v>
      </c>
      <c r="AG2656">
        <v>0</v>
      </c>
      <c r="AH2656" s="36">
        <v>2313</v>
      </c>
      <c r="AI2656">
        <v>100</v>
      </c>
      <c r="AJ2656" s="36">
        <v>2309</v>
      </c>
      <c r="AK2656">
        <v>300</v>
      </c>
      <c r="AL2656" s="2">
        <v>0.63611111111111107</v>
      </c>
      <c r="AM2656" s="3">
        <v>46246</v>
      </c>
      <c r="AN2656" t="s">
        <v>298</v>
      </c>
      <c r="AO2656" t="s">
        <v>313</v>
      </c>
    </row>
    <row r="2657" spans="1:41">
      <c r="A2657" s="8">
        <v>46232</v>
      </c>
      <c r="B2657" s="67">
        <v>3968.51</v>
      </c>
      <c r="C2657" s="67">
        <v>0.12</v>
      </c>
      <c r="D2657" s="67">
        <v>61290</v>
      </c>
      <c r="E2657" s="67">
        <v>-1.78</v>
      </c>
      <c r="F2657" s="69">
        <v>7084</v>
      </c>
      <c r="G2657" t="s">
        <v>80</v>
      </c>
      <c r="H2657">
        <v>0</v>
      </c>
      <c r="I2657" t="s">
        <v>347</v>
      </c>
      <c r="J2657" t="s">
        <v>323</v>
      </c>
      <c r="K2657" t="s">
        <v>290</v>
      </c>
      <c r="L2657" s="36">
        <v>2720</v>
      </c>
      <c r="M2657">
        <v>-10</v>
      </c>
      <c r="N2657" s="66">
        <v>-3.7000000000000002E-3</v>
      </c>
      <c r="O2657" s="36">
        <v>2730</v>
      </c>
      <c r="P2657" s="66">
        <v>-3.5999999999999999E-3</v>
      </c>
      <c r="Q2657" s="36">
        <v>2719</v>
      </c>
      <c r="R2657" s="36">
        <v>2737</v>
      </c>
      <c r="S2657" s="36">
        <v>2660</v>
      </c>
      <c r="T2657" s="66">
        <v>2.9999999999999997E-4</v>
      </c>
      <c r="U2657" s="66">
        <v>-4.7000000000000002E-3</v>
      </c>
      <c r="V2657" s="66">
        <v>-6.1999999999999998E-3</v>
      </c>
      <c r="W2657" s="66">
        <v>2.2499999999999999E-2</v>
      </c>
      <c r="X2657" s="1">
        <v>5800</v>
      </c>
      <c r="Y2657" s="1">
        <v>15714</v>
      </c>
      <c r="Z2657" s="1">
        <v>8865</v>
      </c>
      <c r="AA2657" t="s">
        <v>430</v>
      </c>
      <c r="AB2657" t="s">
        <v>642</v>
      </c>
      <c r="AC2657">
        <v>39.65</v>
      </c>
      <c r="AD2657">
        <v>1.41</v>
      </c>
      <c r="AE2657">
        <v>3.86</v>
      </c>
      <c r="AF2657">
        <v>0.6</v>
      </c>
      <c r="AG2657">
        <v>0</v>
      </c>
      <c r="AH2657" s="36">
        <v>2724</v>
      </c>
      <c r="AI2657">
        <v>100</v>
      </c>
      <c r="AJ2657" s="36">
        <v>2710</v>
      </c>
      <c r="AK2657">
        <v>100</v>
      </c>
      <c r="AL2657" s="2">
        <v>0.57986111111111116</v>
      </c>
      <c r="AM2657" s="3">
        <v>46248</v>
      </c>
      <c r="AN2657" t="s">
        <v>298</v>
      </c>
      <c r="AO2657" t="s">
        <v>313</v>
      </c>
    </row>
    <row r="2658" spans="1:41">
      <c r="A2658" s="8">
        <v>46232</v>
      </c>
      <c r="B2658" s="67">
        <v>3968.51</v>
      </c>
      <c r="C2658" s="67">
        <v>0.12</v>
      </c>
      <c r="D2658" s="67">
        <v>61290</v>
      </c>
      <c r="E2658" s="67">
        <v>-1.78</v>
      </c>
      <c r="F2658" s="69">
        <v>7182</v>
      </c>
      <c r="G2658" t="s">
        <v>81</v>
      </c>
      <c r="H2658">
        <v>0</v>
      </c>
      <c r="I2658" t="s">
        <v>288</v>
      </c>
      <c r="J2658" t="s">
        <v>289</v>
      </c>
      <c r="K2658" t="s">
        <v>290</v>
      </c>
      <c r="L2658" s="36">
        <v>3221</v>
      </c>
      <c r="M2658">
        <v>-35</v>
      </c>
      <c r="N2658" s="66">
        <v>-1.0699999999999999E-2</v>
      </c>
      <c r="O2658" s="36">
        <v>3256</v>
      </c>
      <c r="P2658" s="66">
        <v>-1.0699999999999999E-2</v>
      </c>
      <c r="Q2658" s="36">
        <v>3200</v>
      </c>
      <c r="R2658" s="36">
        <v>3241</v>
      </c>
      <c r="S2658" s="36">
        <v>3134</v>
      </c>
      <c r="T2658" s="66">
        <v>6.4999999999999997E-3</v>
      </c>
      <c r="U2658" s="66">
        <v>1.4800000000000001E-2</v>
      </c>
      <c r="V2658" s="66">
        <v>-6.1000000000000004E-3</v>
      </c>
      <c r="W2658" s="66">
        <v>2.7699999999999999E-2</v>
      </c>
      <c r="X2658" s="1">
        <v>8213800</v>
      </c>
      <c r="Y2658" s="1">
        <v>26170269</v>
      </c>
      <c r="Z2658" s="1">
        <v>11517905</v>
      </c>
      <c r="AA2658" t="s">
        <v>895</v>
      </c>
      <c r="AB2658" t="s">
        <v>433</v>
      </c>
      <c r="AC2658">
        <v>17.38</v>
      </c>
      <c r="AD2658">
        <v>1.24</v>
      </c>
      <c r="AE2658">
        <v>2.89</v>
      </c>
      <c r="AF2658" t="s">
        <v>230</v>
      </c>
      <c r="AG2658" s="1">
        <v>73100</v>
      </c>
      <c r="AH2658" s="36">
        <v>3221</v>
      </c>
      <c r="AI2658" s="1">
        <v>2100</v>
      </c>
      <c r="AJ2658" s="36">
        <v>3220</v>
      </c>
      <c r="AK2658" s="1">
        <v>2200</v>
      </c>
      <c r="AL2658" s="2">
        <v>0.63611111111111107</v>
      </c>
      <c r="AM2658" s="3">
        <v>46241</v>
      </c>
      <c r="AN2658" t="s">
        <v>298</v>
      </c>
      <c r="AO2658" t="s">
        <v>434</v>
      </c>
    </row>
    <row r="2659" spans="1:41">
      <c r="A2659" s="8">
        <v>46232</v>
      </c>
      <c r="B2659" s="67">
        <v>3968.51</v>
      </c>
      <c r="C2659" s="67">
        <v>0.12</v>
      </c>
      <c r="D2659" s="67">
        <v>61290</v>
      </c>
      <c r="E2659" s="67">
        <v>-1.78</v>
      </c>
      <c r="F2659" s="69">
        <v>7203</v>
      </c>
      <c r="G2659" t="s">
        <v>82</v>
      </c>
      <c r="H2659">
        <v>0</v>
      </c>
      <c r="I2659" t="s">
        <v>288</v>
      </c>
      <c r="J2659" t="s">
        <v>289</v>
      </c>
      <c r="K2659" t="s">
        <v>290</v>
      </c>
      <c r="L2659" s="36">
        <v>3229</v>
      </c>
      <c r="M2659">
        <v>221</v>
      </c>
      <c r="N2659" s="66">
        <v>7.3499999999999996E-2</v>
      </c>
      <c r="O2659" s="36">
        <v>3008</v>
      </c>
      <c r="P2659" s="66">
        <v>7.3400000000000007E-2</v>
      </c>
      <c r="Q2659" s="36">
        <v>3085</v>
      </c>
      <c r="R2659" s="36">
        <v>3229</v>
      </c>
      <c r="S2659" s="36">
        <v>3059</v>
      </c>
      <c r="T2659" s="66">
        <v>4.6600000000000003E-2</v>
      </c>
      <c r="U2659" s="66">
        <v>1.44E-2</v>
      </c>
      <c r="V2659" s="66">
        <v>0</v>
      </c>
      <c r="W2659" s="66">
        <v>5.5500000000000001E-2</v>
      </c>
      <c r="X2659" s="1">
        <v>50823400</v>
      </c>
      <c r="Y2659" s="1">
        <v>160467802</v>
      </c>
      <c r="Z2659" s="1">
        <v>47127214</v>
      </c>
      <c r="AA2659" t="s">
        <v>435</v>
      </c>
      <c r="AB2659" t="s">
        <v>699</v>
      </c>
      <c r="AC2659">
        <v>12.74</v>
      </c>
      <c r="AD2659">
        <v>1.05</v>
      </c>
      <c r="AE2659">
        <v>3.1</v>
      </c>
      <c r="AF2659" t="s">
        <v>230</v>
      </c>
      <c r="AG2659" s="1">
        <v>306200</v>
      </c>
      <c r="AH2659" s="36">
        <v>3230</v>
      </c>
      <c r="AI2659" s="1">
        <v>85700</v>
      </c>
      <c r="AJ2659" s="36">
        <v>3229</v>
      </c>
      <c r="AK2659" s="1">
        <v>8100</v>
      </c>
      <c r="AL2659" s="2">
        <v>0.63611111111111107</v>
      </c>
      <c r="AM2659" s="3">
        <v>46238</v>
      </c>
      <c r="AN2659" t="s">
        <v>298</v>
      </c>
      <c r="AO2659" t="s">
        <v>437</v>
      </c>
    </row>
    <row r="2660" spans="1:41">
      <c r="A2660" s="8">
        <v>46232</v>
      </c>
      <c r="B2660" s="67">
        <v>3968.51</v>
      </c>
      <c r="C2660" s="67">
        <v>0.12</v>
      </c>
      <c r="D2660" s="67">
        <v>61290</v>
      </c>
      <c r="E2660" s="67">
        <v>-1.78</v>
      </c>
      <c r="F2660" s="69">
        <v>7213</v>
      </c>
      <c r="G2660" t="s">
        <v>83</v>
      </c>
      <c r="H2660">
        <v>0</v>
      </c>
      <c r="I2660" t="s">
        <v>314</v>
      </c>
      <c r="J2660" t="s">
        <v>289</v>
      </c>
      <c r="K2660" t="s">
        <v>290</v>
      </c>
      <c r="L2660">
        <v>617</v>
      </c>
      <c r="M2660">
        <v>-2</v>
      </c>
      <c r="N2660" s="66">
        <v>-3.2000000000000002E-3</v>
      </c>
      <c r="O2660">
        <v>619</v>
      </c>
      <c r="P2660" s="66">
        <v>-3.2000000000000002E-3</v>
      </c>
      <c r="Q2660">
        <v>622</v>
      </c>
      <c r="R2660">
        <v>624</v>
      </c>
      <c r="S2660">
        <v>605</v>
      </c>
      <c r="T2660" s="66">
        <v>-8.0000000000000002E-3</v>
      </c>
      <c r="U2660" s="66">
        <v>-1.6000000000000001E-3</v>
      </c>
      <c r="V2660" s="66">
        <v>-1.12E-2</v>
      </c>
      <c r="W2660" s="66">
        <v>1.9800000000000002E-2</v>
      </c>
      <c r="X2660" s="1">
        <v>27200</v>
      </c>
      <c r="Y2660" s="1">
        <v>16618</v>
      </c>
      <c r="Z2660" s="1">
        <v>9805</v>
      </c>
      <c r="AA2660" t="s">
        <v>841</v>
      </c>
      <c r="AB2660" t="s">
        <v>439</v>
      </c>
      <c r="AC2660">
        <v>7.26</v>
      </c>
      <c r="AD2660">
        <v>0.86</v>
      </c>
      <c r="AE2660">
        <v>4.21</v>
      </c>
      <c r="AF2660" t="s">
        <v>230</v>
      </c>
      <c r="AG2660">
        <v>100</v>
      </c>
      <c r="AH2660">
        <v>617</v>
      </c>
      <c r="AI2660">
        <v>300</v>
      </c>
      <c r="AJ2660">
        <v>611</v>
      </c>
      <c r="AK2660">
        <v>300</v>
      </c>
      <c r="AL2660" s="2">
        <v>0.63402777777777775</v>
      </c>
      <c r="AM2660" s="3">
        <v>46241</v>
      </c>
      <c r="AN2660" t="s">
        <v>298</v>
      </c>
      <c r="AO2660" t="s">
        <v>437</v>
      </c>
    </row>
    <row r="2661" spans="1:41">
      <c r="A2661" s="8">
        <v>46232</v>
      </c>
      <c r="B2661" s="67">
        <v>3968.51</v>
      </c>
      <c r="C2661" s="67">
        <v>0.12</v>
      </c>
      <c r="D2661" s="67">
        <v>61290</v>
      </c>
      <c r="E2661" s="67">
        <v>-1.78</v>
      </c>
      <c r="F2661" s="69">
        <v>7220</v>
      </c>
      <c r="G2661" t="s">
        <v>84</v>
      </c>
      <c r="H2661">
        <v>0</v>
      </c>
      <c r="I2661" t="s">
        <v>288</v>
      </c>
      <c r="J2661" t="s">
        <v>289</v>
      </c>
      <c r="K2661" t="s">
        <v>290</v>
      </c>
      <c r="L2661" s="36">
        <v>2965</v>
      </c>
      <c r="M2661">
        <v>-100</v>
      </c>
      <c r="N2661" s="66">
        <v>-3.2599999999999997E-2</v>
      </c>
      <c r="O2661" s="36">
        <v>3065</v>
      </c>
      <c r="P2661" s="66">
        <v>-3.2599999999999997E-2</v>
      </c>
      <c r="Q2661" s="36">
        <v>3065</v>
      </c>
      <c r="R2661" s="36">
        <v>3175</v>
      </c>
      <c r="S2661" s="36">
        <v>2871</v>
      </c>
      <c r="T2661" s="66">
        <v>-3.2599999999999997E-2</v>
      </c>
      <c r="U2661" s="66">
        <v>-1.06E-2</v>
      </c>
      <c r="V2661" s="66">
        <v>-6.6100000000000006E-2</v>
      </c>
      <c r="W2661" s="66">
        <v>3.27E-2</v>
      </c>
      <c r="X2661" s="1">
        <v>1740500</v>
      </c>
      <c r="Y2661" s="1">
        <v>5205502</v>
      </c>
      <c r="Z2661" s="1">
        <v>194492</v>
      </c>
      <c r="AA2661" t="s">
        <v>563</v>
      </c>
      <c r="AB2661" t="s">
        <v>441</v>
      </c>
      <c r="AC2661">
        <v>29.88</v>
      </c>
      <c r="AD2661">
        <v>1.59</v>
      </c>
      <c r="AE2661">
        <v>1.35</v>
      </c>
      <c r="AF2661" t="s">
        <v>230</v>
      </c>
      <c r="AG2661" s="1">
        <v>8500</v>
      </c>
      <c r="AH2661" s="36">
        <v>2966</v>
      </c>
      <c r="AI2661">
        <v>100</v>
      </c>
      <c r="AJ2661" s="36">
        <v>2964</v>
      </c>
      <c r="AK2661">
        <v>400</v>
      </c>
      <c r="AL2661" s="2">
        <v>0.63611111111111107</v>
      </c>
      <c r="AM2661" s="3">
        <v>46239</v>
      </c>
      <c r="AN2661" t="s">
        <v>298</v>
      </c>
      <c r="AO2661" t="s">
        <v>437</v>
      </c>
    </row>
    <row r="2662" spans="1:41">
      <c r="A2662" s="8">
        <v>46232</v>
      </c>
      <c r="B2662" s="67">
        <v>3968.51</v>
      </c>
      <c r="C2662" s="67">
        <v>0.12</v>
      </c>
      <c r="D2662" s="67">
        <v>61290</v>
      </c>
      <c r="E2662" s="67">
        <v>-1.78</v>
      </c>
      <c r="F2662" s="69">
        <v>7269</v>
      </c>
      <c r="G2662" t="s">
        <v>85</v>
      </c>
      <c r="H2662">
        <v>0</v>
      </c>
      <c r="I2662" t="s">
        <v>288</v>
      </c>
      <c r="J2662" t="s">
        <v>289</v>
      </c>
      <c r="K2662" t="s">
        <v>295</v>
      </c>
      <c r="L2662" s="36">
        <v>2131.5</v>
      </c>
      <c r="M2662">
        <v>53</v>
      </c>
      <c r="N2662" s="66">
        <v>2.5499999999999998E-2</v>
      </c>
      <c r="O2662" s="36">
        <v>2078.5</v>
      </c>
      <c r="P2662" s="66">
        <v>2.5399999999999999E-2</v>
      </c>
      <c r="Q2662" s="36">
        <v>2115</v>
      </c>
      <c r="R2662" s="36">
        <v>2132</v>
      </c>
      <c r="S2662" s="36">
        <v>2074</v>
      </c>
      <c r="T2662" s="66">
        <v>7.7999999999999996E-3</v>
      </c>
      <c r="U2662" s="66">
        <v>1.23E-2</v>
      </c>
      <c r="V2662" s="66">
        <v>-2.0000000000000001E-4</v>
      </c>
      <c r="W2662" s="66">
        <v>2.7699999999999999E-2</v>
      </c>
      <c r="X2662" s="1">
        <v>4750700</v>
      </c>
      <c r="Y2662" s="1">
        <v>9985456</v>
      </c>
      <c r="Z2662" s="1">
        <v>4187515</v>
      </c>
      <c r="AA2662" t="s">
        <v>442</v>
      </c>
      <c r="AB2662" t="s">
        <v>443</v>
      </c>
      <c r="AC2662">
        <v>10.81</v>
      </c>
      <c r="AD2662">
        <v>1.21</v>
      </c>
      <c r="AE2662">
        <v>2.39</v>
      </c>
      <c r="AF2662" t="s">
        <v>230</v>
      </c>
      <c r="AG2662" s="1">
        <v>4087500</v>
      </c>
      <c r="AH2662" s="36">
        <v>2131.5</v>
      </c>
      <c r="AI2662">
        <v>400</v>
      </c>
      <c r="AJ2662" s="36">
        <v>2131</v>
      </c>
      <c r="AK2662" s="1">
        <v>3000</v>
      </c>
      <c r="AL2662" s="2">
        <v>0.63611111111111107</v>
      </c>
      <c r="AM2662" s="3">
        <v>46239</v>
      </c>
      <c r="AN2662" t="s">
        <v>298</v>
      </c>
      <c r="AO2662" t="s">
        <v>437</v>
      </c>
    </row>
    <row r="2663" spans="1:41">
      <c r="A2663" s="8">
        <v>46232</v>
      </c>
      <c r="B2663" s="67">
        <v>3968.51</v>
      </c>
      <c r="C2663" s="67">
        <v>0.12</v>
      </c>
      <c r="D2663" s="67">
        <v>61290</v>
      </c>
      <c r="E2663" s="67">
        <v>-1.78</v>
      </c>
      <c r="F2663" s="69">
        <v>7272</v>
      </c>
      <c r="G2663" t="s">
        <v>86</v>
      </c>
      <c r="H2663">
        <v>0</v>
      </c>
      <c r="I2663" t="s">
        <v>288</v>
      </c>
      <c r="J2663" t="s">
        <v>289</v>
      </c>
      <c r="K2663" t="s">
        <v>295</v>
      </c>
      <c r="L2663" s="36">
        <v>1409.5</v>
      </c>
      <c r="M2663">
        <v>69.5</v>
      </c>
      <c r="N2663" s="66">
        <v>5.1900000000000002E-2</v>
      </c>
      <c r="O2663" s="36">
        <v>1340</v>
      </c>
      <c r="P2663" s="66">
        <v>5.1799999999999999E-2</v>
      </c>
      <c r="Q2663" s="36">
        <v>1379</v>
      </c>
      <c r="R2663" s="36">
        <v>1411</v>
      </c>
      <c r="S2663" s="36">
        <v>1356.5</v>
      </c>
      <c r="T2663" s="66">
        <v>2.2100000000000002E-2</v>
      </c>
      <c r="U2663" s="66">
        <v>1.8700000000000001E-2</v>
      </c>
      <c r="V2663" s="66">
        <v>-1E-3</v>
      </c>
      <c r="W2663" s="66">
        <v>3.9E-2</v>
      </c>
      <c r="X2663" s="1">
        <v>9489700</v>
      </c>
      <c r="Y2663" s="1">
        <v>13156329</v>
      </c>
      <c r="Z2663" s="1">
        <v>1435047</v>
      </c>
      <c r="AA2663" t="s">
        <v>919</v>
      </c>
      <c r="AB2663" t="s">
        <v>445</v>
      </c>
      <c r="AC2663">
        <v>11.1</v>
      </c>
      <c r="AD2663">
        <v>1.2</v>
      </c>
      <c r="AE2663">
        <v>3.55</v>
      </c>
      <c r="AF2663" t="s">
        <v>230</v>
      </c>
      <c r="AG2663" s="1">
        <v>381100</v>
      </c>
      <c r="AH2663" s="36">
        <v>1410</v>
      </c>
      <c r="AI2663" s="1">
        <v>4800</v>
      </c>
      <c r="AJ2663" s="36">
        <v>1409.5</v>
      </c>
      <c r="AK2663" s="1">
        <v>1500</v>
      </c>
      <c r="AL2663" s="2">
        <v>0.63611111111111107</v>
      </c>
      <c r="AM2663" s="3">
        <v>46238</v>
      </c>
      <c r="AN2663" t="s">
        <v>293</v>
      </c>
      <c r="AO2663" t="s">
        <v>437</v>
      </c>
    </row>
    <row r="2664" spans="1:41">
      <c r="A2664" s="8">
        <v>46232</v>
      </c>
      <c r="B2664" s="67">
        <v>3968.51</v>
      </c>
      <c r="C2664" s="67">
        <v>0.12</v>
      </c>
      <c r="D2664" s="67">
        <v>61290</v>
      </c>
      <c r="E2664" s="67">
        <v>-1.78</v>
      </c>
      <c r="F2664" s="69">
        <v>7376</v>
      </c>
      <c r="G2664" t="s">
        <v>87</v>
      </c>
      <c r="H2664">
        <v>0</v>
      </c>
      <c r="I2664" t="s">
        <v>347</v>
      </c>
      <c r="J2664" t="s">
        <v>323</v>
      </c>
      <c r="K2664" t="s">
        <v>290</v>
      </c>
      <c r="L2664" s="36">
        <v>1164</v>
      </c>
      <c r="M2664">
        <v>-7</v>
      </c>
      <c r="N2664" s="66">
        <v>-6.0000000000000001E-3</v>
      </c>
      <c r="O2664" s="36">
        <v>1171</v>
      </c>
      <c r="P2664" s="66">
        <v>-5.8999999999999999E-3</v>
      </c>
      <c r="Q2664" s="36">
        <v>1168</v>
      </c>
      <c r="R2664" s="36">
        <v>1171</v>
      </c>
      <c r="S2664" s="36">
        <v>1120</v>
      </c>
      <c r="T2664" s="66">
        <v>-3.3999999999999998E-3</v>
      </c>
      <c r="U2664" s="66">
        <v>1.21E-2</v>
      </c>
      <c r="V2664" s="66">
        <v>-5.8999999999999999E-3</v>
      </c>
      <c r="W2664" s="66">
        <v>3.9199999999999999E-2</v>
      </c>
      <c r="X2664" s="1">
        <v>19800</v>
      </c>
      <c r="Y2664" s="1">
        <v>22739</v>
      </c>
      <c r="Z2664" s="1">
        <v>4957</v>
      </c>
      <c r="AA2664" t="s">
        <v>446</v>
      </c>
      <c r="AB2664" t="s">
        <v>447</v>
      </c>
      <c r="AC2664">
        <v>0</v>
      </c>
      <c r="AD2664">
        <v>4.63</v>
      </c>
      <c r="AE2664">
        <v>0</v>
      </c>
      <c r="AF2664">
        <v>0.6</v>
      </c>
      <c r="AG2664" s="1">
        <v>1200</v>
      </c>
      <c r="AH2664" s="36">
        <v>1165</v>
      </c>
      <c r="AI2664">
        <v>300</v>
      </c>
      <c r="AJ2664" s="36">
        <v>1156</v>
      </c>
      <c r="AK2664">
        <v>300</v>
      </c>
      <c r="AL2664" s="2">
        <v>0.63124999999999998</v>
      </c>
      <c r="AM2664" s="3">
        <v>46246</v>
      </c>
      <c r="AN2664" t="s">
        <v>448</v>
      </c>
      <c r="AO2664" t="s">
        <v>313</v>
      </c>
    </row>
    <row r="2665" spans="1:41">
      <c r="A2665" s="8">
        <v>46232</v>
      </c>
      <c r="B2665" s="67">
        <v>3968.51</v>
      </c>
      <c r="C2665" s="67">
        <v>0.12</v>
      </c>
      <c r="D2665" s="67">
        <v>61290</v>
      </c>
      <c r="E2665" s="67">
        <v>-1.78</v>
      </c>
      <c r="F2665" s="69">
        <v>7525</v>
      </c>
      <c r="G2665" t="s">
        <v>88</v>
      </c>
      <c r="H2665">
        <v>0</v>
      </c>
      <c r="I2665" t="s">
        <v>288</v>
      </c>
      <c r="J2665" t="s">
        <v>289</v>
      </c>
      <c r="K2665" t="s">
        <v>295</v>
      </c>
      <c r="L2665" s="36">
        <v>3560</v>
      </c>
      <c r="M2665">
        <v>-15</v>
      </c>
      <c r="N2665" s="66">
        <v>-4.1999999999999997E-3</v>
      </c>
      <c r="O2665" s="36">
        <v>3575</v>
      </c>
      <c r="P2665" s="66">
        <v>-4.1000000000000003E-3</v>
      </c>
      <c r="Q2665" s="36">
        <v>3625</v>
      </c>
      <c r="R2665" s="36">
        <v>3625</v>
      </c>
      <c r="S2665" s="36">
        <v>3510</v>
      </c>
      <c r="T2665" s="66">
        <v>-1.7899999999999999E-2</v>
      </c>
      <c r="U2665" s="66">
        <v>-1.4E-3</v>
      </c>
      <c r="V2665" s="66">
        <v>-1.7899999999999999E-2</v>
      </c>
      <c r="W2665" s="66">
        <v>1.4200000000000001E-2</v>
      </c>
      <c r="X2665" s="1">
        <v>23600</v>
      </c>
      <c r="Y2665" s="1">
        <v>83992</v>
      </c>
      <c r="Z2665" s="1">
        <v>30758</v>
      </c>
      <c r="AA2665" t="s">
        <v>449</v>
      </c>
      <c r="AB2665" t="s">
        <v>450</v>
      </c>
      <c r="AC2665">
        <v>9.6199999999999992</v>
      </c>
      <c r="AD2665">
        <v>1</v>
      </c>
      <c r="AE2665">
        <v>4.55</v>
      </c>
      <c r="AF2665" t="s">
        <v>230</v>
      </c>
      <c r="AG2665">
        <v>600</v>
      </c>
      <c r="AH2665" s="36">
        <v>3565</v>
      </c>
      <c r="AI2665">
        <v>200</v>
      </c>
      <c r="AJ2665" s="36">
        <v>3555</v>
      </c>
      <c r="AK2665">
        <v>100</v>
      </c>
      <c r="AL2665" s="2">
        <v>0.63402777777777775</v>
      </c>
      <c r="AM2665" s="3">
        <v>46241</v>
      </c>
      <c r="AN2665" t="s">
        <v>298</v>
      </c>
      <c r="AO2665" t="s">
        <v>322</v>
      </c>
    </row>
    <row r="2666" spans="1:41">
      <c r="A2666" s="8">
        <v>46232</v>
      </c>
      <c r="B2666" s="67">
        <v>3968.51</v>
      </c>
      <c r="C2666" s="67">
        <v>0.12</v>
      </c>
      <c r="D2666" s="67">
        <v>61290</v>
      </c>
      <c r="E2666" s="67">
        <v>-1.78</v>
      </c>
      <c r="F2666" s="69">
        <v>7729</v>
      </c>
      <c r="G2666" t="s">
        <v>89</v>
      </c>
      <c r="H2666">
        <v>0</v>
      </c>
      <c r="I2666" t="s">
        <v>288</v>
      </c>
      <c r="J2666" t="s">
        <v>289</v>
      </c>
      <c r="K2666" t="s">
        <v>290</v>
      </c>
      <c r="L2666" s="36">
        <v>14500</v>
      </c>
      <c r="M2666" s="36">
        <v>-1620</v>
      </c>
      <c r="N2666" s="66">
        <v>-0.10050000000000001</v>
      </c>
      <c r="O2666" s="36">
        <v>16120</v>
      </c>
      <c r="P2666" s="66">
        <v>-0.1004</v>
      </c>
      <c r="Q2666" s="36">
        <v>15905</v>
      </c>
      <c r="R2666" s="36">
        <v>16210</v>
      </c>
      <c r="S2666" s="36">
        <v>14390</v>
      </c>
      <c r="T2666" s="66">
        <v>-8.8300000000000003E-2</v>
      </c>
      <c r="U2666" s="66">
        <v>-2.9100000000000001E-2</v>
      </c>
      <c r="V2666" s="66">
        <v>-0.10539999999999999</v>
      </c>
      <c r="W2666" s="66">
        <v>7.6E-3</v>
      </c>
      <c r="X2666" s="1">
        <v>605200</v>
      </c>
      <c r="Y2666" s="1">
        <v>9115630</v>
      </c>
      <c r="Z2666" s="1">
        <v>613132</v>
      </c>
      <c r="AA2666" t="s">
        <v>700</v>
      </c>
      <c r="AB2666" t="s">
        <v>452</v>
      </c>
      <c r="AC2666">
        <v>21.02</v>
      </c>
      <c r="AD2666">
        <v>3.08</v>
      </c>
      <c r="AE2666">
        <v>1.9</v>
      </c>
      <c r="AF2666" t="s">
        <v>230</v>
      </c>
      <c r="AG2666" s="1">
        <v>5500</v>
      </c>
      <c r="AH2666" s="36">
        <v>14510</v>
      </c>
      <c r="AI2666">
        <v>300</v>
      </c>
      <c r="AJ2666" s="36">
        <v>14490</v>
      </c>
      <c r="AK2666">
        <v>200</v>
      </c>
      <c r="AL2666" s="2">
        <v>0.63611111111111107</v>
      </c>
      <c r="AM2666" s="3">
        <v>46238</v>
      </c>
      <c r="AN2666" t="s">
        <v>298</v>
      </c>
      <c r="AO2666" t="s">
        <v>453</v>
      </c>
    </row>
    <row r="2667" spans="1:41">
      <c r="A2667" s="8">
        <v>46232</v>
      </c>
      <c r="B2667" s="67">
        <v>3968.51</v>
      </c>
      <c r="C2667" s="67">
        <v>0.12</v>
      </c>
      <c r="D2667" s="67">
        <v>61290</v>
      </c>
      <c r="E2667" s="67">
        <v>-1.78</v>
      </c>
      <c r="F2667" s="69">
        <v>7921</v>
      </c>
      <c r="G2667" t="s">
        <v>90</v>
      </c>
      <c r="H2667">
        <v>0</v>
      </c>
      <c r="I2667" t="s">
        <v>288</v>
      </c>
      <c r="J2667" t="s">
        <v>289</v>
      </c>
      <c r="K2667" t="s">
        <v>295</v>
      </c>
      <c r="L2667" s="36">
        <v>4550</v>
      </c>
      <c r="M2667">
        <v>125</v>
      </c>
      <c r="N2667" s="66">
        <v>2.8199999999999999E-2</v>
      </c>
      <c r="O2667" s="36">
        <v>4425</v>
      </c>
      <c r="P2667" s="66">
        <v>2.8199999999999999E-2</v>
      </c>
      <c r="Q2667" s="36">
        <v>4410</v>
      </c>
      <c r="R2667" s="36">
        <v>4595</v>
      </c>
      <c r="S2667" s="36">
        <v>4365</v>
      </c>
      <c r="T2667" s="66">
        <v>3.1699999999999999E-2</v>
      </c>
      <c r="U2667" s="66">
        <v>-3.2000000000000002E-3</v>
      </c>
      <c r="V2667" s="66">
        <v>-9.7000000000000003E-3</v>
      </c>
      <c r="W2667" s="66">
        <v>4.2299999999999997E-2</v>
      </c>
      <c r="X2667" s="1">
        <v>54000</v>
      </c>
      <c r="Y2667" s="1">
        <v>242528</v>
      </c>
      <c r="Z2667" s="1">
        <v>59847</v>
      </c>
      <c r="AA2667" t="s">
        <v>454</v>
      </c>
      <c r="AB2667" t="s">
        <v>591</v>
      </c>
      <c r="AC2667">
        <v>16.77</v>
      </c>
      <c r="AD2667">
        <v>1.81</v>
      </c>
      <c r="AE2667">
        <v>3.96</v>
      </c>
      <c r="AF2667" t="s">
        <v>230</v>
      </c>
      <c r="AG2667" s="1">
        <v>6800</v>
      </c>
      <c r="AH2667" s="36">
        <v>4555</v>
      </c>
      <c r="AI2667">
        <v>700</v>
      </c>
      <c r="AJ2667" s="36">
        <v>4545</v>
      </c>
      <c r="AK2667">
        <v>200</v>
      </c>
      <c r="AL2667" s="2">
        <v>0.62777777777777777</v>
      </c>
      <c r="AM2667" s="3">
        <v>46211</v>
      </c>
      <c r="AN2667" t="s">
        <v>326</v>
      </c>
      <c r="AO2667" t="s">
        <v>456</v>
      </c>
    </row>
    <row r="2668" spans="1:41">
      <c r="A2668" s="8">
        <v>46232</v>
      </c>
      <c r="B2668" s="67">
        <v>3968.51</v>
      </c>
      <c r="C2668" s="67">
        <v>0.12</v>
      </c>
      <c r="D2668" s="67">
        <v>61290</v>
      </c>
      <c r="E2668" s="67">
        <v>-1.78</v>
      </c>
      <c r="F2668" s="69">
        <v>8031</v>
      </c>
      <c r="G2668" t="s">
        <v>91</v>
      </c>
      <c r="H2668">
        <v>0</v>
      </c>
      <c r="I2668" t="s">
        <v>288</v>
      </c>
      <c r="J2668" t="s">
        <v>289</v>
      </c>
      <c r="K2668" t="s">
        <v>290</v>
      </c>
      <c r="L2668" s="36">
        <v>4933</v>
      </c>
      <c r="M2668">
        <v>43</v>
      </c>
      <c r="N2668" s="66">
        <v>8.8000000000000005E-3</v>
      </c>
      <c r="O2668" s="36">
        <v>4890</v>
      </c>
      <c r="P2668" s="66">
        <v>8.6999999999999994E-3</v>
      </c>
      <c r="Q2668" s="36">
        <v>4908</v>
      </c>
      <c r="R2668" s="36">
        <v>4935</v>
      </c>
      <c r="S2668" s="36">
        <v>4862</v>
      </c>
      <c r="T2668" s="66">
        <v>5.0000000000000001E-3</v>
      </c>
      <c r="U2668" s="66">
        <v>3.8E-3</v>
      </c>
      <c r="V2668" s="66">
        <v>-4.0000000000000002E-4</v>
      </c>
      <c r="W2668" s="66">
        <v>1.46E-2</v>
      </c>
      <c r="X2668" s="1">
        <v>4259900</v>
      </c>
      <c r="Y2668" s="1">
        <v>20867624</v>
      </c>
      <c r="Z2668" s="1">
        <v>14131400</v>
      </c>
      <c r="AA2668" t="s">
        <v>457</v>
      </c>
      <c r="AB2668" t="s">
        <v>701</v>
      </c>
      <c r="AC2668">
        <v>15.19</v>
      </c>
      <c r="AD2668">
        <v>1.59</v>
      </c>
      <c r="AE2668">
        <v>2.84</v>
      </c>
      <c r="AF2668" t="s">
        <v>230</v>
      </c>
      <c r="AG2668" s="1">
        <v>275600</v>
      </c>
      <c r="AH2668" s="36">
        <v>4934</v>
      </c>
      <c r="AI2668" s="1">
        <v>1400</v>
      </c>
      <c r="AJ2668" s="36">
        <v>4932</v>
      </c>
      <c r="AK2668" s="1">
        <v>1200</v>
      </c>
      <c r="AL2668" s="2">
        <v>0.63611111111111107</v>
      </c>
      <c r="AM2668" s="3">
        <v>46238</v>
      </c>
      <c r="AN2668" t="s">
        <v>298</v>
      </c>
      <c r="AO2668" t="s">
        <v>322</v>
      </c>
    </row>
    <row r="2669" spans="1:41">
      <c r="A2669" s="8">
        <v>46232</v>
      </c>
      <c r="B2669" s="67">
        <v>3968.51</v>
      </c>
      <c r="C2669" s="67">
        <v>0.12</v>
      </c>
      <c r="D2669" s="67">
        <v>61290</v>
      </c>
      <c r="E2669" s="67">
        <v>-1.78</v>
      </c>
      <c r="F2669" s="69">
        <v>8058</v>
      </c>
      <c r="G2669" t="s">
        <v>92</v>
      </c>
      <c r="H2669">
        <v>0</v>
      </c>
      <c r="I2669" t="s">
        <v>288</v>
      </c>
      <c r="J2669" t="s">
        <v>289</v>
      </c>
      <c r="K2669" t="s">
        <v>290</v>
      </c>
      <c r="L2669" s="36">
        <v>4828</v>
      </c>
      <c r="M2669">
        <v>52</v>
      </c>
      <c r="N2669" s="66">
        <v>1.09E-2</v>
      </c>
      <c r="O2669" s="36">
        <v>4776</v>
      </c>
      <c r="P2669" s="66">
        <v>1.0800000000000001E-2</v>
      </c>
      <c r="Q2669" s="36">
        <v>4800</v>
      </c>
      <c r="R2669" s="36">
        <v>4833</v>
      </c>
      <c r="S2669" s="36">
        <v>4750</v>
      </c>
      <c r="T2669" s="66">
        <v>5.7999999999999996E-3</v>
      </c>
      <c r="U2669" s="66">
        <v>2.5999999999999999E-3</v>
      </c>
      <c r="V2669" s="66">
        <v>-1E-3</v>
      </c>
      <c r="W2669" s="66">
        <v>1.6400000000000001E-2</v>
      </c>
      <c r="X2669" s="1">
        <v>5953900</v>
      </c>
      <c r="Y2669" s="1">
        <v>28544010</v>
      </c>
      <c r="Z2669" s="1">
        <v>17914432</v>
      </c>
      <c r="AA2669" t="s">
        <v>459</v>
      </c>
      <c r="AB2669" t="s">
        <v>460</v>
      </c>
      <c r="AC2669">
        <v>16.07</v>
      </c>
      <c r="AD2669">
        <v>1.87</v>
      </c>
      <c r="AE2669">
        <v>2.59</v>
      </c>
      <c r="AF2669" t="s">
        <v>230</v>
      </c>
      <c r="AG2669" s="1">
        <v>543200</v>
      </c>
      <c r="AH2669" s="36">
        <v>4829</v>
      </c>
      <c r="AI2669" s="1">
        <v>1900</v>
      </c>
      <c r="AJ2669" s="36">
        <v>4827</v>
      </c>
      <c r="AK2669" s="1">
        <v>1300</v>
      </c>
      <c r="AL2669" s="2">
        <v>0.63611111111111107</v>
      </c>
      <c r="AM2669" s="3">
        <v>46237</v>
      </c>
      <c r="AN2669" t="s">
        <v>298</v>
      </c>
      <c r="AO2669" t="s">
        <v>322</v>
      </c>
    </row>
    <row r="2670" spans="1:41">
      <c r="A2670" s="8">
        <v>46232</v>
      </c>
      <c r="B2670" s="67">
        <v>3968.51</v>
      </c>
      <c r="C2670" s="67">
        <v>0.12</v>
      </c>
      <c r="D2670" s="67">
        <v>61290</v>
      </c>
      <c r="E2670" s="67">
        <v>-1.78</v>
      </c>
      <c r="F2670" s="69">
        <v>8233</v>
      </c>
      <c r="G2670" t="s">
        <v>93</v>
      </c>
      <c r="H2670">
        <v>0</v>
      </c>
      <c r="I2670" t="s">
        <v>288</v>
      </c>
      <c r="J2670" t="s">
        <v>289</v>
      </c>
      <c r="K2670" t="s">
        <v>290</v>
      </c>
      <c r="L2670" s="36">
        <v>2374.5</v>
      </c>
      <c r="M2670">
        <v>57</v>
      </c>
      <c r="N2670" s="66">
        <v>2.46E-2</v>
      </c>
      <c r="O2670" s="36">
        <v>2317.5</v>
      </c>
      <c r="P2670" s="66">
        <v>2.4500000000000001E-2</v>
      </c>
      <c r="Q2670" s="36">
        <v>2355</v>
      </c>
      <c r="R2670" s="36">
        <v>2376</v>
      </c>
      <c r="S2670" s="36">
        <v>2323</v>
      </c>
      <c r="T2670" s="66">
        <v>8.2000000000000007E-3</v>
      </c>
      <c r="U2670" s="66">
        <v>4.7999999999999996E-3</v>
      </c>
      <c r="V2670" s="66">
        <v>-5.9999999999999995E-4</v>
      </c>
      <c r="W2670" s="66">
        <v>2.2100000000000002E-2</v>
      </c>
      <c r="X2670" s="1">
        <v>1114200</v>
      </c>
      <c r="Y2670" s="1">
        <v>2629385</v>
      </c>
      <c r="Z2670" s="1">
        <v>724718</v>
      </c>
      <c r="AA2670" t="s">
        <v>702</v>
      </c>
      <c r="AB2670" t="s">
        <v>462</v>
      </c>
      <c r="AC2670">
        <v>18.3</v>
      </c>
      <c r="AD2670">
        <v>1.54</v>
      </c>
      <c r="AE2670">
        <v>1.68</v>
      </c>
      <c r="AF2670" t="s">
        <v>230</v>
      </c>
      <c r="AG2670" s="1">
        <v>73800</v>
      </c>
      <c r="AH2670" s="36">
        <v>2375</v>
      </c>
      <c r="AI2670" s="1">
        <v>1800</v>
      </c>
      <c r="AJ2670" s="36">
        <v>2373.5</v>
      </c>
      <c r="AK2670">
        <v>800</v>
      </c>
      <c r="AL2670" s="2">
        <v>0.63611111111111107</v>
      </c>
      <c r="AM2670" s="3">
        <v>46203</v>
      </c>
      <c r="AN2670" t="s">
        <v>463</v>
      </c>
      <c r="AO2670" t="s">
        <v>327</v>
      </c>
    </row>
    <row r="2671" spans="1:41">
      <c r="A2671" s="8">
        <v>46232</v>
      </c>
      <c r="B2671" s="67">
        <v>3968.51</v>
      </c>
      <c r="C2671" s="67">
        <v>0.12</v>
      </c>
      <c r="D2671" s="67">
        <v>61290</v>
      </c>
      <c r="E2671" s="67">
        <v>-1.78</v>
      </c>
      <c r="F2671" s="69">
        <v>8304</v>
      </c>
      <c r="G2671" t="s">
        <v>94</v>
      </c>
      <c r="H2671">
        <v>0</v>
      </c>
      <c r="I2671" t="s">
        <v>288</v>
      </c>
      <c r="J2671" t="s">
        <v>289</v>
      </c>
      <c r="K2671" t="s">
        <v>290</v>
      </c>
      <c r="L2671" s="36">
        <v>3075</v>
      </c>
      <c r="M2671">
        <v>-14</v>
      </c>
      <c r="N2671" s="66">
        <v>-4.4999999999999997E-3</v>
      </c>
      <c r="O2671" s="36">
        <v>3089</v>
      </c>
      <c r="P2671" s="66">
        <v>-4.4999999999999997E-3</v>
      </c>
      <c r="Q2671" s="36">
        <v>3088</v>
      </c>
      <c r="R2671" s="36">
        <v>3092</v>
      </c>
      <c r="S2671" s="36">
        <v>3025</v>
      </c>
      <c r="T2671" s="66">
        <v>-4.1999999999999997E-3</v>
      </c>
      <c r="U2671" s="66">
        <v>-1.1999999999999999E-3</v>
      </c>
      <c r="V2671" s="66">
        <v>-5.4000000000000003E-3</v>
      </c>
      <c r="W2671" s="66">
        <v>1.6500000000000001E-2</v>
      </c>
      <c r="X2671" s="1">
        <v>1334200</v>
      </c>
      <c r="Y2671" s="1">
        <v>4083158</v>
      </c>
      <c r="Z2671" s="1">
        <v>429852</v>
      </c>
      <c r="AA2671" t="s">
        <v>900</v>
      </c>
      <c r="AB2671" t="s">
        <v>465</v>
      </c>
      <c r="AC2671">
        <v>15.76</v>
      </c>
      <c r="AD2671">
        <v>0.88</v>
      </c>
      <c r="AE2671">
        <v>3.25</v>
      </c>
      <c r="AF2671" t="s">
        <v>230</v>
      </c>
      <c r="AG2671" s="1">
        <v>16200</v>
      </c>
      <c r="AH2671" s="36">
        <v>3075</v>
      </c>
      <c r="AI2671">
        <v>300</v>
      </c>
      <c r="AJ2671" s="36">
        <v>3074</v>
      </c>
      <c r="AK2671">
        <v>300</v>
      </c>
      <c r="AL2671" s="2">
        <v>0.63611111111111107</v>
      </c>
      <c r="AM2671" s="3">
        <v>46234</v>
      </c>
      <c r="AN2671" t="s">
        <v>298</v>
      </c>
      <c r="AO2671" t="s">
        <v>434</v>
      </c>
    </row>
    <row r="2672" spans="1:41">
      <c r="A2672" s="8">
        <v>46232</v>
      </c>
      <c r="B2672" s="67">
        <v>3968.51</v>
      </c>
      <c r="C2672" s="67">
        <v>0.12</v>
      </c>
      <c r="D2672" s="67">
        <v>61290</v>
      </c>
      <c r="E2672" s="67">
        <v>-1.78</v>
      </c>
      <c r="F2672" s="69">
        <v>8316</v>
      </c>
      <c r="G2672" t="s">
        <v>95</v>
      </c>
      <c r="H2672">
        <v>0</v>
      </c>
      <c r="I2672" t="s">
        <v>288</v>
      </c>
      <c r="J2672" t="s">
        <v>289</v>
      </c>
      <c r="K2672" t="s">
        <v>290</v>
      </c>
      <c r="L2672" s="36">
        <v>6897</v>
      </c>
      <c r="M2672">
        <v>-37</v>
      </c>
      <c r="N2672" s="66">
        <v>-5.3E-3</v>
      </c>
      <c r="O2672" s="36">
        <v>6934</v>
      </c>
      <c r="P2672" s="66">
        <v>-5.3E-3</v>
      </c>
      <c r="Q2672" s="36">
        <v>6857</v>
      </c>
      <c r="R2672" s="36">
        <v>6932</v>
      </c>
      <c r="S2672" s="36">
        <v>6731</v>
      </c>
      <c r="T2672" s="66">
        <v>5.7999999999999996E-3</v>
      </c>
      <c r="U2672" s="66">
        <v>1.3299999999999999E-2</v>
      </c>
      <c r="V2672" s="66">
        <v>-5.0000000000000001E-3</v>
      </c>
      <c r="W2672" s="66">
        <v>2.46E-2</v>
      </c>
      <c r="X2672" s="1">
        <v>13711900</v>
      </c>
      <c r="Y2672" s="1">
        <v>93615656</v>
      </c>
      <c r="Z2672" s="1">
        <v>26409602</v>
      </c>
      <c r="AA2672" t="s">
        <v>901</v>
      </c>
      <c r="AB2672" t="s">
        <v>467</v>
      </c>
      <c r="AC2672">
        <v>15.33</v>
      </c>
      <c r="AD2672">
        <v>1.66</v>
      </c>
      <c r="AE2672">
        <v>2.61</v>
      </c>
      <c r="AF2672" t="s">
        <v>230</v>
      </c>
      <c r="AG2672">
        <v>900</v>
      </c>
      <c r="AH2672" s="36">
        <v>6897</v>
      </c>
      <c r="AI2672">
        <v>100</v>
      </c>
      <c r="AJ2672" s="36">
        <v>6896</v>
      </c>
      <c r="AK2672">
        <v>300</v>
      </c>
      <c r="AL2672" s="2">
        <v>0.63611111111111107</v>
      </c>
      <c r="AM2672" s="3">
        <v>46234</v>
      </c>
      <c r="AN2672" t="s">
        <v>298</v>
      </c>
      <c r="AO2672" t="s">
        <v>434</v>
      </c>
    </row>
    <row r="2673" spans="1:41">
      <c r="A2673" s="8">
        <v>46232</v>
      </c>
      <c r="B2673" s="67">
        <v>3968.51</v>
      </c>
      <c r="C2673" s="67">
        <v>0.12</v>
      </c>
      <c r="D2673" s="67">
        <v>61290</v>
      </c>
      <c r="E2673" s="67">
        <v>-1.78</v>
      </c>
      <c r="F2673" s="69">
        <v>8331</v>
      </c>
      <c r="G2673" t="s">
        <v>96</v>
      </c>
      <c r="H2673">
        <v>0</v>
      </c>
      <c r="I2673" t="s">
        <v>288</v>
      </c>
      <c r="J2673" t="s">
        <v>289</v>
      </c>
      <c r="K2673" t="s">
        <v>290</v>
      </c>
      <c r="L2673" s="36">
        <v>2680.5</v>
      </c>
      <c r="M2673">
        <v>-21.5</v>
      </c>
      <c r="N2673" s="66">
        <v>-8.0000000000000002E-3</v>
      </c>
      <c r="O2673" s="36">
        <v>2702</v>
      </c>
      <c r="P2673" s="66">
        <v>-7.9000000000000008E-3</v>
      </c>
      <c r="Q2673" s="36">
        <v>2702</v>
      </c>
      <c r="R2673" s="36">
        <v>2702.5</v>
      </c>
      <c r="S2673" s="36">
        <v>2613.5</v>
      </c>
      <c r="T2673" s="66">
        <v>-7.9000000000000008E-3</v>
      </c>
      <c r="U2673" s="66">
        <v>1.01E-2</v>
      </c>
      <c r="V2673" s="66">
        <v>-8.0999999999999996E-3</v>
      </c>
      <c r="W2673" s="66">
        <v>2.5600000000000001E-2</v>
      </c>
      <c r="X2673" s="1">
        <v>1951300</v>
      </c>
      <c r="Y2673" s="1">
        <v>5189842</v>
      </c>
      <c r="Z2673" s="1">
        <v>2078784</v>
      </c>
      <c r="AA2673" t="s">
        <v>902</v>
      </c>
      <c r="AB2673" t="s">
        <v>469</v>
      </c>
      <c r="AC2673">
        <v>17.309999999999999</v>
      </c>
      <c r="AD2673">
        <v>1.48</v>
      </c>
      <c r="AE2673">
        <v>2.39</v>
      </c>
      <c r="AF2673" t="s">
        <v>230</v>
      </c>
      <c r="AG2673" s="1">
        <v>24500</v>
      </c>
      <c r="AH2673" s="36">
        <v>2680.5</v>
      </c>
      <c r="AI2673">
        <v>800</v>
      </c>
      <c r="AJ2673" s="36">
        <v>2679.5</v>
      </c>
      <c r="AK2673">
        <v>300</v>
      </c>
      <c r="AL2673" s="2">
        <v>0.63611111111111107</v>
      </c>
      <c r="AM2673" s="3">
        <v>46238</v>
      </c>
      <c r="AN2673" t="s">
        <v>298</v>
      </c>
      <c r="AO2673" t="s">
        <v>434</v>
      </c>
    </row>
    <row r="2674" spans="1:41">
      <c r="A2674" s="8">
        <v>46232</v>
      </c>
      <c r="B2674" s="67">
        <v>3968.51</v>
      </c>
      <c r="C2674" s="67">
        <v>0.12</v>
      </c>
      <c r="D2674" s="67">
        <v>61290</v>
      </c>
      <c r="E2674" s="67">
        <v>-1.78</v>
      </c>
      <c r="F2674" s="69">
        <v>8424</v>
      </c>
      <c r="G2674" t="s">
        <v>97</v>
      </c>
      <c r="H2674">
        <v>0</v>
      </c>
      <c r="I2674" t="s">
        <v>288</v>
      </c>
      <c r="J2674" t="s">
        <v>289</v>
      </c>
      <c r="K2674" t="s">
        <v>290</v>
      </c>
      <c r="L2674" s="36">
        <v>4592</v>
      </c>
      <c r="M2674">
        <v>110</v>
      </c>
      <c r="N2674" s="66">
        <v>2.4500000000000001E-2</v>
      </c>
      <c r="O2674" s="36">
        <v>4482</v>
      </c>
      <c r="P2674" s="66">
        <v>2.4500000000000001E-2</v>
      </c>
      <c r="Q2674" s="36">
        <v>4523</v>
      </c>
      <c r="R2674" s="36">
        <v>4620</v>
      </c>
      <c r="S2674" s="36">
        <v>4498</v>
      </c>
      <c r="T2674" s="66">
        <v>1.52E-2</v>
      </c>
      <c r="U2674" s="66">
        <v>8.0000000000000004E-4</v>
      </c>
      <c r="V2674" s="66">
        <v>-6.0000000000000001E-3</v>
      </c>
      <c r="W2674" s="66">
        <v>2.0799999999999999E-2</v>
      </c>
      <c r="X2674" s="1">
        <v>211800</v>
      </c>
      <c r="Y2674" s="1">
        <v>968065</v>
      </c>
      <c r="Z2674" s="1">
        <v>417244</v>
      </c>
      <c r="AA2674" t="s">
        <v>470</v>
      </c>
      <c r="AB2674" t="s">
        <v>592</v>
      </c>
      <c r="AC2674">
        <v>8.6199999999999992</v>
      </c>
      <c r="AD2674">
        <v>0.82</v>
      </c>
      <c r="AE2674">
        <v>3.75</v>
      </c>
      <c r="AF2674" t="s">
        <v>230</v>
      </c>
      <c r="AG2674" s="1">
        <v>1800</v>
      </c>
      <c r="AH2674" s="36">
        <v>4593</v>
      </c>
      <c r="AI2674">
        <v>200</v>
      </c>
      <c r="AJ2674" s="36">
        <v>4590</v>
      </c>
      <c r="AK2674">
        <v>300</v>
      </c>
      <c r="AL2674" s="2">
        <v>0.63541666666666663</v>
      </c>
      <c r="AM2674" s="3">
        <v>46233</v>
      </c>
      <c r="AN2674" t="s">
        <v>298</v>
      </c>
      <c r="AO2674" t="s">
        <v>472</v>
      </c>
    </row>
    <row r="2675" spans="1:41">
      <c r="A2675" s="8">
        <v>46232</v>
      </c>
      <c r="B2675" s="67">
        <v>3968.51</v>
      </c>
      <c r="C2675" s="67">
        <v>0.12</v>
      </c>
      <c r="D2675" s="67">
        <v>61290</v>
      </c>
      <c r="E2675" s="67">
        <v>-1.78</v>
      </c>
      <c r="F2675" s="69">
        <v>8425</v>
      </c>
      <c r="G2675" t="s">
        <v>98</v>
      </c>
      <c r="H2675">
        <v>0</v>
      </c>
      <c r="I2675" t="s">
        <v>288</v>
      </c>
      <c r="J2675" t="s">
        <v>289</v>
      </c>
      <c r="K2675" t="s">
        <v>290</v>
      </c>
      <c r="L2675" s="36">
        <v>1369</v>
      </c>
      <c r="M2675">
        <v>31</v>
      </c>
      <c r="N2675" s="66">
        <v>2.3199999999999998E-2</v>
      </c>
      <c r="O2675" s="36">
        <v>1338</v>
      </c>
      <c r="P2675" s="66">
        <v>2.3099999999999999E-2</v>
      </c>
      <c r="Q2675" s="36">
        <v>1347</v>
      </c>
      <c r="R2675" s="36">
        <v>1372</v>
      </c>
      <c r="S2675" s="36">
        <v>1342</v>
      </c>
      <c r="T2675" s="66">
        <v>1.6299999999999999E-2</v>
      </c>
      <c r="U2675" s="66">
        <v>2.8999999999999998E-3</v>
      </c>
      <c r="V2675" s="66">
        <v>-2.0999999999999999E-3</v>
      </c>
      <c r="W2675" s="66">
        <v>2.01E-2</v>
      </c>
      <c r="X2675" s="1">
        <v>546600</v>
      </c>
      <c r="Y2675" s="1">
        <v>743986</v>
      </c>
      <c r="Z2675" s="1">
        <v>430778</v>
      </c>
      <c r="AA2675" t="s">
        <v>473</v>
      </c>
      <c r="AB2675" t="s">
        <v>607</v>
      </c>
      <c r="AC2675">
        <v>8.2100000000000009</v>
      </c>
      <c r="AD2675">
        <v>0.89</v>
      </c>
      <c r="AE2675">
        <v>3.8</v>
      </c>
      <c r="AF2675" t="s">
        <v>230</v>
      </c>
      <c r="AG2675" s="1">
        <v>128700</v>
      </c>
      <c r="AH2675" s="36">
        <v>1370</v>
      </c>
      <c r="AI2675" s="1">
        <v>14600</v>
      </c>
      <c r="AJ2675" s="36">
        <v>1369</v>
      </c>
      <c r="AK2675" s="1">
        <v>3300</v>
      </c>
      <c r="AL2675" s="2">
        <v>0.63541666666666663</v>
      </c>
      <c r="AM2675" s="3">
        <v>46233</v>
      </c>
      <c r="AN2675" t="s">
        <v>298</v>
      </c>
      <c r="AO2675" t="s">
        <v>472</v>
      </c>
    </row>
    <row r="2676" spans="1:41">
      <c r="A2676" s="8">
        <v>46232</v>
      </c>
      <c r="B2676" s="67">
        <v>3968.51</v>
      </c>
      <c r="C2676" s="67">
        <v>0.12</v>
      </c>
      <c r="D2676" s="67">
        <v>61290</v>
      </c>
      <c r="E2676" s="67">
        <v>-1.78</v>
      </c>
      <c r="F2676" s="69">
        <v>8591</v>
      </c>
      <c r="G2676" t="s">
        <v>99</v>
      </c>
      <c r="H2676">
        <v>0</v>
      </c>
      <c r="I2676" t="s">
        <v>288</v>
      </c>
      <c r="J2676" t="s">
        <v>289</v>
      </c>
      <c r="K2676" t="s">
        <v>290</v>
      </c>
      <c r="L2676" s="36">
        <v>6483</v>
      </c>
      <c r="M2676">
        <v>83</v>
      </c>
      <c r="N2676" s="66">
        <v>1.2999999999999999E-2</v>
      </c>
      <c r="O2676" s="36">
        <v>6400</v>
      </c>
      <c r="P2676" s="66">
        <v>1.29E-2</v>
      </c>
      <c r="Q2676" s="36">
        <v>6398</v>
      </c>
      <c r="R2676" s="36">
        <v>6496</v>
      </c>
      <c r="S2676" s="36">
        <v>6358</v>
      </c>
      <c r="T2676" s="66">
        <v>1.32E-2</v>
      </c>
      <c r="U2676" s="66">
        <v>9.4000000000000004E-3</v>
      </c>
      <c r="V2676" s="66">
        <v>-2E-3</v>
      </c>
      <c r="W2676" s="66">
        <v>1.9599999999999999E-2</v>
      </c>
      <c r="X2676" s="1">
        <v>3391200</v>
      </c>
      <c r="Y2676" s="1">
        <v>21804256</v>
      </c>
      <c r="Z2676" s="1">
        <v>7287583</v>
      </c>
      <c r="AA2676" t="s">
        <v>920</v>
      </c>
      <c r="AB2676" t="s">
        <v>476</v>
      </c>
      <c r="AC2676">
        <v>13.39</v>
      </c>
      <c r="AD2676">
        <v>1.58</v>
      </c>
      <c r="AE2676">
        <v>2.89</v>
      </c>
      <c r="AF2676" t="s">
        <v>230</v>
      </c>
      <c r="AG2676" s="1">
        <v>247300</v>
      </c>
      <c r="AH2676" s="36">
        <v>6483</v>
      </c>
      <c r="AI2676">
        <v>300</v>
      </c>
      <c r="AJ2676" s="36">
        <v>6481</v>
      </c>
      <c r="AK2676">
        <v>500</v>
      </c>
      <c r="AL2676" s="2">
        <v>0.63611111111111107</v>
      </c>
      <c r="AM2676" s="3">
        <v>46240</v>
      </c>
      <c r="AN2676" t="s">
        <v>298</v>
      </c>
      <c r="AO2676" t="s">
        <v>472</v>
      </c>
    </row>
    <row r="2677" spans="1:41">
      <c r="A2677" s="8">
        <v>46232</v>
      </c>
      <c r="B2677" s="67">
        <v>3968.51</v>
      </c>
      <c r="C2677" s="67">
        <v>0.12</v>
      </c>
      <c r="D2677" s="67">
        <v>61290</v>
      </c>
      <c r="E2677" s="67">
        <v>-1.78</v>
      </c>
      <c r="F2677" s="69">
        <v>8593</v>
      </c>
      <c r="G2677" t="s">
        <v>100</v>
      </c>
      <c r="H2677">
        <v>0</v>
      </c>
      <c r="I2677" t="s">
        <v>288</v>
      </c>
      <c r="J2677" t="s">
        <v>289</v>
      </c>
      <c r="K2677" t="s">
        <v>295</v>
      </c>
      <c r="L2677" s="36">
        <v>1516</v>
      </c>
      <c r="M2677">
        <v>49</v>
      </c>
      <c r="N2677" s="66">
        <v>3.3399999999999999E-2</v>
      </c>
      <c r="O2677" s="36">
        <v>1467</v>
      </c>
      <c r="P2677" s="66">
        <v>3.3399999999999999E-2</v>
      </c>
      <c r="Q2677" s="36">
        <v>1490</v>
      </c>
      <c r="R2677" s="36">
        <v>1517</v>
      </c>
      <c r="S2677" s="36">
        <v>1484</v>
      </c>
      <c r="T2677" s="66">
        <v>1.7399999999999999E-2</v>
      </c>
      <c r="U2677" s="66">
        <v>3.5999999999999999E-3</v>
      </c>
      <c r="V2677" s="66">
        <v>-5.9999999999999995E-4</v>
      </c>
      <c r="W2677" s="66">
        <v>2.1499999999999998E-2</v>
      </c>
      <c r="X2677" s="1">
        <v>6075000</v>
      </c>
      <c r="Y2677" s="1">
        <v>9155268</v>
      </c>
      <c r="Z2677" s="1">
        <v>2223838</v>
      </c>
      <c r="AA2677" t="s">
        <v>477</v>
      </c>
      <c r="AB2677" t="s">
        <v>594</v>
      </c>
      <c r="AC2677">
        <v>13.6</v>
      </c>
      <c r="AD2677">
        <v>1.0900000000000001</v>
      </c>
      <c r="AE2677">
        <v>3.36</v>
      </c>
      <c r="AF2677" t="s">
        <v>230</v>
      </c>
      <c r="AG2677" s="1">
        <v>699700</v>
      </c>
      <c r="AH2677" s="36">
        <v>1516.5</v>
      </c>
      <c r="AI2677" s="1">
        <v>8800</v>
      </c>
      <c r="AJ2677" s="36">
        <v>1516</v>
      </c>
      <c r="AK2677" s="1">
        <v>5300</v>
      </c>
      <c r="AL2677" s="2">
        <v>0.63611111111111107</v>
      </c>
      <c r="AM2677" s="3">
        <v>46241</v>
      </c>
      <c r="AN2677" t="s">
        <v>298</v>
      </c>
      <c r="AO2677" t="s">
        <v>472</v>
      </c>
    </row>
    <row r="2678" spans="1:41">
      <c r="A2678" s="8">
        <v>46232</v>
      </c>
      <c r="B2678" s="67">
        <v>3968.51</v>
      </c>
      <c r="C2678" s="67">
        <v>0.12</v>
      </c>
      <c r="D2678" s="67">
        <v>61290</v>
      </c>
      <c r="E2678" s="67">
        <v>-1.78</v>
      </c>
      <c r="F2678" s="69">
        <v>8604</v>
      </c>
      <c r="G2678" t="s">
        <v>101</v>
      </c>
      <c r="H2678">
        <v>0</v>
      </c>
      <c r="I2678" t="s">
        <v>288</v>
      </c>
      <c r="J2678" t="s">
        <v>289</v>
      </c>
      <c r="K2678" t="s">
        <v>295</v>
      </c>
      <c r="L2678" s="36">
        <v>1572</v>
      </c>
      <c r="M2678">
        <v>1</v>
      </c>
      <c r="N2678" s="66">
        <v>5.9999999999999995E-4</v>
      </c>
      <c r="O2678" s="36">
        <v>1571</v>
      </c>
      <c r="P2678" s="66">
        <v>5.9999999999999995E-4</v>
      </c>
      <c r="Q2678" s="36">
        <v>1567</v>
      </c>
      <c r="R2678" s="36">
        <v>1579</v>
      </c>
      <c r="S2678" s="36">
        <v>1545</v>
      </c>
      <c r="T2678" s="66">
        <v>3.0999999999999999E-3</v>
      </c>
      <c r="U2678" s="66">
        <v>3.8E-3</v>
      </c>
      <c r="V2678" s="66">
        <v>-4.4000000000000003E-3</v>
      </c>
      <c r="W2678" s="66">
        <v>1.7399999999999999E-2</v>
      </c>
      <c r="X2678" s="1">
        <v>9435600</v>
      </c>
      <c r="Y2678" s="1">
        <v>14720423</v>
      </c>
      <c r="Z2678" s="1">
        <v>4855220</v>
      </c>
      <c r="AA2678" t="s">
        <v>845</v>
      </c>
      <c r="AB2678" t="s">
        <v>480</v>
      </c>
      <c r="AC2678">
        <v>12.22</v>
      </c>
      <c r="AD2678">
        <v>1.23</v>
      </c>
      <c r="AE2678">
        <v>3.31</v>
      </c>
      <c r="AF2678" t="s">
        <v>230</v>
      </c>
      <c r="AG2678" s="1">
        <v>626700</v>
      </c>
      <c r="AH2678" s="36">
        <v>1573</v>
      </c>
      <c r="AI2678" s="1">
        <v>5000</v>
      </c>
      <c r="AJ2678" s="36">
        <v>1572</v>
      </c>
      <c r="AK2678" s="1">
        <v>3900</v>
      </c>
      <c r="AL2678" s="2">
        <v>0.63611111111111107</v>
      </c>
      <c r="AM2678" s="3">
        <v>46232</v>
      </c>
      <c r="AN2678" t="s">
        <v>298</v>
      </c>
      <c r="AO2678" t="s">
        <v>481</v>
      </c>
    </row>
    <row r="2679" spans="1:41">
      <c r="A2679" s="8">
        <v>46232</v>
      </c>
      <c r="B2679" s="67">
        <v>3968.51</v>
      </c>
      <c r="C2679" s="67">
        <v>0.12</v>
      </c>
      <c r="D2679" s="67">
        <v>61290</v>
      </c>
      <c r="E2679" s="67">
        <v>-1.78</v>
      </c>
      <c r="F2679" s="69">
        <v>8697</v>
      </c>
      <c r="G2679" t="s">
        <v>102</v>
      </c>
      <c r="H2679">
        <v>0</v>
      </c>
      <c r="I2679" t="s">
        <v>288</v>
      </c>
      <c r="J2679" t="s">
        <v>289</v>
      </c>
      <c r="K2679" t="s">
        <v>290</v>
      </c>
      <c r="L2679" s="36">
        <v>2277</v>
      </c>
      <c r="M2679">
        <v>36</v>
      </c>
      <c r="N2679" s="66">
        <v>1.61E-2</v>
      </c>
      <c r="O2679" s="36">
        <v>2241</v>
      </c>
      <c r="P2679" s="66">
        <v>1.6E-2</v>
      </c>
      <c r="Q2679" s="36">
        <v>2257</v>
      </c>
      <c r="R2679" s="36">
        <v>2356</v>
      </c>
      <c r="S2679" s="36">
        <v>2244.5</v>
      </c>
      <c r="T2679" s="66">
        <v>8.8000000000000005E-3</v>
      </c>
      <c r="U2679" s="66">
        <v>-1.7600000000000001E-2</v>
      </c>
      <c r="V2679" s="66">
        <v>-3.3500000000000002E-2</v>
      </c>
      <c r="W2679" s="66">
        <v>1.44E-2</v>
      </c>
      <c r="X2679" s="1">
        <v>6229700</v>
      </c>
      <c r="Y2679" s="1">
        <v>14310726</v>
      </c>
      <c r="Z2679" s="1">
        <v>2349375</v>
      </c>
      <c r="AA2679" t="s">
        <v>904</v>
      </c>
      <c r="AB2679" t="s">
        <v>483</v>
      </c>
      <c r="AC2679">
        <v>23.54</v>
      </c>
      <c r="AD2679">
        <v>6.78</v>
      </c>
      <c r="AE2679">
        <v>3.38</v>
      </c>
      <c r="AF2679" t="s">
        <v>230</v>
      </c>
      <c r="AG2679" s="1">
        <v>89000</v>
      </c>
      <c r="AH2679" s="36">
        <v>2277</v>
      </c>
      <c r="AI2679">
        <v>200</v>
      </c>
      <c r="AJ2679" s="36">
        <v>2276</v>
      </c>
      <c r="AK2679" s="1">
        <v>1000</v>
      </c>
      <c r="AL2679" s="2">
        <v>0.63611111111111107</v>
      </c>
      <c r="AM2679" s="3">
        <v>46231</v>
      </c>
      <c r="AN2679" t="s">
        <v>298</v>
      </c>
      <c r="AO2679" t="s">
        <v>472</v>
      </c>
    </row>
    <row r="2680" spans="1:41">
      <c r="A2680" s="8">
        <v>46232</v>
      </c>
      <c r="B2680" s="67">
        <v>3968.51</v>
      </c>
      <c r="C2680" s="67">
        <v>0.12</v>
      </c>
      <c r="D2680" s="67">
        <v>61290</v>
      </c>
      <c r="E2680" s="67">
        <v>-1.78</v>
      </c>
      <c r="F2680" s="69">
        <v>8830</v>
      </c>
      <c r="G2680" t="s">
        <v>103</v>
      </c>
      <c r="H2680">
        <v>0</v>
      </c>
      <c r="I2680" t="s">
        <v>288</v>
      </c>
      <c r="J2680" t="s">
        <v>289</v>
      </c>
      <c r="K2680" t="s">
        <v>295</v>
      </c>
      <c r="L2680" s="36">
        <v>3756</v>
      </c>
      <c r="M2680">
        <v>25</v>
      </c>
      <c r="N2680" s="66">
        <v>6.7000000000000002E-3</v>
      </c>
      <c r="O2680" s="36">
        <v>3731</v>
      </c>
      <c r="P2680" s="66">
        <v>6.7000000000000002E-3</v>
      </c>
      <c r="Q2680" s="36">
        <v>3744</v>
      </c>
      <c r="R2680" s="36">
        <v>3757</v>
      </c>
      <c r="S2680" s="36">
        <v>3701</v>
      </c>
      <c r="T2680" s="66">
        <v>3.2000000000000002E-3</v>
      </c>
      <c r="U2680" s="66">
        <v>1.23E-2</v>
      </c>
      <c r="V2680" s="66">
        <v>-2.0000000000000001E-4</v>
      </c>
      <c r="W2680" s="66">
        <v>1.4800000000000001E-2</v>
      </c>
      <c r="X2680" s="1">
        <v>2135500</v>
      </c>
      <c r="Y2680" s="1">
        <v>7958925</v>
      </c>
      <c r="Z2680" s="1">
        <v>3515616</v>
      </c>
      <c r="AA2680" t="s">
        <v>484</v>
      </c>
      <c r="AB2680" t="s">
        <v>620</v>
      </c>
      <c r="AC2680">
        <v>15.55</v>
      </c>
      <c r="AD2680">
        <v>1.4</v>
      </c>
      <c r="AE2680">
        <v>1.38</v>
      </c>
      <c r="AF2680" t="s">
        <v>230</v>
      </c>
      <c r="AG2680" s="1">
        <v>20800</v>
      </c>
      <c r="AH2680" s="36">
        <v>3757</v>
      </c>
      <c r="AI2680">
        <v>800</v>
      </c>
      <c r="AJ2680" s="36">
        <v>3755</v>
      </c>
      <c r="AK2680">
        <v>900</v>
      </c>
      <c r="AL2680" s="2">
        <v>0.63611111111111107</v>
      </c>
      <c r="AM2680" s="3">
        <v>46240</v>
      </c>
      <c r="AN2680" t="s">
        <v>298</v>
      </c>
      <c r="AO2680" t="s">
        <v>332</v>
      </c>
    </row>
    <row r="2681" spans="1:41">
      <c r="A2681" s="8">
        <v>46232</v>
      </c>
      <c r="B2681" s="67">
        <v>3968.51</v>
      </c>
      <c r="C2681" s="67">
        <v>0.12</v>
      </c>
      <c r="D2681" s="67">
        <v>61290</v>
      </c>
      <c r="E2681" s="67">
        <v>-1.78</v>
      </c>
      <c r="F2681" s="69">
        <v>9020</v>
      </c>
      <c r="G2681" t="s">
        <v>104</v>
      </c>
      <c r="H2681">
        <v>0</v>
      </c>
      <c r="I2681" t="s">
        <v>288</v>
      </c>
      <c r="J2681" t="s">
        <v>289</v>
      </c>
      <c r="K2681" t="s">
        <v>290</v>
      </c>
      <c r="L2681" s="36">
        <v>3944</v>
      </c>
      <c r="M2681">
        <v>115</v>
      </c>
      <c r="N2681" s="66">
        <v>0.03</v>
      </c>
      <c r="O2681" s="36">
        <v>3829</v>
      </c>
      <c r="P2681" s="66">
        <v>0.03</v>
      </c>
      <c r="Q2681" s="36">
        <v>3812</v>
      </c>
      <c r="R2681" s="36">
        <v>3966</v>
      </c>
      <c r="S2681" s="36">
        <v>3802</v>
      </c>
      <c r="T2681" s="66">
        <v>3.4599999999999999E-2</v>
      </c>
      <c r="U2681" s="66">
        <v>4.7999999999999996E-3</v>
      </c>
      <c r="V2681" s="66">
        <v>-5.4999999999999997E-3</v>
      </c>
      <c r="W2681" s="66">
        <v>3.73E-2</v>
      </c>
      <c r="X2681" s="1">
        <v>3292500</v>
      </c>
      <c r="Y2681" s="1">
        <v>12838345</v>
      </c>
      <c r="Z2681" s="1">
        <v>4474121</v>
      </c>
      <c r="AA2681" t="s">
        <v>486</v>
      </c>
      <c r="AB2681" t="s">
        <v>608</v>
      </c>
      <c r="AC2681">
        <v>17.46</v>
      </c>
      <c r="AD2681">
        <v>1.46</v>
      </c>
      <c r="AE2681">
        <v>2.13</v>
      </c>
      <c r="AF2681" t="s">
        <v>230</v>
      </c>
      <c r="AG2681" s="1">
        <v>22900</v>
      </c>
      <c r="AH2681" s="36">
        <v>3945</v>
      </c>
      <c r="AI2681" s="1">
        <v>1500</v>
      </c>
      <c r="AJ2681" s="36">
        <v>3943</v>
      </c>
      <c r="AK2681" s="1">
        <v>1200</v>
      </c>
      <c r="AL2681" s="2">
        <v>0.63611111111111107</v>
      </c>
      <c r="AM2681" s="3">
        <v>46234</v>
      </c>
      <c r="AN2681" t="s">
        <v>298</v>
      </c>
      <c r="AO2681" t="s">
        <v>488</v>
      </c>
    </row>
    <row r="2682" spans="1:41">
      <c r="A2682" s="8">
        <v>46232</v>
      </c>
      <c r="B2682" s="67">
        <v>3968.51</v>
      </c>
      <c r="C2682" s="67">
        <v>0.12</v>
      </c>
      <c r="D2682" s="67">
        <v>61290</v>
      </c>
      <c r="E2682" s="67">
        <v>-1.78</v>
      </c>
      <c r="F2682" s="69">
        <v>9024</v>
      </c>
      <c r="G2682" t="s">
        <v>105</v>
      </c>
      <c r="H2682">
        <v>0</v>
      </c>
      <c r="I2682" t="s">
        <v>288</v>
      </c>
      <c r="J2682" t="s">
        <v>289</v>
      </c>
      <c r="K2682" t="s">
        <v>290</v>
      </c>
      <c r="L2682" s="36">
        <v>3780</v>
      </c>
      <c r="M2682">
        <v>67</v>
      </c>
      <c r="N2682" s="66">
        <v>1.7999999999999999E-2</v>
      </c>
      <c r="O2682" s="36">
        <v>3713</v>
      </c>
      <c r="P2682" s="66">
        <v>1.7999999999999999E-2</v>
      </c>
      <c r="Q2682" s="36">
        <v>3722</v>
      </c>
      <c r="R2682" s="36">
        <v>3783</v>
      </c>
      <c r="S2682" s="36">
        <v>3586</v>
      </c>
      <c r="T2682" s="66">
        <v>1.55E-2</v>
      </c>
      <c r="U2682" s="66">
        <v>1.77E-2</v>
      </c>
      <c r="V2682" s="66">
        <v>-6.9999999999999999E-4</v>
      </c>
      <c r="W2682" s="66">
        <v>5.3999999999999999E-2</v>
      </c>
      <c r="X2682" s="1">
        <v>929100</v>
      </c>
      <c r="Y2682" s="1">
        <v>3447732</v>
      </c>
      <c r="Z2682" s="1">
        <v>1155831</v>
      </c>
      <c r="AA2682" t="s">
        <v>489</v>
      </c>
      <c r="AB2682" t="s">
        <v>609</v>
      </c>
      <c r="AC2682">
        <v>35.590000000000003</v>
      </c>
      <c r="AD2682">
        <v>1.68</v>
      </c>
      <c r="AE2682">
        <v>1.1100000000000001</v>
      </c>
      <c r="AF2682" t="s">
        <v>230</v>
      </c>
      <c r="AG2682" s="1">
        <v>8300</v>
      </c>
      <c r="AH2682" s="36">
        <v>3780</v>
      </c>
      <c r="AI2682">
        <v>400</v>
      </c>
      <c r="AJ2682" s="36">
        <v>3779</v>
      </c>
      <c r="AK2682" s="1">
        <v>1100</v>
      </c>
      <c r="AL2682" s="2">
        <v>0.63611111111111107</v>
      </c>
      <c r="AM2682" s="3">
        <v>46234</v>
      </c>
      <c r="AN2682" t="s">
        <v>298</v>
      </c>
      <c r="AO2682" t="s">
        <v>488</v>
      </c>
    </row>
    <row r="2683" spans="1:41">
      <c r="A2683" s="8">
        <v>46232</v>
      </c>
      <c r="B2683" s="67">
        <v>3968.51</v>
      </c>
      <c r="C2683" s="67">
        <v>0.12</v>
      </c>
      <c r="D2683" s="67">
        <v>61290</v>
      </c>
      <c r="E2683" s="67">
        <v>-1.78</v>
      </c>
      <c r="F2683" s="69">
        <v>9069</v>
      </c>
      <c r="G2683" t="s">
        <v>106</v>
      </c>
      <c r="H2683">
        <v>0</v>
      </c>
      <c r="I2683" t="s">
        <v>288</v>
      </c>
      <c r="J2683" t="s">
        <v>289</v>
      </c>
      <c r="K2683" t="s">
        <v>295</v>
      </c>
      <c r="L2683" s="36">
        <v>2271</v>
      </c>
      <c r="M2683">
        <v>75</v>
      </c>
      <c r="N2683" s="66">
        <v>3.4200000000000001E-2</v>
      </c>
      <c r="O2683" s="36">
        <v>2196</v>
      </c>
      <c r="P2683" s="66">
        <v>3.4099999999999998E-2</v>
      </c>
      <c r="Q2683" s="36">
        <v>2208</v>
      </c>
      <c r="R2683" s="36">
        <v>2272</v>
      </c>
      <c r="S2683" s="36">
        <v>2196.5</v>
      </c>
      <c r="T2683" s="66">
        <v>2.8500000000000001E-2</v>
      </c>
      <c r="U2683" s="66">
        <v>6.7999999999999996E-3</v>
      </c>
      <c r="V2683" s="66">
        <v>-4.0000000000000002E-4</v>
      </c>
      <c r="W2683" s="66">
        <v>3.39E-2</v>
      </c>
      <c r="X2683" s="1">
        <v>333200</v>
      </c>
      <c r="Y2683" s="1">
        <v>748168</v>
      </c>
      <c r="Z2683" s="1">
        <v>398997</v>
      </c>
      <c r="AA2683" t="s">
        <v>870</v>
      </c>
      <c r="AB2683" t="s">
        <v>492</v>
      </c>
      <c r="AC2683">
        <v>16.25</v>
      </c>
      <c r="AD2683">
        <v>1.67</v>
      </c>
      <c r="AE2683">
        <v>2.4700000000000002</v>
      </c>
      <c r="AF2683" t="s">
        <v>230</v>
      </c>
      <c r="AG2683" s="1">
        <v>23800</v>
      </c>
      <c r="AH2683" s="36">
        <v>2272.5</v>
      </c>
      <c r="AI2683">
        <v>800</v>
      </c>
      <c r="AJ2683" s="36">
        <v>2271</v>
      </c>
      <c r="AK2683">
        <v>500</v>
      </c>
      <c r="AL2683" s="2">
        <v>0.63541666666666663</v>
      </c>
      <c r="AM2683" s="3">
        <v>46246</v>
      </c>
      <c r="AN2683" t="s">
        <v>298</v>
      </c>
      <c r="AO2683" t="s">
        <v>488</v>
      </c>
    </row>
    <row r="2684" spans="1:41">
      <c r="A2684" s="8">
        <v>46232</v>
      </c>
      <c r="B2684" s="67">
        <v>3968.51</v>
      </c>
      <c r="C2684" s="67">
        <v>0.12</v>
      </c>
      <c r="D2684" s="67">
        <v>61290</v>
      </c>
      <c r="E2684" s="67">
        <v>-1.78</v>
      </c>
      <c r="F2684" s="69">
        <v>9227</v>
      </c>
      <c r="G2684" t="s">
        <v>107</v>
      </c>
      <c r="H2684">
        <v>0</v>
      </c>
      <c r="I2684" t="s">
        <v>347</v>
      </c>
      <c r="J2684" t="s">
        <v>289</v>
      </c>
      <c r="K2684" t="s">
        <v>290</v>
      </c>
      <c r="L2684">
        <v>933</v>
      </c>
      <c r="M2684">
        <v>116</v>
      </c>
      <c r="N2684" s="66">
        <v>0.14199999999999999</v>
      </c>
      <c r="O2684">
        <v>817</v>
      </c>
      <c r="P2684" s="66">
        <v>0.1419</v>
      </c>
      <c r="Q2684">
        <v>846</v>
      </c>
      <c r="R2684">
        <v>967</v>
      </c>
      <c r="S2684">
        <v>841</v>
      </c>
      <c r="T2684" s="66">
        <v>0.1028</v>
      </c>
      <c r="U2684" s="66">
        <v>8.6E-3</v>
      </c>
      <c r="V2684" s="66">
        <v>-3.5099999999999999E-2</v>
      </c>
      <c r="W2684" s="66">
        <v>0.10929999999999999</v>
      </c>
      <c r="X2684" s="1">
        <v>3318200</v>
      </c>
      <c r="Y2684" s="1">
        <v>3108657</v>
      </c>
      <c r="Z2684" s="1">
        <v>14838</v>
      </c>
      <c r="AA2684" t="s">
        <v>493</v>
      </c>
      <c r="AB2684" t="s">
        <v>494</v>
      </c>
      <c r="AC2684">
        <v>0</v>
      </c>
      <c r="AD2684">
        <v>30.7</v>
      </c>
      <c r="AE2684">
        <v>0</v>
      </c>
      <c r="AF2684">
        <v>2.2999999999999998</v>
      </c>
      <c r="AG2684">
        <v>0</v>
      </c>
      <c r="AH2684">
        <v>934</v>
      </c>
      <c r="AI2684">
        <v>400</v>
      </c>
      <c r="AJ2684">
        <v>933</v>
      </c>
      <c r="AK2684">
        <v>200</v>
      </c>
      <c r="AL2684" s="2">
        <v>0.63541666666666663</v>
      </c>
      <c r="AM2684" s="3">
        <v>46246</v>
      </c>
      <c r="AN2684" t="s">
        <v>350</v>
      </c>
      <c r="AO2684" t="s">
        <v>313</v>
      </c>
    </row>
    <row r="2685" spans="1:41">
      <c r="A2685" s="8">
        <v>46232</v>
      </c>
      <c r="B2685" s="67">
        <v>3968.51</v>
      </c>
      <c r="C2685" s="67">
        <v>0.12</v>
      </c>
      <c r="D2685" s="67">
        <v>61290</v>
      </c>
      <c r="E2685" s="67">
        <v>-1.78</v>
      </c>
      <c r="F2685" s="69">
        <v>9303</v>
      </c>
      <c r="G2685" t="s">
        <v>108</v>
      </c>
      <c r="H2685">
        <v>0</v>
      </c>
      <c r="I2685" t="s">
        <v>288</v>
      </c>
      <c r="J2685" t="s">
        <v>289</v>
      </c>
      <c r="K2685" t="s">
        <v>290</v>
      </c>
      <c r="L2685" s="36">
        <v>4150</v>
      </c>
      <c r="M2685">
        <v>95</v>
      </c>
      <c r="N2685" s="66">
        <v>2.3400000000000001E-2</v>
      </c>
      <c r="O2685" s="36">
        <v>4055</v>
      </c>
      <c r="P2685" s="66">
        <v>2.3400000000000001E-2</v>
      </c>
      <c r="Q2685" s="36">
        <v>4070</v>
      </c>
      <c r="R2685" s="36">
        <v>4165</v>
      </c>
      <c r="S2685" s="36">
        <v>4045</v>
      </c>
      <c r="T2685" s="66">
        <v>1.9599999999999999E-2</v>
      </c>
      <c r="U2685" s="66">
        <v>-2.3999999999999998E-3</v>
      </c>
      <c r="V2685" s="66">
        <v>-3.5999999999999999E-3</v>
      </c>
      <c r="W2685" s="66">
        <v>2.5899999999999999E-2</v>
      </c>
      <c r="X2685" s="1">
        <v>159100</v>
      </c>
      <c r="Y2685" s="1">
        <v>656617</v>
      </c>
      <c r="Z2685" s="1">
        <v>317948</v>
      </c>
      <c r="AA2685" t="s">
        <v>495</v>
      </c>
      <c r="AB2685" t="s">
        <v>496</v>
      </c>
      <c r="AC2685">
        <v>18.3</v>
      </c>
      <c r="AD2685">
        <v>1</v>
      </c>
      <c r="AE2685">
        <v>2.48</v>
      </c>
      <c r="AF2685" t="s">
        <v>230</v>
      </c>
      <c r="AG2685" s="1">
        <v>29800</v>
      </c>
      <c r="AH2685" s="36">
        <v>4155</v>
      </c>
      <c r="AI2685" s="1">
        <v>1300</v>
      </c>
      <c r="AJ2685" s="36">
        <v>4145</v>
      </c>
      <c r="AK2685" s="1">
        <v>2000</v>
      </c>
      <c r="AL2685" s="2">
        <v>0.63541666666666663</v>
      </c>
      <c r="AM2685" s="3">
        <v>46241</v>
      </c>
      <c r="AN2685" t="s">
        <v>298</v>
      </c>
      <c r="AO2685" t="s">
        <v>497</v>
      </c>
    </row>
    <row r="2686" spans="1:41">
      <c r="A2686" s="8">
        <v>46232</v>
      </c>
      <c r="B2686" s="67">
        <v>3968.51</v>
      </c>
      <c r="C2686" s="67">
        <v>0.12</v>
      </c>
      <c r="D2686" s="67">
        <v>61290</v>
      </c>
      <c r="E2686" s="67">
        <v>-1.78</v>
      </c>
      <c r="F2686" s="69">
        <v>9308</v>
      </c>
      <c r="G2686" t="s">
        <v>109</v>
      </c>
      <c r="H2686">
        <v>0</v>
      </c>
      <c r="I2686" t="s">
        <v>314</v>
      </c>
      <c r="J2686" t="s">
        <v>289</v>
      </c>
      <c r="K2686" t="s">
        <v>295</v>
      </c>
      <c r="L2686" s="36">
        <v>1868</v>
      </c>
      <c r="M2686">
        <v>-4</v>
      </c>
      <c r="N2686" s="66">
        <v>-2.0999999999999999E-3</v>
      </c>
      <c r="O2686" s="36">
        <v>1872</v>
      </c>
      <c r="P2686" s="66">
        <v>-2.0999999999999999E-3</v>
      </c>
      <c r="Q2686" s="36">
        <v>1885</v>
      </c>
      <c r="R2686" s="36">
        <v>1897</v>
      </c>
      <c r="S2686" s="36">
        <v>1830</v>
      </c>
      <c r="T2686" s="66">
        <v>-8.9999999999999993E-3</v>
      </c>
      <c r="U2686" s="66">
        <v>5.8999999999999999E-3</v>
      </c>
      <c r="V2686" s="66">
        <v>-1.52E-2</v>
      </c>
      <c r="W2686" s="66">
        <v>2.07E-2</v>
      </c>
      <c r="X2686" s="1">
        <v>124400</v>
      </c>
      <c r="Y2686" s="1">
        <v>231713</v>
      </c>
      <c r="Z2686" s="1">
        <v>48704</v>
      </c>
      <c r="AA2686" t="s">
        <v>921</v>
      </c>
      <c r="AB2686" t="s">
        <v>499</v>
      </c>
      <c r="AC2686">
        <v>15.96</v>
      </c>
      <c r="AD2686">
        <v>1.25</v>
      </c>
      <c r="AE2686">
        <v>1.86</v>
      </c>
      <c r="AF2686" t="s">
        <v>230</v>
      </c>
      <c r="AG2686">
        <v>800</v>
      </c>
      <c r="AH2686" s="36">
        <v>1870</v>
      </c>
      <c r="AI2686">
        <v>500</v>
      </c>
      <c r="AJ2686" s="36">
        <v>1867</v>
      </c>
      <c r="AK2686">
        <v>900</v>
      </c>
      <c r="AL2686" s="2">
        <v>0.63402777777777775</v>
      </c>
      <c r="AM2686" s="3">
        <v>46241</v>
      </c>
      <c r="AN2686" t="s">
        <v>298</v>
      </c>
      <c r="AO2686" t="s">
        <v>500</v>
      </c>
    </row>
    <row r="2687" spans="1:41">
      <c r="A2687" s="8">
        <v>46232</v>
      </c>
      <c r="B2687" s="67">
        <v>3968.51</v>
      </c>
      <c r="C2687" s="67">
        <v>0.12</v>
      </c>
      <c r="D2687" s="67">
        <v>61290</v>
      </c>
      <c r="E2687" s="67">
        <v>-1.78</v>
      </c>
      <c r="F2687" s="69">
        <v>9348</v>
      </c>
      <c r="G2687" t="s">
        <v>110</v>
      </c>
      <c r="H2687">
        <v>0</v>
      </c>
      <c r="I2687" t="s">
        <v>347</v>
      </c>
      <c r="J2687" t="s">
        <v>323</v>
      </c>
      <c r="K2687" t="s">
        <v>290</v>
      </c>
      <c r="L2687">
        <v>402</v>
      </c>
      <c r="M2687">
        <v>-6</v>
      </c>
      <c r="N2687" s="66">
        <v>-1.47E-2</v>
      </c>
      <c r="O2687">
        <v>408</v>
      </c>
      <c r="P2687" s="66">
        <v>-1.47E-2</v>
      </c>
      <c r="Q2687">
        <v>407</v>
      </c>
      <c r="R2687">
        <v>408</v>
      </c>
      <c r="S2687">
        <v>397</v>
      </c>
      <c r="T2687" s="66">
        <v>-1.2200000000000001E-2</v>
      </c>
      <c r="U2687" s="66">
        <v>5.0000000000000001E-3</v>
      </c>
      <c r="V2687" s="66">
        <v>-1.47E-2</v>
      </c>
      <c r="W2687" s="66">
        <v>1.2500000000000001E-2</v>
      </c>
      <c r="X2687" s="1">
        <v>2132400</v>
      </c>
      <c r="Y2687" s="1">
        <v>855780</v>
      </c>
      <c r="Z2687" s="1">
        <v>58814</v>
      </c>
      <c r="AA2687" t="s">
        <v>552</v>
      </c>
      <c r="AB2687" t="s">
        <v>922</v>
      </c>
      <c r="AC2687">
        <v>0</v>
      </c>
      <c r="AD2687">
        <v>3.9</v>
      </c>
      <c r="AE2687">
        <v>0</v>
      </c>
      <c r="AF2687">
        <v>1.7</v>
      </c>
      <c r="AG2687" s="1">
        <v>31600</v>
      </c>
      <c r="AH2687">
        <v>402</v>
      </c>
      <c r="AI2687" s="1">
        <v>3700</v>
      </c>
      <c r="AJ2687">
        <v>401</v>
      </c>
      <c r="AK2687" s="1">
        <v>12700</v>
      </c>
      <c r="AL2687" s="2">
        <v>0.63541666666666663</v>
      </c>
      <c r="AM2687" s="3">
        <v>46241</v>
      </c>
      <c r="AN2687" t="s">
        <v>298</v>
      </c>
      <c r="AO2687" t="s">
        <v>313</v>
      </c>
    </row>
    <row r="2688" spans="1:41">
      <c r="A2688" s="8">
        <v>46232</v>
      </c>
      <c r="B2688" s="67">
        <v>3968.51</v>
      </c>
      <c r="C2688" s="67">
        <v>0.12</v>
      </c>
      <c r="D2688" s="67">
        <v>61290</v>
      </c>
      <c r="E2688" s="67">
        <v>-1.78</v>
      </c>
      <c r="F2688" s="69">
        <v>9432</v>
      </c>
      <c r="G2688" t="s">
        <v>111</v>
      </c>
      <c r="H2688">
        <v>0</v>
      </c>
      <c r="I2688" t="s">
        <v>288</v>
      </c>
      <c r="J2688" t="s">
        <v>289</v>
      </c>
      <c r="K2688" t="s">
        <v>290</v>
      </c>
      <c r="L2688">
        <v>160.6</v>
      </c>
      <c r="M2688">
        <v>4.2</v>
      </c>
      <c r="N2688" s="66">
        <v>2.69E-2</v>
      </c>
      <c r="O2688">
        <v>156.4</v>
      </c>
      <c r="P2688" s="66">
        <v>2.6800000000000001E-2</v>
      </c>
      <c r="Q2688">
        <v>156.4</v>
      </c>
      <c r="R2688">
        <v>161.19999999999999</v>
      </c>
      <c r="S2688">
        <v>156.19999999999999</v>
      </c>
      <c r="T2688" s="66">
        <v>2.6800000000000001E-2</v>
      </c>
      <c r="U2688" s="66">
        <v>8.6999999999999994E-3</v>
      </c>
      <c r="V2688" s="66">
        <v>-3.7000000000000002E-3</v>
      </c>
      <c r="W2688" s="66">
        <v>2.81E-2</v>
      </c>
      <c r="X2688" s="1">
        <v>422698800</v>
      </c>
      <c r="Y2688" s="1">
        <v>67331622</v>
      </c>
      <c r="Z2688" s="1">
        <v>14542380</v>
      </c>
      <c r="AA2688" t="s">
        <v>503</v>
      </c>
      <c r="AB2688" t="s">
        <v>689</v>
      </c>
      <c r="AC2688">
        <v>13.38</v>
      </c>
      <c r="AD2688">
        <v>1.34</v>
      </c>
      <c r="AE2688">
        <v>3.36</v>
      </c>
      <c r="AF2688" t="s">
        <v>230</v>
      </c>
      <c r="AG2688" s="1">
        <v>2632100</v>
      </c>
      <c r="AH2688">
        <v>160.6</v>
      </c>
      <c r="AI2688" s="1">
        <v>363900</v>
      </c>
      <c r="AJ2688">
        <v>160.5</v>
      </c>
      <c r="AK2688" s="1">
        <v>535900</v>
      </c>
      <c r="AL2688" s="2">
        <v>0.63611111111111107</v>
      </c>
      <c r="AM2688" s="3">
        <v>46240</v>
      </c>
      <c r="AN2688" t="s">
        <v>298</v>
      </c>
      <c r="AO2688" t="s">
        <v>351</v>
      </c>
    </row>
    <row r="2689" spans="1:41">
      <c r="A2689" s="8">
        <v>46232</v>
      </c>
      <c r="B2689" s="67">
        <v>3968.51</v>
      </c>
      <c r="C2689" s="67">
        <v>0.12</v>
      </c>
      <c r="D2689" s="67">
        <v>61290</v>
      </c>
      <c r="E2689" s="67">
        <v>-1.78</v>
      </c>
      <c r="F2689" s="69">
        <v>9449</v>
      </c>
      <c r="G2689" t="s">
        <v>112</v>
      </c>
      <c r="H2689">
        <v>0</v>
      </c>
      <c r="I2689" t="s">
        <v>288</v>
      </c>
      <c r="J2689" t="s">
        <v>289</v>
      </c>
      <c r="K2689" t="s">
        <v>290</v>
      </c>
      <c r="L2689" s="36">
        <v>4273</v>
      </c>
      <c r="M2689">
        <v>173</v>
      </c>
      <c r="N2689" s="66">
        <v>4.2200000000000001E-2</v>
      </c>
      <c r="O2689" s="36">
        <v>4100</v>
      </c>
      <c r="P2689" s="66">
        <v>4.2099999999999999E-2</v>
      </c>
      <c r="Q2689" s="36">
        <v>4154</v>
      </c>
      <c r="R2689" s="36">
        <v>4285</v>
      </c>
      <c r="S2689" s="36">
        <v>4120</v>
      </c>
      <c r="T2689" s="66">
        <v>2.86E-2</v>
      </c>
      <c r="U2689" s="66">
        <v>8.3999999999999995E-3</v>
      </c>
      <c r="V2689" s="66">
        <v>-2.8E-3</v>
      </c>
      <c r="W2689" s="66">
        <v>3.7100000000000001E-2</v>
      </c>
      <c r="X2689" s="1">
        <v>397400</v>
      </c>
      <c r="Y2689" s="1">
        <v>1680088</v>
      </c>
      <c r="Z2689" s="1">
        <v>458702</v>
      </c>
      <c r="AA2689" t="s">
        <v>923</v>
      </c>
      <c r="AB2689" t="s">
        <v>506</v>
      </c>
      <c r="AC2689">
        <v>18.12</v>
      </c>
      <c r="AD2689">
        <v>3.84</v>
      </c>
      <c r="AE2689">
        <v>1.83</v>
      </c>
      <c r="AF2689" t="s">
        <v>230</v>
      </c>
      <c r="AG2689" s="1">
        <v>2800</v>
      </c>
      <c r="AH2689" s="36">
        <v>4274</v>
      </c>
      <c r="AI2689">
        <v>100</v>
      </c>
      <c r="AJ2689" s="36">
        <v>4271</v>
      </c>
      <c r="AK2689" s="1">
        <v>1100</v>
      </c>
      <c r="AL2689" s="2">
        <v>0.63611111111111107</v>
      </c>
      <c r="AM2689" s="3">
        <v>46248</v>
      </c>
      <c r="AN2689" t="s">
        <v>293</v>
      </c>
      <c r="AO2689" t="s">
        <v>351</v>
      </c>
    </row>
    <row r="2690" spans="1:41">
      <c r="A2690" s="8">
        <v>46232</v>
      </c>
      <c r="B2690" s="67">
        <v>3968.51</v>
      </c>
      <c r="C2690" s="67">
        <v>0.12</v>
      </c>
      <c r="D2690" s="67">
        <v>61290</v>
      </c>
      <c r="E2690" s="67">
        <v>-1.78</v>
      </c>
      <c r="F2690" s="69">
        <v>9501</v>
      </c>
      <c r="G2690" t="s">
        <v>113</v>
      </c>
      <c r="H2690">
        <v>0</v>
      </c>
      <c r="I2690" t="s">
        <v>288</v>
      </c>
      <c r="J2690" t="s">
        <v>289</v>
      </c>
      <c r="K2690" t="s">
        <v>290</v>
      </c>
      <c r="L2690">
        <v>533.79999999999995</v>
      </c>
      <c r="M2690">
        <v>10.199999999999999</v>
      </c>
      <c r="N2690" s="66">
        <v>1.95E-2</v>
      </c>
      <c r="O2690">
        <v>523.6</v>
      </c>
      <c r="P2690" s="66">
        <v>1.9400000000000001E-2</v>
      </c>
      <c r="Q2690">
        <v>521.9</v>
      </c>
      <c r="R2690">
        <v>535.6</v>
      </c>
      <c r="S2690">
        <v>521.9</v>
      </c>
      <c r="T2690" s="66">
        <v>2.2800000000000001E-2</v>
      </c>
      <c r="U2690" s="66">
        <v>7.9000000000000008E-3</v>
      </c>
      <c r="V2690" s="66">
        <v>-3.3E-3</v>
      </c>
      <c r="W2690" s="66">
        <v>2.2800000000000001E-2</v>
      </c>
      <c r="X2690" s="1">
        <v>36318700</v>
      </c>
      <c r="Y2690" s="1">
        <v>19225960</v>
      </c>
      <c r="Z2690" s="1">
        <v>857825</v>
      </c>
      <c r="AA2690" t="s">
        <v>507</v>
      </c>
      <c r="AB2690" t="s">
        <v>703</v>
      </c>
      <c r="AC2690">
        <v>3.42</v>
      </c>
      <c r="AD2690">
        <v>0.35</v>
      </c>
      <c r="AE2690">
        <v>0</v>
      </c>
      <c r="AF2690" t="s">
        <v>230</v>
      </c>
      <c r="AG2690" s="1">
        <v>586300</v>
      </c>
      <c r="AH2690">
        <v>533.9</v>
      </c>
      <c r="AI2690" s="1">
        <v>3900</v>
      </c>
      <c r="AJ2690">
        <v>533.70000000000005</v>
      </c>
      <c r="AK2690" s="1">
        <v>4100</v>
      </c>
      <c r="AL2690" s="2">
        <v>0.63611111111111107</v>
      </c>
      <c r="AM2690" s="3">
        <v>46232</v>
      </c>
      <c r="AN2690" t="s">
        <v>298</v>
      </c>
      <c r="AO2690" t="s">
        <v>509</v>
      </c>
    </row>
    <row r="2691" spans="1:41">
      <c r="A2691" s="8">
        <v>46232</v>
      </c>
      <c r="B2691" s="67">
        <v>3968.51</v>
      </c>
      <c r="C2691" s="67">
        <v>0.12</v>
      </c>
      <c r="D2691" s="67">
        <v>61290</v>
      </c>
      <c r="E2691" s="67">
        <v>-1.78</v>
      </c>
      <c r="F2691" s="69">
        <v>9531</v>
      </c>
      <c r="G2691" t="s">
        <v>114</v>
      </c>
      <c r="H2691">
        <v>0</v>
      </c>
      <c r="I2691" t="s">
        <v>288</v>
      </c>
      <c r="J2691" t="s">
        <v>289</v>
      </c>
      <c r="K2691" t="s">
        <v>290</v>
      </c>
      <c r="L2691" s="36">
        <v>6287</v>
      </c>
      <c r="M2691">
        <v>52</v>
      </c>
      <c r="N2691" s="66">
        <v>8.3000000000000001E-3</v>
      </c>
      <c r="O2691" s="36">
        <v>6235</v>
      </c>
      <c r="P2691" s="66">
        <v>8.3000000000000001E-3</v>
      </c>
      <c r="Q2691" s="36">
        <v>6289</v>
      </c>
      <c r="R2691" s="36">
        <v>6312</v>
      </c>
      <c r="S2691" s="36">
        <v>6190</v>
      </c>
      <c r="T2691" s="66">
        <v>-2.9999999999999997E-4</v>
      </c>
      <c r="U2691" s="66">
        <v>-4.0000000000000002E-4</v>
      </c>
      <c r="V2691" s="66">
        <v>-3.8999999999999998E-3</v>
      </c>
      <c r="W2691" s="66">
        <v>1.5599999999999999E-2</v>
      </c>
      <c r="X2691" s="1">
        <v>757200</v>
      </c>
      <c r="Y2691" s="1">
        <v>4748804</v>
      </c>
      <c r="Z2691" s="1">
        <v>2105888</v>
      </c>
      <c r="AA2691" t="s">
        <v>510</v>
      </c>
      <c r="AB2691" t="s">
        <v>704</v>
      </c>
      <c r="AC2691">
        <v>15.16</v>
      </c>
      <c r="AD2691">
        <v>1.22</v>
      </c>
      <c r="AE2691">
        <v>1.91</v>
      </c>
      <c r="AF2691" t="s">
        <v>230</v>
      </c>
      <c r="AG2691" s="1">
        <v>21800</v>
      </c>
      <c r="AH2691" s="36">
        <v>6288</v>
      </c>
      <c r="AI2691">
        <v>600</v>
      </c>
      <c r="AJ2691" s="36">
        <v>6285</v>
      </c>
      <c r="AK2691">
        <v>300</v>
      </c>
      <c r="AL2691" s="2">
        <v>0.63611111111111107</v>
      </c>
      <c r="AM2691" s="3">
        <v>46233</v>
      </c>
      <c r="AN2691" t="s">
        <v>298</v>
      </c>
      <c r="AO2691" t="s">
        <v>509</v>
      </c>
    </row>
    <row r="2692" spans="1:41">
      <c r="A2692" s="8">
        <v>46232</v>
      </c>
      <c r="B2692" s="67">
        <v>3968.51</v>
      </c>
      <c r="C2692" s="67">
        <v>0.12</v>
      </c>
      <c r="D2692" s="67">
        <v>61290</v>
      </c>
      <c r="E2692" s="67">
        <v>-1.78</v>
      </c>
      <c r="F2692" s="69">
        <v>9882</v>
      </c>
      <c r="G2692" t="s">
        <v>115</v>
      </c>
      <c r="H2692">
        <v>0</v>
      </c>
      <c r="I2692" t="s">
        <v>288</v>
      </c>
      <c r="J2692" t="s">
        <v>289</v>
      </c>
      <c r="K2692" t="s">
        <v>295</v>
      </c>
      <c r="L2692" s="36">
        <v>1883</v>
      </c>
      <c r="M2692">
        <v>38</v>
      </c>
      <c r="N2692" s="66">
        <v>2.06E-2</v>
      </c>
      <c r="O2692" s="36">
        <v>1845</v>
      </c>
      <c r="P2692" s="66">
        <v>2.0500000000000001E-2</v>
      </c>
      <c r="Q2692" s="36">
        <v>1860</v>
      </c>
      <c r="R2692" s="36">
        <v>1891</v>
      </c>
      <c r="S2692" s="36">
        <v>1846</v>
      </c>
      <c r="T2692" s="66">
        <v>1.23E-2</v>
      </c>
      <c r="U2692" s="66">
        <v>5.0000000000000001E-4</v>
      </c>
      <c r="V2692" s="66">
        <v>-4.1999999999999997E-3</v>
      </c>
      <c r="W2692" s="66">
        <v>0.02</v>
      </c>
      <c r="X2692" s="1">
        <v>251000</v>
      </c>
      <c r="Y2692" s="1">
        <v>471464</v>
      </c>
      <c r="Z2692" s="1">
        <v>161978</v>
      </c>
      <c r="AA2692" t="s">
        <v>720</v>
      </c>
      <c r="AB2692" t="s">
        <v>513</v>
      </c>
      <c r="AC2692">
        <v>12.28</v>
      </c>
      <c r="AD2692">
        <v>1.3</v>
      </c>
      <c r="AE2692">
        <v>3.61</v>
      </c>
      <c r="AF2692" t="s">
        <v>230</v>
      </c>
      <c r="AG2692" s="1">
        <v>4400</v>
      </c>
      <c r="AH2692" s="36">
        <v>1884</v>
      </c>
      <c r="AI2692" s="1">
        <v>1600</v>
      </c>
      <c r="AJ2692" s="36">
        <v>1883</v>
      </c>
      <c r="AK2692">
        <v>500</v>
      </c>
      <c r="AL2692" s="2">
        <v>0.63541666666666663</v>
      </c>
      <c r="AM2692" s="3">
        <v>46234</v>
      </c>
      <c r="AN2692" t="s">
        <v>298</v>
      </c>
      <c r="AO2692" t="s">
        <v>322</v>
      </c>
    </row>
    <row r="2693" spans="1:41">
      <c r="F2693" s="69">
        <v>6502</v>
      </c>
      <c r="I2693" t="s">
        <v>514</v>
      </c>
      <c r="P2693" t="s">
        <v>230</v>
      </c>
      <c r="T2693" t="s">
        <v>230</v>
      </c>
      <c r="U2693" t="s">
        <v>230</v>
      </c>
      <c r="V2693" t="s">
        <v>230</v>
      </c>
      <c r="W2693" t="s">
        <v>230</v>
      </c>
      <c r="AF2693" t="s">
        <v>230</v>
      </c>
      <c r="AG2693" t="s">
        <v>230</v>
      </c>
      <c r="AO2693" t="s">
        <v>515</v>
      </c>
    </row>
    <row r="2694" spans="1:41">
      <c r="F2694" s="69">
        <v>5759</v>
      </c>
      <c r="I2694" t="s">
        <v>514</v>
      </c>
      <c r="P2694" t="s">
        <v>230</v>
      </c>
      <c r="T2694" t="s">
        <v>230</v>
      </c>
      <c r="U2694" t="s">
        <v>230</v>
      </c>
      <c r="V2694" t="s">
        <v>230</v>
      </c>
      <c r="W2694" t="s">
        <v>230</v>
      </c>
      <c r="AF2694" t="s">
        <v>230</v>
      </c>
      <c r="AG2694" t="s">
        <v>230</v>
      </c>
      <c r="AO2694" t="s">
        <v>515</v>
      </c>
    </row>
    <row r="2699" spans="1:41">
      <c r="C2699"/>
      <c r="D2699"/>
      <c r="F2699" s="7"/>
    </row>
    <row r="2700" spans="1:41">
      <c r="B2700" cm="1">
        <f t="array" ref="B2700">_xll.RssIndexMarket("TOPX", "現在値")</f>
        <v>3952.5</v>
      </c>
      <c r="C2700" cm="1">
        <f t="array" ref="C2700">_xll.RssIndexMarket("TOPX", "前日比率")</f>
        <v>-0.54</v>
      </c>
      <c r="D2700" s="71" cm="1">
        <f t="array" ref="D2700">_xll.RssIndexMarket("N225.FUT01.OS", "現在値")</f>
        <v>61710</v>
      </c>
      <c r="E2700" s="6" cm="1">
        <f t="array" ref="E2700">_xll.RssIndexMarket("N225.FUT01.OS", "前日比率")</f>
        <v>-1.18</v>
      </c>
      <c r="F2700" s="7"/>
    </row>
    <row r="2701" spans="1:41">
      <c r="A2701" s="8" t="s">
        <v>0</v>
      </c>
      <c r="B2701" s="67" t="s">
        <v>116</v>
      </c>
      <c r="C2701" t="s">
        <v>1</v>
      </c>
      <c r="D2701" t="s">
        <v>2</v>
      </c>
      <c r="E2701" s="67" t="s">
        <v>3</v>
      </c>
      <c r="F2701" s="7" t="s">
        <v>4</v>
      </c>
      <c r="G2701" t="s">
        <v>5</v>
      </c>
      <c r="H2701" t="s">
        <v>268</v>
      </c>
      <c r="I2701" t="s">
        <v>269</v>
      </c>
      <c r="J2701" t="s">
        <v>270</v>
      </c>
      <c r="K2701" t="s">
        <v>271</v>
      </c>
      <c r="L2701" t="s">
        <v>6</v>
      </c>
      <c r="M2701" t="s">
        <v>7</v>
      </c>
      <c r="N2701" t="s">
        <v>8</v>
      </c>
      <c r="O2701" t="s">
        <v>9</v>
      </c>
      <c r="P2701" t="s">
        <v>272</v>
      </c>
      <c r="Q2701" t="s">
        <v>10</v>
      </c>
      <c r="R2701" t="s">
        <v>11</v>
      </c>
      <c r="S2701" t="s">
        <v>12</v>
      </c>
      <c r="T2701" t="s">
        <v>273</v>
      </c>
      <c r="U2701" t="s">
        <v>274</v>
      </c>
      <c r="V2701" t="s">
        <v>275</v>
      </c>
      <c r="W2701" t="s">
        <v>276</v>
      </c>
      <c r="X2701" t="s">
        <v>13</v>
      </c>
      <c r="Y2701" t="s">
        <v>277</v>
      </c>
      <c r="Z2701" t="s">
        <v>278</v>
      </c>
      <c r="AA2701" t="s">
        <v>14</v>
      </c>
      <c r="AB2701" t="s">
        <v>15</v>
      </c>
      <c r="AC2701" t="s">
        <v>279</v>
      </c>
      <c r="AD2701" t="s">
        <v>280</v>
      </c>
      <c r="AE2701" t="s">
        <v>281</v>
      </c>
      <c r="AF2701" t="s">
        <v>282</v>
      </c>
      <c r="AG2701" t="s">
        <v>283</v>
      </c>
      <c r="AH2701" t="s">
        <v>284</v>
      </c>
      <c r="AI2701" t="s">
        <v>16</v>
      </c>
      <c r="AJ2701" t="s">
        <v>17</v>
      </c>
      <c r="AK2701" t="s">
        <v>18</v>
      </c>
      <c r="AL2701" t="s">
        <v>19</v>
      </c>
      <c r="AM2701" t="s">
        <v>20</v>
      </c>
      <c r="AN2701" t="s">
        <v>285</v>
      </c>
      <c r="AO2701" t="s">
        <v>286</v>
      </c>
    </row>
    <row r="2702" spans="1:41">
      <c r="A2702" s="8">
        <v>46233</v>
      </c>
      <c r="B2702" s="67">
        <v>3947.16</v>
      </c>
      <c r="C2702">
        <v>-0.68</v>
      </c>
      <c r="D2702">
        <v>61860</v>
      </c>
      <c r="E2702" s="67">
        <v>-0.94</v>
      </c>
      <c r="F2702" s="7">
        <v>1605</v>
      </c>
      <c r="G2702" t="s">
        <v>21</v>
      </c>
      <c r="H2702">
        <v>0</v>
      </c>
      <c r="I2702" t="s">
        <v>288</v>
      </c>
      <c r="J2702" t="s">
        <v>289</v>
      </c>
      <c r="K2702" t="s">
        <v>295</v>
      </c>
      <c r="L2702" s="36">
        <v>3625</v>
      </c>
      <c r="M2702">
        <v>9</v>
      </c>
      <c r="N2702" s="66">
        <v>2.5000000000000001E-3</v>
      </c>
      <c r="O2702" s="36">
        <v>3616</v>
      </c>
      <c r="P2702" s="66">
        <v>2.3999999999999998E-3</v>
      </c>
      <c r="Q2702" s="36">
        <v>3652</v>
      </c>
      <c r="R2702" s="36">
        <v>3678</v>
      </c>
      <c r="S2702" s="36">
        <v>3589</v>
      </c>
      <c r="T2702" s="66">
        <v>-7.3000000000000001E-3</v>
      </c>
      <c r="U2702" s="66">
        <v>0</v>
      </c>
      <c r="V2702" s="66">
        <v>-1.44E-2</v>
      </c>
      <c r="W2702" s="66">
        <v>0.01</v>
      </c>
      <c r="X2702" s="1">
        <v>2633500</v>
      </c>
      <c r="Y2702" s="1">
        <v>9558531</v>
      </c>
      <c r="Z2702" s="1">
        <v>4564368</v>
      </c>
      <c r="AA2702" t="s">
        <v>291</v>
      </c>
      <c r="AB2702" t="s">
        <v>292</v>
      </c>
      <c r="AC2702">
        <v>9.36</v>
      </c>
      <c r="AD2702">
        <v>0.88</v>
      </c>
      <c r="AE2702">
        <v>2.98</v>
      </c>
      <c r="AF2702" t="s">
        <v>230</v>
      </c>
      <c r="AG2702" s="1">
        <v>292500</v>
      </c>
      <c r="AH2702" s="36">
        <v>3626</v>
      </c>
      <c r="AI2702" s="1">
        <v>1100</v>
      </c>
      <c r="AJ2702" s="36">
        <v>3624</v>
      </c>
      <c r="AK2702" s="1">
        <v>2100</v>
      </c>
      <c r="AL2702" s="2">
        <v>0.63611111111111107</v>
      </c>
      <c r="AM2702" s="3">
        <v>46241</v>
      </c>
      <c r="AN2702" t="s">
        <v>293</v>
      </c>
      <c r="AO2702" t="s">
        <v>294</v>
      </c>
    </row>
    <row r="2703" spans="1:41">
      <c r="A2703" s="8">
        <v>46233</v>
      </c>
      <c r="B2703" s="67">
        <v>3947.16</v>
      </c>
      <c r="C2703" s="67">
        <v>-0.68</v>
      </c>
      <c r="D2703" s="67">
        <v>61860</v>
      </c>
      <c r="E2703" s="67">
        <v>-0.94</v>
      </c>
      <c r="F2703" s="69">
        <v>1833</v>
      </c>
      <c r="G2703" t="s">
        <v>24</v>
      </c>
      <c r="H2703">
        <v>0</v>
      </c>
      <c r="I2703" t="s">
        <v>288</v>
      </c>
      <c r="J2703" t="s">
        <v>289</v>
      </c>
      <c r="K2703" t="s">
        <v>295</v>
      </c>
      <c r="L2703" s="36">
        <v>5790</v>
      </c>
      <c r="M2703">
        <v>-20</v>
      </c>
      <c r="N2703" s="66">
        <v>-3.3999999999999998E-3</v>
      </c>
      <c r="O2703" s="36">
        <v>5810</v>
      </c>
      <c r="P2703" s="66">
        <v>-3.3999999999999998E-3</v>
      </c>
      <c r="Q2703" s="36">
        <v>5770</v>
      </c>
      <c r="R2703" s="36">
        <v>5830</v>
      </c>
      <c r="S2703" s="36">
        <v>5730</v>
      </c>
      <c r="T2703" s="66">
        <v>3.3999999999999998E-3</v>
      </c>
      <c r="U2703" s="66">
        <v>-1.6999999999999999E-3</v>
      </c>
      <c r="V2703" s="66">
        <v>-6.7999999999999996E-3</v>
      </c>
      <c r="W2703" s="66">
        <v>1.04E-2</v>
      </c>
      <c r="X2703" s="1">
        <v>91600</v>
      </c>
      <c r="Y2703" s="1">
        <v>530922</v>
      </c>
      <c r="Z2703" s="1">
        <v>223871</v>
      </c>
      <c r="AA2703" t="s">
        <v>296</v>
      </c>
      <c r="AB2703" t="s">
        <v>572</v>
      </c>
      <c r="AC2703">
        <v>13.49</v>
      </c>
      <c r="AD2703">
        <v>1.05</v>
      </c>
      <c r="AE2703">
        <v>5.18</v>
      </c>
      <c r="AF2703">
        <v>3.4</v>
      </c>
      <c r="AG2703" s="1">
        <v>1800</v>
      </c>
      <c r="AH2703" s="36">
        <v>5790</v>
      </c>
      <c r="AI2703" s="1">
        <v>1300</v>
      </c>
      <c r="AJ2703" s="36">
        <v>5780</v>
      </c>
      <c r="AK2703" s="1">
        <v>2000</v>
      </c>
      <c r="AL2703" s="2">
        <v>0.63541666666666663</v>
      </c>
      <c r="AM2703" s="3">
        <v>46241</v>
      </c>
      <c r="AN2703" t="s">
        <v>298</v>
      </c>
      <c r="AO2703" t="s">
        <v>299</v>
      </c>
    </row>
    <row r="2704" spans="1:41">
      <c r="A2704" s="8">
        <v>46233</v>
      </c>
      <c r="B2704" s="67">
        <v>3947.16</v>
      </c>
      <c r="C2704" s="67">
        <v>-0.68</v>
      </c>
      <c r="D2704" s="67">
        <v>61860</v>
      </c>
      <c r="E2704" s="67">
        <v>-0.94</v>
      </c>
      <c r="F2704" s="69">
        <v>1911</v>
      </c>
      <c r="G2704" t="s">
        <v>25</v>
      </c>
      <c r="H2704">
        <v>0</v>
      </c>
      <c r="I2704" t="s">
        <v>288</v>
      </c>
      <c r="J2704" t="s">
        <v>289</v>
      </c>
      <c r="K2704" t="s">
        <v>290</v>
      </c>
      <c r="L2704" s="36">
        <v>1378.5</v>
      </c>
      <c r="M2704">
        <v>-28</v>
      </c>
      <c r="N2704" s="66">
        <v>-1.9900000000000001E-2</v>
      </c>
      <c r="O2704" s="36">
        <v>1406.5</v>
      </c>
      <c r="P2704" s="66">
        <v>-1.9900000000000001E-2</v>
      </c>
      <c r="Q2704" s="36">
        <v>1382</v>
      </c>
      <c r="R2704" s="36">
        <v>1394</v>
      </c>
      <c r="S2704" s="36">
        <v>1363.5</v>
      </c>
      <c r="T2704" s="66">
        <v>-2.5000000000000001E-3</v>
      </c>
      <c r="U2704" s="66">
        <v>6.8999999999999999E-3</v>
      </c>
      <c r="V2704" s="66">
        <v>-1.11E-2</v>
      </c>
      <c r="W2704" s="66">
        <v>1.0999999999999999E-2</v>
      </c>
      <c r="X2704" s="1">
        <v>2414900</v>
      </c>
      <c r="Y2704" s="1">
        <v>3329810</v>
      </c>
      <c r="Z2704" s="1">
        <v>852693</v>
      </c>
      <c r="AA2704" t="s">
        <v>300</v>
      </c>
      <c r="AB2704" t="s">
        <v>301</v>
      </c>
      <c r="AC2704">
        <v>8.7799999999999994</v>
      </c>
      <c r="AD2704">
        <v>0.83</v>
      </c>
      <c r="AE2704">
        <v>3.63</v>
      </c>
      <c r="AF2704" t="s">
        <v>230</v>
      </c>
      <c r="AG2704" s="1">
        <v>277600</v>
      </c>
      <c r="AH2704" s="36">
        <v>1378.5</v>
      </c>
      <c r="AI2704" s="1">
        <v>5200</v>
      </c>
      <c r="AJ2704" s="36">
        <v>1378</v>
      </c>
      <c r="AK2704" s="1">
        <v>3700</v>
      </c>
      <c r="AL2704" s="2">
        <v>0.63611111111111107</v>
      </c>
      <c r="AM2704" s="3">
        <v>46241</v>
      </c>
      <c r="AN2704" t="s">
        <v>293</v>
      </c>
      <c r="AO2704" t="s">
        <v>299</v>
      </c>
    </row>
    <row r="2705" spans="1:41">
      <c r="A2705" s="8">
        <v>46233</v>
      </c>
      <c r="B2705" s="67">
        <v>3947.16</v>
      </c>
      <c r="C2705" s="67">
        <v>-0.68</v>
      </c>
      <c r="D2705" s="67">
        <v>61860</v>
      </c>
      <c r="E2705" s="67">
        <v>-0.94</v>
      </c>
      <c r="F2705" s="69">
        <v>1925</v>
      </c>
      <c r="G2705" t="s">
        <v>26</v>
      </c>
      <c r="H2705">
        <v>0</v>
      </c>
      <c r="I2705" t="s">
        <v>288</v>
      </c>
      <c r="J2705" t="s">
        <v>289</v>
      </c>
      <c r="K2705" t="s">
        <v>290</v>
      </c>
      <c r="L2705" s="36">
        <v>4826</v>
      </c>
      <c r="M2705">
        <v>-83</v>
      </c>
      <c r="N2705" s="66">
        <v>-1.6899999999999998E-2</v>
      </c>
      <c r="O2705" s="36">
        <v>4909</v>
      </c>
      <c r="P2705" s="66">
        <v>-1.6899999999999998E-2</v>
      </c>
      <c r="Q2705" s="36">
        <v>4876</v>
      </c>
      <c r="R2705" s="36">
        <v>4901</v>
      </c>
      <c r="S2705" s="36">
        <v>4783</v>
      </c>
      <c r="T2705" s="66">
        <v>-1.0200000000000001E-2</v>
      </c>
      <c r="U2705" s="66">
        <v>4.4999999999999997E-3</v>
      </c>
      <c r="V2705" s="66">
        <v>-1.5299999999999999E-2</v>
      </c>
      <c r="W2705" s="66">
        <v>8.8999999999999999E-3</v>
      </c>
      <c r="X2705" s="1">
        <v>1418000</v>
      </c>
      <c r="Y2705" s="1">
        <v>6851564</v>
      </c>
      <c r="Z2705" s="1">
        <v>3183404</v>
      </c>
      <c r="AA2705" t="s">
        <v>302</v>
      </c>
      <c r="AB2705" t="s">
        <v>573</v>
      </c>
      <c r="AC2705">
        <v>13.17</v>
      </c>
      <c r="AD2705">
        <v>1.03</v>
      </c>
      <c r="AE2705">
        <v>3.65</v>
      </c>
      <c r="AF2705" t="s">
        <v>230</v>
      </c>
      <c r="AG2705" s="1">
        <v>30200</v>
      </c>
      <c r="AH2705" s="36">
        <v>4826</v>
      </c>
      <c r="AI2705" s="1">
        <v>1400</v>
      </c>
      <c r="AJ2705" s="36">
        <v>4825</v>
      </c>
      <c r="AK2705">
        <v>500</v>
      </c>
      <c r="AL2705" s="2">
        <v>0.63611111111111107</v>
      </c>
      <c r="AM2705" s="3">
        <v>46240</v>
      </c>
      <c r="AN2705" t="s">
        <v>298</v>
      </c>
      <c r="AO2705" t="s">
        <v>299</v>
      </c>
    </row>
    <row r="2706" spans="1:41">
      <c r="A2706" s="8">
        <v>46233</v>
      </c>
      <c r="B2706" s="67">
        <v>3947.16</v>
      </c>
      <c r="C2706" s="67">
        <v>-0.68</v>
      </c>
      <c r="D2706" s="67">
        <v>61860</v>
      </c>
      <c r="E2706" s="67">
        <v>-0.94</v>
      </c>
      <c r="F2706" s="69">
        <v>1928</v>
      </c>
      <c r="G2706" t="s">
        <v>27</v>
      </c>
      <c r="H2706">
        <v>0</v>
      </c>
      <c r="I2706" t="s">
        <v>288</v>
      </c>
      <c r="J2706" t="s">
        <v>289</v>
      </c>
      <c r="K2706" t="s">
        <v>290</v>
      </c>
      <c r="L2706" s="36">
        <v>3581</v>
      </c>
      <c r="M2706">
        <v>-169</v>
      </c>
      <c r="N2706" s="66">
        <v>-4.5100000000000001E-2</v>
      </c>
      <c r="O2706" s="36">
        <v>3750</v>
      </c>
      <c r="P2706" s="66">
        <v>-4.4999999999999998E-2</v>
      </c>
      <c r="Q2706" s="36">
        <v>3630</v>
      </c>
      <c r="R2706" s="36">
        <v>3652</v>
      </c>
      <c r="S2706" s="36">
        <v>3565</v>
      </c>
      <c r="T2706" s="66">
        <v>-1.34E-2</v>
      </c>
      <c r="U2706" s="66">
        <v>1.2999999999999999E-3</v>
      </c>
      <c r="V2706" s="66">
        <v>-1.9400000000000001E-2</v>
      </c>
      <c r="W2706" s="66">
        <v>4.4000000000000003E-3</v>
      </c>
      <c r="X2706" s="1">
        <v>3722700</v>
      </c>
      <c r="Y2706" s="1">
        <v>13400213</v>
      </c>
      <c r="Z2706" s="1">
        <v>2333327</v>
      </c>
      <c r="AA2706" t="s">
        <v>304</v>
      </c>
      <c r="AB2706" t="s">
        <v>574</v>
      </c>
      <c r="AC2706">
        <v>10.65</v>
      </c>
      <c r="AD2706">
        <v>1.08</v>
      </c>
      <c r="AE2706">
        <v>4.05</v>
      </c>
      <c r="AF2706" t="s">
        <v>230</v>
      </c>
      <c r="AG2706" s="1">
        <v>68300</v>
      </c>
      <c r="AH2706" s="36">
        <v>3581</v>
      </c>
      <c r="AI2706" s="1">
        <v>1800</v>
      </c>
      <c r="AJ2706" s="36">
        <v>3580</v>
      </c>
      <c r="AK2706" s="1">
        <v>8100</v>
      </c>
      <c r="AL2706" s="2">
        <v>0.63611111111111107</v>
      </c>
      <c r="AN2706" t="s">
        <v>306</v>
      </c>
      <c r="AO2706" t="s">
        <v>299</v>
      </c>
    </row>
    <row r="2707" spans="1:41">
      <c r="A2707" s="8">
        <v>46233</v>
      </c>
      <c r="B2707" s="67">
        <v>3947.16</v>
      </c>
      <c r="C2707" s="67">
        <v>-0.68</v>
      </c>
      <c r="D2707" s="67">
        <v>61860</v>
      </c>
      <c r="E2707" s="67">
        <v>-0.94</v>
      </c>
      <c r="F2707" s="69">
        <v>1929</v>
      </c>
      <c r="G2707" t="s">
        <v>28</v>
      </c>
      <c r="H2707">
        <v>0</v>
      </c>
      <c r="I2707" t="s">
        <v>288</v>
      </c>
      <c r="J2707" t="s">
        <v>289</v>
      </c>
      <c r="K2707" t="s">
        <v>290</v>
      </c>
      <c r="L2707" s="36">
        <v>1165</v>
      </c>
      <c r="M2707">
        <v>-7</v>
      </c>
      <c r="N2707" s="66">
        <v>-6.0000000000000001E-3</v>
      </c>
      <c r="O2707" s="36">
        <v>1172</v>
      </c>
      <c r="P2707" s="66">
        <v>-5.8999999999999999E-3</v>
      </c>
      <c r="Q2707" s="36">
        <v>1171</v>
      </c>
      <c r="R2707" s="36">
        <v>1172</v>
      </c>
      <c r="S2707" s="36">
        <v>1156</v>
      </c>
      <c r="T2707" s="66">
        <v>-5.1000000000000004E-3</v>
      </c>
      <c r="U2707" s="66">
        <v>-2.5000000000000001E-3</v>
      </c>
      <c r="V2707" s="66">
        <v>-5.8999999999999999E-3</v>
      </c>
      <c r="W2707" s="66">
        <v>7.7000000000000002E-3</v>
      </c>
      <c r="X2707" s="1">
        <v>94500</v>
      </c>
      <c r="Y2707" s="1">
        <v>110221</v>
      </c>
      <c r="Z2707" s="1">
        <v>48691</v>
      </c>
      <c r="AA2707" t="s">
        <v>307</v>
      </c>
      <c r="AB2707" t="s">
        <v>575</v>
      </c>
      <c r="AC2707">
        <v>13.16</v>
      </c>
      <c r="AD2707">
        <v>1.29</v>
      </c>
      <c r="AE2707">
        <v>4.29</v>
      </c>
      <c r="AF2707" t="s">
        <v>230</v>
      </c>
      <c r="AG2707" s="1">
        <v>14600</v>
      </c>
      <c r="AH2707" s="36">
        <v>1166</v>
      </c>
      <c r="AI2707">
        <v>800</v>
      </c>
      <c r="AJ2707" s="36">
        <v>1164</v>
      </c>
      <c r="AK2707">
        <v>500</v>
      </c>
      <c r="AL2707" s="2">
        <v>0.63611111111111107</v>
      </c>
      <c r="AM2707" s="3">
        <v>46241</v>
      </c>
      <c r="AN2707" t="s">
        <v>298</v>
      </c>
      <c r="AO2707" t="s">
        <v>299</v>
      </c>
    </row>
    <row r="2708" spans="1:41">
      <c r="A2708" s="8">
        <v>46233</v>
      </c>
      <c r="B2708" s="67">
        <v>3947.16</v>
      </c>
      <c r="C2708" s="67">
        <v>-0.68</v>
      </c>
      <c r="D2708" s="67">
        <v>61860</v>
      </c>
      <c r="E2708" s="67">
        <v>-0.94</v>
      </c>
      <c r="F2708" s="69">
        <v>1963</v>
      </c>
      <c r="G2708" t="s">
        <v>29</v>
      </c>
      <c r="H2708">
        <v>0</v>
      </c>
      <c r="I2708" t="s">
        <v>288</v>
      </c>
      <c r="J2708" t="s">
        <v>289</v>
      </c>
      <c r="K2708" t="s">
        <v>295</v>
      </c>
      <c r="L2708" s="36">
        <v>2216.5</v>
      </c>
      <c r="M2708">
        <v>-9</v>
      </c>
      <c r="N2708" s="66">
        <v>-4.0000000000000001E-3</v>
      </c>
      <c r="O2708" s="36">
        <v>2225.5</v>
      </c>
      <c r="P2708" s="66">
        <v>-4.0000000000000001E-3</v>
      </c>
      <c r="Q2708" s="36">
        <v>2200</v>
      </c>
      <c r="R2708" s="36">
        <v>2275.5</v>
      </c>
      <c r="S2708" s="36">
        <v>2200</v>
      </c>
      <c r="T2708" s="66">
        <v>7.4999999999999997E-3</v>
      </c>
      <c r="U2708" s="66">
        <v>-2.8999999999999998E-3</v>
      </c>
      <c r="V2708" s="66">
        <v>-2.5899999999999999E-2</v>
      </c>
      <c r="W2708" s="66">
        <v>7.4999999999999997E-3</v>
      </c>
      <c r="X2708" s="1">
        <v>1383700</v>
      </c>
      <c r="Y2708" s="1">
        <v>3095764</v>
      </c>
      <c r="Z2708" s="1">
        <v>541475</v>
      </c>
      <c r="AA2708" t="s">
        <v>309</v>
      </c>
      <c r="AB2708" t="s">
        <v>310</v>
      </c>
      <c r="AC2708">
        <v>11.66</v>
      </c>
      <c r="AD2708">
        <v>1.24</v>
      </c>
      <c r="AE2708">
        <v>2.35</v>
      </c>
      <c r="AF2708" t="s">
        <v>230</v>
      </c>
      <c r="AG2708" s="1">
        <v>31100</v>
      </c>
      <c r="AH2708" s="36">
        <v>2216</v>
      </c>
      <c r="AI2708">
        <v>600</v>
      </c>
      <c r="AJ2708" s="36">
        <v>2215</v>
      </c>
      <c r="AK2708">
        <v>600</v>
      </c>
      <c r="AL2708" s="2">
        <v>0.63611111111111107</v>
      </c>
      <c r="AM2708" s="3">
        <v>46241</v>
      </c>
      <c r="AN2708" t="s">
        <v>298</v>
      </c>
      <c r="AO2708" t="s">
        <v>299</v>
      </c>
    </row>
    <row r="2709" spans="1:41">
      <c r="A2709" s="8">
        <v>46233</v>
      </c>
      <c r="B2709" s="67">
        <v>3947.16</v>
      </c>
      <c r="C2709" s="67">
        <v>-0.68</v>
      </c>
      <c r="D2709" s="67">
        <v>61860</v>
      </c>
      <c r="E2709" s="67">
        <v>-0.94</v>
      </c>
      <c r="F2709" s="69">
        <v>2124</v>
      </c>
      <c r="G2709" t="s">
        <v>30</v>
      </c>
      <c r="H2709">
        <v>0</v>
      </c>
      <c r="I2709" t="s">
        <v>288</v>
      </c>
      <c r="J2709" t="s">
        <v>289</v>
      </c>
      <c r="K2709" t="s">
        <v>295</v>
      </c>
      <c r="L2709">
        <v>984</v>
      </c>
      <c r="M2709">
        <v>-4</v>
      </c>
      <c r="N2709" s="66">
        <v>-4.0000000000000001E-3</v>
      </c>
      <c r="O2709">
        <v>988</v>
      </c>
      <c r="P2709" s="66">
        <v>-4.0000000000000001E-3</v>
      </c>
      <c r="Q2709">
        <v>991</v>
      </c>
      <c r="R2709">
        <v>995</v>
      </c>
      <c r="S2709">
        <v>964</v>
      </c>
      <c r="T2709" s="66">
        <v>-7.0000000000000001E-3</v>
      </c>
      <c r="U2709" s="66">
        <v>1.23E-2</v>
      </c>
      <c r="V2709" s="66">
        <v>-1.0999999999999999E-2</v>
      </c>
      <c r="W2709" s="66">
        <v>2.07E-2</v>
      </c>
      <c r="X2709" s="1">
        <v>440100</v>
      </c>
      <c r="Y2709" s="1">
        <v>431352</v>
      </c>
      <c r="Z2709" s="1">
        <v>162908</v>
      </c>
      <c r="AA2709" t="s">
        <v>311</v>
      </c>
      <c r="AB2709" t="s">
        <v>312</v>
      </c>
      <c r="AC2709">
        <v>18.18</v>
      </c>
      <c r="AD2709">
        <v>6.97</v>
      </c>
      <c r="AE2709">
        <v>3.86</v>
      </c>
      <c r="AF2709" t="s">
        <v>230</v>
      </c>
      <c r="AG2709" s="1">
        <v>36600</v>
      </c>
      <c r="AH2709">
        <v>985</v>
      </c>
      <c r="AI2709" s="1">
        <v>3200</v>
      </c>
      <c r="AJ2709">
        <v>984</v>
      </c>
      <c r="AK2709">
        <v>500</v>
      </c>
      <c r="AL2709" s="2">
        <v>0.63611111111111107</v>
      </c>
      <c r="AM2709" s="3">
        <v>46246</v>
      </c>
      <c r="AN2709" t="s">
        <v>293</v>
      </c>
      <c r="AO2709" t="s">
        <v>313</v>
      </c>
    </row>
    <row r="2710" spans="1:41">
      <c r="A2710" s="8">
        <v>46233</v>
      </c>
      <c r="B2710" s="67">
        <v>3947.16</v>
      </c>
      <c r="C2710" s="67">
        <v>-0.68</v>
      </c>
      <c r="D2710" s="67">
        <v>61860</v>
      </c>
      <c r="E2710" s="67">
        <v>-0.94</v>
      </c>
      <c r="F2710" s="69">
        <v>2162</v>
      </c>
      <c r="G2710" t="s">
        <v>31</v>
      </c>
      <c r="H2710">
        <v>0</v>
      </c>
      <c r="I2710" t="s">
        <v>314</v>
      </c>
      <c r="J2710" t="s">
        <v>289</v>
      </c>
      <c r="K2710" t="s">
        <v>290</v>
      </c>
      <c r="L2710">
        <v>537</v>
      </c>
      <c r="M2710">
        <v>0</v>
      </c>
      <c r="N2710" s="66">
        <v>0</v>
      </c>
      <c r="O2710">
        <v>537</v>
      </c>
      <c r="P2710" s="66">
        <v>0</v>
      </c>
      <c r="Q2710">
        <v>536</v>
      </c>
      <c r="R2710">
        <v>537</v>
      </c>
      <c r="S2710">
        <v>536</v>
      </c>
      <c r="T2710" s="66">
        <v>1.8E-3</v>
      </c>
      <c r="U2710" t="s">
        <v>230</v>
      </c>
      <c r="V2710" s="66">
        <v>0</v>
      </c>
      <c r="W2710" s="66">
        <v>1.8E-3</v>
      </c>
      <c r="X2710" s="1">
        <v>5700</v>
      </c>
      <c r="Y2710" s="1">
        <v>3057</v>
      </c>
      <c r="Z2710" s="1">
        <v>11605</v>
      </c>
      <c r="AA2710" t="s">
        <v>685</v>
      </c>
      <c r="AB2710" t="s">
        <v>316</v>
      </c>
      <c r="AC2710">
        <v>31.22</v>
      </c>
      <c r="AD2710">
        <v>2.04</v>
      </c>
      <c r="AE2710">
        <v>0</v>
      </c>
      <c r="AF2710">
        <v>0.6</v>
      </c>
      <c r="AG2710">
        <v>0</v>
      </c>
      <c r="AH2710">
        <v>537</v>
      </c>
      <c r="AI2710" s="1">
        <v>1400</v>
      </c>
      <c r="AJ2710">
        <v>536</v>
      </c>
      <c r="AK2710" s="1">
        <v>72400</v>
      </c>
      <c r="AL2710" s="2">
        <v>0.44166666666666665</v>
      </c>
      <c r="AM2710" s="3">
        <v>46241</v>
      </c>
      <c r="AN2710" t="s">
        <v>298</v>
      </c>
      <c r="AO2710" t="s">
        <v>313</v>
      </c>
    </row>
    <row r="2711" spans="1:41">
      <c r="A2711" s="8">
        <v>46233</v>
      </c>
      <c r="B2711" s="67">
        <v>3947.16</v>
      </c>
      <c r="C2711" s="67">
        <v>-0.68</v>
      </c>
      <c r="D2711" s="67">
        <v>61860</v>
      </c>
      <c r="E2711" s="67">
        <v>-0.94</v>
      </c>
      <c r="F2711" s="69">
        <v>2229</v>
      </c>
      <c r="G2711" t="s">
        <v>32</v>
      </c>
      <c r="H2711">
        <v>0</v>
      </c>
      <c r="I2711" t="s">
        <v>288</v>
      </c>
      <c r="J2711" t="s">
        <v>289</v>
      </c>
      <c r="K2711" t="s">
        <v>290</v>
      </c>
      <c r="L2711" s="36">
        <v>3116</v>
      </c>
      <c r="M2711">
        <v>-79</v>
      </c>
      <c r="N2711" s="66">
        <v>-2.47E-2</v>
      </c>
      <c r="O2711" s="36">
        <v>3195</v>
      </c>
      <c r="P2711" s="66">
        <v>-2.47E-2</v>
      </c>
      <c r="Q2711" s="36">
        <v>3195</v>
      </c>
      <c r="R2711" s="36">
        <v>3195</v>
      </c>
      <c r="S2711" s="36">
        <v>3035</v>
      </c>
      <c r="T2711" s="66">
        <v>-2.47E-2</v>
      </c>
      <c r="U2711" s="66">
        <v>-2.2000000000000001E-3</v>
      </c>
      <c r="V2711" s="66">
        <v>-2.47E-2</v>
      </c>
      <c r="W2711" s="66">
        <v>2.6599999999999999E-2</v>
      </c>
      <c r="X2711" s="1">
        <v>425800</v>
      </c>
      <c r="Y2711" s="1">
        <v>1325123</v>
      </c>
      <c r="Z2711" s="1">
        <v>417325</v>
      </c>
      <c r="AA2711" t="s">
        <v>930</v>
      </c>
      <c r="AB2711" t="s">
        <v>660</v>
      </c>
      <c r="AC2711">
        <v>21.77</v>
      </c>
      <c r="AD2711">
        <v>1.79</v>
      </c>
      <c r="AE2711">
        <v>2.21</v>
      </c>
      <c r="AF2711" t="s">
        <v>230</v>
      </c>
      <c r="AG2711" s="1">
        <v>5700</v>
      </c>
      <c r="AH2711" s="36">
        <v>3117</v>
      </c>
      <c r="AI2711">
        <v>300</v>
      </c>
      <c r="AJ2711" s="36">
        <v>3115</v>
      </c>
      <c r="AK2711">
        <v>400</v>
      </c>
      <c r="AL2711" s="2">
        <v>0.63611111111111107</v>
      </c>
      <c r="AM2711" s="3">
        <v>46233</v>
      </c>
      <c r="AN2711" t="s">
        <v>298</v>
      </c>
      <c r="AO2711" t="s">
        <v>319</v>
      </c>
    </row>
    <row r="2712" spans="1:41">
      <c r="A2712" s="8">
        <v>46233</v>
      </c>
      <c r="B2712" s="67">
        <v>3947.16</v>
      </c>
      <c r="C2712" s="67">
        <v>-0.68</v>
      </c>
      <c r="D2712" s="67">
        <v>61860</v>
      </c>
      <c r="E2712" s="67">
        <v>-0.94</v>
      </c>
      <c r="F2712" s="69">
        <v>2768</v>
      </c>
      <c r="G2712" t="s">
        <v>33</v>
      </c>
      <c r="H2712">
        <v>0</v>
      </c>
      <c r="I2712" t="s">
        <v>288</v>
      </c>
      <c r="J2712" t="s">
        <v>289</v>
      </c>
      <c r="K2712" t="s">
        <v>290</v>
      </c>
      <c r="L2712" s="36">
        <v>5333</v>
      </c>
      <c r="M2712">
        <v>-5</v>
      </c>
      <c r="N2712" s="66">
        <v>-8.9999999999999998E-4</v>
      </c>
      <c r="O2712" s="36">
        <v>5338</v>
      </c>
      <c r="P2712" s="66">
        <v>-8.9999999999999998E-4</v>
      </c>
      <c r="Q2712" s="36">
        <v>5340</v>
      </c>
      <c r="R2712" s="36">
        <v>5373</v>
      </c>
      <c r="S2712" s="36">
        <v>5279</v>
      </c>
      <c r="T2712" s="66">
        <v>-1.2999999999999999E-3</v>
      </c>
      <c r="U2712" s="66">
        <v>-1.2999999999999999E-3</v>
      </c>
      <c r="V2712" s="66">
        <v>-7.4000000000000003E-3</v>
      </c>
      <c r="W2712" s="66">
        <v>1.0200000000000001E-2</v>
      </c>
      <c r="X2712" s="1">
        <v>828600</v>
      </c>
      <c r="Y2712" s="1">
        <v>4424328</v>
      </c>
      <c r="Z2712" s="1">
        <v>1119930</v>
      </c>
      <c r="AA2712" t="s">
        <v>320</v>
      </c>
      <c r="AB2712" t="s">
        <v>321</v>
      </c>
      <c r="AC2712">
        <v>8.5299999999999994</v>
      </c>
      <c r="AD2712">
        <v>1.01</v>
      </c>
      <c r="AE2712">
        <v>3.38</v>
      </c>
      <c r="AF2712" t="s">
        <v>230</v>
      </c>
      <c r="AG2712" s="1">
        <v>162800</v>
      </c>
      <c r="AH2712" s="36">
        <v>5334</v>
      </c>
      <c r="AI2712">
        <v>400</v>
      </c>
      <c r="AJ2712" s="36">
        <v>5331</v>
      </c>
      <c r="AK2712">
        <v>900</v>
      </c>
      <c r="AL2712" s="2">
        <v>0.63611111111111107</v>
      </c>
      <c r="AM2712" s="3">
        <v>46234</v>
      </c>
      <c r="AN2712" t="s">
        <v>298</v>
      </c>
      <c r="AO2712" t="s">
        <v>322</v>
      </c>
    </row>
    <row r="2713" spans="1:41">
      <c r="A2713" s="8">
        <v>46233</v>
      </c>
      <c r="B2713" s="67">
        <v>3947.16</v>
      </c>
      <c r="C2713" s="67">
        <v>-0.68</v>
      </c>
      <c r="D2713" s="67">
        <v>61860</v>
      </c>
      <c r="E2713" s="67">
        <v>-0.94</v>
      </c>
      <c r="F2713" s="69">
        <v>2769</v>
      </c>
      <c r="G2713" t="s">
        <v>34</v>
      </c>
      <c r="H2713">
        <v>0</v>
      </c>
      <c r="I2713" t="s">
        <v>314</v>
      </c>
      <c r="J2713" t="s">
        <v>323</v>
      </c>
      <c r="K2713" t="s">
        <v>295</v>
      </c>
      <c r="L2713">
        <v>892</v>
      </c>
      <c r="M2713">
        <v>2</v>
      </c>
      <c r="N2713" s="66">
        <v>2.2000000000000001E-3</v>
      </c>
      <c r="O2713">
        <v>890</v>
      </c>
      <c r="P2713" s="66">
        <v>2.2000000000000001E-3</v>
      </c>
      <c r="Q2713">
        <v>891</v>
      </c>
      <c r="R2713">
        <v>893</v>
      </c>
      <c r="S2713">
        <v>891</v>
      </c>
      <c r="T2713" s="66">
        <v>1.1000000000000001E-3</v>
      </c>
      <c r="U2713" s="66">
        <v>-1.1000000000000001E-3</v>
      </c>
      <c r="V2713" s="66">
        <v>-1.1000000000000001E-3</v>
      </c>
      <c r="W2713" s="66">
        <v>1.1000000000000001E-3</v>
      </c>
      <c r="X2713" s="1">
        <v>1800</v>
      </c>
      <c r="Y2713" s="1">
        <v>1605</v>
      </c>
      <c r="Z2713" s="1">
        <v>7012</v>
      </c>
      <c r="AA2713" t="s">
        <v>324</v>
      </c>
      <c r="AB2713" t="s">
        <v>325</v>
      </c>
      <c r="AC2713">
        <v>53.73</v>
      </c>
      <c r="AD2713">
        <v>8.34</v>
      </c>
      <c r="AE2713">
        <v>0</v>
      </c>
      <c r="AF2713">
        <v>0.2</v>
      </c>
      <c r="AG2713">
        <v>0</v>
      </c>
      <c r="AH2713">
        <v>893</v>
      </c>
      <c r="AI2713" s="1">
        <v>1200</v>
      </c>
      <c r="AJ2713">
        <v>892</v>
      </c>
      <c r="AK2713">
        <v>200</v>
      </c>
      <c r="AL2713" s="2">
        <v>0.62430555555555556</v>
      </c>
      <c r="AM2713" s="3">
        <v>46213</v>
      </c>
      <c r="AN2713" t="s">
        <v>326</v>
      </c>
      <c r="AO2713" t="s">
        <v>327</v>
      </c>
    </row>
    <row r="2714" spans="1:41">
      <c r="A2714" s="8">
        <v>46233</v>
      </c>
      <c r="B2714" s="67">
        <v>3947.16</v>
      </c>
      <c r="C2714" s="67">
        <v>-0.68</v>
      </c>
      <c r="D2714" s="67">
        <v>61860</v>
      </c>
      <c r="E2714" s="67">
        <v>-0.94</v>
      </c>
      <c r="F2714" s="69">
        <v>2914</v>
      </c>
      <c r="G2714" t="s">
        <v>35</v>
      </c>
      <c r="H2714">
        <v>0</v>
      </c>
      <c r="I2714" t="s">
        <v>288</v>
      </c>
      <c r="J2714" t="s">
        <v>289</v>
      </c>
      <c r="K2714" t="s">
        <v>295</v>
      </c>
      <c r="L2714" s="36">
        <v>6664</v>
      </c>
      <c r="M2714">
        <v>-117</v>
      </c>
      <c r="N2714" s="66">
        <v>-1.7299999999999999E-2</v>
      </c>
      <c r="O2714" s="36">
        <v>6781</v>
      </c>
      <c r="P2714" s="66">
        <v>-1.72E-2</v>
      </c>
      <c r="Q2714" s="36">
        <v>6800</v>
      </c>
      <c r="R2714" s="36">
        <v>6820</v>
      </c>
      <c r="S2714" s="36">
        <v>6619</v>
      </c>
      <c r="T2714" s="66">
        <v>-0.02</v>
      </c>
      <c r="U2714" s="66">
        <v>4.8999999999999998E-3</v>
      </c>
      <c r="V2714" s="66">
        <v>-2.2800000000000001E-2</v>
      </c>
      <c r="W2714" s="66">
        <v>6.7000000000000002E-3</v>
      </c>
      <c r="X2714" s="1">
        <v>4553200</v>
      </c>
      <c r="Y2714" s="1">
        <v>30441201</v>
      </c>
      <c r="Z2714" s="1">
        <v>13328000</v>
      </c>
      <c r="AA2714" t="s">
        <v>931</v>
      </c>
      <c r="AB2714" t="s">
        <v>329</v>
      </c>
      <c r="AC2714">
        <v>20.75</v>
      </c>
      <c r="AD2714">
        <v>2.89</v>
      </c>
      <c r="AE2714">
        <v>3.63</v>
      </c>
      <c r="AF2714" t="s">
        <v>230</v>
      </c>
      <c r="AG2714" s="1">
        <v>380100</v>
      </c>
      <c r="AH2714" s="36">
        <v>6666</v>
      </c>
      <c r="AI2714" s="1">
        <v>1700</v>
      </c>
      <c r="AJ2714" s="36">
        <v>6664</v>
      </c>
      <c r="AK2714">
        <v>700</v>
      </c>
      <c r="AL2714" s="2">
        <v>0.63611111111111107</v>
      </c>
      <c r="AM2714" s="3">
        <v>46233</v>
      </c>
      <c r="AN2714" t="s">
        <v>293</v>
      </c>
      <c r="AO2714" t="s">
        <v>319</v>
      </c>
    </row>
    <row r="2715" spans="1:41">
      <c r="A2715" s="8">
        <v>46233</v>
      </c>
      <c r="B2715" s="67">
        <v>3947.16</v>
      </c>
      <c r="C2715" s="67">
        <v>-0.68</v>
      </c>
      <c r="D2715" s="67">
        <v>61860</v>
      </c>
      <c r="E2715" s="67">
        <v>-0.94</v>
      </c>
      <c r="F2715" s="69">
        <v>3003</v>
      </c>
      <c r="G2715" t="s">
        <v>36</v>
      </c>
      <c r="H2715">
        <v>0</v>
      </c>
      <c r="I2715" t="s">
        <v>288</v>
      </c>
      <c r="J2715" t="s">
        <v>289</v>
      </c>
      <c r="K2715" t="s">
        <v>295</v>
      </c>
      <c r="L2715" s="36">
        <v>1826.5</v>
      </c>
      <c r="M2715">
        <v>-80.5</v>
      </c>
      <c r="N2715" s="66">
        <v>-4.2200000000000001E-2</v>
      </c>
      <c r="O2715" s="36">
        <v>1907</v>
      </c>
      <c r="P2715" s="66">
        <v>-4.2200000000000001E-2</v>
      </c>
      <c r="Q2715" s="36">
        <v>1904.5</v>
      </c>
      <c r="R2715" s="36">
        <v>1913</v>
      </c>
      <c r="S2715" s="36">
        <v>1823</v>
      </c>
      <c r="T2715" s="66">
        <v>-4.0899999999999999E-2</v>
      </c>
      <c r="U2715" s="66">
        <v>-4.5999999999999999E-3</v>
      </c>
      <c r="V2715" s="66">
        <v>-4.5199999999999997E-2</v>
      </c>
      <c r="W2715" s="66">
        <v>1.9E-3</v>
      </c>
      <c r="X2715" s="1">
        <v>2368600</v>
      </c>
      <c r="Y2715" s="1">
        <v>4380363</v>
      </c>
      <c r="Z2715" s="1">
        <v>1402583</v>
      </c>
      <c r="AA2715" t="s">
        <v>330</v>
      </c>
      <c r="AB2715" t="s">
        <v>577</v>
      </c>
      <c r="AC2715">
        <v>11.46</v>
      </c>
      <c r="AD2715">
        <v>1.46</v>
      </c>
      <c r="AE2715">
        <v>3.67</v>
      </c>
      <c r="AF2715" t="s">
        <v>230</v>
      </c>
      <c r="AG2715" s="1">
        <v>236400</v>
      </c>
      <c r="AH2715" s="36">
        <v>1826.5</v>
      </c>
      <c r="AI2715">
        <v>600</v>
      </c>
      <c r="AJ2715" s="36">
        <v>1826</v>
      </c>
      <c r="AK2715" s="1">
        <v>2100</v>
      </c>
      <c r="AL2715" s="2">
        <v>0.63611111111111107</v>
      </c>
      <c r="AM2715" s="3">
        <v>46231</v>
      </c>
      <c r="AN2715" t="s">
        <v>293</v>
      </c>
      <c r="AO2715" t="s">
        <v>332</v>
      </c>
    </row>
    <row r="2716" spans="1:41">
      <c r="A2716" s="8">
        <v>46233</v>
      </c>
      <c r="B2716" s="67">
        <v>3947.16</v>
      </c>
      <c r="C2716" s="67">
        <v>-0.68</v>
      </c>
      <c r="D2716" s="67">
        <v>61860</v>
      </c>
      <c r="E2716" s="67">
        <v>-0.94</v>
      </c>
      <c r="F2716" s="69">
        <v>3407</v>
      </c>
      <c r="G2716" t="s">
        <v>37</v>
      </c>
      <c r="H2716">
        <v>0</v>
      </c>
      <c r="I2716" t="s">
        <v>288</v>
      </c>
      <c r="J2716" t="s">
        <v>289</v>
      </c>
      <c r="K2716" t="s">
        <v>295</v>
      </c>
      <c r="L2716" s="36">
        <v>1804</v>
      </c>
      <c r="M2716">
        <v>-26.5</v>
      </c>
      <c r="N2716" s="66">
        <v>-1.4500000000000001E-2</v>
      </c>
      <c r="O2716" s="36">
        <v>1830.5</v>
      </c>
      <c r="P2716" s="66">
        <v>-1.44E-2</v>
      </c>
      <c r="Q2716" s="36">
        <v>1801</v>
      </c>
      <c r="R2716" s="36">
        <v>1818.5</v>
      </c>
      <c r="S2716" s="36">
        <v>1785.5</v>
      </c>
      <c r="T2716" s="66">
        <v>1.6000000000000001E-3</v>
      </c>
      <c r="U2716" s="66">
        <v>4.1000000000000003E-3</v>
      </c>
      <c r="V2716" s="66">
        <v>-7.9000000000000008E-3</v>
      </c>
      <c r="W2716" s="66">
        <v>1.03E-2</v>
      </c>
      <c r="X2716" s="1">
        <v>3902000</v>
      </c>
      <c r="Y2716" s="1">
        <v>7042284</v>
      </c>
      <c r="Z2716" s="1">
        <v>2463816</v>
      </c>
      <c r="AA2716" t="s">
        <v>706</v>
      </c>
      <c r="AB2716" t="s">
        <v>334</v>
      </c>
      <c r="AC2716">
        <v>15.18</v>
      </c>
      <c r="AD2716">
        <v>1.17</v>
      </c>
      <c r="AE2716">
        <v>2.44</v>
      </c>
      <c r="AF2716" t="s">
        <v>230</v>
      </c>
      <c r="AG2716" s="1">
        <v>129600</v>
      </c>
      <c r="AH2716" s="36">
        <v>1805</v>
      </c>
      <c r="AI2716" s="1">
        <v>2800</v>
      </c>
      <c r="AJ2716" s="36">
        <v>1804</v>
      </c>
      <c r="AK2716">
        <v>400</v>
      </c>
      <c r="AL2716" s="2">
        <v>0.63611111111111107</v>
      </c>
      <c r="AM2716" s="3">
        <v>46234</v>
      </c>
      <c r="AN2716" t="s">
        <v>298</v>
      </c>
      <c r="AO2716" t="s">
        <v>335</v>
      </c>
    </row>
    <row r="2717" spans="1:41">
      <c r="A2717" s="8">
        <v>46233</v>
      </c>
      <c r="B2717" s="67">
        <v>3947.16</v>
      </c>
      <c r="C2717" s="67">
        <v>-0.68</v>
      </c>
      <c r="D2717" s="67">
        <v>61860</v>
      </c>
      <c r="E2717" s="67">
        <v>-0.94</v>
      </c>
      <c r="F2717" s="69">
        <v>4008</v>
      </c>
      <c r="G2717" t="s">
        <v>38</v>
      </c>
      <c r="H2717">
        <v>0</v>
      </c>
      <c r="I2717" t="s">
        <v>288</v>
      </c>
      <c r="J2717" t="s">
        <v>289</v>
      </c>
      <c r="K2717" t="s">
        <v>290</v>
      </c>
      <c r="L2717" s="36">
        <v>1221</v>
      </c>
      <c r="M2717">
        <v>-4</v>
      </c>
      <c r="N2717" s="66">
        <v>-3.3E-3</v>
      </c>
      <c r="O2717" s="36">
        <v>1225</v>
      </c>
      <c r="P2717" s="66">
        <v>-3.2000000000000002E-3</v>
      </c>
      <c r="Q2717" s="36">
        <v>1216</v>
      </c>
      <c r="R2717" s="36">
        <v>1237</v>
      </c>
      <c r="S2717" s="36">
        <v>1206</v>
      </c>
      <c r="T2717" s="66">
        <v>4.1000000000000003E-3</v>
      </c>
      <c r="U2717" s="66">
        <v>-5.7000000000000002E-3</v>
      </c>
      <c r="V2717" s="66">
        <v>-1.29E-2</v>
      </c>
      <c r="W2717" s="66">
        <v>1.24E-2</v>
      </c>
      <c r="X2717" s="1">
        <v>119300</v>
      </c>
      <c r="Y2717" s="1">
        <v>146253</v>
      </c>
      <c r="Z2717" s="1">
        <v>79010</v>
      </c>
      <c r="AA2717" t="s">
        <v>707</v>
      </c>
      <c r="AB2717" t="s">
        <v>337</v>
      </c>
      <c r="AC2717">
        <v>10</v>
      </c>
      <c r="AD2717">
        <v>0.76</v>
      </c>
      <c r="AE2717">
        <v>3.93</v>
      </c>
      <c r="AF2717" t="s">
        <v>230</v>
      </c>
      <c r="AG2717">
        <v>200</v>
      </c>
      <c r="AH2717" s="36">
        <v>1221</v>
      </c>
      <c r="AI2717" s="1">
        <v>1000</v>
      </c>
      <c r="AJ2717" s="36">
        <v>1220</v>
      </c>
      <c r="AK2717" s="1">
        <v>1000</v>
      </c>
      <c r="AL2717" s="2">
        <v>0.63611111111111107</v>
      </c>
      <c r="AM2717" s="3">
        <v>46240</v>
      </c>
      <c r="AN2717" t="s">
        <v>298</v>
      </c>
      <c r="AO2717" t="s">
        <v>335</v>
      </c>
    </row>
    <row r="2718" spans="1:41">
      <c r="A2718" s="8">
        <v>46233</v>
      </c>
      <c r="B2718" s="67">
        <v>3947.16</v>
      </c>
      <c r="C2718" s="67">
        <v>-0.68</v>
      </c>
      <c r="D2718" s="67">
        <v>61860</v>
      </c>
      <c r="E2718" s="67">
        <v>-0.94</v>
      </c>
      <c r="F2718" s="69">
        <v>4026</v>
      </c>
      <c r="G2718" t="s">
        <v>39</v>
      </c>
      <c r="H2718">
        <v>0</v>
      </c>
      <c r="I2718" t="s">
        <v>314</v>
      </c>
      <c r="J2718" t="s">
        <v>289</v>
      </c>
      <c r="K2718" t="s">
        <v>295</v>
      </c>
      <c r="L2718" s="36">
        <v>1529</v>
      </c>
      <c r="M2718">
        <v>9</v>
      </c>
      <c r="N2718" s="66">
        <v>5.8999999999999999E-3</v>
      </c>
      <c r="O2718" s="36">
        <v>1520</v>
      </c>
      <c r="P2718" s="66">
        <v>5.8999999999999999E-3</v>
      </c>
      <c r="Q2718" s="36">
        <v>1507</v>
      </c>
      <c r="R2718" s="36">
        <v>1546</v>
      </c>
      <c r="S2718" s="36">
        <v>1505</v>
      </c>
      <c r="T2718" s="66">
        <v>1.4500000000000001E-2</v>
      </c>
      <c r="U2718" s="66">
        <v>-7.1000000000000004E-3</v>
      </c>
      <c r="V2718" s="66">
        <v>-1.09E-2</v>
      </c>
      <c r="W2718" s="66">
        <v>1.5900000000000001E-2</v>
      </c>
      <c r="X2718" s="1">
        <v>25400</v>
      </c>
      <c r="Y2718" s="1">
        <v>38809</v>
      </c>
      <c r="Z2718" s="1">
        <v>14127</v>
      </c>
      <c r="AA2718" t="s">
        <v>338</v>
      </c>
      <c r="AB2718" t="s">
        <v>848</v>
      </c>
      <c r="AC2718">
        <v>7.24</v>
      </c>
      <c r="AD2718">
        <v>0.94</v>
      </c>
      <c r="AE2718">
        <v>3.27</v>
      </c>
      <c r="AF2718" t="s">
        <v>230</v>
      </c>
      <c r="AG2718" s="1">
        <v>1000</v>
      </c>
      <c r="AH2718" s="36">
        <v>1531</v>
      </c>
      <c r="AI2718">
        <v>100</v>
      </c>
      <c r="AJ2718" s="36">
        <v>1528</v>
      </c>
      <c r="AK2718">
        <v>400</v>
      </c>
      <c r="AL2718" s="2">
        <v>0.63611111111111107</v>
      </c>
      <c r="AN2718" t="s">
        <v>340</v>
      </c>
      <c r="AO2718" t="s">
        <v>341</v>
      </c>
    </row>
    <row r="2719" spans="1:41">
      <c r="A2719" s="8">
        <v>46233</v>
      </c>
      <c r="B2719" s="67">
        <v>3947.16</v>
      </c>
      <c r="C2719" s="67">
        <v>-0.68</v>
      </c>
      <c r="D2719" s="67">
        <v>61860</v>
      </c>
      <c r="E2719" s="67">
        <v>-0.94</v>
      </c>
      <c r="F2719" s="69">
        <v>4062</v>
      </c>
      <c r="G2719" t="s">
        <v>40</v>
      </c>
      <c r="H2719">
        <v>0</v>
      </c>
      <c r="I2719" t="s">
        <v>288</v>
      </c>
      <c r="J2719" t="s">
        <v>289</v>
      </c>
      <c r="K2719" t="s">
        <v>290</v>
      </c>
      <c r="L2719" s="36">
        <v>13555</v>
      </c>
      <c r="M2719">
        <v>85</v>
      </c>
      <c r="N2719" s="66">
        <v>6.3E-3</v>
      </c>
      <c r="O2719" s="36">
        <v>13470</v>
      </c>
      <c r="P2719" s="66">
        <v>6.3E-3</v>
      </c>
      <c r="Q2719" s="36">
        <v>13475</v>
      </c>
      <c r="R2719" s="36">
        <v>14700</v>
      </c>
      <c r="S2719" s="36">
        <v>13095</v>
      </c>
      <c r="T2719" s="66">
        <v>5.8999999999999999E-3</v>
      </c>
      <c r="U2719" s="66">
        <v>-3.7199999999999997E-2</v>
      </c>
      <c r="V2719" s="66">
        <v>-7.7799999999999994E-2</v>
      </c>
      <c r="W2719" s="66">
        <v>3.5099999999999999E-2</v>
      </c>
      <c r="X2719" s="1">
        <v>9439000</v>
      </c>
      <c r="Y2719" s="1">
        <v>132388480</v>
      </c>
      <c r="Z2719" s="1">
        <v>3818729</v>
      </c>
      <c r="AA2719" t="s">
        <v>691</v>
      </c>
      <c r="AB2719" t="s">
        <v>343</v>
      </c>
      <c r="AC2719">
        <v>65.319999999999993</v>
      </c>
      <c r="AD2719">
        <v>6.88</v>
      </c>
      <c r="AE2719">
        <v>0.26</v>
      </c>
      <c r="AF2719" t="s">
        <v>230</v>
      </c>
      <c r="AG2719" s="1">
        <v>1089600</v>
      </c>
      <c r="AH2719" s="36">
        <v>13555</v>
      </c>
      <c r="AI2719">
        <v>100</v>
      </c>
      <c r="AJ2719" s="36">
        <v>13550</v>
      </c>
      <c r="AK2719">
        <v>500</v>
      </c>
      <c r="AL2719" s="2">
        <v>0.63611111111111107</v>
      </c>
      <c r="AM2719" s="3">
        <v>46238</v>
      </c>
      <c r="AN2719" t="s">
        <v>298</v>
      </c>
      <c r="AO2719" t="s">
        <v>344</v>
      </c>
    </row>
    <row r="2720" spans="1:41">
      <c r="A2720" s="8">
        <v>46233</v>
      </c>
      <c r="B2720" s="67">
        <v>3947.16</v>
      </c>
      <c r="C2720" s="67">
        <v>-0.68</v>
      </c>
      <c r="D2720" s="67">
        <v>61860</v>
      </c>
      <c r="E2720" s="67">
        <v>-0.94</v>
      </c>
      <c r="F2720" s="69">
        <v>4063</v>
      </c>
      <c r="G2720" t="s">
        <v>41</v>
      </c>
      <c r="H2720">
        <v>0</v>
      </c>
      <c r="I2720" t="s">
        <v>288</v>
      </c>
      <c r="J2720" t="s">
        <v>289</v>
      </c>
      <c r="K2720" t="s">
        <v>290</v>
      </c>
      <c r="L2720" s="36">
        <v>5771</v>
      </c>
      <c r="M2720">
        <v>81</v>
      </c>
      <c r="N2720" s="66">
        <v>1.4200000000000001E-2</v>
      </c>
      <c r="O2720" s="36">
        <v>5690</v>
      </c>
      <c r="P2720" s="66">
        <v>1.4200000000000001E-2</v>
      </c>
      <c r="Q2720" s="36">
        <v>5712</v>
      </c>
      <c r="R2720" s="36">
        <v>5879</v>
      </c>
      <c r="S2720" s="36">
        <v>5696</v>
      </c>
      <c r="T2720" s="66">
        <v>1.03E-2</v>
      </c>
      <c r="U2720" s="66">
        <v>-1.9E-3</v>
      </c>
      <c r="V2720" s="66">
        <v>-1.83E-2</v>
      </c>
      <c r="W2720" s="66">
        <v>1.3100000000000001E-2</v>
      </c>
      <c r="X2720" s="1">
        <v>7585500</v>
      </c>
      <c r="Y2720" s="1">
        <v>44011277</v>
      </c>
      <c r="Z2720" s="1">
        <v>11455411</v>
      </c>
      <c r="AA2720" t="s">
        <v>556</v>
      </c>
      <c r="AB2720" t="s">
        <v>346</v>
      </c>
      <c r="AC2720">
        <v>20.329999999999998</v>
      </c>
      <c r="AD2720">
        <v>2.4</v>
      </c>
      <c r="AE2720">
        <v>2.0099999999999998</v>
      </c>
      <c r="AF2720" t="s">
        <v>230</v>
      </c>
      <c r="AG2720" s="1">
        <v>151900</v>
      </c>
      <c r="AH2720" s="36">
        <v>5772</v>
      </c>
      <c r="AI2720" s="1">
        <v>1100</v>
      </c>
      <c r="AJ2720" s="36">
        <v>5770</v>
      </c>
      <c r="AK2720" s="1">
        <v>1600</v>
      </c>
      <c r="AL2720" s="2">
        <v>0.63611111111111107</v>
      </c>
      <c r="AM2720" s="3">
        <v>46227</v>
      </c>
      <c r="AN2720" t="s">
        <v>298</v>
      </c>
      <c r="AO2720" t="s">
        <v>335</v>
      </c>
    </row>
    <row r="2721" spans="1:41">
      <c r="A2721" s="8">
        <v>46233</v>
      </c>
      <c r="B2721" s="67">
        <v>3947.16</v>
      </c>
      <c r="C2721" s="67">
        <v>-0.68</v>
      </c>
      <c r="D2721" s="67">
        <v>61860</v>
      </c>
      <c r="E2721" s="67">
        <v>-0.94</v>
      </c>
      <c r="F2721" s="69">
        <v>4068</v>
      </c>
      <c r="G2721" t="s">
        <v>42</v>
      </c>
      <c r="H2721">
        <v>0</v>
      </c>
      <c r="I2721" t="s">
        <v>347</v>
      </c>
      <c r="J2721" t="s">
        <v>323</v>
      </c>
      <c r="K2721" t="s">
        <v>295</v>
      </c>
      <c r="L2721" s="36">
        <v>1652</v>
      </c>
      <c r="M2721">
        <v>1</v>
      </c>
      <c r="N2721" s="66">
        <v>5.9999999999999995E-4</v>
      </c>
      <c r="O2721" s="36">
        <v>1651</v>
      </c>
      <c r="P2721" s="66">
        <v>5.9999999999999995E-4</v>
      </c>
      <c r="Q2721" s="36">
        <v>1651</v>
      </c>
      <c r="R2721" s="36">
        <v>1668</v>
      </c>
      <c r="S2721" s="36">
        <v>1651</v>
      </c>
      <c r="T2721" s="66">
        <v>5.9999999999999995E-4</v>
      </c>
      <c r="U2721" s="66">
        <v>-5.9999999999999995E-4</v>
      </c>
      <c r="V2721" s="66">
        <v>-9.4999999999999998E-3</v>
      </c>
      <c r="W2721" s="66">
        <v>5.9999999999999995E-4</v>
      </c>
      <c r="X2721">
        <v>800</v>
      </c>
      <c r="Y2721" s="1">
        <v>1325</v>
      </c>
      <c r="Z2721" s="1">
        <v>3121</v>
      </c>
      <c r="AA2721" t="s">
        <v>348</v>
      </c>
      <c r="AB2721" t="s">
        <v>692</v>
      </c>
      <c r="AC2721">
        <v>21.7</v>
      </c>
      <c r="AD2721">
        <v>1.45</v>
      </c>
      <c r="AE2721">
        <v>0</v>
      </c>
      <c r="AF2721">
        <v>1.6</v>
      </c>
      <c r="AG2721" s="1">
        <v>3100</v>
      </c>
      <c r="AH2721" s="36">
        <v>1668</v>
      </c>
      <c r="AI2721">
        <v>200</v>
      </c>
      <c r="AJ2721" s="36">
        <v>1652</v>
      </c>
      <c r="AK2721">
        <v>500</v>
      </c>
      <c r="AL2721" s="2">
        <v>0.54583333333333328</v>
      </c>
      <c r="AM2721" s="3">
        <v>46248</v>
      </c>
      <c r="AN2721" t="s">
        <v>350</v>
      </c>
      <c r="AO2721" t="s">
        <v>351</v>
      </c>
    </row>
    <row r="2722" spans="1:41">
      <c r="A2722" s="8">
        <v>46233</v>
      </c>
      <c r="B2722" s="67">
        <v>3947.16</v>
      </c>
      <c r="C2722" s="67">
        <v>-0.68</v>
      </c>
      <c r="D2722" s="67">
        <v>61860</v>
      </c>
      <c r="E2722" s="67">
        <v>-0.94</v>
      </c>
      <c r="F2722" s="69">
        <v>4100</v>
      </c>
      <c r="G2722" t="s">
        <v>43</v>
      </c>
      <c r="H2722">
        <v>0</v>
      </c>
      <c r="I2722" t="s">
        <v>314</v>
      </c>
      <c r="J2722" t="s">
        <v>289</v>
      </c>
      <c r="K2722" t="s">
        <v>295</v>
      </c>
      <c r="L2722" s="36">
        <v>1313</v>
      </c>
      <c r="M2722">
        <v>55</v>
      </c>
      <c r="N2722" s="66">
        <v>4.3700000000000003E-2</v>
      </c>
      <c r="O2722" s="36">
        <v>1258</v>
      </c>
      <c r="P2722" s="66">
        <v>4.3700000000000003E-2</v>
      </c>
      <c r="Q2722" s="36">
        <v>1275</v>
      </c>
      <c r="R2722" s="36">
        <v>1323</v>
      </c>
      <c r="S2722" s="36">
        <v>1250</v>
      </c>
      <c r="T2722" s="66">
        <v>2.98E-2</v>
      </c>
      <c r="U2722" s="66">
        <v>7.6E-3</v>
      </c>
      <c r="V2722" s="66">
        <v>-7.4999999999999997E-3</v>
      </c>
      <c r="W2722" s="66">
        <v>5.04E-2</v>
      </c>
      <c r="X2722" s="1">
        <v>36000</v>
      </c>
      <c r="Y2722" s="1">
        <v>46580</v>
      </c>
      <c r="Z2722" s="1">
        <v>8008</v>
      </c>
      <c r="AA2722" t="s">
        <v>544</v>
      </c>
      <c r="AB2722" t="s">
        <v>353</v>
      </c>
      <c r="AC2722">
        <v>15.19</v>
      </c>
      <c r="AD2722">
        <v>0.84</v>
      </c>
      <c r="AE2722">
        <v>0</v>
      </c>
      <c r="AF2722" t="s">
        <v>230</v>
      </c>
      <c r="AG2722">
        <v>0</v>
      </c>
      <c r="AH2722" s="36">
        <v>1316</v>
      </c>
      <c r="AI2722">
        <v>400</v>
      </c>
      <c r="AJ2722" s="36">
        <v>1311</v>
      </c>
      <c r="AK2722">
        <v>200</v>
      </c>
      <c r="AL2722" s="2">
        <v>0.63541666666666663</v>
      </c>
      <c r="AM2722" s="3">
        <v>46241</v>
      </c>
      <c r="AN2722" t="s">
        <v>298</v>
      </c>
      <c r="AO2722" t="s">
        <v>335</v>
      </c>
    </row>
    <row r="2723" spans="1:41">
      <c r="A2723" s="8">
        <v>46233</v>
      </c>
      <c r="B2723" s="67">
        <v>3947.16</v>
      </c>
      <c r="C2723" s="67">
        <v>-0.68</v>
      </c>
      <c r="D2723" s="67">
        <v>61860</v>
      </c>
      <c r="E2723" s="67">
        <v>-0.94</v>
      </c>
      <c r="F2723" s="69">
        <v>4182</v>
      </c>
      <c r="G2723" t="s">
        <v>44</v>
      </c>
      <c r="H2723">
        <v>0</v>
      </c>
      <c r="I2723" t="s">
        <v>288</v>
      </c>
      <c r="J2723" t="s">
        <v>289</v>
      </c>
      <c r="K2723" t="s">
        <v>290</v>
      </c>
      <c r="L2723" s="36">
        <v>3851</v>
      </c>
      <c r="M2723">
        <v>31</v>
      </c>
      <c r="N2723" s="66">
        <v>8.0999999999999996E-3</v>
      </c>
      <c r="O2723" s="36">
        <v>3820</v>
      </c>
      <c r="P2723" s="66">
        <v>8.0999999999999996E-3</v>
      </c>
      <c r="Q2723" s="36">
        <v>3751</v>
      </c>
      <c r="R2723" s="36">
        <v>3970</v>
      </c>
      <c r="S2723" s="36">
        <v>3711</v>
      </c>
      <c r="T2723" s="66">
        <v>2.6599999999999999E-2</v>
      </c>
      <c r="U2723" s="66">
        <v>-0.01</v>
      </c>
      <c r="V2723" s="66">
        <v>-2.9899999999999999E-2</v>
      </c>
      <c r="W2723" s="66">
        <v>3.7699999999999997E-2</v>
      </c>
      <c r="X2723" s="1">
        <v>793600</v>
      </c>
      <c r="Y2723" s="1">
        <v>3064295</v>
      </c>
      <c r="Z2723" s="1">
        <v>815205</v>
      </c>
      <c r="AA2723" t="s">
        <v>678</v>
      </c>
      <c r="AB2723" t="s">
        <v>355</v>
      </c>
      <c r="AC2723">
        <v>16.32</v>
      </c>
      <c r="AD2723">
        <v>1.1599999999999999</v>
      </c>
      <c r="AE2723">
        <v>2.86</v>
      </c>
      <c r="AF2723" t="s">
        <v>230</v>
      </c>
      <c r="AG2723" s="1">
        <v>20500</v>
      </c>
      <c r="AH2723" s="36">
        <v>3852</v>
      </c>
      <c r="AI2723">
        <v>200</v>
      </c>
      <c r="AJ2723" s="36">
        <v>3850</v>
      </c>
      <c r="AK2723">
        <v>900</v>
      </c>
      <c r="AL2723" s="2">
        <v>0.63611111111111107</v>
      </c>
      <c r="AM2723" s="3">
        <v>46241</v>
      </c>
      <c r="AN2723" t="s">
        <v>298</v>
      </c>
      <c r="AO2723" t="s">
        <v>335</v>
      </c>
    </row>
    <row r="2724" spans="1:41">
      <c r="A2724" s="8">
        <v>46233</v>
      </c>
      <c r="B2724" s="67">
        <v>3947.16</v>
      </c>
      <c r="C2724" s="67">
        <v>-0.68</v>
      </c>
      <c r="D2724" s="67">
        <v>61860</v>
      </c>
      <c r="E2724" s="67">
        <v>-0.94</v>
      </c>
      <c r="F2724" s="69">
        <v>4188</v>
      </c>
      <c r="G2724" t="s">
        <v>45</v>
      </c>
      <c r="H2724">
        <v>0</v>
      </c>
      <c r="I2724" t="s">
        <v>288</v>
      </c>
      <c r="J2724" t="s">
        <v>289</v>
      </c>
      <c r="K2724" t="s">
        <v>295</v>
      </c>
      <c r="L2724" s="36">
        <v>1134</v>
      </c>
      <c r="M2724">
        <v>-21.5</v>
      </c>
      <c r="N2724" s="66">
        <v>-1.8599999999999998E-2</v>
      </c>
      <c r="O2724" s="36">
        <v>1155.5</v>
      </c>
      <c r="P2724" s="66">
        <v>-1.8599999999999998E-2</v>
      </c>
      <c r="Q2724" s="36">
        <v>1143.5</v>
      </c>
      <c r="R2724" s="36">
        <v>1156.5</v>
      </c>
      <c r="S2724" s="36">
        <v>1129</v>
      </c>
      <c r="T2724" s="66">
        <v>-8.3000000000000001E-3</v>
      </c>
      <c r="U2724" s="66">
        <v>-3.8999999999999998E-3</v>
      </c>
      <c r="V2724" s="66">
        <v>-1.9400000000000001E-2</v>
      </c>
      <c r="W2724" s="66">
        <v>4.4000000000000003E-3</v>
      </c>
      <c r="X2724" s="1">
        <v>3952500</v>
      </c>
      <c r="Y2724" s="1">
        <v>4511151</v>
      </c>
      <c r="Z2724" s="1">
        <v>1634623</v>
      </c>
      <c r="AA2724" t="s">
        <v>898</v>
      </c>
      <c r="AB2724" t="s">
        <v>357</v>
      </c>
      <c r="AC2724">
        <v>12.96</v>
      </c>
      <c r="AD2724">
        <v>0.87</v>
      </c>
      <c r="AE2724">
        <v>2.82</v>
      </c>
      <c r="AF2724" t="s">
        <v>230</v>
      </c>
      <c r="AG2724" s="1">
        <v>259400</v>
      </c>
      <c r="AH2724" s="36">
        <v>1134.5</v>
      </c>
      <c r="AI2724" s="1">
        <v>9200</v>
      </c>
      <c r="AJ2724" s="36">
        <v>1134</v>
      </c>
      <c r="AK2724" s="1">
        <v>1300</v>
      </c>
      <c r="AL2724" s="2">
        <v>0.63611111111111107</v>
      </c>
      <c r="AM2724" s="3">
        <v>46234</v>
      </c>
      <c r="AN2724" t="s">
        <v>298</v>
      </c>
      <c r="AO2724" t="s">
        <v>335</v>
      </c>
    </row>
    <row r="2725" spans="1:41">
      <c r="A2725" s="8">
        <v>46233</v>
      </c>
      <c r="B2725" s="67">
        <v>3947.16</v>
      </c>
      <c r="C2725" s="67">
        <v>-0.68</v>
      </c>
      <c r="D2725" s="67">
        <v>61860</v>
      </c>
      <c r="E2725" s="67">
        <v>-0.94</v>
      </c>
      <c r="F2725" s="69">
        <v>4220</v>
      </c>
      <c r="G2725" t="s">
        <v>46</v>
      </c>
      <c r="H2725">
        <v>0</v>
      </c>
      <c r="I2725" t="s">
        <v>288</v>
      </c>
      <c r="J2725" t="s">
        <v>289</v>
      </c>
      <c r="K2725" t="s">
        <v>295</v>
      </c>
      <c r="L2725" s="36">
        <v>1808</v>
      </c>
      <c r="M2725">
        <v>21</v>
      </c>
      <c r="N2725" s="66">
        <v>1.18E-2</v>
      </c>
      <c r="O2725" s="36">
        <v>1787</v>
      </c>
      <c r="P2725" s="66">
        <v>1.17E-2</v>
      </c>
      <c r="Q2725" s="36">
        <v>1766</v>
      </c>
      <c r="R2725" s="36">
        <v>1841</v>
      </c>
      <c r="S2725" s="36">
        <v>1754</v>
      </c>
      <c r="T2725" s="66">
        <v>2.3699999999999999E-2</v>
      </c>
      <c r="U2725" s="66">
        <v>-8.6999999999999994E-3</v>
      </c>
      <c r="V2725" s="66">
        <v>-1.7899999999999999E-2</v>
      </c>
      <c r="W2725" s="66">
        <v>3.0700000000000002E-2</v>
      </c>
      <c r="X2725" s="1">
        <v>103200</v>
      </c>
      <c r="Y2725" s="1">
        <v>186416</v>
      </c>
      <c r="Z2725" s="1">
        <v>92704</v>
      </c>
      <c r="AA2725" t="s">
        <v>790</v>
      </c>
      <c r="AB2725" t="s">
        <v>578</v>
      </c>
      <c r="AC2725">
        <v>12.65</v>
      </c>
      <c r="AD2725">
        <v>1.27</v>
      </c>
      <c r="AE2725">
        <v>2.99</v>
      </c>
      <c r="AF2725" t="s">
        <v>230</v>
      </c>
      <c r="AG2725">
        <v>600</v>
      </c>
      <c r="AH2725" s="36">
        <v>1809</v>
      </c>
      <c r="AI2725">
        <v>400</v>
      </c>
      <c r="AJ2725" s="36">
        <v>1807</v>
      </c>
      <c r="AK2725">
        <v>100</v>
      </c>
      <c r="AL2725" s="2">
        <v>0.63611111111111107</v>
      </c>
      <c r="AM2725" s="3">
        <v>46234</v>
      </c>
      <c r="AN2725" t="s">
        <v>298</v>
      </c>
      <c r="AO2725" t="s">
        <v>335</v>
      </c>
    </row>
    <row r="2726" spans="1:41">
      <c r="A2726" s="8">
        <v>46233</v>
      </c>
      <c r="B2726" s="67">
        <v>3947.16</v>
      </c>
      <c r="C2726" s="67">
        <v>-0.68</v>
      </c>
      <c r="D2726" s="67">
        <v>61860</v>
      </c>
      <c r="E2726" s="67">
        <v>-0.94</v>
      </c>
      <c r="F2726" s="69">
        <v>4334</v>
      </c>
      <c r="G2726" t="s">
        <v>47</v>
      </c>
      <c r="H2726">
        <v>0</v>
      </c>
      <c r="I2726" t="s">
        <v>314</v>
      </c>
      <c r="J2726" t="s">
        <v>323</v>
      </c>
      <c r="K2726" t="s">
        <v>290</v>
      </c>
      <c r="L2726">
        <v>377</v>
      </c>
      <c r="M2726">
        <v>2</v>
      </c>
      <c r="N2726" s="66">
        <v>5.3E-3</v>
      </c>
      <c r="O2726">
        <v>375</v>
      </c>
      <c r="P2726" s="66">
        <v>5.3E-3</v>
      </c>
      <c r="Q2726">
        <v>374</v>
      </c>
      <c r="R2726">
        <v>378</v>
      </c>
      <c r="S2726">
        <v>374</v>
      </c>
      <c r="T2726" s="66">
        <v>8.0000000000000002E-3</v>
      </c>
      <c r="U2726" s="66">
        <v>0</v>
      </c>
      <c r="V2726" s="66">
        <v>-2.5999999999999999E-3</v>
      </c>
      <c r="W2726" s="66">
        <v>8.0000000000000002E-3</v>
      </c>
      <c r="X2726" s="1">
        <v>4000</v>
      </c>
      <c r="Y2726" s="1">
        <v>1505</v>
      </c>
      <c r="Z2726" s="1">
        <v>4183</v>
      </c>
      <c r="AA2726" t="s">
        <v>360</v>
      </c>
      <c r="AB2726" t="s">
        <v>693</v>
      </c>
      <c r="AC2726">
        <v>11.32</v>
      </c>
      <c r="AD2726">
        <v>1.24</v>
      </c>
      <c r="AE2726">
        <v>2.65</v>
      </c>
      <c r="AF2726">
        <v>0.1</v>
      </c>
      <c r="AG2726">
        <v>300</v>
      </c>
      <c r="AH2726">
        <v>378</v>
      </c>
      <c r="AI2726">
        <v>100</v>
      </c>
      <c r="AJ2726">
        <v>377</v>
      </c>
      <c r="AK2726">
        <v>500</v>
      </c>
      <c r="AL2726" s="2">
        <v>0.57708333333333328</v>
      </c>
      <c r="AN2726" t="s">
        <v>306</v>
      </c>
      <c r="AO2726" t="s">
        <v>351</v>
      </c>
    </row>
    <row r="2727" spans="1:41">
      <c r="A2727" s="8">
        <v>46233</v>
      </c>
      <c r="B2727" s="67">
        <v>3947.16</v>
      </c>
      <c r="C2727" s="67">
        <v>-0.68</v>
      </c>
      <c r="D2727" s="67">
        <v>61860</v>
      </c>
      <c r="E2727" s="67">
        <v>-0.94</v>
      </c>
      <c r="F2727" s="69">
        <v>4523</v>
      </c>
      <c r="G2727" t="s">
        <v>48</v>
      </c>
      <c r="H2727">
        <v>0</v>
      </c>
      <c r="I2727" t="s">
        <v>288</v>
      </c>
      <c r="J2727" t="s">
        <v>289</v>
      </c>
      <c r="K2727" t="s">
        <v>290</v>
      </c>
      <c r="L2727" s="36">
        <v>5005</v>
      </c>
      <c r="M2727">
        <v>-105</v>
      </c>
      <c r="N2727" s="66">
        <v>-2.0500000000000001E-2</v>
      </c>
      <c r="O2727" s="36">
        <v>5110</v>
      </c>
      <c r="P2727" s="66">
        <v>-2.0500000000000001E-2</v>
      </c>
      <c r="Q2727" s="36">
        <v>5057</v>
      </c>
      <c r="R2727" s="36">
        <v>5132</v>
      </c>
      <c r="S2727" s="36">
        <v>4897</v>
      </c>
      <c r="T2727" s="66">
        <v>-1.0200000000000001E-2</v>
      </c>
      <c r="U2727" s="66">
        <v>1.9099999999999999E-2</v>
      </c>
      <c r="V2727" s="66">
        <v>-2.47E-2</v>
      </c>
      <c r="W2727" s="66">
        <v>2.1999999999999999E-2</v>
      </c>
      <c r="X2727" s="1">
        <v>1472800</v>
      </c>
      <c r="Y2727" s="1">
        <v>7333132</v>
      </c>
      <c r="Z2727" s="1">
        <v>1459703</v>
      </c>
      <c r="AA2727" t="s">
        <v>362</v>
      </c>
      <c r="AB2727" t="s">
        <v>631</v>
      </c>
      <c r="AC2727">
        <v>27.02</v>
      </c>
      <c r="AD2727">
        <v>1.56</v>
      </c>
      <c r="AE2727">
        <v>3.2</v>
      </c>
      <c r="AF2727" t="s">
        <v>230</v>
      </c>
      <c r="AG2727" s="1">
        <v>66600</v>
      </c>
      <c r="AH2727" s="36">
        <v>5005</v>
      </c>
      <c r="AI2727">
        <v>500</v>
      </c>
      <c r="AJ2727" s="36">
        <v>5002</v>
      </c>
      <c r="AK2727">
        <v>700</v>
      </c>
      <c r="AL2727" s="2">
        <v>0.63611111111111107</v>
      </c>
      <c r="AM2727" s="3">
        <v>46237</v>
      </c>
      <c r="AN2727" t="s">
        <v>298</v>
      </c>
      <c r="AO2727" t="s">
        <v>364</v>
      </c>
    </row>
    <row r="2728" spans="1:41">
      <c r="A2728" s="8">
        <v>46233</v>
      </c>
      <c r="B2728" s="67">
        <v>3947.16</v>
      </c>
      <c r="C2728" s="67">
        <v>-0.68</v>
      </c>
      <c r="D2728" s="67">
        <v>61860</v>
      </c>
      <c r="E2728" s="67">
        <v>-0.94</v>
      </c>
      <c r="F2728" s="69">
        <v>4528</v>
      </c>
      <c r="G2728" t="s">
        <v>49</v>
      </c>
      <c r="H2728">
        <v>0</v>
      </c>
      <c r="I2728" t="s">
        <v>288</v>
      </c>
      <c r="J2728" t="s">
        <v>289</v>
      </c>
      <c r="K2728" t="s">
        <v>295</v>
      </c>
      <c r="L2728" s="36">
        <v>2443.5</v>
      </c>
      <c r="M2728">
        <v>-48</v>
      </c>
      <c r="N2728" s="66">
        <v>-1.9300000000000001E-2</v>
      </c>
      <c r="O2728" s="36">
        <v>2491.5</v>
      </c>
      <c r="P2728" s="66">
        <v>-1.9199999999999998E-2</v>
      </c>
      <c r="Q2728" s="36">
        <v>2479.5</v>
      </c>
      <c r="R2728" s="36">
        <v>2482</v>
      </c>
      <c r="S2728" s="36">
        <v>2404</v>
      </c>
      <c r="T2728" s="66">
        <v>-1.4500000000000001E-2</v>
      </c>
      <c r="U2728" s="66">
        <v>8.9999999999999993E-3</v>
      </c>
      <c r="V2728" s="66">
        <v>-1.55E-2</v>
      </c>
      <c r="W2728" s="66">
        <v>1.6400000000000001E-2</v>
      </c>
      <c r="X2728" s="1">
        <v>956000</v>
      </c>
      <c r="Y2728" s="1">
        <v>2325464</v>
      </c>
      <c r="Z2728" s="1">
        <v>1218555</v>
      </c>
      <c r="AA2728" t="s">
        <v>365</v>
      </c>
      <c r="AB2728" t="s">
        <v>580</v>
      </c>
      <c r="AC2728">
        <v>16.18</v>
      </c>
      <c r="AD2728">
        <v>1.34</v>
      </c>
      <c r="AE2728">
        <v>3.27</v>
      </c>
      <c r="AF2728" t="s">
        <v>230</v>
      </c>
      <c r="AG2728" s="1">
        <v>58300</v>
      </c>
      <c r="AH2728" s="36">
        <v>2444</v>
      </c>
      <c r="AI2728">
        <v>500</v>
      </c>
      <c r="AJ2728" s="36">
        <v>2443</v>
      </c>
      <c r="AK2728">
        <v>400</v>
      </c>
      <c r="AL2728" s="2">
        <v>0.63611111111111107</v>
      </c>
      <c r="AM2728" s="3">
        <v>46234</v>
      </c>
      <c r="AN2728" t="s">
        <v>298</v>
      </c>
      <c r="AO2728" t="s">
        <v>364</v>
      </c>
    </row>
    <row r="2729" spans="1:41">
      <c r="A2729" s="8">
        <v>46233</v>
      </c>
      <c r="B2729" s="67">
        <v>3947.16</v>
      </c>
      <c r="C2729" s="67">
        <v>-0.68</v>
      </c>
      <c r="D2729" s="67">
        <v>61860</v>
      </c>
      <c r="E2729" s="67">
        <v>-0.94</v>
      </c>
      <c r="F2729" s="69">
        <v>4661</v>
      </c>
      <c r="G2729" t="s">
        <v>50</v>
      </c>
      <c r="H2729">
        <v>0</v>
      </c>
      <c r="I2729" t="s">
        <v>288</v>
      </c>
      <c r="J2729" t="s">
        <v>289</v>
      </c>
      <c r="K2729" t="s">
        <v>290</v>
      </c>
      <c r="L2729" s="36">
        <v>2924.5</v>
      </c>
      <c r="M2729">
        <v>-105.5</v>
      </c>
      <c r="N2729" s="66">
        <v>-3.4799999999999998E-2</v>
      </c>
      <c r="O2729" s="36">
        <v>3030</v>
      </c>
      <c r="P2729" s="66">
        <v>-3.4799999999999998E-2</v>
      </c>
      <c r="Q2729" s="36">
        <v>3033</v>
      </c>
      <c r="R2729" s="36">
        <v>3065</v>
      </c>
      <c r="S2729" s="36">
        <v>2908</v>
      </c>
      <c r="T2729" s="66">
        <v>-3.5700000000000003E-2</v>
      </c>
      <c r="U2729" s="66">
        <v>3.8999999999999998E-3</v>
      </c>
      <c r="V2729" s="66">
        <v>-4.58E-2</v>
      </c>
      <c r="W2729" s="66">
        <v>5.5999999999999999E-3</v>
      </c>
      <c r="X2729" s="1">
        <v>8024200</v>
      </c>
      <c r="Y2729" s="1">
        <v>23671889</v>
      </c>
      <c r="Z2729" s="1">
        <v>5265418</v>
      </c>
      <c r="AA2729" t="s">
        <v>932</v>
      </c>
      <c r="AB2729" t="s">
        <v>368</v>
      </c>
      <c r="AC2729">
        <v>40.950000000000003</v>
      </c>
      <c r="AD2729">
        <v>4.3499999999999996</v>
      </c>
      <c r="AE2729">
        <v>0.55000000000000004</v>
      </c>
      <c r="AF2729" t="s">
        <v>230</v>
      </c>
      <c r="AG2729" s="1">
        <v>80000</v>
      </c>
      <c r="AH2729" s="36">
        <v>2924.5</v>
      </c>
      <c r="AI2729">
        <v>700</v>
      </c>
      <c r="AJ2729" s="36">
        <v>2923.5</v>
      </c>
      <c r="AK2729" s="1">
        <v>4400</v>
      </c>
      <c r="AL2729" s="2">
        <v>0.63611111111111107</v>
      </c>
      <c r="AM2729" s="3">
        <v>46233</v>
      </c>
      <c r="AN2729" t="s">
        <v>298</v>
      </c>
      <c r="AO2729" t="s">
        <v>313</v>
      </c>
    </row>
    <row r="2730" spans="1:41">
      <c r="A2730" s="8">
        <v>46233</v>
      </c>
      <c r="B2730" s="67">
        <v>3947.16</v>
      </c>
      <c r="C2730" s="67">
        <v>-0.68</v>
      </c>
      <c r="D2730" s="67">
        <v>61860</v>
      </c>
      <c r="E2730" s="67">
        <v>-0.94</v>
      </c>
      <c r="F2730" s="69">
        <v>5020</v>
      </c>
      <c r="G2730" t="s">
        <v>51</v>
      </c>
      <c r="H2730">
        <v>0</v>
      </c>
      <c r="I2730" t="s">
        <v>288</v>
      </c>
      <c r="J2730" t="s">
        <v>289</v>
      </c>
      <c r="K2730" t="s">
        <v>295</v>
      </c>
      <c r="L2730" s="36">
        <v>1302.5</v>
      </c>
      <c r="M2730">
        <v>-8</v>
      </c>
      <c r="N2730" s="66">
        <v>-6.1000000000000004E-3</v>
      </c>
      <c r="O2730" s="36">
        <v>1310.5</v>
      </c>
      <c r="P2730" s="66">
        <v>-6.1000000000000004E-3</v>
      </c>
      <c r="Q2730" s="36">
        <v>1310</v>
      </c>
      <c r="R2730" s="36">
        <v>1323</v>
      </c>
      <c r="S2730" s="36">
        <v>1301.5</v>
      </c>
      <c r="T2730" s="66">
        <v>-5.7000000000000002E-3</v>
      </c>
      <c r="U2730" s="66">
        <v>-3.3999999999999998E-3</v>
      </c>
      <c r="V2730" s="66">
        <v>-1.54E-2</v>
      </c>
      <c r="W2730" s="66">
        <v>6.9999999999999999E-4</v>
      </c>
      <c r="X2730" s="1">
        <v>4323300</v>
      </c>
      <c r="Y2730" s="1">
        <v>5667842</v>
      </c>
      <c r="Z2730" s="1">
        <v>3525563</v>
      </c>
      <c r="AA2730" t="s">
        <v>369</v>
      </c>
      <c r="AB2730" t="s">
        <v>370</v>
      </c>
      <c r="AC2730">
        <v>8.36</v>
      </c>
      <c r="AD2730">
        <v>1.03</v>
      </c>
      <c r="AE2730">
        <v>2.61</v>
      </c>
      <c r="AF2730" t="s">
        <v>230</v>
      </c>
      <c r="AG2730" s="1">
        <v>274300</v>
      </c>
      <c r="AH2730" s="36">
        <v>1303</v>
      </c>
      <c r="AI2730" s="1">
        <v>4300</v>
      </c>
      <c r="AJ2730" s="36">
        <v>1302</v>
      </c>
      <c r="AK2730" s="1">
        <v>4700</v>
      </c>
      <c r="AL2730" s="2">
        <v>0.63611111111111107</v>
      </c>
      <c r="AM2730" s="3">
        <v>46241</v>
      </c>
      <c r="AN2730" t="s">
        <v>298</v>
      </c>
      <c r="AO2730" t="s">
        <v>371</v>
      </c>
    </row>
    <row r="2731" spans="1:41">
      <c r="A2731" s="8">
        <v>46233</v>
      </c>
      <c r="B2731" s="67">
        <v>3947.16</v>
      </c>
      <c r="C2731" s="67">
        <v>-0.68</v>
      </c>
      <c r="D2731" s="67">
        <v>61860</v>
      </c>
      <c r="E2731" s="67">
        <v>-0.94</v>
      </c>
      <c r="F2731" s="69">
        <v>5201</v>
      </c>
      <c r="G2731" t="s">
        <v>52</v>
      </c>
      <c r="H2731">
        <v>0</v>
      </c>
      <c r="I2731" t="s">
        <v>288</v>
      </c>
      <c r="J2731" t="s">
        <v>289</v>
      </c>
      <c r="K2731" t="s">
        <v>290</v>
      </c>
      <c r="L2731" s="36">
        <v>5971</v>
      </c>
      <c r="M2731">
        <v>-89</v>
      </c>
      <c r="N2731" s="66">
        <v>-1.47E-2</v>
      </c>
      <c r="O2731" s="36">
        <v>6060</v>
      </c>
      <c r="P2731" s="66">
        <v>-1.46E-2</v>
      </c>
      <c r="Q2731" s="36">
        <v>6000</v>
      </c>
      <c r="R2731" s="36">
        <v>6090</v>
      </c>
      <c r="S2731" s="36">
        <v>5948</v>
      </c>
      <c r="T2731" s="66">
        <v>-4.7999999999999996E-3</v>
      </c>
      <c r="U2731" s="66">
        <v>-9.1000000000000004E-3</v>
      </c>
      <c r="V2731" s="66">
        <v>-1.95E-2</v>
      </c>
      <c r="W2731" s="66">
        <v>3.8E-3</v>
      </c>
      <c r="X2731" s="1">
        <v>893900</v>
      </c>
      <c r="Y2731" s="1">
        <v>5372358</v>
      </c>
      <c r="Z2731" s="1">
        <v>1298302</v>
      </c>
      <c r="AA2731" t="s">
        <v>581</v>
      </c>
      <c r="AB2731" t="s">
        <v>373</v>
      </c>
      <c r="AC2731">
        <v>16.47</v>
      </c>
      <c r="AD2731">
        <v>0.85</v>
      </c>
      <c r="AE2731">
        <v>3.52</v>
      </c>
      <c r="AF2731" t="s">
        <v>230</v>
      </c>
      <c r="AG2731" s="1">
        <v>58700</v>
      </c>
      <c r="AH2731" s="36">
        <v>5971</v>
      </c>
      <c r="AI2731">
        <v>700</v>
      </c>
      <c r="AJ2731" s="36">
        <v>5970</v>
      </c>
      <c r="AK2731">
        <v>900</v>
      </c>
      <c r="AL2731" s="2">
        <v>0.63611111111111107</v>
      </c>
      <c r="AM2731" s="3">
        <v>46238</v>
      </c>
      <c r="AN2731" t="s">
        <v>293</v>
      </c>
      <c r="AO2731" t="s">
        <v>341</v>
      </c>
    </row>
    <row r="2732" spans="1:41">
      <c r="A2732" s="8">
        <v>46233</v>
      </c>
      <c r="B2732" s="67">
        <v>3947.16</v>
      </c>
      <c r="C2732" s="67">
        <v>-0.68</v>
      </c>
      <c r="D2732" s="67">
        <v>61860</v>
      </c>
      <c r="E2732" s="67">
        <v>-0.94</v>
      </c>
      <c r="F2732" s="69">
        <v>5302</v>
      </c>
      <c r="G2732" t="s">
        <v>53</v>
      </c>
      <c r="H2732">
        <v>0</v>
      </c>
      <c r="I2732" t="s">
        <v>288</v>
      </c>
      <c r="J2732" t="s">
        <v>289</v>
      </c>
      <c r="K2732" t="s">
        <v>290</v>
      </c>
      <c r="L2732" s="36">
        <v>4710</v>
      </c>
      <c r="M2732">
        <v>10</v>
      </c>
      <c r="N2732" s="66">
        <v>2.0999999999999999E-3</v>
      </c>
      <c r="O2732" s="36">
        <v>4700</v>
      </c>
      <c r="P2732" s="66">
        <v>2.0999999999999999E-3</v>
      </c>
      <c r="Q2732" s="36">
        <v>4650</v>
      </c>
      <c r="R2732" s="36">
        <v>4720</v>
      </c>
      <c r="S2732" s="36">
        <v>4630</v>
      </c>
      <c r="T2732" s="66">
        <v>1.29E-2</v>
      </c>
      <c r="U2732" s="66">
        <v>4.1999999999999997E-3</v>
      </c>
      <c r="V2732" s="66">
        <v>-2.0999999999999999E-3</v>
      </c>
      <c r="W2732" s="66">
        <v>1.72E-2</v>
      </c>
      <c r="X2732" s="1">
        <v>51600</v>
      </c>
      <c r="Y2732" s="1">
        <v>242014</v>
      </c>
      <c r="Z2732" s="1">
        <v>55731</v>
      </c>
      <c r="AA2732" t="s">
        <v>374</v>
      </c>
      <c r="AB2732" t="s">
        <v>375</v>
      </c>
      <c r="AC2732">
        <v>18.89</v>
      </c>
      <c r="AD2732">
        <v>0.95</v>
      </c>
      <c r="AE2732">
        <v>4.25</v>
      </c>
      <c r="AF2732" t="s">
        <v>230</v>
      </c>
      <c r="AG2732" s="1">
        <v>12800</v>
      </c>
      <c r="AH2732" s="36">
        <v>4705</v>
      </c>
      <c r="AI2732">
        <v>900</v>
      </c>
      <c r="AJ2732" s="36">
        <v>4700</v>
      </c>
      <c r="AK2732">
        <v>300</v>
      </c>
      <c r="AL2732" s="2">
        <v>0.63611111111111107</v>
      </c>
      <c r="AM2732" s="3">
        <v>46244</v>
      </c>
      <c r="AN2732" t="s">
        <v>293</v>
      </c>
      <c r="AO2732" t="s">
        <v>341</v>
      </c>
    </row>
    <row r="2733" spans="1:41">
      <c r="A2733" s="8">
        <v>46233</v>
      </c>
      <c r="B2733" s="67">
        <v>3947.16</v>
      </c>
      <c r="C2733" s="67">
        <v>-0.68</v>
      </c>
      <c r="D2733" s="67">
        <v>61860</v>
      </c>
      <c r="E2733" s="67">
        <v>-0.94</v>
      </c>
      <c r="F2733" s="69">
        <v>5310</v>
      </c>
      <c r="G2733" t="s">
        <v>54</v>
      </c>
      <c r="H2733">
        <v>0</v>
      </c>
      <c r="I2733" t="s">
        <v>288</v>
      </c>
      <c r="J2733" t="s">
        <v>289</v>
      </c>
      <c r="K2733" t="s">
        <v>290</v>
      </c>
      <c r="L2733" s="36">
        <v>6040</v>
      </c>
      <c r="M2733">
        <v>10</v>
      </c>
      <c r="N2733" s="66">
        <v>1.6999999999999999E-3</v>
      </c>
      <c r="O2733" s="36">
        <v>6030</v>
      </c>
      <c r="P2733" s="66">
        <v>1.6000000000000001E-3</v>
      </c>
      <c r="Q2733" s="36">
        <v>5950</v>
      </c>
      <c r="R2733" s="36">
        <v>6180</v>
      </c>
      <c r="S2733" s="36">
        <v>5940</v>
      </c>
      <c r="T2733" s="66">
        <v>1.5100000000000001E-2</v>
      </c>
      <c r="U2733" s="66">
        <v>-1.46E-2</v>
      </c>
      <c r="V2733" s="66">
        <v>-2.2599999999999999E-2</v>
      </c>
      <c r="W2733" s="66">
        <v>1.6799999999999999E-2</v>
      </c>
      <c r="X2733" s="1">
        <v>89200</v>
      </c>
      <c r="Y2733" s="1">
        <v>541962</v>
      </c>
      <c r="Z2733" s="1">
        <v>126795</v>
      </c>
      <c r="AA2733" t="s">
        <v>662</v>
      </c>
      <c r="AB2733" t="s">
        <v>377</v>
      </c>
      <c r="AC2733">
        <v>25.85</v>
      </c>
      <c r="AD2733">
        <v>1.29</v>
      </c>
      <c r="AE2733">
        <v>2.4</v>
      </c>
      <c r="AF2733" t="s">
        <v>230</v>
      </c>
      <c r="AG2733" s="1">
        <v>4000</v>
      </c>
      <c r="AH2733" s="36">
        <v>6030</v>
      </c>
      <c r="AI2733">
        <v>400</v>
      </c>
      <c r="AJ2733" s="36">
        <v>6020</v>
      </c>
      <c r="AK2733">
        <v>800</v>
      </c>
      <c r="AL2733" s="2">
        <v>0.63541666666666663</v>
      </c>
      <c r="AM2733" s="3">
        <v>46241</v>
      </c>
      <c r="AN2733" t="s">
        <v>293</v>
      </c>
      <c r="AO2733" t="s">
        <v>341</v>
      </c>
    </row>
    <row r="2734" spans="1:41">
      <c r="A2734" s="8">
        <v>46233</v>
      </c>
      <c r="B2734" s="67">
        <v>3947.16</v>
      </c>
      <c r="C2734" s="67">
        <v>-0.68</v>
      </c>
      <c r="D2734" s="67">
        <v>61860</v>
      </c>
      <c r="E2734" s="67">
        <v>-0.94</v>
      </c>
      <c r="F2734" s="69">
        <v>5334</v>
      </c>
      <c r="G2734" t="s">
        <v>55</v>
      </c>
      <c r="H2734">
        <v>0</v>
      </c>
      <c r="I2734" t="s">
        <v>288</v>
      </c>
      <c r="J2734" t="s">
        <v>289</v>
      </c>
      <c r="K2734" t="s">
        <v>290</v>
      </c>
      <c r="L2734" s="36">
        <v>8866</v>
      </c>
      <c r="M2734">
        <v>-212</v>
      </c>
      <c r="N2734" s="66">
        <v>-2.3400000000000001E-2</v>
      </c>
      <c r="O2734" s="36">
        <v>9078</v>
      </c>
      <c r="P2734" s="66">
        <v>-2.3300000000000001E-2</v>
      </c>
      <c r="Q2734" s="36">
        <v>9020</v>
      </c>
      <c r="R2734" s="36">
        <v>9130</v>
      </c>
      <c r="S2734" s="36">
        <v>8854</v>
      </c>
      <c r="T2734" s="66">
        <v>-1.7000000000000001E-2</v>
      </c>
      <c r="U2734" s="66">
        <v>-1.46E-2</v>
      </c>
      <c r="V2734" s="66">
        <v>-2.8899999999999999E-2</v>
      </c>
      <c r="W2734" s="66">
        <v>1.2999999999999999E-3</v>
      </c>
      <c r="X2734" s="1">
        <v>888200</v>
      </c>
      <c r="Y2734" s="1">
        <v>7958310</v>
      </c>
      <c r="Z2734" s="1">
        <v>1766530</v>
      </c>
      <c r="AA2734" t="s">
        <v>709</v>
      </c>
      <c r="AB2734" t="s">
        <v>379</v>
      </c>
      <c r="AC2734">
        <v>16.43</v>
      </c>
      <c r="AD2734">
        <v>2.2599999999999998</v>
      </c>
      <c r="AE2734">
        <v>2.37</v>
      </c>
      <c r="AF2734" t="s">
        <v>230</v>
      </c>
      <c r="AG2734" s="1">
        <v>26400</v>
      </c>
      <c r="AH2734" s="36">
        <v>8868</v>
      </c>
      <c r="AI2734">
        <v>100</v>
      </c>
      <c r="AJ2734" s="36">
        <v>8863</v>
      </c>
      <c r="AK2734" s="1">
        <v>1000</v>
      </c>
      <c r="AL2734" s="2">
        <v>0.63611111111111107</v>
      </c>
      <c r="AM2734" s="3">
        <v>46234</v>
      </c>
      <c r="AN2734" t="s">
        <v>298</v>
      </c>
      <c r="AO2734" t="s">
        <v>341</v>
      </c>
    </row>
    <row r="2735" spans="1:41">
      <c r="A2735" s="8">
        <v>46233</v>
      </c>
      <c r="B2735" s="67">
        <v>3947.16</v>
      </c>
      <c r="C2735" s="67">
        <v>-0.68</v>
      </c>
      <c r="D2735" s="67">
        <v>61860</v>
      </c>
      <c r="E2735" s="67">
        <v>-0.94</v>
      </c>
      <c r="F2735" s="69">
        <v>5706</v>
      </c>
      <c r="G2735" t="s">
        <v>56</v>
      </c>
      <c r="H2735">
        <v>0</v>
      </c>
      <c r="I2735" t="s">
        <v>288</v>
      </c>
      <c r="J2735" t="s">
        <v>289</v>
      </c>
      <c r="K2735" t="s">
        <v>290</v>
      </c>
      <c r="L2735" s="36">
        <v>26900</v>
      </c>
      <c r="M2735" s="36">
        <v>1235</v>
      </c>
      <c r="N2735" s="66">
        <v>4.8099999999999997E-2</v>
      </c>
      <c r="O2735" s="36">
        <v>25665</v>
      </c>
      <c r="P2735" s="66">
        <v>4.8099999999999997E-2</v>
      </c>
      <c r="Q2735" s="36">
        <v>25670</v>
      </c>
      <c r="R2735" s="36">
        <v>28080</v>
      </c>
      <c r="S2735" s="36">
        <v>24950</v>
      </c>
      <c r="T2735" s="66">
        <v>4.7899999999999998E-2</v>
      </c>
      <c r="U2735" s="66">
        <v>-1.46E-2</v>
      </c>
      <c r="V2735" s="66">
        <v>-4.2000000000000003E-2</v>
      </c>
      <c r="W2735" s="66">
        <v>7.8100000000000003E-2</v>
      </c>
      <c r="X2735" s="1">
        <v>1461500</v>
      </c>
      <c r="Y2735" s="1">
        <v>39554861</v>
      </c>
      <c r="Z2735" s="1">
        <v>1544475</v>
      </c>
      <c r="AA2735" t="s">
        <v>521</v>
      </c>
      <c r="AB2735" t="s">
        <v>381</v>
      </c>
      <c r="AC2735">
        <v>20.52</v>
      </c>
      <c r="AD2735">
        <v>3.73</v>
      </c>
      <c r="AE2735">
        <v>1.04</v>
      </c>
      <c r="AF2735" t="s">
        <v>230</v>
      </c>
      <c r="AG2735" s="1">
        <v>4200</v>
      </c>
      <c r="AH2735" s="36">
        <v>26910</v>
      </c>
      <c r="AI2735">
        <v>400</v>
      </c>
      <c r="AJ2735" s="36">
        <v>26890</v>
      </c>
      <c r="AK2735">
        <v>300</v>
      </c>
      <c r="AL2735" s="2">
        <v>0.63611111111111107</v>
      </c>
      <c r="AM2735" s="3">
        <v>46241</v>
      </c>
      <c r="AN2735" t="s">
        <v>298</v>
      </c>
      <c r="AO2735" t="s">
        <v>382</v>
      </c>
    </row>
    <row r="2736" spans="1:41">
      <c r="A2736" s="8">
        <v>46233</v>
      </c>
      <c r="B2736" s="67">
        <v>3947.16</v>
      </c>
      <c r="C2736" s="67">
        <v>-0.68</v>
      </c>
      <c r="D2736" s="67">
        <v>61860</v>
      </c>
      <c r="E2736" s="67">
        <v>-0.94</v>
      </c>
      <c r="F2736" s="69">
        <v>5711</v>
      </c>
      <c r="G2736" t="s">
        <v>57</v>
      </c>
      <c r="H2736">
        <v>0</v>
      </c>
      <c r="I2736" t="s">
        <v>288</v>
      </c>
      <c r="J2736" t="s">
        <v>289</v>
      </c>
      <c r="K2736" t="s">
        <v>295</v>
      </c>
      <c r="L2736" s="36">
        <v>3948</v>
      </c>
      <c r="M2736">
        <v>4</v>
      </c>
      <c r="N2736" s="66">
        <v>1E-3</v>
      </c>
      <c r="O2736" s="36">
        <v>3944</v>
      </c>
      <c r="P2736" s="66">
        <v>1E-3</v>
      </c>
      <c r="Q2736" s="36">
        <v>3906</v>
      </c>
      <c r="R2736" s="36">
        <v>4026</v>
      </c>
      <c r="S2736" s="36">
        <v>3894</v>
      </c>
      <c r="T2736" s="66">
        <v>1.0699999999999999E-2</v>
      </c>
      <c r="U2736" s="66">
        <v>-3.5000000000000001E-3</v>
      </c>
      <c r="V2736" s="66">
        <v>-1.9300000000000001E-2</v>
      </c>
      <c r="W2736" s="66">
        <v>1.38E-2</v>
      </c>
      <c r="X2736" s="1">
        <v>787800</v>
      </c>
      <c r="Y2736" s="1">
        <v>3120354</v>
      </c>
      <c r="Z2736" s="1">
        <v>519120</v>
      </c>
      <c r="AA2736" t="s">
        <v>383</v>
      </c>
      <c r="AB2736" t="s">
        <v>384</v>
      </c>
      <c r="AC2736">
        <v>10.52</v>
      </c>
      <c r="AD2736">
        <v>0.7</v>
      </c>
      <c r="AE2736">
        <v>2.94</v>
      </c>
      <c r="AF2736" t="s">
        <v>230</v>
      </c>
      <c r="AG2736" s="1">
        <v>24200</v>
      </c>
      <c r="AH2736" s="36">
        <v>3952</v>
      </c>
      <c r="AI2736" s="1">
        <v>1500</v>
      </c>
      <c r="AJ2736" s="36">
        <v>3948</v>
      </c>
      <c r="AK2736">
        <v>600</v>
      </c>
      <c r="AL2736" s="2">
        <v>0.63611111111111107</v>
      </c>
      <c r="AM2736" s="3">
        <v>46240</v>
      </c>
      <c r="AN2736" t="s">
        <v>298</v>
      </c>
      <c r="AO2736" t="s">
        <v>382</v>
      </c>
    </row>
    <row r="2737" spans="1:41">
      <c r="A2737" s="8">
        <v>46233</v>
      </c>
      <c r="B2737" s="67">
        <v>3947.16</v>
      </c>
      <c r="C2737" s="67">
        <v>-0.68</v>
      </c>
      <c r="D2737" s="67">
        <v>61860</v>
      </c>
      <c r="E2737" s="67">
        <v>-0.94</v>
      </c>
      <c r="F2737" s="69">
        <v>5713</v>
      </c>
      <c r="G2737" t="s">
        <v>58</v>
      </c>
      <c r="H2737">
        <v>0</v>
      </c>
      <c r="I2737" t="s">
        <v>288</v>
      </c>
      <c r="J2737" t="s">
        <v>289</v>
      </c>
      <c r="K2737" t="s">
        <v>295</v>
      </c>
      <c r="L2737" s="36">
        <v>7372</v>
      </c>
      <c r="M2737">
        <v>57</v>
      </c>
      <c r="N2737" s="66">
        <v>7.7999999999999996E-3</v>
      </c>
      <c r="O2737" s="36">
        <v>7315</v>
      </c>
      <c r="P2737" s="66">
        <v>7.7000000000000002E-3</v>
      </c>
      <c r="Q2737" s="36">
        <v>7224</v>
      </c>
      <c r="R2737" s="36">
        <v>7502</v>
      </c>
      <c r="S2737" s="36">
        <v>7134</v>
      </c>
      <c r="T2737" s="66">
        <v>2.0400000000000001E-2</v>
      </c>
      <c r="U2737" s="66">
        <v>-3.3E-3</v>
      </c>
      <c r="V2737" s="66">
        <v>-1.7299999999999999E-2</v>
      </c>
      <c r="W2737" s="66">
        <v>3.3300000000000003E-2</v>
      </c>
      <c r="X2737" s="1">
        <v>2269500</v>
      </c>
      <c r="Y2737" s="1">
        <v>16693632</v>
      </c>
      <c r="Z2737" s="1">
        <v>2143880</v>
      </c>
      <c r="AA2737" t="s">
        <v>385</v>
      </c>
      <c r="AB2737" t="s">
        <v>386</v>
      </c>
      <c r="AC2737">
        <v>13.19</v>
      </c>
      <c r="AD2737">
        <v>0.96</v>
      </c>
      <c r="AE2737">
        <v>2.81</v>
      </c>
      <c r="AF2737" t="s">
        <v>230</v>
      </c>
      <c r="AG2737" s="1">
        <v>44700</v>
      </c>
      <c r="AH2737" s="36">
        <v>7374</v>
      </c>
      <c r="AI2737">
        <v>100</v>
      </c>
      <c r="AJ2737" s="36">
        <v>7371</v>
      </c>
      <c r="AK2737">
        <v>200</v>
      </c>
      <c r="AL2737" s="2">
        <v>0.63611111111111107</v>
      </c>
      <c r="AM2737" s="3">
        <v>46244</v>
      </c>
      <c r="AN2737" t="s">
        <v>298</v>
      </c>
      <c r="AO2737" t="s">
        <v>382</v>
      </c>
    </row>
    <row r="2738" spans="1:41">
      <c r="A2738" s="8">
        <v>46233</v>
      </c>
      <c r="B2738" s="67">
        <v>3947.16</v>
      </c>
      <c r="C2738" s="67">
        <v>-0.68</v>
      </c>
      <c r="D2738" s="67">
        <v>61860</v>
      </c>
      <c r="E2738" s="67">
        <v>-0.94</v>
      </c>
      <c r="F2738" s="69">
        <v>5802</v>
      </c>
      <c r="G2738" t="s">
        <v>59</v>
      </c>
      <c r="H2738">
        <v>0</v>
      </c>
      <c r="I2738" t="s">
        <v>288</v>
      </c>
      <c r="J2738" t="s">
        <v>289</v>
      </c>
      <c r="K2738" t="s">
        <v>295</v>
      </c>
      <c r="L2738" s="36">
        <v>2086.5</v>
      </c>
      <c r="M2738">
        <v>14.5</v>
      </c>
      <c r="N2738" s="66">
        <v>7.0000000000000001E-3</v>
      </c>
      <c r="O2738" s="36">
        <v>2072</v>
      </c>
      <c r="P2738" s="66">
        <v>6.8999999999999999E-3</v>
      </c>
      <c r="Q2738" s="36">
        <v>2040.5</v>
      </c>
      <c r="R2738" s="36">
        <v>2175.5</v>
      </c>
      <c r="S2738" s="36">
        <v>2013</v>
      </c>
      <c r="T2738" s="66">
        <v>2.2499999999999999E-2</v>
      </c>
      <c r="U2738" s="66">
        <v>-4.0000000000000001E-3</v>
      </c>
      <c r="V2738" s="66">
        <v>-4.0899999999999999E-2</v>
      </c>
      <c r="W2738" s="66">
        <v>3.6499999999999998E-2</v>
      </c>
      <c r="X2738" s="1">
        <v>21043700</v>
      </c>
      <c r="Y2738" s="1">
        <v>44403825</v>
      </c>
      <c r="Z2738" s="1">
        <v>6626228</v>
      </c>
      <c r="AA2738" t="s">
        <v>694</v>
      </c>
      <c r="AB2738" t="s">
        <v>933</v>
      </c>
      <c r="AC2738">
        <v>20.02</v>
      </c>
      <c r="AD2738">
        <v>2.37</v>
      </c>
      <c r="AE2738">
        <v>1.87</v>
      </c>
      <c r="AF2738" t="s">
        <v>230</v>
      </c>
      <c r="AG2738" s="1">
        <v>162200</v>
      </c>
      <c r="AH2738" s="36">
        <v>2087</v>
      </c>
      <c r="AI2738" s="1">
        <v>1000</v>
      </c>
      <c r="AJ2738" s="36">
        <v>2086.5</v>
      </c>
      <c r="AK2738" s="1">
        <v>1000</v>
      </c>
      <c r="AL2738" s="2">
        <v>0.63611111111111107</v>
      </c>
      <c r="AM2738" s="3">
        <v>46234</v>
      </c>
      <c r="AN2738" t="s">
        <v>298</v>
      </c>
      <c r="AO2738" t="s">
        <v>382</v>
      </c>
    </row>
    <row r="2739" spans="1:41">
      <c r="A2739" s="8">
        <v>46233</v>
      </c>
      <c r="B2739" s="67">
        <v>3947.16</v>
      </c>
      <c r="C2739" s="67">
        <v>-0.68</v>
      </c>
      <c r="D2739" s="67">
        <v>61860</v>
      </c>
      <c r="E2739" s="67">
        <v>-0.94</v>
      </c>
      <c r="F2739" s="69">
        <v>5803</v>
      </c>
      <c r="G2739" t="s">
        <v>60</v>
      </c>
      <c r="H2739">
        <v>0</v>
      </c>
      <c r="I2739" t="s">
        <v>288</v>
      </c>
      <c r="J2739" t="s">
        <v>289</v>
      </c>
      <c r="K2739" t="s">
        <v>295</v>
      </c>
      <c r="L2739" s="36">
        <v>3703</v>
      </c>
      <c r="M2739">
        <v>-57</v>
      </c>
      <c r="N2739" s="66">
        <v>-1.52E-2</v>
      </c>
      <c r="O2739" s="36">
        <v>3760</v>
      </c>
      <c r="P2739" s="66">
        <v>-1.5100000000000001E-2</v>
      </c>
      <c r="Q2739" s="36">
        <v>3750</v>
      </c>
      <c r="R2739" s="36">
        <v>3927</v>
      </c>
      <c r="S2739" s="36">
        <v>3690</v>
      </c>
      <c r="T2739" s="66">
        <v>-1.2500000000000001E-2</v>
      </c>
      <c r="U2739" s="66">
        <v>-1.2E-2</v>
      </c>
      <c r="V2739" s="66">
        <v>-5.7000000000000002E-2</v>
      </c>
      <c r="W2739" s="66">
        <v>3.5000000000000001E-3</v>
      </c>
      <c r="X2739" s="1">
        <v>44978100</v>
      </c>
      <c r="Y2739" s="1">
        <v>170117875</v>
      </c>
      <c r="Z2739" s="1">
        <v>6573493</v>
      </c>
      <c r="AA2739" t="s">
        <v>389</v>
      </c>
      <c r="AB2739" t="s">
        <v>934</v>
      </c>
      <c r="AC2739">
        <v>24.52</v>
      </c>
      <c r="AD2739">
        <v>10.94</v>
      </c>
      <c r="AE2739">
        <v>1.03</v>
      </c>
      <c r="AF2739" t="s">
        <v>230</v>
      </c>
      <c r="AG2739" s="1">
        <v>634500</v>
      </c>
      <c r="AH2739" s="36">
        <v>3704</v>
      </c>
      <c r="AI2739" s="1">
        <v>5700</v>
      </c>
      <c r="AJ2739" s="36">
        <v>3703</v>
      </c>
      <c r="AK2739" s="1">
        <v>3100</v>
      </c>
      <c r="AL2739" s="2">
        <v>0.63611111111111107</v>
      </c>
      <c r="AM2739" s="3">
        <v>46241</v>
      </c>
      <c r="AN2739" t="s">
        <v>298</v>
      </c>
      <c r="AO2739" t="s">
        <v>382</v>
      </c>
    </row>
    <row r="2740" spans="1:41">
      <c r="A2740" s="8">
        <v>46233</v>
      </c>
      <c r="B2740" s="67">
        <v>3947.16</v>
      </c>
      <c r="C2740" s="67">
        <v>-0.68</v>
      </c>
      <c r="D2740" s="67">
        <v>61860</v>
      </c>
      <c r="E2740" s="67">
        <v>-0.94</v>
      </c>
      <c r="F2740" s="69">
        <v>6038</v>
      </c>
      <c r="G2740" t="s">
        <v>61</v>
      </c>
      <c r="H2740">
        <v>0</v>
      </c>
      <c r="I2740" t="s">
        <v>347</v>
      </c>
      <c r="J2740" t="s">
        <v>289</v>
      </c>
      <c r="K2740" t="s">
        <v>295</v>
      </c>
      <c r="L2740">
        <v>814</v>
      </c>
      <c r="M2740">
        <v>-4</v>
      </c>
      <c r="N2740" s="66">
        <v>-4.8999999999999998E-3</v>
      </c>
      <c r="O2740">
        <v>818</v>
      </c>
      <c r="P2740" s="66">
        <v>-4.7999999999999996E-3</v>
      </c>
      <c r="Q2740">
        <v>817</v>
      </c>
      <c r="R2740">
        <v>821</v>
      </c>
      <c r="S2740">
        <v>814</v>
      </c>
      <c r="T2740" s="66">
        <v>-3.5999999999999999E-3</v>
      </c>
      <c r="U2740" s="66">
        <v>-3.5999999999999999E-3</v>
      </c>
      <c r="V2740" s="66">
        <v>-8.5000000000000006E-3</v>
      </c>
      <c r="W2740" s="66">
        <v>0</v>
      </c>
      <c r="X2740" s="1">
        <v>3000</v>
      </c>
      <c r="Y2740" s="1">
        <v>2449</v>
      </c>
      <c r="Z2740" s="1">
        <v>4120</v>
      </c>
      <c r="AA2740" t="s">
        <v>391</v>
      </c>
      <c r="AB2740" t="s">
        <v>711</v>
      </c>
      <c r="AC2740">
        <v>11.74</v>
      </c>
      <c r="AD2740">
        <v>0.82</v>
      </c>
      <c r="AE2740">
        <v>2.83</v>
      </c>
      <c r="AF2740" t="s">
        <v>230</v>
      </c>
      <c r="AG2740" s="1">
        <v>1900</v>
      </c>
      <c r="AH2740">
        <v>815</v>
      </c>
      <c r="AI2740">
        <v>100</v>
      </c>
      <c r="AJ2740">
        <v>813</v>
      </c>
      <c r="AK2740">
        <v>200</v>
      </c>
      <c r="AL2740" s="2">
        <v>0.63541666666666663</v>
      </c>
      <c r="AM2740" s="3">
        <v>46248</v>
      </c>
      <c r="AN2740" t="s">
        <v>350</v>
      </c>
      <c r="AO2740" t="s">
        <v>313</v>
      </c>
    </row>
    <row r="2741" spans="1:41">
      <c r="A2741" s="8">
        <v>46233</v>
      </c>
      <c r="B2741" s="67">
        <v>3947.16</v>
      </c>
      <c r="C2741" s="67">
        <v>-0.68</v>
      </c>
      <c r="D2741" s="67">
        <v>61860</v>
      </c>
      <c r="E2741" s="67">
        <v>-0.94</v>
      </c>
      <c r="F2741" s="69">
        <v>6156</v>
      </c>
      <c r="G2741" t="s">
        <v>62</v>
      </c>
      <c r="H2741">
        <v>0</v>
      </c>
      <c r="I2741" t="s">
        <v>314</v>
      </c>
      <c r="J2741" t="s">
        <v>323</v>
      </c>
      <c r="K2741" t="s">
        <v>295</v>
      </c>
      <c r="L2741" s="36">
        <v>1807</v>
      </c>
      <c r="M2741">
        <v>29</v>
      </c>
      <c r="N2741" s="66">
        <v>1.6299999999999999E-2</v>
      </c>
      <c r="O2741" s="36">
        <v>1778</v>
      </c>
      <c r="P2741" s="66">
        <v>1.6299999999999999E-2</v>
      </c>
      <c r="Q2741" s="36">
        <v>1798</v>
      </c>
      <c r="R2741" s="36">
        <v>1828</v>
      </c>
      <c r="S2741" s="36">
        <v>1778</v>
      </c>
      <c r="T2741" s="66">
        <v>5.0000000000000001E-3</v>
      </c>
      <c r="U2741" s="66">
        <v>3.8E-3</v>
      </c>
      <c r="V2741" s="66">
        <v>-1.14E-2</v>
      </c>
      <c r="W2741" s="66">
        <v>1.6299999999999999E-2</v>
      </c>
      <c r="X2741" s="1">
        <v>16600</v>
      </c>
      <c r="Y2741" s="1">
        <v>29962</v>
      </c>
      <c r="Z2741" s="1">
        <v>9577</v>
      </c>
      <c r="AA2741" t="s">
        <v>393</v>
      </c>
      <c r="AB2741" t="s">
        <v>697</v>
      </c>
      <c r="AC2741">
        <v>53.62</v>
      </c>
      <c r="AD2741">
        <v>1.26</v>
      </c>
      <c r="AE2741">
        <v>5.53</v>
      </c>
      <c r="AF2741">
        <v>1.3</v>
      </c>
      <c r="AG2741">
        <v>300</v>
      </c>
      <c r="AH2741" s="36">
        <v>1819</v>
      </c>
      <c r="AI2741">
        <v>200</v>
      </c>
      <c r="AJ2741" s="36">
        <v>1806</v>
      </c>
      <c r="AK2741">
        <v>100</v>
      </c>
      <c r="AL2741" s="2">
        <v>0.63541666666666663</v>
      </c>
      <c r="AM2741" s="3">
        <v>46244</v>
      </c>
      <c r="AN2741" t="s">
        <v>350</v>
      </c>
      <c r="AO2741" t="s">
        <v>395</v>
      </c>
    </row>
    <row r="2742" spans="1:41">
      <c r="A2742" s="8">
        <v>46233</v>
      </c>
      <c r="B2742" s="67">
        <v>3947.16</v>
      </c>
      <c r="C2742" s="67">
        <v>-0.68</v>
      </c>
      <c r="D2742" s="67">
        <v>61860</v>
      </c>
      <c r="E2742" s="67">
        <v>-0.94</v>
      </c>
      <c r="F2742" s="69">
        <v>6178</v>
      </c>
      <c r="G2742" t="s">
        <v>63</v>
      </c>
      <c r="H2742">
        <v>0</v>
      </c>
      <c r="I2742" t="s">
        <v>288</v>
      </c>
      <c r="J2742" t="s">
        <v>289</v>
      </c>
      <c r="K2742" t="s">
        <v>290</v>
      </c>
      <c r="L2742" s="36">
        <v>2424</v>
      </c>
      <c r="M2742">
        <v>-58</v>
      </c>
      <c r="N2742" s="66">
        <v>-2.3400000000000001E-2</v>
      </c>
      <c r="O2742" s="36">
        <v>2482</v>
      </c>
      <c r="P2742" s="66">
        <v>-2.3300000000000001E-2</v>
      </c>
      <c r="Q2742" s="36">
        <v>2436.5</v>
      </c>
      <c r="R2742" s="36">
        <v>2466</v>
      </c>
      <c r="S2742" s="36">
        <v>2401.5</v>
      </c>
      <c r="T2742" s="66">
        <v>-5.1000000000000004E-3</v>
      </c>
      <c r="U2742" s="66">
        <v>9.2999999999999992E-3</v>
      </c>
      <c r="V2742" s="66">
        <v>-1.7000000000000001E-2</v>
      </c>
      <c r="W2742" s="66">
        <v>9.2999999999999992E-3</v>
      </c>
      <c r="X2742" s="1">
        <v>3505600</v>
      </c>
      <c r="Y2742" s="1">
        <v>8504638</v>
      </c>
      <c r="Z2742" s="1">
        <v>6807063</v>
      </c>
      <c r="AA2742" t="s">
        <v>899</v>
      </c>
      <c r="AB2742" t="s">
        <v>397</v>
      </c>
      <c r="AC2742">
        <v>17.43</v>
      </c>
      <c r="AD2742">
        <v>0.7</v>
      </c>
      <c r="AE2742">
        <v>2.48</v>
      </c>
      <c r="AF2742" t="s">
        <v>230</v>
      </c>
      <c r="AG2742" s="1">
        <v>87800</v>
      </c>
      <c r="AH2742" s="36">
        <v>2424.5</v>
      </c>
      <c r="AI2742" s="1">
        <v>3300</v>
      </c>
      <c r="AJ2742" s="36">
        <v>2423</v>
      </c>
      <c r="AK2742" s="1">
        <v>1100</v>
      </c>
      <c r="AL2742" s="2">
        <v>0.63611111111111107</v>
      </c>
      <c r="AM2742" s="3">
        <v>46241</v>
      </c>
      <c r="AN2742" t="s">
        <v>298</v>
      </c>
      <c r="AO2742" t="s">
        <v>313</v>
      </c>
    </row>
    <row r="2743" spans="1:41">
      <c r="A2743" s="8">
        <v>46233</v>
      </c>
      <c r="B2743" s="67">
        <v>3947.16</v>
      </c>
      <c r="C2743" s="67">
        <v>-0.68</v>
      </c>
      <c r="D2743" s="67">
        <v>61860</v>
      </c>
      <c r="E2743" s="67">
        <v>-0.94</v>
      </c>
      <c r="F2743" s="69">
        <v>6208</v>
      </c>
      <c r="G2743" t="s">
        <v>64</v>
      </c>
      <c r="H2743">
        <v>0</v>
      </c>
      <c r="I2743" t="s">
        <v>314</v>
      </c>
      <c r="J2743" t="s">
        <v>289</v>
      </c>
      <c r="K2743" t="s">
        <v>295</v>
      </c>
      <c r="L2743" s="36">
        <v>1556</v>
      </c>
      <c r="M2743">
        <v>9</v>
      </c>
      <c r="N2743" s="66">
        <v>5.7999999999999996E-3</v>
      </c>
      <c r="O2743" s="36">
        <v>1547</v>
      </c>
      <c r="P2743" s="66">
        <v>5.7999999999999996E-3</v>
      </c>
      <c r="Q2743" s="36">
        <v>1549</v>
      </c>
      <c r="R2743" s="36">
        <v>1574</v>
      </c>
      <c r="S2743" s="36">
        <v>1525</v>
      </c>
      <c r="T2743" s="66">
        <v>4.4999999999999997E-3</v>
      </c>
      <c r="U2743" s="66">
        <v>-7.0000000000000001E-3</v>
      </c>
      <c r="V2743" s="66">
        <v>-1.14E-2</v>
      </c>
      <c r="W2743" s="66">
        <v>2.0299999999999999E-2</v>
      </c>
      <c r="X2743" s="1">
        <v>34900</v>
      </c>
      <c r="Y2743" s="1">
        <v>54375</v>
      </c>
      <c r="Z2743" s="1">
        <v>9936</v>
      </c>
      <c r="AA2743" t="s">
        <v>398</v>
      </c>
      <c r="AB2743" t="s">
        <v>399</v>
      </c>
      <c r="AC2743">
        <v>15.16</v>
      </c>
      <c r="AD2743">
        <v>1.58</v>
      </c>
      <c r="AE2743">
        <v>1.29</v>
      </c>
      <c r="AF2743">
        <v>1.8</v>
      </c>
      <c r="AG2743">
        <v>0</v>
      </c>
      <c r="AH2743" s="36">
        <v>1558</v>
      </c>
      <c r="AI2743">
        <v>200</v>
      </c>
      <c r="AJ2743" s="36">
        <v>1555</v>
      </c>
      <c r="AK2743">
        <v>100</v>
      </c>
      <c r="AL2743" s="2">
        <v>0.63541666666666663</v>
      </c>
      <c r="AM2743" s="3">
        <v>46241</v>
      </c>
      <c r="AN2743" t="s">
        <v>298</v>
      </c>
      <c r="AO2743" t="s">
        <v>395</v>
      </c>
    </row>
    <row r="2744" spans="1:41">
      <c r="A2744" s="8">
        <v>46233</v>
      </c>
      <c r="B2744" s="67">
        <v>3947.16</v>
      </c>
      <c r="C2744" s="67">
        <v>-0.68</v>
      </c>
      <c r="D2744" s="67">
        <v>61860</v>
      </c>
      <c r="E2744" s="67">
        <v>-0.94</v>
      </c>
      <c r="F2744" s="69">
        <v>6356</v>
      </c>
      <c r="G2744" t="s">
        <v>65</v>
      </c>
      <c r="H2744">
        <v>0</v>
      </c>
      <c r="I2744" t="s">
        <v>314</v>
      </c>
      <c r="J2744" t="s">
        <v>289</v>
      </c>
      <c r="K2744" t="s">
        <v>295</v>
      </c>
      <c r="L2744" s="36">
        <v>1258</v>
      </c>
      <c r="M2744">
        <v>8</v>
      </c>
      <c r="N2744" s="66">
        <v>6.4000000000000003E-3</v>
      </c>
      <c r="O2744" s="36">
        <v>1250</v>
      </c>
      <c r="P2744" s="66">
        <v>6.4000000000000003E-3</v>
      </c>
      <c r="Q2744" s="36">
        <v>1222</v>
      </c>
      <c r="R2744" s="36">
        <v>1285</v>
      </c>
      <c r="S2744" s="36">
        <v>1220</v>
      </c>
      <c r="T2744" s="66">
        <v>2.9399999999999999E-2</v>
      </c>
      <c r="U2744" s="66">
        <v>-4.7000000000000002E-3</v>
      </c>
      <c r="V2744" s="66">
        <v>-2.1000000000000001E-2</v>
      </c>
      <c r="W2744" s="66">
        <v>3.1099999999999999E-2</v>
      </c>
      <c r="X2744" s="1">
        <v>124000</v>
      </c>
      <c r="Y2744" s="1">
        <v>155622</v>
      </c>
      <c r="Z2744" s="1">
        <v>17964</v>
      </c>
      <c r="AA2744" t="s">
        <v>400</v>
      </c>
      <c r="AB2744" t="s">
        <v>401</v>
      </c>
      <c r="AC2744">
        <v>10.17</v>
      </c>
      <c r="AD2744">
        <v>1.23</v>
      </c>
      <c r="AE2744">
        <v>0.79</v>
      </c>
      <c r="AF2744" t="s">
        <v>230</v>
      </c>
      <c r="AG2744">
        <v>0</v>
      </c>
      <c r="AH2744" s="36">
        <v>1260</v>
      </c>
      <c r="AI2744">
        <v>100</v>
      </c>
      <c r="AJ2744" s="36">
        <v>1257</v>
      </c>
      <c r="AK2744">
        <v>400</v>
      </c>
      <c r="AL2744" s="2">
        <v>0.63541666666666663</v>
      </c>
      <c r="AN2744" t="s">
        <v>298</v>
      </c>
      <c r="AO2744" t="s">
        <v>395</v>
      </c>
    </row>
    <row r="2745" spans="1:41">
      <c r="A2745" s="8">
        <v>46233</v>
      </c>
      <c r="B2745" s="67">
        <v>3947.16</v>
      </c>
      <c r="C2745" s="67">
        <v>-0.68</v>
      </c>
      <c r="D2745" s="67">
        <v>61860</v>
      </c>
      <c r="E2745" s="67">
        <v>-0.94</v>
      </c>
      <c r="F2745" s="69">
        <v>6378</v>
      </c>
      <c r="G2745" t="s">
        <v>66</v>
      </c>
      <c r="H2745">
        <v>0</v>
      </c>
      <c r="I2745" t="s">
        <v>314</v>
      </c>
      <c r="J2745" t="s">
        <v>289</v>
      </c>
      <c r="K2745" t="s">
        <v>295</v>
      </c>
      <c r="L2745" s="36">
        <v>1189</v>
      </c>
      <c r="M2745">
        <v>-3</v>
      </c>
      <c r="N2745" s="66">
        <v>-2.5000000000000001E-3</v>
      </c>
      <c r="O2745" s="36">
        <v>1192</v>
      </c>
      <c r="P2745" s="66">
        <v>-2.5000000000000001E-3</v>
      </c>
      <c r="Q2745" s="36">
        <v>1180</v>
      </c>
      <c r="R2745" s="36">
        <v>1202</v>
      </c>
      <c r="S2745" s="36">
        <v>1171</v>
      </c>
      <c r="T2745" s="66">
        <v>7.6E-3</v>
      </c>
      <c r="U2745" s="66">
        <v>5.0000000000000001E-3</v>
      </c>
      <c r="V2745" s="66">
        <v>-1.0800000000000001E-2</v>
      </c>
      <c r="W2745" s="66">
        <v>1.5299999999999999E-2</v>
      </c>
      <c r="X2745" s="1">
        <v>61700</v>
      </c>
      <c r="Y2745" s="1">
        <v>73326</v>
      </c>
      <c r="Z2745" s="1">
        <v>24493</v>
      </c>
      <c r="AA2745" t="s">
        <v>402</v>
      </c>
      <c r="AB2745" t="s">
        <v>634</v>
      </c>
      <c r="AC2745">
        <v>12.38</v>
      </c>
      <c r="AD2745">
        <v>1.1100000000000001</v>
      </c>
      <c r="AE2745">
        <v>3.45</v>
      </c>
      <c r="AF2745" t="s">
        <v>230</v>
      </c>
      <c r="AG2745">
        <v>0</v>
      </c>
      <c r="AH2745" s="36">
        <v>1192</v>
      </c>
      <c r="AI2745" s="1">
        <v>1700</v>
      </c>
      <c r="AJ2745" s="36">
        <v>1187</v>
      </c>
      <c r="AK2745">
        <v>800</v>
      </c>
      <c r="AL2745" s="2">
        <v>0.63541666666666663</v>
      </c>
      <c r="AM2745" s="3">
        <v>46241</v>
      </c>
      <c r="AN2745" t="s">
        <v>298</v>
      </c>
      <c r="AO2745" t="s">
        <v>395</v>
      </c>
    </row>
    <row r="2746" spans="1:41">
      <c r="A2746" s="8">
        <v>46233</v>
      </c>
      <c r="B2746" s="67">
        <v>3947.16</v>
      </c>
      <c r="C2746" s="67">
        <v>-0.68</v>
      </c>
      <c r="D2746" s="67">
        <v>61860</v>
      </c>
      <c r="E2746" s="67">
        <v>-0.94</v>
      </c>
      <c r="F2746" s="69">
        <v>6526</v>
      </c>
      <c r="G2746" t="s">
        <v>67</v>
      </c>
      <c r="H2746">
        <v>0</v>
      </c>
      <c r="I2746" t="s">
        <v>288</v>
      </c>
      <c r="J2746" t="s">
        <v>289</v>
      </c>
      <c r="K2746" t="s">
        <v>290</v>
      </c>
      <c r="L2746" s="36">
        <v>1883</v>
      </c>
      <c r="M2746">
        <v>-140</v>
      </c>
      <c r="N2746" s="66">
        <v>-6.9199999999999998E-2</v>
      </c>
      <c r="O2746" s="36">
        <v>2023</v>
      </c>
      <c r="P2746" s="66">
        <v>-6.9199999999999998E-2</v>
      </c>
      <c r="Q2746" s="36">
        <v>1853</v>
      </c>
      <c r="R2746" s="36">
        <v>2013.5</v>
      </c>
      <c r="S2746" s="36">
        <v>1815.5</v>
      </c>
      <c r="T2746" s="66">
        <v>1.61E-2</v>
      </c>
      <c r="U2746" s="66">
        <v>-1.9199999999999998E-2</v>
      </c>
      <c r="V2746" s="66">
        <v>-6.4799999999999996E-2</v>
      </c>
      <c r="W2746" s="66">
        <v>3.7100000000000001E-2</v>
      </c>
      <c r="X2746" s="1">
        <v>16077600</v>
      </c>
      <c r="Y2746" s="1">
        <v>30827162</v>
      </c>
      <c r="Z2746" s="1">
        <v>338898</v>
      </c>
      <c r="AA2746" t="s">
        <v>584</v>
      </c>
      <c r="AB2746" t="s">
        <v>405</v>
      </c>
      <c r="AC2746">
        <v>33.03</v>
      </c>
      <c r="AD2746">
        <v>2.48</v>
      </c>
      <c r="AE2746">
        <v>2.66</v>
      </c>
      <c r="AF2746" t="s">
        <v>230</v>
      </c>
      <c r="AG2746" s="1">
        <v>170600</v>
      </c>
      <c r="AH2746" s="36">
        <v>1883.5</v>
      </c>
      <c r="AI2746" s="1">
        <v>1600</v>
      </c>
      <c r="AJ2746" s="36">
        <v>1883</v>
      </c>
      <c r="AK2746">
        <v>200</v>
      </c>
      <c r="AL2746" s="2">
        <v>0.63611111111111107</v>
      </c>
      <c r="AM2746" s="3">
        <v>46232</v>
      </c>
      <c r="AN2746" t="s">
        <v>298</v>
      </c>
      <c r="AO2746" t="s">
        <v>344</v>
      </c>
    </row>
    <row r="2747" spans="1:41">
      <c r="A2747" s="8">
        <v>46233</v>
      </c>
      <c r="B2747" s="67">
        <v>3947.16</v>
      </c>
      <c r="C2747" s="67">
        <v>-0.68</v>
      </c>
      <c r="D2747" s="67">
        <v>61860</v>
      </c>
      <c r="E2747" s="67">
        <v>-0.94</v>
      </c>
      <c r="F2747" s="69">
        <v>6586</v>
      </c>
      <c r="G2747" t="s">
        <v>68</v>
      </c>
      <c r="H2747">
        <v>0</v>
      </c>
      <c r="I2747" t="s">
        <v>288</v>
      </c>
      <c r="J2747" t="s">
        <v>289</v>
      </c>
      <c r="K2747" t="s">
        <v>290</v>
      </c>
      <c r="L2747" s="36">
        <v>5294</v>
      </c>
      <c r="M2747">
        <v>-601</v>
      </c>
      <c r="N2747" s="66">
        <v>-0.10199999999999999</v>
      </c>
      <c r="O2747" s="36">
        <v>5895</v>
      </c>
      <c r="P2747" s="66">
        <v>-0.1019</v>
      </c>
      <c r="Q2747" s="36">
        <v>5306</v>
      </c>
      <c r="R2747" s="36">
        <v>5308</v>
      </c>
      <c r="S2747" s="36">
        <v>5043</v>
      </c>
      <c r="T2747" s="66">
        <v>-2.2000000000000001E-3</v>
      </c>
      <c r="U2747" s="66">
        <v>2.2000000000000001E-3</v>
      </c>
      <c r="V2747" s="66">
        <v>-2.5999999999999999E-3</v>
      </c>
      <c r="W2747" s="66">
        <v>4.9700000000000001E-2</v>
      </c>
      <c r="X2747" s="1">
        <v>2770300</v>
      </c>
      <c r="Y2747" s="1">
        <v>14404797</v>
      </c>
      <c r="Z2747" s="1">
        <v>1482412</v>
      </c>
      <c r="AA2747" t="s">
        <v>406</v>
      </c>
      <c r="AB2747" t="s">
        <v>407</v>
      </c>
      <c r="AC2747">
        <v>16.829999999999998</v>
      </c>
      <c r="AD2747">
        <v>1.37</v>
      </c>
      <c r="AE2747">
        <v>2.98</v>
      </c>
      <c r="AF2747" t="s">
        <v>230</v>
      </c>
      <c r="AG2747" s="1">
        <v>7600</v>
      </c>
      <c r="AH2747" s="36">
        <v>5295</v>
      </c>
      <c r="AI2747">
        <v>500</v>
      </c>
      <c r="AJ2747" s="36">
        <v>5292</v>
      </c>
      <c r="AK2747">
        <v>700</v>
      </c>
      <c r="AL2747" s="2">
        <v>0.63611111111111107</v>
      </c>
      <c r="AM2747" s="3">
        <v>46232</v>
      </c>
      <c r="AN2747" t="s">
        <v>298</v>
      </c>
      <c r="AO2747" t="s">
        <v>395</v>
      </c>
    </row>
    <row r="2748" spans="1:41">
      <c r="A2748" s="8">
        <v>46233</v>
      </c>
      <c r="B2748" s="67">
        <v>3947.16</v>
      </c>
      <c r="C2748" s="67">
        <v>-0.68</v>
      </c>
      <c r="D2748" s="67">
        <v>61860</v>
      </c>
      <c r="E2748" s="67">
        <v>-0.94</v>
      </c>
      <c r="F2748" s="69">
        <v>6594</v>
      </c>
      <c r="G2748" t="s">
        <v>69</v>
      </c>
      <c r="H2748">
        <v>0</v>
      </c>
      <c r="I2748" t="s">
        <v>288</v>
      </c>
      <c r="J2748" t="s">
        <v>289</v>
      </c>
      <c r="K2748" t="s">
        <v>295</v>
      </c>
      <c r="L2748" s="36">
        <v>2479</v>
      </c>
      <c r="M2748">
        <v>-88</v>
      </c>
      <c r="N2748" s="66">
        <v>-3.4299999999999997E-2</v>
      </c>
      <c r="O2748" s="36">
        <v>2567</v>
      </c>
      <c r="P2748" s="66">
        <v>-3.4200000000000001E-2</v>
      </c>
      <c r="Q2748" s="36">
        <v>2588</v>
      </c>
      <c r="R2748" s="36">
        <v>2602</v>
      </c>
      <c r="S2748" s="36">
        <v>2447</v>
      </c>
      <c r="T2748" s="66">
        <v>-4.2099999999999999E-2</v>
      </c>
      <c r="U2748" s="66">
        <v>-1.0699999999999999E-2</v>
      </c>
      <c r="V2748" s="66">
        <v>-4.7199999999999999E-2</v>
      </c>
      <c r="W2748" s="66">
        <v>1.2999999999999999E-2</v>
      </c>
      <c r="X2748" s="1">
        <v>6339200</v>
      </c>
      <c r="Y2748" s="1">
        <v>15921538</v>
      </c>
      <c r="Z2748" s="1">
        <v>2956378</v>
      </c>
      <c r="AA2748" t="s">
        <v>560</v>
      </c>
      <c r="AB2748" t="s">
        <v>409</v>
      </c>
      <c r="AC2748">
        <v>35.51</v>
      </c>
      <c r="AD2748">
        <v>1.61</v>
      </c>
      <c r="AE2748">
        <v>0</v>
      </c>
      <c r="AF2748" t="s">
        <v>230</v>
      </c>
      <c r="AG2748">
        <v>0</v>
      </c>
      <c r="AH2748" s="36">
        <v>2480</v>
      </c>
      <c r="AI2748">
        <v>500</v>
      </c>
      <c r="AJ2748" s="36">
        <v>2479</v>
      </c>
      <c r="AK2748" s="1">
        <v>2400</v>
      </c>
      <c r="AL2748" s="2">
        <v>0.63611111111111107</v>
      </c>
      <c r="AN2748" t="s">
        <v>298</v>
      </c>
      <c r="AO2748" t="s">
        <v>344</v>
      </c>
    </row>
    <row r="2749" spans="1:41">
      <c r="A2749" s="8">
        <v>46233</v>
      </c>
      <c r="B2749" s="67">
        <v>3947.16</v>
      </c>
      <c r="C2749" s="67">
        <v>-0.68</v>
      </c>
      <c r="D2749" s="67">
        <v>61860</v>
      </c>
      <c r="E2749" s="67">
        <v>-0.94</v>
      </c>
      <c r="F2749" s="69">
        <v>6674</v>
      </c>
      <c r="G2749" t="s">
        <v>70</v>
      </c>
      <c r="H2749">
        <v>0</v>
      </c>
      <c r="I2749" t="s">
        <v>288</v>
      </c>
      <c r="J2749" t="s">
        <v>289</v>
      </c>
      <c r="K2749" t="s">
        <v>290</v>
      </c>
      <c r="L2749" s="36">
        <v>5252</v>
      </c>
      <c r="M2749">
        <v>74</v>
      </c>
      <c r="N2749" s="66">
        <v>1.43E-2</v>
      </c>
      <c r="O2749" s="36">
        <v>5178</v>
      </c>
      <c r="P2749" s="66">
        <v>1.4200000000000001E-2</v>
      </c>
      <c r="Q2749" s="36">
        <v>5095</v>
      </c>
      <c r="R2749" s="36">
        <v>5386</v>
      </c>
      <c r="S2749" s="36">
        <v>5095</v>
      </c>
      <c r="T2749" s="66">
        <v>3.0800000000000001E-2</v>
      </c>
      <c r="U2749" s="66">
        <v>-1.4E-2</v>
      </c>
      <c r="V2749" s="66">
        <v>-2.4799999999999999E-2</v>
      </c>
      <c r="W2749" s="66">
        <v>3.0800000000000001E-2</v>
      </c>
      <c r="X2749" s="1">
        <v>712100</v>
      </c>
      <c r="Y2749" s="1">
        <v>3759354</v>
      </c>
      <c r="Z2749" s="1">
        <v>527544</v>
      </c>
      <c r="AA2749" t="s">
        <v>679</v>
      </c>
      <c r="AB2749" t="s">
        <v>411</v>
      </c>
      <c r="AC2749">
        <v>14.12</v>
      </c>
      <c r="AD2749">
        <v>1.33</v>
      </c>
      <c r="AE2749">
        <v>1.87</v>
      </c>
      <c r="AF2749" t="s">
        <v>230</v>
      </c>
      <c r="AG2749" s="1">
        <v>19400</v>
      </c>
      <c r="AH2749" s="36">
        <v>5255</v>
      </c>
      <c r="AI2749">
        <v>900</v>
      </c>
      <c r="AJ2749" s="36">
        <v>5250</v>
      </c>
      <c r="AK2749">
        <v>500</v>
      </c>
      <c r="AL2749" s="2">
        <v>0.63611111111111107</v>
      </c>
      <c r="AM2749" s="3">
        <v>46239</v>
      </c>
      <c r="AN2749" t="s">
        <v>298</v>
      </c>
      <c r="AO2749" t="s">
        <v>344</v>
      </c>
    </row>
    <row r="2750" spans="1:41">
      <c r="A2750" s="8">
        <v>46233</v>
      </c>
      <c r="B2750" s="67">
        <v>3947.16</v>
      </c>
      <c r="C2750" s="67">
        <v>-0.68</v>
      </c>
      <c r="D2750" s="67">
        <v>61860</v>
      </c>
      <c r="E2750" s="67">
        <v>-0.94</v>
      </c>
      <c r="F2750" s="69">
        <v>6758</v>
      </c>
      <c r="G2750" t="s">
        <v>71</v>
      </c>
      <c r="H2750">
        <v>0</v>
      </c>
      <c r="I2750" t="s">
        <v>288</v>
      </c>
      <c r="J2750" t="s">
        <v>289</v>
      </c>
      <c r="K2750" t="s">
        <v>295</v>
      </c>
      <c r="L2750" s="36">
        <v>3791</v>
      </c>
      <c r="M2750">
        <v>-18</v>
      </c>
      <c r="N2750" s="66">
        <v>-4.7000000000000002E-3</v>
      </c>
      <c r="O2750" s="36">
        <v>3809</v>
      </c>
      <c r="P2750" s="66">
        <v>-4.7000000000000002E-3</v>
      </c>
      <c r="Q2750" s="36">
        <v>3809</v>
      </c>
      <c r="R2750" s="36">
        <v>3862</v>
      </c>
      <c r="S2750" s="36">
        <v>3730</v>
      </c>
      <c r="T2750" s="66">
        <v>-4.7000000000000002E-3</v>
      </c>
      <c r="U2750" s="66">
        <v>3.7000000000000002E-3</v>
      </c>
      <c r="V2750" s="66">
        <v>-1.83E-2</v>
      </c>
      <c r="W2750" s="66">
        <v>1.6299999999999999E-2</v>
      </c>
      <c r="X2750" s="1">
        <v>17708200</v>
      </c>
      <c r="Y2750" s="1">
        <v>67150416</v>
      </c>
      <c r="Z2750" s="1">
        <v>22614514</v>
      </c>
      <c r="AA2750" t="s">
        <v>412</v>
      </c>
      <c r="AB2750" t="s">
        <v>413</v>
      </c>
      <c r="AC2750">
        <v>19.190000000000001</v>
      </c>
      <c r="AD2750">
        <v>2.75</v>
      </c>
      <c r="AE2750">
        <v>0.92</v>
      </c>
      <c r="AF2750" t="s">
        <v>230</v>
      </c>
      <c r="AG2750" s="1">
        <v>323400</v>
      </c>
      <c r="AH2750" s="36">
        <v>3792</v>
      </c>
      <c r="AI2750" s="1">
        <v>7500</v>
      </c>
      <c r="AJ2750" s="36">
        <v>3791</v>
      </c>
      <c r="AK2750" s="1">
        <v>7000</v>
      </c>
      <c r="AL2750" s="2">
        <v>0.63611111111111107</v>
      </c>
      <c r="AM2750" s="3">
        <v>46234</v>
      </c>
      <c r="AN2750" t="s">
        <v>298</v>
      </c>
      <c r="AO2750" t="s">
        <v>344</v>
      </c>
    </row>
    <row r="2751" spans="1:41">
      <c r="A2751" s="8">
        <v>46233</v>
      </c>
      <c r="B2751" s="67">
        <v>3947.16</v>
      </c>
      <c r="C2751" s="67">
        <v>-0.68</v>
      </c>
      <c r="D2751" s="67">
        <v>61860</v>
      </c>
      <c r="E2751" s="67">
        <v>-0.94</v>
      </c>
      <c r="F2751" s="69">
        <v>6810</v>
      </c>
      <c r="G2751" t="s">
        <v>72</v>
      </c>
      <c r="H2751">
        <v>0</v>
      </c>
      <c r="I2751" t="s">
        <v>288</v>
      </c>
      <c r="J2751" t="s">
        <v>289</v>
      </c>
      <c r="K2751" t="s">
        <v>295</v>
      </c>
      <c r="L2751" s="36">
        <v>2050</v>
      </c>
      <c r="M2751">
        <v>-25</v>
      </c>
      <c r="N2751" s="66">
        <v>-1.2E-2</v>
      </c>
      <c r="O2751" s="36">
        <v>2075</v>
      </c>
      <c r="P2751" s="66">
        <v>-1.2E-2</v>
      </c>
      <c r="Q2751" s="36">
        <v>2074</v>
      </c>
      <c r="R2751" s="36">
        <v>2096</v>
      </c>
      <c r="S2751" s="36">
        <v>2050</v>
      </c>
      <c r="T2751" s="66">
        <v>-1.15E-2</v>
      </c>
      <c r="U2751" s="66">
        <v>-7.1999999999999998E-3</v>
      </c>
      <c r="V2751" s="66">
        <v>-2.1899999999999999E-2</v>
      </c>
      <c r="W2751" s="66">
        <v>0</v>
      </c>
      <c r="X2751" s="1">
        <v>147500</v>
      </c>
      <c r="Y2751" s="1">
        <v>305548</v>
      </c>
      <c r="Z2751" s="1">
        <v>83361</v>
      </c>
      <c r="AA2751" t="s">
        <v>414</v>
      </c>
      <c r="AB2751" t="s">
        <v>415</v>
      </c>
      <c r="AC2751">
        <v>11.27</v>
      </c>
      <c r="AD2751">
        <v>0.86</v>
      </c>
      <c r="AE2751">
        <v>2.73</v>
      </c>
      <c r="AF2751" t="s">
        <v>230</v>
      </c>
      <c r="AG2751" s="1">
        <v>21100</v>
      </c>
      <c r="AH2751" s="36">
        <v>2051</v>
      </c>
      <c r="AI2751">
        <v>400</v>
      </c>
      <c r="AJ2751" s="36">
        <v>2049</v>
      </c>
      <c r="AK2751">
        <v>200</v>
      </c>
      <c r="AL2751" s="2">
        <v>0.63541666666666663</v>
      </c>
      <c r="AM2751" s="3">
        <v>46234</v>
      </c>
      <c r="AN2751" t="s">
        <v>298</v>
      </c>
      <c r="AO2751" t="s">
        <v>344</v>
      </c>
    </row>
    <row r="2752" spans="1:41">
      <c r="A2752" s="8">
        <v>46233</v>
      </c>
      <c r="B2752" s="67">
        <v>3947.16</v>
      </c>
      <c r="C2752" s="67">
        <v>-0.68</v>
      </c>
      <c r="D2752" s="67">
        <v>61860</v>
      </c>
      <c r="E2752" s="67">
        <v>-0.94</v>
      </c>
      <c r="F2752" s="69">
        <v>6841</v>
      </c>
      <c r="G2752" t="s">
        <v>73</v>
      </c>
      <c r="H2752">
        <v>0</v>
      </c>
      <c r="I2752" t="s">
        <v>288</v>
      </c>
      <c r="J2752" t="s">
        <v>289</v>
      </c>
      <c r="K2752" t="s">
        <v>290</v>
      </c>
      <c r="L2752" s="36">
        <v>5621</v>
      </c>
      <c r="M2752">
        <v>61</v>
      </c>
      <c r="N2752" s="66">
        <v>1.0999999999999999E-2</v>
      </c>
      <c r="O2752" s="36">
        <v>5560</v>
      </c>
      <c r="P2752" s="66">
        <v>1.09E-2</v>
      </c>
      <c r="Q2752" s="36">
        <v>5487</v>
      </c>
      <c r="R2752" s="36">
        <v>5761</v>
      </c>
      <c r="S2752" s="36">
        <v>5481</v>
      </c>
      <c r="T2752" s="66">
        <v>2.4400000000000002E-2</v>
      </c>
      <c r="U2752" s="66">
        <v>1.6000000000000001E-3</v>
      </c>
      <c r="V2752" s="66">
        <v>-2.4299999999999999E-2</v>
      </c>
      <c r="W2752" s="66">
        <v>2.5499999999999998E-2</v>
      </c>
      <c r="X2752" s="1">
        <v>515200</v>
      </c>
      <c r="Y2752" s="1">
        <v>2901173</v>
      </c>
      <c r="Z2752" s="1">
        <v>1445728</v>
      </c>
      <c r="AA2752" t="s">
        <v>416</v>
      </c>
      <c r="AB2752" t="s">
        <v>635</v>
      </c>
      <c r="AC2752">
        <v>24.07</v>
      </c>
      <c r="AD2752">
        <v>2.75</v>
      </c>
      <c r="AE2752">
        <v>1.64</v>
      </c>
      <c r="AF2752" t="s">
        <v>230</v>
      </c>
      <c r="AG2752" s="1">
        <v>8000</v>
      </c>
      <c r="AH2752" s="36">
        <v>5624</v>
      </c>
      <c r="AI2752">
        <v>200</v>
      </c>
      <c r="AJ2752" s="36">
        <v>5620</v>
      </c>
      <c r="AK2752">
        <v>500</v>
      </c>
      <c r="AL2752" s="2">
        <v>0.63611111111111107</v>
      </c>
      <c r="AM2752" s="3">
        <v>46238</v>
      </c>
      <c r="AN2752" t="s">
        <v>298</v>
      </c>
      <c r="AO2752" t="s">
        <v>344</v>
      </c>
    </row>
    <row r="2753" spans="1:41">
      <c r="A2753" s="8">
        <v>46233</v>
      </c>
      <c r="B2753" s="67">
        <v>3947.16</v>
      </c>
      <c r="C2753" s="67">
        <v>-0.68</v>
      </c>
      <c r="D2753" s="67">
        <v>61860</v>
      </c>
      <c r="E2753" s="67">
        <v>-0.94</v>
      </c>
      <c r="F2753" s="69">
        <v>6890</v>
      </c>
      <c r="G2753" t="s">
        <v>74</v>
      </c>
      <c r="H2753">
        <v>0</v>
      </c>
      <c r="I2753" t="s">
        <v>314</v>
      </c>
      <c r="J2753" t="s">
        <v>289</v>
      </c>
      <c r="K2753" t="s">
        <v>290</v>
      </c>
      <c r="L2753" s="36">
        <v>7120</v>
      </c>
      <c r="M2753">
        <v>-130</v>
      </c>
      <c r="N2753" s="66">
        <v>-1.7899999999999999E-2</v>
      </c>
      <c r="O2753" s="36">
        <v>7250</v>
      </c>
      <c r="P2753" s="66">
        <v>-1.7899999999999999E-2</v>
      </c>
      <c r="Q2753" s="36">
        <v>7330</v>
      </c>
      <c r="R2753" s="36">
        <v>7720</v>
      </c>
      <c r="S2753" s="36">
        <v>7100</v>
      </c>
      <c r="T2753" s="66">
        <v>-2.86E-2</v>
      </c>
      <c r="U2753" s="66">
        <v>-2.5899999999999999E-2</v>
      </c>
      <c r="V2753" s="66">
        <v>-7.7700000000000005E-2</v>
      </c>
      <c r="W2753" s="66">
        <v>2.8E-3</v>
      </c>
      <c r="X2753" s="1">
        <v>1951200</v>
      </c>
      <c r="Y2753" s="1">
        <v>14370057</v>
      </c>
      <c r="Z2753" s="1">
        <v>375311</v>
      </c>
      <c r="AA2753" t="s">
        <v>680</v>
      </c>
      <c r="AB2753" t="s">
        <v>419</v>
      </c>
      <c r="AC2753">
        <v>16.68</v>
      </c>
      <c r="AD2753">
        <v>1.28</v>
      </c>
      <c r="AE2753">
        <v>2.81</v>
      </c>
      <c r="AF2753" t="s">
        <v>230</v>
      </c>
      <c r="AG2753" s="1">
        <v>27900</v>
      </c>
      <c r="AH2753" s="36">
        <v>7130</v>
      </c>
      <c r="AI2753" s="1">
        <v>3900</v>
      </c>
      <c r="AJ2753" s="36">
        <v>7110</v>
      </c>
      <c r="AK2753" s="1">
        <v>5900</v>
      </c>
      <c r="AL2753" s="2">
        <v>0.63611111111111107</v>
      </c>
      <c r="AM2753" s="3">
        <v>46248</v>
      </c>
      <c r="AN2753" t="s">
        <v>293</v>
      </c>
      <c r="AO2753" t="s">
        <v>344</v>
      </c>
    </row>
    <row r="2754" spans="1:41">
      <c r="A2754" s="8">
        <v>46233</v>
      </c>
      <c r="B2754" s="67">
        <v>3947.16</v>
      </c>
      <c r="C2754" s="67">
        <v>-0.68</v>
      </c>
      <c r="D2754" s="67">
        <v>61860</v>
      </c>
      <c r="E2754" s="67">
        <v>-0.94</v>
      </c>
      <c r="F2754" s="69">
        <v>6925</v>
      </c>
      <c r="G2754" t="s">
        <v>75</v>
      </c>
      <c r="H2754">
        <v>0</v>
      </c>
      <c r="I2754" t="s">
        <v>288</v>
      </c>
      <c r="J2754" t="s">
        <v>289</v>
      </c>
      <c r="K2754" t="s">
        <v>290</v>
      </c>
      <c r="L2754" s="36">
        <v>3596</v>
      </c>
      <c r="M2754">
        <v>14</v>
      </c>
      <c r="N2754" s="66">
        <v>3.8999999999999998E-3</v>
      </c>
      <c r="O2754" s="36">
        <v>3582</v>
      </c>
      <c r="P2754" s="66">
        <v>3.8999999999999998E-3</v>
      </c>
      <c r="Q2754" s="36">
        <v>3538</v>
      </c>
      <c r="R2754" s="36">
        <v>3676</v>
      </c>
      <c r="S2754" s="36">
        <v>3516</v>
      </c>
      <c r="T2754" s="66">
        <v>1.6299999999999999E-2</v>
      </c>
      <c r="U2754" s="66">
        <v>-1.6000000000000001E-3</v>
      </c>
      <c r="V2754" s="66">
        <v>-2.1700000000000001E-2</v>
      </c>
      <c r="W2754" s="66">
        <v>2.2700000000000001E-2</v>
      </c>
      <c r="X2754" s="1">
        <v>273800</v>
      </c>
      <c r="Y2754" s="1">
        <v>986988</v>
      </c>
      <c r="Z2754" s="1">
        <v>300266</v>
      </c>
      <c r="AA2754" t="s">
        <v>698</v>
      </c>
      <c r="AB2754" t="s">
        <v>421</v>
      </c>
      <c r="AC2754">
        <v>27.18</v>
      </c>
      <c r="AD2754">
        <v>1.44</v>
      </c>
      <c r="AE2754">
        <v>1.95</v>
      </c>
      <c r="AF2754" t="s">
        <v>230</v>
      </c>
      <c r="AG2754" s="1">
        <v>7900</v>
      </c>
      <c r="AH2754" s="36">
        <v>3597</v>
      </c>
      <c r="AI2754">
        <v>200</v>
      </c>
      <c r="AJ2754" s="36">
        <v>3594</v>
      </c>
      <c r="AK2754">
        <v>200</v>
      </c>
      <c r="AL2754" s="2">
        <v>0.63611111111111107</v>
      </c>
      <c r="AM2754" s="3">
        <v>46238</v>
      </c>
      <c r="AN2754" t="s">
        <v>298</v>
      </c>
      <c r="AO2754" t="s">
        <v>344</v>
      </c>
    </row>
    <row r="2755" spans="1:41">
      <c r="A2755" s="8">
        <v>46233</v>
      </c>
      <c r="B2755" s="67">
        <v>3947.16</v>
      </c>
      <c r="C2755" s="67">
        <v>-0.68</v>
      </c>
      <c r="D2755" s="67">
        <v>61860</v>
      </c>
      <c r="E2755" s="67">
        <v>-0.94</v>
      </c>
      <c r="F2755" s="69">
        <v>6963</v>
      </c>
      <c r="G2755" t="s">
        <v>76</v>
      </c>
      <c r="H2755">
        <v>0</v>
      </c>
      <c r="I2755" t="s">
        <v>288</v>
      </c>
      <c r="J2755" t="s">
        <v>289</v>
      </c>
      <c r="K2755" t="s">
        <v>290</v>
      </c>
      <c r="L2755" s="36">
        <v>3863</v>
      </c>
      <c r="M2755">
        <v>-62</v>
      </c>
      <c r="N2755" s="66">
        <v>-1.5800000000000002E-2</v>
      </c>
      <c r="O2755" s="36">
        <v>3925</v>
      </c>
      <c r="P2755" s="66">
        <v>-1.5699999999999999E-2</v>
      </c>
      <c r="Q2755" s="36">
        <v>3916</v>
      </c>
      <c r="R2755" s="36">
        <v>4065</v>
      </c>
      <c r="S2755" s="36">
        <v>3775</v>
      </c>
      <c r="T2755" s="66">
        <v>-1.35E-2</v>
      </c>
      <c r="U2755" s="66">
        <v>-6.8999999999999999E-3</v>
      </c>
      <c r="V2755" s="66">
        <v>-4.9599999999999998E-2</v>
      </c>
      <c r="W2755" s="66">
        <v>2.3300000000000001E-2</v>
      </c>
      <c r="X2755" s="1">
        <v>6026800</v>
      </c>
      <c r="Y2755" s="1">
        <v>23672923</v>
      </c>
      <c r="Z2755" s="1">
        <v>1559724</v>
      </c>
      <c r="AA2755" t="s">
        <v>713</v>
      </c>
      <c r="AB2755" t="s">
        <v>423</v>
      </c>
      <c r="AC2755">
        <v>51.43</v>
      </c>
      <c r="AD2755">
        <v>1.96</v>
      </c>
      <c r="AE2755">
        <v>1.29</v>
      </c>
      <c r="AF2755" t="s">
        <v>230</v>
      </c>
      <c r="AG2755" s="1">
        <v>40200</v>
      </c>
      <c r="AH2755" s="36">
        <v>3864</v>
      </c>
      <c r="AI2755" s="1">
        <v>2300</v>
      </c>
      <c r="AJ2755" s="36">
        <v>3862</v>
      </c>
      <c r="AK2755">
        <v>500</v>
      </c>
      <c r="AL2755" s="2">
        <v>0.63611111111111107</v>
      </c>
      <c r="AM2755" s="3">
        <v>46239</v>
      </c>
      <c r="AN2755" t="s">
        <v>298</v>
      </c>
      <c r="AO2755" t="s">
        <v>344</v>
      </c>
    </row>
    <row r="2756" spans="1:41">
      <c r="A2756" s="8">
        <v>46233</v>
      </c>
      <c r="B2756" s="67">
        <v>3947.16</v>
      </c>
      <c r="C2756" s="67">
        <v>-0.68</v>
      </c>
      <c r="D2756" s="67">
        <v>61860</v>
      </c>
      <c r="E2756" s="67">
        <v>-0.94</v>
      </c>
      <c r="F2756" s="69">
        <v>7011</v>
      </c>
      <c r="G2756" t="s">
        <v>77</v>
      </c>
      <c r="H2756">
        <v>0</v>
      </c>
      <c r="I2756" t="s">
        <v>288</v>
      </c>
      <c r="J2756" t="s">
        <v>289</v>
      </c>
      <c r="K2756" t="s">
        <v>295</v>
      </c>
      <c r="L2756" s="36">
        <v>3742</v>
      </c>
      <c r="M2756">
        <v>2</v>
      </c>
      <c r="N2756" s="66">
        <v>5.0000000000000001E-4</v>
      </c>
      <c r="O2756" s="36">
        <v>3740</v>
      </c>
      <c r="P2756" s="66">
        <v>5.0000000000000001E-4</v>
      </c>
      <c r="Q2756" s="36">
        <v>3710</v>
      </c>
      <c r="R2756" s="36">
        <v>3801</v>
      </c>
      <c r="S2756" s="36">
        <v>3702</v>
      </c>
      <c r="T2756" s="66">
        <v>8.6E-3</v>
      </c>
      <c r="U2756" s="66">
        <v>-6.6E-3</v>
      </c>
      <c r="V2756" s="66">
        <v>-1.55E-2</v>
      </c>
      <c r="W2756" s="66">
        <v>1.0800000000000001E-2</v>
      </c>
      <c r="X2756" s="1">
        <v>10830500</v>
      </c>
      <c r="Y2756" s="1">
        <v>40680324</v>
      </c>
      <c r="Z2756" s="1">
        <v>12624190</v>
      </c>
      <c r="AA2756" t="s">
        <v>424</v>
      </c>
      <c r="AB2756" t="s">
        <v>636</v>
      </c>
      <c r="AC2756">
        <v>33.08</v>
      </c>
      <c r="AD2756">
        <v>4.07</v>
      </c>
      <c r="AE2756">
        <v>0.77</v>
      </c>
      <c r="AF2756" t="s">
        <v>230</v>
      </c>
      <c r="AG2756" s="1">
        <v>565500</v>
      </c>
      <c r="AH2756" s="36">
        <v>3743</v>
      </c>
      <c r="AI2756" s="1">
        <v>3900</v>
      </c>
      <c r="AJ2756" s="36">
        <v>3742</v>
      </c>
      <c r="AK2756" s="1">
        <v>3400</v>
      </c>
      <c r="AL2756" s="2">
        <v>0.63611111111111107</v>
      </c>
      <c r="AM2756" s="3">
        <v>46238</v>
      </c>
      <c r="AN2756" t="s">
        <v>298</v>
      </c>
      <c r="AO2756" t="s">
        <v>395</v>
      </c>
    </row>
    <row r="2757" spans="1:41">
      <c r="A2757" s="8">
        <v>46233</v>
      </c>
      <c r="B2757" s="67">
        <v>3947.16</v>
      </c>
      <c r="C2757" s="67">
        <v>-0.68</v>
      </c>
      <c r="D2757" s="67">
        <v>61860</v>
      </c>
      <c r="E2757" s="67">
        <v>-0.94</v>
      </c>
      <c r="F2757" s="69">
        <v>7013</v>
      </c>
      <c r="G2757" t="s">
        <v>78</v>
      </c>
      <c r="H2757">
        <v>0</v>
      </c>
      <c r="I2757" t="s">
        <v>288</v>
      </c>
      <c r="J2757" t="s">
        <v>289</v>
      </c>
      <c r="K2757" t="s">
        <v>295</v>
      </c>
      <c r="L2757" s="36">
        <v>2763</v>
      </c>
      <c r="M2757">
        <v>8</v>
      </c>
      <c r="N2757" s="66">
        <v>2.8999999999999998E-3</v>
      </c>
      <c r="O2757" s="36">
        <v>2755</v>
      </c>
      <c r="P2757" s="66">
        <v>2.8999999999999998E-3</v>
      </c>
      <c r="Q2757" s="36">
        <v>2706</v>
      </c>
      <c r="R2757" s="36">
        <v>2798</v>
      </c>
      <c r="S2757" s="36">
        <v>2701</v>
      </c>
      <c r="T2757" s="66">
        <v>2.1000000000000001E-2</v>
      </c>
      <c r="U2757" s="66">
        <v>5.0000000000000001E-4</v>
      </c>
      <c r="V2757" s="66">
        <v>-1.2500000000000001E-2</v>
      </c>
      <c r="W2757" s="66">
        <v>2.29E-2</v>
      </c>
      <c r="X2757" s="1">
        <v>8441100</v>
      </c>
      <c r="Y2757" s="1">
        <v>23303657</v>
      </c>
      <c r="Z2757" s="1">
        <v>2991664</v>
      </c>
      <c r="AA2757" t="s">
        <v>426</v>
      </c>
      <c r="AB2757" t="s">
        <v>637</v>
      </c>
      <c r="AC2757">
        <v>17.75</v>
      </c>
      <c r="AD2757">
        <v>4.49</v>
      </c>
      <c r="AE2757">
        <v>0.83</v>
      </c>
      <c r="AF2757" t="s">
        <v>230</v>
      </c>
      <c r="AG2757" s="1">
        <v>224000</v>
      </c>
      <c r="AH2757" s="36">
        <v>2763.5</v>
      </c>
      <c r="AI2757">
        <v>600</v>
      </c>
      <c r="AJ2757" s="36">
        <v>2763</v>
      </c>
      <c r="AK2757">
        <v>400</v>
      </c>
      <c r="AL2757" s="2">
        <v>0.63611111111111107</v>
      </c>
      <c r="AM2757" s="3">
        <v>46239</v>
      </c>
      <c r="AN2757" t="s">
        <v>298</v>
      </c>
      <c r="AO2757" t="s">
        <v>395</v>
      </c>
    </row>
    <row r="2758" spans="1:41">
      <c r="A2758" s="8">
        <v>46233</v>
      </c>
      <c r="B2758" s="67">
        <v>3947.16</v>
      </c>
      <c r="C2758" s="67">
        <v>-0.68</v>
      </c>
      <c r="D2758" s="67">
        <v>61860</v>
      </c>
      <c r="E2758" s="67">
        <v>-0.94</v>
      </c>
      <c r="F2758" s="69">
        <v>7047</v>
      </c>
      <c r="G2758" t="s">
        <v>79</v>
      </c>
      <c r="H2758">
        <v>0</v>
      </c>
      <c r="I2758" t="s">
        <v>347</v>
      </c>
      <c r="J2758" t="s">
        <v>289</v>
      </c>
      <c r="K2758" t="s">
        <v>295</v>
      </c>
      <c r="L2758" s="36">
        <v>2335</v>
      </c>
      <c r="M2758">
        <v>18</v>
      </c>
      <c r="N2758" s="66">
        <v>7.7999999999999996E-3</v>
      </c>
      <c r="O2758" s="36">
        <v>2317</v>
      </c>
      <c r="P2758" s="66">
        <v>7.7000000000000002E-3</v>
      </c>
      <c r="Q2758" s="36">
        <v>2330</v>
      </c>
      <c r="R2758" s="36">
        <v>2360</v>
      </c>
      <c r="S2758" s="36">
        <v>2290</v>
      </c>
      <c r="T2758" s="66">
        <v>2.0999999999999999E-3</v>
      </c>
      <c r="U2758" s="66">
        <v>-5.4999999999999997E-3</v>
      </c>
      <c r="V2758" s="66">
        <v>-1.0500000000000001E-2</v>
      </c>
      <c r="W2758" s="66">
        <v>1.9599999999999999E-2</v>
      </c>
      <c r="X2758" s="1">
        <v>66400</v>
      </c>
      <c r="Y2758" s="1">
        <v>154788</v>
      </c>
      <c r="Z2758" s="1">
        <v>33147</v>
      </c>
      <c r="AA2758" t="s">
        <v>840</v>
      </c>
      <c r="AB2758" t="s">
        <v>638</v>
      </c>
      <c r="AC2758">
        <v>9.25</v>
      </c>
      <c r="AD2758">
        <v>2.9</v>
      </c>
      <c r="AE2758">
        <v>0.56000000000000005</v>
      </c>
      <c r="AF2758" t="s">
        <v>230</v>
      </c>
      <c r="AG2758">
        <v>0</v>
      </c>
      <c r="AH2758" s="36">
        <v>2336</v>
      </c>
      <c r="AI2758">
        <v>100</v>
      </c>
      <c r="AJ2758" s="36">
        <v>2334</v>
      </c>
      <c r="AK2758">
        <v>200</v>
      </c>
      <c r="AL2758" s="2">
        <v>0.63611111111111107</v>
      </c>
      <c r="AM2758" s="3">
        <v>46246</v>
      </c>
      <c r="AN2758" t="s">
        <v>298</v>
      </c>
      <c r="AO2758" t="s">
        <v>313</v>
      </c>
    </row>
    <row r="2759" spans="1:41">
      <c r="A2759" s="8">
        <v>46233</v>
      </c>
      <c r="B2759" s="67">
        <v>3947.16</v>
      </c>
      <c r="C2759" s="67">
        <v>-0.68</v>
      </c>
      <c r="D2759" s="67">
        <v>61860</v>
      </c>
      <c r="E2759" s="67">
        <v>-0.94</v>
      </c>
      <c r="F2759" s="69">
        <v>7084</v>
      </c>
      <c r="G2759" t="s">
        <v>80</v>
      </c>
      <c r="H2759">
        <v>0</v>
      </c>
      <c r="I2759" t="s">
        <v>347</v>
      </c>
      <c r="J2759" t="s">
        <v>323</v>
      </c>
      <c r="K2759" t="s">
        <v>290</v>
      </c>
      <c r="L2759" s="36">
        <v>2732</v>
      </c>
      <c r="M2759">
        <v>10</v>
      </c>
      <c r="N2759" s="66">
        <v>3.7000000000000002E-3</v>
      </c>
      <c r="O2759" s="36">
        <v>2722</v>
      </c>
      <c r="P2759" s="66">
        <v>3.5999999999999999E-3</v>
      </c>
      <c r="Q2759" s="36">
        <v>2730</v>
      </c>
      <c r="R2759" s="36">
        <v>2732</v>
      </c>
      <c r="S2759" s="36">
        <v>2684</v>
      </c>
      <c r="T2759" s="66">
        <v>6.9999999999999999E-4</v>
      </c>
      <c r="U2759" s="66">
        <v>6.9999999999999999E-4</v>
      </c>
      <c r="V2759" s="66">
        <v>0</v>
      </c>
      <c r="W2759" s="66">
        <v>1.78E-2</v>
      </c>
      <c r="X2759" s="1">
        <v>2000</v>
      </c>
      <c r="Y2759" s="1">
        <v>5419</v>
      </c>
      <c r="Z2759" s="1">
        <v>8904</v>
      </c>
      <c r="AA2759" t="s">
        <v>430</v>
      </c>
      <c r="AB2759" t="s">
        <v>642</v>
      </c>
      <c r="AC2759">
        <v>39.82</v>
      </c>
      <c r="AD2759">
        <v>1.42</v>
      </c>
      <c r="AE2759">
        <v>3.84</v>
      </c>
      <c r="AF2759">
        <v>0.6</v>
      </c>
      <c r="AG2759">
        <v>0</v>
      </c>
      <c r="AH2759" s="36">
        <v>2731</v>
      </c>
      <c r="AI2759">
        <v>100</v>
      </c>
      <c r="AJ2759" s="36">
        <v>2704</v>
      </c>
      <c r="AK2759">
        <v>100</v>
      </c>
      <c r="AL2759" s="2">
        <v>0.62152777777777779</v>
      </c>
      <c r="AM2759" s="3">
        <v>46248</v>
      </c>
      <c r="AN2759" t="s">
        <v>298</v>
      </c>
      <c r="AO2759" t="s">
        <v>313</v>
      </c>
    </row>
    <row r="2760" spans="1:41">
      <c r="A2760" s="8">
        <v>46233</v>
      </c>
      <c r="B2760" s="67">
        <v>3947.16</v>
      </c>
      <c r="C2760" s="67">
        <v>-0.68</v>
      </c>
      <c r="D2760" s="67">
        <v>61860</v>
      </c>
      <c r="E2760" s="67">
        <v>-0.94</v>
      </c>
      <c r="F2760" s="69">
        <v>7182</v>
      </c>
      <c r="G2760" t="s">
        <v>81</v>
      </c>
      <c r="H2760">
        <v>0</v>
      </c>
      <c r="I2760" t="s">
        <v>288</v>
      </c>
      <c r="J2760" t="s">
        <v>289</v>
      </c>
      <c r="K2760" t="s">
        <v>295</v>
      </c>
      <c r="L2760" s="36">
        <v>3114</v>
      </c>
      <c r="M2760">
        <v>-102</v>
      </c>
      <c r="N2760" s="66">
        <v>-3.1699999999999999E-2</v>
      </c>
      <c r="O2760" s="36">
        <v>3216</v>
      </c>
      <c r="P2760" s="66">
        <v>-3.1699999999999999E-2</v>
      </c>
      <c r="Q2760" s="36">
        <v>3122</v>
      </c>
      <c r="R2760" s="36">
        <v>3165</v>
      </c>
      <c r="S2760" s="36">
        <v>3107</v>
      </c>
      <c r="T2760" s="66">
        <v>-2.5000000000000001E-3</v>
      </c>
      <c r="U2760" s="66">
        <v>-2.8E-3</v>
      </c>
      <c r="V2760" s="66">
        <v>-1.61E-2</v>
      </c>
      <c r="W2760" s="66">
        <v>2.2000000000000001E-3</v>
      </c>
      <c r="X2760" s="1">
        <v>5628800</v>
      </c>
      <c r="Y2760" s="1">
        <v>17617433</v>
      </c>
      <c r="Z2760" s="1">
        <v>11135286</v>
      </c>
      <c r="AA2760" t="s">
        <v>895</v>
      </c>
      <c r="AB2760" t="s">
        <v>433</v>
      </c>
      <c r="AC2760">
        <v>16.8</v>
      </c>
      <c r="AD2760">
        <v>1.2</v>
      </c>
      <c r="AE2760">
        <v>2.99</v>
      </c>
      <c r="AF2760" t="s">
        <v>230</v>
      </c>
      <c r="AG2760" s="1">
        <v>104700</v>
      </c>
      <c r="AH2760" s="36">
        <v>3115</v>
      </c>
      <c r="AI2760" s="1">
        <v>7000</v>
      </c>
      <c r="AJ2760" s="36">
        <v>3114</v>
      </c>
      <c r="AK2760">
        <v>300</v>
      </c>
      <c r="AL2760" s="2">
        <v>0.63611111111111107</v>
      </c>
      <c r="AM2760" s="3">
        <v>46241</v>
      </c>
      <c r="AN2760" t="s">
        <v>298</v>
      </c>
      <c r="AO2760" t="s">
        <v>434</v>
      </c>
    </row>
    <row r="2761" spans="1:41">
      <c r="A2761" s="8">
        <v>46233</v>
      </c>
      <c r="B2761" s="67">
        <v>3947.16</v>
      </c>
      <c r="C2761" s="67">
        <v>-0.68</v>
      </c>
      <c r="D2761" s="67">
        <v>61860</v>
      </c>
      <c r="E2761" s="67">
        <v>-0.94</v>
      </c>
      <c r="F2761" s="69">
        <v>7203</v>
      </c>
      <c r="G2761" t="s">
        <v>82</v>
      </c>
      <c r="H2761">
        <v>0</v>
      </c>
      <c r="I2761" t="s">
        <v>288</v>
      </c>
      <c r="J2761" t="s">
        <v>289</v>
      </c>
      <c r="K2761" t="s">
        <v>290</v>
      </c>
      <c r="L2761" s="36">
        <v>3163</v>
      </c>
      <c r="M2761">
        <v>-61</v>
      </c>
      <c r="N2761" s="66">
        <v>-1.89E-2</v>
      </c>
      <c r="O2761" s="36">
        <v>3224</v>
      </c>
      <c r="P2761" s="66">
        <v>-1.89E-2</v>
      </c>
      <c r="Q2761" s="36">
        <v>3181</v>
      </c>
      <c r="R2761" s="36">
        <v>3192</v>
      </c>
      <c r="S2761" s="36">
        <v>3106</v>
      </c>
      <c r="T2761" s="66">
        <v>-5.5999999999999999E-3</v>
      </c>
      <c r="U2761" s="66">
        <v>4.1000000000000003E-3</v>
      </c>
      <c r="V2761" s="66">
        <v>-8.9999999999999993E-3</v>
      </c>
      <c r="W2761" s="66">
        <v>1.83E-2</v>
      </c>
      <c r="X2761" s="1">
        <v>26127500</v>
      </c>
      <c r="Y2761" s="1">
        <v>82651625</v>
      </c>
      <c r="Z2761" s="1">
        <v>46163945</v>
      </c>
      <c r="AA2761" t="s">
        <v>435</v>
      </c>
      <c r="AB2761" t="s">
        <v>699</v>
      </c>
      <c r="AC2761">
        <v>12.48</v>
      </c>
      <c r="AD2761">
        <v>1.03</v>
      </c>
      <c r="AE2761">
        <v>3.16</v>
      </c>
      <c r="AF2761" t="s">
        <v>230</v>
      </c>
      <c r="AG2761" s="1">
        <v>353500</v>
      </c>
      <c r="AH2761" s="36">
        <v>3163</v>
      </c>
      <c r="AI2761" s="1">
        <v>14000</v>
      </c>
      <c r="AJ2761" s="36">
        <v>3162</v>
      </c>
      <c r="AK2761" s="1">
        <v>3300</v>
      </c>
      <c r="AL2761" s="2">
        <v>0.63611111111111107</v>
      </c>
      <c r="AM2761" s="3">
        <v>46238</v>
      </c>
      <c r="AN2761" t="s">
        <v>298</v>
      </c>
      <c r="AO2761" t="s">
        <v>437</v>
      </c>
    </row>
    <row r="2762" spans="1:41">
      <c r="A2762" s="8">
        <v>46233</v>
      </c>
      <c r="B2762" s="67">
        <v>3947.16</v>
      </c>
      <c r="C2762" s="67">
        <v>-0.68</v>
      </c>
      <c r="D2762" s="67">
        <v>61860</v>
      </c>
      <c r="E2762" s="67">
        <v>-0.94</v>
      </c>
      <c r="F2762" s="69">
        <v>7213</v>
      </c>
      <c r="G2762" t="s">
        <v>83</v>
      </c>
      <c r="H2762">
        <v>0</v>
      </c>
      <c r="I2762" t="s">
        <v>314</v>
      </c>
      <c r="J2762" t="s">
        <v>289</v>
      </c>
      <c r="K2762" t="s">
        <v>290</v>
      </c>
      <c r="L2762">
        <v>621</v>
      </c>
      <c r="M2762">
        <v>2</v>
      </c>
      <c r="N2762" s="66">
        <v>3.2000000000000002E-3</v>
      </c>
      <c r="O2762">
        <v>619</v>
      </c>
      <c r="P2762" s="66">
        <v>3.2000000000000002E-3</v>
      </c>
      <c r="Q2762">
        <v>616</v>
      </c>
      <c r="R2762">
        <v>623</v>
      </c>
      <c r="S2762">
        <v>615</v>
      </c>
      <c r="T2762" s="66">
        <v>8.0999999999999996E-3</v>
      </c>
      <c r="U2762" s="66">
        <v>1.6000000000000001E-3</v>
      </c>
      <c r="V2762" s="66">
        <v>-3.2000000000000002E-3</v>
      </c>
      <c r="W2762" s="66">
        <v>9.7000000000000003E-3</v>
      </c>
      <c r="X2762" s="1">
        <v>7100</v>
      </c>
      <c r="Y2762" s="1">
        <v>4391</v>
      </c>
      <c r="Z2762" s="1">
        <v>9868</v>
      </c>
      <c r="AA2762" t="s">
        <v>841</v>
      </c>
      <c r="AB2762" t="s">
        <v>439</v>
      </c>
      <c r="AC2762">
        <v>7.31</v>
      </c>
      <c r="AD2762">
        <v>0.87</v>
      </c>
      <c r="AE2762">
        <v>4.1900000000000004</v>
      </c>
      <c r="AF2762" t="s">
        <v>230</v>
      </c>
      <c r="AG2762">
        <v>300</v>
      </c>
      <c r="AH2762">
        <v>622</v>
      </c>
      <c r="AI2762">
        <v>100</v>
      </c>
      <c r="AJ2762">
        <v>617</v>
      </c>
      <c r="AK2762">
        <v>700</v>
      </c>
      <c r="AL2762" s="2">
        <v>0.62152777777777779</v>
      </c>
      <c r="AM2762" s="3">
        <v>46241</v>
      </c>
      <c r="AN2762" t="s">
        <v>298</v>
      </c>
      <c r="AO2762" t="s">
        <v>437</v>
      </c>
    </row>
    <row r="2763" spans="1:41">
      <c r="A2763" s="8">
        <v>46233</v>
      </c>
      <c r="B2763" s="67">
        <v>3947.16</v>
      </c>
      <c r="C2763" s="67">
        <v>-0.68</v>
      </c>
      <c r="D2763" s="67">
        <v>61860</v>
      </c>
      <c r="E2763" s="67">
        <v>-0.94</v>
      </c>
      <c r="F2763" s="69">
        <v>7220</v>
      </c>
      <c r="G2763" t="s">
        <v>84</v>
      </c>
      <c r="H2763">
        <v>0</v>
      </c>
      <c r="I2763" t="s">
        <v>288</v>
      </c>
      <c r="J2763" t="s">
        <v>289</v>
      </c>
      <c r="K2763" t="s">
        <v>295</v>
      </c>
      <c r="L2763" s="36">
        <v>3015</v>
      </c>
      <c r="M2763">
        <v>-25</v>
      </c>
      <c r="N2763" s="66">
        <v>-8.2000000000000007E-3</v>
      </c>
      <c r="O2763" s="36">
        <v>3040</v>
      </c>
      <c r="P2763" s="66">
        <v>-8.2000000000000007E-3</v>
      </c>
      <c r="Q2763" s="36">
        <v>2980</v>
      </c>
      <c r="R2763" s="36">
        <v>3165</v>
      </c>
      <c r="S2763" s="36">
        <v>2956</v>
      </c>
      <c r="T2763" s="66">
        <v>1.17E-2</v>
      </c>
      <c r="U2763" s="66">
        <v>-2.1100000000000001E-2</v>
      </c>
      <c r="V2763" s="66">
        <v>-4.7300000000000002E-2</v>
      </c>
      <c r="W2763" s="66">
        <v>1.9900000000000001E-2</v>
      </c>
      <c r="X2763" s="1">
        <v>574000</v>
      </c>
      <c r="Y2763" s="1">
        <v>1753933</v>
      </c>
      <c r="Z2763" s="1">
        <v>197772</v>
      </c>
      <c r="AA2763" t="s">
        <v>563</v>
      </c>
      <c r="AB2763" t="s">
        <v>441</v>
      </c>
      <c r="AC2763">
        <v>30.39</v>
      </c>
      <c r="AD2763">
        <v>1.61</v>
      </c>
      <c r="AE2763">
        <v>1.33</v>
      </c>
      <c r="AF2763" t="s">
        <v>230</v>
      </c>
      <c r="AG2763" s="1">
        <v>8700</v>
      </c>
      <c r="AH2763" s="36">
        <v>3020</v>
      </c>
      <c r="AI2763" s="1">
        <v>2400</v>
      </c>
      <c r="AJ2763" s="36">
        <v>3015</v>
      </c>
      <c r="AK2763" s="1">
        <v>2900</v>
      </c>
      <c r="AL2763" s="2">
        <v>0.63611111111111107</v>
      </c>
      <c r="AM2763" s="3">
        <v>46239</v>
      </c>
      <c r="AN2763" t="s">
        <v>298</v>
      </c>
      <c r="AO2763" t="s">
        <v>437</v>
      </c>
    </row>
    <row r="2764" spans="1:41">
      <c r="A2764" s="8">
        <v>46233</v>
      </c>
      <c r="B2764" s="67">
        <v>3947.16</v>
      </c>
      <c r="C2764" s="67">
        <v>-0.68</v>
      </c>
      <c r="D2764" s="67">
        <v>61860</v>
      </c>
      <c r="E2764" s="67">
        <v>-0.94</v>
      </c>
      <c r="F2764" s="69">
        <v>7269</v>
      </c>
      <c r="G2764" t="s">
        <v>85</v>
      </c>
      <c r="H2764">
        <v>0</v>
      </c>
      <c r="I2764" t="s">
        <v>288</v>
      </c>
      <c r="J2764" t="s">
        <v>289</v>
      </c>
      <c r="K2764" t="s">
        <v>295</v>
      </c>
      <c r="L2764" s="36">
        <v>2147.5</v>
      </c>
      <c r="M2764">
        <v>2</v>
      </c>
      <c r="N2764" s="66">
        <v>8.9999999999999998E-4</v>
      </c>
      <c r="O2764" s="36">
        <v>2145.5</v>
      </c>
      <c r="P2764" s="66">
        <v>8.9999999999999998E-4</v>
      </c>
      <c r="Q2764" s="36">
        <v>2116.5</v>
      </c>
      <c r="R2764" s="36">
        <v>2161.5</v>
      </c>
      <c r="S2764" s="36">
        <v>2102.5</v>
      </c>
      <c r="T2764" s="66">
        <v>1.46E-2</v>
      </c>
      <c r="U2764" s="66">
        <v>3.5000000000000001E-3</v>
      </c>
      <c r="V2764" s="66">
        <v>-6.4000000000000003E-3</v>
      </c>
      <c r="W2764" s="66">
        <v>2.1399999999999999E-2</v>
      </c>
      <c r="X2764" s="1">
        <v>4518500</v>
      </c>
      <c r="Y2764" s="1">
        <v>9670471</v>
      </c>
      <c r="Z2764" s="1">
        <v>4218949</v>
      </c>
      <c r="AA2764" t="s">
        <v>442</v>
      </c>
      <c r="AB2764" t="s">
        <v>443</v>
      </c>
      <c r="AC2764">
        <v>10.9</v>
      </c>
      <c r="AD2764">
        <v>1.22</v>
      </c>
      <c r="AE2764">
        <v>2.37</v>
      </c>
      <c r="AF2764" t="s">
        <v>230</v>
      </c>
      <c r="AG2764" s="1">
        <v>319800</v>
      </c>
      <c r="AH2764" s="36">
        <v>2148</v>
      </c>
      <c r="AI2764" s="1">
        <v>1900</v>
      </c>
      <c r="AJ2764" s="36">
        <v>2147.5</v>
      </c>
      <c r="AK2764">
        <v>900</v>
      </c>
      <c r="AL2764" s="2">
        <v>0.63611111111111107</v>
      </c>
      <c r="AM2764" s="3">
        <v>46239</v>
      </c>
      <c r="AN2764" t="s">
        <v>298</v>
      </c>
      <c r="AO2764" t="s">
        <v>437</v>
      </c>
    </row>
    <row r="2765" spans="1:41">
      <c r="A2765" s="8">
        <v>46233</v>
      </c>
      <c r="B2765" s="67">
        <v>3947.16</v>
      </c>
      <c r="C2765" s="67">
        <v>-0.68</v>
      </c>
      <c r="D2765" s="67">
        <v>61860</v>
      </c>
      <c r="E2765" s="67">
        <v>-0.94</v>
      </c>
      <c r="F2765" s="69">
        <v>7272</v>
      </c>
      <c r="G2765" t="s">
        <v>86</v>
      </c>
      <c r="H2765">
        <v>0</v>
      </c>
      <c r="I2765" t="s">
        <v>288</v>
      </c>
      <c r="J2765" t="s">
        <v>289</v>
      </c>
      <c r="K2765" t="s">
        <v>290</v>
      </c>
      <c r="L2765" s="36">
        <v>1389</v>
      </c>
      <c r="M2765">
        <v>-20</v>
      </c>
      <c r="N2765" s="66">
        <v>-1.4200000000000001E-2</v>
      </c>
      <c r="O2765" s="36">
        <v>1409</v>
      </c>
      <c r="P2765" s="66">
        <v>-1.41E-2</v>
      </c>
      <c r="Q2765" s="36">
        <v>1411</v>
      </c>
      <c r="R2765" s="36">
        <v>1415</v>
      </c>
      <c r="S2765" s="36">
        <v>1375</v>
      </c>
      <c r="T2765" s="66">
        <v>-1.55E-2</v>
      </c>
      <c r="U2765" s="66">
        <v>1E-3</v>
      </c>
      <c r="V2765" s="66">
        <v>-1.83E-2</v>
      </c>
      <c r="W2765" s="66">
        <v>1.01E-2</v>
      </c>
      <c r="X2765" s="1">
        <v>4718400</v>
      </c>
      <c r="Y2765" s="1">
        <v>6575894</v>
      </c>
      <c r="Z2765" s="1">
        <v>1414175</v>
      </c>
      <c r="AA2765" t="s">
        <v>935</v>
      </c>
      <c r="AB2765" t="s">
        <v>445</v>
      </c>
      <c r="AC2765">
        <v>10.94</v>
      </c>
      <c r="AD2765">
        <v>1.19</v>
      </c>
      <c r="AE2765">
        <v>3.6</v>
      </c>
      <c r="AF2765" t="s">
        <v>230</v>
      </c>
      <c r="AG2765" s="1">
        <v>369500</v>
      </c>
      <c r="AH2765" s="36">
        <v>1389</v>
      </c>
      <c r="AI2765" s="1">
        <v>3300</v>
      </c>
      <c r="AJ2765" s="36">
        <v>1388.5</v>
      </c>
      <c r="AK2765" s="1">
        <v>1100</v>
      </c>
      <c r="AL2765" s="2">
        <v>0.63611111111111107</v>
      </c>
      <c r="AM2765" s="3">
        <v>46238</v>
      </c>
      <c r="AN2765" t="s">
        <v>293</v>
      </c>
      <c r="AO2765" t="s">
        <v>437</v>
      </c>
    </row>
    <row r="2766" spans="1:41">
      <c r="A2766" s="8">
        <v>46233</v>
      </c>
      <c r="B2766" s="67">
        <v>3947.16</v>
      </c>
      <c r="C2766" s="67">
        <v>-0.68</v>
      </c>
      <c r="D2766" s="67">
        <v>61860</v>
      </c>
      <c r="E2766" s="67">
        <v>-0.94</v>
      </c>
      <c r="F2766" s="69">
        <v>7376</v>
      </c>
      <c r="G2766" t="s">
        <v>87</v>
      </c>
      <c r="H2766">
        <v>0</v>
      </c>
      <c r="I2766" t="s">
        <v>347</v>
      </c>
      <c r="J2766" t="s">
        <v>323</v>
      </c>
      <c r="K2766" t="s">
        <v>295</v>
      </c>
      <c r="L2766" s="36">
        <v>1160</v>
      </c>
      <c r="M2766">
        <v>-18</v>
      </c>
      <c r="N2766" s="66">
        <v>-1.5299999999999999E-2</v>
      </c>
      <c r="O2766" s="36">
        <v>1178</v>
      </c>
      <c r="P2766" s="66">
        <v>-1.52E-2</v>
      </c>
      <c r="Q2766" s="36">
        <v>1178</v>
      </c>
      <c r="R2766" s="36">
        <v>1188</v>
      </c>
      <c r="S2766" s="36">
        <v>1148</v>
      </c>
      <c r="T2766" s="66">
        <v>-1.52E-2</v>
      </c>
      <c r="U2766" s="66">
        <v>-2.1000000000000001E-2</v>
      </c>
      <c r="V2766" s="66">
        <v>-2.35E-2</v>
      </c>
      <c r="W2766" s="66">
        <v>1.04E-2</v>
      </c>
      <c r="X2766" s="1">
        <v>10700</v>
      </c>
      <c r="Y2766" s="1">
        <v>12606</v>
      </c>
      <c r="Z2766" s="1">
        <v>4940</v>
      </c>
      <c r="AA2766" t="s">
        <v>446</v>
      </c>
      <c r="AB2766" t="s">
        <v>447</v>
      </c>
      <c r="AC2766">
        <v>0</v>
      </c>
      <c r="AD2766">
        <v>4.6100000000000003</v>
      </c>
      <c r="AE2766">
        <v>0</v>
      </c>
      <c r="AF2766">
        <v>0.6</v>
      </c>
      <c r="AG2766">
        <v>800</v>
      </c>
      <c r="AH2766" s="36">
        <v>1165</v>
      </c>
      <c r="AI2766">
        <v>200</v>
      </c>
      <c r="AJ2766" s="36">
        <v>1160</v>
      </c>
      <c r="AK2766">
        <v>100</v>
      </c>
      <c r="AL2766" s="2">
        <v>0.63611111111111107</v>
      </c>
      <c r="AM2766" s="3">
        <v>46246</v>
      </c>
      <c r="AN2766" t="s">
        <v>448</v>
      </c>
      <c r="AO2766" t="s">
        <v>313</v>
      </c>
    </row>
    <row r="2767" spans="1:41">
      <c r="A2767" s="8">
        <v>46233</v>
      </c>
      <c r="B2767" s="67">
        <v>3947.16</v>
      </c>
      <c r="C2767" s="67">
        <v>-0.68</v>
      </c>
      <c r="D2767" s="67">
        <v>61860</v>
      </c>
      <c r="E2767" s="67">
        <v>-0.94</v>
      </c>
      <c r="F2767" s="69">
        <v>7525</v>
      </c>
      <c r="G2767" t="s">
        <v>88</v>
      </c>
      <c r="H2767">
        <v>0</v>
      </c>
      <c r="I2767" t="s">
        <v>288</v>
      </c>
      <c r="J2767" t="s">
        <v>289</v>
      </c>
      <c r="K2767" t="s">
        <v>295</v>
      </c>
      <c r="L2767" s="36">
        <v>3595</v>
      </c>
      <c r="M2767">
        <v>10</v>
      </c>
      <c r="N2767" s="66">
        <v>2.8E-3</v>
      </c>
      <c r="O2767" s="36">
        <v>3585</v>
      </c>
      <c r="P2767" s="66">
        <v>2.7000000000000001E-3</v>
      </c>
      <c r="Q2767" s="36">
        <v>3595</v>
      </c>
      <c r="R2767" s="36">
        <v>3600</v>
      </c>
      <c r="S2767" s="36">
        <v>3545</v>
      </c>
      <c r="T2767" s="66">
        <v>0</v>
      </c>
      <c r="U2767" s="66">
        <v>4.1000000000000003E-3</v>
      </c>
      <c r="V2767" s="66">
        <v>-1.2999999999999999E-3</v>
      </c>
      <c r="W2767" s="66">
        <v>1.41E-2</v>
      </c>
      <c r="X2767" s="1">
        <v>8700</v>
      </c>
      <c r="Y2767" s="1">
        <v>31168</v>
      </c>
      <c r="Z2767" s="1">
        <v>31060</v>
      </c>
      <c r="AA2767" t="s">
        <v>449</v>
      </c>
      <c r="AB2767" t="s">
        <v>450</v>
      </c>
      <c r="AC2767">
        <v>9.7200000000000006</v>
      </c>
      <c r="AD2767">
        <v>1.01</v>
      </c>
      <c r="AE2767">
        <v>4.51</v>
      </c>
      <c r="AF2767" t="s">
        <v>230</v>
      </c>
      <c r="AG2767">
        <v>600</v>
      </c>
      <c r="AH2767" s="36">
        <v>3600</v>
      </c>
      <c r="AI2767">
        <v>100</v>
      </c>
      <c r="AJ2767" s="36">
        <v>3590</v>
      </c>
      <c r="AK2767">
        <v>300</v>
      </c>
      <c r="AL2767" s="2">
        <v>0.63055555555555554</v>
      </c>
      <c r="AM2767" s="3">
        <v>46241</v>
      </c>
      <c r="AN2767" t="s">
        <v>298</v>
      </c>
      <c r="AO2767" t="s">
        <v>322</v>
      </c>
    </row>
    <row r="2768" spans="1:41">
      <c r="A2768" s="8">
        <v>46233</v>
      </c>
      <c r="B2768" s="67">
        <v>3947.16</v>
      </c>
      <c r="C2768" s="67">
        <v>-0.68</v>
      </c>
      <c r="D2768" s="67">
        <v>61860</v>
      </c>
      <c r="E2768" s="67">
        <v>-0.94</v>
      </c>
      <c r="F2768" s="69">
        <v>7729</v>
      </c>
      <c r="G2768" t="s">
        <v>89</v>
      </c>
      <c r="H2768">
        <v>0</v>
      </c>
      <c r="I2768" t="s">
        <v>288</v>
      </c>
      <c r="J2768" t="s">
        <v>289</v>
      </c>
      <c r="K2768" t="s">
        <v>290</v>
      </c>
      <c r="L2768" s="36">
        <v>15350</v>
      </c>
      <c r="M2768">
        <v>590</v>
      </c>
      <c r="N2768" s="66">
        <v>0.04</v>
      </c>
      <c r="O2768" s="36">
        <v>14760</v>
      </c>
      <c r="P2768" s="66">
        <v>3.9899999999999998E-2</v>
      </c>
      <c r="Q2768" s="36">
        <v>15000</v>
      </c>
      <c r="R2768" s="36">
        <v>15690</v>
      </c>
      <c r="S2768" s="36">
        <v>14715</v>
      </c>
      <c r="T2768" s="66">
        <v>2.3300000000000001E-2</v>
      </c>
      <c r="U2768" s="66">
        <v>1.18E-2</v>
      </c>
      <c r="V2768" s="66">
        <v>-2.1600000000000001E-2</v>
      </c>
      <c r="W2768" s="66">
        <v>4.3099999999999999E-2</v>
      </c>
      <c r="X2768" s="1">
        <v>590500</v>
      </c>
      <c r="Y2768" s="1">
        <v>9004844</v>
      </c>
      <c r="Z2768" s="1">
        <v>649074</v>
      </c>
      <c r="AA2768" t="s">
        <v>700</v>
      </c>
      <c r="AB2768" t="s">
        <v>452</v>
      </c>
      <c r="AC2768">
        <v>22.25</v>
      </c>
      <c r="AD2768">
        <v>3.26</v>
      </c>
      <c r="AE2768">
        <v>1.8</v>
      </c>
      <c r="AF2768" t="s">
        <v>230</v>
      </c>
      <c r="AG2768" s="1">
        <v>5000</v>
      </c>
      <c r="AH2768" s="36">
        <v>15355</v>
      </c>
      <c r="AI2768" s="1">
        <v>1100</v>
      </c>
      <c r="AJ2768" s="36">
        <v>15340</v>
      </c>
      <c r="AK2768">
        <v>500</v>
      </c>
      <c r="AL2768" s="2">
        <v>0.63611111111111107</v>
      </c>
      <c r="AM2768" s="3">
        <v>46238</v>
      </c>
      <c r="AN2768" t="s">
        <v>298</v>
      </c>
      <c r="AO2768" t="s">
        <v>453</v>
      </c>
    </row>
    <row r="2769" spans="1:41">
      <c r="A2769" s="8">
        <v>46233</v>
      </c>
      <c r="B2769" s="67">
        <v>3947.16</v>
      </c>
      <c r="C2769" s="67">
        <v>-0.68</v>
      </c>
      <c r="D2769" s="67">
        <v>61860</v>
      </c>
      <c r="E2769" s="67">
        <v>-0.94</v>
      </c>
      <c r="F2769" s="69">
        <v>7921</v>
      </c>
      <c r="G2769" t="s">
        <v>90</v>
      </c>
      <c r="H2769">
        <v>0</v>
      </c>
      <c r="I2769" t="s">
        <v>288</v>
      </c>
      <c r="J2769" t="s">
        <v>289</v>
      </c>
      <c r="K2769" t="s">
        <v>295</v>
      </c>
      <c r="L2769" s="36">
        <v>4455</v>
      </c>
      <c r="M2769">
        <v>-95</v>
      </c>
      <c r="N2769" s="66">
        <v>-2.0899999999999998E-2</v>
      </c>
      <c r="O2769" s="36">
        <v>4550</v>
      </c>
      <c r="P2769" s="66">
        <v>-2.0799999999999999E-2</v>
      </c>
      <c r="Q2769" s="36">
        <v>4585</v>
      </c>
      <c r="R2769" s="36">
        <v>4595</v>
      </c>
      <c r="S2769" s="36">
        <v>4380</v>
      </c>
      <c r="T2769" s="66">
        <v>-2.8299999999999999E-2</v>
      </c>
      <c r="U2769" s="66">
        <v>1.3599999999999999E-2</v>
      </c>
      <c r="V2769" s="66">
        <v>-3.04E-2</v>
      </c>
      <c r="W2769" s="66">
        <v>1.7100000000000001E-2</v>
      </c>
      <c r="X2769" s="1">
        <v>28300</v>
      </c>
      <c r="Y2769" s="1">
        <v>125954</v>
      </c>
      <c r="Z2769" s="1">
        <v>58597</v>
      </c>
      <c r="AA2769" t="s">
        <v>454</v>
      </c>
      <c r="AB2769" t="s">
        <v>591</v>
      </c>
      <c r="AC2769">
        <v>16.420000000000002</v>
      </c>
      <c r="AD2769">
        <v>1.77</v>
      </c>
      <c r="AE2769">
        <v>4.04</v>
      </c>
      <c r="AF2769" t="s">
        <v>230</v>
      </c>
      <c r="AG2769" s="1">
        <v>6800</v>
      </c>
      <c r="AH2769" s="36">
        <v>4460</v>
      </c>
      <c r="AI2769">
        <v>500</v>
      </c>
      <c r="AJ2769" s="36">
        <v>4450</v>
      </c>
      <c r="AK2769">
        <v>900</v>
      </c>
      <c r="AL2769" s="2">
        <v>0.63611111111111107</v>
      </c>
      <c r="AM2769" s="3">
        <v>46211</v>
      </c>
      <c r="AN2769" t="s">
        <v>326</v>
      </c>
      <c r="AO2769" t="s">
        <v>456</v>
      </c>
    </row>
    <row r="2770" spans="1:41">
      <c r="A2770" s="8">
        <v>46233</v>
      </c>
      <c r="B2770" s="67">
        <v>3947.16</v>
      </c>
      <c r="C2770" s="67">
        <v>-0.68</v>
      </c>
      <c r="D2770" s="67">
        <v>61860</v>
      </c>
      <c r="E2770" s="67">
        <v>-0.94</v>
      </c>
      <c r="F2770" s="69">
        <v>8031</v>
      </c>
      <c r="G2770" t="s">
        <v>91</v>
      </c>
      <c r="H2770">
        <v>0</v>
      </c>
      <c r="I2770" t="s">
        <v>288</v>
      </c>
      <c r="J2770" t="s">
        <v>289</v>
      </c>
      <c r="K2770" t="s">
        <v>295</v>
      </c>
      <c r="L2770" s="36">
        <v>4893</v>
      </c>
      <c r="M2770">
        <v>-25</v>
      </c>
      <c r="N2770" s="66">
        <v>-5.1000000000000004E-3</v>
      </c>
      <c r="O2770" s="36">
        <v>4918</v>
      </c>
      <c r="P2770" s="66">
        <v>-5.0000000000000001E-3</v>
      </c>
      <c r="Q2770" s="36">
        <v>4853</v>
      </c>
      <c r="R2770" s="36">
        <v>4944</v>
      </c>
      <c r="S2770" s="36">
        <v>4835</v>
      </c>
      <c r="T2770" s="66">
        <v>8.2000000000000007E-3</v>
      </c>
      <c r="U2770" s="66">
        <v>1E-3</v>
      </c>
      <c r="V2770" s="66">
        <v>-1.03E-2</v>
      </c>
      <c r="W2770" s="66">
        <v>1.1900000000000001E-2</v>
      </c>
      <c r="X2770" s="1">
        <v>3393700</v>
      </c>
      <c r="Y2770" s="1">
        <v>16602810</v>
      </c>
      <c r="Z2770" s="1">
        <v>14016813</v>
      </c>
      <c r="AA2770" t="s">
        <v>457</v>
      </c>
      <c r="AB2770" t="s">
        <v>701</v>
      </c>
      <c r="AC2770">
        <v>15.07</v>
      </c>
      <c r="AD2770">
        <v>1.58</v>
      </c>
      <c r="AE2770">
        <v>2.86</v>
      </c>
      <c r="AF2770" t="s">
        <v>230</v>
      </c>
      <c r="AG2770" s="1">
        <v>273800</v>
      </c>
      <c r="AH2770" s="36">
        <v>4894</v>
      </c>
      <c r="AI2770" s="1">
        <v>1100</v>
      </c>
      <c r="AJ2770" s="36">
        <v>4892</v>
      </c>
      <c r="AK2770" s="1">
        <v>2300</v>
      </c>
      <c r="AL2770" s="2">
        <v>0.63611111111111107</v>
      </c>
      <c r="AM2770" s="3">
        <v>46238</v>
      </c>
      <c r="AN2770" t="s">
        <v>298</v>
      </c>
      <c r="AO2770" t="s">
        <v>322</v>
      </c>
    </row>
    <row r="2771" spans="1:41">
      <c r="A2771" s="8">
        <v>46233</v>
      </c>
      <c r="B2771" s="67">
        <v>3947.16</v>
      </c>
      <c r="C2771" s="67">
        <v>-0.68</v>
      </c>
      <c r="D2771" s="67">
        <v>61860</v>
      </c>
      <c r="E2771" s="67">
        <v>-0.94</v>
      </c>
      <c r="F2771" s="69">
        <v>8058</v>
      </c>
      <c r="G2771" t="s">
        <v>92</v>
      </c>
      <c r="H2771">
        <v>0</v>
      </c>
      <c r="I2771" t="s">
        <v>288</v>
      </c>
      <c r="J2771" t="s">
        <v>289</v>
      </c>
      <c r="K2771" t="s">
        <v>295</v>
      </c>
      <c r="L2771" s="36">
        <v>4783</v>
      </c>
      <c r="M2771">
        <v>-36</v>
      </c>
      <c r="N2771" s="66">
        <v>-7.4999999999999997E-3</v>
      </c>
      <c r="O2771" s="36">
        <v>4819</v>
      </c>
      <c r="P2771" s="66">
        <v>-7.4000000000000003E-3</v>
      </c>
      <c r="Q2771" s="36">
        <v>4772</v>
      </c>
      <c r="R2771" s="36">
        <v>4833</v>
      </c>
      <c r="S2771" s="36">
        <v>4736</v>
      </c>
      <c r="T2771" s="66">
        <v>2.3E-3</v>
      </c>
      <c r="U2771" s="66">
        <v>-3.0999999999999999E-3</v>
      </c>
      <c r="V2771" s="66">
        <v>-1.03E-2</v>
      </c>
      <c r="W2771" s="66">
        <v>9.9000000000000008E-3</v>
      </c>
      <c r="X2771" s="1">
        <v>4444600</v>
      </c>
      <c r="Y2771" s="1">
        <v>21269883</v>
      </c>
      <c r="Z2771" s="1">
        <v>17747458</v>
      </c>
      <c r="AA2771" t="s">
        <v>459</v>
      </c>
      <c r="AB2771" t="s">
        <v>460</v>
      </c>
      <c r="AC2771">
        <v>15.92</v>
      </c>
      <c r="AD2771">
        <v>1.85</v>
      </c>
      <c r="AE2771">
        <v>2.61</v>
      </c>
      <c r="AF2771" t="s">
        <v>230</v>
      </c>
      <c r="AG2771" s="1">
        <v>539000</v>
      </c>
      <c r="AH2771" s="36">
        <v>4784</v>
      </c>
      <c r="AI2771" s="1">
        <v>1600</v>
      </c>
      <c r="AJ2771" s="36">
        <v>4783</v>
      </c>
      <c r="AK2771">
        <v>400</v>
      </c>
      <c r="AL2771" s="2">
        <v>0.63611111111111107</v>
      </c>
      <c r="AM2771" s="3">
        <v>46237</v>
      </c>
      <c r="AN2771" t="s">
        <v>298</v>
      </c>
      <c r="AO2771" t="s">
        <v>322</v>
      </c>
    </row>
    <row r="2772" spans="1:41">
      <c r="A2772" s="8">
        <v>46233</v>
      </c>
      <c r="B2772" s="67">
        <v>3947.16</v>
      </c>
      <c r="C2772" s="67">
        <v>-0.68</v>
      </c>
      <c r="D2772" s="67">
        <v>61860</v>
      </c>
      <c r="E2772" s="67">
        <v>-0.94</v>
      </c>
      <c r="F2772" s="69">
        <v>8233</v>
      </c>
      <c r="G2772" t="s">
        <v>93</v>
      </c>
      <c r="H2772">
        <v>0</v>
      </c>
      <c r="I2772" t="s">
        <v>288</v>
      </c>
      <c r="J2772" t="s">
        <v>289</v>
      </c>
      <c r="K2772" t="s">
        <v>295</v>
      </c>
      <c r="L2772" s="36">
        <v>2288.5</v>
      </c>
      <c r="M2772">
        <v>-89</v>
      </c>
      <c r="N2772" s="66">
        <v>-3.7400000000000003E-2</v>
      </c>
      <c r="O2772" s="36">
        <v>2377.5</v>
      </c>
      <c r="P2772" s="66">
        <v>-3.7400000000000003E-2</v>
      </c>
      <c r="Q2772" s="36">
        <v>2335</v>
      </c>
      <c r="R2772" s="36">
        <v>2363</v>
      </c>
      <c r="S2772" s="36">
        <v>2288</v>
      </c>
      <c r="T2772" s="66">
        <v>-1.9900000000000001E-2</v>
      </c>
      <c r="U2772" s="66">
        <v>-5.7999999999999996E-3</v>
      </c>
      <c r="V2772" s="66">
        <v>-3.15E-2</v>
      </c>
      <c r="W2772" s="66">
        <v>2.0000000000000001E-4</v>
      </c>
      <c r="X2772" s="1">
        <v>987500</v>
      </c>
      <c r="Y2772" s="1">
        <v>2282832</v>
      </c>
      <c r="Z2772" s="1">
        <v>698470</v>
      </c>
      <c r="AA2772" t="s">
        <v>702</v>
      </c>
      <c r="AB2772" t="s">
        <v>462</v>
      </c>
      <c r="AC2772">
        <v>17.64</v>
      </c>
      <c r="AD2772">
        <v>1.49</v>
      </c>
      <c r="AE2772">
        <v>1.75</v>
      </c>
      <c r="AF2772" t="s">
        <v>230</v>
      </c>
      <c r="AG2772" s="1">
        <v>75100</v>
      </c>
      <c r="AH2772" s="36">
        <v>2288.5</v>
      </c>
      <c r="AI2772" s="1">
        <v>1100</v>
      </c>
      <c r="AJ2772" s="36">
        <v>2288</v>
      </c>
      <c r="AK2772" s="1">
        <v>1600</v>
      </c>
      <c r="AL2772" s="2">
        <v>0.63611111111111107</v>
      </c>
      <c r="AM2772" s="3">
        <v>46203</v>
      </c>
      <c r="AN2772" t="s">
        <v>463</v>
      </c>
      <c r="AO2772" t="s">
        <v>327</v>
      </c>
    </row>
    <row r="2773" spans="1:41">
      <c r="A2773" s="8">
        <v>46233</v>
      </c>
      <c r="B2773" s="67">
        <v>3947.16</v>
      </c>
      <c r="C2773" s="67">
        <v>-0.68</v>
      </c>
      <c r="D2773" s="67">
        <v>61860</v>
      </c>
      <c r="E2773" s="67">
        <v>-0.94</v>
      </c>
      <c r="F2773" s="69">
        <v>8304</v>
      </c>
      <c r="G2773" t="s">
        <v>94</v>
      </c>
      <c r="H2773">
        <v>0</v>
      </c>
      <c r="I2773" t="s">
        <v>288</v>
      </c>
      <c r="J2773" t="s">
        <v>289</v>
      </c>
      <c r="K2773" t="s">
        <v>290</v>
      </c>
      <c r="L2773" s="36">
        <v>3049</v>
      </c>
      <c r="M2773">
        <v>-25</v>
      </c>
      <c r="N2773" s="66">
        <v>-8.0999999999999996E-3</v>
      </c>
      <c r="O2773" s="36">
        <v>3074</v>
      </c>
      <c r="P2773" s="66">
        <v>-8.0999999999999996E-3</v>
      </c>
      <c r="Q2773" s="36">
        <v>3036</v>
      </c>
      <c r="R2773" s="36">
        <v>3070</v>
      </c>
      <c r="S2773" s="36">
        <v>3022</v>
      </c>
      <c r="T2773" s="66">
        <v>4.1999999999999997E-3</v>
      </c>
      <c r="U2773" s="66">
        <v>-1.2999999999999999E-3</v>
      </c>
      <c r="V2773" s="66">
        <v>-6.7999999999999996E-3</v>
      </c>
      <c r="W2773" s="66">
        <v>8.8999999999999999E-3</v>
      </c>
      <c r="X2773" s="1">
        <v>1085900</v>
      </c>
      <c r="Y2773" s="1">
        <v>3315207</v>
      </c>
      <c r="Z2773" s="1">
        <v>426217</v>
      </c>
      <c r="AA2773" t="s">
        <v>900</v>
      </c>
      <c r="AB2773" t="s">
        <v>465</v>
      </c>
      <c r="AC2773">
        <v>15.62</v>
      </c>
      <c r="AD2773">
        <v>0.88</v>
      </c>
      <c r="AE2773">
        <v>3.28</v>
      </c>
      <c r="AF2773" t="s">
        <v>230</v>
      </c>
      <c r="AG2773" s="1">
        <v>17200</v>
      </c>
      <c r="AH2773" s="36">
        <v>3049</v>
      </c>
      <c r="AI2773" s="1">
        <v>1900</v>
      </c>
      <c r="AJ2773" s="36">
        <v>3048</v>
      </c>
      <c r="AK2773" s="1">
        <v>12500</v>
      </c>
      <c r="AL2773" s="2">
        <v>0.63611111111111107</v>
      </c>
      <c r="AM2773" s="3">
        <v>46234</v>
      </c>
      <c r="AN2773" t="s">
        <v>298</v>
      </c>
      <c r="AO2773" t="s">
        <v>434</v>
      </c>
    </row>
    <row r="2774" spans="1:41">
      <c r="A2774" s="8">
        <v>46233</v>
      </c>
      <c r="B2774" s="67">
        <v>3947.16</v>
      </c>
      <c r="C2774" s="67">
        <v>-0.68</v>
      </c>
      <c r="D2774" s="67">
        <v>61860</v>
      </c>
      <c r="E2774" s="67">
        <v>-0.94</v>
      </c>
      <c r="F2774" s="69">
        <v>8316</v>
      </c>
      <c r="G2774" t="s">
        <v>95</v>
      </c>
      <c r="H2774">
        <v>0</v>
      </c>
      <c r="I2774" t="s">
        <v>288</v>
      </c>
      <c r="J2774" t="s">
        <v>289</v>
      </c>
      <c r="K2774" t="s">
        <v>295</v>
      </c>
      <c r="L2774" s="36">
        <v>6676</v>
      </c>
      <c r="M2774">
        <v>-200</v>
      </c>
      <c r="N2774" s="66">
        <v>-2.9100000000000001E-2</v>
      </c>
      <c r="O2774" s="36">
        <v>6876</v>
      </c>
      <c r="P2774" s="66">
        <v>-2.9000000000000001E-2</v>
      </c>
      <c r="Q2774" s="36">
        <v>6730</v>
      </c>
      <c r="R2774" s="36">
        <v>6787</v>
      </c>
      <c r="S2774" s="36">
        <v>6666</v>
      </c>
      <c r="T2774" s="66">
        <v>-8.0000000000000002E-3</v>
      </c>
      <c r="U2774" s="66">
        <v>-6.4999999999999997E-3</v>
      </c>
      <c r="V2774" s="66">
        <v>-1.6299999999999999E-2</v>
      </c>
      <c r="W2774" s="66">
        <v>1.5E-3</v>
      </c>
      <c r="X2774" s="1">
        <v>11633100</v>
      </c>
      <c r="Y2774" s="1">
        <v>78252291</v>
      </c>
      <c r="Z2774" s="1">
        <v>25563361</v>
      </c>
      <c r="AA2774" t="s">
        <v>901</v>
      </c>
      <c r="AB2774" t="s">
        <v>467</v>
      </c>
      <c r="AC2774">
        <v>14.84</v>
      </c>
      <c r="AD2774">
        <v>1.61</v>
      </c>
      <c r="AE2774">
        <v>2.7</v>
      </c>
      <c r="AF2774" t="s">
        <v>230</v>
      </c>
      <c r="AG2774">
        <v>0</v>
      </c>
      <c r="AH2774" s="36">
        <v>6677</v>
      </c>
      <c r="AI2774" s="1">
        <v>2600</v>
      </c>
      <c r="AJ2774" s="36">
        <v>6676</v>
      </c>
      <c r="AK2774" s="1">
        <v>6800</v>
      </c>
      <c r="AL2774" s="2">
        <v>0.63611111111111107</v>
      </c>
      <c r="AM2774" s="3">
        <v>46234</v>
      </c>
      <c r="AN2774" t="s">
        <v>298</v>
      </c>
      <c r="AO2774" t="s">
        <v>434</v>
      </c>
    </row>
    <row r="2775" spans="1:41">
      <c r="A2775" s="8">
        <v>46233</v>
      </c>
      <c r="B2775" s="67">
        <v>3947.16</v>
      </c>
      <c r="C2775" s="67">
        <v>-0.68</v>
      </c>
      <c r="D2775" s="67">
        <v>61860</v>
      </c>
      <c r="E2775" s="67">
        <v>-0.94</v>
      </c>
      <c r="F2775" s="69">
        <v>8331</v>
      </c>
      <c r="G2775" t="s">
        <v>96</v>
      </c>
      <c r="H2775">
        <v>0</v>
      </c>
      <c r="I2775" t="s">
        <v>288</v>
      </c>
      <c r="J2775" t="s">
        <v>289</v>
      </c>
      <c r="K2775" t="s">
        <v>295</v>
      </c>
      <c r="L2775" s="36">
        <v>2599.5</v>
      </c>
      <c r="M2775">
        <v>-86</v>
      </c>
      <c r="N2775" s="66">
        <v>-3.2000000000000001E-2</v>
      </c>
      <c r="O2775" s="36">
        <v>2685.5</v>
      </c>
      <c r="P2775" s="66">
        <v>-3.2000000000000001E-2</v>
      </c>
      <c r="Q2775" s="36">
        <v>2616</v>
      </c>
      <c r="R2775" s="36">
        <v>2648</v>
      </c>
      <c r="S2775" s="36">
        <v>2594</v>
      </c>
      <c r="T2775" s="66">
        <v>-6.3E-3</v>
      </c>
      <c r="U2775" s="66">
        <v>-5.4999999999999997E-3</v>
      </c>
      <c r="V2775" s="66">
        <v>-1.83E-2</v>
      </c>
      <c r="W2775" s="66">
        <v>2.0999999999999999E-3</v>
      </c>
      <c r="X2775" s="1">
        <v>1504000</v>
      </c>
      <c r="Y2775" s="1">
        <v>3936190</v>
      </c>
      <c r="Z2775" s="1">
        <v>2015967</v>
      </c>
      <c r="AA2775" t="s">
        <v>902</v>
      </c>
      <c r="AB2775" t="s">
        <v>469</v>
      </c>
      <c r="AC2775">
        <v>16.79</v>
      </c>
      <c r="AD2775">
        <v>1.44</v>
      </c>
      <c r="AE2775">
        <v>2.46</v>
      </c>
      <c r="AF2775" t="s">
        <v>230</v>
      </c>
      <c r="AG2775" s="1">
        <v>30000</v>
      </c>
      <c r="AH2775" s="36">
        <v>2600.5</v>
      </c>
      <c r="AI2775" s="1">
        <v>1000</v>
      </c>
      <c r="AJ2775" s="36">
        <v>2599</v>
      </c>
      <c r="AK2775">
        <v>400</v>
      </c>
      <c r="AL2775" s="2">
        <v>0.63611111111111107</v>
      </c>
      <c r="AM2775" s="3">
        <v>46238</v>
      </c>
      <c r="AN2775" t="s">
        <v>298</v>
      </c>
      <c r="AO2775" t="s">
        <v>434</v>
      </c>
    </row>
    <row r="2776" spans="1:41">
      <c r="A2776" s="8">
        <v>46233</v>
      </c>
      <c r="B2776" s="67">
        <v>3947.16</v>
      </c>
      <c r="C2776" s="67">
        <v>-0.68</v>
      </c>
      <c r="D2776" s="67">
        <v>61860</v>
      </c>
      <c r="E2776" s="67">
        <v>-0.94</v>
      </c>
      <c r="F2776" s="69">
        <v>8424</v>
      </c>
      <c r="G2776" t="s">
        <v>97</v>
      </c>
      <c r="H2776">
        <v>0</v>
      </c>
      <c r="I2776" t="s">
        <v>288</v>
      </c>
      <c r="J2776" t="s">
        <v>289</v>
      </c>
      <c r="K2776" t="s">
        <v>295</v>
      </c>
      <c r="L2776" s="36">
        <v>4524</v>
      </c>
      <c r="M2776">
        <v>-67</v>
      </c>
      <c r="N2776" s="66">
        <v>-1.46E-2</v>
      </c>
      <c r="O2776" s="36">
        <v>4591</v>
      </c>
      <c r="P2776" s="66">
        <v>-1.4500000000000001E-2</v>
      </c>
      <c r="Q2776" s="36">
        <v>4563</v>
      </c>
      <c r="R2776" s="36">
        <v>4585</v>
      </c>
      <c r="S2776" s="36">
        <v>4464</v>
      </c>
      <c r="T2776" s="66">
        <v>-8.5000000000000006E-3</v>
      </c>
      <c r="U2776" s="66">
        <v>5.9999999999999995E-4</v>
      </c>
      <c r="V2776" s="66">
        <v>-1.3299999999999999E-2</v>
      </c>
      <c r="W2776" s="66">
        <v>1.34E-2</v>
      </c>
      <c r="X2776" s="1">
        <v>217100</v>
      </c>
      <c r="Y2776" s="1">
        <v>981847</v>
      </c>
      <c r="Z2776" s="1">
        <v>411066</v>
      </c>
      <c r="AA2776" t="s">
        <v>470</v>
      </c>
      <c r="AB2776" t="s">
        <v>592</v>
      </c>
      <c r="AC2776">
        <v>8.5</v>
      </c>
      <c r="AD2776">
        <v>0.81</v>
      </c>
      <c r="AE2776">
        <v>3.8</v>
      </c>
      <c r="AF2776" t="s">
        <v>230</v>
      </c>
      <c r="AG2776" s="1">
        <v>2700</v>
      </c>
      <c r="AH2776" s="36">
        <v>4524</v>
      </c>
      <c r="AI2776">
        <v>500</v>
      </c>
      <c r="AJ2776" s="36">
        <v>4522</v>
      </c>
      <c r="AK2776">
        <v>400</v>
      </c>
      <c r="AL2776" s="2">
        <v>0.63611111111111107</v>
      </c>
      <c r="AM2776" s="3">
        <v>46233</v>
      </c>
      <c r="AN2776" t="s">
        <v>298</v>
      </c>
      <c r="AO2776" t="s">
        <v>472</v>
      </c>
    </row>
    <row r="2777" spans="1:41">
      <c r="A2777" s="8">
        <v>46233</v>
      </c>
      <c r="B2777" s="67">
        <v>3947.16</v>
      </c>
      <c r="C2777" s="67">
        <v>-0.68</v>
      </c>
      <c r="D2777" s="67">
        <v>61860</v>
      </c>
      <c r="E2777" s="67">
        <v>-0.94</v>
      </c>
      <c r="F2777" s="69">
        <v>8425</v>
      </c>
      <c r="G2777" t="s">
        <v>98</v>
      </c>
      <c r="H2777">
        <v>0</v>
      </c>
      <c r="I2777" t="s">
        <v>288</v>
      </c>
      <c r="J2777" t="s">
        <v>289</v>
      </c>
      <c r="K2777" t="s">
        <v>295</v>
      </c>
      <c r="L2777" s="36">
        <v>1346</v>
      </c>
      <c r="M2777">
        <v>-22</v>
      </c>
      <c r="N2777" s="66">
        <v>-1.61E-2</v>
      </c>
      <c r="O2777" s="36">
        <v>1368</v>
      </c>
      <c r="P2777" s="66">
        <v>-1.6E-2</v>
      </c>
      <c r="Q2777" s="36">
        <v>1350</v>
      </c>
      <c r="R2777" s="36">
        <v>1357</v>
      </c>
      <c r="S2777" s="36">
        <v>1335</v>
      </c>
      <c r="T2777" s="66">
        <v>-2.8999999999999998E-3</v>
      </c>
      <c r="U2777" s="66">
        <v>6.9999999999999999E-4</v>
      </c>
      <c r="V2777" s="66">
        <v>-8.0999999999999996E-3</v>
      </c>
      <c r="W2777" s="66">
        <v>8.2000000000000007E-3</v>
      </c>
      <c r="X2777" s="1">
        <v>395700</v>
      </c>
      <c r="Y2777" s="1">
        <v>532440</v>
      </c>
      <c r="Z2777" s="1">
        <v>423540</v>
      </c>
      <c r="AA2777" t="s">
        <v>473</v>
      </c>
      <c r="AB2777" t="s">
        <v>607</v>
      </c>
      <c r="AC2777">
        <v>8.07</v>
      </c>
      <c r="AD2777">
        <v>0.88</v>
      </c>
      <c r="AE2777">
        <v>3.86</v>
      </c>
      <c r="AF2777" t="s">
        <v>230</v>
      </c>
      <c r="AG2777" s="1">
        <v>128200</v>
      </c>
      <c r="AH2777" s="36">
        <v>1346</v>
      </c>
      <c r="AI2777" s="1">
        <v>2600</v>
      </c>
      <c r="AJ2777" s="36">
        <v>1345</v>
      </c>
      <c r="AK2777" s="1">
        <v>3300</v>
      </c>
      <c r="AL2777" s="2">
        <v>0.63611111111111107</v>
      </c>
      <c r="AM2777" s="3">
        <v>46233</v>
      </c>
      <c r="AN2777" t="s">
        <v>298</v>
      </c>
      <c r="AO2777" t="s">
        <v>472</v>
      </c>
    </row>
    <row r="2778" spans="1:41">
      <c r="A2778" s="8">
        <v>46233</v>
      </c>
      <c r="B2778" s="67">
        <v>3947.16</v>
      </c>
      <c r="C2778" s="67">
        <v>-0.68</v>
      </c>
      <c r="D2778" s="67">
        <v>61860</v>
      </c>
      <c r="E2778" s="67">
        <v>-0.94</v>
      </c>
      <c r="F2778" s="69">
        <v>8591</v>
      </c>
      <c r="G2778" t="s">
        <v>99</v>
      </c>
      <c r="H2778">
        <v>0</v>
      </c>
      <c r="I2778" t="s">
        <v>288</v>
      </c>
      <c r="J2778" t="s">
        <v>289</v>
      </c>
      <c r="K2778" t="s">
        <v>290</v>
      </c>
      <c r="L2778" s="36">
        <v>6316</v>
      </c>
      <c r="M2778">
        <v>-180</v>
      </c>
      <c r="N2778" s="66">
        <v>-2.7699999999999999E-2</v>
      </c>
      <c r="O2778" s="36">
        <v>6496</v>
      </c>
      <c r="P2778" s="66">
        <v>-2.7699999999999999E-2</v>
      </c>
      <c r="Q2778" s="36">
        <v>6381</v>
      </c>
      <c r="R2778" s="36">
        <v>6382</v>
      </c>
      <c r="S2778" s="36">
        <v>6274</v>
      </c>
      <c r="T2778" s="66">
        <v>-1.01E-2</v>
      </c>
      <c r="U2778" s="66">
        <v>1.1000000000000001E-3</v>
      </c>
      <c r="V2778" s="66">
        <v>-1.03E-2</v>
      </c>
      <c r="W2778" s="66">
        <v>6.6E-3</v>
      </c>
      <c r="X2778" s="1">
        <v>3052500</v>
      </c>
      <c r="Y2778" s="1">
        <v>19325575</v>
      </c>
      <c r="Z2778" s="1">
        <v>7099857</v>
      </c>
      <c r="AA2778" t="s">
        <v>920</v>
      </c>
      <c r="AB2778" t="s">
        <v>476</v>
      </c>
      <c r="AC2778">
        <v>13.05</v>
      </c>
      <c r="AD2778">
        <v>1.54</v>
      </c>
      <c r="AE2778">
        <v>2.97</v>
      </c>
      <c r="AF2778" t="s">
        <v>230</v>
      </c>
      <c r="AG2778" s="1">
        <v>241400</v>
      </c>
      <c r="AH2778" s="36">
        <v>6316</v>
      </c>
      <c r="AI2778">
        <v>100</v>
      </c>
      <c r="AJ2778" s="36">
        <v>6315</v>
      </c>
      <c r="AK2778">
        <v>300</v>
      </c>
      <c r="AL2778" s="2">
        <v>0.63611111111111107</v>
      </c>
      <c r="AM2778" s="3">
        <v>46240</v>
      </c>
      <c r="AN2778" t="s">
        <v>298</v>
      </c>
      <c r="AO2778" t="s">
        <v>472</v>
      </c>
    </row>
    <row r="2779" spans="1:41">
      <c r="A2779" s="8">
        <v>46233</v>
      </c>
      <c r="B2779" s="67">
        <v>3947.16</v>
      </c>
      <c r="C2779" s="67">
        <v>-0.68</v>
      </c>
      <c r="D2779" s="67">
        <v>61860</v>
      </c>
      <c r="E2779" s="67">
        <v>-0.94</v>
      </c>
      <c r="F2779" s="69">
        <v>8593</v>
      </c>
      <c r="G2779" t="s">
        <v>100</v>
      </c>
      <c r="H2779">
        <v>0</v>
      </c>
      <c r="I2779" t="s">
        <v>288</v>
      </c>
      <c r="J2779" t="s">
        <v>289</v>
      </c>
      <c r="K2779" t="s">
        <v>295</v>
      </c>
      <c r="L2779" s="36">
        <v>1487</v>
      </c>
      <c r="M2779">
        <v>-31</v>
      </c>
      <c r="N2779" s="66">
        <v>-2.0400000000000001E-2</v>
      </c>
      <c r="O2779" s="36">
        <v>1518</v>
      </c>
      <c r="P2779" s="66">
        <v>-2.0400000000000001E-2</v>
      </c>
      <c r="Q2779" s="36">
        <v>1507</v>
      </c>
      <c r="R2779" s="36">
        <v>1511.5</v>
      </c>
      <c r="S2779" s="36">
        <v>1476.5</v>
      </c>
      <c r="T2779" s="66">
        <v>-1.32E-2</v>
      </c>
      <c r="U2779" s="66">
        <v>-5.9999999999999995E-4</v>
      </c>
      <c r="V2779" s="66">
        <v>-1.6199999999999999E-2</v>
      </c>
      <c r="W2779" s="66">
        <v>7.1000000000000004E-3</v>
      </c>
      <c r="X2779" s="1">
        <v>3217300</v>
      </c>
      <c r="Y2779" s="1">
        <v>4794787</v>
      </c>
      <c r="Z2779" s="1">
        <v>2181298</v>
      </c>
      <c r="AA2779" t="s">
        <v>477</v>
      </c>
      <c r="AB2779" t="s">
        <v>594</v>
      </c>
      <c r="AC2779">
        <v>13.34</v>
      </c>
      <c r="AD2779">
        <v>1.07</v>
      </c>
      <c r="AE2779">
        <v>3.43</v>
      </c>
      <c r="AF2779" t="s">
        <v>230</v>
      </c>
      <c r="AG2779" s="1">
        <v>669000</v>
      </c>
      <c r="AH2779" s="36">
        <v>1487</v>
      </c>
      <c r="AI2779" s="1">
        <v>5000</v>
      </c>
      <c r="AJ2779" s="36">
        <v>1486.5</v>
      </c>
      <c r="AK2779" s="1">
        <v>2400</v>
      </c>
      <c r="AL2779" s="2">
        <v>0.63611111111111107</v>
      </c>
      <c r="AM2779" s="3">
        <v>46241</v>
      </c>
      <c r="AN2779" t="s">
        <v>298</v>
      </c>
      <c r="AO2779" t="s">
        <v>472</v>
      </c>
    </row>
    <row r="2780" spans="1:41">
      <c r="A2780" s="8">
        <v>46233</v>
      </c>
      <c r="B2780" s="67">
        <v>3947.16</v>
      </c>
      <c r="C2780" s="67">
        <v>-0.68</v>
      </c>
      <c r="D2780" s="67">
        <v>61860</v>
      </c>
      <c r="E2780" s="67">
        <v>-0.94</v>
      </c>
      <c r="F2780" s="69">
        <v>8604</v>
      </c>
      <c r="G2780" t="s">
        <v>101</v>
      </c>
      <c r="H2780">
        <v>0</v>
      </c>
      <c r="I2780" t="s">
        <v>288</v>
      </c>
      <c r="J2780" t="s">
        <v>289</v>
      </c>
      <c r="K2780" t="s">
        <v>295</v>
      </c>
      <c r="L2780" s="36">
        <v>1467</v>
      </c>
      <c r="M2780">
        <v>-105.5</v>
      </c>
      <c r="N2780" s="66">
        <v>-6.7100000000000007E-2</v>
      </c>
      <c r="O2780" s="36">
        <v>1572.5</v>
      </c>
      <c r="P2780" s="66">
        <v>-6.7000000000000004E-2</v>
      </c>
      <c r="Q2780" s="36">
        <v>1473</v>
      </c>
      <c r="R2780" s="36">
        <v>1486</v>
      </c>
      <c r="S2780" s="36">
        <v>1459</v>
      </c>
      <c r="T2780" s="66">
        <v>-4.0000000000000001E-3</v>
      </c>
      <c r="U2780" s="66">
        <v>-5.0000000000000001E-3</v>
      </c>
      <c r="V2780" s="66">
        <v>-1.2699999999999999E-2</v>
      </c>
      <c r="W2780" s="66">
        <v>5.4000000000000003E-3</v>
      </c>
      <c r="X2780" s="1">
        <v>14864000</v>
      </c>
      <c r="Y2780" s="1">
        <v>21877597</v>
      </c>
      <c r="Z2780" s="1">
        <v>4530921</v>
      </c>
      <c r="AA2780" t="s">
        <v>845</v>
      </c>
      <c r="AB2780" t="s">
        <v>480</v>
      </c>
      <c r="AC2780">
        <v>11.4</v>
      </c>
      <c r="AD2780">
        <v>1.1399999999999999</v>
      </c>
      <c r="AE2780">
        <v>3.54</v>
      </c>
      <c r="AF2780" t="s">
        <v>230</v>
      </c>
      <c r="AG2780" s="1">
        <v>636800</v>
      </c>
      <c r="AH2780" s="36">
        <v>1467.5</v>
      </c>
      <c r="AI2780" s="1">
        <v>18800</v>
      </c>
      <c r="AJ2780" s="36">
        <v>1467</v>
      </c>
      <c r="AK2780" s="1">
        <v>5700</v>
      </c>
      <c r="AL2780" s="2">
        <v>0.63611111111111107</v>
      </c>
      <c r="AM2780" s="3">
        <v>46232</v>
      </c>
      <c r="AN2780" t="s">
        <v>298</v>
      </c>
      <c r="AO2780" t="s">
        <v>481</v>
      </c>
    </row>
    <row r="2781" spans="1:41">
      <c r="A2781" s="8">
        <v>46233</v>
      </c>
      <c r="B2781" s="67">
        <v>3947.16</v>
      </c>
      <c r="C2781" s="67">
        <v>-0.68</v>
      </c>
      <c r="D2781" s="67">
        <v>61860</v>
      </c>
      <c r="E2781" s="67">
        <v>-0.94</v>
      </c>
      <c r="F2781" s="69">
        <v>8697</v>
      </c>
      <c r="G2781" t="s">
        <v>102</v>
      </c>
      <c r="H2781">
        <v>0</v>
      </c>
      <c r="I2781" t="s">
        <v>288</v>
      </c>
      <c r="J2781" t="s">
        <v>289</v>
      </c>
      <c r="K2781" t="s">
        <v>295</v>
      </c>
      <c r="L2781" s="36">
        <v>2162.5</v>
      </c>
      <c r="M2781">
        <v>-127.5</v>
      </c>
      <c r="N2781" s="66">
        <v>-5.57E-2</v>
      </c>
      <c r="O2781" s="36">
        <v>2290</v>
      </c>
      <c r="P2781" s="66">
        <v>-5.5599999999999997E-2</v>
      </c>
      <c r="Q2781" s="36">
        <v>2198</v>
      </c>
      <c r="R2781" s="36">
        <v>2228.5</v>
      </c>
      <c r="S2781" s="36">
        <v>2151</v>
      </c>
      <c r="T2781" s="66">
        <v>-1.61E-2</v>
      </c>
      <c r="U2781" s="66">
        <v>-8.0000000000000002E-3</v>
      </c>
      <c r="V2781" s="66">
        <v>-2.9600000000000001E-2</v>
      </c>
      <c r="W2781" s="66">
        <v>5.3E-3</v>
      </c>
      <c r="X2781" s="1">
        <v>4031400</v>
      </c>
      <c r="Y2781" s="1">
        <v>8798953</v>
      </c>
      <c r="Z2781" s="1">
        <v>2231235</v>
      </c>
      <c r="AA2781" t="s">
        <v>936</v>
      </c>
      <c r="AB2781" t="s">
        <v>483</v>
      </c>
      <c r="AC2781">
        <v>22.36</v>
      </c>
      <c r="AD2781">
        <v>6.44</v>
      </c>
      <c r="AE2781">
        <v>3.56</v>
      </c>
      <c r="AF2781" t="s">
        <v>230</v>
      </c>
      <c r="AG2781" s="1">
        <v>68600</v>
      </c>
      <c r="AH2781" s="36">
        <v>2163</v>
      </c>
      <c r="AI2781" s="1">
        <v>2300</v>
      </c>
      <c r="AJ2781" s="36">
        <v>2162</v>
      </c>
      <c r="AK2781" s="1">
        <v>1500</v>
      </c>
      <c r="AL2781" s="2">
        <v>0.63611111111111107</v>
      </c>
      <c r="AM2781" s="3">
        <v>46231</v>
      </c>
      <c r="AN2781" t="s">
        <v>298</v>
      </c>
      <c r="AO2781" t="s">
        <v>472</v>
      </c>
    </row>
    <row r="2782" spans="1:41">
      <c r="A2782" s="8">
        <v>46233</v>
      </c>
      <c r="B2782" s="67">
        <v>3947.16</v>
      </c>
      <c r="C2782" s="67">
        <v>-0.68</v>
      </c>
      <c r="D2782" s="67">
        <v>61860</v>
      </c>
      <c r="E2782" s="67">
        <v>-0.94</v>
      </c>
      <c r="F2782" s="69">
        <v>8830</v>
      </c>
      <c r="G2782" t="s">
        <v>103</v>
      </c>
      <c r="H2782">
        <v>0</v>
      </c>
      <c r="I2782" t="s">
        <v>288</v>
      </c>
      <c r="J2782" t="s">
        <v>289</v>
      </c>
      <c r="K2782" t="s">
        <v>295</v>
      </c>
      <c r="L2782" s="36">
        <v>3701</v>
      </c>
      <c r="M2782">
        <v>-41</v>
      </c>
      <c r="N2782" s="66">
        <v>-1.0999999999999999E-2</v>
      </c>
      <c r="O2782" s="36">
        <v>3742</v>
      </c>
      <c r="P2782" s="66">
        <v>-1.09E-2</v>
      </c>
      <c r="Q2782" s="36">
        <v>3720</v>
      </c>
      <c r="R2782" s="36">
        <v>3771</v>
      </c>
      <c r="S2782" s="36">
        <v>3700</v>
      </c>
      <c r="T2782" s="66">
        <v>-5.1000000000000004E-3</v>
      </c>
      <c r="U2782" s="66">
        <v>-5.0000000000000001E-4</v>
      </c>
      <c r="V2782" s="66">
        <v>-1.8499999999999999E-2</v>
      </c>
      <c r="W2782" s="66">
        <v>2.0000000000000001E-4</v>
      </c>
      <c r="X2782" s="1">
        <v>1158800</v>
      </c>
      <c r="Y2782" s="1">
        <v>4315614</v>
      </c>
      <c r="Z2782" s="1">
        <v>3464136</v>
      </c>
      <c r="AA2782" t="s">
        <v>484</v>
      </c>
      <c r="AB2782" t="s">
        <v>620</v>
      </c>
      <c r="AC2782">
        <v>15.33</v>
      </c>
      <c r="AD2782">
        <v>1.38</v>
      </c>
      <c r="AE2782">
        <v>1.41</v>
      </c>
      <c r="AF2782" t="s">
        <v>230</v>
      </c>
      <c r="AG2782" s="1">
        <v>20200</v>
      </c>
      <c r="AH2782" s="36">
        <v>3701</v>
      </c>
      <c r="AI2782">
        <v>200</v>
      </c>
      <c r="AJ2782" s="36">
        <v>3700</v>
      </c>
      <c r="AK2782" s="1">
        <v>5000</v>
      </c>
      <c r="AL2782" s="2">
        <v>0.63611111111111107</v>
      </c>
      <c r="AM2782" s="3">
        <v>46240</v>
      </c>
      <c r="AN2782" t="s">
        <v>298</v>
      </c>
      <c r="AO2782" t="s">
        <v>332</v>
      </c>
    </row>
    <row r="2783" spans="1:41">
      <c r="A2783" s="8">
        <v>46233</v>
      </c>
      <c r="B2783" s="67">
        <v>3947.16</v>
      </c>
      <c r="C2783" s="67">
        <v>-0.68</v>
      </c>
      <c r="D2783" s="67">
        <v>61860</v>
      </c>
      <c r="E2783" s="67">
        <v>-0.94</v>
      </c>
      <c r="F2783" s="69">
        <v>9020</v>
      </c>
      <c r="G2783" t="s">
        <v>104</v>
      </c>
      <c r="H2783">
        <v>0</v>
      </c>
      <c r="I2783" t="s">
        <v>288</v>
      </c>
      <c r="J2783" t="s">
        <v>289</v>
      </c>
      <c r="K2783" t="s">
        <v>295</v>
      </c>
      <c r="L2783" s="36">
        <v>3805</v>
      </c>
      <c r="M2783">
        <v>-130</v>
      </c>
      <c r="N2783" s="66">
        <v>-3.3000000000000002E-2</v>
      </c>
      <c r="O2783" s="36">
        <v>3935</v>
      </c>
      <c r="P2783" s="66">
        <v>-3.3000000000000002E-2</v>
      </c>
      <c r="Q2783" s="36">
        <v>3910</v>
      </c>
      <c r="R2783" s="36">
        <v>3945</v>
      </c>
      <c r="S2783" s="36">
        <v>3780</v>
      </c>
      <c r="T2783" s="66">
        <v>-2.6800000000000001E-2</v>
      </c>
      <c r="U2783" s="66">
        <v>2.3E-3</v>
      </c>
      <c r="V2783" s="66">
        <v>-3.5400000000000001E-2</v>
      </c>
      <c r="W2783" s="66">
        <v>6.6E-3</v>
      </c>
      <c r="X2783" s="1">
        <v>2273500</v>
      </c>
      <c r="Y2783" s="1">
        <v>8713544</v>
      </c>
      <c r="Z2783" s="1">
        <v>4316438</v>
      </c>
      <c r="AA2783" t="s">
        <v>486</v>
      </c>
      <c r="AB2783" t="s">
        <v>608</v>
      </c>
      <c r="AC2783">
        <v>16.850000000000001</v>
      </c>
      <c r="AD2783">
        <v>1.4</v>
      </c>
      <c r="AE2783">
        <v>2.21</v>
      </c>
      <c r="AF2783" t="s">
        <v>230</v>
      </c>
      <c r="AG2783">
        <v>0</v>
      </c>
      <c r="AH2783" s="36">
        <v>3806</v>
      </c>
      <c r="AI2783" s="1">
        <v>2100</v>
      </c>
      <c r="AJ2783" s="36">
        <v>3805</v>
      </c>
      <c r="AK2783">
        <v>300</v>
      </c>
      <c r="AL2783" s="2">
        <v>0.63611111111111107</v>
      </c>
      <c r="AM2783" s="3">
        <v>46234</v>
      </c>
      <c r="AN2783" t="s">
        <v>298</v>
      </c>
      <c r="AO2783" t="s">
        <v>488</v>
      </c>
    </row>
    <row r="2784" spans="1:41">
      <c r="A2784" s="8">
        <v>46233</v>
      </c>
      <c r="B2784" s="67">
        <v>3947.16</v>
      </c>
      <c r="C2784" s="67">
        <v>-0.68</v>
      </c>
      <c r="D2784" s="67">
        <v>61860</v>
      </c>
      <c r="E2784" s="67">
        <v>-0.94</v>
      </c>
      <c r="F2784" s="69">
        <v>9024</v>
      </c>
      <c r="G2784" t="s">
        <v>105</v>
      </c>
      <c r="H2784">
        <v>0</v>
      </c>
      <c r="I2784" t="s">
        <v>288</v>
      </c>
      <c r="J2784" t="s">
        <v>289</v>
      </c>
      <c r="K2784" t="s">
        <v>295</v>
      </c>
      <c r="L2784" s="36">
        <v>3615</v>
      </c>
      <c r="M2784">
        <v>-146</v>
      </c>
      <c r="N2784" s="66">
        <v>-3.8800000000000001E-2</v>
      </c>
      <c r="O2784" s="36">
        <v>3761</v>
      </c>
      <c r="P2784" s="66">
        <v>-3.8800000000000001E-2</v>
      </c>
      <c r="Q2784" s="36">
        <v>3715</v>
      </c>
      <c r="R2784" s="36">
        <v>3776</v>
      </c>
      <c r="S2784" s="36">
        <v>3608</v>
      </c>
      <c r="T2784" s="66">
        <v>-2.69E-2</v>
      </c>
      <c r="U2784" s="66">
        <v>-3.0000000000000001E-3</v>
      </c>
      <c r="V2784" s="66">
        <v>-4.2599999999999999E-2</v>
      </c>
      <c r="W2784" s="66">
        <v>1.9E-3</v>
      </c>
      <c r="X2784" s="1">
        <v>743100</v>
      </c>
      <c r="Y2784" s="1">
        <v>2718809</v>
      </c>
      <c r="Z2784" s="1">
        <v>1105378</v>
      </c>
      <c r="AA2784" t="s">
        <v>489</v>
      </c>
      <c r="AB2784" t="s">
        <v>609</v>
      </c>
      <c r="AC2784">
        <v>34.03</v>
      </c>
      <c r="AD2784">
        <v>1.61</v>
      </c>
      <c r="AE2784">
        <v>1.1599999999999999</v>
      </c>
      <c r="AF2784" t="s">
        <v>230</v>
      </c>
      <c r="AG2784" s="1">
        <v>17000</v>
      </c>
      <c r="AH2784" s="36">
        <v>3617</v>
      </c>
      <c r="AI2784">
        <v>700</v>
      </c>
      <c r="AJ2784" s="36">
        <v>3615</v>
      </c>
      <c r="AK2784">
        <v>200</v>
      </c>
      <c r="AL2784" s="2">
        <v>0.63611111111111107</v>
      </c>
      <c r="AM2784" s="3">
        <v>46234</v>
      </c>
      <c r="AN2784" t="s">
        <v>298</v>
      </c>
      <c r="AO2784" t="s">
        <v>488</v>
      </c>
    </row>
    <row r="2785" spans="1:41">
      <c r="A2785" s="8">
        <v>46233</v>
      </c>
      <c r="B2785" s="67">
        <v>3947.16</v>
      </c>
      <c r="C2785" s="67">
        <v>-0.68</v>
      </c>
      <c r="D2785" s="67">
        <v>61860</v>
      </c>
      <c r="E2785" s="67">
        <v>-0.94</v>
      </c>
      <c r="F2785" s="69">
        <v>9069</v>
      </c>
      <c r="G2785" t="s">
        <v>106</v>
      </c>
      <c r="H2785">
        <v>0</v>
      </c>
      <c r="I2785" t="s">
        <v>288</v>
      </c>
      <c r="J2785" t="s">
        <v>289</v>
      </c>
      <c r="K2785" t="s">
        <v>295</v>
      </c>
      <c r="L2785" s="36">
        <v>2238</v>
      </c>
      <c r="M2785">
        <v>-23.5</v>
      </c>
      <c r="N2785" s="66">
        <v>-1.04E-2</v>
      </c>
      <c r="O2785" s="36">
        <v>2261.5</v>
      </c>
      <c r="P2785" s="66">
        <v>-1.03E-2</v>
      </c>
      <c r="Q2785" s="36">
        <v>2244</v>
      </c>
      <c r="R2785" s="36">
        <v>2264</v>
      </c>
      <c r="S2785" s="36">
        <v>2214</v>
      </c>
      <c r="T2785" s="66">
        <v>-2.5999999999999999E-3</v>
      </c>
      <c r="U2785" s="66">
        <v>-4.0000000000000001E-3</v>
      </c>
      <c r="V2785" s="66">
        <v>-1.14E-2</v>
      </c>
      <c r="W2785" s="66">
        <v>1.0800000000000001E-2</v>
      </c>
      <c r="X2785" s="1">
        <v>218400</v>
      </c>
      <c r="Y2785" s="1">
        <v>489435</v>
      </c>
      <c r="Z2785" s="1">
        <v>393199</v>
      </c>
      <c r="AA2785" t="s">
        <v>937</v>
      </c>
      <c r="AB2785" t="s">
        <v>492</v>
      </c>
      <c r="AC2785">
        <v>16.02</v>
      </c>
      <c r="AD2785">
        <v>1.64</v>
      </c>
      <c r="AE2785">
        <v>2.5</v>
      </c>
      <c r="AF2785" t="s">
        <v>230</v>
      </c>
      <c r="AG2785" s="1">
        <v>23700</v>
      </c>
      <c r="AH2785" s="36">
        <v>2238</v>
      </c>
      <c r="AI2785">
        <v>600</v>
      </c>
      <c r="AJ2785" s="36">
        <v>2236.5</v>
      </c>
      <c r="AK2785">
        <v>300</v>
      </c>
      <c r="AL2785" s="2">
        <v>0.63611111111111107</v>
      </c>
      <c r="AM2785" s="3">
        <v>46246</v>
      </c>
      <c r="AN2785" t="s">
        <v>298</v>
      </c>
      <c r="AO2785" t="s">
        <v>488</v>
      </c>
    </row>
    <row r="2786" spans="1:41">
      <c r="A2786" s="8">
        <v>46233</v>
      </c>
      <c r="B2786" s="67">
        <v>3947.16</v>
      </c>
      <c r="C2786" s="67">
        <v>-0.68</v>
      </c>
      <c r="D2786" s="67">
        <v>61860</v>
      </c>
      <c r="E2786" s="67">
        <v>-0.94</v>
      </c>
      <c r="F2786" s="69">
        <v>9227</v>
      </c>
      <c r="G2786" t="s">
        <v>107</v>
      </c>
      <c r="H2786">
        <v>0</v>
      </c>
      <c r="I2786" t="s">
        <v>347</v>
      </c>
      <c r="J2786" t="s">
        <v>289</v>
      </c>
      <c r="K2786" t="s">
        <v>295</v>
      </c>
      <c r="L2786">
        <v>877</v>
      </c>
      <c r="M2786">
        <v>-45</v>
      </c>
      <c r="N2786" s="66">
        <v>-4.8800000000000003E-2</v>
      </c>
      <c r="O2786">
        <v>922</v>
      </c>
      <c r="P2786" s="66">
        <v>-4.8800000000000003E-2</v>
      </c>
      <c r="Q2786">
        <v>900</v>
      </c>
      <c r="R2786" s="36">
        <v>1041</v>
      </c>
      <c r="S2786">
        <v>864</v>
      </c>
      <c r="T2786" s="66">
        <v>-2.5499999999999998E-2</v>
      </c>
      <c r="U2786" s="66">
        <v>-4.4999999999999997E-3</v>
      </c>
      <c r="V2786" s="66">
        <v>-0.1575</v>
      </c>
      <c r="W2786" s="66">
        <v>1.4999999999999999E-2</v>
      </c>
      <c r="X2786" s="1">
        <v>2209500</v>
      </c>
      <c r="Y2786" s="1">
        <v>2095922</v>
      </c>
      <c r="Z2786" s="1">
        <v>13948</v>
      </c>
      <c r="AA2786" t="s">
        <v>493</v>
      </c>
      <c r="AB2786" t="s">
        <v>494</v>
      </c>
      <c r="AC2786">
        <v>0</v>
      </c>
      <c r="AD2786">
        <v>28.85</v>
      </c>
      <c r="AE2786">
        <v>0</v>
      </c>
      <c r="AF2786">
        <v>2.6</v>
      </c>
      <c r="AG2786" s="1">
        <v>10300</v>
      </c>
      <c r="AH2786">
        <v>879</v>
      </c>
      <c r="AI2786">
        <v>900</v>
      </c>
      <c r="AJ2786">
        <v>877</v>
      </c>
      <c r="AK2786" s="1">
        <v>1400</v>
      </c>
      <c r="AL2786" s="2">
        <v>0.63611111111111107</v>
      </c>
      <c r="AM2786" s="3">
        <v>46246</v>
      </c>
      <c r="AN2786" t="s">
        <v>350</v>
      </c>
      <c r="AO2786" t="s">
        <v>313</v>
      </c>
    </row>
    <row r="2787" spans="1:41">
      <c r="A2787" s="8">
        <v>46233</v>
      </c>
      <c r="B2787" s="67">
        <v>3947.16</v>
      </c>
      <c r="C2787" s="67">
        <v>-0.68</v>
      </c>
      <c r="D2787" s="67">
        <v>61860</v>
      </c>
      <c r="E2787" s="67">
        <v>-0.94</v>
      </c>
      <c r="F2787" s="69">
        <v>9303</v>
      </c>
      <c r="G2787" t="s">
        <v>108</v>
      </c>
      <c r="H2787">
        <v>0</v>
      </c>
      <c r="I2787" t="s">
        <v>288</v>
      </c>
      <c r="J2787" t="s">
        <v>289</v>
      </c>
      <c r="K2787" t="s">
        <v>290</v>
      </c>
      <c r="L2787" s="36">
        <v>4125</v>
      </c>
      <c r="M2787">
        <v>-15</v>
      </c>
      <c r="N2787" s="66">
        <v>-3.5999999999999999E-3</v>
      </c>
      <c r="O2787" s="36">
        <v>4140</v>
      </c>
      <c r="P2787" s="66">
        <v>-3.5999999999999999E-3</v>
      </c>
      <c r="Q2787" s="36">
        <v>4120</v>
      </c>
      <c r="R2787" s="36">
        <v>4145</v>
      </c>
      <c r="S2787" s="36">
        <v>4060</v>
      </c>
      <c r="T2787" s="66">
        <v>1.1999999999999999E-3</v>
      </c>
      <c r="U2787" s="66">
        <v>8.5000000000000006E-3</v>
      </c>
      <c r="V2787" s="66">
        <v>-4.7999999999999996E-3</v>
      </c>
      <c r="W2787" s="66">
        <v>1.6E-2</v>
      </c>
      <c r="X2787" s="1">
        <v>109300</v>
      </c>
      <c r="Y2787" s="1">
        <v>448574</v>
      </c>
      <c r="Z2787" s="1">
        <v>316033</v>
      </c>
      <c r="AA2787" t="s">
        <v>495</v>
      </c>
      <c r="AB2787" t="s">
        <v>496</v>
      </c>
      <c r="AC2787">
        <v>18.190000000000001</v>
      </c>
      <c r="AD2787">
        <v>1</v>
      </c>
      <c r="AE2787">
        <v>2.5</v>
      </c>
      <c r="AF2787" t="s">
        <v>230</v>
      </c>
      <c r="AG2787" s="1">
        <v>28100</v>
      </c>
      <c r="AH2787" s="36">
        <v>4125</v>
      </c>
      <c r="AI2787">
        <v>400</v>
      </c>
      <c r="AJ2787" s="36">
        <v>4120</v>
      </c>
      <c r="AK2787" s="1">
        <v>1200</v>
      </c>
      <c r="AL2787" s="2">
        <v>0.63611111111111107</v>
      </c>
      <c r="AM2787" s="3">
        <v>46241</v>
      </c>
      <c r="AN2787" t="s">
        <v>298</v>
      </c>
      <c r="AO2787" t="s">
        <v>497</v>
      </c>
    </row>
    <row r="2788" spans="1:41">
      <c r="A2788" s="8">
        <v>46233</v>
      </c>
      <c r="B2788" s="67">
        <v>3947.16</v>
      </c>
      <c r="C2788" s="67">
        <v>-0.68</v>
      </c>
      <c r="D2788" s="67">
        <v>61860</v>
      </c>
      <c r="E2788" s="67">
        <v>-0.94</v>
      </c>
      <c r="F2788" s="69">
        <v>9308</v>
      </c>
      <c r="G2788" t="s">
        <v>109</v>
      </c>
      <c r="H2788">
        <v>0</v>
      </c>
      <c r="I2788" t="s">
        <v>314</v>
      </c>
      <c r="J2788" t="s">
        <v>289</v>
      </c>
      <c r="K2788" t="s">
        <v>295</v>
      </c>
      <c r="L2788" s="36">
        <v>1864</v>
      </c>
      <c r="M2788">
        <v>-11</v>
      </c>
      <c r="N2788" s="66">
        <v>-5.8999999999999999E-3</v>
      </c>
      <c r="O2788" s="36">
        <v>1875</v>
      </c>
      <c r="P2788" s="66">
        <v>-5.7999999999999996E-3</v>
      </c>
      <c r="Q2788" s="36">
        <v>1898</v>
      </c>
      <c r="R2788" s="36">
        <v>1899</v>
      </c>
      <c r="S2788" s="36">
        <v>1855</v>
      </c>
      <c r="T2788" s="66">
        <v>-1.7899999999999999E-2</v>
      </c>
      <c r="U2788" s="66">
        <v>-1.6000000000000001E-3</v>
      </c>
      <c r="V2788" s="66">
        <v>-1.84E-2</v>
      </c>
      <c r="W2788" s="66">
        <v>4.7999999999999996E-3</v>
      </c>
      <c r="X2788" s="1">
        <v>89600</v>
      </c>
      <c r="Y2788" s="1">
        <v>167750</v>
      </c>
      <c r="Z2788" s="1">
        <v>48599</v>
      </c>
      <c r="AA2788" t="s">
        <v>938</v>
      </c>
      <c r="AB2788" t="s">
        <v>499</v>
      </c>
      <c r="AC2788">
        <v>15.93</v>
      </c>
      <c r="AD2788">
        <v>1.25</v>
      </c>
      <c r="AE2788">
        <v>1.86</v>
      </c>
      <c r="AF2788" t="s">
        <v>230</v>
      </c>
      <c r="AG2788">
        <v>900</v>
      </c>
      <c r="AH2788" s="36">
        <v>1866</v>
      </c>
      <c r="AI2788">
        <v>700</v>
      </c>
      <c r="AJ2788" s="36">
        <v>1863</v>
      </c>
      <c r="AK2788">
        <v>400</v>
      </c>
      <c r="AL2788" s="2">
        <v>0.63611111111111107</v>
      </c>
      <c r="AM2788" s="3">
        <v>46241</v>
      </c>
      <c r="AN2788" t="s">
        <v>298</v>
      </c>
      <c r="AO2788" t="s">
        <v>500</v>
      </c>
    </row>
    <row r="2789" spans="1:41">
      <c r="A2789" s="8">
        <v>46233</v>
      </c>
      <c r="B2789" s="67">
        <v>3947.16</v>
      </c>
      <c r="C2789" s="67">
        <v>-0.68</v>
      </c>
      <c r="D2789" s="67">
        <v>61860</v>
      </c>
      <c r="E2789" s="67">
        <v>-0.94</v>
      </c>
      <c r="F2789" s="69">
        <v>9348</v>
      </c>
      <c r="G2789" t="s">
        <v>110</v>
      </c>
      <c r="H2789">
        <v>0</v>
      </c>
      <c r="I2789" t="s">
        <v>347</v>
      </c>
      <c r="J2789" t="s">
        <v>323</v>
      </c>
      <c r="K2789" t="s">
        <v>295</v>
      </c>
      <c r="L2789">
        <v>405</v>
      </c>
      <c r="M2789">
        <v>5</v>
      </c>
      <c r="N2789" s="66">
        <v>1.2500000000000001E-2</v>
      </c>
      <c r="O2789">
        <v>400</v>
      </c>
      <c r="P2789" s="66">
        <v>1.2500000000000001E-2</v>
      </c>
      <c r="Q2789">
        <v>406</v>
      </c>
      <c r="R2789">
        <v>415</v>
      </c>
      <c r="S2789">
        <v>404</v>
      </c>
      <c r="T2789" s="66">
        <v>-2.3999999999999998E-3</v>
      </c>
      <c r="U2789" s="66">
        <v>-9.7000000000000003E-3</v>
      </c>
      <c r="V2789" s="66">
        <v>-2.4E-2</v>
      </c>
      <c r="W2789" s="66">
        <v>2.3999999999999998E-3</v>
      </c>
      <c r="X2789" s="1">
        <v>1256000</v>
      </c>
      <c r="Y2789" s="1">
        <v>513641</v>
      </c>
      <c r="Z2789" s="1">
        <v>59253</v>
      </c>
      <c r="AA2789" t="s">
        <v>552</v>
      </c>
      <c r="AB2789" t="s">
        <v>939</v>
      </c>
      <c r="AC2789">
        <v>0</v>
      </c>
      <c r="AD2789">
        <v>3.93</v>
      </c>
      <c r="AE2789">
        <v>0</v>
      </c>
      <c r="AF2789">
        <v>1.7</v>
      </c>
      <c r="AG2789" s="1">
        <v>44800</v>
      </c>
      <c r="AH2789">
        <v>406</v>
      </c>
      <c r="AI2789" s="1">
        <v>5600</v>
      </c>
      <c r="AJ2789">
        <v>405</v>
      </c>
      <c r="AK2789" s="1">
        <v>29100</v>
      </c>
      <c r="AL2789" s="2">
        <v>0.63541666666666663</v>
      </c>
      <c r="AM2789" s="3">
        <v>46241</v>
      </c>
      <c r="AN2789" t="s">
        <v>298</v>
      </c>
      <c r="AO2789" t="s">
        <v>313</v>
      </c>
    </row>
    <row r="2790" spans="1:41">
      <c r="A2790" s="8">
        <v>46233</v>
      </c>
      <c r="B2790" s="67">
        <v>3947.16</v>
      </c>
      <c r="C2790" s="67">
        <v>-0.68</v>
      </c>
      <c r="D2790" s="67">
        <v>61860</v>
      </c>
      <c r="E2790" s="67">
        <v>-0.94</v>
      </c>
      <c r="F2790" s="69">
        <v>9432</v>
      </c>
      <c r="G2790" t="s">
        <v>111</v>
      </c>
      <c r="H2790">
        <v>0</v>
      </c>
      <c r="I2790" t="s">
        <v>288</v>
      </c>
      <c r="J2790" t="s">
        <v>289</v>
      </c>
      <c r="K2790" t="s">
        <v>295</v>
      </c>
      <c r="L2790">
        <v>158.30000000000001</v>
      </c>
      <c r="M2790">
        <v>-2</v>
      </c>
      <c r="N2790" s="66">
        <v>-1.2500000000000001E-2</v>
      </c>
      <c r="O2790">
        <v>160.30000000000001</v>
      </c>
      <c r="P2790" s="66">
        <v>-1.24E-2</v>
      </c>
      <c r="Q2790">
        <v>160</v>
      </c>
      <c r="R2790">
        <v>160.9</v>
      </c>
      <c r="S2790">
        <v>157.1</v>
      </c>
      <c r="T2790" s="66">
        <v>-1.06E-2</v>
      </c>
      <c r="U2790" s="66">
        <v>4.4000000000000003E-3</v>
      </c>
      <c r="V2790" s="66">
        <v>-1.61E-2</v>
      </c>
      <c r="W2790" s="66">
        <v>7.6E-3</v>
      </c>
      <c r="X2790" s="1">
        <v>186011800</v>
      </c>
      <c r="Y2790" s="1">
        <v>29514693</v>
      </c>
      <c r="Z2790" s="1">
        <v>14334115</v>
      </c>
      <c r="AA2790" t="s">
        <v>503</v>
      </c>
      <c r="AB2790" t="s">
        <v>689</v>
      </c>
      <c r="AC2790">
        <v>13.19</v>
      </c>
      <c r="AD2790">
        <v>1.32</v>
      </c>
      <c r="AE2790">
        <v>3.41</v>
      </c>
      <c r="AF2790" t="s">
        <v>230</v>
      </c>
      <c r="AG2790" s="1">
        <v>4675500</v>
      </c>
      <c r="AH2790">
        <v>158.4</v>
      </c>
      <c r="AI2790" s="1">
        <v>426400</v>
      </c>
      <c r="AJ2790">
        <v>158.30000000000001</v>
      </c>
      <c r="AK2790" s="1">
        <v>52200</v>
      </c>
      <c r="AL2790" s="2">
        <v>0.63611111111111107</v>
      </c>
      <c r="AM2790" s="3">
        <v>46240</v>
      </c>
      <c r="AN2790" t="s">
        <v>298</v>
      </c>
      <c r="AO2790" t="s">
        <v>351</v>
      </c>
    </row>
    <row r="2791" spans="1:41">
      <c r="A2791" s="8">
        <v>46233</v>
      </c>
      <c r="B2791" s="67">
        <v>3947.16</v>
      </c>
      <c r="C2791" s="67">
        <v>-0.68</v>
      </c>
      <c r="D2791" s="67">
        <v>61860</v>
      </c>
      <c r="E2791" s="67">
        <v>-0.94</v>
      </c>
      <c r="F2791" s="69">
        <v>9449</v>
      </c>
      <c r="G2791" t="s">
        <v>112</v>
      </c>
      <c r="H2791">
        <v>0</v>
      </c>
      <c r="I2791" t="s">
        <v>288</v>
      </c>
      <c r="J2791" t="s">
        <v>289</v>
      </c>
      <c r="K2791" t="s">
        <v>290</v>
      </c>
      <c r="L2791" s="36">
        <v>4186</v>
      </c>
      <c r="M2791">
        <v>-72</v>
      </c>
      <c r="N2791" s="66">
        <v>-1.6899999999999998E-2</v>
      </c>
      <c r="O2791" s="36">
        <v>4258</v>
      </c>
      <c r="P2791" s="66">
        <v>-1.6899999999999998E-2</v>
      </c>
      <c r="Q2791" s="36">
        <v>4260</v>
      </c>
      <c r="R2791" s="36">
        <v>4302</v>
      </c>
      <c r="S2791" s="36">
        <v>4154</v>
      </c>
      <c r="T2791" s="66">
        <v>-1.7299999999999999E-2</v>
      </c>
      <c r="U2791" s="66">
        <v>2.8E-3</v>
      </c>
      <c r="V2791" s="66">
        <v>-2.69E-2</v>
      </c>
      <c r="W2791" s="66">
        <v>7.7000000000000002E-3</v>
      </c>
      <c r="X2791" s="1">
        <v>277600</v>
      </c>
      <c r="Y2791" s="1">
        <v>1167384</v>
      </c>
      <c r="Z2791" s="1">
        <v>449363</v>
      </c>
      <c r="AA2791" t="s">
        <v>940</v>
      </c>
      <c r="AB2791" t="s">
        <v>506</v>
      </c>
      <c r="AC2791">
        <v>17.75</v>
      </c>
      <c r="AD2791">
        <v>3.76</v>
      </c>
      <c r="AE2791">
        <v>1.86</v>
      </c>
      <c r="AF2791" t="s">
        <v>230</v>
      </c>
      <c r="AG2791" s="1">
        <v>3000</v>
      </c>
      <c r="AH2791" s="36">
        <v>4187</v>
      </c>
      <c r="AI2791">
        <v>100</v>
      </c>
      <c r="AJ2791" s="36">
        <v>4183</v>
      </c>
      <c r="AK2791">
        <v>300</v>
      </c>
      <c r="AL2791" s="2">
        <v>0.63611111111111107</v>
      </c>
      <c r="AM2791" s="3">
        <v>46248</v>
      </c>
      <c r="AN2791" t="s">
        <v>293</v>
      </c>
      <c r="AO2791" t="s">
        <v>351</v>
      </c>
    </row>
    <row r="2792" spans="1:41">
      <c r="A2792" s="8">
        <v>46233</v>
      </c>
      <c r="B2792" s="67">
        <v>3947.16</v>
      </c>
      <c r="C2792" s="67">
        <v>-0.68</v>
      </c>
      <c r="D2792" s="67">
        <v>61860</v>
      </c>
      <c r="E2792" s="67">
        <v>-0.94</v>
      </c>
      <c r="F2792" s="69">
        <v>9501</v>
      </c>
      <c r="G2792" t="s">
        <v>113</v>
      </c>
      <c r="H2792">
        <v>0</v>
      </c>
      <c r="I2792" t="s">
        <v>288</v>
      </c>
      <c r="J2792" t="s">
        <v>289</v>
      </c>
      <c r="K2792" t="s">
        <v>295</v>
      </c>
      <c r="L2792">
        <v>521</v>
      </c>
      <c r="M2792">
        <v>-12.7</v>
      </c>
      <c r="N2792" s="66">
        <v>-2.3800000000000002E-2</v>
      </c>
      <c r="O2792">
        <v>533.70000000000005</v>
      </c>
      <c r="P2792" s="66">
        <v>-2.3699999999999999E-2</v>
      </c>
      <c r="Q2792">
        <v>517.29999999999995</v>
      </c>
      <c r="R2792">
        <v>530.70000000000005</v>
      </c>
      <c r="S2792">
        <v>498.4</v>
      </c>
      <c r="T2792" s="66">
        <v>7.1000000000000004E-3</v>
      </c>
      <c r="U2792" s="66">
        <v>9.1000000000000004E-3</v>
      </c>
      <c r="V2792" s="66">
        <v>-1.8200000000000001E-2</v>
      </c>
      <c r="W2792" s="66">
        <v>4.53E-2</v>
      </c>
      <c r="X2792" s="1">
        <v>54506700</v>
      </c>
      <c r="Y2792" s="1">
        <v>28036319</v>
      </c>
      <c r="Z2792" s="1">
        <v>837256</v>
      </c>
      <c r="AA2792" t="s">
        <v>507</v>
      </c>
      <c r="AB2792" t="s">
        <v>703</v>
      </c>
      <c r="AC2792">
        <v>3.33</v>
      </c>
      <c r="AD2792">
        <v>0.34</v>
      </c>
      <c r="AE2792">
        <v>0</v>
      </c>
      <c r="AF2792" t="s">
        <v>230</v>
      </c>
      <c r="AG2792" s="1">
        <v>413800</v>
      </c>
      <c r="AH2792">
        <v>521.1</v>
      </c>
      <c r="AI2792" s="1">
        <v>1100</v>
      </c>
      <c r="AJ2792">
        <v>521</v>
      </c>
      <c r="AK2792" s="1">
        <v>1700</v>
      </c>
      <c r="AL2792" s="2">
        <v>0.63611111111111107</v>
      </c>
      <c r="AM2792" s="3">
        <v>46232</v>
      </c>
      <c r="AN2792" t="s">
        <v>298</v>
      </c>
      <c r="AO2792" t="s">
        <v>509</v>
      </c>
    </row>
    <row r="2793" spans="1:41">
      <c r="A2793" s="8">
        <v>46233</v>
      </c>
      <c r="B2793" s="67">
        <v>3947.16</v>
      </c>
      <c r="C2793" s="67">
        <v>-0.68</v>
      </c>
      <c r="D2793" s="67">
        <v>61860</v>
      </c>
      <c r="E2793" s="67">
        <v>-0.94</v>
      </c>
      <c r="F2793" s="69">
        <v>9531</v>
      </c>
      <c r="G2793" t="s">
        <v>114</v>
      </c>
      <c r="H2793">
        <v>0</v>
      </c>
      <c r="I2793" t="s">
        <v>288</v>
      </c>
      <c r="J2793" t="s">
        <v>289</v>
      </c>
      <c r="K2793" t="s">
        <v>295</v>
      </c>
      <c r="L2793" s="36">
        <v>6275</v>
      </c>
      <c r="M2793">
        <v>-15</v>
      </c>
      <c r="N2793" s="66">
        <v>-2.3999999999999998E-3</v>
      </c>
      <c r="O2793" s="36">
        <v>6290</v>
      </c>
      <c r="P2793" s="66">
        <v>-2.3E-3</v>
      </c>
      <c r="Q2793" s="36">
        <v>6297</v>
      </c>
      <c r="R2793" s="36">
        <v>6386</v>
      </c>
      <c r="S2793" s="36">
        <v>6150</v>
      </c>
      <c r="T2793" s="66">
        <v>-3.3999999999999998E-3</v>
      </c>
      <c r="U2793" s="66">
        <v>1.17E-2</v>
      </c>
      <c r="V2793" s="66">
        <v>-1.7299999999999999E-2</v>
      </c>
      <c r="W2793" s="66">
        <v>2.0299999999999999E-2</v>
      </c>
      <c r="X2793" s="1">
        <v>1387300</v>
      </c>
      <c r="Y2793" s="1">
        <v>8699116</v>
      </c>
      <c r="Z2793" s="1">
        <v>2101869</v>
      </c>
      <c r="AA2793" t="s">
        <v>510</v>
      </c>
      <c r="AB2793" t="s">
        <v>704</v>
      </c>
      <c r="AC2793">
        <v>15.13</v>
      </c>
      <c r="AD2793">
        <v>1.21</v>
      </c>
      <c r="AE2793">
        <v>1.91</v>
      </c>
      <c r="AF2793" t="s">
        <v>230</v>
      </c>
      <c r="AG2793" s="1">
        <v>18300</v>
      </c>
      <c r="AH2793" s="36">
        <v>6277</v>
      </c>
      <c r="AI2793">
        <v>200</v>
      </c>
      <c r="AJ2793" s="36">
        <v>6273</v>
      </c>
      <c r="AK2793">
        <v>200</v>
      </c>
      <c r="AL2793" s="2">
        <v>0.63611111111111107</v>
      </c>
      <c r="AM2793" s="3">
        <v>46233</v>
      </c>
      <c r="AN2793" t="s">
        <v>298</v>
      </c>
      <c r="AO2793" t="s">
        <v>509</v>
      </c>
    </row>
    <row r="2794" spans="1:41">
      <c r="A2794" s="8">
        <v>46233</v>
      </c>
      <c r="B2794" s="67">
        <v>3947.16</v>
      </c>
      <c r="C2794" s="67">
        <v>-0.68</v>
      </c>
      <c r="D2794" s="67">
        <v>61860</v>
      </c>
      <c r="E2794" s="67">
        <v>-0.94</v>
      </c>
      <c r="F2794" s="69">
        <v>9882</v>
      </c>
      <c r="G2794" t="s">
        <v>115</v>
      </c>
      <c r="H2794">
        <v>0</v>
      </c>
      <c r="I2794" t="s">
        <v>288</v>
      </c>
      <c r="J2794" t="s">
        <v>289</v>
      </c>
      <c r="K2794" t="s">
        <v>295</v>
      </c>
      <c r="L2794" s="36">
        <v>1872</v>
      </c>
      <c r="M2794">
        <v>-9</v>
      </c>
      <c r="N2794" s="66">
        <v>-4.7999999999999996E-3</v>
      </c>
      <c r="O2794" s="36">
        <v>1881</v>
      </c>
      <c r="P2794" s="66">
        <v>-4.7000000000000002E-3</v>
      </c>
      <c r="Q2794" s="36">
        <v>1871</v>
      </c>
      <c r="R2794" s="36">
        <v>1887</v>
      </c>
      <c r="S2794" s="36">
        <v>1868</v>
      </c>
      <c r="T2794" s="66">
        <v>5.0000000000000001E-4</v>
      </c>
      <c r="U2794" s="66">
        <v>5.0000000000000001E-4</v>
      </c>
      <c r="V2794" s="66">
        <v>-7.9000000000000008E-3</v>
      </c>
      <c r="W2794" s="66">
        <v>2.0999999999999999E-3</v>
      </c>
      <c r="X2794" s="1">
        <v>139100</v>
      </c>
      <c r="Y2794" s="1">
        <v>260788</v>
      </c>
      <c r="Z2794" s="1">
        <v>161032</v>
      </c>
      <c r="AA2794" t="s">
        <v>941</v>
      </c>
      <c r="AB2794" t="s">
        <v>513</v>
      </c>
      <c r="AC2794">
        <v>12.21</v>
      </c>
      <c r="AD2794">
        <v>1.29</v>
      </c>
      <c r="AE2794">
        <v>3.63</v>
      </c>
      <c r="AF2794" t="s">
        <v>230</v>
      </c>
      <c r="AG2794" s="1">
        <v>8700</v>
      </c>
      <c r="AH2794" s="36">
        <v>1872</v>
      </c>
      <c r="AI2794">
        <v>100</v>
      </c>
      <c r="AJ2794" s="36">
        <v>1871</v>
      </c>
      <c r="AK2794">
        <v>300</v>
      </c>
      <c r="AL2794" s="2">
        <v>0.63611111111111107</v>
      </c>
      <c r="AM2794" s="3">
        <v>46234</v>
      </c>
      <c r="AN2794" t="s">
        <v>298</v>
      </c>
      <c r="AO2794" t="s">
        <v>322</v>
      </c>
    </row>
    <row r="2795" spans="1:41">
      <c r="F2795" s="69">
        <v>6502</v>
      </c>
      <c r="I2795" t="s">
        <v>514</v>
      </c>
      <c r="P2795" t="s">
        <v>230</v>
      </c>
      <c r="T2795" t="s">
        <v>230</v>
      </c>
      <c r="U2795" t="s">
        <v>230</v>
      </c>
      <c r="V2795" t="s">
        <v>230</v>
      </c>
      <c r="W2795" t="s">
        <v>230</v>
      </c>
      <c r="AF2795" t="s">
        <v>230</v>
      </c>
      <c r="AG2795" t="s">
        <v>230</v>
      </c>
      <c r="AO2795" t="s">
        <v>515</v>
      </c>
    </row>
    <row r="2796" spans="1:41">
      <c r="F2796" s="69">
        <v>5759</v>
      </c>
      <c r="I2796" t="s">
        <v>514</v>
      </c>
      <c r="P2796" t="s">
        <v>230</v>
      </c>
      <c r="T2796" t="s">
        <v>230</v>
      </c>
      <c r="U2796" t="s">
        <v>230</v>
      </c>
      <c r="V2796" t="s">
        <v>230</v>
      </c>
      <c r="W2796" t="s">
        <v>230</v>
      </c>
      <c r="AF2796" t="s">
        <v>230</v>
      </c>
      <c r="AG2796" t="s">
        <v>230</v>
      </c>
      <c r="AO2796" t="s">
        <v>515</v>
      </c>
    </row>
  </sheetData>
  <phoneticPr fontId="2"/>
  <conditionalFormatting sqref="F2:AT95">
    <cfRule type="expression" dxfId="5" priority="1">
      <formula>AND($AR2&gt;0,$AT2&gt;0)</formula>
    </cfRule>
    <cfRule type="expression" dxfId="4" priority="2">
      <formula>AND($AR2&lt;0,$AT2&lt;0)</formula>
    </cfRule>
    <cfRule type="expression" dxfId="3" priority="3">
      <formula>AND($AR2=0,$AT2&gt;0)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BA8BF-60F9-4C6F-9188-61C5472C04A2}">
  <sheetPr codeName="Sheet1">
    <tabColor theme="9" tint="-0.249977111117893"/>
  </sheetPr>
  <dimension ref="A1:BA2796"/>
  <sheetViews>
    <sheetView tabSelected="1" topLeftCell="A2703" workbookViewId="0">
      <selection activeCell="D2728" sqref="D2728"/>
    </sheetView>
  </sheetViews>
  <sheetFormatPr defaultRowHeight="24"/>
  <cols>
    <col min="1" max="1" width="9.90625" style="8" bestFit="1" customWidth="1"/>
    <col min="2" max="2" width="9.90625" style="67" customWidth="1"/>
    <col min="3" max="3" width="13.90625" style="67" bestFit="1" customWidth="1"/>
    <col min="4" max="4" width="11.90625" style="67" customWidth="1"/>
    <col min="5" max="5" width="15.54296875" style="67" bestFit="1" customWidth="1"/>
    <col min="6" max="6" width="8.7265625" style="69" customWidth="1"/>
  </cols>
  <sheetData>
    <row r="1" spans="1:53">
      <c r="A1" s="64" t="s">
        <v>0</v>
      </c>
      <c r="B1" s="5" t="s">
        <v>116</v>
      </c>
      <c r="C1" s="5" t="s">
        <v>1</v>
      </c>
      <c r="D1" s="5" t="s">
        <v>2</v>
      </c>
      <c r="E1" s="5" t="s">
        <v>3</v>
      </c>
      <c r="F1" s="69" t="s">
        <v>4</v>
      </c>
      <c r="G1" t="s">
        <v>5</v>
      </c>
      <c r="H1" t="s">
        <v>268</v>
      </c>
      <c r="I1" t="s">
        <v>269</v>
      </c>
      <c r="J1" t="s">
        <v>270</v>
      </c>
      <c r="K1" t="s">
        <v>271</v>
      </c>
      <c r="L1" t="s">
        <v>6</v>
      </c>
      <c r="M1" t="s">
        <v>7</v>
      </c>
      <c r="N1" t="s">
        <v>8</v>
      </c>
      <c r="O1" t="s">
        <v>9</v>
      </c>
      <c r="P1" t="s">
        <v>272</v>
      </c>
      <c r="Q1" t="s">
        <v>10</v>
      </c>
      <c r="R1" t="s">
        <v>11</v>
      </c>
      <c r="S1" t="s">
        <v>12</v>
      </c>
      <c r="T1" t="s">
        <v>273</v>
      </c>
      <c r="U1" t="s">
        <v>274</v>
      </c>
      <c r="V1" t="s">
        <v>275</v>
      </c>
      <c r="W1" t="s">
        <v>276</v>
      </c>
      <c r="X1" t="s">
        <v>13</v>
      </c>
      <c r="Y1" t="s">
        <v>277</v>
      </c>
      <c r="Z1" t="s">
        <v>278</v>
      </c>
      <c r="AA1" t="s">
        <v>14</v>
      </c>
      <c r="AB1" t="s">
        <v>15</v>
      </c>
      <c r="AC1" t="s">
        <v>279</v>
      </c>
      <c r="AD1" t="s">
        <v>280</v>
      </c>
      <c r="AE1" t="s">
        <v>281</v>
      </c>
      <c r="AF1" t="s">
        <v>282</v>
      </c>
      <c r="AG1" t="s">
        <v>283</v>
      </c>
      <c r="AH1" t="s">
        <v>284</v>
      </c>
      <c r="AI1" t="s">
        <v>16</v>
      </c>
      <c r="AJ1" t="s">
        <v>17</v>
      </c>
      <c r="AK1" t="s">
        <v>18</v>
      </c>
      <c r="AL1" t="s">
        <v>19</v>
      </c>
      <c r="AM1" t="s">
        <v>20</v>
      </c>
      <c r="AN1" t="s">
        <v>285</v>
      </c>
      <c r="AO1" t="s">
        <v>286</v>
      </c>
      <c r="AP1" t="s">
        <v>193</v>
      </c>
      <c r="AQ1" t="s">
        <v>287</v>
      </c>
      <c r="AR1" t="s">
        <v>722</v>
      </c>
      <c r="AS1" t="s">
        <v>723</v>
      </c>
      <c r="AT1" t="s">
        <v>724</v>
      </c>
      <c r="AU1" t="s">
        <v>725</v>
      </c>
      <c r="AV1" t="s">
        <v>726</v>
      </c>
      <c r="AW1" s="72" t="s">
        <v>727</v>
      </c>
    </row>
    <row r="2" spans="1:53">
      <c r="A2" s="8">
        <v>46169</v>
      </c>
      <c r="B2" s="3"/>
      <c r="C2" s="66">
        <v>-4.3E-3</v>
      </c>
      <c r="D2" s="1">
        <v>65040</v>
      </c>
      <c r="E2" s="6">
        <v>-0.15</v>
      </c>
      <c r="F2" s="69">
        <v>1605</v>
      </c>
      <c r="G2" t="s">
        <v>21</v>
      </c>
      <c r="H2">
        <v>0</v>
      </c>
      <c r="I2" t="s">
        <v>288</v>
      </c>
      <c r="J2" t="s">
        <v>289</v>
      </c>
      <c r="K2" t="s">
        <v>295</v>
      </c>
      <c r="L2" s="36">
        <v>3689</v>
      </c>
      <c r="M2">
        <v>21</v>
      </c>
      <c r="N2" s="66">
        <v>5.7000000000000002E-3</v>
      </c>
      <c r="O2" s="36">
        <v>3668</v>
      </c>
      <c r="P2" s="66">
        <v>5.7000000000000002E-3</v>
      </c>
      <c r="Q2" s="36">
        <v>3650</v>
      </c>
      <c r="R2" s="36">
        <v>3727</v>
      </c>
      <c r="S2" s="36">
        <v>3643</v>
      </c>
      <c r="T2" s="66">
        <v>1.06E-2</v>
      </c>
      <c r="U2" s="66">
        <v>2.8999999999999998E-3</v>
      </c>
      <c r="V2" s="66">
        <v>-1.01E-2</v>
      </c>
      <c r="W2" s="66">
        <v>1.26E-2</v>
      </c>
      <c r="X2" s="1">
        <v>4290700</v>
      </c>
      <c r="Y2" s="1">
        <v>15848786</v>
      </c>
      <c r="Z2" s="1">
        <v>4644952</v>
      </c>
      <c r="AA2" s="2" t="s">
        <v>291</v>
      </c>
      <c r="AB2" s="1" t="s">
        <v>292</v>
      </c>
      <c r="AC2" s="1">
        <v>10.71</v>
      </c>
      <c r="AD2">
        <v>0.9</v>
      </c>
      <c r="AE2">
        <v>2.93</v>
      </c>
      <c r="AF2" t="s">
        <v>230</v>
      </c>
      <c r="AG2" s="1">
        <v>54200</v>
      </c>
      <c r="AH2" s="36">
        <v>3690</v>
      </c>
      <c r="AI2" s="1">
        <v>1800</v>
      </c>
      <c r="AJ2" s="1">
        <v>3686</v>
      </c>
      <c r="AK2" s="36">
        <v>100</v>
      </c>
      <c r="AL2" s="36">
        <v>0.64583333333333337</v>
      </c>
      <c r="AM2" s="3">
        <v>46155</v>
      </c>
      <c r="AN2" t="s">
        <v>293</v>
      </c>
      <c r="AO2" t="s">
        <v>294</v>
      </c>
      <c r="AQ2" t="str">
        <f>IF(AP2="","",ROUND((L2-AP2)/AP2,4))</f>
        <v/>
      </c>
      <c r="AR2" s="73"/>
      <c r="AU2" s="66"/>
      <c r="AV2" s="66"/>
      <c r="AW2" s="5" t="s">
        <v>22</v>
      </c>
      <c r="AX2" s="5" t="s">
        <v>728</v>
      </c>
      <c r="AY2" s="5" t="s">
        <v>729</v>
      </c>
      <c r="AZ2" s="5" t="s">
        <v>23</v>
      </c>
      <c r="BA2" s="5" t="s">
        <v>730</v>
      </c>
    </row>
    <row r="3" spans="1:53">
      <c r="A3" s="8">
        <v>46169</v>
      </c>
      <c r="B3" s="3"/>
      <c r="C3" s="66">
        <v>-4.3E-3</v>
      </c>
      <c r="D3" s="1">
        <v>65040</v>
      </c>
      <c r="E3" s="6">
        <v>-0.15</v>
      </c>
      <c r="F3" s="69">
        <v>1833</v>
      </c>
      <c r="G3" t="s">
        <v>24</v>
      </c>
      <c r="H3">
        <v>0</v>
      </c>
      <c r="I3" t="s">
        <v>288</v>
      </c>
      <c r="J3" t="s">
        <v>289</v>
      </c>
      <c r="K3" t="s">
        <v>295</v>
      </c>
      <c r="L3" s="36">
        <v>5520</v>
      </c>
      <c r="M3">
        <v>-110</v>
      </c>
      <c r="N3" s="66">
        <v>-1.95E-2</v>
      </c>
      <c r="O3" s="36">
        <v>5630</v>
      </c>
      <c r="P3" s="66">
        <v>-1.95E-2</v>
      </c>
      <c r="Q3" s="36">
        <v>5630</v>
      </c>
      <c r="R3" s="36">
        <v>5660</v>
      </c>
      <c r="S3" s="36">
        <v>5510</v>
      </c>
      <c r="T3" s="66">
        <v>-1.95E-2</v>
      </c>
      <c r="U3" s="66">
        <v>-3.5999999999999999E-3</v>
      </c>
      <c r="V3" s="66">
        <v>-2.47E-2</v>
      </c>
      <c r="W3" s="66">
        <v>1.8E-3</v>
      </c>
      <c r="X3" s="1">
        <v>139700</v>
      </c>
      <c r="Y3" s="1">
        <v>774626</v>
      </c>
      <c r="Z3" s="1">
        <v>213432</v>
      </c>
      <c r="AA3" s="2" t="s">
        <v>296</v>
      </c>
      <c r="AB3" s="1" t="s">
        <v>297</v>
      </c>
      <c r="AC3" s="1">
        <v>12.85</v>
      </c>
      <c r="AD3">
        <v>1</v>
      </c>
      <c r="AE3">
        <v>5.43</v>
      </c>
      <c r="AF3" t="s">
        <v>230</v>
      </c>
      <c r="AG3" s="1">
        <v>13100</v>
      </c>
      <c r="AH3" s="36">
        <v>5540</v>
      </c>
      <c r="AI3" s="1">
        <v>100</v>
      </c>
      <c r="AJ3" s="1">
        <v>5520</v>
      </c>
      <c r="AK3" s="36">
        <v>600</v>
      </c>
      <c r="AL3" s="36">
        <v>0.64583333333333337</v>
      </c>
      <c r="AM3" s="3">
        <v>46157</v>
      </c>
      <c r="AN3" t="s">
        <v>298</v>
      </c>
      <c r="AO3" t="s">
        <v>299</v>
      </c>
      <c r="AQ3" t="str">
        <f t="shared" ref="AQ3:AQ66" si="0">IF(AP3="","",ROUND((L3-AP3)/AP3,4))</f>
        <v/>
      </c>
      <c r="AR3" s="73"/>
      <c r="AU3" s="66"/>
      <c r="AV3" s="66"/>
      <c r="AW3" t="s">
        <v>731</v>
      </c>
      <c r="AX3">
        <v>93</v>
      </c>
      <c r="AY3">
        <v>39</v>
      </c>
      <c r="AZ3" s="4">
        <v>0.41899999999999998</v>
      </c>
      <c r="BA3">
        <v>-1.7</v>
      </c>
    </row>
    <row r="4" spans="1:53">
      <c r="A4" s="8">
        <v>46169</v>
      </c>
      <c r="B4" s="3"/>
      <c r="C4" s="66">
        <v>-4.3E-3</v>
      </c>
      <c r="D4" s="1">
        <v>65040</v>
      </c>
      <c r="E4" s="6">
        <v>-0.15</v>
      </c>
      <c r="F4" s="69">
        <v>1911</v>
      </c>
      <c r="G4" t="s">
        <v>25</v>
      </c>
      <c r="H4">
        <v>0</v>
      </c>
      <c r="I4" t="s">
        <v>288</v>
      </c>
      <c r="J4" t="s">
        <v>289</v>
      </c>
      <c r="K4" t="s">
        <v>290</v>
      </c>
      <c r="L4" s="36">
        <v>1290.5</v>
      </c>
      <c r="M4">
        <v>-15</v>
      </c>
      <c r="N4" s="66">
        <v>-1.15E-2</v>
      </c>
      <c r="O4" s="36">
        <v>1305.5</v>
      </c>
      <c r="P4" s="66">
        <v>-1.14E-2</v>
      </c>
      <c r="Q4" s="36">
        <v>1293</v>
      </c>
      <c r="R4" s="36">
        <v>1300</v>
      </c>
      <c r="S4" s="36">
        <v>1279.5</v>
      </c>
      <c r="T4" s="66">
        <v>-1.9E-3</v>
      </c>
      <c r="U4" s="66">
        <v>-2.9999999999999997E-4</v>
      </c>
      <c r="V4" s="66">
        <v>-7.3000000000000001E-3</v>
      </c>
      <c r="W4" s="66">
        <v>8.5000000000000006E-3</v>
      </c>
      <c r="X4" s="1">
        <v>3769500</v>
      </c>
      <c r="Y4" s="1">
        <v>4859079</v>
      </c>
      <c r="Z4" s="1">
        <v>798259</v>
      </c>
      <c r="AA4" s="2" t="s">
        <v>300</v>
      </c>
      <c r="AB4" s="1" t="s">
        <v>301</v>
      </c>
      <c r="AC4" s="1">
        <v>8.15</v>
      </c>
      <c r="AD4">
        <v>0.78</v>
      </c>
      <c r="AE4">
        <v>3.87</v>
      </c>
      <c r="AF4" t="s">
        <v>230</v>
      </c>
      <c r="AG4" s="1">
        <v>297700</v>
      </c>
      <c r="AH4" s="36">
        <v>1290.5</v>
      </c>
      <c r="AI4" s="1">
        <v>13100</v>
      </c>
      <c r="AJ4" s="1">
        <v>1290</v>
      </c>
      <c r="AK4" s="36">
        <v>9000</v>
      </c>
      <c r="AL4" s="36">
        <v>0.64583333333333337</v>
      </c>
      <c r="AM4" s="3">
        <v>46149</v>
      </c>
      <c r="AN4" t="s">
        <v>293</v>
      </c>
      <c r="AO4" t="s">
        <v>299</v>
      </c>
      <c r="AQ4" t="str">
        <f t="shared" si="0"/>
        <v/>
      </c>
      <c r="AR4" s="73"/>
      <c r="AU4" s="66"/>
      <c r="AV4" s="66"/>
      <c r="AW4" t="s">
        <v>732</v>
      </c>
      <c r="AX4">
        <v>47</v>
      </c>
      <c r="AY4">
        <v>19</v>
      </c>
      <c r="AZ4" s="4">
        <v>0.40400000000000003</v>
      </c>
      <c r="BA4">
        <v>-2.8</v>
      </c>
    </row>
    <row r="5" spans="1:53">
      <c r="A5" s="8">
        <v>46169</v>
      </c>
      <c r="B5" s="3"/>
      <c r="C5" s="66">
        <v>-4.3E-3</v>
      </c>
      <c r="D5" s="1">
        <v>65040</v>
      </c>
      <c r="E5" s="6">
        <v>-0.15</v>
      </c>
      <c r="F5" s="69">
        <v>1925</v>
      </c>
      <c r="G5" t="s">
        <v>26</v>
      </c>
      <c r="H5">
        <v>0</v>
      </c>
      <c r="I5" t="s">
        <v>288</v>
      </c>
      <c r="J5" t="s">
        <v>289</v>
      </c>
      <c r="K5" t="s">
        <v>295</v>
      </c>
      <c r="L5" s="36">
        <v>4402</v>
      </c>
      <c r="M5">
        <v>0</v>
      </c>
      <c r="N5" s="66">
        <v>0</v>
      </c>
      <c r="O5" s="36">
        <v>4402</v>
      </c>
      <c r="P5" s="66">
        <v>0</v>
      </c>
      <c r="Q5" s="36">
        <v>4400</v>
      </c>
      <c r="R5" s="36">
        <v>4434</v>
      </c>
      <c r="S5" s="36">
        <v>4394</v>
      </c>
      <c r="T5" s="66">
        <v>4.0000000000000002E-4</v>
      </c>
      <c r="U5" s="66">
        <v>-3.3E-3</v>
      </c>
      <c r="V5" s="66">
        <v>-7.1999999999999998E-3</v>
      </c>
      <c r="W5" s="66">
        <v>1.8E-3</v>
      </c>
      <c r="X5" s="1">
        <v>1988400</v>
      </c>
      <c r="Y5" s="1">
        <v>8762173</v>
      </c>
      <c r="Z5" s="1">
        <v>2903718</v>
      </c>
      <c r="AA5" s="2" t="s">
        <v>302</v>
      </c>
      <c r="AB5" s="1" t="s">
        <v>303</v>
      </c>
      <c r="AC5" s="1">
        <v>12</v>
      </c>
      <c r="AD5">
        <v>0.94</v>
      </c>
      <c r="AE5">
        <v>4</v>
      </c>
      <c r="AF5" t="s">
        <v>230</v>
      </c>
      <c r="AG5" s="1">
        <v>61400</v>
      </c>
      <c r="AH5" s="36">
        <v>4415</v>
      </c>
      <c r="AI5" s="1">
        <v>100</v>
      </c>
      <c r="AJ5" s="1">
        <v>4401</v>
      </c>
      <c r="AK5" s="36">
        <v>900</v>
      </c>
      <c r="AL5" s="36">
        <v>0.64583333333333337</v>
      </c>
      <c r="AM5" s="3">
        <v>46155</v>
      </c>
      <c r="AN5" t="s">
        <v>298</v>
      </c>
      <c r="AO5" t="s">
        <v>299</v>
      </c>
      <c r="AQ5" t="str">
        <f t="shared" si="0"/>
        <v/>
      </c>
      <c r="AR5" s="73"/>
      <c r="AU5" s="66"/>
      <c r="AV5" s="66"/>
      <c r="AW5" t="s">
        <v>733</v>
      </c>
      <c r="AX5">
        <v>44</v>
      </c>
      <c r="AY5">
        <v>16</v>
      </c>
      <c r="AZ5" s="4">
        <v>0.36399999999999999</v>
      </c>
      <c r="BA5">
        <v>-2.9</v>
      </c>
    </row>
    <row r="6" spans="1:53">
      <c r="A6" s="8">
        <v>46169</v>
      </c>
      <c r="B6" s="3"/>
      <c r="C6" s="66">
        <v>-4.3E-3</v>
      </c>
      <c r="D6" s="1">
        <v>65040</v>
      </c>
      <c r="E6" s="6">
        <v>-0.15</v>
      </c>
      <c r="F6" s="69">
        <v>1928</v>
      </c>
      <c r="G6" t="s">
        <v>27</v>
      </c>
      <c r="H6">
        <v>0</v>
      </c>
      <c r="I6" t="s">
        <v>288</v>
      </c>
      <c r="J6" t="s">
        <v>289</v>
      </c>
      <c r="K6" t="s">
        <v>295</v>
      </c>
      <c r="L6" s="36">
        <v>3338</v>
      </c>
      <c r="M6">
        <v>-7</v>
      </c>
      <c r="N6" s="66">
        <v>-2.0999999999999999E-3</v>
      </c>
      <c r="O6" s="36">
        <v>3345</v>
      </c>
      <c r="P6" s="66">
        <v>-2E-3</v>
      </c>
      <c r="Q6" s="36">
        <v>3328</v>
      </c>
      <c r="R6" s="36">
        <v>3356</v>
      </c>
      <c r="S6" s="36">
        <v>3321</v>
      </c>
      <c r="T6" s="66">
        <v>3.0000000000000001E-3</v>
      </c>
      <c r="U6" s="66">
        <v>2.7000000000000001E-3</v>
      </c>
      <c r="V6" s="66">
        <v>-5.3E-3</v>
      </c>
      <c r="W6" s="66">
        <v>5.1000000000000004E-3</v>
      </c>
      <c r="X6" s="1">
        <v>1802700</v>
      </c>
      <c r="Y6" s="1">
        <v>6015136</v>
      </c>
      <c r="Z6" s="1">
        <v>2174447</v>
      </c>
      <c r="AA6" s="2" t="s">
        <v>304</v>
      </c>
      <c r="AB6" s="1" t="s">
        <v>305</v>
      </c>
      <c r="AC6" s="1">
        <v>9.92</v>
      </c>
      <c r="AD6">
        <v>1.01</v>
      </c>
      <c r="AE6">
        <v>4.34</v>
      </c>
      <c r="AF6" t="s">
        <v>230</v>
      </c>
      <c r="AG6" s="1">
        <v>148700</v>
      </c>
      <c r="AH6" s="36">
        <v>3339</v>
      </c>
      <c r="AI6" s="1">
        <v>100</v>
      </c>
      <c r="AJ6" s="1">
        <v>3338</v>
      </c>
      <c r="AK6" s="36">
        <v>700</v>
      </c>
      <c r="AL6" s="36">
        <v>0.64583333333333337</v>
      </c>
      <c r="AM6" s="3">
        <v>46177</v>
      </c>
      <c r="AN6" t="s">
        <v>306</v>
      </c>
      <c r="AO6" t="s">
        <v>299</v>
      </c>
      <c r="AQ6" t="str">
        <f t="shared" si="0"/>
        <v/>
      </c>
      <c r="AR6" s="73"/>
      <c r="AU6" s="66"/>
      <c r="AV6" s="66"/>
      <c r="AW6" t="s">
        <v>734</v>
      </c>
      <c r="AX6">
        <v>41</v>
      </c>
      <c r="AY6">
        <v>15</v>
      </c>
      <c r="AZ6" s="4">
        <v>0.36599999999999999</v>
      </c>
      <c r="BA6">
        <v>-2.9</v>
      </c>
    </row>
    <row r="7" spans="1:53">
      <c r="A7" s="8">
        <v>46169</v>
      </c>
      <c r="B7" s="3"/>
      <c r="C7" s="66">
        <v>-4.3E-3</v>
      </c>
      <c r="D7" s="1">
        <v>65040</v>
      </c>
      <c r="E7" s="6">
        <v>-0.15</v>
      </c>
      <c r="F7" s="69">
        <v>1929</v>
      </c>
      <c r="G7" t="s">
        <v>28</v>
      </c>
      <c r="H7">
        <v>0</v>
      </c>
      <c r="I7" t="s">
        <v>288</v>
      </c>
      <c r="J7" t="s">
        <v>289</v>
      </c>
      <c r="K7" t="s">
        <v>295</v>
      </c>
      <c r="L7" s="36">
        <v>1117</v>
      </c>
      <c r="M7">
        <v>11</v>
      </c>
      <c r="N7" s="66">
        <v>9.9000000000000008E-3</v>
      </c>
      <c r="O7" s="36">
        <v>1106</v>
      </c>
      <c r="P7" s="66">
        <v>9.9000000000000008E-3</v>
      </c>
      <c r="Q7" s="36">
        <v>1106</v>
      </c>
      <c r="R7" s="36">
        <v>1118</v>
      </c>
      <c r="S7" s="36">
        <v>1102</v>
      </c>
      <c r="T7" s="66">
        <v>9.9000000000000008E-3</v>
      </c>
      <c r="U7" s="66">
        <v>5.4000000000000003E-3</v>
      </c>
      <c r="V7" s="66">
        <v>-8.0000000000000004E-4</v>
      </c>
      <c r="W7" s="66">
        <v>1.3599999999999999E-2</v>
      </c>
      <c r="X7" s="1">
        <v>67700</v>
      </c>
      <c r="Y7" s="1">
        <v>75263</v>
      </c>
      <c r="Z7" s="1">
        <v>46662</v>
      </c>
      <c r="AA7" s="2" t="s">
        <v>307</v>
      </c>
      <c r="AB7" s="1" t="s">
        <v>308</v>
      </c>
      <c r="AC7" s="1">
        <v>12.6</v>
      </c>
      <c r="AD7">
        <v>1.23</v>
      </c>
      <c r="AE7">
        <v>4.4800000000000004</v>
      </c>
      <c r="AF7" t="s">
        <v>230</v>
      </c>
      <c r="AG7" s="1">
        <v>14200</v>
      </c>
      <c r="AH7" s="36">
        <v>1118</v>
      </c>
      <c r="AI7">
        <v>300</v>
      </c>
      <c r="AJ7" s="1">
        <v>1114</v>
      </c>
      <c r="AK7" s="36">
        <v>200</v>
      </c>
      <c r="AL7" s="36">
        <v>0.64583333333333337</v>
      </c>
      <c r="AM7" s="3">
        <v>46153</v>
      </c>
      <c r="AN7" t="s">
        <v>298</v>
      </c>
      <c r="AO7" t="s">
        <v>299</v>
      </c>
      <c r="AQ7" t="str">
        <f t="shared" si="0"/>
        <v/>
      </c>
      <c r="AR7" s="73"/>
      <c r="AU7" s="66"/>
      <c r="AV7" s="66"/>
      <c r="AW7" t="s">
        <v>735</v>
      </c>
      <c r="AX7">
        <v>49</v>
      </c>
      <c r="AY7">
        <v>19</v>
      </c>
      <c r="AZ7" s="4">
        <v>0.38800000000000001</v>
      </c>
      <c r="BA7">
        <v>-1.9</v>
      </c>
    </row>
    <row r="8" spans="1:53">
      <c r="A8" s="8">
        <v>46169</v>
      </c>
      <c r="B8" s="3"/>
      <c r="C8" s="66">
        <v>-4.3E-3</v>
      </c>
      <c r="D8" s="1">
        <v>65040</v>
      </c>
      <c r="E8" s="6">
        <v>-0.15</v>
      </c>
      <c r="F8" s="69">
        <v>1963</v>
      </c>
      <c r="G8" t="s">
        <v>29</v>
      </c>
      <c r="H8">
        <v>0</v>
      </c>
      <c r="I8" t="s">
        <v>288</v>
      </c>
      <c r="J8" t="s">
        <v>289</v>
      </c>
      <c r="K8" t="s">
        <v>295</v>
      </c>
      <c r="L8" s="36">
        <v>2721</v>
      </c>
      <c r="M8">
        <v>-59</v>
      </c>
      <c r="N8" s="66">
        <v>-2.12E-2</v>
      </c>
      <c r="O8" s="36">
        <v>2780</v>
      </c>
      <c r="P8" s="66">
        <v>-2.12E-2</v>
      </c>
      <c r="Q8" s="36">
        <v>2843.5</v>
      </c>
      <c r="R8" s="36">
        <v>2873.5</v>
      </c>
      <c r="S8" s="36">
        <v>2712</v>
      </c>
      <c r="T8" s="66">
        <v>-4.2999999999999997E-2</v>
      </c>
      <c r="U8" s="66">
        <v>-1.44E-2</v>
      </c>
      <c r="V8" s="66">
        <v>-5.2999999999999999E-2</v>
      </c>
      <c r="W8" s="66">
        <v>3.3E-3</v>
      </c>
      <c r="X8" s="1">
        <v>1832300</v>
      </c>
      <c r="Y8" s="1">
        <v>5049071</v>
      </c>
      <c r="Z8" s="1">
        <v>664721</v>
      </c>
      <c r="AA8" s="2" t="s">
        <v>309</v>
      </c>
      <c r="AB8" s="1" t="s">
        <v>310</v>
      </c>
      <c r="AC8" s="1">
        <v>14.3</v>
      </c>
      <c r="AD8">
        <v>1.53</v>
      </c>
      <c r="AE8">
        <v>1.91</v>
      </c>
      <c r="AF8" t="s">
        <v>230</v>
      </c>
      <c r="AG8" s="1">
        <v>49000</v>
      </c>
      <c r="AH8" s="36">
        <v>2725</v>
      </c>
      <c r="AI8">
        <v>100</v>
      </c>
      <c r="AJ8" s="1">
        <v>2720</v>
      </c>
      <c r="AK8" s="36">
        <v>1400</v>
      </c>
      <c r="AL8" s="36">
        <v>0.64583333333333337</v>
      </c>
      <c r="AM8" s="3">
        <v>46156</v>
      </c>
      <c r="AN8" t="s">
        <v>298</v>
      </c>
      <c r="AO8" t="s">
        <v>299</v>
      </c>
      <c r="AQ8" t="str">
        <f t="shared" si="0"/>
        <v/>
      </c>
      <c r="AR8" s="73"/>
      <c r="AU8" s="66"/>
      <c r="AV8" s="66"/>
      <c r="AW8" t="s">
        <v>736</v>
      </c>
      <c r="AX8">
        <v>27</v>
      </c>
      <c r="AY8">
        <v>10</v>
      </c>
      <c r="AZ8" s="4">
        <v>0.37</v>
      </c>
      <c r="BA8">
        <v>-3.5</v>
      </c>
    </row>
    <row r="9" spans="1:53">
      <c r="A9" s="8">
        <v>46169</v>
      </c>
      <c r="B9" s="3"/>
      <c r="C9" s="66">
        <v>-4.3E-3</v>
      </c>
      <c r="D9" s="1">
        <v>65040</v>
      </c>
      <c r="E9" s="6">
        <v>-0.15</v>
      </c>
      <c r="F9" s="69">
        <v>2124</v>
      </c>
      <c r="G9" t="s">
        <v>30</v>
      </c>
      <c r="H9">
        <v>0</v>
      </c>
      <c r="I9" t="s">
        <v>288</v>
      </c>
      <c r="J9" t="s">
        <v>289</v>
      </c>
      <c r="K9" t="s">
        <v>290</v>
      </c>
      <c r="L9">
        <v>863</v>
      </c>
      <c r="M9">
        <v>12</v>
      </c>
      <c r="N9" s="66">
        <v>1.41E-2</v>
      </c>
      <c r="O9">
        <v>851</v>
      </c>
      <c r="P9" s="66">
        <v>1.41E-2</v>
      </c>
      <c r="Q9">
        <v>844</v>
      </c>
      <c r="R9">
        <v>863</v>
      </c>
      <c r="S9">
        <v>841</v>
      </c>
      <c r="T9" s="66">
        <v>2.2499999999999999E-2</v>
      </c>
      <c r="U9" s="66">
        <v>3.3999999999999998E-3</v>
      </c>
      <c r="V9" s="66">
        <v>0</v>
      </c>
      <c r="W9" s="66">
        <v>2.6100000000000002E-2</v>
      </c>
      <c r="X9" s="1">
        <v>458600</v>
      </c>
      <c r="Y9" s="1">
        <v>393047</v>
      </c>
      <c r="Z9" s="1">
        <v>142875</v>
      </c>
      <c r="AA9" s="2" t="s">
        <v>311</v>
      </c>
      <c r="AB9" s="1" t="s">
        <v>312</v>
      </c>
      <c r="AC9" s="1">
        <v>15.95</v>
      </c>
      <c r="AD9">
        <v>6.11</v>
      </c>
      <c r="AE9">
        <v>4.4000000000000004</v>
      </c>
      <c r="AF9" t="s">
        <v>230</v>
      </c>
      <c r="AG9" s="1">
        <v>90000</v>
      </c>
      <c r="AH9">
        <v>864</v>
      </c>
      <c r="AI9" s="1">
        <v>300</v>
      </c>
      <c r="AJ9" s="1">
        <v>860</v>
      </c>
      <c r="AK9" s="1">
        <v>300</v>
      </c>
      <c r="AL9" s="2">
        <v>0.64583333333333337</v>
      </c>
      <c r="AM9" s="3">
        <v>46155</v>
      </c>
      <c r="AN9" t="s">
        <v>293</v>
      </c>
      <c r="AO9" t="s">
        <v>313</v>
      </c>
      <c r="AQ9" t="str">
        <f t="shared" si="0"/>
        <v/>
      </c>
      <c r="AR9" s="73"/>
      <c r="AU9" s="66"/>
      <c r="AV9" s="66"/>
      <c r="AW9" t="s">
        <v>737</v>
      </c>
      <c r="AX9">
        <v>32</v>
      </c>
      <c r="AY9">
        <v>15</v>
      </c>
      <c r="AZ9" s="4">
        <v>0.46899999999999997</v>
      </c>
      <c r="BA9">
        <v>-0.1</v>
      </c>
    </row>
    <row r="10" spans="1:53">
      <c r="A10" s="8">
        <v>46169</v>
      </c>
      <c r="B10" s="3"/>
      <c r="C10" s="66">
        <v>-4.3E-3</v>
      </c>
      <c r="D10" s="1">
        <v>65040</v>
      </c>
      <c r="E10" s="6">
        <v>-0.15</v>
      </c>
      <c r="F10" s="69">
        <v>2162</v>
      </c>
      <c r="G10" t="s">
        <v>31</v>
      </c>
      <c r="H10">
        <v>0</v>
      </c>
      <c r="I10" t="s">
        <v>314</v>
      </c>
      <c r="J10" t="s">
        <v>289</v>
      </c>
      <c r="K10" t="s">
        <v>295</v>
      </c>
      <c r="L10">
        <v>395</v>
      </c>
      <c r="M10">
        <v>0</v>
      </c>
      <c r="N10" s="66">
        <v>0</v>
      </c>
      <c r="O10">
        <v>395</v>
      </c>
      <c r="P10" s="66">
        <v>0</v>
      </c>
      <c r="Q10">
        <v>395</v>
      </c>
      <c r="R10">
        <v>399</v>
      </c>
      <c r="S10">
        <v>392</v>
      </c>
      <c r="T10" s="66">
        <v>0</v>
      </c>
      <c r="U10" s="66">
        <v>2.5000000000000001E-3</v>
      </c>
      <c r="V10" s="66">
        <v>-0.01</v>
      </c>
      <c r="W10" s="66">
        <v>7.6E-3</v>
      </c>
      <c r="X10" s="1">
        <v>36200</v>
      </c>
      <c r="Y10" s="1">
        <v>14289</v>
      </c>
      <c r="Z10" s="1">
        <v>8536</v>
      </c>
      <c r="AA10" s="2" t="s">
        <v>315</v>
      </c>
      <c r="AB10" s="1" t="s">
        <v>316</v>
      </c>
      <c r="AC10" s="1">
        <v>22.96</v>
      </c>
      <c r="AD10">
        <v>1.5</v>
      </c>
      <c r="AE10">
        <v>2.2799999999999998</v>
      </c>
      <c r="AF10" t="s">
        <v>230</v>
      </c>
      <c r="AG10">
        <v>500</v>
      </c>
      <c r="AH10">
        <v>399</v>
      </c>
      <c r="AI10">
        <v>200</v>
      </c>
      <c r="AJ10">
        <v>395</v>
      </c>
      <c r="AK10">
        <v>600</v>
      </c>
      <c r="AL10" s="2">
        <v>0.64583333333333337</v>
      </c>
      <c r="AM10" s="3">
        <v>46154</v>
      </c>
      <c r="AN10" t="s">
        <v>298</v>
      </c>
      <c r="AO10" t="s">
        <v>313</v>
      </c>
      <c r="AQ10" t="str">
        <f t="shared" si="0"/>
        <v/>
      </c>
      <c r="AR10" s="73"/>
      <c r="AU10" s="66"/>
      <c r="AV10" s="66"/>
      <c r="AW10" t="s">
        <v>738</v>
      </c>
      <c r="AX10">
        <v>36</v>
      </c>
      <c r="AY10">
        <v>14</v>
      </c>
      <c r="AZ10" s="4">
        <v>0.38900000000000001</v>
      </c>
      <c r="BA10">
        <v>-2</v>
      </c>
    </row>
    <row r="11" spans="1:53">
      <c r="A11" s="8">
        <v>46169</v>
      </c>
      <c r="B11" s="3"/>
      <c r="C11" s="66">
        <v>-4.3E-3</v>
      </c>
      <c r="D11" s="1">
        <v>65040</v>
      </c>
      <c r="E11" s="6">
        <v>-0.15</v>
      </c>
      <c r="F11" s="69">
        <v>2229</v>
      </c>
      <c r="G11" t="s">
        <v>32</v>
      </c>
      <c r="H11">
        <v>0</v>
      </c>
      <c r="I11" t="s">
        <v>288</v>
      </c>
      <c r="J11" t="s">
        <v>289</v>
      </c>
      <c r="K11" t="s">
        <v>295</v>
      </c>
      <c r="L11" s="36">
        <v>2890</v>
      </c>
      <c r="M11">
        <v>0</v>
      </c>
      <c r="N11" s="66">
        <v>0</v>
      </c>
      <c r="O11" s="36">
        <v>2890</v>
      </c>
      <c r="P11" s="66">
        <v>0</v>
      </c>
      <c r="Q11" s="36">
        <v>2878</v>
      </c>
      <c r="R11" s="36">
        <v>2902</v>
      </c>
      <c r="S11" s="36">
        <v>2862</v>
      </c>
      <c r="T11" s="66">
        <v>4.1000000000000003E-3</v>
      </c>
      <c r="U11" s="66">
        <v>4.5999999999999999E-3</v>
      </c>
      <c r="V11" s="66">
        <v>-4.1000000000000003E-3</v>
      </c>
      <c r="W11" s="66">
        <v>9.7000000000000003E-3</v>
      </c>
      <c r="X11" s="1">
        <v>515200</v>
      </c>
      <c r="Y11" s="1">
        <v>1486095</v>
      </c>
      <c r="Z11" s="1">
        <v>387057</v>
      </c>
      <c r="AA11" s="2" t="s">
        <v>317</v>
      </c>
      <c r="AB11" s="1" t="s">
        <v>318</v>
      </c>
      <c r="AC11" s="1">
        <v>20.190000000000001</v>
      </c>
      <c r="AD11">
        <v>1.66</v>
      </c>
      <c r="AE11">
        <v>2.39</v>
      </c>
      <c r="AF11" t="s">
        <v>230</v>
      </c>
      <c r="AG11" s="1">
        <v>15000</v>
      </c>
      <c r="AH11" s="36">
        <v>2894.5</v>
      </c>
      <c r="AI11">
        <v>100</v>
      </c>
      <c r="AJ11" s="1">
        <v>2889</v>
      </c>
      <c r="AK11" s="36">
        <v>100</v>
      </c>
      <c r="AL11" s="36">
        <v>0.64583333333333337</v>
      </c>
      <c r="AM11" s="3">
        <v>46156</v>
      </c>
      <c r="AN11" t="s">
        <v>298</v>
      </c>
      <c r="AO11" t="s">
        <v>319</v>
      </c>
      <c r="AQ11" t="str">
        <f t="shared" si="0"/>
        <v/>
      </c>
      <c r="AR11" s="73"/>
      <c r="AU11" s="66"/>
      <c r="AV11" s="66"/>
      <c r="AW11" t="s">
        <v>739</v>
      </c>
      <c r="AX11">
        <v>11</v>
      </c>
      <c r="AY11">
        <v>4</v>
      </c>
      <c r="AZ11" s="4">
        <v>0.36399999999999999</v>
      </c>
      <c r="BA11">
        <v>-1.1000000000000001</v>
      </c>
    </row>
    <row r="12" spans="1:53">
      <c r="A12" s="8">
        <v>46169</v>
      </c>
      <c r="B12" s="3"/>
      <c r="C12" s="66">
        <v>-4.3E-3</v>
      </c>
      <c r="D12" s="1">
        <v>65040</v>
      </c>
      <c r="E12" s="6">
        <v>-0.15</v>
      </c>
      <c r="F12" s="69">
        <v>2768</v>
      </c>
      <c r="G12" t="s">
        <v>33</v>
      </c>
      <c r="H12">
        <v>0</v>
      </c>
      <c r="I12" t="s">
        <v>288</v>
      </c>
      <c r="J12" t="s">
        <v>289</v>
      </c>
      <c r="K12" t="s">
        <v>290</v>
      </c>
      <c r="L12" s="36">
        <v>5510</v>
      </c>
      <c r="M12">
        <v>-73</v>
      </c>
      <c r="N12" s="66">
        <v>-1.3100000000000001E-2</v>
      </c>
      <c r="O12" s="36">
        <v>5583</v>
      </c>
      <c r="P12" s="66">
        <v>-1.2999999999999999E-2</v>
      </c>
      <c r="Q12" s="36">
        <v>5601</v>
      </c>
      <c r="R12" s="36">
        <v>5650</v>
      </c>
      <c r="S12" s="36">
        <v>5500</v>
      </c>
      <c r="T12" s="66">
        <v>-1.6199999999999999E-2</v>
      </c>
      <c r="U12" s="66">
        <v>-3.5999999999999999E-3</v>
      </c>
      <c r="V12" s="66">
        <v>-2.47E-2</v>
      </c>
      <c r="W12" s="66">
        <v>1.8E-3</v>
      </c>
      <c r="X12" s="1">
        <v>932400</v>
      </c>
      <c r="Y12" s="1">
        <v>5173004</v>
      </c>
      <c r="Z12" s="1">
        <v>1157100</v>
      </c>
      <c r="AA12" s="2" t="s">
        <v>320</v>
      </c>
      <c r="AB12" s="1" t="s">
        <v>321</v>
      </c>
      <c r="AC12" s="1">
        <v>8.81</v>
      </c>
      <c r="AD12">
        <v>1.05</v>
      </c>
      <c r="AE12">
        <v>3.27</v>
      </c>
      <c r="AF12" t="s">
        <v>230</v>
      </c>
      <c r="AG12" s="1">
        <v>116100</v>
      </c>
      <c r="AH12" s="36">
        <v>5516</v>
      </c>
      <c r="AI12">
        <v>100</v>
      </c>
      <c r="AJ12" s="1">
        <v>5509</v>
      </c>
      <c r="AK12" s="36">
        <v>2700</v>
      </c>
      <c r="AL12" s="36">
        <v>0.64583333333333337</v>
      </c>
      <c r="AM12" s="3">
        <v>46143</v>
      </c>
      <c r="AN12" t="s">
        <v>298</v>
      </c>
      <c r="AO12" t="s">
        <v>322</v>
      </c>
      <c r="AQ12" t="str">
        <f t="shared" si="0"/>
        <v/>
      </c>
      <c r="AR12" s="73"/>
      <c r="AU12" s="66"/>
      <c r="AV12" s="66"/>
    </row>
    <row r="13" spans="1:53">
      <c r="A13" s="8">
        <v>46169</v>
      </c>
      <c r="B13" s="3"/>
      <c r="C13" s="66">
        <v>-4.3E-3</v>
      </c>
      <c r="D13" s="1">
        <v>65040</v>
      </c>
      <c r="E13" s="6">
        <v>-0.15</v>
      </c>
      <c r="F13" s="69">
        <v>2769</v>
      </c>
      <c r="G13" t="s">
        <v>34</v>
      </c>
      <c r="H13">
        <v>0</v>
      </c>
      <c r="I13" t="s">
        <v>314</v>
      </c>
      <c r="J13" t="s">
        <v>323</v>
      </c>
      <c r="K13" t="s">
        <v>295</v>
      </c>
      <c r="L13">
        <v>832</v>
      </c>
      <c r="M13">
        <v>-5</v>
      </c>
      <c r="N13" s="66">
        <v>-6.0000000000000001E-3</v>
      </c>
      <c r="O13">
        <v>837</v>
      </c>
      <c r="P13" s="66">
        <v>-5.8999999999999999E-3</v>
      </c>
      <c r="Q13">
        <v>837</v>
      </c>
      <c r="R13">
        <v>843</v>
      </c>
      <c r="S13">
        <v>832</v>
      </c>
      <c r="T13" s="66">
        <v>-5.8999999999999999E-3</v>
      </c>
      <c r="U13" s="66">
        <v>-4.7000000000000002E-3</v>
      </c>
      <c r="V13" s="66">
        <v>-1.2999999999999999E-2</v>
      </c>
      <c r="W13" s="66">
        <v>0</v>
      </c>
      <c r="X13" s="1">
        <v>8700</v>
      </c>
      <c r="Y13" s="1">
        <v>7272</v>
      </c>
      <c r="Z13" s="1">
        <v>6540</v>
      </c>
      <c r="AA13" s="2" t="s">
        <v>324</v>
      </c>
      <c r="AB13" s="1" t="s">
        <v>325</v>
      </c>
      <c r="AC13" s="1">
        <v>9.8800000000000008</v>
      </c>
      <c r="AD13">
        <v>22.11</v>
      </c>
      <c r="AE13">
        <v>0</v>
      </c>
      <c r="AF13">
        <v>0.1</v>
      </c>
      <c r="AG13">
        <v>0</v>
      </c>
      <c r="AH13">
        <v>839</v>
      </c>
      <c r="AI13">
        <v>100</v>
      </c>
      <c r="AJ13">
        <v>832</v>
      </c>
      <c r="AK13">
        <v>300</v>
      </c>
      <c r="AL13" s="2">
        <v>0.64583333333333337</v>
      </c>
      <c r="AN13" t="s">
        <v>326</v>
      </c>
      <c r="AO13" t="s">
        <v>327</v>
      </c>
      <c r="AQ13" t="str">
        <f t="shared" si="0"/>
        <v/>
      </c>
      <c r="AR13" s="73"/>
      <c r="AU13" s="66"/>
      <c r="AV13" s="66"/>
      <c r="AW13" s="74" t="s">
        <v>740</v>
      </c>
    </row>
    <row r="14" spans="1:53">
      <c r="A14" s="8">
        <v>46169</v>
      </c>
      <c r="B14" s="3"/>
      <c r="C14" s="66">
        <v>-4.3E-3</v>
      </c>
      <c r="D14" s="1">
        <v>65040</v>
      </c>
      <c r="E14" s="6">
        <v>-0.15</v>
      </c>
      <c r="F14" s="69">
        <v>2914</v>
      </c>
      <c r="G14" t="s">
        <v>35</v>
      </c>
      <c r="H14">
        <v>0</v>
      </c>
      <c r="I14" t="s">
        <v>288</v>
      </c>
      <c r="J14" t="s">
        <v>289</v>
      </c>
      <c r="K14" t="s">
        <v>290</v>
      </c>
      <c r="L14" s="36">
        <v>6115</v>
      </c>
      <c r="M14">
        <v>-4</v>
      </c>
      <c r="N14" s="66">
        <v>-6.9999999999999999E-4</v>
      </c>
      <c r="O14" s="36">
        <v>6119</v>
      </c>
      <c r="P14" s="66">
        <v>-5.9999999999999995E-4</v>
      </c>
      <c r="Q14" s="36">
        <v>6080</v>
      </c>
      <c r="R14" s="36">
        <v>6121</v>
      </c>
      <c r="S14" s="36">
        <v>6062</v>
      </c>
      <c r="T14" s="66">
        <v>5.7000000000000002E-3</v>
      </c>
      <c r="U14" s="66">
        <v>0</v>
      </c>
      <c r="V14" s="66">
        <v>-8.9999999999999998E-4</v>
      </c>
      <c r="W14" s="66">
        <v>8.6999999999999994E-3</v>
      </c>
      <c r="X14" s="1">
        <v>3071700</v>
      </c>
      <c r="Y14" s="1">
        <v>18742536</v>
      </c>
      <c r="Z14" s="1">
        <v>12230000</v>
      </c>
      <c r="AA14" s="2" t="s">
        <v>328</v>
      </c>
      <c r="AB14" s="1" t="s">
        <v>329</v>
      </c>
      <c r="AC14" s="1">
        <v>19.04</v>
      </c>
      <c r="AD14">
        <v>2.65</v>
      </c>
      <c r="AE14">
        <v>3.96</v>
      </c>
      <c r="AF14" t="s">
        <v>230</v>
      </c>
      <c r="AG14" s="1">
        <v>406400</v>
      </c>
      <c r="AH14" s="36">
        <v>6115</v>
      </c>
      <c r="AI14" s="1">
        <v>1800</v>
      </c>
      <c r="AJ14" s="1">
        <v>6100</v>
      </c>
      <c r="AK14" s="36">
        <v>100</v>
      </c>
      <c r="AL14" s="36">
        <v>0.64583333333333337</v>
      </c>
      <c r="AM14" s="3">
        <v>46150</v>
      </c>
      <c r="AN14" t="s">
        <v>293</v>
      </c>
      <c r="AO14" t="s">
        <v>319</v>
      </c>
      <c r="AQ14" t="str">
        <f t="shared" si="0"/>
        <v/>
      </c>
      <c r="AR14" s="73"/>
      <c r="AU14" s="66"/>
      <c r="AV14" s="66"/>
      <c r="AW14" s="5" t="s">
        <v>22</v>
      </c>
      <c r="AX14" s="5" t="s">
        <v>728</v>
      </c>
      <c r="AY14" s="5" t="s">
        <v>729</v>
      </c>
      <c r="AZ14" s="5" t="s">
        <v>23</v>
      </c>
    </row>
    <row r="15" spans="1:53">
      <c r="A15" s="8">
        <v>46169</v>
      </c>
      <c r="B15" s="3"/>
      <c r="C15" s="66">
        <v>-4.3E-3</v>
      </c>
      <c r="D15" s="1">
        <v>65040</v>
      </c>
      <c r="E15" s="6">
        <v>-0.15</v>
      </c>
      <c r="F15" s="69">
        <v>3003</v>
      </c>
      <c r="G15" t="s">
        <v>36</v>
      </c>
      <c r="H15">
        <v>0</v>
      </c>
      <c r="I15" t="s">
        <v>288</v>
      </c>
      <c r="J15" t="s">
        <v>289</v>
      </c>
      <c r="K15" t="s">
        <v>295</v>
      </c>
      <c r="L15" s="36">
        <v>1663</v>
      </c>
      <c r="M15">
        <v>-20</v>
      </c>
      <c r="N15" s="66">
        <v>-1.1900000000000001E-2</v>
      </c>
      <c r="O15" s="36">
        <v>1683</v>
      </c>
      <c r="P15" s="66">
        <v>-1.18E-2</v>
      </c>
      <c r="Q15" s="36">
        <v>1675</v>
      </c>
      <c r="R15" s="36">
        <v>1687.5</v>
      </c>
      <c r="S15" s="36">
        <v>1662.5</v>
      </c>
      <c r="T15" s="66">
        <v>-7.1000000000000004E-3</v>
      </c>
      <c r="U15" s="66">
        <v>-2.0999999999999999E-3</v>
      </c>
      <c r="V15" s="66">
        <v>-1.4500000000000001E-2</v>
      </c>
      <c r="W15" s="66">
        <v>2.9999999999999997E-4</v>
      </c>
      <c r="X15" s="1">
        <v>3716200</v>
      </c>
      <c r="Y15" s="1">
        <v>6198219</v>
      </c>
      <c r="Z15" s="1">
        <v>1277030</v>
      </c>
      <c r="AA15" s="2" t="s">
        <v>330</v>
      </c>
      <c r="AB15" s="1" t="s">
        <v>331</v>
      </c>
      <c r="AC15" s="1">
        <v>10.43</v>
      </c>
      <c r="AD15">
        <v>1.38</v>
      </c>
      <c r="AE15">
        <v>4.03</v>
      </c>
      <c r="AF15" t="s">
        <v>230</v>
      </c>
      <c r="AG15" s="1">
        <v>43300</v>
      </c>
      <c r="AH15" s="36">
        <v>1664</v>
      </c>
      <c r="AI15" s="1">
        <v>100</v>
      </c>
      <c r="AJ15" s="1">
        <v>1662.5</v>
      </c>
      <c r="AK15" s="36">
        <v>700</v>
      </c>
      <c r="AL15" s="36">
        <v>0.64583333333333337</v>
      </c>
      <c r="AM15" s="3">
        <v>46139</v>
      </c>
      <c r="AN15" t="s">
        <v>293</v>
      </c>
      <c r="AO15" t="s">
        <v>332</v>
      </c>
      <c r="AQ15" t="str">
        <f t="shared" si="0"/>
        <v/>
      </c>
      <c r="AR15" s="73"/>
      <c r="AU15" s="66"/>
      <c r="AV15" s="66"/>
      <c r="AW15" t="s">
        <v>741</v>
      </c>
      <c r="AX15">
        <v>10</v>
      </c>
      <c r="AY15">
        <v>7</v>
      </c>
      <c r="AZ15" s="4">
        <v>0.7</v>
      </c>
    </row>
    <row r="16" spans="1:53">
      <c r="A16" s="8">
        <v>46169</v>
      </c>
      <c r="B16" s="3"/>
      <c r="C16" s="66">
        <v>-4.3E-3</v>
      </c>
      <c r="D16" s="1">
        <v>65040</v>
      </c>
      <c r="E16" s="6">
        <v>-0.15</v>
      </c>
      <c r="F16" s="69">
        <v>3407</v>
      </c>
      <c r="G16" t="s">
        <v>37</v>
      </c>
      <c r="H16">
        <v>0</v>
      </c>
      <c r="I16" t="s">
        <v>288</v>
      </c>
      <c r="J16" t="s">
        <v>289</v>
      </c>
      <c r="K16" t="s">
        <v>290</v>
      </c>
      <c r="L16" s="36">
        <v>1750</v>
      </c>
      <c r="M16">
        <v>-0.5</v>
      </c>
      <c r="N16" s="66">
        <v>-2.9999999999999997E-4</v>
      </c>
      <c r="O16" s="36">
        <v>1750.5</v>
      </c>
      <c r="P16" s="66">
        <v>-2.0000000000000001E-4</v>
      </c>
      <c r="Q16" s="36">
        <v>1750</v>
      </c>
      <c r="R16" s="36">
        <v>1777.5</v>
      </c>
      <c r="S16" s="36">
        <v>1742.5</v>
      </c>
      <c r="T16" s="66">
        <v>0</v>
      </c>
      <c r="U16" s="66">
        <v>-5.3E-3</v>
      </c>
      <c r="V16" s="66">
        <v>-1.54E-2</v>
      </c>
      <c r="W16" s="66">
        <v>4.3E-3</v>
      </c>
      <c r="X16" s="1">
        <v>4877600</v>
      </c>
      <c r="Y16" s="1">
        <v>8560403</v>
      </c>
      <c r="Z16" s="1">
        <v>2390065</v>
      </c>
      <c r="AA16" s="2" t="s">
        <v>333</v>
      </c>
      <c r="AB16" s="1" t="s">
        <v>334</v>
      </c>
      <c r="AC16" s="1">
        <v>14.83</v>
      </c>
      <c r="AD16">
        <v>1.1299999999999999</v>
      </c>
      <c r="AE16">
        <v>2.5099999999999998</v>
      </c>
      <c r="AF16" t="s">
        <v>230</v>
      </c>
      <c r="AG16" s="1">
        <v>133400</v>
      </c>
      <c r="AH16" s="36">
        <v>1752.5</v>
      </c>
      <c r="AI16" s="1">
        <v>100</v>
      </c>
      <c r="AJ16" s="1">
        <v>1749.5</v>
      </c>
      <c r="AK16" s="36">
        <v>800</v>
      </c>
      <c r="AL16" s="36">
        <v>0.64583333333333337</v>
      </c>
      <c r="AM16" s="3">
        <v>46154</v>
      </c>
      <c r="AN16" t="s">
        <v>298</v>
      </c>
      <c r="AO16" t="s">
        <v>335</v>
      </c>
      <c r="AQ16" t="str">
        <f t="shared" si="0"/>
        <v/>
      </c>
      <c r="AR16" s="73"/>
      <c r="AU16" s="66"/>
      <c r="AV16" s="66"/>
      <c r="AW16" t="s">
        <v>742</v>
      </c>
      <c r="AX16">
        <v>9</v>
      </c>
      <c r="AY16">
        <v>6</v>
      </c>
      <c r="AZ16" s="4">
        <v>0.66700000000000004</v>
      </c>
    </row>
    <row r="17" spans="1:53">
      <c r="A17" s="8">
        <v>46169</v>
      </c>
      <c r="B17" s="3"/>
      <c r="C17" s="66">
        <v>-4.3E-3</v>
      </c>
      <c r="D17" s="1">
        <v>65040</v>
      </c>
      <c r="E17" s="6">
        <v>-0.15</v>
      </c>
      <c r="F17" s="69">
        <v>4008</v>
      </c>
      <c r="G17" t="s">
        <v>38</v>
      </c>
      <c r="H17">
        <v>0</v>
      </c>
      <c r="I17" t="s">
        <v>288</v>
      </c>
      <c r="J17" t="s">
        <v>289</v>
      </c>
      <c r="K17" t="s">
        <v>290</v>
      </c>
      <c r="L17" s="36">
        <v>1319</v>
      </c>
      <c r="M17">
        <v>37</v>
      </c>
      <c r="N17" s="66">
        <v>2.8899999999999999E-2</v>
      </c>
      <c r="O17" s="36">
        <v>1282</v>
      </c>
      <c r="P17" s="66">
        <v>2.8799999999999999E-2</v>
      </c>
      <c r="Q17" s="36">
        <v>1284</v>
      </c>
      <c r="R17" s="36">
        <v>1319</v>
      </c>
      <c r="S17" s="36">
        <v>1260</v>
      </c>
      <c r="T17" s="66">
        <v>2.7199999999999998E-2</v>
      </c>
      <c r="U17" s="66">
        <v>1.38E-2</v>
      </c>
      <c r="V17" s="66">
        <v>0</v>
      </c>
      <c r="W17" s="66">
        <v>4.6800000000000001E-2</v>
      </c>
      <c r="X17" s="1">
        <v>297600</v>
      </c>
      <c r="Y17" s="1">
        <v>388602</v>
      </c>
      <c r="Z17" s="1">
        <v>85317</v>
      </c>
      <c r="AA17" s="2" t="s">
        <v>336</v>
      </c>
      <c r="AB17" s="1" t="s">
        <v>337</v>
      </c>
      <c r="AC17" s="1">
        <v>10.79</v>
      </c>
      <c r="AD17">
        <v>0.82</v>
      </c>
      <c r="AE17">
        <v>3.64</v>
      </c>
      <c r="AF17" t="s">
        <v>230</v>
      </c>
      <c r="AG17" s="1">
        <v>44900</v>
      </c>
      <c r="AH17" s="36">
        <v>1319</v>
      </c>
      <c r="AI17" s="1">
        <v>200</v>
      </c>
      <c r="AJ17" s="1">
        <v>1312</v>
      </c>
      <c r="AK17" s="36">
        <v>700</v>
      </c>
      <c r="AL17" s="36">
        <v>0.64583333333333337</v>
      </c>
      <c r="AM17" s="3">
        <v>46154</v>
      </c>
      <c r="AN17" t="s">
        <v>298</v>
      </c>
      <c r="AO17" t="s">
        <v>335</v>
      </c>
      <c r="AQ17" t="str">
        <f t="shared" si="0"/>
        <v/>
      </c>
      <c r="AR17" s="73"/>
      <c r="AU17" s="66"/>
      <c r="AV17" s="66"/>
      <c r="AW17" t="s">
        <v>743</v>
      </c>
      <c r="AX17">
        <v>11</v>
      </c>
      <c r="AY17">
        <v>7</v>
      </c>
      <c r="AZ17" s="4">
        <v>0.63600000000000001</v>
      </c>
    </row>
    <row r="18" spans="1:53">
      <c r="A18" s="8">
        <v>46169</v>
      </c>
      <c r="B18" s="3"/>
      <c r="C18" s="66">
        <v>-4.3E-3</v>
      </c>
      <c r="D18" s="1">
        <v>65040</v>
      </c>
      <c r="E18" s="6">
        <v>-0.15</v>
      </c>
      <c r="F18" s="69">
        <v>4026</v>
      </c>
      <c r="G18" t="s">
        <v>39</v>
      </c>
      <c r="H18">
        <v>0</v>
      </c>
      <c r="I18" t="s">
        <v>314</v>
      </c>
      <c r="J18" t="s">
        <v>289</v>
      </c>
      <c r="K18" t="s">
        <v>290</v>
      </c>
      <c r="L18" s="36">
        <v>1855</v>
      </c>
      <c r="M18">
        <v>-47</v>
      </c>
      <c r="N18" s="66">
        <v>-2.47E-2</v>
      </c>
      <c r="O18" s="36">
        <v>1902</v>
      </c>
      <c r="P18" s="66">
        <v>-2.47E-2</v>
      </c>
      <c r="Q18" s="36">
        <v>1902</v>
      </c>
      <c r="R18" s="36">
        <v>1964</v>
      </c>
      <c r="S18" s="36">
        <v>1843</v>
      </c>
      <c r="T18" s="66">
        <v>-2.47E-2</v>
      </c>
      <c r="U18" s="66">
        <v>-8.5000000000000006E-3</v>
      </c>
      <c r="V18" s="66">
        <v>-5.5399999999999998E-2</v>
      </c>
      <c r="W18" s="66">
        <v>6.4999999999999997E-3</v>
      </c>
      <c r="X18" s="1">
        <v>62900</v>
      </c>
      <c r="Y18" s="1">
        <v>119082</v>
      </c>
      <c r="Z18" s="1">
        <v>17140</v>
      </c>
      <c r="AA18" s="2" t="s">
        <v>338</v>
      </c>
      <c r="AB18" s="1" t="s">
        <v>339</v>
      </c>
      <c r="AC18" s="1">
        <v>10.53</v>
      </c>
      <c r="AD18">
        <v>1.23</v>
      </c>
      <c r="AE18">
        <v>2.64</v>
      </c>
      <c r="AF18" t="s">
        <v>230</v>
      </c>
      <c r="AG18">
        <v>0</v>
      </c>
      <c r="AH18" s="36">
        <v>1859</v>
      </c>
      <c r="AI18">
        <v>100</v>
      </c>
      <c r="AJ18" s="36">
        <v>1855</v>
      </c>
      <c r="AK18" s="36">
        <v>100</v>
      </c>
      <c r="AL18" s="36">
        <v>0.64583333333333337</v>
      </c>
      <c r="AM18" s="3">
        <v>46183</v>
      </c>
      <c r="AN18" t="s">
        <v>340</v>
      </c>
      <c r="AO18" t="s">
        <v>341</v>
      </c>
      <c r="AQ18" t="str">
        <f t="shared" si="0"/>
        <v/>
      </c>
      <c r="AR18" s="73"/>
      <c r="AU18" s="66"/>
      <c r="AV18" s="66"/>
      <c r="AW18" t="s">
        <v>744</v>
      </c>
      <c r="AX18">
        <v>8</v>
      </c>
      <c r="AY18">
        <v>5</v>
      </c>
      <c r="AZ18" s="4">
        <v>0.625</v>
      </c>
    </row>
    <row r="19" spans="1:53">
      <c r="A19" s="8">
        <v>46169</v>
      </c>
      <c r="B19" s="3"/>
      <c r="C19" s="66">
        <v>-4.3E-3</v>
      </c>
      <c r="D19" s="1">
        <v>65040</v>
      </c>
      <c r="E19" s="6">
        <v>-0.15</v>
      </c>
      <c r="F19" s="69">
        <v>4062</v>
      </c>
      <c r="G19" t="s">
        <v>40</v>
      </c>
      <c r="H19">
        <v>0</v>
      </c>
      <c r="I19" t="s">
        <v>288</v>
      </c>
      <c r="J19" t="s">
        <v>289</v>
      </c>
      <c r="K19" t="s">
        <v>290</v>
      </c>
      <c r="L19" s="36">
        <v>20425</v>
      </c>
      <c r="M19">
        <v>-540</v>
      </c>
      <c r="N19" s="66">
        <v>-2.58E-2</v>
      </c>
      <c r="O19" s="36">
        <v>20965</v>
      </c>
      <c r="P19" s="66">
        <v>-2.5700000000000001E-2</v>
      </c>
      <c r="Q19" s="36">
        <v>21255</v>
      </c>
      <c r="R19" s="36">
        <v>21610</v>
      </c>
      <c r="S19" s="36">
        <v>20110</v>
      </c>
      <c r="T19" s="66">
        <v>-3.9E-2</v>
      </c>
      <c r="U19" s="66">
        <v>8.3000000000000001E-3</v>
      </c>
      <c r="V19" s="66">
        <v>-5.4800000000000001E-2</v>
      </c>
      <c r="W19" s="66">
        <v>1.5599999999999999E-2</v>
      </c>
      <c r="X19" s="1">
        <v>7490400</v>
      </c>
      <c r="Y19" s="1">
        <v>153968039</v>
      </c>
      <c r="Z19" s="1">
        <v>5754153</v>
      </c>
      <c r="AA19" s="2" t="s">
        <v>342</v>
      </c>
      <c r="AB19" s="1" t="s">
        <v>343</v>
      </c>
      <c r="AC19" s="1">
        <v>98.33</v>
      </c>
      <c r="AD19">
        <v>10.36</v>
      </c>
      <c r="AE19">
        <v>0.17</v>
      </c>
      <c r="AF19" t="s">
        <v>230</v>
      </c>
      <c r="AG19" s="1">
        <v>49200</v>
      </c>
      <c r="AH19" s="36">
        <v>20425</v>
      </c>
      <c r="AI19" s="1">
        <v>4100</v>
      </c>
      <c r="AJ19" s="1">
        <v>20410</v>
      </c>
      <c r="AK19" s="36">
        <v>100</v>
      </c>
      <c r="AL19" s="36">
        <v>0.64583333333333337</v>
      </c>
      <c r="AM19" s="3">
        <v>46153</v>
      </c>
      <c r="AN19" t="s">
        <v>298</v>
      </c>
      <c r="AO19" t="s">
        <v>344</v>
      </c>
      <c r="AQ19" t="str">
        <f t="shared" si="0"/>
        <v/>
      </c>
      <c r="AR19" s="73"/>
      <c r="AU19" s="66"/>
      <c r="AV19" s="66"/>
      <c r="AW19" t="s">
        <v>745</v>
      </c>
      <c r="AX19">
        <v>18</v>
      </c>
      <c r="AY19">
        <v>11</v>
      </c>
      <c r="AZ19" s="4">
        <v>0.61099999999999999</v>
      </c>
    </row>
    <row r="20" spans="1:53">
      <c r="A20" s="8">
        <v>46169</v>
      </c>
      <c r="B20" s="3"/>
      <c r="C20" s="66">
        <v>-4.3E-3</v>
      </c>
      <c r="D20" s="1">
        <v>65040</v>
      </c>
      <c r="E20" s="6">
        <v>-0.15</v>
      </c>
      <c r="F20" s="69">
        <v>4063</v>
      </c>
      <c r="G20" t="s">
        <v>41</v>
      </c>
      <c r="H20">
        <v>0</v>
      </c>
      <c r="I20" t="s">
        <v>288</v>
      </c>
      <c r="J20" t="s">
        <v>289</v>
      </c>
      <c r="K20" t="s">
        <v>290</v>
      </c>
      <c r="L20" s="36">
        <v>7406</v>
      </c>
      <c r="M20">
        <v>384</v>
      </c>
      <c r="N20" s="66">
        <v>5.4699999999999999E-2</v>
      </c>
      <c r="O20" s="36">
        <v>7022</v>
      </c>
      <c r="P20" s="66">
        <v>5.4600000000000003E-2</v>
      </c>
      <c r="Q20" s="36">
        <v>7250</v>
      </c>
      <c r="R20" s="36">
        <v>7572</v>
      </c>
      <c r="S20" s="36">
        <v>7219</v>
      </c>
      <c r="T20" s="66">
        <v>2.1499999999999998E-2</v>
      </c>
      <c r="U20" s="66">
        <v>8.0000000000000004E-4</v>
      </c>
      <c r="V20" s="66">
        <v>-2.1899999999999999E-2</v>
      </c>
      <c r="W20" s="66">
        <v>2.5899999999999999E-2</v>
      </c>
      <c r="X20" s="1">
        <v>11120800</v>
      </c>
      <c r="Y20" s="1">
        <v>82420975</v>
      </c>
      <c r="Z20" s="1">
        <v>14700879</v>
      </c>
      <c r="AA20" s="2" t="s">
        <v>345</v>
      </c>
      <c r="AB20" s="1" t="s">
        <v>346</v>
      </c>
      <c r="AC20" s="1">
        <v>27.5</v>
      </c>
      <c r="AD20">
        <v>3.08</v>
      </c>
      <c r="AE20">
        <v>1.43</v>
      </c>
      <c r="AF20" t="s">
        <v>230</v>
      </c>
      <c r="AG20" s="1">
        <v>143100</v>
      </c>
      <c r="AH20" s="36">
        <v>7407</v>
      </c>
      <c r="AI20" s="1">
        <v>600</v>
      </c>
      <c r="AJ20" s="1">
        <v>7404</v>
      </c>
      <c r="AK20" s="36">
        <v>500</v>
      </c>
      <c r="AL20" s="36">
        <v>0.64583333333333337</v>
      </c>
      <c r="AM20" s="3">
        <v>46140</v>
      </c>
      <c r="AN20" t="s">
        <v>298</v>
      </c>
      <c r="AO20" t="s">
        <v>335</v>
      </c>
      <c r="AQ20" t="str">
        <f t="shared" si="0"/>
        <v/>
      </c>
      <c r="AR20" s="73"/>
      <c r="AU20" s="66"/>
      <c r="AV20" s="66"/>
    </row>
    <row r="21" spans="1:53">
      <c r="A21" s="8">
        <v>46169</v>
      </c>
      <c r="B21" s="3"/>
      <c r="C21" s="66">
        <v>-4.3E-3</v>
      </c>
      <c r="D21" s="1">
        <v>65040</v>
      </c>
      <c r="E21" s="6">
        <v>-0.15</v>
      </c>
      <c r="F21" s="69">
        <v>4068</v>
      </c>
      <c r="G21" t="s">
        <v>42</v>
      </c>
      <c r="H21">
        <v>0</v>
      </c>
      <c r="I21" t="s">
        <v>347</v>
      </c>
      <c r="J21" t="s">
        <v>323</v>
      </c>
      <c r="K21" t="s">
        <v>295</v>
      </c>
      <c r="L21" s="36">
        <v>1745</v>
      </c>
      <c r="M21">
        <v>-21</v>
      </c>
      <c r="N21" s="66">
        <v>-1.1900000000000001E-2</v>
      </c>
      <c r="O21" s="36">
        <v>1766</v>
      </c>
      <c r="P21" s="66">
        <v>-1.18E-2</v>
      </c>
      <c r="Q21" s="36">
        <v>1767</v>
      </c>
      <c r="R21" s="36">
        <v>1767</v>
      </c>
      <c r="S21" s="36">
        <v>1700</v>
      </c>
      <c r="T21" s="66">
        <v>-1.24E-2</v>
      </c>
      <c r="U21" s="66">
        <v>-1.18E-2</v>
      </c>
      <c r="V21" s="66">
        <v>-1.24E-2</v>
      </c>
      <c r="W21" s="66">
        <v>2.64E-2</v>
      </c>
      <c r="X21" s="1">
        <v>2800</v>
      </c>
      <c r="Y21" s="1">
        <v>4865</v>
      </c>
      <c r="Z21" s="1">
        <v>3297</v>
      </c>
      <c r="AA21" s="2" t="s">
        <v>348</v>
      </c>
      <c r="AB21" s="1" t="s">
        <v>349</v>
      </c>
      <c r="AC21" s="1">
        <v>22.93</v>
      </c>
      <c r="AD21">
        <v>1.54</v>
      </c>
      <c r="AE21">
        <v>0</v>
      </c>
      <c r="AF21">
        <v>1.7</v>
      </c>
      <c r="AG21">
        <v>100</v>
      </c>
      <c r="AH21" s="36">
        <v>1764</v>
      </c>
      <c r="AI21">
        <v>100</v>
      </c>
      <c r="AJ21" s="36">
        <v>1731</v>
      </c>
      <c r="AK21" s="36">
        <v>100</v>
      </c>
      <c r="AL21" s="36">
        <v>0.64583333333333337</v>
      </c>
      <c r="AM21" s="3">
        <v>46156</v>
      </c>
      <c r="AN21" t="s">
        <v>350</v>
      </c>
      <c r="AO21" t="s">
        <v>351</v>
      </c>
      <c r="AQ21" t="str">
        <f t="shared" si="0"/>
        <v/>
      </c>
      <c r="AR21" s="73"/>
      <c r="AU21" s="66"/>
      <c r="AV21" s="66"/>
      <c r="AW21" s="72" t="s">
        <v>746</v>
      </c>
    </row>
    <row r="22" spans="1:53">
      <c r="A22" s="8">
        <v>46169</v>
      </c>
      <c r="B22" s="3"/>
      <c r="C22" s="66">
        <v>-4.3E-3</v>
      </c>
      <c r="D22" s="1">
        <v>65040</v>
      </c>
      <c r="E22" s="6">
        <v>-0.15</v>
      </c>
      <c r="F22" s="69">
        <v>4100</v>
      </c>
      <c r="G22" t="s">
        <v>43</v>
      </c>
      <c r="H22">
        <v>0</v>
      </c>
      <c r="I22" t="s">
        <v>314</v>
      </c>
      <c r="J22" t="s">
        <v>289</v>
      </c>
      <c r="K22" t="s">
        <v>290</v>
      </c>
      <c r="L22" s="36">
        <v>1722</v>
      </c>
      <c r="M22">
        <v>-200</v>
      </c>
      <c r="N22" s="66">
        <v>-0.1041</v>
      </c>
      <c r="O22" s="36">
        <v>1922</v>
      </c>
      <c r="P22" s="66">
        <v>-0.104</v>
      </c>
      <c r="Q22" s="36">
        <v>2000</v>
      </c>
      <c r="R22" s="36">
        <v>2055</v>
      </c>
      <c r="S22" s="36">
        <v>1670</v>
      </c>
      <c r="T22" s="66">
        <v>-0.13900000000000001</v>
      </c>
      <c r="U22" s="66">
        <v>-1.7600000000000001E-2</v>
      </c>
      <c r="V22" s="66">
        <v>-0.16200000000000001</v>
      </c>
      <c r="W22" s="66">
        <v>3.1099999999999999E-2</v>
      </c>
      <c r="X22" s="1">
        <v>351600</v>
      </c>
      <c r="Y22" s="1">
        <v>647190</v>
      </c>
      <c r="Z22" s="1">
        <v>10502</v>
      </c>
      <c r="AA22" s="2" t="s">
        <v>352</v>
      </c>
      <c r="AB22" s="1" t="s">
        <v>353</v>
      </c>
      <c r="AC22" s="1">
        <v>19.93</v>
      </c>
      <c r="AD22">
        <v>1.1000000000000001</v>
      </c>
      <c r="AE22">
        <v>0</v>
      </c>
      <c r="AF22" t="s">
        <v>230</v>
      </c>
      <c r="AG22" s="1">
        <v>2500</v>
      </c>
      <c r="AH22" s="36">
        <v>1728</v>
      </c>
      <c r="AI22">
        <v>100</v>
      </c>
      <c r="AJ22" s="1">
        <v>1714</v>
      </c>
      <c r="AK22" s="36">
        <v>200</v>
      </c>
      <c r="AL22" s="36">
        <v>0.64583333333333337</v>
      </c>
      <c r="AM22" s="3">
        <v>46157</v>
      </c>
      <c r="AN22" t="s">
        <v>298</v>
      </c>
      <c r="AO22" t="s">
        <v>335</v>
      </c>
      <c r="AQ22" t="str">
        <f t="shared" si="0"/>
        <v/>
      </c>
      <c r="AR22" s="73"/>
      <c r="AU22" s="66"/>
      <c r="AV22" s="66"/>
      <c r="AW22" s="5" t="s">
        <v>747</v>
      </c>
      <c r="AX22" s="5" t="s">
        <v>728</v>
      </c>
      <c r="AY22" s="5" t="s">
        <v>729</v>
      </c>
      <c r="AZ22" s="5" t="s">
        <v>23</v>
      </c>
      <c r="BA22" s="5" t="s">
        <v>748</v>
      </c>
    </row>
    <row r="23" spans="1:53">
      <c r="A23" s="8">
        <v>46169</v>
      </c>
      <c r="B23" s="3"/>
      <c r="C23" s="66">
        <v>-4.3E-3</v>
      </c>
      <c r="D23" s="1">
        <v>65040</v>
      </c>
      <c r="E23" s="6">
        <v>-0.15</v>
      </c>
      <c r="F23" s="69">
        <v>4182</v>
      </c>
      <c r="G23" t="s">
        <v>44</v>
      </c>
      <c r="H23">
        <v>0</v>
      </c>
      <c r="I23" t="s">
        <v>288</v>
      </c>
      <c r="J23" t="s">
        <v>289</v>
      </c>
      <c r="K23" t="s">
        <v>295</v>
      </c>
      <c r="L23" s="36">
        <v>5401</v>
      </c>
      <c r="M23">
        <v>-34</v>
      </c>
      <c r="N23" s="66">
        <v>-6.3E-3</v>
      </c>
      <c r="O23" s="36">
        <v>5435</v>
      </c>
      <c r="P23" s="66">
        <v>-6.1999999999999998E-3</v>
      </c>
      <c r="Q23" s="36">
        <v>5500</v>
      </c>
      <c r="R23" s="36">
        <v>5521</v>
      </c>
      <c r="S23" s="36">
        <v>5283</v>
      </c>
      <c r="T23" s="66">
        <v>-1.7999999999999999E-2</v>
      </c>
      <c r="U23" s="66">
        <v>-6.1999999999999998E-3</v>
      </c>
      <c r="V23" s="66">
        <v>-2.1700000000000001E-2</v>
      </c>
      <c r="W23" s="66">
        <v>2.23E-2</v>
      </c>
      <c r="X23" s="1">
        <v>1064900</v>
      </c>
      <c r="Y23" s="1">
        <v>5765878</v>
      </c>
      <c r="Z23" s="1">
        <v>1143319</v>
      </c>
      <c r="AA23" s="2" t="s">
        <v>354</v>
      </c>
      <c r="AB23" s="1" t="s">
        <v>355</v>
      </c>
      <c r="AC23" s="1">
        <v>22.89</v>
      </c>
      <c r="AD23">
        <v>1.62</v>
      </c>
      <c r="AE23">
        <v>2.04</v>
      </c>
      <c r="AF23" t="s">
        <v>230</v>
      </c>
      <c r="AG23" s="1">
        <v>18000</v>
      </c>
      <c r="AH23" s="36">
        <v>5411</v>
      </c>
      <c r="AI23">
        <v>900</v>
      </c>
      <c r="AJ23" s="1">
        <v>5400</v>
      </c>
      <c r="AK23" s="36">
        <v>200</v>
      </c>
      <c r="AL23" s="36">
        <v>0.64583333333333337</v>
      </c>
      <c r="AM23" s="3">
        <v>46155</v>
      </c>
      <c r="AN23" t="s">
        <v>298</v>
      </c>
      <c r="AO23" t="s">
        <v>335</v>
      </c>
      <c r="AQ23" t="str">
        <f t="shared" si="0"/>
        <v/>
      </c>
      <c r="AR23" s="73"/>
      <c r="AU23" s="66"/>
      <c r="AV23" s="66"/>
      <c r="AW23" s="75" t="s">
        <v>749</v>
      </c>
      <c r="AX23">
        <v>93</v>
      </c>
      <c r="AY23">
        <v>31</v>
      </c>
      <c r="AZ23" s="4">
        <v>0.33300000000000002</v>
      </c>
    </row>
    <row r="24" spans="1:53">
      <c r="A24" s="8">
        <v>46169</v>
      </c>
      <c r="B24" s="3"/>
      <c r="C24" s="66">
        <v>-4.3E-3</v>
      </c>
      <c r="D24" s="1">
        <v>65040</v>
      </c>
      <c r="E24" s="6">
        <v>-0.15</v>
      </c>
      <c r="F24" s="69">
        <v>4188</v>
      </c>
      <c r="G24" t="s">
        <v>45</v>
      </c>
      <c r="H24">
        <v>0</v>
      </c>
      <c r="I24" t="s">
        <v>288</v>
      </c>
      <c r="J24" t="s">
        <v>289</v>
      </c>
      <c r="K24" t="s">
        <v>290</v>
      </c>
      <c r="L24" s="36">
        <v>1115.5</v>
      </c>
      <c r="M24">
        <v>-3</v>
      </c>
      <c r="N24" s="66">
        <v>-2.7000000000000001E-3</v>
      </c>
      <c r="O24" s="36">
        <v>1118.5</v>
      </c>
      <c r="P24" s="66">
        <v>-2.5999999999999999E-3</v>
      </c>
      <c r="Q24" s="36">
        <v>1130</v>
      </c>
      <c r="R24" s="36">
        <v>1145</v>
      </c>
      <c r="S24" s="36">
        <v>1109.5</v>
      </c>
      <c r="T24" s="66">
        <v>-1.2800000000000001E-2</v>
      </c>
      <c r="U24" s="66">
        <v>-4.4000000000000003E-3</v>
      </c>
      <c r="V24" s="66">
        <v>-2.5700000000000001E-2</v>
      </c>
      <c r="W24" s="66">
        <v>5.4000000000000003E-3</v>
      </c>
      <c r="X24" s="1">
        <v>6782700</v>
      </c>
      <c r="Y24" s="1">
        <v>7599315</v>
      </c>
      <c r="Z24" s="1">
        <v>1607956</v>
      </c>
      <c r="AA24" s="2" t="s">
        <v>356</v>
      </c>
      <c r="AB24" s="1" t="s">
        <v>357</v>
      </c>
      <c r="AC24" s="1">
        <v>11.93</v>
      </c>
      <c r="AD24">
        <v>0.86</v>
      </c>
      <c r="AE24">
        <v>2.87</v>
      </c>
      <c r="AF24" t="s">
        <v>230</v>
      </c>
      <c r="AG24" s="1">
        <v>343000</v>
      </c>
      <c r="AH24" s="36">
        <v>1115.5</v>
      </c>
      <c r="AI24" s="1">
        <v>22800</v>
      </c>
      <c r="AJ24" s="1">
        <v>1111.5</v>
      </c>
      <c r="AK24" s="36">
        <v>700</v>
      </c>
      <c r="AL24" s="36">
        <v>0.64583333333333337</v>
      </c>
      <c r="AM24" s="3">
        <v>46155</v>
      </c>
      <c r="AN24" t="s">
        <v>298</v>
      </c>
      <c r="AO24" t="s">
        <v>335</v>
      </c>
      <c r="AQ24" t="str">
        <f t="shared" si="0"/>
        <v/>
      </c>
      <c r="AR24" s="73"/>
      <c r="AU24" s="66"/>
      <c r="AV24" s="66"/>
      <c r="AW24" s="75" t="s">
        <v>750</v>
      </c>
      <c r="AX24">
        <v>93</v>
      </c>
      <c r="AY24">
        <v>40</v>
      </c>
      <c r="AZ24" s="4">
        <v>0.43</v>
      </c>
    </row>
    <row r="25" spans="1:53">
      <c r="A25" s="8">
        <v>46169</v>
      </c>
      <c r="B25" s="3"/>
      <c r="C25" s="66">
        <v>-4.3E-3</v>
      </c>
      <c r="D25" s="1">
        <v>65040</v>
      </c>
      <c r="E25" s="6">
        <v>-0.15</v>
      </c>
      <c r="F25" s="69">
        <v>4220</v>
      </c>
      <c r="G25" t="s">
        <v>46</v>
      </c>
      <c r="H25">
        <v>0</v>
      </c>
      <c r="I25" t="s">
        <v>288</v>
      </c>
      <c r="J25" t="s">
        <v>289</v>
      </c>
      <c r="K25" t="s">
        <v>290</v>
      </c>
      <c r="L25" s="36">
        <v>1553</v>
      </c>
      <c r="M25">
        <v>-5</v>
      </c>
      <c r="N25" s="66">
        <v>-3.2000000000000002E-3</v>
      </c>
      <c r="O25" s="36">
        <v>1558</v>
      </c>
      <c r="P25" s="66">
        <v>-3.2000000000000002E-3</v>
      </c>
      <c r="Q25" s="36">
        <v>1580</v>
      </c>
      <c r="R25" s="36">
        <v>1605</v>
      </c>
      <c r="S25" s="36">
        <v>1541</v>
      </c>
      <c r="T25" s="66">
        <v>-1.7000000000000001E-2</v>
      </c>
      <c r="U25" s="66">
        <v>-6.3E-3</v>
      </c>
      <c r="V25" s="66">
        <v>-3.2300000000000002E-2</v>
      </c>
      <c r="W25" s="66">
        <v>7.7000000000000002E-3</v>
      </c>
      <c r="X25" s="1">
        <v>190800</v>
      </c>
      <c r="Y25" s="1">
        <v>298635</v>
      </c>
      <c r="Z25" s="1">
        <v>79629</v>
      </c>
      <c r="AA25" s="2" t="s">
        <v>358</v>
      </c>
      <c r="AB25" s="1" t="s">
        <v>359</v>
      </c>
      <c r="AC25" s="1">
        <v>10.86</v>
      </c>
      <c r="AD25">
        <v>1.0900000000000001</v>
      </c>
      <c r="AE25">
        <v>3.48</v>
      </c>
      <c r="AF25" t="s">
        <v>230</v>
      </c>
      <c r="AG25" s="1">
        <v>14400</v>
      </c>
      <c r="AH25" s="36">
        <v>1557</v>
      </c>
      <c r="AI25">
        <v>100</v>
      </c>
      <c r="AJ25" s="1">
        <v>1546</v>
      </c>
      <c r="AK25" s="36">
        <v>100</v>
      </c>
      <c r="AL25" s="36">
        <v>0.64583333333333337</v>
      </c>
      <c r="AM25" s="3">
        <v>46142</v>
      </c>
      <c r="AN25" t="s">
        <v>298</v>
      </c>
      <c r="AO25" t="s">
        <v>335</v>
      </c>
      <c r="AQ25" t="str">
        <f t="shared" si="0"/>
        <v/>
      </c>
      <c r="AR25" s="73"/>
      <c r="AU25" s="66"/>
      <c r="AV25" s="66"/>
      <c r="AW25" s="76" t="s">
        <v>751</v>
      </c>
      <c r="AX25">
        <v>14</v>
      </c>
      <c r="AY25">
        <v>9</v>
      </c>
      <c r="AZ25" s="4">
        <v>0.64300000000000002</v>
      </c>
      <c r="BA25" s="4">
        <v>0.75</v>
      </c>
    </row>
    <row r="26" spans="1:53">
      <c r="A26" s="8">
        <v>46169</v>
      </c>
      <c r="B26" s="3"/>
      <c r="C26" s="66">
        <v>-4.3E-3</v>
      </c>
      <c r="D26" s="1">
        <v>65040</v>
      </c>
      <c r="E26" s="6">
        <v>-0.15</v>
      </c>
      <c r="F26" s="69">
        <v>4334</v>
      </c>
      <c r="G26" t="s">
        <v>47</v>
      </c>
      <c r="H26">
        <v>0</v>
      </c>
      <c r="I26" t="s">
        <v>314</v>
      </c>
      <c r="J26" t="s">
        <v>323</v>
      </c>
      <c r="K26" t="s">
        <v>290</v>
      </c>
      <c r="L26">
        <v>402</v>
      </c>
      <c r="M26">
        <v>-8</v>
      </c>
      <c r="N26" s="66">
        <v>-1.95E-2</v>
      </c>
      <c r="O26">
        <v>410</v>
      </c>
      <c r="P26" s="66">
        <v>-1.95E-2</v>
      </c>
      <c r="Q26">
        <v>408</v>
      </c>
      <c r="R26">
        <v>411</v>
      </c>
      <c r="S26">
        <v>401</v>
      </c>
      <c r="T26" s="66">
        <v>-1.47E-2</v>
      </c>
      <c r="U26" s="66">
        <v>-1.7100000000000001E-2</v>
      </c>
      <c r="V26" s="66">
        <v>-2.18E-2</v>
      </c>
      <c r="W26" s="66">
        <v>2.3999999999999998E-3</v>
      </c>
      <c r="X26" s="1">
        <v>20000</v>
      </c>
      <c r="Y26" s="1">
        <v>8152</v>
      </c>
      <c r="Z26" s="1">
        <v>4460</v>
      </c>
      <c r="AA26" s="2" t="s">
        <v>360</v>
      </c>
      <c r="AB26" s="1" t="s">
        <v>361</v>
      </c>
      <c r="AC26" s="1">
        <v>12.07</v>
      </c>
      <c r="AD26">
        <v>1.32</v>
      </c>
      <c r="AE26">
        <v>2.4900000000000002</v>
      </c>
      <c r="AF26">
        <v>0.2</v>
      </c>
      <c r="AG26">
        <v>300</v>
      </c>
      <c r="AH26">
        <v>402</v>
      </c>
      <c r="AI26">
        <v>100</v>
      </c>
      <c r="AJ26">
        <v>401</v>
      </c>
      <c r="AK26">
        <v>700</v>
      </c>
      <c r="AL26" s="2">
        <v>0.64583333333333337</v>
      </c>
      <c r="AM26" s="3">
        <v>46183</v>
      </c>
      <c r="AN26" t="s">
        <v>306</v>
      </c>
      <c r="AO26" t="s">
        <v>351</v>
      </c>
      <c r="AQ26" t="str">
        <f t="shared" si="0"/>
        <v/>
      </c>
      <c r="AR26" s="73"/>
      <c r="AU26" s="66"/>
      <c r="AV26" s="66"/>
      <c r="AW26" s="77" t="s">
        <v>752</v>
      </c>
      <c r="AX26">
        <v>9</v>
      </c>
      <c r="AY26">
        <v>6</v>
      </c>
      <c r="AZ26" s="4">
        <v>0.66700000000000004</v>
      </c>
      <c r="BA26" s="4">
        <v>0.75</v>
      </c>
    </row>
    <row r="27" spans="1:53">
      <c r="A27" s="8">
        <v>46169</v>
      </c>
      <c r="B27" s="3"/>
      <c r="C27" s="66">
        <v>-4.3E-3</v>
      </c>
      <c r="D27" s="1">
        <v>65040</v>
      </c>
      <c r="E27" s="6">
        <v>-0.15</v>
      </c>
      <c r="F27" s="69">
        <v>4523</v>
      </c>
      <c r="G27" t="s">
        <v>48</v>
      </c>
      <c r="H27">
        <v>0</v>
      </c>
      <c r="I27" t="s">
        <v>288</v>
      </c>
      <c r="J27" t="s">
        <v>289</v>
      </c>
      <c r="K27" t="s">
        <v>295</v>
      </c>
      <c r="L27" s="36">
        <v>4043</v>
      </c>
      <c r="M27">
        <v>63</v>
      </c>
      <c r="N27" s="66">
        <v>1.5800000000000002E-2</v>
      </c>
      <c r="O27" s="36">
        <v>3980</v>
      </c>
      <c r="P27" s="66">
        <v>1.5800000000000002E-2</v>
      </c>
      <c r="Q27" s="36">
        <v>3980</v>
      </c>
      <c r="R27" s="36">
        <v>4068</v>
      </c>
      <c r="S27" s="36">
        <v>3973</v>
      </c>
      <c r="T27" s="66">
        <v>1.5800000000000002E-2</v>
      </c>
      <c r="U27" s="66">
        <v>6.9999999999999999E-4</v>
      </c>
      <c r="V27" s="66">
        <v>-6.1000000000000004E-3</v>
      </c>
      <c r="W27" s="66">
        <v>1.7600000000000001E-2</v>
      </c>
      <c r="X27" s="1">
        <v>2164800</v>
      </c>
      <c r="Y27" s="1">
        <v>8732820</v>
      </c>
      <c r="Z27" s="1">
        <v>1179137</v>
      </c>
      <c r="AA27" s="2" t="s">
        <v>362</v>
      </c>
      <c r="AB27" s="1" t="s">
        <v>363</v>
      </c>
      <c r="AC27" s="1">
        <v>21.83</v>
      </c>
      <c r="AD27">
        <v>1.26</v>
      </c>
      <c r="AE27">
        <v>3.96</v>
      </c>
      <c r="AF27" t="s">
        <v>230</v>
      </c>
      <c r="AG27" s="1">
        <v>102300</v>
      </c>
      <c r="AH27" s="36">
        <v>4052</v>
      </c>
      <c r="AI27" s="1">
        <v>200</v>
      </c>
      <c r="AJ27" s="1">
        <v>4043</v>
      </c>
      <c r="AK27" s="36">
        <v>200</v>
      </c>
      <c r="AL27" s="36">
        <v>0.64583333333333337</v>
      </c>
      <c r="AM27" s="3">
        <v>46157</v>
      </c>
      <c r="AN27" t="s">
        <v>298</v>
      </c>
      <c r="AO27" t="s">
        <v>364</v>
      </c>
      <c r="AQ27" t="str">
        <f t="shared" si="0"/>
        <v/>
      </c>
      <c r="AR27" s="73"/>
      <c r="AU27" s="66"/>
      <c r="AV27" s="66"/>
    </row>
    <row r="28" spans="1:53">
      <c r="A28" s="8">
        <v>46169</v>
      </c>
      <c r="B28" s="3"/>
      <c r="C28" s="66">
        <v>-4.3E-3</v>
      </c>
      <c r="D28" s="1">
        <v>65040</v>
      </c>
      <c r="E28" s="6">
        <v>-0.15</v>
      </c>
      <c r="F28" s="69">
        <v>4528</v>
      </c>
      <c r="G28" t="s">
        <v>49</v>
      </c>
      <c r="H28">
        <v>0</v>
      </c>
      <c r="I28" t="s">
        <v>288</v>
      </c>
      <c r="J28" t="s">
        <v>289</v>
      </c>
      <c r="K28" t="s">
        <v>290</v>
      </c>
      <c r="L28" s="36">
        <v>2367</v>
      </c>
      <c r="M28">
        <v>-27</v>
      </c>
      <c r="N28" s="66">
        <v>-1.1299999999999999E-2</v>
      </c>
      <c r="O28" s="36">
        <v>2394</v>
      </c>
      <c r="P28" s="66">
        <v>-1.12E-2</v>
      </c>
      <c r="Q28" s="36">
        <v>2344</v>
      </c>
      <c r="R28" s="36">
        <v>2378</v>
      </c>
      <c r="S28" s="36">
        <v>2270.5</v>
      </c>
      <c r="T28" s="66">
        <v>9.7999999999999997E-3</v>
      </c>
      <c r="U28" s="66">
        <v>6.7999999999999996E-3</v>
      </c>
      <c r="V28" s="66">
        <v>-4.5999999999999999E-3</v>
      </c>
      <c r="W28" s="66">
        <v>4.2500000000000003E-2</v>
      </c>
      <c r="X28" s="1">
        <v>2270800</v>
      </c>
      <c r="Y28" s="1">
        <v>5319902</v>
      </c>
      <c r="Z28" s="1">
        <v>1180405</v>
      </c>
      <c r="AA28" s="2" t="s">
        <v>365</v>
      </c>
      <c r="AB28" s="1" t="s">
        <v>366</v>
      </c>
      <c r="AC28" s="1">
        <v>15.66</v>
      </c>
      <c r="AD28">
        <v>1.3</v>
      </c>
      <c r="AE28">
        <v>3.38</v>
      </c>
      <c r="AF28" t="s">
        <v>230</v>
      </c>
      <c r="AG28" s="1">
        <v>90400</v>
      </c>
      <c r="AH28" s="36">
        <v>2367.5</v>
      </c>
      <c r="AI28" s="1">
        <v>200</v>
      </c>
      <c r="AJ28" s="1">
        <v>2364.5</v>
      </c>
      <c r="AK28" s="36">
        <v>5600</v>
      </c>
      <c r="AL28" s="36">
        <v>0.64583333333333337</v>
      </c>
      <c r="AM28" s="3">
        <v>46150</v>
      </c>
      <c r="AN28" t="s">
        <v>298</v>
      </c>
      <c r="AO28" t="s">
        <v>364</v>
      </c>
      <c r="AQ28" t="str">
        <f t="shared" si="0"/>
        <v/>
      </c>
      <c r="AR28" s="73"/>
      <c r="AU28" s="66"/>
      <c r="AV28" s="66"/>
      <c r="AW28" s="78" t="s">
        <v>753</v>
      </c>
    </row>
    <row r="29" spans="1:53">
      <c r="A29" s="8">
        <v>46169</v>
      </c>
      <c r="B29" s="3"/>
      <c r="C29" s="66">
        <v>-4.3E-3</v>
      </c>
      <c r="D29" s="1">
        <v>65040</v>
      </c>
      <c r="E29" s="6">
        <v>-0.15</v>
      </c>
      <c r="F29" s="69">
        <v>4661</v>
      </c>
      <c r="G29" t="s">
        <v>50</v>
      </c>
      <c r="H29">
        <v>0</v>
      </c>
      <c r="I29" t="s">
        <v>288</v>
      </c>
      <c r="J29" t="s">
        <v>289</v>
      </c>
      <c r="K29" t="s">
        <v>290</v>
      </c>
      <c r="L29" s="36">
        <v>2199</v>
      </c>
      <c r="M29">
        <v>43.5</v>
      </c>
      <c r="N29" s="66">
        <v>2.0199999999999999E-2</v>
      </c>
      <c r="O29" s="36">
        <v>2155.5</v>
      </c>
      <c r="P29" s="66">
        <v>2.01E-2</v>
      </c>
      <c r="Q29" s="36">
        <v>2125</v>
      </c>
      <c r="R29" s="36">
        <v>2200</v>
      </c>
      <c r="S29" s="36">
        <v>2116</v>
      </c>
      <c r="T29" s="66">
        <v>3.4799999999999998E-2</v>
      </c>
      <c r="U29" s="66">
        <v>1.26E-2</v>
      </c>
      <c r="V29" s="66">
        <v>-4.0000000000000002E-4</v>
      </c>
      <c r="W29" s="66">
        <v>3.9199999999999999E-2</v>
      </c>
      <c r="X29" s="1">
        <v>5631100</v>
      </c>
      <c r="Y29" s="1">
        <v>12241544</v>
      </c>
      <c r="Z29" s="1">
        <v>3959191</v>
      </c>
      <c r="AA29" s="2" t="s">
        <v>367</v>
      </c>
      <c r="AB29" s="1" t="s">
        <v>368</v>
      </c>
      <c r="AC29" s="1">
        <v>30.79</v>
      </c>
      <c r="AD29">
        <v>3.27</v>
      </c>
      <c r="AE29">
        <v>0.73</v>
      </c>
      <c r="AF29" t="s">
        <v>230</v>
      </c>
      <c r="AG29" s="1">
        <v>482300</v>
      </c>
      <c r="AH29" s="36">
        <v>2199.5</v>
      </c>
      <c r="AI29" s="1">
        <v>2200</v>
      </c>
      <c r="AJ29" s="1">
        <v>2196.5</v>
      </c>
      <c r="AK29" s="36">
        <v>900</v>
      </c>
      <c r="AL29" s="36">
        <v>0.64583333333333337</v>
      </c>
      <c r="AM29" s="3">
        <v>46140</v>
      </c>
      <c r="AN29" t="s">
        <v>298</v>
      </c>
      <c r="AO29" t="s">
        <v>313</v>
      </c>
      <c r="AQ29" t="str">
        <f t="shared" si="0"/>
        <v/>
      </c>
      <c r="AR29" s="73"/>
      <c r="AU29" s="66"/>
      <c r="AV29" s="66"/>
      <c r="AW29" s="79" t="s">
        <v>754</v>
      </c>
      <c r="AX29" s="79" t="s">
        <v>755</v>
      </c>
      <c r="AY29" s="79" t="s">
        <v>756</v>
      </c>
      <c r="AZ29" s="79" t="s">
        <v>757</v>
      </c>
      <c r="BA29" s="79" t="s">
        <v>758</v>
      </c>
    </row>
    <row r="30" spans="1:53">
      <c r="A30" s="8">
        <v>46169</v>
      </c>
      <c r="B30" s="3"/>
      <c r="C30" s="66">
        <v>-4.3E-3</v>
      </c>
      <c r="D30" s="1">
        <v>65040</v>
      </c>
      <c r="E30" s="6">
        <v>-0.15</v>
      </c>
      <c r="F30" s="69">
        <v>5020</v>
      </c>
      <c r="G30" t="s">
        <v>51</v>
      </c>
      <c r="H30">
        <v>0</v>
      </c>
      <c r="I30" t="s">
        <v>288</v>
      </c>
      <c r="J30" t="s">
        <v>289</v>
      </c>
      <c r="K30" t="s">
        <v>290</v>
      </c>
      <c r="L30" s="36">
        <v>1296</v>
      </c>
      <c r="M30">
        <v>8.5</v>
      </c>
      <c r="N30" s="66">
        <v>6.6E-3</v>
      </c>
      <c r="O30" s="36">
        <v>1287.5</v>
      </c>
      <c r="P30" s="66">
        <v>6.6E-3</v>
      </c>
      <c r="Q30" s="36">
        <v>1292</v>
      </c>
      <c r="R30" s="36">
        <v>1310.5</v>
      </c>
      <c r="S30" s="36">
        <v>1290</v>
      </c>
      <c r="T30" s="66">
        <v>3.0000000000000001E-3</v>
      </c>
      <c r="U30" s="66">
        <v>2.9999999999999997E-4</v>
      </c>
      <c r="V30" s="66">
        <v>-1.0999999999999999E-2</v>
      </c>
      <c r="W30" s="66">
        <v>4.5999999999999999E-3</v>
      </c>
      <c r="X30" s="1">
        <v>5327700</v>
      </c>
      <c r="Y30" s="1">
        <v>6907694</v>
      </c>
      <c r="Z30" s="1">
        <v>3507969</v>
      </c>
      <c r="AA30" s="2" t="s">
        <v>369</v>
      </c>
      <c r="AB30" s="1" t="s">
        <v>370</v>
      </c>
      <c r="AC30" s="1">
        <v>8.39</v>
      </c>
      <c r="AD30">
        <v>1.03</v>
      </c>
      <c r="AE30">
        <v>2.62</v>
      </c>
      <c r="AF30">
        <v>0.8</v>
      </c>
      <c r="AG30" s="1">
        <v>23000</v>
      </c>
      <c r="AH30" s="36">
        <v>1296.5</v>
      </c>
      <c r="AI30" s="1">
        <v>2700</v>
      </c>
      <c r="AJ30" s="1">
        <v>1296</v>
      </c>
      <c r="AK30" s="36">
        <v>41500</v>
      </c>
      <c r="AL30" s="36">
        <v>0.64583333333333337</v>
      </c>
      <c r="AM30" s="3">
        <v>46156</v>
      </c>
      <c r="AN30" t="s">
        <v>298</v>
      </c>
      <c r="AO30" t="s">
        <v>371</v>
      </c>
      <c r="AQ30" t="str">
        <f t="shared" si="0"/>
        <v/>
      </c>
      <c r="AR30" s="73"/>
      <c r="AU30" s="66"/>
      <c r="AV30" s="66"/>
      <c r="AW30" t="s">
        <v>759</v>
      </c>
      <c r="AX30">
        <v>4416</v>
      </c>
      <c r="AY30">
        <v>-14</v>
      </c>
      <c r="AZ30" s="80">
        <v>3.3</v>
      </c>
      <c r="BA30" s="81" t="s">
        <v>760</v>
      </c>
    </row>
    <row r="31" spans="1:53">
      <c r="A31" s="8">
        <v>46169</v>
      </c>
      <c r="B31" s="3"/>
      <c r="C31" s="66">
        <v>-4.3E-3</v>
      </c>
      <c r="D31" s="1">
        <v>65040</v>
      </c>
      <c r="E31" s="6">
        <v>-0.15</v>
      </c>
      <c r="F31" s="69">
        <v>5201</v>
      </c>
      <c r="G31" t="s">
        <v>52</v>
      </c>
      <c r="H31">
        <v>0</v>
      </c>
      <c r="I31" t="s">
        <v>288</v>
      </c>
      <c r="J31" t="s">
        <v>289</v>
      </c>
      <c r="K31" t="s">
        <v>295</v>
      </c>
      <c r="L31" s="36">
        <v>7020</v>
      </c>
      <c r="M31">
        <v>-82</v>
      </c>
      <c r="N31" s="66">
        <v>-1.15E-2</v>
      </c>
      <c r="O31" s="36">
        <v>7102</v>
      </c>
      <c r="P31" s="66">
        <v>-1.15E-2</v>
      </c>
      <c r="Q31" s="36">
        <v>7218</v>
      </c>
      <c r="R31" s="36">
        <v>7259</v>
      </c>
      <c r="S31" s="36">
        <v>7011</v>
      </c>
      <c r="T31" s="66">
        <v>-2.7400000000000001E-2</v>
      </c>
      <c r="U31" s="66">
        <v>-1.0500000000000001E-2</v>
      </c>
      <c r="V31" s="66">
        <v>-3.2899999999999999E-2</v>
      </c>
      <c r="W31" s="66">
        <v>1.1999999999999999E-3</v>
      </c>
      <c r="X31" s="1">
        <v>1695500</v>
      </c>
      <c r="Y31" s="1">
        <v>12014676</v>
      </c>
      <c r="Z31" s="1">
        <v>1526391</v>
      </c>
      <c r="AA31" s="2" t="s">
        <v>372</v>
      </c>
      <c r="AB31" s="1" t="s">
        <v>373</v>
      </c>
      <c r="AC31" s="1">
        <v>19.36</v>
      </c>
      <c r="AD31">
        <v>1</v>
      </c>
      <c r="AE31">
        <v>2.99</v>
      </c>
      <c r="AF31" t="s">
        <v>230</v>
      </c>
      <c r="AG31" s="1">
        <v>84900</v>
      </c>
      <c r="AH31" s="36">
        <v>7026</v>
      </c>
      <c r="AI31">
        <v>100</v>
      </c>
      <c r="AJ31" s="1">
        <v>7020</v>
      </c>
      <c r="AK31" s="36">
        <v>500</v>
      </c>
      <c r="AL31" s="36">
        <v>0.64583333333333337</v>
      </c>
      <c r="AM31" s="3">
        <v>46154</v>
      </c>
      <c r="AN31" t="s">
        <v>293</v>
      </c>
      <c r="AO31" t="s">
        <v>341</v>
      </c>
      <c r="AQ31" t="str">
        <f t="shared" si="0"/>
        <v/>
      </c>
      <c r="AR31" s="73"/>
      <c r="AU31" s="66"/>
      <c r="AV31" s="66"/>
      <c r="AW31" t="s">
        <v>761</v>
      </c>
      <c r="AX31">
        <v>1107</v>
      </c>
      <c r="AY31">
        <v>-1</v>
      </c>
      <c r="AZ31" s="80">
        <v>2.8</v>
      </c>
      <c r="BA31" s="81" t="s">
        <v>760</v>
      </c>
    </row>
    <row r="32" spans="1:53">
      <c r="A32" s="8">
        <v>46169</v>
      </c>
      <c r="B32" s="3"/>
      <c r="C32" s="66">
        <v>-4.3E-3</v>
      </c>
      <c r="D32" s="1">
        <v>65040</v>
      </c>
      <c r="E32" s="6">
        <v>-0.15</v>
      </c>
      <c r="F32" s="69">
        <v>5302</v>
      </c>
      <c r="G32" t="s">
        <v>53</v>
      </c>
      <c r="H32">
        <v>0</v>
      </c>
      <c r="I32" t="s">
        <v>288</v>
      </c>
      <c r="J32" t="s">
        <v>289</v>
      </c>
      <c r="K32" t="s">
        <v>290</v>
      </c>
      <c r="L32" s="36">
        <v>4755</v>
      </c>
      <c r="M32">
        <v>20</v>
      </c>
      <c r="N32" s="66">
        <v>4.1999999999999997E-3</v>
      </c>
      <c r="O32" s="36">
        <v>4735</v>
      </c>
      <c r="P32" s="66">
        <v>4.1999999999999997E-3</v>
      </c>
      <c r="Q32" s="36">
        <v>4740</v>
      </c>
      <c r="R32" s="36">
        <v>4775</v>
      </c>
      <c r="S32" s="36">
        <v>4710</v>
      </c>
      <c r="T32" s="66">
        <v>3.0999999999999999E-3</v>
      </c>
      <c r="U32" s="66">
        <v>9.4999999999999998E-3</v>
      </c>
      <c r="V32" s="66">
        <v>-4.1000000000000003E-3</v>
      </c>
      <c r="W32" s="66">
        <v>9.4999999999999998E-3</v>
      </c>
      <c r="X32" s="1">
        <v>69900</v>
      </c>
      <c r="Y32" s="1">
        <v>331676</v>
      </c>
      <c r="Z32" s="1">
        <v>56263</v>
      </c>
      <c r="AA32" s="2" t="s">
        <v>374</v>
      </c>
      <c r="AB32" s="1" t="s">
        <v>375</v>
      </c>
      <c r="AC32" s="1">
        <v>19.34</v>
      </c>
      <c r="AD32">
        <v>0.96</v>
      </c>
      <c r="AE32">
        <v>4.21</v>
      </c>
      <c r="AF32" t="s">
        <v>230</v>
      </c>
      <c r="AG32" s="1">
        <v>17800</v>
      </c>
      <c r="AH32" s="36">
        <v>4765</v>
      </c>
      <c r="AI32">
        <v>100</v>
      </c>
      <c r="AJ32" s="1">
        <v>4745</v>
      </c>
      <c r="AK32" s="36">
        <v>100</v>
      </c>
      <c r="AL32" s="36">
        <v>0.64583333333333337</v>
      </c>
      <c r="AM32" s="3">
        <v>46150</v>
      </c>
      <c r="AN32" t="s">
        <v>293</v>
      </c>
      <c r="AO32" t="s">
        <v>341</v>
      </c>
      <c r="AQ32" t="str">
        <f t="shared" si="0"/>
        <v/>
      </c>
      <c r="AR32" s="73"/>
      <c r="AU32" s="66"/>
      <c r="AV32" s="66"/>
      <c r="AW32" t="s">
        <v>762</v>
      </c>
      <c r="AX32">
        <v>395</v>
      </c>
      <c r="AY32">
        <v>0</v>
      </c>
      <c r="AZ32" s="80">
        <v>2.2000000000000002</v>
      </c>
      <c r="BA32" t="s">
        <v>763</v>
      </c>
    </row>
    <row r="33" spans="1:53">
      <c r="A33" s="8">
        <v>46169</v>
      </c>
      <c r="B33" s="3"/>
      <c r="C33" s="66">
        <v>-4.3E-3</v>
      </c>
      <c r="D33" s="1">
        <v>65040</v>
      </c>
      <c r="E33" s="6">
        <v>-0.15</v>
      </c>
      <c r="F33" s="69">
        <v>5310</v>
      </c>
      <c r="G33" t="s">
        <v>54</v>
      </c>
      <c r="H33">
        <v>0</v>
      </c>
      <c r="I33" t="s">
        <v>288</v>
      </c>
      <c r="J33" t="s">
        <v>289</v>
      </c>
      <c r="K33" t="s">
        <v>290</v>
      </c>
      <c r="L33" s="36">
        <v>7620</v>
      </c>
      <c r="M33">
        <v>-80</v>
      </c>
      <c r="N33" s="66">
        <v>-1.04E-2</v>
      </c>
      <c r="O33" s="36">
        <v>7700</v>
      </c>
      <c r="P33" s="66">
        <v>-1.03E-2</v>
      </c>
      <c r="Q33" s="36">
        <v>7730</v>
      </c>
      <c r="R33" s="36">
        <v>7850</v>
      </c>
      <c r="S33" s="36">
        <v>7400</v>
      </c>
      <c r="T33" s="66">
        <v>-1.4200000000000001E-2</v>
      </c>
      <c r="U33" s="66">
        <v>2.5999999999999999E-3</v>
      </c>
      <c r="V33" s="66">
        <v>-2.92E-2</v>
      </c>
      <c r="W33" s="66">
        <v>2.9700000000000001E-2</v>
      </c>
      <c r="X33" s="1">
        <v>298100</v>
      </c>
      <c r="Y33" s="1">
        <v>2267268</v>
      </c>
      <c r="Z33" s="1">
        <v>159963</v>
      </c>
      <c r="AA33" s="2" t="s">
        <v>376</v>
      </c>
      <c r="AB33" s="1" t="s">
        <v>377</v>
      </c>
      <c r="AC33" s="1">
        <v>31.96</v>
      </c>
      <c r="AD33">
        <v>1.63</v>
      </c>
      <c r="AE33">
        <v>1.9</v>
      </c>
      <c r="AF33" t="s">
        <v>230</v>
      </c>
      <c r="AG33" s="1">
        <v>3000</v>
      </c>
      <c r="AH33" s="36">
        <v>7620</v>
      </c>
      <c r="AI33" s="1">
        <v>1500</v>
      </c>
      <c r="AJ33" s="1">
        <v>7560</v>
      </c>
      <c r="AK33" s="36">
        <v>900</v>
      </c>
      <c r="AL33" s="36">
        <v>0.64583333333333337</v>
      </c>
      <c r="AM33" s="3">
        <v>46153</v>
      </c>
      <c r="AN33" t="s">
        <v>293</v>
      </c>
      <c r="AO33" t="s">
        <v>341</v>
      </c>
      <c r="AQ33" t="str">
        <f t="shared" si="0"/>
        <v/>
      </c>
      <c r="AR33" s="73"/>
      <c r="AU33" s="66"/>
      <c r="AV33" s="66"/>
      <c r="AW33" t="s">
        <v>764</v>
      </c>
      <c r="AX33">
        <v>5579</v>
      </c>
      <c r="AY33">
        <v>4</v>
      </c>
      <c r="AZ33" s="80">
        <v>3</v>
      </c>
      <c r="BA33" s="82" t="s">
        <v>765</v>
      </c>
    </row>
    <row r="34" spans="1:53">
      <c r="A34" s="8">
        <v>46169</v>
      </c>
      <c r="B34" s="3"/>
      <c r="C34" s="66">
        <v>-4.3E-3</v>
      </c>
      <c r="D34" s="1">
        <v>65040</v>
      </c>
      <c r="E34" s="6">
        <v>-0.15</v>
      </c>
      <c r="F34" s="69">
        <v>5334</v>
      </c>
      <c r="G34" t="s">
        <v>55</v>
      </c>
      <c r="H34">
        <v>0</v>
      </c>
      <c r="I34" t="s">
        <v>288</v>
      </c>
      <c r="J34" t="s">
        <v>289</v>
      </c>
      <c r="K34" t="s">
        <v>290</v>
      </c>
      <c r="L34" s="36">
        <v>9903</v>
      </c>
      <c r="M34">
        <v>260</v>
      </c>
      <c r="N34" s="66">
        <v>2.7E-2</v>
      </c>
      <c r="O34" s="36">
        <v>9643</v>
      </c>
      <c r="P34" s="66">
        <v>2.69E-2</v>
      </c>
      <c r="Q34" s="36">
        <v>9790</v>
      </c>
      <c r="R34" s="36">
        <v>10120</v>
      </c>
      <c r="S34" s="36">
        <v>9718</v>
      </c>
      <c r="T34" s="66">
        <v>1.15E-2</v>
      </c>
      <c r="U34" s="66">
        <v>-6.6E-3</v>
      </c>
      <c r="V34" s="66">
        <v>-2.1399999999999999E-2</v>
      </c>
      <c r="W34" s="66">
        <v>1.9E-2</v>
      </c>
      <c r="X34" s="1">
        <v>1472900</v>
      </c>
      <c r="Y34" s="1">
        <v>14577880</v>
      </c>
      <c r="Z34" s="1">
        <v>1973150</v>
      </c>
      <c r="AA34" s="2" t="s">
        <v>378</v>
      </c>
      <c r="AB34" s="1" t="s">
        <v>379</v>
      </c>
      <c r="AC34" s="1">
        <v>18.45</v>
      </c>
      <c r="AD34">
        <v>2.5299999999999998</v>
      </c>
      <c r="AE34">
        <v>2.12</v>
      </c>
      <c r="AF34" t="s">
        <v>230</v>
      </c>
      <c r="AG34" s="1">
        <v>31800</v>
      </c>
      <c r="AH34" s="36">
        <v>9904</v>
      </c>
      <c r="AI34" s="1">
        <v>3500</v>
      </c>
      <c r="AJ34" s="1">
        <v>9900</v>
      </c>
      <c r="AK34" s="36">
        <v>100</v>
      </c>
      <c r="AL34" s="36">
        <v>0.64583333333333337</v>
      </c>
      <c r="AM34" s="3">
        <v>46142</v>
      </c>
      <c r="AN34" t="s">
        <v>298</v>
      </c>
      <c r="AO34" t="s">
        <v>341</v>
      </c>
      <c r="AQ34" t="str">
        <f t="shared" si="0"/>
        <v/>
      </c>
      <c r="AR34" s="73"/>
      <c r="AU34" s="66"/>
      <c r="AV34" s="66"/>
      <c r="AW34" t="s">
        <v>766</v>
      </c>
      <c r="AX34">
        <v>838</v>
      </c>
      <c r="AY34">
        <v>-1</v>
      </c>
      <c r="AZ34" s="80">
        <v>2</v>
      </c>
      <c r="BA34" s="81" t="s">
        <v>760</v>
      </c>
    </row>
    <row r="35" spans="1:53">
      <c r="A35" s="8">
        <v>46169</v>
      </c>
      <c r="B35" s="3"/>
      <c r="C35" s="66">
        <v>-4.3E-3</v>
      </c>
      <c r="D35" s="1">
        <v>65040</v>
      </c>
      <c r="E35" s="6">
        <v>-0.15</v>
      </c>
      <c r="F35" s="69">
        <v>5706</v>
      </c>
      <c r="G35" t="s">
        <v>56</v>
      </c>
      <c r="H35">
        <v>0</v>
      </c>
      <c r="I35" t="s">
        <v>288</v>
      </c>
      <c r="J35" t="s">
        <v>289</v>
      </c>
      <c r="K35" t="s">
        <v>295</v>
      </c>
      <c r="L35" s="36">
        <v>51800</v>
      </c>
      <c r="M35" s="36">
        <v>-1940</v>
      </c>
      <c r="N35" s="66">
        <v>-3.61E-2</v>
      </c>
      <c r="O35" s="36">
        <v>53740</v>
      </c>
      <c r="P35" s="66">
        <v>-3.5999999999999997E-2</v>
      </c>
      <c r="Q35" s="36">
        <v>55650</v>
      </c>
      <c r="R35" s="36">
        <v>57700</v>
      </c>
      <c r="S35" s="36">
        <v>51630</v>
      </c>
      <c r="T35" s="66">
        <v>-6.9099999999999995E-2</v>
      </c>
      <c r="U35" s="66">
        <v>-3.1399999999999997E-2</v>
      </c>
      <c r="V35" s="66">
        <v>-0.1022</v>
      </c>
      <c r="W35" s="66">
        <v>3.2000000000000002E-3</v>
      </c>
      <c r="X35" s="1">
        <v>1891300</v>
      </c>
      <c r="Y35" s="1">
        <v>102025667</v>
      </c>
      <c r="Z35" s="1">
        <v>2974119</v>
      </c>
      <c r="AA35" s="2" t="s">
        <v>380</v>
      </c>
      <c r="AB35" s="1" t="s">
        <v>381</v>
      </c>
      <c r="AC35" s="1">
        <v>39.51</v>
      </c>
      <c r="AD35">
        <v>7.19</v>
      </c>
      <c r="AE35">
        <v>0.54</v>
      </c>
      <c r="AF35" t="s">
        <v>230</v>
      </c>
      <c r="AG35" s="1">
        <v>7400</v>
      </c>
      <c r="AH35" s="36">
        <v>51840</v>
      </c>
      <c r="AI35">
        <v>100</v>
      </c>
      <c r="AJ35" s="1">
        <v>51800</v>
      </c>
      <c r="AK35" s="36">
        <v>300</v>
      </c>
      <c r="AL35" s="36">
        <v>0.64583333333333337</v>
      </c>
      <c r="AM35" s="3">
        <v>46155</v>
      </c>
      <c r="AN35" t="s">
        <v>298</v>
      </c>
      <c r="AO35" t="s">
        <v>382</v>
      </c>
      <c r="AQ35" t="str">
        <f t="shared" si="0"/>
        <v/>
      </c>
      <c r="AR35" s="73"/>
      <c r="AU35" s="66"/>
      <c r="AV35" s="66"/>
      <c r="AW35" t="s">
        <v>767</v>
      </c>
      <c r="AX35">
        <v>2390.5</v>
      </c>
      <c r="AY35">
        <v>3.5</v>
      </c>
      <c r="AZ35" s="80">
        <v>4.5</v>
      </c>
      <c r="BA35" s="82" t="s">
        <v>765</v>
      </c>
    </row>
    <row r="36" spans="1:53">
      <c r="A36" s="8">
        <v>46169</v>
      </c>
      <c r="B36" s="3"/>
      <c r="C36" s="66">
        <v>-4.3E-3</v>
      </c>
      <c r="D36" s="1">
        <v>65040</v>
      </c>
      <c r="E36" s="6">
        <v>-0.15</v>
      </c>
      <c r="F36" s="69">
        <v>5711</v>
      </c>
      <c r="G36" t="s">
        <v>57</v>
      </c>
      <c r="H36">
        <v>0</v>
      </c>
      <c r="I36" t="s">
        <v>288</v>
      </c>
      <c r="J36" t="s">
        <v>289</v>
      </c>
      <c r="K36" t="s">
        <v>295</v>
      </c>
      <c r="L36" s="36">
        <v>5271</v>
      </c>
      <c r="M36">
        <v>-159</v>
      </c>
      <c r="N36" s="66">
        <v>-2.93E-2</v>
      </c>
      <c r="O36" s="36">
        <v>5430</v>
      </c>
      <c r="P36" s="66">
        <v>-2.92E-2</v>
      </c>
      <c r="Q36" s="36">
        <v>5448</v>
      </c>
      <c r="R36" s="36">
        <v>5565</v>
      </c>
      <c r="S36" s="36">
        <v>5260</v>
      </c>
      <c r="T36" s="66">
        <v>-3.2399999999999998E-2</v>
      </c>
      <c r="U36" s="66">
        <v>-9.4999999999999998E-3</v>
      </c>
      <c r="V36" s="66">
        <v>-5.28E-2</v>
      </c>
      <c r="W36" s="66">
        <v>2E-3</v>
      </c>
      <c r="X36" s="1">
        <v>1015000</v>
      </c>
      <c r="Y36" s="1">
        <v>5423022</v>
      </c>
      <c r="Z36" s="1">
        <v>693081</v>
      </c>
      <c r="AA36" s="2" t="s">
        <v>383</v>
      </c>
      <c r="AB36" s="1" t="s">
        <v>384</v>
      </c>
      <c r="AC36" s="1">
        <v>14.05</v>
      </c>
      <c r="AD36">
        <v>0.93</v>
      </c>
      <c r="AE36">
        <v>2.2000000000000002</v>
      </c>
      <c r="AF36" t="s">
        <v>230</v>
      </c>
      <c r="AG36" s="1">
        <v>23300</v>
      </c>
      <c r="AH36" s="36">
        <v>5279</v>
      </c>
      <c r="AI36">
        <v>100</v>
      </c>
      <c r="AJ36" s="1">
        <v>5271</v>
      </c>
      <c r="AK36" s="36">
        <v>1300</v>
      </c>
      <c r="AL36" s="36">
        <v>0.64583333333333337</v>
      </c>
      <c r="AM36" s="3">
        <v>46155</v>
      </c>
      <c r="AN36" t="s">
        <v>298</v>
      </c>
      <c r="AO36" t="s">
        <v>382</v>
      </c>
      <c r="AQ36" t="str">
        <f t="shared" si="0"/>
        <v/>
      </c>
      <c r="AR36" s="73"/>
      <c r="AU36" s="66"/>
      <c r="AV36" s="66"/>
      <c r="AW36" t="s">
        <v>768</v>
      </c>
      <c r="AX36">
        <v>1930</v>
      </c>
      <c r="AY36">
        <v>0</v>
      </c>
      <c r="AZ36" s="80">
        <v>2</v>
      </c>
      <c r="BA36" t="s">
        <v>763</v>
      </c>
    </row>
    <row r="37" spans="1:53">
      <c r="A37" s="8">
        <v>46169</v>
      </c>
      <c r="B37" s="3"/>
      <c r="C37" s="66">
        <v>-4.3E-3</v>
      </c>
      <c r="D37" s="1">
        <v>65040</v>
      </c>
      <c r="E37" s="6">
        <v>-0.15</v>
      </c>
      <c r="F37" s="69">
        <v>5713</v>
      </c>
      <c r="G37" t="s">
        <v>58</v>
      </c>
      <c r="H37">
        <v>0</v>
      </c>
      <c r="I37" t="s">
        <v>288</v>
      </c>
      <c r="J37" t="s">
        <v>289</v>
      </c>
      <c r="K37" t="s">
        <v>295</v>
      </c>
      <c r="L37" s="36">
        <v>9608</v>
      </c>
      <c r="M37">
        <v>-192</v>
      </c>
      <c r="N37" s="66">
        <v>-1.9599999999999999E-2</v>
      </c>
      <c r="O37" s="36">
        <v>9800</v>
      </c>
      <c r="P37" s="66">
        <v>-1.95E-2</v>
      </c>
      <c r="Q37" s="36">
        <v>10155</v>
      </c>
      <c r="R37" s="36">
        <v>10360</v>
      </c>
      <c r="S37" s="36">
        <v>9580</v>
      </c>
      <c r="T37" s="66">
        <v>-5.3800000000000001E-2</v>
      </c>
      <c r="U37" s="66">
        <v>-2.0199999999999999E-2</v>
      </c>
      <c r="V37" s="66">
        <v>-7.2499999999999995E-2</v>
      </c>
      <c r="W37" s="66">
        <v>2.8999999999999998E-3</v>
      </c>
      <c r="X37" s="1">
        <v>2595000</v>
      </c>
      <c r="Y37" s="1">
        <v>25457745</v>
      </c>
      <c r="Z37" s="1">
        <v>2794141</v>
      </c>
      <c r="AA37" s="2" t="s">
        <v>385</v>
      </c>
      <c r="AB37" s="1" t="s">
        <v>386</v>
      </c>
      <c r="AC37" s="1">
        <v>17.329999999999998</v>
      </c>
      <c r="AD37">
        <v>1.25</v>
      </c>
      <c r="AE37">
        <v>2.15</v>
      </c>
      <c r="AF37" t="s">
        <v>230</v>
      </c>
      <c r="AG37" s="1">
        <v>55200</v>
      </c>
      <c r="AH37" s="36">
        <v>9638</v>
      </c>
      <c r="AI37">
        <v>100</v>
      </c>
      <c r="AJ37" s="1">
        <v>9608</v>
      </c>
      <c r="AK37" s="36">
        <v>200</v>
      </c>
      <c r="AL37" s="36">
        <v>0.64583333333333337</v>
      </c>
      <c r="AM37" s="3">
        <v>46153</v>
      </c>
      <c r="AN37" t="s">
        <v>298</v>
      </c>
      <c r="AO37" t="s">
        <v>382</v>
      </c>
      <c r="AQ37" t="str">
        <f t="shared" si="0"/>
        <v/>
      </c>
      <c r="AR37" s="73"/>
      <c r="AU37" s="66"/>
      <c r="AV37" s="66"/>
      <c r="AW37" t="s">
        <v>769</v>
      </c>
      <c r="AX37">
        <v>6174</v>
      </c>
      <c r="AY37">
        <v>0</v>
      </c>
      <c r="AZ37" s="80">
        <v>2</v>
      </c>
      <c r="BA37" t="s">
        <v>763</v>
      </c>
    </row>
    <row r="38" spans="1:53">
      <c r="A38" s="8">
        <v>46169</v>
      </c>
      <c r="B38" s="3"/>
      <c r="C38" s="66">
        <v>-4.3E-3</v>
      </c>
      <c r="D38" s="1">
        <v>65040</v>
      </c>
      <c r="E38" s="6">
        <v>-0.15</v>
      </c>
      <c r="F38" s="69">
        <v>5802</v>
      </c>
      <c r="G38" t="s">
        <v>59</v>
      </c>
      <c r="H38">
        <v>0</v>
      </c>
      <c r="I38" t="s">
        <v>288</v>
      </c>
      <c r="J38" t="s">
        <v>289</v>
      </c>
      <c r="K38" t="s">
        <v>295</v>
      </c>
      <c r="L38" s="36">
        <v>12015</v>
      </c>
      <c r="M38">
        <v>75</v>
      </c>
      <c r="N38" s="66">
        <v>6.3E-3</v>
      </c>
      <c r="O38" s="36">
        <v>11940</v>
      </c>
      <c r="P38" s="66">
        <v>6.1999999999999998E-3</v>
      </c>
      <c r="Q38" s="36">
        <v>12495</v>
      </c>
      <c r="R38" s="36">
        <v>12910</v>
      </c>
      <c r="S38" s="36">
        <v>11985</v>
      </c>
      <c r="T38" s="66">
        <v>-3.8399999999999997E-2</v>
      </c>
      <c r="U38" s="66">
        <v>-1.9099999999999999E-2</v>
      </c>
      <c r="V38" s="66">
        <v>-6.93E-2</v>
      </c>
      <c r="W38" s="66">
        <v>2.5000000000000001E-3</v>
      </c>
      <c r="X38" s="1">
        <v>6459200</v>
      </c>
      <c r="Y38" s="1">
        <v>79863849</v>
      </c>
      <c r="Z38" s="1">
        <v>9539195</v>
      </c>
      <c r="AA38" s="2" t="s">
        <v>387</v>
      </c>
      <c r="AB38" s="1" t="s">
        <v>388</v>
      </c>
      <c r="AC38" s="1">
        <v>28.82</v>
      </c>
      <c r="AD38">
        <v>3.41</v>
      </c>
      <c r="AE38">
        <v>1.3</v>
      </c>
      <c r="AF38" t="s">
        <v>230</v>
      </c>
      <c r="AG38" s="1">
        <v>78100</v>
      </c>
      <c r="AH38" s="36">
        <v>12020</v>
      </c>
      <c r="AI38" s="1">
        <v>300</v>
      </c>
      <c r="AJ38" s="1">
        <v>12015</v>
      </c>
      <c r="AK38" s="36">
        <v>2600</v>
      </c>
      <c r="AL38" s="36">
        <v>0.64583333333333337</v>
      </c>
      <c r="AM38" s="3">
        <v>46154</v>
      </c>
      <c r="AN38" t="s">
        <v>298</v>
      </c>
      <c r="AO38" t="s">
        <v>382</v>
      </c>
      <c r="AQ38" t="str">
        <f t="shared" si="0"/>
        <v/>
      </c>
      <c r="AR38" s="73"/>
      <c r="AU38" s="66"/>
      <c r="AV38" s="66"/>
      <c r="AW38" t="s">
        <v>770</v>
      </c>
      <c r="AX38">
        <v>3050</v>
      </c>
      <c r="AY38">
        <v>-6</v>
      </c>
      <c r="AZ38" s="80">
        <v>11.5</v>
      </c>
      <c r="BA38" s="81" t="s">
        <v>760</v>
      </c>
    </row>
    <row r="39" spans="1:53">
      <c r="A39" s="8">
        <v>46169</v>
      </c>
      <c r="B39" s="3"/>
      <c r="C39" s="66">
        <v>-4.3E-3</v>
      </c>
      <c r="D39" s="1">
        <v>65040</v>
      </c>
      <c r="E39" s="6">
        <v>-0.15</v>
      </c>
      <c r="F39" s="69">
        <v>5803</v>
      </c>
      <c r="G39" t="s">
        <v>60</v>
      </c>
      <c r="H39">
        <v>0</v>
      </c>
      <c r="I39" t="s">
        <v>288</v>
      </c>
      <c r="J39" t="s">
        <v>289</v>
      </c>
      <c r="K39" t="s">
        <v>295</v>
      </c>
      <c r="L39" s="36">
        <v>5140</v>
      </c>
      <c r="M39">
        <v>-189</v>
      </c>
      <c r="N39" s="66">
        <v>-3.5499999999999997E-2</v>
      </c>
      <c r="O39" s="36">
        <v>5329</v>
      </c>
      <c r="P39" s="66">
        <v>-3.5400000000000001E-2</v>
      </c>
      <c r="Q39" s="36">
        <v>5500</v>
      </c>
      <c r="R39" s="36">
        <v>5555</v>
      </c>
      <c r="S39" s="36">
        <v>5035</v>
      </c>
      <c r="T39" s="66">
        <v>-6.54E-2</v>
      </c>
      <c r="U39" s="66">
        <v>-1.43E-2</v>
      </c>
      <c r="V39" s="66">
        <v>-7.4700000000000003E-2</v>
      </c>
      <c r="W39" s="66">
        <v>2.0799999999999999E-2</v>
      </c>
      <c r="X39" s="1">
        <v>71871700</v>
      </c>
      <c r="Y39" s="1">
        <v>379062470</v>
      </c>
      <c r="Z39" s="1">
        <v>9124427</v>
      </c>
      <c r="AA39" s="2" t="s">
        <v>389</v>
      </c>
      <c r="AB39" s="1" t="s">
        <v>390</v>
      </c>
      <c r="AC39" s="1">
        <v>54.56</v>
      </c>
      <c r="AD39">
        <v>15.18</v>
      </c>
      <c r="AE39">
        <v>0.74</v>
      </c>
      <c r="AF39" t="s">
        <v>230</v>
      </c>
      <c r="AG39" s="1">
        <v>800800</v>
      </c>
      <c r="AH39" s="36">
        <v>5140</v>
      </c>
      <c r="AI39" s="1">
        <v>3100</v>
      </c>
      <c r="AJ39" s="1">
        <v>5139</v>
      </c>
      <c r="AK39" s="36">
        <v>6000</v>
      </c>
      <c r="AL39" s="36">
        <v>0.64583333333333337</v>
      </c>
      <c r="AM39" s="3">
        <v>46156</v>
      </c>
      <c r="AN39" t="s">
        <v>298</v>
      </c>
      <c r="AO39" t="s">
        <v>382</v>
      </c>
      <c r="AQ39" t="str">
        <f t="shared" si="0"/>
        <v/>
      </c>
      <c r="AR39" s="73"/>
      <c r="AU39" s="66"/>
      <c r="AV39" s="66"/>
      <c r="AW39" t="s">
        <v>771</v>
      </c>
      <c r="AX39">
        <v>3016</v>
      </c>
      <c r="AY39">
        <v>6</v>
      </c>
      <c r="AZ39" s="80">
        <v>3.2</v>
      </c>
      <c r="BA39" s="82" t="s">
        <v>765</v>
      </c>
    </row>
    <row r="40" spans="1:53">
      <c r="A40" s="8">
        <v>46169</v>
      </c>
      <c r="B40" s="3"/>
      <c r="C40" s="66">
        <v>-4.3E-3</v>
      </c>
      <c r="D40" s="1">
        <v>65040</v>
      </c>
      <c r="E40" s="6">
        <v>-0.15</v>
      </c>
      <c r="F40" s="69">
        <v>6038</v>
      </c>
      <c r="G40" t="s">
        <v>61</v>
      </c>
      <c r="H40">
        <v>0</v>
      </c>
      <c r="I40" t="s">
        <v>347</v>
      </c>
      <c r="J40" t="s">
        <v>289</v>
      </c>
      <c r="K40" t="s">
        <v>290</v>
      </c>
      <c r="L40">
        <v>904</v>
      </c>
      <c r="M40">
        <v>2</v>
      </c>
      <c r="N40" s="66">
        <v>2.2000000000000001E-3</v>
      </c>
      <c r="O40">
        <v>902</v>
      </c>
      <c r="P40" s="66">
        <v>2.2000000000000001E-3</v>
      </c>
      <c r="Q40">
        <v>902</v>
      </c>
      <c r="R40">
        <v>905</v>
      </c>
      <c r="S40">
        <v>901</v>
      </c>
      <c r="T40" s="66">
        <v>2.2000000000000001E-3</v>
      </c>
      <c r="U40" s="66">
        <v>0</v>
      </c>
      <c r="V40" s="66">
        <v>-1.1000000000000001E-3</v>
      </c>
      <c r="W40" s="66">
        <v>3.3E-3</v>
      </c>
      <c r="X40" s="1">
        <v>7100</v>
      </c>
      <c r="Y40" s="1">
        <v>6409</v>
      </c>
      <c r="Z40" s="1">
        <v>4576</v>
      </c>
      <c r="AA40" s="2" t="s">
        <v>391</v>
      </c>
      <c r="AB40" s="1" t="s">
        <v>392</v>
      </c>
      <c r="AC40" s="1">
        <v>13.04</v>
      </c>
      <c r="AD40">
        <v>0.91</v>
      </c>
      <c r="AE40">
        <v>2.54</v>
      </c>
      <c r="AF40" t="s">
        <v>230</v>
      </c>
      <c r="AG40">
        <v>100</v>
      </c>
      <c r="AH40">
        <v>904</v>
      </c>
      <c r="AI40">
        <v>300</v>
      </c>
      <c r="AJ40">
        <v>902</v>
      </c>
      <c r="AK40">
        <v>100</v>
      </c>
      <c r="AL40" s="2">
        <v>0.64583333333333337</v>
      </c>
      <c r="AM40" s="3">
        <v>46157</v>
      </c>
      <c r="AN40" t="s">
        <v>350</v>
      </c>
      <c r="AO40" t="s">
        <v>313</v>
      </c>
      <c r="AQ40" t="str">
        <f t="shared" si="0"/>
        <v/>
      </c>
      <c r="AR40" s="73"/>
      <c r="AU40" s="66"/>
      <c r="AV40" s="66"/>
      <c r="AW40" t="s">
        <v>772</v>
      </c>
      <c r="AX40">
        <v>17465</v>
      </c>
      <c r="AY40">
        <v>-20</v>
      </c>
      <c r="AZ40" s="80">
        <v>2</v>
      </c>
      <c r="BA40" s="81" t="s">
        <v>760</v>
      </c>
    </row>
    <row r="41" spans="1:53">
      <c r="A41" s="8">
        <v>46169</v>
      </c>
      <c r="B41" s="3"/>
      <c r="C41" s="66">
        <v>-4.3E-3</v>
      </c>
      <c r="D41" s="1">
        <v>65040</v>
      </c>
      <c r="E41" s="6">
        <v>-0.15</v>
      </c>
      <c r="F41" s="69">
        <v>6156</v>
      </c>
      <c r="G41" t="s">
        <v>62</v>
      </c>
      <c r="H41">
        <v>0</v>
      </c>
      <c r="I41" t="s">
        <v>314</v>
      </c>
      <c r="J41" t="s">
        <v>323</v>
      </c>
      <c r="K41" t="s">
        <v>290</v>
      </c>
      <c r="L41" s="36">
        <v>2037</v>
      </c>
      <c r="M41">
        <v>14</v>
      </c>
      <c r="N41" s="66">
        <v>6.8999999999999999E-3</v>
      </c>
      <c r="O41" s="36">
        <v>2023</v>
      </c>
      <c r="P41" s="66">
        <v>6.8999999999999999E-3</v>
      </c>
      <c r="Q41" s="36">
        <v>2029</v>
      </c>
      <c r="R41" s="36">
        <v>2037</v>
      </c>
      <c r="S41" s="36">
        <v>2022</v>
      </c>
      <c r="T41" s="66">
        <v>3.8999999999999998E-3</v>
      </c>
      <c r="U41" s="66">
        <v>5.4000000000000003E-3</v>
      </c>
      <c r="V41" s="66">
        <v>0</v>
      </c>
      <c r="W41" s="66">
        <v>7.4000000000000003E-3</v>
      </c>
      <c r="X41" s="1">
        <v>7900</v>
      </c>
      <c r="Y41" s="1">
        <v>16047</v>
      </c>
      <c r="Z41" s="1">
        <v>10796</v>
      </c>
      <c r="AA41" s="2" t="s">
        <v>393</v>
      </c>
      <c r="AB41" s="1" t="s">
        <v>394</v>
      </c>
      <c r="AC41" s="1">
        <v>60.44</v>
      </c>
      <c r="AD41">
        <v>1.43</v>
      </c>
      <c r="AE41">
        <v>4.91</v>
      </c>
      <c r="AF41">
        <v>1.3</v>
      </c>
      <c r="AG41">
        <v>0</v>
      </c>
      <c r="AH41" s="36">
        <v>2038</v>
      </c>
      <c r="AI41">
        <v>400</v>
      </c>
      <c r="AJ41" s="36">
        <v>2027</v>
      </c>
      <c r="AK41" s="36">
        <v>100</v>
      </c>
      <c r="AL41" s="36">
        <v>0.64583333333333337</v>
      </c>
      <c r="AM41" s="3">
        <v>46150</v>
      </c>
      <c r="AN41" t="s">
        <v>350</v>
      </c>
      <c r="AO41" t="s">
        <v>395</v>
      </c>
      <c r="AQ41" t="str">
        <f t="shared" si="0"/>
        <v/>
      </c>
      <c r="AR41" s="73"/>
      <c r="AU41" s="66"/>
      <c r="AV41" s="66"/>
      <c r="AW41" t="s">
        <v>773</v>
      </c>
      <c r="AX41">
        <v>2749.5</v>
      </c>
      <c r="AY41">
        <v>-5</v>
      </c>
      <c r="AZ41" s="80">
        <v>2.2000000000000002</v>
      </c>
      <c r="BA41" s="81" t="s">
        <v>760</v>
      </c>
    </row>
    <row r="42" spans="1:53">
      <c r="A42" s="8">
        <v>46169</v>
      </c>
      <c r="B42" s="3"/>
      <c r="C42" s="66">
        <v>-4.3E-3</v>
      </c>
      <c r="D42" s="1">
        <v>65040</v>
      </c>
      <c r="E42" s="6">
        <v>-0.15</v>
      </c>
      <c r="F42" s="69">
        <v>6178</v>
      </c>
      <c r="G42" t="s">
        <v>63</v>
      </c>
      <c r="H42">
        <v>0</v>
      </c>
      <c r="I42" t="s">
        <v>288</v>
      </c>
      <c r="J42" t="s">
        <v>289</v>
      </c>
      <c r="K42" t="s">
        <v>290</v>
      </c>
      <c r="L42" s="36">
        <v>2059.5</v>
      </c>
      <c r="M42">
        <v>-20.5</v>
      </c>
      <c r="N42" s="66">
        <v>-9.9000000000000008E-3</v>
      </c>
      <c r="O42" s="36">
        <v>2080</v>
      </c>
      <c r="P42" s="66">
        <v>-9.7999999999999997E-3</v>
      </c>
      <c r="Q42" s="36">
        <v>2070</v>
      </c>
      <c r="R42" s="36">
        <v>2093</v>
      </c>
      <c r="S42" s="36">
        <v>2051</v>
      </c>
      <c r="T42" s="66">
        <v>-5.0000000000000001E-3</v>
      </c>
      <c r="U42" s="66">
        <v>-4.4999999999999997E-3</v>
      </c>
      <c r="V42" s="66">
        <v>-1.6E-2</v>
      </c>
      <c r="W42" s="66">
        <v>4.1000000000000003E-3</v>
      </c>
      <c r="X42" s="1">
        <v>6485500</v>
      </c>
      <c r="Y42" s="1">
        <v>13413441</v>
      </c>
      <c r="Z42" s="1">
        <v>5783476</v>
      </c>
      <c r="AA42" s="2" t="s">
        <v>396</v>
      </c>
      <c r="AB42" s="1" t="s">
        <v>397</v>
      </c>
      <c r="AC42" s="1">
        <v>15.21</v>
      </c>
      <c r="AD42">
        <v>0.59</v>
      </c>
      <c r="AE42">
        <v>2.91</v>
      </c>
      <c r="AF42" t="s">
        <v>230</v>
      </c>
      <c r="AG42" s="1">
        <v>421500</v>
      </c>
      <c r="AH42" s="36">
        <v>2060</v>
      </c>
      <c r="AI42" s="1">
        <v>1000</v>
      </c>
      <c r="AJ42" s="1">
        <v>2057.5</v>
      </c>
      <c r="AK42" s="36">
        <v>3000</v>
      </c>
      <c r="AL42" s="36">
        <v>0.64583333333333337</v>
      </c>
      <c r="AM42" s="3">
        <v>46157</v>
      </c>
      <c r="AN42" t="s">
        <v>298</v>
      </c>
      <c r="AO42" t="s">
        <v>313</v>
      </c>
      <c r="AQ42" t="str">
        <f t="shared" si="0"/>
        <v/>
      </c>
      <c r="AR42" s="73"/>
      <c r="AU42" s="66"/>
      <c r="AV42" s="66"/>
      <c r="AW42" t="s">
        <v>774</v>
      </c>
      <c r="AX42">
        <v>3551</v>
      </c>
      <c r="AY42">
        <v>0</v>
      </c>
      <c r="AZ42" s="80">
        <v>3.5</v>
      </c>
      <c r="BA42" s="81" t="s">
        <v>763</v>
      </c>
    </row>
    <row r="43" spans="1:53">
      <c r="A43" s="8">
        <v>46169</v>
      </c>
      <c r="B43" s="3"/>
      <c r="C43" s="66">
        <v>-4.3E-3</v>
      </c>
      <c r="D43" s="1">
        <v>65040</v>
      </c>
      <c r="E43" s="6">
        <v>-0.15</v>
      </c>
      <c r="F43" s="69">
        <v>6208</v>
      </c>
      <c r="G43" t="s">
        <v>64</v>
      </c>
      <c r="H43">
        <v>0</v>
      </c>
      <c r="I43" t="s">
        <v>314</v>
      </c>
      <c r="J43" t="s">
        <v>289</v>
      </c>
      <c r="K43" t="s">
        <v>295</v>
      </c>
      <c r="L43" s="36">
        <v>1850</v>
      </c>
      <c r="M43">
        <v>-80</v>
      </c>
      <c r="N43" s="66">
        <v>-4.1500000000000002E-2</v>
      </c>
      <c r="O43" s="36">
        <v>1930</v>
      </c>
      <c r="P43" s="66">
        <v>-4.1399999999999999E-2</v>
      </c>
      <c r="Q43" s="36">
        <v>1948</v>
      </c>
      <c r="R43" s="36">
        <v>1956</v>
      </c>
      <c r="S43" s="36">
        <v>1848</v>
      </c>
      <c r="T43" s="66">
        <v>-5.0299999999999997E-2</v>
      </c>
      <c r="U43" s="66">
        <v>-1.7000000000000001E-2</v>
      </c>
      <c r="V43" s="66">
        <v>-5.4100000000000002E-2</v>
      </c>
      <c r="W43" s="66">
        <v>1E-3</v>
      </c>
      <c r="X43" s="1">
        <v>73500</v>
      </c>
      <c r="Y43" s="1">
        <v>138264</v>
      </c>
      <c r="Z43" s="1">
        <v>11814</v>
      </c>
      <c r="AA43" s="2" t="s">
        <v>398</v>
      </c>
      <c r="AB43" s="1" t="s">
        <v>399</v>
      </c>
      <c r="AC43" s="1">
        <v>18.03</v>
      </c>
      <c r="AD43">
        <v>1.88</v>
      </c>
      <c r="AE43">
        <v>1.08</v>
      </c>
      <c r="AF43">
        <v>2.2000000000000002</v>
      </c>
      <c r="AG43">
        <v>0</v>
      </c>
      <c r="AH43" s="36">
        <v>1854</v>
      </c>
      <c r="AI43">
        <v>200</v>
      </c>
      <c r="AJ43" s="36">
        <v>1850</v>
      </c>
      <c r="AK43" s="36">
        <v>100</v>
      </c>
      <c r="AL43" s="36">
        <v>0.64583333333333337</v>
      </c>
      <c r="AM43" s="3">
        <v>46153</v>
      </c>
      <c r="AN43" t="s">
        <v>298</v>
      </c>
      <c r="AO43" t="s">
        <v>395</v>
      </c>
      <c r="AQ43" t="str">
        <f t="shared" si="0"/>
        <v/>
      </c>
      <c r="AR43" s="73"/>
      <c r="AU43" s="66"/>
      <c r="AV43" s="66"/>
      <c r="AW43" t="s">
        <v>775</v>
      </c>
      <c r="AX43">
        <v>149.9</v>
      </c>
      <c r="AY43">
        <v>-0.4</v>
      </c>
      <c r="AZ43" s="80">
        <v>2.2000000000000002</v>
      </c>
      <c r="BA43" s="81" t="s">
        <v>760</v>
      </c>
    </row>
    <row r="44" spans="1:53">
      <c r="A44" s="8">
        <v>46169</v>
      </c>
      <c r="B44" s="3"/>
      <c r="C44" s="66">
        <v>-4.3E-3</v>
      </c>
      <c r="D44" s="1">
        <v>65040</v>
      </c>
      <c r="E44" s="6">
        <v>-0.15</v>
      </c>
      <c r="F44" s="69">
        <v>6356</v>
      </c>
      <c r="G44" t="s">
        <v>65</v>
      </c>
      <c r="H44">
        <v>0</v>
      </c>
      <c r="I44" t="s">
        <v>314</v>
      </c>
      <c r="J44" t="s">
        <v>289</v>
      </c>
      <c r="K44" t="s">
        <v>290</v>
      </c>
      <c r="L44" s="36">
        <v>1720</v>
      </c>
      <c r="M44">
        <v>-20</v>
      </c>
      <c r="N44" s="66">
        <v>-1.15E-2</v>
      </c>
      <c r="O44" s="36">
        <v>1740</v>
      </c>
      <c r="P44" s="66">
        <v>-1.14E-2</v>
      </c>
      <c r="Q44" s="36">
        <v>1766</v>
      </c>
      <c r="R44" s="36">
        <v>1845</v>
      </c>
      <c r="S44" s="36">
        <v>1670</v>
      </c>
      <c r="T44" s="66">
        <v>-2.5999999999999999E-2</v>
      </c>
      <c r="U44" s="66">
        <v>1.35E-2</v>
      </c>
      <c r="V44" s="66">
        <v>-6.7699999999999996E-2</v>
      </c>
      <c r="W44" s="66">
        <v>2.9899999999999999E-2</v>
      </c>
      <c r="X44" s="1">
        <v>516200</v>
      </c>
      <c r="Y44" s="1">
        <v>896868</v>
      </c>
      <c r="Z44" s="1">
        <v>24561</v>
      </c>
      <c r="AA44" s="2" t="s">
        <v>400</v>
      </c>
      <c r="AB44" s="1" t="s">
        <v>401</v>
      </c>
      <c r="AC44" s="1">
        <v>13.91</v>
      </c>
      <c r="AD44">
        <v>1.69</v>
      </c>
      <c r="AE44">
        <v>0.57999999999999996</v>
      </c>
      <c r="AF44" t="s">
        <v>230</v>
      </c>
      <c r="AG44">
        <v>0</v>
      </c>
      <c r="AH44" s="36">
        <v>1720</v>
      </c>
      <c r="AI44">
        <v>100</v>
      </c>
      <c r="AJ44" s="36">
        <v>1713</v>
      </c>
      <c r="AK44" s="36">
        <v>100</v>
      </c>
      <c r="AL44" s="36">
        <v>0.64583333333333337</v>
      </c>
      <c r="AM44" s="3">
        <v>46155</v>
      </c>
      <c r="AN44" t="s">
        <v>298</v>
      </c>
      <c r="AO44" t="s">
        <v>395</v>
      </c>
      <c r="AQ44" t="str">
        <f t="shared" si="0"/>
        <v/>
      </c>
      <c r="AR44" s="73"/>
      <c r="AU44" s="66"/>
      <c r="AV44" s="66"/>
      <c r="AW44" s="5" t="s">
        <v>23</v>
      </c>
      <c r="AX44" t="s">
        <v>776</v>
      </c>
      <c r="AY44" s="83">
        <v>0.5</v>
      </c>
    </row>
    <row r="45" spans="1:53">
      <c r="A45" s="8">
        <v>46169</v>
      </c>
      <c r="B45" s="3"/>
      <c r="C45" s="66">
        <v>-4.3E-3</v>
      </c>
      <c r="D45" s="1">
        <v>65040</v>
      </c>
      <c r="E45" s="6">
        <v>-0.15</v>
      </c>
      <c r="F45" s="69">
        <v>6378</v>
      </c>
      <c r="G45" t="s">
        <v>66</v>
      </c>
      <c r="H45">
        <v>0</v>
      </c>
      <c r="I45" t="s">
        <v>314</v>
      </c>
      <c r="J45" t="s">
        <v>289</v>
      </c>
      <c r="K45" t="s">
        <v>295</v>
      </c>
      <c r="L45" s="36">
        <v>1180</v>
      </c>
      <c r="M45">
        <v>-36</v>
      </c>
      <c r="N45" s="66">
        <v>-2.9600000000000001E-2</v>
      </c>
      <c r="O45" s="36">
        <v>1216</v>
      </c>
      <c r="P45" s="66">
        <v>-2.9600000000000001E-2</v>
      </c>
      <c r="Q45" s="36">
        <v>1217</v>
      </c>
      <c r="R45" s="36">
        <v>1236</v>
      </c>
      <c r="S45" s="36">
        <v>1170</v>
      </c>
      <c r="T45" s="66">
        <v>-3.04E-2</v>
      </c>
      <c r="U45" s="66">
        <v>-8.3999999999999995E-3</v>
      </c>
      <c r="V45" s="66">
        <v>-4.53E-2</v>
      </c>
      <c r="W45" s="66">
        <v>8.5000000000000006E-3</v>
      </c>
      <c r="X45" s="1">
        <v>261700</v>
      </c>
      <c r="Y45" s="1">
        <v>310596</v>
      </c>
      <c r="Z45" s="1">
        <v>24308</v>
      </c>
      <c r="AA45" s="2" t="s">
        <v>402</v>
      </c>
      <c r="AB45" s="1" t="s">
        <v>403</v>
      </c>
      <c r="AC45" s="1">
        <v>12.22</v>
      </c>
      <c r="AD45">
        <v>1.1000000000000001</v>
      </c>
      <c r="AE45">
        <v>3.47</v>
      </c>
      <c r="AF45" t="s">
        <v>230</v>
      </c>
      <c r="AG45">
        <v>0</v>
      </c>
      <c r="AH45" s="36">
        <v>1183</v>
      </c>
      <c r="AI45">
        <v>200</v>
      </c>
      <c r="AJ45" s="36">
        <v>1180</v>
      </c>
      <c r="AK45" s="36">
        <v>100</v>
      </c>
      <c r="AL45" s="36">
        <v>0.64583333333333337</v>
      </c>
      <c r="AM45" s="3">
        <v>46154</v>
      </c>
      <c r="AN45" t="s">
        <v>298</v>
      </c>
      <c r="AO45" t="s">
        <v>395</v>
      </c>
      <c r="AQ45" t="str">
        <f t="shared" si="0"/>
        <v/>
      </c>
      <c r="AR45" s="73"/>
      <c r="AU45" s="66"/>
      <c r="AV45" s="66"/>
    </row>
    <row r="46" spans="1:53">
      <c r="A46" s="8">
        <v>46169</v>
      </c>
      <c r="B46" s="3"/>
      <c r="C46" s="66">
        <v>-4.3E-3</v>
      </c>
      <c r="D46" s="1">
        <v>65040</v>
      </c>
      <c r="E46" s="6">
        <v>-0.15</v>
      </c>
      <c r="F46" s="69">
        <v>6526</v>
      </c>
      <c r="G46" t="s">
        <v>67</v>
      </c>
      <c r="H46">
        <v>0</v>
      </c>
      <c r="I46" t="s">
        <v>288</v>
      </c>
      <c r="J46" t="s">
        <v>289</v>
      </c>
      <c r="K46" t="s">
        <v>295</v>
      </c>
      <c r="L46" s="36">
        <v>2820.5</v>
      </c>
      <c r="M46">
        <v>-23.5</v>
      </c>
      <c r="N46" s="66">
        <v>-8.3000000000000001E-3</v>
      </c>
      <c r="O46" s="36">
        <v>2844</v>
      </c>
      <c r="P46" s="66">
        <v>-8.2000000000000007E-3</v>
      </c>
      <c r="Q46" s="36">
        <v>2894</v>
      </c>
      <c r="R46" s="36">
        <v>2894</v>
      </c>
      <c r="S46" s="36">
        <v>2643.5</v>
      </c>
      <c r="T46" s="66">
        <v>-2.53E-2</v>
      </c>
      <c r="U46" s="66">
        <v>4.9399999999999999E-2</v>
      </c>
      <c r="V46" s="66">
        <v>-2.53E-2</v>
      </c>
      <c r="W46" s="66">
        <v>6.6900000000000001E-2</v>
      </c>
      <c r="X46" s="1">
        <v>14887800</v>
      </c>
      <c r="Y46" s="1">
        <v>40863169</v>
      </c>
      <c r="Z46" s="1">
        <v>507601</v>
      </c>
      <c r="AA46" s="2" t="s">
        <v>404</v>
      </c>
      <c r="AB46" s="1" t="s">
        <v>405</v>
      </c>
      <c r="AC46" s="1">
        <v>49.48</v>
      </c>
      <c r="AD46">
        <v>3.71</v>
      </c>
      <c r="AE46">
        <v>1.77</v>
      </c>
      <c r="AF46" t="s">
        <v>230</v>
      </c>
      <c r="AG46" s="1">
        <v>203500</v>
      </c>
      <c r="AH46" s="36">
        <v>2821</v>
      </c>
      <c r="AI46">
        <v>300</v>
      </c>
      <c r="AJ46" s="1">
        <v>2820</v>
      </c>
      <c r="AK46" s="36">
        <v>1100</v>
      </c>
      <c r="AL46" s="36">
        <v>0.64583333333333337</v>
      </c>
      <c r="AM46" s="3">
        <v>46140</v>
      </c>
      <c r="AN46" t="s">
        <v>298</v>
      </c>
      <c r="AO46" t="s">
        <v>344</v>
      </c>
      <c r="AQ46" t="str">
        <f t="shared" si="0"/>
        <v/>
      </c>
      <c r="AR46" s="73"/>
      <c r="AU46" s="66"/>
      <c r="AV46" s="66"/>
      <c r="AW46" s="84" t="s">
        <v>777</v>
      </c>
      <c r="AX46" s="84" t="s">
        <v>755</v>
      </c>
      <c r="AY46" s="84" t="s">
        <v>756</v>
      </c>
      <c r="AZ46" s="84" t="s">
        <v>757</v>
      </c>
      <c r="BA46" s="85" t="s">
        <v>758</v>
      </c>
    </row>
    <row r="47" spans="1:53">
      <c r="A47" s="8">
        <v>46169</v>
      </c>
      <c r="B47" s="3"/>
      <c r="C47" s="66">
        <v>-4.3E-3</v>
      </c>
      <c r="D47" s="1">
        <v>65040</v>
      </c>
      <c r="E47" s="6">
        <v>-0.15</v>
      </c>
      <c r="F47" s="69">
        <v>6586</v>
      </c>
      <c r="G47" t="s">
        <v>68</v>
      </c>
      <c r="H47">
        <v>0</v>
      </c>
      <c r="I47" t="s">
        <v>288</v>
      </c>
      <c r="J47" t="s">
        <v>289</v>
      </c>
      <c r="K47" t="s">
        <v>295</v>
      </c>
      <c r="L47" s="36">
        <v>5611</v>
      </c>
      <c r="M47">
        <v>-91</v>
      </c>
      <c r="N47" s="66">
        <v>-1.6E-2</v>
      </c>
      <c r="O47" s="36">
        <v>5702</v>
      </c>
      <c r="P47" s="66">
        <v>-1.5900000000000001E-2</v>
      </c>
      <c r="Q47" s="36">
        <v>5727</v>
      </c>
      <c r="R47" s="36">
        <v>5784</v>
      </c>
      <c r="S47" s="36">
        <v>5580</v>
      </c>
      <c r="T47" s="66">
        <v>-2.0199999999999999E-2</v>
      </c>
      <c r="U47" s="66">
        <v>-2.3E-3</v>
      </c>
      <c r="V47" s="66">
        <v>-2.9899999999999999E-2</v>
      </c>
      <c r="W47" s="66">
        <v>5.4999999999999997E-3</v>
      </c>
      <c r="X47" s="1">
        <v>560800</v>
      </c>
      <c r="Y47" s="1">
        <v>3158944</v>
      </c>
      <c r="Z47" s="1">
        <v>1571178</v>
      </c>
      <c r="AA47" s="2" t="s">
        <v>406</v>
      </c>
      <c r="AB47" s="1" t="s">
        <v>407</v>
      </c>
      <c r="AC47" s="1">
        <v>17.84</v>
      </c>
      <c r="AD47">
        <v>1.45</v>
      </c>
      <c r="AE47">
        <v>2.82</v>
      </c>
      <c r="AF47" t="s">
        <v>230</v>
      </c>
      <c r="AG47" s="1">
        <v>10000</v>
      </c>
      <c r="AH47" s="36">
        <v>5615</v>
      </c>
      <c r="AI47">
        <v>100</v>
      </c>
      <c r="AJ47" s="1">
        <v>5610</v>
      </c>
      <c r="AK47" s="36">
        <v>400</v>
      </c>
      <c r="AL47" s="36">
        <v>0.64583333333333337</v>
      </c>
      <c r="AM47" s="3">
        <v>46140</v>
      </c>
      <c r="AN47" t="s">
        <v>298</v>
      </c>
      <c r="AO47" t="s">
        <v>395</v>
      </c>
      <c r="AQ47" t="str">
        <f t="shared" si="0"/>
        <v/>
      </c>
      <c r="AR47" s="73"/>
      <c r="AU47" s="66"/>
      <c r="AV47" s="66"/>
      <c r="AW47" t="s">
        <v>778</v>
      </c>
      <c r="AX47">
        <v>1116</v>
      </c>
      <c r="AY47">
        <v>2</v>
      </c>
      <c r="AZ47" s="80">
        <v>12.8</v>
      </c>
      <c r="BA47" s="81" t="s">
        <v>760</v>
      </c>
    </row>
    <row r="48" spans="1:53">
      <c r="A48" s="8">
        <v>46169</v>
      </c>
      <c r="B48" s="3"/>
      <c r="C48" s="66">
        <v>-4.3E-3</v>
      </c>
      <c r="D48" s="1">
        <v>65040</v>
      </c>
      <c r="E48" s="6">
        <v>-0.15</v>
      </c>
      <c r="F48" s="69">
        <v>6594</v>
      </c>
      <c r="G48" t="s">
        <v>69</v>
      </c>
      <c r="H48">
        <v>0</v>
      </c>
      <c r="I48" t="s">
        <v>288</v>
      </c>
      <c r="J48" t="s">
        <v>289</v>
      </c>
      <c r="K48" t="s">
        <v>295</v>
      </c>
      <c r="L48" s="36">
        <v>2750</v>
      </c>
      <c r="M48">
        <v>-73</v>
      </c>
      <c r="N48" s="66">
        <v>-2.5899999999999999E-2</v>
      </c>
      <c r="O48" s="36">
        <v>2823</v>
      </c>
      <c r="P48" s="66">
        <v>-2.58E-2</v>
      </c>
      <c r="Q48" s="36">
        <v>2830</v>
      </c>
      <c r="R48" s="36">
        <v>2879</v>
      </c>
      <c r="S48" s="36">
        <v>2750</v>
      </c>
      <c r="T48" s="66">
        <v>-2.8199999999999999E-2</v>
      </c>
      <c r="U48" s="66">
        <v>-1.0699999999999999E-2</v>
      </c>
      <c r="V48" s="66">
        <v>-4.48E-2</v>
      </c>
      <c r="W48" s="66">
        <v>0</v>
      </c>
      <c r="X48" s="1">
        <v>7985500</v>
      </c>
      <c r="Y48" s="1">
        <v>22335204</v>
      </c>
      <c r="Z48" s="1">
        <v>3279564</v>
      </c>
      <c r="AA48" s="2" t="s">
        <v>408</v>
      </c>
      <c r="AB48" s="1" t="s">
        <v>409</v>
      </c>
      <c r="AC48" s="1">
        <v>39.39</v>
      </c>
      <c r="AD48">
        <v>1.79</v>
      </c>
      <c r="AE48">
        <v>0</v>
      </c>
      <c r="AF48" t="s">
        <v>230</v>
      </c>
      <c r="AG48" s="1">
        <v>89700</v>
      </c>
      <c r="AH48" s="36">
        <v>2750</v>
      </c>
      <c r="AI48" s="1">
        <v>28700</v>
      </c>
      <c r="AJ48" s="1">
        <v>2749</v>
      </c>
      <c r="AK48" s="36">
        <v>1300</v>
      </c>
      <c r="AL48" s="36">
        <v>0.64583333333333337</v>
      </c>
      <c r="AN48" t="s">
        <v>298</v>
      </c>
      <c r="AO48" t="s">
        <v>344</v>
      </c>
      <c r="AQ48" t="str">
        <f t="shared" si="0"/>
        <v/>
      </c>
      <c r="AR48" s="73"/>
      <c r="AU48" s="66"/>
      <c r="AV48" s="66"/>
      <c r="AW48" t="s">
        <v>779</v>
      </c>
      <c r="AX48">
        <v>409</v>
      </c>
      <c r="AY48">
        <v>1</v>
      </c>
      <c r="AZ48" s="80">
        <v>7</v>
      </c>
      <c r="BA48" s="81" t="s">
        <v>760</v>
      </c>
    </row>
    <row r="49" spans="1:53">
      <c r="A49" s="8">
        <v>46169</v>
      </c>
      <c r="B49" s="3"/>
      <c r="C49" s="66">
        <v>-4.3E-3</v>
      </c>
      <c r="D49" s="1">
        <v>65040</v>
      </c>
      <c r="E49" s="6">
        <v>-0.15</v>
      </c>
      <c r="F49" s="69">
        <v>6674</v>
      </c>
      <c r="G49" t="s">
        <v>70</v>
      </c>
      <c r="H49">
        <v>0</v>
      </c>
      <c r="I49" t="s">
        <v>288</v>
      </c>
      <c r="J49" t="s">
        <v>289</v>
      </c>
      <c r="K49" t="s">
        <v>295</v>
      </c>
      <c r="L49" s="36">
        <v>6298</v>
      </c>
      <c r="M49">
        <v>124</v>
      </c>
      <c r="N49" s="66">
        <v>2.01E-2</v>
      </c>
      <c r="O49" s="36">
        <v>6174</v>
      </c>
      <c r="P49" s="66">
        <v>0.02</v>
      </c>
      <c r="Q49" s="36">
        <v>6348</v>
      </c>
      <c r="R49" s="36">
        <v>6524</v>
      </c>
      <c r="S49" s="36">
        <v>6298</v>
      </c>
      <c r="T49" s="66">
        <v>-7.7999999999999996E-3</v>
      </c>
      <c r="U49" s="66">
        <v>-1.1900000000000001E-2</v>
      </c>
      <c r="V49" s="66">
        <v>-3.4599999999999999E-2</v>
      </c>
      <c r="W49" s="66">
        <v>0</v>
      </c>
      <c r="X49" s="1">
        <v>736500</v>
      </c>
      <c r="Y49" s="1">
        <v>4691450</v>
      </c>
      <c r="Z49" s="1">
        <v>632611</v>
      </c>
      <c r="AA49" s="2" t="s">
        <v>410</v>
      </c>
      <c r="AB49" s="1" t="s">
        <v>411</v>
      </c>
      <c r="AC49" s="1">
        <v>17.54</v>
      </c>
      <c r="AD49">
        <v>1.6</v>
      </c>
      <c r="AE49">
        <v>1.56</v>
      </c>
      <c r="AF49" t="s">
        <v>230</v>
      </c>
      <c r="AG49" s="1">
        <v>18200</v>
      </c>
      <c r="AH49" s="36">
        <v>6304</v>
      </c>
      <c r="AI49">
        <v>100</v>
      </c>
      <c r="AJ49" s="1">
        <v>6298</v>
      </c>
      <c r="AK49" s="36">
        <v>6800</v>
      </c>
      <c r="AL49" s="36">
        <v>0.64583333333333337</v>
      </c>
      <c r="AM49" s="3">
        <v>46155</v>
      </c>
      <c r="AN49" t="s">
        <v>298</v>
      </c>
      <c r="AO49" t="s">
        <v>344</v>
      </c>
      <c r="AQ49" t="str">
        <f t="shared" si="0"/>
        <v/>
      </c>
      <c r="AR49" s="73"/>
      <c r="AU49" s="66"/>
      <c r="AV49" s="66"/>
      <c r="AW49" t="s">
        <v>780</v>
      </c>
      <c r="AX49">
        <v>9836</v>
      </c>
      <c r="AY49">
        <v>-43</v>
      </c>
      <c r="AZ49" s="80">
        <v>2</v>
      </c>
      <c r="BA49" s="82" t="s">
        <v>765</v>
      </c>
    </row>
    <row r="50" spans="1:53">
      <c r="A50" s="8">
        <v>46169</v>
      </c>
      <c r="B50" s="3"/>
      <c r="C50" s="66">
        <v>-4.3E-3</v>
      </c>
      <c r="D50" s="1">
        <v>65040</v>
      </c>
      <c r="E50" s="6">
        <v>-0.15</v>
      </c>
      <c r="F50" s="69">
        <v>6758</v>
      </c>
      <c r="G50" t="s">
        <v>71</v>
      </c>
      <c r="H50">
        <v>0</v>
      </c>
      <c r="I50" t="s">
        <v>288</v>
      </c>
      <c r="J50" t="s">
        <v>289</v>
      </c>
      <c r="K50" t="s">
        <v>290</v>
      </c>
      <c r="L50" s="36">
        <v>3525</v>
      </c>
      <c r="M50">
        <v>-23</v>
      </c>
      <c r="N50" s="66">
        <v>-6.4999999999999997E-3</v>
      </c>
      <c r="O50" s="36">
        <v>3548</v>
      </c>
      <c r="P50" s="66">
        <v>-6.4000000000000003E-3</v>
      </c>
      <c r="Q50" s="36">
        <v>3492</v>
      </c>
      <c r="R50" s="36">
        <v>3525</v>
      </c>
      <c r="S50" s="36">
        <v>3448</v>
      </c>
      <c r="T50" s="66">
        <v>9.4000000000000004E-3</v>
      </c>
      <c r="U50" s="66">
        <v>0.01</v>
      </c>
      <c r="V50" s="66">
        <v>0</v>
      </c>
      <c r="W50" s="66">
        <v>2.23E-2</v>
      </c>
      <c r="X50" s="1">
        <v>17554500</v>
      </c>
      <c r="Y50" s="1">
        <v>61456410</v>
      </c>
      <c r="Z50" s="1">
        <v>21678082</v>
      </c>
      <c r="AA50" s="2" t="s">
        <v>412</v>
      </c>
      <c r="AB50" s="1" t="s">
        <v>413</v>
      </c>
      <c r="AC50" s="1">
        <v>17.95</v>
      </c>
      <c r="AD50">
        <v>2.56</v>
      </c>
      <c r="AE50">
        <v>0.99</v>
      </c>
      <c r="AF50" t="s">
        <v>230</v>
      </c>
      <c r="AG50" s="1">
        <v>671300</v>
      </c>
      <c r="AH50" s="36">
        <v>3526</v>
      </c>
      <c r="AI50" s="1">
        <v>3400</v>
      </c>
      <c r="AJ50" s="1">
        <v>3521</v>
      </c>
      <c r="AK50" s="36">
        <v>300</v>
      </c>
      <c r="AL50" s="36">
        <v>0.64583333333333337</v>
      </c>
      <c r="AM50" s="3">
        <v>46150</v>
      </c>
      <c r="AN50" t="s">
        <v>298</v>
      </c>
      <c r="AO50" t="s">
        <v>344</v>
      </c>
      <c r="AQ50" t="str">
        <f t="shared" si="0"/>
        <v/>
      </c>
      <c r="AR50" s="73"/>
      <c r="AU50" s="66"/>
      <c r="AV50" s="66"/>
      <c r="AW50" t="s">
        <v>781</v>
      </c>
      <c r="AX50">
        <v>1734</v>
      </c>
      <c r="AY50">
        <v>5</v>
      </c>
      <c r="AZ50" s="80">
        <v>4</v>
      </c>
      <c r="BA50" s="81" t="s">
        <v>760</v>
      </c>
    </row>
    <row r="51" spans="1:53">
      <c r="A51" s="8">
        <v>46169</v>
      </c>
      <c r="B51" s="3"/>
      <c r="C51" s="66">
        <v>-4.3E-3</v>
      </c>
      <c r="D51" s="1">
        <v>65040</v>
      </c>
      <c r="E51" s="6">
        <v>-0.15</v>
      </c>
      <c r="F51" s="69">
        <v>6810</v>
      </c>
      <c r="G51" t="s">
        <v>72</v>
      </c>
      <c r="H51">
        <v>0</v>
      </c>
      <c r="I51" t="s">
        <v>288</v>
      </c>
      <c r="J51" t="s">
        <v>289</v>
      </c>
      <c r="K51" t="s">
        <v>290</v>
      </c>
      <c r="L51" s="36">
        <v>1899</v>
      </c>
      <c r="M51">
        <v>-4</v>
      </c>
      <c r="N51" s="66">
        <v>-2.0999999999999999E-3</v>
      </c>
      <c r="O51" s="36">
        <v>1903</v>
      </c>
      <c r="P51" s="66">
        <v>-2.0999999999999999E-3</v>
      </c>
      <c r="Q51" s="36">
        <v>1904</v>
      </c>
      <c r="R51" s="36">
        <v>1911</v>
      </c>
      <c r="S51" s="36">
        <v>1876</v>
      </c>
      <c r="T51" s="66">
        <v>-2.5999999999999999E-3</v>
      </c>
      <c r="U51" s="66">
        <v>1E-3</v>
      </c>
      <c r="V51" s="66">
        <v>-6.1999999999999998E-3</v>
      </c>
      <c r="W51" s="66">
        <v>1.2200000000000001E-2</v>
      </c>
      <c r="X51" s="1">
        <v>194700</v>
      </c>
      <c r="Y51" s="1">
        <v>368921</v>
      </c>
      <c r="Z51" s="1">
        <v>89169</v>
      </c>
      <c r="AA51" s="2" t="s">
        <v>414</v>
      </c>
      <c r="AB51" s="1" t="s">
        <v>415</v>
      </c>
      <c r="AC51" s="1">
        <v>10.44</v>
      </c>
      <c r="AD51">
        <v>0.8</v>
      </c>
      <c r="AE51">
        <v>2.95</v>
      </c>
      <c r="AF51" t="s">
        <v>230</v>
      </c>
      <c r="AG51" s="1">
        <v>26900</v>
      </c>
      <c r="AH51" s="36">
        <v>1900</v>
      </c>
      <c r="AI51">
        <v>100</v>
      </c>
      <c r="AJ51" s="1">
        <v>1896</v>
      </c>
      <c r="AK51" s="36">
        <v>200</v>
      </c>
      <c r="AL51" s="36">
        <v>0.64583333333333337</v>
      </c>
      <c r="AM51" s="3">
        <v>46139</v>
      </c>
      <c r="AN51" t="s">
        <v>298</v>
      </c>
      <c r="AO51" t="s">
        <v>344</v>
      </c>
      <c r="AQ51" t="str">
        <f t="shared" si="0"/>
        <v/>
      </c>
      <c r="AR51" s="73"/>
      <c r="AU51" s="66"/>
      <c r="AV51" s="66"/>
      <c r="AW51" t="s">
        <v>782</v>
      </c>
      <c r="AX51">
        <v>5703</v>
      </c>
      <c r="AY51">
        <v>-1</v>
      </c>
      <c r="AZ51" s="80">
        <v>2.5</v>
      </c>
      <c r="BA51" s="82" t="s">
        <v>765</v>
      </c>
    </row>
    <row r="52" spans="1:53">
      <c r="A52" s="8">
        <v>46169</v>
      </c>
      <c r="B52" s="3"/>
      <c r="C52" s="66">
        <v>-4.3E-3</v>
      </c>
      <c r="D52" s="1">
        <v>65040</v>
      </c>
      <c r="E52" s="6">
        <v>-0.15</v>
      </c>
      <c r="F52" s="69">
        <v>6841</v>
      </c>
      <c r="G52" t="s">
        <v>73</v>
      </c>
      <c r="H52">
        <v>0</v>
      </c>
      <c r="I52" t="s">
        <v>288</v>
      </c>
      <c r="J52" t="s">
        <v>289</v>
      </c>
      <c r="K52" t="s">
        <v>295</v>
      </c>
      <c r="L52" s="36">
        <v>4927</v>
      </c>
      <c r="M52">
        <v>12</v>
      </c>
      <c r="N52" s="66">
        <v>2.3999999999999998E-3</v>
      </c>
      <c r="O52" s="36">
        <v>4915</v>
      </c>
      <c r="P52" s="66">
        <v>2.3999999999999998E-3</v>
      </c>
      <c r="Q52" s="36">
        <v>4928</v>
      </c>
      <c r="R52" s="36">
        <v>4980</v>
      </c>
      <c r="S52" s="36">
        <v>4899</v>
      </c>
      <c r="T52" s="66">
        <v>-2.0000000000000001E-4</v>
      </c>
      <c r="U52" s="66">
        <v>-2.3999999999999998E-3</v>
      </c>
      <c r="V52" s="66">
        <v>-1.06E-2</v>
      </c>
      <c r="W52" s="66">
        <v>5.7000000000000002E-3</v>
      </c>
      <c r="X52" s="1">
        <v>1788100</v>
      </c>
      <c r="Y52" s="1">
        <v>8823420</v>
      </c>
      <c r="Z52" s="1">
        <v>1267230</v>
      </c>
      <c r="AA52" s="2" t="s">
        <v>416</v>
      </c>
      <c r="AB52" s="1" t="s">
        <v>417</v>
      </c>
      <c r="AC52" s="1">
        <v>21.44</v>
      </c>
      <c r="AD52">
        <v>2.41</v>
      </c>
      <c r="AE52">
        <v>1.87</v>
      </c>
      <c r="AF52" t="s">
        <v>230</v>
      </c>
      <c r="AG52" s="1">
        <v>11800</v>
      </c>
      <c r="AH52" s="36">
        <v>4928</v>
      </c>
      <c r="AI52">
        <v>300</v>
      </c>
      <c r="AJ52" s="1">
        <v>4927</v>
      </c>
      <c r="AK52" s="36">
        <v>3900</v>
      </c>
      <c r="AL52" s="36">
        <v>0.64583333333333337</v>
      </c>
      <c r="AM52" s="3">
        <v>46149</v>
      </c>
      <c r="AN52" t="s">
        <v>298</v>
      </c>
      <c r="AO52" t="s">
        <v>344</v>
      </c>
      <c r="AQ52" t="str">
        <f t="shared" si="0"/>
        <v/>
      </c>
      <c r="AR52" s="73"/>
      <c r="AU52" s="66"/>
      <c r="AV52" s="66"/>
      <c r="AW52" t="s">
        <v>783</v>
      </c>
      <c r="AX52">
        <v>632</v>
      </c>
      <c r="AY52">
        <v>2</v>
      </c>
      <c r="AZ52" s="80">
        <v>2.2000000000000002</v>
      </c>
      <c r="BA52" s="81" t="s">
        <v>760</v>
      </c>
    </row>
    <row r="53" spans="1:53">
      <c r="A53" s="8">
        <v>46169</v>
      </c>
      <c r="B53" s="3"/>
      <c r="C53" s="66">
        <v>-4.3E-3</v>
      </c>
      <c r="D53" s="1">
        <v>65040</v>
      </c>
      <c r="E53" s="6">
        <v>-0.15</v>
      </c>
      <c r="F53" s="69">
        <v>6890</v>
      </c>
      <c r="G53" t="s">
        <v>74</v>
      </c>
      <c r="H53">
        <v>0</v>
      </c>
      <c r="I53" t="s">
        <v>314</v>
      </c>
      <c r="J53" t="s">
        <v>289</v>
      </c>
      <c r="K53" t="s">
        <v>295</v>
      </c>
      <c r="L53" s="36">
        <v>8530</v>
      </c>
      <c r="M53">
        <v>-290</v>
      </c>
      <c r="N53" s="66">
        <v>-3.2899999999999999E-2</v>
      </c>
      <c r="O53" s="36">
        <v>8820</v>
      </c>
      <c r="P53" s="66">
        <v>-3.2800000000000003E-2</v>
      </c>
      <c r="Q53" s="36">
        <v>9200</v>
      </c>
      <c r="R53" s="36">
        <v>9340</v>
      </c>
      <c r="S53" s="36">
        <v>8490</v>
      </c>
      <c r="T53" s="66">
        <v>-7.2800000000000004E-2</v>
      </c>
      <c r="U53" s="66">
        <v>-3.61E-2</v>
      </c>
      <c r="V53" s="66">
        <v>-8.6699999999999999E-2</v>
      </c>
      <c r="W53" s="66">
        <v>4.7000000000000002E-3</v>
      </c>
      <c r="X53" s="1">
        <v>754500</v>
      </c>
      <c r="Y53" s="1">
        <v>6662975</v>
      </c>
      <c r="Z53" s="1">
        <v>432281</v>
      </c>
      <c r="AA53" s="2" t="s">
        <v>418</v>
      </c>
      <c r="AB53" s="1" t="s">
        <v>419</v>
      </c>
      <c r="AC53" s="1">
        <v>18.690000000000001</v>
      </c>
      <c r="AD53">
        <v>1.54</v>
      </c>
      <c r="AE53">
        <v>2.34</v>
      </c>
      <c r="AF53" t="s">
        <v>230</v>
      </c>
      <c r="AG53" s="1">
        <v>9100</v>
      </c>
      <c r="AH53" s="36">
        <v>8560</v>
      </c>
      <c r="AI53" s="1">
        <v>300</v>
      </c>
      <c r="AJ53" s="1">
        <v>8530</v>
      </c>
      <c r="AK53" s="36">
        <v>3500</v>
      </c>
      <c r="AL53" s="36">
        <v>0.64583333333333337</v>
      </c>
      <c r="AM53" s="3">
        <v>46157</v>
      </c>
      <c r="AN53" t="s">
        <v>298</v>
      </c>
      <c r="AO53" t="s">
        <v>344</v>
      </c>
      <c r="AQ53" t="str">
        <f t="shared" si="0"/>
        <v/>
      </c>
      <c r="AR53" s="73"/>
      <c r="AU53" s="66"/>
      <c r="AV53" s="66"/>
      <c r="AW53" t="s">
        <v>784</v>
      </c>
      <c r="AX53">
        <v>1110</v>
      </c>
      <c r="AY53">
        <v>0</v>
      </c>
      <c r="AZ53" s="80">
        <v>11</v>
      </c>
      <c r="BA53" s="82" t="s">
        <v>763</v>
      </c>
    </row>
    <row r="54" spans="1:53">
      <c r="A54" s="8">
        <v>46169</v>
      </c>
      <c r="B54" s="3"/>
      <c r="C54" s="66">
        <v>-4.3E-3</v>
      </c>
      <c r="D54" s="1">
        <v>65040</v>
      </c>
      <c r="E54" s="6">
        <v>-0.15</v>
      </c>
      <c r="F54" s="69">
        <v>6925</v>
      </c>
      <c r="G54" t="s">
        <v>75</v>
      </c>
      <c r="H54">
        <v>0</v>
      </c>
      <c r="I54" t="s">
        <v>288</v>
      </c>
      <c r="J54" t="s">
        <v>289</v>
      </c>
      <c r="K54" t="s">
        <v>290</v>
      </c>
      <c r="L54" s="36">
        <v>4199</v>
      </c>
      <c r="M54">
        <v>66</v>
      </c>
      <c r="N54" s="66">
        <v>1.6E-2</v>
      </c>
      <c r="O54" s="36">
        <v>4133</v>
      </c>
      <c r="P54" s="66">
        <v>1.5900000000000001E-2</v>
      </c>
      <c r="Q54" s="36">
        <v>4226</v>
      </c>
      <c r="R54" s="36">
        <v>4275</v>
      </c>
      <c r="S54" s="36">
        <v>4143</v>
      </c>
      <c r="T54" s="66">
        <v>-6.3E-3</v>
      </c>
      <c r="U54" s="66">
        <v>-8.5000000000000006E-3</v>
      </c>
      <c r="V54" s="66">
        <v>-1.77E-2</v>
      </c>
      <c r="W54" s="66">
        <v>1.35E-2</v>
      </c>
      <c r="X54" s="1">
        <v>476700</v>
      </c>
      <c r="Y54" s="1">
        <v>2001384</v>
      </c>
      <c r="Z54" s="1">
        <v>350616</v>
      </c>
      <c r="AA54" s="2" t="s">
        <v>420</v>
      </c>
      <c r="AB54" s="1" t="s">
        <v>421</v>
      </c>
      <c r="AC54" s="1">
        <v>31.73</v>
      </c>
      <c r="AD54">
        <v>1.68</v>
      </c>
      <c r="AE54">
        <v>1.67</v>
      </c>
      <c r="AF54" t="s">
        <v>230</v>
      </c>
      <c r="AG54" s="1">
        <v>7600</v>
      </c>
      <c r="AH54" s="36">
        <v>4200</v>
      </c>
      <c r="AI54">
        <v>100</v>
      </c>
      <c r="AJ54" s="1">
        <v>4183</v>
      </c>
      <c r="AK54" s="36">
        <v>1900</v>
      </c>
      <c r="AL54" s="36">
        <v>0.64583333333333337</v>
      </c>
      <c r="AM54" s="3">
        <v>46156</v>
      </c>
      <c r="AN54" t="s">
        <v>298</v>
      </c>
      <c r="AO54" t="s">
        <v>344</v>
      </c>
      <c r="AQ54" t="str">
        <f t="shared" si="0"/>
        <v/>
      </c>
      <c r="AR54" s="73"/>
      <c r="AU54" s="66"/>
      <c r="AV54" s="66"/>
      <c r="AW54" t="s">
        <v>785</v>
      </c>
      <c r="AX54">
        <v>3915</v>
      </c>
      <c r="AY54">
        <v>0</v>
      </c>
      <c r="AZ54" s="80">
        <v>4</v>
      </c>
      <c r="BA54" s="81" t="s">
        <v>763</v>
      </c>
    </row>
    <row r="55" spans="1:53">
      <c r="A55" s="8">
        <v>46169</v>
      </c>
      <c r="B55" s="3"/>
      <c r="C55" s="66">
        <v>-4.3E-3</v>
      </c>
      <c r="D55" s="1">
        <v>65040</v>
      </c>
      <c r="E55" s="6">
        <v>-0.15</v>
      </c>
      <c r="F55" s="69">
        <v>6963</v>
      </c>
      <c r="G55" t="s">
        <v>76</v>
      </c>
      <c r="H55">
        <v>0</v>
      </c>
      <c r="I55" t="s">
        <v>288</v>
      </c>
      <c r="J55" t="s">
        <v>289</v>
      </c>
      <c r="K55" t="s">
        <v>295</v>
      </c>
      <c r="L55" s="36">
        <v>5120</v>
      </c>
      <c r="M55">
        <v>-16</v>
      </c>
      <c r="N55" s="66">
        <v>-3.0999999999999999E-3</v>
      </c>
      <c r="O55" s="36">
        <v>5136</v>
      </c>
      <c r="P55" s="66">
        <v>-3.0999999999999999E-3</v>
      </c>
      <c r="Q55" s="36">
        <v>5226</v>
      </c>
      <c r="R55" s="36">
        <v>5288</v>
      </c>
      <c r="S55" s="36">
        <v>5023</v>
      </c>
      <c r="T55" s="66">
        <v>-2.0199999999999999E-2</v>
      </c>
      <c r="U55" s="66">
        <v>-2.3400000000000001E-2</v>
      </c>
      <c r="V55" s="66">
        <v>-3.1699999999999999E-2</v>
      </c>
      <c r="W55" s="66">
        <v>1.9300000000000001E-2</v>
      </c>
      <c r="X55" s="1">
        <v>6217500</v>
      </c>
      <c r="Y55" s="1">
        <v>32152700</v>
      </c>
      <c r="Z55" s="1">
        <v>2067251</v>
      </c>
      <c r="AA55" s="2" t="s">
        <v>422</v>
      </c>
      <c r="AB55" s="1" t="s">
        <v>423</v>
      </c>
      <c r="AC55" s="1">
        <v>68.17</v>
      </c>
      <c r="AD55">
        <v>2.6</v>
      </c>
      <c r="AE55">
        <v>0.98</v>
      </c>
      <c r="AF55" t="s">
        <v>230</v>
      </c>
      <c r="AG55" s="1">
        <v>65500</v>
      </c>
      <c r="AH55" s="36">
        <v>5130</v>
      </c>
      <c r="AI55" s="1">
        <v>1000</v>
      </c>
      <c r="AJ55" s="1">
        <v>5120</v>
      </c>
      <c r="AK55" s="36">
        <v>1000</v>
      </c>
      <c r="AL55" s="36">
        <v>0.64583333333333337</v>
      </c>
      <c r="AM55" s="3">
        <v>46154</v>
      </c>
      <c r="AN55" t="s">
        <v>298</v>
      </c>
      <c r="AO55" t="s">
        <v>344</v>
      </c>
      <c r="AQ55" t="str">
        <f t="shared" si="0"/>
        <v/>
      </c>
      <c r="AR55" s="73"/>
      <c r="AU55" s="66"/>
      <c r="AV55" s="66"/>
      <c r="AW55" t="s">
        <v>786</v>
      </c>
      <c r="AX55">
        <v>6478</v>
      </c>
      <c r="AY55">
        <v>-8</v>
      </c>
      <c r="AZ55" s="80">
        <v>2</v>
      </c>
      <c r="BA55" s="82" t="s">
        <v>765</v>
      </c>
    </row>
    <row r="56" spans="1:53">
      <c r="A56" s="8">
        <v>46169</v>
      </c>
      <c r="B56" s="3"/>
      <c r="C56" s="66">
        <v>-4.3E-3</v>
      </c>
      <c r="D56" s="1">
        <v>65040</v>
      </c>
      <c r="E56" s="6">
        <v>-0.15</v>
      </c>
      <c r="F56" s="69">
        <v>7011</v>
      </c>
      <c r="G56" t="s">
        <v>77</v>
      </c>
      <c r="H56">
        <v>0</v>
      </c>
      <c r="I56" t="s">
        <v>288</v>
      </c>
      <c r="J56" t="s">
        <v>289</v>
      </c>
      <c r="K56" t="s">
        <v>290</v>
      </c>
      <c r="L56" s="36">
        <v>3898</v>
      </c>
      <c r="M56">
        <v>-46</v>
      </c>
      <c r="N56" s="66">
        <v>-1.17E-2</v>
      </c>
      <c r="O56" s="36">
        <v>3944</v>
      </c>
      <c r="P56" s="66">
        <v>-1.1599999999999999E-2</v>
      </c>
      <c r="Q56" s="36">
        <v>4025</v>
      </c>
      <c r="R56" s="36">
        <v>4050</v>
      </c>
      <c r="S56" s="36">
        <v>3863</v>
      </c>
      <c r="T56" s="66">
        <v>-3.15E-2</v>
      </c>
      <c r="U56" s="66">
        <v>2.3E-3</v>
      </c>
      <c r="V56" s="66">
        <v>-3.7499999999999999E-2</v>
      </c>
      <c r="W56" s="66">
        <v>8.9999999999999993E-3</v>
      </c>
      <c r="X56" s="1">
        <v>19574600</v>
      </c>
      <c r="Y56" s="1">
        <v>76439140</v>
      </c>
      <c r="Z56" s="1">
        <v>13150479</v>
      </c>
      <c r="AA56" s="2" t="s">
        <v>424</v>
      </c>
      <c r="AB56" s="1" t="s">
        <v>425</v>
      </c>
      <c r="AC56" s="1">
        <v>34.46</v>
      </c>
      <c r="AD56">
        <v>4.24</v>
      </c>
      <c r="AE56">
        <v>0.74</v>
      </c>
      <c r="AF56" t="s">
        <v>230</v>
      </c>
      <c r="AG56" s="1">
        <v>802200</v>
      </c>
      <c r="AH56" s="36">
        <v>3899</v>
      </c>
      <c r="AI56" s="1">
        <v>41300</v>
      </c>
      <c r="AJ56" s="1">
        <v>3895</v>
      </c>
      <c r="AK56" s="36">
        <v>4900</v>
      </c>
      <c r="AL56" s="36">
        <v>0.64583333333333337</v>
      </c>
      <c r="AM56" s="3">
        <v>46154</v>
      </c>
      <c r="AN56" t="s">
        <v>298</v>
      </c>
      <c r="AO56" t="s">
        <v>395</v>
      </c>
      <c r="AQ56" t="str">
        <f t="shared" si="0"/>
        <v/>
      </c>
      <c r="AR56" s="73"/>
      <c r="AU56" s="66"/>
      <c r="AV56" s="66"/>
      <c r="AW56" s="5" t="s">
        <v>23</v>
      </c>
      <c r="AX56" t="s">
        <v>787</v>
      </c>
      <c r="AY56" s="83">
        <v>0.44400000000000001</v>
      </c>
    </row>
    <row r="57" spans="1:53">
      <c r="A57" s="8">
        <v>46169</v>
      </c>
      <c r="B57" s="3"/>
      <c r="C57" s="66">
        <v>-4.3E-3</v>
      </c>
      <c r="D57" s="1">
        <v>65040</v>
      </c>
      <c r="E57" s="6">
        <v>-0.15</v>
      </c>
      <c r="F57" s="69">
        <v>7013</v>
      </c>
      <c r="G57" t="s">
        <v>78</v>
      </c>
      <c r="H57">
        <v>0</v>
      </c>
      <c r="I57" t="s">
        <v>288</v>
      </c>
      <c r="J57" t="s">
        <v>289</v>
      </c>
      <c r="K57" t="s">
        <v>295</v>
      </c>
      <c r="L57" s="36">
        <v>2818</v>
      </c>
      <c r="M57">
        <v>-126.5</v>
      </c>
      <c r="N57" s="66">
        <v>-4.2999999999999997E-2</v>
      </c>
      <c r="O57" s="36">
        <v>2944.5</v>
      </c>
      <c r="P57" s="66">
        <v>-4.2900000000000001E-2</v>
      </c>
      <c r="Q57" s="36">
        <v>2960</v>
      </c>
      <c r="R57" s="36">
        <v>2978</v>
      </c>
      <c r="S57" s="36">
        <v>2809</v>
      </c>
      <c r="T57" s="66">
        <v>-4.7899999999999998E-2</v>
      </c>
      <c r="U57" s="66">
        <v>-9.4000000000000004E-3</v>
      </c>
      <c r="V57" s="66">
        <v>-5.3699999999999998E-2</v>
      </c>
      <c r="W57" s="66">
        <v>3.2000000000000002E-3</v>
      </c>
      <c r="X57" s="1">
        <v>17678100</v>
      </c>
      <c r="Y57" s="1">
        <v>50577282</v>
      </c>
      <c r="Z57" s="1">
        <v>3051216</v>
      </c>
      <c r="AA57" s="2" t="s">
        <v>426</v>
      </c>
      <c r="AB57" s="1" t="s">
        <v>427</v>
      </c>
      <c r="AC57" s="1">
        <v>18.11</v>
      </c>
      <c r="AD57">
        <v>4.58</v>
      </c>
      <c r="AE57">
        <v>0.82</v>
      </c>
      <c r="AF57" t="s">
        <v>230</v>
      </c>
      <c r="AG57" s="1">
        <v>761800</v>
      </c>
      <c r="AH57" s="36">
        <v>2818.5</v>
      </c>
      <c r="AI57" s="1">
        <v>500</v>
      </c>
      <c r="AJ57" s="1">
        <v>2818</v>
      </c>
      <c r="AK57" s="36">
        <v>600</v>
      </c>
      <c r="AL57" s="36">
        <v>0.64583333333333337</v>
      </c>
      <c r="AM57" s="3">
        <v>46150</v>
      </c>
      <c r="AN57" t="s">
        <v>298</v>
      </c>
      <c r="AO57" t="s">
        <v>395</v>
      </c>
      <c r="AQ57" t="str">
        <f t="shared" si="0"/>
        <v/>
      </c>
      <c r="AR57" s="73"/>
      <c r="AU57" s="66"/>
      <c r="AV57" s="66"/>
    </row>
    <row r="58" spans="1:53">
      <c r="A58" s="8">
        <v>46169</v>
      </c>
      <c r="B58" s="3"/>
      <c r="C58" s="66">
        <v>-4.3E-3</v>
      </c>
      <c r="D58" s="1">
        <v>65040</v>
      </c>
      <c r="E58" s="6">
        <v>-0.15</v>
      </c>
      <c r="F58" s="69">
        <v>7047</v>
      </c>
      <c r="G58" t="s">
        <v>79</v>
      </c>
      <c r="H58">
        <v>0</v>
      </c>
      <c r="I58" t="s">
        <v>347</v>
      </c>
      <c r="J58" t="s">
        <v>289</v>
      </c>
      <c r="K58" t="s">
        <v>295</v>
      </c>
      <c r="L58" s="36">
        <v>2255</v>
      </c>
      <c r="M58">
        <v>-74</v>
      </c>
      <c r="N58" s="66">
        <v>-3.1800000000000002E-2</v>
      </c>
      <c r="O58" s="36">
        <v>2329</v>
      </c>
      <c r="P58" s="66">
        <v>-3.1699999999999999E-2</v>
      </c>
      <c r="Q58" s="36">
        <v>2338</v>
      </c>
      <c r="R58" s="36">
        <v>2397</v>
      </c>
      <c r="S58" s="36">
        <v>2239</v>
      </c>
      <c r="T58" s="66">
        <v>-3.5499999999999997E-2</v>
      </c>
      <c r="U58" s="66">
        <v>-3.4200000000000001E-2</v>
      </c>
      <c r="V58" s="66">
        <v>-5.9200000000000003E-2</v>
      </c>
      <c r="W58" s="66">
        <v>7.1000000000000004E-3</v>
      </c>
      <c r="X58" s="1">
        <v>211400</v>
      </c>
      <c r="Y58" s="1">
        <v>485605</v>
      </c>
      <c r="Z58" s="1">
        <v>32011</v>
      </c>
      <c r="AA58" s="2" t="s">
        <v>428</v>
      </c>
      <c r="AB58" s="1" t="s">
        <v>429</v>
      </c>
      <c r="AC58" s="1">
        <v>8.93</v>
      </c>
      <c r="AD58">
        <v>2.8</v>
      </c>
      <c r="AE58">
        <v>0.57999999999999996</v>
      </c>
      <c r="AF58" t="s">
        <v>230</v>
      </c>
      <c r="AG58">
        <v>0</v>
      </c>
      <c r="AH58" s="36">
        <v>2260</v>
      </c>
      <c r="AI58">
        <v>300</v>
      </c>
      <c r="AJ58" s="1">
        <v>2253</v>
      </c>
      <c r="AK58" s="36">
        <v>300</v>
      </c>
      <c r="AL58" s="36">
        <v>0.64583333333333337</v>
      </c>
      <c r="AM58" s="3">
        <v>46157</v>
      </c>
      <c r="AN58" t="s">
        <v>298</v>
      </c>
      <c r="AO58" t="s">
        <v>313</v>
      </c>
      <c r="AQ58" t="str">
        <f t="shared" si="0"/>
        <v/>
      </c>
      <c r="AR58" s="73"/>
      <c r="AU58" s="66"/>
      <c r="AV58" s="66"/>
    </row>
    <row r="59" spans="1:53">
      <c r="A59" s="8">
        <v>46169</v>
      </c>
      <c r="B59" s="3"/>
      <c r="C59" s="66">
        <v>-4.3E-3</v>
      </c>
      <c r="D59" s="1">
        <v>65040</v>
      </c>
      <c r="E59" s="6">
        <v>-0.15</v>
      </c>
      <c r="F59" s="69">
        <v>7084</v>
      </c>
      <c r="G59" t="s">
        <v>80</v>
      </c>
      <c r="H59">
        <v>0</v>
      </c>
      <c r="I59" t="s">
        <v>347</v>
      </c>
      <c r="J59" t="s">
        <v>323</v>
      </c>
      <c r="K59" t="s">
        <v>295</v>
      </c>
      <c r="L59" s="36">
        <v>2353</v>
      </c>
      <c r="M59">
        <v>-147</v>
      </c>
      <c r="N59" s="66">
        <v>-5.8799999999999998E-2</v>
      </c>
      <c r="O59" s="36">
        <v>2500</v>
      </c>
      <c r="P59" s="66">
        <v>-5.8799999999999998E-2</v>
      </c>
      <c r="Q59" s="36">
        <v>2450</v>
      </c>
      <c r="R59" s="36">
        <v>2489</v>
      </c>
      <c r="S59" s="36">
        <v>2350</v>
      </c>
      <c r="T59" s="66">
        <v>-3.95E-2</v>
      </c>
      <c r="U59" s="66">
        <v>-3.2000000000000001E-2</v>
      </c>
      <c r="V59" s="66">
        <v>-5.4600000000000003E-2</v>
      </c>
      <c r="W59" s="66">
        <v>1.1999999999999999E-3</v>
      </c>
      <c r="X59" s="1">
        <v>10200</v>
      </c>
      <c r="Y59" s="1">
        <v>24608</v>
      </c>
      <c r="Z59" s="1">
        <v>7669</v>
      </c>
      <c r="AA59" s="2" t="s">
        <v>430</v>
      </c>
      <c r="AB59" s="1" t="s">
        <v>431</v>
      </c>
      <c r="AC59" s="1">
        <v>20.38</v>
      </c>
      <c r="AD59">
        <v>1.22</v>
      </c>
      <c r="AE59">
        <v>4.04</v>
      </c>
      <c r="AF59">
        <v>0.4</v>
      </c>
      <c r="AG59">
        <v>500</v>
      </c>
      <c r="AH59" s="36">
        <v>2376</v>
      </c>
      <c r="AI59">
        <v>200</v>
      </c>
      <c r="AJ59" s="36">
        <v>2350</v>
      </c>
      <c r="AK59" s="36">
        <v>100</v>
      </c>
      <c r="AL59" s="36">
        <v>0.64583333333333337</v>
      </c>
      <c r="AM59" s="3">
        <v>46160</v>
      </c>
      <c r="AN59" t="s">
        <v>298</v>
      </c>
      <c r="AO59" t="s">
        <v>313</v>
      </c>
      <c r="AQ59" t="str">
        <f t="shared" si="0"/>
        <v/>
      </c>
      <c r="AR59" s="73"/>
      <c r="AU59" s="66"/>
      <c r="AV59" s="66"/>
    </row>
    <row r="60" spans="1:53">
      <c r="A60" s="8">
        <v>46169</v>
      </c>
      <c r="B60" s="3"/>
      <c r="C60" s="66">
        <v>-4.3E-3</v>
      </c>
      <c r="D60" s="1">
        <v>65040</v>
      </c>
      <c r="E60" s="6">
        <v>-0.15</v>
      </c>
      <c r="F60" s="69">
        <v>7182</v>
      </c>
      <c r="G60" t="s">
        <v>81</v>
      </c>
      <c r="H60">
        <v>0</v>
      </c>
      <c r="I60" t="s">
        <v>288</v>
      </c>
      <c r="J60" t="s">
        <v>289</v>
      </c>
      <c r="K60" t="s">
        <v>295</v>
      </c>
      <c r="L60" s="36">
        <v>3001</v>
      </c>
      <c r="M60">
        <v>-49</v>
      </c>
      <c r="N60" s="66">
        <v>-1.61E-2</v>
      </c>
      <c r="O60" s="36">
        <v>3050</v>
      </c>
      <c r="P60" s="66">
        <v>-1.6E-2</v>
      </c>
      <c r="Q60" s="36">
        <v>3020</v>
      </c>
      <c r="R60" s="36">
        <v>3033</v>
      </c>
      <c r="S60" s="36">
        <v>2968</v>
      </c>
      <c r="T60" s="66">
        <v>-6.1999999999999998E-3</v>
      </c>
      <c r="U60" s="66">
        <v>-8.9999999999999998E-4</v>
      </c>
      <c r="V60" s="66">
        <v>-1.0500000000000001E-2</v>
      </c>
      <c r="W60" s="66">
        <v>1.11E-2</v>
      </c>
      <c r="X60" s="1">
        <v>6409500</v>
      </c>
      <c r="Y60" s="1">
        <v>19257312</v>
      </c>
      <c r="Z60" s="1">
        <v>10731212</v>
      </c>
      <c r="AA60" s="2" t="s">
        <v>432</v>
      </c>
      <c r="AB60" s="1" t="s">
        <v>433</v>
      </c>
      <c r="AC60" s="1">
        <v>17.899999999999999</v>
      </c>
      <c r="AD60">
        <v>1.1599999999999999</v>
      </c>
      <c r="AE60">
        <v>2.8</v>
      </c>
      <c r="AF60" t="s">
        <v>230</v>
      </c>
      <c r="AG60" s="1">
        <v>270400</v>
      </c>
      <c r="AH60" s="36">
        <v>3005</v>
      </c>
      <c r="AI60">
        <v>100</v>
      </c>
      <c r="AJ60" s="1">
        <v>3001</v>
      </c>
      <c r="AK60" s="36">
        <v>8100</v>
      </c>
      <c r="AL60" s="36">
        <v>0.64583333333333337</v>
      </c>
      <c r="AM60" s="3">
        <v>46157</v>
      </c>
      <c r="AN60" t="s">
        <v>298</v>
      </c>
      <c r="AO60" t="s">
        <v>434</v>
      </c>
      <c r="AQ60" t="str">
        <f t="shared" si="0"/>
        <v/>
      </c>
      <c r="AR60" s="73"/>
      <c r="AU60" s="66"/>
      <c r="AV60" s="66"/>
    </row>
    <row r="61" spans="1:53">
      <c r="A61" s="8">
        <v>46169</v>
      </c>
      <c r="B61" s="3"/>
      <c r="C61" s="66">
        <v>-4.3E-3</v>
      </c>
      <c r="D61" s="1">
        <v>65040</v>
      </c>
      <c r="E61" s="6">
        <v>-0.15</v>
      </c>
      <c r="F61" s="69">
        <v>7203</v>
      </c>
      <c r="G61" t="s">
        <v>82</v>
      </c>
      <c r="H61">
        <v>0</v>
      </c>
      <c r="I61" t="s">
        <v>288</v>
      </c>
      <c r="J61" t="s">
        <v>289</v>
      </c>
      <c r="K61" t="s">
        <v>290</v>
      </c>
      <c r="L61" s="36">
        <v>3008</v>
      </c>
      <c r="M61">
        <v>-14</v>
      </c>
      <c r="N61" s="66">
        <v>-4.5999999999999999E-3</v>
      </c>
      <c r="O61" s="36">
        <v>3022</v>
      </c>
      <c r="P61" s="66">
        <v>-4.5999999999999999E-3</v>
      </c>
      <c r="Q61" s="36">
        <v>3016</v>
      </c>
      <c r="R61" s="36">
        <v>3039</v>
      </c>
      <c r="S61" s="36">
        <v>2998.5</v>
      </c>
      <c r="T61" s="66">
        <v>-2.5999999999999999E-3</v>
      </c>
      <c r="U61" s="66">
        <v>5.9999999999999995E-4</v>
      </c>
      <c r="V61" s="66">
        <v>-1.0200000000000001E-2</v>
      </c>
      <c r="W61" s="66">
        <v>3.0999999999999999E-3</v>
      </c>
      <c r="X61" s="1">
        <v>17980500</v>
      </c>
      <c r="Y61" s="1">
        <v>54127936</v>
      </c>
      <c r="Z61" s="1">
        <v>47511322</v>
      </c>
      <c r="AA61" s="2" t="s">
        <v>435</v>
      </c>
      <c r="AB61" s="1" t="s">
        <v>436</v>
      </c>
      <c r="AC61" s="1">
        <v>11.87</v>
      </c>
      <c r="AD61">
        <v>0.98</v>
      </c>
      <c r="AE61">
        <v>3.32</v>
      </c>
      <c r="AF61" t="s">
        <v>230</v>
      </c>
      <c r="AG61" s="1">
        <v>912700</v>
      </c>
      <c r="AH61" s="36">
        <v>3009</v>
      </c>
      <c r="AI61" s="1">
        <v>14900</v>
      </c>
      <c r="AJ61" s="1">
        <v>3005</v>
      </c>
      <c r="AK61" s="36">
        <v>1900</v>
      </c>
      <c r="AL61" s="36">
        <v>0.64583333333333337</v>
      </c>
      <c r="AM61" s="3">
        <v>46150</v>
      </c>
      <c r="AN61" t="s">
        <v>298</v>
      </c>
      <c r="AO61" t="s">
        <v>437</v>
      </c>
      <c r="AQ61" t="str">
        <f t="shared" si="0"/>
        <v/>
      </c>
      <c r="AR61" s="73"/>
      <c r="AU61" s="66"/>
      <c r="AV61" s="66"/>
    </row>
    <row r="62" spans="1:53">
      <c r="A62" s="8">
        <v>46169</v>
      </c>
      <c r="B62" s="3"/>
      <c r="C62" s="66">
        <v>-4.3E-3</v>
      </c>
      <c r="D62" s="1">
        <v>65040</v>
      </c>
      <c r="E62" s="6">
        <v>-0.15</v>
      </c>
      <c r="F62" s="69">
        <v>7213</v>
      </c>
      <c r="G62" t="s">
        <v>83</v>
      </c>
      <c r="H62">
        <v>0</v>
      </c>
      <c r="I62" t="s">
        <v>314</v>
      </c>
      <c r="J62" t="s">
        <v>289</v>
      </c>
      <c r="K62" t="s">
        <v>295</v>
      </c>
      <c r="L62">
        <v>579</v>
      </c>
      <c r="M62">
        <v>-55</v>
      </c>
      <c r="N62" s="66">
        <v>-8.6800000000000002E-2</v>
      </c>
      <c r="O62">
        <v>634</v>
      </c>
      <c r="P62" s="66">
        <v>-8.6699999999999999E-2</v>
      </c>
      <c r="Q62">
        <v>640</v>
      </c>
      <c r="R62">
        <v>643</v>
      </c>
      <c r="S62">
        <v>574</v>
      </c>
      <c r="T62" s="66">
        <v>-9.5299999999999996E-2</v>
      </c>
      <c r="U62" s="66">
        <v>-8.5000000000000006E-3</v>
      </c>
      <c r="V62" s="66">
        <v>-9.9500000000000005E-2</v>
      </c>
      <c r="W62" s="66">
        <v>8.6999999999999994E-3</v>
      </c>
      <c r="X62" s="1">
        <v>115300</v>
      </c>
      <c r="Y62" s="1">
        <v>68987</v>
      </c>
      <c r="Z62" s="1">
        <v>9201</v>
      </c>
      <c r="AA62" s="2" t="s">
        <v>438</v>
      </c>
      <c r="AB62" s="1" t="s">
        <v>439</v>
      </c>
      <c r="AC62" s="1">
        <v>6.89</v>
      </c>
      <c r="AD62">
        <v>0.81</v>
      </c>
      <c r="AE62">
        <v>4.49</v>
      </c>
      <c r="AF62">
        <v>0.4</v>
      </c>
      <c r="AG62" s="1">
        <v>1000</v>
      </c>
      <c r="AH62">
        <v>588</v>
      </c>
      <c r="AI62">
        <v>400</v>
      </c>
      <c r="AJ62" s="1">
        <v>579</v>
      </c>
      <c r="AK62" s="1">
        <v>2100</v>
      </c>
      <c r="AL62" s="2">
        <v>0.64583333333333337</v>
      </c>
      <c r="AM62" s="3">
        <v>46153</v>
      </c>
      <c r="AN62" t="s">
        <v>298</v>
      </c>
      <c r="AO62" t="s">
        <v>437</v>
      </c>
      <c r="AQ62" t="str">
        <f t="shared" si="0"/>
        <v/>
      </c>
      <c r="AR62" s="73"/>
      <c r="AU62" s="66"/>
      <c r="AV62" s="66"/>
    </row>
    <row r="63" spans="1:53">
      <c r="A63" s="8">
        <v>46169</v>
      </c>
      <c r="B63" s="3"/>
      <c r="C63" s="66">
        <v>-4.3E-3</v>
      </c>
      <c r="D63" s="1">
        <v>65040</v>
      </c>
      <c r="E63" s="6">
        <v>-0.15</v>
      </c>
      <c r="F63" s="69">
        <v>7220</v>
      </c>
      <c r="G63" t="s">
        <v>84</v>
      </c>
      <c r="H63">
        <v>0</v>
      </c>
      <c r="I63" t="s">
        <v>288</v>
      </c>
      <c r="J63" t="s">
        <v>289</v>
      </c>
      <c r="K63" t="s">
        <v>290</v>
      </c>
      <c r="L63" s="36">
        <v>7500</v>
      </c>
      <c r="M63">
        <v>680</v>
      </c>
      <c r="N63" s="66">
        <v>9.9699999999999997E-2</v>
      </c>
      <c r="O63" s="36">
        <v>6820</v>
      </c>
      <c r="P63" s="66">
        <v>9.9699999999999997E-2</v>
      </c>
      <c r="Q63" s="36">
        <v>6950</v>
      </c>
      <c r="R63" s="36">
        <v>7730</v>
      </c>
      <c r="S63" s="36">
        <v>6820</v>
      </c>
      <c r="T63" s="66">
        <v>7.9100000000000004E-2</v>
      </c>
      <c r="U63" s="66">
        <v>2.4500000000000001E-2</v>
      </c>
      <c r="V63" s="66">
        <v>-2.9700000000000001E-2</v>
      </c>
      <c r="W63" s="66">
        <v>9.9699999999999997E-2</v>
      </c>
      <c r="X63" s="1">
        <v>4072200</v>
      </c>
      <c r="Y63" s="1">
        <v>30093438</v>
      </c>
      <c r="Z63" s="1">
        <v>491863</v>
      </c>
      <c r="AA63" s="2" t="s">
        <v>440</v>
      </c>
      <c r="AB63" s="1" t="s">
        <v>441</v>
      </c>
      <c r="AC63" s="1">
        <v>75.599999999999994</v>
      </c>
      <c r="AD63">
        <v>4.0199999999999996</v>
      </c>
      <c r="AE63">
        <v>0.53</v>
      </c>
      <c r="AF63" t="s">
        <v>230</v>
      </c>
      <c r="AG63" s="1">
        <v>3100</v>
      </c>
      <c r="AH63" s="36">
        <v>7530</v>
      </c>
      <c r="AI63" s="1">
        <v>4000</v>
      </c>
      <c r="AJ63" s="1">
        <v>7470</v>
      </c>
      <c r="AK63" s="36">
        <v>100</v>
      </c>
      <c r="AL63" s="36">
        <v>0.64583333333333337</v>
      </c>
      <c r="AM63" s="3">
        <v>46154</v>
      </c>
      <c r="AN63" t="s">
        <v>298</v>
      </c>
      <c r="AO63" t="s">
        <v>437</v>
      </c>
      <c r="AQ63" t="str">
        <f t="shared" si="0"/>
        <v/>
      </c>
      <c r="AR63" s="73"/>
      <c r="AU63" s="66"/>
      <c r="AV63" s="66"/>
    </row>
    <row r="64" spans="1:53">
      <c r="A64" s="8">
        <v>46169</v>
      </c>
      <c r="B64" s="3"/>
      <c r="C64" s="66">
        <v>-4.3E-3</v>
      </c>
      <c r="D64" s="1">
        <v>65040</v>
      </c>
      <c r="E64" s="6">
        <v>-0.15</v>
      </c>
      <c r="F64" s="69">
        <v>7269</v>
      </c>
      <c r="G64" t="s">
        <v>85</v>
      </c>
      <c r="H64">
        <v>0</v>
      </c>
      <c r="I64" t="s">
        <v>288</v>
      </c>
      <c r="J64" t="s">
        <v>289</v>
      </c>
      <c r="K64" t="s">
        <v>290</v>
      </c>
      <c r="L64" s="36">
        <v>1914.5</v>
      </c>
      <c r="M64">
        <v>-6.5</v>
      </c>
      <c r="N64" s="66">
        <v>-3.3999999999999998E-3</v>
      </c>
      <c r="O64" s="36">
        <v>1921</v>
      </c>
      <c r="P64" s="66">
        <v>-3.3E-3</v>
      </c>
      <c r="Q64" s="36">
        <v>1934</v>
      </c>
      <c r="R64" s="36">
        <v>1964.5</v>
      </c>
      <c r="S64" s="36">
        <v>1903.5</v>
      </c>
      <c r="T64" s="66">
        <v>-0.01</v>
      </c>
      <c r="U64" s="66">
        <v>-2.3E-3</v>
      </c>
      <c r="V64" s="66">
        <v>-2.5399999999999999E-2</v>
      </c>
      <c r="W64" s="66">
        <v>5.7000000000000002E-3</v>
      </c>
      <c r="X64" s="1">
        <v>7352400</v>
      </c>
      <c r="Y64" s="1">
        <v>14143845</v>
      </c>
      <c r="Z64" s="1">
        <v>3761200</v>
      </c>
      <c r="AA64" s="2" t="s">
        <v>442</v>
      </c>
      <c r="AB64" s="1" t="s">
        <v>443</v>
      </c>
      <c r="AC64" s="1">
        <v>9.7100000000000009</v>
      </c>
      <c r="AD64">
        <v>1.0900000000000001</v>
      </c>
      <c r="AE64">
        <v>2.66</v>
      </c>
      <c r="AF64" t="s">
        <v>230</v>
      </c>
      <c r="AG64" s="1">
        <v>4129800</v>
      </c>
      <c r="AH64" s="36">
        <v>1916.5</v>
      </c>
      <c r="AI64" s="1">
        <v>20900</v>
      </c>
      <c r="AJ64" s="1">
        <v>1911.5</v>
      </c>
      <c r="AK64" s="36">
        <v>800</v>
      </c>
      <c r="AL64" s="36">
        <v>0.64583333333333337</v>
      </c>
      <c r="AM64" s="3">
        <v>46156</v>
      </c>
      <c r="AN64" t="s">
        <v>298</v>
      </c>
      <c r="AO64" t="s">
        <v>437</v>
      </c>
      <c r="AQ64" t="str">
        <f t="shared" si="0"/>
        <v/>
      </c>
      <c r="AR64" s="73"/>
      <c r="AU64" s="66"/>
      <c r="AV64" s="66"/>
    </row>
    <row r="65" spans="1:48">
      <c r="A65" s="8">
        <v>46169</v>
      </c>
      <c r="B65" s="3"/>
      <c r="C65" s="66">
        <v>-4.3E-3</v>
      </c>
      <c r="D65" s="1">
        <v>65040</v>
      </c>
      <c r="E65" s="6">
        <v>-0.15</v>
      </c>
      <c r="F65" s="69">
        <v>7272</v>
      </c>
      <c r="G65" t="s">
        <v>86</v>
      </c>
      <c r="H65">
        <v>0</v>
      </c>
      <c r="I65" t="s">
        <v>288</v>
      </c>
      <c r="J65" t="s">
        <v>289</v>
      </c>
      <c r="K65" t="s">
        <v>290</v>
      </c>
      <c r="L65" s="36">
        <v>1247</v>
      </c>
      <c r="M65">
        <v>21</v>
      </c>
      <c r="N65" s="66">
        <v>1.7100000000000001E-2</v>
      </c>
      <c r="O65" s="36">
        <v>1226</v>
      </c>
      <c r="P65" s="66">
        <v>1.7100000000000001E-2</v>
      </c>
      <c r="Q65" s="36">
        <v>1228</v>
      </c>
      <c r="R65" s="36">
        <v>1250.5</v>
      </c>
      <c r="S65" s="36">
        <v>1217.5</v>
      </c>
      <c r="T65" s="66">
        <v>1.54E-2</v>
      </c>
      <c r="U65" s="66">
        <v>8.8000000000000005E-3</v>
      </c>
      <c r="V65" s="66">
        <v>-2.7000000000000001E-3</v>
      </c>
      <c r="W65" s="66">
        <v>2.4199999999999999E-2</v>
      </c>
      <c r="X65" s="1">
        <v>7542500</v>
      </c>
      <c r="Y65" s="1">
        <v>9345345</v>
      </c>
      <c r="Z65" s="1">
        <v>1269602</v>
      </c>
      <c r="AA65" s="2" t="s">
        <v>444</v>
      </c>
      <c r="AB65" s="1" t="s">
        <v>445</v>
      </c>
      <c r="AC65" s="1">
        <v>9.82</v>
      </c>
      <c r="AD65">
        <v>1.06</v>
      </c>
      <c r="AE65">
        <v>4.01</v>
      </c>
      <c r="AF65" t="s">
        <v>230</v>
      </c>
      <c r="AG65" s="1">
        <v>554100</v>
      </c>
      <c r="AH65" s="36">
        <v>1247.5</v>
      </c>
      <c r="AI65" s="1">
        <v>200</v>
      </c>
      <c r="AJ65" s="1">
        <v>1246</v>
      </c>
      <c r="AK65" s="36">
        <v>900</v>
      </c>
      <c r="AL65" s="36">
        <v>0.64583333333333337</v>
      </c>
      <c r="AM65" s="3">
        <v>46157</v>
      </c>
      <c r="AN65" t="s">
        <v>293</v>
      </c>
      <c r="AO65" t="s">
        <v>437</v>
      </c>
      <c r="AQ65" t="str">
        <f t="shared" si="0"/>
        <v/>
      </c>
      <c r="AR65" s="73"/>
      <c r="AU65" s="66"/>
      <c r="AV65" s="66"/>
    </row>
    <row r="66" spans="1:48">
      <c r="A66" s="8">
        <v>46169</v>
      </c>
      <c r="B66" s="3"/>
      <c r="C66" s="66">
        <v>-4.3E-3</v>
      </c>
      <c r="D66" s="1">
        <v>65040</v>
      </c>
      <c r="E66" s="6">
        <v>-0.15</v>
      </c>
      <c r="F66" s="69">
        <v>7376</v>
      </c>
      <c r="G66" t="s">
        <v>87</v>
      </c>
      <c r="H66">
        <v>0</v>
      </c>
      <c r="I66" t="s">
        <v>347</v>
      </c>
      <c r="J66" t="s">
        <v>323</v>
      </c>
      <c r="K66" t="s">
        <v>295</v>
      </c>
      <c r="L66" s="36">
        <v>1191</v>
      </c>
      <c r="M66">
        <v>-54</v>
      </c>
      <c r="N66" s="66">
        <v>-4.3400000000000001E-2</v>
      </c>
      <c r="O66" s="36">
        <v>1245</v>
      </c>
      <c r="P66" s="66">
        <v>-4.3299999999999998E-2</v>
      </c>
      <c r="Q66" s="36">
        <v>1243</v>
      </c>
      <c r="R66" s="36">
        <v>1270</v>
      </c>
      <c r="S66" s="36">
        <v>1160</v>
      </c>
      <c r="T66" s="66">
        <v>-4.1799999999999997E-2</v>
      </c>
      <c r="U66" s="66">
        <v>-3.0099999999999998E-2</v>
      </c>
      <c r="V66" s="66">
        <v>-6.2199999999999998E-2</v>
      </c>
      <c r="W66" s="66">
        <v>2.6700000000000002E-2</v>
      </c>
      <c r="X66" s="1">
        <v>58900</v>
      </c>
      <c r="Y66" s="1">
        <v>72341</v>
      </c>
      <c r="Z66" s="1">
        <v>5072</v>
      </c>
      <c r="AA66" s="2" t="s">
        <v>446</v>
      </c>
      <c r="AB66" s="1" t="s">
        <v>447</v>
      </c>
      <c r="AC66" s="1">
        <v>0</v>
      </c>
      <c r="AD66">
        <v>4.74</v>
      </c>
      <c r="AE66">
        <v>0</v>
      </c>
      <c r="AF66">
        <v>0.7</v>
      </c>
      <c r="AG66">
        <v>500</v>
      </c>
      <c r="AH66" s="36">
        <v>1215</v>
      </c>
      <c r="AI66">
        <v>100</v>
      </c>
      <c r="AJ66" s="36">
        <v>1190</v>
      </c>
      <c r="AK66" s="36">
        <v>100</v>
      </c>
      <c r="AL66" s="36">
        <v>0.64583333333333337</v>
      </c>
      <c r="AM66" s="3">
        <v>46157</v>
      </c>
      <c r="AN66" t="s">
        <v>448</v>
      </c>
      <c r="AO66" t="s">
        <v>313</v>
      </c>
      <c r="AQ66" t="str">
        <f t="shared" si="0"/>
        <v/>
      </c>
      <c r="AR66" s="73"/>
      <c r="AU66" s="66"/>
      <c r="AV66" s="66"/>
    </row>
    <row r="67" spans="1:48">
      <c r="A67" s="8">
        <v>46169</v>
      </c>
      <c r="B67" s="3"/>
      <c r="C67" s="66">
        <v>-4.3E-3</v>
      </c>
      <c r="D67" s="1">
        <v>65040</v>
      </c>
      <c r="E67" s="6">
        <v>-0.15</v>
      </c>
      <c r="F67" s="69">
        <v>7525</v>
      </c>
      <c r="G67" t="s">
        <v>88</v>
      </c>
      <c r="H67">
        <v>0</v>
      </c>
      <c r="I67" t="s">
        <v>288</v>
      </c>
      <c r="J67" t="s">
        <v>289</v>
      </c>
      <c r="K67" t="s">
        <v>295</v>
      </c>
      <c r="L67" s="36">
        <v>3530</v>
      </c>
      <c r="M67">
        <v>120</v>
      </c>
      <c r="N67" s="66">
        <v>3.5200000000000002E-2</v>
      </c>
      <c r="O67" s="36">
        <v>3410</v>
      </c>
      <c r="P67" s="66">
        <v>3.5099999999999999E-2</v>
      </c>
      <c r="Q67" s="36">
        <v>3430</v>
      </c>
      <c r="R67" s="36">
        <v>3535</v>
      </c>
      <c r="S67" s="36">
        <v>3430</v>
      </c>
      <c r="T67" s="66">
        <v>2.9100000000000001E-2</v>
      </c>
      <c r="U67" s="66">
        <v>2.46E-2</v>
      </c>
      <c r="V67" s="66">
        <v>-1.4E-3</v>
      </c>
      <c r="W67" s="66">
        <v>2.9100000000000001E-2</v>
      </c>
      <c r="X67" s="1">
        <v>14100</v>
      </c>
      <c r="Y67" s="1">
        <v>49181</v>
      </c>
      <c r="Z67" s="1">
        <v>30499</v>
      </c>
      <c r="AA67" s="2" t="s">
        <v>449</v>
      </c>
      <c r="AB67" s="1" t="s">
        <v>450</v>
      </c>
      <c r="AC67" s="1">
        <v>9.5299999999999994</v>
      </c>
      <c r="AD67">
        <v>0.99</v>
      </c>
      <c r="AE67">
        <v>4.59</v>
      </c>
      <c r="AF67" t="s">
        <v>230</v>
      </c>
      <c r="AG67" s="1">
        <v>6300</v>
      </c>
      <c r="AH67" s="36">
        <v>3535</v>
      </c>
      <c r="AI67">
        <v>100</v>
      </c>
      <c r="AJ67" s="1">
        <v>3515</v>
      </c>
      <c r="AK67" s="36">
        <v>1200</v>
      </c>
      <c r="AL67" s="36">
        <v>0.64583333333333337</v>
      </c>
      <c r="AM67" s="3">
        <v>46157</v>
      </c>
      <c r="AN67" t="s">
        <v>298</v>
      </c>
      <c r="AO67" t="s">
        <v>322</v>
      </c>
      <c r="AQ67" t="str">
        <f t="shared" ref="AQ67:AQ130" si="1">IF(AP67="","",ROUND((L67-AP67)/AP67,4))</f>
        <v/>
      </c>
      <c r="AR67" s="73"/>
      <c r="AU67" s="66"/>
      <c r="AV67" s="66"/>
    </row>
    <row r="68" spans="1:48">
      <c r="A68" s="8">
        <v>46169</v>
      </c>
      <c r="B68" s="3"/>
      <c r="C68" s="66">
        <v>-4.3E-3</v>
      </c>
      <c r="D68" s="1">
        <v>65040</v>
      </c>
      <c r="E68" s="6">
        <v>-0.15</v>
      </c>
      <c r="F68" s="69">
        <v>7729</v>
      </c>
      <c r="G68" t="s">
        <v>89</v>
      </c>
      <c r="H68">
        <v>0</v>
      </c>
      <c r="I68" t="s">
        <v>288</v>
      </c>
      <c r="J68" t="s">
        <v>289</v>
      </c>
      <c r="K68" t="s">
        <v>295</v>
      </c>
      <c r="L68" s="36">
        <v>17705</v>
      </c>
      <c r="M68">
        <v>260</v>
      </c>
      <c r="N68" s="66">
        <v>1.49E-2</v>
      </c>
      <c r="O68" s="36">
        <v>17445</v>
      </c>
      <c r="P68" s="66">
        <v>1.49E-2</v>
      </c>
      <c r="Q68" s="36">
        <v>17795</v>
      </c>
      <c r="R68" s="36">
        <v>18310</v>
      </c>
      <c r="S68" s="36">
        <v>17665</v>
      </c>
      <c r="T68" s="66">
        <v>-5.0000000000000001E-3</v>
      </c>
      <c r="U68" s="66">
        <v>-2.4500000000000001E-2</v>
      </c>
      <c r="V68" s="66">
        <v>-3.3000000000000002E-2</v>
      </c>
      <c r="W68" s="66">
        <v>2.2000000000000001E-3</v>
      </c>
      <c r="X68" s="1">
        <v>318800</v>
      </c>
      <c r="Y68" s="1">
        <v>5711375</v>
      </c>
      <c r="Z68" s="1">
        <v>748618</v>
      </c>
      <c r="AA68" s="2" t="s">
        <v>451</v>
      </c>
      <c r="AB68" s="1" t="s">
        <v>452</v>
      </c>
      <c r="AC68" s="1">
        <v>25.66</v>
      </c>
      <c r="AD68">
        <v>3.76</v>
      </c>
      <c r="AE68">
        <v>1.56</v>
      </c>
      <c r="AF68" t="s">
        <v>230</v>
      </c>
      <c r="AG68" s="1">
        <v>6400</v>
      </c>
      <c r="AH68" s="36">
        <v>17815</v>
      </c>
      <c r="AI68">
        <v>200</v>
      </c>
      <c r="AJ68" s="1">
        <v>17705</v>
      </c>
      <c r="AK68" s="36">
        <v>900</v>
      </c>
      <c r="AL68" s="36">
        <v>0.64583333333333337</v>
      </c>
      <c r="AM68" s="3">
        <v>46155</v>
      </c>
      <c r="AN68" t="s">
        <v>298</v>
      </c>
      <c r="AO68" t="s">
        <v>453</v>
      </c>
      <c r="AQ68" t="str">
        <f t="shared" si="1"/>
        <v/>
      </c>
      <c r="AR68" s="73"/>
      <c r="AU68" s="66"/>
      <c r="AV68" s="66"/>
    </row>
    <row r="69" spans="1:48">
      <c r="A69" s="8">
        <v>46169</v>
      </c>
      <c r="B69" s="3"/>
      <c r="C69" s="66">
        <v>-4.3E-3</v>
      </c>
      <c r="D69" s="1">
        <v>65040</v>
      </c>
      <c r="E69" s="6">
        <v>-0.15</v>
      </c>
      <c r="F69" s="69">
        <v>7921</v>
      </c>
      <c r="G69" t="s">
        <v>90</v>
      </c>
      <c r="H69">
        <v>0</v>
      </c>
      <c r="I69" t="s">
        <v>288</v>
      </c>
      <c r="J69" t="s">
        <v>289</v>
      </c>
      <c r="K69" t="s">
        <v>290</v>
      </c>
      <c r="L69" s="36">
        <v>3120</v>
      </c>
      <c r="M69">
        <v>25</v>
      </c>
      <c r="N69" s="66">
        <v>8.0999999999999996E-3</v>
      </c>
      <c r="O69" s="36">
        <v>3095</v>
      </c>
      <c r="P69" s="66">
        <v>8.0000000000000002E-3</v>
      </c>
      <c r="Q69" s="36">
        <v>3095</v>
      </c>
      <c r="R69" s="36">
        <v>3140</v>
      </c>
      <c r="S69" s="36">
        <v>3085</v>
      </c>
      <c r="T69" s="66">
        <v>8.0000000000000002E-3</v>
      </c>
      <c r="U69" s="66">
        <v>6.4000000000000003E-3</v>
      </c>
      <c r="V69" s="66">
        <v>-6.3E-3</v>
      </c>
      <c r="W69" s="66">
        <v>1.1299999999999999E-2</v>
      </c>
      <c r="X69" s="1">
        <v>84900</v>
      </c>
      <c r="Y69" s="1">
        <v>263439</v>
      </c>
      <c r="Z69" s="1">
        <v>41038</v>
      </c>
      <c r="AA69" s="2" t="s">
        <v>454</v>
      </c>
      <c r="AB69" s="1" t="s">
        <v>455</v>
      </c>
      <c r="AC69" s="1">
        <v>13.88</v>
      </c>
      <c r="AD69">
        <v>1.3</v>
      </c>
      <c r="AE69">
        <v>3.85</v>
      </c>
      <c r="AF69" t="s">
        <v>230</v>
      </c>
      <c r="AG69">
        <v>0</v>
      </c>
      <c r="AH69" s="36">
        <v>3125</v>
      </c>
      <c r="AI69" s="1">
        <v>1000</v>
      </c>
      <c r="AJ69" s="1">
        <v>3090</v>
      </c>
      <c r="AK69" s="36">
        <v>500</v>
      </c>
      <c r="AL69" s="36">
        <v>0.64583333333333337</v>
      </c>
      <c r="AN69" t="s">
        <v>326</v>
      </c>
      <c r="AO69" t="s">
        <v>456</v>
      </c>
      <c r="AQ69" t="str">
        <f t="shared" si="1"/>
        <v/>
      </c>
      <c r="AR69" s="73"/>
      <c r="AU69" s="66"/>
      <c r="AV69" s="66"/>
    </row>
    <row r="70" spans="1:48">
      <c r="A70" s="8">
        <v>46169</v>
      </c>
      <c r="B70" s="3"/>
      <c r="C70" s="66">
        <v>-4.3E-3</v>
      </c>
      <c r="D70" s="1">
        <v>65040</v>
      </c>
      <c r="E70" s="6">
        <v>-0.15</v>
      </c>
      <c r="F70" s="69">
        <v>8031</v>
      </c>
      <c r="G70" t="s">
        <v>91</v>
      </c>
      <c r="H70">
        <v>0</v>
      </c>
      <c r="I70" t="s">
        <v>288</v>
      </c>
      <c r="J70" t="s">
        <v>289</v>
      </c>
      <c r="K70" t="s">
        <v>290</v>
      </c>
      <c r="L70" s="36">
        <v>5359</v>
      </c>
      <c r="M70">
        <v>-22</v>
      </c>
      <c r="N70" s="66">
        <v>-4.1000000000000003E-3</v>
      </c>
      <c r="O70" s="36">
        <v>5381</v>
      </c>
      <c r="P70" s="66">
        <v>-4.0000000000000001E-3</v>
      </c>
      <c r="Q70" s="36">
        <v>5432</v>
      </c>
      <c r="R70" s="36">
        <v>5464</v>
      </c>
      <c r="S70" s="36">
        <v>5303</v>
      </c>
      <c r="T70" s="66">
        <v>-1.34E-2</v>
      </c>
      <c r="U70" s="66">
        <v>6.4999999999999997E-3</v>
      </c>
      <c r="V70" s="66">
        <v>-1.9199999999999998E-2</v>
      </c>
      <c r="W70" s="66">
        <v>1.0500000000000001E-2</v>
      </c>
      <c r="X70" s="1">
        <v>5963000</v>
      </c>
      <c r="Y70" s="1">
        <v>31951594</v>
      </c>
      <c r="Z70" s="1">
        <v>15351748</v>
      </c>
      <c r="AA70" s="2" t="s">
        <v>457</v>
      </c>
      <c r="AB70" s="1" t="s">
        <v>458</v>
      </c>
      <c r="AC70" s="1">
        <v>16.5</v>
      </c>
      <c r="AD70">
        <v>1.73</v>
      </c>
      <c r="AE70">
        <v>2.61</v>
      </c>
      <c r="AF70" t="s">
        <v>230</v>
      </c>
      <c r="AG70" s="1">
        <v>200400</v>
      </c>
      <c r="AH70" s="36">
        <v>5360</v>
      </c>
      <c r="AI70" s="1">
        <v>1400</v>
      </c>
      <c r="AJ70" s="1">
        <v>5352</v>
      </c>
      <c r="AK70" s="36">
        <v>200</v>
      </c>
      <c r="AL70" s="36">
        <v>0.64583333333333337</v>
      </c>
      <c r="AM70" s="3">
        <v>46143</v>
      </c>
      <c r="AN70" t="s">
        <v>298</v>
      </c>
      <c r="AO70" t="s">
        <v>322</v>
      </c>
      <c r="AQ70" t="str">
        <f t="shared" si="1"/>
        <v/>
      </c>
      <c r="AR70" s="73"/>
      <c r="AU70" s="66"/>
      <c r="AV70" s="66"/>
    </row>
    <row r="71" spans="1:48">
      <c r="A71" s="8">
        <v>46169</v>
      </c>
      <c r="B71" s="3"/>
      <c r="C71" s="66">
        <v>-4.3E-3</v>
      </c>
      <c r="D71" s="1">
        <v>65040</v>
      </c>
      <c r="E71" s="6">
        <v>-0.15</v>
      </c>
      <c r="F71" s="69">
        <v>8058</v>
      </c>
      <c r="G71" t="s">
        <v>92</v>
      </c>
      <c r="H71">
        <v>0</v>
      </c>
      <c r="I71" t="s">
        <v>288</v>
      </c>
      <c r="J71" t="s">
        <v>289</v>
      </c>
      <c r="K71" t="s">
        <v>290</v>
      </c>
      <c r="L71" s="36">
        <v>5124</v>
      </c>
      <c r="M71">
        <v>-62</v>
      </c>
      <c r="N71" s="66">
        <v>-1.2E-2</v>
      </c>
      <c r="O71" s="36">
        <v>5186</v>
      </c>
      <c r="P71" s="66">
        <v>-1.1900000000000001E-2</v>
      </c>
      <c r="Q71" s="36">
        <v>5182</v>
      </c>
      <c r="R71" s="36">
        <v>5217</v>
      </c>
      <c r="S71" s="36">
        <v>5093</v>
      </c>
      <c r="T71" s="66">
        <v>-1.11E-2</v>
      </c>
      <c r="U71" s="66">
        <v>1E-4</v>
      </c>
      <c r="V71" s="66">
        <v>-1.78E-2</v>
      </c>
      <c r="W71" s="66">
        <v>6.0000000000000001E-3</v>
      </c>
      <c r="X71" s="1">
        <v>10092200</v>
      </c>
      <c r="Y71" s="1">
        <v>51765653</v>
      </c>
      <c r="Z71" s="1">
        <v>19012749</v>
      </c>
      <c r="AA71" s="2" t="s">
        <v>459</v>
      </c>
      <c r="AB71" s="1" t="s">
        <v>460</v>
      </c>
      <c r="AC71" s="1">
        <v>17.05</v>
      </c>
      <c r="AD71">
        <v>1.98</v>
      </c>
      <c r="AE71">
        <v>2.44</v>
      </c>
      <c r="AF71" t="s">
        <v>230</v>
      </c>
      <c r="AG71" s="1">
        <v>514000</v>
      </c>
      <c r="AH71" s="36">
        <v>5125</v>
      </c>
      <c r="AI71" s="1">
        <v>1800</v>
      </c>
      <c r="AJ71" s="1">
        <v>5120</v>
      </c>
      <c r="AK71" s="36">
        <v>100</v>
      </c>
      <c r="AL71" s="36">
        <v>0.64583333333333337</v>
      </c>
      <c r="AM71" s="3">
        <v>46143</v>
      </c>
      <c r="AN71" t="s">
        <v>298</v>
      </c>
      <c r="AO71" t="s">
        <v>322</v>
      </c>
      <c r="AQ71" t="str">
        <f t="shared" si="1"/>
        <v/>
      </c>
      <c r="AR71" s="73"/>
      <c r="AU71" s="66"/>
      <c r="AV71" s="66"/>
    </row>
    <row r="72" spans="1:48">
      <c r="A72" s="8">
        <v>46169</v>
      </c>
      <c r="B72" s="3"/>
      <c r="C72" s="66">
        <v>-4.3E-3</v>
      </c>
      <c r="D72" s="1">
        <v>65040</v>
      </c>
      <c r="E72" s="6">
        <v>-0.15</v>
      </c>
      <c r="F72" s="69">
        <v>8233</v>
      </c>
      <c r="G72" t="s">
        <v>93</v>
      </c>
      <c r="H72">
        <v>0</v>
      </c>
      <c r="I72" t="s">
        <v>288</v>
      </c>
      <c r="J72" t="s">
        <v>289</v>
      </c>
      <c r="K72" t="s">
        <v>295</v>
      </c>
      <c r="L72" s="36">
        <v>1986.5</v>
      </c>
      <c r="M72">
        <v>31</v>
      </c>
      <c r="N72" s="66">
        <v>1.5900000000000001E-2</v>
      </c>
      <c r="O72" s="36">
        <v>1955.5</v>
      </c>
      <c r="P72" s="66">
        <v>1.5800000000000002E-2</v>
      </c>
      <c r="Q72" s="36">
        <v>1956</v>
      </c>
      <c r="R72" s="36">
        <v>1990</v>
      </c>
      <c r="S72" s="36">
        <v>1950</v>
      </c>
      <c r="T72" s="66">
        <v>1.55E-2</v>
      </c>
      <c r="U72" s="66">
        <v>9.4000000000000004E-3</v>
      </c>
      <c r="V72" s="66">
        <v>-1.6999999999999999E-3</v>
      </c>
      <c r="W72" s="66">
        <v>1.8700000000000001E-2</v>
      </c>
      <c r="X72" s="1">
        <v>1141800</v>
      </c>
      <c r="Y72" s="1">
        <v>2257636</v>
      </c>
      <c r="Z72" s="1">
        <v>606297</v>
      </c>
      <c r="AA72" s="2" t="s">
        <v>461</v>
      </c>
      <c r="AB72" s="1" t="s">
        <v>462</v>
      </c>
      <c r="AC72" s="1">
        <v>15.31</v>
      </c>
      <c r="AD72">
        <v>1.29</v>
      </c>
      <c r="AE72">
        <v>2.0099999999999998</v>
      </c>
      <c r="AF72" t="s">
        <v>230</v>
      </c>
      <c r="AG72" s="1">
        <v>72900</v>
      </c>
      <c r="AH72" s="36">
        <v>1987</v>
      </c>
      <c r="AI72">
        <v>100</v>
      </c>
      <c r="AJ72" s="1">
        <v>1984</v>
      </c>
      <c r="AK72" s="36">
        <v>4600</v>
      </c>
      <c r="AL72" s="36">
        <v>0.64583333333333337</v>
      </c>
      <c r="AN72" t="s">
        <v>463</v>
      </c>
      <c r="AO72" t="s">
        <v>327</v>
      </c>
      <c r="AQ72" t="str">
        <f t="shared" si="1"/>
        <v/>
      </c>
      <c r="AR72" s="73"/>
      <c r="AU72" s="66"/>
      <c r="AV72" s="66"/>
    </row>
    <row r="73" spans="1:48">
      <c r="A73" s="8">
        <v>46169</v>
      </c>
      <c r="B73" s="3"/>
      <c r="C73" s="66">
        <v>-4.3E-3</v>
      </c>
      <c r="D73" s="1">
        <v>65040</v>
      </c>
      <c r="E73" s="6">
        <v>-0.15</v>
      </c>
      <c r="F73" s="69">
        <v>8304</v>
      </c>
      <c r="G73" t="s">
        <v>94</v>
      </c>
      <c r="H73">
        <v>0</v>
      </c>
      <c r="I73" t="s">
        <v>288</v>
      </c>
      <c r="J73" t="s">
        <v>289</v>
      </c>
      <c r="K73" t="s">
        <v>290</v>
      </c>
      <c r="L73" s="36">
        <v>2663.5</v>
      </c>
      <c r="M73">
        <v>-82</v>
      </c>
      <c r="N73" s="66">
        <v>-2.9899999999999999E-2</v>
      </c>
      <c r="O73" s="36">
        <v>2745.5</v>
      </c>
      <c r="P73" s="66">
        <v>-2.98E-2</v>
      </c>
      <c r="Q73" s="36">
        <v>2720</v>
      </c>
      <c r="R73" s="36">
        <v>2721</v>
      </c>
      <c r="S73" s="36">
        <v>2649</v>
      </c>
      <c r="T73" s="66">
        <v>-2.07E-2</v>
      </c>
      <c r="U73" s="66">
        <v>5.0000000000000001E-4</v>
      </c>
      <c r="V73" s="66">
        <v>-2.1100000000000001E-2</v>
      </c>
      <c r="W73" s="66">
        <v>5.4000000000000003E-3</v>
      </c>
      <c r="X73" s="1">
        <v>1344400</v>
      </c>
      <c r="Y73" s="1">
        <v>3588091</v>
      </c>
      <c r="Z73" s="1">
        <v>372329</v>
      </c>
      <c r="AA73" s="2" t="s">
        <v>464</v>
      </c>
      <c r="AB73" s="1" t="s">
        <v>465</v>
      </c>
      <c r="AC73" s="1">
        <v>13.65</v>
      </c>
      <c r="AD73">
        <v>0.76</v>
      </c>
      <c r="AE73">
        <v>3.75</v>
      </c>
      <c r="AF73" t="s">
        <v>230</v>
      </c>
      <c r="AG73" s="1">
        <v>12900</v>
      </c>
      <c r="AH73" s="36">
        <v>2664.5</v>
      </c>
      <c r="AI73">
        <v>100</v>
      </c>
      <c r="AJ73" s="1">
        <v>2661</v>
      </c>
      <c r="AK73" s="36">
        <v>200</v>
      </c>
      <c r="AL73" s="36">
        <v>0.64583333333333337</v>
      </c>
      <c r="AM73" s="3">
        <v>46156</v>
      </c>
      <c r="AN73" t="s">
        <v>298</v>
      </c>
      <c r="AO73" t="s">
        <v>434</v>
      </c>
      <c r="AQ73" t="str">
        <f t="shared" si="1"/>
        <v/>
      </c>
      <c r="AR73" s="73"/>
      <c r="AU73" s="66"/>
      <c r="AV73" s="66"/>
    </row>
    <row r="74" spans="1:48">
      <c r="A74" s="8">
        <v>46169</v>
      </c>
      <c r="B74" s="3"/>
      <c r="C74" s="66">
        <v>-4.3E-3</v>
      </c>
      <c r="D74" s="1">
        <v>65040</v>
      </c>
      <c r="E74" s="6">
        <v>-0.15</v>
      </c>
      <c r="F74" s="69">
        <v>8316</v>
      </c>
      <c r="G74" t="s">
        <v>95</v>
      </c>
      <c r="H74">
        <v>0</v>
      </c>
      <c r="I74" t="s">
        <v>288</v>
      </c>
      <c r="J74" t="s">
        <v>289</v>
      </c>
      <c r="K74" t="s">
        <v>295</v>
      </c>
      <c r="L74" s="36">
        <v>5950</v>
      </c>
      <c r="M74">
        <v>-115</v>
      </c>
      <c r="N74" s="66">
        <v>-1.9E-2</v>
      </c>
      <c r="O74" s="36">
        <v>6065</v>
      </c>
      <c r="P74" s="66">
        <v>-1.89E-2</v>
      </c>
      <c r="Q74" s="36">
        <v>6017</v>
      </c>
      <c r="R74" s="36">
        <v>6030</v>
      </c>
      <c r="S74" s="36">
        <v>5933</v>
      </c>
      <c r="T74" s="66">
        <v>-1.11E-2</v>
      </c>
      <c r="U74" s="66">
        <v>-2.5999999999999999E-3</v>
      </c>
      <c r="V74" s="66">
        <v>-1.32E-2</v>
      </c>
      <c r="W74" s="66">
        <v>2.8E-3</v>
      </c>
      <c r="X74" s="1">
        <v>13219300</v>
      </c>
      <c r="Y74" s="1">
        <v>78848935</v>
      </c>
      <c r="Z74" s="1">
        <v>22773613</v>
      </c>
      <c r="AA74" s="2" t="s">
        <v>466</v>
      </c>
      <c r="AB74" s="1" t="s">
        <v>467</v>
      </c>
      <c r="AC74" s="1">
        <v>13.21</v>
      </c>
      <c r="AD74">
        <v>1.43</v>
      </c>
      <c r="AE74">
        <v>3.03</v>
      </c>
      <c r="AF74" t="s">
        <v>230</v>
      </c>
      <c r="AG74" s="1">
        <v>709700</v>
      </c>
      <c r="AH74" s="36">
        <v>5951</v>
      </c>
      <c r="AI74" s="1">
        <v>600</v>
      </c>
      <c r="AJ74" s="1">
        <v>5950</v>
      </c>
      <c r="AK74" s="36">
        <v>37900</v>
      </c>
      <c r="AL74" s="36">
        <v>0.64583333333333337</v>
      </c>
      <c r="AM74" s="3">
        <v>46155</v>
      </c>
      <c r="AN74" t="s">
        <v>298</v>
      </c>
      <c r="AO74" t="s">
        <v>434</v>
      </c>
      <c r="AQ74" t="str">
        <f t="shared" si="1"/>
        <v/>
      </c>
      <c r="AR74" s="73"/>
      <c r="AU74" s="66"/>
      <c r="AV74" s="66"/>
    </row>
    <row r="75" spans="1:48">
      <c r="A75" s="8">
        <v>46169</v>
      </c>
      <c r="B75" s="3"/>
      <c r="C75" s="66">
        <v>-4.3E-3</v>
      </c>
      <c r="D75" s="1">
        <v>65040</v>
      </c>
      <c r="E75" s="6">
        <v>-0.15</v>
      </c>
      <c r="F75" s="69">
        <v>8331</v>
      </c>
      <c r="G75" t="s">
        <v>96</v>
      </c>
      <c r="H75">
        <v>0</v>
      </c>
      <c r="I75" t="s">
        <v>288</v>
      </c>
      <c r="J75" t="s">
        <v>289</v>
      </c>
      <c r="K75" t="s">
        <v>295</v>
      </c>
      <c r="L75" s="36">
        <v>2323.5</v>
      </c>
      <c r="M75">
        <v>-29.5</v>
      </c>
      <c r="N75" s="66">
        <v>-1.2500000000000001E-2</v>
      </c>
      <c r="O75" s="36">
        <v>2353</v>
      </c>
      <c r="P75" s="66">
        <v>-1.2500000000000001E-2</v>
      </c>
      <c r="Q75" s="36">
        <v>2325</v>
      </c>
      <c r="R75" s="36">
        <v>2344.5</v>
      </c>
      <c r="S75" s="36">
        <v>2293</v>
      </c>
      <c r="T75" s="66">
        <v>-5.9999999999999995E-4</v>
      </c>
      <c r="U75" s="66">
        <v>-5.9999999999999995E-4</v>
      </c>
      <c r="V75" s="66">
        <v>-8.8999999999999999E-3</v>
      </c>
      <c r="W75" s="66">
        <v>1.3299999999999999E-2</v>
      </c>
      <c r="X75" s="1">
        <v>2086800</v>
      </c>
      <c r="Y75" s="1">
        <v>4851488</v>
      </c>
      <c r="Z75" s="1">
        <v>1801923</v>
      </c>
      <c r="AA75" s="2" t="s">
        <v>468</v>
      </c>
      <c r="AB75" s="1" t="s">
        <v>469</v>
      </c>
      <c r="AC75" s="1">
        <v>15.08</v>
      </c>
      <c r="AD75">
        <v>1.28</v>
      </c>
      <c r="AE75">
        <v>2.75</v>
      </c>
      <c r="AF75" t="s">
        <v>230</v>
      </c>
      <c r="AG75" s="1">
        <v>45900</v>
      </c>
      <c r="AH75" s="36">
        <v>2329</v>
      </c>
      <c r="AI75">
        <v>100</v>
      </c>
      <c r="AJ75" s="1">
        <v>2323</v>
      </c>
      <c r="AK75" s="36">
        <v>6300</v>
      </c>
      <c r="AL75" s="36">
        <v>0.64583333333333337</v>
      </c>
      <c r="AM75" s="3">
        <v>46157</v>
      </c>
      <c r="AN75" t="s">
        <v>298</v>
      </c>
      <c r="AO75" t="s">
        <v>434</v>
      </c>
      <c r="AQ75" t="str">
        <f t="shared" si="1"/>
        <v/>
      </c>
      <c r="AR75" s="73"/>
      <c r="AU75" s="66"/>
      <c r="AV75" s="66"/>
    </row>
    <row r="76" spans="1:48">
      <c r="A76" s="8">
        <v>46169</v>
      </c>
      <c r="B76" s="3"/>
      <c r="C76" s="66">
        <v>-4.3E-3</v>
      </c>
      <c r="D76" s="1">
        <v>65040</v>
      </c>
      <c r="E76" s="6">
        <v>-0.15</v>
      </c>
      <c r="F76" s="69">
        <v>8424</v>
      </c>
      <c r="G76" t="s">
        <v>97</v>
      </c>
      <c r="H76">
        <v>0</v>
      </c>
      <c r="I76" t="s">
        <v>288</v>
      </c>
      <c r="J76" t="s">
        <v>289</v>
      </c>
      <c r="K76" t="s">
        <v>290</v>
      </c>
      <c r="L76" s="36">
        <v>4184</v>
      </c>
      <c r="M76">
        <v>-14</v>
      </c>
      <c r="N76" s="66">
        <v>-3.3E-3</v>
      </c>
      <c r="O76" s="36">
        <v>4198</v>
      </c>
      <c r="P76" s="66">
        <v>-3.3E-3</v>
      </c>
      <c r="Q76" s="36">
        <v>4190</v>
      </c>
      <c r="R76" s="36">
        <v>4200</v>
      </c>
      <c r="S76" s="36">
        <v>4151</v>
      </c>
      <c r="T76" s="66">
        <v>-1.4E-3</v>
      </c>
      <c r="U76" s="66">
        <v>-3.5000000000000001E-3</v>
      </c>
      <c r="V76" s="66">
        <v>-3.8E-3</v>
      </c>
      <c r="W76" s="66">
        <v>7.9000000000000008E-3</v>
      </c>
      <c r="X76" s="1">
        <v>190400</v>
      </c>
      <c r="Y76" s="1">
        <v>796579</v>
      </c>
      <c r="Z76" s="1">
        <v>380172</v>
      </c>
      <c r="AA76" s="2" t="s">
        <v>470</v>
      </c>
      <c r="AB76" s="1" t="s">
        <v>471</v>
      </c>
      <c r="AC76" s="1">
        <v>7.86</v>
      </c>
      <c r="AD76">
        <v>0.75</v>
      </c>
      <c r="AE76">
        <v>4.1100000000000003</v>
      </c>
      <c r="AF76" t="s">
        <v>230</v>
      </c>
      <c r="AG76" s="1">
        <v>28500</v>
      </c>
      <c r="AH76" s="36">
        <v>4185</v>
      </c>
      <c r="AI76" s="1">
        <v>2600</v>
      </c>
      <c r="AJ76" s="1">
        <v>4181</v>
      </c>
      <c r="AK76" s="36">
        <v>100</v>
      </c>
      <c r="AL76" s="36">
        <v>0.64583333333333337</v>
      </c>
      <c r="AM76" s="3">
        <v>46154</v>
      </c>
      <c r="AN76" t="s">
        <v>298</v>
      </c>
      <c r="AO76" t="s">
        <v>472</v>
      </c>
      <c r="AQ76" t="str">
        <f t="shared" si="1"/>
        <v/>
      </c>
      <c r="AR76" s="73"/>
      <c r="AU76" s="66"/>
      <c r="AV76" s="66"/>
    </row>
    <row r="77" spans="1:48">
      <c r="A77" s="8">
        <v>46169</v>
      </c>
      <c r="B77" s="3"/>
      <c r="C77" s="66">
        <v>-4.3E-3</v>
      </c>
      <c r="D77" s="1">
        <v>65040</v>
      </c>
      <c r="E77" s="6">
        <v>-0.15</v>
      </c>
      <c r="F77" s="69">
        <v>8425</v>
      </c>
      <c r="G77" t="s">
        <v>98</v>
      </c>
      <c r="H77">
        <v>0</v>
      </c>
      <c r="I77" t="s">
        <v>288</v>
      </c>
      <c r="J77" t="s">
        <v>289</v>
      </c>
      <c r="K77" t="s">
        <v>290</v>
      </c>
      <c r="L77" s="36">
        <v>1300</v>
      </c>
      <c r="M77">
        <v>1</v>
      </c>
      <c r="N77" s="66">
        <v>8.0000000000000004E-4</v>
      </c>
      <c r="O77" s="36">
        <v>1299</v>
      </c>
      <c r="P77" s="66">
        <v>6.9999999999999999E-4</v>
      </c>
      <c r="Q77" s="36">
        <v>1298</v>
      </c>
      <c r="R77" s="36">
        <v>1308</v>
      </c>
      <c r="S77" s="36">
        <v>1292</v>
      </c>
      <c r="T77" s="66">
        <v>1.5E-3</v>
      </c>
      <c r="U77" s="66">
        <v>-3.8E-3</v>
      </c>
      <c r="V77" s="66">
        <v>-6.1000000000000004E-3</v>
      </c>
      <c r="W77" s="66">
        <v>6.1000000000000004E-3</v>
      </c>
      <c r="X77" s="1">
        <v>587800</v>
      </c>
      <c r="Y77" s="1">
        <v>763710</v>
      </c>
      <c r="Z77" s="1">
        <v>367466</v>
      </c>
      <c r="AA77" s="2" t="s">
        <v>473</v>
      </c>
      <c r="AB77" s="1" t="s">
        <v>474</v>
      </c>
      <c r="AC77" s="1">
        <v>7.8</v>
      </c>
      <c r="AD77">
        <v>0.85</v>
      </c>
      <c r="AE77">
        <v>4</v>
      </c>
      <c r="AF77" t="s">
        <v>230</v>
      </c>
      <c r="AG77" s="1">
        <v>170400</v>
      </c>
      <c r="AH77" s="36">
        <v>1302</v>
      </c>
      <c r="AI77" s="1">
        <v>400</v>
      </c>
      <c r="AJ77" s="1">
        <v>1297</v>
      </c>
      <c r="AK77" s="36">
        <v>700</v>
      </c>
      <c r="AL77" s="36">
        <v>0.64583333333333337</v>
      </c>
      <c r="AM77" s="3">
        <v>46156</v>
      </c>
      <c r="AN77" t="s">
        <v>298</v>
      </c>
      <c r="AO77" t="s">
        <v>472</v>
      </c>
      <c r="AQ77" t="str">
        <f t="shared" si="1"/>
        <v/>
      </c>
      <c r="AR77" s="73"/>
      <c r="AU77" s="66"/>
      <c r="AV77" s="66"/>
    </row>
    <row r="78" spans="1:48">
      <c r="A78" s="8">
        <v>46169</v>
      </c>
      <c r="B78" s="3"/>
      <c r="C78" s="66">
        <v>-4.3E-3</v>
      </c>
      <c r="D78" s="1">
        <v>65040</v>
      </c>
      <c r="E78" s="6">
        <v>-0.15</v>
      </c>
      <c r="F78" s="69">
        <v>8591</v>
      </c>
      <c r="G78" t="s">
        <v>99</v>
      </c>
      <c r="H78">
        <v>0</v>
      </c>
      <c r="I78" t="s">
        <v>288</v>
      </c>
      <c r="J78" t="s">
        <v>289</v>
      </c>
      <c r="K78" t="s">
        <v>295</v>
      </c>
      <c r="L78" s="36">
        <v>6156</v>
      </c>
      <c r="M78">
        <v>-206</v>
      </c>
      <c r="N78" s="66">
        <v>-3.2399999999999998E-2</v>
      </c>
      <c r="O78" s="36">
        <v>6362</v>
      </c>
      <c r="P78" s="66">
        <v>-3.2300000000000002E-2</v>
      </c>
      <c r="Q78" s="36">
        <v>6335</v>
      </c>
      <c r="R78" s="36">
        <v>6378</v>
      </c>
      <c r="S78" s="36">
        <v>6156</v>
      </c>
      <c r="T78" s="66">
        <v>-2.8199999999999999E-2</v>
      </c>
      <c r="U78" s="66">
        <v>-1.8100000000000002E-2</v>
      </c>
      <c r="V78" s="66">
        <v>-3.4799999999999998E-2</v>
      </c>
      <c r="W78" s="66">
        <v>0</v>
      </c>
      <c r="X78" s="1">
        <v>4177600</v>
      </c>
      <c r="Y78" s="1">
        <v>26049578</v>
      </c>
      <c r="Z78" s="1">
        <v>6920000</v>
      </c>
      <c r="AA78" s="2" t="s">
        <v>475</v>
      </c>
      <c r="AB78" s="1" t="s">
        <v>476</v>
      </c>
      <c r="AC78" s="1">
        <v>12.79</v>
      </c>
      <c r="AD78">
        <v>1.5</v>
      </c>
      <c r="AE78">
        <v>3.04</v>
      </c>
      <c r="AF78" t="s">
        <v>230</v>
      </c>
      <c r="AG78" s="1">
        <v>245700</v>
      </c>
      <c r="AH78" s="36">
        <v>6158</v>
      </c>
      <c r="AI78">
        <v>200</v>
      </c>
      <c r="AJ78" s="1">
        <v>6155</v>
      </c>
      <c r="AK78" s="36">
        <v>400</v>
      </c>
      <c r="AL78" s="36">
        <v>0.64583333333333337</v>
      </c>
      <c r="AM78" s="3">
        <v>46153</v>
      </c>
      <c r="AN78" t="s">
        <v>298</v>
      </c>
      <c r="AO78" t="s">
        <v>472</v>
      </c>
      <c r="AQ78" t="str">
        <f t="shared" si="1"/>
        <v/>
      </c>
      <c r="AR78" s="73"/>
      <c r="AU78" s="66"/>
      <c r="AV78" s="66"/>
    </row>
    <row r="79" spans="1:48">
      <c r="A79" s="8">
        <v>46169</v>
      </c>
      <c r="B79" s="3"/>
      <c r="C79" s="66">
        <v>-4.3E-3</v>
      </c>
      <c r="D79" s="1">
        <v>65040</v>
      </c>
      <c r="E79" s="6">
        <v>-0.15</v>
      </c>
      <c r="F79" s="69">
        <v>8593</v>
      </c>
      <c r="G79" t="s">
        <v>100</v>
      </c>
      <c r="H79">
        <v>0</v>
      </c>
      <c r="I79" t="s">
        <v>288</v>
      </c>
      <c r="J79" t="s">
        <v>289</v>
      </c>
      <c r="K79" t="s">
        <v>290</v>
      </c>
      <c r="L79" s="36">
        <v>1310</v>
      </c>
      <c r="M79">
        <v>-25</v>
      </c>
      <c r="N79" s="66">
        <v>-1.8700000000000001E-2</v>
      </c>
      <c r="O79" s="36">
        <v>1335</v>
      </c>
      <c r="P79" s="66">
        <v>-1.8700000000000001E-2</v>
      </c>
      <c r="Q79" s="36">
        <v>1339</v>
      </c>
      <c r="R79" s="36">
        <v>1341</v>
      </c>
      <c r="S79" s="36">
        <v>1308</v>
      </c>
      <c r="T79" s="66">
        <v>-2.1600000000000001E-2</v>
      </c>
      <c r="U79" s="66">
        <v>0</v>
      </c>
      <c r="V79" s="66">
        <v>-2.3099999999999999E-2</v>
      </c>
      <c r="W79" s="66">
        <v>1.5E-3</v>
      </c>
      <c r="X79" s="1">
        <v>6031000</v>
      </c>
      <c r="Y79" s="1">
        <v>7950743</v>
      </c>
      <c r="Z79" s="1">
        <v>1921655</v>
      </c>
      <c r="AA79" s="2" t="s">
        <v>477</v>
      </c>
      <c r="AB79" s="1" t="s">
        <v>478</v>
      </c>
      <c r="AC79" s="1">
        <v>11.75</v>
      </c>
      <c r="AD79">
        <v>0.94</v>
      </c>
      <c r="AE79">
        <v>3.89</v>
      </c>
      <c r="AF79" t="s">
        <v>230</v>
      </c>
      <c r="AG79" s="1">
        <v>898900</v>
      </c>
      <c r="AH79" s="36">
        <v>1310.5</v>
      </c>
      <c r="AI79" s="1">
        <v>100</v>
      </c>
      <c r="AJ79" s="1">
        <v>1309.5</v>
      </c>
      <c r="AK79" s="36">
        <v>700</v>
      </c>
      <c r="AL79" s="36">
        <v>0.64583333333333337</v>
      </c>
      <c r="AM79" s="3">
        <v>46157</v>
      </c>
      <c r="AN79" t="s">
        <v>298</v>
      </c>
      <c r="AO79" t="s">
        <v>472</v>
      </c>
      <c r="AQ79" t="str">
        <f t="shared" si="1"/>
        <v/>
      </c>
      <c r="AR79" s="73"/>
      <c r="AU79" s="66"/>
      <c r="AV79" s="66"/>
    </row>
    <row r="80" spans="1:48">
      <c r="A80" s="8">
        <v>46169</v>
      </c>
      <c r="B80" s="3"/>
      <c r="C80" s="66">
        <v>-4.3E-3</v>
      </c>
      <c r="D80" s="1">
        <v>65040</v>
      </c>
      <c r="E80" s="6">
        <v>-0.15</v>
      </c>
      <c r="F80" s="69">
        <v>8604</v>
      </c>
      <c r="G80" t="s">
        <v>101</v>
      </c>
      <c r="H80">
        <v>0</v>
      </c>
      <c r="I80" t="s">
        <v>288</v>
      </c>
      <c r="J80" t="s">
        <v>289</v>
      </c>
      <c r="K80" t="s">
        <v>295</v>
      </c>
      <c r="L80" s="36">
        <v>1260</v>
      </c>
      <c r="M80">
        <v>-9</v>
      </c>
      <c r="N80" s="66">
        <v>-7.1000000000000004E-3</v>
      </c>
      <c r="O80" s="36">
        <v>1269</v>
      </c>
      <c r="P80" s="66">
        <v>-7.0000000000000001E-3</v>
      </c>
      <c r="Q80" s="36">
        <v>1251.5</v>
      </c>
      <c r="R80" s="36">
        <v>1263.5</v>
      </c>
      <c r="S80" s="36">
        <v>1247.5</v>
      </c>
      <c r="T80" s="66">
        <v>6.7000000000000002E-3</v>
      </c>
      <c r="U80" s="66">
        <v>-2.3E-3</v>
      </c>
      <c r="V80" s="66">
        <v>-2.7000000000000001E-3</v>
      </c>
      <c r="W80" s="66">
        <v>0.01</v>
      </c>
      <c r="X80" s="1">
        <v>8483800</v>
      </c>
      <c r="Y80" s="1">
        <v>10673329</v>
      </c>
      <c r="Z80" s="1">
        <v>3891588</v>
      </c>
      <c r="AA80" s="2" t="s">
        <v>479</v>
      </c>
      <c r="AB80" s="1" t="s">
        <v>480</v>
      </c>
      <c r="AC80" s="1">
        <v>10.14</v>
      </c>
      <c r="AD80">
        <v>0.98</v>
      </c>
      <c r="AE80">
        <v>4.05</v>
      </c>
      <c r="AF80" t="s">
        <v>230</v>
      </c>
      <c r="AG80" s="1">
        <v>710400</v>
      </c>
      <c r="AH80" s="36">
        <v>1260.5</v>
      </c>
      <c r="AI80" s="1">
        <v>100</v>
      </c>
      <c r="AJ80" s="1">
        <v>1258.5</v>
      </c>
      <c r="AK80" s="36">
        <v>200</v>
      </c>
      <c r="AL80" s="36">
        <v>0.64583333333333337</v>
      </c>
      <c r="AN80" t="s">
        <v>298</v>
      </c>
      <c r="AO80" t="s">
        <v>481</v>
      </c>
      <c r="AQ80" t="str">
        <f t="shared" si="1"/>
        <v/>
      </c>
      <c r="AR80" s="73"/>
      <c r="AU80" s="66"/>
      <c r="AV80" s="66"/>
    </row>
    <row r="81" spans="1:48">
      <c r="A81" s="8">
        <v>46169</v>
      </c>
      <c r="B81" s="3"/>
      <c r="C81" s="66">
        <v>-4.3E-3</v>
      </c>
      <c r="D81" s="1">
        <v>65040</v>
      </c>
      <c r="E81" s="6">
        <v>-0.15</v>
      </c>
      <c r="F81" s="69">
        <v>8697</v>
      </c>
      <c r="G81" t="s">
        <v>102</v>
      </c>
      <c r="H81">
        <v>0</v>
      </c>
      <c r="I81" t="s">
        <v>288</v>
      </c>
      <c r="J81" t="s">
        <v>289</v>
      </c>
      <c r="K81" t="s">
        <v>290</v>
      </c>
      <c r="L81" s="36">
        <v>1922.5</v>
      </c>
      <c r="M81">
        <v>-67.5</v>
      </c>
      <c r="N81" s="66">
        <v>-3.39E-2</v>
      </c>
      <c r="O81" s="36">
        <v>1990</v>
      </c>
      <c r="P81" s="66">
        <v>-3.39E-2</v>
      </c>
      <c r="Q81" s="36">
        <v>1995</v>
      </c>
      <c r="R81" s="36">
        <v>2031.5</v>
      </c>
      <c r="S81" s="36">
        <v>1914</v>
      </c>
      <c r="T81" s="66">
        <v>-3.6299999999999999E-2</v>
      </c>
      <c r="U81" s="66">
        <v>-2.7300000000000001E-2</v>
      </c>
      <c r="V81" s="66">
        <v>-5.3600000000000002E-2</v>
      </c>
      <c r="W81" s="66">
        <v>4.4000000000000003E-3</v>
      </c>
      <c r="X81" s="1">
        <v>6658800</v>
      </c>
      <c r="Y81" s="1">
        <v>13054854</v>
      </c>
      <c r="Z81" s="1">
        <v>1983607</v>
      </c>
      <c r="AA81" s="2" t="s">
        <v>482</v>
      </c>
      <c r="AB81" s="1" t="s">
        <v>483</v>
      </c>
      <c r="AC81" s="1">
        <v>25.49</v>
      </c>
      <c r="AD81">
        <v>5.72</v>
      </c>
      <c r="AE81">
        <v>3.17</v>
      </c>
      <c r="AF81" t="s">
        <v>230</v>
      </c>
      <c r="AG81" s="1">
        <v>94600</v>
      </c>
      <c r="AH81" s="36">
        <v>1923</v>
      </c>
      <c r="AI81" s="1">
        <v>2100</v>
      </c>
      <c r="AJ81" s="1">
        <v>1922</v>
      </c>
      <c r="AK81" s="36">
        <v>100</v>
      </c>
      <c r="AL81" s="36">
        <v>0.64583333333333337</v>
      </c>
      <c r="AM81" s="3">
        <v>46140</v>
      </c>
      <c r="AN81" t="s">
        <v>298</v>
      </c>
      <c r="AO81" t="s">
        <v>472</v>
      </c>
      <c r="AQ81" t="str">
        <f t="shared" si="1"/>
        <v/>
      </c>
      <c r="AR81" s="73"/>
      <c r="AU81" s="66"/>
      <c r="AV81" s="66"/>
    </row>
    <row r="82" spans="1:48">
      <c r="A82" s="8">
        <v>46169</v>
      </c>
      <c r="B82" s="3"/>
      <c r="C82" s="66">
        <v>-4.3E-3</v>
      </c>
      <c r="D82" s="1">
        <v>65040</v>
      </c>
      <c r="E82" s="6">
        <v>-0.15</v>
      </c>
      <c r="F82" s="69">
        <v>8830</v>
      </c>
      <c r="G82" t="s">
        <v>103</v>
      </c>
      <c r="H82">
        <v>0</v>
      </c>
      <c r="I82" t="s">
        <v>288</v>
      </c>
      <c r="J82" t="s">
        <v>289</v>
      </c>
      <c r="K82" t="s">
        <v>295</v>
      </c>
      <c r="L82" s="36">
        <v>3713</v>
      </c>
      <c r="M82">
        <v>-243</v>
      </c>
      <c r="N82" s="66">
        <v>-6.1400000000000003E-2</v>
      </c>
      <c r="O82" s="36">
        <v>3956</v>
      </c>
      <c r="P82" s="66">
        <v>-6.1400000000000003E-2</v>
      </c>
      <c r="Q82" s="36">
        <v>3900</v>
      </c>
      <c r="R82" s="36">
        <v>3913</v>
      </c>
      <c r="S82" s="36">
        <v>3706</v>
      </c>
      <c r="T82" s="66">
        <v>-4.7899999999999998E-2</v>
      </c>
      <c r="U82" s="66">
        <v>-7.7000000000000002E-3</v>
      </c>
      <c r="V82" s="66">
        <v>-5.11E-2</v>
      </c>
      <c r="W82" s="66">
        <v>1.8E-3</v>
      </c>
      <c r="X82" s="1">
        <v>5016100</v>
      </c>
      <c r="Y82" s="1">
        <v>18879191</v>
      </c>
      <c r="Z82" s="1">
        <v>3475368</v>
      </c>
      <c r="AA82" s="2" t="s">
        <v>484</v>
      </c>
      <c r="AB82" s="1" t="s">
        <v>485</v>
      </c>
      <c r="AC82" s="1">
        <v>15.38</v>
      </c>
      <c r="AD82">
        <v>1.38</v>
      </c>
      <c r="AE82">
        <v>1.4</v>
      </c>
      <c r="AF82" t="s">
        <v>230</v>
      </c>
      <c r="AG82" s="1">
        <v>56400</v>
      </c>
      <c r="AH82" s="36">
        <v>3717</v>
      </c>
      <c r="AI82">
        <v>100</v>
      </c>
      <c r="AJ82" s="1">
        <v>3712</v>
      </c>
      <c r="AK82" s="36">
        <v>6800</v>
      </c>
      <c r="AL82" s="36">
        <v>0.64583333333333337</v>
      </c>
      <c r="AM82" s="3">
        <v>46155</v>
      </c>
      <c r="AN82" t="s">
        <v>298</v>
      </c>
      <c r="AO82" t="s">
        <v>332</v>
      </c>
      <c r="AQ82" t="str">
        <f t="shared" si="1"/>
        <v/>
      </c>
      <c r="AR82" s="73"/>
      <c r="AU82" s="66"/>
      <c r="AV82" s="66"/>
    </row>
    <row r="83" spans="1:48">
      <c r="A83" s="8">
        <v>46169</v>
      </c>
      <c r="B83" s="3"/>
      <c r="C83" s="66">
        <v>-4.3E-3</v>
      </c>
      <c r="D83" s="1">
        <v>65040</v>
      </c>
      <c r="E83" s="6">
        <v>-0.15</v>
      </c>
      <c r="F83" s="69">
        <v>9020</v>
      </c>
      <c r="G83" t="s">
        <v>104</v>
      </c>
      <c r="H83">
        <v>0</v>
      </c>
      <c r="I83" t="s">
        <v>288</v>
      </c>
      <c r="J83" t="s">
        <v>289</v>
      </c>
      <c r="K83" t="s">
        <v>290</v>
      </c>
      <c r="L83" s="36">
        <v>3528</v>
      </c>
      <c r="M83">
        <v>-23</v>
      </c>
      <c r="N83" s="66">
        <v>-6.4999999999999997E-3</v>
      </c>
      <c r="O83" s="36">
        <v>3551</v>
      </c>
      <c r="P83" s="66">
        <v>-6.4000000000000003E-3</v>
      </c>
      <c r="Q83" s="36">
        <v>3532</v>
      </c>
      <c r="R83" s="36">
        <v>3535</v>
      </c>
      <c r="S83" s="36">
        <v>3458</v>
      </c>
      <c r="T83" s="66">
        <v>-1.1000000000000001E-3</v>
      </c>
      <c r="U83" s="66">
        <v>7.1000000000000004E-3</v>
      </c>
      <c r="V83" s="66">
        <v>-1.9E-3</v>
      </c>
      <c r="W83" s="66">
        <v>2.0199999999999999E-2</v>
      </c>
      <c r="X83" s="1">
        <v>3600500</v>
      </c>
      <c r="Y83" s="1">
        <v>12641725</v>
      </c>
      <c r="Z83" s="1">
        <v>4002206</v>
      </c>
      <c r="AA83" s="2" t="s">
        <v>486</v>
      </c>
      <c r="AB83" s="1" t="s">
        <v>487</v>
      </c>
      <c r="AC83" s="1">
        <v>15.62</v>
      </c>
      <c r="AD83">
        <v>1.3</v>
      </c>
      <c r="AE83">
        <v>2.38</v>
      </c>
      <c r="AF83" t="s">
        <v>230</v>
      </c>
      <c r="AG83" s="1">
        <v>76000</v>
      </c>
      <c r="AH83" s="36">
        <v>3529</v>
      </c>
      <c r="AI83" s="1">
        <v>2300</v>
      </c>
      <c r="AJ83" s="1">
        <v>3523</v>
      </c>
      <c r="AK83" s="36">
        <v>200</v>
      </c>
      <c r="AL83" s="36">
        <v>0.64583333333333337</v>
      </c>
      <c r="AM83" s="3">
        <v>46142</v>
      </c>
      <c r="AN83" t="s">
        <v>298</v>
      </c>
      <c r="AO83" t="s">
        <v>488</v>
      </c>
      <c r="AQ83" t="str">
        <f t="shared" si="1"/>
        <v/>
      </c>
      <c r="AR83" s="73"/>
      <c r="AU83" s="66"/>
      <c r="AV83" s="66"/>
    </row>
    <row r="84" spans="1:48">
      <c r="A84" s="8">
        <v>46169</v>
      </c>
      <c r="B84" s="3"/>
      <c r="C84" s="66">
        <v>-4.3E-3</v>
      </c>
      <c r="D84" s="1">
        <v>65040</v>
      </c>
      <c r="E84" s="6">
        <v>-0.15</v>
      </c>
      <c r="F84" s="69">
        <v>9024</v>
      </c>
      <c r="G84" t="s">
        <v>105</v>
      </c>
      <c r="H84">
        <v>0</v>
      </c>
      <c r="I84" t="s">
        <v>288</v>
      </c>
      <c r="J84" t="s">
        <v>289</v>
      </c>
      <c r="K84" t="s">
        <v>295</v>
      </c>
      <c r="L84" s="36">
        <v>2877</v>
      </c>
      <c r="M84">
        <v>-60</v>
      </c>
      <c r="N84" s="66">
        <v>-2.0400000000000001E-2</v>
      </c>
      <c r="O84" s="36">
        <v>2937</v>
      </c>
      <c r="P84" s="66">
        <v>-2.0400000000000001E-2</v>
      </c>
      <c r="Q84" s="36">
        <v>2907.5</v>
      </c>
      <c r="R84" s="36">
        <v>2928.5</v>
      </c>
      <c r="S84" s="36">
        <v>2827</v>
      </c>
      <c r="T84" s="66">
        <v>-1.04E-2</v>
      </c>
      <c r="U84" s="66">
        <v>1.03E-2</v>
      </c>
      <c r="V84" s="66">
        <v>-1.7500000000000002E-2</v>
      </c>
      <c r="W84" s="66">
        <v>1.7600000000000001E-2</v>
      </c>
      <c r="X84" s="1">
        <v>2394300</v>
      </c>
      <c r="Y84" s="1">
        <v>6872301</v>
      </c>
      <c r="Z84" s="1">
        <v>879716</v>
      </c>
      <c r="AA84" s="2" t="s">
        <v>489</v>
      </c>
      <c r="AB84" s="1" t="s">
        <v>490</v>
      </c>
      <c r="AC84" s="1">
        <v>27.09</v>
      </c>
      <c r="AD84">
        <v>1.28</v>
      </c>
      <c r="AE84">
        <v>1.46</v>
      </c>
      <c r="AF84" t="s">
        <v>230</v>
      </c>
      <c r="AG84" s="1">
        <v>77000</v>
      </c>
      <c r="AH84" s="36">
        <v>2877.5</v>
      </c>
      <c r="AI84">
        <v>100</v>
      </c>
      <c r="AJ84" s="1">
        <v>2876.5</v>
      </c>
      <c r="AK84" s="36">
        <v>100</v>
      </c>
      <c r="AL84" s="36">
        <v>0.64583333333333337</v>
      </c>
      <c r="AM84" s="3">
        <v>46156</v>
      </c>
      <c r="AN84" t="s">
        <v>298</v>
      </c>
      <c r="AO84" t="s">
        <v>488</v>
      </c>
      <c r="AQ84" t="str">
        <f t="shared" si="1"/>
        <v/>
      </c>
      <c r="AR84" s="73"/>
      <c r="AU84" s="66"/>
      <c r="AV84" s="66"/>
    </row>
    <row r="85" spans="1:48">
      <c r="A85" s="8">
        <v>46169</v>
      </c>
      <c r="B85" s="3"/>
      <c r="C85" s="66">
        <v>-4.3E-3</v>
      </c>
      <c r="D85" s="1">
        <v>65040</v>
      </c>
      <c r="E85" s="6">
        <v>-0.15</v>
      </c>
      <c r="F85" s="69">
        <v>9069</v>
      </c>
      <c r="G85" t="s">
        <v>106</v>
      </c>
      <c r="H85">
        <v>0</v>
      </c>
      <c r="I85" t="s">
        <v>288</v>
      </c>
      <c r="J85" t="s">
        <v>289</v>
      </c>
      <c r="K85" t="s">
        <v>295</v>
      </c>
      <c r="L85" s="36">
        <v>1918</v>
      </c>
      <c r="M85">
        <v>0.5</v>
      </c>
      <c r="N85" s="66">
        <v>2.9999999999999997E-4</v>
      </c>
      <c r="O85" s="36">
        <v>1917.5</v>
      </c>
      <c r="P85" s="66">
        <v>2.0000000000000001E-4</v>
      </c>
      <c r="Q85" s="36">
        <v>1932</v>
      </c>
      <c r="R85" s="36">
        <v>1932</v>
      </c>
      <c r="S85" s="36">
        <v>1897.5</v>
      </c>
      <c r="T85" s="66">
        <v>-7.1999999999999998E-3</v>
      </c>
      <c r="U85" s="66">
        <v>3.8999999999999998E-3</v>
      </c>
      <c r="V85" s="66">
        <v>-7.1999999999999998E-3</v>
      </c>
      <c r="W85" s="66">
        <v>1.0800000000000001E-2</v>
      </c>
      <c r="X85" s="1">
        <v>563200</v>
      </c>
      <c r="Y85" s="1">
        <v>1079927</v>
      </c>
      <c r="Z85" s="1">
        <v>336978</v>
      </c>
      <c r="AA85" s="2" t="s">
        <v>491</v>
      </c>
      <c r="AB85" s="1" t="s">
        <v>492</v>
      </c>
      <c r="AC85" s="1">
        <v>13.71</v>
      </c>
      <c r="AD85">
        <v>1.41</v>
      </c>
      <c r="AE85">
        <v>2.92</v>
      </c>
      <c r="AF85" t="s">
        <v>230</v>
      </c>
      <c r="AG85" s="1">
        <v>28300</v>
      </c>
      <c r="AH85" s="36">
        <v>1918.5</v>
      </c>
      <c r="AI85">
        <v>300</v>
      </c>
      <c r="AJ85" s="1">
        <v>1918</v>
      </c>
      <c r="AK85" s="36">
        <v>400</v>
      </c>
      <c r="AL85" s="36">
        <v>0.64583333333333337</v>
      </c>
      <c r="AM85" s="3">
        <v>46155</v>
      </c>
      <c r="AN85" t="s">
        <v>298</v>
      </c>
      <c r="AO85" t="s">
        <v>488</v>
      </c>
      <c r="AQ85" t="str">
        <f t="shared" si="1"/>
        <v/>
      </c>
      <c r="AR85" s="73"/>
      <c r="AU85" s="66"/>
      <c r="AV85" s="66"/>
    </row>
    <row r="86" spans="1:48">
      <c r="A86" s="8">
        <v>46169</v>
      </c>
      <c r="B86" s="3"/>
      <c r="C86" s="66">
        <v>-4.3E-3</v>
      </c>
      <c r="D86" s="1">
        <v>65040</v>
      </c>
      <c r="E86" s="6">
        <v>-0.15</v>
      </c>
      <c r="F86" s="69">
        <v>9227</v>
      </c>
      <c r="G86" t="s">
        <v>107</v>
      </c>
      <c r="H86">
        <v>0</v>
      </c>
      <c r="I86" t="s">
        <v>347</v>
      </c>
      <c r="J86" t="s">
        <v>289</v>
      </c>
      <c r="K86" t="s">
        <v>290</v>
      </c>
      <c r="L86" s="36">
        <v>1209</v>
      </c>
      <c r="M86">
        <v>94</v>
      </c>
      <c r="N86" s="66">
        <v>8.43E-2</v>
      </c>
      <c r="O86" s="36">
        <v>1115</v>
      </c>
      <c r="P86" s="66">
        <v>8.43E-2</v>
      </c>
      <c r="Q86" s="36">
        <v>1179</v>
      </c>
      <c r="R86" s="36">
        <v>1415</v>
      </c>
      <c r="S86" s="36">
        <v>1133</v>
      </c>
      <c r="T86" s="66">
        <v>2.5399999999999999E-2</v>
      </c>
      <c r="U86" s="66">
        <v>-0.1239</v>
      </c>
      <c r="V86" s="66">
        <v>-0.14549999999999999</v>
      </c>
      <c r="W86" s="66">
        <v>6.7000000000000004E-2</v>
      </c>
      <c r="X86" s="1">
        <v>9484400</v>
      </c>
      <c r="Y86" s="1">
        <v>12233770</v>
      </c>
      <c r="Z86" s="1">
        <v>19228</v>
      </c>
      <c r="AA86" s="2" t="s">
        <v>493</v>
      </c>
      <c r="AB86" s="1" t="s">
        <v>494</v>
      </c>
      <c r="AC86" s="1">
        <v>0</v>
      </c>
      <c r="AD86">
        <v>39.78</v>
      </c>
      <c r="AE86">
        <v>0</v>
      </c>
      <c r="AF86">
        <v>3.1</v>
      </c>
      <c r="AG86">
        <v>0</v>
      </c>
      <c r="AH86" s="36">
        <v>1210</v>
      </c>
      <c r="AI86">
        <v>800</v>
      </c>
      <c r="AJ86" s="36">
        <v>1208</v>
      </c>
      <c r="AK86" s="36">
        <v>100</v>
      </c>
      <c r="AL86" s="36">
        <v>0.64583333333333337</v>
      </c>
      <c r="AM86" s="3">
        <v>46154</v>
      </c>
      <c r="AN86" t="s">
        <v>350</v>
      </c>
      <c r="AO86" t="s">
        <v>313</v>
      </c>
      <c r="AQ86" t="str">
        <f t="shared" si="1"/>
        <v/>
      </c>
      <c r="AR86" s="73"/>
      <c r="AU86" s="66"/>
      <c r="AV86" s="66"/>
    </row>
    <row r="87" spans="1:48">
      <c r="A87" s="8">
        <v>46169</v>
      </c>
      <c r="B87" s="3"/>
      <c r="C87" s="66">
        <v>-4.3E-3</v>
      </c>
      <c r="D87" s="1">
        <v>65040</v>
      </c>
      <c r="E87" s="6">
        <v>-0.15</v>
      </c>
      <c r="F87" s="69">
        <v>9303</v>
      </c>
      <c r="G87" t="s">
        <v>108</v>
      </c>
      <c r="H87">
        <v>0</v>
      </c>
      <c r="I87" t="s">
        <v>288</v>
      </c>
      <c r="J87" t="s">
        <v>289</v>
      </c>
      <c r="K87" t="s">
        <v>290</v>
      </c>
      <c r="L87" s="36">
        <v>3955</v>
      </c>
      <c r="M87">
        <v>35</v>
      </c>
      <c r="N87" s="66">
        <v>8.8999999999999999E-3</v>
      </c>
      <c r="O87" s="36">
        <v>3920</v>
      </c>
      <c r="P87" s="66">
        <v>8.8999999999999999E-3</v>
      </c>
      <c r="Q87" s="36">
        <v>3930</v>
      </c>
      <c r="R87" s="36">
        <v>3960</v>
      </c>
      <c r="S87" s="36">
        <v>3920</v>
      </c>
      <c r="T87" s="66">
        <v>6.3E-3</v>
      </c>
      <c r="U87" s="66">
        <v>5.0000000000000001E-3</v>
      </c>
      <c r="V87" s="66">
        <v>-1.1999999999999999E-3</v>
      </c>
      <c r="W87" s="66">
        <v>8.8999999999999999E-3</v>
      </c>
      <c r="X87" s="1">
        <v>108800</v>
      </c>
      <c r="Y87" s="1">
        <v>429246</v>
      </c>
      <c r="Z87" s="1">
        <v>303009</v>
      </c>
      <c r="AA87" s="2" t="s">
        <v>495</v>
      </c>
      <c r="AB87" s="1" t="s">
        <v>496</v>
      </c>
      <c r="AC87" s="1">
        <v>17.52</v>
      </c>
      <c r="AD87">
        <v>0.96</v>
      </c>
      <c r="AE87">
        <v>2.6</v>
      </c>
      <c r="AF87" t="s">
        <v>230</v>
      </c>
      <c r="AG87" s="1">
        <v>29900</v>
      </c>
      <c r="AH87" s="36">
        <v>3955</v>
      </c>
      <c r="AI87">
        <v>200</v>
      </c>
      <c r="AJ87" s="1">
        <v>3940</v>
      </c>
      <c r="AK87" s="36">
        <v>800</v>
      </c>
      <c r="AL87" s="36">
        <v>0.64583333333333337</v>
      </c>
      <c r="AM87" s="3">
        <v>46154</v>
      </c>
      <c r="AN87" t="s">
        <v>298</v>
      </c>
      <c r="AO87" t="s">
        <v>497</v>
      </c>
      <c r="AQ87" t="str">
        <f t="shared" si="1"/>
        <v/>
      </c>
      <c r="AR87" s="73"/>
      <c r="AU87" s="66"/>
      <c r="AV87" s="66"/>
    </row>
    <row r="88" spans="1:48">
      <c r="A88" s="8">
        <v>46169</v>
      </c>
      <c r="B88" s="3"/>
      <c r="C88" s="66">
        <v>-4.3E-3</v>
      </c>
      <c r="D88" s="1">
        <v>65040</v>
      </c>
      <c r="E88" s="6">
        <v>-0.15</v>
      </c>
      <c r="F88" s="69">
        <v>9308</v>
      </c>
      <c r="G88" t="s">
        <v>109</v>
      </c>
      <c r="H88">
        <v>0</v>
      </c>
      <c r="I88" t="s">
        <v>314</v>
      </c>
      <c r="J88" t="s">
        <v>289</v>
      </c>
      <c r="K88" t="s">
        <v>290</v>
      </c>
      <c r="L88" s="36">
        <v>1553</v>
      </c>
      <c r="M88">
        <v>3</v>
      </c>
      <c r="N88" s="66">
        <v>1.9E-3</v>
      </c>
      <c r="O88" s="36">
        <v>1550</v>
      </c>
      <c r="P88" s="66">
        <v>1.9E-3</v>
      </c>
      <c r="Q88" s="36">
        <v>1547</v>
      </c>
      <c r="R88" s="36">
        <v>1557</v>
      </c>
      <c r="S88" s="36">
        <v>1525</v>
      </c>
      <c r="T88" s="66">
        <v>3.8E-3</v>
      </c>
      <c r="U88" s="66">
        <v>8.3999999999999995E-3</v>
      </c>
      <c r="V88" s="66">
        <v>-2.5000000000000001E-3</v>
      </c>
      <c r="W88" s="66">
        <v>1.83E-2</v>
      </c>
      <c r="X88" s="1">
        <v>49000</v>
      </c>
      <c r="Y88" s="1">
        <v>75795</v>
      </c>
      <c r="Z88" s="1">
        <v>40491</v>
      </c>
      <c r="AA88" s="2" t="s">
        <v>498</v>
      </c>
      <c r="AB88" s="1" t="s">
        <v>499</v>
      </c>
      <c r="AC88" s="1">
        <v>13.42</v>
      </c>
      <c r="AD88">
        <v>1.04</v>
      </c>
      <c r="AE88">
        <v>2.2400000000000002</v>
      </c>
      <c r="AF88" t="s">
        <v>230</v>
      </c>
      <c r="AG88" s="1">
        <v>2500</v>
      </c>
      <c r="AH88" s="36">
        <v>1559</v>
      </c>
      <c r="AI88">
        <v>200</v>
      </c>
      <c r="AJ88" s="1">
        <v>1546</v>
      </c>
      <c r="AK88" s="36">
        <v>500</v>
      </c>
      <c r="AL88" s="36">
        <v>0.64583333333333337</v>
      </c>
      <c r="AM88" s="3">
        <v>46155</v>
      </c>
      <c r="AN88" t="s">
        <v>298</v>
      </c>
      <c r="AO88" t="s">
        <v>500</v>
      </c>
      <c r="AQ88" t="str">
        <f t="shared" si="1"/>
        <v/>
      </c>
      <c r="AR88" s="73"/>
      <c r="AU88" s="66"/>
      <c r="AV88" s="66"/>
    </row>
    <row r="89" spans="1:48">
      <c r="A89" s="8">
        <v>46169</v>
      </c>
      <c r="B89" s="3"/>
      <c r="C89" s="66">
        <v>-4.3E-3</v>
      </c>
      <c r="D89" s="1">
        <v>65040</v>
      </c>
      <c r="E89" s="6">
        <v>-0.15</v>
      </c>
      <c r="F89" s="69">
        <v>9348</v>
      </c>
      <c r="G89" t="s">
        <v>110</v>
      </c>
      <c r="H89">
        <v>0</v>
      </c>
      <c r="I89" t="s">
        <v>347</v>
      </c>
      <c r="J89" t="s">
        <v>323</v>
      </c>
      <c r="K89" t="s">
        <v>290</v>
      </c>
      <c r="L89">
        <v>600</v>
      </c>
      <c r="M89">
        <v>3</v>
      </c>
      <c r="N89" s="66">
        <v>5.0000000000000001E-3</v>
      </c>
      <c r="O89">
        <v>597</v>
      </c>
      <c r="P89" s="66">
        <v>5.0000000000000001E-3</v>
      </c>
      <c r="Q89">
        <v>637</v>
      </c>
      <c r="R89">
        <v>690</v>
      </c>
      <c r="S89">
        <v>590</v>
      </c>
      <c r="T89" s="66">
        <v>-5.8000000000000003E-2</v>
      </c>
      <c r="U89" s="66">
        <v>-5.3600000000000002E-2</v>
      </c>
      <c r="V89" s="66">
        <v>-0.13039999999999999</v>
      </c>
      <c r="W89" s="66">
        <v>1.6899999999999998E-2</v>
      </c>
      <c r="X89" s="1">
        <v>10776300</v>
      </c>
      <c r="Y89" s="1">
        <v>6888585</v>
      </c>
      <c r="Z89" s="1">
        <v>87725</v>
      </c>
      <c r="AA89" s="2" t="s">
        <v>501</v>
      </c>
      <c r="AB89" s="1" t="s">
        <v>502</v>
      </c>
      <c r="AC89" s="1">
        <v>0</v>
      </c>
      <c r="AD89">
        <v>5.82</v>
      </c>
      <c r="AE89">
        <v>0</v>
      </c>
      <c r="AF89">
        <v>2.4</v>
      </c>
      <c r="AG89">
        <v>400</v>
      </c>
      <c r="AH89">
        <v>600</v>
      </c>
      <c r="AI89">
        <v>500</v>
      </c>
      <c r="AJ89" s="1">
        <v>599</v>
      </c>
      <c r="AK89" s="1">
        <v>500</v>
      </c>
      <c r="AL89" s="2">
        <v>0.64583333333333337</v>
      </c>
      <c r="AM89" s="3">
        <v>46157</v>
      </c>
      <c r="AN89" t="s">
        <v>298</v>
      </c>
      <c r="AO89" t="s">
        <v>313</v>
      </c>
      <c r="AQ89" t="str">
        <f t="shared" si="1"/>
        <v/>
      </c>
      <c r="AR89" s="73"/>
      <c r="AU89" s="66"/>
      <c r="AV89" s="66"/>
    </row>
    <row r="90" spans="1:48">
      <c r="A90" s="8">
        <v>46169</v>
      </c>
      <c r="B90" s="3"/>
      <c r="C90" s="66">
        <v>-4.3E-3</v>
      </c>
      <c r="D90" s="1">
        <v>65040</v>
      </c>
      <c r="E90" s="6">
        <v>-0.15</v>
      </c>
      <c r="F90" s="69">
        <v>9432</v>
      </c>
      <c r="G90" t="s">
        <v>111</v>
      </c>
      <c r="H90">
        <v>0</v>
      </c>
      <c r="I90" t="s">
        <v>288</v>
      </c>
      <c r="J90" t="s">
        <v>289</v>
      </c>
      <c r="K90" t="s">
        <v>290</v>
      </c>
      <c r="L90">
        <v>151</v>
      </c>
      <c r="M90">
        <v>1.3</v>
      </c>
      <c r="N90" s="66">
        <v>8.6999999999999994E-3</v>
      </c>
      <c r="O90">
        <v>149.69999999999999</v>
      </c>
      <c r="P90" s="66">
        <v>8.6E-3</v>
      </c>
      <c r="Q90">
        <v>150</v>
      </c>
      <c r="R90">
        <v>151.19999999999999</v>
      </c>
      <c r="S90">
        <v>149.80000000000001</v>
      </c>
      <c r="T90" s="66">
        <v>6.6E-3</v>
      </c>
      <c r="U90" s="66">
        <v>5.3E-3</v>
      </c>
      <c r="V90" s="66">
        <v>-1.2999999999999999E-3</v>
      </c>
      <c r="W90" s="66">
        <v>8.0000000000000002E-3</v>
      </c>
      <c r="X90" s="1">
        <v>208747800</v>
      </c>
      <c r="Y90" s="1">
        <v>31419163</v>
      </c>
      <c r="Z90" s="1">
        <v>13673097</v>
      </c>
      <c r="AA90" s="2" t="s">
        <v>503</v>
      </c>
      <c r="AB90" s="1" t="s">
        <v>504</v>
      </c>
      <c r="AC90" s="1">
        <v>12.58</v>
      </c>
      <c r="AD90">
        <v>1.26</v>
      </c>
      <c r="AE90">
        <v>3.58</v>
      </c>
      <c r="AF90" t="s">
        <v>230</v>
      </c>
      <c r="AG90" s="1">
        <v>2441900</v>
      </c>
      <c r="AH90">
        <v>151</v>
      </c>
      <c r="AI90" s="1">
        <v>412300</v>
      </c>
      <c r="AJ90" s="1">
        <v>150.9</v>
      </c>
      <c r="AK90" s="1">
        <v>66400</v>
      </c>
      <c r="AL90" s="2">
        <v>0.64583333333333337</v>
      </c>
      <c r="AM90" s="3">
        <v>46150</v>
      </c>
      <c r="AN90" t="s">
        <v>298</v>
      </c>
      <c r="AO90" t="s">
        <v>351</v>
      </c>
      <c r="AQ90" t="str">
        <f t="shared" si="1"/>
        <v/>
      </c>
      <c r="AR90" s="73"/>
      <c r="AU90" s="66"/>
      <c r="AV90" s="66"/>
    </row>
    <row r="91" spans="1:48">
      <c r="A91" s="8">
        <v>46169</v>
      </c>
      <c r="B91" s="3"/>
      <c r="C91" s="66">
        <v>-4.3E-3</v>
      </c>
      <c r="D91" s="1">
        <v>65040</v>
      </c>
      <c r="E91" s="6">
        <v>-0.15</v>
      </c>
      <c r="F91" s="69">
        <v>9449</v>
      </c>
      <c r="G91" t="s">
        <v>112</v>
      </c>
      <c r="H91">
        <v>0</v>
      </c>
      <c r="I91" t="s">
        <v>288</v>
      </c>
      <c r="J91" t="s">
        <v>289</v>
      </c>
      <c r="K91" t="s">
        <v>295</v>
      </c>
      <c r="L91" s="36">
        <v>3330</v>
      </c>
      <c r="M91">
        <v>-83</v>
      </c>
      <c r="N91" s="66">
        <v>-2.4299999999999999E-2</v>
      </c>
      <c r="O91" s="36">
        <v>3413</v>
      </c>
      <c r="P91" s="66">
        <v>-2.4299999999999999E-2</v>
      </c>
      <c r="Q91" s="36">
        <v>3400</v>
      </c>
      <c r="R91" s="36">
        <v>3401</v>
      </c>
      <c r="S91" s="36">
        <v>3294</v>
      </c>
      <c r="T91" s="66">
        <v>-2.0500000000000001E-2</v>
      </c>
      <c r="U91" s="66">
        <v>8.9999999999999998E-4</v>
      </c>
      <c r="V91" s="66">
        <v>-2.0799999999999999E-2</v>
      </c>
      <c r="W91" s="66">
        <v>1.09E-2</v>
      </c>
      <c r="X91" s="1">
        <v>441900</v>
      </c>
      <c r="Y91" s="1">
        <v>1471895</v>
      </c>
      <c r="Z91" s="1">
        <v>357472</v>
      </c>
      <c r="AA91" s="2" t="s">
        <v>505</v>
      </c>
      <c r="AB91" s="1" t="s">
        <v>506</v>
      </c>
      <c r="AC91" s="1">
        <v>14.31</v>
      </c>
      <c r="AD91">
        <v>2.99</v>
      </c>
      <c r="AE91">
        <v>2.34</v>
      </c>
      <c r="AF91" t="s">
        <v>230</v>
      </c>
      <c r="AG91">
        <v>200</v>
      </c>
      <c r="AH91" s="36">
        <v>3344</v>
      </c>
      <c r="AI91">
        <v>100</v>
      </c>
      <c r="AJ91" s="36">
        <v>3326</v>
      </c>
      <c r="AK91" s="36">
        <v>100</v>
      </c>
      <c r="AL91" s="36">
        <v>0.64583333333333337</v>
      </c>
      <c r="AM91" s="3">
        <v>46157</v>
      </c>
      <c r="AN91" t="s">
        <v>293</v>
      </c>
      <c r="AO91" t="s">
        <v>351</v>
      </c>
      <c r="AQ91" t="str">
        <f t="shared" si="1"/>
        <v/>
      </c>
      <c r="AR91" s="73"/>
      <c r="AU91" s="66"/>
      <c r="AV91" s="66"/>
    </row>
    <row r="92" spans="1:48">
      <c r="A92" s="8">
        <v>46169</v>
      </c>
      <c r="B92" s="3"/>
      <c r="C92" s="66">
        <v>-4.3E-3</v>
      </c>
      <c r="D92" s="1">
        <v>65040</v>
      </c>
      <c r="E92" s="6">
        <v>-0.15</v>
      </c>
      <c r="F92" s="69">
        <v>9501</v>
      </c>
      <c r="G92" t="s">
        <v>113</v>
      </c>
      <c r="H92">
        <v>0</v>
      </c>
      <c r="I92" t="s">
        <v>288</v>
      </c>
      <c r="J92" t="s">
        <v>289</v>
      </c>
      <c r="K92" t="s">
        <v>290</v>
      </c>
      <c r="L92">
        <v>572.29999999999995</v>
      </c>
      <c r="M92">
        <v>-4.3</v>
      </c>
      <c r="N92" s="66">
        <v>-7.4999999999999997E-3</v>
      </c>
      <c r="O92">
        <v>576.6</v>
      </c>
      <c r="P92" s="66">
        <v>-7.4000000000000003E-3</v>
      </c>
      <c r="Q92">
        <v>578.4</v>
      </c>
      <c r="R92">
        <v>592.9</v>
      </c>
      <c r="S92">
        <v>567</v>
      </c>
      <c r="T92" s="66">
        <v>-1.0500000000000001E-2</v>
      </c>
      <c r="U92" s="66">
        <v>3.5000000000000001E-3</v>
      </c>
      <c r="V92" s="66">
        <v>-3.4700000000000002E-2</v>
      </c>
      <c r="W92" s="66">
        <v>9.2999999999999992E-3</v>
      </c>
      <c r="X92" s="1">
        <v>31146600</v>
      </c>
      <c r="Y92" s="1">
        <v>17975766</v>
      </c>
      <c r="Z92" s="1">
        <v>919696</v>
      </c>
      <c r="AA92" s="2" t="s">
        <v>507</v>
      </c>
      <c r="AB92" s="1" t="s">
        <v>508</v>
      </c>
      <c r="AC92" s="1">
        <v>4.16</v>
      </c>
      <c r="AD92">
        <v>0.38</v>
      </c>
      <c r="AE92">
        <v>0</v>
      </c>
      <c r="AF92" t="s">
        <v>230</v>
      </c>
      <c r="AG92" s="1">
        <v>990500</v>
      </c>
      <c r="AH92">
        <v>572.29999999999995</v>
      </c>
      <c r="AI92" s="1">
        <v>24500</v>
      </c>
      <c r="AJ92" s="1">
        <v>572.20000000000005</v>
      </c>
      <c r="AK92" s="1">
        <v>3600</v>
      </c>
      <c r="AL92" s="2">
        <v>0.64583333333333337</v>
      </c>
      <c r="AM92" s="3">
        <v>46142</v>
      </c>
      <c r="AN92" t="s">
        <v>298</v>
      </c>
      <c r="AO92" t="s">
        <v>509</v>
      </c>
      <c r="AQ92" t="str">
        <f t="shared" si="1"/>
        <v/>
      </c>
      <c r="AR92" s="73"/>
      <c r="AU92" s="66"/>
      <c r="AV92" s="66"/>
    </row>
    <row r="93" spans="1:48">
      <c r="A93" s="8">
        <v>46169</v>
      </c>
      <c r="B93" s="3"/>
      <c r="C93" s="66">
        <v>-4.3E-3</v>
      </c>
      <c r="D93" s="1">
        <v>65040</v>
      </c>
      <c r="E93" s="6">
        <v>-0.15</v>
      </c>
      <c r="F93" s="69">
        <v>9531</v>
      </c>
      <c r="G93" t="s">
        <v>114</v>
      </c>
      <c r="H93">
        <v>0</v>
      </c>
      <c r="I93" t="s">
        <v>288</v>
      </c>
      <c r="J93" t="s">
        <v>289</v>
      </c>
      <c r="K93" t="s">
        <v>295</v>
      </c>
      <c r="L93" s="36">
        <v>6471</v>
      </c>
      <c r="M93">
        <v>-9</v>
      </c>
      <c r="N93" s="66">
        <v>-1.4E-3</v>
      </c>
      <c r="O93" s="36">
        <v>6480</v>
      </c>
      <c r="P93" s="66">
        <v>-1.2999999999999999E-3</v>
      </c>
      <c r="Q93" s="36">
        <v>6500</v>
      </c>
      <c r="R93" s="36">
        <v>6536</v>
      </c>
      <c r="S93" s="36">
        <v>6406</v>
      </c>
      <c r="T93" s="66">
        <v>-4.4000000000000003E-3</v>
      </c>
      <c r="U93" s="66">
        <v>1E-4</v>
      </c>
      <c r="V93" s="66">
        <v>-9.9000000000000008E-3</v>
      </c>
      <c r="W93" s="66">
        <v>1.01E-2</v>
      </c>
      <c r="X93" s="1">
        <v>1067600</v>
      </c>
      <c r="Y93" s="1">
        <v>6907698</v>
      </c>
      <c r="Z93" s="1">
        <v>2167521</v>
      </c>
      <c r="AA93" s="2" t="s">
        <v>510</v>
      </c>
      <c r="AB93" s="1" t="s">
        <v>511</v>
      </c>
      <c r="AC93" s="1">
        <v>15.74</v>
      </c>
      <c r="AD93">
        <v>1.25</v>
      </c>
      <c r="AE93">
        <v>1.85</v>
      </c>
      <c r="AF93" t="s">
        <v>230</v>
      </c>
      <c r="AG93" s="1">
        <v>24100</v>
      </c>
      <c r="AH93" s="36">
        <v>6488</v>
      </c>
      <c r="AI93">
        <v>100</v>
      </c>
      <c r="AJ93" s="1">
        <v>6470</v>
      </c>
      <c r="AK93" s="36">
        <v>100</v>
      </c>
      <c r="AL93" s="36">
        <v>0.64583333333333337</v>
      </c>
      <c r="AM93" s="3">
        <v>46140</v>
      </c>
      <c r="AN93" t="s">
        <v>298</v>
      </c>
      <c r="AO93" t="s">
        <v>509</v>
      </c>
      <c r="AQ93" t="str">
        <f t="shared" si="1"/>
        <v/>
      </c>
      <c r="AR93" s="73"/>
      <c r="AU93" s="66"/>
      <c r="AV93" s="66"/>
    </row>
    <row r="94" spans="1:48">
      <c r="A94" s="8">
        <v>46169</v>
      </c>
      <c r="B94" s="3"/>
      <c r="C94" s="66">
        <v>-4.3E-3</v>
      </c>
      <c r="D94" s="1">
        <v>65040</v>
      </c>
      <c r="E94" s="6">
        <v>-0.15</v>
      </c>
      <c r="F94" s="69">
        <v>9882</v>
      </c>
      <c r="G94" t="s">
        <v>115</v>
      </c>
      <c r="H94">
        <v>0</v>
      </c>
      <c r="I94" t="s">
        <v>288</v>
      </c>
      <c r="J94" t="s">
        <v>289</v>
      </c>
      <c r="K94" t="s">
        <v>295</v>
      </c>
      <c r="L94" s="36">
        <v>1625</v>
      </c>
      <c r="M94">
        <v>-1</v>
      </c>
      <c r="N94" s="66">
        <v>-5.9999999999999995E-4</v>
      </c>
      <c r="O94" s="36">
        <v>1626</v>
      </c>
      <c r="P94" s="66">
        <v>-5.9999999999999995E-4</v>
      </c>
      <c r="Q94" s="36">
        <v>1625</v>
      </c>
      <c r="R94" s="36">
        <v>1633</v>
      </c>
      <c r="S94" s="36">
        <v>1613</v>
      </c>
      <c r="T94" s="66">
        <v>0</v>
      </c>
      <c r="U94" s="66">
        <v>-5.9999999999999995E-4</v>
      </c>
      <c r="V94" s="66">
        <v>-4.7999999999999996E-3</v>
      </c>
      <c r="W94" s="66">
        <v>7.4000000000000003E-3</v>
      </c>
      <c r="X94" s="1">
        <v>125400</v>
      </c>
      <c r="Y94" s="1">
        <v>203567</v>
      </c>
      <c r="Z94" s="1">
        <v>139784</v>
      </c>
      <c r="AA94" s="2" t="s">
        <v>512</v>
      </c>
      <c r="AB94" s="1" t="s">
        <v>513</v>
      </c>
      <c r="AC94" s="1">
        <v>10.59</v>
      </c>
      <c r="AD94">
        <v>1.1200000000000001</v>
      </c>
      <c r="AE94">
        <v>4.18</v>
      </c>
      <c r="AF94" t="s">
        <v>230</v>
      </c>
      <c r="AG94" s="1">
        <v>37500</v>
      </c>
      <c r="AH94" s="36">
        <v>1630</v>
      </c>
      <c r="AI94">
        <v>100</v>
      </c>
      <c r="AJ94" s="1">
        <v>1615</v>
      </c>
      <c r="AK94" s="36">
        <v>100</v>
      </c>
      <c r="AL94" s="36">
        <v>0.64583333333333337</v>
      </c>
      <c r="AM94" s="3">
        <v>46150</v>
      </c>
      <c r="AN94" t="s">
        <v>298</v>
      </c>
      <c r="AO94" t="s">
        <v>322</v>
      </c>
      <c r="AQ94" t="str">
        <f t="shared" si="1"/>
        <v/>
      </c>
      <c r="AR94" s="73"/>
      <c r="AU94" s="66"/>
      <c r="AV94" s="66"/>
    </row>
    <row r="95" spans="1:48">
      <c r="A95" s="8">
        <v>46169</v>
      </c>
      <c r="B95" s="3"/>
      <c r="C95" s="66">
        <v>-4.3E-3</v>
      </c>
      <c r="D95" s="1">
        <v>65040</v>
      </c>
      <c r="E95" s="6">
        <v>-0.15</v>
      </c>
      <c r="F95" s="69">
        <v>6502</v>
      </c>
      <c r="I95" t="s">
        <v>514</v>
      </c>
      <c r="P95" t="s">
        <v>230</v>
      </c>
      <c r="T95" t="s">
        <v>230</v>
      </c>
      <c r="U95" t="s">
        <v>230</v>
      </c>
      <c r="V95" t="s">
        <v>230</v>
      </c>
      <c r="W95" t="s">
        <v>230</v>
      </c>
      <c r="AF95" t="s">
        <v>230</v>
      </c>
      <c r="AG95" t="s">
        <v>230</v>
      </c>
      <c r="AO95" t="s">
        <v>515</v>
      </c>
      <c r="AQ95" t="str">
        <f t="shared" si="1"/>
        <v/>
      </c>
      <c r="AR95" s="73"/>
      <c r="AU95" s="66"/>
      <c r="AV95" s="66"/>
    </row>
    <row r="96" spans="1:48">
      <c r="A96" s="8">
        <v>46262</v>
      </c>
      <c r="D96" s="1"/>
      <c r="E96" s="6"/>
      <c r="F96" s="69">
        <v>5759</v>
      </c>
      <c r="I96" t="s">
        <v>514</v>
      </c>
      <c r="P96" t="s">
        <v>230</v>
      </c>
      <c r="T96" t="s">
        <v>230</v>
      </c>
      <c r="U96" t="s">
        <v>230</v>
      </c>
      <c r="V96" t="s">
        <v>230</v>
      </c>
      <c r="W96" t="s">
        <v>230</v>
      </c>
      <c r="AF96" t="s">
        <v>230</v>
      </c>
      <c r="AG96" t="s">
        <v>230</v>
      </c>
      <c r="AO96" t="s">
        <v>515</v>
      </c>
      <c r="AQ96" t="str">
        <f t="shared" si="1"/>
        <v/>
      </c>
    </row>
    <row r="97" spans="1:48">
      <c r="AQ97" t="str">
        <f t="shared" si="1"/>
        <v/>
      </c>
      <c r="AS97" s="86"/>
      <c r="AT97" s="86"/>
      <c r="AV97" s="4"/>
    </row>
    <row r="98" spans="1:48">
      <c r="AQ98" t="str">
        <f t="shared" si="1"/>
        <v/>
      </c>
      <c r="AS98" s="86"/>
      <c r="AT98" s="86"/>
      <c r="AV98" s="4"/>
    </row>
    <row r="99" spans="1:48">
      <c r="D99" s="1"/>
      <c r="E99" s="6"/>
      <c r="AQ99" t="str">
        <f t="shared" si="1"/>
        <v/>
      </c>
    </row>
    <row r="100" spans="1:48">
      <c r="A100" s="64" t="s">
        <v>0</v>
      </c>
      <c r="B100" s="5" t="s">
        <v>116</v>
      </c>
      <c r="C100" s="5" t="s">
        <v>1</v>
      </c>
      <c r="D100" s="5" t="s">
        <v>2</v>
      </c>
      <c r="E100" s="5" t="s">
        <v>3</v>
      </c>
      <c r="F100" s="69" t="s">
        <v>4</v>
      </c>
      <c r="G100" t="s">
        <v>5</v>
      </c>
      <c r="H100" t="s">
        <v>268</v>
      </c>
      <c r="I100" t="s">
        <v>269</v>
      </c>
      <c r="J100" t="s">
        <v>270</v>
      </c>
      <c r="K100" t="s">
        <v>271</v>
      </c>
      <c r="L100" t="s">
        <v>6</v>
      </c>
      <c r="M100" t="s">
        <v>7</v>
      </c>
      <c r="N100" t="s">
        <v>8</v>
      </c>
      <c r="O100" t="s">
        <v>9</v>
      </c>
      <c r="P100" t="s">
        <v>272</v>
      </c>
      <c r="Q100" t="s">
        <v>10</v>
      </c>
      <c r="R100" t="s">
        <v>11</v>
      </c>
      <c r="S100" t="s">
        <v>12</v>
      </c>
      <c r="T100" t="s">
        <v>273</v>
      </c>
      <c r="U100" t="s">
        <v>274</v>
      </c>
      <c r="V100" t="s">
        <v>275</v>
      </c>
      <c r="W100" t="s">
        <v>276</v>
      </c>
      <c r="X100" t="s">
        <v>13</v>
      </c>
      <c r="Y100" t="s">
        <v>277</v>
      </c>
      <c r="Z100" t="s">
        <v>278</v>
      </c>
      <c r="AA100" t="s">
        <v>14</v>
      </c>
      <c r="AB100" t="s">
        <v>15</v>
      </c>
      <c r="AC100" t="s">
        <v>279</v>
      </c>
      <c r="AD100" t="s">
        <v>280</v>
      </c>
      <c r="AE100" t="s">
        <v>281</v>
      </c>
      <c r="AF100" t="s">
        <v>282</v>
      </c>
      <c r="AG100" t="s">
        <v>283</v>
      </c>
      <c r="AH100" t="s">
        <v>284</v>
      </c>
      <c r="AI100" t="s">
        <v>16</v>
      </c>
      <c r="AJ100" t="s">
        <v>17</v>
      </c>
      <c r="AK100" t="s">
        <v>18</v>
      </c>
      <c r="AL100" t="s">
        <v>19</v>
      </c>
      <c r="AM100" t="s">
        <v>20</v>
      </c>
      <c r="AN100" t="s">
        <v>285</v>
      </c>
      <c r="AO100" t="s">
        <v>286</v>
      </c>
      <c r="AQ100" t="str">
        <f t="shared" si="1"/>
        <v/>
      </c>
    </row>
    <row r="101" spans="1:48">
      <c r="A101" s="8">
        <v>46170</v>
      </c>
      <c r="B101">
        <v>3902</v>
      </c>
      <c r="C101">
        <v>-0.41</v>
      </c>
      <c r="D101" s="1">
        <v>64650</v>
      </c>
      <c r="E101" s="6">
        <v>-0.56999999999999995</v>
      </c>
      <c r="F101" s="69">
        <v>1605</v>
      </c>
      <c r="G101" t="s">
        <v>21</v>
      </c>
      <c r="H101">
        <v>0</v>
      </c>
      <c r="I101" t="s">
        <v>288</v>
      </c>
      <c r="J101" t="s">
        <v>289</v>
      </c>
      <c r="K101" t="s">
        <v>295</v>
      </c>
      <c r="L101" s="36">
        <v>3693</v>
      </c>
      <c r="M101">
        <v>4</v>
      </c>
      <c r="N101" s="66">
        <v>1.1000000000000001E-3</v>
      </c>
      <c r="O101" s="36">
        <v>3689</v>
      </c>
      <c r="P101" s="66">
        <v>1E-3</v>
      </c>
      <c r="Q101" s="36">
        <v>3600</v>
      </c>
      <c r="R101" s="36">
        <v>3722</v>
      </c>
      <c r="S101" s="36">
        <v>3588</v>
      </c>
      <c r="T101" s="66">
        <v>2.58E-2</v>
      </c>
      <c r="U101" s="66">
        <v>8.3999999999999995E-3</v>
      </c>
      <c r="V101" s="66">
        <v>-7.7000000000000002E-3</v>
      </c>
      <c r="W101" s="66">
        <v>2.92E-2</v>
      </c>
      <c r="X101" s="1">
        <v>6084900</v>
      </c>
      <c r="Y101" s="1">
        <v>22322420</v>
      </c>
      <c r="Z101" s="1">
        <v>4649989</v>
      </c>
      <c r="AA101" t="s">
        <v>291</v>
      </c>
      <c r="AB101" t="s">
        <v>292</v>
      </c>
      <c r="AC101">
        <v>10.72</v>
      </c>
      <c r="AD101">
        <v>0.9</v>
      </c>
      <c r="AE101">
        <v>2.92</v>
      </c>
      <c r="AF101" t="s">
        <v>230</v>
      </c>
      <c r="AG101" s="1">
        <v>50400</v>
      </c>
      <c r="AH101" s="36">
        <v>3700</v>
      </c>
      <c r="AI101" s="1">
        <v>2300</v>
      </c>
      <c r="AJ101" s="36">
        <v>3692</v>
      </c>
      <c r="AK101" s="1">
        <v>1700</v>
      </c>
      <c r="AL101" s="2">
        <v>0.64583333333333337</v>
      </c>
      <c r="AM101" s="3">
        <v>46155</v>
      </c>
      <c r="AN101" t="s">
        <v>293</v>
      </c>
      <c r="AO101" t="s">
        <v>294</v>
      </c>
      <c r="AQ101" t="str">
        <f t="shared" si="1"/>
        <v/>
      </c>
    </row>
    <row r="102" spans="1:48">
      <c r="A102" s="8">
        <v>46170</v>
      </c>
      <c r="B102">
        <v>3902</v>
      </c>
      <c r="C102">
        <v>-0.41</v>
      </c>
      <c r="D102">
        <v>64650</v>
      </c>
      <c r="E102">
        <v>-0.56999999999999995</v>
      </c>
      <c r="F102" s="69">
        <v>1833</v>
      </c>
      <c r="G102" t="s">
        <v>24</v>
      </c>
      <c r="H102">
        <v>0</v>
      </c>
      <c r="I102" t="s">
        <v>288</v>
      </c>
      <c r="J102" t="s">
        <v>289</v>
      </c>
      <c r="K102" t="s">
        <v>290</v>
      </c>
      <c r="L102" s="36">
        <v>5610</v>
      </c>
      <c r="M102">
        <v>90</v>
      </c>
      <c r="N102" s="66">
        <v>1.6299999999999999E-2</v>
      </c>
      <c r="O102" s="36">
        <v>5520</v>
      </c>
      <c r="P102" s="66">
        <v>1.6299999999999999E-2</v>
      </c>
      <c r="Q102" s="36">
        <v>5520</v>
      </c>
      <c r="R102" s="36">
        <v>5660</v>
      </c>
      <c r="S102" s="36">
        <v>5490</v>
      </c>
      <c r="T102" s="66">
        <v>1.6299999999999999E-2</v>
      </c>
      <c r="U102" s="66">
        <v>7.1000000000000004E-3</v>
      </c>
      <c r="V102" s="66">
        <v>-8.8000000000000005E-3</v>
      </c>
      <c r="W102" s="66">
        <v>2.18E-2</v>
      </c>
      <c r="X102" s="1">
        <v>140100</v>
      </c>
      <c r="Y102" s="1">
        <v>782608</v>
      </c>
      <c r="Z102" s="1">
        <v>216911</v>
      </c>
      <c r="AA102" t="s">
        <v>296</v>
      </c>
      <c r="AB102" t="s">
        <v>297</v>
      </c>
      <c r="AC102">
        <v>13.06</v>
      </c>
      <c r="AD102">
        <v>1.02</v>
      </c>
      <c r="AE102">
        <v>5.35</v>
      </c>
      <c r="AF102" t="s">
        <v>230</v>
      </c>
      <c r="AG102" s="1">
        <v>13200</v>
      </c>
      <c r="AH102" s="36">
        <v>5620</v>
      </c>
      <c r="AI102">
        <v>100</v>
      </c>
      <c r="AJ102" s="36">
        <v>5600</v>
      </c>
      <c r="AK102">
        <v>200</v>
      </c>
      <c r="AL102" s="2">
        <v>0.64583333333333337</v>
      </c>
      <c r="AM102" s="3">
        <v>46157</v>
      </c>
      <c r="AN102" t="s">
        <v>298</v>
      </c>
      <c r="AO102" t="s">
        <v>299</v>
      </c>
      <c r="AQ102" t="str">
        <f t="shared" si="1"/>
        <v/>
      </c>
    </row>
    <row r="103" spans="1:48">
      <c r="A103" s="8">
        <v>46170</v>
      </c>
      <c r="B103">
        <v>3902</v>
      </c>
      <c r="C103">
        <v>-0.41</v>
      </c>
      <c r="D103">
        <v>64650</v>
      </c>
      <c r="E103">
        <v>-0.56999999999999995</v>
      </c>
      <c r="F103" s="69">
        <v>1911</v>
      </c>
      <c r="G103" t="s">
        <v>25</v>
      </c>
      <c r="H103">
        <v>0</v>
      </c>
      <c r="I103" t="s">
        <v>288</v>
      </c>
      <c r="J103" t="s">
        <v>289</v>
      </c>
      <c r="K103" t="s">
        <v>290</v>
      </c>
      <c r="L103" s="36">
        <v>1303</v>
      </c>
      <c r="M103">
        <v>12.5</v>
      </c>
      <c r="N103" s="66">
        <v>9.7000000000000003E-3</v>
      </c>
      <c r="O103" s="36">
        <v>1290.5</v>
      </c>
      <c r="P103" s="66">
        <v>9.5999999999999992E-3</v>
      </c>
      <c r="Q103" s="36">
        <v>1320.5</v>
      </c>
      <c r="R103" s="36">
        <v>1320.5</v>
      </c>
      <c r="S103" s="36">
        <v>1295</v>
      </c>
      <c r="T103" s="66">
        <v>-1.32E-2</v>
      </c>
      <c r="U103" s="66">
        <v>-1.5E-3</v>
      </c>
      <c r="V103" s="66">
        <v>-1.32E-2</v>
      </c>
      <c r="W103" s="66">
        <v>6.1000000000000004E-3</v>
      </c>
      <c r="X103" s="1">
        <v>3097200</v>
      </c>
      <c r="Y103" s="1">
        <v>4043060</v>
      </c>
      <c r="Z103" s="1">
        <v>805991</v>
      </c>
      <c r="AA103" t="s">
        <v>300</v>
      </c>
      <c r="AB103" t="s">
        <v>301</v>
      </c>
      <c r="AC103">
        <v>8.23</v>
      </c>
      <c r="AD103">
        <v>0.79</v>
      </c>
      <c r="AE103">
        <v>3.84</v>
      </c>
      <c r="AF103" t="s">
        <v>230</v>
      </c>
      <c r="AG103" s="1">
        <v>294100</v>
      </c>
      <c r="AH103" s="36">
        <v>1303.5</v>
      </c>
      <c r="AI103">
        <v>100</v>
      </c>
      <c r="AJ103" s="36">
        <v>1302</v>
      </c>
      <c r="AK103">
        <v>200</v>
      </c>
      <c r="AL103" s="2">
        <v>0.64583333333333337</v>
      </c>
      <c r="AM103" s="3">
        <v>46149</v>
      </c>
      <c r="AN103" t="s">
        <v>293</v>
      </c>
      <c r="AO103" t="s">
        <v>299</v>
      </c>
      <c r="AQ103" t="str">
        <f t="shared" si="1"/>
        <v/>
      </c>
    </row>
    <row r="104" spans="1:48">
      <c r="A104" s="8">
        <v>46170</v>
      </c>
      <c r="B104">
        <v>3902</v>
      </c>
      <c r="C104">
        <v>-0.41</v>
      </c>
      <c r="D104">
        <v>64650</v>
      </c>
      <c r="E104">
        <v>-0.56999999999999995</v>
      </c>
      <c r="F104" s="69">
        <v>1925</v>
      </c>
      <c r="G104" t="s">
        <v>26</v>
      </c>
      <c r="H104">
        <v>0</v>
      </c>
      <c r="I104" t="s">
        <v>288</v>
      </c>
      <c r="J104" t="s">
        <v>289</v>
      </c>
      <c r="K104" t="s">
        <v>295</v>
      </c>
      <c r="L104" s="36">
        <v>4374</v>
      </c>
      <c r="M104">
        <v>-28</v>
      </c>
      <c r="N104" s="66">
        <v>-6.4000000000000003E-3</v>
      </c>
      <c r="O104" s="36">
        <v>4402</v>
      </c>
      <c r="P104" s="66">
        <v>-6.3E-3</v>
      </c>
      <c r="Q104" s="36">
        <v>4396</v>
      </c>
      <c r="R104" s="36">
        <v>4429</v>
      </c>
      <c r="S104" s="36">
        <v>4374</v>
      </c>
      <c r="T104" s="66">
        <v>-5.0000000000000001E-3</v>
      </c>
      <c r="U104" s="66">
        <v>-2.5000000000000001E-3</v>
      </c>
      <c r="V104" s="66">
        <v>-1.24E-2</v>
      </c>
      <c r="W104" s="66">
        <v>0</v>
      </c>
      <c r="X104" s="1">
        <v>2323300</v>
      </c>
      <c r="Y104" s="1">
        <v>10191496</v>
      </c>
      <c r="Z104" s="1">
        <v>2885248</v>
      </c>
      <c r="AA104" t="s">
        <v>302</v>
      </c>
      <c r="AB104" t="s">
        <v>516</v>
      </c>
      <c r="AC104">
        <v>11.93</v>
      </c>
      <c r="AD104">
        <v>0.93</v>
      </c>
      <c r="AE104">
        <v>4.0199999999999996</v>
      </c>
      <c r="AF104" t="s">
        <v>230</v>
      </c>
      <c r="AG104" s="1">
        <v>59600</v>
      </c>
      <c r="AH104" s="36">
        <v>4376</v>
      </c>
      <c r="AI104">
        <v>400</v>
      </c>
      <c r="AJ104" s="36">
        <v>4373</v>
      </c>
      <c r="AK104" s="1">
        <v>5400</v>
      </c>
      <c r="AL104" s="2">
        <v>0.64583333333333337</v>
      </c>
      <c r="AM104" s="3">
        <v>46155</v>
      </c>
      <c r="AN104" t="s">
        <v>298</v>
      </c>
      <c r="AO104" t="s">
        <v>299</v>
      </c>
      <c r="AQ104" t="str">
        <f t="shared" si="1"/>
        <v/>
      </c>
    </row>
    <row r="105" spans="1:48">
      <c r="A105" s="8">
        <v>46170</v>
      </c>
      <c r="B105">
        <v>3902</v>
      </c>
      <c r="C105">
        <v>-0.41</v>
      </c>
      <c r="D105">
        <v>64650</v>
      </c>
      <c r="E105">
        <v>-0.56999999999999995</v>
      </c>
      <c r="F105" s="69">
        <v>1928</v>
      </c>
      <c r="G105" t="s">
        <v>27</v>
      </c>
      <c r="H105">
        <v>0</v>
      </c>
      <c r="I105" t="s">
        <v>288</v>
      </c>
      <c r="J105" t="s">
        <v>289</v>
      </c>
      <c r="K105" t="s">
        <v>290</v>
      </c>
      <c r="L105" s="36">
        <v>3362</v>
      </c>
      <c r="M105">
        <v>24</v>
      </c>
      <c r="N105" s="66">
        <v>7.1999999999999998E-3</v>
      </c>
      <c r="O105" s="36">
        <v>3338</v>
      </c>
      <c r="P105" s="66">
        <v>7.1000000000000004E-3</v>
      </c>
      <c r="Q105" s="36">
        <v>3350</v>
      </c>
      <c r="R105" s="36">
        <v>3378</v>
      </c>
      <c r="S105" s="36">
        <v>3345</v>
      </c>
      <c r="T105" s="66">
        <v>3.5000000000000001E-3</v>
      </c>
      <c r="U105" s="66">
        <v>3.5000000000000001E-3</v>
      </c>
      <c r="V105" s="66">
        <v>-4.7000000000000002E-3</v>
      </c>
      <c r="W105" s="66">
        <v>5.0000000000000001E-3</v>
      </c>
      <c r="X105" s="1">
        <v>2921000</v>
      </c>
      <c r="Y105" s="1">
        <v>9814035</v>
      </c>
      <c r="Z105" s="1">
        <v>2190081</v>
      </c>
      <c r="AA105" t="s">
        <v>304</v>
      </c>
      <c r="AB105" t="s">
        <v>305</v>
      </c>
      <c r="AC105">
        <v>10</v>
      </c>
      <c r="AD105">
        <v>1.01</v>
      </c>
      <c r="AE105">
        <v>4.3099999999999996</v>
      </c>
      <c r="AF105" t="s">
        <v>230</v>
      </c>
      <c r="AG105" s="1">
        <v>151200</v>
      </c>
      <c r="AH105" s="36">
        <v>3363</v>
      </c>
      <c r="AI105" s="1">
        <v>19100</v>
      </c>
      <c r="AJ105" s="36">
        <v>3355</v>
      </c>
      <c r="AK105">
        <v>400</v>
      </c>
      <c r="AL105" s="2">
        <v>0.64583333333333337</v>
      </c>
      <c r="AM105" s="3">
        <v>46177</v>
      </c>
      <c r="AN105" t="s">
        <v>306</v>
      </c>
      <c r="AO105" t="s">
        <v>299</v>
      </c>
      <c r="AQ105" t="str">
        <f t="shared" si="1"/>
        <v/>
      </c>
    </row>
    <row r="106" spans="1:48">
      <c r="A106" s="8">
        <v>46170</v>
      </c>
      <c r="B106">
        <v>3902</v>
      </c>
      <c r="C106">
        <v>-0.41</v>
      </c>
      <c r="D106">
        <v>64650</v>
      </c>
      <c r="E106">
        <v>-0.56999999999999995</v>
      </c>
      <c r="F106" s="69">
        <v>1929</v>
      </c>
      <c r="G106" t="s">
        <v>28</v>
      </c>
      <c r="H106">
        <v>0</v>
      </c>
      <c r="I106" t="s">
        <v>288</v>
      </c>
      <c r="J106" t="s">
        <v>289</v>
      </c>
      <c r="K106" t="s">
        <v>290</v>
      </c>
      <c r="L106" s="36">
        <v>1116</v>
      </c>
      <c r="M106">
        <v>-1</v>
      </c>
      <c r="N106" s="66">
        <v>-8.9999999999999998E-4</v>
      </c>
      <c r="O106" s="36">
        <v>1117</v>
      </c>
      <c r="P106" s="66">
        <v>-8.0000000000000004E-4</v>
      </c>
      <c r="Q106" s="36">
        <v>1120</v>
      </c>
      <c r="R106" s="36">
        <v>1124</v>
      </c>
      <c r="S106" s="36">
        <v>1106</v>
      </c>
      <c r="T106" s="66">
        <v>-3.5000000000000001E-3</v>
      </c>
      <c r="U106" s="66">
        <v>4.4999999999999997E-3</v>
      </c>
      <c r="V106" s="66">
        <v>-7.1000000000000004E-3</v>
      </c>
      <c r="W106" s="66">
        <v>8.9999999999999993E-3</v>
      </c>
      <c r="X106" s="1">
        <v>59900</v>
      </c>
      <c r="Y106" s="1">
        <v>66768</v>
      </c>
      <c r="Z106" s="1">
        <v>46620</v>
      </c>
      <c r="AA106" t="s">
        <v>307</v>
      </c>
      <c r="AB106" t="s">
        <v>308</v>
      </c>
      <c r="AC106">
        <v>12.59</v>
      </c>
      <c r="AD106">
        <v>1.23</v>
      </c>
      <c r="AE106">
        <v>4.4800000000000004</v>
      </c>
      <c r="AF106" t="s">
        <v>230</v>
      </c>
      <c r="AG106" s="1">
        <v>14200</v>
      </c>
      <c r="AH106" s="36">
        <v>1117</v>
      </c>
      <c r="AI106">
        <v>100</v>
      </c>
      <c r="AJ106" s="36">
        <v>1113</v>
      </c>
      <c r="AK106">
        <v>100</v>
      </c>
      <c r="AL106" s="2">
        <v>0.64583333333333337</v>
      </c>
      <c r="AM106" s="3">
        <v>46153</v>
      </c>
      <c r="AN106" t="s">
        <v>298</v>
      </c>
      <c r="AO106" t="s">
        <v>299</v>
      </c>
      <c r="AQ106" t="str">
        <f t="shared" si="1"/>
        <v/>
      </c>
    </row>
    <row r="107" spans="1:48">
      <c r="A107" s="8">
        <v>46170</v>
      </c>
      <c r="B107">
        <v>3902</v>
      </c>
      <c r="C107">
        <v>-0.41</v>
      </c>
      <c r="D107">
        <v>64650</v>
      </c>
      <c r="E107">
        <v>-0.56999999999999995</v>
      </c>
      <c r="F107" s="69">
        <v>1963</v>
      </c>
      <c r="G107" t="s">
        <v>29</v>
      </c>
      <c r="H107">
        <v>0</v>
      </c>
      <c r="I107" t="s">
        <v>288</v>
      </c>
      <c r="J107" t="s">
        <v>289</v>
      </c>
      <c r="K107" t="s">
        <v>290</v>
      </c>
      <c r="L107" s="36">
        <v>2661.5</v>
      </c>
      <c r="M107">
        <v>-59.5</v>
      </c>
      <c r="N107" s="66">
        <v>-2.1899999999999999E-2</v>
      </c>
      <c r="O107" s="36">
        <v>2721</v>
      </c>
      <c r="P107" s="66">
        <v>-2.18E-2</v>
      </c>
      <c r="Q107" s="36">
        <v>2853</v>
      </c>
      <c r="R107" s="36">
        <v>2858</v>
      </c>
      <c r="S107" s="36">
        <v>2623</v>
      </c>
      <c r="T107" s="66">
        <v>-6.7100000000000007E-2</v>
      </c>
      <c r="U107" s="66">
        <v>-5.7000000000000002E-3</v>
      </c>
      <c r="V107" s="66">
        <v>-6.8699999999999997E-2</v>
      </c>
      <c r="W107" s="66">
        <v>1.46E-2</v>
      </c>
      <c r="X107" s="1">
        <v>2054500</v>
      </c>
      <c r="Y107" s="1">
        <v>5560318</v>
      </c>
      <c r="Z107" s="1">
        <v>650185</v>
      </c>
      <c r="AA107" t="s">
        <v>309</v>
      </c>
      <c r="AB107" t="s">
        <v>310</v>
      </c>
      <c r="AC107">
        <v>13.99</v>
      </c>
      <c r="AD107">
        <v>1.49</v>
      </c>
      <c r="AE107">
        <v>1.95</v>
      </c>
      <c r="AF107" t="s">
        <v>230</v>
      </c>
      <c r="AG107" s="1">
        <v>46100</v>
      </c>
      <c r="AH107" s="36">
        <v>2664</v>
      </c>
      <c r="AI107">
        <v>100</v>
      </c>
      <c r="AJ107" s="36">
        <v>2660</v>
      </c>
      <c r="AK107">
        <v>200</v>
      </c>
      <c r="AL107" s="2">
        <v>0.64583333333333337</v>
      </c>
      <c r="AM107" s="3">
        <v>46156</v>
      </c>
      <c r="AN107" t="s">
        <v>298</v>
      </c>
      <c r="AO107" t="s">
        <v>299</v>
      </c>
      <c r="AQ107" t="str">
        <f t="shared" si="1"/>
        <v/>
      </c>
    </row>
    <row r="108" spans="1:48">
      <c r="A108" s="8">
        <v>46170</v>
      </c>
      <c r="B108">
        <v>3902</v>
      </c>
      <c r="C108">
        <v>-0.41</v>
      </c>
      <c r="D108">
        <v>64650</v>
      </c>
      <c r="E108">
        <v>-0.56999999999999995</v>
      </c>
      <c r="F108" s="69">
        <v>2124</v>
      </c>
      <c r="G108" t="s">
        <v>30</v>
      </c>
      <c r="H108">
        <v>0</v>
      </c>
      <c r="I108" t="s">
        <v>288</v>
      </c>
      <c r="J108" t="s">
        <v>289</v>
      </c>
      <c r="K108" t="s">
        <v>290</v>
      </c>
      <c r="L108">
        <v>857</v>
      </c>
      <c r="M108">
        <v>-6</v>
      </c>
      <c r="N108" s="66">
        <v>-7.0000000000000001E-3</v>
      </c>
      <c r="O108">
        <v>863</v>
      </c>
      <c r="P108" s="66">
        <v>-6.8999999999999999E-3</v>
      </c>
      <c r="Q108">
        <v>860</v>
      </c>
      <c r="R108">
        <v>860</v>
      </c>
      <c r="S108">
        <v>843</v>
      </c>
      <c r="T108" s="66">
        <v>-3.3999999999999998E-3</v>
      </c>
      <c r="U108" s="66">
        <v>1.2999999999999999E-2</v>
      </c>
      <c r="V108" s="66">
        <v>-3.3999999999999998E-3</v>
      </c>
      <c r="W108" s="66">
        <v>1.66E-2</v>
      </c>
      <c r="X108" s="1">
        <v>554500</v>
      </c>
      <c r="Y108" s="1">
        <v>473143</v>
      </c>
      <c r="Z108" s="1">
        <v>141882</v>
      </c>
      <c r="AA108" t="s">
        <v>311</v>
      </c>
      <c r="AB108" t="s">
        <v>312</v>
      </c>
      <c r="AC108">
        <v>15.84</v>
      </c>
      <c r="AD108">
        <v>6.07</v>
      </c>
      <c r="AE108">
        <v>4.43</v>
      </c>
      <c r="AF108" t="s">
        <v>230</v>
      </c>
      <c r="AG108" s="1">
        <v>89000</v>
      </c>
      <c r="AH108">
        <v>858</v>
      </c>
      <c r="AI108">
        <v>300</v>
      </c>
      <c r="AJ108">
        <v>855</v>
      </c>
      <c r="AK108">
        <v>500</v>
      </c>
      <c r="AL108" s="2">
        <v>0.64583333333333337</v>
      </c>
      <c r="AM108" s="3">
        <v>46155</v>
      </c>
      <c r="AN108" t="s">
        <v>293</v>
      </c>
      <c r="AO108" t="s">
        <v>313</v>
      </c>
      <c r="AQ108" t="str">
        <f t="shared" si="1"/>
        <v/>
      </c>
    </row>
    <row r="109" spans="1:48">
      <c r="A109" s="8">
        <v>46170</v>
      </c>
      <c r="B109">
        <v>3902</v>
      </c>
      <c r="C109">
        <v>-0.41</v>
      </c>
      <c r="D109">
        <v>64650</v>
      </c>
      <c r="E109">
        <v>-0.56999999999999995</v>
      </c>
      <c r="F109" s="69">
        <v>2162</v>
      </c>
      <c r="G109" t="s">
        <v>31</v>
      </c>
      <c r="H109">
        <v>0</v>
      </c>
      <c r="I109" t="s">
        <v>314</v>
      </c>
      <c r="J109" t="s">
        <v>289</v>
      </c>
      <c r="K109" t="s">
        <v>295</v>
      </c>
      <c r="L109">
        <v>396</v>
      </c>
      <c r="M109">
        <v>1</v>
      </c>
      <c r="N109" s="66">
        <v>2.5000000000000001E-3</v>
      </c>
      <c r="O109">
        <v>395</v>
      </c>
      <c r="P109" s="66">
        <v>2.5000000000000001E-3</v>
      </c>
      <c r="Q109">
        <v>395</v>
      </c>
      <c r="R109">
        <v>398</v>
      </c>
      <c r="S109">
        <v>394</v>
      </c>
      <c r="T109" s="66">
        <v>2.5000000000000001E-3</v>
      </c>
      <c r="U109" s="66">
        <v>5.0000000000000001E-3</v>
      </c>
      <c r="V109" s="66">
        <v>-5.0000000000000001E-3</v>
      </c>
      <c r="W109" s="66">
        <v>5.0000000000000001E-3</v>
      </c>
      <c r="X109" s="1">
        <v>8800</v>
      </c>
      <c r="Y109" s="1">
        <v>3482</v>
      </c>
      <c r="Z109" s="1">
        <v>8557</v>
      </c>
      <c r="AA109" t="s">
        <v>315</v>
      </c>
      <c r="AB109" t="s">
        <v>316</v>
      </c>
      <c r="AC109">
        <v>23.02</v>
      </c>
      <c r="AD109">
        <v>1.5</v>
      </c>
      <c r="AE109">
        <v>2.27</v>
      </c>
      <c r="AF109" t="s">
        <v>230</v>
      </c>
      <c r="AG109">
        <v>500</v>
      </c>
      <c r="AH109">
        <v>399</v>
      </c>
      <c r="AI109">
        <v>100</v>
      </c>
      <c r="AJ109">
        <v>396</v>
      </c>
      <c r="AK109">
        <v>700</v>
      </c>
      <c r="AL109" s="2">
        <v>0.64583333333333337</v>
      </c>
      <c r="AM109" s="3">
        <v>46154</v>
      </c>
      <c r="AN109" t="s">
        <v>298</v>
      </c>
      <c r="AO109" t="s">
        <v>313</v>
      </c>
      <c r="AQ109" t="str">
        <f t="shared" si="1"/>
        <v/>
      </c>
    </row>
    <row r="110" spans="1:48">
      <c r="A110" s="8">
        <v>46170</v>
      </c>
      <c r="B110">
        <v>3902</v>
      </c>
      <c r="C110">
        <v>-0.41</v>
      </c>
      <c r="D110">
        <v>64650</v>
      </c>
      <c r="E110">
        <v>-0.56999999999999995</v>
      </c>
      <c r="F110" s="69">
        <v>2229</v>
      </c>
      <c r="G110" t="s">
        <v>32</v>
      </c>
      <c r="H110">
        <v>0</v>
      </c>
      <c r="I110" t="s">
        <v>288</v>
      </c>
      <c r="J110" t="s">
        <v>289</v>
      </c>
      <c r="K110" t="s">
        <v>290</v>
      </c>
      <c r="L110" s="36">
        <v>2901.5</v>
      </c>
      <c r="M110">
        <v>11.5</v>
      </c>
      <c r="N110" s="66">
        <v>4.0000000000000001E-3</v>
      </c>
      <c r="O110" s="36">
        <v>2890</v>
      </c>
      <c r="P110" s="66">
        <v>3.8999999999999998E-3</v>
      </c>
      <c r="Q110" s="36">
        <v>2919.5</v>
      </c>
      <c r="R110" s="36">
        <v>2934.5</v>
      </c>
      <c r="S110" s="36">
        <v>2890.5</v>
      </c>
      <c r="T110" s="66">
        <v>-6.1000000000000004E-3</v>
      </c>
      <c r="U110" s="66">
        <v>3.8E-3</v>
      </c>
      <c r="V110" s="66">
        <v>-1.12E-2</v>
      </c>
      <c r="W110" s="66">
        <v>3.8E-3</v>
      </c>
      <c r="X110" s="1">
        <v>406900</v>
      </c>
      <c r="Y110" s="1">
        <v>1182183</v>
      </c>
      <c r="Z110" s="1">
        <v>388597</v>
      </c>
      <c r="AA110" t="s">
        <v>317</v>
      </c>
      <c r="AB110" t="s">
        <v>318</v>
      </c>
      <c r="AC110">
        <v>20.27</v>
      </c>
      <c r="AD110">
        <v>1.67</v>
      </c>
      <c r="AE110">
        <v>2.38</v>
      </c>
      <c r="AF110" t="s">
        <v>230</v>
      </c>
      <c r="AG110" s="1">
        <v>15100</v>
      </c>
      <c r="AH110" s="36">
        <v>2905</v>
      </c>
      <c r="AI110" s="1">
        <v>4800</v>
      </c>
      <c r="AJ110" s="36">
        <v>2892.5</v>
      </c>
      <c r="AK110">
        <v>100</v>
      </c>
      <c r="AL110" s="2">
        <v>0.64583333333333337</v>
      </c>
      <c r="AM110" s="3">
        <v>46156</v>
      </c>
      <c r="AN110" t="s">
        <v>298</v>
      </c>
      <c r="AO110" t="s">
        <v>319</v>
      </c>
      <c r="AQ110" t="str">
        <f t="shared" si="1"/>
        <v/>
      </c>
    </row>
    <row r="111" spans="1:48">
      <c r="A111" s="8">
        <v>46170</v>
      </c>
      <c r="B111">
        <v>3902</v>
      </c>
      <c r="C111">
        <v>-0.41</v>
      </c>
      <c r="D111">
        <v>64650</v>
      </c>
      <c r="E111">
        <v>-0.56999999999999995</v>
      </c>
      <c r="F111" s="69">
        <v>2768</v>
      </c>
      <c r="G111" t="s">
        <v>33</v>
      </c>
      <c r="H111">
        <v>0</v>
      </c>
      <c r="I111" t="s">
        <v>288</v>
      </c>
      <c r="J111" t="s">
        <v>289</v>
      </c>
      <c r="K111" t="s">
        <v>290</v>
      </c>
      <c r="L111" s="36">
        <v>5427</v>
      </c>
      <c r="M111">
        <v>-83</v>
      </c>
      <c r="N111" s="66">
        <v>-1.5100000000000001E-2</v>
      </c>
      <c r="O111" s="36">
        <v>5510</v>
      </c>
      <c r="P111" s="66">
        <v>-1.4999999999999999E-2</v>
      </c>
      <c r="Q111" s="36">
        <v>5450</v>
      </c>
      <c r="R111" s="36">
        <v>5475</v>
      </c>
      <c r="S111" s="36">
        <v>5372</v>
      </c>
      <c r="T111" s="66">
        <v>-4.1999999999999997E-3</v>
      </c>
      <c r="U111" s="66">
        <v>-1.1000000000000001E-3</v>
      </c>
      <c r="V111" s="66">
        <v>-8.6999999999999994E-3</v>
      </c>
      <c r="W111" s="66">
        <v>1.0200000000000001E-2</v>
      </c>
      <c r="X111" s="1">
        <v>1528000</v>
      </c>
      <c r="Y111" s="1">
        <v>8284121</v>
      </c>
      <c r="Z111" s="1">
        <v>1139670</v>
      </c>
      <c r="AA111" t="s">
        <v>320</v>
      </c>
      <c r="AB111" t="s">
        <v>321</v>
      </c>
      <c r="AC111">
        <v>8.68</v>
      </c>
      <c r="AD111">
        <v>1.03</v>
      </c>
      <c r="AE111">
        <v>3.32</v>
      </c>
      <c r="AF111" t="s">
        <v>230</v>
      </c>
      <c r="AG111" s="1">
        <v>114100</v>
      </c>
      <c r="AH111" s="36">
        <v>5428</v>
      </c>
      <c r="AI111" s="1">
        <v>6600</v>
      </c>
      <c r="AJ111" s="36">
        <v>5425</v>
      </c>
      <c r="AK111">
        <v>100</v>
      </c>
      <c r="AL111" s="2">
        <v>0.64583333333333337</v>
      </c>
      <c r="AM111" s="3">
        <v>46143</v>
      </c>
      <c r="AN111" t="s">
        <v>298</v>
      </c>
      <c r="AO111" t="s">
        <v>322</v>
      </c>
      <c r="AQ111" t="str">
        <f t="shared" si="1"/>
        <v/>
      </c>
    </row>
    <row r="112" spans="1:48">
      <c r="A112" s="8">
        <v>46170</v>
      </c>
      <c r="B112">
        <v>3902</v>
      </c>
      <c r="C112">
        <v>-0.41</v>
      </c>
      <c r="D112">
        <v>64650</v>
      </c>
      <c r="E112">
        <v>-0.56999999999999995</v>
      </c>
      <c r="F112" s="69">
        <v>2769</v>
      </c>
      <c r="G112" t="s">
        <v>34</v>
      </c>
      <c r="H112">
        <v>0</v>
      </c>
      <c r="I112" t="s">
        <v>314</v>
      </c>
      <c r="J112" t="s">
        <v>323</v>
      </c>
      <c r="K112" t="s">
        <v>295</v>
      </c>
      <c r="L112">
        <v>821</v>
      </c>
      <c r="M112">
        <v>-11</v>
      </c>
      <c r="N112" s="66">
        <v>-1.32E-2</v>
      </c>
      <c r="O112">
        <v>832</v>
      </c>
      <c r="P112" s="66">
        <v>-1.32E-2</v>
      </c>
      <c r="Q112">
        <v>821</v>
      </c>
      <c r="R112">
        <v>832</v>
      </c>
      <c r="S112">
        <v>820</v>
      </c>
      <c r="T112" s="66">
        <v>0</v>
      </c>
      <c r="U112" s="66">
        <v>-4.7999999999999996E-3</v>
      </c>
      <c r="V112" s="66">
        <v>-1.32E-2</v>
      </c>
      <c r="W112" s="66">
        <v>1.1999999999999999E-3</v>
      </c>
      <c r="X112" s="1">
        <v>7500</v>
      </c>
      <c r="Y112" s="1">
        <v>6192</v>
      </c>
      <c r="Z112" s="1">
        <v>6454</v>
      </c>
      <c r="AA112" t="s">
        <v>324</v>
      </c>
      <c r="AB112" t="s">
        <v>325</v>
      </c>
      <c r="AC112">
        <v>9.75</v>
      </c>
      <c r="AD112">
        <v>21.82</v>
      </c>
      <c r="AE112">
        <v>0</v>
      </c>
      <c r="AF112">
        <v>0.1</v>
      </c>
      <c r="AG112">
        <v>200</v>
      </c>
      <c r="AH112">
        <v>826</v>
      </c>
      <c r="AI112">
        <v>100</v>
      </c>
      <c r="AJ112">
        <v>821</v>
      </c>
      <c r="AK112">
        <v>200</v>
      </c>
      <c r="AL112" s="2">
        <v>0.64583333333333337</v>
      </c>
      <c r="AN112" t="s">
        <v>326</v>
      </c>
      <c r="AO112" t="s">
        <v>327</v>
      </c>
      <c r="AQ112" t="str">
        <f t="shared" si="1"/>
        <v/>
      </c>
    </row>
    <row r="113" spans="1:43">
      <c r="A113" s="8">
        <v>46170</v>
      </c>
      <c r="B113">
        <v>3902</v>
      </c>
      <c r="C113">
        <v>-0.41</v>
      </c>
      <c r="D113">
        <v>64650</v>
      </c>
      <c r="E113">
        <v>-0.56999999999999995</v>
      </c>
      <c r="F113" s="69">
        <v>2914</v>
      </c>
      <c r="G113" t="s">
        <v>35</v>
      </c>
      <c r="H113">
        <v>0</v>
      </c>
      <c r="I113" t="s">
        <v>288</v>
      </c>
      <c r="J113" t="s">
        <v>289</v>
      </c>
      <c r="K113" t="s">
        <v>290</v>
      </c>
      <c r="L113" s="36">
        <v>6098</v>
      </c>
      <c r="M113">
        <v>-17</v>
      </c>
      <c r="N113" s="66">
        <v>-2.8E-3</v>
      </c>
      <c r="O113" s="36">
        <v>6115</v>
      </c>
      <c r="P113" s="66">
        <v>-2.7000000000000001E-3</v>
      </c>
      <c r="Q113" s="36">
        <v>6144</v>
      </c>
      <c r="R113" s="36">
        <v>6201</v>
      </c>
      <c r="S113" s="36">
        <v>6090</v>
      </c>
      <c r="T113" s="66">
        <v>-7.4000000000000003E-3</v>
      </c>
      <c r="U113" s="66">
        <v>-4.0000000000000002E-4</v>
      </c>
      <c r="V113" s="66">
        <v>-1.66E-2</v>
      </c>
      <c r="W113" s="66">
        <v>1.2999999999999999E-3</v>
      </c>
      <c r="X113" s="1">
        <v>3448400</v>
      </c>
      <c r="Y113" s="1">
        <v>21101732</v>
      </c>
      <c r="Z113" s="1">
        <v>12196000</v>
      </c>
      <c r="AA113" t="s">
        <v>328</v>
      </c>
      <c r="AB113" t="s">
        <v>329</v>
      </c>
      <c r="AC113">
        <v>18.989999999999998</v>
      </c>
      <c r="AD113">
        <v>2.64</v>
      </c>
      <c r="AE113">
        <v>3.97</v>
      </c>
      <c r="AF113" t="s">
        <v>230</v>
      </c>
      <c r="AG113" s="1">
        <v>406800</v>
      </c>
      <c r="AH113" s="36">
        <v>6099</v>
      </c>
      <c r="AI113" s="1">
        <v>9800</v>
      </c>
      <c r="AJ113" s="36">
        <v>6096</v>
      </c>
      <c r="AK113">
        <v>100</v>
      </c>
      <c r="AL113" s="2">
        <v>0.64583333333333337</v>
      </c>
      <c r="AM113" s="3">
        <v>46150</v>
      </c>
      <c r="AN113" t="s">
        <v>293</v>
      </c>
      <c r="AO113" t="s">
        <v>319</v>
      </c>
      <c r="AQ113" t="str">
        <f t="shared" si="1"/>
        <v/>
      </c>
    </row>
    <row r="114" spans="1:43">
      <c r="A114" s="8">
        <v>46170</v>
      </c>
      <c r="B114">
        <v>3902</v>
      </c>
      <c r="C114">
        <v>-0.41</v>
      </c>
      <c r="D114">
        <v>64650</v>
      </c>
      <c r="E114">
        <v>-0.56999999999999995</v>
      </c>
      <c r="F114" s="69">
        <v>3003</v>
      </c>
      <c r="G114" t="s">
        <v>36</v>
      </c>
      <c r="H114">
        <v>0</v>
      </c>
      <c r="I114" t="s">
        <v>288</v>
      </c>
      <c r="J114" t="s">
        <v>289</v>
      </c>
      <c r="K114" t="s">
        <v>290</v>
      </c>
      <c r="L114" s="36">
        <v>1670</v>
      </c>
      <c r="M114">
        <v>7</v>
      </c>
      <c r="N114" s="66">
        <v>4.1999999999999997E-3</v>
      </c>
      <c r="O114" s="36">
        <v>1663</v>
      </c>
      <c r="P114" s="66">
        <v>4.1999999999999997E-3</v>
      </c>
      <c r="Q114" s="36">
        <v>1660</v>
      </c>
      <c r="R114" s="36">
        <v>1670</v>
      </c>
      <c r="S114" s="36">
        <v>1655</v>
      </c>
      <c r="T114" s="66">
        <v>6.0000000000000001E-3</v>
      </c>
      <c r="U114" s="66">
        <v>3.3E-3</v>
      </c>
      <c r="V114" s="66">
        <v>0</v>
      </c>
      <c r="W114" s="66">
        <v>8.9999999999999993E-3</v>
      </c>
      <c r="X114" s="1">
        <v>2948700</v>
      </c>
      <c r="Y114" s="1">
        <v>4912133</v>
      </c>
      <c r="Z114" s="1">
        <v>1282405</v>
      </c>
      <c r="AA114" t="s">
        <v>330</v>
      </c>
      <c r="AB114" t="s">
        <v>331</v>
      </c>
      <c r="AC114">
        <v>10.47</v>
      </c>
      <c r="AD114">
        <v>1.38</v>
      </c>
      <c r="AE114">
        <v>4.01</v>
      </c>
      <c r="AF114" t="s">
        <v>230</v>
      </c>
      <c r="AG114" s="1">
        <v>46500</v>
      </c>
      <c r="AH114" s="36">
        <v>1670.5</v>
      </c>
      <c r="AI114" s="1">
        <v>1700</v>
      </c>
      <c r="AJ114" s="36">
        <v>1669</v>
      </c>
      <c r="AK114">
        <v>100</v>
      </c>
      <c r="AL114" s="2">
        <v>0.64583333333333337</v>
      </c>
      <c r="AN114" t="s">
        <v>293</v>
      </c>
      <c r="AO114" t="s">
        <v>332</v>
      </c>
      <c r="AQ114" t="str">
        <f t="shared" si="1"/>
        <v/>
      </c>
    </row>
    <row r="115" spans="1:43">
      <c r="A115" s="8">
        <v>46170</v>
      </c>
      <c r="B115">
        <v>3902</v>
      </c>
      <c r="C115">
        <v>-0.41</v>
      </c>
      <c r="D115">
        <v>64650</v>
      </c>
      <c r="E115">
        <v>-0.56999999999999995</v>
      </c>
      <c r="F115" s="69">
        <v>3407</v>
      </c>
      <c r="G115" t="s">
        <v>37</v>
      </c>
      <c r="H115">
        <v>0</v>
      </c>
      <c r="I115" t="s">
        <v>288</v>
      </c>
      <c r="J115" t="s">
        <v>289</v>
      </c>
      <c r="K115" t="s">
        <v>295</v>
      </c>
      <c r="L115" s="36">
        <v>1755.5</v>
      </c>
      <c r="M115">
        <v>5.5</v>
      </c>
      <c r="N115" s="66">
        <v>3.0999999999999999E-3</v>
      </c>
      <c r="O115" s="36">
        <v>1750</v>
      </c>
      <c r="P115" s="66">
        <v>3.0999999999999999E-3</v>
      </c>
      <c r="Q115" s="36">
        <v>1718</v>
      </c>
      <c r="R115" s="36">
        <v>1760</v>
      </c>
      <c r="S115" s="36">
        <v>1707</v>
      </c>
      <c r="T115" s="66">
        <v>2.18E-2</v>
      </c>
      <c r="U115" s="66">
        <v>1.44E-2</v>
      </c>
      <c r="V115" s="66">
        <v>-2.5000000000000001E-3</v>
      </c>
      <c r="W115" s="66">
        <v>2.8400000000000002E-2</v>
      </c>
      <c r="X115" s="1">
        <v>5566900</v>
      </c>
      <c r="Y115" s="1">
        <v>9677182</v>
      </c>
      <c r="Z115" s="1">
        <v>2397577</v>
      </c>
      <c r="AA115" t="s">
        <v>333</v>
      </c>
      <c r="AB115" t="s">
        <v>334</v>
      </c>
      <c r="AC115">
        <v>14.87</v>
      </c>
      <c r="AD115">
        <v>1.1399999999999999</v>
      </c>
      <c r="AE115">
        <v>2.5099999999999998</v>
      </c>
      <c r="AF115" t="s">
        <v>230</v>
      </c>
      <c r="AG115" s="1">
        <v>133000</v>
      </c>
      <c r="AH115" s="36">
        <v>1758</v>
      </c>
      <c r="AI115">
        <v>100</v>
      </c>
      <c r="AJ115" s="36">
        <v>1755</v>
      </c>
      <c r="AK115" s="1">
        <v>2800</v>
      </c>
      <c r="AL115" s="2">
        <v>0.64583333333333337</v>
      </c>
      <c r="AM115" s="3">
        <v>46154</v>
      </c>
      <c r="AN115" t="s">
        <v>298</v>
      </c>
      <c r="AO115" t="s">
        <v>335</v>
      </c>
      <c r="AQ115" t="str">
        <f t="shared" si="1"/>
        <v/>
      </c>
    </row>
    <row r="116" spans="1:43">
      <c r="A116" s="8">
        <v>46170</v>
      </c>
      <c r="B116">
        <v>3902</v>
      </c>
      <c r="C116">
        <v>-0.41</v>
      </c>
      <c r="D116">
        <v>64650</v>
      </c>
      <c r="E116">
        <v>-0.56999999999999995</v>
      </c>
      <c r="F116" s="69">
        <v>4008</v>
      </c>
      <c r="G116" t="s">
        <v>38</v>
      </c>
      <c r="H116">
        <v>0</v>
      </c>
      <c r="I116" t="s">
        <v>288</v>
      </c>
      <c r="J116" t="s">
        <v>289</v>
      </c>
      <c r="K116" t="s">
        <v>290</v>
      </c>
      <c r="L116" s="36">
        <v>1323</v>
      </c>
      <c r="M116">
        <v>4</v>
      </c>
      <c r="N116" s="66">
        <v>3.0000000000000001E-3</v>
      </c>
      <c r="O116" s="36">
        <v>1319</v>
      </c>
      <c r="P116" s="66">
        <v>3.0000000000000001E-3</v>
      </c>
      <c r="Q116" s="36">
        <v>1319</v>
      </c>
      <c r="R116" s="36">
        <v>1326</v>
      </c>
      <c r="S116" s="36">
        <v>1297</v>
      </c>
      <c r="T116" s="66">
        <v>3.0000000000000001E-3</v>
      </c>
      <c r="U116" s="66">
        <v>3.7000000000000002E-3</v>
      </c>
      <c r="V116" s="66">
        <v>-2.2000000000000001E-3</v>
      </c>
      <c r="W116" s="66">
        <v>0.02</v>
      </c>
      <c r="X116" s="1">
        <v>231600</v>
      </c>
      <c r="Y116" s="1">
        <v>304325</v>
      </c>
      <c r="Z116" s="1">
        <v>85576</v>
      </c>
      <c r="AA116" t="s">
        <v>517</v>
      </c>
      <c r="AB116" t="s">
        <v>337</v>
      </c>
      <c r="AC116">
        <v>10.82</v>
      </c>
      <c r="AD116">
        <v>0.82</v>
      </c>
      <c r="AE116">
        <v>3.63</v>
      </c>
      <c r="AF116" t="s">
        <v>230</v>
      </c>
      <c r="AG116" s="1">
        <v>45600</v>
      </c>
      <c r="AH116" s="36">
        <v>1324</v>
      </c>
      <c r="AI116">
        <v>100</v>
      </c>
      <c r="AJ116" s="36">
        <v>1315</v>
      </c>
      <c r="AK116">
        <v>100</v>
      </c>
      <c r="AL116" s="2">
        <v>0.64583333333333337</v>
      </c>
      <c r="AM116" s="3">
        <v>46154</v>
      </c>
      <c r="AN116" t="s">
        <v>298</v>
      </c>
      <c r="AO116" t="s">
        <v>335</v>
      </c>
      <c r="AQ116" t="str">
        <f t="shared" si="1"/>
        <v/>
      </c>
    </row>
    <row r="117" spans="1:43">
      <c r="A117" s="8">
        <v>46170</v>
      </c>
      <c r="B117">
        <v>3902</v>
      </c>
      <c r="C117">
        <v>-0.41</v>
      </c>
      <c r="D117">
        <v>64650</v>
      </c>
      <c r="E117">
        <v>-0.56999999999999995</v>
      </c>
      <c r="F117" s="69">
        <v>4026</v>
      </c>
      <c r="G117" t="s">
        <v>39</v>
      </c>
      <c r="H117">
        <v>0</v>
      </c>
      <c r="I117" t="s">
        <v>314</v>
      </c>
      <c r="J117" t="s">
        <v>289</v>
      </c>
      <c r="K117" t="s">
        <v>290</v>
      </c>
      <c r="L117" s="36">
        <v>1895</v>
      </c>
      <c r="M117">
        <v>40</v>
      </c>
      <c r="N117" s="66">
        <v>2.1600000000000001E-2</v>
      </c>
      <c r="O117" s="36">
        <v>1855</v>
      </c>
      <c r="P117" s="66">
        <v>2.1499999999999998E-2</v>
      </c>
      <c r="Q117" s="36">
        <v>1856</v>
      </c>
      <c r="R117" s="36">
        <v>1896</v>
      </c>
      <c r="S117" s="36">
        <v>1815</v>
      </c>
      <c r="T117" s="66">
        <v>2.1000000000000001E-2</v>
      </c>
      <c r="U117" s="66">
        <v>3.7000000000000002E-3</v>
      </c>
      <c r="V117" s="66">
        <v>-5.0000000000000001E-4</v>
      </c>
      <c r="W117" s="66">
        <v>4.3999999999999997E-2</v>
      </c>
      <c r="X117" s="1">
        <v>50800</v>
      </c>
      <c r="Y117" s="1">
        <v>94742</v>
      </c>
      <c r="Z117" s="1">
        <v>17509</v>
      </c>
      <c r="AA117" t="s">
        <v>338</v>
      </c>
      <c r="AB117" t="s">
        <v>339</v>
      </c>
      <c r="AC117">
        <v>10.76</v>
      </c>
      <c r="AD117">
        <v>1.26</v>
      </c>
      <c r="AE117">
        <v>2.59</v>
      </c>
      <c r="AF117" t="s">
        <v>230</v>
      </c>
      <c r="AG117">
        <v>700</v>
      </c>
      <c r="AH117" s="36">
        <v>1895</v>
      </c>
      <c r="AI117">
        <v>200</v>
      </c>
      <c r="AJ117" s="36">
        <v>1884</v>
      </c>
      <c r="AK117">
        <v>100</v>
      </c>
      <c r="AL117" s="2">
        <v>0.64583333333333337</v>
      </c>
      <c r="AM117" s="3">
        <v>46183</v>
      </c>
      <c r="AN117" t="s">
        <v>340</v>
      </c>
      <c r="AO117" t="s">
        <v>341</v>
      </c>
      <c r="AQ117" t="str">
        <f t="shared" si="1"/>
        <v/>
      </c>
    </row>
    <row r="118" spans="1:43">
      <c r="A118" s="8">
        <v>46170</v>
      </c>
      <c r="B118">
        <v>3902</v>
      </c>
      <c r="C118">
        <v>-0.41</v>
      </c>
      <c r="D118">
        <v>64650</v>
      </c>
      <c r="E118">
        <v>-0.56999999999999995</v>
      </c>
      <c r="F118" s="69">
        <v>4062</v>
      </c>
      <c r="G118" t="s">
        <v>40</v>
      </c>
      <c r="H118">
        <v>0</v>
      </c>
      <c r="I118" t="s">
        <v>288</v>
      </c>
      <c r="J118" t="s">
        <v>289</v>
      </c>
      <c r="K118" t="s">
        <v>295</v>
      </c>
      <c r="L118" s="36">
        <v>19740</v>
      </c>
      <c r="M118">
        <v>-685</v>
      </c>
      <c r="N118" s="66">
        <v>-3.3500000000000002E-2</v>
      </c>
      <c r="O118" s="36">
        <v>20425</v>
      </c>
      <c r="P118" s="66">
        <v>-3.3500000000000002E-2</v>
      </c>
      <c r="Q118" s="36">
        <v>19925</v>
      </c>
      <c r="R118" s="36">
        <v>20845</v>
      </c>
      <c r="S118" s="36">
        <v>19135</v>
      </c>
      <c r="T118" s="66">
        <v>-9.1999999999999998E-3</v>
      </c>
      <c r="U118" s="66">
        <v>-3.3500000000000002E-2</v>
      </c>
      <c r="V118" s="66">
        <v>-5.2999999999999999E-2</v>
      </c>
      <c r="W118" s="66">
        <v>3.1600000000000003E-2</v>
      </c>
      <c r="X118" s="1">
        <v>8387100</v>
      </c>
      <c r="Y118" s="1">
        <v>167822490</v>
      </c>
      <c r="Z118" s="1">
        <v>5561174</v>
      </c>
      <c r="AA118" t="s">
        <v>342</v>
      </c>
      <c r="AB118" t="s">
        <v>343</v>
      </c>
      <c r="AC118">
        <v>95.04</v>
      </c>
      <c r="AD118">
        <v>10.02</v>
      </c>
      <c r="AE118">
        <v>0.18</v>
      </c>
      <c r="AF118" t="s">
        <v>230</v>
      </c>
      <c r="AG118" s="1">
        <v>53700</v>
      </c>
      <c r="AH118" s="36">
        <v>19750</v>
      </c>
      <c r="AI118">
        <v>100</v>
      </c>
      <c r="AJ118" s="36">
        <v>19740</v>
      </c>
      <c r="AK118" s="1">
        <v>7300</v>
      </c>
      <c r="AL118" s="2">
        <v>0.64583333333333337</v>
      </c>
      <c r="AM118" s="3">
        <v>46153</v>
      </c>
      <c r="AN118" t="s">
        <v>298</v>
      </c>
      <c r="AO118" t="s">
        <v>344</v>
      </c>
      <c r="AQ118" t="str">
        <f t="shared" si="1"/>
        <v/>
      </c>
    </row>
    <row r="119" spans="1:43">
      <c r="A119" s="8">
        <v>46170</v>
      </c>
      <c r="B119">
        <v>3902</v>
      </c>
      <c r="C119">
        <v>-0.41</v>
      </c>
      <c r="D119">
        <v>64650</v>
      </c>
      <c r="E119">
        <v>-0.56999999999999995</v>
      </c>
      <c r="F119" s="69">
        <v>4063</v>
      </c>
      <c r="G119" t="s">
        <v>41</v>
      </c>
      <c r="H119">
        <v>0</v>
      </c>
      <c r="I119" t="s">
        <v>288</v>
      </c>
      <c r="J119" t="s">
        <v>289</v>
      </c>
      <c r="K119" t="s">
        <v>295</v>
      </c>
      <c r="L119" s="36">
        <v>7344</v>
      </c>
      <c r="M119">
        <v>-62</v>
      </c>
      <c r="N119" s="66">
        <v>-8.3999999999999995E-3</v>
      </c>
      <c r="O119" s="36">
        <v>7406</v>
      </c>
      <c r="P119" s="66">
        <v>-8.3000000000000001E-3</v>
      </c>
      <c r="Q119" s="36">
        <v>7385</v>
      </c>
      <c r="R119" s="36">
        <v>7480</v>
      </c>
      <c r="S119" s="36">
        <v>7233</v>
      </c>
      <c r="T119" s="66">
        <v>-5.4999999999999997E-3</v>
      </c>
      <c r="U119" s="66">
        <v>-4.5999999999999999E-3</v>
      </c>
      <c r="V119" s="66">
        <v>-1.8100000000000002E-2</v>
      </c>
      <c r="W119" s="66">
        <v>1.5299999999999999E-2</v>
      </c>
      <c r="X119" s="1">
        <v>7618800</v>
      </c>
      <c r="Y119" s="1">
        <v>56019090</v>
      </c>
      <c r="Z119" s="1">
        <v>14577809</v>
      </c>
      <c r="AA119" t="s">
        <v>345</v>
      </c>
      <c r="AB119" t="s">
        <v>346</v>
      </c>
      <c r="AC119">
        <v>27.27</v>
      </c>
      <c r="AD119">
        <v>3.05</v>
      </c>
      <c r="AE119">
        <v>1.44</v>
      </c>
      <c r="AF119" t="s">
        <v>230</v>
      </c>
      <c r="AG119" s="1">
        <v>127200</v>
      </c>
      <c r="AH119" s="36">
        <v>7349</v>
      </c>
      <c r="AI119">
        <v>200</v>
      </c>
      <c r="AJ119" s="36">
        <v>7343</v>
      </c>
      <c r="AK119">
        <v>600</v>
      </c>
      <c r="AL119" s="2">
        <v>0.64583333333333337</v>
      </c>
      <c r="AM119" s="3">
        <v>46140</v>
      </c>
      <c r="AN119" t="s">
        <v>298</v>
      </c>
      <c r="AO119" t="s">
        <v>335</v>
      </c>
      <c r="AQ119" t="str">
        <f t="shared" si="1"/>
        <v/>
      </c>
    </row>
    <row r="120" spans="1:43">
      <c r="A120" s="8">
        <v>46170</v>
      </c>
      <c r="B120">
        <v>3902</v>
      </c>
      <c r="C120">
        <v>-0.41</v>
      </c>
      <c r="D120">
        <v>64650</v>
      </c>
      <c r="E120">
        <v>-0.56999999999999995</v>
      </c>
      <c r="F120" s="69">
        <v>4068</v>
      </c>
      <c r="G120" t="s">
        <v>42</v>
      </c>
      <c r="H120">
        <v>0</v>
      </c>
      <c r="I120" t="s">
        <v>347</v>
      </c>
      <c r="J120" t="s">
        <v>323</v>
      </c>
      <c r="K120" t="s">
        <v>290</v>
      </c>
      <c r="L120" s="36">
        <v>1755</v>
      </c>
      <c r="M120">
        <v>10</v>
      </c>
      <c r="N120" s="66">
        <v>5.7000000000000002E-3</v>
      </c>
      <c r="O120" s="36">
        <v>1745</v>
      </c>
      <c r="P120" s="66">
        <v>5.7000000000000002E-3</v>
      </c>
      <c r="Q120" s="36">
        <v>1732</v>
      </c>
      <c r="R120" s="36">
        <v>1755</v>
      </c>
      <c r="S120" s="36">
        <v>1732</v>
      </c>
      <c r="T120" s="66">
        <v>1.32E-2</v>
      </c>
      <c r="U120" s="66">
        <v>0</v>
      </c>
      <c r="V120" s="66">
        <v>0</v>
      </c>
      <c r="W120" s="66">
        <v>1.32E-2</v>
      </c>
      <c r="X120">
        <v>500</v>
      </c>
      <c r="Y120">
        <v>871</v>
      </c>
      <c r="Z120" s="1">
        <v>3316</v>
      </c>
      <c r="AA120" t="s">
        <v>348</v>
      </c>
      <c r="AB120" t="s">
        <v>349</v>
      </c>
      <c r="AC120">
        <v>23.06</v>
      </c>
      <c r="AD120">
        <v>1.54</v>
      </c>
      <c r="AE120">
        <v>0</v>
      </c>
      <c r="AF120">
        <v>1.6</v>
      </c>
      <c r="AG120">
        <v>100</v>
      </c>
      <c r="AH120" s="36">
        <v>1759</v>
      </c>
      <c r="AI120">
        <v>100</v>
      </c>
      <c r="AJ120" s="36">
        <v>1755</v>
      </c>
      <c r="AK120">
        <v>200</v>
      </c>
      <c r="AL120" s="2">
        <v>0.58472222222222225</v>
      </c>
      <c r="AM120" s="3">
        <v>46156</v>
      </c>
      <c r="AN120" t="s">
        <v>350</v>
      </c>
      <c r="AO120" t="s">
        <v>351</v>
      </c>
      <c r="AQ120" t="str">
        <f t="shared" si="1"/>
        <v/>
      </c>
    </row>
    <row r="121" spans="1:43">
      <c r="A121" s="8">
        <v>46170</v>
      </c>
      <c r="B121">
        <v>3902</v>
      </c>
      <c r="C121">
        <v>-0.41</v>
      </c>
      <c r="D121">
        <v>64650</v>
      </c>
      <c r="E121">
        <v>-0.56999999999999995</v>
      </c>
      <c r="F121" s="69">
        <v>4100</v>
      </c>
      <c r="G121" t="s">
        <v>43</v>
      </c>
      <c r="H121">
        <v>0</v>
      </c>
      <c r="I121" t="s">
        <v>314</v>
      </c>
      <c r="J121" t="s">
        <v>289</v>
      </c>
      <c r="K121" t="s">
        <v>290</v>
      </c>
      <c r="L121" s="36">
        <v>2122</v>
      </c>
      <c r="M121">
        <v>400</v>
      </c>
      <c r="N121" s="66">
        <v>0.23230000000000001</v>
      </c>
      <c r="O121" s="36">
        <v>1722</v>
      </c>
      <c r="P121" s="66">
        <v>0.23219999999999999</v>
      </c>
      <c r="Q121" s="36">
        <v>1698</v>
      </c>
      <c r="R121" s="36">
        <v>2122</v>
      </c>
      <c r="S121" s="36">
        <v>1698</v>
      </c>
      <c r="T121" s="66">
        <v>0.24970000000000001</v>
      </c>
      <c r="U121" s="66">
        <v>4.8399999999999999E-2</v>
      </c>
      <c r="V121" s="66">
        <v>0</v>
      </c>
      <c r="W121" s="66">
        <v>0.24970000000000001</v>
      </c>
      <c r="X121" s="1">
        <v>569300</v>
      </c>
      <c r="Y121" s="1">
        <v>1125558</v>
      </c>
      <c r="Z121" s="1">
        <v>12942</v>
      </c>
      <c r="AA121" t="s">
        <v>518</v>
      </c>
      <c r="AB121" t="s">
        <v>353</v>
      </c>
      <c r="AC121">
        <v>24.56</v>
      </c>
      <c r="AD121">
        <v>1.35</v>
      </c>
      <c r="AE121">
        <v>0</v>
      </c>
      <c r="AF121" t="s">
        <v>230</v>
      </c>
      <c r="AG121" s="1">
        <v>2500</v>
      </c>
      <c r="AH121" t="s">
        <v>230</v>
      </c>
      <c r="AI121">
        <v>0</v>
      </c>
      <c r="AJ121" s="36">
        <v>2122</v>
      </c>
      <c r="AK121">
        <v>400</v>
      </c>
      <c r="AL121" s="2">
        <v>0.64583333333333337</v>
      </c>
      <c r="AM121" s="3">
        <v>46157</v>
      </c>
      <c r="AN121" t="s">
        <v>298</v>
      </c>
      <c r="AO121" t="s">
        <v>335</v>
      </c>
      <c r="AQ121" t="str">
        <f t="shared" si="1"/>
        <v/>
      </c>
    </row>
    <row r="122" spans="1:43">
      <c r="A122" s="8">
        <v>46170</v>
      </c>
      <c r="B122">
        <v>3902</v>
      </c>
      <c r="C122">
        <v>-0.41</v>
      </c>
      <c r="D122">
        <v>64650</v>
      </c>
      <c r="E122">
        <v>-0.56999999999999995</v>
      </c>
      <c r="F122" s="69">
        <v>4182</v>
      </c>
      <c r="G122" t="s">
        <v>44</v>
      </c>
      <c r="H122">
        <v>0</v>
      </c>
      <c r="I122" t="s">
        <v>288</v>
      </c>
      <c r="J122" t="s">
        <v>289</v>
      </c>
      <c r="K122" t="s">
        <v>295</v>
      </c>
      <c r="L122" s="36">
        <v>5391</v>
      </c>
      <c r="M122">
        <v>-10</v>
      </c>
      <c r="N122" s="66">
        <v>-1.9E-3</v>
      </c>
      <c r="O122" s="36">
        <v>5401</v>
      </c>
      <c r="P122" s="66">
        <v>-1.8E-3</v>
      </c>
      <c r="Q122" s="36">
        <v>5337</v>
      </c>
      <c r="R122" s="36">
        <v>5453</v>
      </c>
      <c r="S122" s="36">
        <v>5212</v>
      </c>
      <c r="T122" s="66">
        <v>1.01E-2</v>
      </c>
      <c r="U122" s="66">
        <v>-1E-4</v>
      </c>
      <c r="V122" s="66">
        <v>-1.1299999999999999E-2</v>
      </c>
      <c r="W122" s="66">
        <v>3.4299999999999997E-2</v>
      </c>
      <c r="X122" s="1">
        <v>1150000</v>
      </c>
      <c r="Y122" s="1">
        <v>6148009</v>
      </c>
      <c r="Z122" s="1">
        <v>1141202</v>
      </c>
      <c r="AA122" t="s">
        <v>354</v>
      </c>
      <c r="AB122" t="s">
        <v>355</v>
      </c>
      <c r="AC122">
        <v>22.85</v>
      </c>
      <c r="AD122">
        <v>1.62</v>
      </c>
      <c r="AE122">
        <v>2.04</v>
      </c>
      <c r="AF122" t="s">
        <v>230</v>
      </c>
      <c r="AG122" s="1">
        <v>17300</v>
      </c>
      <c r="AH122" s="36">
        <v>5391</v>
      </c>
      <c r="AI122">
        <v>100</v>
      </c>
      <c r="AJ122" s="36">
        <v>5384</v>
      </c>
      <c r="AK122" s="1">
        <v>2200</v>
      </c>
      <c r="AL122" s="2">
        <v>0.64583333333333337</v>
      </c>
      <c r="AM122" s="3">
        <v>46155</v>
      </c>
      <c r="AN122" t="s">
        <v>298</v>
      </c>
      <c r="AO122" t="s">
        <v>335</v>
      </c>
      <c r="AQ122" t="str">
        <f t="shared" si="1"/>
        <v/>
      </c>
    </row>
    <row r="123" spans="1:43">
      <c r="A123" s="8">
        <v>46170</v>
      </c>
      <c r="B123">
        <v>3902</v>
      </c>
      <c r="C123">
        <v>-0.41</v>
      </c>
      <c r="D123">
        <v>64650</v>
      </c>
      <c r="E123">
        <v>-0.56999999999999995</v>
      </c>
      <c r="F123" s="69">
        <v>4188</v>
      </c>
      <c r="G123" t="s">
        <v>45</v>
      </c>
      <c r="H123">
        <v>0</v>
      </c>
      <c r="I123" t="s">
        <v>288</v>
      </c>
      <c r="J123" t="s">
        <v>289</v>
      </c>
      <c r="K123" t="s">
        <v>295</v>
      </c>
      <c r="L123" s="36">
        <v>1116.5</v>
      </c>
      <c r="M123">
        <v>1</v>
      </c>
      <c r="N123" s="66">
        <v>8.9999999999999998E-4</v>
      </c>
      <c r="O123" s="36">
        <v>1115.5</v>
      </c>
      <c r="P123" s="66">
        <v>8.0000000000000004E-4</v>
      </c>
      <c r="Q123" s="36">
        <v>1106</v>
      </c>
      <c r="R123" s="36">
        <v>1125</v>
      </c>
      <c r="S123" s="36">
        <v>1077.5</v>
      </c>
      <c r="T123" s="66">
        <v>9.4000000000000004E-3</v>
      </c>
      <c r="U123" s="66">
        <v>1.17E-2</v>
      </c>
      <c r="V123" s="66">
        <v>-7.4999999999999997E-3</v>
      </c>
      <c r="W123" s="66">
        <v>3.61E-2</v>
      </c>
      <c r="X123" s="1">
        <v>7865100</v>
      </c>
      <c r="Y123" s="1">
        <v>8708503</v>
      </c>
      <c r="Z123" s="1">
        <v>1609398</v>
      </c>
      <c r="AA123" t="s">
        <v>356</v>
      </c>
      <c r="AB123" t="s">
        <v>357</v>
      </c>
      <c r="AC123">
        <v>11.94</v>
      </c>
      <c r="AD123">
        <v>0.86</v>
      </c>
      <c r="AE123">
        <v>2.87</v>
      </c>
      <c r="AF123" t="s">
        <v>230</v>
      </c>
      <c r="AG123" s="1">
        <v>339900</v>
      </c>
      <c r="AH123" s="36">
        <v>1117</v>
      </c>
      <c r="AI123">
        <v>500</v>
      </c>
      <c r="AJ123" s="36">
        <v>1116</v>
      </c>
      <c r="AK123" s="1">
        <v>14700</v>
      </c>
      <c r="AL123" s="2">
        <v>0.64583333333333337</v>
      </c>
      <c r="AM123" s="3">
        <v>46155</v>
      </c>
      <c r="AN123" t="s">
        <v>298</v>
      </c>
      <c r="AO123" t="s">
        <v>335</v>
      </c>
      <c r="AQ123" t="str">
        <f t="shared" si="1"/>
        <v/>
      </c>
    </row>
    <row r="124" spans="1:43">
      <c r="A124" s="8">
        <v>46170</v>
      </c>
      <c r="B124">
        <v>3902</v>
      </c>
      <c r="C124">
        <v>-0.41</v>
      </c>
      <c r="D124">
        <v>64650</v>
      </c>
      <c r="E124">
        <v>-0.56999999999999995</v>
      </c>
      <c r="F124" s="69">
        <v>4220</v>
      </c>
      <c r="G124" t="s">
        <v>46</v>
      </c>
      <c r="H124">
        <v>0</v>
      </c>
      <c r="I124" t="s">
        <v>288</v>
      </c>
      <c r="J124" t="s">
        <v>289</v>
      </c>
      <c r="K124" t="s">
        <v>290</v>
      </c>
      <c r="L124" s="36">
        <v>1555</v>
      </c>
      <c r="M124">
        <v>2</v>
      </c>
      <c r="N124" s="66">
        <v>1.2999999999999999E-3</v>
      </c>
      <c r="O124" s="36">
        <v>1553</v>
      </c>
      <c r="P124" s="66">
        <v>1.1999999999999999E-3</v>
      </c>
      <c r="Q124" s="36">
        <v>1550</v>
      </c>
      <c r="R124" s="36">
        <v>1571</v>
      </c>
      <c r="S124" s="36">
        <v>1526</v>
      </c>
      <c r="T124" s="66">
        <v>3.2000000000000002E-3</v>
      </c>
      <c r="U124" s="66">
        <v>-4.4000000000000003E-3</v>
      </c>
      <c r="V124" s="66">
        <v>-1.01E-2</v>
      </c>
      <c r="W124" s="66">
        <v>1.9E-2</v>
      </c>
      <c r="X124" s="1">
        <v>119300</v>
      </c>
      <c r="Y124" s="1">
        <v>184923</v>
      </c>
      <c r="Z124" s="1">
        <v>79732</v>
      </c>
      <c r="AA124" t="s">
        <v>358</v>
      </c>
      <c r="AB124" t="s">
        <v>359</v>
      </c>
      <c r="AC124">
        <v>10.88</v>
      </c>
      <c r="AD124">
        <v>1.0900000000000001</v>
      </c>
      <c r="AE124">
        <v>3.47</v>
      </c>
      <c r="AF124" t="s">
        <v>230</v>
      </c>
      <c r="AG124" s="1">
        <v>14200</v>
      </c>
      <c r="AH124" s="36">
        <v>1556</v>
      </c>
      <c r="AI124">
        <v>100</v>
      </c>
      <c r="AJ124" s="36">
        <v>1554</v>
      </c>
      <c r="AK124">
        <v>100</v>
      </c>
      <c r="AL124" s="2">
        <v>0.64583333333333337</v>
      </c>
      <c r="AM124" s="3">
        <v>46142</v>
      </c>
      <c r="AN124" t="s">
        <v>298</v>
      </c>
      <c r="AO124" t="s">
        <v>335</v>
      </c>
      <c r="AQ124" t="str">
        <f t="shared" si="1"/>
        <v/>
      </c>
    </row>
    <row r="125" spans="1:43">
      <c r="A125" s="8">
        <v>46170</v>
      </c>
      <c r="B125">
        <v>3902</v>
      </c>
      <c r="C125">
        <v>-0.41</v>
      </c>
      <c r="D125">
        <v>64650</v>
      </c>
      <c r="E125">
        <v>-0.56999999999999995</v>
      </c>
      <c r="F125" s="69">
        <v>4334</v>
      </c>
      <c r="G125" t="s">
        <v>47</v>
      </c>
      <c r="H125">
        <v>0</v>
      </c>
      <c r="I125" t="s">
        <v>314</v>
      </c>
      <c r="J125" t="s">
        <v>323</v>
      </c>
      <c r="K125" t="s">
        <v>290</v>
      </c>
      <c r="L125">
        <v>398</v>
      </c>
      <c r="M125">
        <v>-4</v>
      </c>
      <c r="N125" s="66">
        <v>-0.01</v>
      </c>
      <c r="O125">
        <v>402</v>
      </c>
      <c r="P125" s="66">
        <v>-9.9000000000000008E-3</v>
      </c>
      <c r="Q125">
        <v>400</v>
      </c>
      <c r="R125">
        <v>401</v>
      </c>
      <c r="S125">
        <v>393</v>
      </c>
      <c r="T125" s="66">
        <v>-5.0000000000000001E-3</v>
      </c>
      <c r="U125" s="66">
        <v>1.01E-2</v>
      </c>
      <c r="V125" s="66">
        <v>-7.4000000000000003E-3</v>
      </c>
      <c r="W125" s="66">
        <v>1.2699999999999999E-2</v>
      </c>
      <c r="X125" s="1">
        <v>15600</v>
      </c>
      <c r="Y125" s="1">
        <v>6173</v>
      </c>
      <c r="Z125" s="1">
        <v>4416</v>
      </c>
      <c r="AA125" t="s">
        <v>360</v>
      </c>
      <c r="AB125" t="s">
        <v>361</v>
      </c>
      <c r="AC125">
        <v>11.95</v>
      </c>
      <c r="AD125">
        <v>1.31</v>
      </c>
      <c r="AE125">
        <v>2.5099999999999998</v>
      </c>
      <c r="AF125">
        <v>0.1</v>
      </c>
      <c r="AG125">
        <v>0</v>
      </c>
      <c r="AH125">
        <v>398</v>
      </c>
      <c r="AI125">
        <v>700</v>
      </c>
      <c r="AJ125">
        <v>393</v>
      </c>
      <c r="AK125" s="1">
        <v>3000</v>
      </c>
      <c r="AL125" s="2">
        <v>0.64583333333333337</v>
      </c>
      <c r="AM125" s="3">
        <v>46183</v>
      </c>
      <c r="AN125" t="s">
        <v>306</v>
      </c>
      <c r="AO125" t="s">
        <v>351</v>
      </c>
      <c r="AQ125" t="str">
        <f t="shared" si="1"/>
        <v/>
      </c>
    </row>
    <row r="126" spans="1:43">
      <c r="A126" s="8">
        <v>46170</v>
      </c>
      <c r="B126">
        <v>3902</v>
      </c>
      <c r="C126">
        <v>-0.41</v>
      </c>
      <c r="D126">
        <v>64650</v>
      </c>
      <c r="E126">
        <v>-0.56999999999999995</v>
      </c>
      <c r="F126" s="69">
        <v>4523</v>
      </c>
      <c r="G126" t="s">
        <v>48</v>
      </c>
      <c r="H126">
        <v>0</v>
      </c>
      <c r="I126" t="s">
        <v>288</v>
      </c>
      <c r="J126" t="s">
        <v>289</v>
      </c>
      <c r="K126" t="s">
        <v>295</v>
      </c>
      <c r="L126" s="36">
        <v>3901</v>
      </c>
      <c r="M126">
        <v>-142</v>
      </c>
      <c r="N126" s="66">
        <v>-3.5099999999999999E-2</v>
      </c>
      <c r="O126" s="36">
        <v>4043</v>
      </c>
      <c r="P126" s="66">
        <v>-3.5099999999999999E-2</v>
      </c>
      <c r="Q126" s="36">
        <v>4032</v>
      </c>
      <c r="R126" s="36">
        <v>4057</v>
      </c>
      <c r="S126" s="36">
        <v>3901</v>
      </c>
      <c r="T126" s="66">
        <v>-3.2399999999999998E-2</v>
      </c>
      <c r="U126" s="66">
        <v>-1.7299999999999999E-2</v>
      </c>
      <c r="V126" s="66">
        <v>-3.8399999999999997E-2</v>
      </c>
      <c r="W126" s="66">
        <v>0</v>
      </c>
      <c r="X126" s="1">
        <v>2698800</v>
      </c>
      <c r="Y126" s="1">
        <v>10671459</v>
      </c>
      <c r="Z126" s="1">
        <v>1137723</v>
      </c>
      <c r="AA126" t="s">
        <v>362</v>
      </c>
      <c r="AB126" t="s">
        <v>363</v>
      </c>
      <c r="AC126">
        <v>21.06</v>
      </c>
      <c r="AD126">
        <v>1.22</v>
      </c>
      <c r="AE126">
        <v>4.0999999999999996</v>
      </c>
      <c r="AF126" t="s">
        <v>230</v>
      </c>
      <c r="AG126" s="1">
        <v>101900</v>
      </c>
      <c r="AH126" s="36">
        <v>3904</v>
      </c>
      <c r="AI126" s="1">
        <v>1800</v>
      </c>
      <c r="AJ126" s="36">
        <v>3901</v>
      </c>
      <c r="AK126" s="1">
        <v>2400</v>
      </c>
      <c r="AL126" s="2">
        <v>0.64583333333333337</v>
      </c>
      <c r="AM126" s="3">
        <v>46157</v>
      </c>
      <c r="AN126" t="s">
        <v>298</v>
      </c>
      <c r="AO126" t="s">
        <v>364</v>
      </c>
      <c r="AQ126" t="str">
        <f t="shared" si="1"/>
        <v/>
      </c>
    </row>
    <row r="127" spans="1:43">
      <c r="A127" s="8">
        <v>46170</v>
      </c>
      <c r="B127">
        <v>3902</v>
      </c>
      <c r="C127">
        <v>-0.41</v>
      </c>
      <c r="D127">
        <v>64650</v>
      </c>
      <c r="E127">
        <v>-0.56999999999999995</v>
      </c>
      <c r="F127" s="69">
        <v>4528</v>
      </c>
      <c r="G127" t="s">
        <v>49</v>
      </c>
      <c r="H127">
        <v>0</v>
      </c>
      <c r="I127" t="s">
        <v>288</v>
      </c>
      <c r="J127" t="s">
        <v>289</v>
      </c>
      <c r="K127" t="s">
        <v>290</v>
      </c>
      <c r="L127" s="36">
        <v>2399.5</v>
      </c>
      <c r="M127">
        <v>32.5</v>
      </c>
      <c r="N127" s="66">
        <v>1.37E-2</v>
      </c>
      <c r="O127" s="36">
        <v>2367</v>
      </c>
      <c r="P127" s="66">
        <v>1.37E-2</v>
      </c>
      <c r="Q127" s="36">
        <v>2368</v>
      </c>
      <c r="R127" s="36">
        <v>2407.5</v>
      </c>
      <c r="S127" s="36">
        <v>2362</v>
      </c>
      <c r="T127" s="66">
        <v>1.3299999999999999E-2</v>
      </c>
      <c r="U127" s="66">
        <v>9.4000000000000004E-3</v>
      </c>
      <c r="V127" s="66">
        <v>-3.3E-3</v>
      </c>
      <c r="W127" s="66">
        <v>1.5800000000000002E-2</v>
      </c>
      <c r="X127" s="1">
        <v>1638000</v>
      </c>
      <c r="Y127" s="1">
        <v>3919863</v>
      </c>
      <c r="Z127" s="1">
        <v>1196613</v>
      </c>
      <c r="AA127" t="s">
        <v>365</v>
      </c>
      <c r="AB127" t="s">
        <v>366</v>
      </c>
      <c r="AC127">
        <v>15.88</v>
      </c>
      <c r="AD127">
        <v>1.32</v>
      </c>
      <c r="AE127">
        <v>3.33</v>
      </c>
      <c r="AF127" t="s">
        <v>230</v>
      </c>
      <c r="AG127" s="1">
        <v>91100</v>
      </c>
      <c r="AH127" s="36">
        <v>2400</v>
      </c>
      <c r="AI127">
        <v>100</v>
      </c>
      <c r="AJ127" s="36">
        <v>2399</v>
      </c>
      <c r="AK127">
        <v>100</v>
      </c>
      <c r="AL127" s="2">
        <v>0.64583333333333337</v>
      </c>
      <c r="AM127" s="3">
        <v>46150</v>
      </c>
      <c r="AN127" t="s">
        <v>298</v>
      </c>
      <c r="AO127" t="s">
        <v>364</v>
      </c>
      <c r="AQ127" t="str">
        <f t="shared" si="1"/>
        <v/>
      </c>
    </row>
    <row r="128" spans="1:43">
      <c r="A128" s="8">
        <v>46170</v>
      </c>
      <c r="B128">
        <v>3902</v>
      </c>
      <c r="C128">
        <v>-0.41</v>
      </c>
      <c r="D128">
        <v>64650</v>
      </c>
      <c r="E128">
        <v>-0.56999999999999995</v>
      </c>
      <c r="F128" s="69">
        <v>4661</v>
      </c>
      <c r="G128" t="s">
        <v>50</v>
      </c>
      <c r="H128">
        <v>0</v>
      </c>
      <c r="I128" t="s">
        <v>288</v>
      </c>
      <c r="J128" t="s">
        <v>289</v>
      </c>
      <c r="K128" t="s">
        <v>295</v>
      </c>
      <c r="L128" s="36">
        <v>2250</v>
      </c>
      <c r="M128">
        <v>51</v>
      </c>
      <c r="N128" s="66">
        <v>2.3199999999999998E-2</v>
      </c>
      <c r="O128" s="36">
        <v>2199</v>
      </c>
      <c r="P128" s="66">
        <v>2.3099999999999999E-2</v>
      </c>
      <c r="Q128" s="36">
        <v>2220</v>
      </c>
      <c r="R128" s="36">
        <v>2259</v>
      </c>
      <c r="S128" s="36">
        <v>2213.5</v>
      </c>
      <c r="T128" s="66">
        <v>1.35E-2</v>
      </c>
      <c r="U128" s="66">
        <v>8.6999999999999994E-3</v>
      </c>
      <c r="V128" s="66">
        <v>-3.8999999999999998E-3</v>
      </c>
      <c r="W128" s="66">
        <v>1.6400000000000001E-2</v>
      </c>
      <c r="X128" s="1">
        <v>7737900</v>
      </c>
      <c r="Y128" s="1">
        <v>17364627</v>
      </c>
      <c r="Z128" s="1">
        <v>4051014</v>
      </c>
      <c r="AA128" t="s">
        <v>367</v>
      </c>
      <c r="AB128" t="s">
        <v>368</v>
      </c>
      <c r="AC128">
        <v>31.51</v>
      </c>
      <c r="AD128">
        <v>3.35</v>
      </c>
      <c r="AE128">
        <v>0.71</v>
      </c>
      <c r="AF128" t="s">
        <v>230</v>
      </c>
      <c r="AG128" s="1">
        <v>473500</v>
      </c>
      <c r="AH128" s="36">
        <v>2253</v>
      </c>
      <c r="AI128">
        <v>600</v>
      </c>
      <c r="AJ128" s="36">
        <v>2249.5</v>
      </c>
      <c r="AK128" s="1">
        <v>14700</v>
      </c>
      <c r="AL128" s="2">
        <v>0.64583333333333337</v>
      </c>
      <c r="AM128" s="3">
        <v>46140</v>
      </c>
      <c r="AN128" t="s">
        <v>298</v>
      </c>
      <c r="AO128" t="s">
        <v>313</v>
      </c>
      <c r="AQ128" t="str">
        <f t="shared" si="1"/>
        <v/>
      </c>
    </row>
    <row r="129" spans="1:43">
      <c r="A129" s="8">
        <v>46170</v>
      </c>
      <c r="B129">
        <v>3902</v>
      </c>
      <c r="C129">
        <v>-0.41</v>
      </c>
      <c r="D129">
        <v>64650</v>
      </c>
      <c r="E129">
        <v>-0.56999999999999995</v>
      </c>
      <c r="F129" s="69">
        <v>5020</v>
      </c>
      <c r="G129" t="s">
        <v>51</v>
      </c>
      <c r="H129">
        <v>0</v>
      </c>
      <c r="I129" t="s">
        <v>288</v>
      </c>
      <c r="J129" t="s">
        <v>289</v>
      </c>
      <c r="K129" t="s">
        <v>295</v>
      </c>
      <c r="L129" s="36">
        <v>1291.5</v>
      </c>
      <c r="M129">
        <v>-4.5</v>
      </c>
      <c r="N129" s="66">
        <v>-3.5000000000000001E-3</v>
      </c>
      <c r="O129" s="36">
        <v>1296</v>
      </c>
      <c r="P129" s="66">
        <v>-3.3999999999999998E-3</v>
      </c>
      <c r="Q129" s="36">
        <v>1281</v>
      </c>
      <c r="R129" s="36">
        <v>1300.5</v>
      </c>
      <c r="S129" s="36">
        <v>1279</v>
      </c>
      <c r="T129" s="66">
        <v>8.0999999999999996E-3</v>
      </c>
      <c r="U129" s="66">
        <v>5.4000000000000003E-3</v>
      </c>
      <c r="V129" s="66">
        <v>-6.8999999999999999E-3</v>
      </c>
      <c r="W129" s="66">
        <v>9.7000000000000003E-3</v>
      </c>
      <c r="X129" s="1">
        <v>7804300</v>
      </c>
      <c r="Y129" s="1">
        <v>10063583</v>
      </c>
      <c r="Z129" s="1">
        <v>3495788</v>
      </c>
      <c r="AA129" t="s">
        <v>369</v>
      </c>
      <c r="AB129" t="s">
        <v>370</v>
      </c>
      <c r="AC129">
        <v>8.3699999999999992</v>
      </c>
      <c r="AD129">
        <v>1.03</v>
      </c>
      <c r="AE129">
        <v>2.63</v>
      </c>
      <c r="AF129" t="s">
        <v>230</v>
      </c>
      <c r="AG129" s="1">
        <v>646000</v>
      </c>
      <c r="AH129" s="36">
        <v>1295</v>
      </c>
      <c r="AI129">
        <v>300</v>
      </c>
      <c r="AJ129" s="36">
        <v>1291.5</v>
      </c>
      <c r="AK129" s="1">
        <v>44900</v>
      </c>
      <c r="AL129" s="2">
        <v>0.64583333333333337</v>
      </c>
      <c r="AM129" s="3">
        <v>46156</v>
      </c>
      <c r="AN129" t="s">
        <v>298</v>
      </c>
      <c r="AO129" t="s">
        <v>371</v>
      </c>
      <c r="AQ129" t="str">
        <f t="shared" si="1"/>
        <v/>
      </c>
    </row>
    <row r="130" spans="1:43">
      <c r="A130" s="8">
        <v>46170</v>
      </c>
      <c r="B130">
        <v>3902</v>
      </c>
      <c r="C130">
        <v>-0.41</v>
      </c>
      <c r="D130">
        <v>64650</v>
      </c>
      <c r="E130">
        <v>-0.56999999999999995</v>
      </c>
      <c r="F130" s="69">
        <v>5201</v>
      </c>
      <c r="G130" t="s">
        <v>52</v>
      </c>
      <c r="H130">
        <v>0</v>
      </c>
      <c r="I130" t="s">
        <v>288</v>
      </c>
      <c r="J130" t="s">
        <v>289</v>
      </c>
      <c r="K130" t="s">
        <v>295</v>
      </c>
      <c r="L130" s="36">
        <v>6883</v>
      </c>
      <c r="M130">
        <v>-137</v>
      </c>
      <c r="N130" s="66">
        <v>-1.95E-2</v>
      </c>
      <c r="O130" s="36">
        <v>7020</v>
      </c>
      <c r="P130" s="66">
        <v>-1.95E-2</v>
      </c>
      <c r="Q130" s="36">
        <v>6968</v>
      </c>
      <c r="R130" s="36">
        <v>6980</v>
      </c>
      <c r="S130" s="36">
        <v>6772</v>
      </c>
      <c r="T130" s="66">
        <v>-1.21E-2</v>
      </c>
      <c r="U130" s="66">
        <v>1.6999999999999999E-3</v>
      </c>
      <c r="V130" s="66">
        <v>-1.38E-2</v>
      </c>
      <c r="W130" s="66">
        <v>1.6299999999999999E-2</v>
      </c>
      <c r="X130" s="1">
        <v>1498500</v>
      </c>
      <c r="Y130" s="1">
        <v>10286568</v>
      </c>
      <c r="Z130" s="1">
        <v>1496602</v>
      </c>
      <c r="AA130" t="s">
        <v>519</v>
      </c>
      <c r="AB130" t="s">
        <v>373</v>
      </c>
      <c r="AC130">
        <v>18.98</v>
      </c>
      <c r="AD130">
        <v>0.98</v>
      </c>
      <c r="AE130">
        <v>3.05</v>
      </c>
      <c r="AF130" t="s">
        <v>230</v>
      </c>
      <c r="AG130" s="1">
        <v>83100</v>
      </c>
      <c r="AH130" s="36">
        <v>6888</v>
      </c>
      <c r="AI130" s="1">
        <v>4000</v>
      </c>
      <c r="AJ130" s="36">
        <v>6882</v>
      </c>
      <c r="AK130" s="1">
        <v>1500</v>
      </c>
      <c r="AL130" s="2">
        <v>0.64583333333333337</v>
      </c>
      <c r="AM130" s="3">
        <v>46154</v>
      </c>
      <c r="AN130" t="s">
        <v>293</v>
      </c>
      <c r="AO130" t="s">
        <v>341</v>
      </c>
      <c r="AQ130" t="str">
        <f t="shared" si="1"/>
        <v/>
      </c>
    </row>
    <row r="131" spans="1:43">
      <c r="A131" s="8">
        <v>46170</v>
      </c>
      <c r="B131">
        <v>3902</v>
      </c>
      <c r="C131">
        <v>-0.41</v>
      </c>
      <c r="D131">
        <v>64650</v>
      </c>
      <c r="E131">
        <v>-0.56999999999999995</v>
      </c>
      <c r="F131" s="69">
        <v>5302</v>
      </c>
      <c r="G131" t="s">
        <v>53</v>
      </c>
      <c r="H131">
        <v>0</v>
      </c>
      <c r="I131" t="s">
        <v>288</v>
      </c>
      <c r="J131" t="s">
        <v>289</v>
      </c>
      <c r="K131" t="s">
        <v>290</v>
      </c>
      <c r="L131" s="36">
        <v>4760</v>
      </c>
      <c r="M131">
        <v>5</v>
      </c>
      <c r="N131" s="66">
        <v>1.1000000000000001E-3</v>
      </c>
      <c r="O131" s="36">
        <v>4755</v>
      </c>
      <c r="P131" s="66">
        <v>1E-3</v>
      </c>
      <c r="Q131" s="36">
        <v>4705</v>
      </c>
      <c r="R131" s="36">
        <v>4775</v>
      </c>
      <c r="S131" s="36">
        <v>4675</v>
      </c>
      <c r="T131" s="66">
        <v>1.1599999999999999E-2</v>
      </c>
      <c r="U131" s="66">
        <v>-1E-3</v>
      </c>
      <c r="V131" s="66">
        <v>-3.0999999999999999E-3</v>
      </c>
      <c r="W131" s="66">
        <v>1.8100000000000002E-2</v>
      </c>
      <c r="X131" s="1">
        <v>56600</v>
      </c>
      <c r="Y131" s="1">
        <v>268253</v>
      </c>
      <c r="Z131" s="1">
        <v>56322</v>
      </c>
      <c r="AA131" t="s">
        <v>374</v>
      </c>
      <c r="AB131" t="s">
        <v>375</v>
      </c>
      <c r="AC131">
        <v>19.36</v>
      </c>
      <c r="AD131">
        <v>0.96</v>
      </c>
      <c r="AE131">
        <v>4.2</v>
      </c>
      <c r="AF131" t="s">
        <v>230</v>
      </c>
      <c r="AG131" s="1">
        <v>17800</v>
      </c>
      <c r="AH131" s="36">
        <v>4780</v>
      </c>
      <c r="AI131">
        <v>100</v>
      </c>
      <c r="AJ131" s="36">
        <v>4745</v>
      </c>
      <c r="AK131">
        <v>200</v>
      </c>
      <c r="AL131" s="2">
        <v>0.64583333333333337</v>
      </c>
      <c r="AM131" s="3">
        <v>46150</v>
      </c>
      <c r="AN131" t="s">
        <v>293</v>
      </c>
      <c r="AO131" t="s">
        <v>341</v>
      </c>
      <c r="AQ131" t="str">
        <f t="shared" ref="AQ131:AQ194" si="2">IF(AP131="","",ROUND((L131-AP131)/AP131,4))</f>
        <v/>
      </c>
    </row>
    <row r="132" spans="1:43">
      <c r="A132" s="8">
        <v>46170</v>
      </c>
      <c r="B132">
        <v>3902</v>
      </c>
      <c r="C132">
        <v>-0.41</v>
      </c>
      <c r="D132">
        <v>64650</v>
      </c>
      <c r="E132">
        <v>-0.56999999999999995</v>
      </c>
      <c r="F132" s="69">
        <v>5310</v>
      </c>
      <c r="G132" t="s">
        <v>54</v>
      </c>
      <c r="H132">
        <v>0</v>
      </c>
      <c r="I132" t="s">
        <v>288</v>
      </c>
      <c r="J132" t="s">
        <v>289</v>
      </c>
      <c r="K132" t="s">
        <v>290</v>
      </c>
      <c r="L132" s="36">
        <v>7390</v>
      </c>
      <c r="M132">
        <v>-230</v>
      </c>
      <c r="N132" s="66">
        <v>-3.0200000000000001E-2</v>
      </c>
      <c r="O132" s="36">
        <v>7620</v>
      </c>
      <c r="P132" s="66">
        <v>-3.0099999999999998E-2</v>
      </c>
      <c r="Q132" s="36">
        <v>7430</v>
      </c>
      <c r="R132" s="36">
        <v>7450</v>
      </c>
      <c r="S132" s="36">
        <v>7090</v>
      </c>
      <c r="T132" s="66">
        <v>-5.3E-3</v>
      </c>
      <c r="U132" s="66">
        <v>2.07E-2</v>
      </c>
      <c r="V132" s="66">
        <v>-8.0000000000000002E-3</v>
      </c>
      <c r="W132" s="66">
        <v>4.2299999999999997E-2</v>
      </c>
      <c r="X132" s="1">
        <v>218300</v>
      </c>
      <c r="Y132" s="1">
        <v>1592024</v>
      </c>
      <c r="Z132" s="1">
        <v>155135</v>
      </c>
      <c r="AA132" t="s">
        <v>376</v>
      </c>
      <c r="AB132" t="s">
        <v>377</v>
      </c>
      <c r="AC132">
        <v>30.99</v>
      </c>
      <c r="AD132">
        <v>1.58</v>
      </c>
      <c r="AE132">
        <v>1.96</v>
      </c>
      <c r="AF132" t="s">
        <v>230</v>
      </c>
      <c r="AG132" s="1">
        <v>1300</v>
      </c>
      <c r="AH132" s="36">
        <v>7410</v>
      </c>
      <c r="AI132" s="1">
        <v>1500</v>
      </c>
      <c r="AJ132" s="36">
        <v>7340</v>
      </c>
      <c r="AK132" s="1">
        <v>3300</v>
      </c>
      <c r="AL132" s="2">
        <v>0.64583333333333337</v>
      </c>
      <c r="AM132" s="3">
        <v>46153</v>
      </c>
      <c r="AN132" t="s">
        <v>293</v>
      </c>
      <c r="AO132" t="s">
        <v>341</v>
      </c>
      <c r="AQ132" t="str">
        <f t="shared" si="2"/>
        <v/>
      </c>
    </row>
    <row r="133" spans="1:43">
      <c r="A133" s="8">
        <v>46170</v>
      </c>
      <c r="B133">
        <v>3902</v>
      </c>
      <c r="C133">
        <v>-0.41</v>
      </c>
      <c r="D133">
        <v>64650</v>
      </c>
      <c r="E133">
        <v>-0.56999999999999995</v>
      </c>
      <c r="F133" s="69">
        <v>5334</v>
      </c>
      <c r="G133" t="s">
        <v>55</v>
      </c>
      <c r="H133">
        <v>0</v>
      </c>
      <c r="I133" t="s">
        <v>288</v>
      </c>
      <c r="J133" t="s">
        <v>289</v>
      </c>
      <c r="K133" t="s">
        <v>295</v>
      </c>
      <c r="L133" s="36">
        <v>9920</v>
      </c>
      <c r="M133">
        <v>17</v>
      </c>
      <c r="N133" s="66">
        <v>1.6999999999999999E-3</v>
      </c>
      <c r="O133" s="36">
        <v>9903</v>
      </c>
      <c r="P133" s="66">
        <v>1.6999999999999999E-3</v>
      </c>
      <c r="Q133" s="36">
        <v>9660</v>
      </c>
      <c r="R133" s="36">
        <v>10035</v>
      </c>
      <c r="S133" s="36">
        <v>9572</v>
      </c>
      <c r="T133" s="66">
        <v>2.69E-2</v>
      </c>
      <c r="U133" s="66">
        <v>-4.4000000000000003E-3</v>
      </c>
      <c r="V133" s="66">
        <v>-1.14E-2</v>
      </c>
      <c r="W133" s="66">
        <v>3.6299999999999999E-2</v>
      </c>
      <c r="X133" s="1">
        <v>838600</v>
      </c>
      <c r="Y133" s="1">
        <v>8276961</v>
      </c>
      <c r="Z133" s="1">
        <v>1976537</v>
      </c>
      <c r="AA133" t="s">
        <v>520</v>
      </c>
      <c r="AB133" t="s">
        <v>379</v>
      </c>
      <c r="AC133">
        <v>18.48</v>
      </c>
      <c r="AD133">
        <v>2.5299999999999998</v>
      </c>
      <c r="AE133">
        <v>2.12</v>
      </c>
      <c r="AF133" t="s">
        <v>230</v>
      </c>
      <c r="AG133" s="1">
        <v>31700</v>
      </c>
      <c r="AH133" s="36">
        <v>9941</v>
      </c>
      <c r="AI133">
        <v>100</v>
      </c>
      <c r="AJ133" s="36">
        <v>9918</v>
      </c>
      <c r="AK133">
        <v>100</v>
      </c>
      <c r="AL133" s="2">
        <v>0.64583333333333337</v>
      </c>
      <c r="AM133" s="3">
        <v>46142</v>
      </c>
      <c r="AN133" t="s">
        <v>298</v>
      </c>
      <c r="AO133" t="s">
        <v>341</v>
      </c>
      <c r="AQ133" t="str">
        <f t="shared" si="2"/>
        <v/>
      </c>
    </row>
    <row r="134" spans="1:43">
      <c r="A134" s="8">
        <v>46170</v>
      </c>
      <c r="B134">
        <v>3902</v>
      </c>
      <c r="C134">
        <v>-0.41</v>
      </c>
      <c r="D134">
        <v>64650</v>
      </c>
      <c r="E134">
        <v>-0.56999999999999995</v>
      </c>
      <c r="F134" s="69">
        <v>5706</v>
      </c>
      <c r="G134" t="s">
        <v>56</v>
      </c>
      <c r="H134">
        <v>0</v>
      </c>
      <c r="I134" t="s">
        <v>288</v>
      </c>
      <c r="J134" t="s">
        <v>289</v>
      </c>
      <c r="K134" t="s">
        <v>290</v>
      </c>
      <c r="L134" s="36">
        <v>48750</v>
      </c>
      <c r="M134" s="36">
        <v>-3050</v>
      </c>
      <c r="N134" s="66">
        <v>-5.8900000000000001E-2</v>
      </c>
      <c r="O134" s="36">
        <v>51800</v>
      </c>
      <c r="P134" s="66">
        <v>-5.8799999999999998E-2</v>
      </c>
      <c r="Q134" s="36">
        <v>50150</v>
      </c>
      <c r="R134" s="36">
        <v>51140</v>
      </c>
      <c r="S134" s="36">
        <v>47830</v>
      </c>
      <c r="T134" s="66">
        <v>-2.7900000000000001E-2</v>
      </c>
      <c r="U134" s="66">
        <v>-2.5899999999999999E-2</v>
      </c>
      <c r="V134" s="66">
        <v>-4.6699999999999998E-2</v>
      </c>
      <c r="W134" s="66">
        <v>1.9199999999999998E-2</v>
      </c>
      <c r="X134" s="1">
        <v>2149400</v>
      </c>
      <c r="Y134" s="1">
        <v>105629045</v>
      </c>
      <c r="Z134" s="1">
        <v>2799002</v>
      </c>
      <c r="AA134" t="s">
        <v>521</v>
      </c>
      <c r="AB134" t="s">
        <v>381</v>
      </c>
      <c r="AC134">
        <v>37.18</v>
      </c>
      <c r="AD134">
        <v>6.76</v>
      </c>
      <c r="AE134">
        <v>0.56999999999999995</v>
      </c>
      <c r="AF134" t="s">
        <v>230</v>
      </c>
      <c r="AG134" s="1">
        <v>8700</v>
      </c>
      <c r="AH134" s="36">
        <v>48750</v>
      </c>
      <c r="AI134">
        <v>500</v>
      </c>
      <c r="AJ134" s="36">
        <v>48740</v>
      </c>
      <c r="AK134">
        <v>200</v>
      </c>
      <c r="AL134" s="2">
        <v>0.64583333333333337</v>
      </c>
      <c r="AM134" s="3">
        <v>46155</v>
      </c>
      <c r="AN134" t="s">
        <v>298</v>
      </c>
      <c r="AO134" t="s">
        <v>382</v>
      </c>
      <c r="AQ134" t="str">
        <f t="shared" si="2"/>
        <v/>
      </c>
    </row>
    <row r="135" spans="1:43">
      <c r="A135" s="8">
        <v>46170</v>
      </c>
      <c r="B135">
        <v>3902</v>
      </c>
      <c r="C135">
        <v>-0.41</v>
      </c>
      <c r="D135">
        <v>64650</v>
      </c>
      <c r="E135">
        <v>-0.56999999999999995</v>
      </c>
      <c r="F135" s="69">
        <v>5711</v>
      </c>
      <c r="G135" t="s">
        <v>57</v>
      </c>
      <c r="H135">
        <v>0</v>
      </c>
      <c r="I135" t="s">
        <v>288</v>
      </c>
      <c r="J135" t="s">
        <v>289</v>
      </c>
      <c r="K135" t="s">
        <v>290</v>
      </c>
      <c r="L135" s="36">
        <v>5128</v>
      </c>
      <c r="M135">
        <v>-143</v>
      </c>
      <c r="N135" s="66">
        <v>-2.7099999999999999E-2</v>
      </c>
      <c r="O135" s="36">
        <v>5271</v>
      </c>
      <c r="P135" s="66">
        <v>-2.7099999999999999E-2</v>
      </c>
      <c r="Q135" s="36">
        <v>5171</v>
      </c>
      <c r="R135" s="36">
        <v>5224</v>
      </c>
      <c r="S135" s="36">
        <v>5036</v>
      </c>
      <c r="T135" s="66">
        <v>-8.3000000000000001E-3</v>
      </c>
      <c r="U135" s="66">
        <v>-1.2999999999999999E-2</v>
      </c>
      <c r="V135" s="66">
        <v>-1.83E-2</v>
      </c>
      <c r="W135" s="66">
        <v>1.8200000000000001E-2</v>
      </c>
      <c r="X135" s="1">
        <v>1032600</v>
      </c>
      <c r="Y135" s="1">
        <v>5289366</v>
      </c>
      <c r="Z135" s="1">
        <v>674278</v>
      </c>
      <c r="AA135" t="s">
        <v>383</v>
      </c>
      <c r="AB135" t="s">
        <v>384</v>
      </c>
      <c r="AC135">
        <v>13.67</v>
      </c>
      <c r="AD135">
        <v>0.91</v>
      </c>
      <c r="AE135">
        <v>2.2599999999999998</v>
      </c>
      <c r="AF135" t="s">
        <v>230</v>
      </c>
      <c r="AG135" s="1">
        <v>23000</v>
      </c>
      <c r="AH135" s="36">
        <v>5134</v>
      </c>
      <c r="AI135" s="1">
        <v>4400</v>
      </c>
      <c r="AJ135" s="36">
        <v>5120</v>
      </c>
      <c r="AK135">
        <v>100</v>
      </c>
      <c r="AL135" s="2">
        <v>0.64583333333333337</v>
      </c>
      <c r="AM135" s="3">
        <v>46155</v>
      </c>
      <c r="AN135" t="s">
        <v>298</v>
      </c>
      <c r="AO135" t="s">
        <v>382</v>
      </c>
      <c r="AQ135" t="str">
        <f t="shared" si="2"/>
        <v/>
      </c>
    </row>
    <row r="136" spans="1:43">
      <c r="A136" s="8">
        <v>46170</v>
      </c>
      <c r="B136">
        <v>3902</v>
      </c>
      <c r="C136">
        <v>-0.41</v>
      </c>
      <c r="D136">
        <v>64650</v>
      </c>
      <c r="E136">
        <v>-0.56999999999999995</v>
      </c>
      <c r="F136" s="69">
        <v>5713</v>
      </c>
      <c r="G136" t="s">
        <v>58</v>
      </c>
      <c r="H136">
        <v>0</v>
      </c>
      <c r="I136" t="s">
        <v>288</v>
      </c>
      <c r="J136" t="s">
        <v>289</v>
      </c>
      <c r="K136" t="s">
        <v>290</v>
      </c>
      <c r="L136" s="36">
        <v>8910</v>
      </c>
      <c r="M136">
        <v>-698</v>
      </c>
      <c r="N136" s="66">
        <v>-7.2599999999999998E-2</v>
      </c>
      <c r="O136" s="36">
        <v>9608</v>
      </c>
      <c r="P136" s="66">
        <v>-7.2599999999999998E-2</v>
      </c>
      <c r="Q136" s="36">
        <v>9398</v>
      </c>
      <c r="R136" s="36">
        <v>9450</v>
      </c>
      <c r="S136" s="36">
        <v>8691</v>
      </c>
      <c r="T136" s="66">
        <v>-5.1900000000000002E-2</v>
      </c>
      <c r="U136" s="66">
        <v>-1.4999999999999999E-2</v>
      </c>
      <c r="V136" s="66">
        <v>-5.7099999999999998E-2</v>
      </c>
      <c r="W136" s="66">
        <v>2.5100000000000001E-2</v>
      </c>
      <c r="X136" s="1">
        <v>4084200</v>
      </c>
      <c r="Y136" s="1">
        <v>36546478</v>
      </c>
      <c r="Z136" s="1">
        <v>2591152</v>
      </c>
      <c r="AA136" t="s">
        <v>385</v>
      </c>
      <c r="AB136" t="s">
        <v>386</v>
      </c>
      <c r="AC136">
        <v>16.07</v>
      </c>
      <c r="AD136">
        <v>1.1599999999999999</v>
      </c>
      <c r="AE136">
        <v>2.3199999999999998</v>
      </c>
      <c r="AF136" t="s">
        <v>230</v>
      </c>
      <c r="AG136" s="1">
        <v>53700</v>
      </c>
      <c r="AH136" s="36">
        <v>8911</v>
      </c>
      <c r="AI136">
        <v>100</v>
      </c>
      <c r="AJ136" s="36">
        <v>8910</v>
      </c>
      <c r="AK136">
        <v>800</v>
      </c>
      <c r="AL136" s="2">
        <v>0.64583333333333337</v>
      </c>
      <c r="AM136" s="3">
        <v>46153</v>
      </c>
      <c r="AN136" t="s">
        <v>298</v>
      </c>
      <c r="AO136" t="s">
        <v>382</v>
      </c>
      <c r="AQ136" t="str">
        <f t="shared" si="2"/>
        <v/>
      </c>
    </row>
    <row r="137" spans="1:43">
      <c r="A137" s="8">
        <v>46170</v>
      </c>
      <c r="B137">
        <v>3902</v>
      </c>
      <c r="C137">
        <v>-0.41</v>
      </c>
      <c r="D137">
        <v>64650</v>
      </c>
      <c r="E137">
        <v>-0.56999999999999995</v>
      </c>
      <c r="F137" s="69">
        <v>5802</v>
      </c>
      <c r="G137" t="s">
        <v>59</v>
      </c>
      <c r="H137">
        <v>0</v>
      </c>
      <c r="I137" t="s">
        <v>288</v>
      </c>
      <c r="J137" t="s">
        <v>289</v>
      </c>
      <c r="K137" t="s">
        <v>295</v>
      </c>
      <c r="L137" s="36">
        <v>11955</v>
      </c>
      <c r="M137">
        <v>-60</v>
      </c>
      <c r="N137" s="66">
        <v>-5.0000000000000001E-3</v>
      </c>
      <c r="O137" s="36">
        <v>12015</v>
      </c>
      <c r="P137" s="66">
        <v>-4.8999999999999998E-3</v>
      </c>
      <c r="Q137" s="36">
        <v>11720</v>
      </c>
      <c r="R137" s="36">
        <v>12075</v>
      </c>
      <c r="S137" s="36">
        <v>11565</v>
      </c>
      <c r="T137" s="66">
        <v>0.02</v>
      </c>
      <c r="U137" s="66">
        <v>9.7000000000000003E-3</v>
      </c>
      <c r="V137" s="66">
        <v>-9.9000000000000008E-3</v>
      </c>
      <c r="W137" s="66">
        <v>3.3700000000000001E-2</v>
      </c>
      <c r="X137" s="1">
        <v>5225600</v>
      </c>
      <c r="Y137" s="1">
        <v>61768348</v>
      </c>
      <c r="Z137" s="1">
        <v>9491559</v>
      </c>
      <c r="AA137" t="s">
        <v>387</v>
      </c>
      <c r="AB137" t="s">
        <v>388</v>
      </c>
      <c r="AC137">
        <v>28.68</v>
      </c>
      <c r="AD137">
        <v>3.39</v>
      </c>
      <c r="AE137">
        <v>1.3</v>
      </c>
      <c r="AF137" t="s">
        <v>230</v>
      </c>
      <c r="AG137" s="1">
        <v>63100</v>
      </c>
      <c r="AH137" s="36">
        <v>11980</v>
      </c>
      <c r="AI137" s="1">
        <v>4500</v>
      </c>
      <c r="AJ137" s="36">
        <v>11950</v>
      </c>
      <c r="AK137" s="1">
        <v>5500</v>
      </c>
      <c r="AL137" s="2">
        <v>0.64583333333333337</v>
      </c>
      <c r="AM137" s="3">
        <v>46154</v>
      </c>
      <c r="AN137" t="s">
        <v>298</v>
      </c>
      <c r="AO137" t="s">
        <v>382</v>
      </c>
      <c r="AQ137" t="str">
        <f t="shared" si="2"/>
        <v/>
      </c>
    </row>
    <row r="138" spans="1:43">
      <c r="A138" s="8">
        <v>46170</v>
      </c>
      <c r="B138">
        <v>3902</v>
      </c>
      <c r="C138">
        <v>-0.41</v>
      </c>
      <c r="D138">
        <v>64650</v>
      </c>
      <c r="E138">
        <v>-0.56999999999999995</v>
      </c>
      <c r="F138" s="69">
        <v>5803</v>
      </c>
      <c r="G138" t="s">
        <v>60</v>
      </c>
      <c r="H138">
        <v>0</v>
      </c>
      <c r="I138" t="s">
        <v>288</v>
      </c>
      <c r="J138" t="s">
        <v>289</v>
      </c>
      <c r="K138" t="s">
        <v>295</v>
      </c>
      <c r="L138" s="36">
        <v>5017</v>
      </c>
      <c r="M138">
        <v>-123</v>
      </c>
      <c r="N138" s="66">
        <v>-2.3900000000000001E-2</v>
      </c>
      <c r="O138" s="36">
        <v>5140</v>
      </c>
      <c r="P138" s="66">
        <v>-2.3900000000000001E-2</v>
      </c>
      <c r="Q138" s="36">
        <v>4998</v>
      </c>
      <c r="R138" s="36">
        <v>5196</v>
      </c>
      <c r="S138" s="36">
        <v>4803</v>
      </c>
      <c r="T138" s="66">
        <v>3.8E-3</v>
      </c>
      <c r="U138" s="66">
        <v>3.3999999999999998E-3</v>
      </c>
      <c r="V138" s="66">
        <v>-3.44E-2</v>
      </c>
      <c r="W138" s="66">
        <v>4.4499999999999998E-2</v>
      </c>
      <c r="X138" s="1">
        <v>66629900</v>
      </c>
      <c r="Y138" s="1">
        <v>333226921</v>
      </c>
      <c r="Z138" s="1">
        <v>8906080</v>
      </c>
      <c r="AA138" t="s">
        <v>389</v>
      </c>
      <c r="AB138" t="s">
        <v>390</v>
      </c>
      <c r="AC138">
        <v>53.25</v>
      </c>
      <c r="AD138">
        <v>14.82</v>
      </c>
      <c r="AE138">
        <v>0.76</v>
      </c>
      <c r="AF138" t="s">
        <v>230</v>
      </c>
      <c r="AG138" s="1">
        <v>710700</v>
      </c>
      <c r="AH138" s="36">
        <v>5017</v>
      </c>
      <c r="AI138" s="1">
        <v>3000</v>
      </c>
      <c r="AJ138" s="36">
        <v>5016</v>
      </c>
      <c r="AK138" s="1">
        <v>6000</v>
      </c>
      <c r="AL138" s="2">
        <v>0.64583333333333337</v>
      </c>
      <c r="AM138" s="3">
        <v>46156</v>
      </c>
      <c r="AN138" t="s">
        <v>298</v>
      </c>
      <c r="AO138" t="s">
        <v>382</v>
      </c>
      <c r="AQ138" t="str">
        <f t="shared" si="2"/>
        <v/>
      </c>
    </row>
    <row r="139" spans="1:43">
      <c r="A139" s="8">
        <v>46170</v>
      </c>
      <c r="B139">
        <v>3902</v>
      </c>
      <c r="C139">
        <v>-0.41</v>
      </c>
      <c r="D139">
        <v>64650</v>
      </c>
      <c r="E139">
        <v>-0.56999999999999995</v>
      </c>
      <c r="F139" s="69">
        <v>6038</v>
      </c>
      <c r="G139" t="s">
        <v>61</v>
      </c>
      <c r="H139">
        <v>0</v>
      </c>
      <c r="I139" t="s">
        <v>347</v>
      </c>
      <c r="J139" t="s">
        <v>289</v>
      </c>
      <c r="K139" t="s">
        <v>295</v>
      </c>
      <c r="L139">
        <v>907</v>
      </c>
      <c r="M139">
        <v>3</v>
      </c>
      <c r="N139" s="66">
        <v>3.3E-3</v>
      </c>
      <c r="O139">
        <v>904</v>
      </c>
      <c r="P139" s="66">
        <v>3.3E-3</v>
      </c>
      <c r="Q139">
        <v>905</v>
      </c>
      <c r="R139">
        <v>909</v>
      </c>
      <c r="S139">
        <v>904</v>
      </c>
      <c r="T139" s="66">
        <v>2.2000000000000001E-3</v>
      </c>
      <c r="U139" s="66">
        <v>-2.2000000000000001E-3</v>
      </c>
      <c r="V139" s="66">
        <v>-2.2000000000000001E-3</v>
      </c>
      <c r="W139" s="66">
        <v>3.3E-3</v>
      </c>
      <c r="X139" s="1">
        <v>8700</v>
      </c>
      <c r="Y139" s="1">
        <v>7889</v>
      </c>
      <c r="Z139" s="1">
        <v>4591</v>
      </c>
      <c r="AA139" t="s">
        <v>391</v>
      </c>
      <c r="AB139" t="s">
        <v>392</v>
      </c>
      <c r="AC139">
        <v>13.08</v>
      </c>
      <c r="AD139">
        <v>0.91</v>
      </c>
      <c r="AE139">
        <v>2.54</v>
      </c>
      <c r="AF139" t="s">
        <v>230</v>
      </c>
      <c r="AG139">
        <v>100</v>
      </c>
      <c r="AH139">
        <v>909</v>
      </c>
      <c r="AI139">
        <v>100</v>
      </c>
      <c r="AJ139">
        <v>907</v>
      </c>
      <c r="AK139">
        <v>400</v>
      </c>
      <c r="AL139" s="2">
        <v>0.64583333333333337</v>
      </c>
      <c r="AM139" s="3">
        <v>46157</v>
      </c>
      <c r="AN139" t="s">
        <v>350</v>
      </c>
      <c r="AO139" t="s">
        <v>313</v>
      </c>
      <c r="AQ139" t="str">
        <f t="shared" si="2"/>
        <v/>
      </c>
    </row>
    <row r="140" spans="1:43">
      <c r="A140" s="8">
        <v>46170</v>
      </c>
      <c r="B140">
        <v>3902</v>
      </c>
      <c r="C140">
        <v>-0.41</v>
      </c>
      <c r="D140">
        <v>64650</v>
      </c>
      <c r="E140">
        <v>-0.56999999999999995</v>
      </c>
      <c r="F140" s="69">
        <v>6156</v>
      </c>
      <c r="G140" t="s">
        <v>62</v>
      </c>
      <c r="H140">
        <v>0</v>
      </c>
      <c r="I140" t="s">
        <v>314</v>
      </c>
      <c r="J140" t="s">
        <v>323</v>
      </c>
      <c r="K140" t="s">
        <v>290</v>
      </c>
      <c r="L140" s="36">
        <v>2036</v>
      </c>
      <c r="M140">
        <v>-1</v>
      </c>
      <c r="N140" s="66">
        <v>-5.0000000000000001E-4</v>
      </c>
      <c r="O140" s="36">
        <v>2037</v>
      </c>
      <c r="P140" s="66">
        <v>-4.0000000000000002E-4</v>
      </c>
      <c r="Q140" s="36">
        <v>2037</v>
      </c>
      <c r="R140" s="36">
        <v>2063</v>
      </c>
      <c r="S140" s="36">
        <v>2019</v>
      </c>
      <c r="T140" s="66">
        <v>-4.0000000000000002E-4</v>
      </c>
      <c r="U140" s="66">
        <v>-4.0000000000000002E-4</v>
      </c>
      <c r="V140" s="66">
        <v>-1.2999999999999999E-2</v>
      </c>
      <c r="W140" s="66">
        <v>8.3999999999999995E-3</v>
      </c>
      <c r="X140" s="1">
        <v>15400</v>
      </c>
      <c r="Y140" s="1">
        <v>31426</v>
      </c>
      <c r="Z140" s="1">
        <v>10790</v>
      </c>
      <c r="AA140" t="s">
        <v>393</v>
      </c>
      <c r="AB140" t="s">
        <v>394</v>
      </c>
      <c r="AC140">
        <v>60.41</v>
      </c>
      <c r="AD140">
        <v>1.43</v>
      </c>
      <c r="AE140">
        <v>4.91</v>
      </c>
      <c r="AF140">
        <v>1.3</v>
      </c>
      <c r="AG140">
        <v>0</v>
      </c>
      <c r="AH140" s="36">
        <v>2036</v>
      </c>
      <c r="AI140">
        <v>200</v>
      </c>
      <c r="AJ140" s="36">
        <v>2023</v>
      </c>
      <c r="AK140">
        <v>100</v>
      </c>
      <c r="AL140" s="2">
        <v>0.64583333333333337</v>
      </c>
      <c r="AM140" s="3">
        <v>46150</v>
      </c>
      <c r="AN140" t="s">
        <v>350</v>
      </c>
      <c r="AO140" t="s">
        <v>395</v>
      </c>
      <c r="AQ140" t="str">
        <f t="shared" si="2"/>
        <v/>
      </c>
    </row>
    <row r="141" spans="1:43">
      <c r="A141" s="8">
        <v>46170</v>
      </c>
      <c r="B141">
        <v>3902</v>
      </c>
      <c r="C141">
        <v>-0.41</v>
      </c>
      <c r="D141">
        <v>64650</v>
      </c>
      <c r="E141">
        <v>-0.56999999999999995</v>
      </c>
      <c r="F141" s="69">
        <v>6178</v>
      </c>
      <c r="G141" t="s">
        <v>63</v>
      </c>
      <c r="H141">
        <v>0</v>
      </c>
      <c r="I141" t="s">
        <v>288</v>
      </c>
      <c r="J141" t="s">
        <v>289</v>
      </c>
      <c r="K141" t="s">
        <v>290</v>
      </c>
      <c r="L141" s="36">
        <v>2029.5</v>
      </c>
      <c r="M141">
        <v>-30</v>
      </c>
      <c r="N141" s="66">
        <v>-1.46E-2</v>
      </c>
      <c r="O141" s="36">
        <v>2059.5</v>
      </c>
      <c r="P141" s="66">
        <v>-1.4500000000000001E-2</v>
      </c>
      <c r="Q141" s="36">
        <v>2024.5</v>
      </c>
      <c r="R141" s="36">
        <v>2037.5</v>
      </c>
      <c r="S141" s="36">
        <v>1995</v>
      </c>
      <c r="T141" s="66">
        <v>2.3999999999999998E-3</v>
      </c>
      <c r="U141" s="66">
        <v>1.7000000000000001E-2</v>
      </c>
      <c r="V141" s="66">
        <v>-3.8999999999999998E-3</v>
      </c>
      <c r="W141" s="66">
        <v>1.72E-2</v>
      </c>
      <c r="X141" s="1">
        <v>23062400</v>
      </c>
      <c r="Y141" s="1">
        <v>46689949</v>
      </c>
      <c r="Z141" s="1">
        <v>5699230</v>
      </c>
      <c r="AA141" t="s">
        <v>396</v>
      </c>
      <c r="AB141" t="s">
        <v>397</v>
      </c>
      <c r="AC141">
        <v>14.98</v>
      </c>
      <c r="AD141">
        <v>0.57999999999999996</v>
      </c>
      <c r="AE141">
        <v>2.96</v>
      </c>
      <c r="AF141" t="s">
        <v>230</v>
      </c>
      <c r="AG141" s="1">
        <v>264600</v>
      </c>
      <c r="AH141" s="36">
        <v>2030</v>
      </c>
      <c r="AI141" s="1">
        <v>27600</v>
      </c>
      <c r="AJ141" s="36">
        <v>2019</v>
      </c>
      <c r="AK141">
        <v>100</v>
      </c>
      <c r="AL141" s="2">
        <v>0.64583333333333337</v>
      </c>
      <c r="AM141" s="3">
        <v>46157</v>
      </c>
      <c r="AN141" t="s">
        <v>298</v>
      </c>
      <c r="AO141" t="s">
        <v>313</v>
      </c>
      <c r="AQ141" t="str">
        <f t="shared" si="2"/>
        <v/>
      </c>
    </row>
    <row r="142" spans="1:43">
      <c r="A142" s="8">
        <v>46170</v>
      </c>
      <c r="B142">
        <v>3902</v>
      </c>
      <c r="C142">
        <v>-0.41</v>
      </c>
      <c r="D142">
        <v>64650</v>
      </c>
      <c r="E142">
        <v>-0.56999999999999995</v>
      </c>
      <c r="F142" s="69">
        <v>6208</v>
      </c>
      <c r="G142" t="s">
        <v>64</v>
      </c>
      <c r="H142">
        <v>0</v>
      </c>
      <c r="I142" t="s">
        <v>314</v>
      </c>
      <c r="J142" t="s">
        <v>289</v>
      </c>
      <c r="K142" t="s">
        <v>290</v>
      </c>
      <c r="L142" s="36">
        <v>1935</v>
      </c>
      <c r="M142">
        <v>85</v>
      </c>
      <c r="N142" s="66">
        <v>4.5900000000000003E-2</v>
      </c>
      <c r="O142" s="36">
        <v>1850</v>
      </c>
      <c r="P142" s="66">
        <v>4.5900000000000003E-2</v>
      </c>
      <c r="Q142" s="36">
        <v>1862</v>
      </c>
      <c r="R142" s="36">
        <v>1935</v>
      </c>
      <c r="S142" s="36">
        <v>1860</v>
      </c>
      <c r="T142" s="66">
        <v>3.9199999999999999E-2</v>
      </c>
      <c r="U142" s="66">
        <v>1.3599999999999999E-2</v>
      </c>
      <c r="V142" s="66">
        <v>0</v>
      </c>
      <c r="W142" s="66">
        <v>4.0300000000000002E-2</v>
      </c>
      <c r="X142" s="1">
        <v>77400</v>
      </c>
      <c r="Y142" s="1">
        <v>147254</v>
      </c>
      <c r="Z142" s="1">
        <v>12356</v>
      </c>
      <c r="AA142" t="s">
        <v>398</v>
      </c>
      <c r="AB142" t="s">
        <v>399</v>
      </c>
      <c r="AC142">
        <v>18.850000000000001</v>
      </c>
      <c r="AD142">
        <v>1.97</v>
      </c>
      <c r="AE142">
        <v>1.03</v>
      </c>
      <c r="AF142">
        <v>2.1</v>
      </c>
      <c r="AG142">
        <v>0</v>
      </c>
      <c r="AH142" s="36">
        <v>1938</v>
      </c>
      <c r="AI142">
        <v>100</v>
      </c>
      <c r="AJ142" s="36">
        <v>1935</v>
      </c>
      <c r="AK142">
        <v>100</v>
      </c>
      <c r="AL142" s="2">
        <v>0.64583333333333337</v>
      </c>
      <c r="AM142" s="3">
        <v>46153</v>
      </c>
      <c r="AN142" t="s">
        <v>298</v>
      </c>
      <c r="AO142" t="s">
        <v>395</v>
      </c>
      <c r="AQ142" t="str">
        <f t="shared" si="2"/>
        <v/>
      </c>
    </row>
    <row r="143" spans="1:43">
      <c r="A143" s="8">
        <v>46170</v>
      </c>
      <c r="B143">
        <v>3902</v>
      </c>
      <c r="C143">
        <v>-0.41</v>
      </c>
      <c r="D143">
        <v>64650</v>
      </c>
      <c r="E143">
        <v>-0.56999999999999995</v>
      </c>
      <c r="F143" s="69">
        <v>6356</v>
      </c>
      <c r="G143" t="s">
        <v>65</v>
      </c>
      <c r="H143">
        <v>0</v>
      </c>
      <c r="I143" t="s">
        <v>314</v>
      </c>
      <c r="J143" t="s">
        <v>289</v>
      </c>
      <c r="K143" t="s">
        <v>295</v>
      </c>
      <c r="L143" s="36">
        <v>1690</v>
      </c>
      <c r="M143">
        <v>-30</v>
      </c>
      <c r="N143" s="66">
        <v>-1.7399999999999999E-2</v>
      </c>
      <c r="O143" s="36">
        <v>1720</v>
      </c>
      <c r="P143" s="66">
        <v>-1.7399999999999999E-2</v>
      </c>
      <c r="Q143" s="36">
        <v>1661</v>
      </c>
      <c r="R143" s="36">
        <v>1728</v>
      </c>
      <c r="S143" s="36">
        <v>1622</v>
      </c>
      <c r="T143" s="66">
        <v>1.7399999999999999E-2</v>
      </c>
      <c r="U143" s="66">
        <v>8.3000000000000001E-3</v>
      </c>
      <c r="V143" s="66">
        <v>-2.1899999999999999E-2</v>
      </c>
      <c r="W143" s="66">
        <v>4.19E-2</v>
      </c>
      <c r="X143" s="1">
        <v>311400</v>
      </c>
      <c r="Y143" s="1">
        <v>518718</v>
      </c>
      <c r="Z143" s="1">
        <v>24133</v>
      </c>
      <c r="AA143" t="s">
        <v>400</v>
      </c>
      <c r="AB143" t="s">
        <v>401</v>
      </c>
      <c r="AC143">
        <v>13.67</v>
      </c>
      <c r="AD143">
        <v>1.66</v>
      </c>
      <c r="AE143">
        <v>0.59</v>
      </c>
      <c r="AF143" t="s">
        <v>230</v>
      </c>
      <c r="AG143">
        <v>0</v>
      </c>
      <c r="AH143" s="36">
        <v>1700</v>
      </c>
      <c r="AI143">
        <v>100</v>
      </c>
      <c r="AJ143" s="36">
        <v>1690</v>
      </c>
      <c r="AK143" s="1">
        <v>1700</v>
      </c>
      <c r="AL143" s="2">
        <v>0.64583333333333337</v>
      </c>
      <c r="AM143" s="3">
        <v>46155</v>
      </c>
      <c r="AN143" t="s">
        <v>298</v>
      </c>
      <c r="AO143" t="s">
        <v>395</v>
      </c>
      <c r="AQ143" t="str">
        <f t="shared" si="2"/>
        <v/>
      </c>
    </row>
    <row r="144" spans="1:43">
      <c r="A144" s="8">
        <v>46170</v>
      </c>
      <c r="B144">
        <v>3902</v>
      </c>
      <c r="C144">
        <v>-0.41</v>
      </c>
      <c r="D144">
        <v>64650</v>
      </c>
      <c r="E144">
        <v>-0.56999999999999995</v>
      </c>
      <c r="F144" s="69">
        <v>6378</v>
      </c>
      <c r="G144" t="s">
        <v>66</v>
      </c>
      <c r="H144">
        <v>0</v>
      </c>
      <c r="I144" t="s">
        <v>314</v>
      </c>
      <c r="J144" t="s">
        <v>289</v>
      </c>
      <c r="K144" t="s">
        <v>290</v>
      </c>
      <c r="L144" s="36">
        <v>1190</v>
      </c>
      <c r="M144">
        <v>10</v>
      </c>
      <c r="N144" s="66">
        <v>8.5000000000000006E-3</v>
      </c>
      <c r="O144" s="36">
        <v>1180</v>
      </c>
      <c r="P144" s="66">
        <v>8.3999999999999995E-3</v>
      </c>
      <c r="Q144" s="36">
        <v>1180</v>
      </c>
      <c r="R144" s="36">
        <v>1190</v>
      </c>
      <c r="S144" s="36">
        <v>1150</v>
      </c>
      <c r="T144" s="66">
        <v>8.3999999999999995E-3</v>
      </c>
      <c r="U144" s="66">
        <v>6.7000000000000002E-3</v>
      </c>
      <c r="V144" s="66">
        <v>0</v>
      </c>
      <c r="W144" s="66">
        <v>3.4700000000000002E-2</v>
      </c>
      <c r="X144" s="1">
        <v>168300</v>
      </c>
      <c r="Y144" s="1">
        <v>197743</v>
      </c>
      <c r="Z144" s="1">
        <v>24514</v>
      </c>
      <c r="AA144" t="s">
        <v>402</v>
      </c>
      <c r="AB144" t="s">
        <v>522</v>
      </c>
      <c r="AC144">
        <v>12.33</v>
      </c>
      <c r="AD144">
        <v>1.1100000000000001</v>
      </c>
      <c r="AE144">
        <v>3.45</v>
      </c>
      <c r="AF144" t="s">
        <v>230</v>
      </c>
      <c r="AG144">
        <v>0</v>
      </c>
      <c r="AH144" s="36">
        <v>1191</v>
      </c>
      <c r="AI144">
        <v>100</v>
      </c>
      <c r="AJ144" s="36">
        <v>1185</v>
      </c>
      <c r="AK144">
        <v>100</v>
      </c>
      <c r="AL144" s="2">
        <v>0.64583333333333337</v>
      </c>
      <c r="AM144" s="3">
        <v>46154</v>
      </c>
      <c r="AN144" t="s">
        <v>298</v>
      </c>
      <c r="AO144" t="s">
        <v>395</v>
      </c>
      <c r="AQ144" t="str">
        <f t="shared" si="2"/>
        <v/>
      </c>
    </row>
    <row r="145" spans="1:43">
      <c r="A145" s="8">
        <v>46170</v>
      </c>
      <c r="B145">
        <v>3902</v>
      </c>
      <c r="C145">
        <v>-0.41</v>
      </c>
      <c r="D145">
        <v>64650</v>
      </c>
      <c r="E145">
        <v>-0.56999999999999995</v>
      </c>
      <c r="F145" s="69">
        <v>6526</v>
      </c>
      <c r="G145" t="s">
        <v>67</v>
      </c>
      <c r="H145">
        <v>0</v>
      </c>
      <c r="I145" t="s">
        <v>288</v>
      </c>
      <c r="J145" t="s">
        <v>289</v>
      </c>
      <c r="K145" t="s">
        <v>290</v>
      </c>
      <c r="L145" s="36">
        <v>2665</v>
      </c>
      <c r="M145">
        <v>-155.5</v>
      </c>
      <c r="N145" s="66">
        <v>-5.5100000000000003E-2</v>
      </c>
      <c r="O145" s="36">
        <v>2820.5</v>
      </c>
      <c r="P145" s="66">
        <v>-5.5100000000000003E-2</v>
      </c>
      <c r="Q145" s="36">
        <v>2759.5</v>
      </c>
      <c r="R145" s="36">
        <v>2765</v>
      </c>
      <c r="S145" s="36">
        <v>2612</v>
      </c>
      <c r="T145" s="66">
        <v>-3.4200000000000001E-2</v>
      </c>
      <c r="U145" s="66">
        <v>-1.9400000000000001E-2</v>
      </c>
      <c r="V145" s="66">
        <v>-3.61E-2</v>
      </c>
      <c r="W145" s="66">
        <v>2.0199999999999999E-2</v>
      </c>
      <c r="X145" s="1">
        <v>9308500</v>
      </c>
      <c r="Y145" s="1">
        <v>24947873</v>
      </c>
      <c r="Z145" s="1">
        <v>479616</v>
      </c>
      <c r="AA145" t="s">
        <v>404</v>
      </c>
      <c r="AB145" t="s">
        <v>405</v>
      </c>
      <c r="AC145">
        <v>46.75</v>
      </c>
      <c r="AD145">
        <v>3.51</v>
      </c>
      <c r="AE145">
        <v>1.88</v>
      </c>
      <c r="AF145" t="s">
        <v>230</v>
      </c>
      <c r="AG145" s="1">
        <v>209200</v>
      </c>
      <c r="AH145" s="36">
        <v>2665.5</v>
      </c>
      <c r="AI145" s="1">
        <v>1400</v>
      </c>
      <c r="AJ145" s="36">
        <v>2664</v>
      </c>
      <c r="AK145">
        <v>100</v>
      </c>
      <c r="AL145" s="2">
        <v>0.64583333333333337</v>
      </c>
      <c r="AM145" s="3">
        <v>46140</v>
      </c>
      <c r="AN145" t="s">
        <v>298</v>
      </c>
      <c r="AO145" t="s">
        <v>344</v>
      </c>
      <c r="AQ145" t="str">
        <f t="shared" si="2"/>
        <v/>
      </c>
    </row>
    <row r="146" spans="1:43">
      <c r="A146" s="8">
        <v>46170</v>
      </c>
      <c r="B146">
        <v>3902</v>
      </c>
      <c r="C146">
        <v>-0.41</v>
      </c>
      <c r="D146">
        <v>64650</v>
      </c>
      <c r="E146">
        <v>-0.56999999999999995</v>
      </c>
      <c r="F146" s="69">
        <v>6586</v>
      </c>
      <c r="G146" t="s">
        <v>68</v>
      </c>
      <c r="H146">
        <v>0</v>
      </c>
      <c r="I146" t="s">
        <v>288</v>
      </c>
      <c r="J146" t="s">
        <v>289</v>
      </c>
      <c r="K146" t="s">
        <v>290</v>
      </c>
      <c r="L146" s="36">
        <v>5644</v>
      </c>
      <c r="M146">
        <v>33</v>
      </c>
      <c r="N146" s="66">
        <v>5.8999999999999999E-3</v>
      </c>
      <c r="O146" s="36">
        <v>5611</v>
      </c>
      <c r="P146" s="66">
        <v>5.7999999999999996E-3</v>
      </c>
      <c r="Q146" s="36">
        <v>5640</v>
      </c>
      <c r="R146" s="36">
        <v>5649</v>
      </c>
      <c r="S146" s="36">
        <v>5562</v>
      </c>
      <c r="T146" s="66">
        <v>6.9999999999999999E-4</v>
      </c>
      <c r="U146" s="66">
        <v>9.7999999999999997E-3</v>
      </c>
      <c r="V146" s="66">
        <v>-8.0000000000000004E-4</v>
      </c>
      <c r="W146" s="66">
        <v>1.47E-2</v>
      </c>
      <c r="X146" s="1">
        <v>607300</v>
      </c>
      <c r="Y146" s="1">
        <v>3417521</v>
      </c>
      <c r="Z146" s="1">
        <v>1580418</v>
      </c>
      <c r="AA146" t="s">
        <v>406</v>
      </c>
      <c r="AB146" t="s">
        <v>407</v>
      </c>
      <c r="AC146">
        <v>17.95</v>
      </c>
      <c r="AD146">
        <v>1.46</v>
      </c>
      <c r="AE146">
        <v>2.8</v>
      </c>
      <c r="AF146" t="s">
        <v>230</v>
      </c>
      <c r="AG146" s="1">
        <v>10300</v>
      </c>
      <c r="AH146" s="36">
        <v>5650</v>
      </c>
      <c r="AI146">
        <v>400</v>
      </c>
      <c r="AJ146" s="36">
        <v>5640</v>
      </c>
      <c r="AK146">
        <v>500</v>
      </c>
      <c r="AL146" s="2">
        <v>0.64583333333333337</v>
      </c>
      <c r="AM146" s="3">
        <v>46140</v>
      </c>
      <c r="AN146" t="s">
        <v>298</v>
      </c>
      <c r="AO146" t="s">
        <v>395</v>
      </c>
      <c r="AQ146" t="str">
        <f t="shared" si="2"/>
        <v/>
      </c>
    </row>
    <row r="147" spans="1:43">
      <c r="A147" s="8">
        <v>46170</v>
      </c>
      <c r="B147">
        <v>3902</v>
      </c>
      <c r="C147">
        <v>-0.41</v>
      </c>
      <c r="D147">
        <v>64650</v>
      </c>
      <c r="E147">
        <v>-0.56999999999999995</v>
      </c>
      <c r="F147" s="69">
        <v>6594</v>
      </c>
      <c r="G147" t="s">
        <v>69</v>
      </c>
      <c r="H147">
        <v>0</v>
      </c>
      <c r="I147" t="s">
        <v>288</v>
      </c>
      <c r="J147" t="s">
        <v>289</v>
      </c>
      <c r="K147" t="s">
        <v>295</v>
      </c>
      <c r="L147" s="36">
        <v>2684</v>
      </c>
      <c r="M147">
        <v>-66</v>
      </c>
      <c r="N147" s="66">
        <v>-2.4E-2</v>
      </c>
      <c r="O147" s="36">
        <v>2750</v>
      </c>
      <c r="P147" s="66">
        <v>-2.4E-2</v>
      </c>
      <c r="Q147" s="36">
        <v>2680</v>
      </c>
      <c r="R147" s="36">
        <v>2721</v>
      </c>
      <c r="S147" s="36">
        <v>2647</v>
      </c>
      <c r="T147" s="66">
        <v>1.4E-3</v>
      </c>
      <c r="U147" s="66">
        <v>4.1000000000000003E-3</v>
      </c>
      <c r="V147" s="66">
        <v>-1.35E-2</v>
      </c>
      <c r="W147" s="66">
        <v>1.3899999999999999E-2</v>
      </c>
      <c r="X147" s="1">
        <v>6611000</v>
      </c>
      <c r="Y147" s="1">
        <v>17732822</v>
      </c>
      <c r="Z147" s="1">
        <v>3200855</v>
      </c>
      <c r="AA147" t="s">
        <v>408</v>
      </c>
      <c r="AB147" t="s">
        <v>409</v>
      </c>
      <c r="AC147">
        <v>38.450000000000003</v>
      </c>
      <c r="AD147">
        <v>1.74</v>
      </c>
      <c r="AE147">
        <v>0</v>
      </c>
      <c r="AF147" t="s">
        <v>230</v>
      </c>
      <c r="AG147" s="1">
        <v>84500</v>
      </c>
      <c r="AH147" s="36">
        <v>2692</v>
      </c>
      <c r="AI147">
        <v>100</v>
      </c>
      <c r="AJ147" s="36">
        <v>2683</v>
      </c>
      <c r="AK147">
        <v>600</v>
      </c>
      <c r="AL147" s="2">
        <v>0.64583333333333337</v>
      </c>
      <c r="AN147" t="s">
        <v>298</v>
      </c>
      <c r="AO147" t="s">
        <v>344</v>
      </c>
      <c r="AQ147" t="str">
        <f t="shared" si="2"/>
        <v/>
      </c>
    </row>
    <row r="148" spans="1:43">
      <c r="A148" s="8">
        <v>46170</v>
      </c>
      <c r="B148">
        <v>3902</v>
      </c>
      <c r="C148">
        <v>-0.41</v>
      </c>
      <c r="D148">
        <v>64650</v>
      </c>
      <c r="E148">
        <v>-0.56999999999999995</v>
      </c>
      <c r="F148" s="69">
        <v>6674</v>
      </c>
      <c r="G148" t="s">
        <v>70</v>
      </c>
      <c r="H148">
        <v>0</v>
      </c>
      <c r="I148" t="s">
        <v>288</v>
      </c>
      <c r="J148" t="s">
        <v>289</v>
      </c>
      <c r="K148" t="s">
        <v>295</v>
      </c>
      <c r="L148" s="36">
        <v>6438</v>
      </c>
      <c r="M148">
        <v>140</v>
      </c>
      <c r="N148" s="66">
        <v>2.2200000000000001E-2</v>
      </c>
      <c r="O148" s="36">
        <v>6298</v>
      </c>
      <c r="P148" s="66">
        <v>2.2200000000000001E-2</v>
      </c>
      <c r="Q148" s="36">
        <v>6284</v>
      </c>
      <c r="R148" s="36">
        <v>6471</v>
      </c>
      <c r="S148" s="36">
        <v>6284</v>
      </c>
      <c r="T148" s="66">
        <v>2.4500000000000001E-2</v>
      </c>
      <c r="U148" s="66">
        <v>1.1999999999999999E-3</v>
      </c>
      <c r="V148" s="66">
        <v>-5.0000000000000001E-3</v>
      </c>
      <c r="W148" s="66">
        <v>2.4500000000000001E-2</v>
      </c>
      <c r="X148" s="1">
        <v>733700</v>
      </c>
      <c r="Y148" s="1">
        <v>4689367</v>
      </c>
      <c r="Z148" s="1">
        <v>646674</v>
      </c>
      <c r="AA148" t="s">
        <v>410</v>
      </c>
      <c r="AB148" t="s">
        <v>411</v>
      </c>
      <c r="AC148">
        <v>17.93</v>
      </c>
      <c r="AD148">
        <v>1.63</v>
      </c>
      <c r="AE148">
        <v>1.52</v>
      </c>
      <c r="AF148" t="s">
        <v>230</v>
      </c>
      <c r="AG148" s="1">
        <v>16700</v>
      </c>
      <c r="AH148" s="36">
        <v>6473</v>
      </c>
      <c r="AI148">
        <v>100</v>
      </c>
      <c r="AJ148" s="36">
        <v>6433</v>
      </c>
      <c r="AK148" s="1">
        <v>1200</v>
      </c>
      <c r="AL148" s="2">
        <v>0.64583333333333337</v>
      </c>
      <c r="AM148" s="3">
        <v>46155</v>
      </c>
      <c r="AN148" t="s">
        <v>298</v>
      </c>
      <c r="AO148" t="s">
        <v>344</v>
      </c>
      <c r="AQ148" t="str">
        <f t="shared" si="2"/>
        <v/>
      </c>
    </row>
    <row r="149" spans="1:43">
      <c r="A149" s="8">
        <v>46170</v>
      </c>
      <c r="B149">
        <v>3902</v>
      </c>
      <c r="C149">
        <v>-0.41</v>
      </c>
      <c r="D149">
        <v>64650</v>
      </c>
      <c r="E149">
        <v>-0.56999999999999995</v>
      </c>
      <c r="F149" s="69">
        <v>6758</v>
      </c>
      <c r="G149" t="s">
        <v>71</v>
      </c>
      <c r="H149">
        <v>0</v>
      </c>
      <c r="I149" t="s">
        <v>288</v>
      </c>
      <c r="J149" t="s">
        <v>289</v>
      </c>
      <c r="K149" t="s">
        <v>295</v>
      </c>
      <c r="L149" s="36">
        <v>3451</v>
      </c>
      <c r="M149">
        <v>-74</v>
      </c>
      <c r="N149" s="66">
        <v>-2.1000000000000001E-2</v>
      </c>
      <c r="O149" s="36">
        <v>3525</v>
      </c>
      <c r="P149" s="66">
        <v>-2.0899999999999998E-2</v>
      </c>
      <c r="Q149" s="36">
        <v>3438</v>
      </c>
      <c r="R149" s="36">
        <v>3494</v>
      </c>
      <c r="S149" s="36">
        <v>3384</v>
      </c>
      <c r="T149" s="66">
        <v>3.7000000000000002E-3</v>
      </c>
      <c r="U149" s="66">
        <v>1.8800000000000001E-2</v>
      </c>
      <c r="V149" s="66">
        <v>-1.23E-2</v>
      </c>
      <c r="W149" s="66">
        <v>1.9699999999999999E-2</v>
      </c>
      <c r="X149" s="1">
        <v>24395600</v>
      </c>
      <c r="Y149" s="1">
        <v>84036603</v>
      </c>
      <c r="Z149" s="1">
        <v>21222996</v>
      </c>
      <c r="AA149" t="s">
        <v>412</v>
      </c>
      <c r="AB149" t="s">
        <v>413</v>
      </c>
      <c r="AC149">
        <v>17.579999999999998</v>
      </c>
      <c r="AD149">
        <v>2.5099999999999998</v>
      </c>
      <c r="AE149">
        <v>1.01</v>
      </c>
      <c r="AF149" t="s">
        <v>230</v>
      </c>
      <c r="AG149" s="1">
        <v>573100</v>
      </c>
      <c r="AH149" s="36">
        <v>3454</v>
      </c>
      <c r="AI149">
        <v>200</v>
      </c>
      <c r="AJ149" s="36">
        <v>3450</v>
      </c>
      <c r="AK149" s="1">
        <v>56200</v>
      </c>
      <c r="AL149" s="2">
        <v>0.64583333333333337</v>
      </c>
      <c r="AM149" s="3">
        <v>46150</v>
      </c>
      <c r="AN149" t="s">
        <v>298</v>
      </c>
      <c r="AO149" t="s">
        <v>344</v>
      </c>
      <c r="AQ149" t="str">
        <f t="shared" si="2"/>
        <v/>
      </c>
    </row>
    <row r="150" spans="1:43">
      <c r="A150" s="8">
        <v>46170</v>
      </c>
      <c r="B150">
        <v>3902</v>
      </c>
      <c r="C150">
        <v>-0.41</v>
      </c>
      <c r="D150">
        <v>64650</v>
      </c>
      <c r="E150">
        <v>-0.56999999999999995</v>
      </c>
      <c r="F150" s="69">
        <v>6810</v>
      </c>
      <c r="G150" t="s">
        <v>72</v>
      </c>
      <c r="H150">
        <v>0</v>
      </c>
      <c r="I150" t="s">
        <v>288</v>
      </c>
      <c r="J150" t="s">
        <v>289</v>
      </c>
      <c r="K150" t="s">
        <v>295</v>
      </c>
      <c r="L150" s="36">
        <v>1910</v>
      </c>
      <c r="M150">
        <v>11</v>
      </c>
      <c r="N150" s="66">
        <v>5.7999999999999996E-3</v>
      </c>
      <c r="O150" s="36">
        <v>1899</v>
      </c>
      <c r="P150" s="66">
        <v>5.7000000000000002E-3</v>
      </c>
      <c r="Q150" s="36">
        <v>1875</v>
      </c>
      <c r="R150" s="36">
        <v>1921</v>
      </c>
      <c r="S150" s="36">
        <v>1872</v>
      </c>
      <c r="T150" s="66">
        <v>1.8599999999999998E-2</v>
      </c>
      <c r="U150" s="66">
        <v>0</v>
      </c>
      <c r="V150" s="66">
        <v>-5.7000000000000002E-3</v>
      </c>
      <c r="W150" s="66">
        <v>2.0199999999999999E-2</v>
      </c>
      <c r="X150" s="1">
        <v>159200</v>
      </c>
      <c r="Y150" s="1">
        <v>302907</v>
      </c>
      <c r="Z150" s="1">
        <v>89686</v>
      </c>
      <c r="AA150" t="s">
        <v>414</v>
      </c>
      <c r="AB150" t="s">
        <v>415</v>
      </c>
      <c r="AC150">
        <v>10.5</v>
      </c>
      <c r="AD150">
        <v>0.8</v>
      </c>
      <c r="AE150">
        <v>2.93</v>
      </c>
      <c r="AF150" t="s">
        <v>230</v>
      </c>
      <c r="AG150" s="1">
        <v>26600</v>
      </c>
      <c r="AH150" s="36">
        <v>1913</v>
      </c>
      <c r="AI150" s="1">
        <v>1700</v>
      </c>
      <c r="AJ150" s="36">
        <v>1908</v>
      </c>
      <c r="AK150">
        <v>100</v>
      </c>
      <c r="AL150" s="2">
        <v>0.64583333333333337</v>
      </c>
      <c r="AN150" t="s">
        <v>298</v>
      </c>
      <c r="AO150" t="s">
        <v>344</v>
      </c>
      <c r="AQ150" t="str">
        <f t="shared" si="2"/>
        <v/>
      </c>
    </row>
    <row r="151" spans="1:43">
      <c r="A151" s="8">
        <v>46170</v>
      </c>
      <c r="B151">
        <v>3902</v>
      </c>
      <c r="C151">
        <v>-0.41</v>
      </c>
      <c r="D151">
        <v>64650</v>
      </c>
      <c r="E151">
        <v>-0.56999999999999995</v>
      </c>
      <c r="F151" s="69">
        <v>6841</v>
      </c>
      <c r="G151" t="s">
        <v>73</v>
      </c>
      <c r="H151">
        <v>0</v>
      </c>
      <c r="I151" t="s">
        <v>288</v>
      </c>
      <c r="J151" t="s">
        <v>289</v>
      </c>
      <c r="K151" t="s">
        <v>295</v>
      </c>
      <c r="L151" s="36">
        <v>4914</v>
      </c>
      <c r="M151">
        <v>-13</v>
      </c>
      <c r="N151" s="66">
        <v>-2.5999999999999999E-3</v>
      </c>
      <c r="O151" s="36">
        <v>4927</v>
      </c>
      <c r="P151" s="66">
        <v>-2.5999999999999999E-3</v>
      </c>
      <c r="Q151" s="36">
        <v>4920</v>
      </c>
      <c r="R151" s="36">
        <v>4939</v>
      </c>
      <c r="S151" s="36">
        <v>4832</v>
      </c>
      <c r="T151" s="66">
        <v>-1.1999999999999999E-3</v>
      </c>
      <c r="U151" s="66">
        <v>5.8999999999999999E-3</v>
      </c>
      <c r="V151" s="66">
        <v>-5.0000000000000001E-3</v>
      </c>
      <c r="W151" s="66">
        <v>1.6899999999999998E-2</v>
      </c>
      <c r="X151" s="1">
        <v>1054800</v>
      </c>
      <c r="Y151" s="1">
        <v>5170480</v>
      </c>
      <c r="Z151" s="1">
        <v>1263886</v>
      </c>
      <c r="AA151" t="s">
        <v>416</v>
      </c>
      <c r="AB151" t="s">
        <v>417</v>
      </c>
      <c r="AC151">
        <v>21.39</v>
      </c>
      <c r="AD151">
        <v>2.4</v>
      </c>
      <c r="AE151">
        <v>1.87</v>
      </c>
      <c r="AF151" t="s">
        <v>230</v>
      </c>
      <c r="AG151" s="1">
        <v>11800</v>
      </c>
      <c r="AH151" s="36">
        <v>4920</v>
      </c>
      <c r="AI151">
        <v>100</v>
      </c>
      <c r="AJ151" s="36">
        <v>4911</v>
      </c>
      <c r="AK151">
        <v>400</v>
      </c>
      <c r="AL151" s="2">
        <v>0.64583333333333337</v>
      </c>
      <c r="AM151" s="3">
        <v>46149</v>
      </c>
      <c r="AN151" t="s">
        <v>298</v>
      </c>
      <c r="AO151" t="s">
        <v>344</v>
      </c>
      <c r="AQ151" t="str">
        <f t="shared" si="2"/>
        <v/>
      </c>
    </row>
    <row r="152" spans="1:43">
      <c r="A152" s="8">
        <v>46170</v>
      </c>
      <c r="B152">
        <v>3902</v>
      </c>
      <c r="C152">
        <v>-0.41</v>
      </c>
      <c r="D152">
        <v>64650</v>
      </c>
      <c r="E152">
        <v>-0.56999999999999995</v>
      </c>
      <c r="F152" s="69">
        <v>6890</v>
      </c>
      <c r="G152" t="s">
        <v>74</v>
      </c>
      <c r="H152">
        <v>0</v>
      </c>
      <c r="I152" t="s">
        <v>314</v>
      </c>
      <c r="J152" t="s">
        <v>289</v>
      </c>
      <c r="K152" t="s">
        <v>290</v>
      </c>
      <c r="L152" s="36">
        <v>8540</v>
      </c>
      <c r="M152">
        <v>10</v>
      </c>
      <c r="N152" s="66">
        <v>1.1999999999999999E-3</v>
      </c>
      <c r="O152" s="36">
        <v>8530</v>
      </c>
      <c r="P152" s="66">
        <v>1.1000000000000001E-3</v>
      </c>
      <c r="Q152" s="36">
        <v>8470</v>
      </c>
      <c r="R152" s="36">
        <v>8630</v>
      </c>
      <c r="S152" s="36">
        <v>8270</v>
      </c>
      <c r="T152" s="66">
        <v>8.2000000000000007E-3</v>
      </c>
      <c r="U152" s="66">
        <v>8.2000000000000007E-3</v>
      </c>
      <c r="V152" s="66">
        <v>-1.04E-2</v>
      </c>
      <c r="W152" s="66">
        <v>3.2599999999999997E-2</v>
      </c>
      <c r="X152" s="1">
        <v>531000</v>
      </c>
      <c r="Y152" s="1">
        <v>4487151</v>
      </c>
      <c r="Z152" s="1">
        <v>432787</v>
      </c>
      <c r="AA152" t="s">
        <v>418</v>
      </c>
      <c r="AB152" t="s">
        <v>419</v>
      </c>
      <c r="AC152">
        <v>18.71</v>
      </c>
      <c r="AD152">
        <v>1.54</v>
      </c>
      <c r="AE152">
        <v>2.34</v>
      </c>
      <c r="AF152" t="s">
        <v>230</v>
      </c>
      <c r="AG152" s="1">
        <v>7600</v>
      </c>
      <c r="AH152" s="36">
        <v>8550</v>
      </c>
      <c r="AI152" s="1">
        <v>1000</v>
      </c>
      <c r="AJ152" s="36">
        <v>8500</v>
      </c>
      <c r="AK152">
        <v>200</v>
      </c>
      <c r="AL152" s="2">
        <v>0.64583333333333337</v>
      </c>
      <c r="AM152" s="3">
        <v>46157</v>
      </c>
      <c r="AN152" t="s">
        <v>298</v>
      </c>
      <c r="AO152" t="s">
        <v>344</v>
      </c>
      <c r="AQ152" t="str">
        <f t="shared" si="2"/>
        <v/>
      </c>
    </row>
    <row r="153" spans="1:43">
      <c r="A153" s="8">
        <v>46170</v>
      </c>
      <c r="B153">
        <v>3902</v>
      </c>
      <c r="C153">
        <v>-0.41</v>
      </c>
      <c r="D153">
        <v>64650</v>
      </c>
      <c r="E153">
        <v>-0.56999999999999995</v>
      </c>
      <c r="F153" s="69">
        <v>6925</v>
      </c>
      <c r="G153" t="s">
        <v>75</v>
      </c>
      <c r="H153">
        <v>0</v>
      </c>
      <c r="I153" t="s">
        <v>288</v>
      </c>
      <c r="J153" t="s">
        <v>289</v>
      </c>
      <c r="K153" t="s">
        <v>290</v>
      </c>
      <c r="L153" s="36">
        <v>4114</v>
      </c>
      <c r="M153">
        <v>-85</v>
      </c>
      <c r="N153" s="66">
        <v>-2.0199999999999999E-2</v>
      </c>
      <c r="O153" s="36">
        <v>4199</v>
      </c>
      <c r="P153" s="66">
        <v>-2.0199999999999999E-2</v>
      </c>
      <c r="Q153" s="36">
        <v>4192</v>
      </c>
      <c r="R153" s="36">
        <v>4220</v>
      </c>
      <c r="S153" s="36">
        <v>4016</v>
      </c>
      <c r="T153" s="66">
        <v>-1.8599999999999998E-2</v>
      </c>
      <c r="U153" s="66">
        <v>-4.1000000000000003E-3</v>
      </c>
      <c r="V153" s="66">
        <v>-2.5100000000000001E-2</v>
      </c>
      <c r="W153" s="66">
        <v>2.4400000000000002E-2</v>
      </c>
      <c r="X153" s="1">
        <v>482600</v>
      </c>
      <c r="Y153" s="1">
        <v>1981751</v>
      </c>
      <c r="Z153" s="1">
        <v>343519</v>
      </c>
      <c r="AA153" t="s">
        <v>420</v>
      </c>
      <c r="AB153" t="s">
        <v>421</v>
      </c>
      <c r="AC153">
        <v>31.09</v>
      </c>
      <c r="AD153">
        <v>1.65</v>
      </c>
      <c r="AE153">
        <v>1.7</v>
      </c>
      <c r="AF153" t="s">
        <v>230</v>
      </c>
      <c r="AG153" s="1">
        <v>7200</v>
      </c>
      <c r="AH153" s="36">
        <v>4120</v>
      </c>
      <c r="AI153" s="1">
        <v>4500</v>
      </c>
      <c r="AJ153" s="36">
        <v>4100</v>
      </c>
      <c r="AK153">
        <v>100</v>
      </c>
      <c r="AL153" s="2">
        <v>0.64583333333333337</v>
      </c>
      <c r="AM153" s="3">
        <v>46156</v>
      </c>
      <c r="AN153" t="s">
        <v>298</v>
      </c>
      <c r="AO153" t="s">
        <v>344</v>
      </c>
      <c r="AQ153" t="str">
        <f t="shared" si="2"/>
        <v/>
      </c>
    </row>
    <row r="154" spans="1:43">
      <c r="A154" s="8">
        <v>46170</v>
      </c>
      <c r="B154">
        <v>3902</v>
      </c>
      <c r="C154">
        <v>-0.41</v>
      </c>
      <c r="D154">
        <v>64650</v>
      </c>
      <c r="E154">
        <v>-0.56999999999999995</v>
      </c>
      <c r="F154" s="69">
        <v>6963</v>
      </c>
      <c r="G154" t="s">
        <v>76</v>
      </c>
      <c r="H154">
        <v>0</v>
      </c>
      <c r="I154" t="s">
        <v>288</v>
      </c>
      <c r="J154" t="s">
        <v>289</v>
      </c>
      <c r="K154" t="s">
        <v>290</v>
      </c>
      <c r="L154" s="36">
        <v>5078</v>
      </c>
      <c r="M154">
        <v>-42</v>
      </c>
      <c r="N154" s="66">
        <v>-8.2000000000000007E-3</v>
      </c>
      <c r="O154" s="36">
        <v>5120</v>
      </c>
      <c r="P154" s="66">
        <v>-8.2000000000000007E-3</v>
      </c>
      <c r="Q154" s="36">
        <v>5058</v>
      </c>
      <c r="R154" s="36">
        <v>5215</v>
      </c>
      <c r="S154" s="36">
        <v>5028</v>
      </c>
      <c r="T154" s="66">
        <v>3.8999999999999998E-3</v>
      </c>
      <c r="U154" s="66">
        <v>-8.6999999999999994E-3</v>
      </c>
      <c r="V154" s="66">
        <v>-2.6200000000000001E-2</v>
      </c>
      <c r="W154" s="66">
        <v>9.9000000000000008E-3</v>
      </c>
      <c r="X154" s="1">
        <v>5974400</v>
      </c>
      <c r="Y154" s="1">
        <v>30609478</v>
      </c>
      <c r="Z154" s="1">
        <v>2050293</v>
      </c>
      <c r="AA154" t="s">
        <v>523</v>
      </c>
      <c r="AB154" t="s">
        <v>423</v>
      </c>
      <c r="AC154">
        <v>67.61</v>
      </c>
      <c r="AD154">
        <v>2.58</v>
      </c>
      <c r="AE154">
        <v>0.98</v>
      </c>
      <c r="AF154" t="s">
        <v>230</v>
      </c>
      <c r="AG154" s="1">
        <v>64400</v>
      </c>
      <c r="AH154" s="36">
        <v>5085</v>
      </c>
      <c r="AI154">
        <v>100</v>
      </c>
      <c r="AJ154" s="36">
        <v>5077</v>
      </c>
      <c r="AK154">
        <v>400</v>
      </c>
      <c r="AL154" s="2">
        <v>0.64583333333333337</v>
      </c>
      <c r="AM154" s="3">
        <v>46154</v>
      </c>
      <c r="AN154" t="s">
        <v>298</v>
      </c>
      <c r="AO154" t="s">
        <v>344</v>
      </c>
      <c r="AQ154" t="str">
        <f t="shared" si="2"/>
        <v/>
      </c>
    </row>
    <row r="155" spans="1:43">
      <c r="A155" s="8">
        <v>46170</v>
      </c>
      <c r="B155">
        <v>3902</v>
      </c>
      <c r="C155">
        <v>-0.41</v>
      </c>
      <c r="D155">
        <v>64650</v>
      </c>
      <c r="E155">
        <v>-0.56999999999999995</v>
      </c>
      <c r="F155" s="69">
        <v>7011</v>
      </c>
      <c r="G155" t="s">
        <v>77</v>
      </c>
      <c r="H155">
        <v>0</v>
      </c>
      <c r="I155" t="s">
        <v>288</v>
      </c>
      <c r="J155" t="s">
        <v>289</v>
      </c>
      <c r="K155" t="s">
        <v>295</v>
      </c>
      <c r="L155" s="36">
        <v>3804</v>
      </c>
      <c r="M155">
        <v>-94</v>
      </c>
      <c r="N155" s="66">
        <v>-2.41E-2</v>
      </c>
      <c r="O155" s="36">
        <v>3898</v>
      </c>
      <c r="P155" s="66">
        <v>-2.41E-2</v>
      </c>
      <c r="Q155" s="36">
        <v>3950</v>
      </c>
      <c r="R155" s="36">
        <v>3999</v>
      </c>
      <c r="S155" s="36">
        <v>3766</v>
      </c>
      <c r="T155" s="66">
        <v>-3.6900000000000002E-2</v>
      </c>
      <c r="U155" s="66">
        <v>-4.1000000000000003E-3</v>
      </c>
      <c r="V155" s="66">
        <v>-4.87E-2</v>
      </c>
      <c r="W155" s="66">
        <v>0.01</v>
      </c>
      <c r="X155" s="1">
        <v>25450500</v>
      </c>
      <c r="Y155" s="1">
        <v>97836322</v>
      </c>
      <c r="Z155" s="1">
        <v>12833356</v>
      </c>
      <c r="AA155" t="s">
        <v>424</v>
      </c>
      <c r="AB155" t="s">
        <v>425</v>
      </c>
      <c r="AC155">
        <v>33.630000000000003</v>
      </c>
      <c r="AD155">
        <v>4.13</v>
      </c>
      <c r="AE155">
        <v>0.76</v>
      </c>
      <c r="AF155" t="s">
        <v>230</v>
      </c>
      <c r="AG155" s="1">
        <v>765600</v>
      </c>
      <c r="AH155" s="36">
        <v>3805</v>
      </c>
      <c r="AI155" s="1">
        <v>1200</v>
      </c>
      <c r="AJ155" s="36">
        <v>3803</v>
      </c>
      <c r="AK155" s="1">
        <v>1200</v>
      </c>
      <c r="AL155" s="2">
        <v>0.64583333333333337</v>
      </c>
      <c r="AM155" s="3">
        <v>46154</v>
      </c>
      <c r="AN155" t="s">
        <v>298</v>
      </c>
      <c r="AO155" t="s">
        <v>395</v>
      </c>
      <c r="AQ155" t="str">
        <f t="shared" si="2"/>
        <v/>
      </c>
    </row>
    <row r="156" spans="1:43">
      <c r="A156" s="8">
        <v>46170</v>
      </c>
      <c r="B156">
        <v>3902</v>
      </c>
      <c r="C156">
        <v>-0.41</v>
      </c>
      <c r="D156">
        <v>64650</v>
      </c>
      <c r="E156">
        <v>-0.56999999999999995</v>
      </c>
      <c r="F156" s="69">
        <v>7013</v>
      </c>
      <c r="G156" t="s">
        <v>78</v>
      </c>
      <c r="H156">
        <v>0</v>
      </c>
      <c r="I156" t="s">
        <v>288</v>
      </c>
      <c r="J156" t="s">
        <v>289</v>
      </c>
      <c r="K156" t="s">
        <v>295</v>
      </c>
      <c r="L156" s="36">
        <v>2730</v>
      </c>
      <c r="M156">
        <v>-88</v>
      </c>
      <c r="N156" s="66">
        <v>-3.1199999999999999E-2</v>
      </c>
      <c r="O156" s="36">
        <v>2818</v>
      </c>
      <c r="P156" s="66">
        <v>-3.1199999999999999E-2</v>
      </c>
      <c r="Q156" s="36">
        <v>2800</v>
      </c>
      <c r="R156" s="36">
        <v>2835</v>
      </c>
      <c r="S156" s="36">
        <v>2694</v>
      </c>
      <c r="T156" s="66">
        <v>-2.5000000000000001E-2</v>
      </c>
      <c r="U156" s="66">
        <v>2.5000000000000001E-3</v>
      </c>
      <c r="V156" s="66">
        <v>-3.6999999999999998E-2</v>
      </c>
      <c r="W156" s="66">
        <v>1.3299999999999999E-2</v>
      </c>
      <c r="X156" s="1">
        <v>15132300</v>
      </c>
      <c r="Y156" s="1">
        <v>41574268</v>
      </c>
      <c r="Z156" s="1">
        <v>2955933</v>
      </c>
      <c r="AA156" t="s">
        <v>426</v>
      </c>
      <c r="AB156" t="s">
        <v>427</v>
      </c>
      <c r="AC156">
        <v>17.54</v>
      </c>
      <c r="AD156">
        <v>4.43</v>
      </c>
      <c r="AE156">
        <v>0.84</v>
      </c>
      <c r="AF156" t="s">
        <v>230</v>
      </c>
      <c r="AG156" s="1">
        <v>596700</v>
      </c>
      <c r="AH156" s="36">
        <v>2735</v>
      </c>
      <c r="AI156">
        <v>400</v>
      </c>
      <c r="AJ156" s="36">
        <v>2730</v>
      </c>
      <c r="AK156" s="1">
        <v>3100</v>
      </c>
      <c r="AL156" s="2">
        <v>0.64583333333333337</v>
      </c>
      <c r="AM156" s="3">
        <v>46150</v>
      </c>
      <c r="AN156" t="s">
        <v>298</v>
      </c>
      <c r="AO156" t="s">
        <v>395</v>
      </c>
      <c r="AQ156" t="str">
        <f t="shared" si="2"/>
        <v/>
      </c>
    </row>
    <row r="157" spans="1:43">
      <c r="A157" s="8">
        <v>46170</v>
      </c>
      <c r="B157">
        <v>3902</v>
      </c>
      <c r="C157">
        <v>-0.41</v>
      </c>
      <c r="D157">
        <v>64650</v>
      </c>
      <c r="E157">
        <v>-0.56999999999999995</v>
      </c>
      <c r="F157" s="69">
        <v>7047</v>
      </c>
      <c r="G157" t="s">
        <v>79</v>
      </c>
      <c r="H157">
        <v>0</v>
      </c>
      <c r="I157" t="s">
        <v>347</v>
      </c>
      <c r="J157" t="s">
        <v>289</v>
      </c>
      <c r="K157" t="s">
        <v>290</v>
      </c>
      <c r="L157" s="36">
        <v>2196</v>
      </c>
      <c r="M157">
        <v>-59</v>
      </c>
      <c r="N157" s="66">
        <v>-2.6200000000000001E-2</v>
      </c>
      <c r="O157" s="36">
        <v>2255</v>
      </c>
      <c r="P157" s="66">
        <v>-2.6100000000000002E-2</v>
      </c>
      <c r="Q157" s="36">
        <v>2269</v>
      </c>
      <c r="R157" s="36">
        <v>2269</v>
      </c>
      <c r="S157" s="36">
        <v>2135</v>
      </c>
      <c r="T157" s="66">
        <v>-3.2099999999999997E-2</v>
      </c>
      <c r="U157" s="66">
        <v>2.3199999999999998E-2</v>
      </c>
      <c r="V157" s="66">
        <v>-3.2099999999999997E-2</v>
      </c>
      <c r="W157" s="66">
        <v>2.8500000000000001E-2</v>
      </c>
      <c r="X157" s="1">
        <v>357300</v>
      </c>
      <c r="Y157" s="1">
        <v>776756</v>
      </c>
      <c r="Z157" s="1">
        <v>31174</v>
      </c>
      <c r="AA157" t="s">
        <v>428</v>
      </c>
      <c r="AB157" t="s">
        <v>429</v>
      </c>
      <c r="AC157">
        <v>8.6999999999999993</v>
      </c>
      <c r="AD157">
        <v>2.73</v>
      </c>
      <c r="AE157">
        <v>0.59</v>
      </c>
      <c r="AF157" t="s">
        <v>230</v>
      </c>
      <c r="AG157" s="1">
        <v>2100</v>
      </c>
      <c r="AH157" s="36">
        <v>2198</v>
      </c>
      <c r="AI157">
        <v>100</v>
      </c>
      <c r="AJ157" s="36">
        <v>2181</v>
      </c>
      <c r="AK157">
        <v>500</v>
      </c>
      <c r="AL157" s="2">
        <v>0.64583333333333337</v>
      </c>
      <c r="AM157" s="3">
        <v>46157</v>
      </c>
      <c r="AN157" t="s">
        <v>298</v>
      </c>
      <c r="AO157" t="s">
        <v>313</v>
      </c>
      <c r="AQ157" t="str">
        <f t="shared" si="2"/>
        <v/>
      </c>
    </row>
    <row r="158" spans="1:43">
      <c r="A158" s="8">
        <v>46170</v>
      </c>
      <c r="B158">
        <v>3902</v>
      </c>
      <c r="C158">
        <v>-0.41</v>
      </c>
      <c r="D158">
        <v>64650</v>
      </c>
      <c r="E158">
        <v>-0.56999999999999995</v>
      </c>
      <c r="F158" s="69">
        <v>7084</v>
      </c>
      <c r="G158" t="s">
        <v>80</v>
      </c>
      <c r="H158">
        <v>0</v>
      </c>
      <c r="I158" t="s">
        <v>347</v>
      </c>
      <c r="J158" t="s">
        <v>323</v>
      </c>
      <c r="K158" t="s">
        <v>290</v>
      </c>
      <c r="L158" s="36">
        <v>2388</v>
      </c>
      <c r="M158">
        <v>35</v>
      </c>
      <c r="N158" s="66">
        <v>1.49E-2</v>
      </c>
      <c r="O158" s="36">
        <v>2353</v>
      </c>
      <c r="P158" s="66">
        <v>1.4800000000000001E-2</v>
      </c>
      <c r="Q158" s="36">
        <v>2338</v>
      </c>
      <c r="R158" s="36">
        <v>2388</v>
      </c>
      <c r="S158" s="36">
        <v>2299</v>
      </c>
      <c r="T158" s="66">
        <v>2.1299999999999999E-2</v>
      </c>
      <c r="U158" s="66">
        <v>2.2200000000000001E-2</v>
      </c>
      <c r="V158" s="66">
        <v>0</v>
      </c>
      <c r="W158" s="66">
        <v>3.8699999999999998E-2</v>
      </c>
      <c r="X158" s="1">
        <v>5700</v>
      </c>
      <c r="Y158" s="1">
        <v>13226</v>
      </c>
      <c r="Z158" s="1">
        <v>7783</v>
      </c>
      <c r="AA158" t="s">
        <v>430</v>
      </c>
      <c r="AB158" t="s">
        <v>431</v>
      </c>
      <c r="AC158">
        <v>20.69</v>
      </c>
      <c r="AD158">
        <v>1.24</v>
      </c>
      <c r="AE158">
        <v>3.98</v>
      </c>
      <c r="AF158">
        <v>0.4</v>
      </c>
      <c r="AG158">
        <v>200</v>
      </c>
      <c r="AH158" s="36">
        <v>2385</v>
      </c>
      <c r="AI158">
        <v>100</v>
      </c>
      <c r="AJ158" s="36">
        <v>2310</v>
      </c>
      <c r="AK158">
        <v>100</v>
      </c>
      <c r="AL158" s="2">
        <v>0.59930555555555554</v>
      </c>
      <c r="AM158" s="3">
        <v>46160</v>
      </c>
      <c r="AN158" t="s">
        <v>298</v>
      </c>
      <c r="AO158" t="s">
        <v>313</v>
      </c>
      <c r="AQ158" t="str">
        <f t="shared" si="2"/>
        <v/>
      </c>
    </row>
    <row r="159" spans="1:43">
      <c r="A159" s="8">
        <v>46170</v>
      </c>
      <c r="B159">
        <v>3902</v>
      </c>
      <c r="C159">
        <v>-0.41</v>
      </c>
      <c r="D159">
        <v>64650</v>
      </c>
      <c r="E159">
        <v>-0.56999999999999995</v>
      </c>
      <c r="F159" s="69">
        <v>7182</v>
      </c>
      <c r="G159" t="s">
        <v>81</v>
      </c>
      <c r="H159">
        <v>0</v>
      </c>
      <c r="I159" t="s">
        <v>288</v>
      </c>
      <c r="J159" t="s">
        <v>289</v>
      </c>
      <c r="K159" t="s">
        <v>290</v>
      </c>
      <c r="L159" s="36">
        <v>2960.5</v>
      </c>
      <c r="M159">
        <v>-40.5</v>
      </c>
      <c r="N159" s="66">
        <v>-1.35E-2</v>
      </c>
      <c r="O159" s="36">
        <v>3001</v>
      </c>
      <c r="P159" s="66">
        <v>-1.34E-2</v>
      </c>
      <c r="Q159" s="36">
        <v>2951</v>
      </c>
      <c r="R159" s="36">
        <v>2977</v>
      </c>
      <c r="S159" s="36">
        <v>2901</v>
      </c>
      <c r="T159" s="66">
        <v>3.2000000000000002E-3</v>
      </c>
      <c r="U159" s="66">
        <v>5.5999999999999999E-3</v>
      </c>
      <c r="V159" s="66">
        <v>-5.4999999999999997E-3</v>
      </c>
      <c r="W159" s="66">
        <v>2.0500000000000001E-2</v>
      </c>
      <c r="X159" s="1">
        <v>6364200</v>
      </c>
      <c r="Y159" s="1">
        <v>18772214</v>
      </c>
      <c r="Z159" s="1">
        <v>10586388</v>
      </c>
      <c r="AA159" t="s">
        <v>432</v>
      </c>
      <c r="AB159" t="s">
        <v>433</v>
      </c>
      <c r="AC159">
        <v>17.66</v>
      </c>
      <c r="AD159">
        <v>1.1399999999999999</v>
      </c>
      <c r="AE159">
        <v>2.84</v>
      </c>
      <c r="AF159" t="s">
        <v>230</v>
      </c>
      <c r="AG159" s="1">
        <v>274500</v>
      </c>
      <c r="AH159" s="36">
        <v>2961</v>
      </c>
      <c r="AI159">
        <v>800</v>
      </c>
      <c r="AJ159" s="36">
        <v>2960</v>
      </c>
      <c r="AK159">
        <v>400</v>
      </c>
      <c r="AL159" s="2">
        <v>0.64583333333333337</v>
      </c>
      <c r="AM159" s="3">
        <v>46157</v>
      </c>
      <c r="AN159" t="s">
        <v>298</v>
      </c>
      <c r="AO159" t="s">
        <v>434</v>
      </c>
      <c r="AQ159" t="str">
        <f t="shared" si="2"/>
        <v/>
      </c>
    </row>
    <row r="160" spans="1:43">
      <c r="A160" s="8">
        <v>46170</v>
      </c>
      <c r="B160">
        <v>3902</v>
      </c>
      <c r="C160">
        <v>-0.41</v>
      </c>
      <c r="D160">
        <v>64650</v>
      </c>
      <c r="E160">
        <v>-0.56999999999999995</v>
      </c>
      <c r="F160" s="69">
        <v>7203</v>
      </c>
      <c r="G160" t="s">
        <v>82</v>
      </c>
      <c r="H160">
        <v>0</v>
      </c>
      <c r="I160" t="s">
        <v>288</v>
      </c>
      <c r="J160" t="s">
        <v>289</v>
      </c>
      <c r="K160" t="s">
        <v>295</v>
      </c>
      <c r="L160" s="36">
        <v>3030</v>
      </c>
      <c r="M160">
        <v>22</v>
      </c>
      <c r="N160" s="66">
        <v>7.3000000000000001E-3</v>
      </c>
      <c r="O160" s="36">
        <v>3008</v>
      </c>
      <c r="P160" s="66">
        <v>7.3000000000000001E-3</v>
      </c>
      <c r="Q160" s="36">
        <v>3039</v>
      </c>
      <c r="R160" s="36">
        <v>3072</v>
      </c>
      <c r="S160" s="36">
        <v>3023</v>
      </c>
      <c r="T160" s="66">
        <v>-2.8999999999999998E-3</v>
      </c>
      <c r="U160" s="66">
        <v>-3.5999999999999999E-3</v>
      </c>
      <c r="V160" s="66">
        <v>-1.3599999999999999E-2</v>
      </c>
      <c r="W160" s="66">
        <v>2.3E-3</v>
      </c>
      <c r="X160" s="1">
        <v>25312200</v>
      </c>
      <c r="Y160" s="1">
        <v>76915639</v>
      </c>
      <c r="Z160" s="1">
        <v>47858812</v>
      </c>
      <c r="AA160" t="s">
        <v>435</v>
      </c>
      <c r="AB160" t="s">
        <v>436</v>
      </c>
      <c r="AC160">
        <v>11.96</v>
      </c>
      <c r="AD160">
        <v>0.98</v>
      </c>
      <c r="AE160">
        <v>3.3</v>
      </c>
      <c r="AF160" t="s">
        <v>230</v>
      </c>
      <c r="AG160" s="1">
        <v>831100</v>
      </c>
      <c r="AH160" s="36">
        <v>3031</v>
      </c>
      <c r="AI160">
        <v>300</v>
      </c>
      <c r="AJ160" s="36">
        <v>3029</v>
      </c>
      <c r="AK160">
        <v>200</v>
      </c>
      <c r="AL160" s="2">
        <v>0.64583333333333337</v>
      </c>
      <c r="AM160" s="3">
        <v>46150</v>
      </c>
      <c r="AN160" t="s">
        <v>298</v>
      </c>
      <c r="AO160" t="s">
        <v>437</v>
      </c>
      <c r="AQ160" t="str">
        <f t="shared" si="2"/>
        <v/>
      </c>
    </row>
    <row r="161" spans="1:43">
      <c r="A161" s="8">
        <v>46170</v>
      </c>
      <c r="B161">
        <v>3902</v>
      </c>
      <c r="C161">
        <v>-0.41</v>
      </c>
      <c r="D161">
        <v>64650</v>
      </c>
      <c r="E161">
        <v>-0.56999999999999995</v>
      </c>
      <c r="F161" s="69">
        <v>7213</v>
      </c>
      <c r="G161" t="s">
        <v>83</v>
      </c>
      <c r="H161">
        <v>0</v>
      </c>
      <c r="I161" t="s">
        <v>314</v>
      </c>
      <c r="J161" t="s">
        <v>289</v>
      </c>
      <c r="K161" t="s">
        <v>295</v>
      </c>
      <c r="L161">
        <v>586</v>
      </c>
      <c r="M161">
        <v>7</v>
      </c>
      <c r="N161" s="66">
        <v>1.21E-2</v>
      </c>
      <c r="O161">
        <v>579</v>
      </c>
      <c r="P161" s="66">
        <v>1.2E-2</v>
      </c>
      <c r="Q161">
        <v>571</v>
      </c>
      <c r="R161">
        <v>590</v>
      </c>
      <c r="S161">
        <v>571</v>
      </c>
      <c r="T161" s="66">
        <v>2.6200000000000001E-2</v>
      </c>
      <c r="U161" s="66">
        <v>6.7999999999999996E-3</v>
      </c>
      <c r="V161" s="66">
        <v>-6.7000000000000002E-3</v>
      </c>
      <c r="W161" s="66">
        <v>2.6200000000000001E-2</v>
      </c>
      <c r="X161" s="1">
        <v>41000</v>
      </c>
      <c r="Y161" s="1">
        <v>23822</v>
      </c>
      <c r="Z161" s="1">
        <v>9312</v>
      </c>
      <c r="AA161" t="s">
        <v>524</v>
      </c>
      <c r="AB161" t="s">
        <v>439</v>
      </c>
      <c r="AC161">
        <v>6.97</v>
      </c>
      <c r="AD161">
        <v>0.82</v>
      </c>
      <c r="AE161">
        <v>4.4400000000000004</v>
      </c>
      <c r="AF161">
        <v>0.3</v>
      </c>
      <c r="AG161" s="1">
        <v>1200</v>
      </c>
      <c r="AH161">
        <v>591</v>
      </c>
      <c r="AI161">
        <v>200</v>
      </c>
      <c r="AJ161">
        <v>586</v>
      </c>
      <c r="AK161" s="1">
        <v>1400</v>
      </c>
      <c r="AL161" s="2">
        <v>0.64583333333333337</v>
      </c>
      <c r="AM161" s="3">
        <v>46153</v>
      </c>
      <c r="AN161" t="s">
        <v>298</v>
      </c>
      <c r="AO161" t="s">
        <v>437</v>
      </c>
      <c r="AQ161" t="str">
        <f t="shared" si="2"/>
        <v/>
      </c>
    </row>
    <row r="162" spans="1:43">
      <c r="A162" s="8">
        <v>46170</v>
      </c>
      <c r="B162">
        <v>3902</v>
      </c>
      <c r="C162">
        <v>-0.41</v>
      </c>
      <c r="D162">
        <v>64650</v>
      </c>
      <c r="E162">
        <v>-0.56999999999999995</v>
      </c>
      <c r="F162" s="69">
        <v>7220</v>
      </c>
      <c r="G162" t="s">
        <v>84</v>
      </c>
      <c r="H162">
        <v>0</v>
      </c>
      <c r="I162" t="s">
        <v>288</v>
      </c>
      <c r="J162" t="s">
        <v>289</v>
      </c>
      <c r="K162" t="s">
        <v>290</v>
      </c>
      <c r="L162" s="36">
        <v>7960</v>
      </c>
      <c r="M162">
        <v>460</v>
      </c>
      <c r="N162" s="66">
        <v>6.13E-2</v>
      </c>
      <c r="O162" s="36">
        <v>7500</v>
      </c>
      <c r="P162" s="66">
        <v>6.13E-2</v>
      </c>
      <c r="Q162" s="36">
        <v>7080</v>
      </c>
      <c r="R162" s="36">
        <v>8260</v>
      </c>
      <c r="S162" s="36">
        <v>6890</v>
      </c>
      <c r="T162" s="66">
        <v>0.1242</v>
      </c>
      <c r="U162" s="66">
        <v>-8.6999999999999994E-3</v>
      </c>
      <c r="V162" s="66">
        <v>-3.6299999999999999E-2</v>
      </c>
      <c r="W162" s="66">
        <v>0.1552</v>
      </c>
      <c r="X162" s="1">
        <v>4672800</v>
      </c>
      <c r="Y162" s="1">
        <v>35746378</v>
      </c>
      <c r="Z162" s="1">
        <v>522031</v>
      </c>
      <c r="AA162" t="s">
        <v>525</v>
      </c>
      <c r="AB162" t="s">
        <v>441</v>
      </c>
      <c r="AC162">
        <v>80.239999999999995</v>
      </c>
      <c r="AD162">
        <v>4.2699999999999996</v>
      </c>
      <c r="AE162">
        <v>0.5</v>
      </c>
      <c r="AF162" t="s">
        <v>230</v>
      </c>
      <c r="AG162" s="1">
        <v>3200</v>
      </c>
      <c r="AH162" s="36">
        <v>7970</v>
      </c>
      <c r="AI162">
        <v>200</v>
      </c>
      <c r="AJ162" s="36">
        <v>7940</v>
      </c>
      <c r="AK162">
        <v>100</v>
      </c>
      <c r="AL162" s="2">
        <v>0.64583333333333337</v>
      </c>
      <c r="AM162" s="3">
        <v>46154</v>
      </c>
      <c r="AN162" t="s">
        <v>298</v>
      </c>
      <c r="AO162" t="s">
        <v>437</v>
      </c>
      <c r="AQ162" t="str">
        <f t="shared" si="2"/>
        <v/>
      </c>
    </row>
    <row r="163" spans="1:43">
      <c r="A163" s="8">
        <v>46170</v>
      </c>
      <c r="B163">
        <v>3902</v>
      </c>
      <c r="C163">
        <v>-0.41</v>
      </c>
      <c r="D163">
        <v>64650</v>
      </c>
      <c r="E163">
        <v>-0.56999999999999995</v>
      </c>
      <c r="F163" s="69">
        <v>7269</v>
      </c>
      <c r="G163" t="s">
        <v>85</v>
      </c>
      <c r="H163">
        <v>0</v>
      </c>
      <c r="I163" t="s">
        <v>288</v>
      </c>
      <c r="J163" t="s">
        <v>289</v>
      </c>
      <c r="K163" t="s">
        <v>290</v>
      </c>
      <c r="L163" s="36">
        <v>1919</v>
      </c>
      <c r="M163">
        <v>4.5</v>
      </c>
      <c r="N163" s="66">
        <v>2.3999999999999998E-3</v>
      </c>
      <c r="O163" s="36">
        <v>1914.5</v>
      </c>
      <c r="P163" s="66">
        <v>2.3E-3</v>
      </c>
      <c r="Q163" s="36">
        <v>1926</v>
      </c>
      <c r="R163" s="36">
        <v>1947.5</v>
      </c>
      <c r="S163" s="36">
        <v>1901.5</v>
      </c>
      <c r="T163" s="66">
        <v>-3.5999999999999999E-3</v>
      </c>
      <c r="U163" s="66">
        <v>-2.3E-3</v>
      </c>
      <c r="V163" s="66">
        <v>-1.46E-2</v>
      </c>
      <c r="W163" s="66">
        <v>9.1999999999999998E-3</v>
      </c>
      <c r="X163" s="1">
        <v>6440100</v>
      </c>
      <c r="Y163" s="1">
        <v>12372210</v>
      </c>
      <c r="Z163" s="1">
        <v>3770041</v>
      </c>
      <c r="AA163" t="s">
        <v>442</v>
      </c>
      <c r="AB163" t="s">
        <v>443</v>
      </c>
      <c r="AC163">
        <v>9.74</v>
      </c>
      <c r="AD163">
        <v>1.0900000000000001</v>
      </c>
      <c r="AE163">
        <v>2.66</v>
      </c>
      <c r="AF163" t="s">
        <v>230</v>
      </c>
      <c r="AG163" s="1">
        <v>4131000</v>
      </c>
      <c r="AH163" s="36">
        <v>1919.5</v>
      </c>
      <c r="AI163">
        <v>700</v>
      </c>
      <c r="AJ163" s="36">
        <v>1918.5</v>
      </c>
      <c r="AK163" s="1">
        <v>1500</v>
      </c>
      <c r="AL163" s="2">
        <v>0.64583333333333337</v>
      </c>
      <c r="AM163" s="3">
        <v>46156</v>
      </c>
      <c r="AN163" t="s">
        <v>298</v>
      </c>
      <c r="AO163" t="s">
        <v>437</v>
      </c>
      <c r="AQ163" t="str">
        <f t="shared" si="2"/>
        <v/>
      </c>
    </row>
    <row r="164" spans="1:43">
      <c r="A164" s="8">
        <v>46170</v>
      </c>
      <c r="B164">
        <v>3902</v>
      </c>
      <c r="C164">
        <v>-0.41</v>
      </c>
      <c r="D164">
        <v>64650</v>
      </c>
      <c r="E164">
        <v>-0.56999999999999995</v>
      </c>
      <c r="F164" s="69">
        <v>7272</v>
      </c>
      <c r="G164" t="s">
        <v>86</v>
      </c>
      <c r="H164">
        <v>0</v>
      </c>
      <c r="I164" t="s">
        <v>288</v>
      </c>
      <c r="J164" t="s">
        <v>289</v>
      </c>
      <c r="K164" t="s">
        <v>290</v>
      </c>
      <c r="L164" s="36">
        <v>1268.5</v>
      </c>
      <c r="M164">
        <v>21.5</v>
      </c>
      <c r="N164" s="66">
        <v>1.72E-2</v>
      </c>
      <c r="O164" s="36">
        <v>1247</v>
      </c>
      <c r="P164" s="66">
        <v>1.72E-2</v>
      </c>
      <c r="Q164" s="36">
        <v>1269.5</v>
      </c>
      <c r="R164" s="36">
        <v>1277</v>
      </c>
      <c r="S164" s="36">
        <v>1248.5</v>
      </c>
      <c r="T164" s="66">
        <v>-6.9999999999999999E-4</v>
      </c>
      <c r="U164" s="66">
        <v>3.8999999999999998E-3</v>
      </c>
      <c r="V164" s="66">
        <v>-6.6E-3</v>
      </c>
      <c r="W164" s="66">
        <v>1.6E-2</v>
      </c>
      <c r="X164" s="1">
        <v>8273400</v>
      </c>
      <c r="Y164" s="1">
        <v>10455060</v>
      </c>
      <c r="Z164" s="1">
        <v>1291491</v>
      </c>
      <c r="AA164" t="s">
        <v>444</v>
      </c>
      <c r="AB164" t="s">
        <v>445</v>
      </c>
      <c r="AC164">
        <v>9.99</v>
      </c>
      <c r="AD164">
        <v>1.08</v>
      </c>
      <c r="AE164">
        <v>3.94</v>
      </c>
      <c r="AF164" t="s">
        <v>230</v>
      </c>
      <c r="AG164" s="1">
        <v>549800</v>
      </c>
      <c r="AH164" s="36">
        <v>1269</v>
      </c>
      <c r="AI164" s="1">
        <v>8700</v>
      </c>
      <c r="AJ164" s="36">
        <v>1266.5</v>
      </c>
      <c r="AK164">
        <v>400</v>
      </c>
      <c r="AL164" s="2">
        <v>0.64583333333333337</v>
      </c>
      <c r="AM164" s="3">
        <v>46157</v>
      </c>
      <c r="AN164" t="s">
        <v>293</v>
      </c>
      <c r="AO164" t="s">
        <v>437</v>
      </c>
      <c r="AQ164" t="str">
        <f t="shared" si="2"/>
        <v/>
      </c>
    </row>
    <row r="165" spans="1:43">
      <c r="A165" s="8">
        <v>46170</v>
      </c>
      <c r="B165">
        <v>3902</v>
      </c>
      <c r="C165">
        <v>-0.41</v>
      </c>
      <c r="D165">
        <v>64650</v>
      </c>
      <c r="E165">
        <v>-0.56999999999999995</v>
      </c>
      <c r="F165" s="69">
        <v>7376</v>
      </c>
      <c r="G165" t="s">
        <v>87</v>
      </c>
      <c r="H165">
        <v>0</v>
      </c>
      <c r="I165" t="s">
        <v>347</v>
      </c>
      <c r="J165" t="s">
        <v>323</v>
      </c>
      <c r="K165" t="s">
        <v>295</v>
      </c>
      <c r="L165" s="36">
        <v>1202</v>
      </c>
      <c r="M165">
        <v>11</v>
      </c>
      <c r="N165" s="66">
        <v>9.1999999999999998E-3</v>
      </c>
      <c r="O165" s="36">
        <v>1191</v>
      </c>
      <c r="P165" s="66">
        <v>9.1999999999999998E-3</v>
      </c>
      <c r="Q165" s="36">
        <v>1218</v>
      </c>
      <c r="R165" s="36">
        <v>1240</v>
      </c>
      <c r="S165" s="36">
        <v>1081</v>
      </c>
      <c r="T165" s="66">
        <v>-1.3100000000000001E-2</v>
      </c>
      <c r="U165" s="66">
        <v>1.09E-2</v>
      </c>
      <c r="V165" s="66">
        <v>-3.0599999999999999E-2</v>
      </c>
      <c r="W165" s="66">
        <v>0.1119</v>
      </c>
      <c r="X165" s="1">
        <v>70500</v>
      </c>
      <c r="Y165" s="1">
        <v>83767</v>
      </c>
      <c r="Z165" s="1">
        <v>5119</v>
      </c>
      <c r="AA165" t="s">
        <v>446</v>
      </c>
      <c r="AB165" t="s">
        <v>447</v>
      </c>
      <c r="AC165">
        <v>0</v>
      </c>
      <c r="AD165">
        <v>4.78</v>
      </c>
      <c r="AE165">
        <v>0</v>
      </c>
      <c r="AF165">
        <v>0.7</v>
      </c>
      <c r="AG165" s="1">
        <v>1200</v>
      </c>
      <c r="AH165" s="36">
        <v>1213</v>
      </c>
      <c r="AI165">
        <v>100</v>
      </c>
      <c r="AJ165" s="36">
        <v>1201</v>
      </c>
      <c r="AK165">
        <v>100</v>
      </c>
      <c r="AL165" s="2">
        <v>0.64583333333333337</v>
      </c>
      <c r="AM165" s="3">
        <v>46157</v>
      </c>
      <c r="AN165" t="s">
        <v>448</v>
      </c>
      <c r="AO165" t="s">
        <v>313</v>
      </c>
      <c r="AQ165" t="str">
        <f t="shared" si="2"/>
        <v/>
      </c>
    </row>
    <row r="166" spans="1:43">
      <c r="A166" s="8">
        <v>46170</v>
      </c>
      <c r="B166">
        <v>3902</v>
      </c>
      <c r="C166">
        <v>-0.41</v>
      </c>
      <c r="D166">
        <v>64650</v>
      </c>
      <c r="E166">
        <v>-0.56999999999999995</v>
      </c>
      <c r="F166" s="69">
        <v>7525</v>
      </c>
      <c r="G166" t="s">
        <v>88</v>
      </c>
      <c r="H166">
        <v>0</v>
      </c>
      <c r="I166" t="s">
        <v>288</v>
      </c>
      <c r="J166" t="s">
        <v>289</v>
      </c>
      <c r="K166" t="s">
        <v>295</v>
      </c>
      <c r="L166" s="36">
        <v>3510</v>
      </c>
      <c r="M166">
        <v>-20</v>
      </c>
      <c r="N166" s="66">
        <v>-5.7000000000000002E-3</v>
      </c>
      <c r="O166" s="36">
        <v>3530</v>
      </c>
      <c r="P166" s="66">
        <v>-5.5999999999999999E-3</v>
      </c>
      <c r="Q166" s="36">
        <v>3480</v>
      </c>
      <c r="R166" s="36">
        <v>3520</v>
      </c>
      <c r="S166" s="36">
        <v>3430</v>
      </c>
      <c r="T166" s="66">
        <v>8.6E-3</v>
      </c>
      <c r="U166" s="66">
        <v>0.01</v>
      </c>
      <c r="V166" s="66">
        <v>-2.8E-3</v>
      </c>
      <c r="W166" s="66">
        <v>2.3300000000000001E-2</v>
      </c>
      <c r="X166" s="1">
        <v>13400</v>
      </c>
      <c r="Y166" s="1">
        <v>46801</v>
      </c>
      <c r="Z166" s="1">
        <v>30326</v>
      </c>
      <c r="AA166" t="s">
        <v>449</v>
      </c>
      <c r="AB166" t="s">
        <v>450</v>
      </c>
      <c r="AC166">
        <v>9.48</v>
      </c>
      <c r="AD166">
        <v>0.99</v>
      </c>
      <c r="AE166">
        <v>4.62</v>
      </c>
      <c r="AF166" t="s">
        <v>230</v>
      </c>
      <c r="AG166" s="1">
        <v>6300</v>
      </c>
      <c r="AH166" s="36">
        <v>3535</v>
      </c>
      <c r="AI166">
        <v>100</v>
      </c>
      <c r="AJ166" s="36">
        <v>3510</v>
      </c>
      <c r="AK166">
        <v>100</v>
      </c>
      <c r="AL166" s="2">
        <v>0.64583333333333337</v>
      </c>
      <c r="AM166" s="3">
        <v>46157</v>
      </c>
      <c r="AN166" t="s">
        <v>298</v>
      </c>
      <c r="AO166" t="s">
        <v>322</v>
      </c>
      <c r="AQ166" t="str">
        <f t="shared" si="2"/>
        <v/>
      </c>
    </row>
    <row r="167" spans="1:43">
      <c r="A167" s="8">
        <v>46170</v>
      </c>
      <c r="B167">
        <v>3902</v>
      </c>
      <c r="C167">
        <v>-0.41</v>
      </c>
      <c r="D167">
        <v>64650</v>
      </c>
      <c r="E167">
        <v>-0.56999999999999995</v>
      </c>
      <c r="F167" s="69">
        <v>7729</v>
      </c>
      <c r="G167" t="s">
        <v>89</v>
      </c>
      <c r="H167">
        <v>0</v>
      </c>
      <c r="I167" t="s">
        <v>288</v>
      </c>
      <c r="J167" t="s">
        <v>289</v>
      </c>
      <c r="K167" t="s">
        <v>295</v>
      </c>
      <c r="L167" s="36">
        <v>17570</v>
      </c>
      <c r="M167">
        <v>-135</v>
      </c>
      <c r="N167" s="66">
        <v>-7.6E-3</v>
      </c>
      <c r="O167" s="36">
        <v>17705</v>
      </c>
      <c r="P167" s="66">
        <v>-7.6E-3</v>
      </c>
      <c r="Q167" s="36">
        <v>17420</v>
      </c>
      <c r="R167" s="36">
        <v>17740</v>
      </c>
      <c r="S167" s="36">
        <v>17135</v>
      </c>
      <c r="T167" s="66">
        <v>8.6E-3</v>
      </c>
      <c r="U167" s="66">
        <v>-1.9E-3</v>
      </c>
      <c r="V167" s="66">
        <v>-9.4999999999999998E-3</v>
      </c>
      <c r="W167" s="66">
        <v>2.53E-2</v>
      </c>
      <c r="X167" s="1">
        <v>315700</v>
      </c>
      <c r="Y167" s="1">
        <v>5516286</v>
      </c>
      <c r="Z167" s="1">
        <v>742910</v>
      </c>
      <c r="AA167" t="s">
        <v>451</v>
      </c>
      <c r="AB167" t="s">
        <v>452</v>
      </c>
      <c r="AC167">
        <v>25.46</v>
      </c>
      <c r="AD167">
        <v>3.73</v>
      </c>
      <c r="AE167">
        <v>1.57</v>
      </c>
      <c r="AF167" t="s">
        <v>230</v>
      </c>
      <c r="AG167" s="1">
        <v>5600</v>
      </c>
      <c r="AH167" s="36">
        <v>17640</v>
      </c>
      <c r="AI167" s="1">
        <v>1200</v>
      </c>
      <c r="AJ167" s="36">
        <v>17560</v>
      </c>
      <c r="AK167">
        <v>600</v>
      </c>
      <c r="AL167" s="2">
        <v>0.64583333333333337</v>
      </c>
      <c r="AM167" s="3">
        <v>46155</v>
      </c>
      <c r="AN167" t="s">
        <v>298</v>
      </c>
      <c r="AO167" t="s">
        <v>453</v>
      </c>
      <c r="AQ167" t="str">
        <f t="shared" si="2"/>
        <v/>
      </c>
    </row>
    <row r="168" spans="1:43">
      <c r="A168" s="8">
        <v>46170</v>
      </c>
      <c r="B168">
        <v>3902</v>
      </c>
      <c r="C168">
        <v>-0.41</v>
      </c>
      <c r="D168">
        <v>64650</v>
      </c>
      <c r="E168">
        <v>-0.56999999999999995</v>
      </c>
      <c r="F168" s="69">
        <v>7921</v>
      </c>
      <c r="G168" t="s">
        <v>90</v>
      </c>
      <c r="H168">
        <v>0</v>
      </c>
      <c r="I168" t="s">
        <v>288</v>
      </c>
      <c r="J168" t="s">
        <v>289</v>
      </c>
      <c r="K168" t="s">
        <v>290</v>
      </c>
      <c r="L168" s="36">
        <v>3070</v>
      </c>
      <c r="M168">
        <v>-50</v>
      </c>
      <c r="N168" s="66">
        <v>-1.6E-2</v>
      </c>
      <c r="O168" s="36">
        <v>3120</v>
      </c>
      <c r="P168" s="66">
        <v>-1.6E-2</v>
      </c>
      <c r="Q168" s="36">
        <v>3060</v>
      </c>
      <c r="R168" s="36">
        <v>3070</v>
      </c>
      <c r="S168" s="36">
        <v>3025</v>
      </c>
      <c r="T168" s="66">
        <v>3.2000000000000002E-3</v>
      </c>
      <c r="U168" s="66">
        <v>9.7999999999999997E-3</v>
      </c>
      <c r="V168" s="66">
        <v>0</v>
      </c>
      <c r="W168" s="66">
        <v>1.4800000000000001E-2</v>
      </c>
      <c r="X168" s="1">
        <v>39000</v>
      </c>
      <c r="Y168" s="1">
        <v>119101</v>
      </c>
      <c r="Z168" s="1">
        <v>40380</v>
      </c>
      <c r="AA168" t="s">
        <v>454</v>
      </c>
      <c r="AB168" t="s">
        <v>455</v>
      </c>
      <c r="AC168">
        <v>13.66</v>
      </c>
      <c r="AD168">
        <v>1.28</v>
      </c>
      <c r="AE168">
        <v>3.91</v>
      </c>
      <c r="AF168" t="s">
        <v>230</v>
      </c>
      <c r="AG168">
        <v>0</v>
      </c>
      <c r="AH168" s="36">
        <v>3090</v>
      </c>
      <c r="AI168">
        <v>200</v>
      </c>
      <c r="AJ168" s="36">
        <v>3055</v>
      </c>
      <c r="AK168">
        <v>100</v>
      </c>
      <c r="AL168" s="2">
        <v>0.64583333333333337</v>
      </c>
      <c r="AN168" t="s">
        <v>326</v>
      </c>
      <c r="AO168" t="s">
        <v>456</v>
      </c>
      <c r="AQ168" t="str">
        <f t="shared" si="2"/>
        <v/>
      </c>
    </row>
    <row r="169" spans="1:43">
      <c r="A169" s="8">
        <v>46170</v>
      </c>
      <c r="B169">
        <v>3902</v>
      </c>
      <c r="C169">
        <v>-0.41</v>
      </c>
      <c r="D169">
        <v>64650</v>
      </c>
      <c r="E169">
        <v>-0.56999999999999995</v>
      </c>
      <c r="F169" s="69">
        <v>8031</v>
      </c>
      <c r="G169" t="s">
        <v>91</v>
      </c>
      <c r="H169">
        <v>0</v>
      </c>
      <c r="I169" t="s">
        <v>288</v>
      </c>
      <c r="J169" t="s">
        <v>289</v>
      </c>
      <c r="K169" t="s">
        <v>295</v>
      </c>
      <c r="L169" s="36">
        <v>5327</v>
      </c>
      <c r="M169">
        <v>-32</v>
      </c>
      <c r="N169" s="66">
        <v>-6.0000000000000001E-3</v>
      </c>
      <c r="O169" s="36">
        <v>5359</v>
      </c>
      <c r="P169" s="66">
        <v>-5.8999999999999999E-3</v>
      </c>
      <c r="Q169" s="36">
        <v>5308</v>
      </c>
      <c r="R169" s="36">
        <v>5401</v>
      </c>
      <c r="S169" s="36">
        <v>5272</v>
      </c>
      <c r="T169" s="66">
        <v>3.5000000000000001E-3</v>
      </c>
      <c r="U169" s="66">
        <v>5.0000000000000001E-3</v>
      </c>
      <c r="V169" s="66">
        <v>-1.37E-2</v>
      </c>
      <c r="W169" s="66">
        <v>1.04E-2</v>
      </c>
      <c r="X169" s="1">
        <v>5918500</v>
      </c>
      <c r="Y169" s="1">
        <v>31489508</v>
      </c>
      <c r="Z169" s="1">
        <v>15260078</v>
      </c>
      <c r="AA169" t="s">
        <v>457</v>
      </c>
      <c r="AB169" t="s">
        <v>458</v>
      </c>
      <c r="AC169">
        <v>16.41</v>
      </c>
      <c r="AD169">
        <v>1.72</v>
      </c>
      <c r="AE169">
        <v>2.63</v>
      </c>
      <c r="AF169" t="s">
        <v>230</v>
      </c>
      <c r="AG169" s="1">
        <v>200700</v>
      </c>
      <c r="AH169" s="36">
        <v>5328</v>
      </c>
      <c r="AI169">
        <v>500</v>
      </c>
      <c r="AJ169" s="36">
        <v>5326</v>
      </c>
      <c r="AK169">
        <v>100</v>
      </c>
      <c r="AL169" s="2">
        <v>0.64583333333333337</v>
      </c>
      <c r="AM169" s="3">
        <v>46143</v>
      </c>
      <c r="AN169" t="s">
        <v>298</v>
      </c>
      <c r="AO169" t="s">
        <v>322</v>
      </c>
      <c r="AQ169" t="str">
        <f t="shared" si="2"/>
        <v/>
      </c>
    </row>
    <row r="170" spans="1:43">
      <c r="A170" s="8">
        <v>46170</v>
      </c>
      <c r="B170">
        <v>3902</v>
      </c>
      <c r="C170">
        <v>-0.41</v>
      </c>
      <c r="D170">
        <v>64650</v>
      </c>
      <c r="E170">
        <v>-0.56999999999999995</v>
      </c>
      <c r="F170" s="69">
        <v>8058</v>
      </c>
      <c r="G170" t="s">
        <v>92</v>
      </c>
      <c r="H170">
        <v>0</v>
      </c>
      <c r="I170" t="s">
        <v>288</v>
      </c>
      <c r="J170" t="s">
        <v>289</v>
      </c>
      <c r="K170" t="s">
        <v>295</v>
      </c>
      <c r="L170" s="36">
        <v>5038</v>
      </c>
      <c r="M170">
        <v>-86</v>
      </c>
      <c r="N170" s="66">
        <v>-1.6799999999999999E-2</v>
      </c>
      <c r="O170" s="36">
        <v>5124</v>
      </c>
      <c r="P170" s="66">
        <v>-1.67E-2</v>
      </c>
      <c r="Q170" s="36">
        <v>5067</v>
      </c>
      <c r="R170" s="36">
        <v>5144</v>
      </c>
      <c r="S170" s="36">
        <v>5003</v>
      </c>
      <c r="T170" s="66">
        <v>-5.7000000000000002E-3</v>
      </c>
      <c r="U170" s="66">
        <v>2.5000000000000001E-3</v>
      </c>
      <c r="V170" s="66">
        <v>-2.06E-2</v>
      </c>
      <c r="W170" s="66">
        <v>6.8999999999999999E-3</v>
      </c>
      <c r="X170" s="1">
        <v>40475700</v>
      </c>
      <c r="Y170" s="1">
        <v>204011727</v>
      </c>
      <c r="Z170" s="1">
        <v>18693643</v>
      </c>
      <c r="AA170" t="s">
        <v>459</v>
      </c>
      <c r="AB170" t="s">
        <v>460</v>
      </c>
      <c r="AC170">
        <v>16.77</v>
      </c>
      <c r="AD170">
        <v>1.95</v>
      </c>
      <c r="AE170">
        <v>2.48</v>
      </c>
      <c r="AF170" t="s">
        <v>230</v>
      </c>
      <c r="AG170" s="1">
        <v>456800</v>
      </c>
      <c r="AH170" s="36">
        <v>5040</v>
      </c>
      <c r="AI170" s="1">
        <v>2400</v>
      </c>
      <c r="AJ170" s="36">
        <v>5037</v>
      </c>
      <c r="AK170" s="1">
        <v>19000</v>
      </c>
      <c r="AL170" s="2">
        <v>0.64583333333333337</v>
      </c>
      <c r="AM170" s="3">
        <v>46143</v>
      </c>
      <c r="AN170" t="s">
        <v>298</v>
      </c>
      <c r="AO170" t="s">
        <v>322</v>
      </c>
      <c r="AQ170" t="str">
        <f t="shared" si="2"/>
        <v/>
      </c>
    </row>
    <row r="171" spans="1:43">
      <c r="A171" s="8">
        <v>46170</v>
      </c>
      <c r="B171">
        <v>3902</v>
      </c>
      <c r="C171">
        <v>-0.41</v>
      </c>
      <c r="D171">
        <v>64650</v>
      </c>
      <c r="E171">
        <v>-0.56999999999999995</v>
      </c>
      <c r="F171" s="69">
        <v>8233</v>
      </c>
      <c r="G171" t="s">
        <v>93</v>
      </c>
      <c r="H171">
        <v>0</v>
      </c>
      <c r="I171" t="s">
        <v>288</v>
      </c>
      <c r="J171" t="s">
        <v>289</v>
      </c>
      <c r="K171" t="s">
        <v>290</v>
      </c>
      <c r="L171" s="36">
        <v>1987</v>
      </c>
      <c r="M171">
        <v>0.5</v>
      </c>
      <c r="N171" s="66">
        <v>2.9999999999999997E-4</v>
      </c>
      <c r="O171" s="36">
        <v>1986.5</v>
      </c>
      <c r="P171" s="66">
        <v>2.0000000000000001E-4</v>
      </c>
      <c r="Q171" s="36">
        <v>1999</v>
      </c>
      <c r="R171" s="36">
        <v>2006</v>
      </c>
      <c r="S171" s="36">
        <v>1980.5</v>
      </c>
      <c r="T171" s="66">
        <v>-6.0000000000000001E-3</v>
      </c>
      <c r="U171" s="66">
        <v>-3.7000000000000002E-3</v>
      </c>
      <c r="V171" s="66">
        <v>-9.4000000000000004E-3</v>
      </c>
      <c r="W171" s="66">
        <v>3.2000000000000002E-3</v>
      </c>
      <c r="X171" s="1">
        <v>1006300</v>
      </c>
      <c r="Y171" s="1">
        <v>2003069</v>
      </c>
      <c r="Z171" s="1">
        <v>606450</v>
      </c>
      <c r="AA171" t="s">
        <v>461</v>
      </c>
      <c r="AB171" t="s">
        <v>462</v>
      </c>
      <c r="AC171">
        <v>15.31</v>
      </c>
      <c r="AD171">
        <v>1.29</v>
      </c>
      <c r="AE171">
        <v>2.0099999999999998</v>
      </c>
      <c r="AF171" t="s">
        <v>230</v>
      </c>
      <c r="AG171" s="1">
        <v>72600</v>
      </c>
      <c r="AH171" s="36">
        <v>1987</v>
      </c>
      <c r="AI171" s="1">
        <v>9100</v>
      </c>
      <c r="AJ171" s="36">
        <v>1982.5</v>
      </c>
      <c r="AK171">
        <v>100</v>
      </c>
      <c r="AL171" s="2">
        <v>0.64583333333333337</v>
      </c>
      <c r="AN171" t="s">
        <v>463</v>
      </c>
      <c r="AO171" t="s">
        <v>327</v>
      </c>
      <c r="AQ171" t="str">
        <f t="shared" si="2"/>
        <v/>
      </c>
    </row>
    <row r="172" spans="1:43">
      <c r="A172" s="8">
        <v>46170</v>
      </c>
      <c r="B172">
        <v>3902</v>
      </c>
      <c r="C172">
        <v>-0.41</v>
      </c>
      <c r="D172">
        <v>64650</v>
      </c>
      <c r="E172">
        <v>-0.56999999999999995</v>
      </c>
      <c r="F172" s="69">
        <v>8304</v>
      </c>
      <c r="G172" t="s">
        <v>94</v>
      </c>
      <c r="H172">
        <v>0</v>
      </c>
      <c r="I172" t="s">
        <v>288</v>
      </c>
      <c r="J172" t="s">
        <v>289</v>
      </c>
      <c r="K172" t="s">
        <v>290</v>
      </c>
      <c r="L172" s="36">
        <v>2695.5</v>
      </c>
      <c r="M172">
        <v>32</v>
      </c>
      <c r="N172" s="66">
        <v>1.2E-2</v>
      </c>
      <c r="O172" s="36">
        <v>2663.5</v>
      </c>
      <c r="P172" s="66">
        <v>1.2E-2</v>
      </c>
      <c r="Q172" s="36">
        <v>2663.5</v>
      </c>
      <c r="R172" s="36">
        <v>2697</v>
      </c>
      <c r="S172" s="36">
        <v>2619</v>
      </c>
      <c r="T172" s="66">
        <v>1.2E-2</v>
      </c>
      <c r="U172" s="66">
        <v>8.6999999999999994E-3</v>
      </c>
      <c r="V172" s="66">
        <v>-5.0000000000000001E-4</v>
      </c>
      <c r="W172" s="66">
        <v>2.92E-2</v>
      </c>
      <c r="X172" s="1">
        <v>1032300</v>
      </c>
      <c r="Y172" s="1">
        <v>2757120</v>
      </c>
      <c r="Z172" s="1">
        <v>376802</v>
      </c>
      <c r="AA172" t="s">
        <v>464</v>
      </c>
      <c r="AB172" t="s">
        <v>465</v>
      </c>
      <c r="AC172">
        <v>13.81</v>
      </c>
      <c r="AD172">
        <v>0.77</v>
      </c>
      <c r="AE172">
        <v>3.71</v>
      </c>
      <c r="AF172" t="s">
        <v>230</v>
      </c>
      <c r="AG172" s="1">
        <v>13500</v>
      </c>
      <c r="AH172" s="36">
        <v>2696</v>
      </c>
      <c r="AI172">
        <v>700</v>
      </c>
      <c r="AJ172" s="36">
        <v>2693</v>
      </c>
      <c r="AK172" s="1">
        <v>3600</v>
      </c>
      <c r="AL172" s="2">
        <v>0.64583333333333337</v>
      </c>
      <c r="AM172" s="3">
        <v>46156</v>
      </c>
      <c r="AN172" t="s">
        <v>298</v>
      </c>
      <c r="AO172" t="s">
        <v>434</v>
      </c>
      <c r="AQ172" t="str">
        <f t="shared" si="2"/>
        <v/>
      </c>
    </row>
    <row r="173" spans="1:43">
      <c r="A173" s="8">
        <v>46170</v>
      </c>
      <c r="B173">
        <v>3902</v>
      </c>
      <c r="C173">
        <v>-0.41</v>
      </c>
      <c r="D173">
        <v>64650</v>
      </c>
      <c r="E173">
        <v>-0.56999999999999995</v>
      </c>
      <c r="F173" s="69">
        <v>8316</v>
      </c>
      <c r="G173" t="s">
        <v>95</v>
      </c>
      <c r="H173">
        <v>0</v>
      </c>
      <c r="I173" t="s">
        <v>288</v>
      </c>
      <c r="J173" t="s">
        <v>289</v>
      </c>
      <c r="K173" t="s">
        <v>295</v>
      </c>
      <c r="L173" s="36">
        <v>5849</v>
      </c>
      <c r="M173">
        <v>-101</v>
      </c>
      <c r="N173" s="66">
        <v>-1.7000000000000001E-2</v>
      </c>
      <c r="O173" s="36">
        <v>5950</v>
      </c>
      <c r="P173" s="66">
        <v>-1.6899999999999998E-2</v>
      </c>
      <c r="Q173" s="36">
        <v>5914</v>
      </c>
      <c r="R173" s="36">
        <v>5939</v>
      </c>
      <c r="S173" s="36">
        <v>5810</v>
      </c>
      <c r="T173" s="66">
        <v>-1.09E-2</v>
      </c>
      <c r="U173" s="66">
        <v>-5.1999999999999998E-3</v>
      </c>
      <c r="V173" s="66">
        <v>-1.5100000000000001E-2</v>
      </c>
      <c r="W173" s="66">
        <v>6.7000000000000002E-3</v>
      </c>
      <c r="X173" s="1">
        <v>15094100</v>
      </c>
      <c r="Y173" s="1">
        <v>88539145</v>
      </c>
      <c r="Z173" s="1">
        <v>22387036</v>
      </c>
      <c r="AA173" t="s">
        <v>466</v>
      </c>
      <c r="AB173" t="s">
        <v>467</v>
      </c>
      <c r="AC173">
        <v>12.99</v>
      </c>
      <c r="AD173">
        <v>1.41</v>
      </c>
      <c r="AE173">
        <v>3.08</v>
      </c>
      <c r="AF173" t="s">
        <v>230</v>
      </c>
      <c r="AG173" s="1">
        <v>734600</v>
      </c>
      <c r="AH173" s="36">
        <v>5850</v>
      </c>
      <c r="AI173">
        <v>400</v>
      </c>
      <c r="AJ173" s="36">
        <v>5848</v>
      </c>
      <c r="AK173" s="1">
        <v>16400</v>
      </c>
      <c r="AL173" s="2">
        <v>0.64583333333333337</v>
      </c>
      <c r="AM173" s="3">
        <v>46155</v>
      </c>
      <c r="AN173" t="s">
        <v>298</v>
      </c>
      <c r="AO173" t="s">
        <v>434</v>
      </c>
      <c r="AQ173" t="str">
        <f t="shared" si="2"/>
        <v/>
      </c>
    </row>
    <row r="174" spans="1:43">
      <c r="A174" s="8">
        <v>46170</v>
      </c>
      <c r="B174">
        <v>3902</v>
      </c>
      <c r="C174">
        <v>-0.41</v>
      </c>
      <c r="D174">
        <v>64650</v>
      </c>
      <c r="E174">
        <v>-0.56999999999999995</v>
      </c>
      <c r="F174" s="69">
        <v>8331</v>
      </c>
      <c r="G174" t="s">
        <v>96</v>
      </c>
      <c r="H174">
        <v>0</v>
      </c>
      <c r="I174" t="s">
        <v>288</v>
      </c>
      <c r="J174" t="s">
        <v>289</v>
      </c>
      <c r="K174" t="s">
        <v>295</v>
      </c>
      <c r="L174" s="36">
        <v>2280.5</v>
      </c>
      <c r="M174">
        <v>-43</v>
      </c>
      <c r="N174" s="66">
        <v>-1.8499999999999999E-2</v>
      </c>
      <c r="O174" s="36">
        <v>2323.5</v>
      </c>
      <c r="P174" s="66">
        <v>-1.8499999999999999E-2</v>
      </c>
      <c r="Q174" s="36">
        <v>2306.5</v>
      </c>
      <c r="R174" s="36">
        <v>2306.5</v>
      </c>
      <c r="S174" s="36">
        <v>2245.5</v>
      </c>
      <c r="T174" s="66">
        <v>-1.12E-2</v>
      </c>
      <c r="U174" s="66">
        <v>7.4999999999999997E-3</v>
      </c>
      <c r="V174" s="66">
        <v>-1.12E-2</v>
      </c>
      <c r="W174" s="66">
        <v>1.55E-2</v>
      </c>
      <c r="X174" s="1">
        <v>2487500</v>
      </c>
      <c r="Y174" s="1">
        <v>5664272</v>
      </c>
      <c r="Z174" s="1">
        <v>1768575</v>
      </c>
      <c r="AA174" t="s">
        <v>468</v>
      </c>
      <c r="AB174" t="s">
        <v>469</v>
      </c>
      <c r="AC174">
        <v>14.8</v>
      </c>
      <c r="AD174">
        <v>1.26</v>
      </c>
      <c r="AE174">
        <v>2.81</v>
      </c>
      <c r="AF174" t="s">
        <v>230</v>
      </c>
      <c r="AG174" s="1">
        <v>45900</v>
      </c>
      <c r="AH174" s="36">
        <v>2287</v>
      </c>
      <c r="AI174" s="1">
        <v>12300</v>
      </c>
      <c r="AJ174" s="36">
        <v>2280</v>
      </c>
      <c r="AK174">
        <v>300</v>
      </c>
      <c r="AL174" s="2">
        <v>0.64583333333333337</v>
      </c>
      <c r="AM174" s="3">
        <v>46157</v>
      </c>
      <c r="AN174" t="s">
        <v>298</v>
      </c>
      <c r="AO174" t="s">
        <v>434</v>
      </c>
      <c r="AQ174" t="str">
        <f t="shared" si="2"/>
        <v/>
      </c>
    </row>
    <row r="175" spans="1:43">
      <c r="A175" s="8">
        <v>46170</v>
      </c>
      <c r="B175">
        <v>3902</v>
      </c>
      <c r="C175">
        <v>-0.41</v>
      </c>
      <c r="D175">
        <v>64650</v>
      </c>
      <c r="E175">
        <v>-0.56999999999999995</v>
      </c>
      <c r="F175" s="69">
        <v>8424</v>
      </c>
      <c r="G175" t="s">
        <v>97</v>
      </c>
      <c r="H175">
        <v>0</v>
      </c>
      <c r="I175" t="s">
        <v>288</v>
      </c>
      <c r="J175" t="s">
        <v>289</v>
      </c>
      <c r="K175" t="s">
        <v>290</v>
      </c>
      <c r="L175" s="36">
        <v>4182</v>
      </c>
      <c r="M175">
        <v>-2</v>
      </c>
      <c r="N175" s="66">
        <v>-5.0000000000000001E-4</v>
      </c>
      <c r="O175" s="36">
        <v>4184</v>
      </c>
      <c r="P175" s="66">
        <v>-4.0000000000000002E-4</v>
      </c>
      <c r="Q175" s="36">
        <v>4185</v>
      </c>
      <c r="R175" s="36">
        <v>4196</v>
      </c>
      <c r="S175" s="36">
        <v>4158</v>
      </c>
      <c r="T175" s="66">
        <v>-6.9999999999999999E-4</v>
      </c>
      <c r="U175" s="66">
        <v>2.5999999999999999E-3</v>
      </c>
      <c r="V175" s="66">
        <v>-3.3E-3</v>
      </c>
      <c r="W175" s="66">
        <v>5.7000000000000002E-3</v>
      </c>
      <c r="X175" s="1">
        <v>133700</v>
      </c>
      <c r="Y175" s="1">
        <v>558694</v>
      </c>
      <c r="Z175" s="1">
        <v>379990</v>
      </c>
      <c r="AA175" t="s">
        <v>470</v>
      </c>
      <c r="AB175" t="s">
        <v>471</v>
      </c>
      <c r="AC175">
        <v>7.85</v>
      </c>
      <c r="AD175">
        <v>0.75</v>
      </c>
      <c r="AE175">
        <v>4.1100000000000003</v>
      </c>
      <c r="AF175" t="s">
        <v>230</v>
      </c>
      <c r="AG175" s="1">
        <v>28700</v>
      </c>
      <c r="AH175" s="36">
        <v>4185</v>
      </c>
      <c r="AI175">
        <v>200</v>
      </c>
      <c r="AJ175" s="36">
        <v>4175</v>
      </c>
      <c r="AK175">
        <v>300</v>
      </c>
      <c r="AL175" s="2">
        <v>0.64583333333333337</v>
      </c>
      <c r="AM175" s="3">
        <v>46154</v>
      </c>
      <c r="AN175" t="s">
        <v>298</v>
      </c>
      <c r="AO175" t="s">
        <v>472</v>
      </c>
      <c r="AQ175" t="str">
        <f t="shared" si="2"/>
        <v/>
      </c>
    </row>
    <row r="176" spans="1:43">
      <c r="A176" s="8">
        <v>46170</v>
      </c>
      <c r="B176">
        <v>3902</v>
      </c>
      <c r="C176">
        <v>-0.41</v>
      </c>
      <c r="D176">
        <v>64650</v>
      </c>
      <c r="E176">
        <v>-0.56999999999999995</v>
      </c>
      <c r="F176" s="69">
        <v>8425</v>
      </c>
      <c r="G176" t="s">
        <v>98</v>
      </c>
      <c r="H176">
        <v>0</v>
      </c>
      <c r="I176" t="s">
        <v>288</v>
      </c>
      <c r="J176" t="s">
        <v>289</v>
      </c>
      <c r="K176" t="s">
        <v>295</v>
      </c>
      <c r="L176" s="36">
        <v>1295</v>
      </c>
      <c r="M176">
        <v>-5</v>
      </c>
      <c r="N176" s="66">
        <v>-3.8E-3</v>
      </c>
      <c r="O176" s="36">
        <v>1300</v>
      </c>
      <c r="P176" s="66">
        <v>-3.8E-3</v>
      </c>
      <c r="Q176" s="36">
        <v>1300</v>
      </c>
      <c r="R176" s="36">
        <v>1307</v>
      </c>
      <c r="S176" s="36">
        <v>1292</v>
      </c>
      <c r="T176" s="66">
        <v>-3.8E-3</v>
      </c>
      <c r="U176" s="66">
        <v>-3.0000000000000001E-3</v>
      </c>
      <c r="V176" s="66">
        <v>-9.1000000000000004E-3</v>
      </c>
      <c r="W176" s="66">
        <v>2.3E-3</v>
      </c>
      <c r="X176" s="1">
        <v>451500</v>
      </c>
      <c r="Y176" s="1">
        <v>585664</v>
      </c>
      <c r="Z176" s="1">
        <v>366052</v>
      </c>
      <c r="AA176" t="s">
        <v>473</v>
      </c>
      <c r="AB176" t="s">
        <v>526</v>
      </c>
      <c r="AC176">
        <v>7.77</v>
      </c>
      <c r="AD176">
        <v>0.84</v>
      </c>
      <c r="AE176">
        <v>4.0199999999999996</v>
      </c>
      <c r="AF176" t="s">
        <v>230</v>
      </c>
      <c r="AG176" s="1">
        <v>172500</v>
      </c>
      <c r="AH176" s="36">
        <v>1296</v>
      </c>
      <c r="AI176">
        <v>100</v>
      </c>
      <c r="AJ176" s="36">
        <v>1295</v>
      </c>
      <c r="AK176" s="1">
        <v>1300</v>
      </c>
      <c r="AL176" s="2">
        <v>0.64583333333333337</v>
      </c>
      <c r="AM176" s="3">
        <v>46156</v>
      </c>
      <c r="AN176" t="s">
        <v>298</v>
      </c>
      <c r="AO176" t="s">
        <v>472</v>
      </c>
      <c r="AQ176" t="str">
        <f t="shared" si="2"/>
        <v/>
      </c>
    </row>
    <row r="177" spans="1:43">
      <c r="A177" s="8">
        <v>46170</v>
      </c>
      <c r="B177">
        <v>3902</v>
      </c>
      <c r="C177">
        <v>-0.41</v>
      </c>
      <c r="D177">
        <v>64650</v>
      </c>
      <c r="E177">
        <v>-0.56999999999999995</v>
      </c>
      <c r="F177" s="69">
        <v>8591</v>
      </c>
      <c r="G177" t="s">
        <v>99</v>
      </c>
      <c r="H177">
        <v>0</v>
      </c>
      <c r="I177" t="s">
        <v>288</v>
      </c>
      <c r="J177" t="s">
        <v>289</v>
      </c>
      <c r="K177" t="s">
        <v>295</v>
      </c>
      <c r="L177" s="36">
        <v>6124</v>
      </c>
      <c r="M177">
        <v>-32</v>
      </c>
      <c r="N177" s="66">
        <v>-5.1999999999999998E-3</v>
      </c>
      <c r="O177" s="36">
        <v>6156</v>
      </c>
      <c r="P177" s="66">
        <v>-5.1000000000000004E-3</v>
      </c>
      <c r="Q177" s="36">
        <v>6140</v>
      </c>
      <c r="R177" s="36">
        <v>6153</v>
      </c>
      <c r="S177" s="36">
        <v>6042</v>
      </c>
      <c r="T177" s="66">
        <v>-2.5999999999999999E-3</v>
      </c>
      <c r="U177" s="66">
        <v>3.3999999999999998E-3</v>
      </c>
      <c r="V177" s="66">
        <v>-4.7000000000000002E-3</v>
      </c>
      <c r="W177" s="66">
        <v>1.35E-2</v>
      </c>
      <c r="X177" s="1">
        <v>4034600</v>
      </c>
      <c r="Y177" s="1">
        <v>24678728</v>
      </c>
      <c r="Z177" s="1">
        <v>6884028</v>
      </c>
      <c r="AA177" t="s">
        <v>475</v>
      </c>
      <c r="AB177" t="s">
        <v>476</v>
      </c>
      <c r="AC177">
        <v>12.72</v>
      </c>
      <c r="AD177">
        <v>1.5</v>
      </c>
      <c r="AE177">
        <v>3.06</v>
      </c>
      <c r="AF177" t="s">
        <v>230</v>
      </c>
      <c r="AG177" s="1">
        <v>248800</v>
      </c>
      <c r="AH177" s="36">
        <v>6127</v>
      </c>
      <c r="AI177">
        <v>100</v>
      </c>
      <c r="AJ177" s="36">
        <v>6121</v>
      </c>
      <c r="AK177">
        <v>200</v>
      </c>
      <c r="AL177" s="2">
        <v>0.64583333333333337</v>
      </c>
      <c r="AM177" s="3">
        <v>46153</v>
      </c>
      <c r="AN177" t="s">
        <v>298</v>
      </c>
      <c r="AO177" t="s">
        <v>472</v>
      </c>
      <c r="AQ177" t="str">
        <f t="shared" si="2"/>
        <v/>
      </c>
    </row>
    <row r="178" spans="1:43">
      <c r="A178" s="8">
        <v>46170</v>
      </c>
      <c r="B178">
        <v>3902</v>
      </c>
      <c r="C178">
        <v>-0.41</v>
      </c>
      <c r="D178">
        <v>64650</v>
      </c>
      <c r="E178">
        <v>-0.56999999999999995</v>
      </c>
      <c r="F178" s="69">
        <v>8593</v>
      </c>
      <c r="G178" t="s">
        <v>100</v>
      </c>
      <c r="H178">
        <v>0</v>
      </c>
      <c r="I178" t="s">
        <v>288</v>
      </c>
      <c r="J178" t="s">
        <v>289</v>
      </c>
      <c r="K178" t="s">
        <v>295</v>
      </c>
      <c r="L178" s="36">
        <v>1308.5</v>
      </c>
      <c r="M178">
        <v>-1.5</v>
      </c>
      <c r="N178" s="66">
        <v>-1.1000000000000001E-3</v>
      </c>
      <c r="O178" s="36">
        <v>1310</v>
      </c>
      <c r="P178" s="66">
        <v>-1.1000000000000001E-3</v>
      </c>
      <c r="Q178" s="36">
        <v>1312.5</v>
      </c>
      <c r="R178" s="36">
        <v>1314.5</v>
      </c>
      <c r="S178" s="36">
        <v>1300.5</v>
      </c>
      <c r="T178" s="66">
        <v>-3.0000000000000001E-3</v>
      </c>
      <c r="U178" s="66">
        <v>-2.5999999999999999E-3</v>
      </c>
      <c r="V178" s="66">
        <v>-4.4999999999999997E-3</v>
      </c>
      <c r="W178" s="66">
        <v>6.1000000000000004E-3</v>
      </c>
      <c r="X178" s="1">
        <v>4673600</v>
      </c>
      <c r="Y178" s="1">
        <v>6112022</v>
      </c>
      <c r="Z178" s="1">
        <v>1919454</v>
      </c>
      <c r="AA178" t="s">
        <v>477</v>
      </c>
      <c r="AB178" t="s">
        <v>478</v>
      </c>
      <c r="AC178">
        <v>11.74</v>
      </c>
      <c r="AD178">
        <v>0.94</v>
      </c>
      <c r="AE178">
        <v>3.9</v>
      </c>
      <c r="AF178" t="s">
        <v>230</v>
      </c>
      <c r="AG178" s="1">
        <v>927600</v>
      </c>
      <c r="AH178" s="36">
        <v>1309</v>
      </c>
      <c r="AI178">
        <v>100</v>
      </c>
      <c r="AJ178" s="36">
        <v>1308</v>
      </c>
      <c r="AK178" s="1">
        <v>1600</v>
      </c>
      <c r="AL178" s="2">
        <v>0.64583333333333337</v>
      </c>
      <c r="AM178" s="3">
        <v>46157</v>
      </c>
      <c r="AN178" t="s">
        <v>298</v>
      </c>
      <c r="AO178" t="s">
        <v>472</v>
      </c>
      <c r="AQ178" t="str">
        <f t="shared" si="2"/>
        <v/>
      </c>
    </row>
    <row r="179" spans="1:43">
      <c r="A179" s="8">
        <v>46170</v>
      </c>
      <c r="B179">
        <v>3902</v>
      </c>
      <c r="C179">
        <v>-0.41</v>
      </c>
      <c r="D179">
        <v>64650</v>
      </c>
      <c r="E179">
        <v>-0.56999999999999995</v>
      </c>
      <c r="F179" s="69">
        <v>8604</v>
      </c>
      <c r="G179" t="s">
        <v>101</v>
      </c>
      <c r="H179">
        <v>0</v>
      </c>
      <c r="I179" t="s">
        <v>288</v>
      </c>
      <c r="J179" t="s">
        <v>289</v>
      </c>
      <c r="K179" t="s">
        <v>295</v>
      </c>
      <c r="L179" s="36">
        <v>1250.5</v>
      </c>
      <c r="M179">
        <v>-9.5</v>
      </c>
      <c r="N179" s="66">
        <v>-7.4999999999999997E-3</v>
      </c>
      <c r="O179" s="36">
        <v>1260</v>
      </c>
      <c r="P179" s="66">
        <v>-7.4999999999999997E-3</v>
      </c>
      <c r="Q179" s="36">
        <v>1250</v>
      </c>
      <c r="R179" s="36">
        <v>1256</v>
      </c>
      <c r="S179" s="36">
        <v>1237</v>
      </c>
      <c r="T179" s="66">
        <v>4.0000000000000002E-4</v>
      </c>
      <c r="U179" s="66">
        <v>7.6E-3</v>
      </c>
      <c r="V179" s="66">
        <v>-4.3E-3</v>
      </c>
      <c r="W179" s="66">
        <v>1.09E-2</v>
      </c>
      <c r="X179" s="1">
        <v>11733700</v>
      </c>
      <c r="Y179" s="1">
        <v>14635511</v>
      </c>
      <c r="Z179" s="1">
        <v>3862247</v>
      </c>
      <c r="AA179" t="s">
        <v>479</v>
      </c>
      <c r="AB179" t="s">
        <v>480</v>
      </c>
      <c r="AC179">
        <v>10.06</v>
      </c>
      <c r="AD179">
        <v>0.97</v>
      </c>
      <c r="AE179">
        <v>4.08</v>
      </c>
      <c r="AF179" t="s">
        <v>230</v>
      </c>
      <c r="AG179" s="1">
        <v>714100</v>
      </c>
      <c r="AH179" s="36">
        <v>1253</v>
      </c>
      <c r="AI179" s="1">
        <v>5200</v>
      </c>
      <c r="AJ179" s="36">
        <v>1250</v>
      </c>
      <c r="AK179" s="1">
        <v>3900</v>
      </c>
      <c r="AL179" s="2">
        <v>0.64583333333333337</v>
      </c>
      <c r="AN179" t="s">
        <v>298</v>
      </c>
      <c r="AO179" t="s">
        <v>481</v>
      </c>
      <c r="AQ179" t="str">
        <f t="shared" si="2"/>
        <v/>
      </c>
    </row>
    <row r="180" spans="1:43">
      <c r="A180" s="8">
        <v>46170</v>
      </c>
      <c r="B180">
        <v>3902</v>
      </c>
      <c r="C180">
        <v>-0.41</v>
      </c>
      <c r="D180">
        <v>64650</v>
      </c>
      <c r="E180">
        <v>-0.56999999999999995</v>
      </c>
      <c r="F180" s="69">
        <v>8697</v>
      </c>
      <c r="G180" t="s">
        <v>102</v>
      </c>
      <c r="H180">
        <v>0</v>
      </c>
      <c r="I180" t="s">
        <v>288</v>
      </c>
      <c r="J180" t="s">
        <v>289</v>
      </c>
      <c r="K180" t="s">
        <v>295</v>
      </c>
      <c r="L180" s="36">
        <v>1895.5</v>
      </c>
      <c r="M180">
        <v>-27</v>
      </c>
      <c r="N180" s="66">
        <v>-1.4E-2</v>
      </c>
      <c r="O180" s="36">
        <v>1922.5</v>
      </c>
      <c r="P180" s="66">
        <v>-1.4E-2</v>
      </c>
      <c r="Q180" s="36">
        <v>1923.5</v>
      </c>
      <c r="R180" s="36">
        <v>1944</v>
      </c>
      <c r="S180" s="36">
        <v>1883</v>
      </c>
      <c r="T180" s="66">
        <v>-1.4500000000000001E-2</v>
      </c>
      <c r="U180" s="66">
        <v>-2.0999999999999999E-3</v>
      </c>
      <c r="V180" s="66">
        <v>-2.4899999999999999E-2</v>
      </c>
      <c r="W180" s="66">
        <v>6.6E-3</v>
      </c>
      <c r="X180" s="1">
        <v>4131600</v>
      </c>
      <c r="Y180" s="1">
        <v>7859908</v>
      </c>
      <c r="Z180" s="1">
        <v>1955749</v>
      </c>
      <c r="AA180" t="s">
        <v>482</v>
      </c>
      <c r="AB180" t="s">
        <v>483</v>
      </c>
      <c r="AC180">
        <v>25.13</v>
      </c>
      <c r="AD180">
        <v>5.64</v>
      </c>
      <c r="AE180">
        <v>3.22</v>
      </c>
      <c r="AF180" t="s">
        <v>230</v>
      </c>
      <c r="AG180" s="1">
        <v>94500</v>
      </c>
      <c r="AH180" s="36">
        <v>1896.5</v>
      </c>
      <c r="AI180">
        <v>300</v>
      </c>
      <c r="AJ180" s="36">
        <v>1895.5</v>
      </c>
      <c r="AK180" s="1">
        <v>32800</v>
      </c>
      <c r="AL180" s="2">
        <v>0.64583333333333337</v>
      </c>
      <c r="AM180" s="3">
        <v>46140</v>
      </c>
      <c r="AN180" t="s">
        <v>298</v>
      </c>
      <c r="AO180" t="s">
        <v>472</v>
      </c>
      <c r="AQ180" t="str">
        <f t="shared" si="2"/>
        <v/>
      </c>
    </row>
    <row r="181" spans="1:43">
      <c r="A181" s="8">
        <v>46170</v>
      </c>
      <c r="B181">
        <v>3902</v>
      </c>
      <c r="C181">
        <v>-0.41</v>
      </c>
      <c r="D181">
        <v>64650</v>
      </c>
      <c r="E181">
        <v>-0.56999999999999995</v>
      </c>
      <c r="F181" s="69">
        <v>8830</v>
      </c>
      <c r="G181" t="s">
        <v>103</v>
      </c>
      <c r="H181">
        <v>0</v>
      </c>
      <c r="I181" t="s">
        <v>288</v>
      </c>
      <c r="J181" t="s">
        <v>289</v>
      </c>
      <c r="K181" t="s">
        <v>290</v>
      </c>
      <c r="L181" s="36">
        <v>3652</v>
      </c>
      <c r="M181">
        <v>-61</v>
      </c>
      <c r="N181" s="66">
        <v>-1.6400000000000001E-2</v>
      </c>
      <c r="O181" s="36">
        <v>3713</v>
      </c>
      <c r="P181" s="66">
        <v>-1.6400000000000001E-2</v>
      </c>
      <c r="Q181" s="36">
        <v>3729</v>
      </c>
      <c r="R181" s="36">
        <v>3733</v>
      </c>
      <c r="S181" s="36">
        <v>3627</v>
      </c>
      <c r="T181" s="66">
        <v>-2.06E-2</v>
      </c>
      <c r="U181" s="66">
        <v>5.0000000000000001E-4</v>
      </c>
      <c r="V181" s="66">
        <v>-2.1600000000000001E-2</v>
      </c>
      <c r="W181" s="66">
        <v>6.7999999999999996E-3</v>
      </c>
      <c r="X181" s="1">
        <v>3649300</v>
      </c>
      <c r="Y181" s="1">
        <v>13362802</v>
      </c>
      <c r="Z181" s="1">
        <v>3418272</v>
      </c>
      <c r="AA181" t="s">
        <v>484</v>
      </c>
      <c r="AB181" t="s">
        <v>485</v>
      </c>
      <c r="AC181">
        <v>15.12</v>
      </c>
      <c r="AD181">
        <v>1.36</v>
      </c>
      <c r="AE181">
        <v>1.42</v>
      </c>
      <c r="AF181" t="s">
        <v>230</v>
      </c>
      <c r="AG181" s="1">
        <v>62400</v>
      </c>
      <c r="AH181" s="36">
        <v>3654</v>
      </c>
      <c r="AI181" s="1">
        <v>11300</v>
      </c>
      <c r="AJ181" s="36">
        <v>3650</v>
      </c>
      <c r="AK181">
        <v>200</v>
      </c>
      <c r="AL181" s="2">
        <v>0.64583333333333337</v>
      </c>
      <c r="AM181" s="3">
        <v>46155</v>
      </c>
      <c r="AN181" t="s">
        <v>298</v>
      </c>
      <c r="AO181" t="s">
        <v>332</v>
      </c>
      <c r="AQ181" t="str">
        <f t="shared" si="2"/>
        <v/>
      </c>
    </row>
    <row r="182" spans="1:43">
      <c r="A182" s="8">
        <v>46170</v>
      </c>
      <c r="B182">
        <v>3902</v>
      </c>
      <c r="C182">
        <v>-0.41</v>
      </c>
      <c r="D182">
        <v>64650</v>
      </c>
      <c r="E182">
        <v>-0.56999999999999995</v>
      </c>
      <c r="F182" s="69">
        <v>9020</v>
      </c>
      <c r="G182" t="s">
        <v>104</v>
      </c>
      <c r="H182">
        <v>0</v>
      </c>
      <c r="I182" t="s">
        <v>288</v>
      </c>
      <c r="J182" t="s">
        <v>289</v>
      </c>
      <c r="K182" t="s">
        <v>295</v>
      </c>
      <c r="L182" s="36">
        <v>3444</v>
      </c>
      <c r="M182">
        <v>-84</v>
      </c>
      <c r="N182" s="66">
        <v>-2.3800000000000002E-2</v>
      </c>
      <c r="O182" s="36">
        <v>3528</v>
      </c>
      <c r="P182" s="66">
        <v>-2.3800000000000002E-2</v>
      </c>
      <c r="Q182" s="36">
        <v>3516</v>
      </c>
      <c r="R182" s="36">
        <v>3531</v>
      </c>
      <c r="S182" s="36">
        <v>3444</v>
      </c>
      <c r="T182" s="66">
        <v>-2.0400000000000001E-2</v>
      </c>
      <c r="U182" s="66">
        <v>-1.17E-2</v>
      </c>
      <c r="V182" s="66">
        <v>-2.46E-2</v>
      </c>
      <c r="W182" s="66">
        <v>0</v>
      </c>
      <c r="X182" s="1">
        <v>4076100</v>
      </c>
      <c r="Y182" s="1">
        <v>14146137</v>
      </c>
      <c r="Z182" s="1">
        <v>3906915</v>
      </c>
      <c r="AA182" t="s">
        <v>486</v>
      </c>
      <c r="AB182" t="s">
        <v>487</v>
      </c>
      <c r="AC182">
        <v>15.25</v>
      </c>
      <c r="AD182">
        <v>1.27</v>
      </c>
      <c r="AE182">
        <v>2.44</v>
      </c>
      <c r="AF182" t="s">
        <v>230</v>
      </c>
      <c r="AG182" s="1">
        <v>77400</v>
      </c>
      <c r="AH182" s="36">
        <v>3448</v>
      </c>
      <c r="AI182">
        <v>100</v>
      </c>
      <c r="AJ182" s="36">
        <v>3443</v>
      </c>
      <c r="AK182" s="1">
        <v>2000</v>
      </c>
      <c r="AL182" s="2">
        <v>0.64583333333333337</v>
      </c>
      <c r="AM182" s="3">
        <v>46142</v>
      </c>
      <c r="AN182" t="s">
        <v>298</v>
      </c>
      <c r="AO182" t="s">
        <v>488</v>
      </c>
      <c r="AQ182" t="str">
        <f t="shared" si="2"/>
        <v/>
      </c>
    </row>
    <row r="183" spans="1:43">
      <c r="A183" s="8">
        <v>46170</v>
      </c>
      <c r="B183">
        <v>3902</v>
      </c>
      <c r="C183">
        <v>-0.41</v>
      </c>
      <c r="D183">
        <v>64650</v>
      </c>
      <c r="E183">
        <v>-0.56999999999999995</v>
      </c>
      <c r="F183" s="69">
        <v>9024</v>
      </c>
      <c r="G183" t="s">
        <v>105</v>
      </c>
      <c r="H183">
        <v>0</v>
      </c>
      <c r="I183" t="s">
        <v>288</v>
      </c>
      <c r="J183" t="s">
        <v>289</v>
      </c>
      <c r="K183" t="s">
        <v>295</v>
      </c>
      <c r="L183" s="36">
        <v>2831</v>
      </c>
      <c r="M183">
        <v>-46</v>
      </c>
      <c r="N183" s="66">
        <v>-1.6E-2</v>
      </c>
      <c r="O183" s="36">
        <v>2877</v>
      </c>
      <c r="P183" s="66">
        <v>-1.5900000000000001E-2</v>
      </c>
      <c r="Q183" s="36">
        <v>2910</v>
      </c>
      <c r="R183" s="36">
        <v>2918</v>
      </c>
      <c r="S183" s="36">
        <v>2798.5</v>
      </c>
      <c r="T183" s="66">
        <v>-2.7099999999999999E-2</v>
      </c>
      <c r="U183" s="66">
        <v>2.9999999999999997E-4</v>
      </c>
      <c r="V183" s="66">
        <v>-2.98E-2</v>
      </c>
      <c r="W183" s="66">
        <v>1.1599999999999999E-2</v>
      </c>
      <c r="X183" s="1">
        <v>2616200</v>
      </c>
      <c r="Y183" s="1">
        <v>7424589</v>
      </c>
      <c r="Z183" s="1">
        <v>865650</v>
      </c>
      <c r="AA183" t="s">
        <v>489</v>
      </c>
      <c r="AB183" t="s">
        <v>527</v>
      </c>
      <c r="AC183">
        <v>26.65</v>
      </c>
      <c r="AD183">
        <v>1.26</v>
      </c>
      <c r="AE183">
        <v>1.48</v>
      </c>
      <c r="AF183" t="s">
        <v>230</v>
      </c>
      <c r="AG183" s="1">
        <v>88100</v>
      </c>
      <c r="AH183" s="36">
        <v>2831.5</v>
      </c>
      <c r="AI183">
        <v>100</v>
      </c>
      <c r="AJ183" s="36">
        <v>2830</v>
      </c>
      <c r="AK183">
        <v>100</v>
      </c>
      <c r="AL183" s="2">
        <v>0.64583333333333337</v>
      </c>
      <c r="AM183" s="3">
        <v>46156</v>
      </c>
      <c r="AN183" t="s">
        <v>298</v>
      </c>
      <c r="AO183" t="s">
        <v>488</v>
      </c>
      <c r="AQ183" t="str">
        <f t="shared" si="2"/>
        <v/>
      </c>
    </row>
    <row r="184" spans="1:43">
      <c r="A184" s="8">
        <v>46170</v>
      </c>
      <c r="B184">
        <v>3902</v>
      </c>
      <c r="C184">
        <v>-0.41</v>
      </c>
      <c r="D184">
        <v>64650</v>
      </c>
      <c r="E184">
        <v>-0.56999999999999995</v>
      </c>
      <c r="F184" s="69">
        <v>9069</v>
      </c>
      <c r="G184" t="s">
        <v>106</v>
      </c>
      <c r="H184">
        <v>0</v>
      </c>
      <c r="I184" t="s">
        <v>288</v>
      </c>
      <c r="J184" t="s">
        <v>289</v>
      </c>
      <c r="K184" t="s">
        <v>290</v>
      </c>
      <c r="L184" s="36">
        <v>1919.5</v>
      </c>
      <c r="M184">
        <v>1.5</v>
      </c>
      <c r="N184" s="66">
        <v>8.0000000000000004E-4</v>
      </c>
      <c r="O184" s="36">
        <v>1918</v>
      </c>
      <c r="P184" s="66">
        <v>6.9999999999999999E-4</v>
      </c>
      <c r="Q184" s="36">
        <v>1932</v>
      </c>
      <c r="R184" s="36">
        <v>1939</v>
      </c>
      <c r="S184" s="36">
        <v>1892.5</v>
      </c>
      <c r="T184" s="66">
        <v>-6.4000000000000003E-3</v>
      </c>
      <c r="U184" s="66">
        <v>4.4000000000000003E-3</v>
      </c>
      <c r="V184" s="66">
        <v>-0.01</v>
      </c>
      <c r="W184" s="66">
        <v>1.4200000000000001E-2</v>
      </c>
      <c r="X184" s="1">
        <v>483000</v>
      </c>
      <c r="Y184" s="1">
        <v>924588</v>
      </c>
      <c r="Z184" s="1">
        <v>337241</v>
      </c>
      <c r="AA184" t="s">
        <v>491</v>
      </c>
      <c r="AB184" t="s">
        <v>492</v>
      </c>
      <c r="AC184">
        <v>13.73</v>
      </c>
      <c r="AD184">
        <v>1.41</v>
      </c>
      <c r="AE184">
        <v>2.92</v>
      </c>
      <c r="AF184" t="s">
        <v>230</v>
      </c>
      <c r="AG184" s="1">
        <v>28300</v>
      </c>
      <c r="AH184" s="36">
        <v>1920</v>
      </c>
      <c r="AI184">
        <v>100</v>
      </c>
      <c r="AJ184" s="36">
        <v>1911.5</v>
      </c>
      <c r="AK184" s="1">
        <v>2900</v>
      </c>
      <c r="AL184" s="2">
        <v>0.64583333333333337</v>
      </c>
      <c r="AM184" s="3">
        <v>46155</v>
      </c>
      <c r="AN184" t="s">
        <v>298</v>
      </c>
      <c r="AO184" t="s">
        <v>488</v>
      </c>
      <c r="AQ184" t="str">
        <f t="shared" si="2"/>
        <v/>
      </c>
    </row>
    <row r="185" spans="1:43">
      <c r="A185" s="8">
        <v>46170</v>
      </c>
      <c r="B185">
        <v>3902</v>
      </c>
      <c r="C185">
        <v>-0.41</v>
      </c>
      <c r="D185">
        <v>64650</v>
      </c>
      <c r="E185">
        <v>-0.56999999999999995</v>
      </c>
      <c r="F185" s="69">
        <v>9227</v>
      </c>
      <c r="G185" t="s">
        <v>107</v>
      </c>
      <c r="H185">
        <v>0</v>
      </c>
      <c r="I185" t="s">
        <v>347</v>
      </c>
      <c r="J185" t="s">
        <v>289</v>
      </c>
      <c r="K185" t="s">
        <v>290</v>
      </c>
      <c r="L185" s="36">
        <v>1120</v>
      </c>
      <c r="M185">
        <v>-89</v>
      </c>
      <c r="N185" s="66">
        <v>-7.3599999999999999E-2</v>
      </c>
      <c r="O185" s="36">
        <v>1209</v>
      </c>
      <c r="P185" s="66">
        <v>-7.3599999999999999E-2</v>
      </c>
      <c r="Q185" s="36">
        <v>1149</v>
      </c>
      <c r="R185" s="36">
        <v>1268</v>
      </c>
      <c r="S185" s="36">
        <v>1087</v>
      </c>
      <c r="T185" s="66">
        <v>-2.52E-2</v>
      </c>
      <c r="U185" s="66">
        <v>-5.0799999999999998E-2</v>
      </c>
      <c r="V185" s="66">
        <v>-0.1167</v>
      </c>
      <c r="W185" s="66">
        <v>3.0300000000000001E-2</v>
      </c>
      <c r="X185" s="1">
        <v>1982000</v>
      </c>
      <c r="Y185" s="1">
        <v>2303603</v>
      </c>
      <c r="Z185" s="1">
        <v>17813</v>
      </c>
      <c r="AA185" t="s">
        <v>493</v>
      </c>
      <c r="AB185" t="s">
        <v>494</v>
      </c>
      <c r="AC185">
        <v>0</v>
      </c>
      <c r="AD185">
        <v>36.85</v>
      </c>
      <c r="AE185">
        <v>0</v>
      </c>
      <c r="AF185">
        <v>3.3</v>
      </c>
      <c r="AG185" s="1">
        <v>9200</v>
      </c>
      <c r="AH185" s="36">
        <v>1120</v>
      </c>
      <c r="AI185">
        <v>400</v>
      </c>
      <c r="AJ185" s="36">
        <v>1115</v>
      </c>
      <c r="AK185">
        <v>200</v>
      </c>
      <c r="AL185" s="2">
        <v>0.64583333333333337</v>
      </c>
      <c r="AM185" s="3">
        <v>46154</v>
      </c>
      <c r="AN185" t="s">
        <v>350</v>
      </c>
      <c r="AO185" t="s">
        <v>313</v>
      </c>
      <c r="AQ185" t="str">
        <f t="shared" si="2"/>
        <v/>
      </c>
    </row>
    <row r="186" spans="1:43">
      <c r="A186" s="8">
        <v>46170</v>
      </c>
      <c r="B186">
        <v>3902</v>
      </c>
      <c r="C186">
        <v>-0.41</v>
      </c>
      <c r="D186">
        <v>64650</v>
      </c>
      <c r="E186">
        <v>-0.56999999999999995</v>
      </c>
      <c r="F186" s="69">
        <v>9303</v>
      </c>
      <c r="G186" t="s">
        <v>108</v>
      </c>
      <c r="H186">
        <v>0</v>
      </c>
      <c r="I186" t="s">
        <v>288</v>
      </c>
      <c r="J186" t="s">
        <v>289</v>
      </c>
      <c r="K186" t="s">
        <v>295</v>
      </c>
      <c r="L186" s="36">
        <v>3905</v>
      </c>
      <c r="M186">
        <v>-50</v>
      </c>
      <c r="N186" s="66">
        <v>-1.26E-2</v>
      </c>
      <c r="O186" s="36">
        <v>3955</v>
      </c>
      <c r="P186" s="66">
        <v>-1.26E-2</v>
      </c>
      <c r="Q186" s="36">
        <v>3975</v>
      </c>
      <c r="R186" s="36">
        <v>3980</v>
      </c>
      <c r="S186" s="36">
        <v>3895</v>
      </c>
      <c r="T186" s="66">
        <v>-1.7600000000000001E-2</v>
      </c>
      <c r="U186" s="66">
        <v>-2.5000000000000001E-3</v>
      </c>
      <c r="V186" s="66">
        <v>-1.8800000000000001E-2</v>
      </c>
      <c r="W186" s="66">
        <v>2.5000000000000001E-3</v>
      </c>
      <c r="X186" s="1">
        <v>132000</v>
      </c>
      <c r="Y186" s="1">
        <v>517237</v>
      </c>
      <c r="Z186" s="1">
        <v>299178</v>
      </c>
      <c r="AA186" t="s">
        <v>495</v>
      </c>
      <c r="AB186" t="s">
        <v>496</v>
      </c>
      <c r="AC186">
        <v>17.3</v>
      </c>
      <c r="AD186">
        <v>0.94</v>
      </c>
      <c r="AE186">
        <v>2.64</v>
      </c>
      <c r="AF186" t="s">
        <v>230</v>
      </c>
      <c r="AG186" s="1">
        <v>29700</v>
      </c>
      <c r="AH186" s="36">
        <v>3915</v>
      </c>
      <c r="AI186">
        <v>100</v>
      </c>
      <c r="AJ186" s="36">
        <v>3900</v>
      </c>
      <c r="AK186">
        <v>800</v>
      </c>
      <c r="AL186" s="2">
        <v>0.64583333333333337</v>
      </c>
      <c r="AM186" s="3">
        <v>46154</v>
      </c>
      <c r="AN186" t="s">
        <v>298</v>
      </c>
      <c r="AO186" t="s">
        <v>497</v>
      </c>
      <c r="AQ186" t="str">
        <f t="shared" si="2"/>
        <v/>
      </c>
    </row>
    <row r="187" spans="1:43">
      <c r="A187" s="8">
        <v>46170</v>
      </c>
      <c r="B187">
        <v>3902</v>
      </c>
      <c r="C187">
        <v>-0.41</v>
      </c>
      <c r="D187">
        <v>64650</v>
      </c>
      <c r="E187">
        <v>-0.56999999999999995</v>
      </c>
      <c r="F187" s="69">
        <v>9308</v>
      </c>
      <c r="G187" t="s">
        <v>109</v>
      </c>
      <c r="H187">
        <v>0</v>
      </c>
      <c r="I187" t="s">
        <v>314</v>
      </c>
      <c r="J187" t="s">
        <v>289</v>
      </c>
      <c r="K187" t="s">
        <v>290</v>
      </c>
      <c r="L187" s="36">
        <v>1583</v>
      </c>
      <c r="M187">
        <v>30</v>
      </c>
      <c r="N187" s="66">
        <v>1.9300000000000001E-2</v>
      </c>
      <c r="O187" s="36">
        <v>1553</v>
      </c>
      <c r="P187" s="66">
        <v>1.9300000000000001E-2</v>
      </c>
      <c r="Q187" s="36">
        <v>1553</v>
      </c>
      <c r="R187" s="36">
        <v>1588</v>
      </c>
      <c r="S187" s="36">
        <v>1523</v>
      </c>
      <c r="T187" s="66">
        <v>1.9300000000000001E-2</v>
      </c>
      <c r="U187" s="66">
        <v>5.0000000000000001E-3</v>
      </c>
      <c r="V187" s="66">
        <v>-3.0999999999999999E-3</v>
      </c>
      <c r="W187" s="66">
        <v>3.9300000000000002E-2</v>
      </c>
      <c r="X187" s="1">
        <v>125500</v>
      </c>
      <c r="Y187" s="1">
        <v>197609</v>
      </c>
      <c r="Z187" s="1">
        <v>41273</v>
      </c>
      <c r="AA187" t="s">
        <v>498</v>
      </c>
      <c r="AB187" t="s">
        <v>499</v>
      </c>
      <c r="AC187">
        <v>13.68</v>
      </c>
      <c r="AD187">
        <v>1.06</v>
      </c>
      <c r="AE187">
        <v>2.19</v>
      </c>
      <c r="AF187" t="s">
        <v>230</v>
      </c>
      <c r="AG187" s="1">
        <v>2300</v>
      </c>
      <c r="AH187" s="36">
        <v>1583</v>
      </c>
      <c r="AI187">
        <v>900</v>
      </c>
      <c r="AJ187" s="36">
        <v>1536</v>
      </c>
      <c r="AK187">
        <v>300</v>
      </c>
      <c r="AL187" s="2">
        <v>0.64583333333333337</v>
      </c>
      <c r="AM187" s="3">
        <v>46155</v>
      </c>
      <c r="AN187" t="s">
        <v>298</v>
      </c>
      <c r="AO187" t="s">
        <v>500</v>
      </c>
      <c r="AQ187" t="str">
        <f t="shared" si="2"/>
        <v/>
      </c>
    </row>
    <row r="188" spans="1:43">
      <c r="A188" s="8">
        <v>46170</v>
      </c>
      <c r="B188">
        <v>3902</v>
      </c>
      <c r="C188">
        <v>-0.41</v>
      </c>
      <c r="D188">
        <v>64650</v>
      </c>
      <c r="E188">
        <v>-0.56999999999999995</v>
      </c>
      <c r="F188" s="69">
        <v>9348</v>
      </c>
      <c r="G188" t="s">
        <v>110</v>
      </c>
      <c r="H188">
        <v>0</v>
      </c>
      <c r="I188" t="s">
        <v>347</v>
      </c>
      <c r="J188" t="s">
        <v>323</v>
      </c>
      <c r="K188" t="s">
        <v>290</v>
      </c>
      <c r="L188">
        <v>699</v>
      </c>
      <c r="M188">
        <v>99</v>
      </c>
      <c r="N188" s="66">
        <v>0.16500000000000001</v>
      </c>
      <c r="O188">
        <v>600</v>
      </c>
      <c r="P188" s="66">
        <v>0.16500000000000001</v>
      </c>
      <c r="Q188">
        <v>610</v>
      </c>
      <c r="R188">
        <v>700</v>
      </c>
      <c r="S188">
        <v>600</v>
      </c>
      <c r="T188" s="66">
        <v>0.1459</v>
      </c>
      <c r="U188" s="66">
        <v>-1.4E-3</v>
      </c>
      <c r="V188" s="66">
        <v>-1.4E-3</v>
      </c>
      <c r="W188" s="66">
        <v>0.16500000000000001</v>
      </c>
      <c r="X188" s="1">
        <v>13839800</v>
      </c>
      <c r="Y188" s="1">
        <v>9393555</v>
      </c>
      <c r="Z188" s="1">
        <v>102200</v>
      </c>
      <c r="AA188" t="s">
        <v>528</v>
      </c>
      <c r="AB188" t="s">
        <v>502</v>
      </c>
      <c r="AC188">
        <v>0</v>
      </c>
      <c r="AD188">
        <v>6.78</v>
      </c>
      <c r="AE188">
        <v>0</v>
      </c>
      <c r="AF188">
        <v>2.4</v>
      </c>
      <c r="AG188">
        <v>0</v>
      </c>
      <c r="AH188">
        <v>699</v>
      </c>
      <c r="AI188" s="1">
        <v>7200</v>
      </c>
      <c r="AJ188">
        <v>698</v>
      </c>
      <c r="AK188" s="1">
        <v>1300</v>
      </c>
      <c r="AL188" s="2">
        <v>0.64583333333333337</v>
      </c>
      <c r="AM188" s="3">
        <v>46157</v>
      </c>
      <c r="AN188" t="s">
        <v>298</v>
      </c>
      <c r="AO188" t="s">
        <v>313</v>
      </c>
      <c r="AQ188" t="str">
        <f t="shared" si="2"/>
        <v/>
      </c>
    </row>
    <row r="189" spans="1:43">
      <c r="A189" s="8">
        <v>46170</v>
      </c>
      <c r="B189">
        <v>3902</v>
      </c>
      <c r="C189">
        <v>-0.41</v>
      </c>
      <c r="D189">
        <v>64650</v>
      </c>
      <c r="E189">
        <v>-0.56999999999999995</v>
      </c>
      <c r="F189" s="69">
        <v>9432</v>
      </c>
      <c r="G189" t="s">
        <v>111</v>
      </c>
      <c r="H189">
        <v>0</v>
      </c>
      <c r="I189" t="s">
        <v>288</v>
      </c>
      <c r="J189" t="s">
        <v>289</v>
      </c>
      <c r="K189" t="s">
        <v>295</v>
      </c>
      <c r="L189">
        <v>150.1</v>
      </c>
      <c r="M189">
        <v>-0.9</v>
      </c>
      <c r="N189" s="66">
        <v>-6.0000000000000001E-3</v>
      </c>
      <c r="O189">
        <v>151</v>
      </c>
      <c r="P189" s="66">
        <v>-5.8999999999999999E-3</v>
      </c>
      <c r="Q189">
        <v>150.5</v>
      </c>
      <c r="R189">
        <v>151.1</v>
      </c>
      <c r="S189">
        <v>149.69999999999999</v>
      </c>
      <c r="T189" s="66">
        <v>-2.5999999999999999E-3</v>
      </c>
      <c r="U189" s="66">
        <v>2E-3</v>
      </c>
      <c r="V189" s="66">
        <v>-6.6E-3</v>
      </c>
      <c r="W189" s="66">
        <v>2.5999999999999999E-3</v>
      </c>
      <c r="X189" s="1">
        <v>250298400</v>
      </c>
      <c r="Y189" s="1">
        <v>37605880</v>
      </c>
      <c r="Z189" s="1">
        <v>13591602</v>
      </c>
      <c r="AA189" t="s">
        <v>503</v>
      </c>
      <c r="AB189" t="s">
        <v>504</v>
      </c>
      <c r="AC189">
        <v>12.5</v>
      </c>
      <c r="AD189">
        <v>1.25</v>
      </c>
      <c r="AE189">
        <v>3.6</v>
      </c>
      <c r="AF189" t="s">
        <v>230</v>
      </c>
      <c r="AG189" s="1">
        <v>2236800</v>
      </c>
      <c r="AH189">
        <v>150.19999999999999</v>
      </c>
      <c r="AI189" s="1">
        <v>10700</v>
      </c>
      <c r="AJ189">
        <v>150.1</v>
      </c>
      <c r="AK189" s="1">
        <v>114700</v>
      </c>
      <c r="AL189" s="2">
        <v>0.64583333333333337</v>
      </c>
      <c r="AM189" s="3">
        <v>46150</v>
      </c>
      <c r="AN189" t="s">
        <v>298</v>
      </c>
      <c r="AO189" t="s">
        <v>351</v>
      </c>
      <c r="AQ189" t="str">
        <f t="shared" si="2"/>
        <v/>
      </c>
    </row>
    <row r="190" spans="1:43">
      <c r="A190" s="8">
        <v>46170</v>
      </c>
      <c r="B190">
        <v>3902</v>
      </c>
      <c r="C190">
        <v>-0.41</v>
      </c>
      <c r="D190">
        <v>64650</v>
      </c>
      <c r="E190">
        <v>-0.56999999999999995</v>
      </c>
      <c r="F190" s="69">
        <v>9449</v>
      </c>
      <c r="G190" t="s">
        <v>112</v>
      </c>
      <c r="H190">
        <v>0</v>
      </c>
      <c r="I190" t="s">
        <v>288</v>
      </c>
      <c r="J190" t="s">
        <v>289</v>
      </c>
      <c r="K190" t="s">
        <v>295</v>
      </c>
      <c r="L190" s="36">
        <v>3283</v>
      </c>
      <c r="M190">
        <v>-47</v>
      </c>
      <c r="N190" s="66">
        <v>-1.41E-2</v>
      </c>
      <c r="O190" s="36">
        <v>3330</v>
      </c>
      <c r="P190" s="66">
        <v>-1.41E-2</v>
      </c>
      <c r="Q190" s="36">
        <v>3300</v>
      </c>
      <c r="R190" s="36">
        <v>3311</v>
      </c>
      <c r="S190" s="36">
        <v>3242</v>
      </c>
      <c r="T190" s="66">
        <v>-5.1000000000000004E-3</v>
      </c>
      <c r="U190" s="66">
        <v>5.4999999999999997E-3</v>
      </c>
      <c r="V190" s="66">
        <v>-8.3999999999999995E-3</v>
      </c>
      <c r="W190" s="66">
        <v>1.26E-2</v>
      </c>
      <c r="X190" s="1">
        <v>310600</v>
      </c>
      <c r="Y190" s="1">
        <v>1018643</v>
      </c>
      <c r="Z190" s="1">
        <v>352427</v>
      </c>
      <c r="AA190" t="s">
        <v>505</v>
      </c>
      <c r="AB190" t="s">
        <v>506</v>
      </c>
      <c r="AC190">
        <v>14.11</v>
      </c>
      <c r="AD190">
        <v>2.95</v>
      </c>
      <c r="AE190">
        <v>2.38</v>
      </c>
      <c r="AF190" t="s">
        <v>230</v>
      </c>
      <c r="AG190">
        <v>200</v>
      </c>
      <c r="AH190" s="36">
        <v>3293</v>
      </c>
      <c r="AI190">
        <v>100</v>
      </c>
      <c r="AJ190" s="36">
        <v>3282</v>
      </c>
      <c r="AK190">
        <v>500</v>
      </c>
      <c r="AL190" s="2">
        <v>0.64583333333333337</v>
      </c>
      <c r="AM190" s="3">
        <v>46157</v>
      </c>
      <c r="AN190" t="s">
        <v>293</v>
      </c>
      <c r="AO190" t="s">
        <v>351</v>
      </c>
      <c r="AQ190" t="str">
        <f t="shared" si="2"/>
        <v/>
      </c>
    </row>
    <row r="191" spans="1:43">
      <c r="A191" s="8">
        <v>46170</v>
      </c>
      <c r="B191">
        <v>3902</v>
      </c>
      <c r="C191">
        <v>-0.41</v>
      </c>
      <c r="D191">
        <v>64650</v>
      </c>
      <c r="E191">
        <v>-0.56999999999999995</v>
      </c>
      <c r="F191" s="69">
        <v>9501</v>
      </c>
      <c r="G191" t="s">
        <v>113</v>
      </c>
      <c r="H191">
        <v>0</v>
      </c>
      <c r="I191" t="s">
        <v>288</v>
      </c>
      <c r="J191" t="s">
        <v>289</v>
      </c>
      <c r="K191" t="s">
        <v>290</v>
      </c>
      <c r="L191">
        <v>557.29999999999995</v>
      </c>
      <c r="M191">
        <v>-15</v>
      </c>
      <c r="N191" s="66">
        <v>-2.6200000000000001E-2</v>
      </c>
      <c r="O191">
        <v>572.29999999999995</v>
      </c>
      <c r="P191" s="66">
        <v>-2.6200000000000001E-2</v>
      </c>
      <c r="Q191">
        <v>568</v>
      </c>
      <c r="R191">
        <v>570.5</v>
      </c>
      <c r="S191">
        <v>551.5</v>
      </c>
      <c r="T191" s="66">
        <v>-1.8800000000000001E-2</v>
      </c>
      <c r="U191" s="66">
        <v>-3.0000000000000001E-3</v>
      </c>
      <c r="V191" s="66">
        <v>-2.3099999999999999E-2</v>
      </c>
      <c r="W191" s="66">
        <v>1.0500000000000001E-2</v>
      </c>
      <c r="X191" s="1">
        <v>25852800</v>
      </c>
      <c r="Y191" s="1">
        <v>14444812</v>
      </c>
      <c r="Z191" s="1">
        <v>895590</v>
      </c>
      <c r="AA191" t="s">
        <v>507</v>
      </c>
      <c r="AB191" t="s">
        <v>508</v>
      </c>
      <c r="AC191">
        <v>4.05</v>
      </c>
      <c r="AD191">
        <v>0.37</v>
      </c>
      <c r="AE191">
        <v>0</v>
      </c>
      <c r="AF191" t="s">
        <v>230</v>
      </c>
      <c r="AG191" s="1">
        <v>1046200</v>
      </c>
      <c r="AH191">
        <v>557.4</v>
      </c>
      <c r="AI191" s="1">
        <v>90800</v>
      </c>
      <c r="AJ191">
        <v>557</v>
      </c>
      <c r="AK191" s="1">
        <v>2300</v>
      </c>
      <c r="AL191" s="2">
        <v>0.64583333333333337</v>
      </c>
      <c r="AM191" s="3">
        <v>46142</v>
      </c>
      <c r="AN191" t="s">
        <v>298</v>
      </c>
      <c r="AO191" t="s">
        <v>509</v>
      </c>
      <c r="AQ191" t="str">
        <f t="shared" si="2"/>
        <v/>
      </c>
    </row>
    <row r="192" spans="1:43">
      <c r="A192" s="8">
        <v>46170</v>
      </c>
      <c r="B192">
        <v>3902</v>
      </c>
      <c r="C192">
        <v>-0.41</v>
      </c>
      <c r="D192">
        <v>64650</v>
      </c>
      <c r="E192">
        <v>-0.56999999999999995</v>
      </c>
      <c r="F192" s="69">
        <v>9531</v>
      </c>
      <c r="G192" t="s">
        <v>114</v>
      </c>
      <c r="H192">
        <v>0</v>
      </c>
      <c r="I192" t="s">
        <v>288</v>
      </c>
      <c r="J192" t="s">
        <v>289</v>
      </c>
      <c r="K192" t="s">
        <v>290</v>
      </c>
      <c r="L192" s="36">
        <v>6294</v>
      </c>
      <c r="M192">
        <v>-177</v>
      </c>
      <c r="N192" s="66">
        <v>-2.7400000000000001E-2</v>
      </c>
      <c r="O192" s="36">
        <v>6471</v>
      </c>
      <c r="P192" s="66">
        <v>-2.7300000000000001E-2</v>
      </c>
      <c r="Q192" s="36">
        <v>6428</v>
      </c>
      <c r="R192" s="36">
        <v>6481</v>
      </c>
      <c r="S192" s="36">
        <v>6258</v>
      </c>
      <c r="T192" s="66">
        <v>-2.0799999999999999E-2</v>
      </c>
      <c r="U192" s="66">
        <v>4.3E-3</v>
      </c>
      <c r="V192" s="66">
        <v>-2.8799999999999999E-2</v>
      </c>
      <c r="W192" s="66">
        <v>5.7000000000000002E-3</v>
      </c>
      <c r="X192" s="1">
        <v>5312400</v>
      </c>
      <c r="Y192" s="1">
        <v>33471434</v>
      </c>
      <c r="Z192" s="1">
        <v>2108233</v>
      </c>
      <c r="AA192" t="s">
        <v>510</v>
      </c>
      <c r="AB192" t="s">
        <v>511</v>
      </c>
      <c r="AC192">
        <v>15.31</v>
      </c>
      <c r="AD192">
        <v>1.22</v>
      </c>
      <c r="AE192">
        <v>1.91</v>
      </c>
      <c r="AF192" t="s">
        <v>230</v>
      </c>
      <c r="AG192" s="1">
        <v>24000</v>
      </c>
      <c r="AH192" s="36">
        <v>6295</v>
      </c>
      <c r="AI192">
        <v>100</v>
      </c>
      <c r="AJ192" s="36">
        <v>6282</v>
      </c>
      <c r="AK192">
        <v>100</v>
      </c>
      <c r="AL192" s="2">
        <v>0.64583333333333337</v>
      </c>
      <c r="AM192" s="3">
        <v>46140</v>
      </c>
      <c r="AN192" t="s">
        <v>298</v>
      </c>
      <c r="AO192" t="s">
        <v>509</v>
      </c>
      <c r="AQ192" t="str">
        <f t="shared" si="2"/>
        <v/>
      </c>
    </row>
    <row r="193" spans="1:43">
      <c r="A193" s="8">
        <v>46170</v>
      </c>
      <c r="B193">
        <v>3902</v>
      </c>
      <c r="C193">
        <v>-0.41</v>
      </c>
      <c r="D193">
        <v>64650</v>
      </c>
      <c r="E193">
        <v>-0.56999999999999995</v>
      </c>
      <c r="F193" s="69">
        <v>9882</v>
      </c>
      <c r="G193" t="s">
        <v>115</v>
      </c>
      <c r="H193">
        <v>0</v>
      </c>
      <c r="I193" t="s">
        <v>288</v>
      </c>
      <c r="J193" t="s">
        <v>289</v>
      </c>
      <c r="K193" t="s">
        <v>290</v>
      </c>
      <c r="L193" s="36">
        <v>1627</v>
      </c>
      <c r="M193">
        <v>2</v>
      </c>
      <c r="N193" s="66">
        <v>1.1999999999999999E-3</v>
      </c>
      <c r="O193" s="36">
        <v>1625</v>
      </c>
      <c r="P193" s="66">
        <v>1.1999999999999999E-3</v>
      </c>
      <c r="Q193" s="36">
        <v>1628</v>
      </c>
      <c r="R193" s="36">
        <v>1637</v>
      </c>
      <c r="S193" s="36">
        <v>1622</v>
      </c>
      <c r="T193" s="66">
        <v>-5.9999999999999995E-4</v>
      </c>
      <c r="U193" s="66">
        <v>2.3999999999999998E-3</v>
      </c>
      <c r="V193" s="66">
        <v>-6.1000000000000004E-3</v>
      </c>
      <c r="W193" s="66">
        <v>3.0000000000000001E-3</v>
      </c>
      <c r="X193" s="1">
        <v>114000</v>
      </c>
      <c r="Y193" s="1">
        <v>185544</v>
      </c>
      <c r="Z193" s="1">
        <v>139956</v>
      </c>
      <c r="AA193" t="s">
        <v>512</v>
      </c>
      <c r="AB193" t="s">
        <v>513</v>
      </c>
      <c r="AC193">
        <v>10.6</v>
      </c>
      <c r="AD193">
        <v>1.1200000000000001</v>
      </c>
      <c r="AE193">
        <v>4.18</v>
      </c>
      <c r="AF193" t="s">
        <v>230</v>
      </c>
      <c r="AG193" s="1">
        <v>37500</v>
      </c>
      <c r="AH193" s="36">
        <v>1628</v>
      </c>
      <c r="AI193">
        <v>200</v>
      </c>
      <c r="AJ193" s="36">
        <v>1622</v>
      </c>
      <c r="AK193">
        <v>100</v>
      </c>
      <c r="AL193" s="2">
        <v>0.64583333333333337</v>
      </c>
      <c r="AM193" s="3">
        <v>46150</v>
      </c>
      <c r="AN193" t="s">
        <v>298</v>
      </c>
      <c r="AO193" t="s">
        <v>322</v>
      </c>
      <c r="AQ193" t="str">
        <f t="shared" si="2"/>
        <v/>
      </c>
    </row>
    <row r="194" spans="1:43">
      <c r="A194" s="8">
        <v>46170</v>
      </c>
      <c r="B194">
        <v>3902</v>
      </c>
      <c r="C194">
        <v>-0.41</v>
      </c>
      <c r="D194">
        <v>64650</v>
      </c>
      <c r="E194">
        <v>-0.56999999999999995</v>
      </c>
      <c r="F194" s="69">
        <v>6502</v>
      </c>
      <c r="I194" t="s">
        <v>514</v>
      </c>
      <c r="P194" t="s">
        <v>230</v>
      </c>
      <c r="T194" t="s">
        <v>230</v>
      </c>
      <c r="U194" t="s">
        <v>230</v>
      </c>
      <c r="V194" t="s">
        <v>230</v>
      </c>
      <c r="W194" t="s">
        <v>230</v>
      </c>
      <c r="AF194" t="s">
        <v>230</v>
      </c>
      <c r="AG194" t="s">
        <v>230</v>
      </c>
      <c r="AO194" t="s">
        <v>515</v>
      </c>
      <c r="AQ194" t="str">
        <f t="shared" si="2"/>
        <v/>
      </c>
    </row>
    <row r="195" spans="1:43">
      <c r="A195" s="8">
        <v>46170</v>
      </c>
      <c r="B195">
        <v>3902</v>
      </c>
      <c r="C195">
        <v>-0.41</v>
      </c>
      <c r="D195">
        <v>64650</v>
      </c>
      <c r="E195">
        <v>-0.56999999999999995</v>
      </c>
      <c r="F195" s="69">
        <v>5759</v>
      </c>
      <c r="I195" t="s">
        <v>514</v>
      </c>
      <c r="P195" t="s">
        <v>230</v>
      </c>
      <c r="T195" t="s">
        <v>230</v>
      </c>
      <c r="U195" t="s">
        <v>230</v>
      </c>
      <c r="V195" t="s">
        <v>230</v>
      </c>
      <c r="W195" t="s">
        <v>230</v>
      </c>
      <c r="AF195" t="s">
        <v>230</v>
      </c>
      <c r="AG195" t="s">
        <v>230</v>
      </c>
      <c r="AO195" t="s">
        <v>515</v>
      </c>
      <c r="AQ195" t="str">
        <f t="shared" ref="AQ195:AQ258" si="3">IF(AP195="","",ROUND((L195-AP195)/AP195,4))</f>
        <v/>
      </c>
    </row>
    <row r="196" spans="1:43">
      <c r="AQ196" t="str">
        <f t="shared" si="3"/>
        <v/>
      </c>
    </row>
    <row r="197" spans="1:43">
      <c r="AQ197" t="str">
        <f t="shared" si="3"/>
        <v/>
      </c>
    </row>
    <row r="198" spans="1:43">
      <c r="AQ198" t="str">
        <f t="shared" si="3"/>
        <v/>
      </c>
    </row>
    <row r="199" spans="1:43">
      <c r="B199">
        <v>4044.96</v>
      </c>
      <c r="C199">
        <v>-0.56999999999999995</v>
      </c>
      <c r="D199">
        <v>4044.96</v>
      </c>
      <c r="E199">
        <v>-0.56999999999999995</v>
      </c>
      <c r="AQ199" t="str">
        <f t="shared" si="3"/>
        <v/>
      </c>
    </row>
    <row r="200" spans="1:43">
      <c r="A200" s="8" t="s">
        <v>0</v>
      </c>
      <c r="B200" t="s">
        <v>116</v>
      </c>
      <c r="C200" t="s">
        <v>1</v>
      </c>
      <c r="D200" t="s">
        <v>2</v>
      </c>
      <c r="E200" t="s">
        <v>3</v>
      </c>
      <c r="F200" s="69" t="s">
        <v>4</v>
      </c>
      <c r="G200" t="s">
        <v>5</v>
      </c>
      <c r="H200" t="s">
        <v>268</v>
      </c>
      <c r="I200" t="s">
        <v>269</v>
      </c>
      <c r="J200" t="s">
        <v>270</v>
      </c>
      <c r="K200" t="s">
        <v>271</v>
      </c>
      <c r="L200" t="s">
        <v>6</v>
      </c>
      <c r="M200" t="s">
        <v>7</v>
      </c>
      <c r="N200" t="s">
        <v>8</v>
      </c>
      <c r="O200" t="s">
        <v>9</v>
      </c>
      <c r="P200" t="s">
        <v>272</v>
      </c>
      <c r="Q200" t="s">
        <v>10</v>
      </c>
      <c r="R200" t="s">
        <v>11</v>
      </c>
      <c r="S200" t="s">
        <v>12</v>
      </c>
      <c r="T200" t="s">
        <v>273</v>
      </c>
      <c r="U200" t="s">
        <v>274</v>
      </c>
      <c r="V200" t="s">
        <v>275</v>
      </c>
      <c r="W200" t="s">
        <v>276</v>
      </c>
      <c r="X200" t="s">
        <v>13</v>
      </c>
      <c r="Y200" t="s">
        <v>277</v>
      </c>
      <c r="Z200" t="s">
        <v>278</v>
      </c>
      <c r="AA200" t="s">
        <v>14</v>
      </c>
      <c r="AB200" t="s">
        <v>15</v>
      </c>
      <c r="AC200" t="s">
        <v>279</v>
      </c>
      <c r="AD200" t="s">
        <v>280</v>
      </c>
      <c r="AE200" t="s">
        <v>281</v>
      </c>
      <c r="AF200" t="s">
        <v>282</v>
      </c>
      <c r="AG200" t="s">
        <v>283</v>
      </c>
      <c r="AH200" t="s">
        <v>284</v>
      </c>
      <c r="AI200" t="s">
        <v>16</v>
      </c>
      <c r="AJ200" t="s">
        <v>17</v>
      </c>
      <c r="AK200" t="s">
        <v>18</v>
      </c>
      <c r="AL200" t="s">
        <v>19</v>
      </c>
      <c r="AM200" t="s">
        <v>20</v>
      </c>
      <c r="AN200" t="s">
        <v>285</v>
      </c>
      <c r="AO200" t="s">
        <v>286</v>
      </c>
      <c r="AQ200" t="str">
        <f t="shared" si="3"/>
        <v/>
      </c>
    </row>
    <row r="201" spans="1:43">
      <c r="A201" s="8">
        <v>46171</v>
      </c>
      <c r="B201">
        <v>3957.17</v>
      </c>
      <c r="C201">
        <v>1.41</v>
      </c>
      <c r="D201">
        <v>3957.17</v>
      </c>
      <c r="E201">
        <v>1.41</v>
      </c>
      <c r="F201" s="69">
        <v>1605</v>
      </c>
      <c r="G201" t="s">
        <v>21</v>
      </c>
      <c r="H201">
        <v>0</v>
      </c>
      <c r="I201" t="s">
        <v>288</v>
      </c>
      <c r="J201" t="s">
        <v>289</v>
      </c>
      <c r="K201" t="s">
        <v>295</v>
      </c>
      <c r="L201" s="36">
        <v>3604</v>
      </c>
      <c r="M201">
        <v>-89</v>
      </c>
      <c r="N201" s="66">
        <v>-2.41E-2</v>
      </c>
      <c r="O201" s="36">
        <v>3693</v>
      </c>
      <c r="P201" s="66">
        <v>-2.4E-2</v>
      </c>
      <c r="Q201" s="36">
        <v>3605</v>
      </c>
      <c r="R201" s="36">
        <v>3643</v>
      </c>
      <c r="S201" s="36">
        <v>3578</v>
      </c>
      <c r="T201" s="66">
        <v>-2.0000000000000001E-4</v>
      </c>
      <c r="U201" s="66">
        <v>-3.3E-3</v>
      </c>
      <c r="V201" s="66">
        <v>-1.0699999999999999E-2</v>
      </c>
      <c r="W201" s="66">
        <v>7.1999999999999998E-3</v>
      </c>
      <c r="X201" s="1">
        <v>12569800</v>
      </c>
      <c r="Y201" s="1">
        <v>45368621</v>
      </c>
      <c r="Z201" s="1">
        <v>4537926</v>
      </c>
      <c r="AA201" t="s">
        <v>291</v>
      </c>
      <c r="AB201" t="s">
        <v>292</v>
      </c>
      <c r="AC201">
        <v>10.47</v>
      </c>
      <c r="AD201">
        <v>0.88</v>
      </c>
      <c r="AE201">
        <v>3</v>
      </c>
      <c r="AF201" t="s">
        <v>230</v>
      </c>
      <c r="AG201" s="1">
        <v>60900</v>
      </c>
      <c r="AH201" s="36">
        <v>3609</v>
      </c>
      <c r="AI201">
        <v>100</v>
      </c>
      <c r="AJ201" s="36">
        <v>3603</v>
      </c>
      <c r="AK201" s="1">
        <v>7000</v>
      </c>
      <c r="AL201" s="2">
        <v>0.64583333333333337</v>
      </c>
      <c r="AM201" s="3">
        <v>46155</v>
      </c>
      <c r="AN201" t="s">
        <v>293</v>
      </c>
      <c r="AO201" t="s">
        <v>294</v>
      </c>
      <c r="AQ201" t="str">
        <f t="shared" si="3"/>
        <v/>
      </c>
    </row>
    <row r="202" spans="1:43">
      <c r="A202" s="8">
        <v>46171</v>
      </c>
      <c r="B202">
        <v>3957.17</v>
      </c>
      <c r="C202">
        <v>1.41</v>
      </c>
      <c r="D202">
        <v>3957.17</v>
      </c>
      <c r="E202">
        <v>1.41</v>
      </c>
      <c r="F202" s="69">
        <v>1833</v>
      </c>
      <c r="G202" t="s">
        <v>24</v>
      </c>
      <c r="H202">
        <v>0</v>
      </c>
      <c r="I202" t="s">
        <v>288</v>
      </c>
      <c r="J202" t="s">
        <v>289</v>
      </c>
      <c r="K202" t="s">
        <v>290</v>
      </c>
      <c r="L202" s="36">
        <v>5610</v>
      </c>
      <c r="M202">
        <v>0</v>
      </c>
      <c r="N202" s="66">
        <v>0</v>
      </c>
      <c r="O202" s="36">
        <v>5610</v>
      </c>
      <c r="P202" s="66">
        <v>0</v>
      </c>
      <c r="Q202" s="36">
        <v>5600</v>
      </c>
      <c r="R202" s="36">
        <v>5630</v>
      </c>
      <c r="S202" s="36">
        <v>5510</v>
      </c>
      <c r="T202" s="66">
        <v>1.6999999999999999E-3</v>
      </c>
      <c r="U202" s="66">
        <v>5.3E-3</v>
      </c>
      <c r="V202" s="66">
        <v>-3.5000000000000001E-3</v>
      </c>
      <c r="W202" s="66">
        <v>1.8100000000000002E-2</v>
      </c>
      <c r="X202" s="1">
        <v>142200</v>
      </c>
      <c r="Y202" s="1">
        <v>794964</v>
      </c>
      <c r="Z202" s="1">
        <v>216911</v>
      </c>
      <c r="AA202" t="s">
        <v>296</v>
      </c>
      <c r="AB202" t="s">
        <v>297</v>
      </c>
      <c r="AC202">
        <v>13.06</v>
      </c>
      <c r="AD202">
        <v>1.02</v>
      </c>
      <c r="AE202">
        <v>5.35</v>
      </c>
      <c r="AF202" t="s">
        <v>230</v>
      </c>
      <c r="AG202" s="1">
        <v>13100</v>
      </c>
      <c r="AH202" s="36">
        <v>5620</v>
      </c>
      <c r="AI202">
        <v>100</v>
      </c>
      <c r="AJ202" s="36">
        <v>5580</v>
      </c>
      <c r="AK202">
        <v>500</v>
      </c>
      <c r="AL202" s="2">
        <v>0.64583333333333337</v>
      </c>
      <c r="AM202" s="3">
        <v>46157</v>
      </c>
      <c r="AN202" t="s">
        <v>298</v>
      </c>
      <c r="AO202" t="s">
        <v>299</v>
      </c>
      <c r="AQ202" t="str">
        <f t="shared" si="3"/>
        <v/>
      </c>
    </row>
    <row r="203" spans="1:43">
      <c r="A203" s="8">
        <v>46171</v>
      </c>
      <c r="B203">
        <v>3957.17</v>
      </c>
      <c r="C203">
        <v>1.41</v>
      </c>
      <c r="D203">
        <v>3957.17</v>
      </c>
      <c r="E203">
        <v>1.41</v>
      </c>
      <c r="F203" s="69">
        <v>1911</v>
      </c>
      <c r="G203" t="s">
        <v>25</v>
      </c>
      <c r="H203">
        <v>0</v>
      </c>
      <c r="I203" t="s">
        <v>288</v>
      </c>
      <c r="J203" t="s">
        <v>289</v>
      </c>
      <c r="K203" t="s">
        <v>295</v>
      </c>
      <c r="L203" s="36">
        <v>1305.5</v>
      </c>
      <c r="M203">
        <v>2.5</v>
      </c>
      <c r="N203" s="66">
        <v>1.9E-3</v>
      </c>
      <c r="O203" s="36">
        <v>1303</v>
      </c>
      <c r="P203" s="66">
        <v>1.9E-3</v>
      </c>
      <c r="Q203" s="36">
        <v>1301.5</v>
      </c>
      <c r="R203" s="36">
        <v>1322</v>
      </c>
      <c r="S203" s="36">
        <v>1298</v>
      </c>
      <c r="T203" s="66">
        <v>3.0000000000000001E-3</v>
      </c>
      <c r="U203" s="66">
        <v>-2.9999999999999997E-4</v>
      </c>
      <c r="V203" s="66">
        <v>-1.24E-2</v>
      </c>
      <c r="W203" s="66">
        <v>5.7000000000000002E-3</v>
      </c>
      <c r="X203" s="1">
        <v>4054300</v>
      </c>
      <c r="Y203" s="1">
        <v>5313198</v>
      </c>
      <c r="Z203" s="1">
        <v>807538</v>
      </c>
      <c r="AA203" t="s">
        <v>300</v>
      </c>
      <c r="AB203" t="s">
        <v>301</v>
      </c>
      <c r="AC203">
        <v>8.25</v>
      </c>
      <c r="AD203">
        <v>0.79</v>
      </c>
      <c r="AE203">
        <v>3.83</v>
      </c>
      <c r="AF203" t="s">
        <v>230</v>
      </c>
      <c r="AG203" s="1">
        <v>295700</v>
      </c>
      <c r="AH203" s="36">
        <v>1316</v>
      </c>
      <c r="AI203" s="1">
        <v>3100</v>
      </c>
      <c r="AJ203" s="36">
        <v>1305</v>
      </c>
      <c r="AK203">
        <v>800</v>
      </c>
      <c r="AL203" s="2">
        <v>0.64583333333333337</v>
      </c>
      <c r="AM203" s="3">
        <v>46149</v>
      </c>
      <c r="AN203" t="s">
        <v>293</v>
      </c>
      <c r="AO203" t="s">
        <v>299</v>
      </c>
      <c r="AQ203" t="str">
        <f t="shared" si="3"/>
        <v/>
      </c>
    </row>
    <row r="204" spans="1:43">
      <c r="A204" s="8">
        <v>46171</v>
      </c>
      <c r="B204">
        <v>3957.17</v>
      </c>
      <c r="C204">
        <v>1.41</v>
      </c>
      <c r="D204">
        <v>3957.17</v>
      </c>
      <c r="E204">
        <v>1.41</v>
      </c>
      <c r="F204" s="69">
        <v>1925</v>
      </c>
      <c r="G204" t="s">
        <v>26</v>
      </c>
      <c r="H204">
        <v>0</v>
      </c>
      <c r="I204" t="s">
        <v>288</v>
      </c>
      <c r="J204" t="s">
        <v>289</v>
      </c>
      <c r="K204" t="s">
        <v>295</v>
      </c>
      <c r="L204" s="36">
        <v>4334</v>
      </c>
      <c r="M204">
        <v>-40</v>
      </c>
      <c r="N204" s="66">
        <v>-9.1000000000000004E-3</v>
      </c>
      <c r="O204" s="36">
        <v>4374</v>
      </c>
      <c r="P204" s="66">
        <v>-9.1000000000000004E-3</v>
      </c>
      <c r="Q204" s="36">
        <v>4402</v>
      </c>
      <c r="R204" s="36">
        <v>4421</v>
      </c>
      <c r="S204" s="36">
        <v>4334</v>
      </c>
      <c r="T204" s="66">
        <v>-1.54E-2</v>
      </c>
      <c r="U204" s="66">
        <v>-1.3599999999999999E-2</v>
      </c>
      <c r="V204" s="66">
        <v>-1.9599999999999999E-2</v>
      </c>
      <c r="W204" s="66">
        <v>0</v>
      </c>
      <c r="X204" s="1">
        <v>4883800</v>
      </c>
      <c r="Y204" s="1">
        <v>21247818</v>
      </c>
      <c r="Z204" s="1">
        <v>2858863</v>
      </c>
      <c r="AA204" t="s">
        <v>302</v>
      </c>
      <c r="AB204" t="s">
        <v>529</v>
      </c>
      <c r="AC204">
        <v>11.82</v>
      </c>
      <c r="AD204">
        <v>0.92</v>
      </c>
      <c r="AE204">
        <v>4.0599999999999996</v>
      </c>
      <c r="AF204" t="s">
        <v>230</v>
      </c>
      <c r="AG204" s="1">
        <v>62900</v>
      </c>
      <c r="AH204" s="36">
        <v>4396</v>
      </c>
      <c r="AI204" s="1">
        <v>3600</v>
      </c>
      <c r="AJ204" s="36">
        <v>4333</v>
      </c>
      <c r="AK204" s="1">
        <v>3200</v>
      </c>
      <c r="AL204" s="2">
        <v>0.64583333333333337</v>
      </c>
      <c r="AM204" s="3">
        <v>46155</v>
      </c>
      <c r="AN204" t="s">
        <v>298</v>
      </c>
      <c r="AO204" t="s">
        <v>299</v>
      </c>
      <c r="AQ204" t="str">
        <f t="shared" si="3"/>
        <v/>
      </c>
    </row>
    <row r="205" spans="1:43">
      <c r="A205" s="8">
        <v>46171</v>
      </c>
      <c r="B205">
        <v>3957.17</v>
      </c>
      <c r="C205">
        <v>1.41</v>
      </c>
      <c r="D205">
        <v>3957.17</v>
      </c>
      <c r="E205">
        <v>1.41</v>
      </c>
      <c r="F205" s="69">
        <v>1928</v>
      </c>
      <c r="G205" t="s">
        <v>27</v>
      </c>
      <c r="H205">
        <v>0</v>
      </c>
      <c r="I205" t="s">
        <v>288</v>
      </c>
      <c r="J205" t="s">
        <v>289</v>
      </c>
      <c r="K205" t="s">
        <v>295</v>
      </c>
      <c r="L205" s="36">
        <v>3353</v>
      </c>
      <c r="M205">
        <v>-9</v>
      </c>
      <c r="N205" s="66">
        <v>-2.7000000000000001E-3</v>
      </c>
      <c r="O205" s="36">
        <v>3362</v>
      </c>
      <c r="P205" s="66">
        <v>-2.5999999999999999E-3</v>
      </c>
      <c r="Q205" s="36">
        <v>3373</v>
      </c>
      <c r="R205" s="36">
        <v>3391</v>
      </c>
      <c r="S205" s="36">
        <v>3340</v>
      </c>
      <c r="T205" s="66">
        <v>-5.8999999999999999E-3</v>
      </c>
      <c r="U205" s="66">
        <v>-3.8E-3</v>
      </c>
      <c r="V205" s="66">
        <v>-1.12E-2</v>
      </c>
      <c r="W205" s="66">
        <v>3.8E-3</v>
      </c>
      <c r="X205" s="1">
        <v>4731100</v>
      </c>
      <c r="Y205" s="1">
        <v>15884861</v>
      </c>
      <c r="Z205" s="1">
        <v>2184218</v>
      </c>
      <c r="AA205" t="s">
        <v>304</v>
      </c>
      <c r="AB205" t="s">
        <v>305</v>
      </c>
      <c r="AC205">
        <v>9.9700000000000006</v>
      </c>
      <c r="AD205">
        <v>1.01</v>
      </c>
      <c r="AE205">
        <v>4.32</v>
      </c>
      <c r="AF205" t="s">
        <v>230</v>
      </c>
      <c r="AG205" s="1">
        <v>150900</v>
      </c>
      <c r="AH205" s="36">
        <v>3371</v>
      </c>
      <c r="AI205" s="1">
        <v>3800</v>
      </c>
      <c r="AJ205" s="36">
        <v>3352</v>
      </c>
      <c r="AK205">
        <v>100</v>
      </c>
      <c r="AL205" s="2">
        <v>0.64583333333333337</v>
      </c>
      <c r="AM205" s="3">
        <v>46177</v>
      </c>
      <c r="AN205" t="s">
        <v>306</v>
      </c>
      <c r="AO205" t="s">
        <v>299</v>
      </c>
      <c r="AQ205" t="str">
        <f t="shared" si="3"/>
        <v/>
      </c>
    </row>
    <row r="206" spans="1:43">
      <c r="A206" s="8">
        <v>46171</v>
      </c>
      <c r="B206">
        <v>3957.17</v>
      </c>
      <c r="C206">
        <v>1.41</v>
      </c>
      <c r="D206">
        <v>3957.17</v>
      </c>
      <c r="E206">
        <v>1.41</v>
      </c>
      <c r="F206" s="69">
        <v>1929</v>
      </c>
      <c r="G206" t="s">
        <v>28</v>
      </c>
      <c r="H206">
        <v>0</v>
      </c>
      <c r="I206" t="s">
        <v>288</v>
      </c>
      <c r="J206" t="s">
        <v>289</v>
      </c>
      <c r="K206" t="s">
        <v>295</v>
      </c>
      <c r="L206" s="36">
        <v>1111</v>
      </c>
      <c r="M206">
        <v>-5</v>
      </c>
      <c r="N206" s="66">
        <v>-4.4999999999999997E-3</v>
      </c>
      <c r="O206" s="36">
        <v>1116</v>
      </c>
      <c r="P206" s="66">
        <v>-4.4000000000000003E-3</v>
      </c>
      <c r="Q206" s="36">
        <v>1119</v>
      </c>
      <c r="R206" s="36">
        <v>1123</v>
      </c>
      <c r="S206" s="36">
        <v>1110</v>
      </c>
      <c r="T206" s="66">
        <v>-7.1000000000000004E-3</v>
      </c>
      <c r="U206" s="66">
        <v>-6.1999999999999998E-3</v>
      </c>
      <c r="V206" s="66">
        <v>-1.06E-2</v>
      </c>
      <c r="W206" s="66">
        <v>8.9999999999999998E-4</v>
      </c>
      <c r="X206" s="1">
        <v>59900</v>
      </c>
      <c r="Y206" s="1">
        <v>66877</v>
      </c>
      <c r="Z206" s="1">
        <v>46411</v>
      </c>
      <c r="AA206" t="s">
        <v>307</v>
      </c>
      <c r="AB206" t="s">
        <v>308</v>
      </c>
      <c r="AC206">
        <v>12.53</v>
      </c>
      <c r="AD206">
        <v>1.23</v>
      </c>
      <c r="AE206">
        <v>4.5</v>
      </c>
      <c r="AF206" t="s">
        <v>230</v>
      </c>
      <c r="AG206" s="1">
        <v>14300</v>
      </c>
      <c r="AH206" s="36">
        <v>1113</v>
      </c>
      <c r="AI206">
        <v>100</v>
      </c>
      <c r="AJ206" s="36">
        <v>1110</v>
      </c>
      <c r="AK206" s="1">
        <v>1500</v>
      </c>
      <c r="AL206" s="2">
        <v>0.64583333333333337</v>
      </c>
      <c r="AM206" s="3">
        <v>46153</v>
      </c>
      <c r="AN206" t="s">
        <v>298</v>
      </c>
      <c r="AO206" t="s">
        <v>299</v>
      </c>
      <c r="AQ206" t="str">
        <f t="shared" si="3"/>
        <v/>
      </c>
    </row>
    <row r="207" spans="1:43">
      <c r="A207" s="8">
        <v>46171</v>
      </c>
      <c r="B207">
        <v>3957.17</v>
      </c>
      <c r="C207">
        <v>1.41</v>
      </c>
      <c r="D207">
        <v>3957.17</v>
      </c>
      <c r="E207">
        <v>1.41</v>
      </c>
      <c r="F207" s="69">
        <v>1963</v>
      </c>
      <c r="G207" t="s">
        <v>29</v>
      </c>
      <c r="H207">
        <v>0</v>
      </c>
      <c r="I207" t="s">
        <v>288</v>
      </c>
      <c r="J207" t="s">
        <v>289</v>
      </c>
      <c r="K207" t="s">
        <v>295</v>
      </c>
      <c r="L207" s="36">
        <v>2728.5</v>
      </c>
      <c r="M207">
        <v>67</v>
      </c>
      <c r="N207" s="66">
        <v>2.52E-2</v>
      </c>
      <c r="O207" s="36">
        <v>2661.5</v>
      </c>
      <c r="P207" s="66">
        <v>2.5100000000000001E-2</v>
      </c>
      <c r="Q207" s="36">
        <v>2669.5</v>
      </c>
      <c r="R207" s="36">
        <v>2753</v>
      </c>
      <c r="S207" s="36">
        <v>2636.5</v>
      </c>
      <c r="T207" s="66">
        <v>2.2100000000000002E-2</v>
      </c>
      <c r="U207" s="66">
        <v>1.0500000000000001E-2</v>
      </c>
      <c r="V207" s="66">
        <v>-8.8000000000000005E-3</v>
      </c>
      <c r="W207" s="66">
        <v>3.4799999999999998E-2</v>
      </c>
      <c r="X207" s="1">
        <v>2804000</v>
      </c>
      <c r="Y207" s="1">
        <v>7617400</v>
      </c>
      <c r="Z207" s="1">
        <v>666553</v>
      </c>
      <c r="AA207" t="s">
        <v>309</v>
      </c>
      <c r="AB207" t="s">
        <v>310</v>
      </c>
      <c r="AC207">
        <v>14.34</v>
      </c>
      <c r="AD207">
        <v>1.53</v>
      </c>
      <c r="AE207">
        <v>1.91</v>
      </c>
      <c r="AF207" t="s">
        <v>230</v>
      </c>
      <c r="AG207" s="1">
        <v>46000</v>
      </c>
      <c r="AH207" s="36">
        <v>2748</v>
      </c>
      <c r="AI207">
        <v>300</v>
      </c>
      <c r="AJ207" s="36">
        <v>2727</v>
      </c>
      <c r="AK207">
        <v>500</v>
      </c>
      <c r="AL207" s="2">
        <v>0.64583333333333337</v>
      </c>
      <c r="AM207" s="3">
        <v>46156</v>
      </c>
      <c r="AN207" t="s">
        <v>298</v>
      </c>
      <c r="AO207" t="s">
        <v>299</v>
      </c>
      <c r="AQ207" t="str">
        <f t="shared" si="3"/>
        <v/>
      </c>
    </row>
    <row r="208" spans="1:43">
      <c r="A208" s="8">
        <v>46171</v>
      </c>
      <c r="B208">
        <v>3957.17</v>
      </c>
      <c r="C208">
        <v>1.41</v>
      </c>
      <c r="D208">
        <v>3957.17</v>
      </c>
      <c r="E208">
        <v>1.41</v>
      </c>
      <c r="F208" s="69">
        <v>2124</v>
      </c>
      <c r="G208" t="s">
        <v>30</v>
      </c>
      <c r="H208">
        <v>0</v>
      </c>
      <c r="I208" t="s">
        <v>288</v>
      </c>
      <c r="J208" t="s">
        <v>289</v>
      </c>
      <c r="K208" t="s">
        <v>295</v>
      </c>
      <c r="L208">
        <v>847</v>
      </c>
      <c r="M208">
        <v>-10</v>
      </c>
      <c r="N208" s="66">
        <v>-1.17E-2</v>
      </c>
      <c r="O208">
        <v>857</v>
      </c>
      <c r="P208" s="66">
        <v>-1.1599999999999999E-2</v>
      </c>
      <c r="Q208">
        <v>861</v>
      </c>
      <c r="R208">
        <v>872</v>
      </c>
      <c r="S208">
        <v>847</v>
      </c>
      <c r="T208" s="66">
        <v>-1.6199999999999999E-2</v>
      </c>
      <c r="U208" s="66">
        <v>-2.64E-2</v>
      </c>
      <c r="V208" s="66">
        <v>-2.86E-2</v>
      </c>
      <c r="W208" s="66">
        <v>0</v>
      </c>
      <c r="X208" s="1">
        <v>673200</v>
      </c>
      <c r="Y208" s="1">
        <v>574662</v>
      </c>
      <c r="Z208" s="1">
        <v>140226</v>
      </c>
      <c r="AA208" t="s">
        <v>311</v>
      </c>
      <c r="AB208" t="s">
        <v>312</v>
      </c>
      <c r="AC208">
        <v>15.65</v>
      </c>
      <c r="AD208">
        <v>6</v>
      </c>
      <c r="AE208">
        <v>4.49</v>
      </c>
      <c r="AF208" t="s">
        <v>230</v>
      </c>
      <c r="AG208" s="1">
        <v>89300</v>
      </c>
      <c r="AH208">
        <v>858</v>
      </c>
      <c r="AI208" s="1">
        <v>1100</v>
      </c>
      <c r="AJ208">
        <v>846</v>
      </c>
      <c r="AK208">
        <v>700</v>
      </c>
      <c r="AL208" s="2">
        <v>0.64583333333333337</v>
      </c>
      <c r="AM208" s="3">
        <v>46155</v>
      </c>
      <c r="AN208" t="s">
        <v>293</v>
      </c>
      <c r="AO208" t="s">
        <v>313</v>
      </c>
      <c r="AQ208" t="str">
        <f t="shared" si="3"/>
        <v/>
      </c>
    </row>
    <row r="209" spans="1:43">
      <c r="A209" s="8">
        <v>46171</v>
      </c>
      <c r="B209">
        <v>3957.17</v>
      </c>
      <c r="C209">
        <v>1.41</v>
      </c>
      <c r="D209">
        <v>3957.17</v>
      </c>
      <c r="E209">
        <v>1.41</v>
      </c>
      <c r="F209" s="69">
        <v>2162</v>
      </c>
      <c r="G209" t="s">
        <v>31</v>
      </c>
      <c r="H209">
        <v>0</v>
      </c>
      <c r="I209" t="s">
        <v>314</v>
      </c>
      <c r="J209" t="s">
        <v>289</v>
      </c>
      <c r="K209" t="s">
        <v>295</v>
      </c>
      <c r="L209">
        <v>391</v>
      </c>
      <c r="M209">
        <v>-5</v>
      </c>
      <c r="N209" s="66">
        <v>-1.26E-2</v>
      </c>
      <c r="O209">
        <v>396</v>
      </c>
      <c r="P209" s="66">
        <v>-1.26E-2</v>
      </c>
      <c r="Q209">
        <v>398</v>
      </c>
      <c r="R209">
        <v>398</v>
      </c>
      <c r="S209">
        <v>390</v>
      </c>
      <c r="T209" s="66">
        <v>-1.7500000000000002E-2</v>
      </c>
      <c r="U209" s="66">
        <v>-1.7500000000000002E-2</v>
      </c>
      <c r="V209" s="66">
        <v>-1.7500000000000002E-2</v>
      </c>
      <c r="W209" s="66">
        <v>2.5000000000000001E-3</v>
      </c>
      <c r="X209" s="1">
        <v>26700</v>
      </c>
      <c r="Y209" s="1">
        <v>10503</v>
      </c>
      <c r="Z209" s="1">
        <v>8449</v>
      </c>
      <c r="AA209" t="s">
        <v>315</v>
      </c>
      <c r="AB209" t="s">
        <v>316</v>
      </c>
      <c r="AC209">
        <v>22.73</v>
      </c>
      <c r="AD209">
        <v>1.48</v>
      </c>
      <c r="AE209">
        <v>2.2999999999999998</v>
      </c>
      <c r="AF209" t="s">
        <v>230</v>
      </c>
      <c r="AG209">
        <v>300</v>
      </c>
      <c r="AH209">
        <v>393</v>
      </c>
      <c r="AI209">
        <v>100</v>
      </c>
      <c r="AJ209">
        <v>391</v>
      </c>
      <c r="AK209">
        <v>100</v>
      </c>
      <c r="AL209" s="2">
        <v>0.64583333333333337</v>
      </c>
      <c r="AM209" s="3">
        <v>46154</v>
      </c>
      <c r="AN209" t="s">
        <v>298</v>
      </c>
      <c r="AO209" t="s">
        <v>313</v>
      </c>
      <c r="AQ209" t="str">
        <f t="shared" si="3"/>
        <v/>
      </c>
    </row>
    <row r="210" spans="1:43">
      <c r="A210" s="8">
        <v>46171</v>
      </c>
      <c r="B210">
        <v>3957.17</v>
      </c>
      <c r="C210">
        <v>1.41</v>
      </c>
      <c r="D210">
        <v>3957.17</v>
      </c>
      <c r="E210">
        <v>1.41</v>
      </c>
      <c r="F210" s="69">
        <v>2229</v>
      </c>
      <c r="G210" t="s">
        <v>32</v>
      </c>
      <c r="H210">
        <v>0</v>
      </c>
      <c r="I210" t="s">
        <v>288</v>
      </c>
      <c r="J210" t="s">
        <v>289</v>
      </c>
      <c r="K210" t="s">
        <v>295</v>
      </c>
      <c r="L210" s="36">
        <v>2904</v>
      </c>
      <c r="M210">
        <v>2.5</v>
      </c>
      <c r="N210" s="66">
        <v>8.9999999999999998E-4</v>
      </c>
      <c r="O210" s="36">
        <v>2901.5</v>
      </c>
      <c r="P210" s="66">
        <v>8.0000000000000004E-4</v>
      </c>
      <c r="Q210" s="36">
        <v>2888</v>
      </c>
      <c r="R210" s="36">
        <v>2918</v>
      </c>
      <c r="S210" s="36">
        <v>2878</v>
      </c>
      <c r="T210" s="66">
        <v>5.4999999999999997E-3</v>
      </c>
      <c r="U210" s="66">
        <v>-2.7000000000000001E-3</v>
      </c>
      <c r="V210" s="66">
        <v>-4.7000000000000002E-3</v>
      </c>
      <c r="W210" s="66">
        <v>8.9999999999999993E-3</v>
      </c>
      <c r="X210" s="1">
        <v>652100</v>
      </c>
      <c r="Y210" s="1">
        <v>1893952</v>
      </c>
      <c r="Z210" s="1">
        <v>388932</v>
      </c>
      <c r="AA210" t="s">
        <v>317</v>
      </c>
      <c r="AB210" t="s">
        <v>318</v>
      </c>
      <c r="AC210">
        <v>20.29</v>
      </c>
      <c r="AD210">
        <v>1.67</v>
      </c>
      <c r="AE210">
        <v>2.38</v>
      </c>
      <c r="AF210" t="s">
        <v>230</v>
      </c>
      <c r="AG210" s="1">
        <v>14800</v>
      </c>
      <c r="AH210" s="36">
        <v>2911</v>
      </c>
      <c r="AI210">
        <v>100</v>
      </c>
      <c r="AJ210" s="36">
        <v>2904</v>
      </c>
      <c r="AK210" s="1">
        <v>3500</v>
      </c>
      <c r="AL210" s="2">
        <v>0.64583333333333337</v>
      </c>
      <c r="AM210" s="3">
        <v>46156</v>
      </c>
      <c r="AN210" t="s">
        <v>298</v>
      </c>
      <c r="AO210" t="s">
        <v>319</v>
      </c>
      <c r="AQ210" t="str">
        <f t="shared" si="3"/>
        <v/>
      </c>
    </row>
    <row r="211" spans="1:43">
      <c r="A211" s="8">
        <v>46171</v>
      </c>
      <c r="B211">
        <v>3957.17</v>
      </c>
      <c r="C211">
        <v>1.41</v>
      </c>
      <c r="D211">
        <v>3957.17</v>
      </c>
      <c r="E211">
        <v>1.41</v>
      </c>
      <c r="F211" s="69">
        <v>2768</v>
      </c>
      <c r="G211" t="s">
        <v>33</v>
      </c>
      <c r="H211">
        <v>0</v>
      </c>
      <c r="I211" t="s">
        <v>288</v>
      </c>
      <c r="J211" t="s">
        <v>289</v>
      </c>
      <c r="K211" t="s">
        <v>295</v>
      </c>
      <c r="L211" s="36">
        <v>5391</v>
      </c>
      <c r="M211">
        <v>-36</v>
      </c>
      <c r="N211" s="66">
        <v>-6.6E-3</v>
      </c>
      <c r="O211" s="36">
        <v>5427</v>
      </c>
      <c r="P211" s="66">
        <v>-6.6E-3</v>
      </c>
      <c r="Q211" s="36">
        <v>5422</v>
      </c>
      <c r="R211" s="36">
        <v>5494</v>
      </c>
      <c r="S211" s="36">
        <v>5391</v>
      </c>
      <c r="T211" s="66">
        <v>-5.7000000000000002E-3</v>
      </c>
      <c r="U211" s="66">
        <v>-5.7000000000000002E-3</v>
      </c>
      <c r="V211" s="66">
        <v>-1.8700000000000001E-2</v>
      </c>
      <c r="W211" s="66">
        <v>0</v>
      </c>
      <c r="X211" s="1">
        <v>1601300</v>
      </c>
      <c r="Y211" s="1">
        <v>8680012</v>
      </c>
      <c r="Z211" s="1">
        <v>1132110</v>
      </c>
      <c r="AA211" t="s">
        <v>320</v>
      </c>
      <c r="AB211" t="s">
        <v>321</v>
      </c>
      <c r="AC211">
        <v>8.6199999999999992</v>
      </c>
      <c r="AD211">
        <v>1.02</v>
      </c>
      <c r="AE211">
        <v>3.34</v>
      </c>
      <c r="AF211" t="s">
        <v>230</v>
      </c>
      <c r="AG211" s="1">
        <v>111900</v>
      </c>
      <c r="AH211" s="36">
        <v>5405</v>
      </c>
      <c r="AI211">
        <v>200</v>
      </c>
      <c r="AJ211" s="36">
        <v>5390</v>
      </c>
      <c r="AK211" s="1">
        <v>3200</v>
      </c>
      <c r="AL211" s="2">
        <v>0.64583333333333337</v>
      </c>
      <c r="AM211" s="3">
        <v>46143</v>
      </c>
      <c r="AN211" t="s">
        <v>298</v>
      </c>
      <c r="AO211" t="s">
        <v>322</v>
      </c>
      <c r="AQ211" t="str">
        <f t="shared" si="3"/>
        <v/>
      </c>
    </row>
    <row r="212" spans="1:43">
      <c r="A212" s="8">
        <v>46171</v>
      </c>
      <c r="B212">
        <v>3957.17</v>
      </c>
      <c r="C212">
        <v>1.41</v>
      </c>
      <c r="D212">
        <v>3957.17</v>
      </c>
      <c r="E212">
        <v>1.41</v>
      </c>
      <c r="F212" s="69">
        <v>2769</v>
      </c>
      <c r="G212" t="s">
        <v>34</v>
      </c>
      <c r="H212">
        <v>0</v>
      </c>
      <c r="I212" t="s">
        <v>314</v>
      </c>
      <c r="J212" t="s">
        <v>323</v>
      </c>
      <c r="K212" t="s">
        <v>295</v>
      </c>
      <c r="L212">
        <v>824</v>
      </c>
      <c r="M212">
        <v>3</v>
      </c>
      <c r="N212" s="66">
        <v>3.7000000000000002E-3</v>
      </c>
      <c r="O212">
        <v>821</v>
      </c>
      <c r="P212" s="66">
        <v>3.5999999999999999E-3</v>
      </c>
      <c r="Q212">
        <v>825</v>
      </c>
      <c r="R212">
        <v>849</v>
      </c>
      <c r="S212">
        <v>819</v>
      </c>
      <c r="T212" s="66">
        <v>-1.1999999999999999E-3</v>
      </c>
      <c r="U212" s="66">
        <v>6.1000000000000004E-3</v>
      </c>
      <c r="V212" s="66">
        <v>-2.9399999999999999E-2</v>
      </c>
      <c r="W212" s="66">
        <v>6.1000000000000004E-3</v>
      </c>
      <c r="X212" s="1">
        <v>9900</v>
      </c>
      <c r="Y212" s="1">
        <v>8173</v>
      </c>
      <c r="Z212" s="1">
        <v>6478</v>
      </c>
      <c r="AA212" t="s">
        <v>324</v>
      </c>
      <c r="AB212" t="s">
        <v>325</v>
      </c>
      <c r="AC212">
        <v>9.7799999999999994</v>
      </c>
      <c r="AD212">
        <v>21.9</v>
      </c>
      <c r="AE212">
        <v>0</v>
      </c>
      <c r="AF212">
        <v>0.1</v>
      </c>
      <c r="AG212">
        <v>200</v>
      </c>
      <c r="AH212">
        <v>830</v>
      </c>
      <c r="AI212">
        <v>100</v>
      </c>
      <c r="AJ212">
        <v>823</v>
      </c>
      <c r="AK212">
        <v>200</v>
      </c>
      <c r="AL212" s="2">
        <v>0.64583333333333337</v>
      </c>
      <c r="AN212" t="s">
        <v>326</v>
      </c>
      <c r="AO212" t="s">
        <v>327</v>
      </c>
      <c r="AQ212" t="str">
        <f t="shared" si="3"/>
        <v/>
      </c>
    </row>
    <row r="213" spans="1:43">
      <c r="A213" s="8">
        <v>46171</v>
      </c>
      <c r="B213">
        <v>3957.17</v>
      </c>
      <c r="C213">
        <v>1.41</v>
      </c>
      <c r="D213">
        <v>3957.17</v>
      </c>
      <c r="E213">
        <v>1.41</v>
      </c>
      <c r="F213" s="69">
        <v>2914</v>
      </c>
      <c r="G213" t="s">
        <v>35</v>
      </c>
      <c r="H213">
        <v>0</v>
      </c>
      <c r="I213" t="s">
        <v>288</v>
      </c>
      <c r="J213" t="s">
        <v>289</v>
      </c>
      <c r="K213" t="s">
        <v>295</v>
      </c>
      <c r="L213" s="36">
        <v>6167</v>
      </c>
      <c r="M213">
        <v>69</v>
      </c>
      <c r="N213" s="66">
        <v>1.1299999999999999E-2</v>
      </c>
      <c r="O213" s="36">
        <v>6098</v>
      </c>
      <c r="P213" s="66">
        <v>1.1299999999999999E-2</v>
      </c>
      <c r="Q213" s="36">
        <v>6100</v>
      </c>
      <c r="R213" s="36">
        <v>6200</v>
      </c>
      <c r="S213" s="36">
        <v>6088</v>
      </c>
      <c r="T213" s="66">
        <v>1.09E-2</v>
      </c>
      <c r="U213" s="66">
        <v>8.9999999999999998E-4</v>
      </c>
      <c r="V213" s="66">
        <v>-5.3E-3</v>
      </c>
      <c r="W213" s="66">
        <v>1.29E-2</v>
      </c>
      <c r="X213" s="1">
        <v>10724600</v>
      </c>
      <c r="Y213" s="1">
        <v>66118979</v>
      </c>
      <c r="Z213" s="1">
        <v>12334000</v>
      </c>
      <c r="AA213" t="s">
        <v>328</v>
      </c>
      <c r="AB213" t="s">
        <v>329</v>
      </c>
      <c r="AC213">
        <v>19.2</v>
      </c>
      <c r="AD213">
        <v>2.67</v>
      </c>
      <c r="AE213">
        <v>3.92</v>
      </c>
      <c r="AF213" t="s">
        <v>230</v>
      </c>
      <c r="AG213" s="1">
        <v>411000</v>
      </c>
      <c r="AH213" s="36">
        <v>6180</v>
      </c>
      <c r="AI213">
        <v>300</v>
      </c>
      <c r="AJ213" s="36">
        <v>6166</v>
      </c>
      <c r="AK213">
        <v>400</v>
      </c>
      <c r="AL213" s="2">
        <v>0.64583333333333337</v>
      </c>
      <c r="AM213" s="3">
        <v>46150</v>
      </c>
      <c r="AN213" t="s">
        <v>293</v>
      </c>
      <c r="AO213" t="s">
        <v>319</v>
      </c>
      <c r="AQ213" t="str">
        <f t="shared" si="3"/>
        <v/>
      </c>
    </row>
    <row r="214" spans="1:43">
      <c r="A214" s="8">
        <v>46171</v>
      </c>
      <c r="B214">
        <v>3957.17</v>
      </c>
      <c r="C214">
        <v>1.41</v>
      </c>
      <c r="D214">
        <v>3957.17</v>
      </c>
      <c r="E214">
        <v>1.41</v>
      </c>
      <c r="F214" s="69">
        <v>3003</v>
      </c>
      <c r="G214" t="s">
        <v>36</v>
      </c>
      <c r="H214">
        <v>0</v>
      </c>
      <c r="I214" t="s">
        <v>288</v>
      </c>
      <c r="J214" t="s">
        <v>289</v>
      </c>
      <c r="K214" t="s">
        <v>295</v>
      </c>
      <c r="L214" s="36">
        <v>1699</v>
      </c>
      <c r="M214">
        <v>29</v>
      </c>
      <c r="N214" s="66">
        <v>1.7399999999999999E-2</v>
      </c>
      <c r="O214" s="36">
        <v>1670</v>
      </c>
      <c r="P214" s="66">
        <v>1.7299999999999999E-2</v>
      </c>
      <c r="Q214" s="36">
        <v>1677.5</v>
      </c>
      <c r="R214" s="36">
        <v>1709</v>
      </c>
      <c r="S214" s="36">
        <v>1671</v>
      </c>
      <c r="T214" s="66">
        <v>1.2800000000000001E-2</v>
      </c>
      <c r="U214" s="66">
        <v>1.4E-3</v>
      </c>
      <c r="V214" s="66">
        <v>-5.7999999999999996E-3</v>
      </c>
      <c r="W214" s="66">
        <v>1.67E-2</v>
      </c>
      <c r="X214" s="1">
        <v>9900200</v>
      </c>
      <c r="Y214" s="1">
        <v>16813373</v>
      </c>
      <c r="Z214" s="1">
        <v>1304675</v>
      </c>
      <c r="AA214" t="s">
        <v>330</v>
      </c>
      <c r="AB214" t="s">
        <v>331</v>
      </c>
      <c r="AC214">
        <v>10.65</v>
      </c>
      <c r="AD214">
        <v>1.41</v>
      </c>
      <c r="AE214">
        <v>3.94</v>
      </c>
      <c r="AF214" t="s">
        <v>230</v>
      </c>
      <c r="AG214" s="1">
        <v>49100</v>
      </c>
      <c r="AH214" s="36">
        <v>1700</v>
      </c>
      <c r="AI214" s="1">
        <v>99200</v>
      </c>
      <c r="AJ214" s="36">
        <v>1698.5</v>
      </c>
      <c r="AK214" s="1">
        <v>19300</v>
      </c>
      <c r="AL214" s="2">
        <v>0.64583333333333337</v>
      </c>
      <c r="AN214" t="s">
        <v>293</v>
      </c>
      <c r="AO214" t="s">
        <v>332</v>
      </c>
      <c r="AQ214" t="str">
        <f t="shared" si="3"/>
        <v/>
      </c>
    </row>
    <row r="215" spans="1:43">
      <c r="A215" s="8">
        <v>46171</v>
      </c>
      <c r="B215">
        <v>3957.17</v>
      </c>
      <c r="C215">
        <v>1.41</v>
      </c>
      <c r="D215">
        <v>3957.17</v>
      </c>
      <c r="E215">
        <v>1.41</v>
      </c>
      <c r="F215" s="69">
        <v>3407</v>
      </c>
      <c r="G215" t="s">
        <v>37</v>
      </c>
      <c r="H215">
        <v>0</v>
      </c>
      <c r="I215" t="s">
        <v>288</v>
      </c>
      <c r="J215" t="s">
        <v>289</v>
      </c>
      <c r="K215" t="s">
        <v>295</v>
      </c>
      <c r="L215" s="36">
        <v>1787</v>
      </c>
      <c r="M215">
        <v>31.5</v>
      </c>
      <c r="N215" s="66">
        <v>1.7899999999999999E-2</v>
      </c>
      <c r="O215" s="36">
        <v>1755.5</v>
      </c>
      <c r="P215" s="66">
        <v>1.7899999999999999E-2</v>
      </c>
      <c r="Q215" s="36">
        <v>1767.5</v>
      </c>
      <c r="R215" s="36">
        <v>1802.5</v>
      </c>
      <c r="S215" s="36">
        <v>1765</v>
      </c>
      <c r="T215" s="66">
        <v>1.0999999999999999E-2</v>
      </c>
      <c r="U215" s="66">
        <v>1.1000000000000001E-3</v>
      </c>
      <c r="V215" s="66">
        <v>-8.5000000000000006E-3</v>
      </c>
      <c r="W215" s="66">
        <v>1.24E-2</v>
      </c>
      <c r="X215" s="1">
        <v>10221700</v>
      </c>
      <c r="Y215" s="1">
        <v>18267849</v>
      </c>
      <c r="Z215" s="1">
        <v>2440598</v>
      </c>
      <c r="AA215" t="s">
        <v>333</v>
      </c>
      <c r="AB215" t="s">
        <v>334</v>
      </c>
      <c r="AC215">
        <v>15.14</v>
      </c>
      <c r="AD215">
        <v>1.1599999999999999</v>
      </c>
      <c r="AE215">
        <v>2.46</v>
      </c>
      <c r="AF215" t="s">
        <v>230</v>
      </c>
      <c r="AG215" s="1">
        <v>131600</v>
      </c>
      <c r="AH215" s="36">
        <v>1788.5</v>
      </c>
      <c r="AI215">
        <v>100</v>
      </c>
      <c r="AJ215" s="36">
        <v>1787</v>
      </c>
      <c r="AK215" s="1">
        <v>28300</v>
      </c>
      <c r="AL215" s="2">
        <v>0.64583333333333337</v>
      </c>
      <c r="AM215" s="3">
        <v>46154</v>
      </c>
      <c r="AN215" t="s">
        <v>298</v>
      </c>
      <c r="AO215" t="s">
        <v>335</v>
      </c>
      <c r="AQ215" t="str">
        <f t="shared" si="3"/>
        <v/>
      </c>
    </row>
    <row r="216" spans="1:43">
      <c r="A216" s="8">
        <v>46171</v>
      </c>
      <c r="B216">
        <v>3957.17</v>
      </c>
      <c r="C216">
        <v>1.41</v>
      </c>
      <c r="D216">
        <v>3957.17</v>
      </c>
      <c r="E216">
        <v>1.41</v>
      </c>
      <c r="F216" s="69">
        <v>4008</v>
      </c>
      <c r="G216" t="s">
        <v>38</v>
      </c>
      <c r="H216">
        <v>0</v>
      </c>
      <c r="I216" t="s">
        <v>288</v>
      </c>
      <c r="J216" t="s">
        <v>289</v>
      </c>
      <c r="K216" t="s">
        <v>295</v>
      </c>
      <c r="L216" s="36">
        <v>1332</v>
      </c>
      <c r="M216">
        <v>9</v>
      </c>
      <c r="N216" s="66">
        <v>6.7999999999999996E-3</v>
      </c>
      <c r="O216" s="36">
        <v>1323</v>
      </c>
      <c r="P216" s="66">
        <v>6.7999999999999996E-3</v>
      </c>
      <c r="Q216" s="36">
        <v>1333</v>
      </c>
      <c r="R216" s="36">
        <v>1346</v>
      </c>
      <c r="S216" s="36">
        <v>1320</v>
      </c>
      <c r="T216" s="66">
        <v>-6.9999999999999999E-4</v>
      </c>
      <c r="U216" s="66">
        <v>2.2000000000000001E-3</v>
      </c>
      <c r="V216" s="66">
        <v>-1.04E-2</v>
      </c>
      <c r="W216" s="66">
        <v>8.9999999999999993E-3</v>
      </c>
      <c r="X216" s="1">
        <v>247100</v>
      </c>
      <c r="Y216" s="1">
        <v>329389</v>
      </c>
      <c r="Z216" s="1">
        <v>86158</v>
      </c>
      <c r="AA216" t="s">
        <v>530</v>
      </c>
      <c r="AB216" t="s">
        <v>337</v>
      </c>
      <c r="AC216">
        <v>10.9</v>
      </c>
      <c r="AD216">
        <v>0.83</v>
      </c>
      <c r="AE216">
        <v>3.6</v>
      </c>
      <c r="AF216" t="s">
        <v>230</v>
      </c>
      <c r="AG216" s="1">
        <v>45500</v>
      </c>
      <c r="AH216" s="36">
        <v>1333</v>
      </c>
      <c r="AI216">
        <v>500</v>
      </c>
      <c r="AJ216" s="36">
        <v>1328</v>
      </c>
      <c r="AK216">
        <v>100</v>
      </c>
      <c r="AL216" s="2">
        <v>0.64583333333333337</v>
      </c>
      <c r="AM216" s="3">
        <v>46154</v>
      </c>
      <c r="AN216" t="s">
        <v>298</v>
      </c>
      <c r="AO216" t="s">
        <v>335</v>
      </c>
      <c r="AQ216" t="str">
        <f t="shared" si="3"/>
        <v/>
      </c>
    </row>
    <row r="217" spans="1:43">
      <c r="A217" s="8">
        <v>46171</v>
      </c>
      <c r="B217">
        <v>3957.17</v>
      </c>
      <c r="C217">
        <v>1.41</v>
      </c>
      <c r="D217">
        <v>3957.17</v>
      </c>
      <c r="E217">
        <v>1.41</v>
      </c>
      <c r="F217" s="69">
        <v>4026</v>
      </c>
      <c r="G217" t="s">
        <v>39</v>
      </c>
      <c r="H217">
        <v>0</v>
      </c>
      <c r="I217" t="s">
        <v>314</v>
      </c>
      <c r="J217" t="s">
        <v>289</v>
      </c>
      <c r="K217" t="s">
        <v>295</v>
      </c>
      <c r="L217" s="36">
        <v>1925</v>
      </c>
      <c r="M217">
        <v>30</v>
      </c>
      <c r="N217" s="66">
        <v>1.5800000000000002E-2</v>
      </c>
      <c r="O217" s="36">
        <v>1895</v>
      </c>
      <c r="P217" s="66">
        <v>1.5800000000000002E-2</v>
      </c>
      <c r="Q217" s="36">
        <v>1895</v>
      </c>
      <c r="R217" s="36">
        <v>1941</v>
      </c>
      <c r="S217" s="36">
        <v>1882</v>
      </c>
      <c r="T217" s="66">
        <v>1.5800000000000002E-2</v>
      </c>
      <c r="U217" s="66">
        <v>1.26E-2</v>
      </c>
      <c r="V217" s="66">
        <v>-8.2000000000000007E-3</v>
      </c>
      <c r="W217" s="66">
        <v>2.2800000000000001E-2</v>
      </c>
      <c r="X217" s="1">
        <v>51000</v>
      </c>
      <c r="Y217" s="1">
        <v>97800</v>
      </c>
      <c r="Z217" s="1">
        <v>17787</v>
      </c>
      <c r="AA217" t="s">
        <v>338</v>
      </c>
      <c r="AB217" t="s">
        <v>339</v>
      </c>
      <c r="AC217">
        <v>10.93</v>
      </c>
      <c r="AD217">
        <v>1.28</v>
      </c>
      <c r="AE217">
        <v>2.5499999999999998</v>
      </c>
      <c r="AF217" t="s">
        <v>230</v>
      </c>
      <c r="AG217">
        <v>0</v>
      </c>
      <c r="AH217" s="36">
        <v>1926</v>
      </c>
      <c r="AI217">
        <v>200</v>
      </c>
      <c r="AJ217" s="36">
        <v>1922</v>
      </c>
      <c r="AK217">
        <v>100</v>
      </c>
      <c r="AL217" s="2">
        <v>0.64583333333333337</v>
      </c>
      <c r="AM217" s="3">
        <v>46183</v>
      </c>
      <c r="AN217" t="s">
        <v>340</v>
      </c>
      <c r="AO217" t="s">
        <v>341</v>
      </c>
      <c r="AQ217" t="str">
        <f t="shared" si="3"/>
        <v/>
      </c>
    </row>
    <row r="218" spans="1:43">
      <c r="A218" s="8">
        <v>46171</v>
      </c>
      <c r="B218">
        <v>3957.17</v>
      </c>
      <c r="C218">
        <v>1.41</v>
      </c>
      <c r="D218">
        <v>3957.17</v>
      </c>
      <c r="E218">
        <v>1.41</v>
      </c>
      <c r="F218" s="69">
        <v>4062</v>
      </c>
      <c r="G218" t="s">
        <v>40</v>
      </c>
      <c r="H218">
        <v>0</v>
      </c>
      <c r="I218" t="s">
        <v>288</v>
      </c>
      <c r="J218" t="s">
        <v>289</v>
      </c>
      <c r="K218" t="s">
        <v>290</v>
      </c>
      <c r="L218" s="36">
        <v>23000</v>
      </c>
      <c r="M218" s="36">
        <v>3260</v>
      </c>
      <c r="N218" s="66">
        <v>0.1651</v>
      </c>
      <c r="O218" s="36">
        <v>19740</v>
      </c>
      <c r="P218" s="66">
        <v>0.1651</v>
      </c>
      <c r="Q218" s="36">
        <v>20000</v>
      </c>
      <c r="R218" s="36">
        <v>23000</v>
      </c>
      <c r="S218" s="36">
        <v>19505</v>
      </c>
      <c r="T218" s="66">
        <v>0.15</v>
      </c>
      <c r="U218" s="66">
        <v>7.7200000000000005E-2</v>
      </c>
      <c r="V218" s="66">
        <v>0</v>
      </c>
      <c r="W218" s="66">
        <v>0.17910000000000001</v>
      </c>
      <c r="X218" s="1">
        <v>10164100</v>
      </c>
      <c r="Y218" s="1">
        <v>218903498</v>
      </c>
      <c r="Z218" s="1">
        <v>6479585</v>
      </c>
      <c r="AA218" t="s">
        <v>342</v>
      </c>
      <c r="AB218" t="s">
        <v>343</v>
      </c>
      <c r="AC218">
        <v>110.73</v>
      </c>
      <c r="AD218">
        <v>11.67</v>
      </c>
      <c r="AE218">
        <v>0.15</v>
      </c>
      <c r="AF218" t="s">
        <v>230</v>
      </c>
      <c r="AG218" s="1">
        <v>44400</v>
      </c>
      <c r="AH218" s="36">
        <v>23000</v>
      </c>
      <c r="AI218" s="1">
        <v>10100</v>
      </c>
      <c r="AJ218" s="36">
        <v>22700</v>
      </c>
      <c r="AK218">
        <v>100</v>
      </c>
      <c r="AL218" s="2">
        <v>0.64583333333333337</v>
      </c>
      <c r="AM218" s="3">
        <v>46153</v>
      </c>
      <c r="AN218" t="s">
        <v>298</v>
      </c>
      <c r="AO218" t="s">
        <v>344</v>
      </c>
      <c r="AQ218" t="str">
        <f t="shared" si="3"/>
        <v/>
      </c>
    </row>
    <row r="219" spans="1:43">
      <c r="A219" s="8">
        <v>46171</v>
      </c>
      <c r="B219">
        <v>3957.17</v>
      </c>
      <c r="C219">
        <v>1.41</v>
      </c>
      <c r="D219">
        <v>3957.17</v>
      </c>
      <c r="E219">
        <v>1.41</v>
      </c>
      <c r="F219" s="69">
        <v>4063</v>
      </c>
      <c r="G219" t="s">
        <v>41</v>
      </c>
      <c r="H219">
        <v>0</v>
      </c>
      <c r="I219" t="s">
        <v>288</v>
      </c>
      <c r="J219" t="s">
        <v>289</v>
      </c>
      <c r="K219" t="s">
        <v>295</v>
      </c>
      <c r="L219" s="36">
        <v>7758</v>
      </c>
      <c r="M219">
        <v>414</v>
      </c>
      <c r="N219" s="66">
        <v>5.6399999999999999E-2</v>
      </c>
      <c r="O219" s="36">
        <v>7344</v>
      </c>
      <c r="P219" s="66">
        <v>5.6300000000000003E-2</v>
      </c>
      <c r="Q219" s="36">
        <v>7494</v>
      </c>
      <c r="R219" s="36">
        <v>7904</v>
      </c>
      <c r="S219" s="36">
        <v>7451</v>
      </c>
      <c r="T219" s="66">
        <v>3.5200000000000002E-2</v>
      </c>
      <c r="U219" s="66">
        <v>4.5999999999999999E-3</v>
      </c>
      <c r="V219" s="66">
        <v>-1.84E-2</v>
      </c>
      <c r="W219" s="66">
        <v>4.1200000000000001E-2</v>
      </c>
      <c r="X219" s="1">
        <v>15831800</v>
      </c>
      <c r="Y219" s="1">
        <v>122266962</v>
      </c>
      <c r="Z219" s="1">
        <v>15399597</v>
      </c>
      <c r="AA219" t="s">
        <v>345</v>
      </c>
      <c r="AB219" t="s">
        <v>346</v>
      </c>
      <c r="AC219">
        <v>28.8</v>
      </c>
      <c r="AD219">
        <v>3.23</v>
      </c>
      <c r="AE219">
        <v>1.37</v>
      </c>
      <c r="AF219" t="s">
        <v>230</v>
      </c>
      <c r="AG219" s="1">
        <v>133800</v>
      </c>
      <c r="AH219" s="36">
        <v>7761</v>
      </c>
      <c r="AI219">
        <v>900</v>
      </c>
      <c r="AJ219" s="36">
        <v>7757</v>
      </c>
      <c r="AK219">
        <v>500</v>
      </c>
      <c r="AL219" s="2">
        <v>0.64583333333333337</v>
      </c>
      <c r="AN219" t="s">
        <v>298</v>
      </c>
      <c r="AO219" t="s">
        <v>335</v>
      </c>
      <c r="AQ219" t="str">
        <f t="shared" si="3"/>
        <v/>
      </c>
    </row>
    <row r="220" spans="1:43">
      <c r="A220" s="8">
        <v>46171</v>
      </c>
      <c r="B220">
        <v>3957.17</v>
      </c>
      <c r="C220">
        <v>1.41</v>
      </c>
      <c r="D220">
        <v>3957.17</v>
      </c>
      <c r="E220">
        <v>1.41</v>
      </c>
      <c r="F220" s="69">
        <v>4068</v>
      </c>
      <c r="G220" t="s">
        <v>42</v>
      </c>
      <c r="H220">
        <v>0</v>
      </c>
      <c r="I220" t="s">
        <v>347</v>
      </c>
      <c r="J220" t="s">
        <v>323</v>
      </c>
      <c r="K220" t="s">
        <v>290</v>
      </c>
      <c r="L220" s="36">
        <v>1762</v>
      </c>
      <c r="M220">
        <v>7</v>
      </c>
      <c r="N220" s="66">
        <v>4.0000000000000001E-3</v>
      </c>
      <c r="O220" s="36">
        <v>1755</v>
      </c>
      <c r="P220" s="66">
        <v>3.8999999999999998E-3</v>
      </c>
      <c r="Q220" s="36">
        <v>1741</v>
      </c>
      <c r="R220" s="36">
        <v>1763</v>
      </c>
      <c r="S220" s="36">
        <v>1741</v>
      </c>
      <c r="T220" s="66">
        <v>1.2E-2</v>
      </c>
      <c r="U220" s="66">
        <v>0</v>
      </c>
      <c r="V220" s="66">
        <v>-5.0000000000000001E-4</v>
      </c>
      <c r="W220" s="66">
        <v>1.2E-2</v>
      </c>
      <c r="X220">
        <v>900</v>
      </c>
      <c r="Y220" s="1">
        <v>1583</v>
      </c>
      <c r="Z220" s="1">
        <v>3329</v>
      </c>
      <c r="AA220" t="s">
        <v>348</v>
      </c>
      <c r="AB220" t="s">
        <v>349</v>
      </c>
      <c r="AC220">
        <v>23.15</v>
      </c>
      <c r="AD220">
        <v>1.55</v>
      </c>
      <c r="AE220">
        <v>0</v>
      </c>
      <c r="AF220">
        <v>1.6</v>
      </c>
      <c r="AG220">
        <v>0</v>
      </c>
      <c r="AH220" s="36">
        <v>1763</v>
      </c>
      <c r="AI220">
        <v>100</v>
      </c>
      <c r="AJ220" s="36">
        <v>1760</v>
      </c>
      <c r="AK220">
        <v>200</v>
      </c>
      <c r="AL220" s="2">
        <v>0.64097222222222228</v>
      </c>
      <c r="AM220" s="3">
        <v>46156</v>
      </c>
      <c r="AN220" t="s">
        <v>350</v>
      </c>
      <c r="AO220" t="s">
        <v>351</v>
      </c>
      <c r="AQ220" t="str">
        <f t="shared" si="3"/>
        <v/>
      </c>
    </row>
    <row r="221" spans="1:43">
      <c r="A221" s="8">
        <v>46171</v>
      </c>
      <c r="B221">
        <v>3957.17</v>
      </c>
      <c r="C221">
        <v>1.41</v>
      </c>
      <c r="D221">
        <v>3957.17</v>
      </c>
      <c r="E221">
        <v>1.41</v>
      </c>
      <c r="F221" s="69">
        <v>4100</v>
      </c>
      <c r="G221" t="s">
        <v>43</v>
      </c>
      <c r="H221">
        <v>0</v>
      </c>
      <c r="I221" t="s">
        <v>314</v>
      </c>
      <c r="J221" t="s">
        <v>289</v>
      </c>
      <c r="K221" t="s">
        <v>290</v>
      </c>
      <c r="L221" s="36">
        <v>2020</v>
      </c>
      <c r="M221">
        <v>-102</v>
      </c>
      <c r="N221" s="66">
        <v>-4.8099999999999997E-2</v>
      </c>
      <c r="O221" s="36">
        <v>2122</v>
      </c>
      <c r="P221" s="66">
        <v>-4.8000000000000001E-2</v>
      </c>
      <c r="Q221" s="36">
        <v>2199</v>
      </c>
      <c r="R221" s="36">
        <v>2219</v>
      </c>
      <c r="S221" s="36">
        <v>1948</v>
      </c>
      <c r="T221" s="66">
        <v>-8.14E-2</v>
      </c>
      <c r="U221" s="66">
        <v>-4.8999999999999998E-3</v>
      </c>
      <c r="V221" s="66">
        <v>-8.9599999999999999E-2</v>
      </c>
      <c r="W221" s="66">
        <v>3.6900000000000002E-2</v>
      </c>
      <c r="X221" s="1">
        <v>830100</v>
      </c>
      <c r="Y221" s="1">
        <v>1703531</v>
      </c>
      <c r="Z221" s="1">
        <v>12320</v>
      </c>
      <c r="AA221" t="s">
        <v>531</v>
      </c>
      <c r="AB221" t="s">
        <v>353</v>
      </c>
      <c r="AC221">
        <v>23.37</v>
      </c>
      <c r="AD221">
        <v>1.29</v>
      </c>
      <c r="AE221">
        <v>0</v>
      </c>
      <c r="AF221" t="s">
        <v>230</v>
      </c>
      <c r="AG221" s="1">
        <v>1500</v>
      </c>
      <c r="AH221" s="36">
        <v>2025</v>
      </c>
      <c r="AI221">
        <v>300</v>
      </c>
      <c r="AJ221" s="36">
        <v>2011</v>
      </c>
      <c r="AK221">
        <v>500</v>
      </c>
      <c r="AL221" s="2">
        <v>0.64583333333333337</v>
      </c>
      <c r="AM221" s="3">
        <v>46157</v>
      </c>
      <c r="AN221" t="s">
        <v>298</v>
      </c>
      <c r="AO221" t="s">
        <v>335</v>
      </c>
      <c r="AQ221" t="str">
        <f t="shared" si="3"/>
        <v/>
      </c>
    </row>
    <row r="222" spans="1:43">
      <c r="A222" s="8">
        <v>46171</v>
      </c>
      <c r="B222">
        <v>3957.17</v>
      </c>
      <c r="C222">
        <v>1.41</v>
      </c>
      <c r="D222">
        <v>3957.17</v>
      </c>
      <c r="E222">
        <v>1.41</v>
      </c>
      <c r="F222" s="69">
        <v>4182</v>
      </c>
      <c r="G222" t="s">
        <v>44</v>
      </c>
      <c r="H222">
        <v>0</v>
      </c>
      <c r="I222" t="s">
        <v>288</v>
      </c>
      <c r="J222" t="s">
        <v>289</v>
      </c>
      <c r="K222" t="s">
        <v>295</v>
      </c>
      <c r="L222" s="36">
        <v>5545</v>
      </c>
      <c r="M222">
        <v>154</v>
      </c>
      <c r="N222" s="66">
        <v>2.86E-2</v>
      </c>
      <c r="O222" s="36">
        <v>5391</v>
      </c>
      <c r="P222" s="66">
        <v>2.8500000000000001E-2</v>
      </c>
      <c r="Q222" s="36">
        <v>5520</v>
      </c>
      <c r="R222" s="36">
        <v>5626</v>
      </c>
      <c r="S222" s="36">
        <v>5450</v>
      </c>
      <c r="T222" s="66">
        <v>4.4999999999999997E-3</v>
      </c>
      <c r="U222" s="66">
        <v>-6.0000000000000001E-3</v>
      </c>
      <c r="V222" s="66">
        <v>-1.43E-2</v>
      </c>
      <c r="W222" s="66">
        <v>1.7399999999999999E-2</v>
      </c>
      <c r="X222" s="1">
        <v>1292400</v>
      </c>
      <c r="Y222" s="1">
        <v>7173299</v>
      </c>
      <c r="Z222" s="1">
        <v>1173802</v>
      </c>
      <c r="AA222" t="s">
        <v>354</v>
      </c>
      <c r="AB222" t="s">
        <v>355</v>
      </c>
      <c r="AC222">
        <v>23.5</v>
      </c>
      <c r="AD222">
        <v>1.67</v>
      </c>
      <c r="AE222">
        <v>1.98</v>
      </c>
      <c r="AF222" t="s">
        <v>230</v>
      </c>
      <c r="AG222" s="1">
        <v>17000</v>
      </c>
      <c r="AH222" s="36">
        <v>5597</v>
      </c>
      <c r="AI222">
        <v>100</v>
      </c>
      <c r="AJ222" s="36">
        <v>5540</v>
      </c>
      <c r="AK222" s="1">
        <v>1000</v>
      </c>
      <c r="AL222" s="2">
        <v>0.64583333333333337</v>
      </c>
      <c r="AM222" s="3">
        <v>46155</v>
      </c>
      <c r="AN222" t="s">
        <v>298</v>
      </c>
      <c r="AO222" t="s">
        <v>335</v>
      </c>
      <c r="AQ222" t="str">
        <f t="shared" si="3"/>
        <v/>
      </c>
    </row>
    <row r="223" spans="1:43">
      <c r="A223" s="8">
        <v>46171</v>
      </c>
      <c r="B223">
        <v>3957.17</v>
      </c>
      <c r="C223">
        <v>1.41</v>
      </c>
      <c r="D223">
        <v>3957.17</v>
      </c>
      <c r="E223">
        <v>1.41</v>
      </c>
      <c r="F223" s="69">
        <v>4188</v>
      </c>
      <c r="G223" t="s">
        <v>45</v>
      </c>
      <c r="H223">
        <v>0</v>
      </c>
      <c r="I223" t="s">
        <v>288</v>
      </c>
      <c r="J223" t="s">
        <v>289</v>
      </c>
      <c r="K223" t="s">
        <v>295</v>
      </c>
      <c r="L223" s="36">
        <v>1147</v>
      </c>
      <c r="M223">
        <v>30.5</v>
      </c>
      <c r="N223" s="66">
        <v>2.7300000000000001E-2</v>
      </c>
      <c r="O223" s="36">
        <v>1116.5</v>
      </c>
      <c r="P223" s="66">
        <v>2.7300000000000001E-2</v>
      </c>
      <c r="Q223" s="36">
        <v>1135</v>
      </c>
      <c r="R223" s="36">
        <v>1163</v>
      </c>
      <c r="S223" s="36">
        <v>1117.5</v>
      </c>
      <c r="T223" s="66">
        <v>1.0500000000000001E-2</v>
      </c>
      <c r="U223" s="66">
        <v>-2.5999999999999999E-3</v>
      </c>
      <c r="V223" s="66">
        <v>-1.37E-2</v>
      </c>
      <c r="W223" s="66">
        <v>2.63E-2</v>
      </c>
      <c r="X223" s="1">
        <v>10577300</v>
      </c>
      <c r="Y223" s="1">
        <v>12125069</v>
      </c>
      <c r="Z223" s="1">
        <v>1653362</v>
      </c>
      <c r="AA223" t="s">
        <v>356</v>
      </c>
      <c r="AB223" t="s">
        <v>357</v>
      </c>
      <c r="AC223">
        <v>12.26</v>
      </c>
      <c r="AD223">
        <v>0.88</v>
      </c>
      <c r="AE223">
        <v>2.79</v>
      </c>
      <c r="AF223" t="s">
        <v>230</v>
      </c>
      <c r="AG223" s="1">
        <v>337000</v>
      </c>
      <c r="AH223" s="36">
        <v>1150</v>
      </c>
      <c r="AI223">
        <v>100</v>
      </c>
      <c r="AJ223" s="36">
        <v>1146.5</v>
      </c>
      <c r="AK223" s="1">
        <v>52700</v>
      </c>
      <c r="AL223" s="2">
        <v>0.64583333333333337</v>
      </c>
      <c r="AM223" s="3">
        <v>46155</v>
      </c>
      <c r="AN223" t="s">
        <v>298</v>
      </c>
      <c r="AO223" t="s">
        <v>335</v>
      </c>
      <c r="AQ223" t="str">
        <f t="shared" si="3"/>
        <v/>
      </c>
    </row>
    <row r="224" spans="1:43">
      <c r="A224" s="8">
        <v>46171</v>
      </c>
      <c r="B224">
        <v>3957.17</v>
      </c>
      <c r="C224">
        <v>1.41</v>
      </c>
      <c r="D224">
        <v>3957.17</v>
      </c>
      <c r="E224">
        <v>1.41</v>
      </c>
      <c r="F224" s="69">
        <v>4220</v>
      </c>
      <c r="G224" t="s">
        <v>46</v>
      </c>
      <c r="H224">
        <v>0</v>
      </c>
      <c r="I224" t="s">
        <v>288</v>
      </c>
      <c r="J224" t="s">
        <v>289</v>
      </c>
      <c r="K224" t="s">
        <v>295</v>
      </c>
      <c r="L224" s="36">
        <v>1580</v>
      </c>
      <c r="M224">
        <v>25</v>
      </c>
      <c r="N224" s="66">
        <v>1.61E-2</v>
      </c>
      <c r="O224" s="36">
        <v>1555</v>
      </c>
      <c r="P224" s="66">
        <v>1.6E-2</v>
      </c>
      <c r="Q224" s="36">
        <v>1554</v>
      </c>
      <c r="R224" s="36">
        <v>1596</v>
      </c>
      <c r="S224" s="36">
        <v>1545</v>
      </c>
      <c r="T224" s="66">
        <v>1.67E-2</v>
      </c>
      <c r="U224" s="66">
        <v>0</v>
      </c>
      <c r="V224" s="66">
        <v>-0.01</v>
      </c>
      <c r="W224" s="66">
        <v>2.2599999999999999E-2</v>
      </c>
      <c r="X224" s="1">
        <v>120100</v>
      </c>
      <c r="Y224" s="1">
        <v>189466</v>
      </c>
      <c r="Z224" s="1">
        <v>81014</v>
      </c>
      <c r="AA224" t="s">
        <v>358</v>
      </c>
      <c r="AB224" t="s">
        <v>359</v>
      </c>
      <c r="AC224">
        <v>11.05</v>
      </c>
      <c r="AD224">
        <v>1.1100000000000001</v>
      </c>
      <c r="AE224">
        <v>3.42</v>
      </c>
      <c r="AF224" t="s">
        <v>230</v>
      </c>
      <c r="AG224" s="1">
        <v>14200</v>
      </c>
      <c r="AH224" s="36">
        <v>1598</v>
      </c>
      <c r="AI224">
        <v>100</v>
      </c>
      <c r="AJ224" s="36">
        <v>1549</v>
      </c>
      <c r="AK224">
        <v>300</v>
      </c>
      <c r="AL224" s="2">
        <v>0.64583333333333337</v>
      </c>
      <c r="AM224" s="3">
        <v>46142</v>
      </c>
      <c r="AN224" t="s">
        <v>298</v>
      </c>
      <c r="AO224" t="s">
        <v>335</v>
      </c>
      <c r="AQ224" t="str">
        <f t="shared" si="3"/>
        <v/>
      </c>
    </row>
    <row r="225" spans="1:43">
      <c r="A225" s="8">
        <v>46171</v>
      </c>
      <c r="B225">
        <v>3957.17</v>
      </c>
      <c r="C225">
        <v>1.41</v>
      </c>
      <c r="D225">
        <v>3957.17</v>
      </c>
      <c r="E225">
        <v>1.41</v>
      </c>
      <c r="F225" s="69">
        <v>4334</v>
      </c>
      <c r="G225" t="s">
        <v>47</v>
      </c>
      <c r="H225">
        <v>0</v>
      </c>
      <c r="I225" t="s">
        <v>314</v>
      </c>
      <c r="J225" t="s">
        <v>323</v>
      </c>
      <c r="K225" t="s">
        <v>295</v>
      </c>
      <c r="L225">
        <v>400</v>
      </c>
      <c r="M225">
        <v>2</v>
      </c>
      <c r="N225" s="66">
        <v>5.0000000000000001E-3</v>
      </c>
      <c r="O225">
        <v>398</v>
      </c>
      <c r="P225" s="66">
        <v>5.0000000000000001E-3</v>
      </c>
      <c r="Q225">
        <v>397</v>
      </c>
      <c r="R225">
        <v>401</v>
      </c>
      <c r="S225">
        <v>395</v>
      </c>
      <c r="T225" s="66">
        <v>7.4999999999999997E-3</v>
      </c>
      <c r="U225" s="66">
        <v>1.26E-2</v>
      </c>
      <c r="V225" s="66">
        <v>-2.3999999999999998E-3</v>
      </c>
      <c r="W225" s="66">
        <v>1.26E-2</v>
      </c>
      <c r="X225" s="1">
        <v>10600</v>
      </c>
      <c r="Y225" s="1">
        <v>4221</v>
      </c>
      <c r="Z225" s="1">
        <v>4438</v>
      </c>
      <c r="AA225" t="s">
        <v>360</v>
      </c>
      <c r="AB225" t="s">
        <v>361</v>
      </c>
      <c r="AC225">
        <v>12.01</v>
      </c>
      <c r="AD225">
        <v>1.32</v>
      </c>
      <c r="AE225">
        <v>2.5</v>
      </c>
      <c r="AF225">
        <v>0.1</v>
      </c>
      <c r="AG225">
        <v>400</v>
      </c>
      <c r="AH225">
        <v>401</v>
      </c>
      <c r="AI225">
        <v>100</v>
      </c>
      <c r="AJ225">
        <v>396</v>
      </c>
      <c r="AK225">
        <v>400</v>
      </c>
      <c r="AL225" s="2">
        <v>0.64583333333333337</v>
      </c>
      <c r="AM225" s="3">
        <v>46183</v>
      </c>
      <c r="AN225" t="s">
        <v>306</v>
      </c>
      <c r="AO225" t="s">
        <v>351</v>
      </c>
      <c r="AQ225" t="str">
        <f t="shared" si="3"/>
        <v/>
      </c>
    </row>
    <row r="226" spans="1:43">
      <c r="A226" s="8">
        <v>46171</v>
      </c>
      <c r="B226">
        <v>3957.17</v>
      </c>
      <c r="C226">
        <v>1.41</v>
      </c>
      <c r="D226">
        <v>3957.17</v>
      </c>
      <c r="E226">
        <v>1.41</v>
      </c>
      <c r="F226" s="69">
        <v>4523</v>
      </c>
      <c r="G226" t="s">
        <v>48</v>
      </c>
      <c r="H226">
        <v>0</v>
      </c>
      <c r="I226" t="s">
        <v>288</v>
      </c>
      <c r="J226" t="s">
        <v>289</v>
      </c>
      <c r="K226" t="s">
        <v>295</v>
      </c>
      <c r="L226" s="36">
        <v>3984</v>
      </c>
      <c r="M226">
        <v>83</v>
      </c>
      <c r="N226" s="66">
        <v>2.1299999999999999E-2</v>
      </c>
      <c r="O226" s="36">
        <v>3901</v>
      </c>
      <c r="P226" s="66">
        <v>2.12E-2</v>
      </c>
      <c r="Q226" s="36">
        <v>3901</v>
      </c>
      <c r="R226" s="36">
        <v>3994</v>
      </c>
      <c r="S226" s="36">
        <v>3901</v>
      </c>
      <c r="T226" s="66">
        <v>2.12E-2</v>
      </c>
      <c r="U226" s="66">
        <v>1.21E-2</v>
      </c>
      <c r="V226" s="66">
        <v>-2.5000000000000001E-3</v>
      </c>
      <c r="W226" s="66">
        <v>2.12E-2</v>
      </c>
      <c r="X226" s="1">
        <v>3394200</v>
      </c>
      <c r="Y226" s="1">
        <v>13478710</v>
      </c>
      <c r="Z226" s="1">
        <v>1161930</v>
      </c>
      <c r="AA226" t="s">
        <v>362</v>
      </c>
      <c r="AB226" t="s">
        <v>532</v>
      </c>
      <c r="AC226">
        <v>21.51</v>
      </c>
      <c r="AD226">
        <v>1.24</v>
      </c>
      <c r="AE226">
        <v>4.0199999999999996</v>
      </c>
      <c r="AF226" t="s">
        <v>230</v>
      </c>
      <c r="AG226" s="1">
        <v>103900</v>
      </c>
      <c r="AH226" s="36">
        <v>3989</v>
      </c>
      <c r="AI226">
        <v>100</v>
      </c>
      <c r="AJ226" s="36">
        <v>3983</v>
      </c>
      <c r="AK226">
        <v>200</v>
      </c>
      <c r="AL226" s="2">
        <v>0.64583333333333337</v>
      </c>
      <c r="AM226" s="3">
        <v>46157</v>
      </c>
      <c r="AN226" t="s">
        <v>298</v>
      </c>
      <c r="AO226" t="s">
        <v>364</v>
      </c>
      <c r="AQ226" t="str">
        <f t="shared" si="3"/>
        <v/>
      </c>
    </row>
    <row r="227" spans="1:43">
      <c r="A227" s="8">
        <v>46171</v>
      </c>
      <c r="B227">
        <v>3957.17</v>
      </c>
      <c r="C227">
        <v>1.41</v>
      </c>
      <c r="D227">
        <v>3957.17</v>
      </c>
      <c r="E227">
        <v>1.41</v>
      </c>
      <c r="F227" s="69">
        <v>4528</v>
      </c>
      <c r="G227" t="s">
        <v>49</v>
      </c>
      <c r="H227">
        <v>0</v>
      </c>
      <c r="I227" t="s">
        <v>288</v>
      </c>
      <c r="J227" t="s">
        <v>289</v>
      </c>
      <c r="K227" t="s">
        <v>295</v>
      </c>
      <c r="L227" s="36">
        <v>2392.5</v>
      </c>
      <c r="M227">
        <v>-7</v>
      </c>
      <c r="N227" s="66">
        <v>-2.8999999999999998E-3</v>
      </c>
      <c r="O227" s="36">
        <v>2399.5</v>
      </c>
      <c r="P227" s="66">
        <v>-2.8999999999999998E-3</v>
      </c>
      <c r="Q227" s="36">
        <v>2406</v>
      </c>
      <c r="R227" s="36">
        <v>2419.5</v>
      </c>
      <c r="S227" s="36">
        <v>2385</v>
      </c>
      <c r="T227" s="66">
        <v>-5.5999999999999999E-3</v>
      </c>
      <c r="U227" s="66">
        <v>1.1999999999999999E-3</v>
      </c>
      <c r="V227" s="66">
        <v>-1.11E-2</v>
      </c>
      <c r="W227" s="66">
        <v>3.0999999999999999E-3</v>
      </c>
      <c r="X227" s="1">
        <v>1997700</v>
      </c>
      <c r="Y227" s="1">
        <v>4789071</v>
      </c>
      <c r="Z227" s="1">
        <v>1193122</v>
      </c>
      <c r="AA227" t="s">
        <v>365</v>
      </c>
      <c r="AB227" t="s">
        <v>366</v>
      </c>
      <c r="AC227">
        <v>15.83</v>
      </c>
      <c r="AD227">
        <v>1.32</v>
      </c>
      <c r="AE227">
        <v>3.34</v>
      </c>
      <c r="AF227" t="s">
        <v>230</v>
      </c>
      <c r="AG227" s="1">
        <v>91800</v>
      </c>
      <c r="AH227" s="36">
        <v>2408</v>
      </c>
      <c r="AI227">
        <v>100</v>
      </c>
      <c r="AJ227" s="36">
        <v>2389</v>
      </c>
      <c r="AK227">
        <v>100</v>
      </c>
      <c r="AL227" s="2">
        <v>0.64583333333333337</v>
      </c>
      <c r="AM227" s="3">
        <v>46150</v>
      </c>
      <c r="AN227" t="s">
        <v>298</v>
      </c>
      <c r="AO227" t="s">
        <v>364</v>
      </c>
      <c r="AQ227" t="str">
        <f t="shared" si="3"/>
        <v/>
      </c>
    </row>
    <row r="228" spans="1:43">
      <c r="A228" s="8">
        <v>46171</v>
      </c>
      <c r="B228">
        <v>3957.17</v>
      </c>
      <c r="C228">
        <v>1.41</v>
      </c>
      <c r="D228">
        <v>3957.17</v>
      </c>
      <c r="E228">
        <v>1.41</v>
      </c>
      <c r="F228" s="69">
        <v>4661</v>
      </c>
      <c r="G228" t="s">
        <v>50</v>
      </c>
      <c r="H228">
        <v>0</v>
      </c>
      <c r="I228" t="s">
        <v>288</v>
      </c>
      <c r="J228" t="s">
        <v>289</v>
      </c>
      <c r="K228" t="s">
        <v>295</v>
      </c>
      <c r="L228" s="36">
        <v>2295.5</v>
      </c>
      <c r="M228">
        <v>45.5</v>
      </c>
      <c r="N228" s="66">
        <v>2.0199999999999999E-2</v>
      </c>
      <c r="O228" s="36">
        <v>2250</v>
      </c>
      <c r="P228" s="66">
        <v>2.0199999999999999E-2</v>
      </c>
      <c r="Q228" s="36">
        <v>2260</v>
      </c>
      <c r="R228" s="36">
        <v>2327</v>
      </c>
      <c r="S228" s="36">
        <v>2257</v>
      </c>
      <c r="T228" s="66">
        <v>1.5699999999999999E-2</v>
      </c>
      <c r="U228" s="66">
        <v>-6.1999999999999998E-3</v>
      </c>
      <c r="V228" s="66">
        <v>-1.35E-2</v>
      </c>
      <c r="W228" s="66">
        <v>1.7000000000000001E-2</v>
      </c>
      <c r="X228" s="1">
        <v>11732400</v>
      </c>
      <c r="Y228" s="1">
        <v>26965982</v>
      </c>
      <c r="Z228" s="1">
        <v>4132934</v>
      </c>
      <c r="AA228" t="s">
        <v>367</v>
      </c>
      <c r="AB228" t="s">
        <v>368</v>
      </c>
      <c r="AC228">
        <v>32.14</v>
      </c>
      <c r="AD228">
        <v>3.42</v>
      </c>
      <c r="AE228">
        <v>0.7</v>
      </c>
      <c r="AF228" t="s">
        <v>230</v>
      </c>
      <c r="AG228" s="1">
        <v>451200</v>
      </c>
      <c r="AH228" s="36">
        <v>2301.5</v>
      </c>
      <c r="AI228">
        <v>100</v>
      </c>
      <c r="AJ228" s="36">
        <v>2295</v>
      </c>
      <c r="AK228" s="1">
        <v>23000</v>
      </c>
      <c r="AL228" s="2">
        <v>0.64583333333333337</v>
      </c>
      <c r="AN228" t="s">
        <v>298</v>
      </c>
      <c r="AO228" t="s">
        <v>313</v>
      </c>
      <c r="AQ228" t="str">
        <f t="shared" si="3"/>
        <v/>
      </c>
    </row>
    <row r="229" spans="1:43">
      <c r="A229" s="8">
        <v>46171</v>
      </c>
      <c r="B229">
        <v>3957.17</v>
      </c>
      <c r="C229">
        <v>1.41</v>
      </c>
      <c r="D229">
        <v>3957.17</v>
      </c>
      <c r="E229">
        <v>1.41</v>
      </c>
      <c r="F229" s="69">
        <v>5020</v>
      </c>
      <c r="G229" t="s">
        <v>51</v>
      </c>
      <c r="H229">
        <v>0</v>
      </c>
      <c r="I229" t="s">
        <v>288</v>
      </c>
      <c r="J229" t="s">
        <v>289</v>
      </c>
      <c r="K229" t="s">
        <v>290</v>
      </c>
      <c r="L229" s="36">
        <v>1305.5</v>
      </c>
      <c r="M229">
        <v>14</v>
      </c>
      <c r="N229" s="66">
        <v>1.0800000000000001E-2</v>
      </c>
      <c r="O229" s="36">
        <v>1291.5</v>
      </c>
      <c r="P229" s="66">
        <v>1.0800000000000001E-2</v>
      </c>
      <c r="Q229" s="36">
        <v>1288.5</v>
      </c>
      <c r="R229" s="36">
        <v>1305.5</v>
      </c>
      <c r="S229" s="36">
        <v>1280.5</v>
      </c>
      <c r="T229" s="66">
        <v>1.3100000000000001E-2</v>
      </c>
      <c r="U229" s="66">
        <v>8.3999999999999995E-3</v>
      </c>
      <c r="V229" s="66">
        <v>0</v>
      </c>
      <c r="W229" s="66">
        <v>1.95E-2</v>
      </c>
      <c r="X229" s="1">
        <v>16776800</v>
      </c>
      <c r="Y229" s="1">
        <v>21857319</v>
      </c>
      <c r="Z229" s="1">
        <v>3533683</v>
      </c>
      <c r="AA229" t="s">
        <v>369</v>
      </c>
      <c r="AB229" t="s">
        <v>370</v>
      </c>
      <c r="AC229">
        <v>8.4600000000000009</v>
      </c>
      <c r="AD229">
        <v>1.04</v>
      </c>
      <c r="AE229">
        <v>2.6</v>
      </c>
      <c r="AF229" t="s">
        <v>230</v>
      </c>
      <c r="AG229" s="1">
        <v>648000</v>
      </c>
      <c r="AH229" s="36">
        <v>1306</v>
      </c>
      <c r="AI229" s="1">
        <v>5200</v>
      </c>
      <c r="AJ229" s="36">
        <v>1303.5</v>
      </c>
      <c r="AK229" s="1">
        <v>1500</v>
      </c>
      <c r="AL229" s="2">
        <v>0.64583333333333337</v>
      </c>
      <c r="AM229" s="3">
        <v>46156</v>
      </c>
      <c r="AN229" t="s">
        <v>298</v>
      </c>
      <c r="AO229" t="s">
        <v>371</v>
      </c>
      <c r="AQ229" t="str">
        <f t="shared" si="3"/>
        <v/>
      </c>
    </row>
    <row r="230" spans="1:43">
      <c r="A230" s="8">
        <v>46171</v>
      </c>
      <c r="B230">
        <v>3957.17</v>
      </c>
      <c r="C230">
        <v>1.41</v>
      </c>
      <c r="D230">
        <v>3957.17</v>
      </c>
      <c r="E230">
        <v>1.41</v>
      </c>
      <c r="F230" s="69">
        <v>5201</v>
      </c>
      <c r="G230" t="s">
        <v>52</v>
      </c>
      <c r="H230">
        <v>0</v>
      </c>
      <c r="I230" t="s">
        <v>288</v>
      </c>
      <c r="J230" t="s">
        <v>289</v>
      </c>
      <c r="K230" t="s">
        <v>295</v>
      </c>
      <c r="L230" s="36">
        <v>6938</v>
      </c>
      <c r="M230">
        <v>55</v>
      </c>
      <c r="N230" s="66">
        <v>8.0000000000000002E-3</v>
      </c>
      <c r="O230" s="36">
        <v>6883</v>
      </c>
      <c r="P230" s="66">
        <v>7.9000000000000008E-3</v>
      </c>
      <c r="Q230" s="36">
        <v>6893</v>
      </c>
      <c r="R230" s="36">
        <v>6980</v>
      </c>
      <c r="S230" s="36">
        <v>6840</v>
      </c>
      <c r="T230" s="66">
        <v>6.4999999999999997E-3</v>
      </c>
      <c r="U230" s="66">
        <v>-2.0000000000000001E-4</v>
      </c>
      <c r="V230" s="66">
        <v>-6.0000000000000001E-3</v>
      </c>
      <c r="W230" s="66">
        <v>1.43E-2</v>
      </c>
      <c r="X230" s="1">
        <v>2647100</v>
      </c>
      <c r="Y230" s="1">
        <v>18360302</v>
      </c>
      <c r="Z230" s="1">
        <v>1508561</v>
      </c>
      <c r="AA230" t="s">
        <v>519</v>
      </c>
      <c r="AB230" t="s">
        <v>373</v>
      </c>
      <c r="AC230">
        <v>19.13</v>
      </c>
      <c r="AD230">
        <v>0.99</v>
      </c>
      <c r="AE230">
        <v>3.03</v>
      </c>
      <c r="AF230" t="s">
        <v>230</v>
      </c>
      <c r="AG230" s="1">
        <v>86900</v>
      </c>
      <c r="AH230" s="36">
        <v>6965</v>
      </c>
      <c r="AI230">
        <v>200</v>
      </c>
      <c r="AJ230" s="36">
        <v>6937</v>
      </c>
      <c r="AK230">
        <v>100</v>
      </c>
      <c r="AL230" s="2">
        <v>0.64583333333333337</v>
      </c>
      <c r="AM230" s="3">
        <v>46154</v>
      </c>
      <c r="AN230" t="s">
        <v>293</v>
      </c>
      <c r="AO230" t="s">
        <v>341</v>
      </c>
      <c r="AQ230" t="str">
        <f t="shared" si="3"/>
        <v/>
      </c>
    </row>
    <row r="231" spans="1:43">
      <c r="A231" s="8">
        <v>46171</v>
      </c>
      <c r="B231">
        <v>3957.17</v>
      </c>
      <c r="C231">
        <v>1.41</v>
      </c>
      <c r="D231">
        <v>3957.17</v>
      </c>
      <c r="E231">
        <v>1.41</v>
      </c>
      <c r="F231" s="69">
        <v>5302</v>
      </c>
      <c r="G231" t="s">
        <v>53</v>
      </c>
      <c r="H231">
        <v>0</v>
      </c>
      <c r="I231" t="s">
        <v>288</v>
      </c>
      <c r="J231" t="s">
        <v>289</v>
      </c>
      <c r="K231" t="s">
        <v>295</v>
      </c>
      <c r="L231" s="36">
        <v>4740</v>
      </c>
      <c r="M231">
        <v>-20</v>
      </c>
      <c r="N231" s="66">
        <v>-4.1999999999999997E-3</v>
      </c>
      <c r="O231" s="36">
        <v>4760</v>
      </c>
      <c r="P231" s="66">
        <v>-4.1999999999999997E-3</v>
      </c>
      <c r="Q231" s="36">
        <v>4795</v>
      </c>
      <c r="R231" s="36">
        <v>4830</v>
      </c>
      <c r="S231" s="36">
        <v>4740</v>
      </c>
      <c r="T231" s="66">
        <v>-1.14E-2</v>
      </c>
      <c r="U231" s="66">
        <v>-8.3000000000000001E-3</v>
      </c>
      <c r="V231" s="66">
        <v>-1.8599999999999998E-2</v>
      </c>
      <c r="W231" s="66">
        <v>0</v>
      </c>
      <c r="X231" s="1">
        <v>49200</v>
      </c>
      <c r="Y231" s="1">
        <v>234526</v>
      </c>
      <c r="Z231" s="1">
        <v>56086</v>
      </c>
      <c r="AA231" t="s">
        <v>374</v>
      </c>
      <c r="AB231" t="s">
        <v>375</v>
      </c>
      <c r="AC231">
        <v>19.28</v>
      </c>
      <c r="AD231">
        <v>0.96</v>
      </c>
      <c r="AE231">
        <v>4.22</v>
      </c>
      <c r="AF231" t="s">
        <v>230</v>
      </c>
      <c r="AG231" s="1">
        <v>17100</v>
      </c>
      <c r="AH231" s="36">
        <v>4765</v>
      </c>
      <c r="AI231">
        <v>100</v>
      </c>
      <c r="AJ231" s="36">
        <v>4740</v>
      </c>
      <c r="AK231">
        <v>500</v>
      </c>
      <c r="AL231" s="2">
        <v>0.64583333333333337</v>
      </c>
      <c r="AM231" s="3">
        <v>46150</v>
      </c>
      <c r="AN231" t="s">
        <v>293</v>
      </c>
      <c r="AO231" t="s">
        <v>341</v>
      </c>
      <c r="AQ231" t="str">
        <f t="shared" si="3"/>
        <v/>
      </c>
    </row>
    <row r="232" spans="1:43">
      <c r="A232" s="8">
        <v>46171</v>
      </c>
      <c r="B232">
        <v>3957.17</v>
      </c>
      <c r="C232">
        <v>1.41</v>
      </c>
      <c r="D232">
        <v>3957.17</v>
      </c>
      <c r="E232">
        <v>1.41</v>
      </c>
      <c r="F232" s="69">
        <v>5310</v>
      </c>
      <c r="G232" t="s">
        <v>54</v>
      </c>
      <c r="H232">
        <v>0</v>
      </c>
      <c r="I232" t="s">
        <v>288</v>
      </c>
      <c r="J232" t="s">
        <v>289</v>
      </c>
      <c r="K232" t="s">
        <v>295</v>
      </c>
      <c r="L232" s="36">
        <v>7560</v>
      </c>
      <c r="M232">
        <v>170</v>
      </c>
      <c r="N232" s="66">
        <v>2.3E-2</v>
      </c>
      <c r="O232" s="36">
        <v>7390</v>
      </c>
      <c r="P232" s="66">
        <v>2.3E-2</v>
      </c>
      <c r="Q232" s="36">
        <v>7540</v>
      </c>
      <c r="R232" s="36">
        <v>7640</v>
      </c>
      <c r="S232" s="36">
        <v>7400</v>
      </c>
      <c r="T232" s="66">
        <v>2.5999999999999999E-3</v>
      </c>
      <c r="U232" s="66">
        <v>2.5999999999999999E-3</v>
      </c>
      <c r="V232" s="66">
        <v>-1.04E-2</v>
      </c>
      <c r="W232" s="66">
        <v>2.1600000000000001E-2</v>
      </c>
      <c r="X232" s="1">
        <v>141100</v>
      </c>
      <c r="Y232" s="1">
        <v>1065576</v>
      </c>
      <c r="Z232" s="1">
        <v>158703</v>
      </c>
      <c r="AA232" t="s">
        <v>376</v>
      </c>
      <c r="AB232" t="s">
        <v>377</v>
      </c>
      <c r="AC232">
        <v>31.71</v>
      </c>
      <c r="AD232">
        <v>1.62</v>
      </c>
      <c r="AE232">
        <v>1.92</v>
      </c>
      <c r="AF232" t="s">
        <v>230</v>
      </c>
      <c r="AG232" s="1">
        <v>1400</v>
      </c>
      <c r="AH232" s="36">
        <v>7620</v>
      </c>
      <c r="AI232">
        <v>100</v>
      </c>
      <c r="AJ232" s="36">
        <v>7540</v>
      </c>
      <c r="AK232">
        <v>900</v>
      </c>
      <c r="AL232" s="2">
        <v>0.64583333333333337</v>
      </c>
      <c r="AM232" s="3">
        <v>46153</v>
      </c>
      <c r="AN232" t="s">
        <v>293</v>
      </c>
      <c r="AO232" t="s">
        <v>341</v>
      </c>
      <c r="AQ232" t="str">
        <f t="shared" si="3"/>
        <v/>
      </c>
    </row>
    <row r="233" spans="1:43">
      <c r="A233" s="8">
        <v>46171</v>
      </c>
      <c r="B233">
        <v>3957.17</v>
      </c>
      <c r="C233">
        <v>1.41</v>
      </c>
      <c r="D233">
        <v>3957.17</v>
      </c>
      <c r="E233">
        <v>1.41</v>
      </c>
      <c r="F233" s="69">
        <v>5334</v>
      </c>
      <c r="G233" t="s">
        <v>55</v>
      </c>
      <c r="H233">
        <v>0</v>
      </c>
      <c r="I233" t="s">
        <v>288</v>
      </c>
      <c r="J233" t="s">
        <v>289</v>
      </c>
      <c r="K233" t="s">
        <v>295</v>
      </c>
      <c r="L233" s="36">
        <v>10165</v>
      </c>
      <c r="M233">
        <v>245</v>
      </c>
      <c r="N233" s="66">
        <v>2.47E-2</v>
      </c>
      <c r="O233" s="36">
        <v>9920</v>
      </c>
      <c r="P233" s="66">
        <v>2.46E-2</v>
      </c>
      <c r="Q233" s="36">
        <v>10000</v>
      </c>
      <c r="R233" s="36">
        <v>10360</v>
      </c>
      <c r="S233" s="36">
        <v>9921</v>
      </c>
      <c r="T233" s="66">
        <v>1.6500000000000001E-2</v>
      </c>
      <c r="U233" s="66">
        <v>1.1900000000000001E-2</v>
      </c>
      <c r="V233" s="66">
        <v>-1.8800000000000001E-2</v>
      </c>
      <c r="W233" s="66">
        <v>2.4500000000000001E-2</v>
      </c>
      <c r="X233" s="1">
        <v>1193300</v>
      </c>
      <c r="Y233" s="1">
        <v>12091721</v>
      </c>
      <c r="Z233" s="1">
        <v>2025353</v>
      </c>
      <c r="AA233" t="s">
        <v>520</v>
      </c>
      <c r="AB233" t="s">
        <v>379</v>
      </c>
      <c r="AC233">
        <v>18.940000000000001</v>
      </c>
      <c r="AD233">
        <v>2.59</v>
      </c>
      <c r="AE233">
        <v>2.0699999999999998</v>
      </c>
      <c r="AF233" t="s">
        <v>230</v>
      </c>
      <c r="AG233" s="1">
        <v>30800</v>
      </c>
      <c r="AH233" s="36">
        <v>10220</v>
      </c>
      <c r="AI233">
        <v>100</v>
      </c>
      <c r="AJ233" s="36">
        <v>10165</v>
      </c>
      <c r="AK233" s="1">
        <v>2400</v>
      </c>
      <c r="AL233" s="2">
        <v>0.64583333333333337</v>
      </c>
      <c r="AM233" s="3">
        <v>46142</v>
      </c>
      <c r="AN233" t="s">
        <v>298</v>
      </c>
      <c r="AO233" t="s">
        <v>341</v>
      </c>
      <c r="AQ233" t="str">
        <f t="shared" si="3"/>
        <v/>
      </c>
    </row>
    <row r="234" spans="1:43">
      <c r="A234" s="8">
        <v>46171</v>
      </c>
      <c r="B234">
        <v>3957.17</v>
      </c>
      <c r="C234">
        <v>1.41</v>
      </c>
      <c r="D234">
        <v>3957.17</v>
      </c>
      <c r="E234">
        <v>1.41</v>
      </c>
      <c r="F234" s="69">
        <v>5706</v>
      </c>
      <c r="G234" t="s">
        <v>56</v>
      </c>
      <c r="H234">
        <v>0</v>
      </c>
      <c r="I234" t="s">
        <v>288</v>
      </c>
      <c r="J234" t="s">
        <v>289</v>
      </c>
      <c r="K234" t="s">
        <v>295</v>
      </c>
      <c r="L234" s="36">
        <v>51630</v>
      </c>
      <c r="M234" s="36">
        <v>2880</v>
      </c>
      <c r="N234" s="66">
        <v>5.91E-2</v>
      </c>
      <c r="O234" s="36">
        <v>48750</v>
      </c>
      <c r="P234" s="66">
        <v>5.8999999999999997E-2</v>
      </c>
      <c r="Q234" s="36">
        <v>50150</v>
      </c>
      <c r="R234" s="36">
        <v>51920</v>
      </c>
      <c r="S234" s="36">
        <v>48810</v>
      </c>
      <c r="T234" s="66">
        <v>2.9499999999999998E-2</v>
      </c>
      <c r="U234" s="66">
        <v>2.2499999999999999E-2</v>
      </c>
      <c r="V234" s="66">
        <v>-5.4999999999999997E-3</v>
      </c>
      <c r="W234" s="66">
        <v>5.7700000000000001E-2</v>
      </c>
      <c r="X234" s="1">
        <v>5244100</v>
      </c>
      <c r="Y234" s="1">
        <v>268988295</v>
      </c>
      <c r="Z234" s="1">
        <v>2964358</v>
      </c>
      <c r="AA234" t="s">
        <v>521</v>
      </c>
      <c r="AB234" t="s">
        <v>381</v>
      </c>
      <c r="AC234">
        <v>39.380000000000003</v>
      </c>
      <c r="AD234">
        <v>7.16</v>
      </c>
      <c r="AE234">
        <v>0.54</v>
      </c>
      <c r="AF234" t="s">
        <v>230</v>
      </c>
      <c r="AG234" s="1">
        <v>9500</v>
      </c>
      <c r="AH234" s="36">
        <v>51670</v>
      </c>
      <c r="AI234">
        <v>100</v>
      </c>
      <c r="AJ234" s="36">
        <v>51620</v>
      </c>
      <c r="AK234">
        <v>300</v>
      </c>
      <c r="AL234" s="2">
        <v>0.64583333333333337</v>
      </c>
      <c r="AM234" s="3">
        <v>46155</v>
      </c>
      <c r="AN234" t="s">
        <v>298</v>
      </c>
      <c r="AO234" t="s">
        <v>382</v>
      </c>
      <c r="AQ234" t="str">
        <f t="shared" si="3"/>
        <v/>
      </c>
    </row>
    <row r="235" spans="1:43">
      <c r="A235" s="8">
        <v>46171</v>
      </c>
      <c r="B235">
        <v>3957.17</v>
      </c>
      <c r="C235">
        <v>1.41</v>
      </c>
      <c r="D235">
        <v>3957.17</v>
      </c>
      <c r="E235">
        <v>1.41</v>
      </c>
      <c r="F235" s="69">
        <v>5711</v>
      </c>
      <c r="G235" t="s">
        <v>57</v>
      </c>
      <c r="H235">
        <v>0</v>
      </c>
      <c r="I235" t="s">
        <v>288</v>
      </c>
      <c r="J235" t="s">
        <v>289</v>
      </c>
      <c r="K235" t="s">
        <v>295</v>
      </c>
      <c r="L235" s="36">
        <v>5153</v>
      </c>
      <c r="M235">
        <v>25</v>
      </c>
      <c r="N235" s="66">
        <v>4.8999999999999998E-3</v>
      </c>
      <c r="O235" s="36">
        <v>5128</v>
      </c>
      <c r="P235" s="66">
        <v>4.7999999999999996E-3</v>
      </c>
      <c r="Q235" s="36">
        <v>5228</v>
      </c>
      <c r="R235" s="36">
        <v>5263</v>
      </c>
      <c r="S235" s="36">
        <v>5048</v>
      </c>
      <c r="T235" s="66">
        <v>-1.43E-2</v>
      </c>
      <c r="U235" s="66">
        <v>-1.2800000000000001E-2</v>
      </c>
      <c r="V235" s="66">
        <v>-2.0899999999999998E-2</v>
      </c>
      <c r="W235" s="66">
        <v>2.0799999999999999E-2</v>
      </c>
      <c r="X235" s="1">
        <v>1620700</v>
      </c>
      <c r="Y235" s="1">
        <v>8359529</v>
      </c>
      <c r="Z235" s="1">
        <v>677565</v>
      </c>
      <c r="AA235" t="s">
        <v>383</v>
      </c>
      <c r="AB235" t="s">
        <v>384</v>
      </c>
      <c r="AC235">
        <v>13.74</v>
      </c>
      <c r="AD235">
        <v>0.91</v>
      </c>
      <c r="AE235">
        <v>2.25</v>
      </c>
      <c r="AF235" t="s">
        <v>230</v>
      </c>
      <c r="AG235" s="1">
        <v>22800</v>
      </c>
      <c r="AH235" s="36">
        <v>5204</v>
      </c>
      <c r="AI235">
        <v>100</v>
      </c>
      <c r="AJ235" s="36">
        <v>5150</v>
      </c>
      <c r="AK235" s="1">
        <v>1400</v>
      </c>
      <c r="AL235" s="2">
        <v>0.64583333333333337</v>
      </c>
      <c r="AM235" s="3">
        <v>46155</v>
      </c>
      <c r="AN235" t="s">
        <v>298</v>
      </c>
      <c r="AO235" t="s">
        <v>382</v>
      </c>
      <c r="AQ235" t="str">
        <f t="shared" si="3"/>
        <v/>
      </c>
    </row>
    <row r="236" spans="1:43">
      <c r="A236" s="8">
        <v>46171</v>
      </c>
      <c r="B236">
        <v>3957.17</v>
      </c>
      <c r="C236">
        <v>1.41</v>
      </c>
      <c r="D236">
        <v>3957.17</v>
      </c>
      <c r="E236">
        <v>1.41</v>
      </c>
      <c r="F236" s="69">
        <v>5713</v>
      </c>
      <c r="G236" t="s">
        <v>58</v>
      </c>
      <c r="H236">
        <v>0</v>
      </c>
      <c r="I236" t="s">
        <v>288</v>
      </c>
      <c r="J236" t="s">
        <v>289</v>
      </c>
      <c r="K236" t="s">
        <v>295</v>
      </c>
      <c r="L236" s="36">
        <v>9093</v>
      </c>
      <c r="M236">
        <v>183</v>
      </c>
      <c r="N236" s="66">
        <v>2.0500000000000001E-2</v>
      </c>
      <c r="O236" s="36">
        <v>8910</v>
      </c>
      <c r="P236" s="66">
        <v>2.0500000000000001E-2</v>
      </c>
      <c r="Q236" s="36">
        <v>9145</v>
      </c>
      <c r="R236" s="36">
        <v>9222</v>
      </c>
      <c r="S236" s="36">
        <v>8810</v>
      </c>
      <c r="T236" s="66">
        <v>-5.5999999999999999E-3</v>
      </c>
      <c r="U236" s="66">
        <v>1.5E-3</v>
      </c>
      <c r="V236" s="66">
        <v>-1.3899999999999999E-2</v>
      </c>
      <c r="W236" s="66">
        <v>3.2099999999999997E-2</v>
      </c>
      <c r="X236" s="1">
        <v>4027100</v>
      </c>
      <c r="Y236" s="1">
        <v>36575996</v>
      </c>
      <c r="Z236" s="1">
        <v>2644371</v>
      </c>
      <c r="AA236" t="s">
        <v>385</v>
      </c>
      <c r="AB236" t="s">
        <v>386</v>
      </c>
      <c r="AC236">
        <v>16.399999999999999</v>
      </c>
      <c r="AD236">
        <v>1.18</v>
      </c>
      <c r="AE236">
        <v>2.2799999999999998</v>
      </c>
      <c r="AF236" t="s">
        <v>230</v>
      </c>
      <c r="AG236" s="1">
        <v>61200</v>
      </c>
      <c r="AH236" s="36">
        <v>9108</v>
      </c>
      <c r="AI236">
        <v>200</v>
      </c>
      <c r="AJ236" s="36">
        <v>9091</v>
      </c>
      <c r="AK236">
        <v>100</v>
      </c>
      <c r="AL236" s="2">
        <v>0.64583333333333337</v>
      </c>
      <c r="AM236" s="3">
        <v>46153</v>
      </c>
      <c r="AN236" t="s">
        <v>298</v>
      </c>
      <c r="AO236" t="s">
        <v>382</v>
      </c>
      <c r="AQ236" t="str">
        <f t="shared" si="3"/>
        <v/>
      </c>
    </row>
    <row r="237" spans="1:43">
      <c r="A237" s="8">
        <v>46171</v>
      </c>
      <c r="B237">
        <v>3957.17</v>
      </c>
      <c r="C237">
        <v>1.41</v>
      </c>
      <c r="D237">
        <v>3957.17</v>
      </c>
      <c r="E237">
        <v>1.41</v>
      </c>
      <c r="F237" s="69">
        <v>5802</v>
      </c>
      <c r="G237" t="s">
        <v>59</v>
      </c>
      <c r="H237">
        <v>0</v>
      </c>
      <c r="I237" t="s">
        <v>288</v>
      </c>
      <c r="J237" t="s">
        <v>289</v>
      </c>
      <c r="K237" t="s">
        <v>290</v>
      </c>
      <c r="L237" s="36">
        <v>12585</v>
      </c>
      <c r="M237">
        <v>630</v>
      </c>
      <c r="N237" s="66">
        <v>5.2699999999999997E-2</v>
      </c>
      <c r="O237" s="36">
        <v>11955</v>
      </c>
      <c r="P237" s="66">
        <v>5.2600000000000001E-2</v>
      </c>
      <c r="Q237" s="36">
        <v>12095</v>
      </c>
      <c r="R237" s="36">
        <v>12585</v>
      </c>
      <c r="S237" s="36">
        <v>11855</v>
      </c>
      <c r="T237" s="66">
        <v>4.0500000000000001E-2</v>
      </c>
      <c r="U237" s="66">
        <v>3.5299999999999998E-2</v>
      </c>
      <c r="V237" s="66">
        <v>0</v>
      </c>
      <c r="W237" s="66">
        <v>6.1499999999999999E-2</v>
      </c>
      <c r="X237" s="1">
        <v>9941900</v>
      </c>
      <c r="Y237" s="1">
        <v>123004425</v>
      </c>
      <c r="Z237" s="1">
        <v>9991742</v>
      </c>
      <c r="AA237" t="s">
        <v>387</v>
      </c>
      <c r="AB237" t="s">
        <v>388</v>
      </c>
      <c r="AC237">
        <v>30.19</v>
      </c>
      <c r="AD237">
        <v>3.57</v>
      </c>
      <c r="AE237">
        <v>1.24</v>
      </c>
      <c r="AF237" t="s">
        <v>230</v>
      </c>
      <c r="AG237" s="1">
        <v>63000</v>
      </c>
      <c r="AH237" s="36">
        <v>12590</v>
      </c>
      <c r="AI237">
        <v>100</v>
      </c>
      <c r="AJ237" s="36">
        <v>12550</v>
      </c>
      <c r="AK237">
        <v>800</v>
      </c>
      <c r="AL237" s="2">
        <v>0.64583333333333337</v>
      </c>
      <c r="AM237" s="3">
        <v>46154</v>
      </c>
      <c r="AN237" t="s">
        <v>298</v>
      </c>
      <c r="AO237" t="s">
        <v>382</v>
      </c>
      <c r="AQ237" t="str">
        <f t="shared" si="3"/>
        <v/>
      </c>
    </row>
    <row r="238" spans="1:43">
      <c r="A238" s="8">
        <v>46171</v>
      </c>
      <c r="B238">
        <v>3957.17</v>
      </c>
      <c r="C238">
        <v>1.41</v>
      </c>
      <c r="D238">
        <v>3957.17</v>
      </c>
      <c r="E238">
        <v>1.41</v>
      </c>
      <c r="F238" s="69">
        <v>5803</v>
      </c>
      <c r="G238" t="s">
        <v>60</v>
      </c>
      <c r="H238">
        <v>0</v>
      </c>
      <c r="I238" t="s">
        <v>288</v>
      </c>
      <c r="J238" t="s">
        <v>289</v>
      </c>
      <c r="K238" t="s">
        <v>295</v>
      </c>
      <c r="L238" s="36">
        <v>4771</v>
      </c>
      <c r="M238">
        <v>-246</v>
      </c>
      <c r="N238" s="66">
        <v>-4.9000000000000002E-2</v>
      </c>
      <c r="O238" s="36">
        <v>5017</v>
      </c>
      <c r="P238" s="66">
        <v>-4.9000000000000002E-2</v>
      </c>
      <c r="Q238" s="36">
        <v>5044</v>
      </c>
      <c r="R238" s="36">
        <v>5047</v>
      </c>
      <c r="S238" s="36">
        <v>4668</v>
      </c>
      <c r="T238" s="66">
        <v>-5.4100000000000002E-2</v>
      </c>
      <c r="U238" s="66">
        <v>1.3100000000000001E-2</v>
      </c>
      <c r="V238" s="66">
        <v>-5.4600000000000003E-2</v>
      </c>
      <c r="W238" s="66">
        <v>2.1999999999999999E-2</v>
      </c>
      <c r="X238" s="1">
        <v>71394000</v>
      </c>
      <c r="Y238" s="1">
        <v>341482211</v>
      </c>
      <c r="Z238" s="1">
        <v>8469386</v>
      </c>
      <c r="AA238" t="s">
        <v>389</v>
      </c>
      <c r="AB238" t="s">
        <v>390</v>
      </c>
      <c r="AC238">
        <v>50.64</v>
      </c>
      <c r="AD238">
        <v>14.09</v>
      </c>
      <c r="AE238">
        <v>0.8</v>
      </c>
      <c r="AF238" t="s">
        <v>230</v>
      </c>
      <c r="AG238" s="1">
        <v>684000</v>
      </c>
      <c r="AH238" s="36">
        <v>4776</v>
      </c>
      <c r="AI238">
        <v>300</v>
      </c>
      <c r="AJ238" s="36">
        <v>4771</v>
      </c>
      <c r="AK238" s="1">
        <v>5100</v>
      </c>
      <c r="AL238" s="2">
        <v>0.64583333333333337</v>
      </c>
      <c r="AM238" s="3">
        <v>46156</v>
      </c>
      <c r="AN238" t="s">
        <v>298</v>
      </c>
      <c r="AO238" t="s">
        <v>382</v>
      </c>
      <c r="AQ238" t="str">
        <f t="shared" si="3"/>
        <v/>
      </c>
    </row>
    <row r="239" spans="1:43">
      <c r="A239" s="8">
        <v>46171</v>
      </c>
      <c r="B239">
        <v>3957.17</v>
      </c>
      <c r="C239">
        <v>1.41</v>
      </c>
      <c r="D239">
        <v>3957.17</v>
      </c>
      <c r="E239">
        <v>1.41</v>
      </c>
      <c r="F239" s="69">
        <v>6038</v>
      </c>
      <c r="G239" t="s">
        <v>61</v>
      </c>
      <c r="H239">
        <v>0</v>
      </c>
      <c r="I239" t="s">
        <v>347</v>
      </c>
      <c r="J239" t="s">
        <v>289</v>
      </c>
      <c r="K239" t="s">
        <v>295</v>
      </c>
      <c r="L239">
        <v>906</v>
      </c>
      <c r="M239">
        <v>-1</v>
      </c>
      <c r="N239" s="66">
        <v>-1.1000000000000001E-3</v>
      </c>
      <c r="O239">
        <v>907</v>
      </c>
      <c r="P239" s="66">
        <v>-1.1000000000000001E-3</v>
      </c>
      <c r="Q239">
        <v>910</v>
      </c>
      <c r="R239">
        <v>922</v>
      </c>
      <c r="S239">
        <v>906</v>
      </c>
      <c r="T239" s="66">
        <v>-4.3E-3</v>
      </c>
      <c r="U239" s="66">
        <v>-1.52E-2</v>
      </c>
      <c r="V239" s="66">
        <v>-1.7299999999999999E-2</v>
      </c>
      <c r="W239" s="66">
        <v>0</v>
      </c>
      <c r="X239" s="1">
        <v>14400</v>
      </c>
      <c r="Y239" s="1">
        <v>13159</v>
      </c>
      <c r="Z239" s="1">
        <v>4586</v>
      </c>
      <c r="AA239" t="s">
        <v>391</v>
      </c>
      <c r="AB239" t="s">
        <v>392</v>
      </c>
      <c r="AC239">
        <v>13.07</v>
      </c>
      <c r="AD239">
        <v>0.91</v>
      </c>
      <c r="AE239">
        <v>2.54</v>
      </c>
      <c r="AF239" t="s">
        <v>230</v>
      </c>
      <c r="AG239">
        <v>100</v>
      </c>
      <c r="AH239">
        <v>911</v>
      </c>
      <c r="AI239">
        <v>500</v>
      </c>
      <c r="AJ239">
        <v>906</v>
      </c>
      <c r="AK239">
        <v>700</v>
      </c>
      <c r="AL239" s="2">
        <v>0.64583333333333337</v>
      </c>
      <c r="AM239" s="3">
        <v>46157</v>
      </c>
      <c r="AN239" t="s">
        <v>350</v>
      </c>
      <c r="AO239" t="s">
        <v>313</v>
      </c>
      <c r="AQ239" t="str">
        <f t="shared" si="3"/>
        <v/>
      </c>
    </row>
    <row r="240" spans="1:43">
      <c r="A240" s="8">
        <v>46171</v>
      </c>
      <c r="B240">
        <v>3957.17</v>
      </c>
      <c r="C240">
        <v>1.41</v>
      </c>
      <c r="D240">
        <v>3957.17</v>
      </c>
      <c r="E240">
        <v>1.41</v>
      </c>
      <c r="F240" s="69">
        <v>6156</v>
      </c>
      <c r="G240" t="s">
        <v>62</v>
      </c>
      <c r="H240">
        <v>0</v>
      </c>
      <c r="I240" t="s">
        <v>314</v>
      </c>
      <c r="J240" t="s">
        <v>323</v>
      </c>
      <c r="K240" t="s">
        <v>295</v>
      </c>
      <c r="L240" s="36">
        <v>2025</v>
      </c>
      <c r="M240">
        <v>-11</v>
      </c>
      <c r="N240" s="66">
        <v>-5.4000000000000003E-3</v>
      </c>
      <c r="O240" s="36">
        <v>2036</v>
      </c>
      <c r="P240" s="66">
        <v>-5.4000000000000003E-3</v>
      </c>
      <c r="Q240" s="36">
        <v>2046</v>
      </c>
      <c r="R240" s="36">
        <v>2049</v>
      </c>
      <c r="S240" s="36">
        <v>2025</v>
      </c>
      <c r="T240" s="66">
        <v>-1.0200000000000001E-2</v>
      </c>
      <c r="U240" s="66">
        <v>0</v>
      </c>
      <c r="V240" s="66">
        <v>-1.17E-2</v>
      </c>
      <c r="W240" s="66">
        <v>0</v>
      </c>
      <c r="X240" s="1">
        <v>32900</v>
      </c>
      <c r="Y240" s="1">
        <v>67016</v>
      </c>
      <c r="Z240" s="1">
        <v>10732</v>
      </c>
      <c r="AA240" t="s">
        <v>393</v>
      </c>
      <c r="AB240" t="s">
        <v>394</v>
      </c>
      <c r="AC240">
        <v>60.08</v>
      </c>
      <c r="AD240">
        <v>1.42</v>
      </c>
      <c r="AE240">
        <v>4.9400000000000004</v>
      </c>
      <c r="AF240">
        <v>1.3</v>
      </c>
      <c r="AG240">
        <v>0</v>
      </c>
      <c r="AH240" s="36">
        <v>2040</v>
      </c>
      <c r="AI240">
        <v>100</v>
      </c>
      <c r="AJ240" s="36">
        <v>2025</v>
      </c>
      <c r="AK240">
        <v>100</v>
      </c>
      <c r="AL240" s="2">
        <v>0.64583333333333337</v>
      </c>
      <c r="AM240" s="3">
        <v>46150</v>
      </c>
      <c r="AN240" t="s">
        <v>350</v>
      </c>
      <c r="AO240" t="s">
        <v>395</v>
      </c>
      <c r="AQ240" t="str">
        <f t="shared" si="3"/>
        <v/>
      </c>
    </row>
    <row r="241" spans="1:43">
      <c r="A241" s="8">
        <v>46171</v>
      </c>
      <c r="B241">
        <v>3957.17</v>
      </c>
      <c r="C241">
        <v>1.41</v>
      </c>
      <c r="D241">
        <v>3957.17</v>
      </c>
      <c r="E241">
        <v>1.41</v>
      </c>
      <c r="F241" s="69">
        <v>6178</v>
      </c>
      <c r="G241" t="s">
        <v>63</v>
      </c>
      <c r="H241">
        <v>0</v>
      </c>
      <c r="I241" t="s">
        <v>288</v>
      </c>
      <c r="J241" t="s">
        <v>289</v>
      </c>
      <c r="K241" t="s">
        <v>290</v>
      </c>
      <c r="L241" s="36">
        <v>2068</v>
      </c>
      <c r="M241">
        <v>38.5</v>
      </c>
      <c r="N241" s="66">
        <v>1.9E-2</v>
      </c>
      <c r="O241" s="36">
        <v>2029.5</v>
      </c>
      <c r="P241" s="66">
        <v>1.89E-2</v>
      </c>
      <c r="Q241" s="36">
        <v>2052</v>
      </c>
      <c r="R241" s="36">
        <v>2075</v>
      </c>
      <c r="S241" s="36">
        <v>2037</v>
      </c>
      <c r="T241" s="66">
        <v>7.7000000000000002E-3</v>
      </c>
      <c r="U241" s="66">
        <v>4.7999999999999996E-3</v>
      </c>
      <c r="V241" s="66">
        <v>-3.3E-3</v>
      </c>
      <c r="W241" s="66">
        <v>1.52E-2</v>
      </c>
      <c r="X241" s="1">
        <v>12417400</v>
      </c>
      <c r="Y241" s="1">
        <v>25653664</v>
      </c>
      <c r="Z241" s="1">
        <v>5807346</v>
      </c>
      <c r="AA241" t="s">
        <v>396</v>
      </c>
      <c r="AB241" t="s">
        <v>397</v>
      </c>
      <c r="AC241">
        <v>15.27</v>
      </c>
      <c r="AD241">
        <v>0.59</v>
      </c>
      <c r="AE241">
        <v>2.9</v>
      </c>
      <c r="AF241" t="s">
        <v>230</v>
      </c>
      <c r="AG241" s="1">
        <v>257600</v>
      </c>
      <c r="AH241" s="36">
        <v>2068.5</v>
      </c>
      <c r="AI241">
        <v>800</v>
      </c>
      <c r="AJ241" s="36">
        <v>2059</v>
      </c>
      <c r="AK241" s="1">
        <v>19000</v>
      </c>
      <c r="AL241" s="2">
        <v>0.64583333333333337</v>
      </c>
      <c r="AM241" s="3">
        <v>46157</v>
      </c>
      <c r="AN241" t="s">
        <v>298</v>
      </c>
      <c r="AO241" t="s">
        <v>313</v>
      </c>
      <c r="AQ241" t="str">
        <f t="shared" si="3"/>
        <v/>
      </c>
    </row>
    <row r="242" spans="1:43">
      <c r="A242" s="8">
        <v>46171</v>
      </c>
      <c r="B242">
        <v>3957.17</v>
      </c>
      <c r="C242">
        <v>1.41</v>
      </c>
      <c r="D242">
        <v>3957.17</v>
      </c>
      <c r="E242">
        <v>1.41</v>
      </c>
      <c r="F242" s="69">
        <v>6208</v>
      </c>
      <c r="G242" t="s">
        <v>64</v>
      </c>
      <c r="H242">
        <v>0</v>
      </c>
      <c r="I242" t="s">
        <v>314</v>
      </c>
      <c r="J242" t="s">
        <v>289</v>
      </c>
      <c r="K242" t="s">
        <v>295</v>
      </c>
      <c r="L242" s="36">
        <v>1911</v>
      </c>
      <c r="M242">
        <v>-24</v>
      </c>
      <c r="N242" s="66">
        <v>-1.24E-2</v>
      </c>
      <c r="O242" s="36">
        <v>1935</v>
      </c>
      <c r="P242" s="66">
        <v>-1.24E-2</v>
      </c>
      <c r="Q242" s="36">
        <v>1930</v>
      </c>
      <c r="R242" s="36">
        <v>1955</v>
      </c>
      <c r="S242" s="36">
        <v>1871</v>
      </c>
      <c r="T242" s="66">
        <v>-9.7999999999999997E-3</v>
      </c>
      <c r="U242" s="66">
        <v>4.1999999999999997E-3</v>
      </c>
      <c r="V242" s="66">
        <v>-2.2499999999999999E-2</v>
      </c>
      <c r="W242" s="66">
        <v>2.1299999999999999E-2</v>
      </c>
      <c r="X242" s="1">
        <v>101300</v>
      </c>
      <c r="Y242" s="1">
        <v>194039</v>
      </c>
      <c r="Z242" s="1">
        <v>12203</v>
      </c>
      <c r="AA242" t="s">
        <v>398</v>
      </c>
      <c r="AB242" t="s">
        <v>399</v>
      </c>
      <c r="AC242">
        <v>18.62</v>
      </c>
      <c r="AD242">
        <v>1.94</v>
      </c>
      <c r="AE242">
        <v>1.05</v>
      </c>
      <c r="AF242">
        <v>2.2000000000000002</v>
      </c>
      <c r="AG242">
        <v>0</v>
      </c>
      <c r="AH242" s="36">
        <v>1912</v>
      </c>
      <c r="AI242">
        <v>200</v>
      </c>
      <c r="AJ242" s="36">
        <v>1911</v>
      </c>
      <c r="AK242">
        <v>100</v>
      </c>
      <c r="AL242" s="2">
        <v>0.64583333333333337</v>
      </c>
      <c r="AM242" s="3">
        <v>46153</v>
      </c>
      <c r="AN242" t="s">
        <v>298</v>
      </c>
      <c r="AO242" t="s">
        <v>395</v>
      </c>
      <c r="AQ242" t="str">
        <f t="shared" si="3"/>
        <v/>
      </c>
    </row>
    <row r="243" spans="1:43">
      <c r="A243" s="8">
        <v>46171</v>
      </c>
      <c r="B243">
        <v>3957.17</v>
      </c>
      <c r="C243">
        <v>1.41</v>
      </c>
      <c r="D243">
        <v>3957.17</v>
      </c>
      <c r="E243">
        <v>1.41</v>
      </c>
      <c r="F243" s="69">
        <v>6356</v>
      </c>
      <c r="G243" t="s">
        <v>65</v>
      </c>
      <c r="H243">
        <v>0</v>
      </c>
      <c r="I243" t="s">
        <v>314</v>
      </c>
      <c r="J243" t="s">
        <v>289</v>
      </c>
      <c r="K243" t="s">
        <v>295</v>
      </c>
      <c r="L243" s="36">
        <v>1660</v>
      </c>
      <c r="M243">
        <v>-30</v>
      </c>
      <c r="N243" s="66">
        <v>-1.78E-2</v>
      </c>
      <c r="O243" s="36">
        <v>1690</v>
      </c>
      <c r="P243" s="66">
        <v>-1.77E-2</v>
      </c>
      <c r="Q243" s="36">
        <v>1707</v>
      </c>
      <c r="R243" s="36">
        <v>1741</v>
      </c>
      <c r="S243" s="36">
        <v>1633</v>
      </c>
      <c r="T243" s="66">
        <v>-2.75E-2</v>
      </c>
      <c r="U243" s="66">
        <v>3.0000000000000001E-3</v>
      </c>
      <c r="V243" s="66">
        <v>-4.65E-2</v>
      </c>
      <c r="W243" s="66">
        <v>1.6500000000000001E-2</v>
      </c>
      <c r="X243" s="1">
        <v>232100</v>
      </c>
      <c r="Y243" s="1">
        <v>388528</v>
      </c>
      <c r="Z243" s="1">
        <v>23704</v>
      </c>
      <c r="AA243" t="s">
        <v>400</v>
      </c>
      <c r="AB243" t="s">
        <v>401</v>
      </c>
      <c r="AC243">
        <v>13.43</v>
      </c>
      <c r="AD243">
        <v>1.63</v>
      </c>
      <c r="AE243">
        <v>0.6</v>
      </c>
      <c r="AF243" t="s">
        <v>230</v>
      </c>
      <c r="AG243">
        <v>0</v>
      </c>
      <c r="AH243" s="36">
        <v>1664</v>
      </c>
      <c r="AI243">
        <v>200</v>
      </c>
      <c r="AJ243" s="36">
        <v>1659</v>
      </c>
      <c r="AK243">
        <v>100</v>
      </c>
      <c r="AL243" s="2">
        <v>0.64583333333333337</v>
      </c>
      <c r="AM243" s="3">
        <v>46155</v>
      </c>
      <c r="AN243" t="s">
        <v>298</v>
      </c>
      <c r="AO243" t="s">
        <v>395</v>
      </c>
      <c r="AQ243" t="str">
        <f t="shared" si="3"/>
        <v/>
      </c>
    </row>
    <row r="244" spans="1:43">
      <c r="A244" s="8">
        <v>46171</v>
      </c>
      <c r="B244">
        <v>3957.17</v>
      </c>
      <c r="C244">
        <v>1.41</v>
      </c>
      <c r="D244">
        <v>3957.17</v>
      </c>
      <c r="E244">
        <v>1.41</v>
      </c>
      <c r="F244" s="69">
        <v>6378</v>
      </c>
      <c r="G244" t="s">
        <v>66</v>
      </c>
      <c r="H244">
        <v>0</v>
      </c>
      <c r="I244" t="s">
        <v>314</v>
      </c>
      <c r="J244" t="s">
        <v>289</v>
      </c>
      <c r="K244" t="s">
        <v>295</v>
      </c>
      <c r="L244" s="36">
        <v>1207</v>
      </c>
      <c r="M244">
        <v>17</v>
      </c>
      <c r="N244" s="66">
        <v>1.43E-2</v>
      </c>
      <c r="O244" s="36">
        <v>1190</v>
      </c>
      <c r="P244" s="66">
        <v>1.4200000000000001E-2</v>
      </c>
      <c r="Q244" s="36">
        <v>1199</v>
      </c>
      <c r="R244" s="36">
        <v>1224</v>
      </c>
      <c r="S244" s="36">
        <v>1195</v>
      </c>
      <c r="T244" s="66">
        <v>6.6E-3</v>
      </c>
      <c r="U244" s="66">
        <v>-2.3999999999999998E-3</v>
      </c>
      <c r="V244" s="66">
        <v>-1.38E-2</v>
      </c>
      <c r="W244" s="66">
        <v>0.01</v>
      </c>
      <c r="X244" s="1">
        <v>163800</v>
      </c>
      <c r="Y244" s="1">
        <v>198434</v>
      </c>
      <c r="Z244" s="1">
        <v>24864</v>
      </c>
      <c r="AA244" t="s">
        <v>402</v>
      </c>
      <c r="AB244" t="s">
        <v>533</v>
      </c>
      <c r="AC244">
        <v>12.5</v>
      </c>
      <c r="AD244">
        <v>1.1200000000000001</v>
      </c>
      <c r="AE244">
        <v>3.4</v>
      </c>
      <c r="AF244" t="s">
        <v>230</v>
      </c>
      <c r="AG244">
        <v>0</v>
      </c>
      <c r="AH244" s="36">
        <v>1208</v>
      </c>
      <c r="AI244">
        <v>300</v>
      </c>
      <c r="AJ244" s="36">
        <v>1206</v>
      </c>
      <c r="AK244">
        <v>500</v>
      </c>
      <c r="AL244" s="2">
        <v>0.64583333333333337</v>
      </c>
      <c r="AM244" s="3">
        <v>46154</v>
      </c>
      <c r="AN244" t="s">
        <v>298</v>
      </c>
      <c r="AO244" t="s">
        <v>395</v>
      </c>
      <c r="AQ244" t="str">
        <f t="shared" si="3"/>
        <v/>
      </c>
    </row>
    <row r="245" spans="1:43">
      <c r="A245" s="8">
        <v>46171</v>
      </c>
      <c r="B245">
        <v>3957.17</v>
      </c>
      <c r="C245">
        <v>1.41</v>
      </c>
      <c r="D245">
        <v>3957.17</v>
      </c>
      <c r="E245">
        <v>1.41</v>
      </c>
      <c r="F245" s="69">
        <v>6526</v>
      </c>
      <c r="G245" t="s">
        <v>67</v>
      </c>
      <c r="H245">
        <v>0</v>
      </c>
      <c r="I245" t="s">
        <v>288</v>
      </c>
      <c r="J245" t="s">
        <v>289</v>
      </c>
      <c r="K245" t="s">
        <v>295</v>
      </c>
      <c r="L245" s="36">
        <v>2635</v>
      </c>
      <c r="M245">
        <v>-30</v>
      </c>
      <c r="N245" s="66">
        <v>-1.1299999999999999E-2</v>
      </c>
      <c r="O245" s="36">
        <v>2665</v>
      </c>
      <c r="P245" s="66">
        <v>-1.12E-2</v>
      </c>
      <c r="Q245" s="36">
        <v>2732.5</v>
      </c>
      <c r="R245" s="36">
        <v>2733</v>
      </c>
      <c r="S245" s="36">
        <v>2595</v>
      </c>
      <c r="T245" s="66">
        <v>-3.56E-2</v>
      </c>
      <c r="U245" s="66">
        <v>1.11E-2</v>
      </c>
      <c r="V245" s="66">
        <v>-3.5799999999999998E-2</v>
      </c>
      <c r="W245" s="66">
        <v>1.54E-2</v>
      </c>
      <c r="X245" s="1">
        <v>7214100</v>
      </c>
      <c r="Y245" s="1">
        <v>19115793</v>
      </c>
      <c r="Z245" s="1">
        <v>474233</v>
      </c>
      <c r="AA245" t="s">
        <v>404</v>
      </c>
      <c r="AB245" t="s">
        <v>405</v>
      </c>
      <c r="AC245">
        <v>46.22</v>
      </c>
      <c r="AD245">
        <v>3.47</v>
      </c>
      <c r="AE245">
        <v>1.9</v>
      </c>
      <c r="AF245" t="s">
        <v>230</v>
      </c>
      <c r="AG245" s="1">
        <v>213300</v>
      </c>
      <c r="AH245" s="36">
        <v>2648</v>
      </c>
      <c r="AI245">
        <v>100</v>
      </c>
      <c r="AJ245" s="36">
        <v>2635</v>
      </c>
      <c r="AK245" s="1">
        <v>14100</v>
      </c>
      <c r="AL245" s="2">
        <v>0.64583333333333337</v>
      </c>
      <c r="AN245" t="s">
        <v>298</v>
      </c>
      <c r="AO245" t="s">
        <v>344</v>
      </c>
      <c r="AQ245" t="str">
        <f t="shared" si="3"/>
        <v/>
      </c>
    </row>
    <row r="246" spans="1:43">
      <c r="A246" s="8">
        <v>46171</v>
      </c>
      <c r="B246">
        <v>3957.17</v>
      </c>
      <c r="C246">
        <v>1.41</v>
      </c>
      <c r="D246">
        <v>3957.17</v>
      </c>
      <c r="E246">
        <v>1.41</v>
      </c>
      <c r="F246" s="69">
        <v>6586</v>
      </c>
      <c r="G246" t="s">
        <v>68</v>
      </c>
      <c r="H246">
        <v>0</v>
      </c>
      <c r="I246" t="s">
        <v>288</v>
      </c>
      <c r="J246" t="s">
        <v>289</v>
      </c>
      <c r="K246" t="s">
        <v>295</v>
      </c>
      <c r="L246" s="36">
        <v>5534</v>
      </c>
      <c r="M246">
        <v>-110</v>
      </c>
      <c r="N246" s="66">
        <v>-1.95E-2</v>
      </c>
      <c r="O246" s="36">
        <v>5644</v>
      </c>
      <c r="P246" s="66">
        <v>-1.9400000000000001E-2</v>
      </c>
      <c r="Q246" s="36">
        <v>5643</v>
      </c>
      <c r="R246" s="36">
        <v>5678</v>
      </c>
      <c r="S246" s="36">
        <v>5534</v>
      </c>
      <c r="T246" s="66">
        <v>-1.9300000000000001E-2</v>
      </c>
      <c r="U246" s="66">
        <v>-6.1999999999999998E-3</v>
      </c>
      <c r="V246" s="66">
        <v>-2.53E-2</v>
      </c>
      <c r="W246" s="66">
        <v>0</v>
      </c>
      <c r="X246" s="1">
        <v>1352500</v>
      </c>
      <c r="Y246" s="1">
        <v>7507969</v>
      </c>
      <c r="Z246" s="1">
        <v>1549616</v>
      </c>
      <c r="AA246" t="s">
        <v>406</v>
      </c>
      <c r="AB246" t="s">
        <v>407</v>
      </c>
      <c r="AC246">
        <v>17.600000000000001</v>
      </c>
      <c r="AD246">
        <v>1.43</v>
      </c>
      <c r="AE246">
        <v>2.86</v>
      </c>
      <c r="AF246" t="s">
        <v>230</v>
      </c>
      <c r="AG246" s="1">
        <v>10200</v>
      </c>
      <c r="AH246" s="36">
        <v>5597</v>
      </c>
      <c r="AI246" s="1">
        <v>6400</v>
      </c>
      <c r="AJ246" s="36">
        <v>5531</v>
      </c>
      <c r="AK246">
        <v>100</v>
      </c>
      <c r="AL246" s="2">
        <v>0.64583333333333337</v>
      </c>
      <c r="AN246" t="s">
        <v>298</v>
      </c>
      <c r="AO246" t="s">
        <v>395</v>
      </c>
      <c r="AQ246" t="str">
        <f t="shared" si="3"/>
        <v/>
      </c>
    </row>
    <row r="247" spans="1:43">
      <c r="A247" s="8">
        <v>46171</v>
      </c>
      <c r="B247">
        <v>3957.17</v>
      </c>
      <c r="C247">
        <v>1.41</v>
      </c>
      <c r="D247">
        <v>3957.17</v>
      </c>
      <c r="E247">
        <v>1.41</v>
      </c>
      <c r="F247" s="69">
        <v>6594</v>
      </c>
      <c r="G247" t="s">
        <v>69</v>
      </c>
      <c r="H247">
        <v>0</v>
      </c>
      <c r="I247" t="s">
        <v>288</v>
      </c>
      <c r="J247" t="s">
        <v>289</v>
      </c>
      <c r="K247" t="s">
        <v>295</v>
      </c>
      <c r="L247" s="36">
        <v>2792</v>
      </c>
      <c r="M247">
        <v>108</v>
      </c>
      <c r="N247" s="66">
        <v>4.02E-2</v>
      </c>
      <c r="O247" s="36">
        <v>2684</v>
      </c>
      <c r="P247" s="66">
        <v>4.02E-2</v>
      </c>
      <c r="Q247" s="36">
        <v>2731</v>
      </c>
      <c r="R247" s="36">
        <v>2818</v>
      </c>
      <c r="S247" s="36">
        <v>2676</v>
      </c>
      <c r="T247" s="66">
        <v>2.23E-2</v>
      </c>
      <c r="U247" s="66">
        <v>6.4000000000000003E-3</v>
      </c>
      <c r="V247" s="66">
        <v>-9.1999999999999998E-3</v>
      </c>
      <c r="W247" s="66">
        <v>4.3299999999999998E-2</v>
      </c>
      <c r="X247" s="1">
        <v>9270400</v>
      </c>
      <c r="Y247" s="1">
        <v>25821918</v>
      </c>
      <c r="Z247" s="1">
        <v>3329652</v>
      </c>
      <c r="AA247" t="s">
        <v>408</v>
      </c>
      <c r="AB247" t="s">
        <v>409</v>
      </c>
      <c r="AC247">
        <v>40</v>
      </c>
      <c r="AD247">
        <v>1.81</v>
      </c>
      <c r="AE247">
        <v>0</v>
      </c>
      <c r="AF247" t="s">
        <v>230</v>
      </c>
      <c r="AG247" s="1">
        <v>79800</v>
      </c>
      <c r="AH247" s="36">
        <v>2800</v>
      </c>
      <c r="AI247" s="1">
        <v>1400</v>
      </c>
      <c r="AJ247" s="36">
        <v>2792</v>
      </c>
      <c r="AK247" s="1">
        <v>2700</v>
      </c>
      <c r="AL247" s="2">
        <v>0.64583333333333337</v>
      </c>
      <c r="AN247" t="s">
        <v>298</v>
      </c>
      <c r="AO247" t="s">
        <v>344</v>
      </c>
      <c r="AQ247" t="str">
        <f t="shared" si="3"/>
        <v/>
      </c>
    </row>
    <row r="248" spans="1:43">
      <c r="A248" s="8">
        <v>46171</v>
      </c>
      <c r="B248">
        <v>3957.17</v>
      </c>
      <c r="C248">
        <v>1.41</v>
      </c>
      <c r="D248">
        <v>3957.17</v>
      </c>
      <c r="E248">
        <v>1.41</v>
      </c>
      <c r="F248" s="69">
        <v>6674</v>
      </c>
      <c r="G248" t="s">
        <v>70</v>
      </c>
      <c r="H248">
        <v>0</v>
      </c>
      <c r="I248" t="s">
        <v>288</v>
      </c>
      <c r="J248" t="s">
        <v>289</v>
      </c>
      <c r="K248" t="s">
        <v>295</v>
      </c>
      <c r="L248" s="36">
        <v>6560</v>
      </c>
      <c r="M248">
        <v>122</v>
      </c>
      <c r="N248" s="66">
        <v>1.89E-2</v>
      </c>
      <c r="O248" s="36">
        <v>6438</v>
      </c>
      <c r="P248" s="66">
        <v>1.89E-2</v>
      </c>
      <c r="Q248" s="36">
        <v>6700</v>
      </c>
      <c r="R248" s="36">
        <v>6790</v>
      </c>
      <c r="S248" s="36">
        <v>6470</v>
      </c>
      <c r="T248" s="66">
        <v>-2.0799999999999999E-2</v>
      </c>
      <c r="U248" s="66">
        <v>-3.5999999999999999E-3</v>
      </c>
      <c r="V248" s="66">
        <v>-3.3799999999999997E-2</v>
      </c>
      <c r="W248" s="66">
        <v>1.3899999999999999E-2</v>
      </c>
      <c r="X248" s="1">
        <v>977000</v>
      </c>
      <c r="Y248" s="1">
        <v>6452182</v>
      </c>
      <c r="Z248" s="1">
        <v>658928</v>
      </c>
      <c r="AA248" t="s">
        <v>410</v>
      </c>
      <c r="AB248" t="s">
        <v>411</v>
      </c>
      <c r="AC248">
        <v>18.27</v>
      </c>
      <c r="AD248">
        <v>1.66</v>
      </c>
      <c r="AE248">
        <v>1.49</v>
      </c>
      <c r="AF248" t="s">
        <v>230</v>
      </c>
      <c r="AG248" s="1">
        <v>16700</v>
      </c>
      <c r="AH248" s="36">
        <v>6642</v>
      </c>
      <c r="AI248" s="1">
        <v>2900</v>
      </c>
      <c r="AJ248" s="36">
        <v>6550</v>
      </c>
      <c r="AK248" s="1">
        <v>3400</v>
      </c>
      <c r="AL248" s="2">
        <v>0.64583333333333337</v>
      </c>
      <c r="AM248" s="3">
        <v>46155</v>
      </c>
      <c r="AN248" t="s">
        <v>298</v>
      </c>
      <c r="AO248" t="s">
        <v>344</v>
      </c>
      <c r="AQ248" t="str">
        <f t="shared" si="3"/>
        <v/>
      </c>
    </row>
    <row r="249" spans="1:43">
      <c r="A249" s="8">
        <v>46171</v>
      </c>
      <c r="B249">
        <v>3957.17</v>
      </c>
      <c r="C249">
        <v>1.41</v>
      </c>
      <c r="D249">
        <v>3957.17</v>
      </c>
      <c r="E249">
        <v>1.41</v>
      </c>
      <c r="F249" s="69">
        <v>6758</v>
      </c>
      <c r="G249" t="s">
        <v>71</v>
      </c>
      <c r="H249">
        <v>0</v>
      </c>
      <c r="I249" t="s">
        <v>288</v>
      </c>
      <c r="J249" t="s">
        <v>289</v>
      </c>
      <c r="K249" t="s">
        <v>295</v>
      </c>
      <c r="L249" s="36">
        <v>3444</v>
      </c>
      <c r="M249">
        <v>-7</v>
      </c>
      <c r="N249" s="66">
        <v>-2E-3</v>
      </c>
      <c r="O249" s="36">
        <v>3451</v>
      </c>
      <c r="P249" s="66">
        <v>-2E-3</v>
      </c>
      <c r="Q249" s="36">
        <v>3462</v>
      </c>
      <c r="R249" s="36">
        <v>3496</v>
      </c>
      <c r="S249" s="36">
        <v>3419</v>
      </c>
      <c r="T249" s="66">
        <v>-5.1000000000000004E-3</v>
      </c>
      <c r="U249" s="66">
        <v>1.6999999999999999E-3</v>
      </c>
      <c r="V249" s="66">
        <v>-1.4800000000000001E-2</v>
      </c>
      <c r="W249" s="66">
        <v>7.3000000000000001E-3</v>
      </c>
      <c r="X249" s="1">
        <v>47099000</v>
      </c>
      <c r="Y249" s="1">
        <v>162405327</v>
      </c>
      <c r="Z249" s="1">
        <v>20544549</v>
      </c>
      <c r="AA249" t="s">
        <v>412</v>
      </c>
      <c r="AB249" t="s">
        <v>413</v>
      </c>
      <c r="AC249">
        <v>17.54</v>
      </c>
      <c r="AD249">
        <v>2.5</v>
      </c>
      <c r="AE249">
        <v>1.02</v>
      </c>
      <c r="AF249" t="s">
        <v>230</v>
      </c>
      <c r="AG249" s="1">
        <v>507900</v>
      </c>
      <c r="AH249" s="36">
        <v>3450</v>
      </c>
      <c r="AI249">
        <v>100</v>
      </c>
      <c r="AJ249" s="36">
        <v>3443</v>
      </c>
      <c r="AK249" s="1">
        <v>1000</v>
      </c>
      <c r="AL249" s="2">
        <v>0.64583333333333337</v>
      </c>
      <c r="AM249" s="3">
        <v>46150</v>
      </c>
      <c r="AN249" t="s">
        <v>298</v>
      </c>
      <c r="AO249" t="s">
        <v>344</v>
      </c>
      <c r="AQ249" t="str">
        <f t="shared" si="3"/>
        <v/>
      </c>
    </row>
    <row r="250" spans="1:43">
      <c r="A250" s="8">
        <v>46171</v>
      </c>
      <c r="B250">
        <v>3957.17</v>
      </c>
      <c r="C250">
        <v>1.41</v>
      </c>
      <c r="D250">
        <v>3957.17</v>
      </c>
      <c r="E250">
        <v>1.41</v>
      </c>
      <c r="F250" s="69">
        <v>6810</v>
      </c>
      <c r="G250" t="s">
        <v>72</v>
      </c>
      <c r="H250">
        <v>0</v>
      </c>
      <c r="I250" t="s">
        <v>288</v>
      </c>
      <c r="J250" t="s">
        <v>289</v>
      </c>
      <c r="K250" t="s">
        <v>295</v>
      </c>
      <c r="L250" s="36">
        <v>1942</v>
      </c>
      <c r="M250">
        <v>32</v>
      </c>
      <c r="N250" s="66">
        <v>1.6799999999999999E-2</v>
      </c>
      <c r="O250" s="36">
        <v>1910</v>
      </c>
      <c r="P250" s="66">
        <v>1.67E-2</v>
      </c>
      <c r="Q250" s="36">
        <v>1927</v>
      </c>
      <c r="R250" s="36">
        <v>1963</v>
      </c>
      <c r="S250" s="36">
        <v>1921</v>
      </c>
      <c r="T250" s="66">
        <v>7.7000000000000002E-3</v>
      </c>
      <c r="U250" s="66">
        <v>2E-3</v>
      </c>
      <c r="V250" s="66">
        <v>-1.06E-2</v>
      </c>
      <c r="W250" s="66">
        <v>1.09E-2</v>
      </c>
      <c r="X250" s="1">
        <v>249100</v>
      </c>
      <c r="Y250" s="1">
        <v>484447</v>
      </c>
      <c r="Z250" s="1">
        <v>78969</v>
      </c>
      <c r="AA250" t="s">
        <v>414</v>
      </c>
      <c r="AB250" t="s">
        <v>415</v>
      </c>
      <c r="AC250">
        <v>10.68</v>
      </c>
      <c r="AD250">
        <v>0.82</v>
      </c>
      <c r="AE250">
        <v>2.88</v>
      </c>
      <c r="AF250" t="s">
        <v>230</v>
      </c>
      <c r="AG250" s="1">
        <v>26600</v>
      </c>
      <c r="AH250" s="36">
        <v>1960</v>
      </c>
      <c r="AI250" s="1">
        <v>4500</v>
      </c>
      <c r="AJ250" s="36">
        <v>1940</v>
      </c>
      <c r="AK250">
        <v>800</v>
      </c>
      <c r="AL250" s="2">
        <v>0.64583333333333337</v>
      </c>
      <c r="AN250" t="s">
        <v>298</v>
      </c>
      <c r="AO250" t="s">
        <v>344</v>
      </c>
      <c r="AQ250" t="str">
        <f t="shared" si="3"/>
        <v/>
      </c>
    </row>
    <row r="251" spans="1:43">
      <c r="A251" s="8">
        <v>46171</v>
      </c>
      <c r="B251">
        <v>3957.17</v>
      </c>
      <c r="C251">
        <v>1.41</v>
      </c>
      <c r="D251">
        <v>3957.17</v>
      </c>
      <c r="E251">
        <v>1.41</v>
      </c>
      <c r="F251" s="69">
        <v>6841</v>
      </c>
      <c r="G251" t="s">
        <v>73</v>
      </c>
      <c r="H251">
        <v>0</v>
      </c>
      <c r="I251" t="s">
        <v>288</v>
      </c>
      <c r="J251" t="s">
        <v>289</v>
      </c>
      <c r="K251" t="s">
        <v>295</v>
      </c>
      <c r="L251" s="36">
        <v>5001</v>
      </c>
      <c r="M251">
        <v>87</v>
      </c>
      <c r="N251" s="66">
        <v>1.77E-2</v>
      </c>
      <c r="O251" s="36">
        <v>4914</v>
      </c>
      <c r="P251" s="66">
        <v>1.77E-2</v>
      </c>
      <c r="Q251" s="36">
        <v>4877</v>
      </c>
      <c r="R251" s="36">
        <v>5052</v>
      </c>
      <c r="S251" s="36">
        <v>4877</v>
      </c>
      <c r="T251" s="66">
        <v>2.5399999999999999E-2</v>
      </c>
      <c r="U251" s="66">
        <v>2.0000000000000001E-4</v>
      </c>
      <c r="V251" s="66">
        <v>-0.01</v>
      </c>
      <c r="W251" s="66">
        <v>2.5399999999999999E-2</v>
      </c>
      <c r="X251" s="1">
        <v>2284700</v>
      </c>
      <c r="Y251" s="1">
        <v>11420907</v>
      </c>
      <c r="Z251" s="1">
        <v>1286263</v>
      </c>
      <c r="AA251" t="s">
        <v>416</v>
      </c>
      <c r="AB251" t="s">
        <v>417</v>
      </c>
      <c r="AC251">
        <v>21.77</v>
      </c>
      <c r="AD251">
        <v>2.44</v>
      </c>
      <c r="AE251">
        <v>1.84</v>
      </c>
      <c r="AF251" t="s">
        <v>230</v>
      </c>
      <c r="AG251" s="1">
        <v>11400</v>
      </c>
      <c r="AH251" s="36">
        <v>5006</v>
      </c>
      <c r="AI251">
        <v>200</v>
      </c>
      <c r="AJ251" s="36">
        <v>5001</v>
      </c>
      <c r="AK251" s="1">
        <v>6100</v>
      </c>
      <c r="AL251" s="2">
        <v>0.64583333333333337</v>
      </c>
      <c r="AM251" s="3">
        <v>46149</v>
      </c>
      <c r="AN251" t="s">
        <v>298</v>
      </c>
      <c r="AO251" t="s">
        <v>344</v>
      </c>
      <c r="AQ251" t="str">
        <f t="shared" si="3"/>
        <v/>
      </c>
    </row>
    <row r="252" spans="1:43">
      <c r="A252" s="8">
        <v>46171</v>
      </c>
      <c r="B252">
        <v>3957.17</v>
      </c>
      <c r="C252">
        <v>1.41</v>
      </c>
      <c r="D252">
        <v>3957.17</v>
      </c>
      <c r="E252">
        <v>1.41</v>
      </c>
      <c r="F252" s="69">
        <v>6890</v>
      </c>
      <c r="G252" t="s">
        <v>74</v>
      </c>
      <c r="H252">
        <v>0</v>
      </c>
      <c r="I252" t="s">
        <v>314</v>
      </c>
      <c r="J252" t="s">
        <v>289</v>
      </c>
      <c r="K252" t="s">
        <v>295</v>
      </c>
      <c r="L252" s="36">
        <v>8690</v>
      </c>
      <c r="M252">
        <v>150</v>
      </c>
      <c r="N252" s="66">
        <v>1.7600000000000001E-2</v>
      </c>
      <c r="O252" s="36">
        <v>8540</v>
      </c>
      <c r="P252" s="66">
        <v>1.7500000000000002E-2</v>
      </c>
      <c r="Q252" s="36">
        <v>8570</v>
      </c>
      <c r="R252" s="36">
        <v>9020</v>
      </c>
      <c r="S252" s="36">
        <v>8480</v>
      </c>
      <c r="T252" s="66">
        <v>1.4E-2</v>
      </c>
      <c r="U252" s="66">
        <v>-9.1000000000000004E-3</v>
      </c>
      <c r="V252" s="66">
        <v>-3.6499999999999998E-2</v>
      </c>
      <c r="W252" s="66">
        <v>2.47E-2</v>
      </c>
      <c r="X252" s="1">
        <v>1403300</v>
      </c>
      <c r="Y252" s="1">
        <v>12315902</v>
      </c>
      <c r="Z252" s="1">
        <v>440389</v>
      </c>
      <c r="AA252" t="s">
        <v>418</v>
      </c>
      <c r="AB252" t="s">
        <v>419</v>
      </c>
      <c r="AC252">
        <v>19.04</v>
      </c>
      <c r="AD252">
        <v>1.57</v>
      </c>
      <c r="AE252">
        <v>2.2999999999999998</v>
      </c>
      <c r="AF252" t="s">
        <v>230</v>
      </c>
      <c r="AG252" s="1">
        <v>6800</v>
      </c>
      <c r="AH252" s="36">
        <v>8780</v>
      </c>
      <c r="AI252">
        <v>100</v>
      </c>
      <c r="AJ252" s="36">
        <v>8690</v>
      </c>
      <c r="AK252" s="1">
        <v>10200</v>
      </c>
      <c r="AL252" s="2">
        <v>0.64583333333333337</v>
      </c>
      <c r="AM252" s="3">
        <v>46157</v>
      </c>
      <c r="AN252" t="s">
        <v>298</v>
      </c>
      <c r="AO252" t="s">
        <v>344</v>
      </c>
      <c r="AQ252" t="str">
        <f t="shared" si="3"/>
        <v/>
      </c>
    </row>
    <row r="253" spans="1:43">
      <c r="A253" s="8">
        <v>46171</v>
      </c>
      <c r="B253">
        <v>3957.17</v>
      </c>
      <c r="C253">
        <v>1.41</v>
      </c>
      <c r="D253">
        <v>3957.17</v>
      </c>
      <c r="E253">
        <v>1.41</v>
      </c>
      <c r="F253" s="69">
        <v>6925</v>
      </c>
      <c r="G253" t="s">
        <v>75</v>
      </c>
      <c r="H253">
        <v>0</v>
      </c>
      <c r="I253" t="s">
        <v>288</v>
      </c>
      <c r="J253" t="s">
        <v>289</v>
      </c>
      <c r="K253" t="s">
        <v>295</v>
      </c>
      <c r="L253" s="36">
        <v>4156</v>
      </c>
      <c r="M253">
        <v>42</v>
      </c>
      <c r="N253" s="66">
        <v>1.0200000000000001E-2</v>
      </c>
      <c r="O253" s="36">
        <v>4114</v>
      </c>
      <c r="P253" s="66">
        <v>1.0200000000000001E-2</v>
      </c>
      <c r="Q253" s="36">
        <v>4229</v>
      </c>
      <c r="R253" s="36">
        <v>4264</v>
      </c>
      <c r="S253" s="36">
        <v>4133</v>
      </c>
      <c r="T253" s="66">
        <v>-1.72E-2</v>
      </c>
      <c r="U253" s="66">
        <v>-1.0200000000000001E-2</v>
      </c>
      <c r="V253" s="66">
        <v>-2.53E-2</v>
      </c>
      <c r="W253" s="66">
        <v>5.4999999999999997E-3</v>
      </c>
      <c r="X253" s="1">
        <v>537000</v>
      </c>
      <c r="Y253" s="1">
        <v>2240251</v>
      </c>
      <c r="Z253" s="1">
        <v>347026</v>
      </c>
      <c r="AA253" t="s">
        <v>420</v>
      </c>
      <c r="AB253" t="s">
        <v>421</v>
      </c>
      <c r="AC253">
        <v>31.41</v>
      </c>
      <c r="AD253">
        <v>1.67</v>
      </c>
      <c r="AE253">
        <v>1.68</v>
      </c>
      <c r="AF253" t="s">
        <v>230</v>
      </c>
      <c r="AG253" s="1">
        <v>7100</v>
      </c>
      <c r="AH253" s="36">
        <v>4192</v>
      </c>
      <c r="AI253" s="1">
        <v>2200</v>
      </c>
      <c r="AJ253" s="36">
        <v>4150</v>
      </c>
      <c r="AK253" s="1">
        <v>3200</v>
      </c>
      <c r="AL253" s="2">
        <v>0.64583333333333337</v>
      </c>
      <c r="AM253" s="3">
        <v>46156</v>
      </c>
      <c r="AN253" t="s">
        <v>298</v>
      </c>
      <c r="AO253" t="s">
        <v>344</v>
      </c>
      <c r="AQ253" t="str">
        <f t="shared" si="3"/>
        <v/>
      </c>
    </row>
    <row r="254" spans="1:43">
      <c r="A254" s="8">
        <v>46171</v>
      </c>
      <c r="B254">
        <v>3957.17</v>
      </c>
      <c r="C254">
        <v>1.41</v>
      </c>
      <c r="D254">
        <v>3957.17</v>
      </c>
      <c r="E254">
        <v>1.41</v>
      </c>
      <c r="F254" s="69">
        <v>6963</v>
      </c>
      <c r="G254" t="s">
        <v>76</v>
      </c>
      <c r="H254">
        <v>0</v>
      </c>
      <c r="I254" t="s">
        <v>288</v>
      </c>
      <c r="J254" t="s">
        <v>289</v>
      </c>
      <c r="K254" t="s">
        <v>295</v>
      </c>
      <c r="L254" s="36">
        <v>5458</v>
      </c>
      <c r="M254">
        <v>380</v>
      </c>
      <c r="N254" s="66">
        <v>7.4800000000000005E-2</v>
      </c>
      <c r="O254" s="36">
        <v>5078</v>
      </c>
      <c r="P254" s="66">
        <v>7.4800000000000005E-2</v>
      </c>
      <c r="Q254" s="36">
        <v>5250</v>
      </c>
      <c r="R254" s="36">
        <v>5550</v>
      </c>
      <c r="S254" s="36">
        <v>5236</v>
      </c>
      <c r="T254" s="66">
        <v>3.9600000000000003E-2</v>
      </c>
      <c r="U254" s="66">
        <v>1.6299999999999999E-2</v>
      </c>
      <c r="V254" s="66">
        <v>-1.6500000000000001E-2</v>
      </c>
      <c r="W254" s="66">
        <v>4.2299999999999997E-2</v>
      </c>
      <c r="X254" s="1">
        <v>7891900</v>
      </c>
      <c r="Y254" s="1">
        <v>42796124</v>
      </c>
      <c r="Z254" s="1">
        <v>2203722</v>
      </c>
      <c r="AA254" t="s">
        <v>523</v>
      </c>
      <c r="AB254" t="s">
        <v>423</v>
      </c>
      <c r="AC254">
        <v>72.67</v>
      </c>
      <c r="AD254">
        <v>2.77</v>
      </c>
      <c r="AE254">
        <v>0.92</v>
      </c>
      <c r="AF254" t="s">
        <v>230</v>
      </c>
      <c r="AG254" s="1">
        <v>64200</v>
      </c>
      <c r="AH254" s="36">
        <v>5515</v>
      </c>
      <c r="AI254" s="1">
        <v>13700</v>
      </c>
      <c r="AJ254" s="36">
        <v>5456</v>
      </c>
      <c r="AK254" s="1">
        <v>28600</v>
      </c>
      <c r="AL254" s="2">
        <v>0.64583333333333337</v>
      </c>
      <c r="AM254" s="3">
        <v>46154</v>
      </c>
      <c r="AN254" t="s">
        <v>298</v>
      </c>
      <c r="AO254" t="s">
        <v>344</v>
      </c>
      <c r="AQ254" t="str">
        <f t="shared" si="3"/>
        <v/>
      </c>
    </row>
    <row r="255" spans="1:43">
      <c r="A255" s="8">
        <v>46171</v>
      </c>
      <c r="B255">
        <v>3957.17</v>
      </c>
      <c r="C255">
        <v>1.41</v>
      </c>
      <c r="D255">
        <v>3957.17</v>
      </c>
      <c r="E255">
        <v>1.41</v>
      </c>
      <c r="F255" s="69">
        <v>7011</v>
      </c>
      <c r="G255" t="s">
        <v>77</v>
      </c>
      <c r="H255">
        <v>0</v>
      </c>
      <c r="I255" t="s">
        <v>288</v>
      </c>
      <c r="J255" t="s">
        <v>289</v>
      </c>
      <c r="K255" t="s">
        <v>295</v>
      </c>
      <c r="L255" s="36">
        <v>3806</v>
      </c>
      <c r="M255">
        <v>2</v>
      </c>
      <c r="N255" s="66">
        <v>5.0000000000000001E-4</v>
      </c>
      <c r="O255" s="36">
        <v>3804</v>
      </c>
      <c r="P255" s="66">
        <v>5.0000000000000001E-4</v>
      </c>
      <c r="Q255" s="36">
        <v>3768</v>
      </c>
      <c r="R255" s="36">
        <v>3836</v>
      </c>
      <c r="S255" s="36">
        <v>3744</v>
      </c>
      <c r="T255" s="66">
        <v>0.01</v>
      </c>
      <c r="U255" s="66">
        <v>9.1999999999999998E-3</v>
      </c>
      <c r="V255" s="66">
        <v>-7.7999999999999996E-3</v>
      </c>
      <c r="W255" s="66">
        <v>1.6500000000000001E-2</v>
      </c>
      <c r="X255" s="1">
        <v>34158900</v>
      </c>
      <c r="Y255" s="1">
        <v>129726625</v>
      </c>
      <c r="Z255" s="1">
        <v>12840103</v>
      </c>
      <c r="AA255" t="s">
        <v>424</v>
      </c>
      <c r="AB255" t="s">
        <v>534</v>
      </c>
      <c r="AC255">
        <v>33.65</v>
      </c>
      <c r="AD255">
        <v>4.1399999999999997</v>
      </c>
      <c r="AE255">
        <v>0.76</v>
      </c>
      <c r="AF255" t="s">
        <v>230</v>
      </c>
      <c r="AG255" s="1">
        <v>678600</v>
      </c>
      <c r="AH255" s="36">
        <v>3807</v>
      </c>
      <c r="AI255" s="1">
        <v>4000</v>
      </c>
      <c r="AJ255" s="36">
        <v>3805</v>
      </c>
      <c r="AK255" s="1">
        <v>2400</v>
      </c>
      <c r="AL255" s="2">
        <v>0.64583333333333337</v>
      </c>
      <c r="AM255" s="3">
        <v>46154</v>
      </c>
      <c r="AN255" t="s">
        <v>298</v>
      </c>
      <c r="AO255" t="s">
        <v>395</v>
      </c>
      <c r="AQ255" t="str">
        <f t="shared" si="3"/>
        <v/>
      </c>
    </row>
    <row r="256" spans="1:43">
      <c r="A256" s="8">
        <v>46171</v>
      </c>
      <c r="B256">
        <v>3957.17</v>
      </c>
      <c r="C256">
        <v>1.41</v>
      </c>
      <c r="D256">
        <v>3957.17</v>
      </c>
      <c r="E256">
        <v>1.41</v>
      </c>
      <c r="F256" s="69">
        <v>7013</v>
      </c>
      <c r="G256" t="s">
        <v>78</v>
      </c>
      <c r="H256">
        <v>0</v>
      </c>
      <c r="I256" t="s">
        <v>288</v>
      </c>
      <c r="J256" t="s">
        <v>289</v>
      </c>
      <c r="K256" t="s">
        <v>295</v>
      </c>
      <c r="L256" s="36">
        <v>2766.5</v>
      </c>
      <c r="M256">
        <v>36.5</v>
      </c>
      <c r="N256" s="66">
        <v>1.34E-2</v>
      </c>
      <c r="O256" s="36">
        <v>2730</v>
      </c>
      <c r="P256" s="66">
        <v>1.3299999999999999E-2</v>
      </c>
      <c r="Q256" s="36">
        <v>2750</v>
      </c>
      <c r="R256" s="36">
        <v>2822.5</v>
      </c>
      <c r="S256" s="36">
        <v>2718</v>
      </c>
      <c r="T256" s="66">
        <v>6.0000000000000001E-3</v>
      </c>
      <c r="U256" s="66">
        <v>-1.1900000000000001E-2</v>
      </c>
      <c r="V256" s="66">
        <v>-1.9800000000000002E-2</v>
      </c>
      <c r="W256" s="66">
        <v>1.78E-2</v>
      </c>
      <c r="X256" s="1">
        <v>15591900</v>
      </c>
      <c r="Y256" s="1">
        <v>43385065</v>
      </c>
      <c r="Z256" s="1">
        <v>2995454</v>
      </c>
      <c r="AA256" t="s">
        <v>426</v>
      </c>
      <c r="AB256" t="s">
        <v>427</v>
      </c>
      <c r="AC256">
        <v>17.77</v>
      </c>
      <c r="AD256">
        <v>4.49</v>
      </c>
      <c r="AE256">
        <v>0.83</v>
      </c>
      <c r="AF256" t="s">
        <v>230</v>
      </c>
      <c r="AG256" s="1">
        <v>716800</v>
      </c>
      <c r="AH256" s="36">
        <v>2780</v>
      </c>
      <c r="AI256">
        <v>700</v>
      </c>
      <c r="AJ256" s="36">
        <v>2765.5</v>
      </c>
      <c r="AK256">
        <v>100</v>
      </c>
      <c r="AL256" s="2">
        <v>0.64583333333333337</v>
      </c>
      <c r="AM256" s="3">
        <v>46150</v>
      </c>
      <c r="AN256" t="s">
        <v>298</v>
      </c>
      <c r="AO256" t="s">
        <v>395</v>
      </c>
      <c r="AQ256" t="str">
        <f t="shared" si="3"/>
        <v/>
      </c>
    </row>
    <row r="257" spans="1:43">
      <c r="A257" s="8">
        <v>46171</v>
      </c>
      <c r="B257">
        <v>3957.17</v>
      </c>
      <c r="C257">
        <v>1.41</v>
      </c>
      <c r="D257">
        <v>3957.17</v>
      </c>
      <c r="E257">
        <v>1.41</v>
      </c>
      <c r="F257" s="69">
        <v>7047</v>
      </c>
      <c r="G257" t="s">
        <v>79</v>
      </c>
      <c r="H257">
        <v>0</v>
      </c>
      <c r="I257" t="s">
        <v>347</v>
      </c>
      <c r="J257" t="s">
        <v>289</v>
      </c>
      <c r="K257" t="s">
        <v>295</v>
      </c>
      <c r="L257" s="36">
        <v>2164</v>
      </c>
      <c r="M257">
        <v>-32</v>
      </c>
      <c r="N257" s="66">
        <v>-1.46E-2</v>
      </c>
      <c r="O257" s="36">
        <v>2196</v>
      </c>
      <c r="P257" s="66">
        <v>-1.4500000000000001E-2</v>
      </c>
      <c r="Q257" s="36">
        <v>2200</v>
      </c>
      <c r="R257" s="36">
        <v>2238</v>
      </c>
      <c r="S257" s="36">
        <v>2161</v>
      </c>
      <c r="T257" s="66">
        <v>-1.6299999999999999E-2</v>
      </c>
      <c r="U257" s="66">
        <v>-1.8100000000000002E-2</v>
      </c>
      <c r="V257" s="66">
        <v>-3.3000000000000002E-2</v>
      </c>
      <c r="W257" s="66">
        <v>1.2999999999999999E-3</v>
      </c>
      <c r="X257" s="1">
        <v>181000</v>
      </c>
      <c r="Y257" s="1">
        <v>398117</v>
      </c>
      <c r="Z257" s="1">
        <v>30720</v>
      </c>
      <c r="AA257" t="s">
        <v>428</v>
      </c>
      <c r="AB257" t="s">
        <v>429</v>
      </c>
      <c r="AC257">
        <v>8.57</v>
      </c>
      <c r="AD257">
        <v>2.69</v>
      </c>
      <c r="AE257">
        <v>0.6</v>
      </c>
      <c r="AF257" t="s">
        <v>230</v>
      </c>
      <c r="AG257" s="1">
        <v>3600</v>
      </c>
      <c r="AH257" s="36">
        <v>2181</v>
      </c>
      <c r="AI257">
        <v>300</v>
      </c>
      <c r="AJ257" s="36">
        <v>2160</v>
      </c>
      <c r="AK257" s="1">
        <v>1400</v>
      </c>
      <c r="AL257" s="2">
        <v>0.64583333333333337</v>
      </c>
      <c r="AM257" s="3">
        <v>46157</v>
      </c>
      <c r="AN257" t="s">
        <v>298</v>
      </c>
      <c r="AO257" t="s">
        <v>313</v>
      </c>
      <c r="AQ257" t="str">
        <f t="shared" si="3"/>
        <v/>
      </c>
    </row>
    <row r="258" spans="1:43">
      <c r="A258" s="8">
        <v>46171</v>
      </c>
      <c r="B258">
        <v>3957.17</v>
      </c>
      <c r="C258">
        <v>1.41</v>
      </c>
      <c r="D258">
        <v>3957.17</v>
      </c>
      <c r="E258">
        <v>1.41</v>
      </c>
      <c r="F258" s="69">
        <v>7084</v>
      </c>
      <c r="G258" t="s">
        <v>80</v>
      </c>
      <c r="H258">
        <v>0</v>
      </c>
      <c r="I258" t="s">
        <v>347</v>
      </c>
      <c r="J258" t="s">
        <v>323</v>
      </c>
      <c r="K258" t="s">
        <v>290</v>
      </c>
      <c r="L258" s="36">
        <v>2361</v>
      </c>
      <c r="M258">
        <v>-27</v>
      </c>
      <c r="N258" s="66">
        <v>-1.1299999999999999E-2</v>
      </c>
      <c r="O258" s="36">
        <v>2388</v>
      </c>
      <c r="P258" s="66">
        <v>-1.1299999999999999E-2</v>
      </c>
      <c r="Q258" s="36">
        <v>2398</v>
      </c>
      <c r="R258" s="36">
        <v>2399</v>
      </c>
      <c r="S258" s="36">
        <v>2300</v>
      </c>
      <c r="T258" s="66">
        <v>-1.54E-2</v>
      </c>
      <c r="U258" s="66">
        <v>-1.6000000000000001E-3</v>
      </c>
      <c r="V258" s="66">
        <v>-1.5800000000000002E-2</v>
      </c>
      <c r="W258" s="66">
        <v>2.6499999999999999E-2</v>
      </c>
      <c r="X258" s="1">
        <v>13800</v>
      </c>
      <c r="Y258" s="1">
        <v>32420</v>
      </c>
      <c r="Z258" s="1">
        <v>7695</v>
      </c>
      <c r="AA258" t="s">
        <v>430</v>
      </c>
      <c r="AB258" t="s">
        <v>431</v>
      </c>
      <c r="AC258">
        <v>20.45</v>
      </c>
      <c r="AD258">
        <v>1.23</v>
      </c>
      <c r="AE258">
        <v>4.0199999999999996</v>
      </c>
      <c r="AF258">
        <v>0.4</v>
      </c>
      <c r="AG258">
        <v>300</v>
      </c>
      <c r="AH258" s="36">
        <v>2365</v>
      </c>
      <c r="AI258">
        <v>100</v>
      </c>
      <c r="AJ258" s="36">
        <v>2322</v>
      </c>
      <c r="AK258">
        <v>100</v>
      </c>
      <c r="AL258" s="2">
        <v>0.64027777777777772</v>
      </c>
      <c r="AM258" s="3">
        <v>46160</v>
      </c>
      <c r="AN258" t="s">
        <v>298</v>
      </c>
      <c r="AO258" t="s">
        <v>313</v>
      </c>
      <c r="AQ258" t="str">
        <f t="shared" si="3"/>
        <v/>
      </c>
    </row>
    <row r="259" spans="1:43">
      <c r="A259" s="8">
        <v>46171</v>
      </c>
      <c r="B259">
        <v>3957.17</v>
      </c>
      <c r="C259">
        <v>1.41</v>
      </c>
      <c r="D259">
        <v>3957.17</v>
      </c>
      <c r="E259">
        <v>1.41</v>
      </c>
      <c r="F259" s="69">
        <v>7182</v>
      </c>
      <c r="G259" t="s">
        <v>81</v>
      </c>
      <c r="H259">
        <v>0</v>
      </c>
      <c r="I259" t="s">
        <v>288</v>
      </c>
      <c r="J259" t="s">
        <v>289</v>
      </c>
      <c r="K259" t="s">
        <v>290</v>
      </c>
      <c r="L259" s="36">
        <v>3069</v>
      </c>
      <c r="M259">
        <v>108.5</v>
      </c>
      <c r="N259" s="66">
        <v>3.6600000000000001E-2</v>
      </c>
      <c r="O259" s="36">
        <v>2960.5</v>
      </c>
      <c r="P259" s="66">
        <v>3.6600000000000001E-2</v>
      </c>
      <c r="Q259" s="36">
        <v>3000</v>
      </c>
      <c r="R259" s="36">
        <v>3072</v>
      </c>
      <c r="S259" s="36">
        <v>2968</v>
      </c>
      <c r="T259" s="66">
        <v>2.3E-2</v>
      </c>
      <c r="U259" s="66">
        <v>1.15E-2</v>
      </c>
      <c r="V259" s="66">
        <v>-8.9999999999999998E-4</v>
      </c>
      <c r="W259" s="66">
        <v>3.4000000000000002E-2</v>
      </c>
      <c r="X259" s="1">
        <v>13344700</v>
      </c>
      <c r="Y259" s="1">
        <v>40813761</v>
      </c>
      <c r="Z259" s="1">
        <v>10974371</v>
      </c>
      <c r="AA259" t="s">
        <v>432</v>
      </c>
      <c r="AB259" t="s">
        <v>433</v>
      </c>
      <c r="AC259">
        <v>18.309999999999999</v>
      </c>
      <c r="AD259">
        <v>1.18</v>
      </c>
      <c r="AE259">
        <v>2.74</v>
      </c>
      <c r="AF259" t="s">
        <v>230</v>
      </c>
      <c r="AG259" s="1">
        <v>272600</v>
      </c>
      <c r="AH259" s="36">
        <v>3070</v>
      </c>
      <c r="AI259" s="1">
        <v>3100</v>
      </c>
      <c r="AJ259" s="36">
        <v>3063</v>
      </c>
      <c r="AK259">
        <v>100</v>
      </c>
      <c r="AL259" s="2">
        <v>0.64583333333333337</v>
      </c>
      <c r="AM259" s="3">
        <v>46157</v>
      </c>
      <c r="AN259" t="s">
        <v>298</v>
      </c>
      <c r="AO259" t="s">
        <v>434</v>
      </c>
      <c r="AQ259" t="str">
        <f t="shared" ref="AQ259:AQ322" si="4">IF(AP259="","",ROUND((L259-AP259)/AP259,4))</f>
        <v/>
      </c>
    </row>
    <row r="260" spans="1:43">
      <c r="A260" s="8">
        <v>46171</v>
      </c>
      <c r="B260">
        <v>3957.17</v>
      </c>
      <c r="C260">
        <v>1.41</v>
      </c>
      <c r="D260">
        <v>3957.17</v>
      </c>
      <c r="E260">
        <v>1.41</v>
      </c>
      <c r="F260" s="69">
        <v>7203</v>
      </c>
      <c r="G260" t="s">
        <v>82</v>
      </c>
      <c r="H260">
        <v>0</v>
      </c>
      <c r="I260" t="s">
        <v>288</v>
      </c>
      <c r="J260" t="s">
        <v>289</v>
      </c>
      <c r="K260" t="s">
        <v>295</v>
      </c>
      <c r="L260" s="36">
        <v>3042</v>
      </c>
      <c r="M260">
        <v>12</v>
      </c>
      <c r="N260" s="66">
        <v>4.0000000000000001E-3</v>
      </c>
      <c r="O260" s="36">
        <v>3030</v>
      </c>
      <c r="P260" s="66">
        <v>3.8999999999999998E-3</v>
      </c>
      <c r="Q260" s="36">
        <v>3022</v>
      </c>
      <c r="R260" s="36">
        <v>3082</v>
      </c>
      <c r="S260" s="36">
        <v>3022</v>
      </c>
      <c r="T260" s="66">
        <v>6.6E-3</v>
      </c>
      <c r="U260" s="66">
        <v>-9.1000000000000004E-3</v>
      </c>
      <c r="V260" s="66">
        <v>-1.29E-2</v>
      </c>
      <c r="W260" s="66">
        <v>6.6E-3</v>
      </c>
      <c r="X260" s="1">
        <v>39820000</v>
      </c>
      <c r="Y260" s="1">
        <v>121401288</v>
      </c>
      <c r="Z260" s="1">
        <v>48048351</v>
      </c>
      <c r="AA260" t="s">
        <v>435</v>
      </c>
      <c r="AB260" t="s">
        <v>436</v>
      </c>
      <c r="AC260">
        <v>12</v>
      </c>
      <c r="AD260">
        <v>0.99</v>
      </c>
      <c r="AE260">
        <v>3.29</v>
      </c>
      <c r="AF260" t="s">
        <v>230</v>
      </c>
      <c r="AG260" s="1">
        <v>783300</v>
      </c>
      <c r="AH260" s="36">
        <v>3050</v>
      </c>
      <c r="AI260" s="1">
        <v>2500</v>
      </c>
      <c r="AJ260" s="36">
        <v>3041</v>
      </c>
      <c r="AK260" s="1">
        <v>66300</v>
      </c>
      <c r="AL260" s="2">
        <v>0.64583333333333337</v>
      </c>
      <c r="AM260" s="3">
        <v>46150</v>
      </c>
      <c r="AN260" t="s">
        <v>298</v>
      </c>
      <c r="AO260" t="s">
        <v>437</v>
      </c>
      <c r="AQ260" t="str">
        <f t="shared" si="4"/>
        <v/>
      </c>
    </row>
    <row r="261" spans="1:43">
      <c r="A261" s="8">
        <v>46171</v>
      </c>
      <c r="B261">
        <v>3957.17</v>
      </c>
      <c r="C261">
        <v>1.41</v>
      </c>
      <c r="D261">
        <v>3957.17</v>
      </c>
      <c r="E261">
        <v>1.41</v>
      </c>
      <c r="F261" s="69">
        <v>7213</v>
      </c>
      <c r="G261" t="s">
        <v>83</v>
      </c>
      <c r="H261">
        <v>0</v>
      </c>
      <c r="I261" t="s">
        <v>314</v>
      </c>
      <c r="J261" t="s">
        <v>289</v>
      </c>
      <c r="K261" t="s">
        <v>290</v>
      </c>
      <c r="L261">
        <v>584</v>
      </c>
      <c r="M261">
        <v>-2</v>
      </c>
      <c r="N261" s="66">
        <v>-3.3999999999999998E-3</v>
      </c>
      <c r="O261">
        <v>586</v>
      </c>
      <c r="P261" s="66">
        <v>-3.3999999999999998E-3</v>
      </c>
      <c r="Q261">
        <v>586</v>
      </c>
      <c r="R261">
        <v>592</v>
      </c>
      <c r="S261">
        <v>578</v>
      </c>
      <c r="T261" s="66">
        <v>-3.3999999999999998E-3</v>
      </c>
      <c r="U261" s="66">
        <v>3.3999999999999998E-3</v>
      </c>
      <c r="V261" s="66">
        <v>-1.35E-2</v>
      </c>
      <c r="W261" s="66">
        <v>1.03E-2</v>
      </c>
      <c r="X261" s="1">
        <v>17300</v>
      </c>
      <c r="Y261" s="1">
        <v>10067</v>
      </c>
      <c r="Z261" s="1">
        <v>9280</v>
      </c>
      <c r="AA261" t="s">
        <v>524</v>
      </c>
      <c r="AB261" t="s">
        <v>439</v>
      </c>
      <c r="AC261">
        <v>6.95</v>
      </c>
      <c r="AD261">
        <v>0.82</v>
      </c>
      <c r="AE261">
        <v>4.45</v>
      </c>
      <c r="AF261">
        <v>0.3</v>
      </c>
      <c r="AG261">
        <v>900</v>
      </c>
      <c r="AH261">
        <v>585</v>
      </c>
      <c r="AI261">
        <v>100</v>
      </c>
      <c r="AJ261">
        <v>577</v>
      </c>
      <c r="AK261">
        <v>200</v>
      </c>
      <c r="AL261" s="2">
        <v>0.64583333333333337</v>
      </c>
      <c r="AM261" s="3">
        <v>46153</v>
      </c>
      <c r="AN261" t="s">
        <v>298</v>
      </c>
      <c r="AO261" t="s">
        <v>437</v>
      </c>
      <c r="AQ261" t="str">
        <f t="shared" si="4"/>
        <v/>
      </c>
    </row>
    <row r="262" spans="1:43">
      <c r="A262" s="8">
        <v>46171</v>
      </c>
      <c r="B262">
        <v>3957.17</v>
      </c>
      <c r="C262">
        <v>1.41</v>
      </c>
      <c r="D262">
        <v>3957.17</v>
      </c>
      <c r="E262">
        <v>1.41</v>
      </c>
      <c r="F262" s="69">
        <v>7220</v>
      </c>
      <c r="G262" t="s">
        <v>84</v>
      </c>
      <c r="H262">
        <v>0</v>
      </c>
      <c r="I262" t="s">
        <v>288</v>
      </c>
      <c r="J262" t="s">
        <v>289</v>
      </c>
      <c r="K262" t="s">
        <v>290</v>
      </c>
      <c r="L262" s="36">
        <v>9460</v>
      </c>
      <c r="M262" s="36">
        <v>1500</v>
      </c>
      <c r="N262" s="66">
        <v>0.18840000000000001</v>
      </c>
      <c r="O262" s="36">
        <v>7960</v>
      </c>
      <c r="P262" s="66">
        <v>0.18840000000000001</v>
      </c>
      <c r="Q262" s="36">
        <v>8080</v>
      </c>
      <c r="R262" s="36">
        <v>9460</v>
      </c>
      <c r="S262" s="36">
        <v>8050</v>
      </c>
      <c r="T262" s="66">
        <v>0.17069999999999999</v>
      </c>
      <c r="U262" s="66">
        <v>6.3E-3</v>
      </c>
      <c r="V262" s="66">
        <v>0</v>
      </c>
      <c r="W262" s="66">
        <v>0.17510000000000001</v>
      </c>
      <c r="X262" s="1">
        <v>4521200</v>
      </c>
      <c r="Y262" s="1">
        <v>40959728</v>
      </c>
      <c r="Z262" s="1">
        <v>620404</v>
      </c>
      <c r="AA262" t="s">
        <v>535</v>
      </c>
      <c r="AB262" t="s">
        <v>441</v>
      </c>
      <c r="AC262">
        <v>95.36</v>
      </c>
      <c r="AD262">
        <v>5.08</v>
      </c>
      <c r="AE262">
        <v>0.42</v>
      </c>
      <c r="AF262" t="s">
        <v>230</v>
      </c>
      <c r="AG262">
        <v>0</v>
      </c>
      <c r="AH262" t="s">
        <v>230</v>
      </c>
      <c r="AI262">
        <v>0</v>
      </c>
      <c r="AJ262" s="36">
        <v>9460</v>
      </c>
      <c r="AK262" s="1">
        <v>69000</v>
      </c>
      <c r="AL262" s="2">
        <v>0.64583333333333337</v>
      </c>
      <c r="AM262" s="3">
        <v>46154</v>
      </c>
      <c r="AN262" t="s">
        <v>298</v>
      </c>
      <c r="AO262" t="s">
        <v>437</v>
      </c>
      <c r="AQ262" t="str">
        <f t="shared" si="4"/>
        <v/>
      </c>
    </row>
    <row r="263" spans="1:43">
      <c r="A263" s="8">
        <v>46171</v>
      </c>
      <c r="B263">
        <v>3957.17</v>
      </c>
      <c r="C263">
        <v>1.41</v>
      </c>
      <c r="D263">
        <v>3957.17</v>
      </c>
      <c r="E263">
        <v>1.41</v>
      </c>
      <c r="F263" s="69">
        <v>7269</v>
      </c>
      <c r="G263" t="s">
        <v>85</v>
      </c>
      <c r="H263">
        <v>0</v>
      </c>
      <c r="I263" t="s">
        <v>288</v>
      </c>
      <c r="J263" t="s">
        <v>289</v>
      </c>
      <c r="K263" t="s">
        <v>295</v>
      </c>
      <c r="L263" s="36">
        <v>1973.5</v>
      </c>
      <c r="M263">
        <v>54.5</v>
      </c>
      <c r="N263" s="66">
        <v>2.8400000000000002E-2</v>
      </c>
      <c r="O263" s="36">
        <v>1919</v>
      </c>
      <c r="P263" s="66">
        <v>2.8400000000000002E-2</v>
      </c>
      <c r="Q263" s="36">
        <v>1945.5</v>
      </c>
      <c r="R263" s="36">
        <v>2011</v>
      </c>
      <c r="S263" s="36">
        <v>1936</v>
      </c>
      <c r="T263" s="66">
        <v>1.43E-2</v>
      </c>
      <c r="U263" s="66">
        <v>-1.5699999999999999E-2</v>
      </c>
      <c r="V263" s="66">
        <v>-1.8599999999999998E-2</v>
      </c>
      <c r="W263" s="66">
        <v>1.9300000000000001E-2</v>
      </c>
      <c r="X263" s="1">
        <v>19065400</v>
      </c>
      <c r="Y263" s="1">
        <v>37697412</v>
      </c>
      <c r="Z263" s="1">
        <v>3877111</v>
      </c>
      <c r="AA263" t="s">
        <v>442</v>
      </c>
      <c r="AB263" t="s">
        <v>443</v>
      </c>
      <c r="AC263">
        <v>10.01</v>
      </c>
      <c r="AD263">
        <v>1.1200000000000001</v>
      </c>
      <c r="AE263">
        <v>2.58</v>
      </c>
      <c r="AF263" t="s">
        <v>230</v>
      </c>
      <c r="AG263" s="1">
        <v>4083300</v>
      </c>
      <c r="AH263" s="36">
        <v>1975.5</v>
      </c>
      <c r="AI263">
        <v>500</v>
      </c>
      <c r="AJ263" s="36">
        <v>1973</v>
      </c>
      <c r="AK263">
        <v>800</v>
      </c>
      <c r="AL263" s="2">
        <v>0.64583333333333337</v>
      </c>
      <c r="AM263" s="3">
        <v>46156</v>
      </c>
      <c r="AN263" t="s">
        <v>298</v>
      </c>
      <c r="AO263" t="s">
        <v>437</v>
      </c>
      <c r="AQ263" t="str">
        <f t="shared" si="4"/>
        <v/>
      </c>
    </row>
    <row r="264" spans="1:43">
      <c r="A264" s="8">
        <v>46171</v>
      </c>
      <c r="B264">
        <v>3957.17</v>
      </c>
      <c r="C264">
        <v>1.41</v>
      </c>
      <c r="D264">
        <v>3957.17</v>
      </c>
      <c r="E264">
        <v>1.41</v>
      </c>
      <c r="F264" s="69">
        <v>7272</v>
      </c>
      <c r="G264" t="s">
        <v>86</v>
      </c>
      <c r="H264">
        <v>0</v>
      </c>
      <c r="I264" t="s">
        <v>288</v>
      </c>
      <c r="J264" t="s">
        <v>289</v>
      </c>
      <c r="K264" t="s">
        <v>295</v>
      </c>
      <c r="L264" s="36">
        <v>1311</v>
      </c>
      <c r="M264">
        <v>42.5</v>
      </c>
      <c r="N264" s="66">
        <v>3.3500000000000002E-2</v>
      </c>
      <c r="O264" s="36">
        <v>1268.5</v>
      </c>
      <c r="P264" s="66">
        <v>3.3500000000000002E-2</v>
      </c>
      <c r="Q264" s="36">
        <v>1282</v>
      </c>
      <c r="R264" s="36">
        <v>1315</v>
      </c>
      <c r="S264" s="36">
        <v>1281.5</v>
      </c>
      <c r="T264" s="66">
        <v>2.2599999999999999E-2</v>
      </c>
      <c r="U264" s="66">
        <v>4.8999999999999998E-3</v>
      </c>
      <c r="V264" s="66">
        <v>-3.0000000000000001E-3</v>
      </c>
      <c r="W264" s="66">
        <v>2.3E-2</v>
      </c>
      <c r="X264" s="1">
        <v>15522700</v>
      </c>
      <c r="Y264" s="1">
        <v>20295863</v>
      </c>
      <c r="Z264" s="1">
        <v>1334762</v>
      </c>
      <c r="AA264" t="s">
        <v>444</v>
      </c>
      <c r="AB264" t="s">
        <v>445</v>
      </c>
      <c r="AC264">
        <v>10.33</v>
      </c>
      <c r="AD264">
        <v>1.1200000000000001</v>
      </c>
      <c r="AE264">
        <v>3.81</v>
      </c>
      <c r="AF264" t="s">
        <v>230</v>
      </c>
      <c r="AG264" s="1">
        <v>572400</v>
      </c>
      <c r="AH264" s="36">
        <v>1311.5</v>
      </c>
      <c r="AI264" s="1">
        <v>5300</v>
      </c>
      <c r="AJ264" s="36">
        <v>1310.5</v>
      </c>
      <c r="AK264" s="1">
        <v>1000</v>
      </c>
      <c r="AL264" s="2">
        <v>0.64583333333333337</v>
      </c>
      <c r="AM264" s="3">
        <v>46157</v>
      </c>
      <c r="AN264" t="s">
        <v>293</v>
      </c>
      <c r="AO264" t="s">
        <v>437</v>
      </c>
      <c r="AQ264" t="str">
        <f t="shared" si="4"/>
        <v/>
      </c>
    </row>
    <row r="265" spans="1:43">
      <c r="A265" s="8">
        <v>46171</v>
      </c>
      <c r="B265">
        <v>3957.17</v>
      </c>
      <c r="C265">
        <v>1.41</v>
      </c>
      <c r="D265">
        <v>3957.17</v>
      </c>
      <c r="E265">
        <v>1.41</v>
      </c>
      <c r="F265" s="69">
        <v>7376</v>
      </c>
      <c r="G265" t="s">
        <v>87</v>
      </c>
      <c r="H265">
        <v>0</v>
      </c>
      <c r="I265" t="s">
        <v>347</v>
      </c>
      <c r="J265" t="s">
        <v>323</v>
      </c>
      <c r="K265" t="s">
        <v>295</v>
      </c>
      <c r="L265" s="36">
        <v>1205</v>
      </c>
      <c r="M265">
        <v>3</v>
      </c>
      <c r="N265" s="66">
        <v>2.5000000000000001E-3</v>
      </c>
      <c r="O265" s="36">
        <v>1202</v>
      </c>
      <c r="P265" s="66">
        <v>2.3999999999999998E-3</v>
      </c>
      <c r="Q265" s="36">
        <v>1199</v>
      </c>
      <c r="R265" s="36">
        <v>1223</v>
      </c>
      <c r="S265" s="36">
        <v>1175</v>
      </c>
      <c r="T265" s="66">
        <v>5.0000000000000001E-3</v>
      </c>
      <c r="U265" s="66">
        <v>4.1000000000000003E-3</v>
      </c>
      <c r="V265" s="66">
        <v>-1.47E-2</v>
      </c>
      <c r="W265" s="66">
        <v>2.5499999999999998E-2</v>
      </c>
      <c r="X265" s="1">
        <v>28200</v>
      </c>
      <c r="Y265" s="1">
        <v>33879</v>
      </c>
      <c r="Z265" s="1">
        <v>5132</v>
      </c>
      <c r="AA265" t="s">
        <v>446</v>
      </c>
      <c r="AB265" t="s">
        <v>447</v>
      </c>
      <c r="AC265">
        <v>0</v>
      </c>
      <c r="AD265">
        <v>4.79</v>
      </c>
      <c r="AE265">
        <v>0</v>
      </c>
      <c r="AF265">
        <v>0.7</v>
      </c>
      <c r="AG265" s="1">
        <v>1400</v>
      </c>
      <c r="AH265" s="36">
        <v>1220</v>
      </c>
      <c r="AI265">
        <v>100</v>
      </c>
      <c r="AJ265" s="36">
        <v>1204</v>
      </c>
      <c r="AK265">
        <v>100</v>
      </c>
      <c r="AL265" s="2">
        <v>0.64583333333333337</v>
      </c>
      <c r="AM265" s="3">
        <v>46157</v>
      </c>
      <c r="AN265" t="s">
        <v>448</v>
      </c>
      <c r="AO265" t="s">
        <v>313</v>
      </c>
      <c r="AQ265" t="str">
        <f t="shared" si="4"/>
        <v/>
      </c>
    </row>
    <row r="266" spans="1:43">
      <c r="A266" s="8">
        <v>46171</v>
      </c>
      <c r="B266">
        <v>3957.17</v>
      </c>
      <c r="C266">
        <v>1.41</v>
      </c>
      <c r="D266">
        <v>3957.17</v>
      </c>
      <c r="E266">
        <v>1.41</v>
      </c>
      <c r="F266" s="69">
        <v>7525</v>
      </c>
      <c r="G266" t="s">
        <v>88</v>
      </c>
      <c r="H266">
        <v>0</v>
      </c>
      <c r="I266" t="s">
        <v>288</v>
      </c>
      <c r="J266" t="s">
        <v>289</v>
      </c>
      <c r="K266" t="s">
        <v>295</v>
      </c>
      <c r="L266" s="36">
        <v>3495</v>
      </c>
      <c r="M266">
        <v>-15</v>
      </c>
      <c r="N266" s="66">
        <v>-4.3E-3</v>
      </c>
      <c r="O266" s="36">
        <v>3510</v>
      </c>
      <c r="P266" s="66">
        <v>-4.1999999999999997E-3</v>
      </c>
      <c r="Q266" s="36">
        <v>3510</v>
      </c>
      <c r="R266" s="36">
        <v>3550</v>
      </c>
      <c r="S266" s="36">
        <v>3495</v>
      </c>
      <c r="T266" s="66">
        <v>-4.1999999999999997E-3</v>
      </c>
      <c r="U266" s="66">
        <v>-5.5999999999999999E-3</v>
      </c>
      <c r="V266" s="66">
        <v>-1.54E-2</v>
      </c>
      <c r="W266" s="66">
        <v>0</v>
      </c>
      <c r="X266" s="1">
        <v>9500</v>
      </c>
      <c r="Y266" s="1">
        <v>33406</v>
      </c>
      <c r="Z266" s="1">
        <v>30196</v>
      </c>
      <c r="AA266" t="s">
        <v>449</v>
      </c>
      <c r="AB266" t="s">
        <v>450</v>
      </c>
      <c r="AC266">
        <v>9.44</v>
      </c>
      <c r="AD266">
        <v>0.98</v>
      </c>
      <c r="AE266">
        <v>4.6399999999999997</v>
      </c>
      <c r="AF266" t="s">
        <v>230</v>
      </c>
      <c r="AG266" s="1">
        <v>6300</v>
      </c>
      <c r="AH266" s="36">
        <v>3510</v>
      </c>
      <c r="AI266">
        <v>100</v>
      </c>
      <c r="AJ266" s="36">
        <v>3490</v>
      </c>
      <c r="AK266">
        <v>100</v>
      </c>
      <c r="AL266" s="2">
        <v>0.64583333333333337</v>
      </c>
      <c r="AM266" s="3">
        <v>46157</v>
      </c>
      <c r="AN266" t="s">
        <v>298</v>
      </c>
      <c r="AO266" t="s">
        <v>322</v>
      </c>
      <c r="AQ266" t="str">
        <f t="shared" si="4"/>
        <v/>
      </c>
    </row>
    <row r="267" spans="1:43">
      <c r="A267" s="8">
        <v>46171</v>
      </c>
      <c r="B267">
        <v>3957.17</v>
      </c>
      <c r="C267">
        <v>1.41</v>
      </c>
      <c r="D267">
        <v>3957.17</v>
      </c>
      <c r="E267">
        <v>1.41</v>
      </c>
      <c r="F267" s="69">
        <v>7729</v>
      </c>
      <c r="G267" t="s">
        <v>89</v>
      </c>
      <c r="H267">
        <v>0</v>
      </c>
      <c r="I267" t="s">
        <v>288</v>
      </c>
      <c r="J267" t="s">
        <v>289</v>
      </c>
      <c r="K267" t="s">
        <v>295</v>
      </c>
      <c r="L267" s="36">
        <v>17385</v>
      </c>
      <c r="M267">
        <v>-185</v>
      </c>
      <c r="N267" s="66">
        <v>-1.0500000000000001E-2</v>
      </c>
      <c r="O267" s="36">
        <v>17570</v>
      </c>
      <c r="P267" s="66">
        <v>-1.0500000000000001E-2</v>
      </c>
      <c r="Q267" s="36">
        <v>17970</v>
      </c>
      <c r="R267" s="36">
        <v>17970</v>
      </c>
      <c r="S267" s="36">
        <v>17190</v>
      </c>
      <c r="T267" s="66">
        <v>-3.2500000000000001E-2</v>
      </c>
      <c r="U267" s="66">
        <v>-5.7000000000000002E-3</v>
      </c>
      <c r="V267" s="66">
        <v>-3.2500000000000001E-2</v>
      </c>
      <c r="W267" s="66">
        <v>1.1299999999999999E-2</v>
      </c>
      <c r="X267" s="1">
        <v>498200</v>
      </c>
      <c r="Y267" s="1">
        <v>8706897</v>
      </c>
      <c r="Z267" s="1">
        <v>735087</v>
      </c>
      <c r="AA267" t="s">
        <v>451</v>
      </c>
      <c r="AB267" t="s">
        <v>452</v>
      </c>
      <c r="AC267">
        <v>25.19</v>
      </c>
      <c r="AD267">
        <v>3.69</v>
      </c>
      <c r="AE267">
        <v>1.59</v>
      </c>
      <c r="AF267" t="s">
        <v>230</v>
      </c>
      <c r="AG267" s="1">
        <v>5800</v>
      </c>
      <c r="AH267" s="36">
        <v>17555</v>
      </c>
      <c r="AI267">
        <v>200</v>
      </c>
      <c r="AJ267" s="36">
        <v>17345</v>
      </c>
      <c r="AK267">
        <v>200</v>
      </c>
      <c r="AL267" s="2">
        <v>0.64583333333333337</v>
      </c>
      <c r="AM267" s="3">
        <v>46155</v>
      </c>
      <c r="AN267" t="s">
        <v>298</v>
      </c>
      <c r="AO267" t="s">
        <v>453</v>
      </c>
      <c r="AQ267" t="str">
        <f t="shared" si="4"/>
        <v/>
      </c>
    </row>
    <row r="268" spans="1:43">
      <c r="A268" s="8">
        <v>46171</v>
      </c>
      <c r="B268">
        <v>3957.17</v>
      </c>
      <c r="C268">
        <v>1.41</v>
      </c>
      <c r="D268">
        <v>3957.17</v>
      </c>
      <c r="E268">
        <v>1.41</v>
      </c>
      <c r="F268" s="69">
        <v>7921</v>
      </c>
      <c r="G268" t="s">
        <v>90</v>
      </c>
      <c r="H268">
        <v>0</v>
      </c>
      <c r="I268" t="s">
        <v>288</v>
      </c>
      <c r="J268" t="s">
        <v>289</v>
      </c>
      <c r="K268" t="s">
        <v>295</v>
      </c>
      <c r="L268" s="36">
        <v>2990</v>
      </c>
      <c r="M268">
        <v>-80</v>
      </c>
      <c r="N268" s="66">
        <v>-2.6100000000000002E-2</v>
      </c>
      <c r="O268" s="36">
        <v>3070</v>
      </c>
      <c r="P268" s="66">
        <v>-2.5999999999999999E-2</v>
      </c>
      <c r="Q268" s="36">
        <v>3065</v>
      </c>
      <c r="R268" s="36">
        <v>3065</v>
      </c>
      <c r="S268" s="36">
        <v>2988</v>
      </c>
      <c r="T268" s="66">
        <v>-2.4400000000000002E-2</v>
      </c>
      <c r="U268" s="66">
        <v>-1.6400000000000001E-2</v>
      </c>
      <c r="V268" s="66">
        <v>-2.4400000000000002E-2</v>
      </c>
      <c r="W268" s="66">
        <v>5.9999999999999995E-4</v>
      </c>
      <c r="X268" s="1">
        <v>38200</v>
      </c>
      <c r="Y268" s="1">
        <v>115306</v>
      </c>
      <c r="Z268" s="1">
        <v>39328</v>
      </c>
      <c r="AA268" t="s">
        <v>454</v>
      </c>
      <c r="AB268" t="s">
        <v>536</v>
      </c>
      <c r="AC268">
        <v>13.3</v>
      </c>
      <c r="AD268">
        <v>1.25</v>
      </c>
      <c r="AE268">
        <v>4.01</v>
      </c>
      <c r="AF268" t="s">
        <v>230</v>
      </c>
      <c r="AG268">
        <v>500</v>
      </c>
      <c r="AH268" s="36">
        <v>3000</v>
      </c>
      <c r="AI268">
        <v>100</v>
      </c>
      <c r="AJ268" s="36">
        <v>2990</v>
      </c>
      <c r="AK268">
        <v>200</v>
      </c>
      <c r="AL268" s="2">
        <v>0.64583333333333337</v>
      </c>
      <c r="AN268" t="s">
        <v>326</v>
      </c>
      <c r="AO268" t="s">
        <v>456</v>
      </c>
      <c r="AQ268" t="str">
        <f t="shared" si="4"/>
        <v/>
      </c>
    </row>
    <row r="269" spans="1:43">
      <c r="A269" s="8">
        <v>46171</v>
      </c>
      <c r="B269">
        <v>3957.17</v>
      </c>
      <c r="C269">
        <v>1.41</v>
      </c>
      <c r="D269">
        <v>3957.17</v>
      </c>
      <c r="E269">
        <v>1.41</v>
      </c>
      <c r="F269" s="69">
        <v>8031</v>
      </c>
      <c r="G269" t="s">
        <v>91</v>
      </c>
      <c r="H269">
        <v>0</v>
      </c>
      <c r="I269" t="s">
        <v>288</v>
      </c>
      <c r="J269" t="s">
        <v>289</v>
      </c>
      <c r="K269" t="s">
        <v>295</v>
      </c>
      <c r="L269" s="36">
        <v>5290</v>
      </c>
      <c r="M269">
        <v>-37</v>
      </c>
      <c r="N269" s="66">
        <v>-6.8999999999999999E-3</v>
      </c>
      <c r="O269" s="36">
        <v>5327</v>
      </c>
      <c r="P269" s="66">
        <v>-6.8999999999999999E-3</v>
      </c>
      <c r="Q269" s="36">
        <v>5300</v>
      </c>
      <c r="R269" s="36">
        <v>5336</v>
      </c>
      <c r="S269" s="36">
        <v>5218</v>
      </c>
      <c r="T269" s="66">
        <v>-1.8E-3</v>
      </c>
      <c r="U269" s="66">
        <v>-5.0000000000000001E-4</v>
      </c>
      <c r="V269" s="66">
        <v>-8.6E-3</v>
      </c>
      <c r="W269" s="66">
        <v>1.37E-2</v>
      </c>
      <c r="X269" s="1">
        <v>13541700</v>
      </c>
      <c r="Y269" s="1">
        <v>71618370</v>
      </c>
      <c r="Z269" s="1">
        <v>15154086</v>
      </c>
      <c r="AA269" t="s">
        <v>457</v>
      </c>
      <c r="AB269" t="s">
        <v>458</v>
      </c>
      <c r="AC269">
        <v>16.29</v>
      </c>
      <c r="AD269">
        <v>1.71</v>
      </c>
      <c r="AE269">
        <v>2.65</v>
      </c>
      <c r="AF269" t="s">
        <v>230</v>
      </c>
      <c r="AG269" s="1">
        <v>194200</v>
      </c>
      <c r="AH269" s="36">
        <v>5315</v>
      </c>
      <c r="AI269">
        <v>100</v>
      </c>
      <c r="AJ269" s="36">
        <v>5288</v>
      </c>
      <c r="AK269" s="1">
        <v>70800</v>
      </c>
      <c r="AL269" s="2">
        <v>0.64583333333333337</v>
      </c>
      <c r="AM269" s="3">
        <v>46143</v>
      </c>
      <c r="AN269" t="s">
        <v>298</v>
      </c>
      <c r="AO269" t="s">
        <v>322</v>
      </c>
      <c r="AQ269" t="str">
        <f t="shared" si="4"/>
        <v/>
      </c>
    </row>
    <row r="270" spans="1:43">
      <c r="A270" s="8">
        <v>46171</v>
      </c>
      <c r="B270">
        <v>3957.17</v>
      </c>
      <c r="C270">
        <v>1.41</v>
      </c>
      <c r="D270">
        <v>3957.17</v>
      </c>
      <c r="E270">
        <v>1.41</v>
      </c>
      <c r="F270" s="69">
        <v>8058</v>
      </c>
      <c r="G270" t="s">
        <v>92</v>
      </c>
      <c r="H270">
        <v>0</v>
      </c>
      <c r="I270" t="s">
        <v>288</v>
      </c>
      <c r="J270" t="s">
        <v>289</v>
      </c>
      <c r="K270" t="s">
        <v>295</v>
      </c>
      <c r="L270" s="36">
        <v>5065</v>
      </c>
      <c r="M270">
        <v>27</v>
      </c>
      <c r="N270" s="66">
        <v>5.4000000000000003E-3</v>
      </c>
      <c r="O270" s="36">
        <v>5038</v>
      </c>
      <c r="P270" s="66">
        <v>5.3E-3</v>
      </c>
      <c r="Q270" s="36">
        <v>5000</v>
      </c>
      <c r="R270" s="36">
        <v>5088</v>
      </c>
      <c r="S270" s="36">
        <v>4966</v>
      </c>
      <c r="T270" s="66">
        <v>1.2999999999999999E-2</v>
      </c>
      <c r="U270" s="66">
        <v>6.8999999999999999E-3</v>
      </c>
      <c r="V270" s="66">
        <v>-4.4999999999999997E-3</v>
      </c>
      <c r="W270" s="66">
        <v>1.9900000000000001E-2</v>
      </c>
      <c r="X270" s="1">
        <v>23956500</v>
      </c>
      <c r="Y270" s="1">
        <v>121156033</v>
      </c>
      <c r="Z270" s="1">
        <v>18793828</v>
      </c>
      <c r="AA270" t="s">
        <v>459</v>
      </c>
      <c r="AB270" t="s">
        <v>460</v>
      </c>
      <c r="AC270">
        <v>16.86</v>
      </c>
      <c r="AD270">
        <v>1.96</v>
      </c>
      <c r="AE270">
        <v>2.4700000000000002</v>
      </c>
      <c r="AF270" t="s">
        <v>230</v>
      </c>
      <c r="AG270" s="1">
        <v>457700</v>
      </c>
      <c r="AH270" s="36">
        <v>5069</v>
      </c>
      <c r="AI270">
        <v>100</v>
      </c>
      <c r="AJ270" s="36">
        <v>5064</v>
      </c>
      <c r="AK270" s="1">
        <v>1500</v>
      </c>
      <c r="AL270" s="2">
        <v>0.64583333333333337</v>
      </c>
      <c r="AM270" s="3">
        <v>46143</v>
      </c>
      <c r="AN270" t="s">
        <v>298</v>
      </c>
      <c r="AO270" t="s">
        <v>322</v>
      </c>
      <c r="AQ270" t="str">
        <f t="shared" si="4"/>
        <v/>
      </c>
    </row>
    <row r="271" spans="1:43">
      <c r="A271" s="8">
        <v>46171</v>
      </c>
      <c r="B271">
        <v>3957.17</v>
      </c>
      <c r="C271">
        <v>1.41</v>
      </c>
      <c r="D271">
        <v>3957.17</v>
      </c>
      <c r="E271">
        <v>1.41</v>
      </c>
      <c r="F271" s="69">
        <v>8233</v>
      </c>
      <c r="G271" t="s">
        <v>93</v>
      </c>
      <c r="H271">
        <v>0</v>
      </c>
      <c r="I271" t="s">
        <v>288</v>
      </c>
      <c r="J271" t="s">
        <v>289</v>
      </c>
      <c r="K271" t="s">
        <v>295</v>
      </c>
      <c r="L271" s="36">
        <v>1993</v>
      </c>
      <c r="M271">
        <v>6</v>
      </c>
      <c r="N271" s="66">
        <v>3.0000000000000001E-3</v>
      </c>
      <c r="O271" s="36">
        <v>1987</v>
      </c>
      <c r="P271" s="66">
        <v>3.0000000000000001E-3</v>
      </c>
      <c r="Q271" s="36">
        <v>1974</v>
      </c>
      <c r="R271" s="36">
        <v>2010</v>
      </c>
      <c r="S271" s="36">
        <v>1971.5</v>
      </c>
      <c r="T271" s="66">
        <v>9.5999999999999992E-3</v>
      </c>
      <c r="U271" s="66">
        <v>-4.4000000000000003E-3</v>
      </c>
      <c r="V271" s="66">
        <v>-8.3999999999999995E-3</v>
      </c>
      <c r="W271" s="66">
        <v>1.09E-2</v>
      </c>
      <c r="X271" s="1">
        <v>1788200</v>
      </c>
      <c r="Y271" s="1">
        <v>3567356</v>
      </c>
      <c r="Z271" s="1">
        <v>608281</v>
      </c>
      <c r="AA271" t="s">
        <v>461</v>
      </c>
      <c r="AB271" t="s">
        <v>462</v>
      </c>
      <c r="AC271">
        <v>15.36</v>
      </c>
      <c r="AD271">
        <v>1.29</v>
      </c>
      <c r="AE271">
        <v>2.0099999999999998</v>
      </c>
      <c r="AF271" t="s">
        <v>230</v>
      </c>
      <c r="AG271" s="1">
        <v>72800</v>
      </c>
      <c r="AH271" s="36">
        <v>2001</v>
      </c>
      <c r="AI271">
        <v>100</v>
      </c>
      <c r="AJ271" s="36">
        <v>1992.5</v>
      </c>
      <c r="AK271">
        <v>200</v>
      </c>
      <c r="AL271" s="2">
        <v>0.64583333333333337</v>
      </c>
      <c r="AN271" t="s">
        <v>463</v>
      </c>
      <c r="AO271" t="s">
        <v>327</v>
      </c>
      <c r="AQ271" t="str">
        <f t="shared" si="4"/>
        <v/>
      </c>
    </row>
    <row r="272" spans="1:43">
      <c r="A272" s="8">
        <v>46171</v>
      </c>
      <c r="B272">
        <v>3957.17</v>
      </c>
      <c r="C272">
        <v>1.41</v>
      </c>
      <c r="D272">
        <v>3957.17</v>
      </c>
      <c r="E272">
        <v>1.41</v>
      </c>
      <c r="F272" s="69">
        <v>8304</v>
      </c>
      <c r="G272" t="s">
        <v>94</v>
      </c>
      <c r="H272">
        <v>0</v>
      </c>
      <c r="I272" t="s">
        <v>288</v>
      </c>
      <c r="J272" t="s">
        <v>289</v>
      </c>
      <c r="K272" t="s">
        <v>295</v>
      </c>
      <c r="L272" s="36">
        <v>2670.5</v>
      </c>
      <c r="M272">
        <v>-25</v>
      </c>
      <c r="N272" s="66">
        <v>-9.2999999999999992E-3</v>
      </c>
      <c r="O272" s="36">
        <v>2695.5</v>
      </c>
      <c r="P272" s="66">
        <v>-9.1999999999999998E-3</v>
      </c>
      <c r="Q272" s="36">
        <v>2683.5</v>
      </c>
      <c r="R272" s="36">
        <v>2715</v>
      </c>
      <c r="S272" s="36">
        <v>2660</v>
      </c>
      <c r="T272" s="66">
        <v>-4.7999999999999996E-3</v>
      </c>
      <c r="U272" s="66">
        <v>-1.2999999999999999E-3</v>
      </c>
      <c r="V272" s="66">
        <v>-1.6299999999999999E-2</v>
      </c>
      <c r="W272" s="66">
        <v>3.8999999999999998E-3</v>
      </c>
      <c r="X272" s="1">
        <v>1213400</v>
      </c>
      <c r="Y272" s="1">
        <v>3245423</v>
      </c>
      <c r="Z272" s="1">
        <v>373307</v>
      </c>
      <c r="AA272" t="s">
        <v>464</v>
      </c>
      <c r="AB272" t="s">
        <v>465</v>
      </c>
      <c r="AC272">
        <v>13.68</v>
      </c>
      <c r="AD272">
        <v>0.77</v>
      </c>
      <c r="AE272">
        <v>3.74</v>
      </c>
      <c r="AF272" t="s">
        <v>230</v>
      </c>
      <c r="AG272" s="1">
        <v>11900</v>
      </c>
      <c r="AH272" s="36">
        <v>2675</v>
      </c>
      <c r="AI272">
        <v>100</v>
      </c>
      <c r="AJ272" s="36">
        <v>2670</v>
      </c>
      <c r="AK272" s="1">
        <v>9600</v>
      </c>
      <c r="AL272" s="2">
        <v>0.64583333333333337</v>
      </c>
      <c r="AM272" s="3">
        <v>46156</v>
      </c>
      <c r="AN272" t="s">
        <v>298</v>
      </c>
      <c r="AO272" t="s">
        <v>434</v>
      </c>
      <c r="AQ272" t="str">
        <f t="shared" si="4"/>
        <v/>
      </c>
    </row>
    <row r="273" spans="1:43">
      <c r="A273" s="8">
        <v>46171</v>
      </c>
      <c r="B273">
        <v>3957.17</v>
      </c>
      <c r="C273">
        <v>1.41</v>
      </c>
      <c r="D273">
        <v>3957.17</v>
      </c>
      <c r="E273">
        <v>1.41</v>
      </c>
      <c r="F273" s="69">
        <v>8316</v>
      </c>
      <c r="G273" t="s">
        <v>95</v>
      </c>
      <c r="H273">
        <v>0</v>
      </c>
      <c r="I273" t="s">
        <v>288</v>
      </c>
      <c r="J273" t="s">
        <v>289</v>
      </c>
      <c r="K273" t="s">
        <v>295</v>
      </c>
      <c r="L273" s="36">
        <v>5819</v>
      </c>
      <c r="M273">
        <v>-30</v>
      </c>
      <c r="N273" s="66">
        <v>-5.1000000000000004E-3</v>
      </c>
      <c r="O273" s="36">
        <v>5849</v>
      </c>
      <c r="P273" s="66">
        <v>-5.1000000000000004E-3</v>
      </c>
      <c r="Q273" s="36">
        <v>5850</v>
      </c>
      <c r="R273" s="36">
        <v>5944</v>
      </c>
      <c r="S273" s="36">
        <v>5819</v>
      </c>
      <c r="T273" s="66">
        <v>-5.1999999999999998E-3</v>
      </c>
      <c r="U273" s="66">
        <v>-1.0999999999999999E-2</v>
      </c>
      <c r="V273" s="66">
        <v>-2.1000000000000001E-2</v>
      </c>
      <c r="W273" s="66">
        <v>0</v>
      </c>
      <c r="X273" s="1">
        <v>17617000</v>
      </c>
      <c r="Y273" s="1">
        <v>103115216</v>
      </c>
      <c r="Z273" s="1">
        <v>22272211</v>
      </c>
      <c r="AA273" t="s">
        <v>466</v>
      </c>
      <c r="AB273" t="s">
        <v>467</v>
      </c>
      <c r="AC273">
        <v>12.92</v>
      </c>
      <c r="AD273">
        <v>1.4</v>
      </c>
      <c r="AE273">
        <v>3.09</v>
      </c>
      <c r="AF273" t="s">
        <v>230</v>
      </c>
      <c r="AG273" s="1">
        <v>738000</v>
      </c>
      <c r="AH273" s="36">
        <v>5834</v>
      </c>
      <c r="AI273">
        <v>500</v>
      </c>
      <c r="AJ273" s="36">
        <v>5818</v>
      </c>
      <c r="AK273" s="1">
        <v>1600</v>
      </c>
      <c r="AL273" s="2">
        <v>0.64583333333333337</v>
      </c>
      <c r="AM273" s="3">
        <v>46155</v>
      </c>
      <c r="AN273" t="s">
        <v>298</v>
      </c>
      <c r="AO273" t="s">
        <v>434</v>
      </c>
      <c r="AQ273" t="str">
        <f t="shared" si="4"/>
        <v/>
      </c>
    </row>
    <row r="274" spans="1:43">
      <c r="A274" s="8">
        <v>46171</v>
      </c>
      <c r="B274">
        <v>3957.17</v>
      </c>
      <c r="C274">
        <v>1.41</v>
      </c>
      <c r="D274">
        <v>3957.17</v>
      </c>
      <c r="E274">
        <v>1.41</v>
      </c>
      <c r="F274" s="69">
        <v>8331</v>
      </c>
      <c r="G274" t="s">
        <v>96</v>
      </c>
      <c r="H274">
        <v>0</v>
      </c>
      <c r="I274" t="s">
        <v>288</v>
      </c>
      <c r="J274" t="s">
        <v>289</v>
      </c>
      <c r="K274" t="s">
        <v>295</v>
      </c>
      <c r="L274" s="36">
        <v>2326</v>
      </c>
      <c r="M274">
        <v>45.5</v>
      </c>
      <c r="N274" s="66">
        <v>0.02</v>
      </c>
      <c r="O274" s="36">
        <v>2280.5</v>
      </c>
      <c r="P274" s="66">
        <v>1.9900000000000001E-2</v>
      </c>
      <c r="Q274" s="36">
        <v>2265</v>
      </c>
      <c r="R274" s="36">
        <v>2345.5</v>
      </c>
      <c r="S274" s="36">
        <v>2260.5</v>
      </c>
      <c r="T274" s="66">
        <v>2.69E-2</v>
      </c>
      <c r="U274" s="66">
        <v>3.8E-3</v>
      </c>
      <c r="V274" s="66">
        <v>-8.3000000000000001E-3</v>
      </c>
      <c r="W274" s="66">
        <v>2.8899999999999999E-2</v>
      </c>
      <c r="X274" s="1">
        <v>3601900</v>
      </c>
      <c r="Y274" s="1">
        <v>8367686</v>
      </c>
      <c r="Z274" s="1">
        <v>1803862</v>
      </c>
      <c r="AA274" t="s">
        <v>468</v>
      </c>
      <c r="AB274" t="s">
        <v>469</v>
      </c>
      <c r="AC274">
        <v>15.1</v>
      </c>
      <c r="AD274">
        <v>1.29</v>
      </c>
      <c r="AE274">
        <v>2.75</v>
      </c>
      <c r="AF274" t="s">
        <v>230</v>
      </c>
      <c r="AG274" s="1">
        <v>50500</v>
      </c>
      <c r="AH274" s="36">
        <v>2332</v>
      </c>
      <c r="AI274">
        <v>100</v>
      </c>
      <c r="AJ274" s="36">
        <v>2325.5</v>
      </c>
      <c r="AK274" s="1">
        <v>16800</v>
      </c>
      <c r="AL274" s="2">
        <v>0.64583333333333337</v>
      </c>
      <c r="AM274" s="3">
        <v>46157</v>
      </c>
      <c r="AN274" t="s">
        <v>298</v>
      </c>
      <c r="AO274" t="s">
        <v>434</v>
      </c>
      <c r="AQ274" t="str">
        <f t="shared" si="4"/>
        <v/>
      </c>
    </row>
    <row r="275" spans="1:43">
      <c r="A275" s="8">
        <v>46171</v>
      </c>
      <c r="B275">
        <v>3957.17</v>
      </c>
      <c r="C275">
        <v>1.41</v>
      </c>
      <c r="D275">
        <v>3957.17</v>
      </c>
      <c r="E275">
        <v>1.41</v>
      </c>
      <c r="F275" s="69">
        <v>8424</v>
      </c>
      <c r="G275" t="s">
        <v>97</v>
      </c>
      <c r="H275">
        <v>0</v>
      </c>
      <c r="I275" t="s">
        <v>288</v>
      </c>
      <c r="J275" t="s">
        <v>289</v>
      </c>
      <c r="K275" t="s">
        <v>295</v>
      </c>
      <c r="L275" s="36">
        <v>4194</v>
      </c>
      <c r="M275">
        <v>12</v>
      </c>
      <c r="N275" s="66">
        <v>2.8999999999999998E-3</v>
      </c>
      <c r="O275" s="36">
        <v>4182</v>
      </c>
      <c r="P275" s="66">
        <v>2.8E-3</v>
      </c>
      <c r="Q275" s="36">
        <v>4170</v>
      </c>
      <c r="R275" s="36">
        <v>4254</v>
      </c>
      <c r="S275" s="36">
        <v>4154</v>
      </c>
      <c r="T275" s="66">
        <v>5.7000000000000002E-3</v>
      </c>
      <c r="U275" s="66">
        <v>-7.4999999999999997E-3</v>
      </c>
      <c r="V275" s="66">
        <v>-1.41E-2</v>
      </c>
      <c r="W275" s="66">
        <v>9.5999999999999992E-3</v>
      </c>
      <c r="X275" s="1">
        <v>223700</v>
      </c>
      <c r="Y275" s="1">
        <v>941713</v>
      </c>
      <c r="Z275" s="1">
        <v>381081</v>
      </c>
      <c r="AA275" t="s">
        <v>470</v>
      </c>
      <c r="AB275" t="s">
        <v>471</v>
      </c>
      <c r="AC275">
        <v>7.88</v>
      </c>
      <c r="AD275">
        <v>0.75</v>
      </c>
      <c r="AE275">
        <v>4.0999999999999996</v>
      </c>
      <c r="AF275" t="s">
        <v>230</v>
      </c>
      <c r="AG275" s="1">
        <v>29100</v>
      </c>
      <c r="AH275" s="36">
        <v>4230</v>
      </c>
      <c r="AI275">
        <v>200</v>
      </c>
      <c r="AJ275" s="36">
        <v>4182</v>
      </c>
      <c r="AK275">
        <v>100</v>
      </c>
      <c r="AL275" s="2">
        <v>0.64583333333333337</v>
      </c>
      <c r="AM275" s="3">
        <v>46154</v>
      </c>
      <c r="AN275" t="s">
        <v>298</v>
      </c>
      <c r="AO275" t="s">
        <v>472</v>
      </c>
      <c r="AQ275" t="str">
        <f t="shared" si="4"/>
        <v/>
      </c>
    </row>
    <row r="276" spans="1:43">
      <c r="A276" s="8">
        <v>46171</v>
      </c>
      <c r="B276">
        <v>3957.17</v>
      </c>
      <c r="C276">
        <v>1.41</v>
      </c>
      <c r="D276">
        <v>3957.17</v>
      </c>
      <c r="E276">
        <v>1.41</v>
      </c>
      <c r="F276" s="69">
        <v>8425</v>
      </c>
      <c r="G276" t="s">
        <v>98</v>
      </c>
      <c r="H276">
        <v>0</v>
      </c>
      <c r="I276" t="s">
        <v>288</v>
      </c>
      <c r="J276" t="s">
        <v>289</v>
      </c>
      <c r="K276" t="s">
        <v>295</v>
      </c>
      <c r="L276" s="36">
        <v>1302</v>
      </c>
      <c r="M276">
        <v>7</v>
      </c>
      <c r="N276" s="66">
        <v>5.4000000000000003E-3</v>
      </c>
      <c r="O276" s="36">
        <v>1295</v>
      </c>
      <c r="P276" s="66">
        <v>5.4000000000000003E-3</v>
      </c>
      <c r="Q276" s="36">
        <v>1297</v>
      </c>
      <c r="R276" s="36">
        <v>1307</v>
      </c>
      <c r="S276" s="36">
        <v>1294</v>
      </c>
      <c r="T276" s="66">
        <v>3.8E-3</v>
      </c>
      <c r="U276" s="66">
        <v>-6.9999999999999999E-4</v>
      </c>
      <c r="V276" s="66">
        <v>-3.8E-3</v>
      </c>
      <c r="W276" s="66">
        <v>6.1000000000000004E-3</v>
      </c>
      <c r="X276" s="1">
        <v>819500</v>
      </c>
      <c r="Y276" s="1">
        <v>1067002</v>
      </c>
      <c r="Z276" s="1">
        <v>368031</v>
      </c>
      <c r="AA276" t="s">
        <v>473</v>
      </c>
      <c r="AB276" t="s">
        <v>526</v>
      </c>
      <c r="AC276">
        <v>7.81</v>
      </c>
      <c r="AD276">
        <v>0.85</v>
      </c>
      <c r="AE276">
        <v>3.99</v>
      </c>
      <c r="AF276" t="s">
        <v>230</v>
      </c>
      <c r="AG276" s="1">
        <v>176000</v>
      </c>
      <c r="AH276" s="36">
        <v>1303</v>
      </c>
      <c r="AI276">
        <v>400</v>
      </c>
      <c r="AJ276" s="36">
        <v>1301</v>
      </c>
      <c r="AK276" s="1">
        <v>1200</v>
      </c>
      <c r="AL276" s="2">
        <v>0.64583333333333337</v>
      </c>
      <c r="AM276" s="3">
        <v>46156</v>
      </c>
      <c r="AN276" t="s">
        <v>298</v>
      </c>
      <c r="AO276" t="s">
        <v>472</v>
      </c>
      <c r="AQ276" t="str">
        <f t="shared" si="4"/>
        <v/>
      </c>
    </row>
    <row r="277" spans="1:43">
      <c r="A277" s="8">
        <v>46171</v>
      </c>
      <c r="B277">
        <v>3957.17</v>
      </c>
      <c r="C277">
        <v>1.41</v>
      </c>
      <c r="D277">
        <v>3957.17</v>
      </c>
      <c r="E277">
        <v>1.41</v>
      </c>
      <c r="F277" s="69">
        <v>8591</v>
      </c>
      <c r="G277" t="s">
        <v>99</v>
      </c>
      <c r="H277">
        <v>0</v>
      </c>
      <c r="I277" t="s">
        <v>288</v>
      </c>
      <c r="J277" t="s">
        <v>289</v>
      </c>
      <c r="K277" t="s">
        <v>295</v>
      </c>
      <c r="L277" s="36">
        <v>6237</v>
      </c>
      <c r="M277">
        <v>113</v>
      </c>
      <c r="N277" s="66">
        <v>1.8499999999999999E-2</v>
      </c>
      <c r="O277" s="36">
        <v>6124</v>
      </c>
      <c r="P277" s="66">
        <v>1.84E-2</v>
      </c>
      <c r="Q277" s="36">
        <v>6088</v>
      </c>
      <c r="R277" s="36">
        <v>6309</v>
      </c>
      <c r="S277" s="36">
        <v>6087</v>
      </c>
      <c r="T277" s="66">
        <v>2.4400000000000002E-2</v>
      </c>
      <c r="U277" s="66">
        <v>-2E-3</v>
      </c>
      <c r="V277" s="66">
        <v>-1.14E-2</v>
      </c>
      <c r="W277" s="66">
        <v>2.46E-2</v>
      </c>
      <c r="X277" s="1">
        <v>11231300</v>
      </c>
      <c r="Y277" s="1">
        <v>70039146</v>
      </c>
      <c r="Z277" s="1">
        <v>7011053</v>
      </c>
      <c r="AA277" t="s">
        <v>475</v>
      </c>
      <c r="AB277" t="s">
        <v>476</v>
      </c>
      <c r="AC277">
        <v>12.96</v>
      </c>
      <c r="AD277">
        <v>1.52</v>
      </c>
      <c r="AE277">
        <v>3</v>
      </c>
      <c r="AF277" t="s">
        <v>230</v>
      </c>
      <c r="AG277" s="1">
        <v>250100</v>
      </c>
      <c r="AH277" s="36">
        <v>6249</v>
      </c>
      <c r="AI277">
        <v>200</v>
      </c>
      <c r="AJ277" s="36">
        <v>6236</v>
      </c>
      <c r="AK277">
        <v>100</v>
      </c>
      <c r="AL277" s="2">
        <v>0.64583333333333337</v>
      </c>
      <c r="AM277" s="3">
        <v>46153</v>
      </c>
      <c r="AN277" t="s">
        <v>298</v>
      </c>
      <c r="AO277" t="s">
        <v>472</v>
      </c>
      <c r="AQ277" t="str">
        <f t="shared" si="4"/>
        <v/>
      </c>
    </row>
    <row r="278" spans="1:43">
      <c r="A278" s="8">
        <v>46171</v>
      </c>
      <c r="B278">
        <v>3957.17</v>
      </c>
      <c r="C278">
        <v>1.41</v>
      </c>
      <c r="D278">
        <v>3957.17</v>
      </c>
      <c r="E278">
        <v>1.41</v>
      </c>
      <c r="F278" s="69">
        <v>8593</v>
      </c>
      <c r="G278" t="s">
        <v>100</v>
      </c>
      <c r="H278">
        <v>0</v>
      </c>
      <c r="I278" t="s">
        <v>288</v>
      </c>
      <c r="J278" t="s">
        <v>289</v>
      </c>
      <c r="K278" t="s">
        <v>295</v>
      </c>
      <c r="L278" s="36">
        <v>1301.5</v>
      </c>
      <c r="M278">
        <v>-7</v>
      </c>
      <c r="N278" s="66">
        <v>-5.3E-3</v>
      </c>
      <c r="O278" s="36">
        <v>1308.5</v>
      </c>
      <c r="P278" s="66">
        <v>-5.3E-3</v>
      </c>
      <c r="Q278" s="36">
        <v>1309</v>
      </c>
      <c r="R278" s="36">
        <v>1328</v>
      </c>
      <c r="S278" s="36">
        <v>1301.5</v>
      </c>
      <c r="T278" s="66">
        <v>-5.7000000000000002E-3</v>
      </c>
      <c r="U278" s="66">
        <v>-1.1299999999999999E-2</v>
      </c>
      <c r="V278" s="66">
        <v>-1.9900000000000001E-2</v>
      </c>
      <c r="W278" s="66">
        <v>0</v>
      </c>
      <c r="X278" s="1">
        <v>9865400</v>
      </c>
      <c r="Y278" s="1">
        <v>12902935</v>
      </c>
      <c r="Z278" s="1">
        <v>1909186</v>
      </c>
      <c r="AA278" t="s">
        <v>477</v>
      </c>
      <c r="AB278" t="s">
        <v>537</v>
      </c>
      <c r="AC278">
        <v>11.68</v>
      </c>
      <c r="AD278">
        <v>0.93</v>
      </c>
      <c r="AE278">
        <v>3.92</v>
      </c>
      <c r="AF278" t="s">
        <v>230</v>
      </c>
      <c r="AG278" s="1">
        <v>930400</v>
      </c>
      <c r="AH278" s="36">
        <v>1306</v>
      </c>
      <c r="AI278">
        <v>100</v>
      </c>
      <c r="AJ278" s="36">
        <v>1301</v>
      </c>
      <c r="AK278" s="1">
        <v>31600</v>
      </c>
      <c r="AL278" s="2">
        <v>0.64583333333333337</v>
      </c>
      <c r="AM278" s="3">
        <v>46157</v>
      </c>
      <c r="AN278" t="s">
        <v>298</v>
      </c>
      <c r="AO278" t="s">
        <v>472</v>
      </c>
      <c r="AQ278" t="str">
        <f t="shared" si="4"/>
        <v/>
      </c>
    </row>
    <row r="279" spans="1:43">
      <c r="A279" s="8">
        <v>46171</v>
      </c>
      <c r="B279">
        <v>3957.17</v>
      </c>
      <c r="C279">
        <v>1.41</v>
      </c>
      <c r="D279">
        <v>3957.17</v>
      </c>
      <c r="E279">
        <v>1.41</v>
      </c>
      <c r="F279" s="69">
        <v>8604</v>
      </c>
      <c r="G279" t="s">
        <v>101</v>
      </c>
      <c r="H279">
        <v>0</v>
      </c>
      <c r="I279" t="s">
        <v>288</v>
      </c>
      <c r="J279" t="s">
        <v>289</v>
      </c>
      <c r="K279" t="s">
        <v>295</v>
      </c>
      <c r="L279" s="36">
        <v>1285</v>
      </c>
      <c r="M279">
        <v>34.5</v>
      </c>
      <c r="N279" s="66">
        <v>2.76E-2</v>
      </c>
      <c r="O279" s="36">
        <v>1250.5</v>
      </c>
      <c r="P279" s="66">
        <v>2.75E-2</v>
      </c>
      <c r="Q279" s="36">
        <v>1265</v>
      </c>
      <c r="R279" s="36">
        <v>1307.5</v>
      </c>
      <c r="S279" s="36">
        <v>1260.5</v>
      </c>
      <c r="T279" s="66">
        <v>1.5800000000000002E-2</v>
      </c>
      <c r="U279" s="66">
        <v>-1.15E-2</v>
      </c>
      <c r="V279" s="66">
        <v>-1.72E-2</v>
      </c>
      <c r="W279" s="66">
        <v>1.9400000000000001E-2</v>
      </c>
      <c r="X279" s="1">
        <v>29233700</v>
      </c>
      <c r="Y279" s="1">
        <v>37624701</v>
      </c>
      <c r="Z279" s="1">
        <v>3968802</v>
      </c>
      <c r="AA279" t="s">
        <v>479</v>
      </c>
      <c r="AB279" t="s">
        <v>480</v>
      </c>
      <c r="AC279">
        <v>10.34</v>
      </c>
      <c r="AD279">
        <v>1</v>
      </c>
      <c r="AE279">
        <v>3.97</v>
      </c>
      <c r="AF279" t="s">
        <v>230</v>
      </c>
      <c r="AG279" s="1">
        <v>714600</v>
      </c>
      <c r="AH279" s="36">
        <v>1287</v>
      </c>
      <c r="AI279" s="1">
        <v>50900</v>
      </c>
      <c r="AJ279" s="36">
        <v>1284.5</v>
      </c>
      <c r="AK279" s="1">
        <v>1000</v>
      </c>
      <c r="AL279" s="2">
        <v>0.64583333333333337</v>
      </c>
      <c r="AN279" t="s">
        <v>298</v>
      </c>
      <c r="AO279" t="s">
        <v>481</v>
      </c>
      <c r="AQ279" t="str">
        <f t="shared" si="4"/>
        <v/>
      </c>
    </row>
    <row r="280" spans="1:43">
      <c r="A280" s="8">
        <v>46171</v>
      </c>
      <c r="B280">
        <v>3957.17</v>
      </c>
      <c r="C280">
        <v>1.41</v>
      </c>
      <c r="D280">
        <v>3957.17</v>
      </c>
      <c r="E280">
        <v>1.41</v>
      </c>
      <c r="F280" s="69">
        <v>8697</v>
      </c>
      <c r="G280" t="s">
        <v>102</v>
      </c>
      <c r="H280">
        <v>0</v>
      </c>
      <c r="I280" t="s">
        <v>288</v>
      </c>
      <c r="J280" t="s">
        <v>289</v>
      </c>
      <c r="K280" t="s">
        <v>295</v>
      </c>
      <c r="L280" s="36">
        <v>1951</v>
      </c>
      <c r="M280">
        <v>55.5</v>
      </c>
      <c r="N280" s="66">
        <v>2.93E-2</v>
      </c>
      <c r="O280" s="36">
        <v>1895.5</v>
      </c>
      <c r="P280" s="66">
        <v>2.92E-2</v>
      </c>
      <c r="Q280" s="36">
        <v>1896.5</v>
      </c>
      <c r="R280" s="36">
        <v>1967.5</v>
      </c>
      <c r="S280" s="36">
        <v>1895.5</v>
      </c>
      <c r="T280" s="66">
        <v>2.87E-2</v>
      </c>
      <c r="U280" s="66">
        <v>1E-3</v>
      </c>
      <c r="V280" s="66">
        <v>-8.3000000000000001E-3</v>
      </c>
      <c r="W280" s="66">
        <v>2.92E-2</v>
      </c>
      <c r="X280" s="1">
        <v>7805500</v>
      </c>
      <c r="Y280" s="1">
        <v>15220654</v>
      </c>
      <c r="Z280" s="1">
        <v>2013013</v>
      </c>
      <c r="AA280" t="s">
        <v>482</v>
      </c>
      <c r="AB280" t="s">
        <v>483</v>
      </c>
      <c r="AC280">
        <v>25.87</v>
      </c>
      <c r="AD280">
        <v>5.81</v>
      </c>
      <c r="AE280">
        <v>3.13</v>
      </c>
      <c r="AF280" t="s">
        <v>230</v>
      </c>
      <c r="AG280" s="1">
        <v>95400</v>
      </c>
      <c r="AH280" s="36">
        <v>1956</v>
      </c>
      <c r="AI280" s="1">
        <v>1900</v>
      </c>
      <c r="AJ280" s="36">
        <v>1950.5</v>
      </c>
      <c r="AK280" s="1">
        <v>18200</v>
      </c>
      <c r="AL280" s="2">
        <v>0.64583333333333337</v>
      </c>
      <c r="AN280" t="s">
        <v>298</v>
      </c>
      <c r="AO280" t="s">
        <v>472</v>
      </c>
      <c r="AQ280" t="str">
        <f t="shared" si="4"/>
        <v/>
      </c>
    </row>
    <row r="281" spans="1:43">
      <c r="A281" s="8">
        <v>46171</v>
      </c>
      <c r="B281">
        <v>3957.17</v>
      </c>
      <c r="C281">
        <v>1.41</v>
      </c>
      <c r="D281">
        <v>3957.17</v>
      </c>
      <c r="E281">
        <v>1.41</v>
      </c>
      <c r="F281" s="69">
        <v>8830</v>
      </c>
      <c r="G281" t="s">
        <v>103</v>
      </c>
      <c r="H281">
        <v>0</v>
      </c>
      <c r="I281" t="s">
        <v>288</v>
      </c>
      <c r="J281" t="s">
        <v>289</v>
      </c>
      <c r="K281" t="s">
        <v>295</v>
      </c>
      <c r="L281" s="36">
        <v>3717</v>
      </c>
      <c r="M281">
        <v>65</v>
      </c>
      <c r="N281" s="66">
        <v>1.78E-2</v>
      </c>
      <c r="O281" s="36">
        <v>3652</v>
      </c>
      <c r="P281" s="66">
        <v>1.77E-2</v>
      </c>
      <c r="Q281" s="36">
        <v>3701</v>
      </c>
      <c r="R281" s="36">
        <v>3799</v>
      </c>
      <c r="S281" s="36">
        <v>3670</v>
      </c>
      <c r="T281" s="66">
        <v>4.3E-3</v>
      </c>
      <c r="U281" s="66">
        <v>-1.6000000000000001E-3</v>
      </c>
      <c r="V281" s="66">
        <v>-2.1499999999999998E-2</v>
      </c>
      <c r="W281" s="66">
        <v>1.2800000000000001E-2</v>
      </c>
      <c r="X281" s="1">
        <v>6197000</v>
      </c>
      <c r="Y281" s="1">
        <v>23109000</v>
      </c>
      <c r="Z281" s="1">
        <v>3479112</v>
      </c>
      <c r="AA281" t="s">
        <v>484</v>
      </c>
      <c r="AB281" t="s">
        <v>485</v>
      </c>
      <c r="AC281">
        <v>15.39</v>
      </c>
      <c r="AD281">
        <v>1.38</v>
      </c>
      <c r="AE281">
        <v>1.4</v>
      </c>
      <c r="AF281" t="s">
        <v>230</v>
      </c>
      <c r="AG281" s="1">
        <v>61700</v>
      </c>
      <c r="AH281" s="36">
        <v>3740</v>
      </c>
      <c r="AI281">
        <v>100</v>
      </c>
      <c r="AJ281" s="36">
        <v>3711</v>
      </c>
      <c r="AK281">
        <v>100</v>
      </c>
      <c r="AL281" s="2">
        <v>0.64583333333333337</v>
      </c>
      <c r="AM281" s="3">
        <v>46155</v>
      </c>
      <c r="AN281" t="s">
        <v>298</v>
      </c>
      <c r="AO281" t="s">
        <v>332</v>
      </c>
      <c r="AQ281" t="str">
        <f t="shared" si="4"/>
        <v/>
      </c>
    </row>
    <row r="282" spans="1:43">
      <c r="A282" s="8">
        <v>46171</v>
      </c>
      <c r="B282">
        <v>3957.17</v>
      </c>
      <c r="C282">
        <v>1.41</v>
      </c>
      <c r="D282">
        <v>3957.17</v>
      </c>
      <c r="E282">
        <v>1.41</v>
      </c>
      <c r="F282" s="69">
        <v>9020</v>
      </c>
      <c r="G282" t="s">
        <v>104</v>
      </c>
      <c r="H282">
        <v>0</v>
      </c>
      <c r="I282" t="s">
        <v>288</v>
      </c>
      <c r="J282" t="s">
        <v>289</v>
      </c>
      <c r="K282" t="s">
        <v>295</v>
      </c>
      <c r="L282" s="36">
        <v>3412</v>
      </c>
      <c r="M282">
        <v>-32</v>
      </c>
      <c r="N282" s="66">
        <v>-9.2999999999999992E-3</v>
      </c>
      <c r="O282" s="36">
        <v>3444</v>
      </c>
      <c r="P282" s="66">
        <v>-9.1999999999999998E-3</v>
      </c>
      <c r="Q282" s="36">
        <v>3438</v>
      </c>
      <c r="R282" s="36">
        <v>3500</v>
      </c>
      <c r="S282" s="36">
        <v>3412</v>
      </c>
      <c r="T282" s="66">
        <v>-7.4999999999999997E-3</v>
      </c>
      <c r="U282" s="66">
        <v>-1.89E-2</v>
      </c>
      <c r="V282" s="66">
        <v>-2.5100000000000001E-2</v>
      </c>
      <c r="W282" s="66">
        <v>0</v>
      </c>
      <c r="X282" s="1">
        <v>6800400</v>
      </c>
      <c r="Y282" s="1">
        <v>23311920</v>
      </c>
      <c r="Z282" s="1">
        <v>3870614</v>
      </c>
      <c r="AA282" t="s">
        <v>486</v>
      </c>
      <c r="AB282" t="s">
        <v>487</v>
      </c>
      <c r="AC282">
        <v>15.11</v>
      </c>
      <c r="AD282">
        <v>1.26</v>
      </c>
      <c r="AE282">
        <v>2.46</v>
      </c>
      <c r="AF282" t="s">
        <v>230</v>
      </c>
      <c r="AG282" s="1">
        <v>81000</v>
      </c>
      <c r="AH282" s="36">
        <v>3413</v>
      </c>
      <c r="AI282" s="1">
        <v>3800</v>
      </c>
      <c r="AJ282" s="36">
        <v>3411</v>
      </c>
      <c r="AK282">
        <v>600</v>
      </c>
      <c r="AL282" s="2">
        <v>0.64583333333333337</v>
      </c>
      <c r="AM282" s="3">
        <v>46142</v>
      </c>
      <c r="AN282" t="s">
        <v>298</v>
      </c>
      <c r="AO282" t="s">
        <v>488</v>
      </c>
      <c r="AQ282" t="str">
        <f t="shared" si="4"/>
        <v/>
      </c>
    </row>
    <row r="283" spans="1:43">
      <c r="A283" s="8">
        <v>46171</v>
      </c>
      <c r="B283">
        <v>3957.17</v>
      </c>
      <c r="C283">
        <v>1.41</v>
      </c>
      <c r="D283">
        <v>3957.17</v>
      </c>
      <c r="E283">
        <v>1.41</v>
      </c>
      <c r="F283" s="69">
        <v>9024</v>
      </c>
      <c r="G283" t="s">
        <v>105</v>
      </c>
      <c r="H283">
        <v>0</v>
      </c>
      <c r="I283" t="s">
        <v>288</v>
      </c>
      <c r="J283" t="s">
        <v>289</v>
      </c>
      <c r="K283" t="s">
        <v>295</v>
      </c>
      <c r="L283" s="36">
        <v>2819.5</v>
      </c>
      <c r="M283">
        <v>-11.5</v>
      </c>
      <c r="N283" s="66">
        <v>-4.1000000000000003E-3</v>
      </c>
      <c r="O283" s="36">
        <v>2831</v>
      </c>
      <c r="P283" s="66">
        <v>-4.0000000000000001E-3</v>
      </c>
      <c r="Q283" s="36">
        <v>2794</v>
      </c>
      <c r="R283" s="36">
        <v>2874.5</v>
      </c>
      <c r="S283" s="36">
        <v>2790.5</v>
      </c>
      <c r="T283" s="66">
        <v>9.1000000000000004E-3</v>
      </c>
      <c r="U283" s="66">
        <v>-7.7000000000000002E-3</v>
      </c>
      <c r="V283" s="66">
        <v>-1.9099999999999999E-2</v>
      </c>
      <c r="W283" s="66">
        <v>1.03E-2</v>
      </c>
      <c r="X283" s="1">
        <v>3755100</v>
      </c>
      <c r="Y283" s="1">
        <v>10614679</v>
      </c>
      <c r="Z283" s="1">
        <v>862134</v>
      </c>
      <c r="AA283" t="s">
        <v>489</v>
      </c>
      <c r="AB283" t="s">
        <v>538</v>
      </c>
      <c r="AC283">
        <v>26.54</v>
      </c>
      <c r="AD283">
        <v>1.26</v>
      </c>
      <c r="AE283">
        <v>1.49</v>
      </c>
      <c r="AF283" t="s">
        <v>230</v>
      </c>
      <c r="AG283" s="1">
        <v>89900</v>
      </c>
      <c r="AH283" s="36">
        <v>2832</v>
      </c>
      <c r="AI283" s="1">
        <v>2000</v>
      </c>
      <c r="AJ283" s="36">
        <v>2819</v>
      </c>
      <c r="AK283">
        <v>100</v>
      </c>
      <c r="AL283" s="2">
        <v>0.64583333333333337</v>
      </c>
      <c r="AM283" s="3">
        <v>46156</v>
      </c>
      <c r="AN283" t="s">
        <v>298</v>
      </c>
      <c r="AO283" t="s">
        <v>488</v>
      </c>
      <c r="AQ283" t="str">
        <f t="shared" si="4"/>
        <v/>
      </c>
    </row>
    <row r="284" spans="1:43">
      <c r="A284" s="8">
        <v>46171</v>
      </c>
      <c r="B284">
        <v>3957.17</v>
      </c>
      <c r="C284">
        <v>1.41</v>
      </c>
      <c r="D284">
        <v>3957.17</v>
      </c>
      <c r="E284">
        <v>1.41</v>
      </c>
      <c r="F284" s="69">
        <v>9069</v>
      </c>
      <c r="G284" t="s">
        <v>106</v>
      </c>
      <c r="H284">
        <v>0</v>
      </c>
      <c r="I284" t="s">
        <v>288</v>
      </c>
      <c r="J284" t="s">
        <v>289</v>
      </c>
      <c r="K284" t="s">
        <v>295</v>
      </c>
      <c r="L284" s="36">
        <v>1906.5</v>
      </c>
      <c r="M284">
        <v>-13</v>
      </c>
      <c r="N284" s="66">
        <v>-6.7999999999999996E-3</v>
      </c>
      <c r="O284" s="36">
        <v>1919.5</v>
      </c>
      <c r="P284" s="66">
        <v>-6.7000000000000002E-3</v>
      </c>
      <c r="Q284" s="36">
        <v>1908</v>
      </c>
      <c r="R284" s="36">
        <v>1942.5</v>
      </c>
      <c r="S284" s="36">
        <v>1902.5</v>
      </c>
      <c r="T284" s="66">
        <v>-6.9999999999999999E-4</v>
      </c>
      <c r="U284" s="66">
        <v>-1.44E-2</v>
      </c>
      <c r="V284" s="66">
        <v>-1.8499999999999999E-2</v>
      </c>
      <c r="W284" s="66">
        <v>2.0999999999999999E-3</v>
      </c>
      <c r="X284" s="1">
        <v>628300</v>
      </c>
      <c r="Y284" s="1">
        <v>1202215</v>
      </c>
      <c r="Z284" s="1">
        <v>334957</v>
      </c>
      <c r="AA284" t="s">
        <v>491</v>
      </c>
      <c r="AB284" t="s">
        <v>492</v>
      </c>
      <c r="AC284">
        <v>13.63</v>
      </c>
      <c r="AD284">
        <v>1.4</v>
      </c>
      <c r="AE284">
        <v>2.94</v>
      </c>
      <c r="AF284" t="s">
        <v>230</v>
      </c>
      <c r="AG284" s="1">
        <v>28800</v>
      </c>
      <c r="AH284" s="36">
        <v>1924</v>
      </c>
      <c r="AI284">
        <v>100</v>
      </c>
      <c r="AJ284" s="36">
        <v>1904</v>
      </c>
      <c r="AK284" s="1">
        <v>4800</v>
      </c>
      <c r="AL284" s="2">
        <v>0.64583333333333337</v>
      </c>
      <c r="AM284" s="3">
        <v>46155</v>
      </c>
      <c r="AN284" t="s">
        <v>298</v>
      </c>
      <c r="AO284" t="s">
        <v>488</v>
      </c>
      <c r="AQ284" t="str">
        <f t="shared" si="4"/>
        <v/>
      </c>
    </row>
    <row r="285" spans="1:43">
      <c r="A285" s="8">
        <v>46171</v>
      </c>
      <c r="B285">
        <v>3957.17</v>
      </c>
      <c r="C285">
        <v>1.41</v>
      </c>
      <c r="D285">
        <v>3957.17</v>
      </c>
      <c r="E285">
        <v>1.41</v>
      </c>
      <c r="F285" s="69">
        <v>9227</v>
      </c>
      <c r="G285" t="s">
        <v>107</v>
      </c>
      <c r="H285">
        <v>0</v>
      </c>
      <c r="I285" t="s">
        <v>347</v>
      </c>
      <c r="J285" t="s">
        <v>289</v>
      </c>
      <c r="K285" t="s">
        <v>295</v>
      </c>
      <c r="L285" s="36">
        <v>1031</v>
      </c>
      <c r="M285">
        <v>-89</v>
      </c>
      <c r="N285" s="66">
        <v>-7.9500000000000001E-2</v>
      </c>
      <c r="O285" s="36">
        <v>1120</v>
      </c>
      <c r="P285" s="66">
        <v>-7.9399999999999998E-2</v>
      </c>
      <c r="Q285" s="36">
        <v>1103</v>
      </c>
      <c r="R285" s="36">
        <v>1103</v>
      </c>
      <c r="S285" s="36">
        <v>1025</v>
      </c>
      <c r="T285" s="66">
        <v>-6.5199999999999994E-2</v>
      </c>
      <c r="U285" s="66">
        <v>-9.5999999999999992E-3</v>
      </c>
      <c r="V285" s="66">
        <v>-6.5199999999999994E-2</v>
      </c>
      <c r="W285" s="66">
        <v>5.7999999999999996E-3</v>
      </c>
      <c r="X285" s="1">
        <v>805900</v>
      </c>
      <c r="Y285" s="1">
        <v>849279</v>
      </c>
      <c r="Z285" s="1">
        <v>16397</v>
      </c>
      <c r="AA285" t="s">
        <v>493</v>
      </c>
      <c r="AB285" t="s">
        <v>494</v>
      </c>
      <c r="AC285">
        <v>0</v>
      </c>
      <c r="AD285">
        <v>33.92</v>
      </c>
      <c r="AE285">
        <v>0</v>
      </c>
      <c r="AF285">
        <v>3.1</v>
      </c>
      <c r="AG285" s="1">
        <v>10200</v>
      </c>
      <c r="AH285" s="36">
        <v>1040</v>
      </c>
      <c r="AI285">
        <v>100</v>
      </c>
      <c r="AJ285" s="36">
        <v>1031</v>
      </c>
      <c r="AK285" s="1">
        <v>1500</v>
      </c>
      <c r="AL285" s="2">
        <v>0.64583333333333337</v>
      </c>
      <c r="AM285" s="3">
        <v>46154</v>
      </c>
      <c r="AN285" t="s">
        <v>350</v>
      </c>
      <c r="AO285" t="s">
        <v>313</v>
      </c>
      <c r="AQ285" t="str">
        <f t="shared" si="4"/>
        <v/>
      </c>
    </row>
    <row r="286" spans="1:43">
      <c r="A286" s="8">
        <v>46171</v>
      </c>
      <c r="B286">
        <v>3957.17</v>
      </c>
      <c r="C286">
        <v>1.41</v>
      </c>
      <c r="D286">
        <v>3957.17</v>
      </c>
      <c r="E286">
        <v>1.41</v>
      </c>
      <c r="F286" s="69">
        <v>9303</v>
      </c>
      <c r="G286" t="s">
        <v>108</v>
      </c>
      <c r="H286">
        <v>0</v>
      </c>
      <c r="I286" t="s">
        <v>288</v>
      </c>
      <c r="J286" t="s">
        <v>289</v>
      </c>
      <c r="K286" t="s">
        <v>295</v>
      </c>
      <c r="L286" s="36">
        <v>3910</v>
      </c>
      <c r="M286">
        <v>5</v>
      </c>
      <c r="N286" s="66">
        <v>1.2999999999999999E-3</v>
      </c>
      <c r="O286" s="36">
        <v>3905</v>
      </c>
      <c r="P286" s="66">
        <v>1.1999999999999999E-3</v>
      </c>
      <c r="Q286" s="36">
        <v>3915</v>
      </c>
      <c r="R286" s="36">
        <v>3965</v>
      </c>
      <c r="S286" s="36">
        <v>3910</v>
      </c>
      <c r="T286" s="66">
        <v>-1.1999999999999999E-3</v>
      </c>
      <c r="U286" s="66">
        <v>-8.8000000000000005E-3</v>
      </c>
      <c r="V286" s="66">
        <v>-1.38E-2</v>
      </c>
      <c r="W286" s="66">
        <v>0</v>
      </c>
      <c r="X286" s="1">
        <v>107000</v>
      </c>
      <c r="Y286" s="1">
        <v>419956</v>
      </c>
      <c r="Z286" s="1">
        <v>299561</v>
      </c>
      <c r="AA286" t="s">
        <v>495</v>
      </c>
      <c r="AB286" t="s">
        <v>496</v>
      </c>
      <c r="AC286">
        <v>17.32</v>
      </c>
      <c r="AD286">
        <v>0.94</v>
      </c>
      <c r="AE286">
        <v>2.63</v>
      </c>
      <c r="AF286" t="s">
        <v>230</v>
      </c>
      <c r="AG286" s="1">
        <v>29700</v>
      </c>
      <c r="AH286" s="36">
        <v>3940</v>
      </c>
      <c r="AI286">
        <v>400</v>
      </c>
      <c r="AJ286" s="36">
        <v>3905</v>
      </c>
      <c r="AK286">
        <v>600</v>
      </c>
      <c r="AL286" s="2">
        <v>0.64583333333333337</v>
      </c>
      <c r="AM286" s="3">
        <v>46154</v>
      </c>
      <c r="AN286" t="s">
        <v>298</v>
      </c>
      <c r="AO286" t="s">
        <v>497</v>
      </c>
      <c r="AQ286" t="str">
        <f t="shared" si="4"/>
        <v/>
      </c>
    </row>
    <row r="287" spans="1:43">
      <c r="A287" s="8">
        <v>46171</v>
      </c>
      <c r="B287">
        <v>3957.17</v>
      </c>
      <c r="C287">
        <v>1.41</v>
      </c>
      <c r="D287">
        <v>3957.17</v>
      </c>
      <c r="E287">
        <v>1.41</v>
      </c>
      <c r="F287" s="69">
        <v>9308</v>
      </c>
      <c r="G287" t="s">
        <v>109</v>
      </c>
      <c r="H287">
        <v>0</v>
      </c>
      <c r="I287" t="s">
        <v>314</v>
      </c>
      <c r="J287" t="s">
        <v>289</v>
      </c>
      <c r="K287" t="s">
        <v>295</v>
      </c>
      <c r="L287" s="36">
        <v>1618</v>
      </c>
      <c r="M287">
        <v>35</v>
      </c>
      <c r="N287" s="66">
        <v>2.2100000000000002E-2</v>
      </c>
      <c r="O287" s="36">
        <v>1583</v>
      </c>
      <c r="P287" s="66">
        <v>2.2100000000000002E-2</v>
      </c>
      <c r="Q287" s="36">
        <v>1597</v>
      </c>
      <c r="R287" s="36">
        <v>1642</v>
      </c>
      <c r="S287" s="36">
        <v>1589</v>
      </c>
      <c r="T287" s="66">
        <v>1.3100000000000001E-2</v>
      </c>
      <c r="U287" s="66">
        <v>-1.1599999999999999E-2</v>
      </c>
      <c r="V287" s="66">
        <v>-1.46E-2</v>
      </c>
      <c r="W287" s="66">
        <v>1.8200000000000001E-2</v>
      </c>
      <c r="X287" s="1">
        <v>131600</v>
      </c>
      <c r="Y287" s="1">
        <v>214214</v>
      </c>
      <c r="Z287" s="1">
        <v>42186</v>
      </c>
      <c r="AA287" t="s">
        <v>498</v>
      </c>
      <c r="AB287" t="s">
        <v>499</v>
      </c>
      <c r="AC287">
        <v>13.98</v>
      </c>
      <c r="AD287">
        <v>1.08</v>
      </c>
      <c r="AE287">
        <v>2.15</v>
      </c>
      <c r="AF287" t="s">
        <v>230</v>
      </c>
      <c r="AG287" s="1">
        <v>2400</v>
      </c>
      <c r="AH287" s="36">
        <v>1620</v>
      </c>
      <c r="AI287">
        <v>100</v>
      </c>
      <c r="AJ287" s="36">
        <v>1602</v>
      </c>
      <c r="AK287">
        <v>100</v>
      </c>
      <c r="AL287" s="2">
        <v>0.64583333333333337</v>
      </c>
      <c r="AM287" s="3">
        <v>46155</v>
      </c>
      <c r="AN287" t="s">
        <v>298</v>
      </c>
      <c r="AO287" t="s">
        <v>500</v>
      </c>
      <c r="AQ287" t="str">
        <f t="shared" si="4"/>
        <v/>
      </c>
    </row>
    <row r="288" spans="1:43">
      <c r="A288" s="8">
        <v>46171</v>
      </c>
      <c r="B288">
        <v>3957.17</v>
      </c>
      <c r="C288">
        <v>1.41</v>
      </c>
      <c r="D288">
        <v>3957.17</v>
      </c>
      <c r="E288">
        <v>1.41</v>
      </c>
      <c r="F288" s="69">
        <v>9348</v>
      </c>
      <c r="G288" t="s">
        <v>110</v>
      </c>
      <c r="H288">
        <v>0</v>
      </c>
      <c r="I288" t="s">
        <v>347</v>
      </c>
      <c r="J288" t="s">
        <v>323</v>
      </c>
      <c r="K288" t="s">
        <v>295</v>
      </c>
      <c r="L288">
        <v>671</v>
      </c>
      <c r="M288">
        <v>-28</v>
      </c>
      <c r="N288" s="66">
        <v>-4.0099999999999997E-2</v>
      </c>
      <c r="O288">
        <v>699</v>
      </c>
      <c r="P288" s="66">
        <v>-0.04</v>
      </c>
      <c r="Q288">
        <v>709</v>
      </c>
      <c r="R288">
        <v>710</v>
      </c>
      <c r="S288">
        <v>651</v>
      </c>
      <c r="T288" s="66">
        <v>-5.3499999999999999E-2</v>
      </c>
      <c r="U288" s="66">
        <v>4.4000000000000003E-3</v>
      </c>
      <c r="V288" s="66">
        <v>-5.4899999999999997E-2</v>
      </c>
      <c r="W288" s="66">
        <v>3.0700000000000002E-2</v>
      </c>
      <c r="X288" s="1">
        <v>7145100</v>
      </c>
      <c r="Y288" s="1">
        <v>4830953</v>
      </c>
      <c r="Z288" s="1">
        <v>98124</v>
      </c>
      <c r="AA288" t="s">
        <v>539</v>
      </c>
      <c r="AB288" t="s">
        <v>502</v>
      </c>
      <c r="AC288">
        <v>0</v>
      </c>
      <c r="AD288">
        <v>6.51</v>
      </c>
      <c r="AE288">
        <v>0</v>
      </c>
      <c r="AF288">
        <v>2.8</v>
      </c>
      <c r="AG288" s="1">
        <v>83100</v>
      </c>
      <c r="AH288">
        <v>675</v>
      </c>
      <c r="AI288">
        <v>100</v>
      </c>
      <c r="AJ288">
        <v>671</v>
      </c>
      <c r="AK288" s="1">
        <v>13100</v>
      </c>
      <c r="AL288" s="2">
        <v>0.64583333333333337</v>
      </c>
      <c r="AM288" s="3">
        <v>46157</v>
      </c>
      <c r="AN288" t="s">
        <v>298</v>
      </c>
      <c r="AO288" t="s">
        <v>313</v>
      </c>
      <c r="AQ288" t="str">
        <f t="shared" si="4"/>
        <v/>
      </c>
    </row>
    <row r="289" spans="1:43">
      <c r="A289" s="8">
        <v>46171</v>
      </c>
      <c r="B289">
        <v>3957.17</v>
      </c>
      <c r="C289">
        <v>1.41</v>
      </c>
      <c r="D289">
        <v>3957.17</v>
      </c>
      <c r="E289">
        <v>1.41</v>
      </c>
      <c r="F289" s="69">
        <v>9432</v>
      </c>
      <c r="G289" t="s">
        <v>111</v>
      </c>
      <c r="H289">
        <v>0</v>
      </c>
      <c r="I289" t="s">
        <v>288</v>
      </c>
      <c r="J289" t="s">
        <v>289</v>
      </c>
      <c r="K289" t="s">
        <v>295</v>
      </c>
      <c r="L289">
        <v>149.5</v>
      </c>
      <c r="M289">
        <v>-0.6</v>
      </c>
      <c r="N289" s="66">
        <v>-4.0000000000000001E-3</v>
      </c>
      <c r="O289">
        <v>150.1</v>
      </c>
      <c r="P289" s="66">
        <v>-3.8999999999999998E-3</v>
      </c>
      <c r="Q289">
        <v>151</v>
      </c>
      <c r="R289">
        <v>151.19999999999999</v>
      </c>
      <c r="S289">
        <v>149.5</v>
      </c>
      <c r="T289" s="66">
        <v>-9.9000000000000008E-3</v>
      </c>
      <c r="U289" s="66">
        <v>-7.3000000000000001E-3</v>
      </c>
      <c r="V289" s="66">
        <v>-1.12E-2</v>
      </c>
      <c r="W289" s="66">
        <v>0</v>
      </c>
      <c r="X289" s="1">
        <v>321682500</v>
      </c>
      <c r="Y289" s="1">
        <v>48269168</v>
      </c>
      <c r="Z289" s="1">
        <v>13537272</v>
      </c>
      <c r="AA289" t="s">
        <v>503</v>
      </c>
      <c r="AB289" t="s">
        <v>504</v>
      </c>
      <c r="AC289">
        <v>12.45</v>
      </c>
      <c r="AD289">
        <v>1.25</v>
      </c>
      <c r="AE289">
        <v>3.61</v>
      </c>
      <c r="AF289" t="s">
        <v>230</v>
      </c>
      <c r="AG289" s="1">
        <v>2503000</v>
      </c>
      <c r="AH289">
        <v>149.80000000000001</v>
      </c>
      <c r="AI289" s="1">
        <v>2000</v>
      </c>
      <c r="AJ289">
        <v>149.4</v>
      </c>
      <c r="AK289" s="1">
        <v>1002700</v>
      </c>
      <c r="AL289" s="2">
        <v>0.64583333333333337</v>
      </c>
      <c r="AM289" s="3">
        <v>46150</v>
      </c>
      <c r="AN289" t="s">
        <v>298</v>
      </c>
      <c r="AO289" t="s">
        <v>351</v>
      </c>
      <c r="AQ289" t="str">
        <f t="shared" si="4"/>
        <v/>
      </c>
    </row>
    <row r="290" spans="1:43">
      <c r="A290" s="8">
        <v>46171</v>
      </c>
      <c r="B290">
        <v>3957.17</v>
      </c>
      <c r="C290">
        <v>1.41</v>
      </c>
      <c r="D290">
        <v>3957.17</v>
      </c>
      <c r="E290">
        <v>1.41</v>
      </c>
      <c r="F290" s="69">
        <v>9449</v>
      </c>
      <c r="G290" t="s">
        <v>112</v>
      </c>
      <c r="H290">
        <v>0</v>
      </c>
      <c r="I290" t="s">
        <v>288</v>
      </c>
      <c r="J290" t="s">
        <v>289</v>
      </c>
      <c r="K290" t="s">
        <v>295</v>
      </c>
      <c r="L290" s="36">
        <v>3285</v>
      </c>
      <c r="M290">
        <v>2</v>
      </c>
      <c r="N290" s="66">
        <v>5.9999999999999995E-4</v>
      </c>
      <c r="O290" s="36">
        <v>3283</v>
      </c>
      <c r="P290" s="66">
        <v>5.9999999999999995E-4</v>
      </c>
      <c r="Q290" s="36">
        <v>3330</v>
      </c>
      <c r="R290" s="36">
        <v>3416</v>
      </c>
      <c r="S290" s="36">
        <v>3285</v>
      </c>
      <c r="T290" s="66">
        <v>-1.35E-2</v>
      </c>
      <c r="U290" s="66">
        <v>-2.0500000000000001E-2</v>
      </c>
      <c r="V290" s="66">
        <v>-3.8300000000000001E-2</v>
      </c>
      <c r="W290" s="66">
        <v>0</v>
      </c>
      <c r="X290" s="1">
        <v>617000</v>
      </c>
      <c r="Y290" s="1">
        <v>2054441</v>
      </c>
      <c r="Z290" s="1">
        <v>352641</v>
      </c>
      <c r="AA290" t="s">
        <v>505</v>
      </c>
      <c r="AB290" t="s">
        <v>506</v>
      </c>
      <c r="AC290">
        <v>14.12</v>
      </c>
      <c r="AD290">
        <v>2.95</v>
      </c>
      <c r="AE290">
        <v>2.37</v>
      </c>
      <c r="AF290" t="s">
        <v>230</v>
      </c>
      <c r="AG290">
        <v>200</v>
      </c>
      <c r="AH290" s="36">
        <v>3321</v>
      </c>
      <c r="AI290">
        <v>100</v>
      </c>
      <c r="AJ290" s="36">
        <v>3283</v>
      </c>
      <c r="AK290" s="1">
        <v>1600</v>
      </c>
      <c r="AL290" s="2">
        <v>0.64583333333333337</v>
      </c>
      <c r="AM290" s="3">
        <v>46157</v>
      </c>
      <c r="AN290" t="s">
        <v>293</v>
      </c>
      <c r="AO290" t="s">
        <v>351</v>
      </c>
      <c r="AQ290" t="str">
        <f t="shared" si="4"/>
        <v/>
      </c>
    </row>
    <row r="291" spans="1:43">
      <c r="A291" s="8">
        <v>46171</v>
      </c>
      <c r="B291">
        <v>3957.17</v>
      </c>
      <c r="C291">
        <v>1.41</v>
      </c>
      <c r="D291">
        <v>3957.17</v>
      </c>
      <c r="E291">
        <v>1.41</v>
      </c>
      <c r="F291" s="69">
        <v>9501</v>
      </c>
      <c r="G291" t="s">
        <v>113</v>
      </c>
      <c r="H291">
        <v>0</v>
      </c>
      <c r="I291" t="s">
        <v>288</v>
      </c>
      <c r="J291" t="s">
        <v>289</v>
      </c>
      <c r="K291" t="s">
        <v>295</v>
      </c>
      <c r="L291">
        <v>564.70000000000005</v>
      </c>
      <c r="M291">
        <v>7.4</v>
      </c>
      <c r="N291" s="66">
        <v>1.3299999999999999E-2</v>
      </c>
      <c r="O291">
        <v>557.29999999999995</v>
      </c>
      <c r="P291" s="66">
        <v>1.32E-2</v>
      </c>
      <c r="Q291">
        <v>558.9</v>
      </c>
      <c r="R291">
        <v>573.4</v>
      </c>
      <c r="S291">
        <v>553</v>
      </c>
      <c r="T291" s="66">
        <v>1.03E-2</v>
      </c>
      <c r="U291" s="66">
        <v>-2.3999999999999998E-3</v>
      </c>
      <c r="V291" s="66">
        <v>-1.5100000000000001E-2</v>
      </c>
      <c r="W291" s="66">
        <v>2.1100000000000001E-2</v>
      </c>
      <c r="X291" s="1">
        <v>25544000</v>
      </c>
      <c r="Y291" s="1">
        <v>14406772</v>
      </c>
      <c r="Z291" s="1">
        <v>907482</v>
      </c>
      <c r="AA291" t="s">
        <v>507</v>
      </c>
      <c r="AB291" t="s">
        <v>508</v>
      </c>
      <c r="AC291">
        <v>4.1100000000000003</v>
      </c>
      <c r="AD291">
        <v>0.37</v>
      </c>
      <c r="AE291">
        <v>0</v>
      </c>
      <c r="AF291" t="s">
        <v>230</v>
      </c>
      <c r="AG291" s="1">
        <v>1142100</v>
      </c>
      <c r="AH291">
        <v>565</v>
      </c>
      <c r="AI291">
        <v>700</v>
      </c>
      <c r="AJ291">
        <v>564.6</v>
      </c>
      <c r="AK291" s="1">
        <v>4300</v>
      </c>
      <c r="AL291" s="2">
        <v>0.64583333333333337</v>
      </c>
      <c r="AM291" s="3">
        <v>46142</v>
      </c>
      <c r="AN291" t="s">
        <v>298</v>
      </c>
      <c r="AO291" t="s">
        <v>509</v>
      </c>
      <c r="AQ291" t="str">
        <f t="shared" si="4"/>
        <v/>
      </c>
    </row>
    <row r="292" spans="1:43">
      <c r="A292" s="8">
        <v>46171</v>
      </c>
      <c r="B292">
        <v>3957.17</v>
      </c>
      <c r="C292">
        <v>1.41</v>
      </c>
      <c r="D292">
        <v>3957.17</v>
      </c>
      <c r="E292">
        <v>1.41</v>
      </c>
      <c r="F292" s="69">
        <v>9531</v>
      </c>
      <c r="G292" t="s">
        <v>114</v>
      </c>
      <c r="H292">
        <v>0</v>
      </c>
      <c r="I292" t="s">
        <v>288</v>
      </c>
      <c r="J292" t="s">
        <v>289</v>
      </c>
      <c r="K292" t="s">
        <v>295</v>
      </c>
      <c r="L292" s="36">
        <v>6380</v>
      </c>
      <c r="M292">
        <v>86</v>
      </c>
      <c r="N292" s="66">
        <v>1.37E-2</v>
      </c>
      <c r="O292" s="36">
        <v>6294</v>
      </c>
      <c r="P292" s="66">
        <v>1.3599999999999999E-2</v>
      </c>
      <c r="Q292" s="36">
        <v>6214</v>
      </c>
      <c r="R292" s="36">
        <v>6432</v>
      </c>
      <c r="S292" s="36">
        <v>6196</v>
      </c>
      <c r="T292" s="66">
        <v>2.6700000000000002E-2</v>
      </c>
      <c r="U292" s="66">
        <v>1E-4</v>
      </c>
      <c r="V292" s="66">
        <v>-8.0000000000000002E-3</v>
      </c>
      <c r="W292" s="66">
        <v>2.9600000000000001E-2</v>
      </c>
      <c r="X292" s="1">
        <v>2978500</v>
      </c>
      <c r="Y292" s="1">
        <v>18990652</v>
      </c>
      <c r="Z292" s="1">
        <v>2137040</v>
      </c>
      <c r="AA292" t="s">
        <v>510</v>
      </c>
      <c r="AB292" t="s">
        <v>511</v>
      </c>
      <c r="AC292">
        <v>15.52</v>
      </c>
      <c r="AD292">
        <v>1.23</v>
      </c>
      <c r="AE292">
        <v>1.88</v>
      </c>
      <c r="AF292" t="s">
        <v>230</v>
      </c>
      <c r="AG292" s="1">
        <v>25200</v>
      </c>
      <c r="AH292" s="36">
        <v>6412</v>
      </c>
      <c r="AI292">
        <v>100</v>
      </c>
      <c r="AJ292" s="36">
        <v>6380</v>
      </c>
      <c r="AK292" s="1">
        <v>9300</v>
      </c>
      <c r="AL292" s="2">
        <v>0.64583333333333337</v>
      </c>
      <c r="AN292" t="s">
        <v>298</v>
      </c>
      <c r="AO292" t="s">
        <v>509</v>
      </c>
      <c r="AQ292" t="str">
        <f t="shared" si="4"/>
        <v/>
      </c>
    </row>
    <row r="293" spans="1:43">
      <c r="A293" s="8">
        <v>46171</v>
      </c>
      <c r="B293">
        <v>3957.17</v>
      </c>
      <c r="C293">
        <v>1.41</v>
      </c>
      <c r="D293">
        <v>3957.17</v>
      </c>
      <c r="E293">
        <v>1.41</v>
      </c>
      <c r="F293" s="69">
        <v>9882</v>
      </c>
      <c r="G293" t="s">
        <v>115</v>
      </c>
      <c r="H293">
        <v>0</v>
      </c>
      <c r="I293" t="s">
        <v>288</v>
      </c>
      <c r="J293" t="s">
        <v>289</v>
      </c>
      <c r="K293" t="s">
        <v>290</v>
      </c>
      <c r="L293" s="36">
        <v>1655</v>
      </c>
      <c r="M293">
        <v>28</v>
      </c>
      <c r="N293" s="66">
        <v>1.72E-2</v>
      </c>
      <c r="O293" s="36">
        <v>1627</v>
      </c>
      <c r="P293" s="66">
        <v>1.72E-2</v>
      </c>
      <c r="Q293" s="36">
        <v>1627</v>
      </c>
      <c r="R293" s="36">
        <v>1663</v>
      </c>
      <c r="S293" s="36">
        <v>1625</v>
      </c>
      <c r="T293" s="66">
        <v>1.72E-2</v>
      </c>
      <c r="U293" s="66">
        <v>5.9999999999999995E-4</v>
      </c>
      <c r="V293" s="66">
        <v>-4.7999999999999996E-3</v>
      </c>
      <c r="W293" s="66">
        <v>1.84E-2</v>
      </c>
      <c r="X293" s="1">
        <v>177600</v>
      </c>
      <c r="Y293" s="1">
        <v>293428</v>
      </c>
      <c r="Z293" s="1">
        <v>142365</v>
      </c>
      <c r="AA293" t="s">
        <v>512</v>
      </c>
      <c r="AB293" t="s">
        <v>513</v>
      </c>
      <c r="AC293">
        <v>10.78</v>
      </c>
      <c r="AD293">
        <v>1.1399999999999999</v>
      </c>
      <c r="AE293">
        <v>4.1100000000000003</v>
      </c>
      <c r="AF293" t="s">
        <v>230</v>
      </c>
      <c r="AG293" s="1">
        <v>37400</v>
      </c>
      <c r="AH293" s="36">
        <v>1656</v>
      </c>
      <c r="AI293">
        <v>100</v>
      </c>
      <c r="AJ293" s="36">
        <v>1646</v>
      </c>
      <c r="AK293">
        <v>100</v>
      </c>
      <c r="AL293" s="2">
        <v>0.64583333333333337</v>
      </c>
      <c r="AM293" s="3">
        <v>46150</v>
      </c>
      <c r="AN293" t="s">
        <v>298</v>
      </c>
      <c r="AO293" t="s">
        <v>322</v>
      </c>
      <c r="AQ293" t="str">
        <f t="shared" si="4"/>
        <v/>
      </c>
    </row>
    <row r="294" spans="1:43">
      <c r="P294" t="s">
        <v>230</v>
      </c>
      <c r="T294" t="s">
        <v>230</v>
      </c>
      <c r="U294" t="s">
        <v>230</v>
      </c>
      <c r="V294" t="s">
        <v>230</v>
      </c>
      <c r="W294" t="s">
        <v>230</v>
      </c>
      <c r="AF294" t="s">
        <v>230</v>
      </c>
      <c r="AG294" t="s">
        <v>230</v>
      </c>
      <c r="AO294" t="s">
        <v>515</v>
      </c>
      <c r="AQ294" t="str">
        <f t="shared" si="4"/>
        <v/>
      </c>
    </row>
    <row r="295" spans="1:43">
      <c r="P295" t="s">
        <v>230</v>
      </c>
      <c r="T295" t="s">
        <v>230</v>
      </c>
      <c r="U295" t="s">
        <v>230</v>
      </c>
      <c r="V295" t="s">
        <v>230</v>
      </c>
      <c r="W295" t="s">
        <v>230</v>
      </c>
      <c r="AF295" t="s">
        <v>230</v>
      </c>
      <c r="AG295" t="s">
        <v>230</v>
      </c>
      <c r="AO295" t="s">
        <v>515</v>
      </c>
      <c r="AQ295" t="str">
        <f t="shared" si="4"/>
        <v/>
      </c>
    </row>
    <row r="296" spans="1:43">
      <c r="AQ296" t="str">
        <f t="shared" si="4"/>
        <v/>
      </c>
    </row>
    <row r="297" spans="1:43">
      <c r="AQ297" t="str">
        <f t="shared" si="4"/>
        <v/>
      </c>
    </row>
    <row r="298" spans="1:43">
      <c r="AQ298" t="str">
        <f t="shared" si="4"/>
        <v/>
      </c>
    </row>
    <row r="299" spans="1:43">
      <c r="D299" s="1"/>
      <c r="E299" s="6"/>
      <c r="F299" s="7"/>
      <c r="AQ299" t="str">
        <f t="shared" si="4"/>
        <v/>
      </c>
    </row>
    <row r="300" spans="1:43">
      <c r="A300" s="8" t="s">
        <v>0</v>
      </c>
      <c r="B300" t="s">
        <v>116</v>
      </c>
      <c r="C300" t="s">
        <v>1</v>
      </c>
      <c r="D300" t="s">
        <v>2</v>
      </c>
      <c r="E300" t="s">
        <v>3</v>
      </c>
      <c r="F300" s="7" t="s">
        <v>4</v>
      </c>
      <c r="G300" t="s">
        <v>5</v>
      </c>
      <c r="H300" t="s">
        <v>268</v>
      </c>
      <c r="I300" t="s">
        <v>269</v>
      </c>
      <c r="J300" t="s">
        <v>270</v>
      </c>
      <c r="K300" t="s">
        <v>271</v>
      </c>
      <c r="L300" t="s">
        <v>6</v>
      </c>
      <c r="M300" t="s">
        <v>7</v>
      </c>
      <c r="N300" t="s">
        <v>8</v>
      </c>
      <c r="O300" t="s">
        <v>9</v>
      </c>
      <c r="P300" t="s">
        <v>272</v>
      </c>
      <c r="Q300" t="s">
        <v>10</v>
      </c>
      <c r="R300" t="s">
        <v>11</v>
      </c>
      <c r="S300" t="s">
        <v>12</v>
      </c>
      <c r="T300" t="s">
        <v>273</v>
      </c>
      <c r="U300" t="s">
        <v>274</v>
      </c>
      <c r="V300" t="s">
        <v>275</v>
      </c>
      <c r="W300" t="s">
        <v>276</v>
      </c>
      <c r="X300" t="s">
        <v>13</v>
      </c>
      <c r="Y300" t="s">
        <v>277</v>
      </c>
      <c r="Z300" t="s">
        <v>278</v>
      </c>
      <c r="AA300" t="s">
        <v>14</v>
      </c>
      <c r="AB300" t="s">
        <v>15</v>
      </c>
      <c r="AC300" t="s">
        <v>279</v>
      </c>
      <c r="AD300" t="s">
        <v>280</v>
      </c>
      <c r="AE300" t="s">
        <v>281</v>
      </c>
      <c r="AF300" t="s">
        <v>282</v>
      </c>
      <c r="AG300" t="s">
        <v>283</v>
      </c>
      <c r="AH300" t="s">
        <v>284</v>
      </c>
      <c r="AI300" t="s">
        <v>16</v>
      </c>
      <c r="AJ300" t="s">
        <v>17</v>
      </c>
      <c r="AK300" t="s">
        <v>18</v>
      </c>
      <c r="AL300" t="s">
        <v>19</v>
      </c>
      <c r="AM300" t="s">
        <v>20</v>
      </c>
      <c r="AN300" t="s">
        <v>285</v>
      </c>
      <c r="AO300" t="s">
        <v>286</v>
      </c>
      <c r="AQ300" t="str">
        <f t="shared" si="4"/>
        <v/>
      </c>
    </row>
    <row r="301" spans="1:43">
      <c r="A301" s="8">
        <v>46174</v>
      </c>
      <c r="D301" s="1"/>
      <c r="E301" s="6"/>
      <c r="F301" s="69">
        <v>1605</v>
      </c>
      <c r="G301" t="s">
        <v>21</v>
      </c>
      <c r="H301">
        <v>0</v>
      </c>
      <c r="I301" t="s">
        <v>288</v>
      </c>
      <c r="J301" t="s">
        <v>289</v>
      </c>
      <c r="K301" t="s">
        <v>290</v>
      </c>
      <c r="L301" s="36">
        <v>3416</v>
      </c>
      <c r="M301">
        <v>-188</v>
      </c>
      <c r="N301" s="66">
        <v>-5.2200000000000003E-2</v>
      </c>
      <c r="O301" s="36">
        <v>3604</v>
      </c>
      <c r="P301" s="66">
        <v>-5.21E-2</v>
      </c>
      <c r="Q301" s="36">
        <v>3554</v>
      </c>
      <c r="R301" s="36">
        <v>3565</v>
      </c>
      <c r="S301" s="36">
        <v>3390</v>
      </c>
      <c r="T301" s="66">
        <v>-3.8800000000000001E-2</v>
      </c>
      <c r="U301" s="66">
        <v>2.3E-3</v>
      </c>
      <c r="V301" s="66">
        <v>-4.1700000000000001E-2</v>
      </c>
      <c r="W301" s="66">
        <v>7.6E-3</v>
      </c>
      <c r="X301" s="1">
        <v>7288600</v>
      </c>
      <c r="Y301" s="1">
        <v>25130732</v>
      </c>
      <c r="Z301" s="1">
        <v>4301208</v>
      </c>
      <c r="AA301" t="s">
        <v>291</v>
      </c>
      <c r="AB301" t="s">
        <v>292</v>
      </c>
      <c r="AC301">
        <v>9.92</v>
      </c>
      <c r="AD301">
        <v>0.83</v>
      </c>
      <c r="AE301">
        <v>3.16</v>
      </c>
      <c r="AF301" t="s">
        <v>230</v>
      </c>
      <c r="AG301" s="1">
        <v>125700</v>
      </c>
      <c r="AH301" s="36">
        <v>3417</v>
      </c>
      <c r="AI301" s="1">
        <v>1000</v>
      </c>
      <c r="AJ301" s="36">
        <v>3415</v>
      </c>
      <c r="AK301" s="1">
        <v>1200</v>
      </c>
      <c r="AL301" s="2">
        <v>0.64583333333333337</v>
      </c>
      <c r="AM301" s="3">
        <v>46155</v>
      </c>
      <c r="AN301" t="s">
        <v>293</v>
      </c>
      <c r="AO301" t="s">
        <v>294</v>
      </c>
      <c r="AQ301" t="str">
        <f t="shared" si="4"/>
        <v/>
      </c>
    </row>
    <row r="302" spans="1:43">
      <c r="A302" s="8">
        <v>46174</v>
      </c>
      <c r="D302" s="1"/>
      <c r="E302" s="6"/>
      <c r="F302" s="69">
        <v>1833</v>
      </c>
      <c r="G302" t="s">
        <v>24</v>
      </c>
      <c r="H302">
        <v>0</v>
      </c>
      <c r="I302" t="s">
        <v>288</v>
      </c>
      <c r="J302" t="s">
        <v>289</v>
      </c>
      <c r="K302" t="s">
        <v>295</v>
      </c>
      <c r="L302" s="36">
        <v>5590</v>
      </c>
      <c r="M302">
        <v>-20</v>
      </c>
      <c r="N302" s="66">
        <v>-3.5999999999999999E-3</v>
      </c>
      <c r="O302" s="36">
        <v>5610</v>
      </c>
      <c r="P302" s="66">
        <v>-3.5000000000000001E-3</v>
      </c>
      <c r="Q302" s="36">
        <v>5560</v>
      </c>
      <c r="R302" s="36">
        <v>5630</v>
      </c>
      <c r="S302" s="36">
        <v>5490</v>
      </c>
      <c r="T302" s="66">
        <v>5.3E-3</v>
      </c>
      <c r="U302" s="66">
        <v>3.5000000000000001E-3</v>
      </c>
      <c r="V302" s="66">
        <v>-7.1000000000000004E-3</v>
      </c>
      <c r="W302" s="66">
        <v>1.8200000000000001E-2</v>
      </c>
      <c r="X302" s="1">
        <v>133800</v>
      </c>
      <c r="Y302" s="1">
        <v>746700</v>
      </c>
      <c r="Z302" s="1">
        <v>216138</v>
      </c>
      <c r="AA302" t="s">
        <v>296</v>
      </c>
      <c r="AB302" t="s">
        <v>297</v>
      </c>
      <c r="AC302">
        <v>13.02</v>
      </c>
      <c r="AD302">
        <v>1.01</v>
      </c>
      <c r="AE302">
        <v>5.37</v>
      </c>
      <c r="AF302" t="s">
        <v>230</v>
      </c>
      <c r="AG302" s="1">
        <v>12900</v>
      </c>
      <c r="AH302" s="36">
        <v>5590</v>
      </c>
      <c r="AI302">
        <v>500</v>
      </c>
      <c r="AJ302" s="36">
        <v>5580</v>
      </c>
      <c r="AK302" s="1">
        <v>1200</v>
      </c>
      <c r="AL302" s="2">
        <v>0.64583333333333337</v>
      </c>
      <c r="AM302" s="3">
        <v>46157</v>
      </c>
      <c r="AN302" t="s">
        <v>298</v>
      </c>
      <c r="AO302" t="s">
        <v>299</v>
      </c>
      <c r="AQ302" t="str">
        <f t="shared" si="4"/>
        <v/>
      </c>
    </row>
    <row r="303" spans="1:43">
      <c r="A303" s="8">
        <v>46174</v>
      </c>
      <c r="D303" s="1"/>
      <c r="E303" s="6"/>
      <c r="F303" s="69">
        <v>1911</v>
      </c>
      <c r="G303" t="s">
        <v>25</v>
      </c>
      <c r="H303">
        <v>0</v>
      </c>
      <c r="I303" t="s">
        <v>288</v>
      </c>
      <c r="J303" t="s">
        <v>289</v>
      </c>
      <c r="K303" t="s">
        <v>295</v>
      </c>
      <c r="L303" s="36">
        <v>1286.5</v>
      </c>
      <c r="M303">
        <v>-19</v>
      </c>
      <c r="N303" s="66">
        <v>-1.46E-2</v>
      </c>
      <c r="O303" s="36">
        <v>1305.5</v>
      </c>
      <c r="P303" s="66">
        <v>-1.4500000000000001E-2</v>
      </c>
      <c r="Q303" s="36">
        <v>1333.5</v>
      </c>
      <c r="R303" s="36">
        <v>1334</v>
      </c>
      <c r="S303" s="36">
        <v>1286.5</v>
      </c>
      <c r="T303" s="66">
        <v>-3.5200000000000002E-2</v>
      </c>
      <c r="U303" s="66">
        <v>-2.7000000000000001E-3</v>
      </c>
      <c r="V303" s="66">
        <v>-3.56E-2</v>
      </c>
      <c r="W303" s="66">
        <v>0</v>
      </c>
      <c r="X303" s="1">
        <v>4829800</v>
      </c>
      <c r="Y303" s="1">
        <v>6264154</v>
      </c>
      <c r="Z303" s="1">
        <v>795785</v>
      </c>
      <c r="AA303" t="s">
        <v>300</v>
      </c>
      <c r="AB303" t="s">
        <v>301</v>
      </c>
      <c r="AC303">
        <v>8.1300000000000008</v>
      </c>
      <c r="AD303">
        <v>0.78</v>
      </c>
      <c r="AE303">
        <v>3.89</v>
      </c>
      <c r="AF303" t="s">
        <v>230</v>
      </c>
      <c r="AG303" s="1">
        <v>296700</v>
      </c>
      <c r="AH303" s="36">
        <v>1287</v>
      </c>
      <c r="AI303">
        <v>200</v>
      </c>
      <c r="AJ303" s="36">
        <v>1286</v>
      </c>
      <c r="AK303" s="1">
        <v>6500</v>
      </c>
      <c r="AL303" s="2">
        <v>0.64583333333333337</v>
      </c>
      <c r="AM303" s="3">
        <v>46149</v>
      </c>
      <c r="AN303" t="s">
        <v>293</v>
      </c>
      <c r="AO303" t="s">
        <v>299</v>
      </c>
      <c r="AQ303" t="str">
        <f t="shared" si="4"/>
        <v/>
      </c>
    </row>
    <row r="304" spans="1:43">
      <c r="A304" s="8">
        <v>46174</v>
      </c>
      <c r="D304" s="1"/>
      <c r="E304" s="6"/>
      <c r="F304" s="69">
        <v>1925</v>
      </c>
      <c r="G304" t="s">
        <v>26</v>
      </c>
      <c r="H304">
        <v>0</v>
      </c>
      <c r="I304" t="s">
        <v>288</v>
      </c>
      <c r="J304" t="s">
        <v>289</v>
      </c>
      <c r="K304" t="s">
        <v>295</v>
      </c>
      <c r="L304" s="36">
        <v>4215</v>
      </c>
      <c r="M304">
        <v>-119</v>
      </c>
      <c r="N304" s="66">
        <v>-2.75E-2</v>
      </c>
      <c r="O304" s="36">
        <v>4334</v>
      </c>
      <c r="P304" s="66">
        <v>-2.7400000000000001E-2</v>
      </c>
      <c r="Q304" s="36">
        <v>4338</v>
      </c>
      <c r="R304" s="36">
        <v>4344</v>
      </c>
      <c r="S304" s="36">
        <v>4215</v>
      </c>
      <c r="T304" s="66">
        <v>-2.8299999999999999E-2</v>
      </c>
      <c r="U304" s="66">
        <v>-1.1000000000000001E-3</v>
      </c>
      <c r="V304" s="66">
        <v>-2.9600000000000001E-2</v>
      </c>
      <c r="W304" s="66">
        <v>0</v>
      </c>
      <c r="X304" s="1">
        <v>3146300</v>
      </c>
      <c r="Y304" s="1">
        <v>13341533</v>
      </c>
      <c r="Z304" s="1">
        <v>2780366</v>
      </c>
      <c r="AA304" t="s">
        <v>302</v>
      </c>
      <c r="AB304" t="s">
        <v>540</v>
      </c>
      <c r="AC304">
        <v>11.49</v>
      </c>
      <c r="AD304">
        <v>0.9</v>
      </c>
      <c r="AE304">
        <v>4.18</v>
      </c>
      <c r="AF304" t="s">
        <v>230</v>
      </c>
      <c r="AG304" s="1">
        <v>63100</v>
      </c>
      <c r="AH304" s="36">
        <v>4219</v>
      </c>
      <c r="AI304">
        <v>200</v>
      </c>
      <c r="AJ304" s="36">
        <v>4214</v>
      </c>
      <c r="AK304" s="1">
        <v>6300</v>
      </c>
      <c r="AL304" s="2">
        <v>0.64583333333333337</v>
      </c>
      <c r="AM304" s="3">
        <v>46155</v>
      </c>
      <c r="AN304" t="s">
        <v>298</v>
      </c>
      <c r="AO304" t="s">
        <v>299</v>
      </c>
      <c r="AQ304" t="str">
        <f t="shared" si="4"/>
        <v/>
      </c>
    </row>
    <row r="305" spans="1:43">
      <c r="A305" s="8">
        <v>46174</v>
      </c>
      <c r="D305" s="1"/>
      <c r="E305" s="6"/>
      <c r="F305" s="69">
        <v>1928</v>
      </c>
      <c r="G305" t="s">
        <v>27</v>
      </c>
      <c r="H305">
        <v>0</v>
      </c>
      <c r="I305" t="s">
        <v>288</v>
      </c>
      <c r="J305" t="s">
        <v>289</v>
      </c>
      <c r="K305" t="s">
        <v>290</v>
      </c>
      <c r="L305" s="36">
        <v>3280</v>
      </c>
      <c r="M305">
        <v>-73</v>
      </c>
      <c r="N305" s="66">
        <v>-2.18E-2</v>
      </c>
      <c r="O305" s="36">
        <v>3353</v>
      </c>
      <c r="P305" s="66">
        <v>-2.1700000000000001E-2</v>
      </c>
      <c r="Q305" s="36">
        <v>3356</v>
      </c>
      <c r="R305" s="36">
        <v>3360</v>
      </c>
      <c r="S305" s="36">
        <v>3269</v>
      </c>
      <c r="T305" s="66">
        <v>-2.2599999999999999E-2</v>
      </c>
      <c r="U305" s="66">
        <v>-6.6E-3</v>
      </c>
      <c r="V305" s="66">
        <v>-2.3800000000000002E-2</v>
      </c>
      <c r="W305" s="66">
        <v>3.3E-3</v>
      </c>
      <c r="X305" s="1">
        <v>2956400</v>
      </c>
      <c r="Y305" s="1">
        <v>9738980</v>
      </c>
      <c r="Z305" s="1">
        <v>2136664</v>
      </c>
      <c r="AA305" t="s">
        <v>304</v>
      </c>
      <c r="AB305" t="s">
        <v>305</v>
      </c>
      <c r="AC305">
        <v>9.75</v>
      </c>
      <c r="AD305">
        <v>0.99</v>
      </c>
      <c r="AE305">
        <v>4.42</v>
      </c>
      <c r="AF305" t="s">
        <v>230</v>
      </c>
      <c r="AG305" s="1">
        <v>150500</v>
      </c>
      <c r="AH305" s="36">
        <v>3282</v>
      </c>
      <c r="AI305" s="1">
        <v>27300</v>
      </c>
      <c r="AJ305" s="36">
        <v>3279</v>
      </c>
      <c r="AK305">
        <v>900</v>
      </c>
      <c r="AL305" s="2">
        <v>0.64583333333333337</v>
      </c>
      <c r="AM305" s="3">
        <v>46177</v>
      </c>
      <c r="AN305" t="s">
        <v>306</v>
      </c>
      <c r="AO305" t="s">
        <v>299</v>
      </c>
      <c r="AQ305" t="str">
        <f t="shared" si="4"/>
        <v/>
      </c>
    </row>
    <row r="306" spans="1:43">
      <c r="A306" s="8">
        <v>46174</v>
      </c>
      <c r="D306" s="1"/>
      <c r="E306" s="6"/>
      <c r="F306" s="69">
        <v>1929</v>
      </c>
      <c r="G306" t="s">
        <v>28</v>
      </c>
      <c r="H306">
        <v>0</v>
      </c>
      <c r="I306" t="s">
        <v>288</v>
      </c>
      <c r="J306" t="s">
        <v>289</v>
      </c>
      <c r="K306" t="s">
        <v>295</v>
      </c>
      <c r="L306" s="36">
        <v>1101</v>
      </c>
      <c r="M306">
        <v>-10</v>
      </c>
      <c r="N306" s="66">
        <v>-8.9999999999999993E-3</v>
      </c>
      <c r="O306" s="36">
        <v>1111</v>
      </c>
      <c r="P306" s="66">
        <v>-8.9999999999999993E-3</v>
      </c>
      <c r="Q306" s="36">
        <v>1111</v>
      </c>
      <c r="R306" s="36">
        <v>1111</v>
      </c>
      <c r="S306" s="36">
        <v>1091</v>
      </c>
      <c r="T306" s="66">
        <v>-8.9999999999999993E-3</v>
      </c>
      <c r="U306" s="66">
        <v>7.3000000000000001E-3</v>
      </c>
      <c r="V306" s="66">
        <v>-8.9999999999999993E-3</v>
      </c>
      <c r="W306" s="66">
        <v>9.1000000000000004E-3</v>
      </c>
      <c r="X306" s="1">
        <v>126500</v>
      </c>
      <c r="Y306" s="1">
        <v>139190</v>
      </c>
      <c r="Z306" s="1">
        <v>45994</v>
      </c>
      <c r="AA306" t="s">
        <v>307</v>
      </c>
      <c r="AB306" t="s">
        <v>308</v>
      </c>
      <c r="AC306">
        <v>12.42</v>
      </c>
      <c r="AD306">
        <v>1.21</v>
      </c>
      <c r="AE306">
        <v>4.54</v>
      </c>
      <c r="AF306" t="s">
        <v>230</v>
      </c>
      <c r="AG306" s="1">
        <v>15200</v>
      </c>
      <c r="AH306" s="36">
        <v>1102</v>
      </c>
      <c r="AI306">
        <v>100</v>
      </c>
      <c r="AJ306" s="36">
        <v>1100</v>
      </c>
      <c r="AK306">
        <v>200</v>
      </c>
      <c r="AL306" s="2">
        <v>0.64583333333333337</v>
      </c>
      <c r="AM306" s="3">
        <v>46153</v>
      </c>
      <c r="AN306" t="s">
        <v>298</v>
      </c>
      <c r="AO306" t="s">
        <v>299</v>
      </c>
      <c r="AQ306" t="str">
        <f t="shared" si="4"/>
        <v/>
      </c>
    </row>
    <row r="307" spans="1:43">
      <c r="A307" s="8">
        <v>46174</v>
      </c>
      <c r="D307" s="1"/>
      <c r="E307" s="6"/>
      <c r="F307" s="69">
        <v>1963</v>
      </c>
      <c r="G307" t="s">
        <v>29</v>
      </c>
      <c r="H307">
        <v>0</v>
      </c>
      <c r="I307" t="s">
        <v>288</v>
      </c>
      <c r="J307" t="s">
        <v>289</v>
      </c>
      <c r="K307" t="s">
        <v>290</v>
      </c>
      <c r="L307" s="36">
        <v>2632.5</v>
      </c>
      <c r="M307">
        <v>-96</v>
      </c>
      <c r="N307" s="66">
        <v>-3.5200000000000002E-2</v>
      </c>
      <c r="O307" s="36">
        <v>2728.5</v>
      </c>
      <c r="P307" s="66">
        <v>-3.5099999999999999E-2</v>
      </c>
      <c r="Q307" s="36">
        <v>2715</v>
      </c>
      <c r="R307" s="36">
        <v>2733</v>
      </c>
      <c r="S307" s="36">
        <v>2623.5</v>
      </c>
      <c r="T307" s="66">
        <v>-3.0300000000000001E-2</v>
      </c>
      <c r="U307" s="66">
        <v>-2.1499999999999998E-2</v>
      </c>
      <c r="V307" s="66">
        <v>-3.6700000000000003E-2</v>
      </c>
      <c r="W307" s="66">
        <v>3.3999999999999998E-3</v>
      </c>
      <c r="X307" s="1">
        <v>1557700</v>
      </c>
      <c r="Y307" s="1">
        <v>4167845</v>
      </c>
      <c r="Z307" s="1">
        <v>643101</v>
      </c>
      <c r="AA307" t="s">
        <v>309</v>
      </c>
      <c r="AB307" t="s">
        <v>310</v>
      </c>
      <c r="AC307">
        <v>13.84</v>
      </c>
      <c r="AD307">
        <v>1.48</v>
      </c>
      <c r="AE307">
        <v>1.98</v>
      </c>
      <c r="AF307" t="s">
        <v>230</v>
      </c>
      <c r="AG307" s="1">
        <v>45600</v>
      </c>
      <c r="AH307" s="36">
        <v>2635</v>
      </c>
      <c r="AI307" s="1">
        <v>8200</v>
      </c>
      <c r="AJ307" s="36">
        <v>2630</v>
      </c>
      <c r="AK307">
        <v>100</v>
      </c>
      <c r="AL307" s="2">
        <v>0.64583333333333337</v>
      </c>
      <c r="AM307" s="3">
        <v>46156</v>
      </c>
      <c r="AN307" t="s">
        <v>298</v>
      </c>
      <c r="AO307" t="s">
        <v>299</v>
      </c>
      <c r="AQ307" t="str">
        <f t="shared" si="4"/>
        <v/>
      </c>
    </row>
    <row r="308" spans="1:43">
      <c r="A308" s="8">
        <v>46174</v>
      </c>
      <c r="D308" s="1"/>
      <c r="E308" s="6"/>
      <c r="F308" s="69">
        <v>2124</v>
      </c>
      <c r="G308" t="s">
        <v>30</v>
      </c>
      <c r="H308">
        <v>0</v>
      </c>
      <c r="I308" t="s">
        <v>288</v>
      </c>
      <c r="J308" t="s">
        <v>289</v>
      </c>
      <c r="K308" t="s">
        <v>290</v>
      </c>
      <c r="L308">
        <v>864</v>
      </c>
      <c r="M308">
        <v>17</v>
      </c>
      <c r="N308" s="66">
        <v>2.01E-2</v>
      </c>
      <c r="O308">
        <v>847</v>
      </c>
      <c r="P308" s="66">
        <v>0.02</v>
      </c>
      <c r="Q308">
        <v>859</v>
      </c>
      <c r="R308">
        <v>867</v>
      </c>
      <c r="S308">
        <v>850</v>
      </c>
      <c r="T308" s="66">
        <v>5.7999999999999996E-3</v>
      </c>
      <c r="U308" s="66">
        <v>5.7999999999999996E-3</v>
      </c>
      <c r="V308" s="66">
        <v>-3.3999999999999998E-3</v>
      </c>
      <c r="W308" s="66">
        <v>1.6400000000000001E-2</v>
      </c>
      <c r="X308" s="1">
        <v>415800</v>
      </c>
      <c r="Y308" s="1">
        <v>358427</v>
      </c>
      <c r="Z308" s="1">
        <v>143041</v>
      </c>
      <c r="AA308" t="s">
        <v>311</v>
      </c>
      <c r="AB308" t="s">
        <v>312</v>
      </c>
      <c r="AC308">
        <v>15.97</v>
      </c>
      <c r="AD308">
        <v>6.12</v>
      </c>
      <c r="AE308">
        <v>4.4000000000000004</v>
      </c>
      <c r="AF308" t="s">
        <v>230</v>
      </c>
      <c r="AG308" s="1">
        <v>88600</v>
      </c>
      <c r="AH308">
        <v>865</v>
      </c>
      <c r="AI308" s="1">
        <v>1500</v>
      </c>
      <c r="AJ308">
        <v>864</v>
      </c>
      <c r="AK308">
        <v>400</v>
      </c>
      <c r="AL308" s="2">
        <v>0.64583333333333337</v>
      </c>
      <c r="AM308" s="3">
        <v>46155</v>
      </c>
      <c r="AN308" t="s">
        <v>293</v>
      </c>
      <c r="AO308" t="s">
        <v>313</v>
      </c>
      <c r="AQ308" t="str">
        <f t="shared" si="4"/>
        <v/>
      </c>
    </row>
    <row r="309" spans="1:43">
      <c r="A309" s="8">
        <v>46174</v>
      </c>
      <c r="D309" s="1"/>
      <c r="E309" s="6"/>
      <c r="F309" s="69">
        <v>2162</v>
      </c>
      <c r="G309" t="s">
        <v>31</v>
      </c>
      <c r="H309">
        <v>0</v>
      </c>
      <c r="I309" t="s">
        <v>314</v>
      </c>
      <c r="J309" t="s">
        <v>289</v>
      </c>
      <c r="K309" t="s">
        <v>290</v>
      </c>
      <c r="L309">
        <v>471</v>
      </c>
      <c r="M309">
        <v>80</v>
      </c>
      <c r="N309" s="66">
        <v>0.2046</v>
      </c>
      <c r="O309">
        <v>391</v>
      </c>
      <c r="P309" s="66">
        <v>0.2046</v>
      </c>
      <c r="Q309">
        <v>471</v>
      </c>
      <c r="R309">
        <v>471</v>
      </c>
      <c r="S309">
        <v>471</v>
      </c>
      <c r="T309" t="s">
        <v>230</v>
      </c>
      <c r="U309" s="66">
        <v>0</v>
      </c>
      <c r="V309" s="66">
        <v>0</v>
      </c>
      <c r="W309" s="66">
        <v>0</v>
      </c>
      <c r="X309" s="1">
        <v>9500</v>
      </c>
      <c r="Y309" s="1">
        <v>4475</v>
      </c>
      <c r="Z309" s="1">
        <v>10178</v>
      </c>
      <c r="AA309" t="s">
        <v>315</v>
      </c>
      <c r="AB309" t="s">
        <v>316</v>
      </c>
      <c r="AC309">
        <v>27.38</v>
      </c>
      <c r="AD309">
        <v>1.79</v>
      </c>
      <c r="AE309">
        <v>1.91</v>
      </c>
      <c r="AF309" t="s">
        <v>230</v>
      </c>
      <c r="AG309">
        <v>0</v>
      </c>
      <c r="AH309" t="s">
        <v>230</v>
      </c>
      <c r="AI309">
        <v>0</v>
      </c>
      <c r="AJ309">
        <v>471</v>
      </c>
      <c r="AK309" s="1">
        <v>202200</v>
      </c>
      <c r="AL309" s="2">
        <v>0.64583333333333337</v>
      </c>
      <c r="AM309" s="3">
        <v>46154</v>
      </c>
      <c r="AN309" t="s">
        <v>298</v>
      </c>
      <c r="AO309" t="s">
        <v>313</v>
      </c>
      <c r="AQ309" t="str">
        <f t="shared" si="4"/>
        <v/>
      </c>
    </row>
    <row r="310" spans="1:43">
      <c r="A310" s="8">
        <v>46174</v>
      </c>
      <c r="D310" s="1"/>
      <c r="E310" s="6"/>
      <c r="F310" s="69">
        <v>2229</v>
      </c>
      <c r="G310" t="s">
        <v>32</v>
      </c>
      <c r="H310">
        <v>0</v>
      </c>
      <c r="I310" t="s">
        <v>288</v>
      </c>
      <c r="J310" t="s">
        <v>289</v>
      </c>
      <c r="K310" t="s">
        <v>295</v>
      </c>
      <c r="L310" s="36">
        <v>2870.5</v>
      </c>
      <c r="M310">
        <v>-33.5</v>
      </c>
      <c r="N310" s="66">
        <v>-1.15E-2</v>
      </c>
      <c r="O310" s="36">
        <v>2904</v>
      </c>
      <c r="P310" s="66">
        <v>-1.15E-2</v>
      </c>
      <c r="Q310" s="36">
        <v>2893</v>
      </c>
      <c r="R310" s="36">
        <v>2894.5</v>
      </c>
      <c r="S310" s="36">
        <v>2848</v>
      </c>
      <c r="T310" s="66">
        <v>-7.7000000000000002E-3</v>
      </c>
      <c r="U310" s="66">
        <v>5.0000000000000001E-3</v>
      </c>
      <c r="V310" s="66">
        <v>-8.2000000000000007E-3</v>
      </c>
      <c r="W310" s="66">
        <v>7.9000000000000008E-3</v>
      </c>
      <c r="X310" s="1">
        <v>653400</v>
      </c>
      <c r="Y310" s="1">
        <v>1876471</v>
      </c>
      <c r="Z310" s="1">
        <v>384445</v>
      </c>
      <c r="AA310" t="s">
        <v>317</v>
      </c>
      <c r="AB310" t="s">
        <v>318</v>
      </c>
      <c r="AC310">
        <v>20.05</v>
      </c>
      <c r="AD310">
        <v>1.65</v>
      </c>
      <c r="AE310">
        <v>2.4</v>
      </c>
      <c r="AF310" t="s">
        <v>230</v>
      </c>
      <c r="AG310" s="1">
        <v>14900</v>
      </c>
      <c r="AH310" s="36">
        <v>2878.5</v>
      </c>
      <c r="AI310">
        <v>100</v>
      </c>
      <c r="AJ310" s="36">
        <v>2867.5</v>
      </c>
      <c r="AK310" s="1">
        <v>4300</v>
      </c>
      <c r="AL310" s="2">
        <v>0.64583333333333337</v>
      </c>
      <c r="AM310" s="3">
        <v>46156</v>
      </c>
      <c r="AN310" t="s">
        <v>298</v>
      </c>
      <c r="AO310" t="s">
        <v>319</v>
      </c>
      <c r="AQ310" t="str">
        <f t="shared" si="4"/>
        <v/>
      </c>
    </row>
    <row r="311" spans="1:43">
      <c r="A311" s="8">
        <v>46174</v>
      </c>
      <c r="D311" s="1"/>
      <c r="E311" s="6"/>
      <c r="F311" s="69">
        <v>2768</v>
      </c>
      <c r="G311" t="s">
        <v>33</v>
      </c>
      <c r="H311">
        <v>0</v>
      </c>
      <c r="I311" t="s">
        <v>288</v>
      </c>
      <c r="J311" t="s">
        <v>289</v>
      </c>
      <c r="K311" t="s">
        <v>295</v>
      </c>
      <c r="L311" s="36">
        <v>5143</v>
      </c>
      <c r="M311">
        <v>-248</v>
      </c>
      <c r="N311" s="66">
        <v>-4.5999999999999999E-2</v>
      </c>
      <c r="O311" s="36">
        <v>5391</v>
      </c>
      <c r="P311" s="66">
        <v>-4.5999999999999999E-2</v>
      </c>
      <c r="Q311" s="36">
        <v>5385</v>
      </c>
      <c r="R311" s="36">
        <v>5388</v>
      </c>
      <c r="S311" s="36">
        <v>5107</v>
      </c>
      <c r="T311" s="66">
        <v>-4.4900000000000002E-2</v>
      </c>
      <c r="U311" s="66">
        <v>2.8999999999999998E-3</v>
      </c>
      <c r="V311" s="66">
        <v>-4.5400000000000003E-2</v>
      </c>
      <c r="W311" s="66">
        <v>7.0000000000000001E-3</v>
      </c>
      <c r="X311" s="1">
        <v>2071100</v>
      </c>
      <c r="Y311" s="1">
        <v>10738932</v>
      </c>
      <c r="Z311" s="1">
        <v>1080030</v>
      </c>
      <c r="AA311" t="s">
        <v>320</v>
      </c>
      <c r="AB311" t="s">
        <v>321</v>
      </c>
      <c r="AC311">
        <v>8.23</v>
      </c>
      <c r="AD311">
        <v>0.98</v>
      </c>
      <c r="AE311">
        <v>3.5</v>
      </c>
      <c r="AF311" t="s">
        <v>230</v>
      </c>
      <c r="AG311" s="1">
        <v>110400</v>
      </c>
      <c r="AH311" s="36">
        <v>5148</v>
      </c>
      <c r="AI311">
        <v>300</v>
      </c>
      <c r="AJ311" s="36">
        <v>5143</v>
      </c>
      <c r="AK311" s="1">
        <v>3300</v>
      </c>
      <c r="AL311" s="2">
        <v>0.64583333333333337</v>
      </c>
      <c r="AM311" s="3">
        <v>46143</v>
      </c>
      <c r="AN311" t="s">
        <v>298</v>
      </c>
      <c r="AO311" t="s">
        <v>322</v>
      </c>
      <c r="AQ311" t="str">
        <f t="shared" si="4"/>
        <v/>
      </c>
    </row>
    <row r="312" spans="1:43">
      <c r="A312" s="8">
        <v>46174</v>
      </c>
      <c r="D312" s="1"/>
      <c r="E312" s="6"/>
      <c r="F312" s="69">
        <v>2769</v>
      </c>
      <c r="G312" t="s">
        <v>34</v>
      </c>
      <c r="H312">
        <v>0</v>
      </c>
      <c r="I312" t="s">
        <v>314</v>
      </c>
      <c r="J312" t="s">
        <v>323</v>
      </c>
      <c r="K312" t="s">
        <v>295</v>
      </c>
      <c r="L312">
        <v>815</v>
      </c>
      <c r="M312">
        <v>-9</v>
      </c>
      <c r="N312" s="66">
        <v>-1.09E-2</v>
      </c>
      <c r="O312">
        <v>824</v>
      </c>
      <c r="P312" s="66">
        <v>-1.09E-2</v>
      </c>
      <c r="Q312">
        <v>823</v>
      </c>
      <c r="R312">
        <v>823</v>
      </c>
      <c r="S312">
        <v>815</v>
      </c>
      <c r="T312" s="66">
        <v>-9.7000000000000003E-3</v>
      </c>
      <c r="U312" s="66">
        <v>-8.5000000000000006E-3</v>
      </c>
      <c r="V312" s="66">
        <v>-9.7000000000000003E-3</v>
      </c>
      <c r="W312" s="66">
        <v>0</v>
      </c>
      <c r="X312" s="1">
        <v>9000</v>
      </c>
      <c r="Y312" s="1">
        <v>7386</v>
      </c>
      <c r="Z312" s="1">
        <v>6407</v>
      </c>
      <c r="AA312" t="s">
        <v>324</v>
      </c>
      <c r="AB312" t="s">
        <v>325</v>
      </c>
      <c r="AC312">
        <v>9.67</v>
      </c>
      <c r="AD312">
        <v>21.66</v>
      </c>
      <c r="AE312">
        <v>0</v>
      </c>
      <c r="AF312">
        <v>0.1</v>
      </c>
      <c r="AG312">
        <v>0</v>
      </c>
      <c r="AH312">
        <v>820</v>
      </c>
      <c r="AI312">
        <v>100</v>
      </c>
      <c r="AJ312">
        <v>815</v>
      </c>
      <c r="AK312">
        <v>300</v>
      </c>
      <c r="AL312" s="2">
        <v>0.64583333333333337</v>
      </c>
      <c r="AN312" t="s">
        <v>326</v>
      </c>
      <c r="AO312" t="s">
        <v>327</v>
      </c>
      <c r="AQ312" t="str">
        <f t="shared" si="4"/>
        <v/>
      </c>
    </row>
    <row r="313" spans="1:43">
      <c r="A313" s="8">
        <v>46174</v>
      </c>
      <c r="D313" s="1"/>
      <c r="E313" s="6"/>
      <c r="F313" s="69">
        <v>2914</v>
      </c>
      <c r="G313" t="s">
        <v>35</v>
      </c>
      <c r="H313">
        <v>0</v>
      </c>
      <c r="I313" t="s">
        <v>288</v>
      </c>
      <c r="J313" t="s">
        <v>289</v>
      </c>
      <c r="K313" t="s">
        <v>295</v>
      </c>
      <c r="L313" s="36">
        <v>6068</v>
      </c>
      <c r="M313">
        <v>-99</v>
      </c>
      <c r="N313" s="66">
        <v>-1.61E-2</v>
      </c>
      <c r="O313" s="36">
        <v>6167</v>
      </c>
      <c r="P313" s="66">
        <v>-1.6E-2</v>
      </c>
      <c r="Q313" s="36">
        <v>6123</v>
      </c>
      <c r="R313" s="36">
        <v>6128</v>
      </c>
      <c r="S313" s="36">
        <v>6068</v>
      </c>
      <c r="T313" s="66">
        <v>-8.8999999999999999E-3</v>
      </c>
      <c r="U313" s="66">
        <v>-3.3999999999999998E-3</v>
      </c>
      <c r="V313" s="66">
        <v>-9.7000000000000003E-3</v>
      </c>
      <c r="W313" s="66">
        <v>0</v>
      </c>
      <c r="X313" s="1">
        <v>4385200</v>
      </c>
      <c r="Y313" s="1">
        <v>26683697</v>
      </c>
      <c r="Z313" s="1">
        <v>12136000</v>
      </c>
      <c r="AA313" t="s">
        <v>328</v>
      </c>
      <c r="AB313" t="s">
        <v>329</v>
      </c>
      <c r="AC313">
        <v>18.89</v>
      </c>
      <c r="AD313">
        <v>2.63</v>
      </c>
      <c r="AE313">
        <v>3.99</v>
      </c>
      <c r="AF313" t="s">
        <v>230</v>
      </c>
      <c r="AG313" s="1">
        <v>411200</v>
      </c>
      <c r="AH313" s="36">
        <v>6070</v>
      </c>
      <c r="AI313" s="1">
        <v>3900</v>
      </c>
      <c r="AJ313" s="36">
        <v>6068</v>
      </c>
      <c r="AK313" s="1">
        <v>13700</v>
      </c>
      <c r="AL313" s="2">
        <v>0.64583333333333337</v>
      </c>
      <c r="AM313" s="3">
        <v>46150</v>
      </c>
      <c r="AN313" t="s">
        <v>293</v>
      </c>
      <c r="AO313" t="s">
        <v>319</v>
      </c>
      <c r="AQ313" t="str">
        <f t="shared" si="4"/>
        <v/>
      </c>
    </row>
    <row r="314" spans="1:43">
      <c r="A314" s="8">
        <v>46174</v>
      </c>
      <c r="D314" s="1"/>
      <c r="E314" s="6"/>
      <c r="F314" s="69">
        <v>3003</v>
      </c>
      <c r="G314" t="s">
        <v>36</v>
      </c>
      <c r="H314">
        <v>0</v>
      </c>
      <c r="I314" t="s">
        <v>288</v>
      </c>
      <c r="J314" t="s">
        <v>289</v>
      </c>
      <c r="K314" t="s">
        <v>295</v>
      </c>
      <c r="L314" s="36">
        <v>1651</v>
      </c>
      <c r="M314">
        <v>-48</v>
      </c>
      <c r="N314" s="66">
        <v>-2.8299999999999999E-2</v>
      </c>
      <c r="O314" s="36">
        <v>1699</v>
      </c>
      <c r="P314" s="66">
        <v>-2.8199999999999999E-2</v>
      </c>
      <c r="Q314" s="36">
        <v>1691</v>
      </c>
      <c r="R314" s="36">
        <v>1691</v>
      </c>
      <c r="S314" s="36">
        <v>1649</v>
      </c>
      <c r="T314" s="66">
        <v>-2.3599999999999999E-2</v>
      </c>
      <c r="U314" s="66">
        <v>-8.9999999999999998E-4</v>
      </c>
      <c r="V314" s="66">
        <v>-2.3599999999999999E-2</v>
      </c>
      <c r="W314" s="66">
        <v>1.1999999999999999E-3</v>
      </c>
      <c r="X314" s="1">
        <v>3062300</v>
      </c>
      <c r="Y314" s="1">
        <v>5078756</v>
      </c>
      <c r="Z314" s="1">
        <v>1267815</v>
      </c>
      <c r="AA314" t="s">
        <v>330</v>
      </c>
      <c r="AB314" t="s">
        <v>331</v>
      </c>
      <c r="AC314">
        <v>10.35</v>
      </c>
      <c r="AD314">
        <v>1.37</v>
      </c>
      <c r="AE314">
        <v>4.0599999999999996</v>
      </c>
      <c r="AF314" t="s">
        <v>230</v>
      </c>
      <c r="AG314" s="1">
        <v>99000</v>
      </c>
      <c r="AH314" s="36">
        <v>1652</v>
      </c>
      <c r="AI314" s="1">
        <v>2100</v>
      </c>
      <c r="AJ314" s="36">
        <v>1650.5</v>
      </c>
      <c r="AK314" s="1">
        <v>1600</v>
      </c>
      <c r="AL314" s="2">
        <v>0.64583333333333337</v>
      </c>
      <c r="AN314" t="s">
        <v>293</v>
      </c>
      <c r="AO314" t="s">
        <v>332</v>
      </c>
      <c r="AQ314" t="str">
        <f t="shared" si="4"/>
        <v/>
      </c>
    </row>
    <row r="315" spans="1:43">
      <c r="A315" s="8">
        <v>46174</v>
      </c>
      <c r="D315" s="1"/>
      <c r="E315" s="6"/>
      <c r="F315" s="69">
        <v>3407</v>
      </c>
      <c r="G315" t="s">
        <v>37</v>
      </c>
      <c r="H315">
        <v>0</v>
      </c>
      <c r="I315" t="s">
        <v>288</v>
      </c>
      <c r="J315" t="s">
        <v>289</v>
      </c>
      <c r="K315" t="s">
        <v>290</v>
      </c>
      <c r="L315" s="36">
        <v>1768</v>
      </c>
      <c r="M315">
        <v>-19</v>
      </c>
      <c r="N315" s="66">
        <v>-1.06E-2</v>
      </c>
      <c r="O315" s="36">
        <v>1787</v>
      </c>
      <c r="P315" s="66">
        <v>-1.06E-2</v>
      </c>
      <c r="Q315" s="36">
        <v>1777.5</v>
      </c>
      <c r="R315" s="36">
        <v>1785</v>
      </c>
      <c r="S315" s="36">
        <v>1740.5</v>
      </c>
      <c r="T315" s="66">
        <v>-5.3E-3</v>
      </c>
      <c r="U315" s="66">
        <v>1.1000000000000001E-3</v>
      </c>
      <c r="V315" s="66">
        <v>-9.4999999999999998E-3</v>
      </c>
      <c r="W315" s="66">
        <v>1.5800000000000002E-2</v>
      </c>
      <c r="X315" s="1">
        <v>4386200</v>
      </c>
      <c r="Y315" s="1">
        <v>7744889</v>
      </c>
      <c r="Z315" s="1">
        <v>2414649</v>
      </c>
      <c r="AA315" t="s">
        <v>333</v>
      </c>
      <c r="AB315" t="s">
        <v>334</v>
      </c>
      <c r="AC315">
        <v>14.98</v>
      </c>
      <c r="AD315">
        <v>1.1399999999999999</v>
      </c>
      <c r="AE315">
        <v>2.4900000000000002</v>
      </c>
      <c r="AF315" t="s">
        <v>230</v>
      </c>
      <c r="AG315" s="1">
        <v>132000</v>
      </c>
      <c r="AH315" s="36">
        <v>1771.5</v>
      </c>
      <c r="AI315" s="1">
        <v>18700</v>
      </c>
      <c r="AJ315" s="36">
        <v>1767.5</v>
      </c>
      <c r="AK315" s="1">
        <v>1000</v>
      </c>
      <c r="AL315" s="2">
        <v>0.64583333333333337</v>
      </c>
      <c r="AM315" s="3">
        <v>46154</v>
      </c>
      <c r="AN315" t="s">
        <v>298</v>
      </c>
      <c r="AO315" t="s">
        <v>335</v>
      </c>
      <c r="AQ315" t="str">
        <f t="shared" si="4"/>
        <v/>
      </c>
    </row>
    <row r="316" spans="1:43">
      <c r="A316" s="8">
        <v>46174</v>
      </c>
      <c r="D316" s="1"/>
      <c r="E316" s="6"/>
      <c r="F316" s="69">
        <v>4008</v>
      </c>
      <c r="G316" t="s">
        <v>38</v>
      </c>
      <c r="H316">
        <v>0</v>
      </c>
      <c r="I316" t="s">
        <v>288</v>
      </c>
      <c r="J316" t="s">
        <v>289</v>
      </c>
      <c r="K316" t="s">
        <v>295</v>
      </c>
      <c r="L316" s="36">
        <v>1272</v>
      </c>
      <c r="M316">
        <v>-60</v>
      </c>
      <c r="N316" s="66">
        <v>-4.4999999999999998E-2</v>
      </c>
      <c r="O316" s="36">
        <v>1332</v>
      </c>
      <c r="P316" s="66">
        <v>-4.4999999999999998E-2</v>
      </c>
      <c r="Q316" s="36">
        <v>1319</v>
      </c>
      <c r="R316" s="36">
        <v>1334</v>
      </c>
      <c r="S316" s="36">
        <v>1267</v>
      </c>
      <c r="T316" s="66">
        <v>-3.56E-2</v>
      </c>
      <c r="U316" s="66">
        <v>-2.3E-3</v>
      </c>
      <c r="V316" s="66">
        <v>-4.6399999999999997E-2</v>
      </c>
      <c r="W316" s="66">
        <v>3.8999999999999998E-3</v>
      </c>
      <c r="X316" s="1">
        <v>263200</v>
      </c>
      <c r="Y316" s="1">
        <v>337225</v>
      </c>
      <c r="Z316" s="1">
        <v>82277</v>
      </c>
      <c r="AA316" t="s">
        <v>541</v>
      </c>
      <c r="AB316" t="s">
        <v>337</v>
      </c>
      <c r="AC316">
        <v>10.4</v>
      </c>
      <c r="AD316">
        <v>0.79</v>
      </c>
      <c r="AE316">
        <v>3.77</v>
      </c>
      <c r="AF316" t="s">
        <v>230</v>
      </c>
      <c r="AG316" s="1">
        <v>45100</v>
      </c>
      <c r="AH316" s="36">
        <v>1278</v>
      </c>
      <c r="AI316">
        <v>100</v>
      </c>
      <c r="AJ316" s="36">
        <v>1272</v>
      </c>
      <c r="AK316">
        <v>200</v>
      </c>
      <c r="AL316" s="2">
        <v>0.64583333333333337</v>
      </c>
      <c r="AM316" s="3">
        <v>46154</v>
      </c>
      <c r="AN316" t="s">
        <v>298</v>
      </c>
      <c r="AO316" t="s">
        <v>335</v>
      </c>
      <c r="AQ316" t="str">
        <f t="shared" si="4"/>
        <v/>
      </c>
    </row>
    <row r="317" spans="1:43">
      <c r="A317" s="8">
        <v>46174</v>
      </c>
      <c r="D317" s="1"/>
      <c r="E317" s="6"/>
      <c r="F317" s="69">
        <v>4026</v>
      </c>
      <c r="G317" t="s">
        <v>39</v>
      </c>
      <c r="H317">
        <v>0</v>
      </c>
      <c r="I317" t="s">
        <v>314</v>
      </c>
      <c r="J317" t="s">
        <v>289</v>
      </c>
      <c r="K317" t="s">
        <v>295</v>
      </c>
      <c r="L317" s="36">
        <v>1925</v>
      </c>
      <c r="M317">
        <v>0</v>
      </c>
      <c r="N317" s="66">
        <v>0</v>
      </c>
      <c r="O317" s="36">
        <v>1925</v>
      </c>
      <c r="P317" s="66">
        <v>0</v>
      </c>
      <c r="Q317" s="36">
        <v>1925</v>
      </c>
      <c r="R317" s="36">
        <v>1940</v>
      </c>
      <c r="S317" s="36">
        <v>1880</v>
      </c>
      <c r="T317" s="66">
        <v>0</v>
      </c>
      <c r="U317" s="66">
        <v>1.4200000000000001E-2</v>
      </c>
      <c r="V317" s="66">
        <v>-7.7000000000000002E-3</v>
      </c>
      <c r="W317" s="66">
        <v>2.3900000000000001E-2</v>
      </c>
      <c r="X317" s="1">
        <v>47900</v>
      </c>
      <c r="Y317" s="1">
        <v>91310</v>
      </c>
      <c r="Z317" s="1">
        <v>17787</v>
      </c>
      <c r="AA317" t="s">
        <v>338</v>
      </c>
      <c r="AB317" t="s">
        <v>339</v>
      </c>
      <c r="AC317">
        <v>10.93</v>
      </c>
      <c r="AD317">
        <v>1.28</v>
      </c>
      <c r="AE317">
        <v>2.5499999999999998</v>
      </c>
      <c r="AF317" t="s">
        <v>230</v>
      </c>
      <c r="AG317">
        <v>0</v>
      </c>
      <c r="AH317" s="36">
        <v>1935</v>
      </c>
      <c r="AI317">
        <v>100</v>
      </c>
      <c r="AJ317" s="36">
        <v>1915</v>
      </c>
      <c r="AK317">
        <v>200</v>
      </c>
      <c r="AL317" s="2">
        <v>0.64583333333333337</v>
      </c>
      <c r="AM317" s="3">
        <v>46183</v>
      </c>
      <c r="AN317" t="s">
        <v>340</v>
      </c>
      <c r="AO317" t="s">
        <v>341</v>
      </c>
      <c r="AQ317" t="str">
        <f t="shared" si="4"/>
        <v/>
      </c>
    </row>
    <row r="318" spans="1:43">
      <c r="A318" s="8">
        <v>46174</v>
      </c>
      <c r="D318" s="1"/>
      <c r="E318" s="6"/>
      <c r="F318" s="69">
        <v>4062</v>
      </c>
      <c r="G318" t="s">
        <v>40</v>
      </c>
      <c r="H318">
        <v>0</v>
      </c>
      <c r="I318" t="s">
        <v>288</v>
      </c>
      <c r="J318" t="s">
        <v>289</v>
      </c>
      <c r="K318" t="s">
        <v>295</v>
      </c>
      <c r="L318" s="36">
        <v>21795</v>
      </c>
      <c r="M318" s="36">
        <v>-1205</v>
      </c>
      <c r="N318" s="66">
        <v>-5.2400000000000002E-2</v>
      </c>
      <c r="O318" s="36">
        <v>23000</v>
      </c>
      <c r="P318" s="66">
        <v>-5.2299999999999999E-2</v>
      </c>
      <c r="Q318" s="36">
        <v>22925</v>
      </c>
      <c r="R318" s="36">
        <v>23145</v>
      </c>
      <c r="S318" s="36">
        <v>21550</v>
      </c>
      <c r="T318" s="66">
        <v>-4.9200000000000001E-2</v>
      </c>
      <c r="U318" s="66">
        <v>-3.2399999999999998E-2</v>
      </c>
      <c r="V318" s="66">
        <v>-5.8299999999999998E-2</v>
      </c>
      <c r="W318" s="66">
        <v>1.1299999999999999E-2</v>
      </c>
      <c r="X318" s="1">
        <v>10076600</v>
      </c>
      <c r="Y318" s="1">
        <v>224400948</v>
      </c>
      <c r="Z318" s="1">
        <v>6140111</v>
      </c>
      <c r="AA318" t="s">
        <v>542</v>
      </c>
      <c r="AB318" t="s">
        <v>343</v>
      </c>
      <c r="AC318">
        <v>104.93</v>
      </c>
      <c r="AD318">
        <v>11.06</v>
      </c>
      <c r="AE318">
        <v>0.16</v>
      </c>
      <c r="AF318" t="s">
        <v>230</v>
      </c>
      <c r="AG318" s="1">
        <v>28600</v>
      </c>
      <c r="AH318" s="36">
        <v>21800</v>
      </c>
      <c r="AI318">
        <v>500</v>
      </c>
      <c r="AJ318" s="36">
        <v>21790</v>
      </c>
      <c r="AK318">
        <v>300</v>
      </c>
      <c r="AL318" s="2">
        <v>0.64583333333333337</v>
      </c>
      <c r="AM318" s="3">
        <v>46153</v>
      </c>
      <c r="AN318" t="s">
        <v>298</v>
      </c>
      <c r="AO318" t="s">
        <v>344</v>
      </c>
      <c r="AQ318" t="str">
        <f t="shared" si="4"/>
        <v/>
      </c>
    </row>
    <row r="319" spans="1:43">
      <c r="A319" s="8">
        <v>46174</v>
      </c>
      <c r="D319" s="1"/>
      <c r="E319" s="6"/>
      <c r="F319" s="69">
        <v>4063</v>
      </c>
      <c r="G319" t="s">
        <v>41</v>
      </c>
      <c r="H319">
        <v>0</v>
      </c>
      <c r="I319" t="s">
        <v>288</v>
      </c>
      <c r="J319" t="s">
        <v>289</v>
      </c>
      <c r="K319" t="s">
        <v>290</v>
      </c>
      <c r="L319" s="36">
        <v>7793</v>
      </c>
      <c r="M319">
        <v>35</v>
      </c>
      <c r="N319" s="66">
        <v>4.4999999999999997E-3</v>
      </c>
      <c r="O319" s="36">
        <v>7758</v>
      </c>
      <c r="P319" s="66">
        <v>4.4999999999999997E-3</v>
      </c>
      <c r="Q319" s="36">
        <v>7700</v>
      </c>
      <c r="R319" s="36">
        <v>7930</v>
      </c>
      <c r="S319" s="36">
        <v>7660</v>
      </c>
      <c r="T319" s="66">
        <v>1.2E-2</v>
      </c>
      <c r="U319" s="66">
        <v>2.9999999999999997E-4</v>
      </c>
      <c r="V319" s="66">
        <v>-1.72E-2</v>
      </c>
      <c r="W319" s="66">
        <v>1.7299999999999999E-2</v>
      </c>
      <c r="X319" s="1">
        <v>10529700</v>
      </c>
      <c r="Y319" s="1">
        <v>81937583</v>
      </c>
      <c r="Z319" s="1">
        <v>15469072</v>
      </c>
      <c r="AA319" t="s">
        <v>543</v>
      </c>
      <c r="AB319" t="s">
        <v>346</v>
      </c>
      <c r="AC319">
        <v>28.93</v>
      </c>
      <c r="AD319">
        <v>3.24</v>
      </c>
      <c r="AE319">
        <v>1.36</v>
      </c>
      <c r="AF319" t="s">
        <v>230</v>
      </c>
      <c r="AG319" s="1">
        <v>119100</v>
      </c>
      <c r="AH319" s="36">
        <v>7793</v>
      </c>
      <c r="AI319" s="1">
        <v>2300</v>
      </c>
      <c r="AJ319" s="36">
        <v>7790</v>
      </c>
      <c r="AK319">
        <v>100</v>
      </c>
      <c r="AL319" s="2">
        <v>0.64583333333333337</v>
      </c>
      <c r="AN319" t="s">
        <v>298</v>
      </c>
      <c r="AO319" t="s">
        <v>335</v>
      </c>
      <c r="AQ319" t="str">
        <f t="shared" si="4"/>
        <v/>
      </c>
    </row>
    <row r="320" spans="1:43">
      <c r="A320" s="8">
        <v>46174</v>
      </c>
      <c r="D320" s="1"/>
      <c r="E320" s="6"/>
      <c r="F320" s="69">
        <v>4068</v>
      </c>
      <c r="G320" t="s">
        <v>42</v>
      </c>
      <c r="H320">
        <v>0</v>
      </c>
      <c r="I320" t="s">
        <v>347</v>
      </c>
      <c r="J320" t="s">
        <v>323</v>
      </c>
      <c r="K320" t="s">
        <v>295</v>
      </c>
      <c r="L320" s="36">
        <v>1750</v>
      </c>
      <c r="M320">
        <v>-12</v>
      </c>
      <c r="N320" s="66">
        <v>-6.7999999999999996E-3</v>
      </c>
      <c r="O320" s="36">
        <v>1762</v>
      </c>
      <c r="P320" s="66">
        <v>-6.7999999999999996E-3</v>
      </c>
      <c r="Q320" s="36">
        <v>1764</v>
      </c>
      <c r="R320" s="36">
        <v>1799</v>
      </c>
      <c r="S320" s="36">
        <v>1750</v>
      </c>
      <c r="T320" s="66">
        <v>-7.9000000000000008E-3</v>
      </c>
      <c r="U320" s="66">
        <v>-1.0699999999999999E-2</v>
      </c>
      <c r="V320" s="66">
        <v>-2.7199999999999998E-2</v>
      </c>
      <c r="W320" s="66">
        <v>0</v>
      </c>
      <c r="X320" s="1">
        <v>1900</v>
      </c>
      <c r="Y320" s="1">
        <v>3360</v>
      </c>
      <c r="Z320" s="1">
        <v>3306</v>
      </c>
      <c r="AA320" t="s">
        <v>348</v>
      </c>
      <c r="AB320" t="s">
        <v>349</v>
      </c>
      <c r="AC320">
        <v>22.99</v>
      </c>
      <c r="AD320">
        <v>1.54</v>
      </c>
      <c r="AE320">
        <v>0</v>
      </c>
      <c r="AF320">
        <v>1.6</v>
      </c>
      <c r="AG320">
        <v>0</v>
      </c>
      <c r="AH320" s="36">
        <v>1798</v>
      </c>
      <c r="AI320">
        <v>100</v>
      </c>
      <c r="AJ320" s="36">
        <v>1750</v>
      </c>
      <c r="AK320">
        <v>300</v>
      </c>
      <c r="AL320" s="2">
        <v>0.64583333333333337</v>
      </c>
      <c r="AM320" s="3">
        <v>46156</v>
      </c>
      <c r="AN320" t="s">
        <v>350</v>
      </c>
      <c r="AO320" t="s">
        <v>351</v>
      </c>
      <c r="AQ320" t="str">
        <f t="shared" si="4"/>
        <v/>
      </c>
    </row>
    <row r="321" spans="1:43">
      <c r="A321" s="8">
        <v>46174</v>
      </c>
      <c r="D321" s="1"/>
      <c r="E321" s="6"/>
      <c r="F321" s="69">
        <v>4100</v>
      </c>
      <c r="G321" t="s">
        <v>43</v>
      </c>
      <c r="H321">
        <v>0</v>
      </c>
      <c r="I321" t="s">
        <v>314</v>
      </c>
      <c r="J321" t="s">
        <v>289</v>
      </c>
      <c r="K321" t="s">
        <v>295</v>
      </c>
      <c r="L321" s="36">
        <v>1943</v>
      </c>
      <c r="M321">
        <v>-77</v>
      </c>
      <c r="N321" s="66">
        <v>-3.8100000000000002E-2</v>
      </c>
      <c r="O321" s="36">
        <v>2020</v>
      </c>
      <c r="P321" s="66">
        <v>-3.8100000000000002E-2</v>
      </c>
      <c r="Q321" s="36">
        <v>2037</v>
      </c>
      <c r="R321" s="36">
        <v>2194</v>
      </c>
      <c r="S321" s="36">
        <v>1880</v>
      </c>
      <c r="T321" s="66">
        <v>-4.6100000000000002E-2</v>
      </c>
      <c r="U321" s="66">
        <v>-9.2399999999999996E-2</v>
      </c>
      <c r="V321" s="66">
        <v>-0.1144</v>
      </c>
      <c r="W321" s="66">
        <v>3.3500000000000002E-2</v>
      </c>
      <c r="X321" s="1">
        <v>702600</v>
      </c>
      <c r="Y321" s="1">
        <v>1429398</v>
      </c>
      <c r="Z321" s="1">
        <v>11850</v>
      </c>
      <c r="AA321" t="s">
        <v>544</v>
      </c>
      <c r="AB321" t="s">
        <v>353</v>
      </c>
      <c r="AC321">
        <v>22.48</v>
      </c>
      <c r="AD321">
        <v>1.24</v>
      </c>
      <c r="AE321">
        <v>0</v>
      </c>
      <c r="AF321" t="s">
        <v>230</v>
      </c>
      <c r="AG321" s="1">
        <v>2100</v>
      </c>
      <c r="AH321" s="36">
        <v>1958</v>
      </c>
      <c r="AI321">
        <v>100</v>
      </c>
      <c r="AJ321" s="36">
        <v>1941</v>
      </c>
      <c r="AK321">
        <v>100</v>
      </c>
      <c r="AL321" s="2">
        <v>0.64583333333333337</v>
      </c>
      <c r="AM321" s="3">
        <v>46157</v>
      </c>
      <c r="AN321" t="s">
        <v>298</v>
      </c>
      <c r="AO321" t="s">
        <v>335</v>
      </c>
      <c r="AQ321" t="str">
        <f t="shared" si="4"/>
        <v/>
      </c>
    </row>
    <row r="322" spans="1:43">
      <c r="A322" s="8">
        <v>46174</v>
      </c>
      <c r="D322" s="1"/>
      <c r="E322" s="6"/>
      <c r="F322" s="69">
        <v>4182</v>
      </c>
      <c r="G322" t="s">
        <v>44</v>
      </c>
      <c r="H322">
        <v>0</v>
      </c>
      <c r="I322" t="s">
        <v>288</v>
      </c>
      <c r="J322" t="s">
        <v>289</v>
      </c>
      <c r="K322" t="s">
        <v>295</v>
      </c>
      <c r="L322" s="36">
        <v>5468</v>
      </c>
      <c r="M322">
        <v>-77</v>
      </c>
      <c r="N322" s="66">
        <v>-1.3899999999999999E-2</v>
      </c>
      <c r="O322" s="36">
        <v>5545</v>
      </c>
      <c r="P322" s="66">
        <v>-1.38E-2</v>
      </c>
      <c r="Q322" s="36">
        <v>5400</v>
      </c>
      <c r="R322" s="36">
        <v>5599</v>
      </c>
      <c r="S322" s="36">
        <v>5366</v>
      </c>
      <c r="T322" s="66">
        <v>1.2500000000000001E-2</v>
      </c>
      <c r="U322" s="66">
        <v>-8.8000000000000005E-3</v>
      </c>
      <c r="V322" s="66">
        <v>-2.3300000000000001E-2</v>
      </c>
      <c r="W322" s="66">
        <v>1.9E-2</v>
      </c>
      <c r="X322" s="1">
        <v>1235600</v>
      </c>
      <c r="Y322" s="1">
        <v>6767205</v>
      </c>
      <c r="Z322" s="1">
        <v>1157502</v>
      </c>
      <c r="AA322" t="s">
        <v>545</v>
      </c>
      <c r="AB322" t="s">
        <v>355</v>
      </c>
      <c r="AC322">
        <v>23.17</v>
      </c>
      <c r="AD322">
        <v>1.64</v>
      </c>
      <c r="AE322">
        <v>2.0099999999999998</v>
      </c>
      <c r="AF322" t="s">
        <v>230</v>
      </c>
      <c r="AG322" s="1">
        <v>19200</v>
      </c>
      <c r="AH322" s="36">
        <v>5494</v>
      </c>
      <c r="AI322" s="1">
        <v>4700</v>
      </c>
      <c r="AJ322" s="36">
        <v>5461</v>
      </c>
      <c r="AK322" s="1">
        <v>3000</v>
      </c>
      <c r="AL322" s="2">
        <v>0.64583333333333337</v>
      </c>
      <c r="AM322" s="3">
        <v>46155</v>
      </c>
      <c r="AN322" t="s">
        <v>298</v>
      </c>
      <c r="AO322" t="s">
        <v>335</v>
      </c>
      <c r="AQ322" t="str">
        <f t="shared" si="4"/>
        <v/>
      </c>
    </row>
    <row r="323" spans="1:43">
      <c r="A323" s="8">
        <v>46174</v>
      </c>
      <c r="D323" s="1"/>
      <c r="E323" s="6"/>
      <c r="F323" s="69">
        <v>4188</v>
      </c>
      <c r="G323" t="s">
        <v>45</v>
      </c>
      <c r="H323">
        <v>0</v>
      </c>
      <c r="I323" t="s">
        <v>288</v>
      </c>
      <c r="J323" t="s">
        <v>289</v>
      </c>
      <c r="K323" t="s">
        <v>295</v>
      </c>
      <c r="L323" s="36">
        <v>1091.5</v>
      </c>
      <c r="M323">
        <v>-55.5</v>
      </c>
      <c r="N323" s="66">
        <v>-4.8399999999999999E-2</v>
      </c>
      <c r="O323" s="36">
        <v>1147</v>
      </c>
      <c r="P323" s="66">
        <v>-4.8300000000000003E-2</v>
      </c>
      <c r="Q323" s="36">
        <v>1132.5</v>
      </c>
      <c r="R323" s="36">
        <v>1133</v>
      </c>
      <c r="S323" s="36">
        <v>1083</v>
      </c>
      <c r="T323" s="66">
        <v>-3.6200000000000003E-2</v>
      </c>
      <c r="U323" s="66">
        <v>-2.2000000000000001E-3</v>
      </c>
      <c r="V323" s="66">
        <v>-3.6600000000000001E-2</v>
      </c>
      <c r="W323" s="66">
        <v>7.7999999999999996E-3</v>
      </c>
      <c r="X323" s="1">
        <v>5518400</v>
      </c>
      <c r="Y323" s="1">
        <v>6041238</v>
      </c>
      <c r="Z323" s="1">
        <v>1573361</v>
      </c>
      <c r="AA323" t="s">
        <v>356</v>
      </c>
      <c r="AB323" t="s">
        <v>357</v>
      </c>
      <c r="AC323">
        <v>11.67</v>
      </c>
      <c r="AD323">
        <v>0.84</v>
      </c>
      <c r="AE323">
        <v>2.93</v>
      </c>
      <c r="AF323" t="s">
        <v>230</v>
      </c>
      <c r="AG323" s="1">
        <v>339300</v>
      </c>
      <c r="AH323" s="36">
        <v>1092</v>
      </c>
      <c r="AI323">
        <v>200</v>
      </c>
      <c r="AJ323" s="36">
        <v>1091</v>
      </c>
      <c r="AK323" s="1">
        <v>1500</v>
      </c>
      <c r="AL323" s="2">
        <v>0.64583333333333337</v>
      </c>
      <c r="AM323" s="3">
        <v>46155</v>
      </c>
      <c r="AN323" t="s">
        <v>298</v>
      </c>
      <c r="AO323" t="s">
        <v>335</v>
      </c>
      <c r="AQ323" t="str">
        <f t="shared" ref="AQ323:AQ386" si="5">IF(AP323="","",ROUND((L323-AP323)/AP323,4))</f>
        <v/>
      </c>
    </row>
    <row r="324" spans="1:43">
      <c r="A324" s="8">
        <v>46174</v>
      </c>
      <c r="D324" s="1"/>
      <c r="E324" s="6"/>
      <c r="F324" s="69">
        <v>4220</v>
      </c>
      <c r="G324" t="s">
        <v>46</v>
      </c>
      <c r="H324">
        <v>0</v>
      </c>
      <c r="I324" t="s">
        <v>288</v>
      </c>
      <c r="J324" t="s">
        <v>289</v>
      </c>
      <c r="K324" t="s">
        <v>295</v>
      </c>
      <c r="L324" s="36">
        <v>1529</v>
      </c>
      <c r="M324">
        <v>-51</v>
      </c>
      <c r="N324" s="66">
        <v>-3.2300000000000002E-2</v>
      </c>
      <c r="O324" s="36">
        <v>1580</v>
      </c>
      <c r="P324" s="66">
        <v>-3.2199999999999999E-2</v>
      </c>
      <c r="Q324" s="36">
        <v>1550</v>
      </c>
      <c r="R324" s="36">
        <v>1554</v>
      </c>
      <c r="S324" s="36">
        <v>1506</v>
      </c>
      <c r="T324" s="66">
        <v>-1.35E-2</v>
      </c>
      <c r="U324" s="66">
        <v>1.3899999999999999E-2</v>
      </c>
      <c r="V324" s="66">
        <v>-1.6E-2</v>
      </c>
      <c r="W324" s="66">
        <v>1.52E-2</v>
      </c>
      <c r="X324" s="1">
        <v>185400</v>
      </c>
      <c r="Y324" s="1">
        <v>283436</v>
      </c>
      <c r="Z324" s="1">
        <v>78399</v>
      </c>
      <c r="AA324" t="s">
        <v>358</v>
      </c>
      <c r="AB324" t="s">
        <v>359</v>
      </c>
      <c r="AC324">
        <v>10.69</v>
      </c>
      <c r="AD324">
        <v>1.07</v>
      </c>
      <c r="AE324">
        <v>3.53</v>
      </c>
      <c r="AF324" t="s">
        <v>230</v>
      </c>
      <c r="AG324" s="1">
        <v>14100</v>
      </c>
      <c r="AH324" s="36">
        <v>1540</v>
      </c>
      <c r="AI324">
        <v>100</v>
      </c>
      <c r="AJ324" s="36">
        <v>1528</v>
      </c>
      <c r="AK324">
        <v>100</v>
      </c>
      <c r="AL324" s="2">
        <v>0.64583333333333337</v>
      </c>
      <c r="AM324" s="3">
        <v>46142</v>
      </c>
      <c r="AN324" t="s">
        <v>298</v>
      </c>
      <c r="AO324" t="s">
        <v>335</v>
      </c>
      <c r="AQ324" t="str">
        <f t="shared" si="5"/>
        <v/>
      </c>
    </row>
    <row r="325" spans="1:43">
      <c r="A325" s="8">
        <v>46174</v>
      </c>
      <c r="D325" s="1"/>
      <c r="E325" s="6"/>
      <c r="F325" s="69">
        <v>4334</v>
      </c>
      <c r="G325" t="s">
        <v>47</v>
      </c>
      <c r="H325">
        <v>0</v>
      </c>
      <c r="I325" t="s">
        <v>314</v>
      </c>
      <c r="J325" t="s">
        <v>323</v>
      </c>
      <c r="K325" t="s">
        <v>290</v>
      </c>
      <c r="L325">
        <v>399</v>
      </c>
      <c r="M325">
        <v>-1</v>
      </c>
      <c r="N325" s="66">
        <v>-2.5000000000000001E-3</v>
      </c>
      <c r="O325">
        <v>400</v>
      </c>
      <c r="P325" s="66">
        <v>-2.5000000000000001E-3</v>
      </c>
      <c r="Q325">
        <v>399</v>
      </c>
      <c r="R325">
        <v>400</v>
      </c>
      <c r="S325">
        <v>395</v>
      </c>
      <c r="T325" s="66">
        <v>0</v>
      </c>
      <c r="U325" s="66">
        <v>2.5000000000000001E-3</v>
      </c>
      <c r="V325" s="66">
        <v>-2.5000000000000001E-3</v>
      </c>
      <c r="W325" s="66">
        <v>1.01E-2</v>
      </c>
      <c r="X325" s="1">
        <v>23700</v>
      </c>
      <c r="Y325" s="1">
        <v>9420</v>
      </c>
      <c r="Z325" s="1">
        <v>4427</v>
      </c>
      <c r="AA325" t="s">
        <v>360</v>
      </c>
      <c r="AB325" t="s">
        <v>361</v>
      </c>
      <c r="AC325">
        <v>11.98</v>
      </c>
      <c r="AD325">
        <v>1.31</v>
      </c>
      <c r="AE325">
        <v>2.5099999999999998</v>
      </c>
      <c r="AF325">
        <v>0.1</v>
      </c>
      <c r="AG325">
        <v>400</v>
      </c>
      <c r="AH325">
        <v>400</v>
      </c>
      <c r="AI325" s="1">
        <v>1100</v>
      </c>
      <c r="AJ325">
        <v>396</v>
      </c>
      <c r="AK325" s="1">
        <v>1000</v>
      </c>
      <c r="AL325" s="2">
        <v>0.64583333333333337</v>
      </c>
      <c r="AM325" s="3">
        <v>46183</v>
      </c>
      <c r="AN325" t="s">
        <v>306</v>
      </c>
      <c r="AO325" t="s">
        <v>351</v>
      </c>
      <c r="AQ325" t="str">
        <f t="shared" si="5"/>
        <v/>
      </c>
    </row>
    <row r="326" spans="1:43">
      <c r="A326" s="8">
        <v>46174</v>
      </c>
      <c r="D326" s="1"/>
      <c r="E326" s="6"/>
      <c r="F326" s="69">
        <v>4523</v>
      </c>
      <c r="G326" t="s">
        <v>48</v>
      </c>
      <c r="H326">
        <v>0</v>
      </c>
      <c r="I326" t="s">
        <v>288</v>
      </c>
      <c r="J326" t="s">
        <v>289</v>
      </c>
      <c r="K326" t="s">
        <v>295</v>
      </c>
      <c r="L326" s="36">
        <v>3808</v>
      </c>
      <c r="M326">
        <v>-176</v>
      </c>
      <c r="N326" s="66">
        <v>-4.4200000000000003E-2</v>
      </c>
      <c r="O326" s="36">
        <v>3984</v>
      </c>
      <c r="P326" s="66">
        <v>-4.41E-2</v>
      </c>
      <c r="Q326" s="36">
        <v>3958</v>
      </c>
      <c r="R326" s="36">
        <v>3963</v>
      </c>
      <c r="S326" s="36">
        <v>3808</v>
      </c>
      <c r="T326" s="66">
        <v>-3.78E-2</v>
      </c>
      <c r="U326" s="66">
        <v>-1.4200000000000001E-2</v>
      </c>
      <c r="V326" s="66">
        <v>-3.9100000000000003E-2</v>
      </c>
      <c r="W326" s="66">
        <v>0</v>
      </c>
      <c r="X326" s="1">
        <v>2342900</v>
      </c>
      <c r="Y326" s="1">
        <v>9043732</v>
      </c>
      <c r="Z326" s="1">
        <v>1110599</v>
      </c>
      <c r="AA326" t="s">
        <v>362</v>
      </c>
      <c r="AB326" t="s">
        <v>532</v>
      </c>
      <c r="AC326">
        <v>20.56</v>
      </c>
      <c r="AD326">
        <v>1.19</v>
      </c>
      <c r="AE326">
        <v>4.2</v>
      </c>
      <c r="AF326" t="s">
        <v>230</v>
      </c>
      <c r="AG326" s="1">
        <v>103100</v>
      </c>
      <c r="AH326" s="36">
        <v>3825</v>
      </c>
      <c r="AI326">
        <v>100</v>
      </c>
      <c r="AJ326" s="36">
        <v>3808</v>
      </c>
      <c r="AK326" s="1">
        <v>13200</v>
      </c>
      <c r="AL326" s="2">
        <v>0.64583333333333337</v>
      </c>
      <c r="AM326" s="3">
        <v>46157</v>
      </c>
      <c r="AN326" t="s">
        <v>298</v>
      </c>
      <c r="AO326" t="s">
        <v>364</v>
      </c>
      <c r="AQ326" t="str">
        <f t="shared" si="5"/>
        <v/>
      </c>
    </row>
    <row r="327" spans="1:43">
      <c r="A327" s="8">
        <v>46174</v>
      </c>
      <c r="D327" s="1"/>
      <c r="E327" s="6"/>
      <c r="F327" s="69">
        <v>4528</v>
      </c>
      <c r="G327" t="s">
        <v>49</v>
      </c>
      <c r="H327">
        <v>0</v>
      </c>
      <c r="I327" t="s">
        <v>288</v>
      </c>
      <c r="J327" t="s">
        <v>289</v>
      </c>
      <c r="K327" t="s">
        <v>295</v>
      </c>
      <c r="L327" s="36">
        <v>2322</v>
      </c>
      <c r="M327">
        <v>-70.5</v>
      </c>
      <c r="N327" s="66">
        <v>-2.9499999999999998E-2</v>
      </c>
      <c r="O327" s="36">
        <v>2392.5</v>
      </c>
      <c r="P327" s="66">
        <v>-2.9399999999999999E-2</v>
      </c>
      <c r="Q327" s="36">
        <v>2364</v>
      </c>
      <c r="R327" s="36">
        <v>2364</v>
      </c>
      <c r="S327" s="36">
        <v>2296.5</v>
      </c>
      <c r="T327" s="66">
        <v>-1.77E-2</v>
      </c>
      <c r="U327" s="66">
        <v>8.6E-3</v>
      </c>
      <c r="V327" s="66">
        <v>-1.77E-2</v>
      </c>
      <c r="W327" s="66">
        <v>1.11E-2</v>
      </c>
      <c r="X327" s="1">
        <v>1447100</v>
      </c>
      <c r="Y327" s="1">
        <v>3362499</v>
      </c>
      <c r="Z327" s="1">
        <v>1157964</v>
      </c>
      <c r="AA327" t="s">
        <v>365</v>
      </c>
      <c r="AB327" t="s">
        <v>366</v>
      </c>
      <c r="AC327">
        <v>15.36</v>
      </c>
      <c r="AD327">
        <v>1.28</v>
      </c>
      <c r="AE327">
        <v>3.45</v>
      </c>
      <c r="AF327" t="s">
        <v>230</v>
      </c>
      <c r="AG327" s="1">
        <v>91900</v>
      </c>
      <c r="AH327" s="36">
        <v>2327</v>
      </c>
      <c r="AI327">
        <v>300</v>
      </c>
      <c r="AJ327" s="36">
        <v>2322</v>
      </c>
      <c r="AK327" s="1">
        <v>4700</v>
      </c>
      <c r="AL327" s="2">
        <v>0.64583333333333337</v>
      </c>
      <c r="AM327" s="3">
        <v>46150</v>
      </c>
      <c r="AN327" t="s">
        <v>298</v>
      </c>
      <c r="AO327" t="s">
        <v>364</v>
      </c>
      <c r="AQ327" t="str">
        <f t="shared" si="5"/>
        <v/>
      </c>
    </row>
    <row r="328" spans="1:43">
      <c r="A328" s="8">
        <v>46174</v>
      </c>
      <c r="D328" s="1"/>
      <c r="E328" s="6"/>
      <c r="F328" s="69">
        <v>4661</v>
      </c>
      <c r="G328" t="s">
        <v>50</v>
      </c>
      <c r="H328">
        <v>0</v>
      </c>
      <c r="I328" t="s">
        <v>288</v>
      </c>
      <c r="J328" t="s">
        <v>289</v>
      </c>
      <c r="K328" t="s">
        <v>295</v>
      </c>
      <c r="L328" s="36">
        <v>2248</v>
      </c>
      <c r="M328">
        <v>-47.5</v>
      </c>
      <c r="N328" s="66">
        <v>-2.07E-2</v>
      </c>
      <c r="O328" s="36">
        <v>2295.5</v>
      </c>
      <c r="P328" s="66">
        <v>-2.06E-2</v>
      </c>
      <c r="Q328" s="36">
        <v>2295</v>
      </c>
      <c r="R328" s="36">
        <v>2295.5</v>
      </c>
      <c r="S328" s="36">
        <v>2247</v>
      </c>
      <c r="T328" s="66">
        <v>-2.0400000000000001E-2</v>
      </c>
      <c r="U328" s="66">
        <v>-5.7000000000000002E-3</v>
      </c>
      <c r="V328" s="66">
        <v>-2.06E-2</v>
      </c>
      <c r="W328" s="66">
        <v>4.0000000000000002E-4</v>
      </c>
      <c r="X328" s="1">
        <v>5551100</v>
      </c>
      <c r="Y328" s="1">
        <v>12560523</v>
      </c>
      <c r="Z328" s="1">
        <v>4047413</v>
      </c>
      <c r="AA328" t="s">
        <v>367</v>
      </c>
      <c r="AB328" t="s">
        <v>368</v>
      </c>
      <c r="AC328">
        <v>31.48</v>
      </c>
      <c r="AD328">
        <v>3.35</v>
      </c>
      <c r="AE328">
        <v>0.71</v>
      </c>
      <c r="AF328" t="s">
        <v>230</v>
      </c>
      <c r="AG328" s="1">
        <v>458400</v>
      </c>
      <c r="AH328" s="36">
        <v>2250.5</v>
      </c>
      <c r="AI328" s="1">
        <v>2400</v>
      </c>
      <c r="AJ328" s="36">
        <v>2247.5</v>
      </c>
      <c r="AK328" s="1">
        <v>1700</v>
      </c>
      <c r="AL328" s="2">
        <v>0.64583333333333337</v>
      </c>
      <c r="AN328" t="s">
        <v>298</v>
      </c>
      <c r="AO328" t="s">
        <v>313</v>
      </c>
      <c r="AQ328" t="str">
        <f t="shared" si="5"/>
        <v/>
      </c>
    </row>
    <row r="329" spans="1:43">
      <c r="A329" s="8">
        <v>46174</v>
      </c>
      <c r="D329" s="1"/>
      <c r="E329" s="6"/>
      <c r="F329" s="69">
        <v>5020</v>
      </c>
      <c r="G329" t="s">
        <v>51</v>
      </c>
      <c r="H329">
        <v>0</v>
      </c>
      <c r="I329" t="s">
        <v>288</v>
      </c>
      <c r="J329" t="s">
        <v>289</v>
      </c>
      <c r="K329" t="s">
        <v>295</v>
      </c>
      <c r="L329" s="36">
        <v>1265</v>
      </c>
      <c r="M329">
        <v>-40.5</v>
      </c>
      <c r="N329" s="66">
        <v>-3.1E-2</v>
      </c>
      <c r="O329" s="36">
        <v>1305.5</v>
      </c>
      <c r="P329" s="66">
        <v>-3.1E-2</v>
      </c>
      <c r="Q329" s="36">
        <v>1308</v>
      </c>
      <c r="R329" s="36">
        <v>1308</v>
      </c>
      <c r="S329" s="36">
        <v>1249</v>
      </c>
      <c r="T329" s="66">
        <v>-3.2800000000000003E-2</v>
      </c>
      <c r="U329" s="66">
        <v>5.4999999999999997E-3</v>
      </c>
      <c r="V329" s="66">
        <v>-3.2800000000000003E-2</v>
      </c>
      <c r="W329" s="66">
        <v>1.2800000000000001E-2</v>
      </c>
      <c r="X329" s="1">
        <v>9352400</v>
      </c>
      <c r="Y329" s="1">
        <v>11870296</v>
      </c>
      <c r="Z329" s="1">
        <v>3424059</v>
      </c>
      <c r="AA329" t="s">
        <v>369</v>
      </c>
      <c r="AB329" t="s">
        <v>370</v>
      </c>
      <c r="AC329">
        <v>8.19</v>
      </c>
      <c r="AD329">
        <v>1</v>
      </c>
      <c r="AE329">
        <v>2.69</v>
      </c>
      <c r="AF329" t="s">
        <v>230</v>
      </c>
      <c r="AG329" s="1">
        <v>641400</v>
      </c>
      <c r="AH329" s="36">
        <v>1267</v>
      </c>
      <c r="AI329" s="1">
        <v>27800</v>
      </c>
      <c r="AJ329" s="36">
        <v>1265</v>
      </c>
      <c r="AK329" s="1">
        <v>4400</v>
      </c>
      <c r="AL329" s="2">
        <v>0.64583333333333337</v>
      </c>
      <c r="AM329" s="3">
        <v>46156</v>
      </c>
      <c r="AN329" t="s">
        <v>298</v>
      </c>
      <c r="AO329" t="s">
        <v>371</v>
      </c>
      <c r="AQ329" t="str">
        <f t="shared" si="5"/>
        <v/>
      </c>
    </row>
    <row r="330" spans="1:43">
      <c r="A330" s="8">
        <v>46174</v>
      </c>
      <c r="D330" s="1"/>
      <c r="E330" s="6"/>
      <c r="F330" s="69">
        <v>5201</v>
      </c>
      <c r="G330" t="s">
        <v>52</v>
      </c>
      <c r="H330">
        <v>0</v>
      </c>
      <c r="I330" t="s">
        <v>288</v>
      </c>
      <c r="J330" t="s">
        <v>289</v>
      </c>
      <c r="K330" t="s">
        <v>295</v>
      </c>
      <c r="L330" s="36">
        <v>7006</v>
      </c>
      <c r="M330">
        <v>68</v>
      </c>
      <c r="N330" s="66">
        <v>9.7999999999999997E-3</v>
      </c>
      <c r="O330" s="36">
        <v>6938</v>
      </c>
      <c r="P330" s="66">
        <v>9.7999999999999997E-3</v>
      </c>
      <c r="Q330" s="36">
        <v>6858</v>
      </c>
      <c r="R330" s="36">
        <v>7076</v>
      </c>
      <c r="S330" s="36">
        <v>6757</v>
      </c>
      <c r="T330" s="66">
        <v>2.1499999999999998E-2</v>
      </c>
      <c r="U330" s="66">
        <v>6.9999999999999999E-4</v>
      </c>
      <c r="V330" s="66">
        <v>-9.7999999999999997E-3</v>
      </c>
      <c r="W330" s="66">
        <v>3.6799999999999999E-2</v>
      </c>
      <c r="X330" s="1">
        <v>1453700</v>
      </c>
      <c r="Y330" s="1">
        <v>10134063</v>
      </c>
      <c r="Z330" s="1">
        <v>1523347</v>
      </c>
      <c r="AA330" t="s">
        <v>519</v>
      </c>
      <c r="AB330" t="s">
        <v>373</v>
      </c>
      <c r="AC330">
        <v>19.32</v>
      </c>
      <c r="AD330">
        <v>1</v>
      </c>
      <c r="AE330">
        <v>3</v>
      </c>
      <c r="AF330" t="s">
        <v>230</v>
      </c>
      <c r="AG330" s="1">
        <v>86900</v>
      </c>
      <c r="AH330" s="36">
        <v>7008</v>
      </c>
      <c r="AI330">
        <v>100</v>
      </c>
      <c r="AJ330" s="36">
        <v>7005</v>
      </c>
      <c r="AK330">
        <v>100</v>
      </c>
      <c r="AL330" s="2">
        <v>0.64583333333333337</v>
      </c>
      <c r="AM330" s="3">
        <v>46154</v>
      </c>
      <c r="AN330" t="s">
        <v>293</v>
      </c>
      <c r="AO330" t="s">
        <v>341</v>
      </c>
      <c r="AQ330" t="str">
        <f t="shared" si="5"/>
        <v/>
      </c>
    </row>
    <row r="331" spans="1:43">
      <c r="A331" s="8">
        <v>46174</v>
      </c>
      <c r="D331" s="1"/>
      <c r="E331" s="6"/>
      <c r="F331" s="69">
        <v>5302</v>
      </c>
      <c r="G331" t="s">
        <v>53</v>
      </c>
      <c r="H331">
        <v>0</v>
      </c>
      <c r="I331" t="s">
        <v>288</v>
      </c>
      <c r="J331" t="s">
        <v>289</v>
      </c>
      <c r="K331" t="s">
        <v>295</v>
      </c>
      <c r="L331" s="36">
        <v>4625</v>
      </c>
      <c r="M331">
        <v>-115</v>
      </c>
      <c r="N331" s="66">
        <v>-2.4299999999999999E-2</v>
      </c>
      <c r="O331" s="36">
        <v>4740</v>
      </c>
      <c r="P331" s="66">
        <v>-2.4199999999999999E-2</v>
      </c>
      <c r="Q331" s="36">
        <v>4720</v>
      </c>
      <c r="R331" s="36">
        <v>4720</v>
      </c>
      <c r="S331" s="36">
        <v>4615</v>
      </c>
      <c r="T331" s="66">
        <v>-2.01E-2</v>
      </c>
      <c r="U331" s="66">
        <v>-4.3E-3</v>
      </c>
      <c r="V331" s="66">
        <v>-2.01E-2</v>
      </c>
      <c r="W331" s="66">
        <v>2.0999999999999999E-3</v>
      </c>
      <c r="X331" s="1">
        <v>98900</v>
      </c>
      <c r="Y331" s="1">
        <v>460459</v>
      </c>
      <c r="Z331" s="1">
        <v>54725</v>
      </c>
      <c r="AA331" t="s">
        <v>374</v>
      </c>
      <c r="AB331" t="s">
        <v>375</v>
      </c>
      <c r="AC331">
        <v>18.809999999999999</v>
      </c>
      <c r="AD331">
        <v>0.94</v>
      </c>
      <c r="AE331">
        <v>4.32</v>
      </c>
      <c r="AF331" t="s">
        <v>230</v>
      </c>
      <c r="AG331" s="1">
        <v>17100</v>
      </c>
      <c r="AH331" s="36">
        <v>4640</v>
      </c>
      <c r="AI331" s="1">
        <v>1200</v>
      </c>
      <c r="AJ331" s="36">
        <v>4620</v>
      </c>
      <c r="AK331">
        <v>300</v>
      </c>
      <c r="AL331" s="2">
        <v>0.64583333333333337</v>
      </c>
      <c r="AM331" s="3">
        <v>46150</v>
      </c>
      <c r="AN331" t="s">
        <v>293</v>
      </c>
      <c r="AO331" t="s">
        <v>341</v>
      </c>
      <c r="AQ331" t="str">
        <f t="shared" si="5"/>
        <v/>
      </c>
    </row>
    <row r="332" spans="1:43">
      <c r="A332" s="8">
        <v>46174</v>
      </c>
      <c r="D332" s="1"/>
      <c r="E332" s="6"/>
      <c r="F332" s="69">
        <v>5310</v>
      </c>
      <c r="G332" t="s">
        <v>54</v>
      </c>
      <c r="H332">
        <v>0</v>
      </c>
      <c r="I332" t="s">
        <v>288</v>
      </c>
      <c r="J332" t="s">
        <v>289</v>
      </c>
      <c r="K332" t="s">
        <v>295</v>
      </c>
      <c r="L332" s="36">
        <v>7420</v>
      </c>
      <c r="M332">
        <v>-140</v>
      </c>
      <c r="N332" s="66">
        <v>-1.8499999999999999E-2</v>
      </c>
      <c r="O332" s="36">
        <v>7560</v>
      </c>
      <c r="P332" s="66">
        <v>-1.8499999999999999E-2</v>
      </c>
      <c r="Q332" s="36">
        <v>7410</v>
      </c>
      <c r="R332" s="36">
        <v>7580</v>
      </c>
      <c r="S332" s="36">
        <v>7350</v>
      </c>
      <c r="T332" s="66">
        <v>1.2999999999999999E-3</v>
      </c>
      <c r="U332" s="66">
        <v>0</v>
      </c>
      <c r="V332" s="66">
        <v>-2.1100000000000001E-2</v>
      </c>
      <c r="W332" s="66">
        <v>9.4999999999999998E-3</v>
      </c>
      <c r="X332" s="1">
        <v>142500</v>
      </c>
      <c r="Y332" s="1">
        <v>1059760</v>
      </c>
      <c r="Z332" s="1">
        <v>155765</v>
      </c>
      <c r="AA332" t="s">
        <v>376</v>
      </c>
      <c r="AB332" t="s">
        <v>377</v>
      </c>
      <c r="AC332">
        <v>31.12</v>
      </c>
      <c r="AD332">
        <v>1.59</v>
      </c>
      <c r="AE332">
        <v>1.95</v>
      </c>
      <c r="AF332" t="s">
        <v>230</v>
      </c>
      <c r="AG332" s="1">
        <v>1400</v>
      </c>
      <c r="AH332" s="36">
        <v>7500</v>
      </c>
      <c r="AI332" s="1">
        <v>1200</v>
      </c>
      <c r="AJ332" s="36">
        <v>7400</v>
      </c>
      <c r="AK332">
        <v>100</v>
      </c>
      <c r="AL332" s="2">
        <v>0.64583333333333337</v>
      </c>
      <c r="AM332" s="3">
        <v>46153</v>
      </c>
      <c r="AN332" t="s">
        <v>293</v>
      </c>
      <c r="AO332" t="s">
        <v>341</v>
      </c>
      <c r="AQ332" t="str">
        <f t="shared" si="5"/>
        <v/>
      </c>
    </row>
    <row r="333" spans="1:43">
      <c r="A333" s="8">
        <v>46174</v>
      </c>
      <c r="D333" s="1"/>
      <c r="E333" s="6"/>
      <c r="F333" s="69">
        <v>5334</v>
      </c>
      <c r="G333" t="s">
        <v>55</v>
      </c>
      <c r="H333">
        <v>0</v>
      </c>
      <c r="I333" t="s">
        <v>288</v>
      </c>
      <c r="J333" t="s">
        <v>289</v>
      </c>
      <c r="K333" t="s">
        <v>295</v>
      </c>
      <c r="L333" s="36">
        <v>10125</v>
      </c>
      <c r="M333">
        <v>-40</v>
      </c>
      <c r="N333" s="66">
        <v>-3.8999999999999998E-3</v>
      </c>
      <c r="O333" s="36">
        <v>10165</v>
      </c>
      <c r="P333" s="66">
        <v>-3.8999999999999998E-3</v>
      </c>
      <c r="Q333" s="36">
        <v>9996</v>
      </c>
      <c r="R333" s="36">
        <v>10500</v>
      </c>
      <c r="S333" s="36">
        <v>9950</v>
      </c>
      <c r="T333" s="66">
        <v>1.29E-2</v>
      </c>
      <c r="U333" s="66">
        <v>-1.84E-2</v>
      </c>
      <c r="V333" s="66">
        <v>-3.5700000000000003E-2</v>
      </c>
      <c r="W333" s="66">
        <v>1.7500000000000002E-2</v>
      </c>
      <c r="X333" s="1">
        <v>1308700</v>
      </c>
      <c r="Y333" s="1">
        <v>13374453</v>
      </c>
      <c r="Z333" s="1">
        <v>2017383</v>
      </c>
      <c r="AA333" t="s">
        <v>546</v>
      </c>
      <c r="AB333" t="s">
        <v>379</v>
      </c>
      <c r="AC333">
        <v>18.86</v>
      </c>
      <c r="AD333">
        <v>2.58</v>
      </c>
      <c r="AE333">
        <v>2.0699999999999998</v>
      </c>
      <c r="AF333" t="s">
        <v>230</v>
      </c>
      <c r="AG333" s="1">
        <v>27500</v>
      </c>
      <c r="AH333" s="36">
        <v>10130</v>
      </c>
      <c r="AI333">
        <v>100</v>
      </c>
      <c r="AJ333" s="36">
        <v>10120</v>
      </c>
      <c r="AK333">
        <v>300</v>
      </c>
      <c r="AL333" s="2">
        <v>0.64583333333333337</v>
      </c>
      <c r="AM333" s="3">
        <v>46142</v>
      </c>
      <c r="AN333" t="s">
        <v>298</v>
      </c>
      <c r="AO333" t="s">
        <v>341</v>
      </c>
      <c r="AQ333" t="str">
        <f t="shared" si="5"/>
        <v/>
      </c>
    </row>
    <row r="334" spans="1:43">
      <c r="A334" s="8">
        <v>46174</v>
      </c>
      <c r="D334" s="1"/>
      <c r="E334" s="6"/>
      <c r="F334" s="69">
        <v>5706</v>
      </c>
      <c r="G334" t="s">
        <v>56</v>
      </c>
      <c r="H334">
        <v>0</v>
      </c>
      <c r="I334" t="s">
        <v>288</v>
      </c>
      <c r="J334" t="s">
        <v>289</v>
      </c>
      <c r="K334" t="s">
        <v>295</v>
      </c>
      <c r="L334" s="36">
        <v>53840</v>
      </c>
      <c r="M334" s="36">
        <v>2210</v>
      </c>
      <c r="N334" s="66">
        <v>4.2799999999999998E-2</v>
      </c>
      <c r="O334" s="36">
        <v>51630</v>
      </c>
      <c r="P334" s="66">
        <v>4.2799999999999998E-2</v>
      </c>
      <c r="Q334" s="36">
        <v>52120</v>
      </c>
      <c r="R334" s="36">
        <v>55230</v>
      </c>
      <c r="S334" s="36">
        <v>51940</v>
      </c>
      <c r="T334" s="66">
        <v>3.3000000000000002E-2</v>
      </c>
      <c r="U334" s="66">
        <v>-1.21E-2</v>
      </c>
      <c r="V334" s="66">
        <v>-2.5100000000000001E-2</v>
      </c>
      <c r="W334" s="66">
        <v>3.6499999999999998E-2</v>
      </c>
      <c r="X334" s="1">
        <v>1864800</v>
      </c>
      <c r="Y334" s="1">
        <v>100716146</v>
      </c>
      <c r="Z334" s="1">
        <v>3091246</v>
      </c>
      <c r="AA334" t="s">
        <v>521</v>
      </c>
      <c r="AB334" t="s">
        <v>381</v>
      </c>
      <c r="AC334">
        <v>41.07</v>
      </c>
      <c r="AD334">
        <v>7.47</v>
      </c>
      <c r="AE334">
        <v>0.52</v>
      </c>
      <c r="AF334" t="s">
        <v>230</v>
      </c>
      <c r="AG334" s="1">
        <v>8500</v>
      </c>
      <c r="AH334" s="36">
        <v>53860</v>
      </c>
      <c r="AI334">
        <v>100</v>
      </c>
      <c r="AJ334" s="36">
        <v>53830</v>
      </c>
      <c r="AK334">
        <v>200</v>
      </c>
      <c r="AL334" s="2">
        <v>0.64583333333333337</v>
      </c>
      <c r="AM334" s="3">
        <v>46155</v>
      </c>
      <c r="AN334" t="s">
        <v>298</v>
      </c>
      <c r="AO334" t="s">
        <v>382</v>
      </c>
      <c r="AQ334" t="str">
        <f t="shared" si="5"/>
        <v/>
      </c>
    </row>
    <row r="335" spans="1:43">
      <c r="A335" s="8">
        <v>46174</v>
      </c>
      <c r="D335" s="1"/>
      <c r="E335" s="6"/>
      <c r="F335" s="69">
        <v>5711</v>
      </c>
      <c r="G335" t="s">
        <v>57</v>
      </c>
      <c r="H335">
        <v>0</v>
      </c>
      <c r="I335" t="s">
        <v>288</v>
      </c>
      <c r="J335" t="s">
        <v>289</v>
      </c>
      <c r="K335" t="s">
        <v>295</v>
      </c>
      <c r="L335" s="36">
        <v>5089</v>
      </c>
      <c r="M335">
        <v>-64</v>
      </c>
      <c r="N335" s="66">
        <v>-1.24E-2</v>
      </c>
      <c r="O335" s="36">
        <v>5153</v>
      </c>
      <c r="P335" s="66">
        <v>-1.24E-2</v>
      </c>
      <c r="Q335" s="36">
        <v>5150</v>
      </c>
      <c r="R335" s="36">
        <v>5202</v>
      </c>
      <c r="S335" s="36">
        <v>5042</v>
      </c>
      <c r="T335" s="66">
        <v>-1.18E-2</v>
      </c>
      <c r="U335" s="66">
        <v>5.1000000000000004E-3</v>
      </c>
      <c r="V335" s="66">
        <v>-2.1700000000000001E-2</v>
      </c>
      <c r="W335" s="66">
        <v>9.2999999999999992E-3</v>
      </c>
      <c r="X335" s="1">
        <v>927900</v>
      </c>
      <c r="Y335" s="1">
        <v>4729369</v>
      </c>
      <c r="Z335" s="1">
        <v>669150</v>
      </c>
      <c r="AA335" t="s">
        <v>383</v>
      </c>
      <c r="AB335" t="s">
        <v>384</v>
      </c>
      <c r="AC335">
        <v>13.57</v>
      </c>
      <c r="AD335">
        <v>0.9</v>
      </c>
      <c r="AE335">
        <v>2.2799999999999998</v>
      </c>
      <c r="AF335" t="s">
        <v>230</v>
      </c>
      <c r="AG335" s="1">
        <v>22600</v>
      </c>
      <c r="AH335" s="36">
        <v>5100</v>
      </c>
      <c r="AI335" s="1">
        <v>2000</v>
      </c>
      <c r="AJ335" s="36">
        <v>5085</v>
      </c>
      <c r="AK335" s="1">
        <v>2600</v>
      </c>
      <c r="AL335" s="2">
        <v>0.64583333333333337</v>
      </c>
      <c r="AM335" s="3">
        <v>46155</v>
      </c>
      <c r="AN335" t="s">
        <v>298</v>
      </c>
      <c r="AO335" t="s">
        <v>382</v>
      </c>
      <c r="AQ335" t="str">
        <f t="shared" si="5"/>
        <v/>
      </c>
    </row>
    <row r="336" spans="1:43">
      <c r="A336" s="8">
        <v>46174</v>
      </c>
      <c r="D336" s="1"/>
      <c r="E336" s="6"/>
      <c r="F336" s="69">
        <v>5713</v>
      </c>
      <c r="G336" t="s">
        <v>58</v>
      </c>
      <c r="H336">
        <v>0</v>
      </c>
      <c r="I336" t="s">
        <v>288</v>
      </c>
      <c r="J336" t="s">
        <v>289</v>
      </c>
      <c r="K336" t="s">
        <v>295</v>
      </c>
      <c r="L336" s="36">
        <v>8989</v>
      </c>
      <c r="M336">
        <v>-104</v>
      </c>
      <c r="N336" s="66">
        <v>-1.14E-2</v>
      </c>
      <c r="O336" s="36">
        <v>9093</v>
      </c>
      <c r="P336" s="66">
        <v>-1.14E-2</v>
      </c>
      <c r="Q336" s="36">
        <v>8943</v>
      </c>
      <c r="R336" s="36">
        <v>9257</v>
      </c>
      <c r="S336" s="36">
        <v>8921</v>
      </c>
      <c r="T336" s="66">
        <v>5.1000000000000004E-3</v>
      </c>
      <c r="U336" s="66">
        <v>2.0999999999999999E-3</v>
      </c>
      <c r="V336" s="66">
        <v>-2.8899999999999999E-2</v>
      </c>
      <c r="W336" s="66">
        <v>7.6E-3</v>
      </c>
      <c r="X336" s="1">
        <v>1886300</v>
      </c>
      <c r="Y336" s="1">
        <v>17055313</v>
      </c>
      <c r="Z336" s="1">
        <v>2614127</v>
      </c>
      <c r="AA336" t="s">
        <v>385</v>
      </c>
      <c r="AB336" t="s">
        <v>386</v>
      </c>
      <c r="AC336">
        <v>16.21</v>
      </c>
      <c r="AD336">
        <v>1.17</v>
      </c>
      <c r="AE336">
        <v>2.2999999999999998</v>
      </c>
      <c r="AF336" t="s">
        <v>230</v>
      </c>
      <c r="AG336" s="1">
        <v>58100</v>
      </c>
      <c r="AH336" s="36">
        <v>9000</v>
      </c>
      <c r="AI336">
        <v>100</v>
      </c>
      <c r="AJ336" s="36">
        <v>8989</v>
      </c>
      <c r="AK336" s="1">
        <v>1400</v>
      </c>
      <c r="AL336" s="2">
        <v>0.64583333333333337</v>
      </c>
      <c r="AM336" s="3">
        <v>46153</v>
      </c>
      <c r="AN336" t="s">
        <v>298</v>
      </c>
      <c r="AO336" t="s">
        <v>382</v>
      </c>
      <c r="AQ336" t="str">
        <f t="shared" si="5"/>
        <v/>
      </c>
    </row>
    <row r="337" spans="1:43">
      <c r="A337" s="8">
        <v>46174</v>
      </c>
      <c r="D337" s="1"/>
      <c r="E337" s="6"/>
      <c r="F337" s="69">
        <v>5802</v>
      </c>
      <c r="G337" t="s">
        <v>59</v>
      </c>
      <c r="H337">
        <v>0</v>
      </c>
      <c r="I337" t="s">
        <v>288</v>
      </c>
      <c r="J337" t="s">
        <v>289</v>
      </c>
      <c r="K337" t="s">
        <v>290</v>
      </c>
      <c r="L337" s="36">
        <v>13180</v>
      </c>
      <c r="M337">
        <v>595</v>
      </c>
      <c r="N337" s="66">
        <v>4.7300000000000002E-2</v>
      </c>
      <c r="O337" s="36">
        <v>12585</v>
      </c>
      <c r="P337" s="66">
        <v>4.7199999999999999E-2</v>
      </c>
      <c r="Q337" s="36">
        <v>12285</v>
      </c>
      <c r="R337" s="36">
        <v>13300</v>
      </c>
      <c r="S337" s="36">
        <v>12260</v>
      </c>
      <c r="T337" s="66">
        <v>7.2800000000000004E-2</v>
      </c>
      <c r="U337" s="66">
        <v>-8.2000000000000007E-3</v>
      </c>
      <c r="V337" s="66">
        <v>-8.9999999999999993E-3</v>
      </c>
      <c r="W337" s="66">
        <v>7.4999999999999997E-2</v>
      </c>
      <c r="X337" s="1">
        <v>7994500</v>
      </c>
      <c r="Y337" s="1">
        <v>104189360</v>
      </c>
      <c r="Z337" s="1">
        <v>10464136</v>
      </c>
      <c r="AA337" t="s">
        <v>387</v>
      </c>
      <c r="AB337" t="s">
        <v>388</v>
      </c>
      <c r="AC337">
        <v>31.62</v>
      </c>
      <c r="AD337">
        <v>3.74</v>
      </c>
      <c r="AE337">
        <v>1.18</v>
      </c>
      <c r="AF337" t="s">
        <v>230</v>
      </c>
      <c r="AG337" s="1">
        <v>77300</v>
      </c>
      <c r="AH337" s="36">
        <v>13185</v>
      </c>
      <c r="AI337">
        <v>700</v>
      </c>
      <c r="AJ337" s="36">
        <v>13175</v>
      </c>
      <c r="AK337">
        <v>100</v>
      </c>
      <c r="AL337" s="2">
        <v>0.64583333333333337</v>
      </c>
      <c r="AM337" s="3">
        <v>46154</v>
      </c>
      <c r="AN337" t="s">
        <v>298</v>
      </c>
      <c r="AO337" t="s">
        <v>382</v>
      </c>
      <c r="AQ337" t="str">
        <f t="shared" si="5"/>
        <v/>
      </c>
    </row>
    <row r="338" spans="1:43">
      <c r="A338" s="8">
        <v>46174</v>
      </c>
      <c r="D338" s="1"/>
      <c r="E338" s="6"/>
      <c r="F338" s="69">
        <v>5803</v>
      </c>
      <c r="G338" t="s">
        <v>60</v>
      </c>
      <c r="H338">
        <v>0</v>
      </c>
      <c r="I338" t="s">
        <v>288</v>
      </c>
      <c r="J338" t="s">
        <v>289</v>
      </c>
      <c r="K338" t="s">
        <v>290</v>
      </c>
      <c r="L338" s="36">
        <v>4677</v>
      </c>
      <c r="M338">
        <v>-94</v>
      </c>
      <c r="N338" s="66">
        <v>-1.9699999999999999E-2</v>
      </c>
      <c r="O338" s="36">
        <v>4771</v>
      </c>
      <c r="P338" s="66">
        <v>-1.9699999999999999E-2</v>
      </c>
      <c r="Q338" s="36">
        <v>4769</v>
      </c>
      <c r="R338" s="36">
        <v>4895</v>
      </c>
      <c r="S338" s="36">
        <v>4561</v>
      </c>
      <c r="T338" s="66">
        <v>-1.9199999999999998E-2</v>
      </c>
      <c r="U338" s="66">
        <v>1.9300000000000001E-2</v>
      </c>
      <c r="V338" s="66">
        <v>-4.4499999999999998E-2</v>
      </c>
      <c r="W338" s="66">
        <v>2.5399999999999999E-2</v>
      </c>
      <c r="X338" s="1">
        <v>51636800</v>
      </c>
      <c r="Y338" s="1">
        <v>242420922</v>
      </c>
      <c r="Z338" s="1">
        <v>8302519</v>
      </c>
      <c r="AA338" t="s">
        <v>389</v>
      </c>
      <c r="AB338" t="s">
        <v>390</v>
      </c>
      <c r="AC338">
        <v>49.64</v>
      </c>
      <c r="AD338">
        <v>13.81</v>
      </c>
      <c r="AE338">
        <v>0.81</v>
      </c>
      <c r="AF338" t="s">
        <v>230</v>
      </c>
      <c r="AG338" s="1">
        <v>663100</v>
      </c>
      <c r="AH338" s="36">
        <v>4678</v>
      </c>
      <c r="AI338">
        <v>100</v>
      </c>
      <c r="AJ338" s="36">
        <v>4677</v>
      </c>
      <c r="AK338" s="1">
        <v>3500</v>
      </c>
      <c r="AL338" s="2">
        <v>0.64583333333333337</v>
      </c>
      <c r="AM338" s="3">
        <v>46156</v>
      </c>
      <c r="AN338" t="s">
        <v>298</v>
      </c>
      <c r="AO338" t="s">
        <v>382</v>
      </c>
      <c r="AQ338" t="str">
        <f t="shared" si="5"/>
        <v/>
      </c>
    </row>
    <row r="339" spans="1:43">
      <c r="A339" s="8">
        <v>46174</v>
      </c>
      <c r="D339" s="1"/>
      <c r="E339" s="6"/>
      <c r="F339" s="69">
        <v>6038</v>
      </c>
      <c r="G339" t="s">
        <v>61</v>
      </c>
      <c r="H339">
        <v>0</v>
      </c>
      <c r="I339" t="s">
        <v>347</v>
      </c>
      <c r="J339" t="s">
        <v>289</v>
      </c>
      <c r="K339" t="s">
        <v>295</v>
      </c>
      <c r="L339">
        <v>910</v>
      </c>
      <c r="M339">
        <v>4</v>
      </c>
      <c r="N339" s="66">
        <v>4.4000000000000003E-3</v>
      </c>
      <c r="O339">
        <v>906</v>
      </c>
      <c r="P339" s="66">
        <v>4.4000000000000003E-3</v>
      </c>
      <c r="Q339">
        <v>909</v>
      </c>
      <c r="R339">
        <v>918</v>
      </c>
      <c r="S339">
        <v>906</v>
      </c>
      <c r="T339" s="66">
        <v>1.1000000000000001E-3</v>
      </c>
      <c r="U339" s="66">
        <v>-2.0999999999999999E-3</v>
      </c>
      <c r="V339" s="66">
        <v>-8.6999999999999994E-3</v>
      </c>
      <c r="W339" s="66">
        <v>4.4000000000000003E-3</v>
      </c>
      <c r="X339" s="1">
        <v>12500</v>
      </c>
      <c r="Y339" s="1">
        <v>11391</v>
      </c>
      <c r="Z339" s="1">
        <v>4606</v>
      </c>
      <c r="AA339" t="s">
        <v>391</v>
      </c>
      <c r="AB339" t="s">
        <v>392</v>
      </c>
      <c r="AC339">
        <v>13.13</v>
      </c>
      <c r="AD339">
        <v>0.91</v>
      </c>
      <c r="AE339">
        <v>2.5299999999999998</v>
      </c>
      <c r="AF339" t="s">
        <v>230</v>
      </c>
      <c r="AG339">
        <v>200</v>
      </c>
      <c r="AH339">
        <v>916</v>
      </c>
      <c r="AI339">
        <v>100</v>
      </c>
      <c r="AJ339">
        <v>910</v>
      </c>
      <c r="AK339">
        <v>900</v>
      </c>
      <c r="AL339" s="2">
        <v>0.64583333333333337</v>
      </c>
      <c r="AM339" s="3">
        <v>46157</v>
      </c>
      <c r="AN339" t="s">
        <v>350</v>
      </c>
      <c r="AO339" t="s">
        <v>313</v>
      </c>
      <c r="AQ339" t="str">
        <f t="shared" si="5"/>
        <v/>
      </c>
    </row>
    <row r="340" spans="1:43">
      <c r="A340" s="8">
        <v>46174</v>
      </c>
      <c r="D340" s="1"/>
      <c r="E340" s="6"/>
      <c r="F340" s="69">
        <v>6156</v>
      </c>
      <c r="G340" t="s">
        <v>62</v>
      </c>
      <c r="H340">
        <v>0</v>
      </c>
      <c r="I340" t="s">
        <v>314</v>
      </c>
      <c r="J340" t="s">
        <v>323</v>
      </c>
      <c r="K340" t="s">
        <v>295</v>
      </c>
      <c r="L340" s="36">
        <v>2001</v>
      </c>
      <c r="M340">
        <v>-24</v>
      </c>
      <c r="N340" s="66">
        <v>-1.1900000000000001E-2</v>
      </c>
      <c r="O340" s="36">
        <v>2025</v>
      </c>
      <c r="P340" s="66">
        <v>-1.18E-2</v>
      </c>
      <c r="Q340" s="36">
        <v>2034</v>
      </c>
      <c r="R340" s="36">
        <v>2034</v>
      </c>
      <c r="S340" s="36">
        <v>2000</v>
      </c>
      <c r="T340" s="66">
        <v>-1.6199999999999999E-2</v>
      </c>
      <c r="U340" s="66">
        <v>-7.9000000000000008E-3</v>
      </c>
      <c r="V340" s="66">
        <v>-1.6199999999999999E-2</v>
      </c>
      <c r="W340" s="66">
        <v>5.0000000000000001E-4</v>
      </c>
      <c r="X340" s="1">
        <v>37500</v>
      </c>
      <c r="Y340" s="1">
        <v>75256</v>
      </c>
      <c r="Z340" s="1">
        <v>10605</v>
      </c>
      <c r="AA340" t="s">
        <v>393</v>
      </c>
      <c r="AB340" t="s">
        <v>394</v>
      </c>
      <c r="AC340">
        <v>59.37</v>
      </c>
      <c r="AD340">
        <v>1.4</v>
      </c>
      <c r="AE340">
        <v>5</v>
      </c>
      <c r="AF340">
        <v>1.3</v>
      </c>
      <c r="AG340">
        <v>700</v>
      </c>
      <c r="AH340" s="36">
        <v>2006</v>
      </c>
      <c r="AI340">
        <v>200</v>
      </c>
      <c r="AJ340" s="36">
        <v>2001</v>
      </c>
      <c r="AK340">
        <v>200</v>
      </c>
      <c r="AL340" s="2">
        <v>0.64583333333333337</v>
      </c>
      <c r="AM340" s="3">
        <v>46150</v>
      </c>
      <c r="AN340" t="s">
        <v>350</v>
      </c>
      <c r="AO340" t="s">
        <v>395</v>
      </c>
      <c r="AQ340" t="str">
        <f t="shared" si="5"/>
        <v/>
      </c>
    </row>
    <row r="341" spans="1:43">
      <c r="A341" s="8">
        <v>46174</v>
      </c>
      <c r="D341" s="1"/>
      <c r="E341" s="6"/>
      <c r="F341" s="69">
        <v>6178</v>
      </c>
      <c r="G341" t="s">
        <v>63</v>
      </c>
      <c r="H341">
        <v>0</v>
      </c>
      <c r="I341" t="s">
        <v>288</v>
      </c>
      <c r="J341" t="s">
        <v>289</v>
      </c>
      <c r="K341" t="s">
        <v>295</v>
      </c>
      <c r="L341" s="36">
        <v>2035</v>
      </c>
      <c r="M341">
        <v>-33</v>
      </c>
      <c r="N341" s="66">
        <v>-1.6E-2</v>
      </c>
      <c r="O341" s="36">
        <v>2068</v>
      </c>
      <c r="P341" s="66">
        <v>-1.5900000000000001E-2</v>
      </c>
      <c r="Q341" s="36">
        <v>2070</v>
      </c>
      <c r="R341" s="36">
        <v>2092.5</v>
      </c>
      <c r="S341" s="36">
        <v>2035</v>
      </c>
      <c r="T341" s="66">
        <v>-1.6899999999999998E-2</v>
      </c>
      <c r="U341" s="66">
        <v>-9.1999999999999998E-3</v>
      </c>
      <c r="V341" s="66">
        <v>-2.7400000000000001E-2</v>
      </c>
      <c r="W341" s="66">
        <v>0</v>
      </c>
      <c r="X341" s="1">
        <v>5647800</v>
      </c>
      <c r="Y341" s="1">
        <v>11587662</v>
      </c>
      <c r="Z341" s="1">
        <v>5714676</v>
      </c>
      <c r="AA341" t="s">
        <v>396</v>
      </c>
      <c r="AB341" t="s">
        <v>397</v>
      </c>
      <c r="AC341">
        <v>15.02</v>
      </c>
      <c r="AD341">
        <v>0.57999999999999996</v>
      </c>
      <c r="AE341">
        <v>2.95</v>
      </c>
      <c r="AF341" t="s">
        <v>230</v>
      </c>
      <c r="AG341" s="1">
        <v>220200</v>
      </c>
      <c r="AH341" s="36">
        <v>2044</v>
      </c>
      <c r="AI341">
        <v>300</v>
      </c>
      <c r="AJ341" s="36">
        <v>2034.5</v>
      </c>
      <c r="AK341" s="1">
        <v>1000</v>
      </c>
      <c r="AL341" s="2">
        <v>0.64583333333333337</v>
      </c>
      <c r="AM341" s="3">
        <v>46157</v>
      </c>
      <c r="AN341" t="s">
        <v>298</v>
      </c>
      <c r="AO341" t="s">
        <v>313</v>
      </c>
      <c r="AQ341" t="str">
        <f t="shared" si="5"/>
        <v/>
      </c>
    </row>
    <row r="342" spans="1:43">
      <c r="A342" s="8">
        <v>46174</v>
      </c>
      <c r="D342" s="1"/>
      <c r="E342" s="6"/>
      <c r="F342" s="69">
        <v>6208</v>
      </c>
      <c r="G342" t="s">
        <v>64</v>
      </c>
      <c r="H342">
        <v>0</v>
      </c>
      <c r="I342" t="s">
        <v>314</v>
      </c>
      <c r="J342" t="s">
        <v>289</v>
      </c>
      <c r="K342" t="s">
        <v>290</v>
      </c>
      <c r="L342" s="36">
        <v>1865</v>
      </c>
      <c r="M342">
        <v>-46</v>
      </c>
      <c r="N342" s="66">
        <v>-2.41E-2</v>
      </c>
      <c r="O342" s="36">
        <v>1911</v>
      </c>
      <c r="P342" s="66">
        <v>-2.4E-2</v>
      </c>
      <c r="Q342" s="36">
        <v>1947</v>
      </c>
      <c r="R342" s="36">
        <v>1988</v>
      </c>
      <c r="S342" s="36">
        <v>1851</v>
      </c>
      <c r="T342" s="66">
        <v>-4.2099999999999999E-2</v>
      </c>
      <c r="U342" s="66">
        <v>-8.9999999999999993E-3</v>
      </c>
      <c r="V342" s="66">
        <v>-6.1800000000000001E-2</v>
      </c>
      <c r="W342" s="66">
        <v>7.4999999999999997E-3</v>
      </c>
      <c r="X342" s="1">
        <v>98400</v>
      </c>
      <c r="Y342" s="1">
        <v>188292</v>
      </c>
      <c r="Z342" s="1">
        <v>11909</v>
      </c>
      <c r="AA342" t="s">
        <v>398</v>
      </c>
      <c r="AB342" t="s">
        <v>399</v>
      </c>
      <c r="AC342">
        <v>18.170000000000002</v>
      </c>
      <c r="AD342">
        <v>1.89</v>
      </c>
      <c r="AE342">
        <v>1.07</v>
      </c>
      <c r="AF342">
        <v>2.2000000000000002</v>
      </c>
      <c r="AG342">
        <v>0</v>
      </c>
      <c r="AH342" s="36">
        <v>1872</v>
      </c>
      <c r="AI342">
        <v>100</v>
      </c>
      <c r="AJ342" s="36">
        <v>1860</v>
      </c>
      <c r="AK342">
        <v>100</v>
      </c>
      <c r="AL342" s="2">
        <v>0.64583333333333337</v>
      </c>
      <c r="AM342" s="3">
        <v>46153</v>
      </c>
      <c r="AN342" t="s">
        <v>298</v>
      </c>
      <c r="AO342" t="s">
        <v>395</v>
      </c>
      <c r="AQ342" t="str">
        <f t="shared" si="5"/>
        <v/>
      </c>
    </row>
    <row r="343" spans="1:43">
      <c r="A343" s="8">
        <v>46174</v>
      </c>
      <c r="D343" s="1"/>
      <c r="E343" s="6"/>
      <c r="F343" s="69">
        <v>6356</v>
      </c>
      <c r="G343" t="s">
        <v>65</v>
      </c>
      <c r="H343">
        <v>0</v>
      </c>
      <c r="I343" t="s">
        <v>314</v>
      </c>
      <c r="J343" t="s">
        <v>289</v>
      </c>
      <c r="K343" t="s">
        <v>295</v>
      </c>
      <c r="L343" s="36">
        <v>1492</v>
      </c>
      <c r="M343">
        <v>-168</v>
      </c>
      <c r="N343" s="66">
        <v>-0.1012</v>
      </c>
      <c r="O343" s="36">
        <v>1660</v>
      </c>
      <c r="P343" s="66">
        <v>-0.1012</v>
      </c>
      <c r="Q343" s="36">
        <v>1660</v>
      </c>
      <c r="R343" s="36">
        <v>1682</v>
      </c>
      <c r="S343" s="36">
        <v>1485</v>
      </c>
      <c r="T343" s="66">
        <v>-0.1012</v>
      </c>
      <c r="U343" s="66">
        <v>-4.2900000000000001E-2</v>
      </c>
      <c r="V343" s="66">
        <v>-0.1129</v>
      </c>
      <c r="W343" s="66">
        <v>4.7000000000000002E-3</v>
      </c>
      <c r="X343" s="1">
        <v>527500</v>
      </c>
      <c r="Y343" s="1">
        <v>822009</v>
      </c>
      <c r="Z343" s="1">
        <v>21305</v>
      </c>
      <c r="AA343" t="s">
        <v>400</v>
      </c>
      <c r="AB343" t="s">
        <v>401</v>
      </c>
      <c r="AC343">
        <v>12.07</v>
      </c>
      <c r="AD343">
        <v>1.46</v>
      </c>
      <c r="AE343">
        <v>0.67</v>
      </c>
      <c r="AF343" t="s">
        <v>230</v>
      </c>
      <c r="AG343">
        <v>0</v>
      </c>
      <c r="AH343" s="36">
        <v>1493</v>
      </c>
      <c r="AI343">
        <v>200</v>
      </c>
      <c r="AJ343" s="36">
        <v>1492</v>
      </c>
      <c r="AK343" s="1">
        <v>1000</v>
      </c>
      <c r="AL343" s="2">
        <v>0.64583333333333337</v>
      </c>
      <c r="AM343" s="3">
        <v>46155</v>
      </c>
      <c r="AN343" t="s">
        <v>298</v>
      </c>
      <c r="AO343" t="s">
        <v>395</v>
      </c>
      <c r="AQ343" t="str">
        <f t="shared" si="5"/>
        <v/>
      </c>
    </row>
    <row r="344" spans="1:43">
      <c r="A344" s="8">
        <v>46174</v>
      </c>
      <c r="D344" s="1"/>
      <c r="E344" s="6"/>
      <c r="F344" s="69">
        <v>6378</v>
      </c>
      <c r="G344" t="s">
        <v>66</v>
      </c>
      <c r="H344">
        <v>0</v>
      </c>
      <c r="I344" t="s">
        <v>314</v>
      </c>
      <c r="J344" t="s">
        <v>289</v>
      </c>
      <c r="K344" t="s">
        <v>295</v>
      </c>
      <c r="L344" s="36">
        <v>1163</v>
      </c>
      <c r="M344">
        <v>-44</v>
      </c>
      <c r="N344" s="66">
        <v>-3.6499999999999998E-2</v>
      </c>
      <c r="O344" s="36">
        <v>1207</v>
      </c>
      <c r="P344" s="66">
        <v>-3.6400000000000002E-2</v>
      </c>
      <c r="Q344" s="36">
        <v>1201</v>
      </c>
      <c r="R344" s="36">
        <v>1201</v>
      </c>
      <c r="S344" s="36">
        <v>1160</v>
      </c>
      <c r="T344" s="66">
        <v>-3.1600000000000003E-2</v>
      </c>
      <c r="U344" s="66">
        <v>-6.7999999999999996E-3</v>
      </c>
      <c r="V344" s="66">
        <v>-3.1600000000000003E-2</v>
      </c>
      <c r="W344" s="66">
        <v>2.5000000000000001E-3</v>
      </c>
      <c r="X344" s="1">
        <v>146400</v>
      </c>
      <c r="Y344" s="1">
        <v>171899</v>
      </c>
      <c r="Z344" s="1">
        <v>23957</v>
      </c>
      <c r="AA344" t="s">
        <v>402</v>
      </c>
      <c r="AB344" t="s">
        <v>533</v>
      </c>
      <c r="AC344">
        <v>12.05</v>
      </c>
      <c r="AD344">
        <v>1.08</v>
      </c>
      <c r="AE344">
        <v>3.53</v>
      </c>
      <c r="AF344" t="s">
        <v>230</v>
      </c>
      <c r="AG344">
        <v>0</v>
      </c>
      <c r="AH344" s="36">
        <v>1169</v>
      </c>
      <c r="AI344">
        <v>100</v>
      </c>
      <c r="AJ344" s="36">
        <v>1162</v>
      </c>
      <c r="AK344">
        <v>300</v>
      </c>
      <c r="AL344" s="2">
        <v>0.64583333333333337</v>
      </c>
      <c r="AM344" s="3">
        <v>46154</v>
      </c>
      <c r="AN344" t="s">
        <v>298</v>
      </c>
      <c r="AO344" t="s">
        <v>395</v>
      </c>
      <c r="AQ344" t="str">
        <f t="shared" si="5"/>
        <v/>
      </c>
    </row>
    <row r="345" spans="1:43">
      <c r="A345" s="8">
        <v>46174</v>
      </c>
      <c r="D345" s="1"/>
      <c r="E345" s="6"/>
      <c r="F345" s="69">
        <v>6526</v>
      </c>
      <c r="G345" t="s">
        <v>67</v>
      </c>
      <c r="H345">
        <v>0</v>
      </c>
      <c r="I345" t="s">
        <v>288</v>
      </c>
      <c r="J345" t="s">
        <v>289</v>
      </c>
      <c r="K345" t="s">
        <v>295</v>
      </c>
      <c r="L345" s="36">
        <v>2862</v>
      </c>
      <c r="M345">
        <v>227</v>
      </c>
      <c r="N345" s="66">
        <v>8.6099999999999996E-2</v>
      </c>
      <c r="O345" s="36">
        <v>2635</v>
      </c>
      <c r="P345" s="66">
        <v>8.6099999999999996E-2</v>
      </c>
      <c r="Q345" s="36">
        <v>2626.5</v>
      </c>
      <c r="R345" s="36">
        <v>2899.5</v>
      </c>
      <c r="S345" s="36">
        <v>2615</v>
      </c>
      <c r="T345" s="66">
        <v>8.9599999999999999E-2</v>
      </c>
      <c r="U345" s="66">
        <v>1.1299999999999999E-2</v>
      </c>
      <c r="V345" s="66">
        <v>-1.29E-2</v>
      </c>
      <c r="W345" s="66">
        <v>9.4399999999999998E-2</v>
      </c>
      <c r="X345" s="1">
        <v>11879500</v>
      </c>
      <c r="Y345" s="1">
        <v>33521134</v>
      </c>
      <c r="Z345" s="1">
        <v>515088</v>
      </c>
      <c r="AA345" t="s">
        <v>404</v>
      </c>
      <c r="AB345" t="s">
        <v>405</v>
      </c>
      <c r="AC345">
        <v>50.21</v>
      </c>
      <c r="AD345">
        <v>3.77</v>
      </c>
      <c r="AE345">
        <v>1.75</v>
      </c>
      <c r="AF345" t="s">
        <v>230</v>
      </c>
      <c r="AG345" s="1">
        <v>227500</v>
      </c>
      <c r="AH345" s="36">
        <v>2865</v>
      </c>
      <c r="AI345">
        <v>100</v>
      </c>
      <c r="AJ345" s="36">
        <v>2862</v>
      </c>
      <c r="AK345" s="1">
        <v>19200</v>
      </c>
      <c r="AL345" s="2">
        <v>0.64583333333333337</v>
      </c>
      <c r="AN345" t="s">
        <v>298</v>
      </c>
      <c r="AO345" t="s">
        <v>344</v>
      </c>
      <c r="AQ345" t="str">
        <f t="shared" si="5"/>
        <v/>
      </c>
    </row>
    <row r="346" spans="1:43">
      <c r="A346" s="8">
        <v>46174</v>
      </c>
      <c r="D346" s="1"/>
      <c r="E346" s="6"/>
      <c r="F346" s="69">
        <v>6586</v>
      </c>
      <c r="G346" t="s">
        <v>68</v>
      </c>
      <c r="H346">
        <v>0</v>
      </c>
      <c r="I346" t="s">
        <v>288</v>
      </c>
      <c r="J346" t="s">
        <v>289</v>
      </c>
      <c r="K346" t="s">
        <v>290</v>
      </c>
      <c r="L346" s="36">
        <v>5352</v>
      </c>
      <c r="M346">
        <v>-182</v>
      </c>
      <c r="N346" s="66">
        <v>-3.2899999999999999E-2</v>
      </c>
      <c r="O346" s="36">
        <v>5534</v>
      </c>
      <c r="P346" s="66">
        <v>-3.2800000000000003E-2</v>
      </c>
      <c r="Q346" s="36">
        <v>5455</v>
      </c>
      <c r="R346" s="36">
        <v>5464</v>
      </c>
      <c r="S346" s="36">
        <v>5314</v>
      </c>
      <c r="T346" s="66">
        <v>-1.8800000000000001E-2</v>
      </c>
      <c r="U346" s="66">
        <v>-5.0000000000000001E-4</v>
      </c>
      <c r="V346" s="66">
        <v>-2.0400000000000001E-2</v>
      </c>
      <c r="W346" s="66">
        <v>7.1000000000000004E-3</v>
      </c>
      <c r="X346" s="1">
        <v>771100</v>
      </c>
      <c r="Y346" s="1">
        <v>4134536</v>
      </c>
      <c r="Z346" s="1">
        <v>1498653</v>
      </c>
      <c r="AA346" t="s">
        <v>406</v>
      </c>
      <c r="AB346" t="s">
        <v>407</v>
      </c>
      <c r="AC346">
        <v>17.02</v>
      </c>
      <c r="AD346">
        <v>1.38</v>
      </c>
      <c r="AE346">
        <v>2.95</v>
      </c>
      <c r="AF346" t="s">
        <v>230</v>
      </c>
      <c r="AG346" s="1">
        <v>10400</v>
      </c>
      <c r="AH346" s="36">
        <v>5359</v>
      </c>
      <c r="AI346">
        <v>100</v>
      </c>
      <c r="AJ346" s="36">
        <v>5350</v>
      </c>
      <c r="AK346">
        <v>600</v>
      </c>
      <c r="AL346" s="2">
        <v>0.64583333333333337</v>
      </c>
      <c r="AN346" t="s">
        <v>298</v>
      </c>
      <c r="AO346" t="s">
        <v>395</v>
      </c>
      <c r="AQ346" t="str">
        <f t="shared" si="5"/>
        <v/>
      </c>
    </row>
    <row r="347" spans="1:43">
      <c r="A347" s="8">
        <v>46174</v>
      </c>
      <c r="D347" s="1"/>
      <c r="E347" s="6"/>
      <c r="F347" s="69">
        <v>6594</v>
      </c>
      <c r="G347" t="s">
        <v>69</v>
      </c>
      <c r="H347">
        <v>0</v>
      </c>
      <c r="I347" t="s">
        <v>288</v>
      </c>
      <c r="J347" t="s">
        <v>289</v>
      </c>
      <c r="K347" t="s">
        <v>290</v>
      </c>
      <c r="L347" s="36">
        <v>2899</v>
      </c>
      <c r="M347">
        <v>107</v>
      </c>
      <c r="N347" s="66">
        <v>3.8300000000000001E-2</v>
      </c>
      <c r="O347" s="36">
        <v>2792</v>
      </c>
      <c r="P347" s="66">
        <v>3.8300000000000001E-2</v>
      </c>
      <c r="Q347" s="36">
        <v>2800</v>
      </c>
      <c r="R347" s="36">
        <v>2922</v>
      </c>
      <c r="S347" s="36">
        <v>2759</v>
      </c>
      <c r="T347" s="66">
        <v>3.5299999999999998E-2</v>
      </c>
      <c r="U347" s="66">
        <v>2.69E-2</v>
      </c>
      <c r="V347" s="66">
        <v>-7.7999999999999996E-3</v>
      </c>
      <c r="W347" s="66">
        <v>5.0700000000000002E-2</v>
      </c>
      <c r="X347" s="1">
        <v>9153500</v>
      </c>
      <c r="Y347" s="1">
        <v>26171563</v>
      </c>
      <c r="Z347" s="1">
        <v>3457257</v>
      </c>
      <c r="AA347" t="s">
        <v>408</v>
      </c>
      <c r="AB347" t="s">
        <v>409</v>
      </c>
      <c r="AC347">
        <v>41.53</v>
      </c>
      <c r="AD347">
        <v>1.88</v>
      </c>
      <c r="AE347">
        <v>0</v>
      </c>
      <c r="AF347" t="s">
        <v>230</v>
      </c>
      <c r="AG347" s="1">
        <v>92700</v>
      </c>
      <c r="AH347" s="36">
        <v>2899</v>
      </c>
      <c r="AI347" s="1">
        <v>9600</v>
      </c>
      <c r="AJ347" s="36">
        <v>2885</v>
      </c>
      <c r="AK347">
        <v>100</v>
      </c>
      <c r="AL347" s="2">
        <v>0.64583333333333337</v>
      </c>
      <c r="AN347" t="s">
        <v>298</v>
      </c>
      <c r="AO347" t="s">
        <v>344</v>
      </c>
      <c r="AQ347" t="str">
        <f t="shared" si="5"/>
        <v/>
      </c>
    </row>
    <row r="348" spans="1:43">
      <c r="A348" s="8">
        <v>46174</v>
      </c>
      <c r="D348" s="1"/>
      <c r="E348" s="6"/>
      <c r="F348" s="69">
        <v>6674</v>
      </c>
      <c r="G348" t="s">
        <v>70</v>
      </c>
      <c r="H348">
        <v>0</v>
      </c>
      <c r="I348" t="s">
        <v>288</v>
      </c>
      <c r="J348" t="s">
        <v>289</v>
      </c>
      <c r="K348" t="s">
        <v>290</v>
      </c>
      <c r="L348" s="36">
        <v>6409</v>
      </c>
      <c r="M348">
        <v>-151</v>
      </c>
      <c r="N348" s="66">
        <v>-2.3E-2</v>
      </c>
      <c r="O348" s="36">
        <v>6560</v>
      </c>
      <c r="P348" s="66">
        <v>-2.3E-2</v>
      </c>
      <c r="Q348" s="36">
        <v>6472</v>
      </c>
      <c r="R348" s="36">
        <v>6497</v>
      </c>
      <c r="S348" s="36">
        <v>6334</v>
      </c>
      <c r="T348" s="66">
        <v>-9.7000000000000003E-3</v>
      </c>
      <c r="U348" s="66">
        <v>3.5999999999999999E-3</v>
      </c>
      <c r="V348" s="66">
        <v>-1.35E-2</v>
      </c>
      <c r="W348" s="66">
        <v>1.18E-2</v>
      </c>
      <c r="X348" s="1">
        <v>655900</v>
      </c>
      <c r="Y348" s="1">
        <v>4202674</v>
      </c>
      <c r="Z348" s="1">
        <v>643761</v>
      </c>
      <c r="AA348" t="s">
        <v>410</v>
      </c>
      <c r="AB348" t="s">
        <v>411</v>
      </c>
      <c r="AC348">
        <v>17.850000000000001</v>
      </c>
      <c r="AD348">
        <v>1.62</v>
      </c>
      <c r="AE348">
        <v>1.53</v>
      </c>
      <c r="AF348" t="s">
        <v>230</v>
      </c>
      <c r="AG348" s="1">
        <v>18200</v>
      </c>
      <c r="AH348" s="36">
        <v>6415</v>
      </c>
      <c r="AI348">
        <v>100</v>
      </c>
      <c r="AJ348" s="36">
        <v>6390</v>
      </c>
      <c r="AK348">
        <v>600</v>
      </c>
      <c r="AL348" s="2">
        <v>0.64583333333333337</v>
      </c>
      <c r="AM348" s="3">
        <v>46155</v>
      </c>
      <c r="AN348" t="s">
        <v>298</v>
      </c>
      <c r="AO348" t="s">
        <v>344</v>
      </c>
      <c r="AQ348" t="str">
        <f t="shared" si="5"/>
        <v/>
      </c>
    </row>
    <row r="349" spans="1:43">
      <c r="A349" s="8">
        <v>46174</v>
      </c>
      <c r="D349" s="1"/>
      <c r="E349" s="6"/>
      <c r="F349" s="69">
        <v>6758</v>
      </c>
      <c r="G349" t="s">
        <v>71</v>
      </c>
      <c r="H349">
        <v>0</v>
      </c>
      <c r="I349" t="s">
        <v>288</v>
      </c>
      <c r="J349" t="s">
        <v>289</v>
      </c>
      <c r="K349" t="s">
        <v>295</v>
      </c>
      <c r="L349" s="36">
        <v>3542</v>
      </c>
      <c r="M349">
        <v>98</v>
      </c>
      <c r="N349" s="66">
        <v>2.8500000000000001E-2</v>
      </c>
      <c r="O349" s="36">
        <v>3444</v>
      </c>
      <c r="P349" s="66">
        <v>2.8400000000000002E-2</v>
      </c>
      <c r="Q349" s="36">
        <v>3471</v>
      </c>
      <c r="R349" s="36">
        <v>3604</v>
      </c>
      <c r="S349" s="36">
        <v>3457</v>
      </c>
      <c r="T349" s="66">
        <v>2.0400000000000001E-2</v>
      </c>
      <c r="U349" s="66">
        <v>-1.06E-2</v>
      </c>
      <c r="V349" s="66">
        <v>-1.72E-2</v>
      </c>
      <c r="W349" s="66">
        <v>2.4500000000000001E-2</v>
      </c>
      <c r="X349" s="1">
        <v>21486100</v>
      </c>
      <c r="Y349" s="1">
        <v>76202971</v>
      </c>
      <c r="Z349" s="1">
        <v>21129150</v>
      </c>
      <c r="AA349" t="s">
        <v>412</v>
      </c>
      <c r="AB349" t="s">
        <v>413</v>
      </c>
      <c r="AC349">
        <v>18.04</v>
      </c>
      <c r="AD349">
        <v>2.57</v>
      </c>
      <c r="AE349">
        <v>0.99</v>
      </c>
      <c r="AF349" t="s">
        <v>230</v>
      </c>
      <c r="AG349" s="1">
        <v>517600</v>
      </c>
      <c r="AH349" s="36">
        <v>3545</v>
      </c>
      <c r="AI349" s="1">
        <v>41500</v>
      </c>
      <c r="AJ349" s="36">
        <v>3541</v>
      </c>
      <c r="AK349" s="1">
        <v>4100</v>
      </c>
      <c r="AL349" s="2">
        <v>0.64583333333333337</v>
      </c>
      <c r="AM349" s="3">
        <v>46150</v>
      </c>
      <c r="AN349" t="s">
        <v>298</v>
      </c>
      <c r="AO349" t="s">
        <v>344</v>
      </c>
      <c r="AQ349" t="str">
        <f t="shared" si="5"/>
        <v/>
      </c>
    </row>
    <row r="350" spans="1:43">
      <c r="A350" s="8">
        <v>46174</v>
      </c>
      <c r="D350" s="1"/>
      <c r="E350" s="6"/>
      <c r="F350" s="69">
        <v>6810</v>
      </c>
      <c r="G350" t="s">
        <v>72</v>
      </c>
      <c r="H350">
        <v>0</v>
      </c>
      <c r="I350" t="s">
        <v>288</v>
      </c>
      <c r="J350" t="s">
        <v>289</v>
      </c>
      <c r="K350" t="s">
        <v>295</v>
      </c>
      <c r="L350" s="36">
        <v>1970</v>
      </c>
      <c r="M350">
        <v>28</v>
      </c>
      <c r="N350" s="66">
        <v>1.44E-2</v>
      </c>
      <c r="O350" s="36">
        <v>1942</v>
      </c>
      <c r="P350" s="66">
        <v>1.44E-2</v>
      </c>
      <c r="Q350" s="36">
        <v>1982</v>
      </c>
      <c r="R350" s="36">
        <v>1998</v>
      </c>
      <c r="S350" s="36">
        <v>1956</v>
      </c>
      <c r="T350" s="66">
        <v>-6.0000000000000001E-3</v>
      </c>
      <c r="U350" s="66">
        <v>-3.0000000000000001E-3</v>
      </c>
      <c r="V350" s="66">
        <v>-1.4E-2</v>
      </c>
      <c r="W350" s="66">
        <v>7.1000000000000004E-3</v>
      </c>
      <c r="X350" s="1">
        <v>300800</v>
      </c>
      <c r="Y350" s="1">
        <v>594576</v>
      </c>
      <c r="Z350" s="1">
        <v>80108</v>
      </c>
      <c r="AA350" t="s">
        <v>414</v>
      </c>
      <c r="AB350" t="s">
        <v>415</v>
      </c>
      <c r="AC350">
        <v>10.83</v>
      </c>
      <c r="AD350">
        <v>0.83</v>
      </c>
      <c r="AE350">
        <v>2.84</v>
      </c>
      <c r="AF350" t="s">
        <v>230</v>
      </c>
      <c r="AG350" s="1">
        <v>26100</v>
      </c>
      <c r="AH350" s="36">
        <v>1980</v>
      </c>
      <c r="AI350">
        <v>300</v>
      </c>
      <c r="AJ350" s="36">
        <v>1969</v>
      </c>
      <c r="AK350">
        <v>100</v>
      </c>
      <c r="AL350" s="2">
        <v>0.64583333333333337</v>
      </c>
      <c r="AN350" t="s">
        <v>298</v>
      </c>
      <c r="AO350" t="s">
        <v>344</v>
      </c>
      <c r="AQ350" t="str">
        <f t="shared" si="5"/>
        <v/>
      </c>
    </row>
    <row r="351" spans="1:43">
      <c r="A351" s="8">
        <v>46174</v>
      </c>
      <c r="D351" s="1"/>
      <c r="E351" s="6"/>
      <c r="F351" s="69">
        <v>6841</v>
      </c>
      <c r="G351" t="s">
        <v>73</v>
      </c>
      <c r="H351">
        <v>0</v>
      </c>
      <c r="I351" t="s">
        <v>288</v>
      </c>
      <c r="J351" t="s">
        <v>289</v>
      </c>
      <c r="K351" t="s">
        <v>295</v>
      </c>
      <c r="L351" s="36">
        <v>5077</v>
      </c>
      <c r="M351">
        <v>76</v>
      </c>
      <c r="N351" s="66">
        <v>1.52E-2</v>
      </c>
      <c r="O351" s="36">
        <v>5001</v>
      </c>
      <c r="P351" s="66">
        <v>1.5100000000000001E-2</v>
      </c>
      <c r="Q351" s="36">
        <v>4958</v>
      </c>
      <c r="R351" s="36">
        <v>5113</v>
      </c>
      <c r="S351" s="36">
        <v>4902</v>
      </c>
      <c r="T351" s="66">
        <v>2.4E-2</v>
      </c>
      <c r="U351" s="66">
        <v>-2.5000000000000001E-3</v>
      </c>
      <c r="V351" s="66">
        <v>-7.0000000000000001E-3</v>
      </c>
      <c r="W351" s="66">
        <v>3.56E-2</v>
      </c>
      <c r="X351" s="1">
        <v>1242200</v>
      </c>
      <c r="Y351" s="1">
        <v>6264683</v>
      </c>
      <c r="Z351" s="1">
        <v>1305810</v>
      </c>
      <c r="AA351" t="s">
        <v>416</v>
      </c>
      <c r="AB351" t="s">
        <v>417</v>
      </c>
      <c r="AC351">
        <v>22.1</v>
      </c>
      <c r="AD351">
        <v>2.48</v>
      </c>
      <c r="AE351">
        <v>1.81</v>
      </c>
      <c r="AF351" t="s">
        <v>230</v>
      </c>
      <c r="AG351" s="1">
        <v>11100</v>
      </c>
      <c r="AH351" s="36">
        <v>5095</v>
      </c>
      <c r="AI351">
        <v>100</v>
      </c>
      <c r="AJ351" s="36">
        <v>5076</v>
      </c>
      <c r="AK351" s="1">
        <v>3500</v>
      </c>
      <c r="AL351" s="2">
        <v>0.64583333333333337</v>
      </c>
      <c r="AM351" s="3">
        <v>46149</v>
      </c>
      <c r="AN351" t="s">
        <v>298</v>
      </c>
      <c r="AO351" t="s">
        <v>344</v>
      </c>
      <c r="AQ351" t="str">
        <f t="shared" si="5"/>
        <v/>
      </c>
    </row>
    <row r="352" spans="1:43">
      <c r="A352" s="8">
        <v>46174</v>
      </c>
      <c r="D352" s="1"/>
      <c r="E352" s="6"/>
      <c r="F352" s="69">
        <v>6890</v>
      </c>
      <c r="G352" t="s">
        <v>74</v>
      </c>
      <c r="H352">
        <v>0</v>
      </c>
      <c r="I352" t="s">
        <v>314</v>
      </c>
      <c r="J352" t="s">
        <v>289</v>
      </c>
      <c r="K352" t="s">
        <v>295</v>
      </c>
      <c r="L352" s="36">
        <v>8120</v>
      </c>
      <c r="M352">
        <v>-570</v>
      </c>
      <c r="N352" s="66">
        <v>-6.5600000000000006E-2</v>
      </c>
      <c r="O352" s="36">
        <v>8690</v>
      </c>
      <c r="P352" s="66">
        <v>-6.5500000000000003E-2</v>
      </c>
      <c r="Q352" s="36">
        <v>8600</v>
      </c>
      <c r="R352" s="36">
        <v>8740</v>
      </c>
      <c r="S352" s="36">
        <v>7980</v>
      </c>
      <c r="T352" s="66">
        <v>-5.5800000000000002E-2</v>
      </c>
      <c r="U352" s="66">
        <v>-2.3999999999999998E-3</v>
      </c>
      <c r="V352" s="66">
        <v>-7.0900000000000005E-2</v>
      </c>
      <c r="W352" s="66">
        <v>1.7500000000000002E-2</v>
      </c>
      <c r="X352" s="1">
        <v>1146000</v>
      </c>
      <c r="Y352" s="1">
        <v>9474201</v>
      </c>
      <c r="Z352" s="1">
        <v>411503</v>
      </c>
      <c r="AA352" t="s">
        <v>418</v>
      </c>
      <c r="AB352" t="s">
        <v>419</v>
      </c>
      <c r="AC352">
        <v>17.79</v>
      </c>
      <c r="AD352">
        <v>1.46</v>
      </c>
      <c r="AE352">
        <v>2.46</v>
      </c>
      <c r="AF352" t="s">
        <v>230</v>
      </c>
      <c r="AG352" s="1">
        <v>14100</v>
      </c>
      <c r="AH352" s="36">
        <v>8150</v>
      </c>
      <c r="AI352">
        <v>300</v>
      </c>
      <c r="AJ352" s="36">
        <v>8120</v>
      </c>
      <c r="AK352">
        <v>100</v>
      </c>
      <c r="AL352" s="2">
        <v>0.64583333333333337</v>
      </c>
      <c r="AM352" s="3">
        <v>46157</v>
      </c>
      <c r="AN352" t="s">
        <v>298</v>
      </c>
      <c r="AO352" t="s">
        <v>344</v>
      </c>
      <c r="AQ352" t="str">
        <f t="shared" si="5"/>
        <v/>
      </c>
    </row>
    <row r="353" spans="1:43">
      <c r="A353" s="8">
        <v>46174</v>
      </c>
      <c r="D353" s="1"/>
      <c r="E353" s="6"/>
      <c r="F353" s="69">
        <v>6925</v>
      </c>
      <c r="G353" t="s">
        <v>75</v>
      </c>
      <c r="H353">
        <v>0</v>
      </c>
      <c r="I353" t="s">
        <v>288</v>
      </c>
      <c r="J353" t="s">
        <v>289</v>
      </c>
      <c r="K353" t="s">
        <v>290</v>
      </c>
      <c r="L353" s="36">
        <v>4060</v>
      </c>
      <c r="M353">
        <v>-96</v>
      </c>
      <c r="N353" s="66">
        <v>-2.3099999999999999E-2</v>
      </c>
      <c r="O353" s="36">
        <v>4156</v>
      </c>
      <c r="P353" s="66">
        <v>-2.3E-2</v>
      </c>
      <c r="Q353" s="36">
        <v>4131</v>
      </c>
      <c r="R353" s="36">
        <v>4132</v>
      </c>
      <c r="S353" s="36">
        <v>4010</v>
      </c>
      <c r="T353" s="66">
        <v>-1.7100000000000001E-2</v>
      </c>
      <c r="U353" s="66">
        <v>-7.0000000000000001E-3</v>
      </c>
      <c r="V353" s="66">
        <v>-1.7399999999999999E-2</v>
      </c>
      <c r="W353" s="66">
        <v>1.24E-2</v>
      </c>
      <c r="X353" s="1">
        <v>523000</v>
      </c>
      <c r="Y353" s="1">
        <v>2123400</v>
      </c>
      <c r="Z353" s="1">
        <v>339010</v>
      </c>
      <c r="AA353" t="s">
        <v>420</v>
      </c>
      <c r="AB353" t="s">
        <v>421</v>
      </c>
      <c r="AC353">
        <v>30.68</v>
      </c>
      <c r="AD353">
        <v>1.63</v>
      </c>
      <c r="AE353">
        <v>1.72</v>
      </c>
      <c r="AF353" t="s">
        <v>230</v>
      </c>
      <c r="AG353" s="1">
        <v>8300</v>
      </c>
      <c r="AH353" s="36">
        <v>4066</v>
      </c>
      <c r="AI353">
        <v>700</v>
      </c>
      <c r="AJ353" s="36">
        <v>4059</v>
      </c>
      <c r="AK353">
        <v>100</v>
      </c>
      <c r="AL353" s="2">
        <v>0.64583333333333337</v>
      </c>
      <c r="AM353" s="3">
        <v>46156</v>
      </c>
      <c r="AN353" t="s">
        <v>298</v>
      </c>
      <c r="AO353" t="s">
        <v>344</v>
      </c>
      <c r="AQ353" t="str">
        <f t="shared" si="5"/>
        <v/>
      </c>
    </row>
    <row r="354" spans="1:43">
      <c r="A354" s="8">
        <v>46174</v>
      </c>
      <c r="D354" s="1"/>
      <c r="E354" s="6"/>
      <c r="F354" s="69">
        <v>6963</v>
      </c>
      <c r="G354" t="s">
        <v>76</v>
      </c>
      <c r="H354">
        <v>0</v>
      </c>
      <c r="I354" t="s">
        <v>288</v>
      </c>
      <c r="J354" t="s">
        <v>289</v>
      </c>
      <c r="K354" t="s">
        <v>295</v>
      </c>
      <c r="L354" s="36">
        <v>5182</v>
      </c>
      <c r="M354">
        <v>-276</v>
      </c>
      <c r="N354" s="66">
        <v>-5.0599999999999999E-2</v>
      </c>
      <c r="O354" s="36">
        <v>5458</v>
      </c>
      <c r="P354" s="66">
        <v>-5.0500000000000003E-2</v>
      </c>
      <c r="Q354" s="36">
        <v>5258</v>
      </c>
      <c r="R354" s="36">
        <v>5383</v>
      </c>
      <c r="S354" s="36">
        <v>5167</v>
      </c>
      <c r="T354" s="66">
        <v>-1.44E-2</v>
      </c>
      <c r="U354" s="66">
        <v>-3.0300000000000001E-2</v>
      </c>
      <c r="V354" s="66">
        <v>-3.73E-2</v>
      </c>
      <c r="W354" s="66">
        <v>2.8999999999999998E-3</v>
      </c>
      <c r="X354" s="1">
        <v>7294500</v>
      </c>
      <c r="Y354" s="1">
        <v>38282262</v>
      </c>
      <c r="Z354" s="1">
        <v>2092284</v>
      </c>
      <c r="AA354" t="s">
        <v>547</v>
      </c>
      <c r="AB354" t="s">
        <v>423</v>
      </c>
      <c r="AC354">
        <v>69</v>
      </c>
      <c r="AD354">
        <v>2.63</v>
      </c>
      <c r="AE354">
        <v>0.96</v>
      </c>
      <c r="AF354" t="s">
        <v>230</v>
      </c>
      <c r="AG354" s="1">
        <v>68600</v>
      </c>
      <c r="AH354" s="36">
        <v>5186</v>
      </c>
      <c r="AI354" s="1">
        <v>23900</v>
      </c>
      <c r="AJ354" s="36">
        <v>5182</v>
      </c>
      <c r="AK354" s="1">
        <v>7900</v>
      </c>
      <c r="AL354" s="2">
        <v>0.64583333333333337</v>
      </c>
      <c r="AM354" s="3">
        <v>46154</v>
      </c>
      <c r="AN354" t="s">
        <v>298</v>
      </c>
      <c r="AO354" t="s">
        <v>344</v>
      </c>
      <c r="AQ354" t="str">
        <f t="shared" si="5"/>
        <v/>
      </c>
    </row>
    <row r="355" spans="1:43">
      <c r="A355" s="8">
        <v>46174</v>
      </c>
      <c r="D355" s="1"/>
      <c r="E355" s="6"/>
      <c r="F355" s="69">
        <v>7011</v>
      </c>
      <c r="G355" t="s">
        <v>77</v>
      </c>
      <c r="H355">
        <v>0</v>
      </c>
      <c r="I355" t="s">
        <v>288</v>
      </c>
      <c r="J355" t="s">
        <v>289</v>
      </c>
      <c r="K355" t="s">
        <v>290</v>
      </c>
      <c r="L355" s="36">
        <v>3636</v>
      </c>
      <c r="M355">
        <v>-170</v>
      </c>
      <c r="N355" s="66">
        <v>-4.4699999999999997E-2</v>
      </c>
      <c r="O355" s="36">
        <v>3806</v>
      </c>
      <c r="P355" s="66">
        <v>-4.4600000000000001E-2</v>
      </c>
      <c r="Q355" s="36">
        <v>3820</v>
      </c>
      <c r="R355" s="36">
        <v>3859</v>
      </c>
      <c r="S355" s="36">
        <v>3612</v>
      </c>
      <c r="T355" s="66">
        <v>-4.8099999999999997E-2</v>
      </c>
      <c r="U355" s="66">
        <v>-1E-3</v>
      </c>
      <c r="V355" s="66">
        <v>-5.7700000000000001E-2</v>
      </c>
      <c r="W355" s="66">
        <v>6.6E-3</v>
      </c>
      <c r="X355" s="1">
        <v>29085300</v>
      </c>
      <c r="Y355" s="1">
        <v>106957675</v>
      </c>
      <c r="Z355" s="1">
        <v>12266583</v>
      </c>
      <c r="AA355" t="s">
        <v>424</v>
      </c>
      <c r="AB355" t="s">
        <v>548</v>
      </c>
      <c r="AC355">
        <v>32.14</v>
      </c>
      <c r="AD355">
        <v>3.95</v>
      </c>
      <c r="AE355">
        <v>0.8</v>
      </c>
      <c r="AF355" t="s">
        <v>230</v>
      </c>
      <c r="AG355" s="1">
        <v>670500</v>
      </c>
      <c r="AH355" s="36">
        <v>3636</v>
      </c>
      <c r="AI355" s="1">
        <v>2700</v>
      </c>
      <c r="AJ355" s="36">
        <v>3635</v>
      </c>
      <c r="AK355" s="1">
        <v>3400</v>
      </c>
      <c r="AL355" s="2">
        <v>0.64583333333333337</v>
      </c>
      <c r="AM355" s="3">
        <v>46154</v>
      </c>
      <c r="AN355" t="s">
        <v>298</v>
      </c>
      <c r="AO355" t="s">
        <v>395</v>
      </c>
      <c r="AQ355" t="str">
        <f t="shared" si="5"/>
        <v/>
      </c>
    </row>
    <row r="356" spans="1:43">
      <c r="A356" s="8">
        <v>46174</v>
      </c>
      <c r="D356" s="1"/>
      <c r="E356" s="6"/>
      <c r="F356" s="69">
        <v>7013</v>
      </c>
      <c r="G356" t="s">
        <v>78</v>
      </c>
      <c r="H356">
        <v>0</v>
      </c>
      <c r="I356" t="s">
        <v>288</v>
      </c>
      <c r="J356" t="s">
        <v>289</v>
      </c>
      <c r="K356" t="s">
        <v>295</v>
      </c>
      <c r="L356" s="36">
        <v>2694</v>
      </c>
      <c r="M356">
        <v>-72.5</v>
      </c>
      <c r="N356" s="66">
        <v>-2.6200000000000001E-2</v>
      </c>
      <c r="O356" s="36">
        <v>2766.5</v>
      </c>
      <c r="P356" s="66">
        <v>-2.6200000000000001E-2</v>
      </c>
      <c r="Q356" s="36">
        <v>2729.5</v>
      </c>
      <c r="R356" s="36">
        <v>2755</v>
      </c>
      <c r="S356" s="36">
        <v>2653.5</v>
      </c>
      <c r="T356" s="66">
        <v>-1.2999999999999999E-2</v>
      </c>
      <c r="U356" s="66">
        <v>5.4999999999999997E-3</v>
      </c>
      <c r="V356" s="66">
        <v>-2.2100000000000002E-2</v>
      </c>
      <c r="W356" s="66">
        <v>1.52E-2</v>
      </c>
      <c r="X356" s="1">
        <v>15804600</v>
      </c>
      <c r="Y356" s="1">
        <v>42639378</v>
      </c>
      <c r="Z356" s="1">
        <v>2916954</v>
      </c>
      <c r="AA356" t="s">
        <v>426</v>
      </c>
      <c r="AB356" t="s">
        <v>427</v>
      </c>
      <c r="AC356">
        <v>17.309999999999999</v>
      </c>
      <c r="AD356">
        <v>4.37</v>
      </c>
      <c r="AE356">
        <v>0.85</v>
      </c>
      <c r="AF356" t="s">
        <v>230</v>
      </c>
      <c r="AG356" s="1">
        <v>599300</v>
      </c>
      <c r="AH356" s="36">
        <v>2694.5</v>
      </c>
      <c r="AI356">
        <v>100</v>
      </c>
      <c r="AJ356" s="36">
        <v>2693.5</v>
      </c>
      <c r="AK356">
        <v>900</v>
      </c>
      <c r="AL356" s="2">
        <v>0.64583333333333337</v>
      </c>
      <c r="AM356" s="3">
        <v>46150</v>
      </c>
      <c r="AN356" t="s">
        <v>298</v>
      </c>
      <c r="AO356" t="s">
        <v>395</v>
      </c>
      <c r="AQ356" t="str">
        <f t="shared" si="5"/>
        <v/>
      </c>
    </row>
    <row r="357" spans="1:43">
      <c r="A357" s="8">
        <v>46174</v>
      </c>
      <c r="D357" s="1"/>
      <c r="E357" s="6"/>
      <c r="F357" s="69">
        <v>7047</v>
      </c>
      <c r="G357" t="s">
        <v>79</v>
      </c>
      <c r="H357">
        <v>0</v>
      </c>
      <c r="I357" t="s">
        <v>347</v>
      </c>
      <c r="J357" t="s">
        <v>289</v>
      </c>
      <c r="K357" t="s">
        <v>295</v>
      </c>
      <c r="L357" s="36">
        <v>2198</v>
      </c>
      <c r="M357">
        <v>34</v>
      </c>
      <c r="N357" s="66">
        <v>1.5699999999999999E-2</v>
      </c>
      <c r="O357" s="36">
        <v>2164</v>
      </c>
      <c r="P357" s="66">
        <v>1.5699999999999999E-2</v>
      </c>
      <c r="Q357" s="36">
        <v>2187</v>
      </c>
      <c r="R357" s="36">
        <v>2215</v>
      </c>
      <c r="S357" s="36">
        <v>2092</v>
      </c>
      <c r="T357" s="66">
        <v>5.0000000000000001E-3</v>
      </c>
      <c r="U357" s="66">
        <v>2.4199999999999999E-2</v>
      </c>
      <c r="V357" s="66">
        <v>-7.6E-3</v>
      </c>
      <c r="W357" s="66">
        <v>5.0599999999999999E-2</v>
      </c>
      <c r="X357" s="1">
        <v>330800</v>
      </c>
      <c r="Y357" s="1">
        <v>711959</v>
      </c>
      <c r="Z357" s="1">
        <v>31202</v>
      </c>
      <c r="AA357" t="s">
        <v>428</v>
      </c>
      <c r="AB357" t="s">
        <v>429</v>
      </c>
      <c r="AC357">
        <v>8.7100000000000009</v>
      </c>
      <c r="AD357">
        <v>2.73</v>
      </c>
      <c r="AE357">
        <v>0.59</v>
      </c>
      <c r="AF357" t="s">
        <v>230</v>
      </c>
      <c r="AG357" s="1">
        <v>2100</v>
      </c>
      <c r="AH357" s="36">
        <v>2207</v>
      </c>
      <c r="AI357">
        <v>100</v>
      </c>
      <c r="AJ357" s="36">
        <v>2191</v>
      </c>
      <c r="AK357">
        <v>300</v>
      </c>
      <c r="AL357" s="2">
        <v>0.64583333333333337</v>
      </c>
      <c r="AM357" s="3">
        <v>46157</v>
      </c>
      <c r="AN357" t="s">
        <v>298</v>
      </c>
      <c r="AO357" t="s">
        <v>313</v>
      </c>
      <c r="AQ357" t="str">
        <f t="shared" si="5"/>
        <v/>
      </c>
    </row>
    <row r="358" spans="1:43">
      <c r="A358" s="8">
        <v>46174</v>
      </c>
      <c r="D358" s="1"/>
      <c r="E358" s="6"/>
      <c r="F358" s="69">
        <v>7084</v>
      </c>
      <c r="G358" t="s">
        <v>80</v>
      </c>
      <c r="H358">
        <v>0</v>
      </c>
      <c r="I358" t="s">
        <v>347</v>
      </c>
      <c r="J358" t="s">
        <v>323</v>
      </c>
      <c r="K358" t="s">
        <v>290</v>
      </c>
      <c r="L358" s="36">
        <v>2278</v>
      </c>
      <c r="M358">
        <v>-83</v>
      </c>
      <c r="N358" s="66">
        <v>-3.5200000000000002E-2</v>
      </c>
      <c r="O358" s="36">
        <v>2361</v>
      </c>
      <c r="P358" s="66">
        <v>-3.5099999999999999E-2</v>
      </c>
      <c r="Q358" s="36">
        <v>2351</v>
      </c>
      <c r="R358" s="36">
        <v>2351</v>
      </c>
      <c r="S358" s="36">
        <v>2235</v>
      </c>
      <c r="T358" s="66">
        <v>-3.1E-2</v>
      </c>
      <c r="U358" s="66">
        <v>-9.4999999999999998E-3</v>
      </c>
      <c r="V358" s="66">
        <v>-3.1E-2</v>
      </c>
      <c r="W358" s="66">
        <v>1.9199999999999998E-2</v>
      </c>
      <c r="X358" s="1">
        <v>9400</v>
      </c>
      <c r="Y358" s="1">
        <v>21333</v>
      </c>
      <c r="Z358" s="1">
        <v>7425</v>
      </c>
      <c r="AA358" t="s">
        <v>430</v>
      </c>
      <c r="AB358" t="s">
        <v>431</v>
      </c>
      <c r="AC358">
        <v>19.739999999999998</v>
      </c>
      <c r="AD358">
        <v>1.18</v>
      </c>
      <c r="AE358">
        <v>4.17</v>
      </c>
      <c r="AF358">
        <v>0.4</v>
      </c>
      <c r="AG358">
        <v>300</v>
      </c>
      <c r="AH358" s="36">
        <v>2280</v>
      </c>
      <c r="AI358">
        <v>300</v>
      </c>
      <c r="AJ358" s="36">
        <v>2235</v>
      </c>
      <c r="AK358">
        <v>300</v>
      </c>
      <c r="AL358" s="2">
        <v>0.64583333333333337</v>
      </c>
      <c r="AM358" s="3">
        <v>46160</v>
      </c>
      <c r="AN358" t="s">
        <v>298</v>
      </c>
      <c r="AO358" t="s">
        <v>313</v>
      </c>
      <c r="AQ358" t="str">
        <f t="shared" si="5"/>
        <v/>
      </c>
    </row>
    <row r="359" spans="1:43">
      <c r="A359" s="8">
        <v>46174</v>
      </c>
      <c r="D359" s="1"/>
      <c r="E359" s="6"/>
      <c r="F359" s="69">
        <v>7182</v>
      </c>
      <c r="G359" t="s">
        <v>81</v>
      </c>
      <c r="H359">
        <v>0</v>
      </c>
      <c r="I359" t="s">
        <v>288</v>
      </c>
      <c r="J359" t="s">
        <v>289</v>
      </c>
      <c r="K359" t="s">
        <v>290</v>
      </c>
      <c r="L359" s="36">
        <v>3009</v>
      </c>
      <c r="M359">
        <v>-60</v>
      </c>
      <c r="N359" s="66">
        <v>-1.9599999999999999E-2</v>
      </c>
      <c r="O359" s="36">
        <v>3069</v>
      </c>
      <c r="P359" s="66">
        <v>-1.95E-2</v>
      </c>
      <c r="Q359" s="36">
        <v>3022</v>
      </c>
      <c r="R359" s="36">
        <v>3035</v>
      </c>
      <c r="S359" s="36">
        <v>2988</v>
      </c>
      <c r="T359" s="66">
        <v>-4.3E-3</v>
      </c>
      <c r="U359" s="66">
        <v>8.9999999999999998E-4</v>
      </c>
      <c r="V359" s="66">
        <v>-8.5000000000000006E-3</v>
      </c>
      <c r="W359" s="66">
        <v>7.0000000000000001E-3</v>
      </c>
      <c r="X359" s="1">
        <v>5804200</v>
      </c>
      <c r="Y359" s="1">
        <v>17465222</v>
      </c>
      <c r="Z359" s="1">
        <v>10759819</v>
      </c>
      <c r="AA359" t="s">
        <v>432</v>
      </c>
      <c r="AB359" t="s">
        <v>433</v>
      </c>
      <c r="AC359">
        <v>17.95</v>
      </c>
      <c r="AD359">
        <v>1.1599999999999999</v>
      </c>
      <c r="AE359">
        <v>2.79</v>
      </c>
      <c r="AF359" t="s">
        <v>230</v>
      </c>
      <c r="AG359" s="1">
        <v>288300</v>
      </c>
      <c r="AH359" s="36">
        <v>3010</v>
      </c>
      <c r="AI359" s="1">
        <v>17100</v>
      </c>
      <c r="AJ359" s="36">
        <v>3008</v>
      </c>
      <c r="AK359">
        <v>300</v>
      </c>
      <c r="AL359" s="2">
        <v>0.64583333333333337</v>
      </c>
      <c r="AM359" s="3">
        <v>46157</v>
      </c>
      <c r="AN359" t="s">
        <v>298</v>
      </c>
      <c r="AO359" t="s">
        <v>434</v>
      </c>
      <c r="AQ359" t="str">
        <f t="shared" si="5"/>
        <v/>
      </c>
    </row>
    <row r="360" spans="1:43">
      <c r="A360" s="8">
        <v>46174</v>
      </c>
      <c r="D360" s="1"/>
      <c r="E360" s="6"/>
      <c r="F360" s="69">
        <v>7203</v>
      </c>
      <c r="G360" t="s">
        <v>82</v>
      </c>
      <c r="H360">
        <v>0</v>
      </c>
      <c r="I360" t="s">
        <v>288</v>
      </c>
      <c r="J360" t="s">
        <v>289</v>
      </c>
      <c r="K360" t="s">
        <v>295</v>
      </c>
      <c r="L360" s="36">
        <v>2905.5</v>
      </c>
      <c r="M360">
        <v>-136.5</v>
      </c>
      <c r="N360" s="66">
        <v>-4.4900000000000002E-2</v>
      </c>
      <c r="O360" s="36">
        <v>3042</v>
      </c>
      <c r="P360" s="66">
        <v>-4.48E-2</v>
      </c>
      <c r="Q360" s="36">
        <v>3006</v>
      </c>
      <c r="R360" s="36">
        <v>3009</v>
      </c>
      <c r="S360" s="36">
        <v>2891</v>
      </c>
      <c r="T360" s="66">
        <v>-3.3399999999999999E-2</v>
      </c>
      <c r="U360" s="66">
        <v>3.5999999999999999E-3</v>
      </c>
      <c r="V360" s="66">
        <v>-3.4299999999999997E-2</v>
      </c>
      <c r="W360" s="66">
        <v>5.0000000000000001E-3</v>
      </c>
      <c r="X360" s="1">
        <v>37687200</v>
      </c>
      <c r="Y360" s="1">
        <v>109849459</v>
      </c>
      <c r="Z360" s="1">
        <v>45892336</v>
      </c>
      <c r="AA360" t="s">
        <v>435</v>
      </c>
      <c r="AB360" t="s">
        <v>436</v>
      </c>
      <c r="AC360">
        <v>11.47</v>
      </c>
      <c r="AD360">
        <v>0.94</v>
      </c>
      <c r="AE360">
        <v>3.44</v>
      </c>
      <c r="AF360" t="s">
        <v>230</v>
      </c>
      <c r="AG360" s="1">
        <v>775600</v>
      </c>
      <c r="AH360" s="36">
        <v>2905.5</v>
      </c>
      <c r="AI360" s="1">
        <v>22000</v>
      </c>
      <c r="AJ360" s="36">
        <v>2905</v>
      </c>
      <c r="AK360" s="1">
        <v>27600</v>
      </c>
      <c r="AL360" s="2">
        <v>0.64583333333333337</v>
      </c>
      <c r="AM360" s="3">
        <v>46150</v>
      </c>
      <c r="AN360" t="s">
        <v>298</v>
      </c>
      <c r="AO360" t="s">
        <v>437</v>
      </c>
      <c r="AQ360" t="str">
        <f t="shared" si="5"/>
        <v/>
      </c>
    </row>
    <row r="361" spans="1:43">
      <c r="A361" s="8">
        <v>46174</v>
      </c>
      <c r="D361" s="1"/>
      <c r="E361" s="6"/>
      <c r="F361" s="69">
        <v>7213</v>
      </c>
      <c r="G361" t="s">
        <v>83</v>
      </c>
      <c r="H361">
        <v>0</v>
      </c>
      <c r="I361" t="s">
        <v>314</v>
      </c>
      <c r="J361" t="s">
        <v>289</v>
      </c>
      <c r="K361" t="s">
        <v>290</v>
      </c>
      <c r="L361">
        <v>596</v>
      </c>
      <c r="M361">
        <v>12</v>
      </c>
      <c r="N361" s="66">
        <v>2.0500000000000001E-2</v>
      </c>
      <c r="O361">
        <v>584</v>
      </c>
      <c r="P361" s="66">
        <v>2.0500000000000001E-2</v>
      </c>
      <c r="Q361">
        <v>585</v>
      </c>
      <c r="R361">
        <v>610</v>
      </c>
      <c r="S361">
        <v>585</v>
      </c>
      <c r="T361" s="66">
        <v>1.8800000000000001E-2</v>
      </c>
      <c r="U361" s="66">
        <v>-1.1599999999999999E-2</v>
      </c>
      <c r="V361" s="66">
        <v>-2.29E-2</v>
      </c>
      <c r="W361" s="66">
        <v>1.8800000000000001E-2</v>
      </c>
      <c r="X361" s="1">
        <v>32500</v>
      </c>
      <c r="Y361" s="1">
        <v>19460</v>
      </c>
      <c r="Z361" s="1">
        <v>9471</v>
      </c>
      <c r="AA361" t="s">
        <v>524</v>
      </c>
      <c r="AB361" t="s">
        <v>439</v>
      </c>
      <c r="AC361">
        <v>7.09</v>
      </c>
      <c r="AD361">
        <v>0.83</v>
      </c>
      <c r="AE361">
        <v>4.3600000000000003</v>
      </c>
      <c r="AF361">
        <v>0.3</v>
      </c>
      <c r="AG361">
        <v>800</v>
      </c>
      <c r="AH361">
        <v>598</v>
      </c>
      <c r="AI361">
        <v>100</v>
      </c>
      <c r="AJ361">
        <v>585</v>
      </c>
      <c r="AK361" s="1">
        <v>1000</v>
      </c>
      <c r="AL361" s="2">
        <v>0.64583333333333337</v>
      </c>
      <c r="AM361" s="3">
        <v>46153</v>
      </c>
      <c r="AN361" t="s">
        <v>298</v>
      </c>
      <c r="AO361" t="s">
        <v>437</v>
      </c>
      <c r="AQ361" t="str">
        <f t="shared" si="5"/>
        <v/>
      </c>
    </row>
    <row r="362" spans="1:43">
      <c r="A362" s="8">
        <v>46174</v>
      </c>
      <c r="D362" s="1"/>
      <c r="E362" s="6"/>
      <c r="F362" s="69">
        <v>7220</v>
      </c>
      <c r="G362" t="s">
        <v>84</v>
      </c>
      <c r="H362">
        <v>0</v>
      </c>
      <c r="I362" t="s">
        <v>288</v>
      </c>
      <c r="J362" t="s">
        <v>289</v>
      </c>
      <c r="K362" t="s">
        <v>290</v>
      </c>
      <c r="L362" s="36">
        <v>9310</v>
      </c>
      <c r="M362">
        <v>-150</v>
      </c>
      <c r="N362" s="66">
        <v>-1.5900000000000001E-2</v>
      </c>
      <c r="O362" s="36">
        <v>9460</v>
      </c>
      <c r="P362" s="66">
        <v>-1.5800000000000002E-2</v>
      </c>
      <c r="Q362" s="36">
        <v>9400</v>
      </c>
      <c r="R362" s="36">
        <v>10550</v>
      </c>
      <c r="S362" s="36">
        <v>9130</v>
      </c>
      <c r="T362" s="66">
        <v>-9.4999999999999998E-3</v>
      </c>
      <c r="U362" s="66">
        <v>-9.4299999999999995E-2</v>
      </c>
      <c r="V362" s="66">
        <v>-0.11749999999999999</v>
      </c>
      <c r="W362" s="66">
        <v>1.9699999999999999E-2</v>
      </c>
      <c r="X362" s="1">
        <v>5850900</v>
      </c>
      <c r="Y362" s="1">
        <v>57522475</v>
      </c>
      <c r="Z362" s="1">
        <v>610567</v>
      </c>
      <c r="AA362" t="s">
        <v>549</v>
      </c>
      <c r="AB362" t="s">
        <v>441</v>
      </c>
      <c r="AC362">
        <v>93.85</v>
      </c>
      <c r="AD362">
        <v>5</v>
      </c>
      <c r="AE362">
        <v>0.43</v>
      </c>
      <c r="AF362" t="s">
        <v>230</v>
      </c>
      <c r="AG362" s="1">
        <v>7100</v>
      </c>
      <c r="AH362" s="36">
        <v>9360</v>
      </c>
      <c r="AI362">
        <v>100</v>
      </c>
      <c r="AJ362" s="36">
        <v>9300</v>
      </c>
      <c r="AK362">
        <v>100</v>
      </c>
      <c r="AL362" s="2">
        <v>0.64583333333333337</v>
      </c>
      <c r="AM362" s="3">
        <v>46154</v>
      </c>
      <c r="AN362" t="s">
        <v>298</v>
      </c>
      <c r="AO362" t="s">
        <v>437</v>
      </c>
      <c r="AQ362" t="str">
        <f t="shared" si="5"/>
        <v/>
      </c>
    </row>
    <row r="363" spans="1:43">
      <c r="A363" s="8">
        <v>46174</v>
      </c>
      <c r="D363" s="1"/>
      <c r="E363" s="6"/>
      <c r="F363" s="69">
        <v>7269</v>
      </c>
      <c r="G363" t="s">
        <v>85</v>
      </c>
      <c r="H363">
        <v>0</v>
      </c>
      <c r="I363" t="s">
        <v>288</v>
      </c>
      <c r="J363" t="s">
        <v>289</v>
      </c>
      <c r="K363" t="s">
        <v>295</v>
      </c>
      <c r="L363" s="36">
        <v>1940.5</v>
      </c>
      <c r="M363">
        <v>-33</v>
      </c>
      <c r="N363" s="66">
        <v>-1.67E-2</v>
      </c>
      <c r="O363" s="36">
        <v>1973.5</v>
      </c>
      <c r="P363" s="66">
        <v>-1.67E-2</v>
      </c>
      <c r="Q363" s="36">
        <v>1976</v>
      </c>
      <c r="R363" s="36">
        <v>1990</v>
      </c>
      <c r="S363" s="36">
        <v>1912.5</v>
      </c>
      <c r="T363" s="66">
        <v>-1.7899999999999999E-2</v>
      </c>
      <c r="U363" s="66">
        <v>1.09E-2</v>
      </c>
      <c r="V363" s="66">
        <v>-2.4799999999999999E-2</v>
      </c>
      <c r="W363" s="66">
        <v>1.46E-2</v>
      </c>
      <c r="X363" s="1">
        <v>6000200</v>
      </c>
      <c r="Y363" s="1">
        <v>11626718</v>
      </c>
      <c r="Z363" s="1">
        <v>3812279</v>
      </c>
      <c r="AA363" t="s">
        <v>442</v>
      </c>
      <c r="AB363" t="s">
        <v>443</v>
      </c>
      <c r="AC363">
        <v>9.85</v>
      </c>
      <c r="AD363">
        <v>1.1000000000000001</v>
      </c>
      <c r="AE363">
        <v>2.63</v>
      </c>
      <c r="AF363" t="s">
        <v>230</v>
      </c>
      <c r="AG363" s="1">
        <v>4085200</v>
      </c>
      <c r="AH363" s="36">
        <v>1945</v>
      </c>
      <c r="AI363">
        <v>100</v>
      </c>
      <c r="AJ363" s="36">
        <v>1940</v>
      </c>
      <c r="AK363" s="1">
        <v>1000</v>
      </c>
      <c r="AL363" s="2">
        <v>0.64583333333333337</v>
      </c>
      <c r="AM363" s="3">
        <v>46156</v>
      </c>
      <c r="AN363" t="s">
        <v>298</v>
      </c>
      <c r="AO363" t="s">
        <v>437</v>
      </c>
      <c r="AQ363" t="str">
        <f t="shared" si="5"/>
        <v/>
      </c>
    </row>
    <row r="364" spans="1:43">
      <c r="A364" s="8">
        <v>46174</v>
      </c>
      <c r="D364" s="1"/>
      <c r="E364" s="6"/>
      <c r="F364" s="69">
        <v>7272</v>
      </c>
      <c r="G364" t="s">
        <v>86</v>
      </c>
      <c r="H364">
        <v>0</v>
      </c>
      <c r="I364" t="s">
        <v>288</v>
      </c>
      <c r="J364" t="s">
        <v>289</v>
      </c>
      <c r="K364" t="s">
        <v>290</v>
      </c>
      <c r="L364" s="36">
        <v>1278.5</v>
      </c>
      <c r="M364">
        <v>-32.5</v>
      </c>
      <c r="N364" s="66">
        <v>-2.4799999999999999E-2</v>
      </c>
      <c r="O364" s="36">
        <v>1311</v>
      </c>
      <c r="P364" s="66">
        <v>-2.47E-2</v>
      </c>
      <c r="Q364" s="36">
        <v>1301</v>
      </c>
      <c r="R364" s="36">
        <v>1302</v>
      </c>
      <c r="S364" s="36">
        <v>1266.5</v>
      </c>
      <c r="T364" s="66">
        <v>-1.72E-2</v>
      </c>
      <c r="U364" s="66">
        <v>2.9999999999999997E-4</v>
      </c>
      <c r="V364" s="66">
        <v>-1.7999999999999999E-2</v>
      </c>
      <c r="W364" s="66">
        <v>9.4000000000000004E-3</v>
      </c>
      <c r="X364" s="1">
        <v>6039000</v>
      </c>
      <c r="Y364" s="1">
        <v>7755781</v>
      </c>
      <c r="Z364" s="1">
        <v>1301672</v>
      </c>
      <c r="AA364" t="s">
        <v>444</v>
      </c>
      <c r="AB364" t="s">
        <v>445</v>
      </c>
      <c r="AC364">
        <v>10.07</v>
      </c>
      <c r="AD364">
        <v>1.0900000000000001</v>
      </c>
      <c r="AE364">
        <v>3.91</v>
      </c>
      <c r="AF364" t="s">
        <v>230</v>
      </c>
      <c r="AG364" s="1">
        <v>560300</v>
      </c>
      <c r="AH364" s="36">
        <v>1279</v>
      </c>
      <c r="AI364" s="1">
        <v>24400</v>
      </c>
      <c r="AJ364" s="36">
        <v>1277</v>
      </c>
      <c r="AK364">
        <v>800</v>
      </c>
      <c r="AL364" s="2">
        <v>0.64583333333333337</v>
      </c>
      <c r="AM364" s="3">
        <v>46157</v>
      </c>
      <c r="AN364" t="s">
        <v>293</v>
      </c>
      <c r="AO364" t="s">
        <v>437</v>
      </c>
      <c r="AQ364" t="str">
        <f t="shared" si="5"/>
        <v/>
      </c>
    </row>
    <row r="365" spans="1:43">
      <c r="A365" s="8">
        <v>46174</v>
      </c>
      <c r="D365" s="1"/>
      <c r="E365" s="6"/>
      <c r="F365" s="69">
        <v>7376</v>
      </c>
      <c r="G365" t="s">
        <v>87</v>
      </c>
      <c r="H365">
        <v>0</v>
      </c>
      <c r="I365" t="s">
        <v>347</v>
      </c>
      <c r="J365" t="s">
        <v>323</v>
      </c>
      <c r="K365" t="s">
        <v>290</v>
      </c>
      <c r="L365" s="36">
        <v>1299</v>
      </c>
      <c r="M365">
        <v>94</v>
      </c>
      <c r="N365" s="66">
        <v>7.8E-2</v>
      </c>
      <c r="O365" s="36">
        <v>1205</v>
      </c>
      <c r="P365" s="66">
        <v>7.8E-2</v>
      </c>
      <c r="Q365" s="36">
        <v>1206</v>
      </c>
      <c r="R365" s="36">
        <v>1299</v>
      </c>
      <c r="S365" s="36">
        <v>1198</v>
      </c>
      <c r="T365" s="66">
        <v>7.7100000000000002E-2</v>
      </c>
      <c r="U365" s="66">
        <v>4.4999999999999998E-2</v>
      </c>
      <c r="V365" s="66">
        <v>0</v>
      </c>
      <c r="W365" s="66">
        <v>8.43E-2</v>
      </c>
      <c r="X365" s="1">
        <v>44700</v>
      </c>
      <c r="Y365" s="1">
        <v>55741</v>
      </c>
      <c r="Z365" s="1">
        <v>5532</v>
      </c>
      <c r="AA365" t="s">
        <v>446</v>
      </c>
      <c r="AB365" t="s">
        <v>447</v>
      </c>
      <c r="AC365">
        <v>0</v>
      </c>
      <c r="AD365">
        <v>5.17</v>
      </c>
      <c r="AE365">
        <v>0</v>
      </c>
      <c r="AF365">
        <v>0.7</v>
      </c>
      <c r="AG365" s="1">
        <v>1200</v>
      </c>
      <c r="AH365" s="36">
        <v>1299</v>
      </c>
      <c r="AI365">
        <v>900</v>
      </c>
      <c r="AJ365" s="36">
        <v>1294</v>
      </c>
      <c r="AK365">
        <v>500</v>
      </c>
      <c r="AL365" s="2">
        <v>0.64583333333333337</v>
      </c>
      <c r="AM365" s="3">
        <v>46157</v>
      </c>
      <c r="AN365" t="s">
        <v>448</v>
      </c>
      <c r="AO365" t="s">
        <v>313</v>
      </c>
      <c r="AQ365" t="str">
        <f t="shared" si="5"/>
        <v/>
      </c>
    </row>
    <row r="366" spans="1:43">
      <c r="A366" s="8">
        <v>46174</v>
      </c>
      <c r="D366" s="1"/>
      <c r="E366" s="6"/>
      <c r="F366" s="69">
        <v>7525</v>
      </c>
      <c r="G366" t="s">
        <v>88</v>
      </c>
      <c r="H366">
        <v>0</v>
      </c>
      <c r="I366" t="s">
        <v>288</v>
      </c>
      <c r="J366" t="s">
        <v>289</v>
      </c>
      <c r="K366" t="s">
        <v>295</v>
      </c>
      <c r="L366" s="36">
        <v>3440</v>
      </c>
      <c r="M366">
        <v>-55</v>
      </c>
      <c r="N366" s="66">
        <v>-1.5699999999999999E-2</v>
      </c>
      <c r="O366" s="36">
        <v>3495</v>
      </c>
      <c r="P366" s="66">
        <v>-1.5699999999999999E-2</v>
      </c>
      <c r="Q366" s="36">
        <v>3495</v>
      </c>
      <c r="R366" s="36">
        <v>3500</v>
      </c>
      <c r="S366" s="36">
        <v>3430</v>
      </c>
      <c r="T366" s="66">
        <v>-1.5699999999999999E-2</v>
      </c>
      <c r="U366" s="66">
        <v>-4.3E-3</v>
      </c>
      <c r="V366" s="66">
        <v>-1.7100000000000001E-2</v>
      </c>
      <c r="W366" s="66">
        <v>2.8999999999999998E-3</v>
      </c>
      <c r="X366" s="1">
        <v>13000</v>
      </c>
      <c r="Y366" s="1">
        <v>45043</v>
      </c>
      <c r="Z366" s="1">
        <v>29721</v>
      </c>
      <c r="AA366" t="s">
        <v>449</v>
      </c>
      <c r="AB366" t="s">
        <v>450</v>
      </c>
      <c r="AC366">
        <v>9.2899999999999991</v>
      </c>
      <c r="AD366">
        <v>0.97</v>
      </c>
      <c r="AE366">
        <v>4.71</v>
      </c>
      <c r="AF366" t="s">
        <v>230</v>
      </c>
      <c r="AG366" s="1">
        <v>6300</v>
      </c>
      <c r="AH366" s="36">
        <v>3460</v>
      </c>
      <c r="AI366">
        <v>100</v>
      </c>
      <c r="AJ366" s="36">
        <v>3430</v>
      </c>
      <c r="AK366">
        <v>100</v>
      </c>
      <c r="AL366" s="2">
        <v>0.64583333333333337</v>
      </c>
      <c r="AM366" s="3">
        <v>46157</v>
      </c>
      <c r="AN366" t="s">
        <v>298</v>
      </c>
      <c r="AO366" t="s">
        <v>322</v>
      </c>
      <c r="AQ366" t="str">
        <f t="shared" si="5"/>
        <v/>
      </c>
    </row>
    <row r="367" spans="1:43">
      <c r="A367" s="8">
        <v>46174</v>
      </c>
      <c r="D367" s="1"/>
      <c r="E367" s="6"/>
      <c r="F367" s="69">
        <v>7729</v>
      </c>
      <c r="G367" t="s">
        <v>89</v>
      </c>
      <c r="H367">
        <v>0</v>
      </c>
      <c r="I367" t="s">
        <v>288</v>
      </c>
      <c r="J367" t="s">
        <v>289</v>
      </c>
      <c r="K367" t="s">
        <v>290</v>
      </c>
      <c r="L367" s="36">
        <v>16820</v>
      </c>
      <c r="M367">
        <v>-565</v>
      </c>
      <c r="N367" s="66">
        <v>-3.2500000000000001E-2</v>
      </c>
      <c r="O367" s="36">
        <v>17385</v>
      </c>
      <c r="P367" s="66">
        <v>-3.2399999999999998E-2</v>
      </c>
      <c r="Q367" s="36">
        <v>17320</v>
      </c>
      <c r="R367" s="36">
        <v>17660</v>
      </c>
      <c r="S367" s="36">
        <v>16685</v>
      </c>
      <c r="T367" s="66">
        <v>-2.8799999999999999E-2</v>
      </c>
      <c r="U367" s="66">
        <v>-2.1999999999999999E-2</v>
      </c>
      <c r="V367" s="66">
        <v>-4.7500000000000001E-2</v>
      </c>
      <c r="W367" s="66">
        <v>8.0000000000000002E-3</v>
      </c>
      <c r="X367" s="1">
        <v>454500</v>
      </c>
      <c r="Y367" s="1">
        <v>7752248</v>
      </c>
      <c r="Z367" s="1">
        <v>711198</v>
      </c>
      <c r="AA367" t="s">
        <v>451</v>
      </c>
      <c r="AB367" t="s">
        <v>452</v>
      </c>
      <c r="AC367">
        <v>24.38</v>
      </c>
      <c r="AD367">
        <v>3.57</v>
      </c>
      <c r="AE367">
        <v>1.64</v>
      </c>
      <c r="AF367" t="s">
        <v>230</v>
      </c>
      <c r="AG367" s="1">
        <v>5700</v>
      </c>
      <c r="AH367" s="36">
        <v>16855</v>
      </c>
      <c r="AI367" s="1">
        <v>1600</v>
      </c>
      <c r="AJ367" s="36">
        <v>16775</v>
      </c>
      <c r="AK367">
        <v>300</v>
      </c>
      <c r="AL367" s="2">
        <v>0.64583333333333337</v>
      </c>
      <c r="AM367" s="3">
        <v>46155</v>
      </c>
      <c r="AN367" t="s">
        <v>298</v>
      </c>
      <c r="AO367" t="s">
        <v>453</v>
      </c>
      <c r="AQ367" t="str">
        <f t="shared" si="5"/>
        <v/>
      </c>
    </row>
    <row r="368" spans="1:43">
      <c r="A368" s="8">
        <v>46174</v>
      </c>
      <c r="D368" s="1"/>
      <c r="E368" s="6"/>
      <c r="F368" s="69">
        <v>7921</v>
      </c>
      <c r="G368" t="s">
        <v>90</v>
      </c>
      <c r="H368">
        <v>0</v>
      </c>
      <c r="I368" t="s">
        <v>288</v>
      </c>
      <c r="J368" t="s">
        <v>289</v>
      </c>
      <c r="K368" t="s">
        <v>290</v>
      </c>
      <c r="L368" s="36">
        <v>2909</v>
      </c>
      <c r="M368">
        <v>-81</v>
      </c>
      <c r="N368" s="66">
        <v>-2.7099999999999999E-2</v>
      </c>
      <c r="O368" s="36">
        <v>2990</v>
      </c>
      <c r="P368" s="66">
        <v>-2.7E-2</v>
      </c>
      <c r="Q368" s="36">
        <v>2990</v>
      </c>
      <c r="R368" s="36">
        <v>2990</v>
      </c>
      <c r="S368" s="36">
        <v>2890</v>
      </c>
      <c r="T368" s="66">
        <v>-2.7E-2</v>
      </c>
      <c r="U368" s="66">
        <v>-5.9999999999999995E-4</v>
      </c>
      <c r="V368" s="66">
        <v>-2.7E-2</v>
      </c>
      <c r="W368" s="66">
        <v>6.4999999999999997E-3</v>
      </c>
      <c r="X368" s="1">
        <v>47300</v>
      </c>
      <c r="Y368" s="1">
        <v>138145</v>
      </c>
      <c r="Z368" s="1">
        <v>38262</v>
      </c>
      <c r="AA368" t="s">
        <v>454</v>
      </c>
      <c r="AB368" t="s">
        <v>550</v>
      </c>
      <c r="AC368">
        <v>12.94</v>
      </c>
      <c r="AD368">
        <v>1.22</v>
      </c>
      <c r="AE368">
        <v>4.13</v>
      </c>
      <c r="AF368" t="s">
        <v>230</v>
      </c>
      <c r="AG368">
        <v>500</v>
      </c>
      <c r="AH368" s="36">
        <v>2910</v>
      </c>
      <c r="AI368">
        <v>200</v>
      </c>
      <c r="AJ368" s="36">
        <v>2890</v>
      </c>
      <c r="AK368">
        <v>400</v>
      </c>
      <c r="AL368" s="2">
        <v>0.64583333333333337</v>
      </c>
      <c r="AN368" t="s">
        <v>326</v>
      </c>
      <c r="AO368" t="s">
        <v>456</v>
      </c>
      <c r="AQ368" t="str">
        <f t="shared" si="5"/>
        <v/>
      </c>
    </row>
    <row r="369" spans="1:43">
      <c r="A369" s="8">
        <v>46174</v>
      </c>
      <c r="D369" s="1"/>
      <c r="E369" s="6"/>
      <c r="F369" s="69">
        <v>8031</v>
      </c>
      <c r="G369" t="s">
        <v>91</v>
      </c>
      <c r="H369">
        <v>0</v>
      </c>
      <c r="I369" t="s">
        <v>288</v>
      </c>
      <c r="J369" t="s">
        <v>289</v>
      </c>
      <c r="K369" t="s">
        <v>290</v>
      </c>
      <c r="L369" s="36">
        <v>5033</v>
      </c>
      <c r="M369">
        <v>-257</v>
      </c>
      <c r="N369" s="66">
        <v>-4.8599999999999997E-2</v>
      </c>
      <c r="O369" s="36">
        <v>5290</v>
      </c>
      <c r="P369" s="66">
        <v>-4.8500000000000001E-2</v>
      </c>
      <c r="Q369" s="36">
        <v>5211</v>
      </c>
      <c r="R369" s="36">
        <v>5240</v>
      </c>
      <c r="S369" s="36">
        <v>4962</v>
      </c>
      <c r="T369" s="66">
        <v>-3.4099999999999998E-2</v>
      </c>
      <c r="U369" s="66">
        <v>1.12E-2</v>
      </c>
      <c r="V369" s="66">
        <v>-3.95E-2</v>
      </c>
      <c r="W369" s="66">
        <v>1.43E-2</v>
      </c>
      <c r="X369" s="1">
        <v>8097900</v>
      </c>
      <c r="Y369" s="1">
        <v>40882218</v>
      </c>
      <c r="Z369" s="1">
        <v>14417866</v>
      </c>
      <c r="AA369" t="s">
        <v>457</v>
      </c>
      <c r="AB369" t="s">
        <v>458</v>
      </c>
      <c r="AC369">
        <v>15.5</v>
      </c>
      <c r="AD369">
        <v>1.62</v>
      </c>
      <c r="AE369">
        <v>2.78</v>
      </c>
      <c r="AF369" t="s">
        <v>230</v>
      </c>
      <c r="AG369" s="1">
        <v>195200</v>
      </c>
      <c r="AH369" s="36">
        <v>5034</v>
      </c>
      <c r="AI369" s="1">
        <v>1000</v>
      </c>
      <c r="AJ369" s="36">
        <v>5030</v>
      </c>
      <c r="AK369">
        <v>300</v>
      </c>
      <c r="AL369" s="2">
        <v>0.64583333333333337</v>
      </c>
      <c r="AM369" s="3">
        <v>46143</v>
      </c>
      <c r="AN369" t="s">
        <v>298</v>
      </c>
      <c r="AO369" t="s">
        <v>322</v>
      </c>
      <c r="AQ369" t="str">
        <f t="shared" si="5"/>
        <v/>
      </c>
    </row>
    <row r="370" spans="1:43">
      <c r="A370" s="8">
        <v>46174</v>
      </c>
      <c r="D370" s="1"/>
      <c r="E370" s="6"/>
      <c r="F370" s="69">
        <v>8058</v>
      </c>
      <c r="G370" t="s">
        <v>92</v>
      </c>
      <c r="H370">
        <v>0</v>
      </c>
      <c r="I370" t="s">
        <v>288</v>
      </c>
      <c r="J370" t="s">
        <v>289</v>
      </c>
      <c r="K370" t="s">
        <v>290</v>
      </c>
      <c r="L370" s="36">
        <v>4921</v>
      </c>
      <c r="M370">
        <v>-144</v>
      </c>
      <c r="N370" s="66">
        <v>-2.8400000000000002E-2</v>
      </c>
      <c r="O370" s="36">
        <v>5065</v>
      </c>
      <c r="P370" s="66">
        <v>-2.8400000000000002E-2</v>
      </c>
      <c r="Q370" s="36">
        <v>4970</v>
      </c>
      <c r="R370" s="36">
        <v>4984</v>
      </c>
      <c r="S370" s="36">
        <v>4862</v>
      </c>
      <c r="T370" s="66">
        <v>-9.7999999999999997E-3</v>
      </c>
      <c r="U370" s="66">
        <v>8.6E-3</v>
      </c>
      <c r="V370" s="66">
        <v>-1.26E-2</v>
      </c>
      <c r="W370" s="66">
        <v>1.21E-2</v>
      </c>
      <c r="X370" s="1">
        <v>10926000</v>
      </c>
      <c r="Y370" s="1">
        <v>53753372</v>
      </c>
      <c r="Z370" s="1">
        <v>18259511</v>
      </c>
      <c r="AA370" t="s">
        <v>459</v>
      </c>
      <c r="AB370" t="s">
        <v>460</v>
      </c>
      <c r="AC370">
        <v>16.38</v>
      </c>
      <c r="AD370">
        <v>1.9</v>
      </c>
      <c r="AE370">
        <v>2.54</v>
      </c>
      <c r="AF370" t="s">
        <v>230</v>
      </c>
      <c r="AG370" s="1">
        <v>469300</v>
      </c>
      <c r="AH370" s="36">
        <v>4922</v>
      </c>
      <c r="AI370" s="1">
        <v>1500</v>
      </c>
      <c r="AJ370" s="36">
        <v>4920</v>
      </c>
      <c r="AK370">
        <v>100</v>
      </c>
      <c r="AL370" s="2">
        <v>0.64583333333333337</v>
      </c>
      <c r="AM370" s="3">
        <v>46143</v>
      </c>
      <c r="AN370" t="s">
        <v>298</v>
      </c>
      <c r="AO370" t="s">
        <v>322</v>
      </c>
      <c r="AQ370" t="str">
        <f t="shared" si="5"/>
        <v/>
      </c>
    </row>
    <row r="371" spans="1:43">
      <c r="A371" s="8">
        <v>46174</v>
      </c>
      <c r="D371" s="1"/>
      <c r="E371" s="6"/>
      <c r="F371" s="69">
        <v>8233</v>
      </c>
      <c r="G371" t="s">
        <v>93</v>
      </c>
      <c r="H371">
        <v>0</v>
      </c>
      <c r="I371" t="s">
        <v>288</v>
      </c>
      <c r="J371" t="s">
        <v>289</v>
      </c>
      <c r="K371" t="s">
        <v>295</v>
      </c>
      <c r="L371" s="36">
        <v>1976.5</v>
      </c>
      <c r="M371">
        <v>-16.5</v>
      </c>
      <c r="N371" s="66">
        <v>-8.3000000000000001E-3</v>
      </c>
      <c r="O371" s="36">
        <v>1993</v>
      </c>
      <c r="P371" s="66">
        <v>-8.2000000000000007E-3</v>
      </c>
      <c r="Q371" s="36">
        <v>1993</v>
      </c>
      <c r="R371" s="36">
        <v>1993.5</v>
      </c>
      <c r="S371" s="36">
        <v>1948.5</v>
      </c>
      <c r="T371" s="66">
        <v>-8.2000000000000007E-3</v>
      </c>
      <c r="U371" s="66">
        <v>6.3E-3</v>
      </c>
      <c r="V371" s="66">
        <v>-8.5000000000000006E-3</v>
      </c>
      <c r="W371" s="66">
        <v>1.43E-2</v>
      </c>
      <c r="X371" s="1">
        <v>1116500</v>
      </c>
      <c r="Y371" s="1">
        <v>2200917</v>
      </c>
      <c r="Z371" s="1">
        <v>603245</v>
      </c>
      <c r="AA371" t="s">
        <v>461</v>
      </c>
      <c r="AB371" t="s">
        <v>462</v>
      </c>
      <c r="AC371">
        <v>15.23</v>
      </c>
      <c r="AD371">
        <v>1.28</v>
      </c>
      <c r="AE371">
        <v>2.02</v>
      </c>
      <c r="AF371" t="s">
        <v>230</v>
      </c>
      <c r="AG371" s="1">
        <v>73000</v>
      </c>
      <c r="AH371" s="36">
        <v>1977</v>
      </c>
      <c r="AI371">
        <v>200</v>
      </c>
      <c r="AJ371" s="36">
        <v>1974.5</v>
      </c>
      <c r="AK371" s="1">
        <v>4800</v>
      </c>
      <c r="AL371" s="2">
        <v>0.64583333333333337</v>
      </c>
      <c r="AN371" t="s">
        <v>463</v>
      </c>
      <c r="AO371" t="s">
        <v>327</v>
      </c>
      <c r="AQ371" t="str">
        <f t="shared" si="5"/>
        <v/>
      </c>
    </row>
    <row r="372" spans="1:43">
      <c r="A372" s="8">
        <v>46174</v>
      </c>
      <c r="D372" s="1"/>
      <c r="E372" s="6"/>
      <c r="F372" s="69">
        <v>8304</v>
      </c>
      <c r="G372" t="s">
        <v>94</v>
      </c>
      <c r="H372">
        <v>0</v>
      </c>
      <c r="I372" t="s">
        <v>288</v>
      </c>
      <c r="J372" t="s">
        <v>289</v>
      </c>
      <c r="K372" t="s">
        <v>295</v>
      </c>
      <c r="L372" s="36">
        <v>2659.5</v>
      </c>
      <c r="M372">
        <v>-11</v>
      </c>
      <c r="N372" s="66">
        <v>-4.1000000000000003E-3</v>
      </c>
      <c r="O372" s="36">
        <v>2670.5</v>
      </c>
      <c r="P372" s="66">
        <v>-4.1000000000000003E-3</v>
      </c>
      <c r="Q372" s="36">
        <v>2660</v>
      </c>
      <c r="R372" s="36">
        <v>2667.5</v>
      </c>
      <c r="S372" s="36">
        <v>2606.5</v>
      </c>
      <c r="T372" s="66">
        <v>-1E-4</v>
      </c>
      <c r="U372" s="66">
        <v>7.4999999999999997E-3</v>
      </c>
      <c r="V372" s="66">
        <v>-2.8999999999999998E-3</v>
      </c>
      <c r="W372" s="66">
        <v>2.0299999999999999E-2</v>
      </c>
      <c r="X372" s="1">
        <v>1230900</v>
      </c>
      <c r="Y372" s="1">
        <v>3251507</v>
      </c>
      <c r="Z372" s="1">
        <v>371769</v>
      </c>
      <c r="AA372" t="s">
        <v>464</v>
      </c>
      <c r="AB372" t="s">
        <v>465</v>
      </c>
      <c r="AC372">
        <v>13.63</v>
      </c>
      <c r="AD372">
        <v>0.76</v>
      </c>
      <c r="AE372">
        <v>3.76</v>
      </c>
      <c r="AF372" t="s">
        <v>230</v>
      </c>
      <c r="AG372" s="1">
        <v>12200</v>
      </c>
      <c r="AH372" s="36">
        <v>2664</v>
      </c>
      <c r="AI372">
        <v>300</v>
      </c>
      <c r="AJ372" s="36">
        <v>2658</v>
      </c>
      <c r="AK372">
        <v>600</v>
      </c>
      <c r="AL372" s="2">
        <v>0.64583333333333337</v>
      </c>
      <c r="AM372" s="3">
        <v>46156</v>
      </c>
      <c r="AN372" t="s">
        <v>298</v>
      </c>
      <c r="AO372" t="s">
        <v>434</v>
      </c>
      <c r="AQ372" t="str">
        <f t="shared" si="5"/>
        <v/>
      </c>
    </row>
    <row r="373" spans="1:43">
      <c r="A373" s="8">
        <v>46174</v>
      </c>
      <c r="D373" s="1"/>
      <c r="E373" s="6"/>
      <c r="F373" s="69">
        <v>8316</v>
      </c>
      <c r="G373" t="s">
        <v>95</v>
      </c>
      <c r="H373">
        <v>0</v>
      </c>
      <c r="I373" t="s">
        <v>288</v>
      </c>
      <c r="J373" t="s">
        <v>289</v>
      </c>
      <c r="K373" t="s">
        <v>295</v>
      </c>
      <c r="L373" s="36">
        <v>5861</v>
      </c>
      <c r="M373">
        <v>42</v>
      </c>
      <c r="N373" s="66">
        <v>7.1999999999999998E-3</v>
      </c>
      <c r="O373" s="36">
        <v>5819</v>
      </c>
      <c r="P373" s="66">
        <v>7.1999999999999998E-3</v>
      </c>
      <c r="Q373" s="36">
        <v>5815</v>
      </c>
      <c r="R373" s="36">
        <v>5939</v>
      </c>
      <c r="S373" s="36">
        <v>5793</v>
      </c>
      <c r="T373" s="66">
        <v>7.9000000000000008E-3</v>
      </c>
      <c r="U373" s="66">
        <v>-7.1999999999999998E-3</v>
      </c>
      <c r="V373" s="66">
        <v>-1.3100000000000001E-2</v>
      </c>
      <c r="W373" s="66">
        <v>1.17E-2</v>
      </c>
      <c r="X373" s="1">
        <v>10894000</v>
      </c>
      <c r="Y373" s="1">
        <v>63988533</v>
      </c>
      <c r="Z373" s="1">
        <v>22432966</v>
      </c>
      <c r="AA373" t="s">
        <v>466</v>
      </c>
      <c r="AB373" t="s">
        <v>467</v>
      </c>
      <c r="AC373">
        <v>13.01</v>
      </c>
      <c r="AD373">
        <v>1.41</v>
      </c>
      <c r="AE373">
        <v>3.07</v>
      </c>
      <c r="AF373" t="s">
        <v>230</v>
      </c>
      <c r="AG373" s="1">
        <v>725300</v>
      </c>
      <c r="AH373" s="36">
        <v>5865</v>
      </c>
      <c r="AI373">
        <v>100</v>
      </c>
      <c r="AJ373" s="36">
        <v>5860</v>
      </c>
      <c r="AK373" s="1">
        <v>1900</v>
      </c>
      <c r="AL373" s="2">
        <v>0.64583333333333337</v>
      </c>
      <c r="AM373" s="3">
        <v>46155</v>
      </c>
      <c r="AN373" t="s">
        <v>298</v>
      </c>
      <c r="AO373" t="s">
        <v>434</v>
      </c>
      <c r="AQ373" t="str">
        <f t="shared" si="5"/>
        <v/>
      </c>
    </row>
    <row r="374" spans="1:43">
      <c r="A374" s="8">
        <v>46174</v>
      </c>
      <c r="D374" s="1"/>
      <c r="E374" s="6"/>
      <c r="F374" s="69">
        <v>8331</v>
      </c>
      <c r="G374" t="s">
        <v>96</v>
      </c>
      <c r="H374">
        <v>0</v>
      </c>
      <c r="I374" t="s">
        <v>288</v>
      </c>
      <c r="J374" t="s">
        <v>289</v>
      </c>
      <c r="K374" t="s">
        <v>295</v>
      </c>
      <c r="L374" s="36">
        <v>2281</v>
      </c>
      <c r="M374">
        <v>-45</v>
      </c>
      <c r="N374" s="66">
        <v>-1.9300000000000001E-2</v>
      </c>
      <c r="O374" s="36">
        <v>2326</v>
      </c>
      <c r="P374" s="66">
        <v>-1.9300000000000001E-2</v>
      </c>
      <c r="Q374" s="36">
        <v>2311</v>
      </c>
      <c r="R374" s="36">
        <v>2347</v>
      </c>
      <c r="S374" s="36">
        <v>2281</v>
      </c>
      <c r="T374" s="66">
        <v>-1.29E-2</v>
      </c>
      <c r="U374" s="66">
        <v>-1.2699999999999999E-2</v>
      </c>
      <c r="V374" s="66">
        <v>-2.81E-2</v>
      </c>
      <c r="W374" s="66">
        <v>0</v>
      </c>
      <c r="X374" s="1">
        <v>2640900</v>
      </c>
      <c r="Y374" s="1">
        <v>6084379</v>
      </c>
      <c r="Z374" s="1">
        <v>1768963</v>
      </c>
      <c r="AA374" t="s">
        <v>468</v>
      </c>
      <c r="AB374" t="s">
        <v>469</v>
      </c>
      <c r="AC374">
        <v>14.81</v>
      </c>
      <c r="AD374">
        <v>1.26</v>
      </c>
      <c r="AE374">
        <v>2.81</v>
      </c>
      <c r="AF374" t="s">
        <v>230</v>
      </c>
      <c r="AG374" s="1">
        <v>49800</v>
      </c>
      <c r="AH374" s="36">
        <v>2291.5</v>
      </c>
      <c r="AI374">
        <v>100</v>
      </c>
      <c r="AJ374" s="36">
        <v>2280</v>
      </c>
      <c r="AK374" s="1">
        <v>1300</v>
      </c>
      <c r="AL374" s="2">
        <v>0.64583333333333337</v>
      </c>
      <c r="AM374" s="3">
        <v>46157</v>
      </c>
      <c r="AN374" t="s">
        <v>298</v>
      </c>
      <c r="AO374" t="s">
        <v>434</v>
      </c>
      <c r="AQ374" t="str">
        <f t="shared" si="5"/>
        <v/>
      </c>
    </row>
    <row r="375" spans="1:43">
      <c r="A375" s="8">
        <v>46174</v>
      </c>
      <c r="D375" s="1"/>
      <c r="E375" s="6"/>
      <c r="F375" s="69">
        <v>8424</v>
      </c>
      <c r="G375" t="s">
        <v>97</v>
      </c>
      <c r="H375">
        <v>0</v>
      </c>
      <c r="I375" t="s">
        <v>288</v>
      </c>
      <c r="J375" t="s">
        <v>289</v>
      </c>
      <c r="K375" t="s">
        <v>290</v>
      </c>
      <c r="L375" s="36">
        <v>4094</v>
      </c>
      <c r="M375">
        <v>-100</v>
      </c>
      <c r="N375" s="66">
        <v>-2.3800000000000002E-2</v>
      </c>
      <c r="O375" s="36">
        <v>4194</v>
      </c>
      <c r="P375" s="66">
        <v>-2.3800000000000002E-2</v>
      </c>
      <c r="Q375" s="36">
        <v>4180</v>
      </c>
      <c r="R375" s="36">
        <v>4180</v>
      </c>
      <c r="S375" s="36">
        <v>4083</v>
      </c>
      <c r="T375" s="66">
        <v>-2.0500000000000001E-2</v>
      </c>
      <c r="U375" s="66">
        <v>-3.0999999999999999E-3</v>
      </c>
      <c r="V375" s="66">
        <v>-2.0500000000000001E-2</v>
      </c>
      <c r="W375" s="66">
        <v>2.5999999999999999E-3</v>
      </c>
      <c r="X375" s="1">
        <v>296100</v>
      </c>
      <c r="Y375" s="1">
        <v>1215826</v>
      </c>
      <c r="Z375" s="1">
        <v>371994</v>
      </c>
      <c r="AA375" t="s">
        <v>470</v>
      </c>
      <c r="AB375" t="s">
        <v>471</v>
      </c>
      <c r="AC375">
        <v>7.69</v>
      </c>
      <c r="AD375">
        <v>0.73</v>
      </c>
      <c r="AE375">
        <v>4.2</v>
      </c>
      <c r="AF375" t="s">
        <v>230</v>
      </c>
      <c r="AG375" s="1">
        <v>28900</v>
      </c>
      <c r="AH375" s="36">
        <v>4095</v>
      </c>
      <c r="AI375">
        <v>200</v>
      </c>
      <c r="AJ375" s="36">
        <v>4089</v>
      </c>
      <c r="AK375">
        <v>100</v>
      </c>
      <c r="AL375" s="2">
        <v>0.64583333333333337</v>
      </c>
      <c r="AM375" s="3">
        <v>46154</v>
      </c>
      <c r="AN375" t="s">
        <v>298</v>
      </c>
      <c r="AO375" t="s">
        <v>472</v>
      </c>
      <c r="AQ375" t="str">
        <f t="shared" si="5"/>
        <v/>
      </c>
    </row>
    <row r="376" spans="1:43">
      <c r="A376" s="8">
        <v>46174</v>
      </c>
      <c r="D376" s="1"/>
      <c r="E376" s="6"/>
      <c r="F376" s="69">
        <v>8425</v>
      </c>
      <c r="G376" t="s">
        <v>98</v>
      </c>
      <c r="H376">
        <v>0</v>
      </c>
      <c r="I376" t="s">
        <v>288</v>
      </c>
      <c r="J376" t="s">
        <v>289</v>
      </c>
      <c r="K376" t="s">
        <v>295</v>
      </c>
      <c r="L376" s="36">
        <v>1250</v>
      </c>
      <c r="M376">
        <v>-52</v>
      </c>
      <c r="N376" s="66">
        <v>-3.9899999999999998E-2</v>
      </c>
      <c r="O376" s="36">
        <v>1302</v>
      </c>
      <c r="P376" s="66">
        <v>-3.9899999999999998E-2</v>
      </c>
      <c r="Q376" s="36">
        <v>1295</v>
      </c>
      <c r="R376" s="36">
        <v>1295</v>
      </c>
      <c r="S376" s="36">
        <v>1250</v>
      </c>
      <c r="T376" s="66">
        <v>-3.4700000000000002E-2</v>
      </c>
      <c r="U376" s="66">
        <v>-8.6999999999999994E-3</v>
      </c>
      <c r="V376" s="66">
        <v>-3.4700000000000002E-2</v>
      </c>
      <c r="W376" s="66">
        <v>0</v>
      </c>
      <c r="X376" s="1">
        <v>874500</v>
      </c>
      <c r="Y376" s="1">
        <v>1104587</v>
      </c>
      <c r="Z376" s="1">
        <v>353332</v>
      </c>
      <c r="AA376" t="s">
        <v>473</v>
      </c>
      <c r="AB376" t="s">
        <v>526</v>
      </c>
      <c r="AC376">
        <v>7.5</v>
      </c>
      <c r="AD376">
        <v>0.81</v>
      </c>
      <c r="AE376">
        <v>4.16</v>
      </c>
      <c r="AF376" t="s">
        <v>230</v>
      </c>
      <c r="AG376" s="1">
        <v>174600</v>
      </c>
      <c r="AH376" s="36">
        <v>1254</v>
      </c>
      <c r="AI376">
        <v>700</v>
      </c>
      <c r="AJ376" s="36">
        <v>1250</v>
      </c>
      <c r="AK376" s="1">
        <v>20300</v>
      </c>
      <c r="AL376" s="2">
        <v>0.64583333333333337</v>
      </c>
      <c r="AM376" s="3">
        <v>46156</v>
      </c>
      <c r="AN376" t="s">
        <v>298</v>
      </c>
      <c r="AO376" t="s">
        <v>472</v>
      </c>
      <c r="AQ376" t="str">
        <f t="shared" si="5"/>
        <v/>
      </c>
    </row>
    <row r="377" spans="1:43">
      <c r="A377" s="8">
        <v>46174</v>
      </c>
      <c r="D377" s="1"/>
      <c r="E377" s="6"/>
      <c r="F377" s="69">
        <v>8591</v>
      </c>
      <c r="G377" t="s">
        <v>99</v>
      </c>
      <c r="H377">
        <v>0</v>
      </c>
      <c r="I377" t="s">
        <v>288</v>
      </c>
      <c r="J377" t="s">
        <v>289</v>
      </c>
      <c r="K377" t="s">
        <v>290</v>
      </c>
      <c r="L377" s="36">
        <v>6205</v>
      </c>
      <c r="M377">
        <v>-32</v>
      </c>
      <c r="N377" s="66">
        <v>-5.1000000000000004E-3</v>
      </c>
      <c r="O377" s="36">
        <v>6237</v>
      </c>
      <c r="P377" s="66">
        <v>-5.1000000000000004E-3</v>
      </c>
      <c r="Q377" s="36">
        <v>6201</v>
      </c>
      <c r="R377" s="36">
        <v>6256</v>
      </c>
      <c r="S377" s="36">
        <v>6145</v>
      </c>
      <c r="T377" s="66">
        <v>5.9999999999999995E-4</v>
      </c>
      <c r="U377" s="66">
        <v>-8.0000000000000004E-4</v>
      </c>
      <c r="V377" s="66">
        <v>-8.0999999999999996E-3</v>
      </c>
      <c r="W377" s="66">
        <v>9.7000000000000003E-3</v>
      </c>
      <c r="X377" s="1">
        <v>3155300</v>
      </c>
      <c r="Y377" s="1">
        <v>19574734</v>
      </c>
      <c r="Z377" s="1">
        <v>6975081</v>
      </c>
      <c r="AA377" t="s">
        <v>475</v>
      </c>
      <c r="AB377" t="s">
        <v>476</v>
      </c>
      <c r="AC377">
        <v>12.89</v>
      </c>
      <c r="AD377">
        <v>1.52</v>
      </c>
      <c r="AE377">
        <v>3.02</v>
      </c>
      <c r="AF377" t="s">
        <v>230</v>
      </c>
      <c r="AG377" s="1">
        <v>245800</v>
      </c>
      <c r="AH377" s="36">
        <v>6206</v>
      </c>
      <c r="AI377">
        <v>100</v>
      </c>
      <c r="AJ377" s="36">
        <v>6204</v>
      </c>
      <c r="AK377">
        <v>200</v>
      </c>
      <c r="AL377" s="2">
        <v>0.64583333333333337</v>
      </c>
      <c r="AM377" s="3">
        <v>46153</v>
      </c>
      <c r="AN377" t="s">
        <v>298</v>
      </c>
      <c r="AO377" t="s">
        <v>472</v>
      </c>
      <c r="AQ377" t="str">
        <f t="shared" si="5"/>
        <v/>
      </c>
    </row>
    <row r="378" spans="1:43">
      <c r="A378" s="8">
        <v>46174</v>
      </c>
      <c r="D378" s="1"/>
      <c r="E378" s="6"/>
      <c r="F378" s="69">
        <v>8593</v>
      </c>
      <c r="G378" t="s">
        <v>100</v>
      </c>
      <c r="H378">
        <v>0</v>
      </c>
      <c r="I378" t="s">
        <v>288</v>
      </c>
      <c r="J378" t="s">
        <v>289</v>
      </c>
      <c r="K378" t="s">
        <v>295</v>
      </c>
      <c r="L378" s="36">
        <v>1270</v>
      </c>
      <c r="M378">
        <v>-31.5</v>
      </c>
      <c r="N378" s="66">
        <v>-2.4199999999999999E-2</v>
      </c>
      <c r="O378" s="36">
        <v>1301.5</v>
      </c>
      <c r="P378" s="66">
        <v>-2.4199999999999999E-2</v>
      </c>
      <c r="Q378" s="36">
        <v>1303</v>
      </c>
      <c r="R378" s="36">
        <v>1304</v>
      </c>
      <c r="S378" s="36">
        <v>1263.5</v>
      </c>
      <c r="T378" s="66">
        <v>-2.53E-2</v>
      </c>
      <c r="U378" s="66">
        <v>3.8999999999999998E-3</v>
      </c>
      <c r="V378" s="66">
        <v>-2.5999999999999999E-2</v>
      </c>
      <c r="W378" s="66">
        <v>5.1000000000000004E-3</v>
      </c>
      <c r="X378" s="1">
        <v>8726200</v>
      </c>
      <c r="Y378" s="1">
        <v>11155647</v>
      </c>
      <c r="Z378" s="1">
        <v>1862978</v>
      </c>
      <c r="AA378" t="s">
        <v>477</v>
      </c>
      <c r="AB378" t="s">
        <v>537</v>
      </c>
      <c r="AC378">
        <v>11.4</v>
      </c>
      <c r="AD378">
        <v>0.91</v>
      </c>
      <c r="AE378">
        <v>4.0199999999999996</v>
      </c>
      <c r="AF378" t="s">
        <v>230</v>
      </c>
      <c r="AG378" s="1">
        <v>921400</v>
      </c>
      <c r="AH378" s="36">
        <v>1270.5</v>
      </c>
      <c r="AI378" s="1">
        <v>3300</v>
      </c>
      <c r="AJ378" s="36">
        <v>1269.5</v>
      </c>
      <c r="AK378" s="1">
        <v>1500</v>
      </c>
      <c r="AL378" s="2">
        <v>0.64583333333333337</v>
      </c>
      <c r="AM378" s="3">
        <v>46157</v>
      </c>
      <c r="AN378" t="s">
        <v>298</v>
      </c>
      <c r="AO378" t="s">
        <v>472</v>
      </c>
      <c r="AQ378" t="str">
        <f t="shared" si="5"/>
        <v/>
      </c>
    </row>
    <row r="379" spans="1:43">
      <c r="A379" s="8">
        <v>46174</v>
      </c>
      <c r="D379" s="1"/>
      <c r="E379" s="6"/>
      <c r="F379" s="69">
        <v>8604</v>
      </c>
      <c r="G379" t="s">
        <v>101</v>
      </c>
      <c r="H379">
        <v>0</v>
      </c>
      <c r="I379" t="s">
        <v>288</v>
      </c>
      <c r="J379" t="s">
        <v>289</v>
      </c>
      <c r="K379" t="s">
        <v>290</v>
      </c>
      <c r="L379" s="36">
        <v>1298.5</v>
      </c>
      <c r="M379">
        <v>13.5</v>
      </c>
      <c r="N379" s="66">
        <v>1.0500000000000001E-2</v>
      </c>
      <c r="O379" s="36">
        <v>1285</v>
      </c>
      <c r="P379" s="66">
        <v>1.0500000000000001E-2</v>
      </c>
      <c r="Q379" s="36">
        <v>1285.5</v>
      </c>
      <c r="R379" s="36">
        <v>1301.5</v>
      </c>
      <c r="S379" s="36">
        <v>1281</v>
      </c>
      <c r="T379" s="66">
        <v>1.01E-2</v>
      </c>
      <c r="U379" s="66">
        <v>4.1999999999999997E-3</v>
      </c>
      <c r="V379" s="66">
        <v>-2.3E-3</v>
      </c>
      <c r="W379" s="66">
        <v>1.3599999999999999E-2</v>
      </c>
      <c r="X379" s="1">
        <v>11559600</v>
      </c>
      <c r="Y379" s="1">
        <v>14949243</v>
      </c>
      <c r="Z379" s="1">
        <v>4010498</v>
      </c>
      <c r="AA379" t="s">
        <v>479</v>
      </c>
      <c r="AB379" t="s">
        <v>480</v>
      </c>
      <c r="AC379">
        <v>10.45</v>
      </c>
      <c r="AD379">
        <v>1.01</v>
      </c>
      <c r="AE379">
        <v>3.93</v>
      </c>
      <c r="AF379" t="s">
        <v>230</v>
      </c>
      <c r="AG379" s="1">
        <v>702500</v>
      </c>
      <c r="AH379" s="36">
        <v>1299</v>
      </c>
      <c r="AI379">
        <v>200</v>
      </c>
      <c r="AJ379" s="36">
        <v>1298</v>
      </c>
      <c r="AK379" s="1">
        <v>1400</v>
      </c>
      <c r="AL379" s="2">
        <v>0.64583333333333337</v>
      </c>
      <c r="AN379" t="s">
        <v>298</v>
      </c>
      <c r="AO379" t="s">
        <v>481</v>
      </c>
      <c r="AQ379" t="str">
        <f t="shared" si="5"/>
        <v/>
      </c>
    </row>
    <row r="380" spans="1:43">
      <c r="A380" s="8">
        <v>46174</v>
      </c>
      <c r="D380" s="1"/>
      <c r="E380" s="6"/>
      <c r="F380" s="69">
        <v>8697</v>
      </c>
      <c r="G380" t="s">
        <v>102</v>
      </c>
      <c r="H380">
        <v>0</v>
      </c>
      <c r="I380" t="s">
        <v>288</v>
      </c>
      <c r="J380" t="s">
        <v>289</v>
      </c>
      <c r="K380" t="s">
        <v>290</v>
      </c>
      <c r="L380" s="36">
        <v>2008.5</v>
      </c>
      <c r="M380">
        <v>57.5</v>
      </c>
      <c r="N380" s="66">
        <v>2.9499999999999998E-2</v>
      </c>
      <c r="O380" s="36">
        <v>1951</v>
      </c>
      <c r="P380" s="66">
        <v>2.9399999999999999E-2</v>
      </c>
      <c r="Q380" s="36">
        <v>1951</v>
      </c>
      <c r="R380" s="36">
        <v>2051.5</v>
      </c>
      <c r="S380" s="36">
        <v>1945</v>
      </c>
      <c r="T380" s="66">
        <v>2.9399999999999999E-2</v>
      </c>
      <c r="U380" s="66">
        <v>6.4999999999999997E-3</v>
      </c>
      <c r="V380" s="66">
        <v>-2.0899999999999998E-2</v>
      </c>
      <c r="W380" s="66">
        <v>3.2599999999999997E-2</v>
      </c>
      <c r="X380" s="1">
        <v>4552000</v>
      </c>
      <c r="Y380" s="1">
        <v>9123967</v>
      </c>
      <c r="Z380" s="1">
        <v>2072340</v>
      </c>
      <c r="AA380" t="s">
        <v>482</v>
      </c>
      <c r="AB380" t="s">
        <v>483</v>
      </c>
      <c r="AC380">
        <v>26.63</v>
      </c>
      <c r="AD380">
        <v>5.98</v>
      </c>
      <c r="AE380">
        <v>3.04</v>
      </c>
      <c r="AF380" t="s">
        <v>230</v>
      </c>
      <c r="AG380" s="1">
        <v>94300</v>
      </c>
      <c r="AH380" s="36">
        <v>2009</v>
      </c>
      <c r="AI380" s="1">
        <v>2100</v>
      </c>
      <c r="AJ380" s="36">
        <v>2007</v>
      </c>
      <c r="AK380">
        <v>200</v>
      </c>
      <c r="AL380" s="2">
        <v>0.64583333333333337</v>
      </c>
      <c r="AN380" t="s">
        <v>298</v>
      </c>
      <c r="AO380" t="s">
        <v>472</v>
      </c>
      <c r="AQ380" t="str">
        <f t="shared" si="5"/>
        <v/>
      </c>
    </row>
    <row r="381" spans="1:43">
      <c r="A381" s="8">
        <v>46174</v>
      </c>
      <c r="D381" s="1"/>
      <c r="E381" s="6"/>
      <c r="F381" s="69">
        <v>8830</v>
      </c>
      <c r="G381" t="s">
        <v>103</v>
      </c>
      <c r="H381">
        <v>0</v>
      </c>
      <c r="I381" t="s">
        <v>288</v>
      </c>
      <c r="J381" t="s">
        <v>289</v>
      </c>
      <c r="K381" t="s">
        <v>295</v>
      </c>
      <c r="L381" s="36">
        <v>3601</v>
      </c>
      <c r="M381">
        <v>-116</v>
      </c>
      <c r="N381" s="66">
        <v>-3.1199999999999999E-2</v>
      </c>
      <c r="O381" s="36">
        <v>3717</v>
      </c>
      <c r="P381" s="66">
        <v>-3.1199999999999999E-2</v>
      </c>
      <c r="Q381" s="36">
        <v>3688</v>
      </c>
      <c r="R381" s="36">
        <v>3716</v>
      </c>
      <c r="S381" s="36">
        <v>3584</v>
      </c>
      <c r="T381" s="66">
        <v>-2.35E-2</v>
      </c>
      <c r="U381" s="66">
        <v>-7.9000000000000008E-3</v>
      </c>
      <c r="V381" s="66">
        <v>-3.09E-2</v>
      </c>
      <c r="W381" s="66">
        <v>4.7000000000000002E-3</v>
      </c>
      <c r="X381" s="1">
        <v>3866800</v>
      </c>
      <c r="Y381" s="1">
        <v>14007638</v>
      </c>
      <c r="Z381" s="1">
        <v>3370536</v>
      </c>
      <c r="AA381" t="s">
        <v>484</v>
      </c>
      <c r="AB381" t="s">
        <v>485</v>
      </c>
      <c r="AC381">
        <v>14.91</v>
      </c>
      <c r="AD381">
        <v>1.34</v>
      </c>
      <c r="AE381">
        <v>1.44</v>
      </c>
      <c r="AF381" t="s">
        <v>230</v>
      </c>
      <c r="AG381" s="1">
        <v>58400</v>
      </c>
      <c r="AH381" s="36">
        <v>3614</v>
      </c>
      <c r="AI381" s="1">
        <v>11700</v>
      </c>
      <c r="AJ381" s="36">
        <v>3600</v>
      </c>
      <c r="AK381" s="1">
        <v>1700</v>
      </c>
      <c r="AL381" s="2">
        <v>0.64583333333333337</v>
      </c>
      <c r="AM381" s="3">
        <v>46155</v>
      </c>
      <c r="AN381" t="s">
        <v>298</v>
      </c>
      <c r="AO381" t="s">
        <v>332</v>
      </c>
      <c r="AQ381" t="str">
        <f t="shared" si="5"/>
        <v/>
      </c>
    </row>
    <row r="382" spans="1:43">
      <c r="A382" s="8">
        <v>46174</v>
      </c>
      <c r="D382" s="1"/>
      <c r="E382" s="6"/>
      <c r="F382" s="69">
        <v>9020</v>
      </c>
      <c r="G382" t="s">
        <v>104</v>
      </c>
      <c r="H382">
        <v>0</v>
      </c>
      <c r="I382" t="s">
        <v>288</v>
      </c>
      <c r="J382" t="s">
        <v>289</v>
      </c>
      <c r="K382" t="s">
        <v>295</v>
      </c>
      <c r="L382" s="36">
        <v>3354</v>
      </c>
      <c r="M382">
        <v>-58</v>
      </c>
      <c r="N382" s="66">
        <v>-1.7000000000000001E-2</v>
      </c>
      <c r="O382" s="36">
        <v>3412</v>
      </c>
      <c r="P382" s="66">
        <v>-1.6899999999999998E-2</v>
      </c>
      <c r="Q382" s="36">
        <v>3441</v>
      </c>
      <c r="R382" s="36">
        <v>3466</v>
      </c>
      <c r="S382" s="36">
        <v>3325</v>
      </c>
      <c r="T382" s="66">
        <v>-2.52E-2</v>
      </c>
      <c r="U382" s="66">
        <v>3.8E-3</v>
      </c>
      <c r="V382" s="66">
        <v>-3.2300000000000002E-2</v>
      </c>
      <c r="W382" s="66">
        <v>8.6999999999999994E-3</v>
      </c>
      <c r="X382" s="1">
        <v>3646500</v>
      </c>
      <c r="Y382" s="1">
        <v>12277040</v>
      </c>
      <c r="Z382" s="1">
        <v>3804818</v>
      </c>
      <c r="AA382" t="s">
        <v>486</v>
      </c>
      <c r="AB382" t="s">
        <v>487</v>
      </c>
      <c r="AC382">
        <v>14.85</v>
      </c>
      <c r="AD382">
        <v>1.24</v>
      </c>
      <c r="AE382">
        <v>2.5</v>
      </c>
      <c r="AF382" t="s">
        <v>230</v>
      </c>
      <c r="AG382" s="1">
        <v>80500</v>
      </c>
      <c r="AH382" s="36">
        <v>3361</v>
      </c>
      <c r="AI382">
        <v>100</v>
      </c>
      <c r="AJ382" s="36">
        <v>3353</v>
      </c>
      <c r="AK382" s="1">
        <v>1100</v>
      </c>
      <c r="AL382" s="2">
        <v>0.64583333333333337</v>
      </c>
      <c r="AM382" s="3">
        <v>46142</v>
      </c>
      <c r="AN382" t="s">
        <v>298</v>
      </c>
      <c r="AO382" t="s">
        <v>488</v>
      </c>
      <c r="AQ382" t="str">
        <f t="shared" si="5"/>
        <v/>
      </c>
    </row>
    <row r="383" spans="1:43">
      <c r="A383" s="8">
        <v>46174</v>
      </c>
      <c r="D383" s="1"/>
      <c r="E383" s="6"/>
      <c r="F383" s="69">
        <v>9024</v>
      </c>
      <c r="G383" t="s">
        <v>105</v>
      </c>
      <c r="H383">
        <v>0</v>
      </c>
      <c r="I383" t="s">
        <v>288</v>
      </c>
      <c r="J383" t="s">
        <v>289</v>
      </c>
      <c r="K383" t="s">
        <v>295</v>
      </c>
      <c r="L383" s="36">
        <v>2786.5</v>
      </c>
      <c r="M383">
        <v>-33</v>
      </c>
      <c r="N383" s="66">
        <v>-1.17E-2</v>
      </c>
      <c r="O383" s="36">
        <v>2819.5</v>
      </c>
      <c r="P383" s="66">
        <v>-1.17E-2</v>
      </c>
      <c r="Q383" s="36">
        <v>2801</v>
      </c>
      <c r="R383" s="36">
        <v>2823.5</v>
      </c>
      <c r="S383" s="36">
        <v>2723</v>
      </c>
      <c r="T383" s="66">
        <v>-5.1000000000000004E-3</v>
      </c>
      <c r="U383" s="66">
        <v>2.1000000000000001E-2</v>
      </c>
      <c r="V383" s="66">
        <v>-1.3100000000000001E-2</v>
      </c>
      <c r="W383" s="66">
        <v>2.3300000000000001E-2</v>
      </c>
      <c r="X383" s="1">
        <v>2890000</v>
      </c>
      <c r="Y383" s="1">
        <v>8039162</v>
      </c>
      <c r="Z383" s="1">
        <v>852043</v>
      </c>
      <c r="AA383" t="s">
        <v>489</v>
      </c>
      <c r="AB383" t="s">
        <v>551</v>
      </c>
      <c r="AC383">
        <v>26.23</v>
      </c>
      <c r="AD383">
        <v>1.24</v>
      </c>
      <c r="AE383">
        <v>1.51</v>
      </c>
      <c r="AF383" t="s">
        <v>230</v>
      </c>
      <c r="AG383" s="1">
        <v>89100</v>
      </c>
      <c r="AH383" s="36">
        <v>2800</v>
      </c>
      <c r="AI383">
        <v>100</v>
      </c>
      <c r="AJ383" s="36">
        <v>2786.5</v>
      </c>
      <c r="AK383" s="1">
        <v>11800</v>
      </c>
      <c r="AL383" s="2">
        <v>0.64583333333333337</v>
      </c>
      <c r="AM383" s="3">
        <v>46156</v>
      </c>
      <c r="AN383" t="s">
        <v>298</v>
      </c>
      <c r="AO383" t="s">
        <v>488</v>
      </c>
      <c r="AQ383" t="str">
        <f t="shared" si="5"/>
        <v/>
      </c>
    </row>
    <row r="384" spans="1:43">
      <c r="A384" s="8">
        <v>46174</v>
      </c>
      <c r="D384" s="1"/>
      <c r="E384" s="6"/>
      <c r="F384" s="69">
        <v>9069</v>
      </c>
      <c r="G384" t="s">
        <v>106</v>
      </c>
      <c r="H384">
        <v>0</v>
      </c>
      <c r="I384" t="s">
        <v>288</v>
      </c>
      <c r="J384" t="s">
        <v>289</v>
      </c>
      <c r="K384" t="s">
        <v>290</v>
      </c>
      <c r="L384" s="36">
        <v>1892</v>
      </c>
      <c r="M384">
        <v>-14.5</v>
      </c>
      <c r="N384" s="66">
        <v>-7.6E-3</v>
      </c>
      <c r="O384" s="36">
        <v>1906.5</v>
      </c>
      <c r="P384" s="66">
        <v>-7.6E-3</v>
      </c>
      <c r="Q384" s="36">
        <v>1905</v>
      </c>
      <c r="R384" s="36">
        <v>1909</v>
      </c>
      <c r="S384" s="36">
        <v>1869</v>
      </c>
      <c r="T384" s="66">
        <v>-6.7999999999999996E-3</v>
      </c>
      <c r="U384" s="66">
        <v>6.1000000000000004E-3</v>
      </c>
      <c r="V384" s="66">
        <v>-8.8999999999999999E-3</v>
      </c>
      <c r="W384" s="66">
        <v>1.23E-2</v>
      </c>
      <c r="X384" s="1">
        <v>636400</v>
      </c>
      <c r="Y384" s="1">
        <v>1203339</v>
      </c>
      <c r="Z384" s="1">
        <v>332410</v>
      </c>
      <c r="AA384" t="s">
        <v>491</v>
      </c>
      <c r="AB384" t="s">
        <v>492</v>
      </c>
      <c r="AC384">
        <v>13.53</v>
      </c>
      <c r="AD384">
        <v>1.39</v>
      </c>
      <c r="AE384">
        <v>2.96</v>
      </c>
      <c r="AF384" t="s">
        <v>230</v>
      </c>
      <c r="AG384" s="1">
        <v>28600</v>
      </c>
      <c r="AH384" s="36">
        <v>1897.5</v>
      </c>
      <c r="AI384" s="1">
        <v>7100</v>
      </c>
      <c r="AJ384" s="36">
        <v>1883</v>
      </c>
      <c r="AK384" s="1">
        <v>3500</v>
      </c>
      <c r="AL384" s="2">
        <v>0.64583333333333337</v>
      </c>
      <c r="AM384" s="3">
        <v>46155</v>
      </c>
      <c r="AN384" t="s">
        <v>298</v>
      </c>
      <c r="AO384" t="s">
        <v>488</v>
      </c>
      <c r="AQ384" t="str">
        <f t="shared" si="5"/>
        <v/>
      </c>
    </row>
    <row r="385" spans="1:43">
      <c r="A385" s="8">
        <v>46174</v>
      </c>
      <c r="D385" s="1"/>
      <c r="E385" s="6"/>
      <c r="F385" s="69">
        <v>9227</v>
      </c>
      <c r="G385" t="s">
        <v>107</v>
      </c>
      <c r="H385">
        <v>0</v>
      </c>
      <c r="I385" t="s">
        <v>347</v>
      </c>
      <c r="J385" t="s">
        <v>289</v>
      </c>
      <c r="K385" t="s">
        <v>290</v>
      </c>
      <c r="L385">
        <v>996</v>
      </c>
      <c r="M385">
        <v>-35</v>
      </c>
      <c r="N385" s="66">
        <v>-3.39E-2</v>
      </c>
      <c r="O385" s="36">
        <v>1031</v>
      </c>
      <c r="P385" s="66">
        <v>-3.39E-2</v>
      </c>
      <c r="Q385" s="36">
        <v>1001</v>
      </c>
      <c r="R385" s="36">
        <v>1089</v>
      </c>
      <c r="S385">
        <v>982</v>
      </c>
      <c r="T385" s="66">
        <v>-4.8999999999999998E-3</v>
      </c>
      <c r="U385" s="66">
        <v>-5.3199999999999997E-2</v>
      </c>
      <c r="V385" s="66">
        <v>-8.5300000000000001E-2</v>
      </c>
      <c r="W385" s="66">
        <v>1.4200000000000001E-2</v>
      </c>
      <c r="X385" s="1">
        <v>767200</v>
      </c>
      <c r="Y385" s="1">
        <v>782631</v>
      </c>
      <c r="Z385" s="1">
        <v>15840</v>
      </c>
      <c r="AA385" t="s">
        <v>493</v>
      </c>
      <c r="AB385" t="s">
        <v>494</v>
      </c>
      <c r="AC385">
        <v>0</v>
      </c>
      <c r="AD385">
        <v>32.770000000000003</v>
      </c>
      <c r="AE385">
        <v>0</v>
      </c>
      <c r="AF385">
        <v>2.8</v>
      </c>
      <c r="AG385" s="1">
        <v>6600</v>
      </c>
      <c r="AH385">
        <v>999</v>
      </c>
      <c r="AI385">
        <v>400</v>
      </c>
      <c r="AJ385">
        <v>996</v>
      </c>
      <c r="AK385">
        <v>100</v>
      </c>
      <c r="AL385" s="2">
        <v>0.64583333333333337</v>
      </c>
      <c r="AM385" s="3">
        <v>46154</v>
      </c>
      <c r="AN385" t="s">
        <v>350</v>
      </c>
      <c r="AO385" t="s">
        <v>313</v>
      </c>
      <c r="AQ385" t="str">
        <f t="shared" si="5"/>
        <v/>
      </c>
    </row>
    <row r="386" spans="1:43">
      <c r="A386" s="8">
        <v>46174</v>
      </c>
      <c r="D386" s="1"/>
      <c r="E386" s="6"/>
      <c r="F386" s="69">
        <v>9303</v>
      </c>
      <c r="G386" t="s">
        <v>108</v>
      </c>
      <c r="H386">
        <v>0</v>
      </c>
      <c r="I386" t="s">
        <v>288</v>
      </c>
      <c r="J386" t="s">
        <v>289</v>
      </c>
      <c r="K386" t="s">
        <v>290</v>
      </c>
      <c r="L386" s="36">
        <v>3920</v>
      </c>
      <c r="M386">
        <v>10</v>
      </c>
      <c r="N386" s="66">
        <v>2.5999999999999999E-3</v>
      </c>
      <c r="O386" s="36">
        <v>3910</v>
      </c>
      <c r="P386" s="66">
        <v>2.5000000000000001E-3</v>
      </c>
      <c r="Q386" s="36">
        <v>3910</v>
      </c>
      <c r="R386" s="36">
        <v>3945</v>
      </c>
      <c r="S386" s="36">
        <v>3890</v>
      </c>
      <c r="T386" s="66">
        <v>2.5000000000000001E-3</v>
      </c>
      <c r="U386" s="66">
        <v>0</v>
      </c>
      <c r="V386" s="66">
        <v>-6.3E-3</v>
      </c>
      <c r="W386" s="66">
        <v>7.7000000000000002E-3</v>
      </c>
      <c r="X386" s="1">
        <v>151300</v>
      </c>
      <c r="Y386" s="1">
        <v>592919</v>
      </c>
      <c r="Z386" s="1">
        <v>300327</v>
      </c>
      <c r="AA386" t="s">
        <v>495</v>
      </c>
      <c r="AB386" t="s">
        <v>496</v>
      </c>
      <c r="AC386">
        <v>17.36</v>
      </c>
      <c r="AD386">
        <v>0.95</v>
      </c>
      <c r="AE386">
        <v>2.63</v>
      </c>
      <c r="AF386" t="s">
        <v>230</v>
      </c>
      <c r="AG386" s="1">
        <v>29800</v>
      </c>
      <c r="AH386" s="36">
        <v>3925</v>
      </c>
      <c r="AI386">
        <v>100</v>
      </c>
      <c r="AJ386" s="36">
        <v>3915</v>
      </c>
      <c r="AK386">
        <v>600</v>
      </c>
      <c r="AL386" s="2">
        <v>0.64583333333333337</v>
      </c>
      <c r="AM386" s="3">
        <v>46154</v>
      </c>
      <c r="AN386" t="s">
        <v>298</v>
      </c>
      <c r="AO386" t="s">
        <v>497</v>
      </c>
      <c r="AQ386" t="str">
        <f t="shared" si="5"/>
        <v/>
      </c>
    </row>
    <row r="387" spans="1:43">
      <c r="A387" s="8">
        <v>46174</v>
      </c>
      <c r="D387" s="1"/>
      <c r="E387" s="6"/>
      <c r="F387" s="69">
        <v>9308</v>
      </c>
      <c r="G387" t="s">
        <v>109</v>
      </c>
      <c r="H387">
        <v>0</v>
      </c>
      <c r="I387" t="s">
        <v>314</v>
      </c>
      <c r="J387" t="s">
        <v>289</v>
      </c>
      <c r="K387" t="s">
        <v>290</v>
      </c>
      <c r="L387" s="36">
        <v>1611</v>
      </c>
      <c r="M387">
        <v>-7</v>
      </c>
      <c r="N387" s="66">
        <v>-4.3E-3</v>
      </c>
      <c r="O387" s="36">
        <v>1618</v>
      </c>
      <c r="P387" s="66">
        <v>-4.3E-3</v>
      </c>
      <c r="Q387" s="36">
        <v>1615</v>
      </c>
      <c r="R387" s="36">
        <v>1615</v>
      </c>
      <c r="S387" s="36">
        <v>1575</v>
      </c>
      <c r="T387" s="66">
        <v>-2.3999999999999998E-3</v>
      </c>
      <c r="U387" s="66">
        <v>1.6400000000000001E-2</v>
      </c>
      <c r="V387" s="66">
        <v>-2.3999999999999998E-3</v>
      </c>
      <c r="W387" s="66">
        <v>2.2800000000000001E-2</v>
      </c>
      <c r="X387" s="1">
        <v>68000</v>
      </c>
      <c r="Y387" s="1">
        <v>108900</v>
      </c>
      <c r="Z387" s="1">
        <v>42003</v>
      </c>
      <c r="AA387" t="s">
        <v>498</v>
      </c>
      <c r="AB387" t="s">
        <v>499</v>
      </c>
      <c r="AC387">
        <v>13.92</v>
      </c>
      <c r="AD387">
        <v>1.08</v>
      </c>
      <c r="AE387">
        <v>2.16</v>
      </c>
      <c r="AF387" t="s">
        <v>230</v>
      </c>
      <c r="AG387" s="1">
        <v>10100</v>
      </c>
      <c r="AH387" s="36">
        <v>1630</v>
      </c>
      <c r="AI387">
        <v>300</v>
      </c>
      <c r="AJ387" s="36">
        <v>1609</v>
      </c>
      <c r="AK387">
        <v>100</v>
      </c>
      <c r="AL387" s="2">
        <v>0.64583333333333337</v>
      </c>
      <c r="AM387" s="3">
        <v>46155</v>
      </c>
      <c r="AN387" t="s">
        <v>298</v>
      </c>
      <c r="AO387" t="s">
        <v>500</v>
      </c>
      <c r="AQ387" t="str">
        <f t="shared" ref="AQ387:AQ450" si="6">IF(AP387="","",ROUND((L387-AP387)/AP387,4))</f>
        <v/>
      </c>
    </row>
    <row r="388" spans="1:43">
      <c r="A388" s="8">
        <v>46174</v>
      </c>
      <c r="D388" s="1"/>
      <c r="E388" s="6"/>
      <c r="F388" s="69">
        <v>9348</v>
      </c>
      <c r="G388" t="s">
        <v>110</v>
      </c>
      <c r="H388">
        <v>0</v>
      </c>
      <c r="I388" t="s">
        <v>347</v>
      </c>
      <c r="J388" t="s">
        <v>323</v>
      </c>
      <c r="K388" t="s">
        <v>290</v>
      </c>
      <c r="L388">
        <v>588</v>
      </c>
      <c r="M388">
        <v>-83</v>
      </c>
      <c r="N388" s="66">
        <v>-0.1237</v>
      </c>
      <c r="O388">
        <v>671</v>
      </c>
      <c r="P388" s="66">
        <v>-0.1236</v>
      </c>
      <c r="Q388">
        <v>661</v>
      </c>
      <c r="R388">
        <v>676</v>
      </c>
      <c r="S388">
        <v>580</v>
      </c>
      <c r="T388" s="66">
        <v>-0.1104</v>
      </c>
      <c r="U388" s="66">
        <v>-1.6000000000000001E-3</v>
      </c>
      <c r="V388" s="66">
        <v>-0.13009999999999999</v>
      </c>
      <c r="W388" s="66">
        <v>1.37E-2</v>
      </c>
      <c r="X388" s="1">
        <v>4707600</v>
      </c>
      <c r="Y388" s="1">
        <v>2857077</v>
      </c>
      <c r="Z388" s="1">
        <v>85986</v>
      </c>
      <c r="AA388" t="s">
        <v>552</v>
      </c>
      <c r="AB388" t="s">
        <v>502</v>
      </c>
      <c r="AC388">
        <v>0</v>
      </c>
      <c r="AD388">
        <v>5.7</v>
      </c>
      <c r="AE388">
        <v>0</v>
      </c>
      <c r="AF388">
        <v>2.7</v>
      </c>
      <c r="AG388" s="1">
        <v>49400</v>
      </c>
      <c r="AH388">
        <v>589</v>
      </c>
      <c r="AI388" s="1">
        <v>7700</v>
      </c>
      <c r="AJ388">
        <v>587</v>
      </c>
      <c r="AK388" s="1">
        <v>2900</v>
      </c>
      <c r="AL388" s="2">
        <v>0.64583333333333337</v>
      </c>
      <c r="AM388" s="3">
        <v>46157</v>
      </c>
      <c r="AN388" t="s">
        <v>298</v>
      </c>
      <c r="AO388" t="s">
        <v>313</v>
      </c>
      <c r="AQ388" t="str">
        <f t="shared" si="6"/>
        <v/>
      </c>
    </row>
    <row r="389" spans="1:43">
      <c r="A389" s="8">
        <v>46174</v>
      </c>
      <c r="D389" s="1"/>
      <c r="E389" s="6"/>
      <c r="F389" s="69">
        <v>9432</v>
      </c>
      <c r="G389" t="s">
        <v>111</v>
      </c>
      <c r="H389">
        <v>0</v>
      </c>
      <c r="I389" t="s">
        <v>288</v>
      </c>
      <c r="J389" t="s">
        <v>289</v>
      </c>
      <c r="K389" t="s">
        <v>295</v>
      </c>
      <c r="L389">
        <v>148</v>
      </c>
      <c r="M389">
        <v>-1.5</v>
      </c>
      <c r="N389" s="66">
        <v>-0.01</v>
      </c>
      <c r="O389">
        <v>149.5</v>
      </c>
      <c r="P389" s="66">
        <v>-0.01</v>
      </c>
      <c r="Q389">
        <v>149.69999999999999</v>
      </c>
      <c r="R389">
        <v>149.69999999999999</v>
      </c>
      <c r="S389">
        <v>148</v>
      </c>
      <c r="T389" s="66">
        <v>-1.1299999999999999E-2</v>
      </c>
      <c r="U389" s="66">
        <v>-1.2999999999999999E-3</v>
      </c>
      <c r="V389" s="66">
        <v>-1.1299999999999999E-2</v>
      </c>
      <c r="W389" s="66">
        <v>0</v>
      </c>
      <c r="X389" s="1">
        <v>283981300</v>
      </c>
      <c r="Y389" s="1">
        <v>42186115</v>
      </c>
      <c r="Z389" s="1">
        <v>13401446</v>
      </c>
      <c r="AA389" t="s">
        <v>503</v>
      </c>
      <c r="AB389" t="s">
        <v>504</v>
      </c>
      <c r="AC389">
        <v>12.33</v>
      </c>
      <c r="AD389">
        <v>1.23</v>
      </c>
      <c r="AE389">
        <v>3.65</v>
      </c>
      <c r="AF389" t="s">
        <v>230</v>
      </c>
      <c r="AG389" s="1">
        <v>3216900</v>
      </c>
      <c r="AH389">
        <v>148.1</v>
      </c>
      <c r="AI389" s="1">
        <v>23400</v>
      </c>
      <c r="AJ389">
        <v>148</v>
      </c>
      <c r="AK389" s="1">
        <v>26279400</v>
      </c>
      <c r="AL389" s="2">
        <v>0.64583333333333337</v>
      </c>
      <c r="AM389" s="3">
        <v>46150</v>
      </c>
      <c r="AN389" t="s">
        <v>298</v>
      </c>
      <c r="AO389" t="s">
        <v>351</v>
      </c>
      <c r="AQ389" t="str">
        <f t="shared" si="6"/>
        <v/>
      </c>
    </row>
    <row r="390" spans="1:43">
      <c r="A390" s="8">
        <v>46174</v>
      </c>
      <c r="D390" s="1"/>
      <c r="E390" s="6"/>
      <c r="F390" s="69">
        <v>9449</v>
      </c>
      <c r="G390" t="s">
        <v>112</v>
      </c>
      <c r="H390">
        <v>0</v>
      </c>
      <c r="I390" t="s">
        <v>288</v>
      </c>
      <c r="J390" t="s">
        <v>289</v>
      </c>
      <c r="K390" t="s">
        <v>290</v>
      </c>
      <c r="L390" s="36">
        <v>3355</v>
      </c>
      <c r="M390">
        <v>70</v>
      </c>
      <c r="N390" s="66">
        <v>2.1299999999999999E-2</v>
      </c>
      <c r="O390" s="36">
        <v>3285</v>
      </c>
      <c r="P390" s="66">
        <v>2.1299999999999999E-2</v>
      </c>
      <c r="Q390" s="36">
        <v>3326</v>
      </c>
      <c r="R390" s="36">
        <v>3387</v>
      </c>
      <c r="S390" s="36">
        <v>3317</v>
      </c>
      <c r="T390" s="66">
        <v>8.6999999999999994E-3</v>
      </c>
      <c r="U390" s="66">
        <v>2.0000000000000001E-4</v>
      </c>
      <c r="V390" s="66">
        <v>-9.4000000000000004E-3</v>
      </c>
      <c r="W390" s="66">
        <v>1.14E-2</v>
      </c>
      <c r="X390" s="1">
        <v>375800</v>
      </c>
      <c r="Y390" s="1">
        <v>1262171</v>
      </c>
      <c r="Z390" s="1">
        <v>360156</v>
      </c>
      <c r="AA390" t="s">
        <v>505</v>
      </c>
      <c r="AB390" t="s">
        <v>506</v>
      </c>
      <c r="AC390">
        <v>14.42</v>
      </c>
      <c r="AD390">
        <v>3.02</v>
      </c>
      <c r="AE390">
        <v>2.3199999999999998</v>
      </c>
      <c r="AF390" t="s">
        <v>230</v>
      </c>
      <c r="AG390">
        <v>200</v>
      </c>
      <c r="AH390" s="36">
        <v>3356</v>
      </c>
      <c r="AI390">
        <v>100</v>
      </c>
      <c r="AJ390" s="36">
        <v>3355</v>
      </c>
      <c r="AK390">
        <v>600</v>
      </c>
      <c r="AL390" s="2">
        <v>0.64583333333333337</v>
      </c>
      <c r="AM390" s="3">
        <v>46157</v>
      </c>
      <c r="AN390" t="s">
        <v>293</v>
      </c>
      <c r="AO390" t="s">
        <v>351</v>
      </c>
      <c r="AQ390" t="str">
        <f t="shared" si="6"/>
        <v/>
      </c>
    </row>
    <row r="391" spans="1:43">
      <c r="A391" s="8">
        <v>46174</v>
      </c>
      <c r="D391" s="1"/>
      <c r="E391" s="6"/>
      <c r="F391" s="69">
        <v>9501</v>
      </c>
      <c r="G391" t="s">
        <v>113</v>
      </c>
      <c r="H391">
        <v>0</v>
      </c>
      <c r="I391" t="s">
        <v>288</v>
      </c>
      <c r="J391" t="s">
        <v>289</v>
      </c>
      <c r="K391" t="s">
        <v>295</v>
      </c>
      <c r="L391">
        <v>558.9</v>
      </c>
      <c r="M391">
        <v>-5.8</v>
      </c>
      <c r="N391" s="66">
        <v>-1.03E-2</v>
      </c>
      <c r="O391">
        <v>564.70000000000005</v>
      </c>
      <c r="P391" s="66">
        <v>-1.0200000000000001E-2</v>
      </c>
      <c r="Q391">
        <v>558</v>
      </c>
      <c r="R391">
        <v>560.6</v>
      </c>
      <c r="S391">
        <v>545.4</v>
      </c>
      <c r="T391" s="66">
        <v>1.6000000000000001E-3</v>
      </c>
      <c r="U391" s="66">
        <v>8.8000000000000005E-3</v>
      </c>
      <c r="V391" s="66">
        <v>-3.0000000000000001E-3</v>
      </c>
      <c r="W391" s="66">
        <v>2.47E-2</v>
      </c>
      <c r="X391" s="1">
        <v>32028700</v>
      </c>
      <c r="Y391" s="1">
        <v>17754441</v>
      </c>
      <c r="Z391" s="1">
        <v>898162</v>
      </c>
      <c r="AA391" t="s">
        <v>507</v>
      </c>
      <c r="AB391" t="s">
        <v>508</v>
      </c>
      <c r="AC391">
        <v>4.07</v>
      </c>
      <c r="AD391">
        <v>0.37</v>
      </c>
      <c r="AE391">
        <v>0</v>
      </c>
      <c r="AF391" t="s">
        <v>230</v>
      </c>
      <c r="AG391" s="1">
        <v>1079200</v>
      </c>
      <c r="AH391">
        <v>560</v>
      </c>
      <c r="AI391" s="1">
        <v>116200</v>
      </c>
      <c r="AJ391">
        <v>558.79999999999995</v>
      </c>
      <c r="AK391" s="1">
        <v>3700</v>
      </c>
      <c r="AL391" s="2">
        <v>0.64583333333333337</v>
      </c>
      <c r="AM391" s="3">
        <v>46142</v>
      </c>
      <c r="AN391" t="s">
        <v>298</v>
      </c>
      <c r="AO391" t="s">
        <v>509</v>
      </c>
      <c r="AQ391" t="str">
        <f t="shared" si="6"/>
        <v/>
      </c>
    </row>
    <row r="392" spans="1:43">
      <c r="A392" s="8">
        <v>46174</v>
      </c>
      <c r="D392" s="1"/>
      <c r="E392" s="6"/>
      <c r="F392" s="69">
        <v>9531</v>
      </c>
      <c r="G392" t="s">
        <v>114</v>
      </c>
      <c r="H392">
        <v>0</v>
      </c>
      <c r="I392" t="s">
        <v>288</v>
      </c>
      <c r="J392" t="s">
        <v>289</v>
      </c>
      <c r="K392" t="s">
        <v>290</v>
      </c>
      <c r="L392" s="36">
        <v>6175</v>
      </c>
      <c r="M392">
        <v>-205</v>
      </c>
      <c r="N392" s="66">
        <v>-3.2099999999999997E-2</v>
      </c>
      <c r="O392" s="36">
        <v>6380</v>
      </c>
      <c r="P392" s="66">
        <v>-3.2099999999999997E-2</v>
      </c>
      <c r="Q392" s="36">
        <v>6293</v>
      </c>
      <c r="R392" s="36">
        <v>6319</v>
      </c>
      <c r="S392" s="36">
        <v>6089</v>
      </c>
      <c r="T392" s="66">
        <v>-1.8700000000000001E-2</v>
      </c>
      <c r="U392" s="66">
        <v>1.2699999999999999E-2</v>
      </c>
      <c r="V392" s="66">
        <v>-2.2700000000000001E-2</v>
      </c>
      <c r="W392" s="66">
        <v>1.41E-2</v>
      </c>
      <c r="X392" s="1">
        <v>1376200</v>
      </c>
      <c r="Y392" s="1">
        <v>8482482</v>
      </c>
      <c r="Z392" s="1">
        <v>2068373</v>
      </c>
      <c r="AA392" t="s">
        <v>510</v>
      </c>
      <c r="AB392" t="s">
        <v>511</v>
      </c>
      <c r="AC392">
        <v>15.02</v>
      </c>
      <c r="AD392">
        <v>1.19</v>
      </c>
      <c r="AE392">
        <v>1.94</v>
      </c>
      <c r="AF392" t="s">
        <v>230</v>
      </c>
      <c r="AG392" s="1">
        <v>24200</v>
      </c>
      <c r="AH392" s="36">
        <v>6175</v>
      </c>
      <c r="AI392" s="1">
        <v>7900</v>
      </c>
      <c r="AJ392" s="36">
        <v>6174</v>
      </c>
      <c r="AK392">
        <v>300</v>
      </c>
      <c r="AL392" s="2">
        <v>0.64583333333333337</v>
      </c>
      <c r="AN392" t="s">
        <v>298</v>
      </c>
      <c r="AO392" t="s">
        <v>509</v>
      </c>
      <c r="AQ392" t="str">
        <f t="shared" si="6"/>
        <v/>
      </c>
    </row>
    <row r="393" spans="1:43">
      <c r="A393" s="8">
        <v>46174</v>
      </c>
      <c r="D393" s="1"/>
      <c r="E393" s="6"/>
      <c r="F393" s="69">
        <v>9882</v>
      </c>
      <c r="G393" t="s">
        <v>115</v>
      </c>
      <c r="H393">
        <v>0</v>
      </c>
      <c r="I393" t="s">
        <v>288</v>
      </c>
      <c r="J393" t="s">
        <v>289</v>
      </c>
      <c r="K393" t="s">
        <v>295</v>
      </c>
      <c r="L393" s="36">
        <v>1621</v>
      </c>
      <c r="M393">
        <v>-34</v>
      </c>
      <c r="N393" s="66">
        <v>-2.0500000000000001E-2</v>
      </c>
      <c r="O393" s="36">
        <v>1655</v>
      </c>
      <c r="P393" s="66">
        <v>-2.0500000000000001E-2</v>
      </c>
      <c r="Q393" s="36">
        <v>1637</v>
      </c>
      <c r="R393" s="36">
        <v>1641</v>
      </c>
      <c r="S393" s="36">
        <v>1614</v>
      </c>
      <c r="T393" s="66">
        <v>-9.7000000000000003E-3</v>
      </c>
      <c r="U393" s="66">
        <v>2.3999999999999998E-3</v>
      </c>
      <c r="V393" s="66">
        <v>-1.21E-2</v>
      </c>
      <c r="W393" s="66">
        <v>4.3E-3</v>
      </c>
      <c r="X393" s="1">
        <v>183200</v>
      </c>
      <c r="Y393" s="1">
        <v>297717</v>
      </c>
      <c r="Z393" s="1">
        <v>139440</v>
      </c>
      <c r="AA393" t="s">
        <v>512</v>
      </c>
      <c r="AB393" t="s">
        <v>513</v>
      </c>
      <c r="AC393">
        <v>10.56</v>
      </c>
      <c r="AD393">
        <v>1.1200000000000001</v>
      </c>
      <c r="AE393">
        <v>4.1900000000000004</v>
      </c>
      <c r="AF393" t="s">
        <v>230</v>
      </c>
      <c r="AG393" s="1">
        <v>37300</v>
      </c>
      <c r="AH393" s="36">
        <v>1633</v>
      </c>
      <c r="AI393">
        <v>100</v>
      </c>
      <c r="AJ393" s="36">
        <v>1621</v>
      </c>
      <c r="AK393">
        <v>100</v>
      </c>
      <c r="AL393" s="2">
        <v>0.64583333333333337</v>
      </c>
      <c r="AM393" s="3">
        <v>46150</v>
      </c>
      <c r="AN393" t="s">
        <v>298</v>
      </c>
      <c r="AO393" t="s">
        <v>322</v>
      </c>
      <c r="AQ393" t="str">
        <f t="shared" si="6"/>
        <v/>
      </c>
    </row>
    <row r="394" spans="1:43">
      <c r="P394" t="s">
        <v>230</v>
      </c>
      <c r="T394" t="s">
        <v>230</v>
      </c>
      <c r="U394" t="s">
        <v>230</v>
      </c>
      <c r="V394" t="s">
        <v>230</v>
      </c>
      <c r="W394" t="s">
        <v>230</v>
      </c>
      <c r="AF394" t="s">
        <v>230</v>
      </c>
      <c r="AG394" t="s">
        <v>230</v>
      </c>
      <c r="AO394" t="s">
        <v>515</v>
      </c>
      <c r="AQ394" t="str">
        <f t="shared" si="6"/>
        <v/>
      </c>
    </row>
    <row r="395" spans="1:43">
      <c r="P395" t="s">
        <v>230</v>
      </c>
      <c r="T395" t="s">
        <v>230</v>
      </c>
      <c r="U395" t="s">
        <v>230</v>
      </c>
      <c r="V395" t="s">
        <v>230</v>
      </c>
      <c r="W395" t="s">
        <v>230</v>
      </c>
      <c r="AF395" t="s">
        <v>230</v>
      </c>
      <c r="AG395" t="s">
        <v>230</v>
      </c>
      <c r="AO395" t="s">
        <v>515</v>
      </c>
      <c r="AQ395" t="str">
        <f t="shared" si="6"/>
        <v/>
      </c>
    </row>
    <row r="396" spans="1:43">
      <c r="AQ396" t="str">
        <f t="shared" si="6"/>
        <v/>
      </c>
    </row>
    <row r="397" spans="1:43">
      <c r="AQ397" t="str">
        <f t="shared" si="6"/>
        <v/>
      </c>
    </row>
    <row r="398" spans="1:43">
      <c r="AQ398" t="str">
        <f t="shared" si="6"/>
        <v/>
      </c>
    </row>
    <row r="399" spans="1:43">
      <c r="D399" s="1"/>
      <c r="E399" s="6"/>
      <c r="F399" s="7"/>
      <c r="AQ399" t="str">
        <f t="shared" si="6"/>
        <v/>
      </c>
    </row>
    <row r="400" spans="1:43">
      <c r="A400" s="8" t="s">
        <v>0</v>
      </c>
      <c r="B400" t="s">
        <v>116</v>
      </c>
      <c r="C400" t="s">
        <v>1</v>
      </c>
      <c r="D400" t="s">
        <v>2</v>
      </c>
      <c r="E400" t="s">
        <v>3</v>
      </c>
      <c r="F400" s="7" t="s">
        <v>4</v>
      </c>
      <c r="G400" t="s">
        <v>5</v>
      </c>
      <c r="H400" t="s">
        <v>268</v>
      </c>
      <c r="I400" t="s">
        <v>269</v>
      </c>
      <c r="J400" t="s">
        <v>270</v>
      </c>
      <c r="K400" t="s">
        <v>271</v>
      </c>
      <c r="L400" t="s">
        <v>6</v>
      </c>
      <c r="M400" t="s">
        <v>7</v>
      </c>
      <c r="N400" t="s">
        <v>8</v>
      </c>
      <c r="O400" t="s">
        <v>9</v>
      </c>
      <c r="P400" t="s">
        <v>272</v>
      </c>
      <c r="Q400" t="s">
        <v>10</v>
      </c>
      <c r="R400" t="s">
        <v>11</v>
      </c>
      <c r="S400" t="s">
        <v>12</v>
      </c>
      <c r="T400" t="s">
        <v>273</v>
      </c>
      <c r="U400" t="s">
        <v>274</v>
      </c>
      <c r="V400" t="s">
        <v>275</v>
      </c>
      <c r="W400" t="s">
        <v>276</v>
      </c>
      <c r="X400" t="s">
        <v>13</v>
      </c>
      <c r="Y400" t="s">
        <v>277</v>
      </c>
      <c r="Z400" t="s">
        <v>278</v>
      </c>
      <c r="AA400" t="s">
        <v>14</v>
      </c>
      <c r="AB400" t="s">
        <v>15</v>
      </c>
      <c r="AC400" t="s">
        <v>279</v>
      </c>
      <c r="AD400" t="s">
        <v>280</v>
      </c>
      <c r="AE400" t="s">
        <v>281</v>
      </c>
      <c r="AF400" t="s">
        <v>282</v>
      </c>
      <c r="AG400" t="s">
        <v>283</v>
      </c>
      <c r="AH400" t="s">
        <v>284</v>
      </c>
      <c r="AI400" t="s">
        <v>16</v>
      </c>
      <c r="AJ400" t="s">
        <v>17</v>
      </c>
      <c r="AK400" t="s">
        <v>18</v>
      </c>
      <c r="AL400" t="s">
        <v>19</v>
      </c>
      <c r="AM400" t="s">
        <v>20</v>
      </c>
      <c r="AN400" t="s">
        <v>285</v>
      </c>
      <c r="AO400" t="s">
        <v>286</v>
      </c>
      <c r="AQ400" t="str">
        <f t="shared" si="6"/>
        <v/>
      </c>
    </row>
    <row r="401" spans="1:43">
      <c r="A401" s="8">
        <v>46175</v>
      </c>
      <c r="B401">
        <v>3924.24</v>
      </c>
      <c r="C401">
        <v>-0.42</v>
      </c>
      <c r="D401">
        <v>66630</v>
      </c>
      <c r="E401">
        <v>-0.67</v>
      </c>
      <c r="F401" s="69">
        <v>1605</v>
      </c>
      <c r="G401" t="s">
        <v>21</v>
      </c>
      <c r="H401">
        <v>0</v>
      </c>
      <c r="I401" t="s">
        <v>288</v>
      </c>
      <c r="J401" t="s">
        <v>289</v>
      </c>
      <c r="K401" t="s">
        <v>290</v>
      </c>
      <c r="L401" s="36">
        <v>3567</v>
      </c>
      <c r="M401">
        <v>151</v>
      </c>
      <c r="N401" s="66">
        <v>4.4200000000000003E-2</v>
      </c>
      <c r="O401" s="36">
        <v>3416</v>
      </c>
      <c r="P401" s="66">
        <v>4.4200000000000003E-2</v>
      </c>
      <c r="Q401" s="36">
        <v>3470</v>
      </c>
      <c r="R401" s="36">
        <v>3597</v>
      </c>
      <c r="S401" s="36">
        <v>3428</v>
      </c>
      <c r="T401" s="66">
        <v>2.7900000000000001E-2</v>
      </c>
      <c r="U401" s="66">
        <v>1.4E-3</v>
      </c>
      <c r="V401" s="66">
        <v>-8.3000000000000001E-3</v>
      </c>
      <c r="W401" s="66">
        <v>4.0500000000000001E-2</v>
      </c>
      <c r="X401" s="1">
        <v>7383900</v>
      </c>
      <c r="Y401" s="1">
        <v>26166583</v>
      </c>
      <c r="Z401" s="1">
        <v>4491338</v>
      </c>
      <c r="AA401" t="s">
        <v>291</v>
      </c>
      <c r="AB401" t="s">
        <v>292</v>
      </c>
      <c r="AC401">
        <v>10.36</v>
      </c>
      <c r="AD401">
        <v>0.87</v>
      </c>
      <c r="AE401">
        <v>3.03</v>
      </c>
      <c r="AF401" t="s">
        <v>230</v>
      </c>
      <c r="AG401" s="1">
        <v>72900</v>
      </c>
      <c r="AH401" s="36">
        <v>3567</v>
      </c>
      <c r="AI401" s="1">
        <v>13400</v>
      </c>
      <c r="AJ401" s="36">
        <v>3558</v>
      </c>
      <c r="AK401">
        <v>200</v>
      </c>
      <c r="AL401" s="2">
        <v>0.64583333333333337</v>
      </c>
      <c r="AM401" s="3">
        <v>46155</v>
      </c>
      <c r="AN401" t="s">
        <v>293</v>
      </c>
      <c r="AO401" t="s">
        <v>294</v>
      </c>
      <c r="AQ401" t="str">
        <f t="shared" si="6"/>
        <v/>
      </c>
    </row>
    <row r="402" spans="1:43">
      <c r="A402" s="8">
        <v>46175</v>
      </c>
      <c r="B402">
        <v>3924.24</v>
      </c>
      <c r="C402">
        <v>-0.42</v>
      </c>
      <c r="D402">
        <v>66630</v>
      </c>
      <c r="E402">
        <v>-0.67</v>
      </c>
      <c r="F402" s="69">
        <v>1833</v>
      </c>
      <c r="G402" t="s">
        <v>24</v>
      </c>
      <c r="H402">
        <v>0</v>
      </c>
      <c r="I402" t="s">
        <v>288</v>
      </c>
      <c r="J402" t="s">
        <v>289</v>
      </c>
      <c r="K402" t="s">
        <v>290</v>
      </c>
      <c r="L402" s="36">
        <v>5560</v>
      </c>
      <c r="M402">
        <v>-30</v>
      </c>
      <c r="N402" s="66">
        <v>-5.4000000000000003E-3</v>
      </c>
      <c r="O402" s="36">
        <v>5590</v>
      </c>
      <c r="P402" s="66">
        <v>-5.3E-3</v>
      </c>
      <c r="Q402" s="36">
        <v>5550</v>
      </c>
      <c r="R402" s="36">
        <v>5570</v>
      </c>
      <c r="S402" s="36">
        <v>5420</v>
      </c>
      <c r="T402" s="66">
        <v>1.8E-3</v>
      </c>
      <c r="U402" s="66">
        <v>3.5999999999999999E-3</v>
      </c>
      <c r="V402" s="66">
        <v>-1.6999999999999999E-3</v>
      </c>
      <c r="W402" s="66">
        <v>2.58E-2</v>
      </c>
      <c r="X402" s="1">
        <v>137800</v>
      </c>
      <c r="Y402" s="1">
        <v>761110</v>
      </c>
      <c r="Z402" s="1">
        <v>214978</v>
      </c>
      <c r="AA402" t="s">
        <v>296</v>
      </c>
      <c r="AB402" t="s">
        <v>297</v>
      </c>
      <c r="AC402">
        <v>12.95</v>
      </c>
      <c r="AD402">
        <v>1.01</v>
      </c>
      <c r="AE402">
        <v>5.4</v>
      </c>
      <c r="AF402" t="s">
        <v>230</v>
      </c>
      <c r="AG402" s="1">
        <v>13000</v>
      </c>
      <c r="AH402" s="36">
        <v>5570</v>
      </c>
      <c r="AI402" s="1">
        <v>2100</v>
      </c>
      <c r="AJ402" s="36">
        <v>5510</v>
      </c>
      <c r="AK402" s="1">
        <v>1100</v>
      </c>
      <c r="AL402" s="2">
        <v>0.64583333333333337</v>
      </c>
      <c r="AM402" s="3">
        <v>46157</v>
      </c>
      <c r="AN402" t="s">
        <v>298</v>
      </c>
      <c r="AO402" t="s">
        <v>299</v>
      </c>
      <c r="AQ402" t="str">
        <f t="shared" si="6"/>
        <v/>
      </c>
    </row>
    <row r="403" spans="1:43">
      <c r="A403" s="8">
        <v>46175</v>
      </c>
      <c r="B403">
        <v>3924.24</v>
      </c>
      <c r="C403">
        <v>-0.42</v>
      </c>
      <c r="D403">
        <v>66630</v>
      </c>
      <c r="E403">
        <v>-0.67</v>
      </c>
      <c r="F403" s="69">
        <v>1911</v>
      </c>
      <c r="G403" t="s">
        <v>25</v>
      </c>
      <c r="H403">
        <v>0</v>
      </c>
      <c r="I403" t="s">
        <v>288</v>
      </c>
      <c r="J403" t="s">
        <v>289</v>
      </c>
      <c r="K403" t="s">
        <v>295</v>
      </c>
      <c r="L403" s="36">
        <v>1275.5</v>
      </c>
      <c r="M403">
        <v>-11</v>
      </c>
      <c r="N403" s="66">
        <v>-8.6E-3</v>
      </c>
      <c r="O403" s="36">
        <v>1286.5</v>
      </c>
      <c r="P403" s="66">
        <v>-8.5000000000000006E-3</v>
      </c>
      <c r="Q403" s="36">
        <v>1278</v>
      </c>
      <c r="R403" s="36">
        <v>1278</v>
      </c>
      <c r="S403" s="36">
        <v>1244</v>
      </c>
      <c r="T403" s="66">
        <v>-1.9E-3</v>
      </c>
      <c r="U403" s="66">
        <v>4.3E-3</v>
      </c>
      <c r="V403" s="66">
        <v>-1.9E-3</v>
      </c>
      <c r="W403" s="66">
        <v>2.53E-2</v>
      </c>
      <c r="X403" s="1">
        <v>3831000</v>
      </c>
      <c r="Y403" s="1">
        <v>4858738</v>
      </c>
      <c r="Z403" s="1">
        <v>788981</v>
      </c>
      <c r="AA403" t="s">
        <v>300</v>
      </c>
      <c r="AB403" t="s">
        <v>301</v>
      </c>
      <c r="AC403">
        <v>8.06</v>
      </c>
      <c r="AD403">
        <v>0.77</v>
      </c>
      <c r="AE403">
        <v>3.92</v>
      </c>
      <c r="AF403" t="s">
        <v>230</v>
      </c>
      <c r="AG403" s="1">
        <v>308400</v>
      </c>
      <c r="AH403" s="36">
        <v>1278</v>
      </c>
      <c r="AI403">
        <v>900</v>
      </c>
      <c r="AJ403" s="36">
        <v>1275</v>
      </c>
      <c r="AK403" s="1">
        <v>14000</v>
      </c>
      <c r="AL403" s="2">
        <v>0.64583333333333337</v>
      </c>
      <c r="AM403" s="3">
        <v>46149</v>
      </c>
      <c r="AN403" t="s">
        <v>293</v>
      </c>
      <c r="AO403" t="s">
        <v>299</v>
      </c>
      <c r="AQ403" t="str">
        <f t="shared" si="6"/>
        <v/>
      </c>
    </row>
    <row r="404" spans="1:43">
      <c r="A404" s="8">
        <v>46175</v>
      </c>
      <c r="B404">
        <v>3924.24</v>
      </c>
      <c r="C404">
        <v>-0.42</v>
      </c>
      <c r="D404">
        <v>66630</v>
      </c>
      <c r="E404">
        <v>-0.67</v>
      </c>
      <c r="F404" s="69">
        <v>1925</v>
      </c>
      <c r="G404" t="s">
        <v>26</v>
      </c>
      <c r="H404">
        <v>0</v>
      </c>
      <c r="I404" t="s">
        <v>288</v>
      </c>
      <c r="J404" t="s">
        <v>289</v>
      </c>
      <c r="K404" t="s">
        <v>290</v>
      </c>
      <c r="L404" s="36">
        <v>4187</v>
      </c>
      <c r="M404">
        <v>-28</v>
      </c>
      <c r="N404" s="66">
        <v>-6.6E-3</v>
      </c>
      <c r="O404" s="36">
        <v>4215</v>
      </c>
      <c r="P404" s="66">
        <v>-6.6E-3</v>
      </c>
      <c r="Q404" s="36">
        <v>4168</v>
      </c>
      <c r="R404" s="36">
        <v>4194</v>
      </c>
      <c r="S404" s="36">
        <v>4081</v>
      </c>
      <c r="T404" s="66">
        <v>4.4999999999999997E-3</v>
      </c>
      <c r="U404" s="66">
        <v>1.1000000000000001E-3</v>
      </c>
      <c r="V404" s="66">
        <v>-1.6000000000000001E-3</v>
      </c>
      <c r="W404" s="66">
        <v>2.5899999999999999E-2</v>
      </c>
      <c r="X404" s="1">
        <v>3914800</v>
      </c>
      <c r="Y404" s="1">
        <v>16327218</v>
      </c>
      <c r="Z404" s="1">
        <v>2761896</v>
      </c>
      <c r="AA404" t="s">
        <v>302</v>
      </c>
      <c r="AB404" t="s">
        <v>553</v>
      </c>
      <c r="AC404">
        <v>11.42</v>
      </c>
      <c r="AD404">
        <v>0.89</v>
      </c>
      <c r="AE404">
        <v>4.2</v>
      </c>
      <c r="AF404" t="s">
        <v>230</v>
      </c>
      <c r="AG404" s="1">
        <v>64700</v>
      </c>
      <c r="AH404" s="36">
        <v>4188</v>
      </c>
      <c r="AI404">
        <v>200</v>
      </c>
      <c r="AJ404" s="36">
        <v>4186</v>
      </c>
      <c r="AK404">
        <v>400</v>
      </c>
      <c r="AL404" s="2">
        <v>0.64583333333333337</v>
      </c>
      <c r="AM404" s="3">
        <v>46155</v>
      </c>
      <c r="AN404" t="s">
        <v>298</v>
      </c>
      <c r="AO404" t="s">
        <v>299</v>
      </c>
      <c r="AQ404" t="str">
        <f t="shared" si="6"/>
        <v/>
      </c>
    </row>
    <row r="405" spans="1:43">
      <c r="A405" s="8">
        <v>46175</v>
      </c>
      <c r="B405">
        <v>3924.24</v>
      </c>
      <c r="C405">
        <v>-0.42</v>
      </c>
      <c r="D405">
        <v>66630</v>
      </c>
      <c r="E405">
        <v>-0.67</v>
      </c>
      <c r="F405" s="69">
        <v>1928</v>
      </c>
      <c r="G405" t="s">
        <v>27</v>
      </c>
      <c r="H405">
        <v>0</v>
      </c>
      <c r="I405" t="s">
        <v>288</v>
      </c>
      <c r="J405" t="s">
        <v>289</v>
      </c>
      <c r="K405" t="s">
        <v>295</v>
      </c>
      <c r="L405" s="36">
        <v>3237</v>
      </c>
      <c r="M405">
        <v>-43</v>
      </c>
      <c r="N405" s="66">
        <v>-1.3100000000000001E-2</v>
      </c>
      <c r="O405" s="36">
        <v>3280</v>
      </c>
      <c r="P405" s="66">
        <v>-1.3100000000000001E-2</v>
      </c>
      <c r="Q405" s="36">
        <v>3259</v>
      </c>
      <c r="R405" s="36">
        <v>3260</v>
      </c>
      <c r="S405" s="36">
        <v>3181</v>
      </c>
      <c r="T405" s="66">
        <v>-6.7000000000000002E-3</v>
      </c>
      <c r="U405" s="66">
        <v>-3.5999999999999999E-3</v>
      </c>
      <c r="V405" s="66">
        <v>-7.0000000000000001E-3</v>
      </c>
      <c r="W405" s="66">
        <v>1.7600000000000001E-2</v>
      </c>
      <c r="X405" s="1">
        <v>2996400</v>
      </c>
      <c r="Y405" s="1">
        <v>9692728</v>
      </c>
      <c r="Z405" s="1">
        <v>2108653</v>
      </c>
      <c r="AA405" t="s">
        <v>304</v>
      </c>
      <c r="AB405" t="s">
        <v>554</v>
      </c>
      <c r="AC405">
        <v>9.6199999999999992</v>
      </c>
      <c r="AD405">
        <v>0.98</v>
      </c>
      <c r="AE405">
        <v>4.4800000000000004</v>
      </c>
      <c r="AF405" t="s">
        <v>230</v>
      </c>
      <c r="AG405" s="1">
        <v>216400</v>
      </c>
      <c r="AH405" s="36">
        <v>3239</v>
      </c>
      <c r="AI405">
        <v>100</v>
      </c>
      <c r="AJ405" s="36">
        <v>3235</v>
      </c>
      <c r="AK405" s="1">
        <v>1400</v>
      </c>
      <c r="AL405" s="2">
        <v>0.64583333333333337</v>
      </c>
      <c r="AM405" s="3">
        <v>46177</v>
      </c>
      <c r="AN405" t="s">
        <v>306</v>
      </c>
      <c r="AO405" t="s">
        <v>299</v>
      </c>
      <c r="AQ405" t="str">
        <f t="shared" si="6"/>
        <v/>
      </c>
    </row>
    <row r="406" spans="1:43">
      <c r="A406" s="8">
        <v>46175</v>
      </c>
      <c r="B406">
        <v>3924.24</v>
      </c>
      <c r="C406">
        <v>-0.42</v>
      </c>
      <c r="D406">
        <v>66630</v>
      </c>
      <c r="E406">
        <v>-0.67</v>
      </c>
      <c r="F406" s="69">
        <v>1929</v>
      </c>
      <c r="G406" t="s">
        <v>28</v>
      </c>
      <c r="H406">
        <v>0</v>
      </c>
      <c r="I406" t="s">
        <v>288</v>
      </c>
      <c r="J406" t="s">
        <v>289</v>
      </c>
      <c r="K406" t="s">
        <v>290</v>
      </c>
      <c r="L406" s="36">
        <v>1089</v>
      </c>
      <c r="M406">
        <v>-12</v>
      </c>
      <c r="N406" s="66">
        <v>-1.09E-2</v>
      </c>
      <c r="O406" s="36">
        <v>1101</v>
      </c>
      <c r="P406" s="66">
        <v>-1.0800000000000001E-2</v>
      </c>
      <c r="Q406" s="36">
        <v>1092</v>
      </c>
      <c r="R406" s="36">
        <v>1092</v>
      </c>
      <c r="S406" s="36">
        <v>1078</v>
      </c>
      <c r="T406" s="66">
        <v>-2.7000000000000001E-3</v>
      </c>
      <c r="U406" s="66">
        <v>3.5999999999999999E-3</v>
      </c>
      <c r="V406" s="66">
        <v>-2.7000000000000001E-3</v>
      </c>
      <c r="W406" s="66">
        <v>1.0200000000000001E-2</v>
      </c>
      <c r="X406" s="1">
        <v>76800</v>
      </c>
      <c r="Y406" s="1">
        <v>83429</v>
      </c>
      <c r="Z406" s="1">
        <v>45492</v>
      </c>
      <c r="AA406" t="s">
        <v>307</v>
      </c>
      <c r="AB406" t="s">
        <v>308</v>
      </c>
      <c r="AC406">
        <v>12.29</v>
      </c>
      <c r="AD406">
        <v>1.2</v>
      </c>
      <c r="AE406">
        <v>4.59</v>
      </c>
      <c r="AF406" t="s">
        <v>230</v>
      </c>
      <c r="AG406" s="1">
        <v>15000</v>
      </c>
      <c r="AH406" s="36">
        <v>1089</v>
      </c>
      <c r="AI406">
        <v>100</v>
      </c>
      <c r="AJ406" s="36">
        <v>1085</v>
      </c>
      <c r="AK406" s="1">
        <v>8400</v>
      </c>
      <c r="AL406" s="2">
        <v>0.64583333333333337</v>
      </c>
      <c r="AM406" s="3">
        <v>46153</v>
      </c>
      <c r="AN406" t="s">
        <v>298</v>
      </c>
      <c r="AO406" t="s">
        <v>299</v>
      </c>
      <c r="AQ406" t="str">
        <f t="shared" si="6"/>
        <v/>
      </c>
    </row>
    <row r="407" spans="1:43">
      <c r="A407" s="8">
        <v>46175</v>
      </c>
      <c r="B407">
        <v>3924.24</v>
      </c>
      <c r="C407">
        <v>-0.42</v>
      </c>
      <c r="D407">
        <v>66630</v>
      </c>
      <c r="E407">
        <v>-0.67</v>
      </c>
      <c r="F407" s="69">
        <v>1963</v>
      </c>
      <c r="G407" t="s">
        <v>29</v>
      </c>
      <c r="H407">
        <v>0</v>
      </c>
      <c r="I407" t="s">
        <v>288</v>
      </c>
      <c r="J407" t="s">
        <v>289</v>
      </c>
      <c r="K407" t="s">
        <v>295</v>
      </c>
      <c r="L407" s="36">
        <v>2638.5</v>
      </c>
      <c r="M407">
        <v>6</v>
      </c>
      <c r="N407" s="66">
        <v>2.3E-3</v>
      </c>
      <c r="O407" s="36">
        <v>2632.5</v>
      </c>
      <c r="P407" s="66">
        <v>2.2000000000000001E-3</v>
      </c>
      <c r="Q407" s="36">
        <v>2635.5</v>
      </c>
      <c r="R407" s="36">
        <v>2654.5</v>
      </c>
      <c r="S407" s="36">
        <v>2560</v>
      </c>
      <c r="T407" s="66">
        <v>1.1000000000000001E-3</v>
      </c>
      <c r="U407" s="66">
        <v>1.7100000000000001E-2</v>
      </c>
      <c r="V407" s="66">
        <v>-6.0000000000000001E-3</v>
      </c>
      <c r="W407" s="66">
        <v>3.0599999999999999E-2</v>
      </c>
      <c r="X407" s="1">
        <v>1527300</v>
      </c>
      <c r="Y407" s="1">
        <v>3995744</v>
      </c>
      <c r="Z407" s="1">
        <v>644567</v>
      </c>
      <c r="AA407" t="s">
        <v>309</v>
      </c>
      <c r="AB407" t="s">
        <v>310</v>
      </c>
      <c r="AC407">
        <v>13.87</v>
      </c>
      <c r="AD407">
        <v>1.48</v>
      </c>
      <c r="AE407">
        <v>1.97</v>
      </c>
      <c r="AF407" t="s">
        <v>230</v>
      </c>
      <c r="AG407" s="1">
        <v>42100</v>
      </c>
      <c r="AH407" s="36">
        <v>2650</v>
      </c>
      <c r="AI407">
        <v>100</v>
      </c>
      <c r="AJ407" s="36">
        <v>2637.5</v>
      </c>
      <c r="AK407" s="1">
        <v>4100</v>
      </c>
      <c r="AL407" s="2">
        <v>0.64583333333333337</v>
      </c>
      <c r="AM407" s="3">
        <v>46156</v>
      </c>
      <c r="AN407" t="s">
        <v>298</v>
      </c>
      <c r="AO407" t="s">
        <v>299</v>
      </c>
      <c r="AQ407" t="str">
        <f t="shared" si="6"/>
        <v/>
      </c>
    </row>
    <row r="408" spans="1:43">
      <c r="A408" s="8">
        <v>46175</v>
      </c>
      <c r="B408">
        <v>3924.24</v>
      </c>
      <c r="C408">
        <v>-0.42</v>
      </c>
      <c r="D408">
        <v>66630</v>
      </c>
      <c r="E408">
        <v>-0.67</v>
      </c>
      <c r="F408" s="69">
        <v>2124</v>
      </c>
      <c r="G408" t="s">
        <v>30</v>
      </c>
      <c r="H408">
        <v>0</v>
      </c>
      <c r="I408" t="s">
        <v>288</v>
      </c>
      <c r="J408" t="s">
        <v>289</v>
      </c>
      <c r="K408" t="s">
        <v>290</v>
      </c>
      <c r="L408">
        <v>872</v>
      </c>
      <c r="M408">
        <v>8</v>
      </c>
      <c r="N408" s="66">
        <v>9.2999999999999992E-3</v>
      </c>
      <c r="O408">
        <v>864</v>
      </c>
      <c r="P408" s="66">
        <v>9.1999999999999998E-3</v>
      </c>
      <c r="Q408">
        <v>864</v>
      </c>
      <c r="R408">
        <v>873</v>
      </c>
      <c r="S408">
        <v>860</v>
      </c>
      <c r="T408" s="66">
        <v>9.1999999999999998E-3</v>
      </c>
      <c r="U408" s="66">
        <v>2.2000000000000001E-3</v>
      </c>
      <c r="V408" s="66">
        <v>-1.1000000000000001E-3</v>
      </c>
      <c r="W408" s="66">
        <v>1.3899999999999999E-2</v>
      </c>
      <c r="X408" s="1">
        <v>492800</v>
      </c>
      <c r="Y408" s="1">
        <v>427960</v>
      </c>
      <c r="Z408" s="1">
        <v>144365</v>
      </c>
      <c r="AA408" t="s">
        <v>311</v>
      </c>
      <c r="AB408" t="s">
        <v>312</v>
      </c>
      <c r="AC408">
        <v>16.11</v>
      </c>
      <c r="AD408">
        <v>6.18</v>
      </c>
      <c r="AE408">
        <v>4.3600000000000003</v>
      </c>
      <c r="AF408" t="s">
        <v>230</v>
      </c>
      <c r="AG408" s="1">
        <v>87700</v>
      </c>
      <c r="AH408">
        <v>873</v>
      </c>
      <c r="AI408" s="1">
        <v>5200</v>
      </c>
      <c r="AJ408">
        <v>870</v>
      </c>
      <c r="AK408">
        <v>200</v>
      </c>
      <c r="AL408" s="2">
        <v>0.64583333333333337</v>
      </c>
      <c r="AM408" s="3">
        <v>46155</v>
      </c>
      <c r="AN408" t="s">
        <v>293</v>
      </c>
      <c r="AO408" t="s">
        <v>313</v>
      </c>
      <c r="AQ408" t="str">
        <f t="shared" si="6"/>
        <v/>
      </c>
    </row>
    <row r="409" spans="1:43">
      <c r="A409" s="8">
        <v>46175</v>
      </c>
      <c r="B409">
        <v>3924.24</v>
      </c>
      <c r="C409">
        <v>-0.42</v>
      </c>
      <c r="D409">
        <v>66630</v>
      </c>
      <c r="E409">
        <v>-0.67</v>
      </c>
      <c r="F409" s="69">
        <v>2162</v>
      </c>
      <c r="G409" t="s">
        <v>31</v>
      </c>
      <c r="H409">
        <v>0</v>
      </c>
      <c r="I409" t="s">
        <v>314</v>
      </c>
      <c r="J409" t="s">
        <v>289</v>
      </c>
      <c r="K409" t="s">
        <v>295</v>
      </c>
      <c r="L409">
        <v>538</v>
      </c>
      <c r="M409">
        <v>67</v>
      </c>
      <c r="N409" s="66">
        <v>0.14230000000000001</v>
      </c>
      <c r="O409">
        <v>471</v>
      </c>
      <c r="P409" s="66">
        <v>0.14219999999999999</v>
      </c>
      <c r="Q409">
        <v>538</v>
      </c>
      <c r="R409">
        <v>539</v>
      </c>
      <c r="S409">
        <v>538</v>
      </c>
      <c r="T409" s="66">
        <v>0</v>
      </c>
      <c r="U409" s="66">
        <v>0</v>
      </c>
      <c r="V409" s="66">
        <v>-1.8E-3</v>
      </c>
      <c r="W409" s="66">
        <v>0</v>
      </c>
      <c r="X409" s="1">
        <v>1644500</v>
      </c>
      <c r="Y409" s="1">
        <v>884769</v>
      </c>
      <c r="Z409" s="1">
        <v>11626</v>
      </c>
      <c r="AA409" t="s">
        <v>315</v>
      </c>
      <c r="AB409" t="s">
        <v>316</v>
      </c>
      <c r="AC409">
        <v>31.27</v>
      </c>
      <c r="AD409">
        <v>2.04</v>
      </c>
      <c r="AE409">
        <v>1.67</v>
      </c>
      <c r="AF409" t="s">
        <v>230</v>
      </c>
      <c r="AG409">
        <v>0</v>
      </c>
      <c r="AH409">
        <v>539</v>
      </c>
      <c r="AI409" s="1">
        <v>865400</v>
      </c>
      <c r="AJ409">
        <v>538</v>
      </c>
      <c r="AK409" s="1">
        <v>3054200</v>
      </c>
      <c r="AL409" s="2">
        <v>0.64583333333333337</v>
      </c>
      <c r="AM409" s="3">
        <v>46154</v>
      </c>
      <c r="AN409" t="s">
        <v>298</v>
      </c>
      <c r="AO409" t="s">
        <v>313</v>
      </c>
      <c r="AQ409" t="str">
        <f t="shared" si="6"/>
        <v/>
      </c>
    </row>
    <row r="410" spans="1:43">
      <c r="A410" s="8">
        <v>46175</v>
      </c>
      <c r="B410">
        <v>3924.24</v>
      </c>
      <c r="C410">
        <v>-0.42</v>
      </c>
      <c r="D410">
        <v>66630</v>
      </c>
      <c r="E410">
        <v>-0.67</v>
      </c>
      <c r="F410" s="69">
        <v>2229</v>
      </c>
      <c r="G410" t="s">
        <v>32</v>
      </c>
      <c r="H410">
        <v>0</v>
      </c>
      <c r="I410" t="s">
        <v>288</v>
      </c>
      <c r="J410" t="s">
        <v>289</v>
      </c>
      <c r="K410" t="s">
        <v>290</v>
      </c>
      <c r="L410" s="36">
        <v>2868</v>
      </c>
      <c r="M410">
        <v>-2.5</v>
      </c>
      <c r="N410" s="66">
        <v>-8.9999999999999998E-4</v>
      </c>
      <c r="O410" s="36">
        <v>2870.5</v>
      </c>
      <c r="P410" s="66">
        <v>-8.0000000000000004E-4</v>
      </c>
      <c r="Q410" s="36">
        <v>2846.5</v>
      </c>
      <c r="R410" s="36">
        <v>2902.5</v>
      </c>
      <c r="S410" s="36">
        <v>2836.5</v>
      </c>
      <c r="T410" s="66">
        <v>7.4999999999999997E-3</v>
      </c>
      <c r="U410" s="66">
        <v>-8.8999999999999999E-3</v>
      </c>
      <c r="V410" s="66">
        <v>-1.18E-2</v>
      </c>
      <c r="W410" s="66">
        <v>1.11E-2</v>
      </c>
      <c r="X410" s="1">
        <v>561400</v>
      </c>
      <c r="Y410" s="1">
        <v>1611092</v>
      </c>
      <c r="Z410" s="1">
        <v>384110</v>
      </c>
      <c r="AA410" t="s">
        <v>317</v>
      </c>
      <c r="AB410" t="s">
        <v>318</v>
      </c>
      <c r="AC410">
        <v>20.04</v>
      </c>
      <c r="AD410">
        <v>1.65</v>
      </c>
      <c r="AE410">
        <v>2.41</v>
      </c>
      <c r="AF410" t="s">
        <v>230</v>
      </c>
      <c r="AG410" s="1">
        <v>15000</v>
      </c>
      <c r="AH410" s="36">
        <v>2869</v>
      </c>
      <c r="AI410">
        <v>400</v>
      </c>
      <c r="AJ410" s="36">
        <v>2861</v>
      </c>
      <c r="AK410">
        <v>100</v>
      </c>
      <c r="AL410" s="2">
        <v>0.64583333333333337</v>
      </c>
      <c r="AM410" s="3">
        <v>46156</v>
      </c>
      <c r="AN410" t="s">
        <v>298</v>
      </c>
      <c r="AO410" t="s">
        <v>319</v>
      </c>
      <c r="AQ410" t="str">
        <f t="shared" si="6"/>
        <v/>
      </c>
    </row>
    <row r="411" spans="1:43">
      <c r="A411" s="8">
        <v>46175</v>
      </c>
      <c r="B411">
        <v>3924.24</v>
      </c>
      <c r="C411">
        <v>-0.42</v>
      </c>
      <c r="D411">
        <v>66630</v>
      </c>
      <c r="E411">
        <v>-0.67</v>
      </c>
      <c r="F411" s="69">
        <v>2768</v>
      </c>
      <c r="G411" t="s">
        <v>33</v>
      </c>
      <c r="H411">
        <v>0</v>
      </c>
      <c r="I411" t="s">
        <v>288</v>
      </c>
      <c r="J411" t="s">
        <v>289</v>
      </c>
      <c r="K411" t="s">
        <v>295</v>
      </c>
      <c r="L411" s="36">
        <v>5121</v>
      </c>
      <c r="M411">
        <v>-22</v>
      </c>
      <c r="N411" s="66">
        <v>-4.3E-3</v>
      </c>
      <c r="O411" s="36">
        <v>5143</v>
      </c>
      <c r="P411" s="66">
        <v>-4.1999999999999997E-3</v>
      </c>
      <c r="Q411" s="36">
        <v>5052</v>
      </c>
      <c r="R411" s="36">
        <v>5134</v>
      </c>
      <c r="S411" s="36">
        <v>5015</v>
      </c>
      <c r="T411" s="66">
        <v>1.3599999999999999E-2</v>
      </c>
      <c r="U411" s="66">
        <v>6.0000000000000001E-3</v>
      </c>
      <c r="V411" s="66">
        <v>-2.5000000000000001E-3</v>
      </c>
      <c r="W411" s="66">
        <v>2.1100000000000001E-2</v>
      </c>
      <c r="X411" s="1">
        <v>1401900</v>
      </c>
      <c r="Y411" s="1">
        <v>7133048</v>
      </c>
      <c r="Z411" s="1">
        <v>1075410</v>
      </c>
      <c r="AA411" t="s">
        <v>320</v>
      </c>
      <c r="AB411" t="s">
        <v>321</v>
      </c>
      <c r="AC411">
        <v>8.19</v>
      </c>
      <c r="AD411">
        <v>0.97</v>
      </c>
      <c r="AE411">
        <v>3.51</v>
      </c>
      <c r="AF411" t="s">
        <v>230</v>
      </c>
      <c r="AG411" s="1">
        <v>111100</v>
      </c>
      <c r="AH411" s="36">
        <v>5130</v>
      </c>
      <c r="AI411">
        <v>100</v>
      </c>
      <c r="AJ411" s="36">
        <v>5116</v>
      </c>
      <c r="AK411" s="1">
        <v>3100</v>
      </c>
      <c r="AL411" s="2">
        <v>0.64583333333333337</v>
      </c>
      <c r="AN411" t="s">
        <v>298</v>
      </c>
      <c r="AO411" t="s">
        <v>322</v>
      </c>
      <c r="AQ411" t="str">
        <f t="shared" si="6"/>
        <v/>
      </c>
    </row>
    <row r="412" spans="1:43">
      <c r="A412" s="8">
        <v>46175</v>
      </c>
      <c r="B412">
        <v>3924.24</v>
      </c>
      <c r="C412">
        <v>-0.42</v>
      </c>
      <c r="D412">
        <v>66630</v>
      </c>
      <c r="E412">
        <v>-0.67</v>
      </c>
      <c r="F412" s="69">
        <v>2769</v>
      </c>
      <c r="G412" t="s">
        <v>34</v>
      </c>
      <c r="H412">
        <v>0</v>
      </c>
      <c r="I412" t="s">
        <v>314</v>
      </c>
      <c r="J412" t="s">
        <v>323</v>
      </c>
      <c r="K412" t="s">
        <v>290</v>
      </c>
      <c r="L412">
        <v>819</v>
      </c>
      <c r="M412">
        <v>4</v>
      </c>
      <c r="N412" s="66">
        <v>4.8999999999999998E-3</v>
      </c>
      <c r="O412">
        <v>815</v>
      </c>
      <c r="P412" s="66">
        <v>4.8999999999999998E-3</v>
      </c>
      <c r="Q412">
        <v>815</v>
      </c>
      <c r="R412">
        <v>820</v>
      </c>
      <c r="S412">
        <v>813</v>
      </c>
      <c r="T412" s="66">
        <v>4.8999999999999998E-3</v>
      </c>
      <c r="U412" s="66">
        <v>1.1999999999999999E-3</v>
      </c>
      <c r="V412" s="66">
        <v>-1.1999999999999999E-3</v>
      </c>
      <c r="W412" s="66">
        <v>7.3000000000000001E-3</v>
      </c>
      <c r="X412" s="1">
        <v>6800</v>
      </c>
      <c r="Y412" s="1">
        <v>5555</v>
      </c>
      <c r="Z412" s="1">
        <v>6438</v>
      </c>
      <c r="AA412" t="s">
        <v>324</v>
      </c>
      <c r="AB412" t="s">
        <v>325</v>
      </c>
      <c r="AC412">
        <v>9.7200000000000006</v>
      </c>
      <c r="AD412">
        <v>21.77</v>
      </c>
      <c r="AE412">
        <v>0</v>
      </c>
      <c r="AF412">
        <v>0.1</v>
      </c>
      <c r="AG412">
        <v>0</v>
      </c>
      <c r="AH412">
        <v>820</v>
      </c>
      <c r="AI412">
        <v>100</v>
      </c>
      <c r="AJ412">
        <v>816</v>
      </c>
      <c r="AK412">
        <v>200</v>
      </c>
      <c r="AL412" s="2">
        <v>0.64583333333333337</v>
      </c>
      <c r="AN412" t="s">
        <v>326</v>
      </c>
      <c r="AO412" t="s">
        <v>327</v>
      </c>
      <c r="AQ412" t="str">
        <f t="shared" si="6"/>
        <v/>
      </c>
    </row>
    <row r="413" spans="1:43">
      <c r="A413" s="8">
        <v>46175</v>
      </c>
      <c r="B413">
        <v>3924.24</v>
      </c>
      <c r="C413">
        <v>-0.42</v>
      </c>
      <c r="D413">
        <v>66630</v>
      </c>
      <c r="E413">
        <v>-0.67</v>
      </c>
      <c r="F413" s="69">
        <v>2914</v>
      </c>
      <c r="G413" t="s">
        <v>35</v>
      </c>
      <c r="H413">
        <v>0</v>
      </c>
      <c r="I413" t="s">
        <v>288</v>
      </c>
      <c r="J413" t="s">
        <v>289</v>
      </c>
      <c r="K413" t="s">
        <v>290</v>
      </c>
      <c r="L413" s="36">
        <v>6132</v>
      </c>
      <c r="M413">
        <v>64</v>
      </c>
      <c r="N413" s="66">
        <v>1.0500000000000001E-2</v>
      </c>
      <c r="O413" s="36">
        <v>6068</v>
      </c>
      <c r="P413" s="66">
        <v>1.0500000000000001E-2</v>
      </c>
      <c r="Q413" s="36">
        <v>6048</v>
      </c>
      <c r="R413" s="36">
        <v>6161</v>
      </c>
      <c r="S413" s="36">
        <v>6022</v>
      </c>
      <c r="T413" s="66">
        <v>1.38E-2</v>
      </c>
      <c r="U413" s="66">
        <v>-4.4999999999999997E-3</v>
      </c>
      <c r="V413" s="66">
        <v>-4.7000000000000002E-3</v>
      </c>
      <c r="W413" s="66">
        <v>1.8200000000000001E-2</v>
      </c>
      <c r="X413" s="1">
        <v>3956700</v>
      </c>
      <c r="Y413" s="1">
        <v>24191215</v>
      </c>
      <c r="Z413" s="1">
        <v>12264000</v>
      </c>
      <c r="AA413" t="s">
        <v>328</v>
      </c>
      <c r="AB413" t="s">
        <v>329</v>
      </c>
      <c r="AC413">
        <v>19.09</v>
      </c>
      <c r="AD413">
        <v>2.66</v>
      </c>
      <c r="AE413">
        <v>3.95</v>
      </c>
      <c r="AF413" t="s">
        <v>230</v>
      </c>
      <c r="AG413" s="1">
        <v>419900</v>
      </c>
      <c r="AH413" s="36">
        <v>6133</v>
      </c>
      <c r="AI413" s="1">
        <v>1100</v>
      </c>
      <c r="AJ413" s="36">
        <v>6126</v>
      </c>
      <c r="AK413">
        <v>200</v>
      </c>
      <c r="AL413" s="2">
        <v>0.64583333333333337</v>
      </c>
      <c r="AM413" s="3">
        <v>46150</v>
      </c>
      <c r="AN413" t="s">
        <v>293</v>
      </c>
      <c r="AO413" t="s">
        <v>319</v>
      </c>
      <c r="AQ413" t="str">
        <f t="shared" si="6"/>
        <v/>
      </c>
    </row>
    <row r="414" spans="1:43">
      <c r="A414" s="8">
        <v>46175</v>
      </c>
      <c r="B414">
        <v>3924.24</v>
      </c>
      <c r="C414">
        <v>-0.42</v>
      </c>
      <c r="D414">
        <v>66630</v>
      </c>
      <c r="E414">
        <v>-0.67</v>
      </c>
      <c r="F414" s="69">
        <v>3003</v>
      </c>
      <c r="G414" t="s">
        <v>36</v>
      </c>
      <c r="H414">
        <v>0</v>
      </c>
      <c r="I414" t="s">
        <v>288</v>
      </c>
      <c r="J414" t="s">
        <v>289</v>
      </c>
      <c r="K414" t="s">
        <v>290</v>
      </c>
      <c r="L414" s="36">
        <v>1652.5</v>
      </c>
      <c r="M414">
        <v>1.5</v>
      </c>
      <c r="N414" s="66">
        <v>8.9999999999999998E-4</v>
      </c>
      <c r="O414" s="36">
        <v>1651</v>
      </c>
      <c r="P414" s="66">
        <v>8.9999999999999998E-4</v>
      </c>
      <c r="Q414" s="36">
        <v>1640</v>
      </c>
      <c r="R414" s="36">
        <v>1652.5</v>
      </c>
      <c r="S414" s="36">
        <v>1620.5</v>
      </c>
      <c r="T414" s="66">
        <v>7.6E-3</v>
      </c>
      <c r="U414" s="66">
        <v>3.0000000000000001E-3</v>
      </c>
      <c r="V414" s="66">
        <v>0</v>
      </c>
      <c r="W414" s="66">
        <v>1.9699999999999999E-2</v>
      </c>
      <c r="X414" s="1">
        <v>2997100</v>
      </c>
      <c r="Y414" s="1">
        <v>4930637</v>
      </c>
      <c r="Z414" s="1">
        <v>1268967</v>
      </c>
      <c r="AA414" t="s">
        <v>330</v>
      </c>
      <c r="AB414" t="s">
        <v>331</v>
      </c>
      <c r="AC414">
        <v>10.36</v>
      </c>
      <c r="AD414">
        <v>1.37</v>
      </c>
      <c r="AE414">
        <v>4.05</v>
      </c>
      <c r="AF414" t="s">
        <v>230</v>
      </c>
      <c r="AG414" s="1">
        <v>47100</v>
      </c>
      <c r="AH414" s="36">
        <v>1653</v>
      </c>
      <c r="AI414" s="1">
        <v>1500</v>
      </c>
      <c r="AJ414" s="36">
        <v>1651.5</v>
      </c>
      <c r="AK414">
        <v>200</v>
      </c>
      <c r="AL414" s="2">
        <v>0.64583333333333337</v>
      </c>
      <c r="AN414" t="s">
        <v>293</v>
      </c>
      <c r="AO414" t="s">
        <v>332</v>
      </c>
      <c r="AQ414" t="str">
        <f t="shared" si="6"/>
        <v/>
      </c>
    </row>
    <row r="415" spans="1:43">
      <c r="A415" s="8">
        <v>46175</v>
      </c>
      <c r="B415">
        <v>3924.24</v>
      </c>
      <c r="C415">
        <v>-0.42</v>
      </c>
      <c r="D415">
        <v>66630</v>
      </c>
      <c r="E415">
        <v>-0.67</v>
      </c>
      <c r="F415" s="69">
        <v>3407</v>
      </c>
      <c r="G415" t="s">
        <v>37</v>
      </c>
      <c r="H415">
        <v>0</v>
      </c>
      <c r="I415" t="s">
        <v>288</v>
      </c>
      <c r="J415" t="s">
        <v>289</v>
      </c>
      <c r="K415" t="s">
        <v>290</v>
      </c>
      <c r="L415" s="36">
        <v>1742.5</v>
      </c>
      <c r="M415">
        <v>-25.5</v>
      </c>
      <c r="N415" s="66">
        <v>-1.44E-2</v>
      </c>
      <c r="O415" s="36">
        <v>1768</v>
      </c>
      <c r="P415" s="66">
        <v>-1.44E-2</v>
      </c>
      <c r="Q415" s="36">
        <v>1770.5</v>
      </c>
      <c r="R415" s="36">
        <v>1773.5</v>
      </c>
      <c r="S415" s="36">
        <v>1700.5</v>
      </c>
      <c r="T415" s="66">
        <v>-1.5800000000000002E-2</v>
      </c>
      <c r="U415" s="66">
        <v>1.3299999999999999E-2</v>
      </c>
      <c r="V415" s="66">
        <v>-1.7399999999999999E-2</v>
      </c>
      <c r="W415" s="66">
        <v>2.46E-2</v>
      </c>
      <c r="X415" s="1">
        <v>4955100</v>
      </c>
      <c r="Y415" s="1">
        <v>8615111</v>
      </c>
      <c r="Z415" s="1">
        <v>2379822</v>
      </c>
      <c r="AA415" t="s">
        <v>333</v>
      </c>
      <c r="AB415" t="s">
        <v>334</v>
      </c>
      <c r="AC415">
        <v>14.76</v>
      </c>
      <c r="AD415">
        <v>1.1299999999999999</v>
      </c>
      <c r="AE415">
        <v>2.5299999999999998</v>
      </c>
      <c r="AF415" t="s">
        <v>230</v>
      </c>
      <c r="AG415" s="1">
        <v>131200</v>
      </c>
      <c r="AH415" s="36">
        <v>1743</v>
      </c>
      <c r="AI415" s="1">
        <v>27800</v>
      </c>
      <c r="AJ415" s="36">
        <v>1739.5</v>
      </c>
      <c r="AK415">
        <v>200</v>
      </c>
      <c r="AL415" s="2">
        <v>0.64583333333333337</v>
      </c>
      <c r="AM415" s="3">
        <v>46154</v>
      </c>
      <c r="AN415" t="s">
        <v>298</v>
      </c>
      <c r="AO415" t="s">
        <v>335</v>
      </c>
      <c r="AQ415" t="str">
        <f t="shared" si="6"/>
        <v/>
      </c>
    </row>
    <row r="416" spans="1:43">
      <c r="A416" s="8">
        <v>46175</v>
      </c>
      <c r="B416">
        <v>3924.24</v>
      </c>
      <c r="C416">
        <v>-0.42</v>
      </c>
      <c r="D416">
        <v>66630</v>
      </c>
      <c r="E416">
        <v>-0.67</v>
      </c>
      <c r="F416" s="69">
        <v>4008</v>
      </c>
      <c r="G416" t="s">
        <v>38</v>
      </c>
      <c r="H416">
        <v>0</v>
      </c>
      <c r="I416" t="s">
        <v>288</v>
      </c>
      <c r="J416" t="s">
        <v>289</v>
      </c>
      <c r="K416" t="s">
        <v>290</v>
      </c>
      <c r="L416" s="36">
        <v>1286</v>
      </c>
      <c r="M416">
        <v>14</v>
      </c>
      <c r="N416" s="66">
        <v>1.0999999999999999E-2</v>
      </c>
      <c r="O416" s="36">
        <v>1272</v>
      </c>
      <c r="P416" s="66">
        <v>1.0999999999999999E-2</v>
      </c>
      <c r="Q416" s="36">
        <v>1261</v>
      </c>
      <c r="R416" s="36">
        <v>1292</v>
      </c>
      <c r="S416" s="36">
        <v>1233</v>
      </c>
      <c r="T416" s="66">
        <v>1.9800000000000002E-2</v>
      </c>
      <c r="U416" s="66">
        <v>1.3299999999999999E-2</v>
      </c>
      <c r="V416" s="66">
        <v>-4.5999999999999999E-3</v>
      </c>
      <c r="W416" s="66">
        <v>4.2900000000000001E-2</v>
      </c>
      <c r="X416" s="1">
        <v>234400</v>
      </c>
      <c r="Y416" s="1">
        <v>297994</v>
      </c>
      <c r="Z416" s="1">
        <v>83183</v>
      </c>
      <c r="AA416" t="s">
        <v>541</v>
      </c>
      <c r="AB416" t="s">
        <v>337</v>
      </c>
      <c r="AC416">
        <v>10.52</v>
      </c>
      <c r="AD416">
        <v>0.8</v>
      </c>
      <c r="AE416">
        <v>3.73</v>
      </c>
      <c r="AF416" t="s">
        <v>230</v>
      </c>
      <c r="AG416" s="1">
        <v>45100</v>
      </c>
      <c r="AH416" s="36">
        <v>1290</v>
      </c>
      <c r="AI416">
        <v>100</v>
      </c>
      <c r="AJ416" s="36">
        <v>1281</v>
      </c>
      <c r="AK416">
        <v>200</v>
      </c>
      <c r="AL416" s="2">
        <v>0.64583333333333337</v>
      </c>
      <c r="AM416" s="3">
        <v>46154</v>
      </c>
      <c r="AN416" t="s">
        <v>298</v>
      </c>
      <c r="AO416" t="s">
        <v>335</v>
      </c>
      <c r="AQ416" t="str">
        <f t="shared" si="6"/>
        <v/>
      </c>
    </row>
    <row r="417" spans="1:43">
      <c r="A417" s="8">
        <v>46175</v>
      </c>
      <c r="B417">
        <v>3924.24</v>
      </c>
      <c r="C417">
        <v>-0.42</v>
      </c>
      <c r="D417">
        <v>66630</v>
      </c>
      <c r="E417">
        <v>-0.67</v>
      </c>
      <c r="F417" s="69">
        <v>4026</v>
      </c>
      <c r="G417" t="s">
        <v>39</v>
      </c>
      <c r="H417">
        <v>0</v>
      </c>
      <c r="I417" t="s">
        <v>314</v>
      </c>
      <c r="J417" t="s">
        <v>289</v>
      </c>
      <c r="K417" t="s">
        <v>295</v>
      </c>
      <c r="L417" s="36">
        <v>1872</v>
      </c>
      <c r="M417">
        <v>-53</v>
      </c>
      <c r="N417" s="66">
        <v>-2.75E-2</v>
      </c>
      <c r="O417" s="36">
        <v>1925</v>
      </c>
      <c r="P417" s="66">
        <v>-2.75E-2</v>
      </c>
      <c r="Q417" s="36">
        <v>1903</v>
      </c>
      <c r="R417" s="36">
        <v>1903</v>
      </c>
      <c r="S417" s="36">
        <v>1829</v>
      </c>
      <c r="T417" s="66">
        <v>-1.6199999999999999E-2</v>
      </c>
      <c r="U417" s="66">
        <v>1.7299999999999999E-2</v>
      </c>
      <c r="V417" s="66">
        <v>-1.6199999999999999E-2</v>
      </c>
      <c r="W417" s="66">
        <v>2.35E-2</v>
      </c>
      <c r="X417" s="1">
        <v>51300</v>
      </c>
      <c r="Y417" s="1">
        <v>95518</v>
      </c>
      <c r="Z417" s="1">
        <v>17297</v>
      </c>
      <c r="AA417" t="s">
        <v>338</v>
      </c>
      <c r="AB417" t="s">
        <v>339</v>
      </c>
      <c r="AC417">
        <v>10.63</v>
      </c>
      <c r="AD417">
        <v>1.24</v>
      </c>
      <c r="AE417">
        <v>2.62</v>
      </c>
      <c r="AF417" t="s">
        <v>230</v>
      </c>
      <c r="AG417">
        <v>0</v>
      </c>
      <c r="AH417" s="36">
        <v>1878</v>
      </c>
      <c r="AI417">
        <v>200</v>
      </c>
      <c r="AJ417" s="36">
        <v>1872</v>
      </c>
      <c r="AK417">
        <v>100</v>
      </c>
      <c r="AL417" s="2">
        <v>0.64583333333333337</v>
      </c>
      <c r="AM417" s="3">
        <v>46183</v>
      </c>
      <c r="AN417" t="s">
        <v>340</v>
      </c>
      <c r="AO417" t="s">
        <v>341</v>
      </c>
      <c r="AQ417" t="str">
        <f t="shared" si="6"/>
        <v/>
      </c>
    </row>
    <row r="418" spans="1:43">
      <c r="A418" s="8">
        <v>46175</v>
      </c>
      <c r="B418">
        <v>3924.24</v>
      </c>
      <c r="C418">
        <v>-0.42</v>
      </c>
      <c r="D418">
        <v>66630</v>
      </c>
      <c r="E418">
        <v>-0.67</v>
      </c>
      <c r="F418" s="69">
        <v>4062</v>
      </c>
      <c r="G418" t="s">
        <v>40</v>
      </c>
      <c r="H418">
        <v>0</v>
      </c>
      <c r="I418" t="s">
        <v>288</v>
      </c>
      <c r="J418" t="s">
        <v>289</v>
      </c>
      <c r="K418" t="s">
        <v>295</v>
      </c>
      <c r="L418" s="36">
        <v>21135</v>
      </c>
      <c r="M418">
        <v>-660</v>
      </c>
      <c r="N418" s="66">
        <v>-3.0300000000000001E-2</v>
      </c>
      <c r="O418" s="36">
        <v>21795</v>
      </c>
      <c r="P418" s="66">
        <v>-3.0200000000000001E-2</v>
      </c>
      <c r="Q418" s="36">
        <v>21795</v>
      </c>
      <c r="R418" s="36">
        <v>22670</v>
      </c>
      <c r="S418" s="36">
        <v>20265</v>
      </c>
      <c r="T418" s="66">
        <v>-3.0200000000000001E-2</v>
      </c>
      <c r="U418" s="66">
        <v>1.9199999999999998E-2</v>
      </c>
      <c r="V418" s="66">
        <v>-6.7699999999999996E-2</v>
      </c>
      <c r="W418" s="66">
        <v>4.2900000000000001E-2</v>
      </c>
      <c r="X418" s="1">
        <v>8084800</v>
      </c>
      <c r="Y418" s="1">
        <v>171528240</v>
      </c>
      <c r="Z418" s="1">
        <v>5954175</v>
      </c>
      <c r="AA418" t="s">
        <v>555</v>
      </c>
      <c r="AB418" t="s">
        <v>343</v>
      </c>
      <c r="AC418">
        <v>101.75</v>
      </c>
      <c r="AD418">
        <v>10.72</v>
      </c>
      <c r="AE418">
        <v>0.17</v>
      </c>
      <c r="AF418" t="s">
        <v>230</v>
      </c>
      <c r="AG418" s="1">
        <v>36800</v>
      </c>
      <c r="AH418" s="36">
        <v>21135</v>
      </c>
      <c r="AI418">
        <v>300</v>
      </c>
      <c r="AJ418" s="36">
        <v>21130</v>
      </c>
      <c r="AK418" s="1">
        <v>5600</v>
      </c>
      <c r="AL418" s="2">
        <v>0.64583333333333337</v>
      </c>
      <c r="AM418" s="3">
        <v>46153</v>
      </c>
      <c r="AN418" t="s">
        <v>298</v>
      </c>
      <c r="AO418" t="s">
        <v>344</v>
      </c>
      <c r="AQ418" t="str">
        <f t="shared" si="6"/>
        <v/>
      </c>
    </row>
    <row r="419" spans="1:43">
      <c r="A419" s="8">
        <v>46175</v>
      </c>
      <c r="B419">
        <v>3924.24</v>
      </c>
      <c r="C419">
        <v>-0.42</v>
      </c>
      <c r="D419">
        <v>66630</v>
      </c>
      <c r="E419">
        <v>-0.67</v>
      </c>
      <c r="F419" s="69">
        <v>4063</v>
      </c>
      <c r="G419" t="s">
        <v>41</v>
      </c>
      <c r="H419">
        <v>0</v>
      </c>
      <c r="I419" t="s">
        <v>288</v>
      </c>
      <c r="J419" t="s">
        <v>289</v>
      </c>
      <c r="K419" t="s">
        <v>290</v>
      </c>
      <c r="L419" s="36">
        <v>7473</v>
      </c>
      <c r="M419">
        <v>-320</v>
      </c>
      <c r="N419" s="66">
        <v>-4.1099999999999998E-2</v>
      </c>
      <c r="O419" s="36">
        <v>7793</v>
      </c>
      <c r="P419" s="66">
        <v>-4.1000000000000002E-2</v>
      </c>
      <c r="Q419" s="36">
        <v>7600</v>
      </c>
      <c r="R419" s="36">
        <v>7600</v>
      </c>
      <c r="S419" s="36">
        <v>7194</v>
      </c>
      <c r="T419" s="66">
        <v>-1.67E-2</v>
      </c>
      <c r="U419" s="66">
        <v>3.0700000000000002E-2</v>
      </c>
      <c r="V419" s="66">
        <v>-1.67E-2</v>
      </c>
      <c r="W419" s="66">
        <v>3.8699999999999998E-2</v>
      </c>
      <c r="X419" s="1">
        <v>8746700</v>
      </c>
      <c r="Y419" s="1">
        <v>64747120</v>
      </c>
      <c r="Z419" s="1">
        <v>14833874</v>
      </c>
      <c r="AA419" t="s">
        <v>556</v>
      </c>
      <c r="AB419" t="s">
        <v>346</v>
      </c>
      <c r="AC419">
        <v>27.74</v>
      </c>
      <c r="AD419">
        <v>3.11</v>
      </c>
      <c r="AE419">
        <v>1.42</v>
      </c>
      <c r="AF419" t="s">
        <v>230</v>
      </c>
      <c r="AG419" s="1">
        <v>132700</v>
      </c>
      <c r="AH419" s="36">
        <v>7474</v>
      </c>
      <c r="AI419">
        <v>900</v>
      </c>
      <c r="AJ419" s="36">
        <v>7450</v>
      </c>
      <c r="AK419">
        <v>100</v>
      </c>
      <c r="AL419" s="2">
        <v>0.64583333333333337</v>
      </c>
      <c r="AN419" t="s">
        <v>298</v>
      </c>
      <c r="AO419" t="s">
        <v>335</v>
      </c>
      <c r="AQ419" t="str">
        <f t="shared" si="6"/>
        <v/>
      </c>
    </row>
    <row r="420" spans="1:43">
      <c r="A420" s="8">
        <v>46175</v>
      </c>
      <c r="B420">
        <v>3924.24</v>
      </c>
      <c r="C420">
        <v>-0.42</v>
      </c>
      <c r="D420">
        <v>66630</v>
      </c>
      <c r="E420">
        <v>-0.67</v>
      </c>
      <c r="F420" s="69">
        <v>4068</v>
      </c>
      <c r="G420" t="s">
        <v>42</v>
      </c>
      <c r="H420">
        <v>0</v>
      </c>
      <c r="I420" t="s">
        <v>347</v>
      </c>
      <c r="J420" t="s">
        <v>323</v>
      </c>
      <c r="K420" t="s">
        <v>290</v>
      </c>
      <c r="L420" s="36">
        <v>1751</v>
      </c>
      <c r="M420">
        <v>1</v>
      </c>
      <c r="N420" s="66">
        <v>5.9999999999999995E-4</v>
      </c>
      <c r="O420" s="36">
        <v>1750</v>
      </c>
      <c r="P420" s="66">
        <v>5.0000000000000001E-4</v>
      </c>
      <c r="Q420" s="36">
        <v>1750</v>
      </c>
      <c r="R420" s="36">
        <v>1751</v>
      </c>
      <c r="S420" s="36">
        <v>1750</v>
      </c>
      <c r="T420" s="66">
        <v>5.0000000000000001E-4</v>
      </c>
      <c r="U420" s="66">
        <v>5.0000000000000001E-4</v>
      </c>
      <c r="V420" s="66">
        <v>0</v>
      </c>
      <c r="W420" s="66">
        <v>5.0000000000000001E-4</v>
      </c>
      <c r="X420">
        <v>600</v>
      </c>
      <c r="Y420" s="1">
        <v>1050</v>
      </c>
      <c r="Z420" s="1">
        <v>3308</v>
      </c>
      <c r="AA420" t="s">
        <v>348</v>
      </c>
      <c r="AB420" t="s">
        <v>349</v>
      </c>
      <c r="AC420">
        <v>23</v>
      </c>
      <c r="AD420">
        <v>1.54</v>
      </c>
      <c r="AE420">
        <v>0</v>
      </c>
      <c r="AF420">
        <v>1.6</v>
      </c>
      <c r="AG420">
        <v>0</v>
      </c>
      <c r="AH420" s="36">
        <v>1768</v>
      </c>
      <c r="AI420">
        <v>200</v>
      </c>
      <c r="AJ420" s="36">
        <v>1751</v>
      </c>
      <c r="AK420">
        <v>100</v>
      </c>
      <c r="AL420" s="2">
        <v>0.64583333333333337</v>
      </c>
      <c r="AM420" s="3">
        <v>46156</v>
      </c>
      <c r="AN420" t="s">
        <v>350</v>
      </c>
      <c r="AO420" t="s">
        <v>351</v>
      </c>
      <c r="AQ420" t="str">
        <f t="shared" si="6"/>
        <v/>
      </c>
    </row>
    <row r="421" spans="1:43">
      <c r="A421" s="8">
        <v>46175</v>
      </c>
      <c r="B421">
        <v>3924.24</v>
      </c>
      <c r="C421">
        <v>-0.42</v>
      </c>
      <c r="D421">
        <v>66630</v>
      </c>
      <c r="E421">
        <v>-0.67</v>
      </c>
      <c r="F421" s="69">
        <v>4100</v>
      </c>
      <c r="G421" t="s">
        <v>43</v>
      </c>
      <c r="H421">
        <v>0</v>
      </c>
      <c r="I421" t="s">
        <v>314</v>
      </c>
      <c r="J421" t="s">
        <v>289</v>
      </c>
      <c r="K421" t="s">
        <v>295</v>
      </c>
      <c r="L421" s="36">
        <v>1880</v>
      </c>
      <c r="M421">
        <v>-63</v>
      </c>
      <c r="N421" s="66">
        <v>-3.2399999999999998E-2</v>
      </c>
      <c r="O421" s="36">
        <v>1943</v>
      </c>
      <c r="P421" s="66">
        <v>-3.2399999999999998E-2</v>
      </c>
      <c r="Q421" s="36">
        <v>1942</v>
      </c>
      <c r="R421" s="36">
        <v>1973</v>
      </c>
      <c r="S421" s="36">
        <v>1769</v>
      </c>
      <c r="T421" s="66">
        <v>-3.1899999999999998E-2</v>
      </c>
      <c r="U421" s="66">
        <v>4.9099999999999998E-2</v>
      </c>
      <c r="V421" s="66">
        <v>-4.7100000000000003E-2</v>
      </c>
      <c r="W421" s="66">
        <v>6.2700000000000006E-2</v>
      </c>
      <c r="X421" s="1">
        <v>475800</v>
      </c>
      <c r="Y421" s="1">
        <v>887238</v>
      </c>
      <c r="Z421" s="1">
        <v>11466</v>
      </c>
      <c r="AA421" t="s">
        <v>544</v>
      </c>
      <c r="AB421" t="s">
        <v>353</v>
      </c>
      <c r="AC421">
        <v>21.75</v>
      </c>
      <c r="AD421">
        <v>1.2</v>
      </c>
      <c r="AE421">
        <v>0</v>
      </c>
      <c r="AF421" t="s">
        <v>230</v>
      </c>
      <c r="AG421" s="1">
        <v>2200</v>
      </c>
      <c r="AH421" s="36">
        <v>1900</v>
      </c>
      <c r="AI421">
        <v>100</v>
      </c>
      <c r="AJ421" s="36">
        <v>1880</v>
      </c>
      <c r="AK421" s="1">
        <v>1000</v>
      </c>
      <c r="AL421" s="2">
        <v>0.64583333333333337</v>
      </c>
      <c r="AM421" s="3">
        <v>46157</v>
      </c>
      <c r="AN421" t="s">
        <v>298</v>
      </c>
      <c r="AO421" t="s">
        <v>335</v>
      </c>
      <c r="AQ421" t="str">
        <f t="shared" si="6"/>
        <v/>
      </c>
    </row>
    <row r="422" spans="1:43">
      <c r="A422" s="8">
        <v>46175</v>
      </c>
      <c r="B422">
        <v>3924.24</v>
      </c>
      <c r="C422">
        <v>-0.42</v>
      </c>
      <c r="D422">
        <v>66630</v>
      </c>
      <c r="E422">
        <v>-0.67</v>
      </c>
      <c r="F422" s="69">
        <v>4182</v>
      </c>
      <c r="G422" t="s">
        <v>44</v>
      </c>
      <c r="H422">
        <v>0</v>
      </c>
      <c r="I422" t="s">
        <v>288</v>
      </c>
      <c r="J422" t="s">
        <v>289</v>
      </c>
      <c r="K422" t="s">
        <v>295</v>
      </c>
      <c r="L422" s="36">
        <v>5250</v>
      </c>
      <c r="M422">
        <v>-218</v>
      </c>
      <c r="N422" s="66">
        <v>-3.9899999999999998E-2</v>
      </c>
      <c r="O422" s="36">
        <v>5468</v>
      </c>
      <c r="P422" s="66">
        <v>-3.9800000000000002E-2</v>
      </c>
      <c r="Q422" s="36">
        <v>5371</v>
      </c>
      <c r="R422" s="36">
        <v>5414</v>
      </c>
      <c r="S422" s="36">
        <v>5119</v>
      </c>
      <c r="T422" s="66">
        <v>-2.2499999999999999E-2</v>
      </c>
      <c r="U422" s="66">
        <v>2.3300000000000001E-2</v>
      </c>
      <c r="V422" s="66">
        <v>-3.0200000000000001E-2</v>
      </c>
      <c r="W422" s="66">
        <v>2.5499999999999998E-2</v>
      </c>
      <c r="X422" s="1">
        <v>1400800</v>
      </c>
      <c r="Y422" s="1">
        <v>7350341</v>
      </c>
      <c r="Z422" s="1">
        <v>1111354</v>
      </c>
      <c r="AA422" t="s">
        <v>545</v>
      </c>
      <c r="AB422" t="s">
        <v>355</v>
      </c>
      <c r="AC422">
        <v>22.25</v>
      </c>
      <c r="AD422">
        <v>1.58</v>
      </c>
      <c r="AE422">
        <v>2.1</v>
      </c>
      <c r="AF422" t="s">
        <v>230</v>
      </c>
      <c r="AG422" s="1">
        <v>17300</v>
      </c>
      <c r="AH422" s="36">
        <v>5273</v>
      </c>
      <c r="AI422" s="1">
        <v>5000</v>
      </c>
      <c r="AJ422" s="36">
        <v>5250</v>
      </c>
      <c r="AK422" s="1">
        <v>7300</v>
      </c>
      <c r="AL422" s="2">
        <v>0.64583333333333337</v>
      </c>
      <c r="AM422" s="3">
        <v>46155</v>
      </c>
      <c r="AN422" t="s">
        <v>298</v>
      </c>
      <c r="AO422" t="s">
        <v>335</v>
      </c>
      <c r="AQ422" t="str">
        <f t="shared" si="6"/>
        <v/>
      </c>
    </row>
    <row r="423" spans="1:43">
      <c r="A423" s="8">
        <v>46175</v>
      </c>
      <c r="B423">
        <v>3924.24</v>
      </c>
      <c r="C423">
        <v>-0.42</v>
      </c>
      <c r="D423">
        <v>66630</v>
      </c>
      <c r="E423">
        <v>-0.67</v>
      </c>
      <c r="F423" s="69">
        <v>4188</v>
      </c>
      <c r="G423" t="s">
        <v>45</v>
      </c>
      <c r="H423">
        <v>0</v>
      </c>
      <c r="I423" t="s">
        <v>288</v>
      </c>
      <c r="J423" t="s">
        <v>289</v>
      </c>
      <c r="K423" t="s">
        <v>290</v>
      </c>
      <c r="L423" s="36">
        <v>1084</v>
      </c>
      <c r="M423">
        <v>-7.5</v>
      </c>
      <c r="N423" s="66">
        <v>-6.8999999999999999E-3</v>
      </c>
      <c r="O423" s="36">
        <v>1091.5</v>
      </c>
      <c r="P423" s="66">
        <v>-6.7999999999999996E-3</v>
      </c>
      <c r="Q423" s="36">
        <v>1078</v>
      </c>
      <c r="R423" s="36">
        <v>1091.5</v>
      </c>
      <c r="S423" s="36">
        <v>1056.5</v>
      </c>
      <c r="T423" s="66">
        <v>5.4999999999999997E-3</v>
      </c>
      <c r="U423" s="66">
        <v>1.54E-2</v>
      </c>
      <c r="V423" s="66">
        <v>-6.7999999999999996E-3</v>
      </c>
      <c r="W423" s="66">
        <v>2.5999999999999999E-2</v>
      </c>
      <c r="X423" s="1">
        <v>5391500</v>
      </c>
      <c r="Y423" s="1">
        <v>5823605</v>
      </c>
      <c r="Z423" s="1">
        <v>1562550</v>
      </c>
      <c r="AA423" t="s">
        <v>356</v>
      </c>
      <c r="AB423" t="s">
        <v>357</v>
      </c>
      <c r="AC423">
        <v>11.59</v>
      </c>
      <c r="AD423">
        <v>0.83</v>
      </c>
      <c r="AE423">
        <v>2.95</v>
      </c>
      <c r="AF423" t="s">
        <v>230</v>
      </c>
      <c r="AG423" s="1">
        <v>337400</v>
      </c>
      <c r="AH423" s="36">
        <v>1085.5</v>
      </c>
      <c r="AI423" s="1">
        <v>22200</v>
      </c>
      <c r="AJ423" s="36">
        <v>1084</v>
      </c>
      <c r="AK423">
        <v>600</v>
      </c>
      <c r="AL423" s="2">
        <v>0.64583333333333337</v>
      </c>
      <c r="AM423" s="3">
        <v>46155</v>
      </c>
      <c r="AN423" t="s">
        <v>298</v>
      </c>
      <c r="AO423" t="s">
        <v>335</v>
      </c>
      <c r="AQ423" t="str">
        <f t="shared" si="6"/>
        <v/>
      </c>
    </row>
    <row r="424" spans="1:43">
      <c r="A424" s="8">
        <v>46175</v>
      </c>
      <c r="B424">
        <v>3924.24</v>
      </c>
      <c r="C424">
        <v>-0.42</v>
      </c>
      <c r="D424">
        <v>66630</v>
      </c>
      <c r="E424">
        <v>-0.67</v>
      </c>
      <c r="F424" s="69">
        <v>4220</v>
      </c>
      <c r="G424" t="s">
        <v>46</v>
      </c>
      <c r="H424">
        <v>0</v>
      </c>
      <c r="I424" t="s">
        <v>288</v>
      </c>
      <c r="J424" t="s">
        <v>289</v>
      </c>
      <c r="K424" t="s">
        <v>290</v>
      </c>
      <c r="L424" s="36">
        <v>1548</v>
      </c>
      <c r="M424">
        <v>19</v>
      </c>
      <c r="N424" s="66">
        <v>1.24E-2</v>
      </c>
      <c r="O424" s="36">
        <v>1529</v>
      </c>
      <c r="P424" s="66">
        <v>1.24E-2</v>
      </c>
      <c r="Q424" s="36">
        <v>1505</v>
      </c>
      <c r="R424" s="36">
        <v>1557</v>
      </c>
      <c r="S424" s="36">
        <v>1487</v>
      </c>
      <c r="T424" s="66">
        <v>2.8500000000000001E-2</v>
      </c>
      <c r="U424" s="66">
        <v>2.1100000000000001E-2</v>
      </c>
      <c r="V424" s="66">
        <v>-5.7000000000000002E-3</v>
      </c>
      <c r="W424" s="66">
        <v>4.1000000000000002E-2</v>
      </c>
      <c r="X424" s="1">
        <v>125500</v>
      </c>
      <c r="Y424" s="1">
        <v>191589</v>
      </c>
      <c r="Z424" s="1">
        <v>79373</v>
      </c>
      <c r="AA424" t="s">
        <v>358</v>
      </c>
      <c r="AB424" t="s">
        <v>359</v>
      </c>
      <c r="AC424">
        <v>10.83</v>
      </c>
      <c r="AD424">
        <v>1.08</v>
      </c>
      <c r="AE424">
        <v>3.49</v>
      </c>
      <c r="AF424" t="s">
        <v>230</v>
      </c>
      <c r="AG424" s="1">
        <v>14200</v>
      </c>
      <c r="AH424" s="36">
        <v>1549</v>
      </c>
      <c r="AI424">
        <v>100</v>
      </c>
      <c r="AJ424" s="36">
        <v>1542</v>
      </c>
      <c r="AK424">
        <v>100</v>
      </c>
      <c r="AL424" s="2">
        <v>0.64583333333333337</v>
      </c>
      <c r="AN424" t="s">
        <v>298</v>
      </c>
      <c r="AO424" t="s">
        <v>335</v>
      </c>
      <c r="AQ424" t="str">
        <f t="shared" si="6"/>
        <v/>
      </c>
    </row>
    <row r="425" spans="1:43">
      <c r="A425" s="8">
        <v>46175</v>
      </c>
      <c r="B425">
        <v>3924.24</v>
      </c>
      <c r="C425">
        <v>-0.42</v>
      </c>
      <c r="D425">
        <v>66630</v>
      </c>
      <c r="E425">
        <v>-0.67</v>
      </c>
      <c r="F425" s="69">
        <v>4334</v>
      </c>
      <c r="G425" t="s">
        <v>47</v>
      </c>
      <c r="H425">
        <v>0</v>
      </c>
      <c r="I425" t="s">
        <v>314</v>
      </c>
      <c r="J425" t="s">
        <v>323</v>
      </c>
      <c r="K425" t="s">
        <v>295</v>
      </c>
      <c r="L425">
        <v>394</v>
      </c>
      <c r="M425">
        <v>-5</v>
      </c>
      <c r="N425" s="66">
        <v>-1.2500000000000001E-2</v>
      </c>
      <c r="O425">
        <v>399</v>
      </c>
      <c r="P425" s="66">
        <v>-1.2500000000000001E-2</v>
      </c>
      <c r="Q425">
        <v>398</v>
      </c>
      <c r="R425">
        <v>398</v>
      </c>
      <c r="S425">
        <v>393</v>
      </c>
      <c r="T425" s="66">
        <v>-0.01</v>
      </c>
      <c r="U425" s="66">
        <v>0</v>
      </c>
      <c r="V425" s="66">
        <v>-0.01</v>
      </c>
      <c r="W425" s="66">
        <v>2.5000000000000001E-3</v>
      </c>
      <c r="X425" s="1">
        <v>13200</v>
      </c>
      <c r="Y425" s="1">
        <v>5210</v>
      </c>
      <c r="Z425" s="1">
        <v>4371</v>
      </c>
      <c r="AA425" t="s">
        <v>360</v>
      </c>
      <c r="AB425" t="s">
        <v>361</v>
      </c>
      <c r="AC425">
        <v>11.83</v>
      </c>
      <c r="AD425">
        <v>1.3</v>
      </c>
      <c r="AE425">
        <v>2.54</v>
      </c>
      <c r="AF425">
        <v>0.1</v>
      </c>
      <c r="AG425">
        <v>500</v>
      </c>
      <c r="AH425">
        <v>397</v>
      </c>
      <c r="AI425" s="1">
        <v>1200</v>
      </c>
      <c r="AJ425">
        <v>394</v>
      </c>
      <c r="AK425">
        <v>300</v>
      </c>
      <c r="AL425" s="2">
        <v>0.64583333333333337</v>
      </c>
      <c r="AM425" s="3">
        <v>46183</v>
      </c>
      <c r="AN425" t="s">
        <v>306</v>
      </c>
      <c r="AO425" t="s">
        <v>351</v>
      </c>
      <c r="AQ425" t="str">
        <f t="shared" si="6"/>
        <v/>
      </c>
    </row>
    <row r="426" spans="1:43">
      <c r="A426" s="8">
        <v>46175</v>
      </c>
      <c r="B426">
        <v>3924.24</v>
      </c>
      <c r="C426">
        <v>-0.42</v>
      </c>
      <c r="D426">
        <v>66630</v>
      </c>
      <c r="E426">
        <v>-0.67</v>
      </c>
      <c r="F426" s="69">
        <v>4523</v>
      </c>
      <c r="G426" t="s">
        <v>48</v>
      </c>
      <c r="H426">
        <v>0</v>
      </c>
      <c r="I426" t="s">
        <v>288</v>
      </c>
      <c r="J426" t="s">
        <v>289</v>
      </c>
      <c r="K426" t="s">
        <v>295</v>
      </c>
      <c r="L426" s="36">
        <v>3818</v>
      </c>
      <c r="M426">
        <v>10</v>
      </c>
      <c r="N426" s="66">
        <v>2.5999999999999999E-3</v>
      </c>
      <c r="O426" s="36">
        <v>3808</v>
      </c>
      <c r="P426" s="66">
        <v>2.5999999999999999E-3</v>
      </c>
      <c r="Q426" s="36">
        <v>3793</v>
      </c>
      <c r="R426" s="36">
        <v>3853</v>
      </c>
      <c r="S426" s="36">
        <v>3737</v>
      </c>
      <c r="T426" s="66">
        <v>6.4999999999999997E-3</v>
      </c>
      <c r="U426" s="66">
        <v>-5.8999999999999999E-3</v>
      </c>
      <c r="V426" s="66">
        <v>-8.9999999999999993E-3</v>
      </c>
      <c r="W426" s="66">
        <v>2.1600000000000001E-2</v>
      </c>
      <c r="X426" s="1">
        <v>2323400</v>
      </c>
      <c r="Y426" s="1">
        <v>8844682</v>
      </c>
      <c r="Z426" s="1">
        <v>1113516</v>
      </c>
      <c r="AA426" t="s">
        <v>362</v>
      </c>
      <c r="AB426" t="s">
        <v>557</v>
      </c>
      <c r="AC426">
        <v>20.61</v>
      </c>
      <c r="AD426">
        <v>1.19</v>
      </c>
      <c r="AE426">
        <v>4.1900000000000004</v>
      </c>
      <c r="AF426" t="s">
        <v>230</v>
      </c>
      <c r="AG426" s="1">
        <v>107800</v>
      </c>
      <c r="AH426" s="36">
        <v>3838</v>
      </c>
      <c r="AI426">
        <v>200</v>
      </c>
      <c r="AJ426" s="36">
        <v>3817</v>
      </c>
      <c r="AK426">
        <v>300</v>
      </c>
      <c r="AL426" s="2">
        <v>0.64583333333333337</v>
      </c>
      <c r="AM426" s="3">
        <v>46157</v>
      </c>
      <c r="AN426" t="s">
        <v>298</v>
      </c>
      <c r="AO426" t="s">
        <v>364</v>
      </c>
      <c r="AQ426" t="str">
        <f t="shared" si="6"/>
        <v/>
      </c>
    </row>
    <row r="427" spans="1:43">
      <c r="A427" s="8">
        <v>46175</v>
      </c>
      <c r="B427">
        <v>3924.24</v>
      </c>
      <c r="C427">
        <v>-0.42</v>
      </c>
      <c r="D427">
        <v>66630</v>
      </c>
      <c r="E427">
        <v>-0.67</v>
      </c>
      <c r="F427" s="69">
        <v>4528</v>
      </c>
      <c r="G427" t="s">
        <v>49</v>
      </c>
      <c r="H427">
        <v>0</v>
      </c>
      <c r="I427" t="s">
        <v>288</v>
      </c>
      <c r="J427" t="s">
        <v>289</v>
      </c>
      <c r="K427" t="s">
        <v>290</v>
      </c>
      <c r="L427" s="36">
        <v>2216.5</v>
      </c>
      <c r="M427">
        <v>-105.5</v>
      </c>
      <c r="N427" s="66">
        <v>-4.5400000000000003E-2</v>
      </c>
      <c r="O427" s="36">
        <v>2322</v>
      </c>
      <c r="P427" s="66">
        <v>-4.5400000000000003E-2</v>
      </c>
      <c r="Q427" s="36">
        <v>2280</v>
      </c>
      <c r="R427" s="36">
        <v>2297</v>
      </c>
      <c r="S427" s="36">
        <v>2207</v>
      </c>
      <c r="T427" s="66">
        <v>-2.7799999999999998E-2</v>
      </c>
      <c r="U427" s="66">
        <v>-1.04E-2</v>
      </c>
      <c r="V427" s="66">
        <v>-3.5000000000000003E-2</v>
      </c>
      <c r="W427" s="66">
        <v>4.3E-3</v>
      </c>
      <c r="X427" s="1">
        <v>2742900</v>
      </c>
      <c r="Y427" s="1">
        <v>6116804</v>
      </c>
      <c r="Z427" s="1">
        <v>1105352</v>
      </c>
      <c r="AA427" t="s">
        <v>365</v>
      </c>
      <c r="AB427" t="s">
        <v>366</v>
      </c>
      <c r="AC427">
        <v>14.66</v>
      </c>
      <c r="AD427">
        <v>1.22</v>
      </c>
      <c r="AE427">
        <v>3.61</v>
      </c>
      <c r="AF427" t="s">
        <v>230</v>
      </c>
      <c r="AG427" s="1">
        <v>90500</v>
      </c>
      <c r="AH427" s="36">
        <v>2216.5</v>
      </c>
      <c r="AI427" s="1">
        <v>8000</v>
      </c>
      <c r="AJ427" s="36">
        <v>2216</v>
      </c>
      <c r="AK427">
        <v>200</v>
      </c>
      <c r="AL427" s="2">
        <v>0.64583333333333337</v>
      </c>
      <c r="AM427" s="3">
        <v>46150</v>
      </c>
      <c r="AN427" t="s">
        <v>298</v>
      </c>
      <c r="AO427" t="s">
        <v>364</v>
      </c>
      <c r="AQ427" t="str">
        <f t="shared" si="6"/>
        <v/>
      </c>
    </row>
    <row r="428" spans="1:43">
      <c r="A428" s="8">
        <v>46175</v>
      </c>
      <c r="B428">
        <v>3924.24</v>
      </c>
      <c r="C428">
        <v>-0.42</v>
      </c>
      <c r="D428">
        <v>66630</v>
      </c>
      <c r="E428">
        <v>-0.67</v>
      </c>
      <c r="F428" s="69">
        <v>4661</v>
      </c>
      <c r="G428" t="s">
        <v>50</v>
      </c>
      <c r="H428">
        <v>0</v>
      </c>
      <c r="I428" t="s">
        <v>288</v>
      </c>
      <c r="J428" t="s">
        <v>289</v>
      </c>
      <c r="K428" t="s">
        <v>290</v>
      </c>
      <c r="L428" s="36">
        <v>2189</v>
      </c>
      <c r="M428">
        <v>-59</v>
      </c>
      <c r="N428" s="66">
        <v>-2.6200000000000001E-2</v>
      </c>
      <c r="O428" s="36">
        <v>2248</v>
      </c>
      <c r="P428" s="66">
        <v>-2.6200000000000001E-2</v>
      </c>
      <c r="Q428" s="36">
        <v>2221</v>
      </c>
      <c r="R428" s="36">
        <v>2238</v>
      </c>
      <c r="S428" s="36">
        <v>2173.5</v>
      </c>
      <c r="T428" s="66">
        <v>-1.44E-2</v>
      </c>
      <c r="U428" s="66">
        <v>-1.83E-2</v>
      </c>
      <c r="V428" s="66">
        <v>-2.18E-2</v>
      </c>
      <c r="W428" s="66">
        <v>7.1000000000000004E-3</v>
      </c>
      <c r="X428" s="1">
        <v>7497600</v>
      </c>
      <c r="Y428" s="1">
        <v>16499090</v>
      </c>
      <c r="Z428" s="1">
        <v>3941186</v>
      </c>
      <c r="AA428" t="s">
        <v>367</v>
      </c>
      <c r="AB428" t="s">
        <v>368</v>
      </c>
      <c r="AC428">
        <v>30.65</v>
      </c>
      <c r="AD428">
        <v>3.26</v>
      </c>
      <c r="AE428">
        <v>0.73</v>
      </c>
      <c r="AF428" t="s">
        <v>230</v>
      </c>
      <c r="AG428" s="1">
        <v>463200</v>
      </c>
      <c r="AH428" s="36">
        <v>2189</v>
      </c>
      <c r="AI428" s="1">
        <v>13200</v>
      </c>
      <c r="AJ428" s="36">
        <v>2184.5</v>
      </c>
      <c r="AK428">
        <v>400</v>
      </c>
      <c r="AL428" s="2">
        <v>0.64583333333333337</v>
      </c>
      <c r="AN428" t="s">
        <v>298</v>
      </c>
      <c r="AO428" t="s">
        <v>313</v>
      </c>
      <c r="AQ428" t="str">
        <f t="shared" si="6"/>
        <v/>
      </c>
    </row>
    <row r="429" spans="1:43">
      <c r="A429" s="8">
        <v>46175</v>
      </c>
      <c r="B429">
        <v>3924.24</v>
      </c>
      <c r="C429">
        <v>-0.42</v>
      </c>
      <c r="D429">
        <v>66630</v>
      </c>
      <c r="E429">
        <v>-0.67</v>
      </c>
      <c r="F429" s="69">
        <v>5020</v>
      </c>
      <c r="G429" t="s">
        <v>51</v>
      </c>
      <c r="H429">
        <v>0</v>
      </c>
      <c r="I429" t="s">
        <v>288</v>
      </c>
      <c r="J429" t="s">
        <v>289</v>
      </c>
      <c r="K429" t="s">
        <v>290</v>
      </c>
      <c r="L429" s="36">
        <v>1286.5</v>
      </c>
      <c r="M429">
        <v>21.5</v>
      </c>
      <c r="N429" s="66">
        <v>1.7000000000000001E-2</v>
      </c>
      <c r="O429" s="36">
        <v>1265</v>
      </c>
      <c r="P429" s="66">
        <v>1.6899999999999998E-2</v>
      </c>
      <c r="Q429" s="36">
        <v>1252</v>
      </c>
      <c r="R429" s="36">
        <v>1292.5</v>
      </c>
      <c r="S429" s="36">
        <v>1242.5</v>
      </c>
      <c r="T429" s="66">
        <v>2.75E-2</v>
      </c>
      <c r="U429" s="66">
        <v>6.6E-3</v>
      </c>
      <c r="V429" s="66">
        <v>-4.5999999999999999E-3</v>
      </c>
      <c r="W429" s="66">
        <v>3.5400000000000001E-2</v>
      </c>
      <c r="X429" s="1">
        <v>8600200</v>
      </c>
      <c r="Y429" s="1">
        <v>10986689</v>
      </c>
      <c r="Z429" s="1">
        <v>3482255</v>
      </c>
      <c r="AA429" t="s">
        <v>369</v>
      </c>
      <c r="AB429" t="s">
        <v>370</v>
      </c>
      <c r="AC429">
        <v>8.33</v>
      </c>
      <c r="AD429">
        <v>1.02</v>
      </c>
      <c r="AE429">
        <v>2.64</v>
      </c>
      <c r="AF429" t="s">
        <v>230</v>
      </c>
      <c r="AG429" s="1">
        <v>388800</v>
      </c>
      <c r="AH429" s="36">
        <v>1288</v>
      </c>
      <c r="AI429" s="1">
        <v>3400</v>
      </c>
      <c r="AJ429" s="36">
        <v>1286.5</v>
      </c>
      <c r="AK429" s="1">
        <v>52900</v>
      </c>
      <c r="AL429" s="2">
        <v>0.64583333333333337</v>
      </c>
      <c r="AM429" s="3">
        <v>46156</v>
      </c>
      <c r="AN429" t="s">
        <v>298</v>
      </c>
      <c r="AO429" t="s">
        <v>371</v>
      </c>
      <c r="AQ429" t="str">
        <f t="shared" si="6"/>
        <v/>
      </c>
    </row>
    <row r="430" spans="1:43">
      <c r="A430" s="8">
        <v>46175</v>
      </c>
      <c r="B430">
        <v>3924.24</v>
      </c>
      <c r="C430">
        <v>-0.42</v>
      </c>
      <c r="D430">
        <v>66630</v>
      </c>
      <c r="E430">
        <v>-0.67</v>
      </c>
      <c r="F430" s="69">
        <v>5201</v>
      </c>
      <c r="G430" t="s">
        <v>52</v>
      </c>
      <c r="H430">
        <v>0</v>
      </c>
      <c r="I430" t="s">
        <v>288</v>
      </c>
      <c r="J430" t="s">
        <v>289</v>
      </c>
      <c r="K430" t="s">
        <v>290</v>
      </c>
      <c r="L430" s="36">
        <v>7643</v>
      </c>
      <c r="M430">
        <v>637</v>
      </c>
      <c r="N430" s="66">
        <v>9.0899999999999995E-2</v>
      </c>
      <c r="O430" s="36">
        <v>7006</v>
      </c>
      <c r="P430" s="66">
        <v>9.0899999999999995E-2</v>
      </c>
      <c r="Q430" s="36">
        <v>7098</v>
      </c>
      <c r="R430" s="36">
        <v>7686</v>
      </c>
      <c r="S430" s="36">
        <v>6990</v>
      </c>
      <c r="T430" s="66">
        <v>7.6700000000000004E-2</v>
      </c>
      <c r="U430" s="66">
        <v>-1.5E-3</v>
      </c>
      <c r="V430" s="66">
        <v>-5.4999999999999997E-3</v>
      </c>
      <c r="W430" s="66">
        <v>9.3399999999999997E-2</v>
      </c>
      <c r="X430" s="1">
        <v>6108200</v>
      </c>
      <c r="Y430" s="1">
        <v>45498500</v>
      </c>
      <c r="Z430" s="1">
        <v>1661853</v>
      </c>
      <c r="AA430" t="s">
        <v>519</v>
      </c>
      <c r="AB430" t="s">
        <v>373</v>
      </c>
      <c r="AC430">
        <v>21.08</v>
      </c>
      <c r="AD430">
        <v>1.0900000000000001</v>
      </c>
      <c r="AE430">
        <v>2.75</v>
      </c>
      <c r="AF430" t="s">
        <v>230</v>
      </c>
      <c r="AG430" s="1">
        <v>87000</v>
      </c>
      <c r="AH430" s="36">
        <v>7643</v>
      </c>
      <c r="AI430" s="1">
        <v>2400</v>
      </c>
      <c r="AJ430" s="36">
        <v>7626</v>
      </c>
      <c r="AK430">
        <v>100</v>
      </c>
      <c r="AL430" s="2">
        <v>0.64583333333333337</v>
      </c>
      <c r="AM430" s="3">
        <v>46154</v>
      </c>
      <c r="AN430" t="s">
        <v>293</v>
      </c>
      <c r="AO430" t="s">
        <v>341</v>
      </c>
      <c r="AQ430" t="str">
        <f t="shared" si="6"/>
        <v/>
      </c>
    </row>
    <row r="431" spans="1:43">
      <c r="A431" s="8">
        <v>46175</v>
      </c>
      <c r="B431">
        <v>3924.24</v>
      </c>
      <c r="C431">
        <v>-0.42</v>
      </c>
      <c r="D431">
        <v>66630</v>
      </c>
      <c r="E431">
        <v>-0.67</v>
      </c>
      <c r="F431" s="69">
        <v>5302</v>
      </c>
      <c r="G431" t="s">
        <v>53</v>
      </c>
      <c r="H431">
        <v>0</v>
      </c>
      <c r="I431" t="s">
        <v>288</v>
      </c>
      <c r="J431" t="s">
        <v>289</v>
      </c>
      <c r="K431" t="s">
        <v>295</v>
      </c>
      <c r="L431" s="36">
        <v>4630</v>
      </c>
      <c r="M431">
        <v>5</v>
      </c>
      <c r="N431" s="66">
        <v>1.1000000000000001E-3</v>
      </c>
      <c r="O431" s="36">
        <v>4625</v>
      </c>
      <c r="P431" s="66">
        <v>1E-3</v>
      </c>
      <c r="Q431" s="36">
        <v>4600</v>
      </c>
      <c r="R431" s="36">
        <v>4650</v>
      </c>
      <c r="S431" s="36">
        <v>4540</v>
      </c>
      <c r="T431" s="66">
        <v>6.4999999999999997E-3</v>
      </c>
      <c r="U431" s="66">
        <v>1.4200000000000001E-2</v>
      </c>
      <c r="V431" s="66">
        <v>-4.3E-3</v>
      </c>
      <c r="W431" s="66">
        <v>1.9800000000000002E-2</v>
      </c>
      <c r="X431" s="1">
        <v>96900</v>
      </c>
      <c r="Y431" s="1">
        <v>444990</v>
      </c>
      <c r="Z431" s="1">
        <v>54784</v>
      </c>
      <c r="AA431" t="s">
        <v>374</v>
      </c>
      <c r="AB431" t="s">
        <v>375</v>
      </c>
      <c r="AC431">
        <v>18.829999999999998</v>
      </c>
      <c r="AD431">
        <v>0.94</v>
      </c>
      <c r="AE431">
        <v>4.32</v>
      </c>
      <c r="AF431" t="s">
        <v>230</v>
      </c>
      <c r="AG431" s="1">
        <v>16000</v>
      </c>
      <c r="AH431" s="36">
        <v>4640</v>
      </c>
      <c r="AI431">
        <v>100</v>
      </c>
      <c r="AJ431" s="36">
        <v>4600</v>
      </c>
      <c r="AK431">
        <v>200</v>
      </c>
      <c r="AL431" s="2">
        <v>0.64583333333333337</v>
      </c>
      <c r="AM431" s="3">
        <v>46150</v>
      </c>
      <c r="AN431" t="s">
        <v>293</v>
      </c>
      <c r="AO431" t="s">
        <v>341</v>
      </c>
      <c r="AQ431" t="str">
        <f t="shared" si="6"/>
        <v/>
      </c>
    </row>
    <row r="432" spans="1:43">
      <c r="A432" s="8">
        <v>46175</v>
      </c>
      <c r="B432">
        <v>3924.24</v>
      </c>
      <c r="C432">
        <v>-0.42</v>
      </c>
      <c r="D432">
        <v>66630</v>
      </c>
      <c r="E432">
        <v>-0.67</v>
      </c>
      <c r="F432" s="69">
        <v>5310</v>
      </c>
      <c r="G432" t="s">
        <v>54</v>
      </c>
      <c r="H432">
        <v>0</v>
      </c>
      <c r="I432" t="s">
        <v>288</v>
      </c>
      <c r="J432" t="s">
        <v>289</v>
      </c>
      <c r="K432" t="s">
        <v>290</v>
      </c>
      <c r="L432" s="36">
        <v>7460</v>
      </c>
      <c r="M432">
        <v>40</v>
      </c>
      <c r="N432" s="66">
        <v>5.4000000000000003E-3</v>
      </c>
      <c r="O432" s="36">
        <v>7420</v>
      </c>
      <c r="P432" s="66">
        <v>5.3E-3</v>
      </c>
      <c r="Q432" s="36">
        <v>7350</v>
      </c>
      <c r="R432" s="36">
        <v>7490</v>
      </c>
      <c r="S432" s="36">
        <v>7150</v>
      </c>
      <c r="T432" s="66">
        <v>1.49E-2</v>
      </c>
      <c r="U432" s="66">
        <v>3.32E-2</v>
      </c>
      <c r="V432" s="66">
        <v>-4.0000000000000001E-3</v>
      </c>
      <c r="W432" s="66">
        <v>4.3299999999999998E-2</v>
      </c>
      <c r="X432" s="1">
        <v>122100</v>
      </c>
      <c r="Y432" s="1">
        <v>897732</v>
      </c>
      <c r="Z432" s="1">
        <v>156604</v>
      </c>
      <c r="AA432" t="s">
        <v>376</v>
      </c>
      <c r="AB432" t="s">
        <v>377</v>
      </c>
      <c r="AC432">
        <v>31.29</v>
      </c>
      <c r="AD432">
        <v>1.6</v>
      </c>
      <c r="AE432">
        <v>1.94</v>
      </c>
      <c r="AF432" t="s">
        <v>230</v>
      </c>
      <c r="AG432" s="1">
        <v>1500</v>
      </c>
      <c r="AH432" s="36">
        <v>7490</v>
      </c>
      <c r="AI432">
        <v>200</v>
      </c>
      <c r="AJ432" s="36">
        <v>7440</v>
      </c>
      <c r="AK432">
        <v>100</v>
      </c>
      <c r="AL432" s="2">
        <v>0.64583333333333337</v>
      </c>
      <c r="AM432" s="3">
        <v>46153</v>
      </c>
      <c r="AN432" t="s">
        <v>293</v>
      </c>
      <c r="AO432" t="s">
        <v>341</v>
      </c>
      <c r="AQ432" t="str">
        <f t="shared" si="6"/>
        <v/>
      </c>
    </row>
    <row r="433" spans="1:43">
      <c r="A433" s="8">
        <v>46175</v>
      </c>
      <c r="B433">
        <v>3924.24</v>
      </c>
      <c r="C433">
        <v>-0.42</v>
      </c>
      <c r="D433">
        <v>66630</v>
      </c>
      <c r="E433">
        <v>-0.67</v>
      </c>
      <c r="F433" s="69">
        <v>5334</v>
      </c>
      <c r="G433" t="s">
        <v>55</v>
      </c>
      <c r="H433">
        <v>0</v>
      </c>
      <c r="I433" t="s">
        <v>288</v>
      </c>
      <c r="J433" t="s">
        <v>289</v>
      </c>
      <c r="K433" t="s">
        <v>290</v>
      </c>
      <c r="L433" s="36">
        <v>9928</v>
      </c>
      <c r="M433">
        <v>-197</v>
      </c>
      <c r="N433" s="66">
        <v>-1.95E-2</v>
      </c>
      <c r="O433" s="36">
        <v>10125</v>
      </c>
      <c r="P433" s="66">
        <v>-1.9400000000000001E-2</v>
      </c>
      <c r="Q433" s="36">
        <v>9960</v>
      </c>
      <c r="R433" s="36">
        <v>9990</v>
      </c>
      <c r="S433" s="36">
        <v>9659</v>
      </c>
      <c r="T433" s="66">
        <v>-3.2000000000000002E-3</v>
      </c>
      <c r="U433" s="66">
        <v>2.1899999999999999E-2</v>
      </c>
      <c r="V433" s="66">
        <v>-6.1999999999999998E-3</v>
      </c>
      <c r="W433" s="66">
        <v>2.7799999999999998E-2</v>
      </c>
      <c r="X433" s="1">
        <v>812800</v>
      </c>
      <c r="Y433" s="1">
        <v>8009606</v>
      </c>
      <c r="Z433" s="1">
        <v>1978131</v>
      </c>
      <c r="AA433" t="s">
        <v>558</v>
      </c>
      <c r="AB433" t="s">
        <v>379</v>
      </c>
      <c r="AC433">
        <v>18.5</v>
      </c>
      <c r="AD433">
        <v>2.5299999999999998</v>
      </c>
      <c r="AE433">
        <v>2.12</v>
      </c>
      <c r="AF433" t="s">
        <v>230</v>
      </c>
      <c r="AG433" s="1">
        <v>28900</v>
      </c>
      <c r="AH433" s="36">
        <v>9938</v>
      </c>
      <c r="AI433">
        <v>100</v>
      </c>
      <c r="AJ433" s="36">
        <v>9927</v>
      </c>
      <c r="AK433">
        <v>100</v>
      </c>
      <c r="AL433" s="2">
        <v>0.64583333333333337</v>
      </c>
      <c r="AN433" t="s">
        <v>298</v>
      </c>
      <c r="AO433" t="s">
        <v>341</v>
      </c>
      <c r="AQ433" t="str">
        <f t="shared" si="6"/>
        <v/>
      </c>
    </row>
    <row r="434" spans="1:43">
      <c r="A434" s="8">
        <v>46175</v>
      </c>
      <c r="B434">
        <v>3924.24</v>
      </c>
      <c r="C434">
        <v>-0.42</v>
      </c>
      <c r="D434">
        <v>66630</v>
      </c>
      <c r="E434">
        <v>-0.67</v>
      </c>
      <c r="F434" s="69">
        <v>5706</v>
      </c>
      <c r="G434" t="s">
        <v>56</v>
      </c>
      <c r="H434">
        <v>0</v>
      </c>
      <c r="I434" t="s">
        <v>288</v>
      </c>
      <c r="J434" t="s">
        <v>289</v>
      </c>
      <c r="K434" t="s">
        <v>290</v>
      </c>
      <c r="L434" s="36">
        <v>49550</v>
      </c>
      <c r="M434" s="36">
        <v>-4290</v>
      </c>
      <c r="N434" s="66">
        <v>-7.9699999999999993E-2</v>
      </c>
      <c r="O434" s="36">
        <v>53840</v>
      </c>
      <c r="P434" s="66">
        <v>-7.9600000000000004E-2</v>
      </c>
      <c r="Q434" s="36">
        <v>53270</v>
      </c>
      <c r="R434" s="36">
        <v>53290</v>
      </c>
      <c r="S434" s="36">
        <v>48260</v>
      </c>
      <c r="T434" s="66">
        <v>-6.9800000000000001E-2</v>
      </c>
      <c r="U434" s="66">
        <v>1.1599999999999999E-2</v>
      </c>
      <c r="V434" s="66">
        <v>-7.0099999999999996E-2</v>
      </c>
      <c r="W434" s="66">
        <v>2.6700000000000002E-2</v>
      </c>
      <c r="X434" s="1">
        <v>2287800</v>
      </c>
      <c r="Y434" s="1">
        <v>114216699</v>
      </c>
      <c r="Z434" s="1">
        <v>2844934</v>
      </c>
      <c r="AA434" t="s">
        <v>521</v>
      </c>
      <c r="AB434" t="s">
        <v>381</v>
      </c>
      <c r="AC434">
        <v>37.79</v>
      </c>
      <c r="AD434">
        <v>6.87</v>
      </c>
      <c r="AE434">
        <v>0.56999999999999995</v>
      </c>
      <c r="AF434" t="s">
        <v>230</v>
      </c>
      <c r="AG434" s="1">
        <v>8000</v>
      </c>
      <c r="AH434" s="36">
        <v>49580</v>
      </c>
      <c r="AI434">
        <v>100</v>
      </c>
      <c r="AJ434" s="36">
        <v>49500</v>
      </c>
      <c r="AK434">
        <v>600</v>
      </c>
      <c r="AL434" s="2">
        <v>0.64583333333333337</v>
      </c>
      <c r="AM434" s="3">
        <v>46155</v>
      </c>
      <c r="AN434" t="s">
        <v>298</v>
      </c>
      <c r="AO434" t="s">
        <v>382</v>
      </c>
      <c r="AQ434" t="str">
        <f t="shared" si="6"/>
        <v/>
      </c>
    </row>
    <row r="435" spans="1:43">
      <c r="A435" s="8">
        <v>46175</v>
      </c>
      <c r="B435">
        <v>3924.24</v>
      </c>
      <c r="C435">
        <v>-0.42</v>
      </c>
      <c r="D435">
        <v>66630</v>
      </c>
      <c r="E435">
        <v>-0.67</v>
      </c>
      <c r="F435" s="69">
        <v>5711</v>
      </c>
      <c r="G435" t="s">
        <v>57</v>
      </c>
      <c r="H435">
        <v>0</v>
      </c>
      <c r="I435" t="s">
        <v>288</v>
      </c>
      <c r="J435" t="s">
        <v>289</v>
      </c>
      <c r="K435" t="s">
        <v>290</v>
      </c>
      <c r="L435" s="36">
        <v>5050</v>
      </c>
      <c r="M435">
        <v>-39</v>
      </c>
      <c r="N435" s="66">
        <v>-7.7000000000000002E-3</v>
      </c>
      <c r="O435" s="36">
        <v>5089</v>
      </c>
      <c r="P435" s="66">
        <v>-7.6E-3</v>
      </c>
      <c r="Q435" s="36">
        <v>5027</v>
      </c>
      <c r="R435" s="36">
        <v>5066</v>
      </c>
      <c r="S435" s="36">
        <v>4920</v>
      </c>
      <c r="T435" s="66">
        <v>4.4999999999999997E-3</v>
      </c>
      <c r="U435" s="66">
        <v>1.8100000000000002E-2</v>
      </c>
      <c r="V435" s="66">
        <v>-3.0999999999999999E-3</v>
      </c>
      <c r="W435" s="66">
        <v>2.64E-2</v>
      </c>
      <c r="X435" s="1">
        <v>968200</v>
      </c>
      <c r="Y435" s="1">
        <v>4850261</v>
      </c>
      <c r="Z435" s="1">
        <v>664022</v>
      </c>
      <c r="AA435" t="s">
        <v>383</v>
      </c>
      <c r="AB435" t="s">
        <v>384</v>
      </c>
      <c r="AC435">
        <v>13.46</v>
      </c>
      <c r="AD435">
        <v>0.89</v>
      </c>
      <c r="AE435">
        <v>2.2999999999999998</v>
      </c>
      <c r="AF435" t="s">
        <v>230</v>
      </c>
      <c r="AG435" s="1">
        <v>20700</v>
      </c>
      <c r="AH435" s="36">
        <v>5055</v>
      </c>
      <c r="AI435" s="1">
        <v>6400</v>
      </c>
      <c r="AJ435" s="36">
        <v>5049</v>
      </c>
      <c r="AK435">
        <v>200</v>
      </c>
      <c r="AL435" s="2">
        <v>0.64583333333333337</v>
      </c>
      <c r="AM435" s="3">
        <v>46155</v>
      </c>
      <c r="AN435" t="s">
        <v>298</v>
      </c>
      <c r="AO435" t="s">
        <v>382</v>
      </c>
      <c r="AQ435" t="str">
        <f t="shared" si="6"/>
        <v/>
      </c>
    </row>
    <row r="436" spans="1:43">
      <c r="A436" s="8">
        <v>46175</v>
      </c>
      <c r="B436">
        <v>3924.24</v>
      </c>
      <c r="C436">
        <v>-0.42</v>
      </c>
      <c r="D436">
        <v>66630</v>
      </c>
      <c r="E436">
        <v>-0.67</v>
      </c>
      <c r="F436" s="69">
        <v>5713</v>
      </c>
      <c r="G436" t="s">
        <v>58</v>
      </c>
      <c r="H436">
        <v>0</v>
      </c>
      <c r="I436" t="s">
        <v>288</v>
      </c>
      <c r="J436" t="s">
        <v>289</v>
      </c>
      <c r="K436" t="s">
        <v>290</v>
      </c>
      <c r="L436" s="36">
        <v>8779</v>
      </c>
      <c r="M436">
        <v>-210</v>
      </c>
      <c r="N436" s="66">
        <v>-2.3400000000000001E-2</v>
      </c>
      <c r="O436" s="36">
        <v>8989</v>
      </c>
      <c r="P436" s="66">
        <v>-2.3300000000000001E-2</v>
      </c>
      <c r="Q436" s="36">
        <v>8843</v>
      </c>
      <c r="R436" s="36">
        <v>8880</v>
      </c>
      <c r="S436" s="36">
        <v>8413</v>
      </c>
      <c r="T436" s="66">
        <v>-7.1999999999999998E-3</v>
      </c>
      <c r="U436" s="66">
        <v>2.7199999999999998E-2</v>
      </c>
      <c r="V436" s="66">
        <v>-1.1299999999999999E-2</v>
      </c>
      <c r="W436" s="66">
        <v>4.3499999999999997E-2</v>
      </c>
      <c r="X436" s="1">
        <v>2932000</v>
      </c>
      <c r="Y436" s="1">
        <v>25435200</v>
      </c>
      <c r="Z436" s="1">
        <v>2553056</v>
      </c>
      <c r="AA436" t="s">
        <v>385</v>
      </c>
      <c r="AB436" t="s">
        <v>386</v>
      </c>
      <c r="AC436">
        <v>15.83</v>
      </c>
      <c r="AD436">
        <v>1.1399999999999999</v>
      </c>
      <c r="AE436">
        <v>2.36</v>
      </c>
      <c r="AF436" t="s">
        <v>230</v>
      </c>
      <c r="AG436" s="1">
        <v>52700</v>
      </c>
      <c r="AH436" s="36">
        <v>8780</v>
      </c>
      <c r="AI436">
        <v>200</v>
      </c>
      <c r="AJ436" s="36">
        <v>8766</v>
      </c>
      <c r="AK436">
        <v>100</v>
      </c>
      <c r="AL436" s="2">
        <v>0.64583333333333337</v>
      </c>
      <c r="AM436" s="3">
        <v>46153</v>
      </c>
      <c r="AN436" t="s">
        <v>298</v>
      </c>
      <c r="AO436" t="s">
        <v>382</v>
      </c>
      <c r="AQ436" t="str">
        <f t="shared" si="6"/>
        <v/>
      </c>
    </row>
    <row r="437" spans="1:43">
      <c r="A437" s="8">
        <v>46175</v>
      </c>
      <c r="B437">
        <v>3924.24</v>
      </c>
      <c r="C437">
        <v>-0.42</v>
      </c>
      <c r="D437">
        <v>66630</v>
      </c>
      <c r="E437">
        <v>-0.67</v>
      </c>
      <c r="F437" s="69">
        <v>5802</v>
      </c>
      <c r="G437" t="s">
        <v>59</v>
      </c>
      <c r="H437">
        <v>0</v>
      </c>
      <c r="I437" t="s">
        <v>288</v>
      </c>
      <c r="J437" t="s">
        <v>289</v>
      </c>
      <c r="K437" t="s">
        <v>290</v>
      </c>
      <c r="L437" s="36">
        <v>13015</v>
      </c>
      <c r="M437">
        <v>-165</v>
      </c>
      <c r="N437" s="66">
        <v>-1.2500000000000001E-2</v>
      </c>
      <c r="O437" s="36">
        <v>13180</v>
      </c>
      <c r="P437" s="66">
        <v>-1.2500000000000001E-2</v>
      </c>
      <c r="Q437" s="36">
        <v>12880</v>
      </c>
      <c r="R437" s="36">
        <v>13340</v>
      </c>
      <c r="S437" s="36">
        <v>12315</v>
      </c>
      <c r="T437" s="66">
        <v>1.04E-2</v>
      </c>
      <c r="U437" s="66">
        <v>4.9500000000000002E-2</v>
      </c>
      <c r="V437" s="66">
        <v>-2.4299999999999999E-2</v>
      </c>
      <c r="W437" s="66">
        <v>5.6800000000000003E-2</v>
      </c>
      <c r="X437" s="1">
        <v>7301000</v>
      </c>
      <c r="Y437" s="1">
        <v>93707657</v>
      </c>
      <c r="Z437" s="1">
        <v>10333136</v>
      </c>
      <c r="AA437" t="s">
        <v>559</v>
      </c>
      <c r="AB437" t="s">
        <v>388</v>
      </c>
      <c r="AC437">
        <v>31.22</v>
      </c>
      <c r="AD437">
        <v>3.69</v>
      </c>
      <c r="AE437">
        <v>1.2</v>
      </c>
      <c r="AF437" t="s">
        <v>230</v>
      </c>
      <c r="AG437" s="1">
        <v>75200</v>
      </c>
      <c r="AH437" s="36">
        <v>13020</v>
      </c>
      <c r="AI437">
        <v>800</v>
      </c>
      <c r="AJ437" s="36">
        <v>13010</v>
      </c>
      <c r="AK437">
        <v>800</v>
      </c>
      <c r="AL437" s="2">
        <v>0.64583333333333337</v>
      </c>
      <c r="AM437" s="3">
        <v>46154</v>
      </c>
      <c r="AN437" t="s">
        <v>298</v>
      </c>
      <c r="AO437" t="s">
        <v>382</v>
      </c>
      <c r="AQ437" t="str">
        <f t="shared" si="6"/>
        <v/>
      </c>
    </row>
    <row r="438" spans="1:43">
      <c r="A438" s="8">
        <v>46175</v>
      </c>
      <c r="B438">
        <v>3924.24</v>
      </c>
      <c r="C438">
        <v>-0.42</v>
      </c>
      <c r="D438">
        <v>66630</v>
      </c>
      <c r="E438">
        <v>-0.67</v>
      </c>
      <c r="F438" s="69">
        <v>5803</v>
      </c>
      <c r="G438" t="s">
        <v>60</v>
      </c>
      <c r="H438">
        <v>0</v>
      </c>
      <c r="I438" t="s">
        <v>288</v>
      </c>
      <c r="J438" t="s">
        <v>289</v>
      </c>
      <c r="K438" t="s">
        <v>295</v>
      </c>
      <c r="L438" s="36">
        <v>4574</v>
      </c>
      <c r="M438">
        <v>-103</v>
      </c>
      <c r="N438" s="66">
        <v>-2.1999999999999999E-2</v>
      </c>
      <c r="O438" s="36">
        <v>4677</v>
      </c>
      <c r="P438" s="66">
        <v>-2.1999999999999999E-2</v>
      </c>
      <c r="Q438" s="36">
        <v>4607</v>
      </c>
      <c r="R438" s="36">
        <v>4666</v>
      </c>
      <c r="S438" s="36">
        <v>4351</v>
      </c>
      <c r="T438" s="66">
        <v>-7.1000000000000004E-3</v>
      </c>
      <c r="U438" s="66">
        <v>4.4999999999999998E-2</v>
      </c>
      <c r="V438" s="66">
        <v>-1.9699999999999999E-2</v>
      </c>
      <c r="W438" s="66">
        <v>5.1200000000000002E-2</v>
      </c>
      <c r="X438" s="1">
        <v>48742800</v>
      </c>
      <c r="Y438" s="1">
        <v>220734230</v>
      </c>
      <c r="Z438" s="1">
        <v>8119675</v>
      </c>
      <c r="AA438" t="s">
        <v>389</v>
      </c>
      <c r="AB438" t="s">
        <v>390</v>
      </c>
      <c r="AC438">
        <v>48.55</v>
      </c>
      <c r="AD438">
        <v>13.51</v>
      </c>
      <c r="AE438">
        <v>0.83</v>
      </c>
      <c r="AF438" t="s">
        <v>230</v>
      </c>
      <c r="AG438" s="1">
        <v>522600</v>
      </c>
      <c r="AH438" s="36">
        <v>4580</v>
      </c>
      <c r="AI438">
        <v>100</v>
      </c>
      <c r="AJ438" s="36">
        <v>4574</v>
      </c>
      <c r="AK438" s="1">
        <v>58700</v>
      </c>
      <c r="AL438" s="2">
        <v>0.64583333333333337</v>
      </c>
      <c r="AM438" s="3">
        <v>46156</v>
      </c>
      <c r="AN438" t="s">
        <v>298</v>
      </c>
      <c r="AO438" t="s">
        <v>382</v>
      </c>
      <c r="AQ438" t="str">
        <f t="shared" si="6"/>
        <v/>
      </c>
    </row>
    <row r="439" spans="1:43">
      <c r="A439" s="8">
        <v>46175</v>
      </c>
      <c r="B439">
        <v>3924.24</v>
      </c>
      <c r="C439">
        <v>-0.42</v>
      </c>
      <c r="D439">
        <v>66630</v>
      </c>
      <c r="E439">
        <v>-0.67</v>
      </c>
      <c r="F439" s="69">
        <v>6038</v>
      </c>
      <c r="G439" t="s">
        <v>61</v>
      </c>
      <c r="H439">
        <v>0</v>
      </c>
      <c r="I439" t="s">
        <v>347</v>
      </c>
      <c r="J439" t="s">
        <v>289</v>
      </c>
      <c r="K439" t="s">
        <v>295</v>
      </c>
      <c r="L439">
        <v>908</v>
      </c>
      <c r="M439">
        <v>-2</v>
      </c>
      <c r="N439" s="66">
        <v>-2.2000000000000001E-3</v>
      </c>
      <c r="O439">
        <v>910</v>
      </c>
      <c r="P439" s="66">
        <v>-2.0999999999999999E-3</v>
      </c>
      <c r="Q439">
        <v>908</v>
      </c>
      <c r="R439">
        <v>913</v>
      </c>
      <c r="S439">
        <v>907</v>
      </c>
      <c r="T439" s="66">
        <v>0</v>
      </c>
      <c r="U439" s="66">
        <v>-2.0999999999999999E-3</v>
      </c>
      <c r="V439" s="66">
        <v>-5.4000000000000003E-3</v>
      </c>
      <c r="W439" s="66">
        <v>1.1000000000000001E-3</v>
      </c>
      <c r="X439" s="1">
        <v>4600</v>
      </c>
      <c r="Y439" s="1">
        <v>4184</v>
      </c>
      <c r="Z439" s="1">
        <v>4596</v>
      </c>
      <c r="AA439" t="s">
        <v>391</v>
      </c>
      <c r="AB439" t="s">
        <v>392</v>
      </c>
      <c r="AC439">
        <v>13.1</v>
      </c>
      <c r="AD439">
        <v>0.91</v>
      </c>
      <c r="AE439">
        <v>2.5299999999999998</v>
      </c>
      <c r="AF439" t="s">
        <v>230</v>
      </c>
      <c r="AG439">
        <v>0</v>
      </c>
      <c r="AH439">
        <v>915</v>
      </c>
      <c r="AI439">
        <v>100</v>
      </c>
      <c r="AJ439">
        <v>908</v>
      </c>
      <c r="AK439">
        <v>300</v>
      </c>
      <c r="AL439" s="2">
        <v>0.64166666666666672</v>
      </c>
      <c r="AM439" s="3">
        <v>46157</v>
      </c>
      <c r="AN439" t="s">
        <v>350</v>
      </c>
      <c r="AO439" t="s">
        <v>313</v>
      </c>
      <c r="AQ439" t="str">
        <f t="shared" si="6"/>
        <v/>
      </c>
    </row>
    <row r="440" spans="1:43">
      <c r="A440" s="8">
        <v>46175</v>
      </c>
      <c r="B440">
        <v>3924.24</v>
      </c>
      <c r="C440">
        <v>-0.42</v>
      </c>
      <c r="D440">
        <v>66630</v>
      </c>
      <c r="E440">
        <v>-0.67</v>
      </c>
      <c r="F440" s="69">
        <v>6156</v>
      </c>
      <c r="G440" t="s">
        <v>62</v>
      </c>
      <c r="H440">
        <v>0</v>
      </c>
      <c r="I440" t="s">
        <v>314</v>
      </c>
      <c r="J440" t="s">
        <v>323</v>
      </c>
      <c r="K440" t="s">
        <v>290</v>
      </c>
      <c r="L440" s="36">
        <v>1970</v>
      </c>
      <c r="M440">
        <v>-31</v>
      </c>
      <c r="N440" s="66">
        <v>-1.55E-2</v>
      </c>
      <c r="O440" s="36">
        <v>2001</v>
      </c>
      <c r="P440" s="66">
        <v>-1.54E-2</v>
      </c>
      <c r="Q440" s="36">
        <v>2001</v>
      </c>
      <c r="R440" s="36">
        <v>2001</v>
      </c>
      <c r="S440" s="36">
        <v>1958</v>
      </c>
      <c r="T440" s="66">
        <v>-1.54E-2</v>
      </c>
      <c r="U440" s="66">
        <v>-3.0000000000000001E-3</v>
      </c>
      <c r="V440" s="66">
        <v>-1.54E-2</v>
      </c>
      <c r="W440" s="66">
        <v>6.1000000000000004E-3</v>
      </c>
      <c r="X440" s="1">
        <v>36200</v>
      </c>
      <c r="Y440" s="1">
        <v>71523</v>
      </c>
      <c r="Z440" s="1">
        <v>10441</v>
      </c>
      <c r="AA440" t="s">
        <v>393</v>
      </c>
      <c r="AB440" t="s">
        <v>394</v>
      </c>
      <c r="AC440">
        <v>58.45</v>
      </c>
      <c r="AD440">
        <v>1.38</v>
      </c>
      <c r="AE440">
        <v>5.08</v>
      </c>
      <c r="AF440">
        <v>1.3</v>
      </c>
      <c r="AG440">
        <v>800</v>
      </c>
      <c r="AH440" s="36">
        <v>1973</v>
      </c>
      <c r="AI440">
        <v>200</v>
      </c>
      <c r="AJ440" s="36">
        <v>1970</v>
      </c>
      <c r="AK440">
        <v>100</v>
      </c>
      <c r="AL440" s="2">
        <v>0.64583333333333337</v>
      </c>
      <c r="AM440" s="3">
        <v>46150</v>
      </c>
      <c r="AN440" t="s">
        <v>350</v>
      </c>
      <c r="AO440" t="s">
        <v>395</v>
      </c>
      <c r="AQ440" t="str">
        <f t="shared" si="6"/>
        <v/>
      </c>
    </row>
    <row r="441" spans="1:43">
      <c r="A441" s="8">
        <v>46175</v>
      </c>
      <c r="B441">
        <v>3924.24</v>
      </c>
      <c r="C441">
        <v>-0.42</v>
      </c>
      <c r="D441">
        <v>66630</v>
      </c>
      <c r="E441">
        <v>-0.67</v>
      </c>
      <c r="F441" s="69">
        <v>6178</v>
      </c>
      <c r="G441" t="s">
        <v>63</v>
      </c>
      <c r="H441">
        <v>0</v>
      </c>
      <c r="I441" t="s">
        <v>288</v>
      </c>
      <c r="J441" t="s">
        <v>289</v>
      </c>
      <c r="K441" t="s">
        <v>290</v>
      </c>
      <c r="L441" s="36">
        <v>2074</v>
      </c>
      <c r="M441">
        <v>39</v>
      </c>
      <c r="N441" s="66">
        <v>1.9199999999999998E-2</v>
      </c>
      <c r="O441" s="36">
        <v>2035</v>
      </c>
      <c r="P441" s="66">
        <v>1.9099999999999999E-2</v>
      </c>
      <c r="Q441" s="36">
        <v>2005</v>
      </c>
      <c r="R441" s="36">
        <v>2074</v>
      </c>
      <c r="S441" s="36">
        <v>1992.5</v>
      </c>
      <c r="T441" s="66">
        <v>3.44E-2</v>
      </c>
      <c r="U441" s="66">
        <v>2.3400000000000001E-2</v>
      </c>
      <c r="V441" s="66">
        <v>0</v>
      </c>
      <c r="W441" s="66">
        <v>4.0899999999999999E-2</v>
      </c>
      <c r="X441" s="1">
        <v>5438700</v>
      </c>
      <c r="Y441" s="1">
        <v>11149984</v>
      </c>
      <c r="Z441" s="1">
        <v>5824195</v>
      </c>
      <c r="AA441" t="s">
        <v>396</v>
      </c>
      <c r="AB441" t="s">
        <v>397</v>
      </c>
      <c r="AC441">
        <v>15.31</v>
      </c>
      <c r="AD441">
        <v>0.59</v>
      </c>
      <c r="AE441">
        <v>2.89</v>
      </c>
      <c r="AF441" t="s">
        <v>230</v>
      </c>
      <c r="AG441" s="1">
        <v>98400</v>
      </c>
      <c r="AH441" s="36">
        <v>2074.5</v>
      </c>
      <c r="AI441">
        <v>900</v>
      </c>
      <c r="AJ441" s="36">
        <v>2071.5</v>
      </c>
      <c r="AK441">
        <v>800</v>
      </c>
      <c r="AL441" s="2">
        <v>0.64583333333333337</v>
      </c>
      <c r="AM441" s="3">
        <v>46157</v>
      </c>
      <c r="AN441" t="s">
        <v>298</v>
      </c>
      <c r="AO441" t="s">
        <v>313</v>
      </c>
      <c r="AQ441" t="str">
        <f t="shared" si="6"/>
        <v/>
      </c>
    </row>
    <row r="442" spans="1:43">
      <c r="A442" s="8">
        <v>46175</v>
      </c>
      <c r="B442">
        <v>3924.24</v>
      </c>
      <c r="C442">
        <v>-0.42</v>
      </c>
      <c r="D442">
        <v>66630</v>
      </c>
      <c r="E442">
        <v>-0.67</v>
      </c>
      <c r="F442" s="69">
        <v>6208</v>
      </c>
      <c r="G442" t="s">
        <v>64</v>
      </c>
      <c r="H442">
        <v>0</v>
      </c>
      <c r="I442" t="s">
        <v>314</v>
      </c>
      <c r="J442" t="s">
        <v>289</v>
      </c>
      <c r="K442" t="s">
        <v>290</v>
      </c>
      <c r="L442" s="36">
        <v>1834</v>
      </c>
      <c r="M442">
        <v>-31</v>
      </c>
      <c r="N442" s="66">
        <v>-1.66E-2</v>
      </c>
      <c r="O442" s="36">
        <v>1865</v>
      </c>
      <c r="P442" s="66">
        <v>-1.66E-2</v>
      </c>
      <c r="Q442" s="36">
        <v>1880</v>
      </c>
      <c r="R442" s="36">
        <v>1880</v>
      </c>
      <c r="S442" s="36">
        <v>1783</v>
      </c>
      <c r="T442" s="66">
        <v>-2.4400000000000002E-2</v>
      </c>
      <c r="U442" s="66">
        <v>2.5100000000000001E-2</v>
      </c>
      <c r="V442" s="66">
        <v>-2.4400000000000002E-2</v>
      </c>
      <c r="W442" s="66">
        <v>2.86E-2</v>
      </c>
      <c r="X442" s="1">
        <v>71300</v>
      </c>
      <c r="Y442" s="1">
        <v>129878</v>
      </c>
      <c r="Z442" s="1">
        <v>11711</v>
      </c>
      <c r="AA442" t="s">
        <v>398</v>
      </c>
      <c r="AB442" t="s">
        <v>399</v>
      </c>
      <c r="AC442">
        <v>17.87</v>
      </c>
      <c r="AD442">
        <v>1.86</v>
      </c>
      <c r="AE442">
        <v>1.0900000000000001</v>
      </c>
      <c r="AF442">
        <v>2.2000000000000002</v>
      </c>
      <c r="AG442">
        <v>0</v>
      </c>
      <c r="AH442" s="36">
        <v>1850</v>
      </c>
      <c r="AI442">
        <v>200</v>
      </c>
      <c r="AJ442" s="36">
        <v>1834</v>
      </c>
      <c r="AK442">
        <v>500</v>
      </c>
      <c r="AL442" s="2">
        <v>0.64583333333333337</v>
      </c>
      <c r="AM442" s="3">
        <v>46153</v>
      </c>
      <c r="AN442" t="s">
        <v>298</v>
      </c>
      <c r="AO442" t="s">
        <v>395</v>
      </c>
      <c r="AQ442" t="str">
        <f t="shared" si="6"/>
        <v/>
      </c>
    </row>
    <row r="443" spans="1:43">
      <c r="A443" s="8">
        <v>46175</v>
      </c>
      <c r="B443">
        <v>3924.24</v>
      </c>
      <c r="C443">
        <v>-0.42</v>
      </c>
      <c r="D443">
        <v>66630</v>
      </c>
      <c r="E443">
        <v>-0.67</v>
      </c>
      <c r="F443" s="69">
        <v>6356</v>
      </c>
      <c r="G443" t="s">
        <v>65</v>
      </c>
      <c r="H443">
        <v>0</v>
      </c>
      <c r="I443" t="s">
        <v>314</v>
      </c>
      <c r="J443" t="s">
        <v>289</v>
      </c>
      <c r="K443" t="s">
        <v>290</v>
      </c>
      <c r="L443" s="36">
        <v>1457</v>
      </c>
      <c r="M443">
        <v>-35</v>
      </c>
      <c r="N443" s="66">
        <v>-2.35E-2</v>
      </c>
      <c r="O443" s="36">
        <v>1492</v>
      </c>
      <c r="P443" s="66">
        <v>-2.3400000000000001E-2</v>
      </c>
      <c r="Q443" s="36">
        <v>1481</v>
      </c>
      <c r="R443" s="36">
        <v>1515</v>
      </c>
      <c r="S443" s="36">
        <v>1442</v>
      </c>
      <c r="T443" s="66">
        <v>-1.6199999999999999E-2</v>
      </c>
      <c r="U443" s="66">
        <v>3.3999999999999998E-3</v>
      </c>
      <c r="V443" s="66">
        <v>-3.8199999999999998E-2</v>
      </c>
      <c r="W443" s="66">
        <v>1.04E-2</v>
      </c>
      <c r="X443" s="1">
        <v>220600</v>
      </c>
      <c r="Y443" s="1">
        <v>323927</v>
      </c>
      <c r="Z443" s="1">
        <v>20805</v>
      </c>
      <c r="AA443" t="s">
        <v>400</v>
      </c>
      <c r="AB443" t="s">
        <v>401</v>
      </c>
      <c r="AC443">
        <v>11.78</v>
      </c>
      <c r="AD443">
        <v>1.43</v>
      </c>
      <c r="AE443">
        <v>0.69</v>
      </c>
      <c r="AF443" t="s">
        <v>230</v>
      </c>
      <c r="AG443">
        <v>0</v>
      </c>
      <c r="AH443" s="36">
        <v>1458</v>
      </c>
      <c r="AI443">
        <v>100</v>
      </c>
      <c r="AJ443" s="36">
        <v>1450</v>
      </c>
      <c r="AK443">
        <v>100</v>
      </c>
      <c r="AL443" s="2">
        <v>0.64583333333333337</v>
      </c>
      <c r="AM443" s="3">
        <v>46155</v>
      </c>
      <c r="AN443" t="s">
        <v>298</v>
      </c>
      <c r="AO443" t="s">
        <v>395</v>
      </c>
      <c r="AQ443" t="str">
        <f t="shared" si="6"/>
        <v/>
      </c>
    </row>
    <row r="444" spans="1:43">
      <c r="A444" s="8">
        <v>46175</v>
      </c>
      <c r="B444">
        <v>3924.24</v>
      </c>
      <c r="C444">
        <v>-0.42</v>
      </c>
      <c r="D444">
        <v>66630</v>
      </c>
      <c r="E444">
        <v>-0.67</v>
      </c>
      <c r="F444" s="69">
        <v>6378</v>
      </c>
      <c r="G444" t="s">
        <v>66</v>
      </c>
      <c r="H444">
        <v>0</v>
      </c>
      <c r="I444" t="s">
        <v>314</v>
      </c>
      <c r="J444" t="s">
        <v>289</v>
      </c>
      <c r="K444" t="s">
        <v>295</v>
      </c>
      <c r="L444" s="36">
        <v>1137</v>
      </c>
      <c r="M444">
        <v>-26</v>
      </c>
      <c r="N444" s="66">
        <v>-2.24E-2</v>
      </c>
      <c r="O444" s="36">
        <v>1163</v>
      </c>
      <c r="P444" s="66">
        <v>-2.23E-2</v>
      </c>
      <c r="Q444" s="36">
        <v>1165</v>
      </c>
      <c r="R444" s="36">
        <v>1178</v>
      </c>
      <c r="S444" s="36">
        <v>1130</v>
      </c>
      <c r="T444" s="66">
        <v>-2.4E-2</v>
      </c>
      <c r="U444" s="66">
        <v>-1.55E-2</v>
      </c>
      <c r="V444" s="66">
        <v>-3.4799999999999998E-2</v>
      </c>
      <c r="W444" s="66">
        <v>6.1000000000000004E-3</v>
      </c>
      <c r="X444" s="1">
        <v>252200</v>
      </c>
      <c r="Y444" s="1">
        <v>291144</v>
      </c>
      <c r="Z444" s="1">
        <v>23422</v>
      </c>
      <c r="AA444" t="s">
        <v>402</v>
      </c>
      <c r="AB444" t="s">
        <v>533</v>
      </c>
      <c r="AC444">
        <v>11.78</v>
      </c>
      <c r="AD444">
        <v>1.06</v>
      </c>
      <c r="AE444">
        <v>3.61</v>
      </c>
      <c r="AF444" t="s">
        <v>230</v>
      </c>
      <c r="AG444">
        <v>0</v>
      </c>
      <c r="AH444" s="36">
        <v>1143</v>
      </c>
      <c r="AI444">
        <v>100</v>
      </c>
      <c r="AJ444" s="36">
        <v>1136</v>
      </c>
      <c r="AK444">
        <v>100</v>
      </c>
      <c r="AL444" s="2">
        <v>0.64583333333333337</v>
      </c>
      <c r="AM444" s="3">
        <v>46154</v>
      </c>
      <c r="AN444" t="s">
        <v>298</v>
      </c>
      <c r="AO444" t="s">
        <v>395</v>
      </c>
      <c r="AQ444" t="str">
        <f t="shared" si="6"/>
        <v/>
      </c>
    </row>
    <row r="445" spans="1:43">
      <c r="A445" s="8">
        <v>46175</v>
      </c>
      <c r="B445">
        <v>3924.24</v>
      </c>
      <c r="C445">
        <v>-0.42</v>
      </c>
      <c r="D445">
        <v>66630</v>
      </c>
      <c r="E445">
        <v>-0.67</v>
      </c>
      <c r="F445" s="69">
        <v>6526</v>
      </c>
      <c r="G445" t="s">
        <v>67</v>
      </c>
      <c r="H445">
        <v>0</v>
      </c>
      <c r="I445" t="s">
        <v>288</v>
      </c>
      <c r="J445" t="s">
        <v>289</v>
      </c>
      <c r="K445" t="s">
        <v>295</v>
      </c>
      <c r="L445" s="36">
        <v>2848</v>
      </c>
      <c r="M445">
        <v>-14</v>
      </c>
      <c r="N445" s="66">
        <v>-4.8999999999999998E-3</v>
      </c>
      <c r="O445" s="36">
        <v>2862</v>
      </c>
      <c r="P445" s="66">
        <v>-4.7999999999999996E-3</v>
      </c>
      <c r="Q445" s="36">
        <v>2812</v>
      </c>
      <c r="R445" s="36">
        <v>2880.5</v>
      </c>
      <c r="S445" s="36">
        <v>2697</v>
      </c>
      <c r="T445" s="66">
        <v>1.2800000000000001E-2</v>
      </c>
      <c r="U445" s="66">
        <v>4.5900000000000003E-2</v>
      </c>
      <c r="V445" s="66">
        <v>-1.12E-2</v>
      </c>
      <c r="W445" s="66">
        <v>5.5899999999999998E-2</v>
      </c>
      <c r="X445" s="1">
        <v>8582400</v>
      </c>
      <c r="Y445" s="1">
        <v>23935511</v>
      </c>
      <c r="Z445" s="1">
        <v>512568</v>
      </c>
      <c r="AA445" t="s">
        <v>404</v>
      </c>
      <c r="AB445" t="s">
        <v>405</v>
      </c>
      <c r="AC445">
        <v>49.96</v>
      </c>
      <c r="AD445">
        <v>3.75</v>
      </c>
      <c r="AE445">
        <v>1.76</v>
      </c>
      <c r="AF445" t="s">
        <v>230</v>
      </c>
      <c r="AG445" s="1">
        <v>198300</v>
      </c>
      <c r="AH445" s="36">
        <v>2848</v>
      </c>
      <c r="AI445" s="1">
        <v>17300</v>
      </c>
      <c r="AJ445" s="36">
        <v>2847</v>
      </c>
      <c r="AK445">
        <v>200</v>
      </c>
      <c r="AL445" s="2">
        <v>0.64583333333333337</v>
      </c>
      <c r="AN445" t="s">
        <v>298</v>
      </c>
      <c r="AO445" t="s">
        <v>344</v>
      </c>
      <c r="AQ445" t="str">
        <f t="shared" si="6"/>
        <v/>
      </c>
    </row>
    <row r="446" spans="1:43">
      <c r="A446" s="8">
        <v>46175</v>
      </c>
      <c r="B446">
        <v>3924.24</v>
      </c>
      <c r="C446">
        <v>-0.42</v>
      </c>
      <c r="D446">
        <v>66630</v>
      </c>
      <c r="E446">
        <v>-0.67</v>
      </c>
      <c r="F446" s="69">
        <v>6586</v>
      </c>
      <c r="G446" t="s">
        <v>68</v>
      </c>
      <c r="H446">
        <v>0</v>
      </c>
      <c r="I446" t="s">
        <v>288</v>
      </c>
      <c r="J446" t="s">
        <v>289</v>
      </c>
      <c r="K446" t="s">
        <v>295</v>
      </c>
      <c r="L446" s="36">
        <v>5256</v>
      </c>
      <c r="M446">
        <v>-96</v>
      </c>
      <c r="N446" s="66">
        <v>-1.7899999999999999E-2</v>
      </c>
      <c r="O446" s="36">
        <v>5352</v>
      </c>
      <c r="P446" s="66">
        <v>-1.7899999999999999E-2</v>
      </c>
      <c r="Q446" s="36">
        <v>5231</v>
      </c>
      <c r="R446" s="36">
        <v>5298</v>
      </c>
      <c r="S446" s="36">
        <v>5168</v>
      </c>
      <c r="T446" s="66">
        <v>4.7000000000000002E-3</v>
      </c>
      <c r="U446" s="66">
        <v>8.3999999999999995E-3</v>
      </c>
      <c r="V446" s="66">
        <v>-7.9000000000000008E-3</v>
      </c>
      <c r="W446" s="66">
        <v>1.7000000000000001E-2</v>
      </c>
      <c r="X446" s="1">
        <v>833000</v>
      </c>
      <c r="Y446" s="1">
        <v>4367567</v>
      </c>
      <c r="Z446" s="1">
        <v>1471772</v>
      </c>
      <c r="AA446" t="s">
        <v>406</v>
      </c>
      <c r="AB446" t="s">
        <v>407</v>
      </c>
      <c r="AC446">
        <v>16.71</v>
      </c>
      <c r="AD446">
        <v>1.36</v>
      </c>
      <c r="AE446">
        <v>3.01</v>
      </c>
      <c r="AF446" t="s">
        <v>230</v>
      </c>
      <c r="AG446" s="1">
        <v>11900</v>
      </c>
      <c r="AH446" s="36">
        <v>5282</v>
      </c>
      <c r="AI446">
        <v>100</v>
      </c>
      <c r="AJ446" s="36">
        <v>5255</v>
      </c>
      <c r="AK446" s="1">
        <v>2600</v>
      </c>
      <c r="AL446" s="2">
        <v>0.64583333333333337</v>
      </c>
      <c r="AN446" t="s">
        <v>298</v>
      </c>
      <c r="AO446" t="s">
        <v>395</v>
      </c>
      <c r="AQ446" t="str">
        <f t="shared" si="6"/>
        <v/>
      </c>
    </row>
    <row r="447" spans="1:43">
      <c r="A447" s="8">
        <v>46175</v>
      </c>
      <c r="B447">
        <v>3924.24</v>
      </c>
      <c r="C447">
        <v>-0.42</v>
      </c>
      <c r="D447">
        <v>66630</v>
      </c>
      <c r="E447">
        <v>-0.67</v>
      </c>
      <c r="F447" s="69">
        <v>6594</v>
      </c>
      <c r="G447" t="s">
        <v>69</v>
      </c>
      <c r="H447">
        <v>0</v>
      </c>
      <c r="I447" t="s">
        <v>288</v>
      </c>
      <c r="J447" t="s">
        <v>289</v>
      </c>
      <c r="K447" t="s">
        <v>290</v>
      </c>
      <c r="L447" s="36">
        <v>2815</v>
      </c>
      <c r="M447">
        <v>-84</v>
      </c>
      <c r="N447" s="66">
        <v>-2.9000000000000001E-2</v>
      </c>
      <c r="O447" s="36">
        <v>2899</v>
      </c>
      <c r="P447" s="66">
        <v>-2.8899999999999999E-2</v>
      </c>
      <c r="Q447" s="36">
        <v>2850</v>
      </c>
      <c r="R447" s="36">
        <v>2920</v>
      </c>
      <c r="S447" s="36">
        <v>2734</v>
      </c>
      <c r="T447" s="66">
        <v>-1.2200000000000001E-2</v>
      </c>
      <c r="U447" s="66">
        <v>1.04E-2</v>
      </c>
      <c r="V447" s="66">
        <v>-3.5900000000000001E-2</v>
      </c>
      <c r="W447" s="66">
        <v>2.9600000000000001E-2</v>
      </c>
      <c r="X447" s="1">
        <v>8886400</v>
      </c>
      <c r="Y447" s="1">
        <v>24940147</v>
      </c>
      <c r="Z447" s="1">
        <v>3357081</v>
      </c>
      <c r="AA447" t="s">
        <v>560</v>
      </c>
      <c r="AB447" t="s">
        <v>409</v>
      </c>
      <c r="AC447">
        <v>40.32</v>
      </c>
      <c r="AD447">
        <v>1.83</v>
      </c>
      <c r="AE447">
        <v>0</v>
      </c>
      <c r="AF447" t="s">
        <v>230</v>
      </c>
      <c r="AG447" s="1">
        <v>91600</v>
      </c>
      <c r="AH447" s="36">
        <v>2815</v>
      </c>
      <c r="AI447" s="1">
        <v>19500</v>
      </c>
      <c r="AJ447" s="36">
        <v>2800</v>
      </c>
      <c r="AK447" s="1">
        <v>10000</v>
      </c>
      <c r="AL447" s="2">
        <v>0.64583333333333337</v>
      </c>
      <c r="AN447" t="s">
        <v>298</v>
      </c>
      <c r="AO447" t="s">
        <v>344</v>
      </c>
      <c r="AQ447" t="str">
        <f t="shared" si="6"/>
        <v/>
      </c>
    </row>
    <row r="448" spans="1:43">
      <c r="A448" s="8">
        <v>46175</v>
      </c>
      <c r="B448">
        <v>3924.24</v>
      </c>
      <c r="C448">
        <v>-0.42</v>
      </c>
      <c r="D448">
        <v>66630</v>
      </c>
      <c r="E448">
        <v>-0.67</v>
      </c>
      <c r="F448" s="69">
        <v>6674</v>
      </c>
      <c r="G448" t="s">
        <v>70</v>
      </c>
      <c r="H448">
        <v>0</v>
      </c>
      <c r="I448" t="s">
        <v>288</v>
      </c>
      <c r="J448" t="s">
        <v>289</v>
      </c>
      <c r="K448" t="s">
        <v>290</v>
      </c>
      <c r="L448" s="36">
        <v>6861</v>
      </c>
      <c r="M448">
        <v>452</v>
      </c>
      <c r="N448" s="66">
        <v>7.0499999999999993E-2</v>
      </c>
      <c r="O448" s="36">
        <v>6409</v>
      </c>
      <c r="P448" s="66">
        <v>7.0499999999999993E-2</v>
      </c>
      <c r="Q448" s="36">
        <v>7000</v>
      </c>
      <c r="R448" s="36">
        <v>7070</v>
      </c>
      <c r="S448" s="36">
        <v>6618</v>
      </c>
      <c r="T448" s="66">
        <v>-1.9800000000000002E-2</v>
      </c>
      <c r="U448" s="66">
        <v>1.7899999999999999E-2</v>
      </c>
      <c r="V448" s="66">
        <v>-2.9499999999999998E-2</v>
      </c>
      <c r="W448" s="66">
        <v>3.6700000000000003E-2</v>
      </c>
      <c r="X448" s="1">
        <v>1817000</v>
      </c>
      <c r="Y448" s="1">
        <v>12422720</v>
      </c>
      <c r="Z448" s="1">
        <v>689163</v>
      </c>
      <c r="AA448" t="s">
        <v>410</v>
      </c>
      <c r="AB448" t="s">
        <v>411</v>
      </c>
      <c r="AC448">
        <v>19.11</v>
      </c>
      <c r="AD448">
        <v>1.74</v>
      </c>
      <c r="AE448">
        <v>1.43</v>
      </c>
      <c r="AF448" t="s">
        <v>230</v>
      </c>
      <c r="AG448" s="1">
        <v>17900</v>
      </c>
      <c r="AH448" s="36">
        <v>6867</v>
      </c>
      <c r="AI448">
        <v>100</v>
      </c>
      <c r="AJ448" s="36">
        <v>6860</v>
      </c>
      <c r="AK448">
        <v>100</v>
      </c>
      <c r="AL448" s="2">
        <v>0.64583333333333337</v>
      </c>
      <c r="AM448" s="3">
        <v>46155</v>
      </c>
      <c r="AN448" t="s">
        <v>298</v>
      </c>
      <c r="AO448" t="s">
        <v>344</v>
      </c>
      <c r="AQ448" t="str">
        <f t="shared" si="6"/>
        <v/>
      </c>
    </row>
    <row r="449" spans="1:43">
      <c r="A449" s="8">
        <v>46175</v>
      </c>
      <c r="B449">
        <v>3924.24</v>
      </c>
      <c r="C449">
        <v>-0.42</v>
      </c>
      <c r="D449">
        <v>66630</v>
      </c>
      <c r="E449">
        <v>-0.67</v>
      </c>
      <c r="F449" s="69">
        <v>6758</v>
      </c>
      <c r="G449" t="s">
        <v>71</v>
      </c>
      <c r="H449">
        <v>0</v>
      </c>
      <c r="I449" t="s">
        <v>288</v>
      </c>
      <c r="J449" t="s">
        <v>289</v>
      </c>
      <c r="K449" t="s">
        <v>290</v>
      </c>
      <c r="L449" s="36">
        <v>3669</v>
      </c>
      <c r="M449">
        <v>127</v>
      </c>
      <c r="N449" s="66">
        <v>3.5900000000000001E-2</v>
      </c>
      <c r="O449" s="36">
        <v>3542</v>
      </c>
      <c r="P449" s="66">
        <v>3.5799999999999998E-2</v>
      </c>
      <c r="Q449" s="36">
        <v>3584</v>
      </c>
      <c r="R449" s="36">
        <v>3672</v>
      </c>
      <c r="S449" s="36">
        <v>3562</v>
      </c>
      <c r="T449" s="66">
        <v>2.3699999999999999E-2</v>
      </c>
      <c r="U449" s="66">
        <v>1.6299999999999999E-2</v>
      </c>
      <c r="V449" s="66">
        <v>-8.0000000000000004E-4</v>
      </c>
      <c r="W449" s="66">
        <v>0.03</v>
      </c>
      <c r="X449" s="1">
        <v>24443600</v>
      </c>
      <c r="Y449" s="1">
        <v>88702782</v>
      </c>
      <c r="Z449" s="1">
        <v>21886745</v>
      </c>
      <c r="AA449" t="s">
        <v>412</v>
      </c>
      <c r="AB449" t="s">
        <v>413</v>
      </c>
      <c r="AC449">
        <v>18.690000000000001</v>
      </c>
      <c r="AD449">
        <v>2.66</v>
      </c>
      <c r="AE449">
        <v>0.95</v>
      </c>
      <c r="AF449" t="s">
        <v>230</v>
      </c>
      <c r="AG449" s="1">
        <v>504700</v>
      </c>
      <c r="AH449" s="36">
        <v>3669</v>
      </c>
      <c r="AI449" s="1">
        <v>2000</v>
      </c>
      <c r="AJ449" s="36">
        <v>3668</v>
      </c>
      <c r="AK449" s="1">
        <v>1300</v>
      </c>
      <c r="AL449" s="2">
        <v>0.64583333333333337</v>
      </c>
      <c r="AM449" s="3">
        <v>46150</v>
      </c>
      <c r="AN449" t="s">
        <v>298</v>
      </c>
      <c r="AO449" t="s">
        <v>344</v>
      </c>
      <c r="AQ449" t="str">
        <f t="shared" si="6"/>
        <v/>
      </c>
    </row>
    <row r="450" spans="1:43">
      <c r="A450" s="8">
        <v>46175</v>
      </c>
      <c r="B450">
        <v>3924.24</v>
      </c>
      <c r="C450">
        <v>-0.42</v>
      </c>
      <c r="D450">
        <v>66630</v>
      </c>
      <c r="E450">
        <v>-0.67</v>
      </c>
      <c r="F450" s="69">
        <v>6810</v>
      </c>
      <c r="G450" t="s">
        <v>72</v>
      </c>
      <c r="H450">
        <v>0</v>
      </c>
      <c r="I450" t="s">
        <v>288</v>
      </c>
      <c r="J450" t="s">
        <v>289</v>
      </c>
      <c r="K450" t="s">
        <v>290</v>
      </c>
      <c r="L450" s="36">
        <v>1997</v>
      </c>
      <c r="M450">
        <v>27</v>
      </c>
      <c r="N450" s="66">
        <v>1.37E-2</v>
      </c>
      <c r="O450" s="36">
        <v>1970</v>
      </c>
      <c r="P450" s="66">
        <v>1.37E-2</v>
      </c>
      <c r="Q450" s="36">
        <v>1994</v>
      </c>
      <c r="R450" s="36">
        <v>2018</v>
      </c>
      <c r="S450" s="36">
        <v>1954</v>
      </c>
      <c r="T450" s="66">
        <v>1.5E-3</v>
      </c>
      <c r="U450" s="66">
        <v>1.47E-2</v>
      </c>
      <c r="V450" s="66">
        <v>-1.04E-2</v>
      </c>
      <c r="W450" s="66">
        <v>2.1999999999999999E-2</v>
      </c>
      <c r="X450" s="1">
        <v>293600</v>
      </c>
      <c r="Y450" s="1">
        <v>583567</v>
      </c>
      <c r="Z450" s="1">
        <v>81206</v>
      </c>
      <c r="AA450" t="s">
        <v>414</v>
      </c>
      <c r="AB450" t="s">
        <v>415</v>
      </c>
      <c r="AC450">
        <v>10.98</v>
      </c>
      <c r="AD450">
        <v>0.84</v>
      </c>
      <c r="AE450">
        <v>2.8</v>
      </c>
      <c r="AF450" t="s">
        <v>230</v>
      </c>
      <c r="AG450" s="1">
        <v>25000</v>
      </c>
      <c r="AH450" s="36">
        <v>1998</v>
      </c>
      <c r="AI450">
        <v>600</v>
      </c>
      <c r="AJ450" s="36">
        <v>1994</v>
      </c>
      <c r="AK450">
        <v>100</v>
      </c>
      <c r="AL450" s="2">
        <v>0.64583333333333337</v>
      </c>
      <c r="AN450" t="s">
        <v>298</v>
      </c>
      <c r="AO450" t="s">
        <v>344</v>
      </c>
      <c r="AQ450" t="str">
        <f t="shared" si="6"/>
        <v/>
      </c>
    </row>
    <row r="451" spans="1:43">
      <c r="A451" s="8">
        <v>46175</v>
      </c>
      <c r="B451">
        <v>3924.24</v>
      </c>
      <c r="C451">
        <v>-0.42</v>
      </c>
      <c r="D451">
        <v>66630</v>
      </c>
      <c r="E451">
        <v>-0.67</v>
      </c>
      <c r="F451" s="69">
        <v>6841</v>
      </c>
      <c r="G451" t="s">
        <v>73</v>
      </c>
      <c r="H451">
        <v>0</v>
      </c>
      <c r="I451" t="s">
        <v>288</v>
      </c>
      <c r="J451" t="s">
        <v>289</v>
      </c>
      <c r="K451" t="s">
        <v>295</v>
      </c>
      <c r="L451" s="36">
        <v>5125</v>
      </c>
      <c r="M451">
        <v>48</v>
      </c>
      <c r="N451" s="66">
        <v>9.4999999999999998E-3</v>
      </c>
      <c r="O451" s="36">
        <v>5077</v>
      </c>
      <c r="P451" s="66">
        <v>9.4000000000000004E-3</v>
      </c>
      <c r="Q451" s="36">
        <v>5097</v>
      </c>
      <c r="R451" s="36">
        <v>5174</v>
      </c>
      <c r="S451" s="36">
        <v>5053</v>
      </c>
      <c r="T451" s="66">
        <v>5.4000000000000003E-3</v>
      </c>
      <c r="U451" s="66">
        <v>2.7000000000000001E-3</v>
      </c>
      <c r="V451" s="66">
        <v>-9.4000000000000004E-3</v>
      </c>
      <c r="W451" s="66">
        <v>1.4200000000000001E-2</v>
      </c>
      <c r="X451" s="1">
        <v>1704500</v>
      </c>
      <c r="Y451" s="1">
        <v>8727332</v>
      </c>
      <c r="Z451" s="1">
        <v>1318156</v>
      </c>
      <c r="AA451" t="s">
        <v>416</v>
      </c>
      <c r="AB451" t="s">
        <v>417</v>
      </c>
      <c r="AC451">
        <v>22.31</v>
      </c>
      <c r="AD451">
        <v>2.5</v>
      </c>
      <c r="AE451">
        <v>1.8</v>
      </c>
      <c r="AF451" t="s">
        <v>230</v>
      </c>
      <c r="AG451" s="1">
        <v>11000</v>
      </c>
      <c r="AH451" s="36">
        <v>5130</v>
      </c>
      <c r="AI451">
        <v>300</v>
      </c>
      <c r="AJ451" s="36">
        <v>5124</v>
      </c>
      <c r="AK451">
        <v>300</v>
      </c>
      <c r="AL451" s="2">
        <v>0.64583333333333337</v>
      </c>
      <c r="AM451" s="3">
        <v>46149</v>
      </c>
      <c r="AN451" t="s">
        <v>298</v>
      </c>
      <c r="AO451" t="s">
        <v>344</v>
      </c>
      <c r="AQ451" t="str">
        <f t="shared" ref="AQ451:AQ514" si="7">IF(AP451="","",ROUND((L451-AP451)/AP451,4))</f>
        <v/>
      </c>
    </row>
    <row r="452" spans="1:43">
      <c r="A452" s="8">
        <v>46175</v>
      </c>
      <c r="B452">
        <v>3924.24</v>
      </c>
      <c r="C452">
        <v>-0.42</v>
      </c>
      <c r="D452">
        <v>66630</v>
      </c>
      <c r="E452">
        <v>-0.67</v>
      </c>
      <c r="F452" s="69">
        <v>6890</v>
      </c>
      <c r="G452" t="s">
        <v>74</v>
      </c>
      <c r="H452">
        <v>0</v>
      </c>
      <c r="I452" t="s">
        <v>314</v>
      </c>
      <c r="J452" t="s">
        <v>289</v>
      </c>
      <c r="K452" t="s">
        <v>295</v>
      </c>
      <c r="L452" s="36">
        <v>8010</v>
      </c>
      <c r="M452">
        <v>-110</v>
      </c>
      <c r="N452" s="66">
        <v>-1.35E-2</v>
      </c>
      <c r="O452" s="36">
        <v>8120</v>
      </c>
      <c r="P452" s="66">
        <v>-1.35E-2</v>
      </c>
      <c r="Q452" s="36">
        <v>8000</v>
      </c>
      <c r="R452" s="36">
        <v>8050</v>
      </c>
      <c r="S452" s="36">
        <v>7520</v>
      </c>
      <c r="T452" s="66">
        <v>1.1999999999999999E-3</v>
      </c>
      <c r="U452" s="66">
        <v>5.2499999999999998E-2</v>
      </c>
      <c r="V452" s="66">
        <v>-4.8999999999999998E-3</v>
      </c>
      <c r="W452" s="66">
        <v>6.5100000000000005E-2</v>
      </c>
      <c r="X452" s="1">
        <v>928100</v>
      </c>
      <c r="Y452" s="1">
        <v>7226102</v>
      </c>
      <c r="Z452" s="1">
        <v>405928</v>
      </c>
      <c r="AA452" t="s">
        <v>418</v>
      </c>
      <c r="AB452" t="s">
        <v>419</v>
      </c>
      <c r="AC452">
        <v>17.55</v>
      </c>
      <c r="AD452">
        <v>1.44</v>
      </c>
      <c r="AE452">
        <v>2.5</v>
      </c>
      <c r="AF452" t="s">
        <v>230</v>
      </c>
      <c r="AG452" s="1">
        <v>11500</v>
      </c>
      <c r="AH452" s="36">
        <v>8020</v>
      </c>
      <c r="AI452">
        <v>200</v>
      </c>
      <c r="AJ452" s="36">
        <v>8010</v>
      </c>
      <c r="AK452" s="1">
        <v>1800</v>
      </c>
      <c r="AL452" s="2">
        <v>0.64583333333333337</v>
      </c>
      <c r="AM452" s="3">
        <v>46157</v>
      </c>
      <c r="AN452" t="s">
        <v>298</v>
      </c>
      <c r="AO452" t="s">
        <v>344</v>
      </c>
      <c r="AQ452" t="str">
        <f t="shared" si="7"/>
        <v/>
      </c>
    </row>
    <row r="453" spans="1:43">
      <c r="A453" s="8">
        <v>46175</v>
      </c>
      <c r="B453">
        <v>3924.24</v>
      </c>
      <c r="C453">
        <v>-0.42</v>
      </c>
      <c r="D453">
        <v>66630</v>
      </c>
      <c r="E453">
        <v>-0.67</v>
      </c>
      <c r="F453" s="69">
        <v>6925</v>
      </c>
      <c r="G453" t="s">
        <v>75</v>
      </c>
      <c r="H453">
        <v>0</v>
      </c>
      <c r="I453" t="s">
        <v>288</v>
      </c>
      <c r="J453" t="s">
        <v>289</v>
      </c>
      <c r="K453" t="s">
        <v>290</v>
      </c>
      <c r="L453" s="36">
        <v>4063</v>
      </c>
      <c r="M453">
        <v>3</v>
      </c>
      <c r="N453" s="66">
        <v>6.9999999999999999E-4</v>
      </c>
      <c r="O453" s="36">
        <v>4060</v>
      </c>
      <c r="P453" s="66">
        <v>6.9999999999999999E-4</v>
      </c>
      <c r="Q453" s="36">
        <v>4059</v>
      </c>
      <c r="R453" s="36">
        <v>4088</v>
      </c>
      <c r="S453" s="36">
        <v>3914</v>
      </c>
      <c r="T453" s="66">
        <v>8.9999999999999998E-4</v>
      </c>
      <c r="U453" s="66">
        <v>2.6499999999999999E-2</v>
      </c>
      <c r="V453" s="66">
        <v>-6.1000000000000004E-3</v>
      </c>
      <c r="W453" s="66">
        <v>3.7999999999999999E-2</v>
      </c>
      <c r="X453" s="1">
        <v>517700</v>
      </c>
      <c r="Y453" s="1">
        <v>2085297</v>
      </c>
      <c r="Z453" s="1">
        <v>339260</v>
      </c>
      <c r="AA453" t="s">
        <v>420</v>
      </c>
      <c r="AB453" t="s">
        <v>421</v>
      </c>
      <c r="AC453">
        <v>30.71</v>
      </c>
      <c r="AD453">
        <v>1.63</v>
      </c>
      <c r="AE453">
        <v>1.72</v>
      </c>
      <c r="AF453" t="s">
        <v>230</v>
      </c>
      <c r="AG453" s="1">
        <v>8100</v>
      </c>
      <c r="AH453" s="36">
        <v>4064</v>
      </c>
      <c r="AI453" s="1">
        <v>3700</v>
      </c>
      <c r="AJ453" s="36">
        <v>4060</v>
      </c>
      <c r="AK453">
        <v>100</v>
      </c>
      <c r="AL453" s="2">
        <v>0.64583333333333337</v>
      </c>
      <c r="AM453" s="3">
        <v>46156</v>
      </c>
      <c r="AN453" t="s">
        <v>298</v>
      </c>
      <c r="AO453" t="s">
        <v>344</v>
      </c>
      <c r="AQ453" t="str">
        <f t="shared" si="7"/>
        <v/>
      </c>
    </row>
    <row r="454" spans="1:43">
      <c r="A454" s="8">
        <v>46175</v>
      </c>
      <c r="B454">
        <v>3924.24</v>
      </c>
      <c r="C454">
        <v>-0.42</v>
      </c>
      <c r="D454">
        <v>66630</v>
      </c>
      <c r="E454">
        <v>-0.67</v>
      </c>
      <c r="F454" s="69">
        <v>6963</v>
      </c>
      <c r="G454" t="s">
        <v>76</v>
      </c>
      <c r="H454">
        <v>0</v>
      </c>
      <c r="I454" t="s">
        <v>288</v>
      </c>
      <c r="J454" t="s">
        <v>289</v>
      </c>
      <c r="K454" t="s">
        <v>295</v>
      </c>
      <c r="L454" s="36">
        <v>5150</v>
      </c>
      <c r="M454">
        <v>-32</v>
      </c>
      <c r="N454" s="66">
        <v>-6.1999999999999998E-3</v>
      </c>
      <c r="O454" s="36">
        <v>5182</v>
      </c>
      <c r="P454" s="66">
        <v>-6.1000000000000004E-3</v>
      </c>
      <c r="Q454" s="36">
        <v>5172</v>
      </c>
      <c r="R454" s="36">
        <v>5253</v>
      </c>
      <c r="S454" s="36">
        <v>4817</v>
      </c>
      <c r="T454" s="66">
        <v>-4.1999999999999997E-3</v>
      </c>
      <c r="U454" s="66">
        <v>5.6399999999999999E-2</v>
      </c>
      <c r="V454" s="66">
        <v>-1.9599999999999999E-2</v>
      </c>
      <c r="W454" s="66">
        <v>6.9099999999999995E-2</v>
      </c>
      <c r="X454" s="1">
        <v>5816000</v>
      </c>
      <c r="Y454" s="1">
        <v>29272242</v>
      </c>
      <c r="Z454" s="1">
        <v>2079364</v>
      </c>
      <c r="AA454" t="s">
        <v>547</v>
      </c>
      <c r="AB454" t="s">
        <v>423</v>
      </c>
      <c r="AC454">
        <v>68.569999999999993</v>
      </c>
      <c r="AD454">
        <v>2.62</v>
      </c>
      <c r="AE454">
        <v>0.97</v>
      </c>
      <c r="AF454" t="s">
        <v>230</v>
      </c>
      <c r="AG454" s="1">
        <v>67600</v>
      </c>
      <c r="AH454" s="36">
        <v>5151</v>
      </c>
      <c r="AI454">
        <v>100</v>
      </c>
      <c r="AJ454" s="36">
        <v>5150</v>
      </c>
      <c r="AK454" s="1">
        <v>20200</v>
      </c>
      <c r="AL454" s="2">
        <v>0.64583333333333337</v>
      </c>
      <c r="AM454" s="3">
        <v>46154</v>
      </c>
      <c r="AN454" t="s">
        <v>298</v>
      </c>
      <c r="AO454" t="s">
        <v>344</v>
      </c>
      <c r="AQ454" t="str">
        <f t="shared" si="7"/>
        <v/>
      </c>
    </row>
    <row r="455" spans="1:43">
      <c r="A455" s="8">
        <v>46175</v>
      </c>
      <c r="B455">
        <v>3924.24</v>
      </c>
      <c r="C455">
        <v>-0.42</v>
      </c>
      <c r="D455">
        <v>66630</v>
      </c>
      <c r="E455">
        <v>-0.67</v>
      </c>
      <c r="F455" s="69">
        <v>7011</v>
      </c>
      <c r="G455" t="s">
        <v>77</v>
      </c>
      <c r="H455">
        <v>0</v>
      </c>
      <c r="I455" t="s">
        <v>288</v>
      </c>
      <c r="J455" t="s">
        <v>289</v>
      </c>
      <c r="K455" t="s">
        <v>290</v>
      </c>
      <c r="L455" s="36">
        <v>3516</v>
      </c>
      <c r="M455">
        <v>-120</v>
      </c>
      <c r="N455" s="66">
        <v>-3.3000000000000002E-2</v>
      </c>
      <c r="O455" s="36">
        <v>3636</v>
      </c>
      <c r="P455" s="66">
        <v>-3.3000000000000002E-2</v>
      </c>
      <c r="Q455" s="36">
        <v>3496</v>
      </c>
      <c r="R455" s="36">
        <v>3516</v>
      </c>
      <c r="S455" s="36">
        <v>3415</v>
      </c>
      <c r="T455" s="66">
        <v>5.7000000000000002E-3</v>
      </c>
      <c r="U455" s="66">
        <v>2.8000000000000001E-2</v>
      </c>
      <c r="V455" s="66">
        <v>0</v>
      </c>
      <c r="W455" s="66">
        <v>2.9499999999999998E-2</v>
      </c>
      <c r="X455" s="1">
        <v>35355900</v>
      </c>
      <c r="Y455" s="1">
        <v>122800054</v>
      </c>
      <c r="Z455" s="1">
        <v>11861745</v>
      </c>
      <c r="AA455" t="s">
        <v>424</v>
      </c>
      <c r="AB455" t="s">
        <v>561</v>
      </c>
      <c r="AC455">
        <v>31.08</v>
      </c>
      <c r="AD455">
        <v>3.82</v>
      </c>
      <c r="AE455">
        <v>0.82</v>
      </c>
      <c r="AF455" t="s">
        <v>230</v>
      </c>
      <c r="AG455" s="1">
        <v>685700</v>
      </c>
      <c r="AH455" s="36">
        <v>3517</v>
      </c>
      <c r="AI455" s="1">
        <v>3800</v>
      </c>
      <c r="AJ455" s="36">
        <v>3515</v>
      </c>
      <c r="AK455">
        <v>600</v>
      </c>
      <c r="AL455" s="2">
        <v>0.64583333333333337</v>
      </c>
      <c r="AM455" s="3">
        <v>46154</v>
      </c>
      <c r="AN455" t="s">
        <v>298</v>
      </c>
      <c r="AO455" t="s">
        <v>395</v>
      </c>
      <c r="AQ455" t="str">
        <f t="shared" si="7"/>
        <v/>
      </c>
    </row>
    <row r="456" spans="1:43">
      <c r="A456" s="8">
        <v>46175</v>
      </c>
      <c r="B456">
        <v>3924.24</v>
      </c>
      <c r="C456">
        <v>-0.42</v>
      </c>
      <c r="D456">
        <v>66630</v>
      </c>
      <c r="E456">
        <v>-0.67</v>
      </c>
      <c r="F456" s="69">
        <v>7013</v>
      </c>
      <c r="G456" t="s">
        <v>78</v>
      </c>
      <c r="H456">
        <v>0</v>
      </c>
      <c r="I456" t="s">
        <v>288</v>
      </c>
      <c r="J456" t="s">
        <v>289</v>
      </c>
      <c r="K456" t="s">
        <v>295</v>
      </c>
      <c r="L456" s="36">
        <v>2588.5</v>
      </c>
      <c r="M456">
        <v>-105.5</v>
      </c>
      <c r="N456" s="66">
        <v>-3.9199999999999999E-2</v>
      </c>
      <c r="O456" s="36">
        <v>2694</v>
      </c>
      <c r="P456" s="66">
        <v>-3.9100000000000003E-2</v>
      </c>
      <c r="Q456" s="36">
        <v>2613.5</v>
      </c>
      <c r="R456" s="36">
        <v>2640</v>
      </c>
      <c r="S456" s="36">
        <v>2526.5</v>
      </c>
      <c r="T456" s="66">
        <v>-9.4999999999999998E-3</v>
      </c>
      <c r="U456" s="66">
        <v>2.3099999999999999E-2</v>
      </c>
      <c r="V456" s="66">
        <v>-1.95E-2</v>
      </c>
      <c r="W456" s="66">
        <v>2.4500000000000001E-2</v>
      </c>
      <c r="X456" s="1">
        <v>15719200</v>
      </c>
      <c r="Y456" s="1">
        <v>40604064</v>
      </c>
      <c r="Z456" s="1">
        <v>2802723</v>
      </c>
      <c r="AA456" t="s">
        <v>426</v>
      </c>
      <c r="AB456" t="s">
        <v>427</v>
      </c>
      <c r="AC456">
        <v>16.63</v>
      </c>
      <c r="AD456">
        <v>4.2</v>
      </c>
      <c r="AE456">
        <v>0.89</v>
      </c>
      <c r="AF456" t="s">
        <v>230</v>
      </c>
      <c r="AG456" s="1">
        <v>684000</v>
      </c>
      <c r="AH456" s="36">
        <v>2590</v>
      </c>
      <c r="AI456">
        <v>300</v>
      </c>
      <c r="AJ456" s="36">
        <v>2588</v>
      </c>
      <c r="AK456" s="1">
        <v>2800</v>
      </c>
      <c r="AL456" s="2">
        <v>0.64583333333333337</v>
      </c>
      <c r="AM456" s="3">
        <v>46150</v>
      </c>
      <c r="AN456" t="s">
        <v>298</v>
      </c>
      <c r="AO456" t="s">
        <v>395</v>
      </c>
      <c r="AQ456" t="str">
        <f t="shared" si="7"/>
        <v/>
      </c>
    </row>
    <row r="457" spans="1:43">
      <c r="A457" s="8">
        <v>46175</v>
      </c>
      <c r="B457">
        <v>3924.24</v>
      </c>
      <c r="C457">
        <v>-0.42</v>
      </c>
      <c r="D457">
        <v>66630</v>
      </c>
      <c r="E457">
        <v>-0.67</v>
      </c>
      <c r="F457" s="69">
        <v>7047</v>
      </c>
      <c r="G457" t="s">
        <v>79</v>
      </c>
      <c r="H457">
        <v>0</v>
      </c>
      <c r="I457" t="s">
        <v>347</v>
      </c>
      <c r="J457" t="s">
        <v>289</v>
      </c>
      <c r="K457" t="s">
        <v>295</v>
      </c>
      <c r="L457" s="36">
        <v>2165</v>
      </c>
      <c r="M457">
        <v>-33</v>
      </c>
      <c r="N457" s="66">
        <v>-1.4999999999999999E-2</v>
      </c>
      <c r="O457" s="36">
        <v>2198</v>
      </c>
      <c r="P457" s="66">
        <v>-1.4999999999999999E-2</v>
      </c>
      <c r="Q457" s="36">
        <v>2200</v>
      </c>
      <c r="R457" s="36">
        <v>2228</v>
      </c>
      <c r="S457" s="36">
        <v>2131</v>
      </c>
      <c r="T457" s="66">
        <v>-1.5900000000000001E-2</v>
      </c>
      <c r="U457" s="66">
        <v>8.8000000000000005E-3</v>
      </c>
      <c r="V457" s="66">
        <v>-2.8199999999999999E-2</v>
      </c>
      <c r="W457" s="66">
        <v>1.5900000000000001E-2</v>
      </c>
      <c r="X457" s="1">
        <v>259600</v>
      </c>
      <c r="Y457" s="1">
        <v>566324</v>
      </c>
      <c r="Z457" s="1">
        <v>30734</v>
      </c>
      <c r="AA457" t="s">
        <v>428</v>
      </c>
      <c r="AB457" t="s">
        <v>429</v>
      </c>
      <c r="AC457">
        <v>8.58</v>
      </c>
      <c r="AD457">
        <v>2.69</v>
      </c>
      <c r="AE457">
        <v>0.6</v>
      </c>
      <c r="AF457" t="s">
        <v>230</v>
      </c>
      <c r="AG457" s="1">
        <v>3300</v>
      </c>
      <c r="AH457" s="36">
        <v>2182</v>
      </c>
      <c r="AI457">
        <v>100</v>
      </c>
      <c r="AJ457" s="36">
        <v>2160</v>
      </c>
      <c r="AK457">
        <v>100</v>
      </c>
      <c r="AL457" s="2">
        <v>0.64583333333333337</v>
      </c>
      <c r="AM457" s="3">
        <v>46157</v>
      </c>
      <c r="AN457" t="s">
        <v>298</v>
      </c>
      <c r="AO457" t="s">
        <v>313</v>
      </c>
      <c r="AQ457" t="str">
        <f t="shared" si="7"/>
        <v/>
      </c>
    </row>
    <row r="458" spans="1:43">
      <c r="A458" s="8">
        <v>46175</v>
      </c>
      <c r="B458">
        <v>3924.24</v>
      </c>
      <c r="C458">
        <v>-0.42</v>
      </c>
      <c r="D458">
        <v>66630</v>
      </c>
      <c r="E458">
        <v>-0.67</v>
      </c>
      <c r="F458" s="69">
        <v>7084</v>
      </c>
      <c r="G458" t="s">
        <v>80</v>
      </c>
      <c r="H458">
        <v>0</v>
      </c>
      <c r="I458" t="s">
        <v>347</v>
      </c>
      <c r="J458" t="s">
        <v>323</v>
      </c>
      <c r="K458" t="s">
        <v>295</v>
      </c>
      <c r="L458" s="36">
        <v>2124</v>
      </c>
      <c r="M458">
        <v>-154</v>
      </c>
      <c r="N458" s="66">
        <v>-6.7599999999999993E-2</v>
      </c>
      <c r="O458" s="36">
        <v>2278</v>
      </c>
      <c r="P458" s="66">
        <v>-6.7599999999999993E-2</v>
      </c>
      <c r="Q458" s="36">
        <v>2250</v>
      </c>
      <c r="R458" s="36">
        <v>2272</v>
      </c>
      <c r="S458" s="36">
        <v>2100</v>
      </c>
      <c r="T458" s="66">
        <v>-5.6000000000000001E-2</v>
      </c>
      <c r="U458" s="66">
        <v>1.14E-2</v>
      </c>
      <c r="V458" s="66">
        <v>-6.5100000000000005E-2</v>
      </c>
      <c r="W458" s="66">
        <v>1.14E-2</v>
      </c>
      <c r="X458" s="1">
        <v>8200</v>
      </c>
      <c r="Y458" s="1">
        <v>17514</v>
      </c>
      <c r="Z458" s="1">
        <v>6923</v>
      </c>
      <c r="AA458" t="s">
        <v>430</v>
      </c>
      <c r="AB458" t="s">
        <v>562</v>
      </c>
      <c r="AC458">
        <v>18.399999999999999</v>
      </c>
      <c r="AD458">
        <v>1.1000000000000001</v>
      </c>
      <c r="AE458">
        <v>4.47</v>
      </c>
      <c r="AF458">
        <v>0.3</v>
      </c>
      <c r="AG458">
        <v>300</v>
      </c>
      <c r="AH458" s="36">
        <v>2157</v>
      </c>
      <c r="AI458">
        <v>100</v>
      </c>
      <c r="AJ458" s="36">
        <v>2102</v>
      </c>
      <c r="AK458">
        <v>100</v>
      </c>
      <c r="AL458" s="2">
        <v>0.64583333333333337</v>
      </c>
      <c r="AM458" s="3">
        <v>46160</v>
      </c>
      <c r="AN458" t="s">
        <v>298</v>
      </c>
      <c r="AO458" t="s">
        <v>313</v>
      </c>
      <c r="AQ458" t="str">
        <f t="shared" si="7"/>
        <v/>
      </c>
    </row>
    <row r="459" spans="1:43">
      <c r="A459" s="8">
        <v>46175</v>
      </c>
      <c r="B459">
        <v>3924.24</v>
      </c>
      <c r="C459">
        <v>-0.42</v>
      </c>
      <c r="D459">
        <v>66630</v>
      </c>
      <c r="E459">
        <v>-0.67</v>
      </c>
      <c r="F459" s="69">
        <v>7182</v>
      </c>
      <c r="G459" t="s">
        <v>81</v>
      </c>
      <c r="H459">
        <v>0</v>
      </c>
      <c r="I459" t="s">
        <v>288</v>
      </c>
      <c r="J459" t="s">
        <v>289</v>
      </c>
      <c r="K459" t="s">
        <v>290</v>
      </c>
      <c r="L459" s="36">
        <v>3066</v>
      </c>
      <c r="M459">
        <v>57</v>
      </c>
      <c r="N459" s="66">
        <v>1.89E-2</v>
      </c>
      <c r="O459" s="36">
        <v>3009</v>
      </c>
      <c r="P459" s="66">
        <v>1.89E-2</v>
      </c>
      <c r="Q459" s="36">
        <v>2985</v>
      </c>
      <c r="R459" s="36">
        <v>3066</v>
      </c>
      <c r="S459" s="36">
        <v>2952.5</v>
      </c>
      <c r="T459" s="66">
        <v>2.7099999999999999E-2</v>
      </c>
      <c r="U459" s="66">
        <v>1.52E-2</v>
      </c>
      <c r="V459" s="66">
        <v>0</v>
      </c>
      <c r="W459" s="66">
        <v>3.8399999999999997E-2</v>
      </c>
      <c r="X459" s="1">
        <v>5149400</v>
      </c>
      <c r="Y459" s="1">
        <v>15636435</v>
      </c>
      <c r="Z459" s="1">
        <v>10963644</v>
      </c>
      <c r="AA459" t="s">
        <v>432</v>
      </c>
      <c r="AB459" t="s">
        <v>433</v>
      </c>
      <c r="AC459">
        <v>18.29</v>
      </c>
      <c r="AD459">
        <v>1.18</v>
      </c>
      <c r="AE459">
        <v>2.74</v>
      </c>
      <c r="AF459" t="s">
        <v>230</v>
      </c>
      <c r="AG459" s="1">
        <v>271300</v>
      </c>
      <c r="AH459" s="36">
        <v>3067</v>
      </c>
      <c r="AI459" s="1">
        <v>1300</v>
      </c>
      <c r="AJ459" s="36">
        <v>3064</v>
      </c>
      <c r="AK459">
        <v>100</v>
      </c>
      <c r="AL459" s="2">
        <v>0.64583333333333337</v>
      </c>
      <c r="AM459" s="3">
        <v>46157</v>
      </c>
      <c r="AN459" t="s">
        <v>298</v>
      </c>
      <c r="AO459" t="s">
        <v>434</v>
      </c>
      <c r="AQ459" t="str">
        <f t="shared" si="7"/>
        <v/>
      </c>
    </row>
    <row r="460" spans="1:43">
      <c r="A460" s="8">
        <v>46175</v>
      </c>
      <c r="B460">
        <v>3924.24</v>
      </c>
      <c r="C460">
        <v>-0.42</v>
      </c>
      <c r="D460">
        <v>66630</v>
      </c>
      <c r="E460">
        <v>-0.67</v>
      </c>
      <c r="F460" s="69">
        <v>7203</v>
      </c>
      <c r="G460" t="s">
        <v>82</v>
      </c>
      <c r="H460">
        <v>0</v>
      </c>
      <c r="I460" t="s">
        <v>288</v>
      </c>
      <c r="J460" t="s">
        <v>289</v>
      </c>
      <c r="K460" t="s">
        <v>295</v>
      </c>
      <c r="L460" s="36">
        <v>2844</v>
      </c>
      <c r="M460">
        <v>-61.5</v>
      </c>
      <c r="N460" s="66">
        <v>-2.12E-2</v>
      </c>
      <c r="O460" s="36">
        <v>2905.5</v>
      </c>
      <c r="P460" s="66">
        <v>-2.1100000000000001E-2</v>
      </c>
      <c r="Q460" s="36">
        <v>2849.5</v>
      </c>
      <c r="R460" s="36">
        <v>2863.5</v>
      </c>
      <c r="S460" s="36">
        <v>2805</v>
      </c>
      <c r="T460" s="66">
        <v>-1.9E-3</v>
      </c>
      <c r="U460" s="66">
        <v>-1E-3</v>
      </c>
      <c r="V460" s="66">
        <v>-6.7999999999999996E-3</v>
      </c>
      <c r="W460" s="66">
        <v>1.3899999999999999E-2</v>
      </c>
      <c r="X460" s="1">
        <v>37933000</v>
      </c>
      <c r="Y460" s="1">
        <v>107867384</v>
      </c>
      <c r="Z460" s="1">
        <v>44920944</v>
      </c>
      <c r="AA460" t="s">
        <v>435</v>
      </c>
      <c r="AB460" t="s">
        <v>436</v>
      </c>
      <c r="AC460">
        <v>11.22</v>
      </c>
      <c r="AD460">
        <v>0.92</v>
      </c>
      <c r="AE460">
        <v>3.52</v>
      </c>
      <c r="AF460" t="s">
        <v>230</v>
      </c>
      <c r="AG460" s="1">
        <v>905500</v>
      </c>
      <c r="AH460" s="36">
        <v>2844.5</v>
      </c>
      <c r="AI460">
        <v>500</v>
      </c>
      <c r="AJ460" s="36">
        <v>2843.5</v>
      </c>
      <c r="AK460" s="1">
        <v>6300</v>
      </c>
      <c r="AL460" s="2">
        <v>0.64583333333333337</v>
      </c>
      <c r="AM460" s="3">
        <v>46150</v>
      </c>
      <c r="AN460" t="s">
        <v>298</v>
      </c>
      <c r="AO460" t="s">
        <v>437</v>
      </c>
      <c r="AQ460" t="str">
        <f t="shared" si="7"/>
        <v/>
      </c>
    </row>
    <row r="461" spans="1:43">
      <c r="A461" s="8">
        <v>46175</v>
      </c>
      <c r="B461">
        <v>3924.24</v>
      </c>
      <c r="C461">
        <v>-0.42</v>
      </c>
      <c r="D461">
        <v>66630</v>
      </c>
      <c r="E461">
        <v>-0.67</v>
      </c>
      <c r="F461" s="69">
        <v>7213</v>
      </c>
      <c r="G461" t="s">
        <v>83</v>
      </c>
      <c r="H461">
        <v>0</v>
      </c>
      <c r="I461" t="s">
        <v>314</v>
      </c>
      <c r="J461" t="s">
        <v>289</v>
      </c>
      <c r="K461" t="s">
        <v>295</v>
      </c>
      <c r="L461">
        <v>571</v>
      </c>
      <c r="M461">
        <v>-25</v>
      </c>
      <c r="N461" s="66">
        <v>-4.19E-2</v>
      </c>
      <c r="O461">
        <v>596</v>
      </c>
      <c r="P461" s="66">
        <v>-4.19E-2</v>
      </c>
      <c r="Q461">
        <v>597</v>
      </c>
      <c r="R461">
        <v>597</v>
      </c>
      <c r="S461">
        <v>570</v>
      </c>
      <c r="T461" s="66">
        <v>-4.3499999999999997E-2</v>
      </c>
      <c r="U461" s="66">
        <v>-1.55E-2</v>
      </c>
      <c r="V461" s="66">
        <v>-4.3499999999999997E-2</v>
      </c>
      <c r="W461" s="66">
        <v>1.6999999999999999E-3</v>
      </c>
      <c r="X461" s="1">
        <v>44100</v>
      </c>
      <c r="Y461" s="1">
        <v>25491</v>
      </c>
      <c r="Z461" s="1">
        <v>9074</v>
      </c>
      <c r="AA461" t="s">
        <v>524</v>
      </c>
      <c r="AB461" t="s">
        <v>439</v>
      </c>
      <c r="AC461">
        <v>6.79</v>
      </c>
      <c r="AD461">
        <v>0.8</v>
      </c>
      <c r="AE461">
        <v>4.55</v>
      </c>
      <c r="AF461">
        <v>0.3</v>
      </c>
      <c r="AG461">
        <v>600</v>
      </c>
      <c r="AH461">
        <v>572</v>
      </c>
      <c r="AI461">
        <v>100</v>
      </c>
      <c r="AJ461">
        <v>570</v>
      </c>
      <c r="AK461">
        <v>500</v>
      </c>
      <c r="AL461" s="2">
        <v>0.64583333333333337</v>
      </c>
      <c r="AM461" s="3">
        <v>46153</v>
      </c>
      <c r="AN461" t="s">
        <v>298</v>
      </c>
      <c r="AO461" t="s">
        <v>437</v>
      </c>
      <c r="AQ461" t="str">
        <f t="shared" si="7"/>
        <v/>
      </c>
    </row>
    <row r="462" spans="1:43">
      <c r="A462" s="8">
        <v>46175</v>
      </c>
      <c r="B462">
        <v>3924.24</v>
      </c>
      <c r="C462">
        <v>-0.42</v>
      </c>
      <c r="D462">
        <v>66630</v>
      </c>
      <c r="E462">
        <v>-0.67</v>
      </c>
      <c r="F462" s="69">
        <v>7220</v>
      </c>
      <c r="G462" t="s">
        <v>84</v>
      </c>
      <c r="H462">
        <v>0</v>
      </c>
      <c r="I462" t="s">
        <v>288</v>
      </c>
      <c r="J462" t="s">
        <v>289</v>
      </c>
      <c r="K462" t="s">
        <v>290</v>
      </c>
      <c r="L462" s="36">
        <v>8240</v>
      </c>
      <c r="M462" s="36">
        <v>-1070</v>
      </c>
      <c r="N462" s="66">
        <v>-0.1149</v>
      </c>
      <c r="O462" s="36">
        <v>9310</v>
      </c>
      <c r="P462" s="66">
        <v>-0.1149</v>
      </c>
      <c r="Q462" s="36">
        <v>9460</v>
      </c>
      <c r="R462" s="36">
        <v>9800</v>
      </c>
      <c r="S462" s="36">
        <v>7810</v>
      </c>
      <c r="T462" s="66">
        <v>-0.12889999999999999</v>
      </c>
      <c r="U462" s="66">
        <v>5.5E-2</v>
      </c>
      <c r="V462" s="66">
        <v>-0.15909999999999999</v>
      </c>
      <c r="W462" s="66">
        <v>5.5E-2</v>
      </c>
      <c r="X462" s="1">
        <v>5671300</v>
      </c>
      <c r="Y462" s="1">
        <v>47064383</v>
      </c>
      <c r="Z462" s="1">
        <v>540394</v>
      </c>
      <c r="AA462" t="s">
        <v>563</v>
      </c>
      <c r="AB462" t="s">
        <v>441</v>
      </c>
      <c r="AC462">
        <v>83.06</v>
      </c>
      <c r="AD462">
        <v>4.42</v>
      </c>
      <c r="AE462">
        <v>0.49</v>
      </c>
      <c r="AF462" t="s">
        <v>230</v>
      </c>
      <c r="AG462">
        <v>0</v>
      </c>
      <c r="AH462" s="36">
        <v>8250</v>
      </c>
      <c r="AI462">
        <v>100</v>
      </c>
      <c r="AJ462" s="36">
        <v>8220</v>
      </c>
      <c r="AK462">
        <v>600</v>
      </c>
      <c r="AL462" s="2">
        <v>0.64583333333333337</v>
      </c>
      <c r="AM462" s="3">
        <v>46154</v>
      </c>
      <c r="AN462" t="s">
        <v>298</v>
      </c>
      <c r="AO462" t="s">
        <v>437</v>
      </c>
      <c r="AQ462" t="str">
        <f t="shared" si="7"/>
        <v/>
      </c>
    </row>
    <row r="463" spans="1:43">
      <c r="A463" s="8">
        <v>46175</v>
      </c>
      <c r="B463">
        <v>3924.24</v>
      </c>
      <c r="C463">
        <v>-0.42</v>
      </c>
      <c r="D463">
        <v>66630</v>
      </c>
      <c r="E463">
        <v>-0.67</v>
      </c>
      <c r="F463" s="69">
        <v>7269</v>
      </c>
      <c r="G463" t="s">
        <v>85</v>
      </c>
      <c r="H463">
        <v>0</v>
      </c>
      <c r="I463" t="s">
        <v>288</v>
      </c>
      <c r="J463" t="s">
        <v>289</v>
      </c>
      <c r="K463" t="s">
        <v>290</v>
      </c>
      <c r="L463" s="36">
        <v>1918.5</v>
      </c>
      <c r="M463">
        <v>-22</v>
      </c>
      <c r="N463" s="66">
        <v>-1.1299999999999999E-2</v>
      </c>
      <c r="O463" s="36">
        <v>1940.5</v>
      </c>
      <c r="P463" s="66">
        <v>-1.1299999999999999E-2</v>
      </c>
      <c r="Q463" s="36">
        <v>1904</v>
      </c>
      <c r="R463" s="36">
        <v>1926.5</v>
      </c>
      <c r="S463" s="36">
        <v>1862</v>
      </c>
      <c r="T463" s="66">
        <v>7.6E-3</v>
      </c>
      <c r="U463" s="66">
        <v>2.0000000000000001E-4</v>
      </c>
      <c r="V463" s="66">
        <v>-4.1000000000000003E-3</v>
      </c>
      <c r="W463" s="66">
        <v>3.0300000000000001E-2</v>
      </c>
      <c r="X463" s="1">
        <v>8061200</v>
      </c>
      <c r="Y463" s="1">
        <v>15417120</v>
      </c>
      <c r="Z463" s="1">
        <v>3769059</v>
      </c>
      <c r="AA463" t="s">
        <v>442</v>
      </c>
      <c r="AB463" t="s">
        <v>443</v>
      </c>
      <c r="AC463">
        <v>9.73</v>
      </c>
      <c r="AD463">
        <v>1.0900000000000001</v>
      </c>
      <c r="AE463">
        <v>2.66</v>
      </c>
      <c r="AF463" t="s">
        <v>230</v>
      </c>
      <c r="AG463" s="1">
        <v>4054800</v>
      </c>
      <c r="AH463" s="36">
        <v>1919</v>
      </c>
      <c r="AI463" s="1">
        <v>21200</v>
      </c>
      <c r="AJ463" s="36">
        <v>1918</v>
      </c>
      <c r="AK463">
        <v>700</v>
      </c>
      <c r="AL463" s="2">
        <v>0.64583333333333337</v>
      </c>
      <c r="AM463" s="3">
        <v>46156</v>
      </c>
      <c r="AN463" t="s">
        <v>298</v>
      </c>
      <c r="AO463" t="s">
        <v>437</v>
      </c>
      <c r="AQ463" t="str">
        <f t="shared" si="7"/>
        <v/>
      </c>
    </row>
    <row r="464" spans="1:43">
      <c r="A464" s="8">
        <v>46175</v>
      </c>
      <c r="B464">
        <v>3924.24</v>
      </c>
      <c r="C464">
        <v>-0.42</v>
      </c>
      <c r="D464">
        <v>66630</v>
      </c>
      <c r="E464">
        <v>-0.67</v>
      </c>
      <c r="F464" s="69">
        <v>7272</v>
      </c>
      <c r="G464" t="s">
        <v>86</v>
      </c>
      <c r="H464">
        <v>0</v>
      </c>
      <c r="I464" t="s">
        <v>288</v>
      </c>
      <c r="J464" t="s">
        <v>289</v>
      </c>
      <c r="K464" t="s">
        <v>295</v>
      </c>
      <c r="L464" s="36">
        <v>1269</v>
      </c>
      <c r="M464">
        <v>-9.5</v>
      </c>
      <c r="N464" s="66">
        <v>-7.4000000000000003E-3</v>
      </c>
      <c r="O464" s="36">
        <v>1278.5</v>
      </c>
      <c r="P464" s="66">
        <v>-7.4000000000000003E-3</v>
      </c>
      <c r="Q464" s="36">
        <v>1263</v>
      </c>
      <c r="R464" s="36">
        <v>1275</v>
      </c>
      <c r="S464" s="36">
        <v>1250.5</v>
      </c>
      <c r="T464" s="66">
        <v>4.7000000000000002E-3</v>
      </c>
      <c r="U464" s="66">
        <v>1.5E-3</v>
      </c>
      <c r="V464" s="66">
        <v>-4.7000000000000002E-3</v>
      </c>
      <c r="W464" s="66">
        <v>1.47E-2</v>
      </c>
      <c r="X464" s="1">
        <v>5053800</v>
      </c>
      <c r="Y464" s="1">
        <v>6399914</v>
      </c>
      <c r="Z464" s="1">
        <v>1292000</v>
      </c>
      <c r="AA464" t="s">
        <v>444</v>
      </c>
      <c r="AB464" t="s">
        <v>445</v>
      </c>
      <c r="AC464">
        <v>10</v>
      </c>
      <c r="AD464">
        <v>1.08</v>
      </c>
      <c r="AE464">
        <v>3.94</v>
      </c>
      <c r="AF464" t="s">
        <v>230</v>
      </c>
      <c r="AG464" s="1">
        <v>542300</v>
      </c>
      <c r="AH464" s="36">
        <v>1270.5</v>
      </c>
      <c r="AI464">
        <v>100</v>
      </c>
      <c r="AJ464" s="36">
        <v>1269</v>
      </c>
      <c r="AK464" s="1">
        <v>4600</v>
      </c>
      <c r="AL464" s="2">
        <v>0.64583333333333337</v>
      </c>
      <c r="AM464" s="3">
        <v>46157</v>
      </c>
      <c r="AN464" t="s">
        <v>293</v>
      </c>
      <c r="AO464" t="s">
        <v>437</v>
      </c>
      <c r="AQ464" t="str">
        <f t="shared" si="7"/>
        <v/>
      </c>
    </row>
    <row r="465" spans="1:43">
      <c r="A465" s="8">
        <v>46175</v>
      </c>
      <c r="B465">
        <v>3924.24</v>
      </c>
      <c r="C465">
        <v>-0.42</v>
      </c>
      <c r="D465">
        <v>66630</v>
      </c>
      <c r="E465">
        <v>-0.67</v>
      </c>
      <c r="F465" s="69">
        <v>7376</v>
      </c>
      <c r="G465" t="s">
        <v>87</v>
      </c>
      <c r="H465">
        <v>0</v>
      </c>
      <c r="I465" t="s">
        <v>347</v>
      </c>
      <c r="J465" t="s">
        <v>323</v>
      </c>
      <c r="K465" t="s">
        <v>295</v>
      </c>
      <c r="L465" s="36">
        <v>1203</v>
      </c>
      <c r="M465">
        <v>-96</v>
      </c>
      <c r="N465" s="66">
        <v>-7.3899999999999993E-2</v>
      </c>
      <c r="O465" s="36">
        <v>1299</v>
      </c>
      <c r="P465" s="66">
        <v>-7.3899999999999993E-2</v>
      </c>
      <c r="Q465" s="36">
        <v>1295</v>
      </c>
      <c r="R465" s="36">
        <v>1295</v>
      </c>
      <c r="S465" s="36">
        <v>1189</v>
      </c>
      <c r="T465" s="66">
        <v>-7.0999999999999994E-2</v>
      </c>
      <c r="U465" s="66">
        <v>-2.1100000000000001E-2</v>
      </c>
      <c r="V465" s="66">
        <v>-7.0999999999999994E-2</v>
      </c>
      <c r="W465" s="66">
        <v>1.17E-2</v>
      </c>
      <c r="X465" s="1">
        <v>61300</v>
      </c>
      <c r="Y465" s="1">
        <v>75096</v>
      </c>
      <c r="Z465" s="1">
        <v>5123</v>
      </c>
      <c r="AA465" t="s">
        <v>446</v>
      </c>
      <c r="AB465" t="s">
        <v>447</v>
      </c>
      <c r="AC465">
        <v>0</v>
      </c>
      <c r="AD465">
        <v>4.78</v>
      </c>
      <c r="AE465">
        <v>0</v>
      </c>
      <c r="AF465">
        <v>0.7</v>
      </c>
      <c r="AG465" s="1">
        <v>1200</v>
      </c>
      <c r="AH465" s="36">
        <v>1215</v>
      </c>
      <c r="AI465" s="1">
        <v>1000</v>
      </c>
      <c r="AJ465" s="36">
        <v>1202</v>
      </c>
      <c r="AK465">
        <v>100</v>
      </c>
      <c r="AL465" s="2">
        <v>0.64583333333333337</v>
      </c>
      <c r="AM465" s="3">
        <v>46157</v>
      </c>
      <c r="AN465" t="s">
        <v>448</v>
      </c>
      <c r="AO465" t="s">
        <v>313</v>
      </c>
      <c r="AQ465" t="str">
        <f t="shared" si="7"/>
        <v/>
      </c>
    </row>
    <row r="466" spans="1:43">
      <c r="A466" s="8">
        <v>46175</v>
      </c>
      <c r="B466">
        <v>3924.24</v>
      </c>
      <c r="C466">
        <v>-0.42</v>
      </c>
      <c r="D466">
        <v>66630</v>
      </c>
      <c r="E466">
        <v>-0.67</v>
      </c>
      <c r="F466" s="69">
        <v>7525</v>
      </c>
      <c r="G466" t="s">
        <v>88</v>
      </c>
      <c r="H466">
        <v>0</v>
      </c>
      <c r="I466" t="s">
        <v>288</v>
      </c>
      <c r="J466" t="s">
        <v>289</v>
      </c>
      <c r="K466" t="s">
        <v>295</v>
      </c>
      <c r="L466" s="36">
        <v>3360</v>
      </c>
      <c r="M466">
        <v>-80</v>
      </c>
      <c r="N466" s="66">
        <v>-2.3300000000000001E-2</v>
      </c>
      <c r="O466" s="36">
        <v>3440</v>
      </c>
      <c r="P466" s="66">
        <v>-2.3199999999999998E-2</v>
      </c>
      <c r="Q466" s="36">
        <v>3400</v>
      </c>
      <c r="R466" s="36">
        <v>3405</v>
      </c>
      <c r="S466" s="36">
        <v>3345</v>
      </c>
      <c r="T466" s="66">
        <v>-1.17E-2</v>
      </c>
      <c r="U466" s="66">
        <v>2.8999999999999998E-3</v>
      </c>
      <c r="V466" s="66">
        <v>-1.32E-2</v>
      </c>
      <c r="W466" s="66">
        <v>4.4000000000000003E-3</v>
      </c>
      <c r="X466" s="1">
        <v>17200</v>
      </c>
      <c r="Y466" s="1">
        <v>57933</v>
      </c>
      <c r="Z466" s="1">
        <v>29030</v>
      </c>
      <c r="AA466" t="s">
        <v>449</v>
      </c>
      <c r="AB466" t="s">
        <v>450</v>
      </c>
      <c r="AC466">
        <v>9.07</v>
      </c>
      <c r="AD466">
        <v>0.94</v>
      </c>
      <c r="AE466">
        <v>4.82</v>
      </c>
      <c r="AF466" t="s">
        <v>230</v>
      </c>
      <c r="AG466" s="1">
        <v>6300</v>
      </c>
      <c r="AH466" s="36">
        <v>3390</v>
      </c>
      <c r="AI466">
        <v>100</v>
      </c>
      <c r="AJ466" s="36">
        <v>3355</v>
      </c>
      <c r="AK466">
        <v>100</v>
      </c>
      <c r="AL466" s="2">
        <v>0.64583333333333337</v>
      </c>
      <c r="AM466" s="3">
        <v>46157</v>
      </c>
      <c r="AN466" t="s">
        <v>298</v>
      </c>
      <c r="AO466" t="s">
        <v>322</v>
      </c>
      <c r="AQ466" t="str">
        <f t="shared" si="7"/>
        <v/>
      </c>
    </row>
    <row r="467" spans="1:43">
      <c r="A467" s="8">
        <v>46175</v>
      </c>
      <c r="B467">
        <v>3924.24</v>
      </c>
      <c r="C467">
        <v>-0.42</v>
      </c>
      <c r="D467">
        <v>66630</v>
      </c>
      <c r="E467">
        <v>-0.67</v>
      </c>
      <c r="F467" s="69">
        <v>7729</v>
      </c>
      <c r="G467" t="s">
        <v>89</v>
      </c>
      <c r="H467">
        <v>0</v>
      </c>
      <c r="I467" t="s">
        <v>288</v>
      </c>
      <c r="J467" t="s">
        <v>289</v>
      </c>
      <c r="K467" t="s">
        <v>295</v>
      </c>
      <c r="L467" s="36">
        <v>16910</v>
      </c>
      <c r="M467">
        <v>90</v>
      </c>
      <c r="N467" s="66">
        <v>5.4000000000000003E-3</v>
      </c>
      <c r="O467" s="36">
        <v>16820</v>
      </c>
      <c r="P467" s="66">
        <v>5.3E-3</v>
      </c>
      <c r="Q467" s="36">
        <v>16975</v>
      </c>
      <c r="R467" s="36">
        <v>16990</v>
      </c>
      <c r="S467" s="36">
        <v>16240</v>
      </c>
      <c r="T467" s="66">
        <v>-3.8E-3</v>
      </c>
      <c r="U467" s="66">
        <v>3.2000000000000001E-2</v>
      </c>
      <c r="V467" s="66">
        <v>-4.7000000000000002E-3</v>
      </c>
      <c r="W467" s="66">
        <v>4.1200000000000001E-2</v>
      </c>
      <c r="X467" s="1">
        <v>340100</v>
      </c>
      <c r="Y467" s="1">
        <v>5682984</v>
      </c>
      <c r="Z467" s="1">
        <v>715003</v>
      </c>
      <c r="AA467" t="s">
        <v>451</v>
      </c>
      <c r="AB467" t="s">
        <v>452</v>
      </c>
      <c r="AC467">
        <v>24.51</v>
      </c>
      <c r="AD467">
        <v>3.59</v>
      </c>
      <c r="AE467">
        <v>1.63</v>
      </c>
      <c r="AF467" t="s">
        <v>230</v>
      </c>
      <c r="AG467" s="1">
        <v>6000</v>
      </c>
      <c r="AH467" s="36">
        <v>16920</v>
      </c>
      <c r="AI467">
        <v>200</v>
      </c>
      <c r="AJ467" s="36">
        <v>16900</v>
      </c>
      <c r="AK467">
        <v>700</v>
      </c>
      <c r="AL467" s="2">
        <v>0.64583333333333337</v>
      </c>
      <c r="AM467" s="3">
        <v>46155</v>
      </c>
      <c r="AN467" t="s">
        <v>298</v>
      </c>
      <c r="AO467" t="s">
        <v>453</v>
      </c>
      <c r="AQ467" t="str">
        <f t="shared" si="7"/>
        <v/>
      </c>
    </row>
    <row r="468" spans="1:43">
      <c r="A468" s="8">
        <v>46175</v>
      </c>
      <c r="B468">
        <v>3924.24</v>
      </c>
      <c r="C468">
        <v>-0.42</v>
      </c>
      <c r="D468">
        <v>66630</v>
      </c>
      <c r="E468">
        <v>-0.67</v>
      </c>
      <c r="F468" s="69">
        <v>7921</v>
      </c>
      <c r="G468" t="s">
        <v>90</v>
      </c>
      <c r="H468">
        <v>0</v>
      </c>
      <c r="I468" t="s">
        <v>288</v>
      </c>
      <c r="J468" t="s">
        <v>289</v>
      </c>
      <c r="K468" t="s">
        <v>290</v>
      </c>
      <c r="L468" s="36">
        <v>2872</v>
      </c>
      <c r="M468">
        <v>-37</v>
      </c>
      <c r="N468" s="66">
        <v>-1.2699999999999999E-2</v>
      </c>
      <c r="O468" s="36">
        <v>2909</v>
      </c>
      <c r="P468" s="66">
        <v>-1.2699999999999999E-2</v>
      </c>
      <c r="Q468" s="36">
        <v>2890</v>
      </c>
      <c r="R468" s="36">
        <v>2910</v>
      </c>
      <c r="S468" s="36">
        <v>2825</v>
      </c>
      <c r="T468" s="66">
        <v>-6.1999999999999998E-3</v>
      </c>
      <c r="U468" s="66">
        <v>-7.1999999999999998E-3</v>
      </c>
      <c r="V468" s="66">
        <v>-1.2999999999999999E-2</v>
      </c>
      <c r="W468" s="66">
        <v>1.66E-2</v>
      </c>
      <c r="X468" s="1">
        <v>37800</v>
      </c>
      <c r="Y468" s="1">
        <v>108371</v>
      </c>
      <c r="Z468" s="1">
        <v>37776</v>
      </c>
      <c r="AA468" t="s">
        <v>454</v>
      </c>
      <c r="AB468" t="s">
        <v>564</v>
      </c>
      <c r="AC468">
        <v>12.78</v>
      </c>
      <c r="AD468">
        <v>1.2</v>
      </c>
      <c r="AE468">
        <v>4.18</v>
      </c>
      <c r="AF468" t="s">
        <v>230</v>
      </c>
      <c r="AG468">
        <v>500</v>
      </c>
      <c r="AH468" s="36">
        <v>2877</v>
      </c>
      <c r="AI468">
        <v>100</v>
      </c>
      <c r="AJ468" s="36">
        <v>2859</v>
      </c>
      <c r="AK468">
        <v>200</v>
      </c>
      <c r="AL468" s="2">
        <v>0.64583333333333337</v>
      </c>
      <c r="AN468" t="s">
        <v>326</v>
      </c>
      <c r="AO468" t="s">
        <v>456</v>
      </c>
      <c r="AQ468" t="str">
        <f t="shared" si="7"/>
        <v/>
      </c>
    </row>
    <row r="469" spans="1:43">
      <c r="A469" s="8">
        <v>46175</v>
      </c>
      <c r="B469">
        <v>3924.24</v>
      </c>
      <c r="C469">
        <v>-0.42</v>
      </c>
      <c r="D469">
        <v>66630</v>
      </c>
      <c r="E469">
        <v>-0.67</v>
      </c>
      <c r="F469" s="69">
        <v>8031</v>
      </c>
      <c r="G469" t="s">
        <v>91</v>
      </c>
      <c r="H469">
        <v>0</v>
      </c>
      <c r="I469" t="s">
        <v>288</v>
      </c>
      <c r="J469" t="s">
        <v>289</v>
      </c>
      <c r="K469" t="s">
        <v>290</v>
      </c>
      <c r="L469" s="36">
        <v>5066</v>
      </c>
      <c r="M469">
        <v>33</v>
      </c>
      <c r="N469" s="66">
        <v>6.6E-3</v>
      </c>
      <c r="O469" s="36">
        <v>5033</v>
      </c>
      <c r="P469" s="66">
        <v>6.4999999999999997E-3</v>
      </c>
      <c r="Q469" s="36">
        <v>5040</v>
      </c>
      <c r="R469" s="36">
        <v>5146</v>
      </c>
      <c r="S469" s="36">
        <v>4962</v>
      </c>
      <c r="T469" s="66">
        <v>5.1000000000000004E-3</v>
      </c>
      <c r="U469" s="66">
        <v>-4.1000000000000003E-3</v>
      </c>
      <c r="V469" s="66">
        <v>-1.55E-2</v>
      </c>
      <c r="W469" s="66">
        <v>2.0899999999999998E-2</v>
      </c>
      <c r="X469" s="1">
        <v>6283800</v>
      </c>
      <c r="Y469" s="1">
        <v>31816223</v>
      </c>
      <c r="Z469" s="1">
        <v>14512400</v>
      </c>
      <c r="AA469" t="s">
        <v>457</v>
      </c>
      <c r="AB469" t="s">
        <v>458</v>
      </c>
      <c r="AC469">
        <v>15.6</v>
      </c>
      <c r="AD469">
        <v>1.63</v>
      </c>
      <c r="AE469">
        <v>2.76</v>
      </c>
      <c r="AF469" t="s">
        <v>230</v>
      </c>
      <c r="AG469" s="1">
        <v>215500</v>
      </c>
      <c r="AH469" s="36">
        <v>5067</v>
      </c>
      <c r="AI469">
        <v>100</v>
      </c>
      <c r="AJ469" s="36">
        <v>5066</v>
      </c>
      <c r="AK469" s="1">
        <v>43400</v>
      </c>
      <c r="AL469" s="2">
        <v>0.64583333333333337</v>
      </c>
      <c r="AN469" t="s">
        <v>298</v>
      </c>
      <c r="AO469" t="s">
        <v>322</v>
      </c>
      <c r="AQ469" t="str">
        <f t="shared" si="7"/>
        <v/>
      </c>
    </row>
    <row r="470" spans="1:43">
      <c r="A470" s="8">
        <v>46175</v>
      </c>
      <c r="B470">
        <v>3924.24</v>
      </c>
      <c r="C470">
        <v>-0.42</v>
      </c>
      <c r="D470">
        <v>66630</v>
      </c>
      <c r="E470">
        <v>-0.67</v>
      </c>
      <c r="F470" s="69">
        <v>8058</v>
      </c>
      <c r="G470" t="s">
        <v>92</v>
      </c>
      <c r="H470">
        <v>0</v>
      </c>
      <c r="I470" t="s">
        <v>288</v>
      </c>
      <c r="J470" t="s">
        <v>289</v>
      </c>
      <c r="K470" t="s">
        <v>290</v>
      </c>
      <c r="L470" s="36">
        <v>4924</v>
      </c>
      <c r="M470">
        <v>3</v>
      </c>
      <c r="N470" s="66">
        <v>5.9999999999999995E-4</v>
      </c>
      <c r="O470" s="36">
        <v>4921</v>
      </c>
      <c r="P470" s="66">
        <v>5.9999999999999995E-4</v>
      </c>
      <c r="Q470" s="36">
        <v>4865</v>
      </c>
      <c r="R470" s="36">
        <v>5019</v>
      </c>
      <c r="S470" s="36">
        <v>4864</v>
      </c>
      <c r="T470" s="66">
        <v>1.21E-2</v>
      </c>
      <c r="U470" s="66">
        <v>5.9999999999999995E-4</v>
      </c>
      <c r="V470" s="66">
        <v>-1.89E-2</v>
      </c>
      <c r="W470" s="66">
        <v>1.23E-2</v>
      </c>
      <c r="X470" s="1">
        <v>10546100</v>
      </c>
      <c r="Y470" s="1">
        <v>51928785</v>
      </c>
      <c r="Z470" s="1">
        <v>18270643</v>
      </c>
      <c r="AA470" t="s">
        <v>459</v>
      </c>
      <c r="AB470" t="s">
        <v>460</v>
      </c>
      <c r="AC470">
        <v>16.39</v>
      </c>
      <c r="AD470">
        <v>1.9</v>
      </c>
      <c r="AE470">
        <v>2.54</v>
      </c>
      <c r="AF470" t="s">
        <v>230</v>
      </c>
      <c r="AG470" s="1">
        <v>470200</v>
      </c>
      <c r="AH470" s="36">
        <v>4925</v>
      </c>
      <c r="AI470" s="1">
        <v>1000</v>
      </c>
      <c r="AJ470" s="36">
        <v>4924</v>
      </c>
      <c r="AK470" s="1">
        <v>8900</v>
      </c>
      <c r="AL470" s="2">
        <v>0.64583333333333337</v>
      </c>
      <c r="AN470" t="s">
        <v>298</v>
      </c>
      <c r="AO470" t="s">
        <v>322</v>
      </c>
      <c r="AQ470" t="str">
        <f t="shared" si="7"/>
        <v/>
      </c>
    </row>
    <row r="471" spans="1:43">
      <c r="A471" s="8">
        <v>46175</v>
      </c>
      <c r="B471">
        <v>3924.24</v>
      </c>
      <c r="C471">
        <v>-0.42</v>
      </c>
      <c r="D471">
        <v>66630</v>
      </c>
      <c r="E471">
        <v>-0.67</v>
      </c>
      <c r="F471" s="69">
        <v>8233</v>
      </c>
      <c r="G471" t="s">
        <v>93</v>
      </c>
      <c r="H471">
        <v>0</v>
      </c>
      <c r="I471" t="s">
        <v>288</v>
      </c>
      <c r="J471" t="s">
        <v>289</v>
      </c>
      <c r="K471" t="s">
        <v>290</v>
      </c>
      <c r="L471" s="36">
        <v>2066.5</v>
      </c>
      <c r="M471">
        <v>90</v>
      </c>
      <c r="N471" s="66">
        <v>4.5499999999999999E-2</v>
      </c>
      <c r="O471" s="36">
        <v>1976.5</v>
      </c>
      <c r="P471" s="66">
        <v>4.5499999999999999E-2</v>
      </c>
      <c r="Q471" s="36">
        <v>1953.5</v>
      </c>
      <c r="R471" s="36">
        <v>2066.5</v>
      </c>
      <c r="S471" s="36">
        <v>1940</v>
      </c>
      <c r="T471" s="66">
        <v>5.7799999999999997E-2</v>
      </c>
      <c r="U471" s="66">
        <v>1.72E-2</v>
      </c>
      <c r="V471" s="66">
        <v>0</v>
      </c>
      <c r="W471" s="66">
        <v>6.5199999999999994E-2</v>
      </c>
      <c r="X471" s="1">
        <v>2652800</v>
      </c>
      <c r="Y471" s="1">
        <v>5415654</v>
      </c>
      <c r="Z471" s="1">
        <v>630714</v>
      </c>
      <c r="AA471" t="s">
        <v>461</v>
      </c>
      <c r="AB471" t="s">
        <v>462</v>
      </c>
      <c r="AC471">
        <v>15.93</v>
      </c>
      <c r="AD471">
        <v>1.34</v>
      </c>
      <c r="AE471">
        <v>1.94</v>
      </c>
      <c r="AF471" t="s">
        <v>230</v>
      </c>
      <c r="AG471">
        <v>0</v>
      </c>
      <c r="AH471" s="36">
        <v>2066.5</v>
      </c>
      <c r="AI471" s="1">
        <v>1000</v>
      </c>
      <c r="AJ471" s="36">
        <v>2058</v>
      </c>
      <c r="AK471">
        <v>100</v>
      </c>
      <c r="AL471" s="2">
        <v>0.64583333333333337</v>
      </c>
      <c r="AN471" t="s">
        <v>463</v>
      </c>
      <c r="AO471" t="s">
        <v>327</v>
      </c>
      <c r="AQ471" t="str">
        <f t="shared" si="7"/>
        <v/>
      </c>
    </row>
    <row r="472" spans="1:43">
      <c r="A472" s="8">
        <v>46175</v>
      </c>
      <c r="B472">
        <v>3924.24</v>
      </c>
      <c r="C472">
        <v>-0.42</v>
      </c>
      <c r="D472">
        <v>66630</v>
      </c>
      <c r="E472">
        <v>-0.67</v>
      </c>
      <c r="F472" s="69">
        <v>8304</v>
      </c>
      <c r="G472" t="s">
        <v>94</v>
      </c>
      <c r="H472">
        <v>0</v>
      </c>
      <c r="I472" t="s">
        <v>288</v>
      </c>
      <c r="J472" t="s">
        <v>289</v>
      </c>
      <c r="K472" t="s">
        <v>295</v>
      </c>
      <c r="L472" s="36">
        <v>2655</v>
      </c>
      <c r="M472">
        <v>-4.5</v>
      </c>
      <c r="N472" s="66">
        <v>-1.6999999999999999E-3</v>
      </c>
      <c r="O472" s="36">
        <v>2659.5</v>
      </c>
      <c r="P472" s="66">
        <v>-1.6000000000000001E-3</v>
      </c>
      <c r="Q472" s="36">
        <v>2660.5</v>
      </c>
      <c r="R472" s="36">
        <v>2670</v>
      </c>
      <c r="S472" s="36">
        <v>2617</v>
      </c>
      <c r="T472" s="66">
        <v>-2E-3</v>
      </c>
      <c r="U472" s="66">
        <v>5.7999999999999996E-3</v>
      </c>
      <c r="V472" s="66">
        <v>-5.5999999999999999E-3</v>
      </c>
      <c r="W472" s="66">
        <v>1.4500000000000001E-2</v>
      </c>
      <c r="X472" s="1">
        <v>563500</v>
      </c>
      <c r="Y472" s="1">
        <v>1492783</v>
      </c>
      <c r="Z472" s="1">
        <v>371140</v>
      </c>
      <c r="AA472" t="s">
        <v>464</v>
      </c>
      <c r="AB472" t="s">
        <v>465</v>
      </c>
      <c r="AC472">
        <v>13.6</v>
      </c>
      <c r="AD472">
        <v>0.76</v>
      </c>
      <c r="AE472">
        <v>3.77</v>
      </c>
      <c r="AF472" t="s">
        <v>230</v>
      </c>
      <c r="AG472" s="1">
        <v>12300</v>
      </c>
      <c r="AH472" s="36">
        <v>2655.5</v>
      </c>
      <c r="AI472">
        <v>300</v>
      </c>
      <c r="AJ472" s="36">
        <v>2655</v>
      </c>
      <c r="AK472" s="1">
        <v>6800</v>
      </c>
      <c r="AL472" s="2">
        <v>0.64583333333333337</v>
      </c>
      <c r="AM472" s="3">
        <v>46156</v>
      </c>
      <c r="AN472" t="s">
        <v>298</v>
      </c>
      <c r="AO472" t="s">
        <v>434</v>
      </c>
      <c r="AQ472" t="str">
        <f t="shared" si="7"/>
        <v/>
      </c>
    </row>
    <row r="473" spans="1:43">
      <c r="A473" s="8">
        <v>46175</v>
      </c>
      <c r="B473">
        <v>3924.24</v>
      </c>
      <c r="C473">
        <v>-0.42</v>
      </c>
      <c r="D473">
        <v>66630</v>
      </c>
      <c r="E473">
        <v>-0.67</v>
      </c>
      <c r="F473" s="69">
        <v>8316</v>
      </c>
      <c r="G473" t="s">
        <v>95</v>
      </c>
      <c r="H473">
        <v>0</v>
      </c>
      <c r="I473" t="s">
        <v>288</v>
      </c>
      <c r="J473" t="s">
        <v>289</v>
      </c>
      <c r="K473" t="s">
        <v>290</v>
      </c>
      <c r="L473" s="36">
        <v>5951</v>
      </c>
      <c r="M473">
        <v>90</v>
      </c>
      <c r="N473" s="66">
        <v>1.54E-2</v>
      </c>
      <c r="O473" s="36">
        <v>5861</v>
      </c>
      <c r="P473" s="66">
        <v>1.5299999999999999E-2</v>
      </c>
      <c r="Q473" s="36">
        <v>5880</v>
      </c>
      <c r="R473" s="36">
        <v>5951</v>
      </c>
      <c r="S473" s="36">
        <v>5794</v>
      </c>
      <c r="T473" s="66">
        <v>1.2E-2</v>
      </c>
      <c r="U473" s="66">
        <v>8.8999999999999999E-3</v>
      </c>
      <c r="V473" s="66">
        <v>0</v>
      </c>
      <c r="W473" s="66">
        <v>2.7E-2</v>
      </c>
      <c r="X473" s="1">
        <v>12902800</v>
      </c>
      <c r="Y473" s="1">
        <v>76152753</v>
      </c>
      <c r="Z473" s="1">
        <v>22777441</v>
      </c>
      <c r="AA473" t="s">
        <v>466</v>
      </c>
      <c r="AB473" t="s">
        <v>467</v>
      </c>
      <c r="AC473">
        <v>13.21</v>
      </c>
      <c r="AD473">
        <v>1.43</v>
      </c>
      <c r="AE473">
        <v>3.02</v>
      </c>
      <c r="AF473" t="s">
        <v>230</v>
      </c>
      <c r="AG473" s="1">
        <v>726000</v>
      </c>
      <c r="AH473" s="36">
        <v>5951</v>
      </c>
      <c r="AI473" s="1">
        <v>22200</v>
      </c>
      <c r="AJ473" s="36">
        <v>5950</v>
      </c>
      <c r="AK473">
        <v>800</v>
      </c>
      <c r="AL473" s="2">
        <v>0.64583333333333337</v>
      </c>
      <c r="AM473" s="3">
        <v>46155</v>
      </c>
      <c r="AN473" t="s">
        <v>298</v>
      </c>
      <c r="AO473" t="s">
        <v>434</v>
      </c>
      <c r="AQ473" t="str">
        <f t="shared" si="7"/>
        <v/>
      </c>
    </row>
    <row r="474" spans="1:43">
      <c r="A474" s="8">
        <v>46175</v>
      </c>
      <c r="B474">
        <v>3924.24</v>
      </c>
      <c r="C474">
        <v>-0.42</v>
      </c>
      <c r="D474">
        <v>66630</v>
      </c>
      <c r="E474">
        <v>-0.67</v>
      </c>
      <c r="F474" s="69">
        <v>8331</v>
      </c>
      <c r="G474" t="s">
        <v>96</v>
      </c>
      <c r="H474">
        <v>0</v>
      </c>
      <c r="I474" t="s">
        <v>288</v>
      </c>
      <c r="J474" t="s">
        <v>289</v>
      </c>
      <c r="K474" t="s">
        <v>295</v>
      </c>
      <c r="L474" s="36">
        <v>2280.5</v>
      </c>
      <c r="M474">
        <v>-0.5</v>
      </c>
      <c r="N474" s="66">
        <v>-2.0000000000000001E-4</v>
      </c>
      <c r="O474" s="36">
        <v>2281</v>
      </c>
      <c r="P474" s="66">
        <v>-2.0000000000000001E-4</v>
      </c>
      <c r="Q474" s="36">
        <v>2250</v>
      </c>
      <c r="R474" s="36">
        <v>2288.5</v>
      </c>
      <c r="S474" s="36">
        <v>2194.5</v>
      </c>
      <c r="T474" s="66">
        <v>1.35E-2</v>
      </c>
      <c r="U474" s="66">
        <v>1.5100000000000001E-2</v>
      </c>
      <c r="V474" s="66">
        <v>-3.3999999999999998E-3</v>
      </c>
      <c r="W474" s="66">
        <v>3.9100000000000003E-2</v>
      </c>
      <c r="X474" s="1">
        <v>2723200</v>
      </c>
      <c r="Y474" s="1">
        <v>6161208</v>
      </c>
      <c r="Z474" s="1">
        <v>1768575</v>
      </c>
      <c r="AA474" t="s">
        <v>468</v>
      </c>
      <c r="AB474" t="s">
        <v>469</v>
      </c>
      <c r="AC474">
        <v>14.8</v>
      </c>
      <c r="AD474">
        <v>1.26</v>
      </c>
      <c r="AE474">
        <v>2.81</v>
      </c>
      <c r="AF474" t="s">
        <v>230</v>
      </c>
      <c r="AG474" s="1">
        <v>48700</v>
      </c>
      <c r="AH474" s="36">
        <v>2281</v>
      </c>
      <c r="AI474">
        <v>600</v>
      </c>
      <c r="AJ474" s="36">
        <v>2279.5</v>
      </c>
      <c r="AK474" s="1">
        <v>7000</v>
      </c>
      <c r="AL474" s="2">
        <v>0.64583333333333337</v>
      </c>
      <c r="AM474" s="3">
        <v>46157</v>
      </c>
      <c r="AN474" t="s">
        <v>298</v>
      </c>
      <c r="AO474" t="s">
        <v>434</v>
      </c>
      <c r="AQ474" t="str">
        <f t="shared" si="7"/>
        <v/>
      </c>
    </row>
    <row r="475" spans="1:43">
      <c r="A475" s="8">
        <v>46175</v>
      </c>
      <c r="B475">
        <v>3924.24</v>
      </c>
      <c r="C475">
        <v>-0.42</v>
      </c>
      <c r="D475">
        <v>66630</v>
      </c>
      <c r="E475">
        <v>-0.67</v>
      </c>
      <c r="F475" s="69">
        <v>8424</v>
      </c>
      <c r="G475" t="s">
        <v>97</v>
      </c>
      <c r="H475">
        <v>0</v>
      </c>
      <c r="I475" t="s">
        <v>288</v>
      </c>
      <c r="J475" t="s">
        <v>289</v>
      </c>
      <c r="K475" t="s">
        <v>290</v>
      </c>
      <c r="L475" s="36">
        <v>4081</v>
      </c>
      <c r="M475">
        <v>-13</v>
      </c>
      <c r="N475" s="66">
        <v>-3.2000000000000002E-3</v>
      </c>
      <c r="O475" s="36">
        <v>4094</v>
      </c>
      <c r="P475" s="66">
        <v>-3.0999999999999999E-3</v>
      </c>
      <c r="Q475" s="36">
        <v>4075</v>
      </c>
      <c r="R475" s="36">
        <v>4081</v>
      </c>
      <c r="S475" s="36">
        <v>4016</v>
      </c>
      <c r="T475" s="66">
        <v>1.4E-3</v>
      </c>
      <c r="U475" s="66">
        <v>2.8999999999999998E-3</v>
      </c>
      <c r="V475" s="66">
        <v>0</v>
      </c>
      <c r="W475" s="66">
        <v>1.61E-2</v>
      </c>
      <c r="X475" s="1">
        <v>143800</v>
      </c>
      <c r="Y475" s="1">
        <v>584878</v>
      </c>
      <c r="Z475" s="1">
        <v>370813</v>
      </c>
      <c r="AA475" t="s">
        <v>470</v>
      </c>
      <c r="AB475" t="s">
        <v>565</v>
      </c>
      <c r="AC475">
        <v>7.66</v>
      </c>
      <c r="AD475">
        <v>0.73</v>
      </c>
      <c r="AE475">
        <v>4.21</v>
      </c>
      <c r="AF475" t="s">
        <v>230</v>
      </c>
      <c r="AG475" s="1">
        <v>29300</v>
      </c>
      <c r="AH475" s="36">
        <v>4083</v>
      </c>
      <c r="AI475">
        <v>100</v>
      </c>
      <c r="AJ475" s="36">
        <v>4062</v>
      </c>
      <c r="AK475">
        <v>200</v>
      </c>
      <c r="AL475" s="2">
        <v>0.64583333333333337</v>
      </c>
      <c r="AM475" s="3">
        <v>46154</v>
      </c>
      <c r="AN475" t="s">
        <v>298</v>
      </c>
      <c r="AO475" t="s">
        <v>472</v>
      </c>
      <c r="AQ475" t="str">
        <f t="shared" si="7"/>
        <v/>
      </c>
    </row>
    <row r="476" spans="1:43">
      <c r="A476" s="8">
        <v>46175</v>
      </c>
      <c r="B476">
        <v>3924.24</v>
      </c>
      <c r="C476">
        <v>-0.42</v>
      </c>
      <c r="D476">
        <v>66630</v>
      </c>
      <c r="E476">
        <v>-0.67</v>
      </c>
      <c r="F476" s="69">
        <v>8425</v>
      </c>
      <c r="G476" t="s">
        <v>98</v>
      </c>
      <c r="H476">
        <v>0</v>
      </c>
      <c r="I476" t="s">
        <v>288</v>
      </c>
      <c r="J476" t="s">
        <v>289</v>
      </c>
      <c r="K476" t="s">
        <v>295</v>
      </c>
      <c r="L476" s="36">
        <v>1244</v>
      </c>
      <c r="M476">
        <v>-6</v>
      </c>
      <c r="N476" s="66">
        <v>-4.7999999999999996E-3</v>
      </c>
      <c r="O476" s="36">
        <v>1250</v>
      </c>
      <c r="P476" s="66">
        <v>-4.7999999999999996E-3</v>
      </c>
      <c r="Q476" s="36">
        <v>1243</v>
      </c>
      <c r="R476" s="36">
        <v>1254</v>
      </c>
      <c r="S476" s="36">
        <v>1227</v>
      </c>
      <c r="T476" s="66">
        <v>8.0000000000000004E-4</v>
      </c>
      <c r="U476" s="66">
        <v>-3.2000000000000002E-3</v>
      </c>
      <c r="V476" s="66">
        <v>-7.9000000000000008E-3</v>
      </c>
      <c r="W476" s="66">
        <v>1.38E-2</v>
      </c>
      <c r="X476" s="1">
        <v>478200</v>
      </c>
      <c r="Y476" s="1">
        <v>594781</v>
      </c>
      <c r="Z476" s="1">
        <v>351636</v>
      </c>
      <c r="AA476" t="s">
        <v>473</v>
      </c>
      <c r="AB476" t="s">
        <v>566</v>
      </c>
      <c r="AC476">
        <v>7.46</v>
      </c>
      <c r="AD476">
        <v>0.81</v>
      </c>
      <c r="AE476">
        <v>4.18</v>
      </c>
      <c r="AF476" t="s">
        <v>230</v>
      </c>
      <c r="AG476" s="1">
        <v>178300</v>
      </c>
      <c r="AH476" s="36">
        <v>1247</v>
      </c>
      <c r="AI476" s="1">
        <v>1400</v>
      </c>
      <c r="AJ476" s="36">
        <v>1244</v>
      </c>
      <c r="AK476">
        <v>200</v>
      </c>
      <c r="AL476" s="2">
        <v>0.64583333333333337</v>
      </c>
      <c r="AM476" s="3">
        <v>46156</v>
      </c>
      <c r="AN476" t="s">
        <v>298</v>
      </c>
      <c r="AO476" t="s">
        <v>472</v>
      </c>
      <c r="AQ476" t="str">
        <f t="shared" si="7"/>
        <v/>
      </c>
    </row>
    <row r="477" spans="1:43">
      <c r="A477" s="8">
        <v>46175</v>
      </c>
      <c r="B477">
        <v>3924.24</v>
      </c>
      <c r="C477">
        <v>-0.42</v>
      </c>
      <c r="D477">
        <v>66630</v>
      </c>
      <c r="E477">
        <v>-0.67</v>
      </c>
      <c r="F477" s="69">
        <v>8591</v>
      </c>
      <c r="G477" t="s">
        <v>99</v>
      </c>
      <c r="H477">
        <v>0</v>
      </c>
      <c r="I477" t="s">
        <v>288</v>
      </c>
      <c r="J477" t="s">
        <v>289</v>
      </c>
      <c r="K477" t="s">
        <v>290</v>
      </c>
      <c r="L477" s="36">
        <v>6220</v>
      </c>
      <c r="M477">
        <v>15</v>
      </c>
      <c r="N477" s="66">
        <v>2.3999999999999998E-3</v>
      </c>
      <c r="O477" s="36">
        <v>6205</v>
      </c>
      <c r="P477" s="66">
        <v>2.3999999999999998E-3</v>
      </c>
      <c r="Q477" s="36">
        <v>6110</v>
      </c>
      <c r="R477" s="36">
        <v>6220</v>
      </c>
      <c r="S477" s="36">
        <v>6047</v>
      </c>
      <c r="T477" s="66">
        <v>1.7999999999999999E-2</v>
      </c>
      <c r="U477" s="66">
        <v>1.1299999999999999E-2</v>
      </c>
      <c r="V477" s="66">
        <v>0</v>
      </c>
      <c r="W477" s="66">
        <v>2.86E-2</v>
      </c>
      <c r="X477" s="1">
        <v>3439000</v>
      </c>
      <c r="Y477" s="1">
        <v>21209109</v>
      </c>
      <c r="Z477" s="1">
        <v>6991943</v>
      </c>
      <c r="AA477" t="s">
        <v>475</v>
      </c>
      <c r="AB477" t="s">
        <v>476</v>
      </c>
      <c r="AC477">
        <v>12.92</v>
      </c>
      <c r="AD477">
        <v>1.52</v>
      </c>
      <c r="AE477">
        <v>3.01</v>
      </c>
      <c r="AF477" t="s">
        <v>230</v>
      </c>
      <c r="AG477" s="1">
        <v>244900</v>
      </c>
      <c r="AH477" s="36">
        <v>6221</v>
      </c>
      <c r="AI477">
        <v>100</v>
      </c>
      <c r="AJ477" s="36">
        <v>6214</v>
      </c>
      <c r="AK477">
        <v>100</v>
      </c>
      <c r="AL477" s="2">
        <v>0.64583333333333337</v>
      </c>
      <c r="AM477" s="3">
        <v>46153</v>
      </c>
      <c r="AN477" t="s">
        <v>298</v>
      </c>
      <c r="AO477" t="s">
        <v>472</v>
      </c>
      <c r="AQ477" t="str">
        <f t="shared" si="7"/>
        <v/>
      </c>
    </row>
    <row r="478" spans="1:43">
      <c r="A478" s="8">
        <v>46175</v>
      </c>
      <c r="B478">
        <v>3924.24</v>
      </c>
      <c r="C478">
        <v>-0.42</v>
      </c>
      <c r="D478">
        <v>66630</v>
      </c>
      <c r="E478">
        <v>-0.67</v>
      </c>
      <c r="F478" s="69">
        <v>8593</v>
      </c>
      <c r="G478" t="s">
        <v>100</v>
      </c>
      <c r="H478">
        <v>0</v>
      </c>
      <c r="I478" t="s">
        <v>288</v>
      </c>
      <c r="J478" t="s">
        <v>289</v>
      </c>
      <c r="K478" t="s">
        <v>295</v>
      </c>
      <c r="L478" s="36">
        <v>1265</v>
      </c>
      <c r="M478">
        <v>-5</v>
      </c>
      <c r="N478" s="66">
        <v>-3.8999999999999998E-3</v>
      </c>
      <c r="O478" s="36">
        <v>1270</v>
      </c>
      <c r="P478" s="66">
        <v>-3.8999999999999998E-3</v>
      </c>
      <c r="Q478" s="36">
        <v>1250.5</v>
      </c>
      <c r="R478" s="36">
        <v>1270</v>
      </c>
      <c r="S478" s="36">
        <v>1239.5</v>
      </c>
      <c r="T478" s="66">
        <v>1.15E-2</v>
      </c>
      <c r="U478" s="66">
        <v>6.9999999999999999E-4</v>
      </c>
      <c r="V478" s="66">
        <v>-3.8999999999999998E-3</v>
      </c>
      <c r="W478" s="66">
        <v>2.0500000000000001E-2</v>
      </c>
      <c r="X478" s="1">
        <v>7450800</v>
      </c>
      <c r="Y478" s="1">
        <v>9368687</v>
      </c>
      <c r="Z478" s="1">
        <v>1855643</v>
      </c>
      <c r="AA478" t="s">
        <v>477</v>
      </c>
      <c r="AB478" t="s">
        <v>567</v>
      </c>
      <c r="AC478">
        <v>11.35</v>
      </c>
      <c r="AD478">
        <v>0.91</v>
      </c>
      <c r="AE478">
        <v>4.03</v>
      </c>
      <c r="AF478" t="s">
        <v>230</v>
      </c>
      <c r="AG478" s="1">
        <v>945200</v>
      </c>
      <c r="AH478" s="36">
        <v>1266</v>
      </c>
      <c r="AI478" s="1">
        <v>1500</v>
      </c>
      <c r="AJ478" s="36">
        <v>1264.5</v>
      </c>
      <c r="AK478">
        <v>100</v>
      </c>
      <c r="AL478" s="2">
        <v>0.64583333333333337</v>
      </c>
      <c r="AM478" s="3">
        <v>46157</v>
      </c>
      <c r="AN478" t="s">
        <v>298</v>
      </c>
      <c r="AO478" t="s">
        <v>472</v>
      </c>
      <c r="AQ478" t="str">
        <f t="shared" si="7"/>
        <v/>
      </c>
    </row>
    <row r="479" spans="1:43">
      <c r="A479" s="8">
        <v>46175</v>
      </c>
      <c r="B479">
        <v>3924.24</v>
      </c>
      <c r="C479">
        <v>-0.42</v>
      </c>
      <c r="D479">
        <v>66630</v>
      </c>
      <c r="E479">
        <v>-0.67</v>
      </c>
      <c r="F479" s="69">
        <v>8604</v>
      </c>
      <c r="G479" t="s">
        <v>101</v>
      </c>
      <c r="H479">
        <v>0</v>
      </c>
      <c r="I479" t="s">
        <v>288</v>
      </c>
      <c r="J479" t="s">
        <v>289</v>
      </c>
      <c r="K479" t="s">
        <v>290</v>
      </c>
      <c r="L479" s="36">
        <v>1324</v>
      </c>
      <c r="M479">
        <v>25.5</v>
      </c>
      <c r="N479" s="66">
        <v>1.9599999999999999E-2</v>
      </c>
      <c r="O479" s="36">
        <v>1298.5</v>
      </c>
      <c r="P479" s="66">
        <v>1.9599999999999999E-2</v>
      </c>
      <c r="Q479" s="36">
        <v>1296.5</v>
      </c>
      <c r="R479" s="36">
        <v>1324</v>
      </c>
      <c r="S479" s="36">
        <v>1285</v>
      </c>
      <c r="T479" s="66">
        <v>2.12E-2</v>
      </c>
      <c r="U479" s="66">
        <v>1.4500000000000001E-2</v>
      </c>
      <c r="V479" s="66">
        <v>0</v>
      </c>
      <c r="W479" s="66">
        <v>3.0300000000000001E-2</v>
      </c>
      <c r="X479" s="1">
        <v>11946000</v>
      </c>
      <c r="Y479" s="1">
        <v>15644488</v>
      </c>
      <c r="Z479" s="1">
        <v>4089256</v>
      </c>
      <c r="AA479" t="s">
        <v>479</v>
      </c>
      <c r="AB479" t="s">
        <v>480</v>
      </c>
      <c r="AC479">
        <v>10.66</v>
      </c>
      <c r="AD479">
        <v>1.03</v>
      </c>
      <c r="AE479">
        <v>3.85</v>
      </c>
      <c r="AF479" t="s">
        <v>230</v>
      </c>
      <c r="AG479" s="1">
        <v>695300</v>
      </c>
      <c r="AH479" s="36">
        <v>1324</v>
      </c>
      <c r="AI479" s="1">
        <v>12100</v>
      </c>
      <c r="AJ479" s="36">
        <v>1323.5</v>
      </c>
      <c r="AK479" s="1">
        <v>1500</v>
      </c>
      <c r="AL479" s="2">
        <v>0.64583333333333337</v>
      </c>
      <c r="AN479" t="s">
        <v>298</v>
      </c>
      <c r="AO479" t="s">
        <v>481</v>
      </c>
      <c r="AQ479" t="str">
        <f t="shared" si="7"/>
        <v/>
      </c>
    </row>
    <row r="480" spans="1:43">
      <c r="A480" s="8">
        <v>46175</v>
      </c>
      <c r="B480">
        <v>3924.24</v>
      </c>
      <c r="C480">
        <v>-0.42</v>
      </c>
      <c r="D480">
        <v>66630</v>
      </c>
      <c r="E480">
        <v>-0.67</v>
      </c>
      <c r="F480" s="69">
        <v>8697</v>
      </c>
      <c r="G480" t="s">
        <v>102</v>
      </c>
      <c r="H480">
        <v>0</v>
      </c>
      <c r="I480" t="s">
        <v>288</v>
      </c>
      <c r="J480" t="s">
        <v>289</v>
      </c>
      <c r="K480" t="s">
        <v>290</v>
      </c>
      <c r="L480" s="36">
        <v>1953</v>
      </c>
      <c r="M480">
        <v>-55.5</v>
      </c>
      <c r="N480" s="66">
        <v>-2.76E-2</v>
      </c>
      <c r="O480" s="36">
        <v>2008.5</v>
      </c>
      <c r="P480" s="66">
        <v>-2.76E-2</v>
      </c>
      <c r="Q480" s="36">
        <v>1996</v>
      </c>
      <c r="R480" s="36">
        <v>2000</v>
      </c>
      <c r="S480" s="36">
        <v>1907</v>
      </c>
      <c r="T480" s="66">
        <v>-2.1499999999999998E-2</v>
      </c>
      <c r="U480" s="66">
        <v>1.9300000000000001E-2</v>
      </c>
      <c r="V480" s="66">
        <v>-2.35E-2</v>
      </c>
      <c r="W480" s="66">
        <v>2.41E-2</v>
      </c>
      <c r="X480" s="1">
        <v>4871500</v>
      </c>
      <c r="Y480" s="1">
        <v>9481246</v>
      </c>
      <c r="Z480" s="1">
        <v>2015076</v>
      </c>
      <c r="AA480" t="s">
        <v>482</v>
      </c>
      <c r="AB480" t="s">
        <v>483</v>
      </c>
      <c r="AC480">
        <v>25.9</v>
      </c>
      <c r="AD480">
        <v>5.81</v>
      </c>
      <c r="AE480">
        <v>3.12</v>
      </c>
      <c r="AF480" t="s">
        <v>230</v>
      </c>
      <c r="AG480" s="1">
        <v>92600</v>
      </c>
      <c r="AH480" s="36">
        <v>1953.5</v>
      </c>
      <c r="AI480" s="1">
        <v>1900</v>
      </c>
      <c r="AJ480" s="36">
        <v>1952</v>
      </c>
      <c r="AK480" s="1">
        <v>1500</v>
      </c>
      <c r="AL480" s="2">
        <v>0.64583333333333337</v>
      </c>
      <c r="AN480" t="s">
        <v>298</v>
      </c>
      <c r="AO480" t="s">
        <v>472</v>
      </c>
      <c r="AQ480" t="str">
        <f t="shared" si="7"/>
        <v/>
      </c>
    </row>
    <row r="481" spans="1:43">
      <c r="A481" s="8">
        <v>46175</v>
      </c>
      <c r="B481">
        <v>3924.24</v>
      </c>
      <c r="C481">
        <v>-0.42</v>
      </c>
      <c r="D481">
        <v>66630</v>
      </c>
      <c r="E481">
        <v>-0.67</v>
      </c>
      <c r="F481" s="69">
        <v>8830</v>
      </c>
      <c r="G481" t="s">
        <v>103</v>
      </c>
      <c r="H481">
        <v>0</v>
      </c>
      <c r="I481" t="s">
        <v>288</v>
      </c>
      <c r="J481" t="s">
        <v>289</v>
      </c>
      <c r="K481" t="s">
        <v>290</v>
      </c>
      <c r="L481" s="36">
        <v>3677</v>
      </c>
      <c r="M481">
        <v>76</v>
      </c>
      <c r="N481" s="66">
        <v>2.1100000000000001E-2</v>
      </c>
      <c r="O481" s="36">
        <v>3601</v>
      </c>
      <c r="P481" s="66">
        <v>2.1100000000000001E-2</v>
      </c>
      <c r="Q481" s="36">
        <v>3555</v>
      </c>
      <c r="R481" s="36">
        <v>3681</v>
      </c>
      <c r="S481" s="36">
        <v>3495</v>
      </c>
      <c r="T481" s="66">
        <v>3.4299999999999997E-2</v>
      </c>
      <c r="U481" s="66">
        <v>2.6800000000000001E-2</v>
      </c>
      <c r="V481" s="66">
        <v>-1E-3</v>
      </c>
      <c r="W481" s="66">
        <v>5.1999999999999998E-2</v>
      </c>
      <c r="X481" s="1">
        <v>4450700</v>
      </c>
      <c r="Y481" s="1">
        <v>16068237</v>
      </c>
      <c r="Z481" s="1">
        <v>3441672</v>
      </c>
      <c r="AA481" t="s">
        <v>484</v>
      </c>
      <c r="AB481" t="s">
        <v>568</v>
      </c>
      <c r="AC481">
        <v>15.23</v>
      </c>
      <c r="AD481">
        <v>1.37</v>
      </c>
      <c r="AE481">
        <v>1.41</v>
      </c>
      <c r="AF481" t="s">
        <v>230</v>
      </c>
      <c r="AG481" s="1">
        <v>60300</v>
      </c>
      <c r="AH481" s="36">
        <v>3677</v>
      </c>
      <c r="AI481" s="1">
        <v>3700</v>
      </c>
      <c r="AJ481" s="36">
        <v>3676</v>
      </c>
      <c r="AK481">
        <v>600</v>
      </c>
      <c r="AL481" s="2">
        <v>0.64583333333333337</v>
      </c>
      <c r="AM481" s="3">
        <v>46155</v>
      </c>
      <c r="AN481" t="s">
        <v>298</v>
      </c>
      <c r="AO481" t="s">
        <v>332</v>
      </c>
      <c r="AQ481" t="str">
        <f t="shared" si="7"/>
        <v/>
      </c>
    </row>
    <row r="482" spans="1:43">
      <c r="A482" s="8">
        <v>46175</v>
      </c>
      <c r="B482">
        <v>3924.24</v>
      </c>
      <c r="C482">
        <v>-0.42</v>
      </c>
      <c r="D482">
        <v>66630</v>
      </c>
      <c r="E482">
        <v>-0.67</v>
      </c>
      <c r="F482" s="69">
        <v>9020</v>
      </c>
      <c r="G482" t="s">
        <v>104</v>
      </c>
      <c r="H482">
        <v>0</v>
      </c>
      <c r="I482" t="s">
        <v>288</v>
      </c>
      <c r="J482" t="s">
        <v>289</v>
      </c>
      <c r="K482" t="s">
        <v>290</v>
      </c>
      <c r="L482" s="36">
        <v>3345</v>
      </c>
      <c r="M482">
        <v>-9</v>
      </c>
      <c r="N482" s="66">
        <v>-2.7000000000000001E-3</v>
      </c>
      <c r="O482" s="36">
        <v>3354</v>
      </c>
      <c r="P482" s="66">
        <v>-2.5999999999999999E-3</v>
      </c>
      <c r="Q482" s="36">
        <v>3335</v>
      </c>
      <c r="R482" s="36">
        <v>3365</v>
      </c>
      <c r="S482" s="36">
        <v>3292</v>
      </c>
      <c r="T482" s="66">
        <v>2.8999999999999998E-3</v>
      </c>
      <c r="U482" s="66">
        <v>-1.4E-3</v>
      </c>
      <c r="V482" s="66">
        <v>-5.8999999999999999E-3</v>
      </c>
      <c r="W482" s="66">
        <v>1.6E-2</v>
      </c>
      <c r="X482" s="1">
        <v>2977100</v>
      </c>
      <c r="Y482" s="1">
        <v>9940786</v>
      </c>
      <c r="Z482" s="1">
        <v>3794608</v>
      </c>
      <c r="AA482" t="s">
        <v>486</v>
      </c>
      <c r="AB482" t="s">
        <v>487</v>
      </c>
      <c r="AC482">
        <v>14.81</v>
      </c>
      <c r="AD482">
        <v>1.23</v>
      </c>
      <c r="AE482">
        <v>2.5099999999999998</v>
      </c>
      <c r="AF482" t="s">
        <v>230</v>
      </c>
      <c r="AG482" s="1">
        <v>83200</v>
      </c>
      <c r="AH482" s="36">
        <v>3346</v>
      </c>
      <c r="AI482" s="1">
        <v>1500</v>
      </c>
      <c r="AJ482" s="36">
        <v>3344</v>
      </c>
      <c r="AK482">
        <v>700</v>
      </c>
      <c r="AL482" s="2">
        <v>0.64583333333333337</v>
      </c>
      <c r="AN482" t="s">
        <v>298</v>
      </c>
      <c r="AO482" t="s">
        <v>488</v>
      </c>
      <c r="AQ482" t="str">
        <f t="shared" si="7"/>
        <v/>
      </c>
    </row>
    <row r="483" spans="1:43">
      <c r="A483" s="8">
        <v>46175</v>
      </c>
      <c r="B483">
        <v>3924.24</v>
      </c>
      <c r="C483">
        <v>-0.42</v>
      </c>
      <c r="D483">
        <v>66630</v>
      </c>
      <c r="E483">
        <v>-0.67</v>
      </c>
      <c r="F483" s="69">
        <v>9024</v>
      </c>
      <c r="G483" t="s">
        <v>105</v>
      </c>
      <c r="H483">
        <v>0</v>
      </c>
      <c r="I483" t="s">
        <v>288</v>
      </c>
      <c r="J483" t="s">
        <v>289</v>
      </c>
      <c r="K483" t="s">
        <v>295</v>
      </c>
      <c r="L483" s="36">
        <v>2798</v>
      </c>
      <c r="M483">
        <v>11.5</v>
      </c>
      <c r="N483" s="66">
        <v>4.1000000000000003E-3</v>
      </c>
      <c r="O483" s="36">
        <v>2786.5</v>
      </c>
      <c r="P483" s="66">
        <v>4.1000000000000003E-3</v>
      </c>
      <c r="Q483" s="36">
        <v>2803</v>
      </c>
      <c r="R483" s="36">
        <v>2852</v>
      </c>
      <c r="S483" s="36">
        <v>2766</v>
      </c>
      <c r="T483" s="66">
        <v>-1.6999999999999999E-3</v>
      </c>
      <c r="U483" s="66">
        <v>-8.8000000000000005E-3</v>
      </c>
      <c r="V483" s="66">
        <v>-1.89E-2</v>
      </c>
      <c r="W483" s="66">
        <v>1.15E-2</v>
      </c>
      <c r="X483" s="1">
        <v>2540900</v>
      </c>
      <c r="Y483" s="1">
        <v>7141064</v>
      </c>
      <c r="Z483" s="1">
        <v>855559</v>
      </c>
      <c r="AA483" t="s">
        <v>489</v>
      </c>
      <c r="AB483" t="s">
        <v>569</v>
      </c>
      <c r="AC483">
        <v>26.34</v>
      </c>
      <c r="AD483">
        <v>1.25</v>
      </c>
      <c r="AE483">
        <v>1.5</v>
      </c>
      <c r="AF483" t="s">
        <v>230</v>
      </c>
      <c r="AG483" s="1">
        <v>89700</v>
      </c>
      <c r="AH483" s="36">
        <v>2826.5</v>
      </c>
      <c r="AI483">
        <v>100</v>
      </c>
      <c r="AJ483" s="36">
        <v>2797</v>
      </c>
      <c r="AK483">
        <v>100</v>
      </c>
      <c r="AL483" s="2">
        <v>0.64583333333333337</v>
      </c>
      <c r="AM483" s="3">
        <v>46156</v>
      </c>
      <c r="AN483" t="s">
        <v>298</v>
      </c>
      <c r="AO483" t="s">
        <v>488</v>
      </c>
      <c r="AQ483" t="str">
        <f t="shared" si="7"/>
        <v/>
      </c>
    </row>
    <row r="484" spans="1:43">
      <c r="A484" s="8">
        <v>46175</v>
      </c>
      <c r="B484">
        <v>3924.24</v>
      </c>
      <c r="C484">
        <v>-0.42</v>
      </c>
      <c r="D484">
        <v>66630</v>
      </c>
      <c r="E484">
        <v>-0.67</v>
      </c>
      <c r="F484" s="69">
        <v>9069</v>
      </c>
      <c r="G484" t="s">
        <v>106</v>
      </c>
      <c r="H484">
        <v>0</v>
      </c>
      <c r="I484" t="s">
        <v>288</v>
      </c>
      <c r="J484" t="s">
        <v>289</v>
      </c>
      <c r="K484" t="s">
        <v>295</v>
      </c>
      <c r="L484" s="36">
        <v>1893.5</v>
      </c>
      <c r="M484">
        <v>1.5</v>
      </c>
      <c r="N484" s="66">
        <v>8.0000000000000004E-4</v>
      </c>
      <c r="O484" s="36">
        <v>1892</v>
      </c>
      <c r="P484" s="66">
        <v>6.9999999999999999E-4</v>
      </c>
      <c r="Q484" s="36">
        <v>1873</v>
      </c>
      <c r="R484" s="36">
        <v>1902.5</v>
      </c>
      <c r="S484" s="36">
        <v>1860</v>
      </c>
      <c r="T484" s="66">
        <v>1.09E-2</v>
      </c>
      <c r="U484" s="66">
        <v>-6.9999999999999999E-4</v>
      </c>
      <c r="V484" s="66">
        <v>-4.7000000000000002E-3</v>
      </c>
      <c r="W484" s="66">
        <v>1.7999999999999999E-2</v>
      </c>
      <c r="X484" s="1">
        <v>378500</v>
      </c>
      <c r="Y484" s="1">
        <v>715428</v>
      </c>
      <c r="Z484" s="1">
        <v>332673</v>
      </c>
      <c r="AA484" t="s">
        <v>491</v>
      </c>
      <c r="AB484" t="s">
        <v>492</v>
      </c>
      <c r="AC484">
        <v>13.54</v>
      </c>
      <c r="AD484">
        <v>1.39</v>
      </c>
      <c r="AE484">
        <v>2.96</v>
      </c>
      <c r="AF484" t="s">
        <v>230</v>
      </c>
      <c r="AG484" s="1">
        <v>28500</v>
      </c>
      <c r="AH484" s="36">
        <v>1905</v>
      </c>
      <c r="AI484">
        <v>500</v>
      </c>
      <c r="AJ484" s="36">
        <v>1888</v>
      </c>
      <c r="AK484" s="1">
        <v>2700</v>
      </c>
      <c r="AL484" s="2">
        <v>0.64583333333333337</v>
      </c>
      <c r="AM484" s="3">
        <v>46155</v>
      </c>
      <c r="AN484" t="s">
        <v>298</v>
      </c>
      <c r="AO484" t="s">
        <v>488</v>
      </c>
      <c r="AQ484" t="str">
        <f t="shared" si="7"/>
        <v/>
      </c>
    </row>
    <row r="485" spans="1:43">
      <c r="A485" s="8">
        <v>46175</v>
      </c>
      <c r="B485">
        <v>3924.24</v>
      </c>
      <c r="C485">
        <v>-0.42</v>
      </c>
      <c r="D485">
        <v>66630</v>
      </c>
      <c r="E485">
        <v>-0.67</v>
      </c>
      <c r="F485" s="69">
        <v>9227</v>
      </c>
      <c r="G485" t="s">
        <v>107</v>
      </c>
      <c r="H485">
        <v>0</v>
      </c>
      <c r="I485" t="s">
        <v>347</v>
      </c>
      <c r="J485" t="s">
        <v>289</v>
      </c>
      <c r="K485" t="s">
        <v>295</v>
      </c>
      <c r="L485">
        <v>912</v>
      </c>
      <c r="M485">
        <v>-84</v>
      </c>
      <c r="N485" s="66">
        <v>-8.43E-2</v>
      </c>
      <c r="O485">
        <v>996</v>
      </c>
      <c r="P485" s="66">
        <v>-8.43E-2</v>
      </c>
      <c r="Q485">
        <v>939</v>
      </c>
      <c r="R485">
        <v>960</v>
      </c>
      <c r="S485">
        <v>890</v>
      </c>
      <c r="T485" s="66">
        <v>-2.87E-2</v>
      </c>
      <c r="U485" s="66">
        <v>1.67E-2</v>
      </c>
      <c r="V485" s="66">
        <v>-0.05</v>
      </c>
      <c r="W485" s="66">
        <v>2.47E-2</v>
      </c>
      <c r="X485" s="1">
        <v>635100</v>
      </c>
      <c r="Y485" s="1">
        <v>582871</v>
      </c>
      <c r="Z485" s="1">
        <v>14504</v>
      </c>
      <c r="AA485" t="s">
        <v>493</v>
      </c>
      <c r="AB485" t="s">
        <v>494</v>
      </c>
      <c r="AC485">
        <v>0</v>
      </c>
      <c r="AD485">
        <v>30</v>
      </c>
      <c r="AE485">
        <v>0</v>
      </c>
      <c r="AF485">
        <v>3.1</v>
      </c>
      <c r="AG485" s="1">
        <v>7200</v>
      </c>
      <c r="AH485">
        <v>915</v>
      </c>
      <c r="AI485" s="1">
        <v>1300</v>
      </c>
      <c r="AJ485">
        <v>911</v>
      </c>
      <c r="AK485" s="1">
        <v>1000</v>
      </c>
      <c r="AL485" s="2">
        <v>0.64583333333333337</v>
      </c>
      <c r="AM485" s="3">
        <v>46154</v>
      </c>
      <c r="AN485" t="s">
        <v>350</v>
      </c>
      <c r="AO485" t="s">
        <v>313</v>
      </c>
      <c r="AQ485" t="str">
        <f t="shared" si="7"/>
        <v/>
      </c>
    </row>
    <row r="486" spans="1:43">
      <c r="A486" s="8">
        <v>46175</v>
      </c>
      <c r="B486">
        <v>3924.24</v>
      </c>
      <c r="C486">
        <v>-0.42</v>
      </c>
      <c r="D486">
        <v>66630</v>
      </c>
      <c r="E486">
        <v>-0.67</v>
      </c>
      <c r="F486" s="69">
        <v>9303</v>
      </c>
      <c r="G486" t="s">
        <v>108</v>
      </c>
      <c r="H486">
        <v>0</v>
      </c>
      <c r="I486" t="s">
        <v>288</v>
      </c>
      <c r="J486" t="s">
        <v>289</v>
      </c>
      <c r="K486" t="s">
        <v>290</v>
      </c>
      <c r="L486" s="36">
        <v>3835</v>
      </c>
      <c r="M486">
        <v>-85</v>
      </c>
      <c r="N486" s="66">
        <v>-2.1700000000000001E-2</v>
      </c>
      <c r="O486" s="36">
        <v>3920</v>
      </c>
      <c r="P486" s="66">
        <v>-2.1600000000000001E-2</v>
      </c>
      <c r="Q486" s="36">
        <v>3855</v>
      </c>
      <c r="R486" s="36">
        <v>3895</v>
      </c>
      <c r="S486" s="36">
        <v>3790</v>
      </c>
      <c r="T486" s="66">
        <v>-5.1000000000000004E-3</v>
      </c>
      <c r="U486" s="66">
        <v>-2.5999999999999999E-3</v>
      </c>
      <c r="V486" s="66">
        <v>-1.54E-2</v>
      </c>
      <c r="W486" s="66">
        <v>1.18E-2</v>
      </c>
      <c r="X486" s="1">
        <v>124900</v>
      </c>
      <c r="Y486" s="1">
        <v>479519</v>
      </c>
      <c r="Z486" s="1">
        <v>293815</v>
      </c>
      <c r="AA486" t="s">
        <v>495</v>
      </c>
      <c r="AB486" t="s">
        <v>496</v>
      </c>
      <c r="AC486">
        <v>16.989999999999998</v>
      </c>
      <c r="AD486">
        <v>0.93</v>
      </c>
      <c r="AE486">
        <v>2.69</v>
      </c>
      <c r="AF486" t="s">
        <v>230</v>
      </c>
      <c r="AG486" s="1">
        <v>29900</v>
      </c>
      <c r="AH486" s="36">
        <v>3850</v>
      </c>
      <c r="AI486" s="1">
        <v>1500</v>
      </c>
      <c r="AJ486" s="36">
        <v>3830</v>
      </c>
      <c r="AK486" s="1">
        <v>1000</v>
      </c>
      <c r="AL486" s="2">
        <v>0.64583333333333337</v>
      </c>
      <c r="AM486" s="3">
        <v>46154</v>
      </c>
      <c r="AN486" t="s">
        <v>298</v>
      </c>
      <c r="AO486" t="s">
        <v>497</v>
      </c>
      <c r="AQ486" t="str">
        <f t="shared" si="7"/>
        <v/>
      </c>
    </row>
    <row r="487" spans="1:43">
      <c r="A487" s="8">
        <v>46175</v>
      </c>
      <c r="B487">
        <v>3924.24</v>
      </c>
      <c r="C487">
        <v>-0.42</v>
      </c>
      <c r="D487">
        <v>66630</v>
      </c>
      <c r="E487">
        <v>-0.67</v>
      </c>
      <c r="F487" s="69">
        <v>9308</v>
      </c>
      <c r="G487" t="s">
        <v>109</v>
      </c>
      <c r="H487">
        <v>0</v>
      </c>
      <c r="I487" t="s">
        <v>314</v>
      </c>
      <c r="J487" t="s">
        <v>289</v>
      </c>
      <c r="K487" t="s">
        <v>295</v>
      </c>
      <c r="L487" s="36">
        <v>1561</v>
      </c>
      <c r="M487">
        <v>-50</v>
      </c>
      <c r="N487" s="66">
        <v>-3.1E-2</v>
      </c>
      <c r="O487" s="36">
        <v>1611</v>
      </c>
      <c r="P487" s="66">
        <v>-3.1E-2</v>
      </c>
      <c r="Q487" s="36">
        <v>1609</v>
      </c>
      <c r="R487" s="36">
        <v>1609</v>
      </c>
      <c r="S487" s="36">
        <v>1556</v>
      </c>
      <c r="T487" s="66">
        <v>-2.98E-2</v>
      </c>
      <c r="U487" s="66">
        <v>-6.8999999999999999E-3</v>
      </c>
      <c r="V487" s="66">
        <v>-2.98E-2</v>
      </c>
      <c r="W487" s="66">
        <v>3.2000000000000002E-3</v>
      </c>
      <c r="X487" s="1">
        <v>71500</v>
      </c>
      <c r="Y487" s="1">
        <v>112537</v>
      </c>
      <c r="Z487" s="1">
        <v>40699</v>
      </c>
      <c r="AA487" t="s">
        <v>498</v>
      </c>
      <c r="AB487" t="s">
        <v>499</v>
      </c>
      <c r="AC487">
        <v>13.49</v>
      </c>
      <c r="AD487">
        <v>1.05</v>
      </c>
      <c r="AE487">
        <v>2.2200000000000002</v>
      </c>
      <c r="AF487" t="s">
        <v>230</v>
      </c>
      <c r="AG487" s="1">
        <v>10900</v>
      </c>
      <c r="AH487" s="36">
        <v>1571</v>
      </c>
      <c r="AI487">
        <v>100</v>
      </c>
      <c r="AJ487" s="36">
        <v>1561</v>
      </c>
      <c r="AK487">
        <v>200</v>
      </c>
      <c r="AL487" s="2">
        <v>0.64583333333333337</v>
      </c>
      <c r="AM487" s="3">
        <v>46155</v>
      </c>
      <c r="AN487" t="s">
        <v>298</v>
      </c>
      <c r="AO487" t="s">
        <v>500</v>
      </c>
      <c r="AQ487" t="str">
        <f t="shared" si="7"/>
        <v/>
      </c>
    </row>
    <row r="488" spans="1:43">
      <c r="A488" s="8">
        <v>46175</v>
      </c>
      <c r="B488">
        <v>3924.24</v>
      </c>
      <c r="C488">
        <v>-0.42</v>
      </c>
      <c r="D488">
        <v>66630</v>
      </c>
      <c r="E488">
        <v>-0.67</v>
      </c>
      <c r="F488" s="69">
        <v>9348</v>
      </c>
      <c r="G488" t="s">
        <v>110</v>
      </c>
      <c r="H488">
        <v>0</v>
      </c>
      <c r="I488" t="s">
        <v>347</v>
      </c>
      <c r="J488" t="s">
        <v>323</v>
      </c>
      <c r="K488" t="s">
        <v>295</v>
      </c>
      <c r="L488">
        <v>583</v>
      </c>
      <c r="M488">
        <v>-5</v>
      </c>
      <c r="N488" s="66">
        <v>-8.5000000000000006E-3</v>
      </c>
      <c r="O488">
        <v>588</v>
      </c>
      <c r="P488" s="66">
        <v>-8.5000000000000006E-3</v>
      </c>
      <c r="Q488">
        <v>578</v>
      </c>
      <c r="R488">
        <v>589</v>
      </c>
      <c r="S488">
        <v>561</v>
      </c>
      <c r="T488" s="66">
        <v>8.6E-3</v>
      </c>
      <c r="U488" s="66">
        <v>1.5599999999999999E-2</v>
      </c>
      <c r="V488" s="66">
        <v>-1.01E-2</v>
      </c>
      <c r="W488" s="66">
        <v>3.9199999999999999E-2</v>
      </c>
      <c r="X488" s="1">
        <v>2047800</v>
      </c>
      <c r="Y488" s="1">
        <v>1175086</v>
      </c>
      <c r="Z488" s="1">
        <v>85255</v>
      </c>
      <c r="AA488" t="s">
        <v>552</v>
      </c>
      <c r="AB488" t="s">
        <v>502</v>
      </c>
      <c r="AC488">
        <v>0</v>
      </c>
      <c r="AD488">
        <v>5.65</v>
      </c>
      <c r="AE488">
        <v>0</v>
      </c>
      <c r="AF488">
        <v>2.2999999999999998</v>
      </c>
      <c r="AG488" s="1">
        <v>47500</v>
      </c>
      <c r="AH488">
        <v>585</v>
      </c>
      <c r="AI488">
        <v>200</v>
      </c>
      <c r="AJ488">
        <v>583</v>
      </c>
      <c r="AK488" s="1">
        <v>9400</v>
      </c>
      <c r="AL488" s="2">
        <v>0.64583333333333337</v>
      </c>
      <c r="AM488" s="3">
        <v>46157</v>
      </c>
      <c r="AN488" t="s">
        <v>298</v>
      </c>
      <c r="AO488" t="s">
        <v>313</v>
      </c>
      <c r="AQ488" t="str">
        <f t="shared" si="7"/>
        <v/>
      </c>
    </row>
    <row r="489" spans="1:43">
      <c r="A489" s="8">
        <v>46175</v>
      </c>
      <c r="B489">
        <v>3924.24</v>
      </c>
      <c r="C489">
        <v>-0.42</v>
      </c>
      <c r="D489">
        <v>66630</v>
      </c>
      <c r="E489">
        <v>-0.67</v>
      </c>
      <c r="F489" s="69">
        <v>9432</v>
      </c>
      <c r="G489" t="s">
        <v>111</v>
      </c>
      <c r="H489">
        <v>0</v>
      </c>
      <c r="I489" t="s">
        <v>288</v>
      </c>
      <c r="J489" t="s">
        <v>289</v>
      </c>
      <c r="K489" t="s">
        <v>295</v>
      </c>
      <c r="L489">
        <v>147.9</v>
      </c>
      <c r="M489">
        <v>-0.1</v>
      </c>
      <c r="N489" s="66">
        <v>-6.9999999999999999E-4</v>
      </c>
      <c r="O489">
        <v>148</v>
      </c>
      <c r="P489" s="66">
        <v>-5.9999999999999995E-4</v>
      </c>
      <c r="Q489">
        <v>148.1</v>
      </c>
      <c r="R489">
        <v>149</v>
      </c>
      <c r="S489">
        <v>146.30000000000001</v>
      </c>
      <c r="T489" s="66">
        <v>-1.2999999999999999E-3</v>
      </c>
      <c r="U489" s="66">
        <v>-3.3E-3</v>
      </c>
      <c r="V489" s="66">
        <v>-7.3000000000000001E-3</v>
      </c>
      <c r="W489" s="66">
        <v>1.09E-2</v>
      </c>
      <c r="X489" s="1">
        <v>246723400</v>
      </c>
      <c r="Y489" s="1">
        <v>36446266</v>
      </c>
      <c r="Z489" s="1">
        <v>13392391</v>
      </c>
      <c r="AA489" t="s">
        <v>503</v>
      </c>
      <c r="AB489" t="s">
        <v>570</v>
      </c>
      <c r="AC489">
        <v>12.32</v>
      </c>
      <c r="AD489">
        <v>1.23</v>
      </c>
      <c r="AE489">
        <v>3.65</v>
      </c>
      <c r="AF489" t="s">
        <v>230</v>
      </c>
      <c r="AG489" s="1">
        <v>2839800</v>
      </c>
      <c r="AH489">
        <v>148</v>
      </c>
      <c r="AI489" s="1">
        <v>149300</v>
      </c>
      <c r="AJ489">
        <v>147.80000000000001</v>
      </c>
      <c r="AK489" s="1">
        <v>657400</v>
      </c>
      <c r="AL489" s="2">
        <v>0.64583333333333337</v>
      </c>
      <c r="AM489" s="3">
        <v>46150</v>
      </c>
      <c r="AN489" t="s">
        <v>298</v>
      </c>
      <c r="AO489" t="s">
        <v>351</v>
      </c>
      <c r="AQ489" t="str">
        <f t="shared" si="7"/>
        <v/>
      </c>
    </row>
    <row r="490" spans="1:43">
      <c r="A490" s="8">
        <v>46175</v>
      </c>
      <c r="B490">
        <v>3924.24</v>
      </c>
      <c r="C490">
        <v>-0.42</v>
      </c>
      <c r="D490">
        <v>66630</v>
      </c>
      <c r="E490">
        <v>-0.67</v>
      </c>
      <c r="F490" s="69">
        <v>9449</v>
      </c>
      <c r="G490" t="s">
        <v>112</v>
      </c>
      <c r="H490">
        <v>0</v>
      </c>
      <c r="I490" t="s">
        <v>288</v>
      </c>
      <c r="J490" t="s">
        <v>289</v>
      </c>
      <c r="K490" t="s">
        <v>295</v>
      </c>
      <c r="L490" s="36">
        <v>3327</v>
      </c>
      <c r="M490">
        <v>-28</v>
      </c>
      <c r="N490" s="66">
        <v>-8.3000000000000001E-3</v>
      </c>
      <c r="O490" s="36">
        <v>3355</v>
      </c>
      <c r="P490" s="66">
        <v>-8.3000000000000001E-3</v>
      </c>
      <c r="Q490" s="36">
        <v>3358</v>
      </c>
      <c r="R490" s="36">
        <v>3370</v>
      </c>
      <c r="S490" s="36">
        <v>3304</v>
      </c>
      <c r="T490" s="66">
        <v>-9.1999999999999998E-3</v>
      </c>
      <c r="U490" s="66">
        <v>3.5999999999999999E-3</v>
      </c>
      <c r="V490" s="66">
        <v>-1.2699999999999999E-2</v>
      </c>
      <c r="W490" s="66">
        <v>6.8999999999999999E-3</v>
      </c>
      <c r="X490" s="1">
        <v>294600</v>
      </c>
      <c r="Y490" s="1">
        <v>981539</v>
      </c>
      <c r="Z490" s="1">
        <v>357150</v>
      </c>
      <c r="AA490" t="s">
        <v>505</v>
      </c>
      <c r="AB490" t="s">
        <v>506</v>
      </c>
      <c r="AC490">
        <v>14.3</v>
      </c>
      <c r="AD490">
        <v>2.99</v>
      </c>
      <c r="AE490">
        <v>2.34</v>
      </c>
      <c r="AF490" t="s">
        <v>230</v>
      </c>
      <c r="AG490">
        <v>200</v>
      </c>
      <c r="AH490" s="36">
        <v>3335</v>
      </c>
      <c r="AI490">
        <v>100</v>
      </c>
      <c r="AJ490" s="36">
        <v>3325</v>
      </c>
      <c r="AK490">
        <v>500</v>
      </c>
      <c r="AL490" s="2">
        <v>0.64583333333333337</v>
      </c>
      <c r="AM490" s="3">
        <v>46157</v>
      </c>
      <c r="AN490" t="s">
        <v>293</v>
      </c>
      <c r="AO490" t="s">
        <v>351</v>
      </c>
      <c r="AQ490" t="str">
        <f t="shared" si="7"/>
        <v/>
      </c>
    </row>
    <row r="491" spans="1:43">
      <c r="A491" s="8">
        <v>46175</v>
      </c>
      <c r="B491">
        <v>3924.24</v>
      </c>
      <c r="C491">
        <v>-0.42</v>
      </c>
      <c r="D491">
        <v>66630</v>
      </c>
      <c r="E491">
        <v>-0.67</v>
      </c>
      <c r="F491" s="69">
        <v>9501</v>
      </c>
      <c r="G491" t="s">
        <v>113</v>
      </c>
      <c r="H491">
        <v>0</v>
      </c>
      <c r="I491" t="s">
        <v>288</v>
      </c>
      <c r="J491" t="s">
        <v>289</v>
      </c>
      <c r="K491" t="s">
        <v>290</v>
      </c>
      <c r="L491">
        <v>560</v>
      </c>
      <c r="M491">
        <v>1.1000000000000001</v>
      </c>
      <c r="N491" s="66">
        <v>2E-3</v>
      </c>
      <c r="O491">
        <v>558.9</v>
      </c>
      <c r="P491" s="66">
        <v>1.9E-3</v>
      </c>
      <c r="Q491">
        <v>550.1</v>
      </c>
      <c r="R491">
        <v>565.70000000000005</v>
      </c>
      <c r="S491">
        <v>539.20000000000005</v>
      </c>
      <c r="T491" s="66">
        <v>1.7899999999999999E-2</v>
      </c>
      <c r="U491" s="66">
        <v>6.9999999999999999E-4</v>
      </c>
      <c r="V491" s="66">
        <v>-0.01</v>
      </c>
      <c r="W491" s="66">
        <v>3.85E-2</v>
      </c>
      <c r="X491" s="1">
        <v>42210000</v>
      </c>
      <c r="Y491" s="1">
        <v>23342048</v>
      </c>
      <c r="Z491" s="1">
        <v>899929</v>
      </c>
      <c r="AA491" t="s">
        <v>507</v>
      </c>
      <c r="AB491" t="s">
        <v>508</v>
      </c>
      <c r="AC491">
        <v>4.07</v>
      </c>
      <c r="AD491">
        <v>0.37</v>
      </c>
      <c r="AE491">
        <v>0</v>
      </c>
      <c r="AF491" t="s">
        <v>230</v>
      </c>
      <c r="AG491" s="1">
        <v>1070100</v>
      </c>
      <c r="AH491">
        <v>560</v>
      </c>
      <c r="AI491" s="1">
        <v>31900</v>
      </c>
      <c r="AJ491">
        <v>559.9</v>
      </c>
      <c r="AK491" s="1">
        <v>3000</v>
      </c>
      <c r="AL491" s="2">
        <v>0.64583333333333337</v>
      </c>
      <c r="AN491" t="s">
        <v>298</v>
      </c>
      <c r="AO491" t="s">
        <v>509</v>
      </c>
      <c r="AQ491" t="str">
        <f t="shared" si="7"/>
        <v/>
      </c>
    </row>
    <row r="492" spans="1:43">
      <c r="A492" s="8">
        <v>46175</v>
      </c>
      <c r="B492">
        <v>3924.24</v>
      </c>
      <c r="C492">
        <v>-0.42</v>
      </c>
      <c r="D492">
        <v>66630</v>
      </c>
      <c r="E492">
        <v>-0.67</v>
      </c>
      <c r="F492" s="69">
        <v>9531</v>
      </c>
      <c r="G492" t="s">
        <v>114</v>
      </c>
      <c r="H492">
        <v>0</v>
      </c>
      <c r="I492" t="s">
        <v>288</v>
      </c>
      <c r="J492" t="s">
        <v>289</v>
      </c>
      <c r="K492" t="s">
        <v>295</v>
      </c>
      <c r="L492" s="36">
        <v>6220</v>
      </c>
      <c r="M492">
        <v>45</v>
      </c>
      <c r="N492" s="66">
        <v>7.3000000000000001E-3</v>
      </c>
      <c r="O492" s="36">
        <v>6175</v>
      </c>
      <c r="P492" s="66">
        <v>7.1999999999999998E-3</v>
      </c>
      <c r="Q492" s="36">
        <v>6098</v>
      </c>
      <c r="R492" s="36">
        <v>6255</v>
      </c>
      <c r="S492" s="36">
        <v>6033</v>
      </c>
      <c r="T492" s="66">
        <v>0.02</v>
      </c>
      <c r="U492" s="66">
        <v>1.4E-3</v>
      </c>
      <c r="V492" s="66">
        <v>-5.4999999999999997E-3</v>
      </c>
      <c r="W492" s="66">
        <v>3.09E-2</v>
      </c>
      <c r="X492" s="1">
        <v>1162500</v>
      </c>
      <c r="Y492" s="1">
        <v>7211690</v>
      </c>
      <c r="Z492" s="1">
        <v>2083446</v>
      </c>
      <c r="AA492" t="s">
        <v>510</v>
      </c>
      <c r="AB492" t="s">
        <v>571</v>
      </c>
      <c r="AC492">
        <v>15.13</v>
      </c>
      <c r="AD492">
        <v>1.2</v>
      </c>
      <c r="AE492">
        <v>1.93</v>
      </c>
      <c r="AF492" t="s">
        <v>230</v>
      </c>
      <c r="AG492" s="1">
        <v>24500</v>
      </c>
      <c r="AH492" s="36">
        <v>6234</v>
      </c>
      <c r="AI492">
        <v>100</v>
      </c>
      <c r="AJ492" s="36">
        <v>6219</v>
      </c>
      <c r="AK492">
        <v>200</v>
      </c>
      <c r="AL492" s="2">
        <v>0.64583333333333337</v>
      </c>
      <c r="AN492" t="s">
        <v>298</v>
      </c>
      <c r="AO492" t="s">
        <v>509</v>
      </c>
      <c r="AQ492" t="str">
        <f t="shared" si="7"/>
        <v/>
      </c>
    </row>
    <row r="493" spans="1:43">
      <c r="A493" s="8">
        <v>46175</v>
      </c>
      <c r="B493">
        <v>3924.24</v>
      </c>
      <c r="C493">
        <v>-0.42</v>
      </c>
      <c r="D493">
        <v>66630</v>
      </c>
      <c r="E493">
        <v>-0.67</v>
      </c>
      <c r="F493" s="69">
        <v>9882</v>
      </c>
      <c r="G493" t="s">
        <v>115</v>
      </c>
      <c r="H493">
        <v>0</v>
      </c>
      <c r="I493" t="s">
        <v>288</v>
      </c>
      <c r="J493" t="s">
        <v>289</v>
      </c>
      <c r="K493" t="s">
        <v>290</v>
      </c>
      <c r="L493" s="36">
        <v>1634</v>
      </c>
      <c r="M493">
        <v>13</v>
      </c>
      <c r="N493" s="66">
        <v>8.0000000000000002E-3</v>
      </c>
      <c r="O493" s="36">
        <v>1621</v>
      </c>
      <c r="P493" s="66">
        <v>8.0000000000000002E-3</v>
      </c>
      <c r="Q493" s="36">
        <v>1612</v>
      </c>
      <c r="R493" s="36">
        <v>1640</v>
      </c>
      <c r="S493" s="36">
        <v>1601</v>
      </c>
      <c r="T493" s="66">
        <v>1.3599999999999999E-2</v>
      </c>
      <c r="U493" s="66">
        <v>0</v>
      </c>
      <c r="V493" s="66">
        <v>-3.5999999999999999E-3</v>
      </c>
      <c r="W493" s="66">
        <v>2.06E-2</v>
      </c>
      <c r="X493" s="1">
        <v>192500</v>
      </c>
      <c r="Y493" s="1">
        <v>313615</v>
      </c>
      <c r="Z493" s="1">
        <v>140558</v>
      </c>
      <c r="AA493" t="s">
        <v>512</v>
      </c>
      <c r="AB493" t="s">
        <v>513</v>
      </c>
      <c r="AC493">
        <v>10.65</v>
      </c>
      <c r="AD493">
        <v>1.1200000000000001</v>
      </c>
      <c r="AE493">
        <v>4.16</v>
      </c>
      <c r="AF493" t="s">
        <v>230</v>
      </c>
      <c r="AG493" s="1">
        <v>37700</v>
      </c>
      <c r="AH493" s="36">
        <v>1634</v>
      </c>
      <c r="AI493">
        <v>100</v>
      </c>
      <c r="AJ493" s="36">
        <v>1624</v>
      </c>
      <c r="AK493">
        <v>100</v>
      </c>
      <c r="AL493" s="2">
        <v>0.64583333333333337</v>
      </c>
      <c r="AM493" s="3">
        <v>46150</v>
      </c>
      <c r="AN493" t="s">
        <v>298</v>
      </c>
      <c r="AO493" t="s">
        <v>322</v>
      </c>
      <c r="AQ493" t="str">
        <f t="shared" si="7"/>
        <v/>
      </c>
    </row>
    <row r="494" spans="1:43">
      <c r="P494" t="s">
        <v>230</v>
      </c>
      <c r="T494" t="s">
        <v>230</v>
      </c>
      <c r="U494" t="s">
        <v>230</v>
      </c>
      <c r="V494" t="s">
        <v>230</v>
      </c>
      <c r="W494" t="s">
        <v>230</v>
      </c>
      <c r="AF494" t="s">
        <v>230</v>
      </c>
      <c r="AG494" t="s">
        <v>230</v>
      </c>
      <c r="AO494" t="s">
        <v>515</v>
      </c>
      <c r="AQ494" t="str">
        <f t="shared" si="7"/>
        <v/>
      </c>
    </row>
    <row r="495" spans="1:43">
      <c r="P495" t="s">
        <v>230</v>
      </c>
      <c r="T495" t="s">
        <v>230</v>
      </c>
      <c r="U495" t="s">
        <v>230</v>
      </c>
      <c r="V495" t="s">
        <v>230</v>
      </c>
      <c r="W495" t="s">
        <v>230</v>
      </c>
      <c r="AF495" t="s">
        <v>230</v>
      </c>
      <c r="AG495" t="s">
        <v>230</v>
      </c>
      <c r="AO495" t="s">
        <v>515</v>
      </c>
      <c r="AQ495" t="str">
        <f t="shared" si="7"/>
        <v/>
      </c>
    </row>
    <row r="496" spans="1:43">
      <c r="AQ496" t="str">
        <f t="shared" si="7"/>
        <v/>
      </c>
    </row>
    <row r="497" spans="1:43">
      <c r="AQ497" t="str">
        <f t="shared" si="7"/>
        <v/>
      </c>
    </row>
    <row r="498" spans="1:43">
      <c r="AQ498" t="str">
        <f t="shared" si="7"/>
        <v/>
      </c>
    </row>
    <row r="499" spans="1:43">
      <c r="D499" s="1"/>
      <c r="E499" s="6"/>
      <c r="F499" s="7"/>
      <c r="AQ499" t="str">
        <f t="shared" si="7"/>
        <v/>
      </c>
    </row>
    <row r="500" spans="1:43">
      <c r="A500" s="8" t="s">
        <v>0</v>
      </c>
      <c r="B500" t="s">
        <v>116</v>
      </c>
      <c r="C500" t="s">
        <v>1</v>
      </c>
      <c r="D500" t="s">
        <v>2</v>
      </c>
      <c r="E500" t="s">
        <v>3</v>
      </c>
      <c r="F500" s="7" t="s">
        <v>4</v>
      </c>
      <c r="G500" t="s">
        <v>5</v>
      </c>
      <c r="H500" t="s">
        <v>268</v>
      </c>
      <c r="I500" t="s">
        <v>269</v>
      </c>
      <c r="J500" t="s">
        <v>270</v>
      </c>
      <c r="K500" t="s">
        <v>271</v>
      </c>
      <c r="L500" t="s">
        <v>6</v>
      </c>
      <c r="M500" t="s">
        <v>7</v>
      </c>
      <c r="N500" t="s">
        <v>8</v>
      </c>
      <c r="O500" t="s">
        <v>9</v>
      </c>
      <c r="P500" t="s">
        <v>272</v>
      </c>
      <c r="Q500" t="s">
        <v>10</v>
      </c>
      <c r="R500" t="s">
        <v>11</v>
      </c>
      <c r="S500" t="s">
        <v>12</v>
      </c>
      <c r="T500" t="s">
        <v>273</v>
      </c>
      <c r="U500" t="s">
        <v>274</v>
      </c>
      <c r="V500" t="s">
        <v>275</v>
      </c>
      <c r="W500" t="s">
        <v>276</v>
      </c>
      <c r="X500" t="s">
        <v>13</v>
      </c>
      <c r="Y500" t="s">
        <v>277</v>
      </c>
      <c r="Z500" t="s">
        <v>278</v>
      </c>
      <c r="AA500" t="s">
        <v>14</v>
      </c>
      <c r="AB500" t="s">
        <v>15</v>
      </c>
      <c r="AC500" t="s">
        <v>279</v>
      </c>
      <c r="AD500" t="s">
        <v>280</v>
      </c>
      <c r="AE500" t="s">
        <v>281</v>
      </c>
      <c r="AF500" t="s">
        <v>282</v>
      </c>
      <c r="AG500" t="s">
        <v>283</v>
      </c>
      <c r="AH500" t="s">
        <v>284</v>
      </c>
      <c r="AI500" t="s">
        <v>16</v>
      </c>
      <c r="AJ500" t="s">
        <v>17</v>
      </c>
      <c r="AK500" t="s">
        <v>18</v>
      </c>
      <c r="AL500" t="s">
        <v>19</v>
      </c>
      <c r="AM500" t="s">
        <v>20</v>
      </c>
      <c r="AN500" t="s">
        <v>285</v>
      </c>
      <c r="AO500" t="s">
        <v>286</v>
      </c>
      <c r="AQ500" t="str">
        <f t="shared" si="7"/>
        <v/>
      </c>
    </row>
    <row r="501" spans="1:43">
      <c r="A501" s="8">
        <v>46177</v>
      </c>
      <c r="B501">
        <v>3951.85</v>
      </c>
      <c r="C501">
        <v>-1.1100000000000001</v>
      </c>
      <c r="D501">
        <v>67500</v>
      </c>
      <c r="E501">
        <v>-1.55</v>
      </c>
      <c r="F501" s="69">
        <v>1605</v>
      </c>
      <c r="G501" t="s">
        <v>21</v>
      </c>
      <c r="H501">
        <v>0</v>
      </c>
      <c r="I501" t="s">
        <v>288</v>
      </c>
      <c r="J501" t="s">
        <v>289</v>
      </c>
      <c r="K501" t="s">
        <v>290</v>
      </c>
      <c r="L501" s="36">
        <v>3648</v>
      </c>
      <c r="M501">
        <v>-59</v>
      </c>
      <c r="N501" s="66">
        <v>-1.5900000000000001E-2</v>
      </c>
      <c r="O501" s="36">
        <v>3707</v>
      </c>
      <c r="P501" s="66">
        <v>-1.5900000000000001E-2</v>
      </c>
      <c r="Q501" s="36">
        <v>3646</v>
      </c>
      <c r="R501" s="36">
        <v>3660</v>
      </c>
      <c r="S501" s="36">
        <v>3585</v>
      </c>
      <c r="T501" s="66">
        <v>5.0000000000000001E-4</v>
      </c>
      <c r="U501" s="66">
        <v>1.0800000000000001E-2</v>
      </c>
      <c r="V501" s="66">
        <v>-3.2000000000000002E-3</v>
      </c>
      <c r="W501" s="66">
        <v>1.7500000000000002E-2</v>
      </c>
      <c r="X501" s="1">
        <v>3446600</v>
      </c>
      <c r="Y501" s="1">
        <v>12499980</v>
      </c>
      <c r="Z501" s="1">
        <v>4593328</v>
      </c>
      <c r="AA501" t="s">
        <v>291</v>
      </c>
      <c r="AB501" t="s">
        <v>292</v>
      </c>
      <c r="AC501">
        <v>9.42</v>
      </c>
      <c r="AD501">
        <v>0.89</v>
      </c>
      <c r="AE501">
        <v>2.96</v>
      </c>
      <c r="AF501" t="s">
        <v>230</v>
      </c>
      <c r="AG501" s="1">
        <v>76200</v>
      </c>
      <c r="AH501" s="36">
        <v>3648</v>
      </c>
      <c r="AI501" s="1">
        <v>10000</v>
      </c>
      <c r="AJ501" s="36">
        <v>3647</v>
      </c>
      <c r="AK501">
        <v>800</v>
      </c>
      <c r="AL501" s="2">
        <v>0.64583333333333337</v>
      </c>
      <c r="AM501" s="3">
        <v>46155</v>
      </c>
      <c r="AN501" t="s">
        <v>293</v>
      </c>
      <c r="AO501" t="s">
        <v>294</v>
      </c>
      <c r="AQ501" t="str">
        <f t="shared" si="7"/>
        <v/>
      </c>
    </row>
    <row r="502" spans="1:43">
      <c r="A502" s="8">
        <v>46177</v>
      </c>
      <c r="B502">
        <v>3951.85</v>
      </c>
      <c r="C502">
        <v>-1.1100000000000001</v>
      </c>
      <c r="D502">
        <v>67500</v>
      </c>
      <c r="E502">
        <v>-1.55</v>
      </c>
      <c r="F502" s="69">
        <v>1833</v>
      </c>
      <c r="G502" t="s">
        <v>24</v>
      </c>
      <c r="H502">
        <v>0</v>
      </c>
      <c r="I502" t="s">
        <v>288</v>
      </c>
      <c r="J502" t="s">
        <v>289</v>
      </c>
      <c r="K502" t="s">
        <v>295</v>
      </c>
      <c r="L502" s="36">
        <v>5480</v>
      </c>
      <c r="M502">
        <v>-70</v>
      </c>
      <c r="N502" s="66">
        <v>-1.26E-2</v>
      </c>
      <c r="O502" s="36">
        <v>5550</v>
      </c>
      <c r="P502" s="66">
        <v>-1.26E-2</v>
      </c>
      <c r="Q502" s="36">
        <v>5550</v>
      </c>
      <c r="R502" s="36">
        <v>5560</v>
      </c>
      <c r="S502" s="36">
        <v>5460</v>
      </c>
      <c r="T502" s="66">
        <v>-1.26E-2</v>
      </c>
      <c r="U502" s="66">
        <v>0</v>
      </c>
      <c r="V502" s="66">
        <v>-1.43E-2</v>
      </c>
      <c r="W502" s="66">
        <v>3.5999999999999999E-3</v>
      </c>
      <c r="X502" s="1">
        <v>127500</v>
      </c>
      <c r="Y502" s="1">
        <v>701308</v>
      </c>
      <c r="Z502" s="1">
        <v>211885</v>
      </c>
      <c r="AA502" t="s">
        <v>296</v>
      </c>
      <c r="AB502" t="s">
        <v>572</v>
      </c>
      <c r="AC502">
        <v>12.76</v>
      </c>
      <c r="AD502">
        <v>0.99</v>
      </c>
      <c r="AE502">
        <v>5.47</v>
      </c>
      <c r="AF502" t="s">
        <v>230</v>
      </c>
      <c r="AG502" s="1">
        <v>12900</v>
      </c>
      <c r="AH502" s="36">
        <v>5510</v>
      </c>
      <c r="AI502">
        <v>100</v>
      </c>
      <c r="AJ502" s="36">
        <v>5480</v>
      </c>
      <c r="AK502">
        <v>100</v>
      </c>
      <c r="AL502" s="2">
        <v>0.64583333333333337</v>
      </c>
      <c r="AM502" s="3">
        <v>46157</v>
      </c>
      <c r="AN502" t="s">
        <v>298</v>
      </c>
      <c r="AO502" t="s">
        <v>299</v>
      </c>
      <c r="AQ502" t="str">
        <f t="shared" si="7"/>
        <v/>
      </c>
    </row>
    <row r="503" spans="1:43">
      <c r="A503" s="8">
        <v>46177</v>
      </c>
      <c r="B503">
        <v>3951.85</v>
      </c>
      <c r="C503">
        <v>-1.1100000000000001</v>
      </c>
      <c r="D503">
        <v>67500</v>
      </c>
      <c r="E503">
        <v>-1.55</v>
      </c>
      <c r="F503" s="69">
        <v>1911</v>
      </c>
      <c r="G503" t="s">
        <v>25</v>
      </c>
      <c r="H503">
        <v>0</v>
      </c>
      <c r="I503" t="s">
        <v>288</v>
      </c>
      <c r="J503" t="s">
        <v>289</v>
      </c>
      <c r="K503" t="s">
        <v>290</v>
      </c>
      <c r="L503" s="36">
        <v>1284</v>
      </c>
      <c r="M503">
        <v>-15.5</v>
      </c>
      <c r="N503" s="66">
        <v>-1.1900000000000001E-2</v>
      </c>
      <c r="O503" s="36">
        <v>1299.5</v>
      </c>
      <c r="P503" s="66">
        <v>-1.1900000000000001E-2</v>
      </c>
      <c r="Q503" s="36">
        <v>1290.5</v>
      </c>
      <c r="R503" s="36">
        <v>1302.5</v>
      </c>
      <c r="S503" s="36">
        <v>1281</v>
      </c>
      <c r="T503" s="66">
        <v>-5.0000000000000001E-3</v>
      </c>
      <c r="U503" s="66">
        <v>-1.1000000000000001E-3</v>
      </c>
      <c r="V503" s="66">
        <v>-1.4200000000000001E-2</v>
      </c>
      <c r="W503" s="66">
        <v>2.3E-3</v>
      </c>
      <c r="X503" s="1">
        <v>3572400</v>
      </c>
      <c r="Y503" s="1">
        <v>4601988</v>
      </c>
      <c r="Z503" s="1">
        <v>794239</v>
      </c>
      <c r="AA503" t="s">
        <v>300</v>
      </c>
      <c r="AB503" t="s">
        <v>301</v>
      </c>
      <c r="AC503">
        <v>8.18</v>
      </c>
      <c r="AD503">
        <v>0.78</v>
      </c>
      <c r="AE503">
        <v>3.89</v>
      </c>
      <c r="AF503" t="s">
        <v>230</v>
      </c>
      <c r="AG503" s="1">
        <v>311400</v>
      </c>
      <c r="AH503" s="36">
        <v>1284.5</v>
      </c>
      <c r="AI503">
        <v>800</v>
      </c>
      <c r="AJ503" s="36">
        <v>1283.5</v>
      </c>
      <c r="AK503">
        <v>100</v>
      </c>
      <c r="AL503" s="2">
        <v>0.64583333333333337</v>
      </c>
      <c r="AM503" s="3">
        <v>46149</v>
      </c>
      <c r="AN503" t="s">
        <v>293</v>
      </c>
      <c r="AO503" t="s">
        <v>299</v>
      </c>
      <c r="AQ503" t="str">
        <f t="shared" si="7"/>
        <v/>
      </c>
    </row>
    <row r="504" spans="1:43">
      <c r="A504" s="8">
        <v>46177</v>
      </c>
      <c r="B504">
        <v>3951.85</v>
      </c>
      <c r="C504">
        <v>-1.1100000000000001</v>
      </c>
      <c r="D504">
        <v>67500</v>
      </c>
      <c r="E504">
        <v>-1.55</v>
      </c>
      <c r="F504" s="69">
        <v>1925</v>
      </c>
      <c r="G504" t="s">
        <v>26</v>
      </c>
      <c r="H504">
        <v>0</v>
      </c>
      <c r="I504" t="s">
        <v>288</v>
      </c>
      <c r="J504" t="s">
        <v>289</v>
      </c>
      <c r="K504" t="s">
        <v>295</v>
      </c>
      <c r="L504" s="36">
        <v>4227</v>
      </c>
      <c r="M504">
        <v>-38</v>
      </c>
      <c r="N504" s="66">
        <v>-8.8999999999999999E-3</v>
      </c>
      <c r="O504" s="36">
        <v>4265</v>
      </c>
      <c r="P504" s="66">
        <v>-8.8999999999999999E-3</v>
      </c>
      <c r="Q504" s="36">
        <v>4218</v>
      </c>
      <c r="R504" s="36">
        <v>4276</v>
      </c>
      <c r="S504" s="36">
        <v>4208</v>
      </c>
      <c r="T504" s="66">
        <v>2.0999999999999999E-3</v>
      </c>
      <c r="U504" s="66">
        <v>-0.01</v>
      </c>
      <c r="V504" s="66">
        <v>-1.14E-2</v>
      </c>
      <c r="W504" s="66">
        <v>4.4999999999999997E-3</v>
      </c>
      <c r="X504" s="1">
        <v>2674200</v>
      </c>
      <c r="Y504" s="1">
        <v>11332278</v>
      </c>
      <c r="Z504" s="1">
        <v>2788282</v>
      </c>
      <c r="AA504" t="s">
        <v>302</v>
      </c>
      <c r="AB504" t="s">
        <v>573</v>
      </c>
      <c r="AC504">
        <v>11.53</v>
      </c>
      <c r="AD504">
        <v>0.9</v>
      </c>
      <c r="AE504">
        <v>4.16</v>
      </c>
      <c r="AF504" t="s">
        <v>230</v>
      </c>
      <c r="AG504" s="1">
        <v>64000</v>
      </c>
      <c r="AH504" s="36">
        <v>4230</v>
      </c>
      <c r="AI504">
        <v>500</v>
      </c>
      <c r="AJ504" s="36">
        <v>4226</v>
      </c>
      <c r="AK504">
        <v>500</v>
      </c>
      <c r="AL504" s="2">
        <v>0.64583333333333337</v>
      </c>
      <c r="AM504" s="3">
        <v>46155</v>
      </c>
      <c r="AN504" t="s">
        <v>298</v>
      </c>
      <c r="AO504" t="s">
        <v>299</v>
      </c>
      <c r="AQ504" t="str">
        <f t="shared" si="7"/>
        <v/>
      </c>
    </row>
    <row r="505" spans="1:43">
      <c r="A505" s="8">
        <v>46177</v>
      </c>
      <c r="B505">
        <v>3951.85</v>
      </c>
      <c r="C505">
        <v>-1.1100000000000001</v>
      </c>
      <c r="D505">
        <v>67500</v>
      </c>
      <c r="E505">
        <v>-1.55</v>
      </c>
      <c r="F505" s="69">
        <v>1928</v>
      </c>
      <c r="G505" t="s">
        <v>27</v>
      </c>
      <c r="H505">
        <v>0</v>
      </c>
      <c r="I505" t="s">
        <v>288</v>
      </c>
      <c r="J505" t="s">
        <v>289</v>
      </c>
      <c r="K505" t="s">
        <v>290</v>
      </c>
      <c r="L505" s="36">
        <v>3294</v>
      </c>
      <c r="M505">
        <v>13</v>
      </c>
      <c r="N505" s="66">
        <v>4.0000000000000001E-3</v>
      </c>
      <c r="O505" s="36">
        <v>3281</v>
      </c>
      <c r="P505" s="66">
        <v>3.8999999999999998E-3</v>
      </c>
      <c r="Q505" s="36">
        <v>3235</v>
      </c>
      <c r="R505" s="36">
        <v>3326</v>
      </c>
      <c r="S505" s="36">
        <v>3209</v>
      </c>
      <c r="T505" s="66">
        <v>1.8200000000000001E-2</v>
      </c>
      <c r="U505" s="66">
        <v>1.1999999999999999E-3</v>
      </c>
      <c r="V505" s="66">
        <v>-9.5999999999999992E-3</v>
      </c>
      <c r="W505" s="66">
        <v>2.64E-2</v>
      </c>
      <c r="X505" s="1">
        <v>6776000</v>
      </c>
      <c r="Y505" s="1">
        <v>22066356</v>
      </c>
      <c r="Z505" s="1">
        <v>2146322</v>
      </c>
      <c r="AA505" t="s">
        <v>304</v>
      </c>
      <c r="AB505" t="s">
        <v>574</v>
      </c>
      <c r="AC505">
        <v>9.7899999999999991</v>
      </c>
      <c r="AD505">
        <v>0.99</v>
      </c>
      <c r="AE505">
        <v>4.4000000000000004</v>
      </c>
      <c r="AF505" t="s">
        <v>230</v>
      </c>
      <c r="AG505" s="1">
        <v>217500</v>
      </c>
      <c r="AH505" s="36">
        <v>3299</v>
      </c>
      <c r="AI505">
        <v>100</v>
      </c>
      <c r="AJ505" s="36">
        <v>3292</v>
      </c>
      <c r="AK505">
        <v>100</v>
      </c>
      <c r="AL505" s="2">
        <v>0.64583333333333337</v>
      </c>
      <c r="AM505" s="3">
        <v>46177</v>
      </c>
      <c r="AN505" t="s">
        <v>306</v>
      </c>
      <c r="AO505" t="s">
        <v>299</v>
      </c>
      <c r="AQ505" t="str">
        <f t="shared" si="7"/>
        <v/>
      </c>
    </row>
    <row r="506" spans="1:43">
      <c r="A506" s="8">
        <v>46177</v>
      </c>
      <c r="B506">
        <v>3951.85</v>
      </c>
      <c r="C506">
        <v>-1.1100000000000001</v>
      </c>
      <c r="D506">
        <v>67500</v>
      </c>
      <c r="E506">
        <v>-1.55</v>
      </c>
      <c r="F506" s="69">
        <v>1929</v>
      </c>
      <c r="G506" t="s">
        <v>28</v>
      </c>
      <c r="H506">
        <v>0</v>
      </c>
      <c r="I506" t="s">
        <v>288</v>
      </c>
      <c r="J506" t="s">
        <v>289</v>
      </c>
      <c r="K506" t="s">
        <v>290</v>
      </c>
      <c r="L506" s="36">
        <v>1094</v>
      </c>
      <c r="M506">
        <v>-2</v>
      </c>
      <c r="N506" s="66">
        <v>-1.8E-3</v>
      </c>
      <c r="O506" s="36">
        <v>1096</v>
      </c>
      <c r="P506" s="66">
        <v>-1.8E-3</v>
      </c>
      <c r="Q506" s="36">
        <v>1092</v>
      </c>
      <c r="R506" s="36">
        <v>1098</v>
      </c>
      <c r="S506" s="36">
        <v>1083</v>
      </c>
      <c r="T506" s="66">
        <v>1.8E-3</v>
      </c>
      <c r="U506" s="66">
        <v>5.4999999999999997E-3</v>
      </c>
      <c r="V506" s="66">
        <v>-3.5999999999999999E-3</v>
      </c>
      <c r="W506" s="66">
        <v>1.01E-2</v>
      </c>
      <c r="X506" s="1">
        <v>82700</v>
      </c>
      <c r="Y506" s="1">
        <v>90238</v>
      </c>
      <c r="Z506" s="1">
        <v>45701</v>
      </c>
      <c r="AA506" t="s">
        <v>307</v>
      </c>
      <c r="AB506" t="s">
        <v>575</v>
      </c>
      <c r="AC506">
        <v>12.34</v>
      </c>
      <c r="AD506">
        <v>1.21</v>
      </c>
      <c r="AE506">
        <v>4.57</v>
      </c>
      <c r="AF506" t="s">
        <v>230</v>
      </c>
      <c r="AG506" s="1">
        <v>14900</v>
      </c>
      <c r="AH506" s="36">
        <v>1094</v>
      </c>
      <c r="AI506">
        <v>300</v>
      </c>
      <c r="AJ506" s="36">
        <v>1091</v>
      </c>
      <c r="AK506" s="1">
        <v>1000</v>
      </c>
      <c r="AL506" s="2">
        <v>0.64583333333333337</v>
      </c>
      <c r="AM506" s="3">
        <v>46153</v>
      </c>
      <c r="AN506" t="s">
        <v>298</v>
      </c>
      <c r="AO506" t="s">
        <v>299</v>
      </c>
      <c r="AQ506" t="str">
        <f t="shared" si="7"/>
        <v/>
      </c>
    </row>
    <row r="507" spans="1:43">
      <c r="A507" s="8">
        <v>46177</v>
      </c>
      <c r="B507">
        <v>3951.85</v>
      </c>
      <c r="C507">
        <v>-1.1100000000000001</v>
      </c>
      <c r="D507">
        <v>67500</v>
      </c>
      <c r="E507">
        <v>-1.55</v>
      </c>
      <c r="F507" s="69">
        <v>1963</v>
      </c>
      <c r="G507" t="s">
        <v>29</v>
      </c>
      <c r="H507">
        <v>0</v>
      </c>
      <c r="I507" t="s">
        <v>288</v>
      </c>
      <c r="J507" t="s">
        <v>289</v>
      </c>
      <c r="K507" t="s">
        <v>290</v>
      </c>
      <c r="L507" s="36">
        <v>2597</v>
      </c>
      <c r="M507">
        <v>-61.5</v>
      </c>
      <c r="N507" s="66">
        <v>-2.3099999999999999E-2</v>
      </c>
      <c r="O507" s="36">
        <v>2658.5</v>
      </c>
      <c r="P507" s="66">
        <v>-2.3099999999999999E-2</v>
      </c>
      <c r="Q507" s="36">
        <v>2641.5</v>
      </c>
      <c r="R507" s="36">
        <v>2647</v>
      </c>
      <c r="S507" s="36">
        <v>2580.5</v>
      </c>
      <c r="T507" s="66">
        <v>-1.6799999999999999E-2</v>
      </c>
      <c r="U507" s="66">
        <v>-4.4999999999999997E-3</v>
      </c>
      <c r="V507" s="66">
        <v>-1.8800000000000001E-2</v>
      </c>
      <c r="W507" s="66">
        <v>6.3E-3</v>
      </c>
      <c r="X507" s="1">
        <v>1013900</v>
      </c>
      <c r="Y507" s="1">
        <v>2639686</v>
      </c>
      <c r="Z507" s="1">
        <v>634428</v>
      </c>
      <c r="AA507" t="s">
        <v>309</v>
      </c>
      <c r="AB507" t="s">
        <v>310</v>
      </c>
      <c r="AC507">
        <v>13.65</v>
      </c>
      <c r="AD507">
        <v>1.46</v>
      </c>
      <c r="AE507">
        <v>2</v>
      </c>
      <c r="AF507" t="s">
        <v>230</v>
      </c>
      <c r="AG507" s="1">
        <v>38600</v>
      </c>
      <c r="AH507" s="36">
        <v>2598.5</v>
      </c>
      <c r="AI507" s="1">
        <v>6800</v>
      </c>
      <c r="AJ507" s="36">
        <v>2592</v>
      </c>
      <c r="AK507">
        <v>100</v>
      </c>
      <c r="AL507" s="2">
        <v>0.64583333333333337</v>
      </c>
      <c r="AM507" s="3">
        <v>46156</v>
      </c>
      <c r="AN507" t="s">
        <v>298</v>
      </c>
      <c r="AO507" t="s">
        <v>299</v>
      </c>
      <c r="AQ507" t="str">
        <f t="shared" si="7"/>
        <v/>
      </c>
    </row>
    <row r="508" spans="1:43">
      <c r="A508" s="8">
        <v>46177</v>
      </c>
      <c r="B508">
        <v>3951.85</v>
      </c>
      <c r="C508">
        <v>-1.1100000000000001</v>
      </c>
      <c r="D508">
        <v>67500</v>
      </c>
      <c r="E508">
        <v>-1.55</v>
      </c>
      <c r="F508" s="69">
        <v>2124</v>
      </c>
      <c r="G508" t="s">
        <v>30</v>
      </c>
      <c r="H508">
        <v>0</v>
      </c>
      <c r="I508" t="s">
        <v>288</v>
      </c>
      <c r="J508" t="s">
        <v>289</v>
      </c>
      <c r="K508" t="s">
        <v>290</v>
      </c>
      <c r="L508">
        <v>849</v>
      </c>
      <c r="M508">
        <v>-12</v>
      </c>
      <c r="N508" s="66">
        <v>-1.3899999999999999E-2</v>
      </c>
      <c r="O508">
        <v>861</v>
      </c>
      <c r="P508" s="66">
        <v>-1.3899999999999999E-2</v>
      </c>
      <c r="Q508">
        <v>851</v>
      </c>
      <c r="R508">
        <v>858</v>
      </c>
      <c r="S508">
        <v>845</v>
      </c>
      <c r="T508" s="66">
        <v>-2.3E-3</v>
      </c>
      <c r="U508" s="66">
        <v>-3.5000000000000001E-3</v>
      </c>
      <c r="V508" s="66">
        <v>-1.04E-2</v>
      </c>
      <c r="W508" s="66">
        <v>4.7000000000000002E-3</v>
      </c>
      <c r="X508" s="1">
        <v>294800</v>
      </c>
      <c r="Y508" s="1">
        <v>250547</v>
      </c>
      <c r="Z508" s="1">
        <v>140558</v>
      </c>
      <c r="AA508" t="s">
        <v>311</v>
      </c>
      <c r="AB508" t="s">
        <v>312</v>
      </c>
      <c r="AC508">
        <v>15.69</v>
      </c>
      <c r="AD508">
        <v>6.01</v>
      </c>
      <c r="AE508">
        <v>4.4800000000000004</v>
      </c>
      <c r="AF508" t="s">
        <v>230</v>
      </c>
      <c r="AG508" s="1">
        <v>87600</v>
      </c>
      <c r="AH508">
        <v>850</v>
      </c>
      <c r="AI508">
        <v>200</v>
      </c>
      <c r="AJ508">
        <v>847</v>
      </c>
      <c r="AK508">
        <v>100</v>
      </c>
      <c r="AL508" s="2">
        <v>0.64583333333333337</v>
      </c>
      <c r="AM508" s="3">
        <v>46155</v>
      </c>
      <c r="AN508" t="s">
        <v>293</v>
      </c>
      <c r="AO508" t="s">
        <v>313</v>
      </c>
      <c r="AQ508" t="str">
        <f t="shared" si="7"/>
        <v/>
      </c>
    </row>
    <row r="509" spans="1:43" ht="24.75" customHeight="1">
      <c r="A509" s="8">
        <v>46177</v>
      </c>
      <c r="B509">
        <v>3951.85</v>
      </c>
      <c r="C509">
        <v>-1.1100000000000001</v>
      </c>
      <c r="D509">
        <v>67500</v>
      </c>
      <c r="E509">
        <v>-1.55</v>
      </c>
      <c r="F509" s="69">
        <v>2162</v>
      </c>
      <c r="G509" t="s">
        <v>31</v>
      </c>
      <c r="H509">
        <v>0</v>
      </c>
      <c r="I509" t="s">
        <v>314</v>
      </c>
      <c r="J509" t="s">
        <v>289</v>
      </c>
      <c r="K509" t="s">
        <v>295</v>
      </c>
      <c r="L509">
        <v>538</v>
      </c>
      <c r="M509">
        <v>0</v>
      </c>
      <c r="N509" s="66">
        <v>0</v>
      </c>
      <c r="O509">
        <v>538</v>
      </c>
      <c r="P509" s="66">
        <v>0</v>
      </c>
      <c r="Q509">
        <v>538</v>
      </c>
      <c r="R509">
        <v>539</v>
      </c>
      <c r="S509">
        <v>538</v>
      </c>
      <c r="T509" s="66">
        <v>0</v>
      </c>
      <c r="U509" s="66">
        <v>0</v>
      </c>
      <c r="V509" s="66">
        <v>-1.8E-3</v>
      </c>
      <c r="W509" s="66">
        <v>0</v>
      </c>
      <c r="X509" s="1">
        <v>289900</v>
      </c>
      <c r="Y509" s="1">
        <v>155972</v>
      </c>
      <c r="Z509" s="1">
        <v>11626</v>
      </c>
      <c r="AA509" t="s">
        <v>576</v>
      </c>
      <c r="AB509" t="s">
        <v>316</v>
      </c>
      <c r="AC509">
        <v>31.27</v>
      </c>
      <c r="AD509">
        <v>2.04</v>
      </c>
      <c r="AE509">
        <v>0</v>
      </c>
      <c r="AF509" t="s">
        <v>230</v>
      </c>
      <c r="AG509" s="1">
        <v>9200</v>
      </c>
      <c r="AH509">
        <v>539</v>
      </c>
      <c r="AI509" s="1">
        <v>1056900</v>
      </c>
      <c r="AJ509">
        <v>538</v>
      </c>
      <c r="AK509" s="1">
        <v>3201000</v>
      </c>
      <c r="AL509" s="2">
        <v>0.64583333333333337</v>
      </c>
      <c r="AM509" s="3">
        <v>46154</v>
      </c>
      <c r="AN509" t="s">
        <v>298</v>
      </c>
      <c r="AO509" t="s">
        <v>313</v>
      </c>
      <c r="AQ509" t="str">
        <f t="shared" si="7"/>
        <v/>
      </c>
    </row>
    <row r="510" spans="1:43">
      <c r="A510" s="8">
        <v>46177</v>
      </c>
      <c r="B510">
        <v>3951.85</v>
      </c>
      <c r="C510">
        <v>-1.1100000000000001</v>
      </c>
      <c r="D510">
        <v>67500</v>
      </c>
      <c r="E510">
        <v>-1.55</v>
      </c>
      <c r="F510" s="69">
        <v>2229</v>
      </c>
      <c r="G510" t="s">
        <v>32</v>
      </c>
      <c r="H510">
        <v>0</v>
      </c>
      <c r="I510" t="s">
        <v>288</v>
      </c>
      <c r="J510" t="s">
        <v>289</v>
      </c>
      <c r="K510" t="s">
        <v>295</v>
      </c>
      <c r="L510" s="36">
        <v>2833</v>
      </c>
      <c r="M510">
        <v>-46</v>
      </c>
      <c r="N510" s="66">
        <v>-1.6E-2</v>
      </c>
      <c r="O510" s="36">
        <v>2879</v>
      </c>
      <c r="P510" s="66">
        <v>-1.5900000000000001E-2</v>
      </c>
      <c r="Q510" s="36">
        <v>2876.5</v>
      </c>
      <c r="R510" s="36">
        <v>2879</v>
      </c>
      <c r="S510" s="36">
        <v>2833</v>
      </c>
      <c r="T510" s="66">
        <v>-1.5100000000000001E-2</v>
      </c>
      <c r="U510" s="66">
        <v>-1.09E-2</v>
      </c>
      <c r="V510" s="66">
        <v>-1.5900000000000001E-2</v>
      </c>
      <c r="W510" s="66">
        <v>0</v>
      </c>
      <c r="X510" s="1">
        <v>238900</v>
      </c>
      <c r="Y510" s="1">
        <v>680613</v>
      </c>
      <c r="Z510" s="1">
        <v>379423</v>
      </c>
      <c r="AA510" t="s">
        <v>317</v>
      </c>
      <c r="AB510" t="s">
        <v>318</v>
      </c>
      <c r="AC510">
        <v>19.79</v>
      </c>
      <c r="AD510">
        <v>1.63</v>
      </c>
      <c r="AE510">
        <v>2.44</v>
      </c>
      <c r="AF510" t="s">
        <v>230</v>
      </c>
      <c r="AG510" s="1">
        <v>15000</v>
      </c>
      <c r="AH510" s="36">
        <v>2838</v>
      </c>
      <c r="AI510">
        <v>100</v>
      </c>
      <c r="AJ510" s="36">
        <v>2832</v>
      </c>
      <c r="AK510">
        <v>100</v>
      </c>
      <c r="AL510" s="2">
        <v>0.64583333333333337</v>
      </c>
      <c r="AM510" s="3">
        <v>46156</v>
      </c>
      <c r="AN510" t="s">
        <v>298</v>
      </c>
      <c r="AO510" t="s">
        <v>319</v>
      </c>
      <c r="AQ510" t="str">
        <f t="shared" si="7"/>
        <v/>
      </c>
    </row>
    <row r="511" spans="1:43">
      <c r="A511" s="8">
        <v>46177</v>
      </c>
      <c r="B511">
        <v>3951.85</v>
      </c>
      <c r="C511">
        <v>-1.1100000000000001</v>
      </c>
      <c r="D511">
        <v>67500</v>
      </c>
      <c r="E511">
        <v>-1.55</v>
      </c>
      <c r="F511" s="69">
        <v>2768</v>
      </c>
      <c r="G511" t="s">
        <v>33</v>
      </c>
      <c r="H511">
        <v>0</v>
      </c>
      <c r="I511" t="s">
        <v>288</v>
      </c>
      <c r="J511" t="s">
        <v>289</v>
      </c>
      <c r="K511" t="s">
        <v>290</v>
      </c>
      <c r="L511" s="36">
        <v>5155</v>
      </c>
      <c r="M511">
        <v>-2</v>
      </c>
      <c r="N511" s="66">
        <v>-4.0000000000000002E-4</v>
      </c>
      <c r="O511" s="36">
        <v>5157</v>
      </c>
      <c r="P511" s="66">
        <v>-2.9999999999999997E-4</v>
      </c>
      <c r="Q511" s="36">
        <v>5151</v>
      </c>
      <c r="R511" s="36">
        <v>5190</v>
      </c>
      <c r="S511" s="36">
        <v>5125</v>
      </c>
      <c r="T511" s="66">
        <v>6.9999999999999999E-4</v>
      </c>
      <c r="U511" s="66">
        <v>-6.9999999999999999E-4</v>
      </c>
      <c r="V511" s="66">
        <v>-6.7000000000000002E-3</v>
      </c>
      <c r="W511" s="66">
        <v>5.7999999999999996E-3</v>
      </c>
      <c r="X511" s="1">
        <v>1060700</v>
      </c>
      <c r="Y511" s="1">
        <v>5467383</v>
      </c>
      <c r="Z511" s="1">
        <v>1082550</v>
      </c>
      <c r="AA511" t="s">
        <v>320</v>
      </c>
      <c r="AB511" t="s">
        <v>321</v>
      </c>
      <c r="AC511">
        <v>8.25</v>
      </c>
      <c r="AD511">
        <v>0.98</v>
      </c>
      <c r="AE511">
        <v>3.49</v>
      </c>
      <c r="AF511" t="s">
        <v>230</v>
      </c>
      <c r="AG511" s="1">
        <v>141100</v>
      </c>
      <c r="AH511" s="36">
        <v>5156</v>
      </c>
      <c r="AI511" s="1">
        <v>9100</v>
      </c>
      <c r="AJ511" s="36">
        <v>5143</v>
      </c>
      <c r="AK511">
        <v>200</v>
      </c>
      <c r="AL511" s="2">
        <v>0.64583333333333337</v>
      </c>
      <c r="AN511" t="s">
        <v>298</v>
      </c>
      <c r="AO511" t="s">
        <v>322</v>
      </c>
      <c r="AQ511" t="str">
        <f t="shared" si="7"/>
        <v/>
      </c>
    </row>
    <row r="512" spans="1:43">
      <c r="A512" s="8">
        <v>46177</v>
      </c>
      <c r="B512">
        <v>3951.85</v>
      </c>
      <c r="C512">
        <v>-1.1100000000000001</v>
      </c>
      <c r="D512">
        <v>67500</v>
      </c>
      <c r="E512">
        <v>-1.55</v>
      </c>
      <c r="F512" s="69">
        <v>2769</v>
      </c>
      <c r="G512" t="s">
        <v>34</v>
      </c>
      <c r="H512">
        <v>0</v>
      </c>
      <c r="I512" t="s">
        <v>314</v>
      </c>
      <c r="J512" t="s">
        <v>323</v>
      </c>
      <c r="K512" t="s">
        <v>290</v>
      </c>
      <c r="L512">
        <v>822</v>
      </c>
      <c r="M512">
        <v>2</v>
      </c>
      <c r="N512" s="66">
        <v>2.3999999999999998E-3</v>
      </c>
      <c r="O512">
        <v>820</v>
      </c>
      <c r="P512" s="66">
        <v>2.3999999999999998E-3</v>
      </c>
      <c r="Q512">
        <v>820</v>
      </c>
      <c r="R512">
        <v>825</v>
      </c>
      <c r="S512">
        <v>820</v>
      </c>
      <c r="T512" s="66">
        <v>2.3999999999999998E-3</v>
      </c>
      <c r="U512" s="66">
        <v>1.1999999999999999E-3</v>
      </c>
      <c r="V512" s="66">
        <v>-3.5999999999999999E-3</v>
      </c>
      <c r="W512" s="66">
        <v>2.3999999999999998E-3</v>
      </c>
      <c r="X512" s="1">
        <v>3700</v>
      </c>
      <c r="Y512" s="1">
        <v>3042</v>
      </c>
      <c r="Z512" s="1">
        <v>6462</v>
      </c>
      <c r="AA512" t="s">
        <v>324</v>
      </c>
      <c r="AB512" t="s">
        <v>325</v>
      </c>
      <c r="AC512">
        <v>9.76</v>
      </c>
      <c r="AD512">
        <v>21.85</v>
      </c>
      <c r="AE512">
        <v>0</v>
      </c>
      <c r="AF512">
        <v>0.1</v>
      </c>
      <c r="AG512">
        <v>0</v>
      </c>
      <c r="AH512">
        <v>825</v>
      </c>
      <c r="AI512">
        <v>100</v>
      </c>
      <c r="AJ512">
        <v>821</v>
      </c>
      <c r="AK512">
        <v>500</v>
      </c>
      <c r="AL512" s="2">
        <v>0.64583333333333337</v>
      </c>
      <c r="AN512" t="s">
        <v>326</v>
      </c>
      <c r="AO512" t="s">
        <v>327</v>
      </c>
      <c r="AQ512" t="str">
        <f t="shared" si="7"/>
        <v/>
      </c>
    </row>
    <row r="513" spans="1:43">
      <c r="A513" s="8">
        <v>46177</v>
      </c>
      <c r="B513">
        <v>3951.85</v>
      </c>
      <c r="C513">
        <v>-1.1100000000000001</v>
      </c>
      <c r="D513">
        <v>67500</v>
      </c>
      <c r="E513">
        <v>-1.55</v>
      </c>
      <c r="F513" s="69">
        <v>2914</v>
      </c>
      <c r="G513" t="s">
        <v>35</v>
      </c>
      <c r="H513">
        <v>0</v>
      </c>
      <c r="I513" t="s">
        <v>288</v>
      </c>
      <c r="J513" t="s">
        <v>289</v>
      </c>
      <c r="K513" t="s">
        <v>295</v>
      </c>
      <c r="L513" s="36">
        <v>6025</v>
      </c>
      <c r="M513">
        <v>-87</v>
      </c>
      <c r="N513" s="66">
        <v>-1.4200000000000001E-2</v>
      </c>
      <c r="O513" s="36">
        <v>6112</v>
      </c>
      <c r="P513" s="66">
        <v>-1.4200000000000001E-2</v>
      </c>
      <c r="Q513" s="36">
        <v>6103</v>
      </c>
      <c r="R513" s="36">
        <v>6109</v>
      </c>
      <c r="S513" s="36">
        <v>6025</v>
      </c>
      <c r="T513" s="66">
        <v>-1.2699999999999999E-2</v>
      </c>
      <c r="U513" s="66">
        <v>-3.0999999999999999E-3</v>
      </c>
      <c r="V513" s="66">
        <v>-1.37E-2</v>
      </c>
      <c r="W513" s="66">
        <v>0</v>
      </c>
      <c r="X513" s="1">
        <v>3724400</v>
      </c>
      <c r="Y513" s="1">
        <v>22547189</v>
      </c>
      <c r="Z513" s="1">
        <v>12050000</v>
      </c>
      <c r="AA513" t="s">
        <v>328</v>
      </c>
      <c r="AB513" t="s">
        <v>329</v>
      </c>
      <c r="AC513">
        <v>18.760000000000002</v>
      </c>
      <c r="AD513">
        <v>2.61</v>
      </c>
      <c r="AE513">
        <v>4.0199999999999996</v>
      </c>
      <c r="AF513" t="s">
        <v>230</v>
      </c>
      <c r="AG513" s="1">
        <v>414100</v>
      </c>
      <c r="AH513" s="36">
        <v>6029</v>
      </c>
      <c r="AI513">
        <v>200</v>
      </c>
      <c r="AJ513" s="36">
        <v>6025</v>
      </c>
      <c r="AK513" s="1">
        <v>6600</v>
      </c>
      <c r="AL513" s="2">
        <v>0.64583333333333337</v>
      </c>
      <c r="AM513" s="3">
        <v>46150</v>
      </c>
      <c r="AN513" t="s">
        <v>293</v>
      </c>
      <c r="AO513" t="s">
        <v>319</v>
      </c>
      <c r="AQ513" t="str">
        <f t="shared" si="7"/>
        <v/>
      </c>
    </row>
    <row r="514" spans="1:43">
      <c r="A514" s="8">
        <v>46177</v>
      </c>
      <c r="B514">
        <v>3951.85</v>
      </c>
      <c r="C514">
        <v>-1.1100000000000001</v>
      </c>
      <c r="D514">
        <v>67500</v>
      </c>
      <c r="E514">
        <v>-1.55</v>
      </c>
      <c r="F514" s="69">
        <v>3003</v>
      </c>
      <c r="G514" t="s">
        <v>36</v>
      </c>
      <c r="H514">
        <v>0</v>
      </c>
      <c r="I514" t="s">
        <v>288</v>
      </c>
      <c r="J514" t="s">
        <v>289</v>
      </c>
      <c r="K514" t="s">
        <v>295</v>
      </c>
      <c r="L514" s="36">
        <v>1631.5</v>
      </c>
      <c r="M514">
        <v>-18.5</v>
      </c>
      <c r="N514" s="66">
        <v>-1.12E-2</v>
      </c>
      <c r="O514" s="36">
        <v>1650</v>
      </c>
      <c r="P514" s="66">
        <v>-1.12E-2</v>
      </c>
      <c r="Q514" s="36">
        <v>1645</v>
      </c>
      <c r="R514" s="36">
        <v>1651.5</v>
      </c>
      <c r="S514" s="36">
        <v>1630</v>
      </c>
      <c r="T514" s="66">
        <v>-8.2000000000000007E-3</v>
      </c>
      <c r="U514" s="66">
        <v>-1.06E-2</v>
      </c>
      <c r="V514" s="66">
        <v>-1.21E-2</v>
      </c>
      <c r="W514" s="66">
        <v>8.9999999999999998E-4</v>
      </c>
      <c r="X514" s="1">
        <v>3286700</v>
      </c>
      <c r="Y514" s="1">
        <v>5385083</v>
      </c>
      <c r="Z514" s="1">
        <v>1252841</v>
      </c>
      <c r="AA514" t="s">
        <v>330</v>
      </c>
      <c r="AB514" t="s">
        <v>577</v>
      </c>
      <c r="AC514">
        <v>10.23</v>
      </c>
      <c r="AD514">
        <v>1.35</v>
      </c>
      <c r="AE514">
        <v>4.1100000000000003</v>
      </c>
      <c r="AF514" t="s">
        <v>230</v>
      </c>
      <c r="AG514" s="1">
        <v>42700</v>
      </c>
      <c r="AH514" s="36">
        <v>1632</v>
      </c>
      <c r="AI514">
        <v>100</v>
      </c>
      <c r="AJ514" s="36">
        <v>1631</v>
      </c>
      <c r="AK514">
        <v>600</v>
      </c>
      <c r="AL514" s="2">
        <v>0.64583333333333337</v>
      </c>
      <c r="AN514" t="s">
        <v>293</v>
      </c>
      <c r="AO514" t="s">
        <v>332</v>
      </c>
      <c r="AQ514" t="str">
        <f t="shared" si="7"/>
        <v/>
      </c>
    </row>
    <row r="515" spans="1:43">
      <c r="A515" s="8">
        <v>46177</v>
      </c>
      <c r="B515">
        <v>3951.85</v>
      </c>
      <c r="C515">
        <v>-1.1100000000000001</v>
      </c>
      <c r="D515">
        <v>67500</v>
      </c>
      <c r="E515">
        <v>-1.55</v>
      </c>
      <c r="F515" s="69">
        <v>3407</v>
      </c>
      <c r="G515" t="s">
        <v>37</v>
      </c>
      <c r="H515">
        <v>0</v>
      </c>
      <c r="I515" t="s">
        <v>288</v>
      </c>
      <c r="J515" t="s">
        <v>289</v>
      </c>
      <c r="K515" t="s">
        <v>295</v>
      </c>
      <c r="L515" s="36">
        <v>1786</v>
      </c>
      <c r="M515">
        <v>28.5</v>
      </c>
      <c r="N515" s="66">
        <v>1.6199999999999999E-2</v>
      </c>
      <c r="O515" s="36">
        <v>1757.5</v>
      </c>
      <c r="P515" s="66">
        <v>1.6199999999999999E-2</v>
      </c>
      <c r="Q515" s="36">
        <v>1750</v>
      </c>
      <c r="R515" s="36">
        <v>1787.5</v>
      </c>
      <c r="S515" s="36">
        <v>1745</v>
      </c>
      <c r="T515" s="66">
        <v>2.0500000000000001E-2</v>
      </c>
      <c r="U515" s="66">
        <v>1.9400000000000001E-2</v>
      </c>
      <c r="V515" s="66">
        <v>-8.0000000000000004E-4</v>
      </c>
      <c r="W515" s="66">
        <v>2.3400000000000001E-2</v>
      </c>
      <c r="X515" s="1">
        <v>4546500</v>
      </c>
      <c r="Y515" s="1">
        <v>8058926</v>
      </c>
      <c r="Z515" s="1">
        <v>2439232</v>
      </c>
      <c r="AA515" t="s">
        <v>333</v>
      </c>
      <c r="AB515" t="s">
        <v>334</v>
      </c>
      <c r="AC515">
        <v>15.09</v>
      </c>
      <c r="AD515">
        <v>1.1499999999999999</v>
      </c>
      <c r="AE515">
        <v>2.46</v>
      </c>
      <c r="AF515" t="s">
        <v>230</v>
      </c>
      <c r="AG515" s="1">
        <v>180800</v>
      </c>
      <c r="AH515" s="36">
        <v>1786.5</v>
      </c>
      <c r="AI515">
        <v>900</v>
      </c>
      <c r="AJ515" s="36">
        <v>1781.5</v>
      </c>
      <c r="AK515">
        <v>800</v>
      </c>
      <c r="AL515" s="2">
        <v>0.64583333333333337</v>
      </c>
      <c r="AM515" s="3">
        <v>46154</v>
      </c>
      <c r="AN515" t="s">
        <v>298</v>
      </c>
      <c r="AO515" t="s">
        <v>335</v>
      </c>
      <c r="AQ515" t="str">
        <f t="shared" ref="AQ515:AQ578" si="8">IF(AP515="","",ROUND((L515-AP515)/AP515,4))</f>
        <v/>
      </c>
    </row>
    <row r="516" spans="1:43">
      <c r="A516" s="8">
        <v>46177</v>
      </c>
      <c r="B516">
        <v>3951.85</v>
      </c>
      <c r="C516">
        <v>-1.1100000000000001</v>
      </c>
      <c r="D516">
        <v>67500</v>
      </c>
      <c r="E516">
        <v>-1.55</v>
      </c>
      <c r="F516" s="69">
        <v>4008</v>
      </c>
      <c r="G516" t="s">
        <v>38</v>
      </c>
      <c r="H516">
        <v>0</v>
      </c>
      <c r="I516" t="s">
        <v>288</v>
      </c>
      <c r="J516" t="s">
        <v>289</v>
      </c>
      <c r="K516" t="s">
        <v>290</v>
      </c>
      <c r="L516" s="36">
        <v>1273</v>
      </c>
      <c r="M516">
        <v>-39</v>
      </c>
      <c r="N516" s="66">
        <v>-2.9700000000000001E-2</v>
      </c>
      <c r="O516" s="36">
        <v>1312</v>
      </c>
      <c r="P516" s="66">
        <v>-2.9700000000000001E-2</v>
      </c>
      <c r="Q516" s="36">
        <v>1300</v>
      </c>
      <c r="R516" s="36">
        <v>1301</v>
      </c>
      <c r="S516" s="36">
        <v>1270</v>
      </c>
      <c r="T516" s="66">
        <v>-2.07E-2</v>
      </c>
      <c r="U516" s="66">
        <v>-3.0999999999999999E-3</v>
      </c>
      <c r="V516" s="66">
        <v>-2.1499999999999998E-2</v>
      </c>
      <c r="W516" s="66">
        <v>2.3E-3</v>
      </c>
      <c r="X516" s="1">
        <v>150100</v>
      </c>
      <c r="Y516" s="1">
        <v>192285</v>
      </c>
      <c r="Z516" s="1">
        <v>82342</v>
      </c>
      <c r="AA516" t="s">
        <v>541</v>
      </c>
      <c r="AB516" t="s">
        <v>337</v>
      </c>
      <c r="AC516">
        <v>10.41</v>
      </c>
      <c r="AD516">
        <v>0.79</v>
      </c>
      <c r="AE516">
        <v>3.77</v>
      </c>
      <c r="AF516" t="s">
        <v>230</v>
      </c>
      <c r="AG516" s="1">
        <v>44200</v>
      </c>
      <c r="AH516" s="36">
        <v>1281</v>
      </c>
      <c r="AI516">
        <v>300</v>
      </c>
      <c r="AJ516" s="36">
        <v>1270</v>
      </c>
      <c r="AK516">
        <v>300</v>
      </c>
      <c r="AL516" s="2">
        <v>0.64583333333333337</v>
      </c>
      <c r="AM516" s="3">
        <v>46154</v>
      </c>
      <c r="AN516" t="s">
        <v>298</v>
      </c>
      <c r="AO516" t="s">
        <v>335</v>
      </c>
      <c r="AQ516" t="str">
        <f t="shared" si="8"/>
        <v/>
      </c>
    </row>
    <row r="517" spans="1:43">
      <c r="A517" s="8">
        <v>46177</v>
      </c>
      <c r="B517">
        <v>3951.85</v>
      </c>
      <c r="C517">
        <v>-1.1100000000000001</v>
      </c>
      <c r="D517">
        <v>67500</v>
      </c>
      <c r="E517">
        <v>-1.55</v>
      </c>
      <c r="F517" s="69">
        <v>4026</v>
      </c>
      <c r="G517" t="s">
        <v>39</v>
      </c>
      <c r="H517">
        <v>0</v>
      </c>
      <c r="I517" t="s">
        <v>314</v>
      </c>
      <c r="J517" t="s">
        <v>289</v>
      </c>
      <c r="K517" t="s">
        <v>290</v>
      </c>
      <c r="L517" s="36">
        <v>1889</v>
      </c>
      <c r="M517">
        <v>-119</v>
      </c>
      <c r="N517" s="66">
        <v>-5.9299999999999999E-2</v>
      </c>
      <c r="O517" s="36">
        <v>2008</v>
      </c>
      <c r="P517" s="66">
        <v>-5.9200000000000003E-2</v>
      </c>
      <c r="Q517" s="36">
        <v>1940</v>
      </c>
      <c r="R517" s="36">
        <v>1940</v>
      </c>
      <c r="S517" s="36">
        <v>1860</v>
      </c>
      <c r="T517" s="66">
        <v>-2.6200000000000001E-2</v>
      </c>
      <c r="U517" s="66">
        <v>3.7000000000000002E-3</v>
      </c>
      <c r="V517" s="66">
        <v>-2.6200000000000001E-2</v>
      </c>
      <c r="W517" s="66">
        <v>1.55E-2</v>
      </c>
      <c r="X517" s="1">
        <v>142300</v>
      </c>
      <c r="Y517" s="1">
        <v>269553</v>
      </c>
      <c r="Z517" s="1">
        <v>17454</v>
      </c>
      <c r="AA517" t="s">
        <v>338</v>
      </c>
      <c r="AB517" t="s">
        <v>339</v>
      </c>
      <c r="AC517">
        <v>10.72</v>
      </c>
      <c r="AD517">
        <v>1.25</v>
      </c>
      <c r="AE517">
        <v>2.59</v>
      </c>
      <c r="AF517" t="s">
        <v>230</v>
      </c>
      <c r="AG517" s="1">
        <v>3000</v>
      </c>
      <c r="AH517" s="36">
        <v>1892</v>
      </c>
      <c r="AI517">
        <v>400</v>
      </c>
      <c r="AJ517" s="36">
        <v>1875</v>
      </c>
      <c r="AK517">
        <v>200</v>
      </c>
      <c r="AL517" s="2">
        <v>0.64583333333333337</v>
      </c>
      <c r="AM517" s="3">
        <v>46183</v>
      </c>
      <c r="AN517" t="s">
        <v>340</v>
      </c>
      <c r="AO517" t="s">
        <v>341</v>
      </c>
      <c r="AQ517" t="str">
        <f t="shared" si="8"/>
        <v/>
      </c>
    </row>
    <row r="518" spans="1:43">
      <c r="A518" s="8">
        <v>46177</v>
      </c>
      <c r="B518">
        <v>3951.85</v>
      </c>
      <c r="C518">
        <v>-1.1100000000000001</v>
      </c>
      <c r="D518">
        <v>67500</v>
      </c>
      <c r="E518">
        <v>-1.55</v>
      </c>
      <c r="F518" s="69">
        <v>4062</v>
      </c>
      <c r="G518" t="s">
        <v>40</v>
      </c>
      <c r="H518">
        <v>0</v>
      </c>
      <c r="I518" t="s">
        <v>288</v>
      </c>
      <c r="J518" t="s">
        <v>289</v>
      </c>
      <c r="K518" t="s">
        <v>295</v>
      </c>
      <c r="L518" s="36">
        <v>20155</v>
      </c>
      <c r="M518" s="36">
        <v>-1785</v>
      </c>
      <c r="N518" s="66">
        <v>-8.14E-2</v>
      </c>
      <c r="O518" s="36">
        <v>21940</v>
      </c>
      <c r="P518" s="66">
        <v>-8.1299999999999997E-2</v>
      </c>
      <c r="Q518" s="36">
        <v>21440</v>
      </c>
      <c r="R518" s="36">
        <v>21865</v>
      </c>
      <c r="S518" s="36">
        <v>19965</v>
      </c>
      <c r="T518" s="66">
        <v>-5.9900000000000002E-2</v>
      </c>
      <c r="U518" s="66">
        <v>-4.0000000000000002E-4</v>
      </c>
      <c r="V518" s="66">
        <v>-7.8200000000000006E-2</v>
      </c>
      <c r="W518" s="66">
        <v>9.4999999999999998E-3</v>
      </c>
      <c r="X518" s="1">
        <v>6317800</v>
      </c>
      <c r="Y518" s="1">
        <v>129252052</v>
      </c>
      <c r="Z518" s="1">
        <v>5678089</v>
      </c>
      <c r="AA518" t="s">
        <v>555</v>
      </c>
      <c r="AB518" t="s">
        <v>343</v>
      </c>
      <c r="AC518">
        <v>97.03</v>
      </c>
      <c r="AD518">
        <v>10.23</v>
      </c>
      <c r="AE518">
        <v>0.17</v>
      </c>
      <c r="AF518" t="s">
        <v>230</v>
      </c>
      <c r="AG518" s="1">
        <v>37500</v>
      </c>
      <c r="AH518" s="36">
        <v>20180</v>
      </c>
      <c r="AI518">
        <v>300</v>
      </c>
      <c r="AJ518" s="36">
        <v>20155</v>
      </c>
      <c r="AK518" s="1">
        <v>3800</v>
      </c>
      <c r="AL518" s="2">
        <v>0.64583333333333337</v>
      </c>
      <c r="AM518" s="3">
        <v>46153</v>
      </c>
      <c r="AN518" t="s">
        <v>298</v>
      </c>
      <c r="AO518" t="s">
        <v>344</v>
      </c>
      <c r="AQ518" t="str">
        <f t="shared" si="8"/>
        <v/>
      </c>
    </row>
    <row r="519" spans="1:43">
      <c r="A519" s="8">
        <v>46177</v>
      </c>
      <c r="B519">
        <v>3951.85</v>
      </c>
      <c r="C519">
        <v>-1.1100000000000001</v>
      </c>
      <c r="D519">
        <v>67500</v>
      </c>
      <c r="E519">
        <v>-1.55</v>
      </c>
      <c r="F519" s="69">
        <v>4063</v>
      </c>
      <c r="G519" t="s">
        <v>41</v>
      </c>
      <c r="H519">
        <v>0</v>
      </c>
      <c r="I519" t="s">
        <v>288</v>
      </c>
      <c r="J519" t="s">
        <v>289</v>
      </c>
      <c r="K519" t="s">
        <v>290</v>
      </c>
      <c r="L519" s="36">
        <v>7641</v>
      </c>
      <c r="M519">
        <v>-165</v>
      </c>
      <c r="N519" s="66">
        <v>-2.1100000000000001E-2</v>
      </c>
      <c r="O519" s="36">
        <v>7806</v>
      </c>
      <c r="P519" s="66">
        <v>-2.1100000000000001E-2</v>
      </c>
      <c r="Q519" s="36">
        <v>7542</v>
      </c>
      <c r="R519" s="36">
        <v>7730</v>
      </c>
      <c r="S519" s="36">
        <v>7492</v>
      </c>
      <c r="T519" s="66">
        <v>1.3100000000000001E-2</v>
      </c>
      <c r="U519" s="66">
        <v>1.2E-2</v>
      </c>
      <c r="V519" s="66">
        <v>-1.15E-2</v>
      </c>
      <c r="W519" s="66">
        <v>1.9800000000000002E-2</v>
      </c>
      <c r="X519" s="1">
        <v>6730800</v>
      </c>
      <c r="Y519" s="1">
        <v>51217642</v>
      </c>
      <c r="Z519" s="1">
        <v>15167353</v>
      </c>
      <c r="AA519" t="s">
        <v>556</v>
      </c>
      <c r="AB519" t="s">
        <v>346</v>
      </c>
      <c r="AC519">
        <v>28.37</v>
      </c>
      <c r="AD519">
        <v>3.18</v>
      </c>
      <c r="AE519">
        <v>1.39</v>
      </c>
      <c r="AF519" t="s">
        <v>230</v>
      </c>
      <c r="AG519" s="1">
        <v>139200</v>
      </c>
      <c r="AH519" s="36">
        <v>7650</v>
      </c>
      <c r="AI519">
        <v>100</v>
      </c>
      <c r="AJ519" s="36">
        <v>7639</v>
      </c>
      <c r="AK519">
        <v>100</v>
      </c>
      <c r="AL519" s="2">
        <v>0.64583333333333337</v>
      </c>
      <c r="AN519" t="s">
        <v>298</v>
      </c>
      <c r="AO519" t="s">
        <v>335</v>
      </c>
      <c r="AQ519" t="str">
        <f t="shared" si="8"/>
        <v/>
      </c>
    </row>
    <row r="520" spans="1:43">
      <c r="A520" s="8">
        <v>46177</v>
      </c>
      <c r="B520">
        <v>3951.85</v>
      </c>
      <c r="C520">
        <v>-1.1100000000000001</v>
      </c>
      <c r="D520">
        <v>67500</v>
      </c>
      <c r="E520">
        <v>-1.55</v>
      </c>
      <c r="F520" s="69">
        <v>4068</v>
      </c>
      <c r="G520" t="s">
        <v>42</v>
      </c>
      <c r="H520">
        <v>0</v>
      </c>
      <c r="I520" t="s">
        <v>347</v>
      </c>
      <c r="J520" t="s">
        <v>323</v>
      </c>
      <c r="K520" t="s">
        <v>290</v>
      </c>
      <c r="L520" s="36">
        <v>1761</v>
      </c>
      <c r="M520">
        <v>-4</v>
      </c>
      <c r="N520" s="66">
        <v>-2.3E-3</v>
      </c>
      <c r="O520" s="36">
        <v>1765</v>
      </c>
      <c r="P520" s="66">
        <v>-2.2000000000000001E-3</v>
      </c>
      <c r="Q520" s="36">
        <v>1760</v>
      </c>
      <c r="R520" s="36">
        <v>1767</v>
      </c>
      <c r="S520" s="36">
        <v>1750</v>
      </c>
      <c r="T520" s="66">
        <v>5.0000000000000001E-4</v>
      </c>
      <c r="U520" s="66">
        <v>0</v>
      </c>
      <c r="V520" s="66">
        <v>-3.3E-3</v>
      </c>
      <c r="W520" s="66">
        <v>6.1999999999999998E-3</v>
      </c>
      <c r="X520" s="1">
        <v>1500</v>
      </c>
      <c r="Y520" s="1">
        <v>2635</v>
      </c>
      <c r="Z520" s="1">
        <v>3327</v>
      </c>
      <c r="AA520" t="s">
        <v>348</v>
      </c>
      <c r="AB520" t="s">
        <v>349</v>
      </c>
      <c r="AC520">
        <v>23.14</v>
      </c>
      <c r="AD520">
        <v>1.55</v>
      </c>
      <c r="AE520">
        <v>0</v>
      </c>
      <c r="AF520">
        <v>1.6</v>
      </c>
      <c r="AG520">
        <v>0</v>
      </c>
      <c r="AH520" s="36">
        <v>1764</v>
      </c>
      <c r="AI520">
        <v>200</v>
      </c>
      <c r="AJ520" s="36">
        <v>1751</v>
      </c>
      <c r="AK520">
        <v>100</v>
      </c>
      <c r="AL520" s="2">
        <v>0.52083333333333337</v>
      </c>
      <c r="AM520" s="3">
        <v>46156</v>
      </c>
      <c r="AN520" t="s">
        <v>350</v>
      </c>
      <c r="AO520" t="s">
        <v>351</v>
      </c>
      <c r="AQ520" t="str">
        <f t="shared" si="8"/>
        <v/>
      </c>
    </row>
    <row r="521" spans="1:43">
      <c r="A521" s="8">
        <v>46177</v>
      </c>
      <c r="B521">
        <v>3951.85</v>
      </c>
      <c r="C521">
        <v>-1.1100000000000001</v>
      </c>
      <c r="D521">
        <v>67500</v>
      </c>
      <c r="E521">
        <v>-1.55</v>
      </c>
      <c r="F521" s="69">
        <v>4100</v>
      </c>
      <c r="G521" t="s">
        <v>43</v>
      </c>
      <c r="H521">
        <v>0</v>
      </c>
      <c r="I521" t="s">
        <v>314</v>
      </c>
      <c r="J521" t="s">
        <v>289</v>
      </c>
      <c r="K521" t="s">
        <v>290</v>
      </c>
      <c r="L521" s="36">
        <v>1759</v>
      </c>
      <c r="M521">
        <v>-77</v>
      </c>
      <c r="N521" s="66">
        <v>-4.19E-2</v>
      </c>
      <c r="O521" s="36">
        <v>1836</v>
      </c>
      <c r="P521" s="66">
        <v>-4.19E-2</v>
      </c>
      <c r="Q521" s="36">
        <v>1809</v>
      </c>
      <c r="R521" s="36">
        <v>1841</v>
      </c>
      <c r="S521" s="36">
        <v>1746</v>
      </c>
      <c r="T521" s="66">
        <v>-2.76E-2</v>
      </c>
      <c r="U521" s="66">
        <v>-2.2200000000000001E-2</v>
      </c>
      <c r="V521" s="66">
        <v>-4.4499999999999998E-2</v>
      </c>
      <c r="W521" s="66">
        <v>7.4000000000000003E-3</v>
      </c>
      <c r="X521" s="1">
        <v>137600</v>
      </c>
      <c r="Y521" s="1">
        <v>246700</v>
      </c>
      <c r="Z521" s="1">
        <v>10728</v>
      </c>
      <c r="AA521" t="s">
        <v>544</v>
      </c>
      <c r="AB521" t="s">
        <v>353</v>
      </c>
      <c r="AC521">
        <v>20.350000000000001</v>
      </c>
      <c r="AD521">
        <v>1.1200000000000001</v>
      </c>
      <c r="AE521">
        <v>0</v>
      </c>
      <c r="AF521" t="s">
        <v>230</v>
      </c>
      <c r="AG521">
        <v>0</v>
      </c>
      <c r="AH521" s="36">
        <v>1759</v>
      </c>
      <c r="AI521">
        <v>300</v>
      </c>
      <c r="AJ521" s="36">
        <v>1749</v>
      </c>
      <c r="AK521">
        <v>100</v>
      </c>
      <c r="AL521" s="2">
        <v>0.64583333333333337</v>
      </c>
      <c r="AM521" s="3">
        <v>46157</v>
      </c>
      <c r="AN521" t="s">
        <v>298</v>
      </c>
      <c r="AO521" t="s">
        <v>335</v>
      </c>
      <c r="AQ521" t="str">
        <f t="shared" si="8"/>
        <v/>
      </c>
    </row>
    <row r="522" spans="1:43">
      <c r="A522" s="8">
        <v>46177</v>
      </c>
      <c r="B522">
        <v>3951.85</v>
      </c>
      <c r="C522">
        <v>-1.1100000000000001</v>
      </c>
      <c r="D522">
        <v>67500</v>
      </c>
      <c r="E522">
        <v>-1.55</v>
      </c>
      <c r="F522" s="69">
        <v>4182</v>
      </c>
      <c r="G522" t="s">
        <v>44</v>
      </c>
      <c r="H522">
        <v>0</v>
      </c>
      <c r="I522" t="s">
        <v>288</v>
      </c>
      <c r="J522" t="s">
        <v>289</v>
      </c>
      <c r="K522" t="s">
        <v>290</v>
      </c>
      <c r="L522" s="36">
        <v>5277</v>
      </c>
      <c r="M522">
        <v>-105</v>
      </c>
      <c r="N522" s="66">
        <v>-1.95E-2</v>
      </c>
      <c r="O522" s="36">
        <v>5382</v>
      </c>
      <c r="P522" s="66">
        <v>-1.95E-2</v>
      </c>
      <c r="Q522" s="36">
        <v>5282</v>
      </c>
      <c r="R522" s="36">
        <v>5364</v>
      </c>
      <c r="S522" s="36">
        <v>5203</v>
      </c>
      <c r="T522" s="66">
        <v>-8.9999999999999998E-4</v>
      </c>
      <c r="U522" s="66">
        <v>2E-3</v>
      </c>
      <c r="V522" s="66">
        <v>-1.6199999999999999E-2</v>
      </c>
      <c r="W522" s="66">
        <v>1.4200000000000001E-2</v>
      </c>
      <c r="X522" s="1">
        <v>830500</v>
      </c>
      <c r="Y522" s="1">
        <v>4386306</v>
      </c>
      <c r="Z522" s="1">
        <v>1117070</v>
      </c>
      <c r="AA522" t="s">
        <v>545</v>
      </c>
      <c r="AB522" t="s">
        <v>355</v>
      </c>
      <c r="AC522">
        <v>22.36</v>
      </c>
      <c r="AD522">
        <v>1.58</v>
      </c>
      <c r="AE522">
        <v>2.08</v>
      </c>
      <c r="AF522" t="s">
        <v>230</v>
      </c>
      <c r="AG522" s="1">
        <v>17600</v>
      </c>
      <c r="AH522" s="36">
        <v>5284</v>
      </c>
      <c r="AI522" s="1">
        <v>4100</v>
      </c>
      <c r="AJ522" s="36">
        <v>5266</v>
      </c>
      <c r="AK522">
        <v>100</v>
      </c>
      <c r="AL522" s="2">
        <v>0.64583333333333337</v>
      </c>
      <c r="AM522" s="3">
        <v>46155</v>
      </c>
      <c r="AN522" t="s">
        <v>298</v>
      </c>
      <c r="AO522" t="s">
        <v>335</v>
      </c>
      <c r="AQ522" t="str">
        <f t="shared" si="8"/>
        <v/>
      </c>
    </row>
    <row r="523" spans="1:43">
      <c r="A523" s="8">
        <v>46177</v>
      </c>
      <c r="B523">
        <v>3951.85</v>
      </c>
      <c r="C523">
        <v>-1.1100000000000001</v>
      </c>
      <c r="D523">
        <v>67500</v>
      </c>
      <c r="E523">
        <v>-1.55</v>
      </c>
      <c r="F523" s="69">
        <v>4188</v>
      </c>
      <c r="G523" t="s">
        <v>45</v>
      </c>
      <c r="H523">
        <v>0</v>
      </c>
      <c r="I523" t="s">
        <v>288</v>
      </c>
      <c r="J523" t="s">
        <v>289</v>
      </c>
      <c r="K523" t="s">
        <v>295</v>
      </c>
      <c r="L523" s="36">
        <v>1095</v>
      </c>
      <c r="M523">
        <v>-4</v>
      </c>
      <c r="N523" s="66">
        <v>-3.5999999999999999E-3</v>
      </c>
      <c r="O523" s="36">
        <v>1099</v>
      </c>
      <c r="P523" s="66">
        <v>-3.5999999999999999E-3</v>
      </c>
      <c r="Q523" s="36">
        <v>1110</v>
      </c>
      <c r="R523" s="36">
        <v>1112.5</v>
      </c>
      <c r="S523" s="36">
        <v>1080</v>
      </c>
      <c r="T523" s="66">
        <v>-1.35E-2</v>
      </c>
      <c r="U523" s="66">
        <v>8.2000000000000007E-3</v>
      </c>
      <c r="V523" s="66">
        <v>-1.5699999999999999E-2</v>
      </c>
      <c r="W523" s="66">
        <v>1.38E-2</v>
      </c>
      <c r="X523" s="1">
        <v>4724200</v>
      </c>
      <c r="Y523" s="1">
        <v>5177848</v>
      </c>
      <c r="Z523" s="1">
        <v>1578406</v>
      </c>
      <c r="AA523" t="s">
        <v>356</v>
      </c>
      <c r="AB523" t="s">
        <v>357</v>
      </c>
      <c r="AC523">
        <v>12.51</v>
      </c>
      <c r="AD523">
        <v>0.84</v>
      </c>
      <c r="AE523">
        <v>2.92</v>
      </c>
      <c r="AF523" t="s">
        <v>230</v>
      </c>
      <c r="AG523" s="1">
        <v>334400</v>
      </c>
      <c r="AH523" s="36">
        <v>1098</v>
      </c>
      <c r="AI523" s="1">
        <v>5200</v>
      </c>
      <c r="AJ523" s="36">
        <v>1094.5</v>
      </c>
      <c r="AK523" s="1">
        <v>12100</v>
      </c>
      <c r="AL523" s="2">
        <v>0.64583333333333337</v>
      </c>
      <c r="AM523" s="3">
        <v>46155</v>
      </c>
      <c r="AN523" t="s">
        <v>298</v>
      </c>
      <c r="AO523" t="s">
        <v>335</v>
      </c>
      <c r="AQ523" t="str">
        <f t="shared" si="8"/>
        <v/>
      </c>
    </row>
    <row r="524" spans="1:43">
      <c r="A524" s="8">
        <v>46177</v>
      </c>
      <c r="B524">
        <v>3951.85</v>
      </c>
      <c r="C524">
        <v>-1.1100000000000001</v>
      </c>
      <c r="D524">
        <v>67500</v>
      </c>
      <c r="E524">
        <v>-1.55</v>
      </c>
      <c r="F524" s="69">
        <v>4220</v>
      </c>
      <c r="G524" t="s">
        <v>46</v>
      </c>
      <c r="H524">
        <v>0</v>
      </c>
      <c r="I524" t="s">
        <v>288</v>
      </c>
      <c r="J524" t="s">
        <v>289</v>
      </c>
      <c r="K524" t="s">
        <v>290</v>
      </c>
      <c r="L524" s="36">
        <v>1574</v>
      </c>
      <c r="M524">
        <v>-21</v>
      </c>
      <c r="N524" s="66">
        <v>-1.32E-2</v>
      </c>
      <c r="O524" s="36">
        <v>1595</v>
      </c>
      <c r="P524" s="66">
        <v>-1.3100000000000001E-2</v>
      </c>
      <c r="Q524" s="36">
        <v>1540</v>
      </c>
      <c r="R524" s="36">
        <v>1588</v>
      </c>
      <c r="S524" s="36">
        <v>1540</v>
      </c>
      <c r="T524" s="66">
        <v>2.1999999999999999E-2</v>
      </c>
      <c r="U524" s="66">
        <v>5.1000000000000004E-3</v>
      </c>
      <c r="V524" s="66">
        <v>-8.8000000000000005E-3</v>
      </c>
      <c r="W524" s="66">
        <v>2.1999999999999999E-2</v>
      </c>
      <c r="X524" s="1">
        <v>122900</v>
      </c>
      <c r="Y524" s="1">
        <v>193224</v>
      </c>
      <c r="Z524" s="1">
        <v>80706</v>
      </c>
      <c r="AA524" t="s">
        <v>358</v>
      </c>
      <c r="AB524" t="s">
        <v>578</v>
      </c>
      <c r="AC524">
        <v>11.01</v>
      </c>
      <c r="AD524">
        <v>1.1000000000000001</v>
      </c>
      <c r="AE524">
        <v>3.43</v>
      </c>
      <c r="AF524" t="s">
        <v>230</v>
      </c>
      <c r="AG524" s="1">
        <v>14200</v>
      </c>
      <c r="AH524" s="36">
        <v>1577</v>
      </c>
      <c r="AI524">
        <v>100</v>
      </c>
      <c r="AJ524" s="36">
        <v>1570</v>
      </c>
      <c r="AK524">
        <v>100</v>
      </c>
      <c r="AL524" s="2">
        <v>0.64583333333333337</v>
      </c>
      <c r="AN524" t="s">
        <v>298</v>
      </c>
      <c r="AO524" t="s">
        <v>335</v>
      </c>
      <c r="AQ524" t="str">
        <f t="shared" si="8"/>
        <v/>
      </c>
    </row>
    <row r="525" spans="1:43">
      <c r="A525" s="8">
        <v>46177</v>
      </c>
      <c r="B525">
        <v>3951.85</v>
      </c>
      <c r="C525">
        <v>-1.1100000000000001</v>
      </c>
      <c r="D525">
        <v>67500</v>
      </c>
      <c r="E525">
        <v>-1.55</v>
      </c>
      <c r="F525" s="69">
        <v>4334</v>
      </c>
      <c r="G525" t="s">
        <v>47</v>
      </c>
      <c r="H525">
        <v>0</v>
      </c>
      <c r="I525" t="s">
        <v>314</v>
      </c>
      <c r="J525" t="s">
        <v>323</v>
      </c>
      <c r="K525" t="s">
        <v>295</v>
      </c>
      <c r="L525">
        <v>393</v>
      </c>
      <c r="M525">
        <v>-2</v>
      </c>
      <c r="N525" s="66">
        <v>-5.1000000000000004E-3</v>
      </c>
      <c r="O525">
        <v>395</v>
      </c>
      <c r="P525" s="66">
        <v>-5.0000000000000001E-3</v>
      </c>
      <c r="Q525">
        <v>393</v>
      </c>
      <c r="R525">
        <v>394</v>
      </c>
      <c r="S525">
        <v>393</v>
      </c>
      <c r="T525" s="66">
        <v>0</v>
      </c>
      <c r="U525" s="66">
        <v>0</v>
      </c>
      <c r="V525" s="66">
        <v>-2.5000000000000001E-3</v>
      </c>
      <c r="W525" s="66">
        <v>0</v>
      </c>
      <c r="X525" s="1">
        <v>11200</v>
      </c>
      <c r="Y525" s="1">
        <v>4402</v>
      </c>
      <c r="Z525" s="1">
        <v>4360</v>
      </c>
      <c r="AA525" t="s">
        <v>360</v>
      </c>
      <c r="AB525" t="s">
        <v>361</v>
      </c>
      <c r="AC525">
        <v>11.8</v>
      </c>
      <c r="AD525">
        <v>1.29</v>
      </c>
      <c r="AE525">
        <v>2.54</v>
      </c>
      <c r="AF525">
        <v>0.1</v>
      </c>
      <c r="AG525">
        <v>400</v>
      </c>
      <c r="AH525">
        <v>393</v>
      </c>
      <c r="AI525" s="1">
        <v>1600</v>
      </c>
      <c r="AJ525">
        <v>392</v>
      </c>
      <c r="AK525">
        <v>500</v>
      </c>
      <c r="AL525" s="2">
        <v>0.64583333333333337</v>
      </c>
      <c r="AM525" s="3">
        <v>46183</v>
      </c>
      <c r="AN525" t="s">
        <v>306</v>
      </c>
      <c r="AO525" t="s">
        <v>351</v>
      </c>
      <c r="AQ525" t="str">
        <f t="shared" si="8"/>
        <v/>
      </c>
    </row>
    <row r="526" spans="1:43">
      <c r="A526" s="8">
        <v>46177</v>
      </c>
      <c r="B526">
        <v>3951.85</v>
      </c>
      <c r="C526">
        <v>-1.1100000000000001</v>
      </c>
      <c r="D526">
        <v>67500</v>
      </c>
      <c r="E526">
        <v>-1.55</v>
      </c>
      <c r="F526" s="69">
        <v>4523</v>
      </c>
      <c r="G526" t="s">
        <v>48</v>
      </c>
      <c r="H526">
        <v>0</v>
      </c>
      <c r="I526" t="s">
        <v>288</v>
      </c>
      <c r="J526" t="s">
        <v>289</v>
      </c>
      <c r="K526" t="s">
        <v>295</v>
      </c>
      <c r="L526" s="36">
        <v>3815</v>
      </c>
      <c r="M526">
        <v>56</v>
      </c>
      <c r="N526" s="66">
        <v>1.49E-2</v>
      </c>
      <c r="O526" s="36">
        <v>3759</v>
      </c>
      <c r="P526" s="66">
        <v>1.4800000000000001E-2</v>
      </c>
      <c r="Q526" s="36">
        <v>3829</v>
      </c>
      <c r="R526" s="36">
        <v>3853</v>
      </c>
      <c r="S526" s="36">
        <v>3785</v>
      </c>
      <c r="T526" s="66">
        <v>-3.5999999999999999E-3</v>
      </c>
      <c r="U526" s="66">
        <v>-8.8000000000000005E-3</v>
      </c>
      <c r="V526" s="66">
        <v>-9.7999999999999997E-3</v>
      </c>
      <c r="W526" s="66">
        <v>7.9000000000000008E-3</v>
      </c>
      <c r="X526" s="1">
        <v>1753400</v>
      </c>
      <c r="Y526" s="1">
        <v>6701856</v>
      </c>
      <c r="Z526" s="1">
        <v>1112641</v>
      </c>
      <c r="AA526" t="s">
        <v>362</v>
      </c>
      <c r="AB526" t="s">
        <v>579</v>
      </c>
      <c r="AC526">
        <v>20.59</v>
      </c>
      <c r="AD526">
        <v>1.19</v>
      </c>
      <c r="AE526">
        <v>4.1900000000000004</v>
      </c>
      <c r="AF526" t="s">
        <v>230</v>
      </c>
      <c r="AG526" s="1">
        <v>108500</v>
      </c>
      <c r="AH526" s="36">
        <v>3828</v>
      </c>
      <c r="AI526">
        <v>600</v>
      </c>
      <c r="AJ526" s="36">
        <v>3814</v>
      </c>
      <c r="AK526" s="1">
        <v>1500</v>
      </c>
      <c r="AL526" s="2">
        <v>0.64583333333333337</v>
      </c>
      <c r="AM526" s="3">
        <v>46157</v>
      </c>
      <c r="AN526" t="s">
        <v>298</v>
      </c>
      <c r="AO526" t="s">
        <v>364</v>
      </c>
      <c r="AQ526" t="str">
        <f t="shared" si="8"/>
        <v/>
      </c>
    </row>
    <row r="527" spans="1:43">
      <c r="A527" s="8">
        <v>46177</v>
      </c>
      <c r="B527">
        <v>3951.85</v>
      </c>
      <c r="C527">
        <v>-1.1100000000000001</v>
      </c>
      <c r="D527">
        <v>67500</v>
      </c>
      <c r="E527">
        <v>-1.55</v>
      </c>
      <c r="F527" s="69">
        <v>4528</v>
      </c>
      <c r="G527" t="s">
        <v>49</v>
      </c>
      <c r="H527">
        <v>0</v>
      </c>
      <c r="I527" t="s">
        <v>288</v>
      </c>
      <c r="J527" t="s">
        <v>289</v>
      </c>
      <c r="K527" t="s">
        <v>295</v>
      </c>
      <c r="L527" s="36">
        <v>2195.5</v>
      </c>
      <c r="M527">
        <v>37.5</v>
      </c>
      <c r="N527" s="66">
        <v>1.7399999999999999E-2</v>
      </c>
      <c r="O527" s="36">
        <v>2158</v>
      </c>
      <c r="P527" s="66">
        <v>1.7299999999999999E-2</v>
      </c>
      <c r="Q527" s="36">
        <v>2172</v>
      </c>
      <c r="R527" s="36">
        <v>2228.5</v>
      </c>
      <c r="S527" s="36">
        <v>2157</v>
      </c>
      <c r="T527" s="66">
        <v>1.0800000000000001E-2</v>
      </c>
      <c r="U527" s="66">
        <v>-9.1999999999999998E-3</v>
      </c>
      <c r="V527" s="66">
        <v>-1.4800000000000001E-2</v>
      </c>
      <c r="W527" s="66">
        <v>1.78E-2</v>
      </c>
      <c r="X527" s="1">
        <v>2306700</v>
      </c>
      <c r="Y527" s="1">
        <v>5069551</v>
      </c>
      <c r="Z527" s="1">
        <v>1094880</v>
      </c>
      <c r="AA527" t="s">
        <v>365</v>
      </c>
      <c r="AB527" t="s">
        <v>580</v>
      </c>
      <c r="AC527">
        <v>14.53</v>
      </c>
      <c r="AD527">
        <v>1.21</v>
      </c>
      <c r="AE527">
        <v>3.64</v>
      </c>
      <c r="AF527" t="s">
        <v>230</v>
      </c>
      <c r="AG527" s="1">
        <v>74800</v>
      </c>
      <c r="AH527" s="36">
        <v>2203</v>
      </c>
      <c r="AI527">
        <v>200</v>
      </c>
      <c r="AJ527" s="36">
        <v>2195</v>
      </c>
      <c r="AK527">
        <v>300</v>
      </c>
      <c r="AL527" s="2">
        <v>0.64583333333333337</v>
      </c>
      <c r="AM527" s="3">
        <v>46150</v>
      </c>
      <c r="AN527" t="s">
        <v>298</v>
      </c>
      <c r="AO527" t="s">
        <v>364</v>
      </c>
      <c r="AQ527" t="str">
        <f t="shared" si="8"/>
        <v/>
      </c>
    </row>
    <row r="528" spans="1:43">
      <c r="A528" s="8">
        <v>46177</v>
      </c>
      <c r="B528">
        <v>3951.85</v>
      </c>
      <c r="C528">
        <v>-1.1100000000000001</v>
      </c>
      <c r="D528">
        <v>67500</v>
      </c>
      <c r="E528">
        <v>-1.55</v>
      </c>
      <c r="F528" s="69">
        <v>4661</v>
      </c>
      <c r="G528" t="s">
        <v>50</v>
      </c>
      <c r="H528">
        <v>0</v>
      </c>
      <c r="I528" t="s">
        <v>288</v>
      </c>
      <c r="J528" t="s">
        <v>289</v>
      </c>
      <c r="K528" t="s">
        <v>290</v>
      </c>
      <c r="L528" s="36">
        <v>2184</v>
      </c>
      <c r="M528">
        <v>-31</v>
      </c>
      <c r="N528" s="66">
        <v>-1.4E-2</v>
      </c>
      <c r="O528" s="36">
        <v>2215</v>
      </c>
      <c r="P528" s="66">
        <v>-1.3899999999999999E-2</v>
      </c>
      <c r="Q528" s="36">
        <v>2215</v>
      </c>
      <c r="R528" s="36">
        <v>2215.5</v>
      </c>
      <c r="S528" s="36">
        <v>2171.5</v>
      </c>
      <c r="T528" s="66">
        <v>-1.3899999999999999E-2</v>
      </c>
      <c r="U528" s="66">
        <v>-1.8E-3</v>
      </c>
      <c r="V528" s="66">
        <v>-1.4200000000000001E-2</v>
      </c>
      <c r="W528" s="66">
        <v>5.7000000000000002E-3</v>
      </c>
      <c r="X528" s="1">
        <v>4070600</v>
      </c>
      <c r="Y528" s="1">
        <v>8894572</v>
      </c>
      <c r="Z528" s="1">
        <v>3932184</v>
      </c>
      <c r="AA528" t="s">
        <v>367</v>
      </c>
      <c r="AB528" t="s">
        <v>368</v>
      </c>
      <c r="AC528">
        <v>30.58</v>
      </c>
      <c r="AD528">
        <v>3.25</v>
      </c>
      <c r="AE528">
        <v>0.73</v>
      </c>
      <c r="AF528" t="s">
        <v>230</v>
      </c>
      <c r="AG528" s="1">
        <v>435100</v>
      </c>
      <c r="AH528" s="36">
        <v>2184.5</v>
      </c>
      <c r="AI528" s="1">
        <v>18900</v>
      </c>
      <c r="AJ528" s="36">
        <v>2183</v>
      </c>
      <c r="AK528">
        <v>100</v>
      </c>
      <c r="AL528" s="2">
        <v>0.64583333333333337</v>
      </c>
      <c r="AN528" t="s">
        <v>298</v>
      </c>
      <c r="AO528" t="s">
        <v>313</v>
      </c>
      <c r="AQ528" t="str">
        <f t="shared" si="8"/>
        <v/>
      </c>
    </row>
    <row r="529" spans="1:43">
      <c r="A529" s="8">
        <v>46177</v>
      </c>
      <c r="B529">
        <v>3951.85</v>
      </c>
      <c r="C529">
        <v>-1.1100000000000001</v>
      </c>
      <c r="D529">
        <v>67500</v>
      </c>
      <c r="E529">
        <v>-1.55</v>
      </c>
      <c r="F529" s="69">
        <v>5020</v>
      </c>
      <c r="G529" t="s">
        <v>51</v>
      </c>
      <c r="H529">
        <v>0</v>
      </c>
      <c r="I529" t="s">
        <v>288</v>
      </c>
      <c r="J529" t="s">
        <v>289</v>
      </c>
      <c r="K529" t="s">
        <v>290</v>
      </c>
      <c r="L529" s="36">
        <v>1287</v>
      </c>
      <c r="M529">
        <v>-40.5</v>
      </c>
      <c r="N529" s="66">
        <v>-3.0499999999999999E-2</v>
      </c>
      <c r="O529" s="36">
        <v>1327.5</v>
      </c>
      <c r="P529" s="66">
        <v>-3.0499999999999999E-2</v>
      </c>
      <c r="Q529" s="36">
        <v>1314.5</v>
      </c>
      <c r="R529" s="36">
        <v>1319</v>
      </c>
      <c r="S529" s="36">
        <v>1283</v>
      </c>
      <c r="T529" s="66">
        <v>-2.0899999999999998E-2</v>
      </c>
      <c r="U529" s="66">
        <v>-2.3E-3</v>
      </c>
      <c r="V529" s="66">
        <v>-2.4199999999999999E-2</v>
      </c>
      <c r="W529" s="66">
        <v>3.0999999999999999E-3</v>
      </c>
      <c r="X529" s="1">
        <v>6795500</v>
      </c>
      <c r="Y529" s="1">
        <v>8795698</v>
      </c>
      <c r="Z529" s="1">
        <v>3483608</v>
      </c>
      <c r="AA529" t="s">
        <v>369</v>
      </c>
      <c r="AB529" t="s">
        <v>370</v>
      </c>
      <c r="AC529">
        <v>8.31</v>
      </c>
      <c r="AD529">
        <v>1.02</v>
      </c>
      <c r="AE529">
        <v>2.64</v>
      </c>
      <c r="AF529" t="s">
        <v>230</v>
      </c>
      <c r="AG529" s="1">
        <v>367300</v>
      </c>
      <c r="AH529" s="36">
        <v>1289</v>
      </c>
      <c r="AI529">
        <v>100</v>
      </c>
      <c r="AJ529" s="36">
        <v>1287</v>
      </c>
      <c r="AK529" s="1">
        <v>9300</v>
      </c>
      <c r="AL529" s="2">
        <v>0.64583333333333337</v>
      </c>
      <c r="AM529" s="3">
        <v>46156</v>
      </c>
      <c r="AN529" t="s">
        <v>298</v>
      </c>
      <c r="AO529" t="s">
        <v>371</v>
      </c>
      <c r="AQ529" t="str">
        <f t="shared" si="8"/>
        <v/>
      </c>
    </row>
    <row r="530" spans="1:43">
      <c r="A530" s="8">
        <v>46177</v>
      </c>
      <c r="B530">
        <v>3951.85</v>
      </c>
      <c r="C530">
        <v>-1.1100000000000001</v>
      </c>
      <c r="D530">
        <v>67500</v>
      </c>
      <c r="E530">
        <v>-1.55</v>
      </c>
      <c r="F530" s="69">
        <v>5201</v>
      </c>
      <c r="G530" t="s">
        <v>52</v>
      </c>
      <c r="H530">
        <v>0</v>
      </c>
      <c r="I530" t="s">
        <v>288</v>
      </c>
      <c r="J530" t="s">
        <v>289</v>
      </c>
      <c r="K530" t="s">
        <v>290</v>
      </c>
      <c r="L530" s="36">
        <v>8117</v>
      </c>
      <c r="M530">
        <v>-104</v>
      </c>
      <c r="N530" s="66">
        <v>-1.2699999999999999E-2</v>
      </c>
      <c r="O530" s="36">
        <v>8221</v>
      </c>
      <c r="P530" s="66">
        <v>-1.26E-2</v>
      </c>
      <c r="Q530" s="36">
        <v>8087</v>
      </c>
      <c r="R530" s="36">
        <v>8218</v>
      </c>
      <c r="S530" s="36">
        <v>7659</v>
      </c>
      <c r="T530" s="66">
        <v>3.7000000000000002E-3</v>
      </c>
      <c r="U530" s="66">
        <v>5.1799999999999999E-2</v>
      </c>
      <c r="V530" s="66">
        <v>-1.2200000000000001E-2</v>
      </c>
      <c r="W530" s="66">
        <v>5.9700000000000003E-2</v>
      </c>
      <c r="X530" s="1">
        <v>2514500</v>
      </c>
      <c r="Y530" s="1">
        <v>19996845</v>
      </c>
      <c r="Z530" s="1">
        <v>1764917</v>
      </c>
      <c r="AA530" t="s">
        <v>581</v>
      </c>
      <c r="AB530" t="s">
        <v>373</v>
      </c>
      <c r="AC530">
        <v>22.39</v>
      </c>
      <c r="AD530">
        <v>1.1499999999999999</v>
      </c>
      <c r="AE530">
        <v>2.59</v>
      </c>
      <c r="AF530" t="s">
        <v>230</v>
      </c>
      <c r="AG530" s="1">
        <v>92000</v>
      </c>
      <c r="AH530" s="36">
        <v>8118</v>
      </c>
      <c r="AI530">
        <v>200</v>
      </c>
      <c r="AJ530" s="36">
        <v>8115</v>
      </c>
      <c r="AK530">
        <v>100</v>
      </c>
      <c r="AL530" s="2">
        <v>0.64583333333333337</v>
      </c>
      <c r="AM530" s="3">
        <v>46154</v>
      </c>
      <c r="AN530" t="s">
        <v>293</v>
      </c>
      <c r="AO530" t="s">
        <v>341</v>
      </c>
      <c r="AQ530" t="str">
        <f t="shared" si="8"/>
        <v/>
      </c>
    </row>
    <row r="531" spans="1:43">
      <c r="A531" s="8">
        <v>46177</v>
      </c>
      <c r="B531">
        <v>3951.85</v>
      </c>
      <c r="C531">
        <v>-1.1100000000000001</v>
      </c>
      <c r="D531">
        <v>67500</v>
      </c>
      <c r="E531">
        <v>-1.55</v>
      </c>
      <c r="F531" s="69">
        <v>5302</v>
      </c>
      <c r="G531" t="s">
        <v>53</v>
      </c>
      <c r="H531">
        <v>0</v>
      </c>
      <c r="I531" t="s">
        <v>288</v>
      </c>
      <c r="J531" t="s">
        <v>289</v>
      </c>
      <c r="K531" t="s">
        <v>290</v>
      </c>
      <c r="L531" s="36">
        <v>4735</v>
      </c>
      <c r="M531">
        <v>-15</v>
      </c>
      <c r="N531" s="66">
        <v>-3.2000000000000002E-3</v>
      </c>
      <c r="O531" s="36">
        <v>4750</v>
      </c>
      <c r="P531" s="66">
        <v>-3.0999999999999999E-3</v>
      </c>
      <c r="Q531" s="36">
        <v>4705</v>
      </c>
      <c r="R531" s="36">
        <v>4770</v>
      </c>
      <c r="S531" s="36">
        <v>4705</v>
      </c>
      <c r="T531" s="66">
        <v>6.3E-3</v>
      </c>
      <c r="U531" s="66">
        <v>1E-3</v>
      </c>
      <c r="V531" s="66">
        <v>-7.3000000000000001E-3</v>
      </c>
      <c r="W531" s="66">
        <v>6.3E-3</v>
      </c>
      <c r="X531" s="1">
        <v>62300</v>
      </c>
      <c r="Y531" s="1">
        <v>295183</v>
      </c>
      <c r="Z531" s="1">
        <v>56026</v>
      </c>
      <c r="AA531" t="s">
        <v>374</v>
      </c>
      <c r="AB531" t="s">
        <v>375</v>
      </c>
      <c r="AC531">
        <v>19.260000000000002</v>
      </c>
      <c r="AD531">
        <v>0.96</v>
      </c>
      <c r="AE531">
        <v>4.22</v>
      </c>
      <c r="AF531" t="s">
        <v>230</v>
      </c>
      <c r="AG531" s="1">
        <v>14900</v>
      </c>
      <c r="AH531" s="36">
        <v>4750</v>
      </c>
      <c r="AI531">
        <v>200</v>
      </c>
      <c r="AJ531" s="36">
        <v>4730</v>
      </c>
      <c r="AK531">
        <v>100</v>
      </c>
      <c r="AL531" s="2">
        <v>0.64583333333333337</v>
      </c>
      <c r="AM531" s="3">
        <v>46150</v>
      </c>
      <c r="AN531" t="s">
        <v>293</v>
      </c>
      <c r="AO531" t="s">
        <v>341</v>
      </c>
      <c r="AQ531" t="str">
        <f t="shared" si="8"/>
        <v/>
      </c>
    </row>
    <row r="532" spans="1:43">
      <c r="A532" s="8">
        <v>46177</v>
      </c>
      <c r="B532">
        <v>3951.85</v>
      </c>
      <c r="C532">
        <v>-1.1100000000000001</v>
      </c>
      <c r="D532">
        <v>67500</v>
      </c>
      <c r="E532">
        <v>-1.55</v>
      </c>
      <c r="F532" s="69">
        <v>5310</v>
      </c>
      <c r="G532" t="s">
        <v>54</v>
      </c>
      <c r="H532">
        <v>0</v>
      </c>
      <c r="I532" t="s">
        <v>288</v>
      </c>
      <c r="J532" t="s">
        <v>289</v>
      </c>
      <c r="K532" t="s">
        <v>290</v>
      </c>
      <c r="L532" s="36">
        <v>8110</v>
      </c>
      <c r="M532">
        <v>450</v>
      </c>
      <c r="N532" s="66">
        <v>5.8700000000000002E-2</v>
      </c>
      <c r="O532" s="36">
        <v>7660</v>
      </c>
      <c r="P532" s="66">
        <v>5.8700000000000002E-2</v>
      </c>
      <c r="Q532" s="36">
        <v>7960</v>
      </c>
      <c r="R532" s="36">
        <v>8350</v>
      </c>
      <c r="S532" s="36">
        <v>7930</v>
      </c>
      <c r="T532" s="66">
        <v>1.8800000000000001E-2</v>
      </c>
      <c r="U532" s="66">
        <v>7.4000000000000003E-3</v>
      </c>
      <c r="V532" s="66">
        <v>-2.87E-2</v>
      </c>
      <c r="W532" s="66">
        <v>2.2599999999999999E-2</v>
      </c>
      <c r="X532" s="1">
        <v>264300</v>
      </c>
      <c r="Y532" s="1">
        <v>2141564</v>
      </c>
      <c r="Z532" s="1">
        <v>170249</v>
      </c>
      <c r="AA532" t="s">
        <v>376</v>
      </c>
      <c r="AB532" t="s">
        <v>377</v>
      </c>
      <c r="AC532">
        <v>34.71</v>
      </c>
      <c r="AD532">
        <v>1.74</v>
      </c>
      <c r="AE532">
        <v>1.79</v>
      </c>
      <c r="AF532" t="s">
        <v>230</v>
      </c>
      <c r="AG532" s="1">
        <v>1400</v>
      </c>
      <c r="AH532" s="36">
        <v>8120</v>
      </c>
      <c r="AI532">
        <v>100</v>
      </c>
      <c r="AJ532" s="36">
        <v>8060</v>
      </c>
      <c r="AK532" s="1">
        <v>1000</v>
      </c>
      <c r="AL532" s="2">
        <v>0.64583333333333337</v>
      </c>
      <c r="AM532" s="3">
        <v>46153</v>
      </c>
      <c r="AN532" t="s">
        <v>293</v>
      </c>
      <c r="AO532" t="s">
        <v>341</v>
      </c>
      <c r="AQ532" t="str">
        <f t="shared" si="8"/>
        <v/>
      </c>
    </row>
    <row r="533" spans="1:43">
      <c r="A533" s="8">
        <v>46177</v>
      </c>
      <c r="B533">
        <v>3951.85</v>
      </c>
      <c r="C533">
        <v>-1.1100000000000001</v>
      </c>
      <c r="D533">
        <v>67500</v>
      </c>
      <c r="E533">
        <v>-1.55</v>
      </c>
      <c r="F533" s="69">
        <v>5334</v>
      </c>
      <c r="G533" t="s">
        <v>55</v>
      </c>
      <c r="H533">
        <v>0</v>
      </c>
      <c r="I533" t="s">
        <v>288</v>
      </c>
      <c r="J533" t="s">
        <v>289</v>
      </c>
      <c r="K533" t="s">
        <v>290</v>
      </c>
      <c r="L533" s="36">
        <v>10225</v>
      </c>
      <c r="M533">
        <v>55</v>
      </c>
      <c r="N533" s="66">
        <v>5.4000000000000003E-3</v>
      </c>
      <c r="O533" s="36">
        <v>10170</v>
      </c>
      <c r="P533" s="66">
        <v>5.4000000000000003E-3</v>
      </c>
      <c r="Q533" s="36">
        <v>10050</v>
      </c>
      <c r="R533" s="36">
        <v>10225</v>
      </c>
      <c r="S533" s="36">
        <v>10025</v>
      </c>
      <c r="T533" s="66">
        <v>1.7399999999999999E-2</v>
      </c>
      <c r="U533" s="66">
        <v>6.3E-3</v>
      </c>
      <c r="V533" s="66">
        <v>0</v>
      </c>
      <c r="W533" s="66">
        <v>1.9900000000000001E-2</v>
      </c>
      <c r="X533" s="1">
        <v>629200</v>
      </c>
      <c r="Y533" s="1">
        <v>6393428</v>
      </c>
      <c r="Z533" s="1">
        <v>2037307</v>
      </c>
      <c r="AA533" t="s">
        <v>558</v>
      </c>
      <c r="AB533" t="s">
        <v>379</v>
      </c>
      <c r="AC533">
        <v>19.010000000000002</v>
      </c>
      <c r="AD533">
        <v>2.61</v>
      </c>
      <c r="AE533">
        <v>2.0499999999999998</v>
      </c>
      <c r="AF533" t="s">
        <v>230</v>
      </c>
      <c r="AG533" s="1">
        <v>28300</v>
      </c>
      <c r="AH533" s="36">
        <v>10230</v>
      </c>
      <c r="AI533" s="1">
        <v>1000</v>
      </c>
      <c r="AJ533" s="36">
        <v>10210</v>
      </c>
      <c r="AK533">
        <v>100</v>
      </c>
      <c r="AL533" s="2">
        <v>0.64583333333333337</v>
      </c>
      <c r="AN533" t="s">
        <v>298</v>
      </c>
      <c r="AO533" t="s">
        <v>341</v>
      </c>
      <c r="AQ533" t="str">
        <f t="shared" si="8"/>
        <v/>
      </c>
    </row>
    <row r="534" spans="1:43">
      <c r="A534" s="8">
        <v>46177</v>
      </c>
      <c r="B534">
        <v>3951.85</v>
      </c>
      <c r="C534">
        <v>-1.1100000000000001</v>
      </c>
      <c r="D534">
        <v>67500</v>
      </c>
      <c r="E534">
        <v>-1.55</v>
      </c>
      <c r="F534" s="69">
        <v>5706</v>
      </c>
      <c r="G534" t="s">
        <v>56</v>
      </c>
      <c r="H534">
        <v>0</v>
      </c>
      <c r="I534" t="s">
        <v>288</v>
      </c>
      <c r="J534" t="s">
        <v>289</v>
      </c>
      <c r="K534" t="s">
        <v>290</v>
      </c>
      <c r="L534" s="36">
        <v>46050</v>
      </c>
      <c r="M534" s="36">
        <v>-1550</v>
      </c>
      <c r="N534" s="66">
        <v>-3.2599999999999997E-2</v>
      </c>
      <c r="O534" s="36">
        <v>47600</v>
      </c>
      <c r="P534" s="66">
        <v>-3.2500000000000001E-2</v>
      </c>
      <c r="Q534" s="36">
        <v>46530</v>
      </c>
      <c r="R534" s="36">
        <v>47390</v>
      </c>
      <c r="S534" s="36">
        <v>45100</v>
      </c>
      <c r="T534" s="66">
        <v>-1.03E-2</v>
      </c>
      <c r="U534" s="66">
        <v>5.7999999999999996E-3</v>
      </c>
      <c r="V534" s="66">
        <v>-2.8199999999999999E-2</v>
      </c>
      <c r="W534" s="66">
        <v>2.1000000000000001E-2</v>
      </c>
      <c r="X534" s="1">
        <v>1783000</v>
      </c>
      <c r="Y534" s="1">
        <v>81859065</v>
      </c>
      <c r="Z534" s="1">
        <v>2643980</v>
      </c>
      <c r="AA534" t="s">
        <v>521</v>
      </c>
      <c r="AB534" t="s">
        <v>381</v>
      </c>
      <c r="AC534">
        <v>35.119999999999997</v>
      </c>
      <c r="AD534">
        <v>6.39</v>
      </c>
      <c r="AE534">
        <v>0.61</v>
      </c>
      <c r="AF534" t="s">
        <v>230</v>
      </c>
      <c r="AG534" s="1">
        <v>18900</v>
      </c>
      <c r="AH534" s="36">
        <v>46060</v>
      </c>
      <c r="AI534">
        <v>200</v>
      </c>
      <c r="AJ534" s="36">
        <v>46010</v>
      </c>
      <c r="AK534">
        <v>100</v>
      </c>
      <c r="AL534" s="2">
        <v>0.64583333333333337</v>
      </c>
      <c r="AM534" s="3">
        <v>46155</v>
      </c>
      <c r="AN534" t="s">
        <v>298</v>
      </c>
      <c r="AO534" t="s">
        <v>382</v>
      </c>
      <c r="AQ534" t="str">
        <f t="shared" si="8"/>
        <v/>
      </c>
    </row>
    <row r="535" spans="1:43">
      <c r="A535" s="8">
        <v>46177</v>
      </c>
      <c r="B535">
        <v>3951.85</v>
      </c>
      <c r="C535">
        <v>-1.1100000000000001</v>
      </c>
      <c r="D535">
        <v>67500</v>
      </c>
      <c r="E535">
        <v>-1.55</v>
      </c>
      <c r="F535" s="69">
        <v>5711</v>
      </c>
      <c r="G535" t="s">
        <v>57</v>
      </c>
      <c r="H535">
        <v>0</v>
      </c>
      <c r="I535" t="s">
        <v>288</v>
      </c>
      <c r="J535" t="s">
        <v>289</v>
      </c>
      <c r="K535" t="s">
        <v>290</v>
      </c>
      <c r="L535" s="36">
        <v>4973</v>
      </c>
      <c r="M535">
        <v>-214</v>
      </c>
      <c r="N535" s="66">
        <v>-4.1300000000000003E-2</v>
      </c>
      <c r="O535" s="36">
        <v>5187</v>
      </c>
      <c r="P535" s="66">
        <v>-4.1200000000000001E-2</v>
      </c>
      <c r="Q535" s="36">
        <v>5065</v>
      </c>
      <c r="R535" s="36">
        <v>5074</v>
      </c>
      <c r="S535" s="36">
        <v>4950</v>
      </c>
      <c r="T535" s="66">
        <v>-1.8100000000000002E-2</v>
      </c>
      <c r="U535" s="66">
        <v>-5.4999999999999997E-3</v>
      </c>
      <c r="V535" s="66">
        <v>-1.9900000000000001E-2</v>
      </c>
      <c r="W535" s="66">
        <v>4.5999999999999999E-3</v>
      </c>
      <c r="X535" s="1">
        <v>871200</v>
      </c>
      <c r="Y535" s="1">
        <v>4355617</v>
      </c>
      <c r="Z535" s="1">
        <v>653897</v>
      </c>
      <c r="AA535" t="s">
        <v>383</v>
      </c>
      <c r="AB535" t="s">
        <v>384</v>
      </c>
      <c r="AC535">
        <v>13.26</v>
      </c>
      <c r="AD535">
        <v>0.88</v>
      </c>
      <c r="AE535">
        <v>2.33</v>
      </c>
      <c r="AF535" t="s">
        <v>230</v>
      </c>
      <c r="AG535" s="1">
        <v>19400</v>
      </c>
      <c r="AH535" s="36">
        <v>4975</v>
      </c>
      <c r="AI535">
        <v>500</v>
      </c>
      <c r="AJ535" s="36">
        <v>4960</v>
      </c>
      <c r="AK535">
        <v>100</v>
      </c>
      <c r="AL535" s="2">
        <v>0.64583333333333337</v>
      </c>
      <c r="AM535" s="3">
        <v>46155</v>
      </c>
      <c r="AN535" t="s">
        <v>298</v>
      </c>
      <c r="AO535" t="s">
        <v>382</v>
      </c>
      <c r="AQ535" t="str">
        <f t="shared" si="8"/>
        <v/>
      </c>
    </row>
    <row r="536" spans="1:43">
      <c r="A536" s="8">
        <v>46177</v>
      </c>
      <c r="B536">
        <v>3951.85</v>
      </c>
      <c r="C536">
        <v>-1.1100000000000001</v>
      </c>
      <c r="D536">
        <v>67500</v>
      </c>
      <c r="E536">
        <v>-1.55</v>
      </c>
      <c r="F536" s="69">
        <v>5713</v>
      </c>
      <c r="G536" t="s">
        <v>58</v>
      </c>
      <c r="H536">
        <v>0</v>
      </c>
      <c r="I536" t="s">
        <v>288</v>
      </c>
      <c r="J536" t="s">
        <v>289</v>
      </c>
      <c r="K536" t="s">
        <v>290</v>
      </c>
      <c r="L536" s="36">
        <v>8654</v>
      </c>
      <c r="M536">
        <v>-445</v>
      </c>
      <c r="N536" s="66">
        <v>-4.8899999999999999E-2</v>
      </c>
      <c r="O536" s="36">
        <v>9099</v>
      </c>
      <c r="P536" s="66">
        <v>-4.8899999999999999E-2</v>
      </c>
      <c r="Q536" s="36">
        <v>8837</v>
      </c>
      <c r="R536" s="36">
        <v>8929</v>
      </c>
      <c r="S536" s="36">
        <v>8617</v>
      </c>
      <c r="T536" s="66">
        <v>-2.07E-2</v>
      </c>
      <c r="U536" s="66">
        <v>-8.6999999999999994E-3</v>
      </c>
      <c r="V536" s="66">
        <v>-3.0700000000000002E-2</v>
      </c>
      <c r="W536" s="66">
        <v>4.1999999999999997E-3</v>
      </c>
      <c r="X536" s="1">
        <v>2081000</v>
      </c>
      <c r="Y536" s="1">
        <v>18154987</v>
      </c>
      <c r="Z536" s="1">
        <v>2516704</v>
      </c>
      <c r="AA536" t="s">
        <v>385</v>
      </c>
      <c r="AB536" t="s">
        <v>386</v>
      </c>
      <c r="AC536">
        <v>15.48</v>
      </c>
      <c r="AD536">
        <v>1.1200000000000001</v>
      </c>
      <c r="AE536">
        <v>2.39</v>
      </c>
      <c r="AF536" t="s">
        <v>230</v>
      </c>
      <c r="AG536" s="1">
        <v>46800</v>
      </c>
      <c r="AH536" s="36">
        <v>8654</v>
      </c>
      <c r="AI536">
        <v>400</v>
      </c>
      <c r="AJ536" s="36">
        <v>8653</v>
      </c>
      <c r="AK536">
        <v>100</v>
      </c>
      <c r="AL536" s="2">
        <v>0.64583333333333337</v>
      </c>
      <c r="AM536" s="3">
        <v>46153</v>
      </c>
      <c r="AN536" t="s">
        <v>298</v>
      </c>
      <c r="AO536" t="s">
        <v>382</v>
      </c>
      <c r="AQ536" t="str">
        <f t="shared" si="8"/>
        <v/>
      </c>
    </row>
    <row r="537" spans="1:43">
      <c r="A537" s="8">
        <v>46177</v>
      </c>
      <c r="B537">
        <v>3951.85</v>
      </c>
      <c r="C537">
        <v>-1.1100000000000001</v>
      </c>
      <c r="D537">
        <v>67500</v>
      </c>
      <c r="E537">
        <v>-1.55</v>
      </c>
      <c r="F537" s="69">
        <v>5802</v>
      </c>
      <c r="G537" t="s">
        <v>59</v>
      </c>
      <c r="H537">
        <v>0</v>
      </c>
      <c r="I537" t="s">
        <v>288</v>
      </c>
      <c r="J537" t="s">
        <v>289</v>
      </c>
      <c r="K537" t="s">
        <v>295</v>
      </c>
      <c r="L537" s="36">
        <v>13465</v>
      </c>
      <c r="M537">
        <v>-500</v>
      </c>
      <c r="N537" s="66">
        <v>-3.5799999999999998E-2</v>
      </c>
      <c r="O537" s="36">
        <v>13965</v>
      </c>
      <c r="P537" s="66">
        <v>-3.5799999999999998E-2</v>
      </c>
      <c r="Q537" s="36">
        <v>13845</v>
      </c>
      <c r="R537" s="36">
        <v>14135</v>
      </c>
      <c r="S537" s="36">
        <v>13265</v>
      </c>
      <c r="T537" s="66">
        <v>-2.7400000000000001E-2</v>
      </c>
      <c r="U537" s="66">
        <v>1.4E-3</v>
      </c>
      <c r="V537" s="66">
        <v>-4.7399999999999998E-2</v>
      </c>
      <c r="W537" s="66">
        <v>1.4999999999999999E-2</v>
      </c>
      <c r="X537" s="1">
        <v>5585800</v>
      </c>
      <c r="Y537" s="1">
        <v>75627739</v>
      </c>
      <c r="Z537" s="1">
        <v>10690409</v>
      </c>
      <c r="AA537" t="s">
        <v>582</v>
      </c>
      <c r="AB537" t="s">
        <v>388</v>
      </c>
      <c r="AC537">
        <v>32.299999999999997</v>
      </c>
      <c r="AD537">
        <v>3.82</v>
      </c>
      <c r="AE537">
        <v>1.1599999999999999</v>
      </c>
      <c r="AF537" t="s">
        <v>230</v>
      </c>
      <c r="AG537" s="1">
        <v>83900</v>
      </c>
      <c r="AH537" s="36">
        <v>13480</v>
      </c>
      <c r="AI537">
        <v>200</v>
      </c>
      <c r="AJ537" s="36">
        <v>13465</v>
      </c>
      <c r="AK537">
        <v>400</v>
      </c>
      <c r="AL537" s="2">
        <v>0.64583333333333337</v>
      </c>
      <c r="AM537" s="3">
        <v>46154</v>
      </c>
      <c r="AN537" t="s">
        <v>298</v>
      </c>
      <c r="AO537" t="s">
        <v>382</v>
      </c>
      <c r="AQ537" t="str">
        <f t="shared" si="8"/>
        <v/>
      </c>
    </row>
    <row r="538" spans="1:43">
      <c r="A538" s="8">
        <v>46177</v>
      </c>
      <c r="B538">
        <v>3951.85</v>
      </c>
      <c r="C538">
        <v>-1.1100000000000001</v>
      </c>
      <c r="D538">
        <v>67500</v>
      </c>
      <c r="E538">
        <v>-1.55</v>
      </c>
      <c r="F538" s="69">
        <v>5803</v>
      </c>
      <c r="G538" t="s">
        <v>60</v>
      </c>
      <c r="H538">
        <v>0</v>
      </c>
      <c r="I538" t="s">
        <v>288</v>
      </c>
      <c r="J538" t="s">
        <v>289</v>
      </c>
      <c r="K538" t="s">
        <v>290</v>
      </c>
      <c r="L538" s="36">
        <v>4805</v>
      </c>
      <c r="M538">
        <v>-196</v>
      </c>
      <c r="N538" s="66">
        <v>-3.9199999999999999E-2</v>
      </c>
      <c r="O538" s="36">
        <v>5001</v>
      </c>
      <c r="P538" s="66">
        <v>-3.9100000000000003E-2</v>
      </c>
      <c r="Q538" s="36">
        <v>4831</v>
      </c>
      <c r="R538" s="36">
        <v>4866</v>
      </c>
      <c r="S538" s="36">
        <v>4610</v>
      </c>
      <c r="T538" s="66">
        <v>-5.3E-3</v>
      </c>
      <c r="U538" s="66">
        <v>-9.4000000000000004E-3</v>
      </c>
      <c r="V538" s="66">
        <v>-1.2500000000000001E-2</v>
      </c>
      <c r="W538" s="66">
        <v>4.2200000000000001E-2</v>
      </c>
      <c r="X538" s="1">
        <v>45052400</v>
      </c>
      <c r="Y538" s="1">
        <v>214345583</v>
      </c>
      <c r="Z538" s="1">
        <v>8529742</v>
      </c>
      <c r="AA538" t="s">
        <v>389</v>
      </c>
      <c r="AB538" t="s">
        <v>390</v>
      </c>
      <c r="AC538">
        <v>47.66</v>
      </c>
      <c r="AD538">
        <v>14.19</v>
      </c>
      <c r="AE538">
        <v>0.79</v>
      </c>
      <c r="AF538" t="s">
        <v>230</v>
      </c>
      <c r="AG538" s="1">
        <v>573300</v>
      </c>
      <c r="AH538" s="36">
        <v>4805</v>
      </c>
      <c r="AI538" s="1">
        <v>20900</v>
      </c>
      <c r="AJ538" s="36">
        <v>4804</v>
      </c>
      <c r="AK538" s="1">
        <v>1200</v>
      </c>
      <c r="AL538" s="2">
        <v>0.64583333333333337</v>
      </c>
      <c r="AM538" s="3">
        <v>46156</v>
      </c>
      <c r="AN538" t="s">
        <v>298</v>
      </c>
      <c r="AO538" t="s">
        <v>382</v>
      </c>
      <c r="AQ538" t="str">
        <f t="shared" si="8"/>
        <v/>
      </c>
    </row>
    <row r="539" spans="1:43">
      <c r="A539" s="8">
        <v>46177</v>
      </c>
      <c r="B539">
        <v>3951.85</v>
      </c>
      <c r="C539">
        <v>-1.1100000000000001</v>
      </c>
      <c r="D539">
        <v>67500</v>
      </c>
      <c r="E539">
        <v>-1.55</v>
      </c>
      <c r="F539" s="69">
        <v>6038</v>
      </c>
      <c r="G539" t="s">
        <v>61</v>
      </c>
      <c r="H539">
        <v>0</v>
      </c>
      <c r="I539" t="s">
        <v>347</v>
      </c>
      <c r="J539" t="s">
        <v>289</v>
      </c>
      <c r="K539" t="s">
        <v>290</v>
      </c>
      <c r="L539">
        <v>894</v>
      </c>
      <c r="M539">
        <v>-15</v>
      </c>
      <c r="N539" s="66">
        <v>-1.6500000000000001E-2</v>
      </c>
      <c r="O539">
        <v>909</v>
      </c>
      <c r="P539" s="66">
        <v>-1.6500000000000001E-2</v>
      </c>
      <c r="Q539">
        <v>908</v>
      </c>
      <c r="R539">
        <v>908</v>
      </c>
      <c r="S539">
        <v>892</v>
      </c>
      <c r="T539" s="66">
        <v>-1.54E-2</v>
      </c>
      <c r="U539" s="66">
        <v>-5.4999999999999997E-3</v>
      </c>
      <c r="V539" s="66">
        <v>-1.54E-2</v>
      </c>
      <c r="W539" s="66">
        <v>2.2000000000000001E-3</v>
      </c>
      <c r="X539" s="1">
        <v>16000</v>
      </c>
      <c r="Y539" s="1">
        <v>14384</v>
      </c>
      <c r="Z539" s="1">
        <v>4525</v>
      </c>
      <c r="AA539" t="s">
        <v>391</v>
      </c>
      <c r="AB539" t="s">
        <v>392</v>
      </c>
      <c r="AC539">
        <v>12.9</v>
      </c>
      <c r="AD539">
        <v>0.9</v>
      </c>
      <c r="AE539">
        <v>2.57</v>
      </c>
      <c r="AF539" t="s">
        <v>230</v>
      </c>
      <c r="AG539">
        <v>0</v>
      </c>
      <c r="AH539">
        <v>901</v>
      </c>
      <c r="AI539">
        <v>100</v>
      </c>
      <c r="AJ539">
        <v>893</v>
      </c>
      <c r="AK539">
        <v>900</v>
      </c>
      <c r="AL539" s="2">
        <v>0.64583333333333337</v>
      </c>
      <c r="AM539" s="3">
        <v>46157</v>
      </c>
      <c r="AN539" t="s">
        <v>350</v>
      </c>
      <c r="AO539" t="s">
        <v>313</v>
      </c>
      <c r="AQ539" t="str">
        <f t="shared" si="8"/>
        <v/>
      </c>
    </row>
    <row r="540" spans="1:43">
      <c r="A540" s="8">
        <v>46177</v>
      </c>
      <c r="B540">
        <v>3951.85</v>
      </c>
      <c r="C540">
        <v>-1.1100000000000001</v>
      </c>
      <c r="D540">
        <v>67500</v>
      </c>
      <c r="E540">
        <v>-1.55</v>
      </c>
      <c r="F540" s="69">
        <v>6156</v>
      </c>
      <c r="G540" t="s">
        <v>62</v>
      </c>
      <c r="H540">
        <v>0</v>
      </c>
      <c r="I540" t="s">
        <v>314</v>
      </c>
      <c r="J540" t="s">
        <v>323</v>
      </c>
      <c r="K540" t="s">
        <v>295</v>
      </c>
      <c r="L540" s="36">
        <v>1953</v>
      </c>
      <c r="M540">
        <v>-31</v>
      </c>
      <c r="N540" s="66">
        <v>-1.5599999999999999E-2</v>
      </c>
      <c r="O540" s="36">
        <v>1984</v>
      </c>
      <c r="P540" s="66">
        <v>-1.5599999999999999E-2</v>
      </c>
      <c r="Q540" s="36">
        <v>1979</v>
      </c>
      <c r="R540" s="36">
        <v>1989</v>
      </c>
      <c r="S540" s="36">
        <v>1952</v>
      </c>
      <c r="T540" s="66">
        <v>-1.3100000000000001E-2</v>
      </c>
      <c r="U540" s="66">
        <v>-2.5000000000000001E-3</v>
      </c>
      <c r="V540" s="66">
        <v>-1.7999999999999999E-2</v>
      </c>
      <c r="W540" s="66">
        <v>5.0000000000000001E-4</v>
      </c>
      <c r="X540" s="1">
        <v>30500</v>
      </c>
      <c r="Y540" s="1">
        <v>59869</v>
      </c>
      <c r="Z540" s="1">
        <v>10350</v>
      </c>
      <c r="AA540" t="s">
        <v>393</v>
      </c>
      <c r="AB540" t="s">
        <v>394</v>
      </c>
      <c r="AC540">
        <v>57.95</v>
      </c>
      <c r="AD540">
        <v>1.37</v>
      </c>
      <c r="AE540">
        <v>5.12</v>
      </c>
      <c r="AF540">
        <v>1.2</v>
      </c>
      <c r="AG540">
        <v>200</v>
      </c>
      <c r="AH540" s="36">
        <v>1957</v>
      </c>
      <c r="AI540">
        <v>200</v>
      </c>
      <c r="AJ540" s="36">
        <v>1953</v>
      </c>
      <c r="AK540">
        <v>200</v>
      </c>
      <c r="AL540" s="2">
        <v>0.64583333333333337</v>
      </c>
      <c r="AM540" s="3">
        <v>46150</v>
      </c>
      <c r="AN540" t="s">
        <v>350</v>
      </c>
      <c r="AO540" t="s">
        <v>395</v>
      </c>
      <c r="AQ540" t="str">
        <f t="shared" si="8"/>
        <v/>
      </c>
    </row>
    <row r="541" spans="1:43">
      <c r="A541" s="8">
        <v>46177</v>
      </c>
      <c r="B541">
        <v>3951.85</v>
      </c>
      <c r="C541">
        <v>-1.1100000000000001</v>
      </c>
      <c r="D541">
        <v>67500</v>
      </c>
      <c r="E541">
        <v>-1.55</v>
      </c>
      <c r="F541" s="69">
        <v>6178</v>
      </c>
      <c r="G541" t="s">
        <v>63</v>
      </c>
      <c r="H541">
        <v>0</v>
      </c>
      <c r="I541" t="s">
        <v>288</v>
      </c>
      <c r="J541" t="s">
        <v>289</v>
      </c>
      <c r="K541" t="s">
        <v>290</v>
      </c>
      <c r="L541" s="36">
        <v>2145.5</v>
      </c>
      <c r="M541">
        <v>20.5</v>
      </c>
      <c r="N541" s="66">
        <v>9.5999999999999992E-3</v>
      </c>
      <c r="O541" s="36">
        <v>2125</v>
      </c>
      <c r="P541" s="66">
        <v>9.5999999999999992E-3</v>
      </c>
      <c r="Q541" s="36">
        <v>2108.5</v>
      </c>
      <c r="R541" s="36">
        <v>2145.5</v>
      </c>
      <c r="S541" s="36">
        <v>2078.5</v>
      </c>
      <c r="T541" s="66">
        <v>1.7500000000000002E-2</v>
      </c>
      <c r="U541" s="66">
        <v>1.8700000000000001E-2</v>
      </c>
      <c r="V541" s="66">
        <v>0</v>
      </c>
      <c r="W541" s="66">
        <v>3.2199999999999999E-2</v>
      </c>
      <c r="X541" s="1">
        <v>5974500</v>
      </c>
      <c r="Y541" s="1">
        <v>12703459</v>
      </c>
      <c r="Z541" s="1">
        <v>6024981</v>
      </c>
      <c r="AA541" t="s">
        <v>396</v>
      </c>
      <c r="AB541" t="s">
        <v>397</v>
      </c>
      <c r="AC541">
        <v>15.43</v>
      </c>
      <c r="AD541">
        <v>0.61</v>
      </c>
      <c r="AE541">
        <v>2.8</v>
      </c>
      <c r="AF541" t="s">
        <v>230</v>
      </c>
      <c r="AG541" s="1">
        <v>102100</v>
      </c>
      <c r="AH541" s="36">
        <v>2146</v>
      </c>
      <c r="AI541" s="1">
        <v>1000</v>
      </c>
      <c r="AJ541" s="36">
        <v>2145</v>
      </c>
      <c r="AK541" s="1">
        <v>2500</v>
      </c>
      <c r="AL541" s="2">
        <v>0.64583333333333337</v>
      </c>
      <c r="AM541" s="3">
        <v>46157</v>
      </c>
      <c r="AN541" t="s">
        <v>298</v>
      </c>
      <c r="AO541" t="s">
        <v>313</v>
      </c>
      <c r="AQ541" t="str">
        <f t="shared" si="8"/>
        <v/>
      </c>
    </row>
    <row r="542" spans="1:43">
      <c r="A542" s="8">
        <v>46177</v>
      </c>
      <c r="B542">
        <v>3951.85</v>
      </c>
      <c r="C542">
        <v>-1.1100000000000001</v>
      </c>
      <c r="D542">
        <v>67500</v>
      </c>
      <c r="E542">
        <v>-1.55</v>
      </c>
      <c r="F542" s="69">
        <v>6208</v>
      </c>
      <c r="G542" t="s">
        <v>64</v>
      </c>
      <c r="H542">
        <v>0</v>
      </c>
      <c r="I542" t="s">
        <v>314</v>
      </c>
      <c r="J542" t="s">
        <v>289</v>
      </c>
      <c r="K542" t="s">
        <v>290</v>
      </c>
      <c r="L542" s="36">
        <v>1753</v>
      </c>
      <c r="M542">
        <v>-47</v>
      </c>
      <c r="N542" s="66">
        <v>-2.6100000000000002E-2</v>
      </c>
      <c r="O542" s="36">
        <v>1800</v>
      </c>
      <c r="P542" s="66">
        <v>-2.6100000000000002E-2</v>
      </c>
      <c r="Q542" s="36">
        <v>1762</v>
      </c>
      <c r="R542" s="36">
        <v>1783</v>
      </c>
      <c r="S542" s="36">
        <v>1729</v>
      </c>
      <c r="T542" s="66">
        <v>-5.1000000000000004E-3</v>
      </c>
      <c r="U542" s="66">
        <v>-7.9000000000000008E-3</v>
      </c>
      <c r="V542" s="66">
        <v>-1.6799999999999999E-2</v>
      </c>
      <c r="W542" s="66">
        <v>1.38E-2</v>
      </c>
      <c r="X542" s="1">
        <v>58200</v>
      </c>
      <c r="Y542" s="1">
        <v>102194</v>
      </c>
      <c r="Z542" s="1">
        <v>11194</v>
      </c>
      <c r="AA542" t="s">
        <v>398</v>
      </c>
      <c r="AB542" t="s">
        <v>399</v>
      </c>
      <c r="AC542">
        <v>17.079999999999998</v>
      </c>
      <c r="AD542">
        <v>1.78</v>
      </c>
      <c r="AE542">
        <v>1.1399999999999999</v>
      </c>
      <c r="AF542">
        <v>2.1</v>
      </c>
      <c r="AG542">
        <v>0</v>
      </c>
      <c r="AH542" s="36">
        <v>1757</v>
      </c>
      <c r="AI542">
        <v>200</v>
      </c>
      <c r="AJ542" s="36">
        <v>1752</v>
      </c>
      <c r="AK542">
        <v>100</v>
      </c>
      <c r="AL542" s="2">
        <v>0.64583333333333337</v>
      </c>
      <c r="AM542" s="3">
        <v>46153</v>
      </c>
      <c r="AN542" t="s">
        <v>298</v>
      </c>
      <c r="AO542" t="s">
        <v>395</v>
      </c>
      <c r="AQ542" t="str">
        <f t="shared" si="8"/>
        <v/>
      </c>
    </row>
    <row r="543" spans="1:43">
      <c r="A543" s="8">
        <v>46177</v>
      </c>
      <c r="B543">
        <v>3951.85</v>
      </c>
      <c r="C543">
        <v>-1.1100000000000001</v>
      </c>
      <c r="D543">
        <v>67500</v>
      </c>
      <c r="E543">
        <v>-1.55</v>
      </c>
      <c r="F543" s="69">
        <v>6356</v>
      </c>
      <c r="G543" t="s">
        <v>65</v>
      </c>
      <c r="H543">
        <v>0</v>
      </c>
      <c r="I543" t="s">
        <v>314</v>
      </c>
      <c r="J543" t="s">
        <v>289</v>
      </c>
      <c r="K543" t="s">
        <v>290</v>
      </c>
      <c r="L543" s="36">
        <v>1455</v>
      </c>
      <c r="M543">
        <v>-33</v>
      </c>
      <c r="N543" s="66">
        <v>-2.2200000000000001E-2</v>
      </c>
      <c r="O543" s="36">
        <v>1488</v>
      </c>
      <c r="P543" s="66">
        <v>-2.2100000000000002E-2</v>
      </c>
      <c r="Q543" s="36">
        <v>1488</v>
      </c>
      <c r="R543" s="36">
        <v>1507</v>
      </c>
      <c r="S543" s="36">
        <v>1451</v>
      </c>
      <c r="T543" s="66">
        <v>-2.2100000000000002E-2</v>
      </c>
      <c r="U543" s="66">
        <v>-5.9999999999999995E-4</v>
      </c>
      <c r="V543" s="66">
        <v>-3.4500000000000003E-2</v>
      </c>
      <c r="W543" s="66">
        <v>2.7000000000000001E-3</v>
      </c>
      <c r="X543" s="1">
        <v>167000</v>
      </c>
      <c r="Y543" s="1">
        <v>246235</v>
      </c>
      <c r="Z543" s="1">
        <v>20777</v>
      </c>
      <c r="AA543" t="s">
        <v>400</v>
      </c>
      <c r="AB543" t="s">
        <v>401</v>
      </c>
      <c r="AC543">
        <v>11.77</v>
      </c>
      <c r="AD543">
        <v>1.43</v>
      </c>
      <c r="AE543">
        <v>0.69</v>
      </c>
      <c r="AF543" t="s">
        <v>230</v>
      </c>
      <c r="AG543">
        <v>0</v>
      </c>
      <c r="AH543" s="36">
        <v>1456</v>
      </c>
      <c r="AI543">
        <v>100</v>
      </c>
      <c r="AJ543" s="36">
        <v>1455</v>
      </c>
      <c r="AK543" s="1">
        <v>2500</v>
      </c>
      <c r="AL543" s="2">
        <v>0.64583333333333337</v>
      </c>
      <c r="AM543" s="3">
        <v>46155</v>
      </c>
      <c r="AN543" t="s">
        <v>298</v>
      </c>
      <c r="AO543" t="s">
        <v>395</v>
      </c>
      <c r="AQ543" t="str">
        <f t="shared" si="8"/>
        <v/>
      </c>
    </row>
    <row r="544" spans="1:43">
      <c r="A544" s="8">
        <v>46177</v>
      </c>
      <c r="B544">
        <v>3951.85</v>
      </c>
      <c r="C544">
        <v>-1.1100000000000001</v>
      </c>
      <c r="D544">
        <v>67500</v>
      </c>
      <c r="E544">
        <v>-1.55</v>
      </c>
      <c r="F544" s="69">
        <v>6378</v>
      </c>
      <c r="G544" t="s">
        <v>66</v>
      </c>
      <c r="H544">
        <v>0</v>
      </c>
      <c r="I544" t="s">
        <v>314</v>
      </c>
      <c r="J544" t="s">
        <v>289</v>
      </c>
      <c r="K544" t="s">
        <v>290</v>
      </c>
      <c r="L544" s="36">
        <v>1118</v>
      </c>
      <c r="M544">
        <v>-25</v>
      </c>
      <c r="N544" s="66">
        <v>-2.1899999999999999E-2</v>
      </c>
      <c r="O544" s="36">
        <v>1143</v>
      </c>
      <c r="P544" s="66">
        <v>-2.18E-2</v>
      </c>
      <c r="Q544" s="36">
        <v>1118</v>
      </c>
      <c r="R544" s="36">
        <v>1132</v>
      </c>
      <c r="S544" s="36">
        <v>1110</v>
      </c>
      <c r="T544" s="66">
        <v>0</v>
      </c>
      <c r="U544" s="66">
        <v>-5.3E-3</v>
      </c>
      <c r="V544" s="66">
        <v>-1.23E-2</v>
      </c>
      <c r="W544" s="66">
        <v>7.1999999999999998E-3</v>
      </c>
      <c r="X544" s="1">
        <v>124700</v>
      </c>
      <c r="Y544" s="1">
        <v>139730</v>
      </c>
      <c r="Z544" s="1">
        <v>23030</v>
      </c>
      <c r="AA544" t="s">
        <v>402</v>
      </c>
      <c r="AB544" t="s">
        <v>583</v>
      </c>
      <c r="AC544">
        <v>11.64</v>
      </c>
      <c r="AD544">
        <v>1.04</v>
      </c>
      <c r="AE544">
        <v>3.67</v>
      </c>
      <c r="AF544" t="s">
        <v>230</v>
      </c>
      <c r="AG544">
        <v>0</v>
      </c>
      <c r="AH544" s="36">
        <v>1120</v>
      </c>
      <c r="AI544">
        <v>400</v>
      </c>
      <c r="AJ544" s="36">
        <v>1113</v>
      </c>
      <c r="AK544" s="1">
        <v>1300</v>
      </c>
      <c r="AL544" s="2">
        <v>0.64583333333333337</v>
      </c>
      <c r="AM544" s="3">
        <v>46154</v>
      </c>
      <c r="AN544" t="s">
        <v>298</v>
      </c>
      <c r="AO544" t="s">
        <v>395</v>
      </c>
      <c r="AQ544" t="str">
        <f t="shared" si="8"/>
        <v/>
      </c>
    </row>
    <row r="545" spans="1:43">
      <c r="A545" s="8">
        <v>46177</v>
      </c>
      <c r="B545">
        <v>3951.85</v>
      </c>
      <c r="C545">
        <v>-1.1100000000000001</v>
      </c>
      <c r="D545">
        <v>67500</v>
      </c>
      <c r="E545">
        <v>-1.55</v>
      </c>
      <c r="F545" s="69">
        <v>6526</v>
      </c>
      <c r="G545" t="s">
        <v>67</v>
      </c>
      <c r="H545">
        <v>0</v>
      </c>
      <c r="I545" t="s">
        <v>288</v>
      </c>
      <c r="J545" t="s">
        <v>289</v>
      </c>
      <c r="K545" t="s">
        <v>295</v>
      </c>
      <c r="L545" s="36">
        <v>2878.5</v>
      </c>
      <c r="M545">
        <v>-141.5</v>
      </c>
      <c r="N545" s="66">
        <v>-4.6899999999999997E-2</v>
      </c>
      <c r="O545" s="36">
        <v>3020</v>
      </c>
      <c r="P545" s="66">
        <v>-4.6800000000000001E-2</v>
      </c>
      <c r="Q545" s="36">
        <v>2950</v>
      </c>
      <c r="R545" s="36">
        <v>2984.5</v>
      </c>
      <c r="S545" s="36">
        <v>2772</v>
      </c>
      <c r="T545" s="66">
        <v>-2.4199999999999999E-2</v>
      </c>
      <c r="U545" s="66">
        <v>1.9599999999999999E-2</v>
      </c>
      <c r="V545" s="66">
        <v>-3.5499999999999997E-2</v>
      </c>
      <c r="W545" s="66">
        <v>3.8399999999999997E-2</v>
      </c>
      <c r="X545" s="1">
        <v>9823000</v>
      </c>
      <c r="Y545" s="1">
        <v>27870640</v>
      </c>
      <c r="Z545" s="1">
        <v>518057</v>
      </c>
      <c r="AA545" t="s">
        <v>584</v>
      </c>
      <c r="AB545" t="s">
        <v>405</v>
      </c>
      <c r="AC545">
        <v>50.5</v>
      </c>
      <c r="AD545">
        <v>3.79</v>
      </c>
      <c r="AE545">
        <v>1.74</v>
      </c>
      <c r="AF545" t="s">
        <v>230</v>
      </c>
      <c r="AG545" s="1">
        <v>193700</v>
      </c>
      <c r="AH545" s="36">
        <v>2880</v>
      </c>
      <c r="AI545">
        <v>600</v>
      </c>
      <c r="AJ545" s="36">
        <v>2878.5</v>
      </c>
      <c r="AK545" s="1">
        <v>6100</v>
      </c>
      <c r="AL545" s="2">
        <v>0.64583333333333337</v>
      </c>
      <c r="AN545" t="s">
        <v>298</v>
      </c>
      <c r="AO545" t="s">
        <v>344</v>
      </c>
      <c r="AQ545" t="str">
        <f t="shared" si="8"/>
        <v/>
      </c>
    </row>
    <row r="546" spans="1:43">
      <c r="A546" s="8">
        <v>46177</v>
      </c>
      <c r="B546">
        <v>3951.85</v>
      </c>
      <c r="C546">
        <v>-1.1100000000000001</v>
      </c>
      <c r="D546">
        <v>67500</v>
      </c>
      <c r="E546">
        <v>-1.55</v>
      </c>
      <c r="F546" s="69">
        <v>6586</v>
      </c>
      <c r="G546" t="s">
        <v>68</v>
      </c>
      <c r="H546">
        <v>0</v>
      </c>
      <c r="I546" t="s">
        <v>288</v>
      </c>
      <c r="J546" t="s">
        <v>289</v>
      </c>
      <c r="K546" t="s">
        <v>290</v>
      </c>
      <c r="L546" s="36">
        <v>5371</v>
      </c>
      <c r="M546">
        <v>-47</v>
      </c>
      <c r="N546" s="66">
        <v>-8.6999999999999994E-3</v>
      </c>
      <c r="O546" s="36">
        <v>5418</v>
      </c>
      <c r="P546" s="66">
        <v>-8.6E-3</v>
      </c>
      <c r="Q546" s="36">
        <v>5405</v>
      </c>
      <c r="R546" s="36">
        <v>5429</v>
      </c>
      <c r="S546" s="36">
        <v>5345</v>
      </c>
      <c r="T546" s="66">
        <v>-6.1999999999999998E-3</v>
      </c>
      <c r="U546" s="66">
        <v>-3.5000000000000001E-3</v>
      </c>
      <c r="V546" s="66">
        <v>-1.06E-2</v>
      </c>
      <c r="W546" s="66">
        <v>4.7999999999999996E-3</v>
      </c>
      <c r="X546" s="1">
        <v>744100</v>
      </c>
      <c r="Y546" s="1">
        <v>4000828</v>
      </c>
      <c r="Z546" s="1">
        <v>1503974</v>
      </c>
      <c r="AA546" t="s">
        <v>406</v>
      </c>
      <c r="AB546" t="s">
        <v>407</v>
      </c>
      <c r="AC546">
        <v>17.079999999999998</v>
      </c>
      <c r="AD546">
        <v>1.39</v>
      </c>
      <c r="AE546">
        <v>2.94</v>
      </c>
      <c r="AF546" t="s">
        <v>230</v>
      </c>
      <c r="AG546" s="1">
        <v>12900</v>
      </c>
      <c r="AH546" s="36">
        <v>5371</v>
      </c>
      <c r="AI546">
        <v>400</v>
      </c>
      <c r="AJ546" s="36">
        <v>5366</v>
      </c>
      <c r="AK546">
        <v>500</v>
      </c>
      <c r="AL546" s="2">
        <v>0.64583333333333337</v>
      </c>
      <c r="AN546" t="s">
        <v>298</v>
      </c>
      <c r="AO546" t="s">
        <v>395</v>
      </c>
      <c r="AQ546" t="str">
        <f t="shared" si="8"/>
        <v/>
      </c>
    </row>
    <row r="547" spans="1:43">
      <c r="A547" s="8">
        <v>46177</v>
      </c>
      <c r="B547">
        <v>3951.85</v>
      </c>
      <c r="C547">
        <v>-1.1100000000000001</v>
      </c>
      <c r="D547">
        <v>67500</v>
      </c>
      <c r="E547">
        <v>-1.55</v>
      </c>
      <c r="F547" s="69">
        <v>6594</v>
      </c>
      <c r="G547" t="s">
        <v>69</v>
      </c>
      <c r="H547">
        <v>0</v>
      </c>
      <c r="I547" t="s">
        <v>288</v>
      </c>
      <c r="J547" t="s">
        <v>289</v>
      </c>
      <c r="K547" t="s">
        <v>290</v>
      </c>
      <c r="L547" s="36">
        <v>2864</v>
      </c>
      <c r="M547">
        <v>5</v>
      </c>
      <c r="N547" s="66">
        <v>1.6999999999999999E-3</v>
      </c>
      <c r="O547" s="36">
        <v>2859</v>
      </c>
      <c r="P547" s="66">
        <v>1.6999999999999999E-3</v>
      </c>
      <c r="Q547" s="36">
        <v>2809</v>
      </c>
      <c r="R547" s="36">
        <v>2873</v>
      </c>
      <c r="S547" s="36">
        <v>2782</v>
      </c>
      <c r="T547" s="66">
        <v>1.95E-2</v>
      </c>
      <c r="U547" s="66">
        <v>2.3199999999999998E-2</v>
      </c>
      <c r="V547" s="66">
        <v>-3.0999999999999999E-3</v>
      </c>
      <c r="W547" s="66">
        <v>2.9399999999999999E-2</v>
      </c>
      <c r="X547" s="1">
        <v>3983300</v>
      </c>
      <c r="Y547" s="1">
        <v>11263749</v>
      </c>
      <c r="Z547" s="1">
        <v>3415517</v>
      </c>
      <c r="AA547" t="s">
        <v>560</v>
      </c>
      <c r="AB547" t="s">
        <v>409</v>
      </c>
      <c r="AC547">
        <v>41.03</v>
      </c>
      <c r="AD547">
        <v>1.86</v>
      </c>
      <c r="AE547">
        <v>0</v>
      </c>
      <c r="AF547" t="s">
        <v>230</v>
      </c>
      <c r="AG547" s="1">
        <v>80500</v>
      </c>
      <c r="AH547" s="36">
        <v>2864</v>
      </c>
      <c r="AI547" s="1">
        <v>1500</v>
      </c>
      <c r="AJ547" s="36">
        <v>2863</v>
      </c>
      <c r="AK547">
        <v>700</v>
      </c>
      <c r="AL547" s="2">
        <v>0.64583333333333337</v>
      </c>
      <c r="AN547" t="s">
        <v>298</v>
      </c>
      <c r="AO547" t="s">
        <v>344</v>
      </c>
      <c r="AQ547" t="str">
        <f t="shared" si="8"/>
        <v/>
      </c>
    </row>
    <row r="548" spans="1:43">
      <c r="A548" s="8">
        <v>46177</v>
      </c>
      <c r="B548">
        <v>3951.85</v>
      </c>
      <c r="C548">
        <v>-1.1100000000000001</v>
      </c>
      <c r="D548">
        <v>67500</v>
      </c>
      <c r="E548">
        <v>-1.55</v>
      </c>
      <c r="F548" s="69">
        <v>6674</v>
      </c>
      <c r="G548" t="s">
        <v>70</v>
      </c>
      <c r="H548">
        <v>0</v>
      </c>
      <c r="I548" t="s">
        <v>288</v>
      </c>
      <c r="J548" t="s">
        <v>289</v>
      </c>
      <c r="K548" t="s">
        <v>290</v>
      </c>
      <c r="L548" s="36">
        <v>7185</v>
      </c>
      <c r="M548">
        <v>-310</v>
      </c>
      <c r="N548" s="66">
        <v>-4.1399999999999999E-2</v>
      </c>
      <c r="O548" s="36">
        <v>7495</v>
      </c>
      <c r="P548" s="66">
        <v>-4.1300000000000003E-2</v>
      </c>
      <c r="Q548" s="36">
        <v>7500</v>
      </c>
      <c r="R548" s="36">
        <v>7600</v>
      </c>
      <c r="S548" s="36">
        <v>7143</v>
      </c>
      <c r="T548" s="66">
        <v>-4.2000000000000003E-2</v>
      </c>
      <c r="U548" s="66">
        <v>-1.5699999999999999E-2</v>
      </c>
      <c r="V548" s="66">
        <v>-5.4600000000000003E-2</v>
      </c>
      <c r="W548" s="66">
        <v>5.7999999999999996E-3</v>
      </c>
      <c r="X548" s="1">
        <v>1541300</v>
      </c>
      <c r="Y548" s="1">
        <v>11253041</v>
      </c>
      <c r="Z548" s="1">
        <v>721707</v>
      </c>
      <c r="AA548" t="s">
        <v>585</v>
      </c>
      <c r="AB548" t="s">
        <v>411</v>
      </c>
      <c r="AC548">
        <v>19.32</v>
      </c>
      <c r="AD548">
        <v>1.82</v>
      </c>
      <c r="AE548">
        <v>1.36</v>
      </c>
      <c r="AF548" t="s">
        <v>230</v>
      </c>
      <c r="AG548" s="1">
        <v>23200</v>
      </c>
      <c r="AH548" s="36">
        <v>7190</v>
      </c>
      <c r="AI548">
        <v>600</v>
      </c>
      <c r="AJ548" s="36">
        <v>7177</v>
      </c>
      <c r="AK548">
        <v>100</v>
      </c>
      <c r="AL548" s="2">
        <v>0.64583333333333337</v>
      </c>
      <c r="AM548" s="3">
        <v>46155</v>
      </c>
      <c r="AN548" t="s">
        <v>298</v>
      </c>
      <c r="AO548" t="s">
        <v>344</v>
      </c>
      <c r="AQ548" t="str">
        <f t="shared" si="8"/>
        <v/>
      </c>
    </row>
    <row r="549" spans="1:43">
      <c r="A549" s="8">
        <v>46177</v>
      </c>
      <c r="B549">
        <v>3951.85</v>
      </c>
      <c r="C549">
        <v>-1.1100000000000001</v>
      </c>
      <c r="D549">
        <v>67500</v>
      </c>
      <c r="E549">
        <v>-1.55</v>
      </c>
      <c r="F549" s="69">
        <v>6758</v>
      </c>
      <c r="G549" t="s">
        <v>71</v>
      </c>
      <c r="H549">
        <v>0</v>
      </c>
      <c r="I549" t="s">
        <v>288</v>
      </c>
      <c r="J549" t="s">
        <v>289</v>
      </c>
      <c r="K549" t="s">
        <v>290</v>
      </c>
      <c r="L549" s="36">
        <v>3540</v>
      </c>
      <c r="M549">
        <v>-79</v>
      </c>
      <c r="N549" s="66">
        <v>-2.18E-2</v>
      </c>
      <c r="O549" s="36">
        <v>3619</v>
      </c>
      <c r="P549" s="66">
        <v>-2.18E-2</v>
      </c>
      <c r="Q549" s="36">
        <v>3589</v>
      </c>
      <c r="R549" s="36">
        <v>3606</v>
      </c>
      <c r="S549" s="36">
        <v>3505</v>
      </c>
      <c r="T549" s="66">
        <v>-1.3599999999999999E-2</v>
      </c>
      <c r="U549" s="66">
        <v>3.0999999999999999E-3</v>
      </c>
      <c r="V549" s="66">
        <v>-1.83E-2</v>
      </c>
      <c r="W549" s="66">
        <v>9.9000000000000008E-3</v>
      </c>
      <c r="X549" s="1">
        <v>19404500</v>
      </c>
      <c r="Y549" s="1">
        <v>68768717</v>
      </c>
      <c r="Z549" s="1">
        <v>21117219</v>
      </c>
      <c r="AA549" t="s">
        <v>412</v>
      </c>
      <c r="AB549" t="s">
        <v>413</v>
      </c>
      <c r="AC549">
        <v>18.03</v>
      </c>
      <c r="AD549">
        <v>2.57</v>
      </c>
      <c r="AE549">
        <v>0.99</v>
      </c>
      <c r="AF549" t="s">
        <v>230</v>
      </c>
      <c r="AG549" s="1">
        <v>478900</v>
      </c>
      <c r="AH549" s="36">
        <v>3541</v>
      </c>
      <c r="AI549" s="1">
        <v>2100</v>
      </c>
      <c r="AJ549" s="36">
        <v>3535</v>
      </c>
      <c r="AK549" s="1">
        <v>1100</v>
      </c>
      <c r="AL549" s="2">
        <v>0.64583333333333337</v>
      </c>
      <c r="AM549" s="3">
        <v>46150</v>
      </c>
      <c r="AN549" t="s">
        <v>298</v>
      </c>
      <c r="AO549" t="s">
        <v>344</v>
      </c>
      <c r="AQ549" t="str">
        <f t="shared" si="8"/>
        <v/>
      </c>
    </row>
    <row r="550" spans="1:43">
      <c r="A550" s="8">
        <v>46177</v>
      </c>
      <c r="B550">
        <v>3951.85</v>
      </c>
      <c r="C550">
        <v>-1.1100000000000001</v>
      </c>
      <c r="D550">
        <v>67500</v>
      </c>
      <c r="E550">
        <v>-1.55</v>
      </c>
      <c r="F550" s="69">
        <v>6810</v>
      </c>
      <c r="G550" t="s">
        <v>72</v>
      </c>
      <c r="H550">
        <v>0</v>
      </c>
      <c r="I550" t="s">
        <v>288</v>
      </c>
      <c r="J550" t="s">
        <v>289</v>
      </c>
      <c r="K550" t="s">
        <v>290</v>
      </c>
      <c r="L550" s="36">
        <v>2086</v>
      </c>
      <c r="M550">
        <v>31</v>
      </c>
      <c r="N550" s="66">
        <v>1.5100000000000001E-2</v>
      </c>
      <c r="O550" s="36">
        <v>2055</v>
      </c>
      <c r="P550" s="66">
        <v>1.4999999999999999E-2</v>
      </c>
      <c r="Q550" s="36">
        <v>2000</v>
      </c>
      <c r="R550" s="36">
        <v>2141</v>
      </c>
      <c r="S550" s="36">
        <v>1979</v>
      </c>
      <c r="T550" s="66">
        <v>4.2999999999999997E-2</v>
      </c>
      <c r="U550" s="66">
        <v>1.4500000000000001E-2</v>
      </c>
      <c r="V550" s="66">
        <v>-2.5600000000000001E-2</v>
      </c>
      <c r="W550" s="66">
        <v>5.3999999999999999E-2</v>
      </c>
      <c r="X550" s="1">
        <v>563200</v>
      </c>
      <c r="Y550" s="1">
        <v>1161637</v>
      </c>
      <c r="Z550" s="1">
        <v>84825</v>
      </c>
      <c r="AA550" t="s">
        <v>414</v>
      </c>
      <c r="AB550" t="s">
        <v>415</v>
      </c>
      <c r="AC550">
        <v>11.47</v>
      </c>
      <c r="AD550">
        <v>0.88</v>
      </c>
      <c r="AE550">
        <v>2.68</v>
      </c>
      <c r="AF550" t="s">
        <v>230</v>
      </c>
      <c r="AG550" s="1">
        <v>24700</v>
      </c>
      <c r="AH550" s="36">
        <v>2088</v>
      </c>
      <c r="AI550" s="1">
        <v>8200</v>
      </c>
      <c r="AJ550" s="36">
        <v>2085</v>
      </c>
      <c r="AK550">
        <v>100</v>
      </c>
      <c r="AL550" s="2">
        <v>0.64583333333333337</v>
      </c>
      <c r="AN550" t="s">
        <v>298</v>
      </c>
      <c r="AO550" t="s">
        <v>344</v>
      </c>
      <c r="AQ550" t="str">
        <f t="shared" si="8"/>
        <v/>
      </c>
    </row>
    <row r="551" spans="1:43">
      <c r="A551" s="8">
        <v>46177</v>
      </c>
      <c r="B551">
        <v>3951.85</v>
      </c>
      <c r="C551">
        <v>-1.1100000000000001</v>
      </c>
      <c r="D551">
        <v>67500</v>
      </c>
      <c r="E551">
        <v>-1.55</v>
      </c>
      <c r="F551" s="69">
        <v>6841</v>
      </c>
      <c r="G551" t="s">
        <v>73</v>
      </c>
      <c r="H551">
        <v>0</v>
      </c>
      <c r="I551" t="s">
        <v>288</v>
      </c>
      <c r="J551" t="s">
        <v>289</v>
      </c>
      <c r="K551" t="s">
        <v>290</v>
      </c>
      <c r="L551" s="36">
        <v>5313</v>
      </c>
      <c r="M551">
        <v>-37</v>
      </c>
      <c r="N551" s="66">
        <v>-6.8999999999999999E-3</v>
      </c>
      <c r="O551" s="36">
        <v>5350</v>
      </c>
      <c r="P551" s="66">
        <v>-6.8999999999999999E-3</v>
      </c>
      <c r="Q551" s="36">
        <v>5380</v>
      </c>
      <c r="R551" s="36">
        <v>5388</v>
      </c>
      <c r="S551" s="36">
        <v>5274</v>
      </c>
      <c r="T551" s="66">
        <v>-1.24E-2</v>
      </c>
      <c r="U551" s="66">
        <v>-8.9999999999999998E-4</v>
      </c>
      <c r="V551" s="66">
        <v>-1.3899999999999999E-2</v>
      </c>
      <c r="W551" s="66">
        <v>7.3000000000000001E-3</v>
      </c>
      <c r="X551" s="1">
        <v>1120200</v>
      </c>
      <c r="Y551" s="1">
        <v>5954016</v>
      </c>
      <c r="Z551" s="1">
        <v>1366510</v>
      </c>
      <c r="AA551" t="s">
        <v>416</v>
      </c>
      <c r="AB551" t="s">
        <v>417</v>
      </c>
      <c r="AC551">
        <v>23.13</v>
      </c>
      <c r="AD551">
        <v>2.6</v>
      </c>
      <c r="AE551">
        <v>1.73</v>
      </c>
      <c r="AF551" t="s">
        <v>230</v>
      </c>
      <c r="AG551" s="1">
        <v>9600</v>
      </c>
      <c r="AH551" s="36">
        <v>5314</v>
      </c>
      <c r="AI551">
        <v>300</v>
      </c>
      <c r="AJ551" s="36">
        <v>5293</v>
      </c>
      <c r="AK551">
        <v>300</v>
      </c>
      <c r="AL551" s="2">
        <v>0.64583333333333337</v>
      </c>
      <c r="AM551" s="3">
        <v>46149</v>
      </c>
      <c r="AN551" t="s">
        <v>298</v>
      </c>
      <c r="AO551" t="s">
        <v>344</v>
      </c>
      <c r="AQ551" t="str">
        <f t="shared" si="8"/>
        <v/>
      </c>
    </row>
    <row r="552" spans="1:43">
      <c r="A552" s="8">
        <v>46177</v>
      </c>
      <c r="B552">
        <v>3951.85</v>
      </c>
      <c r="C552">
        <v>-1.1100000000000001</v>
      </c>
      <c r="D552">
        <v>67500</v>
      </c>
      <c r="E552">
        <v>-1.55</v>
      </c>
      <c r="F552" s="69">
        <v>6890</v>
      </c>
      <c r="G552" t="s">
        <v>74</v>
      </c>
      <c r="H552">
        <v>0</v>
      </c>
      <c r="I552" t="s">
        <v>314</v>
      </c>
      <c r="J552" t="s">
        <v>289</v>
      </c>
      <c r="K552" t="s">
        <v>290</v>
      </c>
      <c r="L552" s="36">
        <v>9020</v>
      </c>
      <c r="M552" s="36">
        <v>1070</v>
      </c>
      <c r="N552" s="66">
        <v>0.1346</v>
      </c>
      <c r="O552" s="36">
        <v>7950</v>
      </c>
      <c r="P552" s="66">
        <v>0.13450000000000001</v>
      </c>
      <c r="Q552" s="36">
        <v>7950</v>
      </c>
      <c r="R552" s="36">
        <v>9070</v>
      </c>
      <c r="S552" s="36">
        <v>7950</v>
      </c>
      <c r="T552" s="66">
        <v>0.13450000000000001</v>
      </c>
      <c r="U552" s="66">
        <v>1.5699999999999999E-2</v>
      </c>
      <c r="V552" s="66">
        <v>-5.4999999999999997E-3</v>
      </c>
      <c r="W552" s="66">
        <v>0.13450000000000001</v>
      </c>
      <c r="X552" s="1">
        <v>1696400</v>
      </c>
      <c r="Y552" s="1">
        <v>14947910</v>
      </c>
      <c r="Z552" s="1">
        <v>475464</v>
      </c>
      <c r="AA552" t="s">
        <v>418</v>
      </c>
      <c r="AB552" t="s">
        <v>419</v>
      </c>
      <c r="AC552">
        <v>19.760000000000002</v>
      </c>
      <c r="AD552">
        <v>1.63</v>
      </c>
      <c r="AE552">
        <v>2.2200000000000002</v>
      </c>
      <c r="AF552" t="s">
        <v>230</v>
      </c>
      <c r="AG552" s="1">
        <v>9800</v>
      </c>
      <c r="AH552" s="36">
        <v>9020</v>
      </c>
      <c r="AI552">
        <v>300</v>
      </c>
      <c r="AJ552" s="36">
        <v>8980</v>
      </c>
      <c r="AK552">
        <v>400</v>
      </c>
      <c r="AL552" s="2">
        <v>0.64583333333333337</v>
      </c>
      <c r="AM552" s="3">
        <v>46157</v>
      </c>
      <c r="AN552" t="s">
        <v>298</v>
      </c>
      <c r="AO552" t="s">
        <v>344</v>
      </c>
      <c r="AQ552" t="str">
        <f t="shared" si="8"/>
        <v/>
      </c>
    </row>
    <row r="553" spans="1:43">
      <c r="A553" s="8">
        <v>46177</v>
      </c>
      <c r="B553">
        <v>3951.85</v>
      </c>
      <c r="C553">
        <v>-1.1100000000000001</v>
      </c>
      <c r="D553">
        <v>67500</v>
      </c>
      <c r="E553">
        <v>-1.55</v>
      </c>
      <c r="F553" s="69">
        <v>6925</v>
      </c>
      <c r="G553" t="s">
        <v>75</v>
      </c>
      <c r="H553">
        <v>0</v>
      </c>
      <c r="I553" t="s">
        <v>288</v>
      </c>
      <c r="J553" t="s">
        <v>289</v>
      </c>
      <c r="K553" t="s">
        <v>290</v>
      </c>
      <c r="L553" s="36">
        <v>4310</v>
      </c>
      <c r="M553">
        <v>194</v>
      </c>
      <c r="N553" s="66">
        <v>4.7100000000000003E-2</v>
      </c>
      <c r="O553" s="36">
        <v>4116</v>
      </c>
      <c r="P553" s="66">
        <v>4.7100000000000003E-2</v>
      </c>
      <c r="Q553" s="36">
        <v>4077</v>
      </c>
      <c r="R553" s="36">
        <v>4310</v>
      </c>
      <c r="S553" s="36">
        <v>4036</v>
      </c>
      <c r="T553" s="66">
        <v>5.7099999999999998E-2</v>
      </c>
      <c r="U553" s="66">
        <v>2.35E-2</v>
      </c>
      <c r="V553" s="66">
        <v>0</v>
      </c>
      <c r="W553" s="66">
        <v>6.7799999999999999E-2</v>
      </c>
      <c r="X553" s="1">
        <v>476600</v>
      </c>
      <c r="Y553" s="1">
        <v>2024391</v>
      </c>
      <c r="Z553" s="1">
        <v>359885</v>
      </c>
      <c r="AA553" t="s">
        <v>420</v>
      </c>
      <c r="AB553" t="s">
        <v>421</v>
      </c>
      <c r="AC553">
        <v>32.57</v>
      </c>
      <c r="AD553">
        <v>1.73</v>
      </c>
      <c r="AE553">
        <v>1.62</v>
      </c>
      <c r="AF553" t="s">
        <v>230</v>
      </c>
      <c r="AG553" s="1">
        <v>8200</v>
      </c>
      <c r="AH553" s="36">
        <v>4311</v>
      </c>
      <c r="AI553">
        <v>100</v>
      </c>
      <c r="AJ553" s="36">
        <v>4304</v>
      </c>
      <c r="AK553">
        <v>100</v>
      </c>
      <c r="AL553" s="2">
        <v>0.64583333333333337</v>
      </c>
      <c r="AM553" s="3">
        <v>46156</v>
      </c>
      <c r="AN553" t="s">
        <v>298</v>
      </c>
      <c r="AO553" t="s">
        <v>344</v>
      </c>
      <c r="AQ553" t="str">
        <f t="shared" si="8"/>
        <v/>
      </c>
    </row>
    <row r="554" spans="1:43">
      <c r="A554" s="8">
        <v>46177</v>
      </c>
      <c r="B554">
        <v>3951.85</v>
      </c>
      <c r="C554">
        <v>-1.1100000000000001</v>
      </c>
      <c r="D554">
        <v>67500</v>
      </c>
      <c r="E554">
        <v>-1.55</v>
      </c>
      <c r="F554" s="69">
        <v>6963</v>
      </c>
      <c r="G554" t="s">
        <v>76</v>
      </c>
      <c r="H554">
        <v>0</v>
      </c>
      <c r="I554" t="s">
        <v>288</v>
      </c>
      <c r="J554" t="s">
        <v>289</v>
      </c>
      <c r="K554" t="s">
        <v>295</v>
      </c>
      <c r="L554" s="36">
        <v>5497</v>
      </c>
      <c r="M554">
        <v>-119</v>
      </c>
      <c r="N554" s="66">
        <v>-2.12E-2</v>
      </c>
      <c r="O554" s="36">
        <v>5616</v>
      </c>
      <c r="P554" s="66">
        <v>-2.1100000000000001E-2</v>
      </c>
      <c r="Q554" s="36">
        <v>5416</v>
      </c>
      <c r="R554" s="36">
        <v>5516</v>
      </c>
      <c r="S554" s="36">
        <v>5291</v>
      </c>
      <c r="T554" s="66">
        <v>1.49E-2</v>
      </c>
      <c r="U554" s="66">
        <v>6.7000000000000002E-3</v>
      </c>
      <c r="V554" s="66">
        <v>-3.3999999999999998E-3</v>
      </c>
      <c r="W554" s="66">
        <v>3.8899999999999997E-2</v>
      </c>
      <c r="X554" s="1">
        <v>6286500</v>
      </c>
      <c r="Y554" s="1">
        <v>34155546</v>
      </c>
      <c r="Z554" s="1">
        <v>2219468</v>
      </c>
      <c r="AA554" t="s">
        <v>586</v>
      </c>
      <c r="AB554" t="s">
        <v>423</v>
      </c>
      <c r="AC554">
        <v>73.19</v>
      </c>
      <c r="AD554">
        <v>2.79</v>
      </c>
      <c r="AE554">
        <v>0.91</v>
      </c>
      <c r="AF554" t="s">
        <v>230</v>
      </c>
      <c r="AG554" s="1">
        <v>64200</v>
      </c>
      <c r="AH554" s="36">
        <v>5497</v>
      </c>
      <c r="AI554">
        <v>300</v>
      </c>
      <c r="AJ554" s="36">
        <v>5495</v>
      </c>
      <c r="AK554">
        <v>500</v>
      </c>
      <c r="AL554" s="2">
        <v>0.64583333333333337</v>
      </c>
      <c r="AM554" s="3">
        <v>46154</v>
      </c>
      <c r="AN554" t="s">
        <v>298</v>
      </c>
      <c r="AO554" t="s">
        <v>344</v>
      </c>
      <c r="AQ554" t="str">
        <f t="shared" si="8"/>
        <v/>
      </c>
    </row>
    <row r="555" spans="1:43">
      <c r="A555" s="8">
        <v>46177</v>
      </c>
      <c r="B555">
        <v>3951.85</v>
      </c>
      <c r="C555">
        <v>-1.1100000000000001</v>
      </c>
      <c r="D555">
        <v>67500</v>
      </c>
      <c r="E555">
        <v>-1.55</v>
      </c>
      <c r="F555" s="69">
        <v>7011</v>
      </c>
      <c r="G555" t="s">
        <v>77</v>
      </c>
      <c r="H555">
        <v>0</v>
      </c>
      <c r="I555" t="s">
        <v>288</v>
      </c>
      <c r="J555" t="s">
        <v>289</v>
      </c>
      <c r="K555" t="s">
        <v>295</v>
      </c>
      <c r="L555" s="36">
        <v>3701</v>
      </c>
      <c r="M555">
        <v>128</v>
      </c>
      <c r="N555" s="66">
        <v>3.5799999999999998E-2</v>
      </c>
      <c r="O555" s="36">
        <v>3573</v>
      </c>
      <c r="P555" s="66">
        <v>3.5799999999999998E-2</v>
      </c>
      <c r="Q555" s="36">
        <v>3560</v>
      </c>
      <c r="R555" s="36">
        <v>3772</v>
      </c>
      <c r="S555" s="36">
        <v>3551</v>
      </c>
      <c r="T555" s="66">
        <v>3.9600000000000003E-2</v>
      </c>
      <c r="U555" s="66">
        <v>-1.83E-2</v>
      </c>
      <c r="V555" s="66">
        <v>-1.8800000000000001E-2</v>
      </c>
      <c r="W555" s="66">
        <v>4.2200000000000001E-2</v>
      </c>
      <c r="X555" s="1">
        <v>28144900</v>
      </c>
      <c r="Y555" s="1">
        <v>104151774</v>
      </c>
      <c r="Z555" s="1">
        <v>12485870</v>
      </c>
      <c r="AA555" t="s">
        <v>424</v>
      </c>
      <c r="AB555" t="s">
        <v>587</v>
      </c>
      <c r="AC555">
        <v>32.72</v>
      </c>
      <c r="AD555">
        <v>4.0199999999999996</v>
      </c>
      <c r="AE555">
        <v>0.78</v>
      </c>
      <c r="AF555" t="s">
        <v>230</v>
      </c>
      <c r="AG555" s="1">
        <v>693800</v>
      </c>
      <c r="AH555" s="36">
        <v>3710</v>
      </c>
      <c r="AI555">
        <v>700</v>
      </c>
      <c r="AJ555" s="36">
        <v>3701</v>
      </c>
      <c r="AK555" s="1">
        <v>13500</v>
      </c>
      <c r="AL555" s="2">
        <v>0.64583333333333337</v>
      </c>
      <c r="AM555" s="3">
        <v>46154</v>
      </c>
      <c r="AN555" t="s">
        <v>298</v>
      </c>
      <c r="AO555" t="s">
        <v>395</v>
      </c>
      <c r="AQ555" t="str">
        <f t="shared" si="8"/>
        <v/>
      </c>
    </row>
    <row r="556" spans="1:43">
      <c r="A556" s="8">
        <v>46177</v>
      </c>
      <c r="B556">
        <v>3951.85</v>
      </c>
      <c r="C556">
        <v>-1.1100000000000001</v>
      </c>
      <c r="D556">
        <v>67500</v>
      </c>
      <c r="E556">
        <v>-1.55</v>
      </c>
      <c r="F556" s="69">
        <v>7013</v>
      </c>
      <c r="G556" t="s">
        <v>78</v>
      </c>
      <c r="H556">
        <v>0</v>
      </c>
      <c r="I556" t="s">
        <v>288</v>
      </c>
      <c r="J556" t="s">
        <v>289</v>
      </c>
      <c r="K556" t="s">
        <v>295</v>
      </c>
      <c r="L556" s="36">
        <v>2538.5</v>
      </c>
      <c r="M556">
        <v>52</v>
      </c>
      <c r="N556" s="66">
        <v>2.0899999999999998E-2</v>
      </c>
      <c r="O556" s="36">
        <v>2486.5</v>
      </c>
      <c r="P556" s="66">
        <v>2.0899999999999998E-2</v>
      </c>
      <c r="Q556" s="36">
        <v>2460</v>
      </c>
      <c r="R556" s="36">
        <v>2608.5</v>
      </c>
      <c r="S556" s="36">
        <v>2452</v>
      </c>
      <c r="T556" s="66">
        <v>3.1899999999999998E-2</v>
      </c>
      <c r="U556" s="66">
        <v>-2.5700000000000001E-2</v>
      </c>
      <c r="V556" s="66">
        <v>-2.6800000000000001E-2</v>
      </c>
      <c r="W556" s="66">
        <v>3.5200000000000002E-2</v>
      </c>
      <c r="X556" s="1">
        <v>17891400</v>
      </c>
      <c r="Y556" s="1">
        <v>45649893</v>
      </c>
      <c r="Z556" s="1">
        <v>2748585</v>
      </c>
      <c r="AA556" t="s">
        <v>426</v>
      </c>
      <c r="AB556" t="s">
        <v>588</v>
      </c>
      <c r="AC556">
        <v>16.309999999999999</v>
      </c>
      <c r="AD556">
        <v>4.12</v>
      </c>
      <c r="AE556">
        <v>0.91</v>
      </c>
      <c r="AF556" t="s">
        <v>230</v>
      </c>
      <c r="AG556" s="1">
        <v>651300</v>
      </c>
      <c r="AH556" s="36">
        <v>2540</v>
      </c>
      <c r="AI556">
        <v>200</v>
      </c>
      <c r="AJ556" s="36">
        <v>2538.5</v>
      </c>
      <c r="AK556" s="1">
        <v>8800</v>
      </c>
      <c r="AL556" s="2">
        <v>0.64583333333333337</v>
      </c>
      <c r="AM556" s="3">
        <v>46150</v>
      </c>
      <c r="AN556" t="s">
        <v>298</v>
      </c>
      <c r="AO556" t="s">
        <v>395</v>
      </c>
      <c r="AQ556" t="str">
        <f t="shared" si="8"/>
        <v/>
      </c>
    </row>
    <row r="557" spans="1:43">
      <c r="A557" s="8">
        <v>46177</v>
      </c>
      <c r="B557">
        <v>3951.85</v>
      </c>
      <c r="C557">
        <v>-1.1100000000000001</v>
      </c>
      <c r="D557">
        <v>67500</v>
      </c>
      <c r="E557">
        <v>-1.55</v>
      </c>
      <c r="F557" s="69">
        <v>7047</v>
      </c>
      <c r="G557" t="s">
        <v>79</v>
      </c>
      <c r="H557">
        <v>0</v>
      </c>
      <c r="I557" t="s">
        <v>347</v>
      </c>
      <c r="J557" t="s">
        <v>289</v>
      </c>
      <c r="K557" t="s">
        <v>295</v>
      </c>
      <c r="L557" s="36">
        <v>1997</v>
      </c>
      <c r="M557">
        <v>-48</v>
      </c>
      <c r="N557" s="66">
        <v>-2.35E-2</v>
      </c>
      <c r="O557" s="36">
        <v>2045</v>
      </c>
      <c r="P557" s="66">
        <v>-2.3400000000000001E-2</v>
      </c>
      <c r="Q557" s="36">
        <v>2051</v>
      </c>
      <c r="R557" s="36">
        <v>2051</v>
      </c>
      <c r="S557" s="36">
        <v>1991</v>
      </c>
      <c r="T557" s="66">
        <v>-2.63E-2</v>
      </c>
      <c r="U557" s="66">
        <v>-1.8599999999999998E-2</v>
      </c>
      <c r="V557" s="66">
        <v>-2.63E-2</v>
      </c>
      <c r="W557" s="66">
        <v>3.0000000000000001E-3</v>
      </c>
      <c r="X557" s="1">
        <v>252200</v>
      </c>
      <c r="Y557" s="1">
        <v>508408</v>
      </c>
      <c r="Z557" s="1">
        <v>28349</v>
      </c>
      <c r="AA557" t="s">
        <v>428</v>
      </c>
      <c r="AB557" t="s">
        <v>589</v>
      </c>
      <c r="AC557">
        <v>7.91</v>
      </c>
      <c r="AD557">
        <v>2.48</v>
      </c>
      <c r="AE557">
        <v>0.65</v>
      </c>
      <c r="AF557" t="s">
        <v>230</v>
      </c>
      <c r="AG557">
        <v>0</v>
      </c>
      <c r="AH557" s="36">
        <v>2010</v>
      </c>
      <c r="AI557">
        <v>200</v>
      </c>
      <c r="AJ557" s="36">
        <v>1997</v>
      </c>
      <c r="AK557" s="1">
        <v>2500</v>
      </c>
      <c r="AL557" s="2">
        <v>0.64583333333333337</v>
      </c>
      <c r="AM557" s="3">
        <v>46157</v>
      </c>
      <c r="AN557" t="s">
        <v>298</v>
      </c>
      <c r="AO557" t="s">
        <v>313</v>
      </c>
      <c r="AQ557" t="str">
        <f t="shared" si="8"/>
        <v/>
      </c>
    </row>
    <row r="558" spans="1:43">
      <c r="A558" s="8">
        <v>46177</v>
      </c>
      <c r="B558">
        <v>3951.85</v>
      </c>
      <c r="C558">
        <v>-1.1100000000000001</v>
      </c>
      <c r="D558">
        <v>67500</v>
      </c>
      <c r="E558">
        <v>-1.55</v>
      </c>
      <c r="F558" s="69">
        <v>7084</v>
      </c>
      <c r="G558" t="s">
        <v>80</v>
      </c>
      <c r="H558">
        <v>0</v>
      </c>
      <c r="I558" t="s">
        <v>347</v>
      </c>
      <c r="J558" t="s">
        <v>323</v>
      </c>
      <c r="K558" t="s">
        <v>290</v>
      </c>
      <c r="L558" s="36">
        <v>2081</v>
      </c>
      <c r="M558">
        <v>-15</v>
      </c>
      <c r="N558" s="66">
        <v>-7.1999999999999998E-3</v>
      </c>
      <c r="O558" s="36">
        <v>2096</v>
      </c>
      <c r="P558" s="66">
        <v>-7.1000000000000004E-3</v>
      </c>
      <c r="Q558" s="36">
        <v>2096</v>
      </c>
      <c r="R558" s="36">
        <v>2096</v>
      </c>
      <c r="S558" s="36">
        <v>2068</v>
      </c>
      <c r="T558" s="66">
        <v>-7.1000000000000004E-3</v>
      </c>
      <c r="U558" s="66">
        <v>-4.0000000000000002E-4</v>
      </c>
      <c r="V558" s="66">
        <v>-7.1000000000000004E-3</v>
      </c>
      <c r="W558" s="66">
        <v>6.1999999999999998E-3</v>
      </c>
      <c r="X558" s="1">
        <v>3000</v>
      </c>
      <c r="Y558" s="1">
        <v>6239</v>
      </c>
      <c r="Z558" s="1">
        <v>6783</v>
      </c>
      <c r="AA558" t="s">
        <v>430</v>
      </c>
      <c r="AB558" t="s">
        <v>590</v>
      </c>
      <c r="AC558">
        <v>28.98</v>
      </c>
      <c r="AD558">
        <v>1.08</v>
      </c>
      <c r="AE558">
        <v>4.57</v>
      </c>
      <c r="AF558">
        <v>0.3</v>
      </c>
      <c r="AG558">
        <v>200</v>
      </c>
      <c r="AH558" s="36">
        <v>2081</v>
      </c>
      <c r="AI558">
        <v>100</v>
      </c>
      <c r="AJ558" s="36">
        <v>2055</v>
      </c>
      <c r="AK558">
        <v>100</v>
      </c>
      <c r="AL558" s="2">
        <v>0.64583333333333337</v>
      </c>
      <c r="AM558" s="3">
        <v>46160</v>
      </c>
      <c r="AN558" t="s">
        <v>298</v>
      </c>
      <c r="AO558" t="s">
        <v>313</v>
      </c>
      <c r="AQ558" t="str">
        <f t="shared" si="8"/>
        <v/>
      </c>
    </row>
    <row r="559" spans="1:43">
      <c r="A559" s="8">
        <v>46177</v>
      </c>
      <c r="B559">
        <v>3951.85</v>
      </c>
      <c r="C559">
        <v>-1.1100000000000001</v>
      </c>
      <c r="D559">
        <v>67500</v>
      </c>
      <c r="E559">
        <v>-1.55</v>
      </c>
      <c r="F559" s="69">
        <v>7182</v>
      </c>
      <c r="G559" t="s">
        <v>81</v>
      </c>
      <c r="H559">
        <v>0</v>
      </c>
      <c r="I559" t="s">
        <v>288</v>
      </c>
      <c r="J559" t="s">
        <v>289</v>
      </c>
      <c r="K559" t="s">
        <v>290</v>
      </c>
      <c r="L559" s="36">
        <v>3225</v>
      </c>
      <c r="M559">
        <v>62</v>
      </c>
      <c r="N559" s="66">
        <v>1.9599999999999999E-2</v>
      </c>
      <c r="O559" s="36">
        <v>3163</v>
      </c>
      <c r="P559" s="66">
        <v>1.9599999999999999E-2</v>
      </c>
      <c r="Q559" s="36">
        <v>3180</v>
      </c>
      <c r="R559" s="36">
        <v>3234</v>
      </c>
      <c r="S559" s="36">
        <v>3104</v>
      </c>
      <c r="T559" s="66">
        <v>1.41E-2</v>
      </c>
      <c r="U559" s="66">
        <v>2.12E-2</v>
      </c>
      <c r="V559" s="66">
        <v>-2.7000000000000001E-3</v>
      </c>
      <c r="W559" s="66">
        <v>3.8899999999999997E-2</v>
      </c>
      <c r="X559" s="1">
        <v>10161600</v>
      </c>
      <c r="Y559" s="1">
        <v>32457049</v>
      </c>
      <c r="Z559" s="1">
        <v>11532208</v>
      </c>
      <c r="AA559" t="s">
        <v>432</v>
      </c>
      <c r="AB559" t="s">
        <v>433</v>
      </c>
      <c r="AC559">
        <v>17.399999999999999</v>
      </c>
      <c r="AD559">
        <v>1.24</v>
      </c>
      <c r="AE559">
        <v>2.88</v>
      </c>
      <c r="AF559" t="s">
        <v>230</v>
      </c>
      <c r="AG559" s="1">
        <v>270800</v>
      </c>
      <c r="AH559" s="36">
        <v>3225</v>
      </c>
      <c r="AI559" s="1">
        <v>25700</v>
      </c>
      <c r="AJ559" s="36">
        <v>3220</v>
      </c>
      <c r="AK559" s="1">
        <v>1000</v>
      </c>
      <c r="AL559" s="2">
        <v>0.64583333333333337</v>
      </c>
      <c r="AM559" s="3">
        <v>46157</v>
      </c>
      <c r="AN559" t="s">
        <v>298</v>
      </c>
      <c r="AO559" t="s">
        <v>434</v>
      </c>
      <c r="AQ559" t="str">
        <f t="shared" si="8"/>
        <v/>
      </c>
    </row>
    <row r="560" spans="1:43">
      <c r="A560" s="8">
        <v>46177</v>
      </c>
      <c r="B560">
        <v>3951.85</v>
      </c>
      <c r="C560">
        <v>-1.1100000000000001</v>
      </c>
      <c r="D560">
        <v>67500</v>
      </c>
      <c r="E560">
        <v>-1.55</v>
      </c>
      <c r="F560" s="69">
        <v>7203</v>
      </c>
      <c r="G560" t="s">
        <v>82</v>
      </c>
      <c r="H560">
        <v>0</v>
      </c>
      <c r="I560" t="s">
        <v>288</v>
      </c>
      <c r="J560" t="s">
        <v>289</v>
      </c>
      <c r="K560" t="s">
        <v>290</v>
      </c>
      <c r="L560" s="36">
        <v>2838.5</v>
      </c>
      <c r="M560">
        <v>-42.5</v>
      </c>
      <c r="N560" s="66">
        <v>-1.4800000000000001E-2</v>
      </c>
      <c r="O560" s="36">
        <v>2881</v>
      </c>
      <c r="P560" s="66">
        <v>-1.47E-2</v>
      </c>
      <c r="Q560" s="36">
        <v>2875</v>
      </c>
      <c r="R560" s="36">
        <v>2879.5</v>
      </c>
      <c r="S560" s="36">
        <v>2835</v>
      </c>
      <c r="T560" s="66">
        <v>-1.26E-2</v>
      </c>
      <c r="U560" s="66">
        <v>-1.09E-2</v>
      </c>
      <c r="V560" s="66">
        <v>-1.4200000000000001E-2</v>
      </c>
      <c r="W560" s="66">
        <v>1.1999999999999999E-3</v>
      </c>
      <c r="X560" s="1">
        <v>19751600</v>
      </c>
      <c r="Y560" s="1">
        <v>56356992</v>
      </c>
      <c r="Z560" s="1">
        <v>44834071</v>
      </c>
      <c r="AA560" t="s">
        <v>435</v>
      </c>
      <c r="AB560" t="s">
        <v>436</v>
      </c>
      <c r="AC560">
        <v>11.2</v>
      </c>
      <c r="AD560">
        <v>0.92</v>
      </c>
      <c r="AE560">
        <v>3.52</v>
      </c>
      <c r="AF560" t="s">
        <v>230</v>
      </c>
      <c r="AG560" s="1">
        <v>916000</v>
      </c>
      <c r="AH560" s="36">
        <v>2838.5</v>
      </c>
      <c r="AI560" s="1">
        <v>5300</v>
      </c>
      <c r="AJ560" s="36">
        <v>2838</v>
      </c>
      <c r="AK560" s="1">
        <v>2500</v>
      </c>
      <c r="AL560" s="2">
        <v>0.64583333333333337</v>
      </c>
      <c r="AM560" s="3">
        <v>46150</v>
      </c>
      <c r="AN560" t="s">
        <v>298</v>
      </c>
      <c r="AO560" t="s">
        <v>437</v>
      </c>
      <c r="AQ560" t="str">
        <f t="shared" si="8"/>
        <v/>
      </c>
    </row>
    <row r="561" spans="1:43">
      <c r="A561" s="8">
        <v>46177</v>
      </c>
      <c r="B561">
        <v>3951.85</v>
      </c>
      <c r="C561">
        <v>-1.1100000000000001</v>
      </c>
      <c r="D561">
        <v>67500</v>
      </c>
      <c r="E561">
        <v>-1.55</v>
      </c>
      <c r="F561" s="69">
        <v>7213</v>
      </c>
      <c r="G561" t="s">
        <v>83</v>
      </c>
      <c r="H561">
        <v>0</v>
      </c>
      <c r="I561" t="s">
        <v>314</v>
      </c>
      <c r="J561" t="s">
        <v>289</v>
      </c>
      <c r="K561" t="s">
        <v>295</v>
      </c>
      <c r="L561">
        <v>560</v>
      </c>
      <c r="M561">
        <v>-9</v>
      </c>
      <c r="N561" s="66">
        <v>-1.5800000000000002E-2</v>
      </c>
      <c r="O561">
        <v>569</v>
      </c>
      <c r="P561" s="66">
        <v>-1.5800000000000002E-2</v>
      </c>
      <c r="Q561">
        <v>568</v>
      </c>
      <c r="R561">
        <v>568</v>
      </c>
      <c r="S561">
        <v>557</v>
      </c>
      <c r="T561" s="66">
        <v>-1.4E-2</v>
      </c>
      <c r="U561" s="66">
        <v>3.5000000000000001E-3</v>
      </c>
      <c r="V561" s="66">
        <v>-1.4E-2</v>
      </c>
      <c r="W561" s="66">
        <v>5.3E-3</v>
      </c>
      <c r="X561" s="1">
        <v>20000</v>
      </c>
      <c r="Y561" s="1">
        <v>11222</v>
      </c>
      <c r="Z561" s="1">
        <v>8899</v>
      </c>
      <c r="AA561" t="s">
        <v>524</v>
      </c>
      <c r="AB561" t="s">
        <v>439</v>
      </c>
      <c r="AC561">
        <v>6.59</v>
      </c>
      <c r="AD561">
        <v>0.78</v>
      </c>
      <c r="AE561">
        <v>4.6399999999999997</v>
      </c>
      <c r="AF561">
        <v>0.3</v>
      </c>
      <c r="AG561">
        <v>300</v>
      </c>
      <c r="AH561">
        <v>562</v>
      </c>
      <c r="AI561">
        <v>200</v>
      </c>
      <c r="AJ561">
        <v>560</v>
      </c>
      <c r="AK561">
        <v>400</v>
      </c>
      <c r="AL561" s="2">
        <v>0.64583333333333337</v>
      </c>
      <c r="AM561" s="3">
        <v>46153</v>
      </c>
      <c r="AN561" t="s">
        <v>298</v>
      </c>
      <c r="AO561" t="s">
        <v>437</v>
      </c>
      <c r="AQ561" t="str">
        <f t="shared" si="8"/>
        <v/>
      </c>
    </row>
    <row r="562" spans="1:43">
      <c r="A562" s="8">
        <v>46177</v>
      </c>
      <c r="B562">
        <v>3951.85</v>
      </c>
      <c r="C562">
        <v>-1.1100000000000001</v>
      </c>
      <c r="D562">
        <v>67500</v>
      </c>
      <c r="E562">
        <v>-1.55</v>
      </c>
      <c r="F562" s="69">
        <v>7220</v>
      </c>
      <c r="G562" t="s">
        <v>84</v>
      </c>
      <c r="H562">
        <v>0</v>
      </c>
      <c r="I562" t="s">
        <v>288</v>
      </c>
      <c r="J562" t="s">
        <v>289</v>
      </c>
      <c r="K562" t="s">
        <v>290</v>
      </c>
      <c r="L562" s="36">
        <v>8810</v>
      </c>
      <c r="M562">
        <v>-930</v>
      </c>
      <c r="N562" s="66">
        <v>-9.5500000000000002E-2</v>
      </c>
      <c r="O562" s="36">
        <v>9740</v>
      </c>
      <c r="P562" s="66">
        <v>-9.5399999999999999E-2</v>
      </c>
      <c r="Q562" s="36">
        <v>8540</v>
      </c>
      <c r="R562" s="36">
        <v>9160</v>
      </c>
      <c r="S562" s="36">
        <v>8240</v>
      </c>
      <c r="T562" s="66">
        <v>3.1600000000000003E-2</v>
      </c>
      <c r="U562" s="66">
        <v>3.4000000000000002E-2</v>
      </c>
      <c r="V562" s="66">
        <v>-3.8199999999999998E-2</v>
      </c>
      <c r="W562" s="66">
        <v>6.9099999999999995E-2</v>
      </c>
      <c r="X562" s="1">
        <v>4071100</v>
      </c>
      <c r="Y562" s="1">
        <v>35091442</v>
      </c>
      <c r="Z562" s="1">
        <v>577776</v>
      </c>
      <c r="AA562" t="s">
        <v>563</v>
      </c>
      <c r="AB562" t="s">
        <v>441</v>
      </c>
      <c r="AC562">
        <v>88.81</v>
      </c>
      <c r="AD562">
        <v>4.7300000000000004</v>
      </c>
      <c r="AE562">
        <v>0.45</v>
      </c>
      <c r="AF562" t="s">
        <v>230</v>
      </c>
      <c r="AG562" s="1">
        <v>1600</v>
      </c>
      <c r="AH562" s="36">
        <v>8820</v>
      </c>
      <c r="AI562">
        <v>400</v>
      </c>
      <c r="AJ562" s="36">
        <v>8800</v>
      </c>
      <c r="AK562" s="1">
        <v>2400</v>
      </c>
      <c r="AL562" s="2">
        <v>0.64583333333333337</v>
      </c>
      <c r="AM562" s="3">
        <v>46154</v>
      </c>
      <c r="AN562" t="s">
        <v>298</v>
      </c>
      <c r="AO562" t="s">
        <v>437</v>
      </c>
      <c r="AQ562" t="str">
        <f t="shared" si="8"/>
        <v/>
      </c>
    </row>
    <row r="563" spans="1:43">
      <c r="A563" s="8">
        <v>46177</v>
      </c>
      <c r="B563">
        <v>3951.85</v>
      </c>
      <c r="C563">
        <v>-1.1100000000000001</v>
      </c>
      <c r="D563">
        <v>67500</v>
      </c>
      <c r="E563">
        <v>-1.55</v>
      </c>
      <c r="F563" s="69">
        <v>7269</v>
      </c>
      <c r="G563" t="s">
        <v>85</v>
      </c>
      <c r="H563">
        <v>0</v>
      </c>
      <c r="I563" t="s">
        <v>288</v>
      </c>
      <c r="J563" t="s">
        <v>289</v>
      </c>
      <c r="K563" t="s">
        <v>295</v>
      </c>
      <c r="L563" s="36">
        <v>1856</v>
      </c>
      <c r="M563">
        <v>-34.5</v>
      </c>
      <c r="N563" s="66">
        <v>-1.8200000000000001E-2</v>
      </c>
      <c r="O563" s="36">
        <v>1890.5</v>
      </c>
      <c r="P563" s="66">
        <v>-1.8200000000000001E-2</v>
      </c>
      <c r="Q563" s="36">
        <v>1892</v>
      </c>
      <c r="R563" s="36">
        <v>1899</v>
      </c>
      <c r="S563" s="36">
        <v>1856</v>
      </c>
      <c r="T563" s="66">
        <v>-1.9E-2</v>
      </c>
      <c r="U563" s="66">
        <v>-4.7999999999999996E-3</v>
      </c>
      <c r="V563" s="66">
        <v>-2.2599999999999999E-2</v>
      </c>
      <c r="W563" s="66">
        <v>0</v>
      </c>
      <c r="X563" s="1">
        <v>6019400</v>
      </c>
      <c r="Y563" s="1">
        <v>11234583</v>
      </c>
      <c r="Z563" s="1">
        <v>3646272</v>
      </c>
      <c r="AA563" t="s">
        <v>442</v>
      </c>
      <c r="AB563" t="s">
        <v>443</v>
      </c>
      <c r="AC563">
        <v>9.42</v>
      </c>
      <c r="AD563">
        <v>1.05</v>
      </c>
      <c r="AE563">
        <v>2.75</v>
      </c>
      <c r="AF563" t="s">
        <v>230</v>
      </c>
      <c r="AG563" s="1">
        <v>4002400</v>
      </c>
      <c r="AH563" s="36">
        <v>1864</v>
      </c>
      <c r="AI563" s="1">
        <v>1000</v>
      </c>
      <c r="AJ563" s="36">
        <v>1855.5</v>
      </c>
      <c r="AK563" s="1">
        <v>26800</v>
      </c>
      <c r="AL563" s="2">
        <v>0.64583333333333337</v>
      </c>
      <c r="AM563" s="3">
        <v>46156</v>
      </c>
      <c r="AN563" t="s">
        <v>298</v>
      </c>
      <c r="AO563" t="s">
        <v>437</v>
      </c>
      <c r="AQ563" t="str">
        <f t="shared" si="8"/>
        <v/>
      </c>
    </row>
    <row r="564" spans="1:43">
      <c r="A564" s="8">
        <v>46177</v>
      </c>
      <c r="B564">
        <v>3951.85</v>
      </c>
      <c r="C564">
        <v>-1.1100000000000001</v>
      </c>
      <c r="D564">
        <v>67500</v>
      </c>
      <c r="E564">
        <v>-1.55</v>
      </c>
      <c r="F564" s="69">
        <v>7272</v>
      </c>
      <c r="G564" t="s">
        <v>86</v>
      </c>
      <c r="H564">
        <v>0</v>
      </c>
      <c r="I564" t="s">
        <v>288</v>
      </c>
      <c r="J564" t="s">
        <v>289</v>
      </c>
      <c r="K564" t="s">
        <v>290</v>
      </c>
      <c r="L564" s="36">
        <v>1255.5</v>
      </c>
      <c r="M564">
        <v>-26</v>
      </c>
      <c r="N564" s="66">
        <v>-2.0299999999999999E-2</v>
      </c>
      <c r="O564" s="36">
        <v>1281.5</v>
      </c>
      <c r="P564" s="66">
        <v>-2.0199999999999999E-2</v>
      </c>
      <c r="Q564" s="36">
        <v>1269</v>
      </c>
      <c r="R564" s="36">
        <v>1281.5</v>
      </c>
      <c r="S564" s="36">
        <v>1249.5</v>
      </c>
      <c r="T564" s="66">
        <v>-1.06E-2</v>
      </c>
      <c r="U564" s="66">
        <v>-1.5E-3</v>
      </c>
      <c r="V564" s="66">
        <v>-2.0199999999999999E-2</v>
      </c>
      <c r="W564" s="66">
        <v>4.7999999999999996E-3</v>
      </c>
      <c r="X564" s="1">
        <v>4527500</v>
      </c>
      <c r="Y564" s="1">
        <v>5704030</v>
      </c>
      <c r="Z564" s="1">
        <v>1278256</v>
      </c>
      <c r="AA564" t="s">
        <v>444</v>
      </c>
      <c r="AB564" t="s">
        <v>445</v>
      </c>
      <c r="AC564">
        <v>9.89</v>
      </c>
      <c r="AD564">
        <v>1.07</v>
      </c>
      <c r="AE564">
        <v>3.98</v>
      </c>
      <c r="AF564" t="s">
        <v>230</v>
      </c>
      <c r="AG564" s="1">
        <v>534300</v>
      </c>
      <c r="AH564" s="36">
        <v>1256</v>
      </c>
      <c r="AI564" s="1">
        <v>1400</v>
      </c>
      <c r="AJ564" s="36">
        <v>1255</v>
      </c>
      <c r="AK564">
        <v>100</v>
      </c>
      <c r="AL564" s="2">
        <v>0.64583333333333337</v>
      </c>
      <c r="AM564" s="3">
        <v>46157</v>
      </c>
      <c r="AN564" t="s">
        <v>293</v>
      </c>
      <c r="AO564" t="s">
        <v>437</v>
      </c>
      <c r="AQ564" t="str">
        <f t="shared" si="8"/>
        <v/>
      </c>
    </row>
    <row r="565" spans="1:43">
      <c r="A565" s="8">
        <v>46177</v>
      </c>
      <c r="B565">
        <v>3951.85</v>
      </c>
      <c r="C565">
        <v>-1.1100000000000001</v>
      </c>
      <c r="D565">
        <v>67500</v>
      </c>
      <c r="E565">
        <v>-1.55</v>
      </c>
      <c r="F565" s="69">
        <v>7376</v>
      </c>
      <c r="G565" t="s">
        <v>87</v>
      </c>
      <c r="H565">
        <v>0</v>
      </c>
      <c r="I565" t="s">
        <v>347</v>
      </c>
      <c r="J565" t="s">
        <v>323</v>
      </c>
      <c r="K565" t="s">
        <v>295</v>
      </c>
      <c r="L565" s="36">
        <v>1130</v>
      </c>
      <c r="M565">
        <v>-51</v>
      </c>
      <c r="N565" s="66">
        <v>-4.3200000000000002E-2</v>
      </c>
      <c r="O565" s="36">
        <v>1181</v>
      </c>
      <c r="P565" s="66">
        <v>-4.3099999999999999E-2</v>
      </c>
      <c r="Q565" s="36">
        <v>1175</v>
      </c>
      <c r="R565" s="36">
        <v>1196</v>
      </c>
      <c r="S565" s="36">
        <v>1120</v>
      </c>
      <c r="T565" s="66">
        <v>-3.8199999999999998E-2</v>
      </c>
      <c r="U565" s="66">
        <v>-1.2200000000000001E-2</v>
      </c>
      <c r="V565" s="66">
        <v>-5.5100000000000003E-2</v>
      </c>
      <c r="W565" s="66">
        <v>8.8999999999999999E-3</v>
      </c>
      <c r="X565" s="1">
        <v>49300</v>
      </c>
      <c r="Y565" s="1">
        <v>56481</v>
      </c>
      <c r="Z565" s="1">
        <v>4812</v>
      </c>
      <c r="AA565" t="s">
        <v>446</v>
      </c>
      <c r="AB565" t="s">
        <v>447</v>
      </c>
      <c r="AC565">
        <v>0</v>
      </c>
      <c r="AD565">
        <v>4.49</v>
      </c>
      <c r="AE565">
        <v>0</v>
      </c>
      <c r="AF565">
        <v>0.6</v>
      </c>
      <c r="AG565" s="1">
        <v>1000</v>
      </c>
      <c r="AH565" s="36">
        <v>1140</v>
      </c>
      <c r="AI565">
        <v>100</v>
      </c>
      <c r="AJ565" s="36">
        <v>1120</v>
      </c>
      <c r="AK565" s="1">
        <v>3600</v>
      </c>
      <c r="AL565" s="2">
        <v>0.64583333333333337</v>
      </c>
      <c r="AM565" s="3">
        <v>46157</v>
      </c>
      <c r="AN565" t="s">
        <v>448</v>
      </c>
      <c r="AO565" t="s">
        <v>313</v>
      </c>
      <c r="AQ565" t="str">
        <f t="shared" si="8"/>
        <v/>
      </c>
    </row>
    <row r="566" spans="1:43">
      <c r="A566" s="8">
        <v>46177</v>
      </c>
      <c r="B566">
        <v>3951.85</v>
      </c>
      <c r="C566">
        <v>-1.1100000000000001</v>
      </c>
      <c r="D566">
        <v>67500</v>
      </c>
      <c r="E566">
        <v>-1.55</v>
      </c>
      <c r="F566" s="69">
        <v>7525</v>
      </c>
      <c r="G566" t="s">
        <v>88</v>
      </c>
      <c r="H566">
        <v>0</v>
      </c>
      <c r="I566" t="s">
        <v>288</v>
      </c>
      <c r="J566" t="s">
        <v>289</v>
      </c>
      <c r="K566" t="s">
        <v>290</v>
      </c>
      <c r="L566" s="36">
        <v>3390</v>
      </c>
      <c r="M566">
        <v>-5</v>
      </c>
      <c r="N566" s="66">
        <v>-1.5E-3</v>
      </c>
      <c r="O566" s="36">
        <v>3395</v>
      </c>
      <c r="P566" s="66">
        <v>-1.4E-3</v>
      </c>
      <c r="Q566" s="36">
        <v>3375</v>
      </c>
      <c r="R566" s="36">
        <v>3410</v>
      </c>
      <c r="S566" s="36">
        <v>3375</v>
      </c>
      <c r="T566" s="66">
        <v>4.4000000000000003E-3</v>
      </c>
      <c r="U566" s="66">
        <v>1.4E-3</v>
      </c>
      <c r="V566" s="66">
        <v>-5.7999999999999996E-3</v>
      </c>
      <c r="W566" s="66">
        <v>4.4000000000000003E-3</v>
      </c>
      <c r="X566" s="1">
        <v>4600</v>
      </c>
      <c r="Y566" s="1">
        <v>15573</v>
      </c>
      <c r="Z566" s="1">
        <v>29289</v>
      </c>
      <c r="AA566" t="s">
        <v>449</v>
      </c>
      <c r="AB566" t="s">
        <v>450</v>
      </c>
      <c r="AC566">
        <v>9.15</v>
      </c>
      <c r="AD566">
        <v>0.95</v>
      </c>
      <c r="AE566">
        <v>4.78</v>
      </c>
      <c r="AF566" t="s">
        <v>230</v>
      </c>
      <c r="AG566" s="1">
        <v>6500</v>
      </c>
      <c r="AH566" s="36">
        <v>3395</v>
      </c>
      <c r="AI566">
        <v>200</v>
      </c>
      <c r="AJ566" s="36">
        <v>3380</v>
      </c>
      <c r="AK566">
        <v>100</v>
      </c>
      <c r="AL566" s="2">
        <v>0.64583333333333337</v>
      </c>
      <c r="AM566" s="3">
        <v>46157</v>
      </c>
      <c r="AN566" t="s">
        <v>298</v>
      </c>
      <c r="AO566" t="s">
        <v>322</v>
      </c>
      <c r="AQ566" t="str">
        <f t="shared" si="8"/>
        <v/>
      </c>
    </row>
    <row r="567" spans="1:43">
      <c r="A567" s="8">
        <v>46177</v>
      </c>
      <c r="B567">
        <v>3951.85</v>
      </c>
      <c r="C567">
        <v>-1.1100000000000001</v>
      </c>
      <c r="D567">
        <v>67500</v>
      </c>
      <c r="E567">
        <v>-1.55</v>
      </c>
      <c r="F567" s="69">
        <v>7729</v>
      </c>
      <c r="G567" t="s">
        <v>89</v>
      </c>
      <c r="H567">
        <v>0</v>
      </c>
      <c r="I567" t="s">
        <v>288</v>
      </c>
      <c r="J567" t="s">
        <v>289</v>
      </c>
      <c r="K567" t="s">
        <v>290</v>
      </c>
      <c r="L567" s="36">
        <v>18325</v>
      </c>
      <c r="M567">
        <v>610</v>
      </c>
      <c r="N567" s="66">
        <v>3.44E-2</v>
      </c>
      <c r="O567" s="36">
        <v>17715</v>
      </c>
      <c r="P567" s="66">
        <v>3.44E-2</v>
      </c>
      <c r="Q567" s="36">
        <v>17360</v>
      </c>
      <c r="R567" s="36">
        <v>18765</v>
      </c>
      <c r="S567" s="36">
        <v>17310</v>
      </c>
      <c r="T567" s="66">
        <v>5.5500000000000001E-2</v>
      </c>
      <c r="U567" s="66">
        <v>-2.0000000000000001E-4</v>
      </c>
      <c r="V567" s="66">
        <v>-2.3400000000000001E-2</v>
      </c>
      <c r="W567" s="66">
        <v>5.8599999999999999E-2</v>
      </c>
      <c r="X567" s="1">
        <v>382400</v>
      </c>
      <c r="Y567" s="1">
        <v>6987434</v>
      </c>
      <c r="Z567" s="1">
        <v>774833</v>
      </c>
      <c r="AA567" t="s">
        <v>451</v>
      </c>
      <c r="AB567" t="s">
        <v>452</v>
      </c>
      <c r="AC567">
        <v>26.56</v>
      </c>
      <c r="AD567">
        <v>3.89</v>
      </c>
      <c r="AE567">
        <v>1.51</v>
      </c>
      <c r="AF567" t="s">
        <v>230</v>
      </c>
      <c r="AG567" s="1">
        <v>6500</v>
      </c>
      <c r="AH567" s="36">
        <v>18325</v>
      </c>
      <c r="AI567" s="1">
        <v>1200</v>
      </c>
      <c r="AJ567" s="36">
        <v>18250</v>
      </c>
      <c r="AK567">
        <v>700</v>
      </c>
      <c r="AL567" s="2">
        <v>0.64583333333333337</v>
      </c>
      <c r="AM567" s="3">
        <v>46155</v>
      </c>
      <c r="AN567" t="s">
        <v>298</v>
      </c>
      <c r="AO567" t="s">
        <v>453</v>
      </c>
      <c r="AQ567" t="str">
        <f t="shared" si="8"/>
        <v/>
      </c>
    </row>
    <row r="568" spans="1:43">
      <c r="A568" s="8">
        <v>46177</v>
      </c>
      <c r="B568">
        <v>3951.85</v>
      </c>
      <c r="C568">
        <v>-1.1100000000000001</v>
      </c>
      <c r="D568">
        <v>67500</v>
      </c>
      <c r="E568">
        <v>-1.55</v>
      </c>
      <c r="F568" s="69">
        <v>7921</v>
      </c>
      <c r="G568" t="s">
        <v>90</v>
      </c>
      <c r="H568">
        <v>0</v>
      </c>
      <c r="I568" t="s">
        <v>288</v>
      </c>
      <c r="J568" t="s">
        <v>289</v>
      </c>
      <c r="K568" t="s">
        <v>290</v>
      </c>
      <c r="L568" s="36">
        <v>2872</v>
      </c>
      <c r="M568">
        <v>15</v>
      </c>
      <c r="N568" s="66">
        <v>5.3E-3</v>
      </c>
      <c r="O568" s="36">
        <v>2857</v>
      </c>
      <c r="P568" s="66">
        <v>5.1999999999999998E-3</v>
      </c>
      <c r="Q568" s="36">
        <v>2864</v>
      </c>
      <c r="R568" s="36">
        <v>2880</v>
      </c>
      <c r="S568" s="36">
        <v>2838</v>
      </c>
      <c r="T568" s="66">
        <v>2.7000000000000001E-3</v>
      </c>
      <c r="U568" s="66">
        <v>3.8E-3</v>
      </c>
      <c r="V568" s="66">
        <v>-2.7000000000000001E-3</v>
      </c>
      <c r="W568" s="66">
        <v>1.1900000000000001E-2</v>
      </c>
      <c r="X568" s="1">
        <v>22100</v>
      </c>
      <c r="Y568" s="1">
        <v>63254</v>
      </c>
      <c r="Z568" s="1">
        <v>37776</v>
      </c>
      <c r="AA568" t="s">
        <v>454</v>
      </c>
      <c r="AB568" t="s">
        <v>591</v>
      </c>
      <c r="AC568">
        <v>12.78</v>
      </c>
      <c r="AD568">
        <v>1.2</v>
      </c>
      <c r="AE568">
        <v>4.18</v>
      </c>
      <c r="AF568" t="s">
        <v>230</v>
      </c>
      <c r="AG568" s="1">
        <v>12800</v>
      </c>
      <c r="AH568" s="36">
        <v>2878</v>
      </c>
      <c r="AI568">
        <v>100</v>
      </c>
      <c r="AJ568" s="36">
        <v>2850</v>
      </c>
      <c r="AK568">
        <v>300</v>
      </c>
      <c r="AL568" s="2">
        <v>0.64583333333333337</v>
      </c>
      <c r="AN568" t="s">
        <v>326</v>
      </c>
      <c r="AO568" t="s">
        <v>456</v>
      </c>
      <c r="AQ568" t="str">
        <f t="shared" si="8"/>
        <v/>
      </c>
    </row>
    <row r="569" spans="1:43">
      <c r="A569" s="8">
        <v>46177</v>
      </c>
      <c r="B569">
        <v>3951.85</v>
      </c>
      <c r="C569">
        <v>-1.1100000000000001</v>
      </c>
      <c r="D569">
        <v>67500</v>
      </c>
      <c r="E569">
        <v>-1.55</v>
      </c>
      <c r="F569" s="69">
        <v>8031</v>
      </c>
      <c r="G569" t="s">
        <v>91</v>
      </c>
      <c r="H569">
        <v>0</v>
      </c>
      <c r="I569" t="s">
        <v>288</v>
      </c>
      <c r="J569" t="s">
        <v>289</v>
      </c>
      <c r="K569" t="s">
        <v>290</v>
      </c>
      <c r="L569" s="36">
        <v>5041</v>
      </c>
      <c r="M569">
        <v>-18</v>
      </c>
      <c r="N569" s="66">
        <v>-3.5999999999999999E-3</v>
      </c>
      <c r="O569" s="36">
        <v>5059</v>
      </c>
      <c r="P569" s="66">
        <v>-3.5000000000000001E-3</v>
      </c>
      <c r="Q569" s="36">
        <v>5070</v>
      </c>
      <c r="R569" s="36">
        <v>5115</v>
      </c>
      <c r="S569" s="36">
        <v>4995</v>
      </c>
      <c r="T569" s="66">
        <v>-5.7000000000000002E-3</v>
      </c>
      <c r="U569" s="66">
        <v>1.2999999999999999E-3</v>
      </c>
      <c r="V569" s="66">
        <v>-1.44E-2</v>
      </c>
      <c r="W569" s="66">
        <v>9.1999999999999998E-3</v>
      </c>
      <c r="X569" s="1">
        <v>4438300</v>
      </c>
      <c r="Y569" s="1">
        <v>22367808</v>
      </c>
      <c r="Z569" s="1">
        <v>14440784</v>
      </c>
      <c r="AA569" t="s">
        <v>457</v>
      </c>
      <c r="AB569" t="s">
        <v>458</v>
      </c>
      <c r="AC569">
        <v>15.52</v>
      </c>
      <c r="AD569">
        <v>1.62</v>
      </c>
      <c r="AE569">
        <v>2.78</v>
      </c>
      <c r="AF569" t="s">
        <v>230</v>
      </c>
      <c r="AG569" s="1">
        <v>213200</v>
      </c>
      <c r="AH569" s="36">
        <v>5042</v>
      </c>
      <c r="AI569">
        <v>600</v>
      </c>
      <c r="AJ569" s="36">
        <v>5017</v>
      </c>
      <c r="AK569">
        <v>600</v>
      </c>
      <c r="AL569" s="2">
        <v>0.64583333333333337</v>
      </c>
      <c r="AN569" t="s">
        <v>298</v>
      </c>
      <c r="AO569" t="s">
        <v>322</v>
      </c>
      <c r="AQ569" t="str">
        <f t="shared" si="8"/>
        <v/>
      </c>
    </row>
    <row r="570" spans="1:43">
      <c r="A570" s="8">
        <v>46177</v>
      </c>
      <c r="B570">
        <v>3951.85</v>
      </c>
      <c r="C570">
        <v>-1.1100000000000001</v>
      </c>
      <c r="D570">
        <v>67500</v>
      </c>
      <c r="E570">
        <v>-1.55</v>
      </c>
      <c r="F570" s="69">
        <v>8058</v>
      </c>
      <c r="G570" t="s">
        <v>92</v>
      </c>
      <c r="H570">
        <v>0</v>
      </c>
      <c r="I570" t="s">
        <v>288</v>
      </c>
      <c r="J570" t="s">
        <v>289</v>
      </c>
      <c r="K570" t="s">
        <v>290</v>
      </c>
      <c r="L570" s="36">
        <v>4896</v>
      </c>
      <c r="M570">
        <v>-83</v>
      </c>
      <c r="N570" s="66">
        <v>-1.67E-2</v>
      </c>
      <c r="O570" s="36">
        <v>4979</v>
      </c>
      <c r="P570" s="66">
        <v>-1.66E-2</v>
      </c>
      <c r="Q570" s="36">
        <v>4984</v>
      </c>
      <c r="R570" s="36">
        <v>4999</v>
      </c>
      <c r="S570" s="36">
        <v>4871</v>
      </c>
      <c r="T570" s="66">
        <v>-1.7600000000000001E-2</v>
      </c>
      <c r="U570" s="66">
        <v>-4.4000000000000003E-3</v>
      </c>
      <c r="V570" s="66">
        <v>-2.06E-2</v>
      </c>
      <c r="W570" s="66">
        <v>5.1000000000000004E-3</v>
      </c>
      <c r="X570" s="1">
        <v>6381700</v>
      </c>
      <c r="Y570" s="1">
        <v>31352101</v>
      </c>
      <c r="Z570" s="1">
        <v>18166748</v>
      </c>
      <c r="AA570" t="s">
        <v>459</v>
      </c>
      <c r="AB570" t="s">
        <v>460</v>
      </c>
      <c r="AC570">
        <v>16.29</v>
      </c>
      <c r="AD570">
        <v>1.89</v>
      </c>
      <c r="AE570">
        <v>2.5499999999999998</v>
      </c>
      <c r="AF570" t="s">
        <v>230</v>
      </c>
      <c r="AG570" s="1">
        <v>469100</v>
      </c>
      <c r="AH570" s="36">
        <v>4897</v>
      </c>
      <c r="AI570" s="1">
        <v>31200</v>
      </c>
      <c r="AJ570" s="36">
        <v>4891</v>
      </c>
      <c r="AK570">
        <v>100</v>
      </c>
      <c r="AL570" s="2">
        <v>0.64583333333333337</v>
      </c>
      <c r="AN570" t="s">
        <v>298</v>
      </c>
      <c r="AO570" t="s">
        <v>322</v>
      </c>
      <c r="AQ570" t="str">
        <f t="shared" si="8"/>
        <v/>
      </c>
    </row>
    <row r="571" spans="1:43">
      <c r="A571" s="8">
        <v>46177</v>
      </c>
      <c r="B571">
        <v>3951.85</v>
      </c>
      <c r="C571">
        <v>-1.1100000000000001</v>
      </c>
      <c r="D571">
        <v>67500</v>
      </c>
      <c r="E571">
        <v>-1.55</v>
      </c>
      <c r="F571" s="69">
        <v>8233</v>
      </c>
      <c r="G571" t="s">
        <v>93</v>
      </c>
      <c r="H571">
        <v>0</v>
      </c>
      <c r="I571" t="s">
        <v>288</v>
      </c>
      <c r="J571" t="s">
        <v>289</v>
      </c>
      <c r="K571" t="s">
        <v>295</v>
      </c>
      <c r="L571" s="36">
        <v>2002</v>
      </c>
      <c r="M571">
        <v>-23.5</v>
      </c>
      <c r="N571" s="66">
        <v>-1.1599999999999999E-2</v>
      </c>
      <c r="O571" s="36">
        <v>2025.5</v>
      </c>
      <c r="P571" s="66">
        <v>-1.1599999999999999E-2</v>
      </c>
      <c r="Q571" s="36">
        <v>2008.5</v>
      </c>
      <c r="R571" s="36">
        <v>2025</v>
      </c>
      <c r="S571" s="36">
        <v>1989</v>
      </c>
      <c r="T571" s="66">
        <v>-3.2000000000000002E-3</v>
      </c>
      <c r="U571" s="66">
        <v>-2.3999999999999998E-3</v>
      </c>
      <c r="V571" s="66">
        <v>-1.1299999999999999E-2</v>
      </c>
      <c r="W571" s="66">
        <v>6.4999999999999997E-3</v>
      </c>
      <c r="X571" s="1">
        <v>881900</v>
      </c>
      <c r="Y571" s="1">
        <v>1767835</v>
      </c>
      <c r="Z571" s="1">
        <v>611028</v>
      </c>
      <c r="AA571" t="s">
        <v>461</v>
      </c>
      <c r="AB571" t="s">
        <v>462</v>
      </c>
      <c r="AC571">
        <v>15.43</v>
      </c>
      <c r="AD571">
        <v>1.3</v>
      </c>
      <c r="AE571">
        <v>2</v>
      </c>
      <c r="AF571" t="s">
        <v>230</v>
      </c>
      <c r="AG571">
        <v>0</v>
      </c>
      <c r="AH571" s="36">
        <v>2003.5</v>
      </c>
      <c r="AI571">
        <v>100</v>
      </c>
      <c r="AJ571" s="36">
        <v>2000</v>
      </c>
      <c r="AK571" s="1">
        <v>1400</v>
      </c>
      <c r="AL571" s="2">
        <v>0.64583333333333337</v>
      </c>
      <c r="AN571" t="s">
        <v>463</v>
      </c>
      <c r="AO571" t="s">
        <v>327</v>
      </c>
      <c r="AQ571" t="str">
        <f t="shared" si="8"/>
        <v/>
      </c>
    </row>
    <row r="572" spans="1:43">
      <c r="A572" s="8">
        <v>46177</v>
      </c>
      <c r="B572">
        <v>3951.85</v>
      </c>
      <c r="C572">
        <v>-1.1100000000000001</v>
      </c>
      <c r="D572">
        <v>67500</v>
      </c>
      <c r="E572">
        <v>-1.55</v>
      </c>
      <c r="F572" s="69">
        <v>8304</v>
      </c>
      <c r="G572" t="s">
        <v>94</v>
      </c>
      <c r="H572">
        <v>0</v>
      </c>
      <c r="I572" t="s">
        <v>288</v>
      </c>
      <c r="J572" t="s">
        <v>289</v>
      </c>
      <c r="K572" t="s">
        <v>295</v>
      </c>
      <c r="L572" s="36">
        <v>2583</v>
      </c>
      <c r="M572">
        <v>-120.5</v>
      </c>
      <c r="N572" s="66">
        <v>-4.4600000000000001E-2</v>
      </c>
      <c r="O572" s="36">
        <v>2703.5</v>
      </c>
      <c r="P572" s="66">
        <v>-4.4499999999999998E-2</v>
      </c>
      <c r="Q572" s="36">
        <v>2680</v>
      </c>
      <c r="R572" s="36">
        <v>2698.5</v>
      </c>
      <c r="S572" s="36">
        <v>2580</v>
      </c>
      <c r="T572" s="66">
        <v>-3.61E-2</v>
      </c>
      <c r="U572" s="66">
        <v>-2.69E-2</v>
      </c>
      <c r="V572" s="66">
        <v>-4.2799999999999998E-2</v>
      </c>
      <c r="W572" s="66">
        <v>1.1000000000000001E-3</v>
      </c>
      <c r="X572" s="1">
        <v>1582800</v>
      </c>
      <c r="Y572" s="1">
        <v>4164030</v>
      </c>
      <c r="Z572" s="1">
        <v>361076</v>
      </c>
      <c r="AA572" t="s">
        <v>464</v>
      </c>
      <c r="AB572" t="s">
        <v>465</v>
      </c>
      <c r="AC572">
        <v>13.23</v>
      </c>
      <c r="AD572">
        <v>0.74</v>
      </c>
      <c r="AE572">
        <v>3.87</v>
      </c>
      <c r="AF572" t="s">
        <v>230</v>
      </c>
      <c r="AG572" s="1">
        <v>10100</v>
      </c>
      <c r="AH572" s="36">
        <v>2587.5</v>
      </c>
      <c r="AI572">
        <v>100</v>
      </c>
      <c r="AJ572" s="36">
        <v>2583</v>
      </c>
      <c r="AK572">
        <v>300</v>
      </c>
      <c r="AL572" s="2">
        <v>0.64583333333333337</v>
      </c>
      <c r="AM572" s="3">
        <v>46156</v>
      </c>
      <c r="AN572" t="s">
        <v>298</v>
      </c>
      <c r="AO572" t="s">
        <v>434</v>
      </c>
      <c r="AQ572" t="str">
        <f t="shared" si="8"/>
        <v/>
      </c>
    </row>
    <row r="573" spans="1:43">
      <c r="A573" s="8">
        <v>46177</v>
      </c>
      <c r="B573">
        <v>3951.85</v>
      </c>
      <c r="C573">
        <v>-1.1100000000000001</v>
      </c>
      <c r="D573">
        <v>67500</v>
      </c>
      <c r="E573">
        <v>-1.55</v>
      </c>
      <c r="F573" s="69">
        <v>8316</v>
      </c>
      <c r="G573" t="s">
        <v>95</v>
      </c>
      <c r="H573">
        <v>0</v>
      </c>
      <c r="I573" t="s">
        <v>288</v>
      </c>
      <c r="J573" t="s">
        <v>289</v>
      </c>
      <c r="K573" t="s">
        <v>290</v>
      </c>
      <c r="L573" s="36">
        <v>6129</v>
      </c>
      <c r="M573">
        <v>-19</v>
      </c>
      <c r="N573" s="66">
        <v>-3.0999999999999999E-3</v>
      </c>
      <c r="O573" s="36">
        <v>6148</v>
      </c>
      <c r="P573" s="66">
        <v>-3.0000000000000001E-3</v>
      </c>
      <c r="Q573" s="36">
        <v>6116</v>
      </c>
      <c r="R573" s="36">
        <v>6218</v>
      </c>
      <c r="S573" s="36">
        <v>6005</v>
      </c>
      <c r="T573" s="66">
        <v>2.0999999999999999E-3</v>
      </c>
      <c r="U573" s="66">
        <v>8.0000000000000002E-3</v>
      </c>
      <c r="V573" s="66">
        <v>-1.43E-2</v>
      </c>
      <c r="W573" s="66">
        <v>2.06E-2</v>
      </c>
      <c r="X573" s="1">
        <v>13395700</v>
      </c>
      <c r="Y573" s="1">
        <v>81939053</v>
      </c>
      <c r="Z573" s="1">
        <v>23458736</v>
      </c>
      <c r="AA573" t="s">
        <v>466</v>
      </c>
      <c r="AB573" t="s">
        <v>467</v>
      </c>
      <c r="AC573">
        <v>13.61</v>
      </c>
      <c r="AD573">
        <v>1.48</v>
      </c>
      <c r="AE573">
        <v>2.94</v>
      </c>
      <c r="AF573" t="s">
        <v>230</v>
      </c>
      <c r="AG573" s="1">
        <v>660800</v>
      </c>
      <c r="AH573" s="36">
        <v>6130</v>
      </c>
      <c r="AI573" s="1">
        <v>4100</v>
      </c>
      <c r="AJ573" s="36">
        <v>6128</v>
      </c>
      <c r="AK573">
        <v>100</v>
      </c>
      <c r="AL573" s="2">
        <v>0.64583333333333337</v>
      </c>
      <c r="AM573" s="3">
        <v>46155</v>
      </c>
      <c r="AN573" t="s">
        <v>298</v>
      </c>
      <c r="AO573" t="s">
        <v>434</v>
      </c>
      <c r="AQ573" t="str">
        <f t="shared" si="8"/>
        <v/>
      </c>
    </row>
    <row r="574" spans="1:43">
      <c r="A574" s="8">
        <v>46177</v>
      </c>
      <c r="B574">
        <v>3951.85</v>
      </c>
      <c r="C574">
        <v>-1.1100000000000001</v>
      </c>
      <c r="D574">
        <v>67500</v>
      </c>
      <c r="E574">
        <v>-1.55</v>
      </c>
      <c r="F574" s="69">
        <v>8331</v>
      </c>
      <c r="G574" t="s">
        <v>96</v>
      </c>
      <c r="H574">
        <v>0</v>
      </c>
      <c r="I574" t="s">
        <v>288</v>
      </c>
      <c r="J574" t="s">
        <v>289</v>
      </c>
      <c r="K574" t="s">
        <v>295</v>
      </c>
      <c r="L574" s="36">
        <v>2382.5</v>
      </c>
      <c r="M574">
        <v>44</v>
      </c>
      <c r="N574" s="66">
        <v>1.8800000000000001E-2</v>
      </c>
      <c r="O574" s="36">
        <v>2338.5</v>
      </c>
      <c r="P574" s="66">
        <v>1.8800000000000001E-2</v>
      </c>
      <c r="Q574" s="36">
        <v>2342.5</v>
      </c>
      <c r="R574" s="36">
        <v>2413</v>
      </c>
      <c r="S574" s="36">
        <v>2305.5</v>
      </c>
      <c r="T574" s="66">
        <v>1.7000000000000001E-2</v>
      </c>
      <c r="U574" s="66">
        <v>1E-3</v>
      </c>
      <c r="V574" s="66">
        <v>-1.26E-2</v>
      </c>
      <c r="W574" s="66">
        <v>3.3300000000000003E-2</v>
      </c>
      <c r="X574" s="1">
        <v>2756900</v>
      </c>
      <c r="Y574" s="1">
        <v>6555326</v>
      </c>
      <c r="Z574" s="1">
        <v>1847678</v>
      </c>
      <c r="AA574" t="s">
        <v>468</v>
      </c>
      <c r="AB574" t="s">
        <v>469</v>
      </c>
      <c r="AC574">
        <v>15.47</v>
      </c>
      <c r="AD574">
        <v>1.32</v>
      </c>
      <c r="AE574">
        <v>2.69</v>
      </c>
      <c r="AF574" t="s">
        <v>230</v>
      </c>
      <c r="AG574" s="1">
        <v>47800</v>
      </c>
      <c r="AH574" s="36">
        <v>2384.5</v>
      </c>
      <c r="AI574">
        <v>100</v>
      </c>
      <c r="AJ574" s="36">
        <v>2382</v>
      </c>
      <c r="AK574">
        <v>700</v>
      </c>
      <c r="AL574" s="2">
        <v>0.64583333333333337</v>
      </c>
      <c r="AM574" s="3">
        <v>46157</v>
      </c>
      <c r="AN574" t="s">
        <v>298</v>
      </c>
      <c r="AO574" t="s">
        <v>434</v>
      </c>
      <c r="AQ574" t="str">
        <f t="shared" si="8"/>
        <v/>
      </c>
    </row>
    <row r="575" spans="1:43">
      <c r="A575" s="8">
        <v>46177</v>
      </c>
      <c r="B575">
        <v>3951.85</v>
      </c>
      <c r="C575">
        <v>-1.1100000000000001</v>
      </c>
      <c r="D575">
        <v>67500</v>
      </c>
      <c r="E575">
        <v>-1.55</v>
      </c>
      <c r="F575" s="69">
        <v>8424</v>
      </c>
      <c r="G575" t="s">
        <v>97</v>
      </c>
      <c r="H575">
        <v>0</v>
      </c>
      <c r="I575" t="s">
        <v>288</v>
      </c>
      <c r="J575" t="s">
        <v>289</v>
      </c>
      <c r="K575" t="s">
        <v>290</v>
      </c>
      <c r="L575" s="36">
        <v>4070</v>
      </c>
      <c r="M575">
        <v>-19</v>
      </c>
      <c r="N575" s="66">
        <v>-4.5999999999999999E-3</v>
      </c>
      <c r="O575" s="36">
        <v>4089</v>
      </c>
      <c r="P575" s="66">
        <v>-4.5999999999999999E-3</v>
      </c>
      <c r="Q575" s="36">
        <v>4077</v>
      </c>
      <c r="R575" s="36">
        <v>4097</v>
      </c>
      <c r="S575" s="36">
        <v>4060</v>
      </c>
      <c r="T575" s="66">
        <v>-1.6999999999999999E-3</v>
      </c>
      <c r="U575" s="66">
        <v>1.4E-3</v>
      </c>
      <c r="V575" s="66">
        <v>-6.4999999999999997E-3</v>
      </c>
      <c r="W575" s="66">
        <v>2.3999999999999998E-3</v>
      </c>
      <c r="X575" s="1">
        <v>172100</v>
      </c>
      <c r="Y575" s="1">
        <v>701204</v>
      </c>
      <c r="Z575" s="1">
        <v>369814</v>
      </c>
      <c r="AA575" t="s">
        <v>470</v>
      </c>
      <c r="AB575" t="s">
        <v>592</v>
      </c>
      <c r="AC575">
        <v>7.64</v>
      </c>
      <c r="AD575">
        <v>0.73</v>
      </c>
      <c r="AE575">
        <v>4.2300000000000004</v>
      </c>
      <c r="AF575" t="s">
        <v>230</v>
      </c>
      <c r="AG575" s="1">
        <v>29600</v>
      </c>
      <c r="AH575" s="36">
        <v>4073</v>
      </c>
      <c r="AI575">
        <v>100</v>
      </c>
      <c r="AJ575" s="36">
        <v>4061</v>
      </c>
      <c r="AK575">
        <v>100</v>
      </c>
      <c r="AL575" s="2">
        <v>0.64583333333333337</v>
      </c>
      <c r="AM575" s="3">
        <v>46154</v>
      </c>
      <c r="AN575" t="s">
        <v>298</v>
      </c>
      <c r="AO575" t="s">
        <v>472</v>
      </c>
      <c r="AQ575" t="str">
        <f t="shared" si="8"/>
        <v/>
      </c>
    </row>
    <row r="576" spans="1:43">
      <c r="A576" s="8">
        <v>46177</v>
      </c>
      <c r="B576">
        <v>3951.85</v>
      </c>
      <c r="C576">
        <v>-1.1100000000000001</v>
      </c>
      <c r="D576">
        <v>67500</v>
      </c>
      <c r="E576">
        <v>-1.55</v>
      </c>
      <c r="F576" s="69">
        <v>8425</v>
      </c>
      <c r="G576" t="s">
        <v>98</v>
      </c>
      <c r="H576">
        <v>0</v>
      </c>
      <c r="I576" t="s">
        <v>288</v>
      </c>
      <c r="J576" t="s">
        <v>289</v>
      </c>
      <c r="K576" t="s">
        <v>290</v>
      </c>
      <c r="L576" s="36">
        <v>1229</v>
      </c>
      <c r="M576">
        <v>-4</v>
      </c>
      <c r="N576" s="66">
        <v>-3.2000000000000002E-3</v>
      </c>
      <c r="O576" s="36">
        <v>1233</v>
      </c>
      <c r="P576" s="66">
        <v>-3.2000000000000002E-3</v>
      </c>
      <c r="Q576" s="36">
        <v>1231</v>
      </c>
      <c r="R576" s="36">
        <v>1239</v>
      </c>
      <c r="S576" s="36">
        <v>1224</v>
      </c>
      <c r="T576" s="66">
        <v>-1.6000000000000001E-3</v>
      </c>
      <c r="U576" s="66">
        <v>-4.7999999999999996E-3</v>
      </c>
      <c r="V576" s="66">
        <v>-8.0000000000000002E-3</v>
      </c>
      <c r="W576" s="66">
        <v>4.0000000000000001E-3</v>
      </c>
      <c r="X576" s="1">
        <v>461800</v>
      </c>
      <c r="Y576" s="1">
        <v>568614</v>
      </c>
      <c r="Z576" s="1">
        <v>347396</v>
      </c>
      <c r="AA576" t="s">
        <v>473</v>
      </c>
      <c r="AB576" t="s">
        <v>593</v>
      </c>
      <c r="AC576">
        <v>7.37</v>
      </c>
      <c r="AD576">
        <v>0.8</v>
      </c>
      <c r="AE576">
        <v>4.2300000000000004</v>
      </c>
      <c r="AF576" t="s">
        <v>230</v>
      </c>
      <c r="AG576" s="1">
        <v>180900</v>
      </c>
      <c r="AH576" s="36">
        <v>1231</v>
      </c>
      <c r="AI576">
        <v>300</v>
      </c>
      <c r="AJ576" s="36">
        <v>1228</v>
      </c>
      <c r="AK576">
        <v>600</v>
      </c>
      <c r="AL576" s="2">
        <v>0.64583333333333337</v>
      </c>
      <c r="AM576" s="3">
        <v>46156</v>
      </c>
      <c r="AN576" t="s">
        <v>298</v>
      </c>
      <c r="AO576" t="s">
        <v>472</v>
      </c>
      <c r="AQ576" t="str">
        <f t="shared" si="8"/>
        <v/>
      </c>
    </row>
    <row r="577" spans="1:43">
      <c r="A577" s="8">
        <v>46177</v>
      </c>
      <c r="B577">
        <v>3951.85</v>
      </c>
      <c r="C577">
        <v>-1.1100000000000001</v>
      </c>
      <c r="D577">
        <v>67500</v>
      </c>
      <c r="E577">
        <v>-1.55</v>
      </c>
      <c r="F577" s="69">
        <v>8591</v>
      </c>
      <c r="G577" t="s">
        <v>99</v>
      </c>
      <c r="H577">
        <v>0</v>
      </c>
      <c r="I577" t="s">
        <v>288</v>
      </c>
      <c r="J577" t="s">
        <v>289</v>
      </c>
      <c r="K577" t="s">
        <v>290</v>
      </c>
      <c r="L577" s="36">
        <v>6250</v>
      </c>
      <c r="M577">
        <v>-50</v>
      </c>
      <c r="N577" s="66">
        <v>-7.9000000000000008E-3</v>
      </c>
      <c r="O577" s="36">
        <v>6300</v>
      </c>
      <c r="P577" s="66">
        <v>-7.9000000000000008E-3</v>
      </c>
      <c r="Q577" s="36">
        <v>6290</v>
      </c>
      <c r="R577" s="36">
        <v>6367</v>
      </c>
      <c r="S577" s="36">
        <v>6211</v>
      </c>
      <c r="T577" s="66">
        <v>-6.3E-3</v>
      </c>
      <c r="U577" s="66">
        <v>3.3E-3</v>
      </c>
      <c r="V577" s="66">
        <v>-1.83E-2</v>
      </c>
      <c r="W577" s="66">
        <v>6.1999999999999998E-3</v>
      </c>
      <c r="X577" s="1">
        <v>3631000</v>
      </c>
      <c r="Y577" s="1">
        <v>22765404</v>
      </c>
      <c r="Z577" s="1">
        <v>7025666</v>
      </c>
      <c r="AA577" t="s">
        <v>475</v>
      </c>
      <c r="AB577" t="s">
        <v>476</v>
      </c>
      <c r="AC577">
        <v>12.99</v>
      </c>
      <c r="AD577">
        <v>1.53</v>
      </c>
      <c r="AE577">
        <v>3</v>
      </c>
      <c r="AF577" t="s">
        <v>230</v>
      </c>
      <c r="AG577" s="1">
        <v>240900</v>
      </c>
      <c r="AH577" s="36">
        <v>6251</v>
      </c>
      <c r="AI577">
        <v>200</v>
      </c>
      <c r="AJ577" s="36">
        <v>6225</v>
      </c>
      <c r="AK577">
        <v>200</v>
      </c>
      <c r="AL577" s="2">
        <v>0.64583333333333337</v>
      </c>
      <c r="AM577" s="3">
        <v>46153</v>
      </c>
      <c r="AN577" t="s">
        <v>298</v>
      </c>
      <c r="AO577" t="s">
        <v>472</v>
      </c>
      <c r="AQ577" t="str">
        <f t="shared" si="8"/>
        <v/>
      </c>
    </row>
    <row r="578" spans="1:43">
      <c r="A578" s="8">
        <v>46177</v>
      </c>
      <c r="B578">
        <v>3951.85</v>
      </c>
      <c r="C578">
        <v>-1.1100000000000001</v>
      </c>
      <c r="D578">
        <v>67500</v>
      </c>
      <c r="E578">
        <v>-1.55</v>
      </c>
      <c r="F578" s="69">
        <v>8593</v>
      </c>
      <c r="G578" t="s">
        <v>100</v>
      </c>
      <c r="H578">
        <v>0</v>
      </c>
      <c r="I578" t="s">
        <v>288</v>
      </c>
      <c r="J578" t="s">
        <v>289</v>
      </c>
      <c r="K578" t="s">
        <v>290</v>
      </c>
      <c r="L578" s="36">
        <v>1258.5</v>
      </c>
      <c r="M578">
        <v>-6.5</v>
      </c>
      <c r="N578" s="66">
        <v>-5.1000000000000004E-3</v>
      </c>
      <c r="O578" s="36">
        <v>1265</v>
      </c>
      <c r="P578" s="66">
        <v>-5.1000000000000004E-3</v>
      </c>
      <c r="Q578" s="36">
        <v>1267</v>
      </c>
      <c r="R578" s="36">
        <v>1271.5</v>
      </c>
      <c r="S578" s="36">
        <v>1254</v>
      </c>
      <c r="T578" s="66">
        <v>-6.7000000000000002E-3</v>
      </c>
      <c r="U578" s="66">
        <v>-3.5000000000000001E-3</v>
      </c>
      <c r="V578" s="66">
        <v>-1.0200000000000001E-2</v>
      </c>
      <c r="W578" s="66">
        <v>3.5000000000000001E-3</v>
      </c>
      <c r="X578" s="1">
        <v>5191100</v>
      </c>
      <c r="Y578" s="1">
        <v>6548418</v>
      </c>
      <c r="Z578" s="1">
        <v>1846109</v>
      </c>
      <c r="AA578" t="s">
        <v>477</v>
      </c>
      <c r="AB578" t="s">
        <v>594</v>
      </c>
      <c r="AC578">
        <v>11.29</v>
      </c>
      <c r="AD578">
        <v>0.9</v>
      </c>
      <c r="AE578">
        <v>4.05</v>
      </c>
      <c r="AF578" t="s">
        <v>230</v>
      </c>
      <c r="AG578" s="1">
        <v>955200</v>
      </c>
      <c r="AH578" s="36">
        <v>1259</v>
      </c>
      <c r="AI578" s="1">
        <v>25000</v>
      </c>
      <c r="AJ578" s="36">
        <v>1258</v>
      </c>
      <c r="AK578">
        <v>200</v>
      </c>
      <c r="AL578" s="2">
        <v>0.64583333333333337</v>
      </c>
      <c r="AM578" s="3">
        <v>46157</v>
      </c>
      <c r="AN578" t="s">
        <v>298</v>
      </c>
      <c r="AO578" t="s">
        <v>472</v>
      </c>
      <c r="AQ578" t="str">
        <f t="shared" si="8"/>
        <v/>
      </c>
    </row>
    <row r="579" spans="1:43">
      <c r="A579" s="8">
        <v>46177</v>
      </c>
      <c r="B579">
        <v>3951.85</v>
      </c>
      <c r="C579">
        <v>-1.1100000000000001</v>
      </c>
      <c r="D579">
        <v>67500</v>
      </c>
      <c r="E579">
        <v>-1.55</v>
      </c>
      <c r="F579" s="69">
        <v>8604</v>
      </c>
      <c r="G579" t="s">
        <v>101</v>
      </c>
      <c r="H579">
        <v>0</v>
      </c>
      <c r="I579" t="s">
        <v>288</v>
      </c>
      <c r="J579" t="s">
        <v>289</v>
      </c>
      <c r="K579" t="s">
        <v>290</v>
      </c>
      <c r="L579" s="36">
        <v>1349.5</v>
      </c>
      <c r="M579">
        <v>-1</v>
      </c>
      <c r="N579" s="66">
        <v>-6.9999999999999999E-4</v>
      </c>
      <c r="O579" s="36">
        <v>1350.5</v>
      </c>
      <c r="P579" s="66">
        <v>-6.9999999999999999E-4</v>
      </c>
      <c r="Q579" s="36">
        <v>1355.5</v>
      </c>
      <c r="R579" s="36">
        <v>1359.5</v>
      </c>
      <c r="S579" s="36">
        <v>1336.5</v>
      </c>
      <c r="T579" s="66">
        <v>-4.4000000000000003E-3</v>
      </c>
      <c r="U579" s="66">
        <v>8.8999999999999999E-3</v>
      </c>
      <c r="V579" s="66">
        <v>-7.3000000000000001E-3</v>
      </c>
      <c r="W579" s="66">
        <v>9.7000000000000003E-3</v>
      </c>
      <c r="X579" s="1">
        <v>8917400</v>
      </c>
      <c r="Y579" s="1">
        <v>12020834</v>
      </c>
      <c r="Z579" s="1">
        <v>4168015</v>
      </c>
      <c r="AA579" t="s">
        <v>479</v>
      </c>
      <c r="AB579" t="s">
        <v>480</v>
      </c>
      <c r="AC579">
        <v>10.49</v>
      </c>
      <c r="AD579">
        <v>1.05</v>
      </c>
      <c r="AE579">
        <v>3.85</v>
      </c>
      <c r="AF579" t="s">
        <v>230</v>
      </c>
      <c r="AG579" s="1">
        <v>696800</v>
      </c>
      <c r="AH579" s="36">
        <v>1350</v>
      </c>
      <c r="AI579" s="1">
        <v>28400</v>
      </c>
      <c r="AJ579" s="36">
        <v>1347</v>
      </c>
      <c r="AK579">
        <v>100</v>
      </c>
      <c r="AL579" s="2">
        <v>0.64583333333333337</v>
      </c>
      <c r="AN579" t="s">
        <v>298</v>
      </c>
      <c r="AO579" t="s">
        <v>481</v>
      </c>
      <c r="AQ579" t="str">
        <f t="shared" ref="AQ579:AQ642" si="9">IF(AP579="","",ROUND((L579-AP579)/AP579,4))</f>
        <v/>
      </c>
    </row>
    <row r="580" spans="1:43">
      <c r="A580" s="8">
        <v>46177</v>
      </c>
      <c r="B580">
        <v>3951.85</v>
      </c>
      <c r="C580">
        <v>-1.1100000000000001</v>
      </c>
      <c r="D580">
        <v>67500</v>
      </c>
      <c r="E580">
        <v>-1.55</v>
      </c>
      <c r="F580" s="69">
        <v>8697</v>
      </c>
      <c r="G580" t="s">
        <v>102</v>
      </c>
      <c r="H580">
        <v>0</v>
      </c>
      <c r="I580" t="s">
        <v>288</v>
      </c>
      <c r="J580" t="s">
        <v>289</v>
      </c>
      <c r="K580" t="s">
        <v>290</v>
      </c>
      <c r="L580" s="36">
        <v>2039</v>
      </c>
      <c r="M580">
        <v>-94</v>
      </c>
      <c r="N580" s="66">
        <v>-4.41E-2</v>
      </c>
      <c r="O580" s="36">
        <v>2133</v>
      </c>
      <c r="P580" s="66">
        <v>-4.3999999999999997E-2</v>
      </c>
      <c r="Q580" s="36">
        <v>2090</v>
      </c>
      <c r="R580" s="36">
        <v>2128.5</v>
      </c>
      <c r="S580" s="36">
        <v>2031.5</v>
      </c>
      <c r="T580" s="66">
        <v>-2.4400000000000002E-2</v>
      </c>
      <c r="U580" s="66">
        <v>-2.8999999999999998E-3</v>
      </c>
      <c r="V580" s="66">
        <v>-4.2000000000000003E-2</v>
      </c>
      <c r="W580" s="66">
        <v>3.5999999999999999E-3</v>
      </c>
      <c r="X580" s="1">
        <v>4221100</v>
      </c>
      <c r="Y580" s="1">
        <v>8698235</v>
      </c>
      <c r="Z580" s="1">
        <v>2103810</v>
      </c>
      <c r="AA580" t="s">
        <v>482</v>
      </c>
      <c r="AB580" t="s">
        <v>483</v>
      </c>
      <c r="AC580">
        <v>25.87</v>
      </c>
      <c r="AD580">
        <v>6.07</v>
      </c>
      <c r="AE580">
        <v>3.09</v>
      </c>
      <c r="AF580" t="s">
        <v>230</v>
      </c>
      <c r="AG580" s="1">
        <v>90000</v>
      </c>
      <c r="AH580" s="36">
        <v>2040</v>
      </c>
      <c r="AI580" s="1">
        <v>1300</v>
      </c>
      <c r="AJ580" s="36">
        <v>2039</v>
      </c>
      <c r="AK580" s="1">
        <v>2600</v>
      </c>
      <c r="AL580" s="2">
        <v>0.64583333333333337</v>
      </c>
      <c r="AN580" t="s">
        <v>298</v>
      </c>
      <c r="AO580" t="s">
        <v>472</v>
      </c>
      <c r="AQ580" t="str">
        <f t="shared" si="9"/>
        <v/>
      </c>
    </row>
    <row r="581" spans="1:43">
      <c r="A581" s="8">
        <v>46177</v>
      </c>
      <c r="B581">
        <v>3951.85</v>
      </c>
      <c r="C581">
        <v>-1.1100000000000001</v>
      </c>
      <c r="D581">
        <v>67500</v>
      </c>
      <c r="E581">
        <v>-1.55</v>
      </c>
      <c r="F581" s="69">
        <v>8830</v>
      </c>
      <c r="G581" t="s">
        <v>103</v>
      </c>
      <c r="H581">
        <v>0</v>
      </c>
      <c r="I581" t="s">
        <v>288</v>
      </c>
      <c r="J581" t="s">
        <v>289</v>
      </c>
      <c r="K581" t="s">
        <v>290</v>
      </c>
      <c r="L581" s="36">
        <v>3518</v>
      </c>
      <c r="M581">
        <v>-123</v>
      </c>
      <c r="N581" s="66">
        <v>-3.3799999999999997E-2</v>
      </c>
      <c r="O581" s="36">
        <v>3641</v>
      </c>
      <c r="P581" s="66">
        <v>-3.3700000000000001E-2</v>
      </c>
      <c r="Q581" s="36">
        <v>3571</v>
      </c>
      <c r="R581" s="36">
        <v>3609</v>
      </c>
      <c r="S581" s="36">
        <v>3505</v>
      </c>
      <c r="T581" s="66">
        <v>-1.4800000000000001E-2</v>
      </c>
      <c r="U581" s="66">
        <v>-8.9999999999999993E-3</v>
      </c>
      <c r="V581" s="66">
        <v>-2.52E-2</v>
      </c>
      <c r="W581" s="66">
        <v>3.7000000000000002E-3</v>
      </c>
      <c r="X581" s="1">
        <v>4107400</v>
      </c>
      <c r="Y581" s="1">
        <v>14546729</v>
      </c>
      <c r="Z581" s="1">
        <v>3292848</v>
      </c>
      <c r="AA581" t="s">
        <v>484</v>
      </c>
      <c r="AB581" t="s">
        <v>595</v>
      </c>
      <c r="AC581">
        <v>14.57</v>
      </c>
      <c r="AD581">
        <v>1.31</v>
      </c>
      <c r="AE581">
        <v>1.48</v>
      </c>
      <c r="AF581" t="s">
        <v>230</v>
      </c>
      <c r="AG581" s="1">
        <v>61600</v>
      </c>
      <c r="AH581" s="36">
        <v>3519</v>
      </c>
      <c r="AI581">
        <v>700</v>
      </c>
      <c r="AJ581" s="36">
        <v>3517</v>
      </c>
      <c r="AK581" s="1">
        <v>5000</v>
      </c>
      <c r="AL581" s="2">
        <v>0.64583333333333337</v>
      </c>
      <c r="AM581" s="3">
        <v>46155</v>
      </c>
      <c r="AN581" t="s">
        <v>298</v>
      </c>
      <c r="AO581" t="s">
        <v>332</v>
      </c>
      <c r="AQ581" t="str">
        <f t="shared" si="9"/>
        <v/>
      </c>
    </row>
    <row r="582" spans="1:43">
      <c r="A582" s="8">
        <v>46177</v>
      </c>
      <c r="B582">
        <v>3951.85</v>
      </c>
      <c r="C582">
        <v>-1.1100000000000001</v>
      </c>
      <c r="D582">
        <v>67500</v>
      </c>
      <c r="E582">
        <v>-1.55</v>
      </c>
      <c r="F582" s="69">
        <v>9020</v>
      </c>
      <c r="G582" t="s">
        <v>104</v>
      </c>
      <c r="H582">
        <v>0</v>
      </c>
      <c r="I582" t="s">
        <v>288</v>
      </c>
      <c r="J582" t="s">
        <v>289</v>
      </c>
      <c r="K582" t="s">
        <v>290</v>
      </c>
      <c r="L582" s="36">
        <v>3280</v>
      </c>
      <c r="M582">
        <v>-33</v>
      </c>
      <c r="N582" s="66">
        <v>-0.01</v>
      </c>
      <c r="O582" s="36">
        <v>3313</v>
      </c>
      <c r="P582" s="66">
        <v>-9.9000000000000008E-3</v>
      </c>
      <c r="Q582" s="36">
        <v>3317</v>
      </c>
      <c r="R582" s="36">
        <v>3318</v>
      </c>
      <c r="S582" s="36">
        <v>3243</v>
      </c>
      <c r="T582" s="66">
        <v>-1.11E-2</v>
      </c>
      <c r="U582" s="66">
        <v>-2.3999999999999998E-3</v>
      </c>
      <c r="V582" s="66">
        <v>-1.14E-2</v>
      </c>
      <c r="W582" s="66">
        <v>1.14E-2</v>
      </c>
      <c r="X582" s="1">
        <v>3704900</v>
      </c>
      <c r="Y582" s="1">
        <v>12145765</v>
      </c>
      <c r="Z582" s="1">
        <v>3720872</v>
      </c>
      <c r="AA582" t="s">
        <v>486</v>
      </c>
      <c r="AB582" t="s">
        <v>596</v>
      </c>
      <c r="AC582">
        <v>14.52</v>
      </c>
      <c r="AD582">
        <v>1.21</v>
      </c>
      <c r="AE582">
        <v>2.56</v>
      </c>
      <c r="AF582" t="s">
        <v>230</v>
      </c>
      <c r="AG582" s="1">
        <v>83900</v>
      </c>
      <c r="AH582" s="36">
        <v>3280</v>
      </c>
      <c r="AI582" s="1">
        <v>9100</v>
      </c>
      <c r="AJ582" s="36">
        <v>3278</v>
      </c>
      <c r="AK582">
        <v>100</v>
      </c>
      <c r="AL582" s="2">
        <v>0.64583333333333337</v>
      </c>
      <c r="AN582" t="s">
        <v>298</v>
      </c>
      <c r="AO582" t="s">
        <v>488</v>
      </c>
      <c r="AQ582" t="str">
        <f t="shared" si="9"/>
        <v/>
      </c>
    </row>
    <row r="583" spans="1:43">
      <c r="A583" s="8">
        <v>46177</v>
      </c>
      <c r="B583">
        <v>3951.85</v>
      </c>
      <c r="C583">
        <v>-1.1100000000000001</v>
      </c>
      <c r="D583">
        <v>67500</v>
      </c>
      <c r="E583">
        <v>-1.55</v>
      </c>
      <c r="F583" s="69">
        <v>9024</v>
      </c>
      <c r="G583" t="s">
        <v>105</v>
      </c>
      <c r="H583">
        <v>0</v>
      </c>
      <c r="I583" t="s">
        <v>288</v>
      </c>
      <c r="J583" t="s">
        <v>289</v>
      </c>
      <c r="K583" t="s">
        <v>295</v>
      </c>
      <c r="L583" s="36">
        <v>2650</v>
      </c>
      <c r="M583">
        <v>-71.5</v>
      </c>
      <c r="N583" s="66">
        <v>-2.63E-2</v>
      </c>
      <c r="O583" s="36">
        <v>2721.5</v>
      </c>
      <c r="P583" s="66">
        <v>-2.6200000000000001E-2</v>
      </c>
      <c r="Q583" s="36">
        <v>2599.5</v>
      </c>
      <c r="R583" s="36">
        <v>2673.5</v>
      </c>
      <c r="S583" s="36">
        <v>2579.5</v>
      </c>
      <c r="T583" s="66">
        <v>1.9400000000000001E-2</v>
      </c>
      <c r="U583" s="66">
        <v>1E-4</v>
      </c>
      <c r="V583" s="66">
        <v>-8.6999999999999994E-3</v>
      </c>
      <c r="W583" s="66">
        <v>2.7300000000000001E-2</v>
      </c>
      <c r="X583" s="1">
        <v>2863500</v>
      </c>
      <c r="Y583" s="1">
        <v>7560292</v>
      </c>
      <c r="Z583" s="1">
        <v>810305</v>
      </c>
      <c r="AA583" t="s">
        <v>489</v>
      </c>
      <c r="AB583" t="s">
        <v>597</v>
      </c>
      <c r="AC583">
        <v>24.95</v>
      </c>
      <c r="AD583">
        <v>1.18</v>
      </c>
      <c r="AE583">
        <v>1.58</v>
      </c>
      <c r="AF583" t="s">
        <v>230</v>
      </c>
      <c r="AG583" s="1">
        <v>90100</v>
      </c>
      <c r="AH583" s="36">
        <v>2650.5</v>
      </c>
      <c r="AI583">
        <v>100</v>
      </c>
      <c r="AJ583" s="36">
        <v>2648</v>
      </c>
      <c r="AK583" s="1">
        <v>5600</v>
      </c>
      <c r="AL583" s="2">
        <v>0.64583333333333337</v>
      </c>
      <c r="AM583" s="3">
        <v>46156</v>
      </c>
      <c r="AN583" t="s">
        <v>298</v>
      </c>
      <c r="AO583" t="s">
        <v>488</v>
      </c>
      <c r="AQ583" t="str">
        <f t="shared" si="9"/>
        <v/>
      </c>
    </row>
    <row r="584" spans="1:43">
      <c r="A584" s="8">
        <v>46177</v>
      </c>
      <c r="B584">
        <v>3951.85</v>
      </c>
      <c r="C584">
        <v>-1.1100000000000001</v>
      </c>
      <c r="D584">
        <v>67500</v>
      </c>
      <c r="E584">
        <v>-1.55</v>
      </c>
      <c r="F584" s="69">
        <v>9069</v>
      </c>
      <c r="G584" t="s">
        <v>106</v>
      </c>
      <c r="H584">
        <v>0</v>
      </c>
      <c r="I584" t="s">
        <v>288</v>
      </c>
      <c r="J584" t="s">
        <v>289</v>
      </c>
      <c r="K584" t="s">
        <v>290</v>
      </c>
      <c r="L584" s="36">
        <v>1902.5</v>
      </c>
      <c r="M584">
        <v>-14.5</v>
      </c>
      <c r="N584" s="66">
        <v>-7.6E-3</v>
      </c>
      <c r="O584" s="36">
        <v>1917</v>
      </c>
      <c r="P584" s="66">
        <v>-7.4999999999999997E-3</v>
      </c>
      <c r="Q584" s="36">
        <v>1900</v>
      </c>
      <c r="R584" s="36">
        <v>1912.5</v>
      </c>
      <c r="S584" s="36">
        <v>1880.5</v>
      </c>
      <c r="T584" s="66">
        <v>1.2999999999999999E-3</v>
      </c>
      <c r="U584" s="66">
        <v>-3.3999999999999998E-3</v>
      </c>
      <c r="V584" s="66">
        <v>-5.1999999999999998E-3</v>
      </c>
      <c r="W584" s="66">
        <v>1.1599999999999999E-2</v>
      </c>
      <c r="X584" s="1">
        <v>417900</v>
      </c>
      <c r="Y584" s="1">
        <v>794452</v>
      </c>
      <c r="Z584" s="1">
        <v>334254</v>
      </c>
      <c r="AA584" t="s">
        <v>491</v>
      </c>
      <c r="AB584" t="s">
        <v>492</v>
      </c>
      <c r="AC584">
        <v>13.6</v>
      </c>
      <c r="AD584">
        <v>1.4</v>
      </c>
      <c r="AE584">
        <v>2.94</v>
      </c>
      <c r="AF584" t="s">
        <v>230</v>
      </c>
      <c r="AG584" s="1">
        <v>28500</v>
      </c>
      <c r="AH584" s="36">
        <v>1905.5</v>
      </c>
      <c r="AI584">
        <v>200</v>
      </c>
      <c r="AJ584" s="36">
        <v>1900</v>
      </c>
      <c r="AK584" s="1">
        <v>21200</v>
      </c>
      <c r="AL584" s="2">
        <v>0.64583333333333337</v>
      </c>
      <c r="AM584" s="3">
        <v>46155</v>
      </c>
      <c r="AN584" t="s">
        <v>298</v>
      </c>
      <c r="AO584" t="s">
        <v>488</v>
      </c>
      <c r="AQ584" t="str">
        <f t="shared" si="9"/>
        <v/>
      </c>
    </row>
    <row r="585" spans="1:43">
      <c r="A585" s="8">
        <v>46177</v>
      </c>
      <c r="B585">
        <v>3951.85</v>
      </c>
      <c r="C585">
        <v>-1.1100000000000001</v>
      </c>
      <c r="D585">
        <v>67500</v>
      </c>
      <c r="E585">
        <v>-1.55</v>
      </c>
      <c r="F585" s="69">
        <v>9227</v>
      </c>
      <c r="G585" t="s">
        <v>107</v>
      </c>
      <c r="H585">
        <v>0</v>
      </c>
      <c r="I585" t="s">
        <v>347</v>
      </c>
      <c r="J585" t="s">
        <v>289</v>
      </c>
      <c r="K585" t="s">
        <v>295</v>
      </c>
      <c r="L585">
        <v>887</v>
      </c>
      <c r="M585">
        <v>-17</v>
      </c>
      <c r="N585" s="66">
        <v>-1.8800000000000001E-2</v>
      </c>
      <c r="O585">
        <v>904</v>
      </c>
      <c r="P585" s="66">
        <v>-1.8800000000000001E-2</v>
      </c>
      <c r="Q585">
        <v>894</v>
      </c>
      <c r="R585">
        <v>912</v>
      </c>
      <c r="S585">
        <v>878</v>
      </c>
      <c r="T585" s="66">
        <v>-7.7999999999999996E-3</v>
      </c>
      <c r="U585" s="66">
        <v>-3.3E-3</v>
      </c>
      <c r="V585" s="66">
        <v>-2.7400000000000001E-2</v>
      </c>
      <c r="W585" s="66">
        <v>1.0200000000000001E-2</v>
      </c>
      <c r="X585" s="1">
        <v>224700</v>
      </c>
      <c r="Y585" s="1">
        <v>200446</v>
      </c>
      <c r="Z585" s="1">
        <v>14107</v>
      </c>
      <c r="AA585" t="s">
        <v>493</v>
      </c>
      <c r="AB585" t="s">
        <v>494</v>
      </c>
      <c r="AC585">
        <v>0</v>
      </c>
      <c r="AD585">
        <v>29.18</v>
      </c>
      <c r="AE585">
        <v>0</v>
      </c>
      <c r="AF585">
        <v>2.9</v>
      </c>
      <c r="AG585" s="1">
        <v>9000</v>
      </c>
      <c r="AH585">
        <v>891</v>
      </c>
      <c r="AI585" s="1">
        <v>1700</v>
      </c>
      <c r="AJ585">
        <v>887</v>
      </c>
      <c r="AK585">
        <v>600</v>
      </c>
      <c r="AL585" s="2">
        <v>0.64583333333333337</v>
      </c>
      <c r="AM585" s="3">
        <v>46154</v>
      </c>
      <c r="AN585" t="s">
        <v>350</v>
      </c>
      <c r="AO585" t="s">
        <v>313</v>
      </c>
      <c r="AQ585" t="str">
        <f t="shared" si="9"/>
        <v/>
      </c>
    </row>
    <row r="586" spans="1:43">
      <c r="A586" s="8">
        <v>46177</v>
      </c>
      <c r="B586">
        <v>3951.85</v>
      </c>
      <c r="C586">
        <v>-1.1100000000000001</v>
      </c>
      <c r="D586">
        <v>67500</v>
      </c>
      <c r="E586">
        <v>-1.55</v>
      </c>
      <c r="F586" s="69">
        <v>9303</v>
      </c>
      <c r="G586" t="s">
        <v>108</v>
      </c>
      <c r="H586">
        <v>0</v>
      </c>
      <c r="I586" t="s">
        <v>288</v>
      </c>
      <c r="J586" t="s">
        <v>289</v>
      </c>
      <c r="K586" t="s">
        <v>295</v>
      </c>
      <c r="L586" s="36">
        <v>3885</v>
      </c>
      <c r="M586">
        <v>-25</v>
      </c>
      <c r="N586" s="66">
        <v>-6.4000000000000003E-3</v>
      </c>
      <c r="O586" s="36">
        <v>3910</v>
      </c>
      <c r="P586" s="66">
        <v>-6.3E-3</v>
      </c>
      <c r="Q586" s="36">
        <v>3900</v>
      </c>
      <c r="R586" s="36">
        <v>3905</v>
      </c>
      <c r="S586" s="36">
        <v>3855</v>
      </c>
      <c r="T586" s="66">
        <v>-3.8E-3</v>
      </c>
      <c r="U586" s="66">
        <v>-1.1999999999999999E-3</v>
      </c>
      <c r="V586" s="66">
        <v>-5.1000000000000004E-3</v>
      </c>
      <c r="W586" s="66">
        <v>7.7000000000000002E-3</v>
      </c>
      <c r="X586" s="1">
        <v>82000</v>
      </c>
      <c r="Y586" s="1">
        <v>318503</v>
      </c>
      <c r="Z586" s="1">
        <v>297646</v>
      </c>
      <c r="AA586" t="s">
        <v>495</v>
      </c>
      <c r="AB586" t="s">
        <v>496</v>
      </c>
      <c r="AC586">
        <v>17.170000000000002</v>
      </c>
      <c r="AD586">
        <v>0.94</v>
      </c>
      <c r="AE586">
        <v>2.65</v>
      </c>
      <c r="AF586" t="s">
        <v>230</v>
      </c>
      <c r="AG586" s="1">
        <v>29900</v>
      </c>
      <c r="AH586" s="36">
        <v>3905</v>
      </c>
      <c r="AI586">
        <v>400</v>
      </c>
      <c r="AJ586" s="36">
        <v>3880</v>
      </c>
      <c r="AK586">
        <v>700</v>
      </c>
      <c r="AL586" s="2">
        <v>0.64583333333333337</v>
      </c>
      <c r="AM586" s="3">
        <v>46154</v>
      </c>
      <c r="AN586" t="s">
        <v>298</v>
      </c>
      <c r="AO586" t="s">
        <v>497</v>
      </c>
      <c r="AQ586" t="str">
        <f t="shared" si="9"/>
        <v/>
      </c>
    </row>
    <row r="587" spans="1:43">
      <c r="A587" s="8">
        <v>46177</v>
      </c>
      <c r="B587">
        <v>3951.85</v>
      </c>
      <c r="C587">
        <v>-1.1100000000000001</v>
      </c>
      <c r="D587">
        <v>67500</v>
      </c>
      <c r="E587">
        <v>-1.55</v>
      </c>
      <c r="F587" s="69">
        <v>9308</v>
      </c>
      <c r="G587" t="s">
        <v>109</v>
      </c>
      <c r="H587">
        <v>0</v>
      </c>
      <c r="I587" t="s">
        <v>314</v>
      </c>
      <c r="J587" t="s">
        <v>289</v>
      </c>
      <c r="K587" t="s">
        <v>295</v>
      </c>
      <c r="L587" s="36">
        <v>1494</v>
      </c>
      <c r="M587">
        <v>-1</v>
      </c>
      <c r="N587" s="66">
        <v>-6.9999999999999999E-4</v>
      </c>
      <c r="O587" s="36">
        <v>1495</v>
      </c>
      <c r="P587" s="66">
        <v>-5.9999999999999995E-4</v>
      </c>
      <c r="Q587" s="36">
        <v>1495</v>
      </c>
      <c r="R587" s="36">
        <v>1519</v>
      </c>
      <c r="S587" s="36">
        <v>1476</v>
      </c>
      <c r="T587" s="66">
        <v>-5.9999999999999995E-4</v>
      </c>
      <c r="U587" s="66">
        <v>-2.5999999999999999E-3</v>
      </c>
      <c r="V587" s="66">
        <v>-1.6400000000000001E-2</v>
      </c>
      <c r="W587" s="66">
        <v>1.21E-2</v>
      </c>
      <c r="X587" s="1">
        <v>124700</v>
      </c>
      <c r="Y587" s="1">
        <v>186386</v>
      </c>
      <c r="Z587" s="1">
        <v>38953</v>
      </c>
      <c r="AA587" t="s">
        <v>498</v>
      </c>
      <c r="AB587" t="s">
        <v>499</v>
      </c>
      <c r="AC587">
        <v>12.75</v>
      </c>
      <c r="AD587">
        <v>1</v>
      </c>
      <c r="AE587">
        <v>2.3199999999999998</v>
      </c>
      <c r="AF587" t="s">
        <v>230</v>
      </c>
      <c r="AG587" s="1">
        <v>12500</v>
      </c>
      <c r="AH587" s="36">
        <v>1513</v>
      </c>
      <c r="AI587">
        <v>100</v>
      </c>
      <c r="AJ587" s="36">
        <v>1494</v>
      </c>
      <c r="AK587" s="1">
        <v>2900</v>
      </c>
      <c r="AL587" s="2">
        <v>0.64583333333333337</v>
      </c>
      <c r="AM587" s="3">
        <v>46155</v>
      </c>
      <c r="AN587" t="s">
        <v>298</v>
      </c>
      <c r="AO587" t="s">
        <v>500</v>
      </c>
      <c r="AQ587" t="str">
        <f t="shared" si="9"/>
        <v/>
      </c>
    </row>
    <row r="588" spans="1:43">
      <c r="A588" s="8">
        <v>46177</v>
      </c>
      <c r="B588">
        <v>3951.85</v>
      </c>
      <c r="C588">
        <v>-1.1100000000000001</v>
      </c>
      <c r="D588">
        <v>67500</v>
      </c>
      <c r="E588">
        <v>-1.55</v>
      </c>
      <c r="F588" s="69">
        <v>9348</v>
      </c>
      <c r="G588" t="s">
        <v>110</v>
      </c>
      <c r="H588">
        <v>0</v>
      </c>
      <c r="I588" t="s">
        <v>347</v>
      </c>
      <c r="J588" t="s">
        <v>323</v>
      </c>
      <c r="K588" t="s">
        <v>295</v>
      </c>
      <c r="L588">
        <v>555</v>
      </c>
      <c r="M588">
        <v>-32</v>
      </c>
      <c r="N588" s="66">
        <v>-5.45E-2</v>
      </c>
      <c r="O588">
        <v>587</v>
      </c>
      <c r="P588" s="66">
        <v>-5.45E-2</v>
      </c>
      <c r="Q588">
        <v>584</v>
      </c>
      <c r="R588">
        <v>584</v>
      </c>
      <c r="S588">
        <v>554</v>
      </c>
      <c r="T588" s="66">
        <v>-4.9599999999999998E-2</v>
      </c>
      <c r="U588" s="66">
        <v>-2.63E-2</v>
      </c>
      <c r="V588" s="66">
        <v>-4.9599999999999998E-2</v>
      </c>
      <c r="W588" s="66">
        <v>1.8E-3</v>
      </c>
      <c r="X588" s="1">
        <v>1877000</v>
      </c>
      <c r="Y588" s="1">
        <v>1068958</v>
      </c>
      <c r="Z588" s="1">
        <v>81161</v>
      </c>
      <c r="AA588" t="s">
        <v>552</v>
      </c>
      <c r="AB588" t="s">
        <v>502</v>
      </c>
      <c r="AC588">
        <v>0</v>
      </c>
      <c r="AD588">
        <v>5.38</v>
      </c>
      <c r="AE588">
        <v>0</v>
      </c>
      <c r="AF588">
        <v>2.4</v>
      </c>
      <c r="AG588" s="1">
        <v>36300</v>
      </c>
      <c r="AH588">
        <v>556</v>
      </c>
      <c r="AI588">
        <v>100</v>
      </c>
      <c r="AJ588">
        <v>555</v>
      </c>
      <c r="AK588" s="1">
        <v>5400</v>
      </c>
      <c r="AL588" s="2">
        <v>0.64583333333333337</v>
      </c>
      <c r="AM588" s="3">
        <v>46157</v>
      </c>
      <c r="AN588" t="s">
        <v>298</v>
      </c>
      <c r="AO588" t="s">
        <v>313</v>
      </c>
      <c r="AQ588" t="str">
        <f t="shared" si="9"/>
        <v/>
      </c>
    </row>
    <row r="589" spans="1:43">
      <c r="A589" s="8">
        <v>46177</v>
      </c>
      <c r="B589">
        <v>3951.85</v>
      </c>
      <c r="C589">
        <v>-1.1100000000000001</v>
      </c>
      <c r="D589">
        <v>67500</v>
      </c>
      <c r="E589">
        <v>-1.55</v>
      </c>
      <c r="F589" s="69">
        <v>9432</v>
      </c>
      <c r="G589" t="s">
        <v>111</v>
      </c>
      <c r="H589">
        <v>0</v>
      </c>
      <c r="I589" t="s">
        <v>288</v>
      </c>
      <c r="J589" t="s">
        <v>289</v>
      </c>
      <c r="K589" t="s">
        <v>295</v>
      </c>
      <c r="L589">
        <v>146.9</v>
      </c>
      <c r="M589">
        <v>-0.9</v>
      </c>
      <c r="N589" s="66">
        <v>-6.1000000000000004E-3</v>
      </c>
      <c r="O589">
        <v>147.80000000000001</v>
      </c>
      <c r="P589" s="66">
        <v>-6.0000000000000001E-3</v>
      </c>
      <c r="Q589">
        <v>147.69999999999999</v>
      </c>
      <c r="R589">
        <v>148</v>
      </c>
      <c r="S589">
        <v>146.80000000000001</v>
      </c>
      <c r="T589" s="66">
        <v>-5.4000000000000003E-3</v>
      </c>
      <c r="U589" s="66">
        <v>-3.3E-3</v>
      </c>
      <c r="V589" s="66">
        <v>-7.4000000000000003E-3</v>
      </c>
      <c r="W589" s="66">
        <v>5.9999999999999995E-4</v>
      </c>
      <c r="X589" s="1">
        <v>210042900</v>
      </c>
      <c r="Y589" s="1">
        <v>30925279</v>
      </c>
      <c r="Z589" s="1">
        <v>13301841</v>
      </c>
      <c r="AA589" t="s">
        <v>503</v>
      </c>
      <c r="AB589" t="s">
        <v>598</v>
      </c>
      <c r="AC589">
        <v>12.24</v>
      </c>
      <c r="AD589">
        <v>1.22</v>
      </c>
      <c r="AE589">
        <v>3.68</v>
      </c>
      <c r="AF589" t="s">
        <v>230</v>
      </c>
      <c r="AG589" s="1">
        <v>2562100</v>
      </c>
      <c r="AH589">
        <v>147</v>
      </c>
      <c r="AI589" s="1">
        <v>75100</v>
      </c>
      <c r="AJ589">
        <v>146.9</v>
      </c>
      <c r="AK589" s="1">
        <v>1857500</v>
      </c>
      <c r="AL589" s="2">
        <v>0.64583333333333337</v>
      </c>
      <c r="AM589" s="3">
        <v>46150</v>
      </c>
      <c r="AN589" t="s">
        <v>298</v>
      </c>
      <c r="AO589" t="s">
        <v>351</v>
      </c>
      <c r="AQ589" t="str">
        <f t="shared" si="9"/>
        <v/>
      </c>
    </row>
    <row r="590" spans="1:43">
      <c r="A590" s="8">
        <v>46177</v>
      </c>
      <c r="B590">
        <v>3951.85</v>
      </c>
      <c r="C590">
        <v>-1.1100000000000001</v>
      </c>
      <c r="D590">
        <v>67500</v>
      </c>
      <c r="E590">
        <v>-1.55</v>
      </c>
      <c r="F590" s="69">
        <v>9449</v>
      </c>
      <c r="G590" t="s">
        <v>112</v>
      </c>
      <c r="H590">
        <v>0</v>
      </c>
      <c r="I590" t="s">
        <v>288</v>
      </c>
      <c r="J590" t="s">
        <v>289</v>
      </c>
      <c r="K590" t="s">
        <v>295</v>
      </c>
      <c r="L590" s="36">
        <v>3245</v>
      </c>
      <c r="M590">
        <v>-62</v>
      </c>
      <c r="N590" s="66">
        <v>-1.8700000000000001E-2</v>
      </c>
      <c r="O590" s="36">
        <v>3307</v>
      </c>
      <c r="P590" s="66">
        <v>-1.8700000000000001E-2</v>
      </c>
      <c r="Q590" s="36">
        <v>3237</v>
      </c>
      <c r="R590" s="36">
        <v>3332</v>
      </c>
      <c r="S590" s="36">
        <v>3221</v>
      </c>
      <c r="T590" s="66">
        <v>2.3999999999999998E-3</v>
      </c>
      <c r="U590" s="66">
        <v>-1.6E-2</v>
      </c>
      <c r="V590" s="66">
        <v>-2.6100000000000002E-2</v>
      </c>
      <c r="W590" s="66">
        <v>7.4000000000000003E-3</v>
      </c>
      <c r="X590" s="1">
        <v>429500</v>
      </c>
      <c r="Y590" s="1">
        <v>1404344</v>
      </c>
      <c r="Z590" s="1">
        <v>348347</v>
      </c>
      <c r="AA590" t="s">
        <v>505</v>
      </c>
      <c r="AB590" t="s">
        <v>506</v>
      </c>
      <c r="AC590">
        <v>13.95</v>
      </c>
      <c r="AD590">
        <v>2.92</v>
      </c>
      <c r="AE590">
        <v>2.4</v>
      </c>
      <c r="AF590" t="s">
        <v>230</v>
      </c>
      <c r="AG590">
        <v>200</v>
      </c>
      <c r="AH590" s="36">
        <v>3257</v>
      </c>
      <c r="AI590">
        <v>100</v>
      </c>
      <c r="AJ590" s="36">
        <v>3242</v>
      </c>
      <c r="AK590">
        <v>300</v>
      </c>
      <c r="AL590" s="2">
        <v>0.64583333333333337</v>
      </c>
      <c r="AM590" s="3">
        <v>46157</v>
      </c>
      <c r="AN590" t="s">
        <v>293</v>
      </c>
      <c r="AO590" t="s">
        <v>351</v>
      </c>
      <c r="AQ590" t="str">
        <f t="shared" si="9"/>
        <v/>
      </c>
    </row>
    <row r="591" spans="1:43">
      <c r="A591" s="8">
        <v>46177</v>
      </c>
      <c r="B591">
        <v>3951.85</v>
      </c>
      <c r="C591">
        <v>-1.1100000000000001</v>
      </c>
      <c r="D591">
        <v>67500</v>
      </c>
      <c r="E591">
        <v>-1.55</v>
      </c>
      <c r="F591" s="69">
        <v>9501</v>
      </c>
      <c r="G591" t="s">
        <v>113</v>
      </c>
      <c r="H591">
        <v>0</v>
      </c>
      <c r="I591" t="s">
        <v>288</v>
      </c>
      <c r="J591" t="s">
        <v>289</v>
      </c>
      <c r="K591" t="s">
        <v>295</v>
      </c>
      <c r="L591">
        <v>541</v>
      </c>
      <c r="M591">
        <v>-31.9</v>
      </c>
      <c r="N591" s="66">
        <v>-5.57E-2</v>
      </c>
      <c r="O591">
        <v>572.9</v>
      </c>
      <c r="P591" s="66">
        <v>-5.5599999999999997E-2</v>
      </c>
      <c r="Q591">
        <v>570.1</v>
      </c>
      <c r="R591">
        <v>571.5</v>
      </c>
      <c r="S591">
        <v>536</v>
      </c>
      <c r="T591" s="66">
        <v>-5.0999999999999997E-2</v>
      </c>
      <c r="U591" s="66">
        <v>-3.1600000000000003E-2</v>
      </c>
      <c r="V591" s="66">
        <v>-5.33E-2</v>
      </c>
      <c r="W591" s="66">
        <v>9.2999999999999992E-3</v>
      </c>
      <c r="X591" s="1">
        <v>40639800</v>
      </c>
      <c r="Y591" s="1">
        <v>22441503</v>
      </c>
      <c r="Z591" s="1">
        <v>869396</v>
      </c>
      <c r="AA591" t="s">
        <v>507</v>
      </c>
      <c r="AB591" t="s">
        <v>599</v>
      </c>
      <c r="AC591">
        <v>3.46</v>
      </c>
      <c r="AD591">
        <v>0.36</v>
      </c>
      <c r="AE591">
        <v>0</v>
      </c>
      <c r="AF591" t="s">
        <v>230</v>
      </c>
      <c r="AG591" s="1">
        <v>878200</v>
      </c>
      <c r="AH591">
        <v>541.29999999999995</v>
      </c>
      <c r="AI591">
        <v>200</v>
      </c>
      <c r="AJ591">
        <v>541</v>
      </c>
      <c r="AK591" s="1">
        <v>9800</v>
      </c>
      <c r="AL591" s="2">
        <v>0.64583333333333337</v>
      </c>
      <c r="AN591" t="s">
        <v>298</v>
      </c>
      <c r="AO591" t="s">
        <v>509</v>
      </c>
      <c r="AQ591" t="str">
        <f t="shared" si="9"/>
        <v/>
      </c>
    </row>
    <row r="592" spans="1:43">
      <c r="A592" s="8">
        <v>46177</v>
      </c>
      <c r="B592">
        <v>3951.85</v>
      </c>
      <c r="C592">
        <v>-1.1100000000000001</v>
      </c>
      <c r="D592">
        <v>67500</v>
      </c>
      <c r="E592">
        <v>-1.55</v>
      </c>
      <c r="F592" s="69">
        <v>9531</v>
      </c>
      <c r="G592" t="s">
        <v>114</v>
      </c>
      <c r="H592">
        <v>0</v>
      </c>
      <c r="I592" t="s">
        <v>288</v>
      </c>
      <c r="J592" t="s">
        <v>289</v>
      </c>
      <c r="K592" t="s">
        <v>290</v>
      </c>
      <c r="L592" s="36">
        <v>6219</v>
      </c>
      <c r="M592">
        <v>-73</v>
      </c>
      <c r="N592" s="66">
        <v>-1.1599999999999999E-2</v>
      </c>
      <c r="O592" s="36">
        <v>6292</v>
      </c>
      <c r="P592" s="66">
        <v>-1.1599999999999999E-2</v>
      </c>
      <c r="Q592" s="36">
        <v>6292</v>
      </c>
      <c r="R592" s="36">
        <v>6365</v>
      </c>
      <c r="S592" s="36">
        <v>6171</v>
      </c>
      <c r="T592" s="66">
        <v>-1.1599999999999999E-2</v>
      </c>
      <c r="U592" s="66">
        <v>-1E-4</v>
      </c>
      <c r="V592" s="66">
        <v>-2.29E-2</v>
      </c>
      <c r="W592" s="66">
        <v>7.7000000000000002E-3</v>
      </c>
      <c r="X592" s="1">
        <v>1038800</v>
      </c>
      <c r="Y592" s="1">
        <v>6473519</v>
      </c>
      <c r="Z592" s="1">
        <v>2083111</v>
      </c>
      <c r="AA592" t="s">
        <v>510</v>
      </c>
      <c r="AB592" t="s">
        <v>600</v>
      </c>
      <c r="AC592">
        <v>15.06</v>
      </c>
      <c r="AD592">
        <v>1.2</v>
      </c>
      <c r="AE592">
        <v>1.93</v>
      </c>
      <c r="AF592" t="s">
        <v>230</v>
      </c>
      <c r="AG592" s="1">
        <v>24000</v>
      </c>
      <c r="AH592" s="36">
        <v>6219</v>
      </c>
      <c r="AI592" s="1">
        <v>5600</v>
      </c>
      <c r="AJ592" s="36">
        <v>6209</v>
      </c>
      <c r="AK592">
        <v>200</v>
      </c>
      <c r="AL592" s="2">
        <v>0.64583333333333337</v>
      </c>
      <c r="AN592" t="s">
        <v>298</v>
      </c>
      <c r="AO592" t="s">
        <v>509</v>
      </c>
      <c r="AQ592" t="str">
        <f t="shared" si="9"/>
        <v/>
      </c>
    </row>
    <row r="593" spans="1:43">
      <c r="A593" s="8">
        <v>46177</v>
      </c>
      <c r="B593">
        <v>3951.85</v>
      </c>
      <c r="C593">
        <v>-1.1100000000000001</v>
      </c>
      <c r="D593">
        <v>67500</v>
      </c>
      <c r="E593">
        <v>-1.55</v>
      </c>
      <c r="F593" s="69">
        <v>9882</v>
      </c>
      <c r="G593" t="s">
        <v>115</v>
      </c>
      <c r="H593">
        <v>0</v>
      </c>
      <c r="I593" t="s">
        <v>288</v>
      </c>
      <c r="J593" t="s">
        <v>289</v>
      </c>
      <c r="K593" t="s">
        <v>290</v>
      </c>
      <c r="L593" s="36">
        <v>1652</v>
      </c>
      <c r="M593">
        <v>-35</v>
      </c>
      <c r="N593" s="66">
        <v>-2.07E-2</v>
      </c>
      <c r="O593" s="36">
        <v>1687</v>
      </c>
      <c r="P593" s="66">
        <v>-2.07E-2</v>
      </c>
      <c r="Q593" s="36">
        <v>1680</v>
      </c>
      <c r="R593" s="36">
        <v>1687</v>
      </c>
      <c r="S593" s="36">
        <v>1643</v>
      </c>
      <c r="T593" s="66">
        <v>-1.66E-2</v>
      </c>
      <c r="U593" s="66">
        <v>-8.3999999999999995E-3</v>
      </c>
      <c r="V593" s="66">
        <v>-2.07E-2</v>
      </c>
      <c r="W593" s="66">
        <v>5.4000000000000003E-3</v>
      </c>
      <c r="X593" s="1">
        <v>211400</v>
      </c>
      <c r="Y593" s="1">
        <v>351209</v>
      </c>
      <c r="Z593" s="1">
        <v>142107</v>
      </c>
      <c r="AA593" t="s">
        <v>512</v>
      </c>
      <c r="AB593" t="s">
        <v>513</v>
      </c>
      <c r="AC593">
        <v>10.76</v>
      </c>
      <c r="AD593">
        <v>1.1399999999999999</v>
      </c>
      <c r="AE593">
        <v>4.12</v>
      </c>
      <c r="AF593" t="s">
        <v>230</v>
      </c>
      <c r="AG593" s="1">
        <v>37500</v>
      </c>
      <c r="AH593" s="36">
        <v>1665</v>
      </c>
      <c r="AI593">
        <v>100</v>
      </c>
      <c r="AJ593" s="36">
        <v>1646</v>
      </c>
      <c r="AK593">
        <v>100</v>
      </c>
      <c r="AL593" s="2">
        <v>0.64583333333333337</v>
      </c>
      <c r="AM593" s="3">
        <v>46150</v>
      </c>
      <c r="AN593" t="s">
        <v>298</v>
      </c>
      <c r="AO593" t="s">
        <v>322</v>
      </c>
      <c r="AQ593" t="str">
        <f t="shared" si="9"/>
        <v/>
      </c>
    </row>
    <row r="594" spans="1:43">
      <c r="F594" s="69">
        <v>6502</v>
      </c>
      <c r="I594" t="s">
        <v>514</v>
      </c>
      <c r="P594" t="s">
        <v>230</v>
      </c>
      <c r="T594" t="s">
        <v>230</v>
      </c>
      <c r="U594" t="s">
        <v>230</v>
      </c>
      <c r="V594" t="s">
        <v>230</v>
      </c>
      <c r="W594" t="s">
        <v>230</v>
      </c>
      <c r="AF594" t="s">
        <v>230</v>
      </c>
      <c r="AG594" t="s">
        <v>230</v>
      </c>
      <c r="AO594" t="s">
        <v>515</v>
      </c>
      <c r="AQ594" t="str">
        <f t="shared" si="9"/>
        <v/>
      </c>
    </row>
    <row r="595" spans="1:43">
      <c r="F595" s="69">
        <v>5759</v>
      </c>
      <c r="I595" t="s">
        <v>514</v>
      </c>
      <c r="P595" t="s">
        <v>230</v>
      </c>
      <c r="T595" t="s">
        <v>230</v>
      </c>
      <c r="U595" t="s">
        <v>230</v>
      </c>
      <c r="V595" t="s">
        <v>230</v>
      </c>
      <c r="W595" t="s">
        <v>230</v>
      </c>
      <c r="AF595" t="s">
        <v>230</v>
      </c>
      <c r="AG595" t="s">
        <v>230</v>
      </c>
      <c r="AO595" t="s">
        <v>515</v>
      </c>
      <c r="AQ595" t="str">
        <f t="shared" si="9"/>
        <v/>
      </c>
    </row>
    <row r="596" spans="1:43">
      <c r="AQ596" t="str">
        <f t="shared" si="9"/>
        <v/>
      </c>
    </row>
    <row r="597" spans="1:43">
      <c r="AQ597" t="str">
        <f t="shared" si="9"/>
        <v/>
      </c>
    </row>
    <row r="598" spans="1:43">
      <c r="AQ598" t="str">
        <f t="shared" si="9"/>
        <v/>
      </c>
    </row>
    <row r="599" spans="1:43">
      <c r="B599">
        <v>4044.96</v>
      </c>
      <c r="C599">
        <v>-0.56999999999999995</v>
      </c>
      <c r="D599" s="1"/>
      <c r="E599" s="6"/>
      <c r="F599" s="7"/>
      <c r="AQ599" t="str">
        <f t="shared" si="9"/>
        <v/>
      </c>
    </row>
    <row r="600" spans="1:43">
      <c r="A600" s="8" t="s">
        <v>0</v>
      </c>
      <c r="B600" t="s">
        <v>116</v>
      </c>
      <c r="C600" t="s">
        <v>1</v>
      </c>
      <c r="D600" t="s">
        <v>2</v>
      </c>
      <c r="E600" t="s">
        <v>3</v>
      </c>
      <c r="F600" s="7" t="s">
        <v>4</v>
      </c>
      <c r="G600" t="s">
        <v>5</v>
      </c>
      <c r="H600" t="s">
        <v>268</v>
      </c>
      <c r="I600" t="s">
        <v>269</v>
      </c>
      <c r="J600" t="s">
        <v>270</v>
      </c>
      <c r="K600" t="s">
        <v>271</v>
      </c>
      <c r="L600" t="s">
        <v>6</v>
      </c>
      <c r="M600" t="s">
        <v>7</v>
      </c>
      <c r="N600" t="s">
        <v>8</v>
      </c>
      <c r="O600" t="s">
        <v>9</v>
      </c>
      <c r="P600" t="s">
        <v>272</v>
      </c>
      <c r="Q600" t="s">
        <v>10</v>
      </c>
      <c r="R600" t="s">
        <v>11</v>
      </c>
      <c r="S600" t="s">
        <v>12</v>
      </c>
      <c r="T600" t="s">
        <v>273</v>
      </c>
      <c r="U600" t="s">
        <v>274</v>
      </c>
      <c r="V600" t="s">
        <v>275</v>
      </c>
      <c r="W600" t="s">
        <v>276</v>
      </c>
      <c r="X600" t="s">
        <v>13</v>
      </c>
      <c r="Y600" t="s">
        <v>277</v>
      </c>
      <c r="Z600" t="s">
        <v>278</v>
      </c>
      <c r="AA600" t="s">
        <v>14</v>
      </c>
      <c r="AB600" t="s">
        <v>15</v>
      </c>
      <c r="AC600" t="s">
        <v>279</v>
      </c>
      <c r="AD600" t="s">
        <v>280</v>
      </c>
      <c r="AE600" t="s">
        <v>281</v>
      </c>
      <c r="AF600" t="s">
        <v>282</v>
      </c>
      <c r="AG600" t="s">
        <v>283</v>
      </c>
      <c r="AH600" t="s">
        <v>284</v>
      </c>
      <c r="AI600" t="s">
        <v>16</v>
      </c>
      <c r="AJ600" t="s">
        <v>17</v>
      </c>
      <c r="AK600" t="s">
        <v>18</v>
      </c>
      <c r="AL600" t="s">
        <v>19</v>
      </c>
      <c r="AM600" t="s">
        <v>20</v>
      </c>
      <c r="AN600" t="s">
        <v>285</v>
      </c>
      <c r="AO600" t="s">
        <v>286</v>
      </c>
      <c r="AQ600" t="str">
        <f t="shared" si="9"/>
        <v/>
      </c>
    </row>
    <row r="601" spans="1:43">
      <c r="A601" s="8">
        <v>46178</v>
      </c>
      <c r="B601">
        <v>3949.09</v>
      </c>
      <c r="C601">
        <v>-7.0000000000000007E-2</v>
      </c>
      <c r="D601">
        <v>66620</v>
      </c>
      <c r="E601">
        <v>-1.51</v>
      </c>
      <c r="F601" s="69">
        <v>1605</v>
      </c>
      <c r="G601" t="s">
        <v>21</v>
      </c>
      <c r="H601">
        <v>0</v>
      </c>
      <c r="I601" t="s">
        <v>288</v>
      </c>
      <c r="J601" t="s">
        <v>289</v>
      </c>
      <c r="K601" t="s">
        <v>290</v>
      </c>
      <c r="L601" s="36">
        <v>3685</v>
      </c>
      <c r="M601">
        <v>37</v>
      </c>
      <c r="N601" s="66">
        <v>1.01E-2</v>
      </c>
      <c r="O601" s="36">
        <v>3648</v>
      </c>
      <c r="P601" s="66">
        <v>1.01E-2</v>
      </c>
      <c r="Q601" s="36">
        <v>3650</v>
      </c>
      <c r="R601" s="36">
        <v>3726</v>
      </c>
      <c r="S601" s="36">
        <v>3639</v>
      </c>
      <c r="T601" s="66">
        <v>9.4999999999999998E-3</v>
      </c>
      <c r="U601" s="66">
        <v>5.4000000000000003E-3</v>
      </c>
      <c r="V601" s="66">
        <v>-1.0999999999999999E-2</v>
      </c>
      <c r="W601" s="66">
        <v>1.26E-2</v>
      </c>
      <c r="X601" s="1">
        <v>3111500</v>
      </c>
      <c r="Y601" s="1">
        <v>11465272</v>
      </c>
      <c r="Z601" s="1">
        <v>4639916</v>
      </c>
      <c r="AA601" t="s">
        <v>291</v>
      </c>
      <c r="AB601" t="s">
        <v>292</v>
      </c>
      <c r="AC601">
        <v>9.51</v>
      </c>
      <c r="AD601">
        <v>0.9</v>
      </c>
      <c r="AE601">
        <v>2.93</v>
      </c>
      <c r="AF601" t="s">
        <v>230</v>
      </c>
      <c r="AG601" s="1">
        <v>70900</v>
      </c>
      <c r="AH601" s="36">
        <v>3685</v>
      </c>
      <c r="AI601" s="1">
        <v>40800</v>
      </c>
      <c r="AJ601" s="36">
        <v>3684</v>
      </c>
      <c r="AK601" s="1">
        <v>5000</v>
      </c>
      <c r="AL601" s="2">
        <v>0.64583333333333337</v>
      </c>
      <c r="AM601" s="3">
        <v>46155</v>
      </c>
      <c r="AN601" t="s">
        <v>293</v>
      </c>
      <c r="AO601" t="s">
        <v>294</v>
      </c>
      <c r="AQ601" t="str">
        <f t="shared" si="9"/>
        <v/>
      </c>
    </row>
    <row r="602" spans="1:43">
      <c r="A602" s="8">
        <v>46178</v>
      </c>
      <c r="B602">
        <v>3949.09</v>
      </c>
      <c r="C602">
        <v>-7.0000000000000007E-2</v>
      </c>
      <c r="D602">
        <v>66620</v>
      </c>
      <c r="E602">
        <v>-1.51</v>
      </c>
      <c r="F602" s="69">
        <v>1833</v>
      </c>
      <c r="G602" t="s">
        <v>24</v>
      </c>
      <c r="H602">
        <v>0</v>
      </c>
      <c r="I602" t="s">
        <v>288</v>
      </c>
      <c r="J602" t="s">
        <v>289</v>
      </c>
      <c r="K602" t="s">
        <v>290</v>
      </c>
      <c r="L602" s="36">
        <v>5620</v>
      </c>
      <c r="M602">
        <v>140</v>
      </c>
      <c r="N602" s="66">
        <v>2.5499999999999998E-2</v>
      </c>
      <c r="O602" s="36">
        <v>5480</v>
      </c>
      <c r="P602" s="66">
        <v>2.5499999999999998E-2</v>
      </c>
      <c r="Q602" s="36">
        <v>5540</v>
      </c>
      <c r="R602" s="36">
        <v>5630</v>
      </c>
      <c r="S602" s="36">
        <v>5530</v>
      </c>
      <c r="T602" s="66">
        <v>1.44E-2</v>
      </c>
      <c r="U602" s="66">
        <v>8.8999999999999999E-3</v>
      </c>
      <c r="V602" s="66">
        <v>-1.6999999999999999E-3</v>
      </c>
      <c r="W602" s="66">
        <v>1.6199999999999999E-2</v>
      </c>
      <c r="X602" s="1">
        <v>73300</v>
      </c>
      <c r="Y602" s="1">
        <v>410155</v>
      </c>
      <c r="Z602" s="1">
        <v>217298</v>
      </c>
      <c r="AA602" t="s">
        <v>296</v>
      </c>
      <c r="AB602" t="s">
        <v>572</v>
      </c>
      <c r="AC602">
        <v>13.09</v>
      </c>
      <c r="AD602">
        <v>1.02</v>
      </c>
      <c r="AE602">
        <v>5.34</v>
      </c>
      <c r="AF602" t="s">
        <v>230</v>
      </c>
      <c r="AG602" s="1">
        <v>13000</v>
      </c>
      <c r="AH602" s="36">
        <v>5630</v>
      </c>
      <c r="AI602">
        <v>100</v>
      </c>
      <c r="AJ602" s="36">
        <v>5620</v>
      </c>
      <c r="AK602">
        <v>100</v>
      </c>
      <c r="AL602" s="2">
        <v>0.64583333333333337</v>
      </c>
      <c r="AM602" s="3">
        <v>46157</v>
      </c>
      <c r="AN602" t="s">
        <v>298</v>
      </c>
      <c r="AO602" t="s">
        <v>299</v>
      </c>
      <c r="AQ602" t="str">
        <f t="shared" si="9"/>
        <v/>
      </c>
    </row>
    <row r="603" spans="1:43">
      <c r="A603" s="8">
        <v>46178</v>
      </c>
      <c r="B603">
        <v>3949.09</v>
      </c>
      <c r="C603">
        <v>-7.0000000000000007E-2</v>
      </c>
      <c r="D603">
        <v>66620</v>
      </c>
      <c r="E603">
        <v>-1.51</v>
      </c>
      <c r="F603" s="69">
        <v>1911</v>
      </c>
      <c r="G603" t="s">
        <v>25</v>
      </c>
      <c r="H603">
        <v>0</v>
      </c>
      <c r="I603" t="s">
        <v>288</v>
      </c>
      <c r="J603" t="s">
        <v>289</v>
      </c>
      <c r="K603" t="s">
        <v>290</v>
      </c>
      <c r="L603" s="36">
        <v>1288</v>
      </c>
      <c r="M603">
        <v>4</v>
      </c>
      <c r="N603" s="66">
        <v>3.0999999999999999E-3</v>
      </c>
      <c r="O603" s="36">
        <v>1284</v>
      </c>
      <c r="P603" s="66">
        <v>3.0999999999999999E-3</v>
      </c>
      <c r="Q603" s="36">
        <v>1295</v>
      </c>
      <c r="R603" s="36">
        <v>1299.5</v>
      </c>
      <c r="S603" s="36">
        <v>1284</v>
      </c>
      <c r="T603" s="66">
        <v>-5.4000000000000003E-3</v>
      </c>
      <c r="U603" s="66">
        <v>-3.8E-3</v>
      </c>
      <c r="V603" s="66">
        <v>-8.8000000000000005E-3</v>
      </c>
      <c r="W603" s="66">
        <v>3.0999999999999999E-3</v>
      </c>
      <c r="X603" s="1">
        <v>3007600</v>
      </c>
      <c r="Y603" s="1">
        <v>3884653</v>
      </c>
      <c r="Z603" s="1">
        <v>796713</v>
      </c>
      <c r="AA603" t="s">
        <v>300</v>
      </c>
      <c r="AB603" t="s">
        <v>301</v>
      </c>
      <c r="AC603">
        <v>8.1999999999999993</v>
      </c>
      <c r="AD603">
        <v>0.78</v>
      </c>
      <c r="AE603">
        <v>3.88</v>
      </c>
      <c r="AF603" t="s">
        <v>230</v>
      </c>
      <c r="AG603" s="1">
        <v>314100</v>
      </c>
      <c r="AH603" s="36">
        <v>1289</v>
      </c>
      <c r="AI603">
        <v>400</v>
      </c>
      <c r="AJ603" s="36">
        <v>1288</v>
      </c>
      <c r="AK603" s="1">
        <v>5000</v>
      </c>
      <c r="AL603" s="2">
        <v>0.64583333333333337</v>
      </c>
      <c r="AM603" s="3">
        <v>46149</v>
      </c>
      <c r="AN603" t="s">
        <v>293</v>
      </c>
      <c r="AO603" t="s">
        <v>299</v>
      </c>
      <c r="AQ603" t="str">
        <f t="shared" si="9"/>
        <v/>
      </c>
    </row>
    <row r="604" spans="1:43">
      <c r="A604" s="8">
        <v>46178</v>
      </c>
      <c r="B604">
        <v>3949.09</v>
      </c>
      <c r="C604">
        <v>-7.0000000000000007E-2</v>
      </c>
      <c r="D604">
        <v>66620</v>
      </c>
      <c r="E604">
        <v>-1.51</v>
      </c>
      <c r="F604" s="69">
        <v>1925</v>
      </c>
      <c r="G604" t="s">
        <v>26</v>
      </c>
      <c r="H604">
        <v>0</v>
      </c>
      <c r="I604" t="s">
        <v>288</v>
      </c>
      <c r="J604" t="s">
        <v>289</v>
      </c>
      <c r="K604" t="s">
        <v>295</v>
      </c>
      <c r="L604" s="36">
        <v>4191</v>
      </c>
      <c r="M604">
        <v>-36</v>
      </c>
      <c r="N604" s="66">
        <v>-8.5000000000000006E-3</v>
      </c>
      <c r="O604" s="36">
        <v>4227</v>
      </c>
      <c r="P604" s="66">
        <v>-8.5000000000000006E-3</v>
      </c>
      <c r="Q604" s="36">
        <v>4241</v>
      </c>
      <c r="R604" s="36">
        <v>4270</v>
      </c>
      <c r="S604" s="36">
        <v>4191</v>
      </c>
      <c r="T604" s="66">
        <v>-1.17E-2</v>
      </c>
      <c r="U604" s="66">
        <v>-2.8E-3</v>
      </c>
      <c r="V604" s="66">
        <v>-1.8499999999999999E-2</v>
      </c>
      <c r="W604" s="66">
        <v>0</v>
      </c>
      <c r="X604" s="1">
        <v>2200100</v>
      </c>
      <c r="Y604" s="1">
        <v>9265919</v>
      </c>
      <c r="Z604" s="1">
        <v>2764535</v>
      </c>
      <c r="AA604" t="s">
        <v>302</v>
      </c>
      <c r="AB604" t="s">
        <v>573</v>
      </c>
      <c r="AC604">
        <v>11.43</v>
      </c>
      <c r="AD604">
        <v>0.89</v>
      </c>
      <c r="AE604">
        <v>4.2</v>
      </c>
      <c r="AF604" t="s">
        <v>230</v>
      </c>
      <c r="AG604" s="1">
        <v>64100</v>
      </c>
      <c r="AH604" s="36">
        <v>4201</v>
      </c>
      <c r="AI604" s="1">
        <v>7700</v>
      </c>
      <c r="AJ604" s="36">
        <v>4190</v>
      </c>
      <c r="AK604" s="1">
        <v>3300</v>
      </c>
      <c r="AL604" s="2">
        <v>0.64583333333333337</v>
      </c>
      <c r="AM604" s="3">
        <v>46155</v>
      </c>
      <c r="AN604" t="s">
        <v>298</v>
      </c>
      <c r="AO604" t="s">
        <v>299</v>
      </c>
      <c r="AQ604" t="str">
        <f t="shared" si="9"/>
        <v/>
      </c>
    </row>
    <row r="605" spans="1:43">
      <c r="A605" s="8">
        <v>46178</v>
      </c>
      <c r="B605">
        <v>3949.09</v>
      </c>
      <c r="C605">
        <v>-7.0000000000000007E-2</v>
      </c>
      <c r="D605">
        <v>66620</v>
      </c>
      <c r="E605">
        <v>-1.51</v>
      </c>
      <c r="F605" s="69">
        <v>1928</v>
      </c>
      <c r="G605" t="s">
        <v>27</v>
      </c>
      <c r="H605">
        <v>0</v>
      </c>
      <c r="I605" t="s">
        <v>288</v>
      </c>
      <c r="J605" t="s">
        <v>289</v>
      </c>
      <c r="K605" t="s">
        <v>295</v>
      </c>
      <c r="L605" s="36">
        <v>3203</v>
      </c>
      <c r="M605">
        <v>-91</v>
      </c>
      <c r="N605" s="66">
        <v>-2.76E-2</v>
      </c>
      <c r="O605" s="36">
        <v>3294</v>
      </c>
      <c r="P605" s="66">
        <v>-2.76E-2</v>
      </c>
      <c r="Q605" s="36">
        <v>3320</v>
      </c>
      <c r="R605" s="36">
        <v>3320</v>
      </c>
      <c r="S605" s="36">
        <v>3203</v>
      </c>
      <c r="T605" s="66">
        <v>-3.5200000000000002E-2</v>
      </c>
      <c r="U605" s="66">
        <v>-1.4999999999999999E-2</v>
      </c>
      <c r="V605" s="66">
        <v>-3.5200000000000002E-2</v>
      </c>
      <c r="W605" s="66">
        <v>0</v>
      </c>
      <c r="X605" s="1">
        <v>3710600</v>
      </c>
      <c r="Y605" s="1">
        <v>12021873</v>
      </c>
      <c r="Z605" s="1">
        <v>2087028</v>
      </c>
      <c r="AA605" t="s">
        <v>304</v>
      </c>
      <c r="AB605" t="s">
        <v>574</v>
      </c>
      <c r="AC605">
        <v>9.52</v>
      </c>
      <c r="AD605">
        <v>0.97</v>
      </c>
      <c r="AE605">
        <v>4.53</v>
      </c>
      <c r="AF605" t="s">
        <v>230</v>
      </c>
      <c r="AG605" s="1">
        <v>222100</v>
      </c>
      <c r="AH605" s="36">
        <v>3204</v>
      </c>
      <c r="AI605">
        <v>200</v>
      </c>
      <c r="AJ605" s="36">
        <v>3202</v>
      </c>
      <c r="AK605" s="1">
        <v>2400</v>
      </c>
      <c r="AL605" s="2">
        <v>0.64583333333333337</v>
      </c>
      <c r="AM605" s="3">
        <v>46177</v>
      </c>
      <c r="AN605" t="s">
        <v>306</v>
      </c>
      <c r="AO605" t="s">
        <v>299</v>
      </c>
      <c r="AQ605" t="str">
        <f t="shared" si="9"/>
        <v/>
      </c>
    </row>
    <row r="606" spans="1:43">
      <c r="A606" s="8">
        <v>46178</v>
      </c>
      <c r="B606">
        <v>3949.09</v>
      </c>
      <c r="C606">
        <v>-7.0000000000000007E-2</v>
      </c>
      <c r="D606">
        <v>66620</v>
      </c>
      <c r="E606">
        <v>-1.51</v>
      </c>
      <c r="F606" s="69">
        <v>1929</v>
      </c>
      <c r="G606" t="s">
        <v>28</v>
      </c>
      <c r="H606">
        <v>0</v>
      </c>
      <c r="I606" t="s">
        <v>288</v>
      </c>
      <c r="J606" t="s">
        <v>289</v>
      </c>
      <c r="K606" t="s">
        <v>290</v>
      </c>
      <c r="L606" s="36">
        <v>1109</v>
      </c>
      <c r="M606">
        <v>15</v>
      </c>
      <c r="N606" s="66">
        <v>1.37E-2</v>
      </c>
      <c r="O606" s="36">
        <v>1094</v>
      </c>
      <c r="P606" s="66">
        <v>1.37E-2</v>
      </c>
      <c r="Q606" s="36">
        <v>1099</v>
      </c>
      <c r="R606" s="36">
        <v>1116</v>
      </c>
      <c r="S606" s="36">
        <v>1093</v>
      </c>
      <c r="T606" s="66">
        <v>8.9999999999999993E-3</v>
      </c>
      <c r="U606" s="66">
        <v>2.7000000000000001E-3</v>
      </c>
      <c r="V606" s="66">
        <v>-6.1999999999999998E-3</v>
      </c>
      <c r="W606" s="66">
        <v>1.46E-2</v>
      </c>
      <c r="X606" s="1">
        <v>62100</v>
      </c>
      <c r="Y606" s="1">
        <v>68734</v>
      </c>
      <c r="Z606" s="1">
        <v>46328</v>
      </c>
      <c r="AA606" t="s">
        <v>307</v>
      </c>
      <c r="AB606" t="s">
        <v>575</v>
      </c>
      <c r="AC606">
        <v>12.51</v>
      </c>
      <c r="AD606">
        <v>1.22</v>
      </c>
      <c r="AE606">
        <v>4.51</v>
      </c>
      <c r="AF606" t="s">
        <v>230</v>
      </c>
      <c r="AG606" s="1">
        <v>15000</v>
      </c>
      <c r="AH606" s="36">
        <v>1111</v>
      </c>
      <c r="AI606">
        <v>100</v>
      </c>
      <c r="AJ606" s="36">
        <v>1107</v>
      </c>
      <c r="AK606">
        <v>100</v>
      </c>
      <c r="AL606" s="2">
        <v>0.64583333333333337</v>
      </c>
      <c r="AM606" s="3">
        <v>46153</v>
      </c>
      <c r="AN606" t="s">
        <v>298</v>
      </c>
      <c r="AO606" t="s">
        <v>299</v>
      </c>
      <c r="AQ606" t="str">
        <f t="shared" si="9"/>
        <v/>
      </c>
    </row>
    <row r="607" spans="1:43">
      <c r="A607" s="8">
        <v>46178</v>
      </c>
      <c r="B607">
        <v>3949.09</v>
      </c>
      <c r="C607">
        <v>-7.0000000000000007E-2</v>
      </c>
      <c r="D607">
        <v>66620</v>
      </c>
      <c r="E607">
        <v>-1.51</v>
      </c>
      <c r="F607" s="69">
        <v>1963</v>
      </c>
      <c r="G607" t="s">
        <v>29</v>
      </c>
      <c r="H607">
        <v>0</v>
      </c>
      <c r="I607" t="s">
        <v>288</v>
      </c>
      <c r="J607" t="s">
        <v>289</v>
      </c>
      <c r="K607" t="s">
        <v>295</v>
      </c>
      <c r="L607" s="36">
        <v>2645.5</v>
      </c>
      <c r="M607">
        <v>48.5</v>
      </c>
      <c r="N607" s="66">
        <v>1.8700000000000001E-2</v>
      </c>
      <c r="O607" s="36">
        <v>2597</v>
      </c>
      <c r="P607" s="66">
        <v>1.8599999999999998E-2</v>
      </c>
      <c r="Q607" s="36">
        <v>2605.5</v>
      </c>
      <c r="R607" s="36">
        <v>2664</v>
      </c>
      <c r="S607" s="36">
        <v>2589</v>
      </c>
      <c r="T607" s="66">
        <v>1.5299999999999999E-2</v>
      </c>
      <c r="U607" s="66">
        <v>1.4500000000000001E-2</v>
      </c>
      <c r="V607" s="66">
        <v>-6.8999999999999999E-3</v>
      </c>
      <c r="W607" s="66">
        <v>2.18E-2</v>
      </c>
      <c r="X607" s="1">
        <v>1449000</v>
      </c>
      <c r="Y607" s="1">
        <v>3817539</v>
      </c>
      <c r="Z607" s="1">
        <v>646277</v>
      </c>
      <c r="AA607" t="s">
        <v>309</v>
      </c>
      <c r="AB607" t="s">
        <v>310</v>
      </c>
      <c r="AC607">
        <v>13.9</v>
      </c>
      <c r="AD607">
        <v>1.48</v>
      </c>
      <c r="AE607">
        <v>1.97</v>
      </c>
      <c r="AF607" t="s">
        <v>230</v>
      </c>
      <c r="AG607" s="1">
        <v>35900</v>
      </c>
      <c r="AH607" s="36">
        <v>2653</v>
      </c>
      <c r="AI607">
        <v>100</v>
      </c>
      <c r="AJ607" s="36">
        <v>2645</v>
      </c>
      <c r="AK607" s="1">
        <v>4100</v>
      </c>
      <c r="AL607" s="2">
        <v>0.64583333333333337</v>
      </c>
      <c r="AM607" s="3">
        <v>46156</v>
      </c>
      <c r="AN607" t="s">
        <v>298</v>
      </c>
      <c r="AO607" t="s">
        <v>299</v>
      </c>
      <c r="AQ607" t="str">
        <f t="shared" si="9"/>
        <v/>
      </c>
    </row>
    <row r="608" spans="1:43">
      <c r="A608" s="8">
        <v>46178</v>
      </c>
      <c r="B608">
        <v>3949.09</v>
      </c>
      <c r="C608">
        <v>-7.0000000000000007E-2</v>
      </c>
      <c r="D608">
        <v>66620</v>
      </c>
      <c r="E608">
        <v>-1.51</v>
      </c>
      <c r="F608" s="69">
        <v>2124</v>
      </c>
      <c r="G608" t="s">
        <v>30</v>
      </c>
      <c r="H608">
        <v>0</v>
      </c>
      <c r="I608" t="s">
        <v>288</v>
      </c>
      <c r="J608" t="s">
        <v>289</v>
      </c>
      <c r="K608" t="s">
        <v>295</v>
      </c>
      <c r="L608">
        <v>860</v>
      </c>
      <c r="M608">
        <v>11</v>
      </c>
      <c r="N608" s="66">
        <v>1.2999999999999999E-2</v>
      </c>
      <c r="O608">
        <v>849</v>
      </c>
      <c r="P608" s="66">
        <v>1.29E-2</v>
      </c>
      <c r="Q608">
        <v>855</v>
      </c>
      <c r="R608">
        <v>870</v>
      </c>
      <c r="S608">
        <v>854</v>
      </c>
      <c r="T608" s="66">
        <v>5.7999999999999996E-3</v>
      </c>
      <c r="U608" s="66">
        <v>-2.3E-3</v>
      </c>
      <c r="V608" s="66">
        <v>-1.14E-2</v>
      </c>
      <c r="W608" s="66">
        <v>7.0000000000000001E-3</v>
      </c>
      <c r="X608" s="1">
        <v>235500</v>
      </c>
      <c r="Y608" s="1">
        <v>203113</v>
      </c>
      <c r="Z608" s="1">
        <v>142379</v>
      </c>
      <c r="AA608" t="s">
        <v>311</v>
      </c>
      <c r="AB608" t="s">
        <v>312</v>
      </c>
      <c r="AC608">
        <v>15.89</v>
      </c>
      <c r="AD608">
        <v>6.09</v>
      </c>
      <c r="AE608">
        <v>4.42</v>
      </c>
      <c r="AF608" t="s">
        <v>230</v>
      </c>
      <c r="AG608" s="1">
        <v>88300</v>
      </c>
      <c r="AH608">
        <v>865</v>
      </c>
      <c r="AI608">
        <v>200</v>
      </c>
      <c r="AJ608">
        <v>860</v>
      </c>
      <c r="AK608">
        <v>100</v>
      </c>
      <c r="AL608" s="2">
        <v>0.64583333333333337</v>
      </c>
      <c r="AM608" s="3">
        <v>46155</v>
      </c>
      <c r="AN608" t="s">
        <v>293</v>
      </c>
      <c r="AO608" t="s">
        <v>313</v>
      </c>
      <c r="AQ608" t="str">
        <f t="shared" si="9"/>
        <v/>
      </c>
    </row>
    <row r="609" spans="1:43">
      <c r="A609" s="8">
        <v>46178</v>
      </c>
      <c r="B609">
        <v>3949.09</v>
      </c>
      <c r="C609">
        <v>-7.0000000000000007E-2</v>
      </c>
      <c r="D609">
        <v>66620</v>
      </c>
      <c r="E609">
        <v>-1.51</v>
      </c>
      <c r="F609" s="69">
        <v>2162</v>
      </c>
      <c r="G609" t="s">
        <v>31</v>
      </c>
      <c r="H609">
        <v>0</v>
      </c>
      <c r="I609" t="s">
        <v>314</v>
      </c>
      <c r="J609" t="s">
        <v>289</v>
      </c>
      <c r="K609" t="s">
        <v>295</v>
      </c>
      <c r="L609">
        <v>538</v>
      </c>
      <c r="M609">
        <v>0</v>
      </c>
      <c r="N609" s="66">
        <v>0</v>
      </c>
      <c r="O609">
        <v>538</v>
      </c>
      <c r="P609" s="66">
        <v>0</v>
      </c>
      <c r="Q609">
        <v>538</v>
      </c>
      <c r="R609">
        <v>539</v>
      </c>
      <c r="S609">
        <v>538</v>
      </c>
      <c r="T609" s="66">
        <v>0</v>
      </c>
      <c r="U609" s="66">
        <v>0</v>
      </c>
      <c r="V609" s="66">
        <v>-1.8E-3</v>
      </c>
      <c r="W609" s="66">
        <v>0</v>
      </c>
      <c r="X609" s="1">
        <v>217400</v>
      </c>
      <c r="Y609" s="1">
        <v>116962</v>
      </c>
      <c r="Z609" s="1">
        <v>11626</v>
      </c>
      <c r="AA609" t="s">
        <v>576</v>
      </c>
      <c r="AB609" t="s">
        <v>316</v>
      </c>
      <c r="AC609">
        <v>31.27</v>
      </c>
      <c r="AD609">
        <v>2.04</v>
      </c>
      <c r="AE609">
        <v>0</v>
      </c>
      <c r="AF609" t="s">
        <v>230</v>
      </c>
      <c r="AG609" s="1">
        <v>5800</v>
      </c>
      <c r="AH609">
        <v>539</v>
      </c>
      <c r="AI609" s="1">
        <v>1035400</v>
      </c>
      <c r="AJ609">
        <v>538</v>
      </c>
      <c r="AK609" s="1">
        <v>3137800</v>
      </c>
      <c r="AL609" s="2">
        <v>0.64583333333333337</v>
      </c>
      <c r="AM609" s="3">
        <v>46154</v>
      </c>
      <c r="AN609" t="s">
        <v>298</v>
      </c>
      <c r="AO609" t="s">
        <v>313</v>
      </c>
      <c r="AQ609" t="str">
        <f t="shared" si="9"/>
        <v/>
      </c>
    </row>
    <row r="610" spans="1:43">
      <c r="A610" s="8">
        <v>46178</v>
      </c>
      <c r="B610">
        <v>3949.09</v>
      </c>
      <c r="C610">
        <v>-7.0000000000000007E-2</v>
      </c>
      <c r="D610">
        <v>66620</v>
      </c>
      <c r="E610">
        <v>-1.51</v>
      </c>
      <c r="F610" s="69">
        <v>2229</v>
      </c>
      <c r="G610" t="s">
        <v>32</v>
      </c>
      <c r="H610">
        <v>0</v>
      </c>
      <c r="I610" t="s">
        <v>288</v>
      </c>
      <c r="J610" t="s">
        <v>289</v>
      </c>
      <c r="K610" t="s">
        <v>290</v>
      </c>
      <c r="L610" s="36">
        <v>2824.5</v>
      </c>
      <c r="M610">
        <v>-8.5</v>
      </c>
      <c r="N610" s="66">
        <v>-3.0000000000000001E-3</v>
      </c>
      <c r="O610" s="36">
        <v>2833</v>
      </c>
      <c r="P610" s="66">
        <v>-3.0000000000000001E-3</v>
      </c>
      <c r="Q610" s="36">
        <v>2833</v>
      </c>
      <c r="R610" s="36">
        <v>2852</v>
      </c>
      <c r="S610" s="36">
        <v>2815.5</v>
      </c>
      <c r="T610" s="66">
        <v>-3.0000000000000001E-3</v>
      </c>
      <c r="U610" s="66">
        <v>-3.0000000000000001E-3</v>
      </c>
      <c r="V610" s="66">
        <v>-9.5999999999999992E-3</v>
      </c>
      <c r="W610" s="66">
        <v>3.0999999999999999E-3</v>
      </c>
      <c r="X610" s="1">
        <v>333900</v>
      </c>
      <c r="Y610" s="1">
        <v>945305</v>
      </c>
      <c r="Z610" s="1">
        <v>378284</v>
      </c>
      <c r="AA610" t="s">
        <v>317</v>
      </c>
      <c r="AB610" t="s">
        <v>601</v>
      </c>
      <c r="AC610">
        <v>19.73</v>
      </c>
      <c r="AD610">
        <v>1.63</v>
      </c>
      <c r="AE610">
        <v>2.44</v>
      </c>
      <c r="AF610" t="s">
        <v>230</v>
      </c>
      <c r="AG610" s="1">
        <v>15200</v>
      </c>
      <c r="AH610" s="36">
        <v>2825</v>
      </c>
      <c r="AI610">
        <v>500</v>
      </c>
      <c r="AJ610" s="36">
        <v>2817</v>
      </c>
      <c r="AK610">
        <v>100</v>
      </c>
      <c r="AL610" s="2">
        <v>0.64583333333333337</v>
      </c>
      <c r="AM610" s="3">
        <v>46156</v>
      </c>
      <c r="AN610" t="s">
        <v>298</v>
      </c>
      <c r="AO610" t="s">
        <v>319</v>
      </c>
      <c r="AQ610" t="str">
        <f t="shared" si="9"/>
        <v/>
      </c>
    </row>
    <row r="611" spans="1:43">
      <c r="A611" s="8">
        <v>46178</v>
      </c>
      <c r="B611">
        <v>3949.09</v>
      </c>
      <c r="C611">
        <v>-7.0000000000000007E-2</v>
      </c>
      <c r="D611">
        <v>66620</v>
      </c>
      <c r="E611">
        <v>-1.51</v>
      </c>
      <c r="F611" s="69">
        <v>2768</v>
      </c>
      <c r="G611" t="s">
        <v>33</v>
      </c>
      <c r="H611">
        <v>0</v>
      </c>
      <c r="I611" t="s">
        <v>288</v>
      </c>
      <c r="J611" t="s">
        <v>289</v>
      </c>
      <c r="K611" t="s">
        <v>290</v>
      </c>
      <c r="L611" s="36">
        <v>5191</v>
      </c>
      <c r="M611">
        <v>36</v>
      </c>
      <c r="N611" s="66">
        <v>7.0000000000000001E-3</v>
      </c>
      <c r="O611" s="36">
        <v>5155</v>
      </c>
      <c r="P611" s="66">
        <v>6.8999999999999999E-3</v>
      </c>
      <c r="Q611" s="36">
        <v>5180</v>
      </c>
      <c r="R611" s="36">
        <v>5275</v>
      </c>
      <c r="S611" s="36">
        <v>5165</v>
      </c>
      <c r="T611" s="66">
        <v>2.0999999999999999E-3</v>
      </c>
      <c r="U611" s="66">
        <v>-5.1000000000000004E-3</v>
      </c>
      <c r="V611" s="66">
        <v>-1.5900000000000001E-2</v>
      </c>
      <c r="W611" s="66">
        <v>5.0000000000000001E-3</v>
      </c>
      <c r="X611" s="1">
        <v>916900</v>
      </c>
      <c r="Y611" s="1">
        <v>4776787</v>
      </c>
      <c r="Z611" s="1">
        <v>1090110</v>
      </c>
      <c r="AA611" t="s">
        <v>320</v>
      </c>
      <c r="AB611" t="s">
        <v>321</v>
      </c>
      <c r="AC611">
        <v>8.3000000000000007</v>
      </c>
      <c r="AD611">
        <v>0.99</v>
      </c>
      <c r="AE611">
        <v>3.47</v>
      </c>
      <c r="AF611" t="s">
        <v>230</v>
      </c>
      <c r="AG611" s="1">
        <v>141200</v>
      </c>
      <c r="AH611" s="36">
        <v>5191</v>
      </c>
      <c r="AI611" s="1">
        <v>5300</v>
      </c>
      <c r="AJ611" s="36">
        <v>5180</v>
      </c>
      <c r="AK611">
        <v>200</v>
      </c>
      <c r="AL611" s="2">
        <v>0.64583333333333337</v>
      </c>
      <c r="AN611" t="s">
        <v>298</v>
      </c>
      <c r="AO611" t="s">
        <v>322</v>
      </c>
      <c r="AQ611" t="str">
        <f t="shared" si="9"/>
        <v/>
      </c>
    </row>
    <row r="612" spans="1:43">
      <c r="A612" s="8">
        <v>46178</v>
      </c>
      <c r="B612">
        <v>3949.09</v>
      </c>
      <c r="C612">
        <v>-7.0000000000000007E-2</v>
      </c>
      <c r="D612">
        <v>66620</v>
      </c>
      <c r="E612">
        <v>-1.51</v>
      </c>
      <c r="F612" s="69">
        <v>2769</v>
      </c>
      <c r="G612" t="s">
        <v>34</v>
      </c>
      <c r="H612">
        <v>0</v>
      </c>
      <c r="I612" t="s">
        <v>314</v>
      </c>
      <c r="J612" t="s">
        <v>323</v>
      </c>
      <c r="K612" t="s">
        <v>295</v>
      </c>
      <c r="L612">
        <v>846</v>
      </c>
      <c r="M612">
        <v>24</v>
      </c>
      <c r="N612" s="66">
        <v>2.92E-2</v>
      </c>
      <c r="O612">
        <v>822</v>
      </c>
      <c r="P612" s="66">
        <v>2.9100000000000001E-2</v>
      </c>
      <c r="Q612">
        <v>822</v>
      </c>
      <c r="R612">
        <v>848</v>
      </c>
      <c r="S612">
        <v>822</v>
      </c>
      <c r="T612" s="66">
        <v>2.9100000000000001E-2</v>
      </c>
      <c r="U612" s="66">
        <v>-2.3E-3</v>
      </c>
      <c r="V612" s="66">
        <v>-2.3E-3</v>
      </c>
      <c r="W612" s="66">
        <v>2.9100000000000001E-2</v>
      </c>
      <c r="X612" s="1">
        <v>6000</v>
      </c>
      <c r="Y612" s="1">
        <v>5030</v>
      </c>
      <c r="Z612" s="1">
        <v>6650</v>
      </c>
      <c r="AA612" t="s">
        <v>324</v>
      </c>
      <c r="AB612" t="s">
        <v>325</v>
      </c>
      <c r="AC612">
        <v>10.039999999999999</v>
      </c>
      <c r="AD612">
        <v>22.48</v>
      </c>
      <c r="AE612">
        <v>0</v>
      </c>
      <c r="AF612">
        <v>0.1</v>
      </c>
      <c r="AG612">
        <v>0</v>
      </c>
      <c r="AH612">
        <v>846</v>
      </c>
      <c r="AI612">
        <v>100</v>
      </c>
      <c r="AJ612">
        <v>842</v>
      </c>
      <c r="AK612">
        <v>300</v>
      </c>
      <c r="AL612" s="2">
        <v>0.64583333333333337</v>
      </c>
      <c r="AN612" t="s">
        <v>326</v>
      </c>
      <c r="AO612" t="s">
        <v>327</v>
      </c>
      <c r="AQ612" t="str">
        <f t="shared" si="9"/>
        <v/>
      </c>
    </row>
    <row r="613" spans="1:43">
      <c r="A613" s="8">
        <v>46178</v>
      </c>
      <c r="B613">
        <v>3949.09</v>
      </c>
      <c r="C613">
        <v>-7.0000000000000007E-2</v>
      </c>
      <c r="D613">
        <v>66620</v>
      </c>
      <c r="E613">
        <v>-1.51</v>
      </c>
      <c r="F613" s="69">
        <v>2914</v>
      </c>
      <c r="G613" t="s">
        <v>35</v>
      </c>
      <c r="H613">
        <v>0</v>
      </c>
      <c r="I613" t="s">
        <v>288</v>
      </c>
      <c r="J613" t="s">
        <v>289</v>
      </c>
      <c r="K613" t="s">
        <v>295</v>
      </c>
      <c r="L613" s="36">
        <v>5973</v>
      </c>
      <c r="M613">
        <v>-52</v>
      </c>
      <c r="N613" s="66">
        <v>-8.6E-3</v>
      </c>
      <c r="O613" s="36">
        <v>6025</v>
      </c>
      <c r="P613" s="66">
        <v>-8.6E-3</v>
      </c>
      <c r="Q613" s="36">
        <v>6025</v>
      </c>
      <c r="R613" s="36">
        <v>6067</v>
      </c>
      <c r="S613" s="36">
        <v>5971</v>
      </c>
      <c r="T613" s="66">
        <v>-8.6E-3</v>
      </c>
      <c r="U613" s="66">
        <v>-6.1000000000000004E-3</v>
      </c>
      <c r="V613" s="66">
        <v>-1.54E-2</v>
      </c>
      <c r="W613" s="66">
        <v>2.9999999999999997E-4</v>
      </c>
      <c r="X613" s="1">
        <v>3970300</v>
      </c>
      <c r="Y613" s="1">
        <v>23843689</v>
      </c>
      <c r="Z613" s="1">
        <v>11946000</v>
      </c>
      <c r="AA613" t="s">
        <v>328</v>
      </c>
      <c r="AB613" t="s">
        <v>329</v>
      </c>
      <c r="AC613">
        <v>18.600000000000001</v>
      </c>
      <c r="AD613">
        <v>2.59</v>
      </c>
      <c r="AE613">
        <v>4.05</v>
      </c>
      <c r="AF613" t="s">
        <v>230</v>
      </c>
      <c r="AG613" s="1">
        <v>431100</v>
      </c>
      <c r="AH613" s="36">
        <v>5975</v>
      </c>
      <c r="AI613">
        <v>100</v>
      </c>
      <c r="AJ613" s="36">
        <v>5972</v>
      </c>
      <c r="AK613" s="1">
        <v>7600</v>
      </c>
      <c r="AL613" s="2">
        <v>0.64583333333333337</v>
      </c>
      <c r="AM613" s="3">
        <v>46150</v>
      </c>
      <c r="AN613" t="s">
        <v>293</v>
      </c>
      <c r="AO613" t="s">
        <v>319</v>
      </c>
      <c r="AQ613" t="str">
        <f t="shared" si="9"/>
        <v/>
      </c>
    </row>
    <row r="614" spans="1:43">
      <c r="A614" s="8">
        <v>46178</v>
      </c>
      <c r="B614">
        <v>3949.09</v>
      </c>
      <c r="C614">
        <v>-7.0000000000000007E-2</v>
      </c>
      <c r="D614">
        <v>66620</v>
      </c>
      <c r="E614">
        <v>-1.51</v>
      </c>
      <c r="F614" s="69">
        <v>3003</v>
      </c>
      <c r="G614" t="s">
        <v>36</v>
      </c>
      <c r="H614">
        <v>0</v>
      </c>
      <c r="I614" t="s">
        <v>288</v>
      </c>
      <c r="J614" t="s">
        <v>289</v>
      </c>
      <c r="K614" t="s">
        <v>290</v>
      </c>
      <c r="L614" s="36">
        <v>1656</v>
      </c>
      <c r="M614">
        <v>24.5</v>
      </c>
      <c r="N614" s="66">
        <v>1.4999999999999999E-2</v>
      </c>
      <c r="O614" s="36">
        <v>1631.5</v>
      </c>
      <c r="P614" s="66">
        <v>1.4999999999999999E-2</v>
      </c>
      <c r="Q614" s="36">
        <v>1650</v>
      </c>
      <c r="R614" s="36">
        <v>1670.5</v>
      </c>
      <c r="S614" s="36">
        <v>1647.5</v>
      </c>
      <c r="T614" s="66">
        <v>3.5999999999999999E-3</v>
      </c>
      <c r="U614" s="66">
        <v>-2.0999999999999999E-3</v>
      </c>
      <c r="V614" s="66">
        <v>-8.6E-3</v>
      </c>
      <c r="W614" s="66">
        <v>5.1000000000000004E-3</v>
      </c>
      <c r="X614" s="1">
        <v>2105800</v>
      </c>
      <c r="Y614" s="1">
        <v>3491331</v>
      </c>
      <c r="Z614" s="1">
        <v>1271655</v>
      </c>
      <c r="AA614" t="s">
        <v>330</v>
      </c>
      <c r="AB614" t="s">
        <v>577</v>
      </c>
      <c r="AC614">
        <v>10.38</v>
      </c>
      <c r="AD614">
        <v>1.37</v>
      </c>
      <c r="AE614">
        <v>4.05</v>
      </c>
      <c r="AF614" t="s">
        <v>230</v>
      </c>
      <c r="AG614" s="1">
        <v>43400</v>
      </c>
      <c r="AH614" s="36">
        <v>1656</v>
      </c>
      <c r="AI614">
        <v>400</v>
      </c>
      <c r="AJ614" s="36">
        <v>1653</v>
      </c>
      <c r="AK614">
        <v>200</v>
      </c>
      <c r="AL614" s="2">
        <v>0.64583333333333337</v>
      </c>
      <c r="AN614" t="s">
        <v>293</v>
      </c>
      <c r="AO614" t="s">
        <v>332</v>
      </c>
      <c r="AQ614" t="str">
        <f t="shared" si="9"/>
        <v/>
      </c>
    </row>
    <row r="615" spans="1:43">
      <c r="A615" s="8">
        <v>46178</v>
      </c>
      <c r="B615">
        <v>3949.09</v>
      </c>
      <c r="C615">
        <v>-7.0000000000000007E-2</v>
      </c>
      <c r="D615">
        <v>66620</v>
      </c>
      <c r="E615">
        <v>-1.51</v>
      </c>
      <c r="F615" s="69">
        <v>3407</v>
      </c>
      <c r="G615" t="s">
        <v>37</v>
      </c>
      <c r="H615">
        <v>0</v>
      </c>
      <c r="I615" t="s">
        <v>288</v>
      </c>
      <c r="J615" t="s">
        <v>289</v>
      </c>
      <c r="K615" t="s">
        <v>295</v>
      </c>
      <c r="L615" s="36">
        <v>1786.5</v>
      </c>
      <c r="M615">
        <v>0.5</v>
      </c>
      <c r="N615" s="66">
        <v>2.9999999999999997E-4</v>
      </c>
      <c r="O615" s="36">
        <v>1786</v>
      </c>
      <c r="P615" s="66">
        <v>2.0000000000000001E-4</v>
      </c>
      <c r="Q615" s="36">
        <v>1777</v>
      </c>
      <c r="R615" s="36">
        <v>1803.5</v>
      </c>
      <c r="S615" s="36">
        <v>1762.5</v>
      </c>
      <c r="T615" s="66">
        <v>5.3E-3</v>
      </c>
      <c r="U615" s="66">
        <v>6.4000000000000003E-3</v>
      </c>
      <c r="V615" s="66">
        <v>-9.4000000000000004E-3</v>
      </c>
      <c r="W615" s="66">
        <v>1.3599999999999999E-2</v>
      </c>
      <c r="X615" s="1">
        <v>3738100</v>
      </c>
      <c r="Y615" s="1">
        <v>6672625</v>
      </c>
      <c r="Z615" s="1">
        <v>2439915</v>
      </c>
      <c r="AA615" t="s">
        <v>333</v>
      </c>
      <c r="AB615" t="s">
        <v>334</v>
      </c>
      <c r="AC615">
        <v>15.1</v>
      </c>
      <c r="AD615">
        <v>1.1599999999999999</v>
      </c>
      <c r="AE615">
        <v>2.46</v>
      </c>
      <c r="AF615" t="s">
        <v>230</v>
      </c>
      <c r="AG615" s="1">
        <v>181500</v>
      </c>
      <c r="AH615" s="36">
        <v>1787.5</v>
      </c>
      <c r="AI615">
        <v>100</v>
      </c>
      <c r="AJ615" s="36">
        <v>1786</v>
      </c>
      <c r="AK615" s="1">
        <v>1100</v>
      </c>
      <c r="AL615" s="2">
        <v>0.64583333333333337</v>
      </c>
      <c r="AM615" s="3">
        <v>46154</v>
      </c>
      <c r="AN615" t="s">
        <v>298</v>
      </c>
      <c r="AO615" t="s">
        <v>335</v>
      </c>
      <c r="AQ615" t="str">
        <f t="shared" si="9"/>
        <v/>
      </c>
    </row>
    <row r="616" spans="1:43">
      <c r="A616" s="8">
        <v>46178</v>
      </c>
      <c r="B616">
        <v>3949.09</v>
      </c>
      <c r="C616">
        <v>-7.0000000000000007E-2</v>
      </c>
      <c r="D616">
        <v>66620</v>
      </c>
      <c r="E616">
        <v>-1.51</v>
      </c>
      <c r="F616" s="69">
        <v>4008</v>
      </c>
      <c r="G616" t="s">
        <v>38</v>
      </c>
      <c r="H616">
        <v>0</v>
      </c>
      <c r="I616" t="s">
        <v>288</v>
      </c>
      <c r="J616" t="s">
        <v>289</v>
      </c>
      <c r="K616" t="s">
        <v>290</v>
      </c>
      <c r="L616" s="36">
        <v>1289</v>
      </c>
      <c r="M616">
        <v>16</v>
      </c>
      <c r="N616" s="66">
        <v>1.26E-2</v>
      </c>
      <c r="O616" s="36">
        <v>1273</v>
      </c>
      <c r="P616" s="66">
        <v>1.2500000000000001E-2</v>
      </c>
      <c r="Q616" s="36">
        <v>1282</v>
      </c>
      <c r="R616" s="36">
        <v>1289</v>
      </c>
      <c r="S616" s="36">
        <v>1265</v>
      </c>
      <c r="T616" s="66">
        <v>5.4000000000000003E-3</v>
      </c>
      <c r="U616" s="66">
        <v>6.9999999999999999E-4</v>
      </c>
      <c r="V616" s="66">
        <v>0</v>
      </c>
      <c r="W616" s="66">
        <v>1.89E-2</v>
      </c>
      <c r="X616" s="1">
        <v>157000</v>
      </c>
      <c r="Y616" s="1">
        <v>201407</v>
      </c>
      <c r="Z616" s="1">
        <v>83377</v>
      </c>
      <c r="AA616" t="s">
        <v>541</v>
      </c>
      <c r="AB616" t="s">
        <v>337</v>
      </c>
      <c r="AC616">
        <v>10.54</v>
      </c>
      <c r="AD616">
        <v>0.8</v>
      </c>
      <c r="AE616">
        <v>3.72</v>
      </c>
      <c r="AF616" t="s">
        <v>230</v>
      </c>
      <c r="AG616" s="1">
        <v>44100</v>
      </c>
      <c r="AH616" s="36">
        <v>1290</v>
      </c>
      <c r="AI616">
        <v>700</v>
      </c>
      <c r="AJ616" s="36">
        <v>1284</v>
      </c>
      <c r="AK616">
        <v>200</v>
      </c>
      <c r="AL616" s="2">
        <v>0.64583333333333337</v>
      </c>
      <c r="AM616" s="3">
        <v>46154</v>
      </c>
      <c r="AN616" t="s">
        <v>298</v>
      </c>
      <c r="AO616" t="s">
        <v>335</v>
      </c>
      <c r="AQ616" t="str">
        <f t="shared" si="9"/>
        <v/>
      </c>
    </row>
    <row r="617" spans="1:43">
      <c r="A617" s="8">
        <v>46178</v>
      </c>
      <c r="B617">
        <v>3949.09</v>
      </c>
      <c r="C617">
        <v>-7.0000000000000007E-2</v>
      </c>
      <c r="D617">
        <v>66620</v>
      </c>
      <c r="E617">
        <v>-1.51</v>
      </c>
      <c r="F617" s="69">
        <v>4026</v>
      </c>
      <c r="G617" t="s">
        <v>39</v>
      </c>
      <c r="H617">
        <v>0</v>
      </c>
      <c r="I617" t="s">
        <v>314</v>
      </c>
      <c r="J617" t="s">
        <v>289</v>
      </c>
      <c r="K617" t="s">
        <v>290</v>
      </c>
      <c r="L617" s="36">
        <v>1946</v>
      </c>
      <c r="M617">
        <v>57</v>
      </c>
      <c r="N617" s="66">
        <v>3.0200000000000001E-2</v>
      </c>
      <c r="O617" s="36">
        <v>1889</v>
      </c>
      <c r="P617" s="66">
        <v>3.0099999999999998E-2</v>
      </c>
      <c r="Q617" s="36">
        <v>1864</v>
      </c>
      <c r="R617" s="36">
        <v>1960</v>
      </c>
      <c r="S617" s="36">
        <v>1854</v>
      </c>
      <c r="T617" s="66">
        <v>4.3900000000000002E-2</v>
      </c>
      <c r="U617" s="66">
        <v>9.7999999999999997E-3</v>
      </c>
      <c r="V617" s="66">
        <v>-7.1000000000000004E-3</v>
      </c>
      <c r="W617" s="66">
        <v>4.9599999999999998E-2</v>
      </c>
      <c r="X617" s="1">
        <v>112200</v>
      </c>
      <c r="Y617" s="1">
        <v>216530</v>
      </c>
      <c r="Z617" s="1">
        <v>17981</v>
      </c>
      <c r="AA617" t="s">
        <v>338</v>
      </c>
      <c r="AB617" t="s">
        <v>339</v>
      </c>
      <c r="AC617">
        <v>11.05</v>
      </c>
      <c r="AD617">
        <v>1.29</v>
      </c>
      <c r="AE617">
        <v>2.52</v>
      </c>
      <c r="AF617" t="s">
        <v>230</v>
      </c>
      <c r="AG617" s="1">
        <v>1500</v>
      </c>
      <c r="AH617" s="36">
        <v>1950</v>
      </c>
      <c r="AI617">
        <v>100</v>
      </c>
      <c r="AJ617" s="36">
        <v>1929</v>
      </c>
      <c r="AK617">
        <v>100</v>
      </c>
      <c r="AL617" s="2">
        <v>0.64583333333333337</v>
      </c>
      <c r="AM617" s="3">
        <v>46183</v>
      </c>
      <c r="AN617" t="s">
        <v>340</v>
      </c>
      <c r="AO617" t="s">
        <v>341</v>
      </c>
      <c r="AQ617" t="str">
        <f t="shared" si="9"/>
        <v/>
      </c>
    </row>
    <row r="618" spans="1:43">
      <c r="A618" s="8">
        <v>46178</v>
      </c>
      <c r="B618">
        <v>3949.09</v>
      </c>
      <c r="C618">
        <v>-7.0000000000000007E-2</v>
      </c>
      <c r="D618">
        <v>66620</v>
      </c>
      <c r="E618">
        <v>-1.51</v>
      </c>
      <c r="F618" s="69">
        <v>4062</v>
      </c>
      <c r="G618" t="s">
        <v>40</v>
      </c>
      <c r="H618">
        <v>0</v>
      </c>
      <c r="I618" t="s">
        <v>288</v>
      </c>
      <c r="J618" t="s">
        <v>289</v>
      </c>
      <c r="K618" t="s">
        <v>290</v>
      </c>
      <c r="L618" s="36">
        <v>18760</v>
      </c>
      <c r="M618" s="36">
        <v>-1395</v>
      </c>
      <c r="N618" s="66">
        <v>-6.9199999999999998E-2</v>
      </c>
      <c r="O618" s="36">
        <v>20155</v>
      </c>
      <c r="P618" s="66">
        <v>-6.9199999999999998E-2</v>
      </c>
      <c r="Q618" s="36">
        <v>18510</v>
      </c>
      <c r="R618" s="36">
        <v>19165</v>
      </c>
      <c r="S618" s="36">
        <v>17950</v>
      </c>
      <c r="T618" s="66">
        <v>1.35E-2</v>
      </c>
      <c r="U618" s="66">
        <v>5.0000000000000001E-4</v>
      </c>
      <c r="V618" s="66">
        <v>-2.1100000000000001E-2</v>
      </c>
      <c r="W618" s="66">
        <v>4.5100000000000001E-2</v>
      </c>
      <c r="X618" s="1">
        <v>8165500</v>
      </c>
      <c r="Y618" s="1">
        <v>152285132</v>
      </c>
      <c r="Z618" s="1">
        <v>5285088</v>
      </c>
      <c r="AA618" t="s">
        <v>555</v>
      </c>
      <c r="AB618" t="s">
        <v>343</v>
      </c>
      <c r="AC618">
        <v>90.32</v>
      </c>
      <c r="AD618">
        <v>9.52</v>
      </c>
      <c r="AE618">
        <v>0.19</v>
      </c>
      <c r="AF618" t="s">
        <v>230</v>
      </c>
      <c r="AG618" s="1">
        <v>38600</v>
      </c>
      <c r="AH618" s="36">
        <v>18760</v>
      </c>
      <c r="AI618" s="1">
        <v>3800</v>
      </c>
      <c r="AJ618" s="36">
        <v>18755</v>
      </c>
      <c r="AK618" s="1">
        <v>4100</v>
      </c>
      <c r="AL618" s="2">
        <v>0.64583333333333337</v>
      </c>
      <c r="AM618" s="3">
        <v>46153</v>
      </c>
      <c r="AN618" t="s">
        <v>298</v>
      </c>
      <c r="AO618" t="s">
        <v>344</v>
      </c>
      <c r="AQ618" t="str">
        <f t="shared" si="9"/>
        <v/>
      </c>
    </row>
    <row r="619" spans="1:43">
      <c r="A619" s="8">
        <v>46178</v>
      </c>
      <c r="B619">
        <v>3949.09</v>
      </c>
      <c r="C619">
        <v>-7.0000000000000007E-2</v>
      </c>
      <c r="D619">
        <v>66620</v>
      </c>
      <c r="E619">
        <v>-1.51</v>
      </c>
      <c r="F619" s="69">
        <v>4063</v>
      </c>
      <c r="G619" t="s">
        <v>41</v>
      </c>
      <c r="H619">
        <v>0</v>
      </c>
      <c r="I619" t="s">
        <v>288</v>
      </c>
      <c r="J619" t="s">
        <v>289</v>
      </c>
      <c r="K619" t="s">
        <v>290</v>
      </c>
      <c r="L619" s="36">
        <v>7350</v>
      </c>
      <c r="M619">
        <v>-291</v>
      </c>
      <c r="N619" s="66">
        <v>-3.8100000000000002E-2</v>
      </c>
      <c r="O619" s="36">
        <v>7641</v>
      </c>
      <c r="P619" s="66">
        <v>-3.7999999999999999E-2</v>
      </c>
      <c r="Q619" s="36">
        <v>7491</v>
      </c>
      <c r="R619" s="36">
        <v>7539</v>
      </c>
      <c r="S619" s="36">
        <v>7233</v>
      </c>
      <c r="T619" s="66">
        <v>-1.8800000000000001E-2</v>
      </c>
      <c r="U619" s="66">
        <v>4.0000000000000001E-3</v>
      </c>
      <c r="V619" s="66">
        <v>-2.5000000000000001E-2</v>
      </c>
      <c r="W619" s="66">
        <v>1.61E-2</v>
      </c>
      <c r="X619" s="1">
        <v>6100000</v>
      </c>
      <c r="Y619" s="1">
        <v>44843643</v>
      </c>
      <c r="Z619" s="1">
        <v>14589719</v>
      </c>
      <c r="AA619" t="s">
        <v>556</v>
      </c>
      <c r="AB619" t="s">
        <v>346</v>
      </c>
      <c r="AC619">
        <v>27.29</v>
      </c>
      <c r="AD619">
        <v>3.06</v>
      </c>
      <c r="AE619">
        <v>1.44</v>
      </c>
      <c r="AF619" t="s">
        <v>230</v>
      </c>
      <c r="AG619" s="1">
        <v>140000</v>
      </c>
      <c r="AH619" s="36">
        <v>7350</v>
      </c>
      <c r="AI619" s="1">
        <v>8200</v>
      </c>
      <c r="AJ619" s="36">
        <v>7348</v>
      </c>
      <c r="AK619">
        <v>400</v>
      </c>
      <c r="AL619" s="2">
        <v>0.64583333333333337</v>
      </c>
      <c r="AN619" t="s">
        <v>298</v>
      </c>
      <c r="AO619" t="s">
        <v>335</v>
      </c>
      <c r="AQ619" t="str">
        <f t="shared" si="9"/>
        <v/>
      </c>
    </row>
    <row r="620" spans="1:43">
      <c r="A620" s="8">
        <v>46178</v>
      </c>
      <c r="B620">
        <v>3949.09</v>
      </c>
      <c r="C620">
        <v>-7.0000000000000007E-2</v>
      </c>
      <c r="D620">
        <v>66620</v>
      </c>
      <c r="E620">
        <v>-1.51</v>
      </c>
      <c r="F620" s="69">
        <v>4068</v>
      </c>
      <c r="G620" t="s">
        <v>42</v>
      </c>
      <c r="H620">
        <v>0</v>
      </c>
      <c r="I620" t="s">
        <v>347</v>
      </c>
      <c r="J620" t="s">
        <v>323</v>
      </c>
      <c r="K620" t="s">
        <v>290</v>
      </c>
      <c r="L620" s="36">
        <v>1780</v>
      </c>
      <c r="M620">
        <v>19</v>
      </c>
      <c r="N620" s="66">
        <v>1.0800000000000001E-2</v>
      </c>
      <c r="O620" s="36">
        <v>1761</v>
      </c>
      <c r="P620" s="66">
        <v>1.0699999999999999E-2</v>
      </c>
      <c r="Q620" s="36">
        <v>1765</v>
      </c>
      <c r="R620" s="36">
        <v>1783</v>
      </c>
      <c r="S620" s="36">
        <v>1751</v>
      </c>
      <c r="T620" s="66">
        <v>8.3999999999999995E-3</v>
      </c>
      <c r="U620" s="66">
        <v>1.6000000000000001E-3</v>
      </c>
      <c r="V620" s="66">
        <v>-1.6000000000000001E-3</v>
      </c>
      <c r="W620" s="66">
        <v>1.6500000000000001E-2</v>
      </c>
      <c r="X620" s="1">
        <v>2500</v>
      </c>
      <c r="Y620" s="1">
        <v>4416</v>
      </c>
      <c r="Z620" s="1">
        <v>3363</v>
      </c>
      <c r="AA620" t="s">
        <v>348</v>
      </c>
      <c r="AB620" t="s">
        <v>349</v>
      </c>
      <c r="AC620">
        <v>23.39</v>
      </c>
      <c r="AD620">
        <v>1.57</v>
      </c>
      <c r="AE620">
        <v>0</v>
      </c>
      <c r="AF620">
        <v>1.6</v>
      </c>
      <c r="AG620">
        <v>100</v>
      </c>
      <c r="AH620" s="36">
        <v>1760</v>
      </c>
      <c r="AI620">
        <v>100</v>
      </c>
      <c r="AJ620" s="36">
        <v>1758</v>
      </c>
      <c r="AK620">
        <v>100</v>
      </c>
      <c r="AL620" s="2">
        <v>0.57430555555555551</v>
      </c>
      <c r="AM620" s="3">
        <v>46156</v>
      </c>
      <c r="AN620" t="s">
        <v>350</v>
      </c>
      <c r="AO620" t="s">
        <v>351</v>
      </c>
      <c r="AQ620" t="str">
        <f t="shared" si="9"/>
        <v/>
      </c>
    </row>
    <row r="621" spans="1:43">
      <c r="A621" s="8">
        <v>46178</v>
      </c>
      <c r="B621">
        <v>3949.09</v>
      </c>
      <c r="C621">
        <v>-7.0000000000000007E-2</v>
      </c>
      <c r="D621">
        <v>66620</v>
      </c>
      <c r="E621">
        <v>-1.51</v>
      </c>
      <c r="F621" s="69">
        <v>4100</v>
      </c>
      <c r="G621" t="s">
        <v>43</v>
      </c>
      <c r="H621">
        <v>0</v>
      </c>
      <c r="I621" t="s">
        <v>314</v>
      </c>
      <c r="J621" t="s">
        <v>289</v>
      </c>
      <c r="K621" t="s">
        <v>290</v>
      </c>
      <c r="L621" s="36">
        <v>1851</v>
      </c>
      <c r="M621">
        <v>92</v>
      </c>
      <c r="N621" s="66">
        <v>5.2299999999999999E-2</v>
      </c>
      <c r="O621" s="36">
        <v>1759</v>
      </c>
      <c r="P621" s="66">
        <v>5.2299999999999999E-2</v>
      </c>
      <c r="Q621" s="36">
        <v>1730</v>
      </c>
      <c r="R621" s="36">
        <v>1854</v>
      </c>
      <c r="S621" s="36">
        <v>1696</v>
      </c>
      <c r="T621" s="66">
        <v>6.9900000000000004E-2</v>
      </c>
      <c r="U621" s="66">
        <v>2.9399999999999999E-2</v>
      </c>
      <c r="V621" s="66">
        <v>-1.6000000000000001E-3</v>
      </c>
      <c r="W621" s="66">
        <v>9.1300000000000006E-2</v>
      </c>
      <c r="X621" s="1">
        <v>119600</v>
      </c>
      <c r="Y621" s="1">
        <v>213921</v>
      </c>
      <c r="Z621" s="1">
        <v>11289</v>
      </c>
      <c r="AA621" t="s">
        <v>544</v>
      </c>
      <c r="AB621" t="s">
        <v>353</v>
      </c>
      <c r="AC621">
        <v>21.42</v>
      </c>
      <c r="AD621">
        <v>1.18</v>
      </c>
      <c r="AE621">
        <v>0</v>
      </c>
      <c r="AF621" t="s">
        <v>230</v>
      </c>
      <c r="AG621">
        <v>0</v>
      </c>
      <c r="AH621" s="36">
        <v>1855</v>
      </c>
      <c r="AI621">
        <v>300</v>
      </c>
      <c r="AJ621" s="36">
        <v>1847</v>
      </c>
      <c r="AK621">
        <v>300</v>
      </c>
      <c r="AL621" s="2">
        <v>0.64583333333333337</v>
      </c>
      <c r="AM621" s="3">
        <v>46157</v>
      </c>
      <c r="AN621" t="s">
        <v>298</v>
      </c>
      <c r="AO621" t="s">
        <v>335</v>
      </c>
      <c r="AQ621" t="str">
        <f t="shared" si="9"/>
        <v/>
      </c>
    </row>
    <row r="622" spans="1:43">
      <c r="A622" s="8">
        <v>46178</v>
      </c>
      <c r="B622">
        <v>3949.09</v>
      </c>
      <c r="C622">
        <v>-7.0000000000000007E-2</v>
      </c>
      <c r="D622">
        <v>66620</v>
      </c>
      <c r="E622">
        <v>-1.51</v>
      </c>
      <c r="F622" s="69">
        <v>4182</v>
      </c>
      <c r="G622" t="s">
        <v>44</v>
      </c>
      <c r="H622">
        <v>0</v>
      </c>
      <c r="I622" t="s">
        <v>288</v>
      </c>
      <c r="J622" t="s">
        <v>289</v>
      </c>
      <c r="K622" t="s">
        <v>295</v>
      </c>
      <c r="L622" s="36">
        <v>5180</v>
      </c>
      <c r="M622">
        <v>-97</v>
      </c>
      <c r="N622" s="66">
        <v>-1.84E-2</v>
      </c>
      <c r="O622" s="36">
        <v>5277</v>
      </c>
      <c r="P622" s="66">
        <v>-1.83E-2</v>
      </c>
      <c r="Q622" s="36">
        <v>4999</v>
      </c>
      <c r="R622" s="36">
        <v>5211</v>
      </c>
      <c r="S622" s="36">
        <v>4916</v>
      </c>
      <c r="T622" s="66">
        <v>3.6200000000000003E-2</v>
      </c>
      <c r="U622" s="66">
        <v>4.1999999999999997E-3</v>
      </c>
      <c r="V622" s="66">
        <v>-5.8999999999999999E-3</v>
      </c>
      <c r="W622" s="66">
        <v>5.3699999999999998E-2</v>
      </c>
      <c r="X622" s="1">
        <v>1245100</v>
      </c>
      <c r="Y622" s="1">
        <v>6370920</v>
      </c>
      <c r="Z622" s="1">
        <v>1096536</v>
      </c>
      <c r="AA622" t="s">
        <v>545</v>
      </c>
      <c r="AB622" t="s">
        <v>355</v>
      </c>
      <c r="AC622">
        <v>21.95</v>
      </c>
      <c r="AD622">
        <v>1.56</v>
      </c>
      <c r="AE622">
        <v>2.12</v>
      </c>
      <c r="AF622" t="s">
        <v>230</v>
      </c>
      <c r="AG622" s="1">
        <v>17700</v>
      </c>
      <c r="AH622" s="36">
        <v>5194</v>
      </c>
      <c r="AI622" s="1">
        <v>4700</v>
      </c>
      <c r="AJ622" s="36">
        <v>5172</v>
      </c>
      <c r="AK622" s="1">
        <v>2400</v>
      </c>
      <c r="AL622" s="2">
        <v>0.64583333333333337</v>
      </c>
      <c r="AM622" s="3">
        <v>46155</v>
      </c>
      <c r="AN622" t="s">
        <v>298</v>
      </c>
      <c r="AO622" t="s">
        <v>335</v>
      </c>
      <c r="AQ622" t="str">
        <f t="shared" si="9"/>
        <v/>
      </c>
    </row>
    <row r="623" spans="1:43">
      <c r="A623" s="8">
        <v>46178</v>
      </c>
      <c r="B623">
        <v>3949.09</v>
      </c>
      <c r="C623">
        <v>-7.0000000000000007E-2</v>
      </c>
      <c r="D623">
        <v>66620</v>
      </c>
      <c r="E623">
        <v>-1.51</v>
      </c>
      <c r="F623" s="69">
        <v>4188</v>
      </c>
      <c r="G623" t="s">
        <v>45</v>
      </c>
      <c r="H623">
        <v>0</v>
      </c>
      <c r="I623" t="s">
        <v>288</v>
      </c>
      <c r="J623" t="s">
        <v>289</v>
      </c>
      <c r="K623" t="s">
        <v>290</v>
      </c>
      <c r="L623" s="36">
        <v>1063</v>
      </c>
      <c r="M623">
        <v>-32</v>
      </c>
      <c r="N623" s="66">
        <v>-2.92E-2</v>
      </c>
      <c r="O623" s="36">
        <v>1095</v>
      </c>
      <c r="P623" s="66">
        <v>-2.92E-2</v>
      </c>
      <c r="Q623" s="36">
        <v>1058</v>
      </c>
      <c r="R623" s="36">
        <v>1069.5</v>
      </c>
      <c r="S623" s="36">
        <v>1052</v>
      </c>
      <c r="T623" s="66">
        <v>4.7000000000000002E-3</v>
      </c>
      <c r="U623" s="66">
        <v>0</v>
      </c>
      <c r="V623" s="66">
        <v>-6.0000000000000001E-3</v>
      </c>
      <c r="W623" s="66">
        <v>1.04E-2</v>
      </c>
      <c r="X623" s="1">
        <v>5688000</v>
      </c>
      <c r="Y623" s="1">
        <v>6036890</v>
      </c>
      <c r="Z623" s="1">
        <v>1532279</v>
      </c>
      <c r="AA623" t="s">
        <v>356</v>
      </c>
      <c r="AB623" t="s">
        <v>357</v>
      </c>
      <c r="AC623">
        <v>12.14</v>
      </c>
      <c r="AD623">
        <v>0.81</v>
      </c>
      <c r="AE623">
        <v>3.01</v>
      </c>
      <c r="AF623" t="s">
        <v>230</v>
      </c>
      <c r="AG623" s="1">
        <v>331900</v>
      </c>
      <c r="AH623" s="36">
        <v>1063.5</v>
      </c>
      <c r="AI623" s="1">
        <v>1300</v>
      </c>
      <c r="AJ623" s="36">
        <v>1062.5</v>
      </c>
      <c r="AK623">
        <v>300</v>
      </c>
      <c r="AL623" s="2">
        <v>0.64583333333333337</v>
      </c>
      <c r="AM623" s="3">
        <v>46155</v>
      </c>
      <c r="AN623" t="s">
        <v>298</v>
      </c>
      <c r="AO623" t="s">
        <v>335</v>
      </c>
      <c r="AQ623" t="str">
        <f t="shared" si="9"/>
        <v/>
      </c>
    </row>
    <row r="624" spans="1:43">
      <c r="A624" s="8">
        <v>46178</v>
      </c>
      <c r="B624">
        <v>3949.09</v>
      </c>
      <c r="C624">
        <v>-7.0000000000000007E-2</v>
      </c>
      <c r="D624">
        <v>66620</v>
      </c>
      <c r="E624">
        <v>-1.51</v>
      </c>
      <c r="F624" s="69">
        <v>4220</v>
      </c>
      <c r="G624" t="s">
        <v>46</v>
      </c>
      <c r="H624">
        <v>0</v>
      </c>
      <c r="I624" t="s">
        <v>288</v>
      </c>
      <c r="J624" t="s">
        <v>289</v>
      </c>
      <c r="K624" t="s">
        <v>290</v>
      </c>
      <c r="L624" s="36">
        <v>1603</v>
      </c>
      <c r="M624">
        <v>29</v>
      </c>
      <c r="N624" s="66">
        <v>1.84E-2</v>
      </c>
      <c r="O624" s="36">
        <v>1574</v>
      </c>
      <c r="P624" s="66">
        <v>1.84E-2</v>
      </c>
      <c r="Q624" s="36">
        <v>1586</v>
      </c>
      <c r="R624" s="36">
        <v>1604</v>
      </c>
      <c r="S624" s="36">
        <v>1562</v>
      </c>
      <c r="T624" s="66">
        <v>1.0699999999999999E-2</v>
      </c>
      <c r="U624" s="66">
        <v>3.7000000000000002E-3</v>
      </c>
      <c r="V624" s="66">
        <v>-5.9999999999999995E-4</v>
      </c>
      <c r="W624" s="66">
        <v>2.6200000000000001E-2</v>
      </c>
      <c r="X624" s="1">
        <v>96500</v>
      </c>
      <c r="Y624" s="1">
        <v>153780</v>
      </c>
      <c r="Z624" s="1">
        <v>82193</v>
      </c>
      <c r="AA624" t="s">
        <v>358</v>
      </c>
      <c r="AB624" t="s">
        <v>578</v>
      </c>
      <c r="AC624">
        <v>11.21</v>
      </c>
      <c r="AD624">
        <v>1.1200000000000001</v>
      </c>
      <c r="AE624">
        <v>3.37</v>
      </c>
      <c r="AF624" t="s">
        <v>230</v>
      </c>
      <c r="AG624" s="1">
        <v>13900</v>
      </c>
      <c r="AH624" s="36">
        <v>1605</v>
      </c>
      <c r="AI624">
        <v>300</v>
      </c>
      <c r="AJ624" s="36">
        <v>1592</v>
      </c>
      <c r="AK624">
        <v>100</v>
      </c>
      <c r="AL624" s="2">
        <v>0.64583333333333337</v>
      </c>
      <c r="AN624" t="s">
        <v>298</v>
      </c>
      <c r="AO624" t="s">
        <v>335</v>
      </c>
      <c r="AQ624" t="str">
        <f t="shared" si="9"/>
        <v/>
      </c>
    </row>
    <row r="625" spans="1:43">
      <c r="A625" s="8">
        <v>46178</v>
      </c>
      <c r="B625">
        <v>3949.09</v>
      </c>
      <c r="C625">
        <v>-7.0000000000000007E-2</v>
      </c>
      <c r="D625">
        <v>66620</v>
      </c>
      <c r="E625">
        <v>-1.51</v>
      </c>
      <c r="F625" s="69">
        <v>4334</v>
      </c>
      <c r="G625" t="s">
        <v>47</v>
      </c>
      <c r="H625">
        <v>0</v>
      </c>
      <c r="I625" t="s">
        <v>314</v>
      </c>
      <c r="J625" t="s">
        <v>323</v>
      </c>
      <c r="K625" t="s">
        <v>295</v>
      </c>
      <c r="L625">
        <v>390</v>
      </c>
      <c r="M625">
        <v>-3</v>
      </c>
      <c r="N625" s="66">
        <v>-7.6E-3</v>
      </c>
      <c r="O625">
        <v>393</v>
      </c>
      <c r="P625" s="66">
        <v>-7.6E-3</v>
      </c>
      <c r="Q625">
        <v>396</v>
      </c>
      <c r="R625">
        <v>396</v>
      </c>
      <c r="S625">
        <v>389</v>
      </c>
      <c r="T625" s="66">
        <v>-1.5100000000000001E-2</v>
      </c>
      <c r="U625" s="66">
        <v>-5.1000000000000004E-3</v>
      </c>
      <c r="V625" s="66">
        <v>-1.5100000000000001E-2</v>
      </c>
      <c r="W625" s="66">
        <v>2.5000000000000001E-3</v>
      </c>
      <c r="X625" s="1">
        <v>24000</v>
      </c>
      <c r="Y625" s="1">
        <v>9403</v>
      </c>
      <c r="Z625" s="1">
        <v>4327</v>
      </c>
      <c r="AA625" t="s">
        <v>360</v>
      </c>
      <c r="AB625" t="s">
        <v>361</v>
      </c>
      <c r="AC625">
        <v>11.71</v>
      </c>
      <c r="AD625">
        <v>1.28</v>
      </c>
      <c r="AE625">
        <v>2.56</v>
      </c>
      <c r="AF625">
        <v>0.1</v>
      </c>
      <c r="AG625">
        <v>300</v>
      </c>
      <c r="AH625">
        <v>394</v>
      </c>
      <c r="AI625">
        <v>600</v>
      </c>
      <c r="AJ625">
        <v>390</v>
      </c>
      <c r="AK625">
        <v>600</v>
      </c>
      <c r="AL625" s="2">
        <v>0.64583333333333337</v>
      </c>
      <c r="AM625" s="3">
        <v>46183</v>
      </c>
      <c r="AN625" t="s">
        <v>306</v>
      </c>
      <c r="AO625" t="s">
        <v>351</v>
      </c>
      <c r="AQ625" t="str">
        <f t="shared" si="9"/>
        <v/>
      </c>
    </row>
    <row r="626" spans="1:43">
      <c r="A626" s="8">
        <v>46178</v>
      </c>
      <c r="B626">
        <v>3949.09</v>
      </c>
      <c r="C626">
        <v>-7.0000000000000007E-2</v>
      </c>
      <c r="D626">
        <v>66620</v>
      </c>
      <c r="E626">
        <v>-1.51</v>
      </c>
      <c r="F626" s="69">
        <v>4523</v>
      </c>
      <c r="G626" t="s">
        <v>48</v>
      </c>
      <c r="H626">
        <v>0</v>
      </c>
      <c r="I626" t="s">
        <v>288</v>
      </c>
      <c r="J626" t="s">
        <v>289</v>
      </c>
      <c r="K626" t="s">
        <v>290</v>
      </c>
      <c r="L626" s="36">
        <v>3775</v>
      </c>
      <c r="M626">
        <v>-40</v>
      </c>
      <c r="N626" s="66">
        <v>-1.0500000000000001E-2</v>
      </c>
      <c r="O626" s="36">
        <v>3815</v>
      </c>
      <c r="P626" s="66">
        <v>-1.04E-2</v>
      </c>
      <c r="Q626" s="36">
        <v>3850</v>
      </c>
      <c r="R626" s="36">
        <v>3856</v>
      </c>
      <c r="S626" s="36">
        <v>3767</v>
      </c>
      <c r="T626" s="66">
        <v>-1.9400000000000001E-2</v>
      </c>
      <c r="U626" s="66">
        <v>-3.3999999999999998E-3</v>
      </c>
      <c r="V626" s="66">
        <v>-2.1000000000000001E-2</v>
      </c>
      <c r="W626" s="66">
        <v>2.0999999999999999E-3</v>
      </c>
      <c r="X626" s="1">
        <v>1769400</v>
      </c>
      <c r="Y626" s="1">
        <v>6707967</v>
      </c>
      <c r="Z626" s="1">
        <v>1100975</v>
      </c>
      <c r="AA626" t="s">
        <v>362</v>
      </c>
      <c r="AB626" t="s">
        <v>579</v>
      </c>
      <c r="AC626">
        <v>20.38</v>
      </c>
      <c r="AD626">
        <v>1.18</v>
      </c>
      <c r="AE626">
        <v>4.24</v>
      </c>
      <c r="AF626" t="s">
        <v>230</v>
      </c>
      <c r="AG626" s="1">
        <v>107800</v>
      </c>
      <c r="AH626" s="36">
        <v>3778</v>
      </c>
      <c r="AI626">
        <v>500</v>
      </c>
      <c r="AJ626" s="36">
        <v>3774</v>
      </c>
      <c r="AK626">
        <v>500</v>
      </c>
      <c r="AL626" s="2">
        <v>0.64583333333333337</v>
      </c>
      <c r="AM626" s="3">
        <v>46157</v>
      </c>
      <c r="AN626" t="s">
        <v>298</v>
      </c>
      <c r="AO626" t="s">
        <v>364</v>
      </c>
      <c r="AQ626" t="str">
        <f t="shared" si="9"/>
        <v/>
      </c>
    </row>
    <row r="627" spans="1:43">
      <c r="A627" s="8">
        <v>46178</v>
      </c>
      <c r="B627">
        <v>3949.09</v>
      </c>
      <c r="C627">
        <v>-7.0000000000000007E-2</v>
      </c>
      <c r="D627">
        <v>66620</v>
      </c>
      <c r="E627">
        <v>-1.51</v>
      </c>
      <c r="F627" s="69">
        <v>4528</v>
      </c>
      <c r="G627" t="s">
        <v>49</v>
      </c>
      <c r="H627">
        <v>0</v>
      </c>
      <c r="I627" t="s">
        <v>288</v>
      </c>
      <c r="J627" t="s">
        <v>289</v>
      </c>
      <c r="K627" t="s">
        <v>290</v>
      </c>
      <c r="L627" s="36">
        <v>2225</v>
      </c>
      <c r="M627">
        <v>29.5</v>
      </c>
      <c r="N627" s="66">
        <v>1.34E-2</v>
      </c>
      <c r="O627" s="36">
        <v>2195.5</v>
      </c>
      <c r="P627" s="66">
        <v>1.34E-2</v>
      </c>
      <c r="Q627" s="36">
        <v>2207</v>
      </c>
      <c r="R627" s="36">
        <v>2234</v>
      </c>
      <c r="S627" s="36">
        <v>2186.5</v>
      </c>
      <c r="T627" s="66">
        <v>8.0999999999999996E-3</v>
      </c>
      <c r="U627" s="66">
        <v>7.1999999999999998E-3</v>
      </c>
      <c r="V627" s="66">
        <v>-4.0000000000000001E-3</v>
      </c>
      <c r="W627" s="66">
        <v>1.7600000000000001E-2</v>
      </c>
      <c r="X627" s="1">
        <v>1647400</v>
      </c>
      <c r="Y627" s="1">
        <v>3652343</v>
      </c>
      <c r="Z627" s="1">
        <v>1109591</v>
      </c>
      <c r="AA627" t="s">
        <v>365</v>
      </c>
      <c r="AB627" t="s">
        <v>580</v>
      </c>
      <c r="AC627">
        <v>14.72</v>
      </c>
      <c r="AD627">
        <v>1.22</v>
      </c>
      <c r="AE627">
        <v>3.6</v>
      </c>
      <c r="AF627" t="s">
        <v>230</v>
      </c>
      <c r="AG627" s="1">
        <v>75100</v>
      </c>
      <c r="AH627" s="36">
        <v>2225</v>
      </c>
      <c r="AI627" s="1">
        <v>1700</v>
      </c>
      <c r="AJ627" s="36">
        <v>2224.5</v>
      </c>
      <c r="AK627">
        <v>100</v>
      </c>
      <c r="AL627" s="2">
        <v>0.64583333333333337</v>
      </c>
      <c r="AM627" s="3">
        <v>46150</v>
      </c>
      <c r="AN627" t="s">
        <v>298</v>
      </c>
      <c r="AO627" t="s">
        <v>364</v>
      </c>
      <c r="AQ627" t="str">
        <f t="shared" si="9"/>
        <v/>
      </c>
    </row>
    <row r="628" spans="1:43">
      <c r="A628" s="8">
        <v>46178</v>
      </c>
      <c r="B628">
        <v>3949.09</v>
      </c>
      <c r="C628">
        <v>-7.0000000000000007E-2</v>
      </c>
      <c r="D628">
        <v>66620</v>
      </c>
      <c r="E628">
        <v>-1.51</v>
      </c>
      <c r="F628" s="69">
        <v>4661</v>
      </c>
      <c r="G628" t="s">
        <v>50</v>
      </c>
      <c r="H628">
        <v>0</v>
      </c>
      <c r="I628" t="s">
        <v>288</v>
      </c>
      <c r="J628" t="s">
        <v>289</v>
      </c>
      <c r="K628" t="s">
        <v>295</v>
      </c>
      <c r="L628" s="36">
        <v>2180.5</v>
      </c>
      <c r="M628">
        <v>-3.5</v>
      </c>
      <c r="N628" s="66">
        <v>-1.6000000000000001E-3</v>
      </c>
      <c r="O628" s="36">
        <v>2184</v>
      </c>
      <c r="P628" s="66">
        <v>-1.6000000000000001E-3</v>
      </c>
      <c r="Q628" s="36">
        <v>2205</v>
      </c>
      <c r="R628" s="36">
        <v>2227.5</v>
      </c>
      <c r="S628" s="36">
        <v>2180.5</v>
      </c>
      <c r="T628" s="66">
        <v>-1.11E-2</v>
      </c>
      <c r="U628" s="66">
        <v>-1.3299999999999999E-2</v>
      </c>
      <c r="V628" s="66">
        <v>-2.1000000000000001E-2</v>
      </c>
      <c r="W628" s="66">
        <v>0</v>
      </c>
      <c r="X628" s="1">
        <v>4043200</v>
      </c>
      <c r="Y628" s="1">
        <v>8891448</v>
      </c>
      <c r="Z628" s="1">
        <v>3925882</v>
      </c>
      <c r="AA628" t="s">
        <v>367</v>
      </c>
      <c r="AB628" t="s">
        <v>368</v>
      </c>
      <c r="AC628">
        <v>30.53</v>
      </c>
      <c r="AD628">
        <v>3.25</v>
      </c>
      <c r="AE628">
        <v>0.73</v>
      </c>
      <c r="AF628" t="s">
        <v>230</v>
      </c>
      <c r="AG628" s="1">
        <v>447100</v>
      </c>
      <c r="AH628" s="36">
        <v>2184.5</v>
      </c>
      <c r="AI628">
        <v>100</v>
      </c>
      <c r="AJ628" s="36">
        <v>2180.5</v>
      </c>
      <c r="AK628" s="1">
        <v>1800</v>
      </c>
      <c r="AL628" s="2">
        <v>0.64583333333333337</v>
      </c>
      <c r="AN628" t="s">
        <v>298</v>
      </c>
      <c r="AO628" t="s">
        <v>313</v>
      </c>
      <c r="AQ628" t="str">
        <f t="shared" si="9"/>
        <v/>
      </c>
    </row>
    <row r="629" spans="1:43">
      <c r="A629" s="8">
        <v>46178</v>
      </c>
      <c r="B629">
        <v>3949.09</v>
      </c>
      <c r="C629">
        <v>-7.0000000000000007E-2</v>
      </c>
      <c r="D629">
        <v>66620</v>
      </c>
      <c r="E629">
        <v>-1.51</v>
      </c>
      <c r="F629" s="69">
        <v>5020</v>
      </c>
      <c r="G629" t="s">
        <v>51</v>
      </c>
      <c r="H629">
        <v>0</v>
      </c>
      <c r="I629" t="s">
        <v>288</v>
      </c>
      <c r="J629" t="s">
        <v>289</v>
      </c>
      <c r="K629" t="s">
        <v>290</v>
      </c>
      <c r="L629" s="36">
        <v>1277</v>
      </c>
      <c r="M629">
        <v>-10</v>
      </c>
      <c r="N629" s="66">
        <v>-7.7999999999999996E-3</v>
      </c>
      <c r="O629" s="36">
        <v>1287</v>
      </c>
      <c r="P629" s="66">
        <v>-7.7000000000000002E-3</v>
      </c>
      <c r="Q629" s="36">
        <v>1299</v>
      </c>
      <c r="R629" s="36">
        <v>1305</v>
      </c>
      <c r="S629" s="36">
        <v>1271.5</v>
      </c>
      <c r="T629" s="66">
        <v>-1.6899999999999998E-2</v>
      </c>
      <c r="U629" s="66">
        <v>-4.5999999999999999E-3</v>
      </c>
      <c r="V629" s="66">
        <v>-2.1399999999999999E-2</v>
      </c>
      <c r="W629" s="66">
        <v>4.3E-3</v>
      </c>
      <c r="X629" s="1">
        <v>7151700</v>
      </c>
      <c r="Y629" s="1">
        <v>9166185</v>
      </c>
      <c r="Z629" s="1">
        <v>3456540</v>
      </c>
      <c r="AA629" t="s">
        <v>369</v>
      </c>
      <c r="AB629" t="s">
        <v>370</v>
      </c>
      <c r="AC629">
        <v>8.25</v>
      </c>
      <c r="AD629">
        <v>1.01</v>
      </c>
      <c r="AE629">
        <v>2.66</v>
      </c>
      <c r="AF629" t="s">
        <v>230</v>
      </c>
      <c r="AG629" s="1">
        <v>381900</v>
      </c>
      <c r="AH629" s="36">
        <v>1277.5</v>
      </c>
      <c r="AI629" s="1">
        <v>4800</v>
      </c>
      <c r="AJ629" s="36">
        <v>1277</v>
      </c>
      <c r="AK629" s="1">
        <v>15900</v>
      </c>
      <c r="AL629" s="2">
        <v>0.64583333333333337</v>
      </c>
      <c r="AM629" s="3">
        <v>46156</v>
      </c>
      <c r="AN629" t="s">
        <v>298</v>
      </c>
      <c r="AO629" t="s">
        <v>371</v>
      </c>
      <c r="AQ629" t="str">
        <f t="shared" si="9"/>
        <v/>
      </c>
    </row>
    <row r="630" spans="1:43">
      <c r="A630" s="8">
        <v>46178</v>
      </c>
      <c r="B630">
        <v>3949.09</v>
      </c>
      <c r="C630">
        <v>-7.0000000000000007E-2</v>
      </c>
      <c r="D630">
        <v>66620</v>
      </c>
      <c r="E630">
        <v>-1.51</v>
      </c>
      <c r="F630" s="69">
        <v>5201</v>
      </c>
      <c r="G630" t="s">
        <v>52</v>
      </c>
      <c r="H630">
        <v>0</v>
      </c>
      <c r="I630" t="s">
        <v>288</v>
      </c>
      <c r="J630" t="s">
        <v>289</v>
      </c>
      <c r="K630" t="s">
        <v>295</v>
      </c>
      <c r="L630" s="36">
        <v>7735</v>
      </c>
      <c r="M630">
        <v>-382</v>
      </c>
      <c r="N630" s="66">
        <v>-4.7100000000000003E-2</v>
      </c>
      <c r="O630" s="36">
        <v>8117</v>
      </c>
      <c r="P630" s="66">
        <v>-4.7E-2</v>
      </c>
      <c r="Q630" s="36">
        <v>8000</v>
      </c>
      <c r="R630" s="36">
        <v>8069</v>
      </c>
      <c r="S630" s="36">
        <v>7659</v>
      </c>
      <c r="T630" s="66">
        <v>-3.3099999999999997E-2</v>
      </c>
      <c r="U630" s="66">
        <v>-9.5999999999999992E-3</v>
      </c>
      <c r="V630" s="66">
        <v>-4.1300000000000003E-2</v>
      </c>
      <c r="W630" s="66">
        <v>9.9000000000000008E-3</v>
      </c>
      <c r="X630" s="1">
        <v>2499400</v>
      </c>
      <c r="Y630" s="1">
        <v>19454439</v>
      </c>
      <c r="Z630" s="1">
        <v>1681857</v>
      </c>
      <c r="AA630" t="s">
        <v>581</v>
      </c>
      <c r="AB630" t="s">
        <v>373</v>
      </c>
      <c r="AC630">
        <v>21.33</v>
      </c>
      <c r="AD630">
        <v>1.1000000000000001</v>
      </c>
      <c r="AE630">
        <v>2.71</v>
      </c>
      <c r="AF630" t="s">
        <v>230</v>
      </c>
      <c r="AG630" s="1">
        <v>87700</v>
      </c>
      <c r="AH630" s="36">
        <v>7736</v>
      </c>
      <c r="AI630">
        <v>500</v>
      </c>
      <c r="AJ630" s="36">
        <v>7735</v>
      </c>
      <c r="AK630">
        <v>700</v>
      </c>
      <c r="AL630" s="2">
        <v>0.64583333333333337</v>
      </c>
      <c r="AM630" s="3">
        <v>46154</v>
      </c>
      <c r="AN630" t="s">
        <v>293</v>
      </c>
      <c r="AO630" t="s">
        <v>341</v>
      </c>
      <c r="AQ630" t="str">
        <f t="shared" si="9"/>
        <v/>
      </c>
    </row>
    <row r="631" spans="1:43">
      <c r="A631" s="8">
        <v>46178</v>
      </c>
      <c r="B631">
        <v>3949.09</v>
      </c>
      <c r="C631">
        <v>-7.0000000000000007E-2</v>
      </c>
      <c r="D631">
        <v>66620</v>
      </c>
      <c r="E631">
        <v>-1.51</v>
      </c>
      <c r="F631" s="69">
        <v>5302</v>
      </c>
      <c r="G631" t="s">
        <v>53</v>
      </c>
      <c r="H631">
        <v>0</v>
      </c>
      <c r="I631" t="s">
        <v>288</v>
      </c>
      <c r="J631" t="s">
        <v>289</v>
      </c>
      <c r="K631" t="s">
        <v>290</v>
      </c>
      <c r="L631" s="36">
        <v>4800</v>
      </c>
      <c r="M631">
        <v>65</v>
      </c>
      <c r="N631" s="66">
        <v>1.37E-2</v>
      </c>
      <c r="O631" s="36">
        <v>4735</v>
      </c>
      <c r="P631" s="66">
        <v>1.37E-2</v>
      </c>
      <c r="Q631" s="36">
        <v>4750</v>
      </c>
      <c r="R631" s="36">
        <v>4800</v>
      </c>
      <c r="S631" s="36">
        <v>4715</v>
      </c>
      <c r="T631" s="66">
        <v>1.0500000000000001E-2</v>
      </c>
      <c r="U631" s="66">
        <v>7.3000000000000001E-3</v>
      </c>
      <c r="V631" s="66">
        <v>0</v>
      </c>
      <c r="W631" s="66">
        <v>1.7999999999999999E-2</v>
      </c>
      <c r="X631" s="1">
        <v>55700</v>
      </c>
      <c r="Y631" s="1">
        <v>266296</v>
      </c>
      <c r="Z631" s="1">
        <v>56796</v>
      </c>
      <c r="AA631" t="s">
        <v>374</v>
      </c>
      <c r="AB631" t="s">
        <v>375</v>
      </c>
      <c r="AC631">
        <v>19.52</v>
      </c>
      <c r="AD631">
        <v>0.97</v>
      </c>
      <c r="AE631">
        <v>4.17</v>
      </c>
      <c r="AF631" t="s">
        <v>230</v>
      </c>
      <c r="AG631" s="1">
        <v>14700</v>
      </c>
      <c r="AH631" s="36">
        <v>4805</v>
      </c>
      <c r="AI631">
        <v>300</v>
      </c>
      <c r="AJ631" s="36">
        <v>4780</v>
      </c>
      <c r="AK631" s="1">
        <v>1000</v>
      </c>
      <c r="AL631" s="2">
        <v>0.64583333333333337</v>
      </c>
      <c r="AM631" s="3">
        <v>46150</v>
      </c>
      <c r="AN631" t="s">
        <v>293</v>
      </c>
      <c r="AO631" t="s">
        <v>341</v>
      </c>
      <c r="AQ631" t="str">
        <f t="shared" si="9"/>
        <v/>
      </c>
    </row>
    <row r="632" spans="1:43">
      <c r="A632" s="8">
        <v>46178</v>
      </c>
      <c r="B632">
        <v>3949.09</v>
      </c>
      <c r="C632">
        <v>-7.0000000000000007E-2</v>
      </c>
      <c r="D632">
        <v>66620</v>
      </c>
      <c r="E632">
        <v>-1.51</v>
      </c>
      <c r="F632" s="69">
        <v>5310</v>
      </c>
      <c r="G632" t="s">
        <v>54</v>
      </c>
      <c r="H632">
        <v>0</v>
      </c>
      <c r="I632" t="s">
        <v>288</v>
      </c>
      <c r="J632" t="s">
        <v>289</v>
      </c>
      <c r="K632" t="s">
        <v>295</v>
      </c>
      <c r="L632" s="36">
        <v>8810</v>
      </c>
      <c r="M632">
        <v>700</v>
      </c>
      <c r="N632" s="66">
        <v>8.6300000000000002E-2</v>
      </c>
      <c r="O632" s="36">
        <v>8110</v>
      </c>
      <c r="P632" s="66">
        <v>8.6300000000000002E-2</v>
      </c>
      <c r="Q632" s="36">
        <v>8360</v>
      </c>
      <c r="R632" s="36">
        <v>8860</v>
      </c>
      <c r="S632" s="36">
        <v>8080</v>
      </c>
      <c r="T632" s="66">
        <v>5.3800000000000001E-2</v>
      </c>
      <c r="U632" s="66">
        <v>4.1300000000000003E-2</v>
      </c>
      <c r="V632" s="66">
        <v>-5.5999999999999999E-3</v>
      </c>
      <c r="W632" s="66">
        <v>9.0300000000000005E-2</v>
      </c>
      <c r="X632" s="1">
        <v>425700</v>
      </c>
      <c r="Y632" s="1">
        <v>3652848</v>
      </c>
      <c r="Z632" s="1">
        <v>184944</v>
      </c>
      <c r="AA632" t="s">
        <v>602</v>
      </c>
      <c r="AB632" t="s">
        <v>377</v>
      </c>
      <c r="AC632">
        <v>37.71</v>
      </c>
      <c r="AD632">
        <v>1.89</v>
      </c>
      <c r="AE632">
        <v>1.65</v>
      </c>
      <c r="AF632" t="s">
        <v>230</v>
      </c>
      <c r="AG632" s="1">
        <v>1400</v>
      </c>
      <c r="AH632" s="36">
        <v>8820</v>
      </c>
      <c r="AI632">
        <v>100</v>
      </c>
      <c r="AJ632" s="36">
        <v>8800</v>
      </c>
      <c r="AK632">
        <v>100</v>
      </c>
      <c r="AL632" s="2">
        <v>0.64583333333333337</v>
      </c>
      <c r="AM632" s="3">
        <v>46153</v>
      </c>
      <c r="AN632" t="s">
        <v>293</v>
      </c>
      <c r="AO632" t="s">
        <v>341</v>
      </c>
      <c r="AQ632" t="str">
        <f t="shared" si="9"/>
        <v/>
      </c>
    </row>
    <row r="633" spans="1:43">
      <c r="A633" s="8">
        <v>46178</v>
      </c>
      <c r="B633">
        <v>3949.09</v>
      </c>
      <c r="C633">
        <v>-7.0000000000000007E-2</v>
      </c>
      <c r="D633">
        <v>66620</v>
      </c>
      <c r="E633">
        <v>-1.51</v>
      </c>
      <c r="F633" s="69">
        <v>5334</v>
      </c>
      <c r="G633" t="s">
        <v>55</v>
      </c>
      <c r="H633">
        <v>0</v>
      </c>
      <c r="I633" t="s">
        <v>288</v>
      </c>
      <c r="J633" t="s">
        <v>289</v>
      </c>
      <c r="K633" t="s">
        <v>295</v>
      </c>
      <c r="L633" s="36">
        <v>10155</v>
      </c>
      <c r="M633">
        <v>-70</v>
      </c>
      <c r="N633" s="66">
        <v>-6.7999999999999996E-3</v>
      </c>
      <c r="O633" s="36">
        <v>10225</v>
      </c>
      <c r="P633" s="66">
        <v>-6.7999999999999996E-3</v>
      </c>
      <c r="Q633" s="36">
        <v>10185</v>
      </c>
      <c r="R633" s="36">
        <v>10255</v>
      </c>
      <c r="S633" s="36">
        <v>9930</v>
      </c>
      <c r="T633" s="66">
        <v>-2.8999999999999998E-3</v>
      </c>
      <c r="U633" s="66">
        <v>2.8999999999999998E-3</v>
      </c>
      <c r="V633" s="66">
        <v>-9.7000000000000003E-3</v>
      </c>
      <c r="W633" s="66">
        <v>2.2599999999999999E-2</v>
      </c>
      <c r="X633" s="1">
        <v>919500</v>
      </c>
      <c r="Y633" s="1">
        <v>9307971</v>
      </c>
      <c r="Z633" s="1">
        <v>2023360</v>
      </c>
      <c r="AA633" t="s">
        <v>558</v>
      </c>
      <c r="AB633" t="s">
        <v>379</v>
      </c>
      <c r="AC633">
        <v>18.88</v>
      </c>
      <c r="AD633">
        <v>2.59</v>
      </c>
      <c r="AE633">
        <v>2.0699999999999998</v>
      </c>
      <c r="AF633" t="s">
        <v>230</v>
      </c>
      <c r="AG633" s="1">
        <v>27200</v>
      </c>
      <c r="AH633" s="36">
        <v>10180</v>
      </c>
      <c r="AI633">
        <v>200</v>
      </c>
      <c r="AJ633" s="36">
        <v>10145</v>
      </c>
      <c r="AK633" s="1">
        <v>2600</v>
      </c>
      <c r="AL633" s="2">
        <v>0.64583333333333337</v>
      </c>
      <c r="AN633" t="s">
        <v>298</v>
      </c>
      <c r="AO633" t="s">
        <v>341</v>
      </c>
      <c r="AQ633" t="str">
        <f t="shared" si="9"/>
        <v/>
      </c>
    </row>
    <row r="634" spans="1:43">
      <c r="A634" s="8">
        <v>46178</v>
      </c>
      <c r="B634">
        <v>3949.09</v>
      </c>
      <c r="C634">
        <v>-7.0000000000000007E-2</v>
      </c>
      <c r="D634">
        <v>66620</v>
      </c>
      <c r="E634">
        <v>-1.51</v>
      </c>
      <c r="F634" s="69">
        <v>5706</v>
      </c>
      <c r="G634" t="s">
        <v>56</v>
      </c>
      <c r="H634">
        <v>0</v>
      </c>
      <c r="I634" t="s">
        <v>288</v>
      </c>
      <c r="J634" t="s">
        <v>289</v>
      </c>
      <c r="K634" t="s">
        <v>295</v>
      </c>
      <c r="L634" s="36">
        <v>44490</v>
      </c>
      <c r="M634" s="36">
        <v>-1560</v>
      </c>
      <c r="N634" s="66">
        <v>-3.39E-2</v>
      </c>
      <c r="O634" s="36">
        <v>46050</v>
      </c>
      <c r="P634" s="66">
        <v>-3.3799999999999997E-2</v>
      </c>
      <c r="Q634" s="36">
        <v>44010</v>
      </c>
      <c r="R634" s="36">
        <v>45130</v>
      </c>
      <c r="S634" s="36">
        <v>42530</v>
      </c>
      <c r="T634" s="66">
        <v>1.09E-2</v>
      </c>
      <c r="U634" s="66">
        <v>-4.4000000000000003E-3</v>
      </c>
      <c r="V634" s="66">
        <v>-1.41E-2</v>
      </c>
      <c r="W634" s="66">
        <v>4.5999999999999999E-2</v>
      </c>
      <c r="X634" s="1">
        <v>1702400</v>
      </c>
      <c r="Y634" s="1">
        <v>75137527</v>
      </c>
      <c r="Z634" s="1">
        <v>2554412</v>
      </c>
      <c r="AA634" t="s">
        <v>521</v>
      </c>
      <c r="AB634" t="s">
        <v>381</v>
      </c>
      <c r="AC634">
        <v>33.93</v>
      </c>
      <c r="AD634">
        <v>6.17</v>
      </c>
      <c r="AE634">
        <v>0.63</v>
      </c>
      <c r="AF634" t="s">
        <v>230</v>
      </c>
      <c r="AG634" s="1">
        <v>18600</v>
      </c>
      <c r="AH634" s="36">
        <v>44550</v>
      </c>
      <c r="AI634">
        <v>100</v>
      </c>
      <c r="AJ634" s="36">
        <v>44490</v>
      </c>
      <c r="AK634">
        <v>600</v>
      </c>
      <c r="AL634" s="2">
        <v>0.64583333333333337</v>
      </c>
      <c r="AM634" s="3">
        <v>46155</v>
      </c>
      <c r="AN634" t="s">
        <v>298</v>
      </c>
      <c r="AO634" t="s">
        <v>382</v>
      </c>
      <c r="AQ634" t="str">
        <f t="shared" si="9"/>
        <v/>
      </c>
    </row>
    <row r="635" spans="1:43">
      <c r="A635" s="8">
        <v>46178</v>
      </c>
      <c r="B635">
        <v>3949.09</v>
      </c>
      <c r="C635">
        <v>-7.0000000000000007E-2</v>
      </c>
      <c r="D635">
        <v>66620</v>
      </c>
      <c r="E635">
        <v>-1.51</v>
      </c>
      <c r="F635" s="69">
        <v>5711</v>
      </c>
      <c r="G635" t="s">
        <v>57</v>
      </c>
      <c r="H635">
        <v>0</v>
      </c>
      <c r="I635" t="s">
        <v>288</v>
      </c>
      <c r="J635" t="s">
        <v>289</v>
      </c>
      <c r="K635" t="s">
        <v>290</v>
      </c>
      <c r="L635" s="36">
        <v>4904</v>
      </c>
      <c r="M635">
        <v>-69</v>
      </c>
      <c r="N635" s="66">
        <v>-1.3899999999999999E-2</v>
      </c>
      <c r="O635" s="36">
        <v>4973</v>
      </c>
      <c r="P635" s="66">
        <v>-1.38E-2</v>
      </c>
      <c r="Q635" s="36">
        <v>4931</v>
      </c>
      <c r="R635" s="36">
        <v>4957</v>
      </c>
      <c r="S635" s="36">
        <v>4850</v>
      </c>
      <c r="T635" s="66">
        <v>-5.4000000000000003E-3</v>
      </c>
      <c r="U635" s="66">
        <v>-8.2000000000000007E-3</v>
      </c>
      <c r="V635" s="66">
        <v>-1.06E-2</v>
      </c>
      <c r="W635" s="66">
        <v>1.11E-2</v>
      </c>
      <c r="X635" s="1">
        <v>745200</v>
      </c>
      <c r="Y635" s="1">
        <v>3656630</v>
      </c>
      <c r="Z635" s="1">
        <v>644824</v>
      </c>
      <c r="AA635" t="s">
        <v>383</v>
      </c>
      <c r="AB635" t="s">
        <v>384</v>
      </c>
      <c r="AC635">
        <v>13.07</v>
      </c>
      <c r="AD635">
        <v>0.87</v>
      </c>
      <c r="AE635">
        <v>2.37</v>
      </c>
      <c r="AF635" t="s">
        <v>230</v>
      </c>
      <c r="AG635" s="1">
        <v>20900</v>
      </c>
      <c r="AH635" s="36">
        <v>4913</v>
      </c>
      <c r="AI635" s="1">
        <v>6700</v>
      </c>
      <c r="AJ635" s="36">
        <v>4900</v>
      </c>
      <c r="AK635">
        <v>100</v>
      </c>
      <c r="AL635" s="2">
        <v>0.64583333333333337</v>
      </c>
      <c r="AM635" s="3">
        <v>46155</v>
      </c>
      <c r="AN635" t="s">
        <v>298</v>
      </c>
      <c r="AO635" t="s">
        <v>382</v>
      </c>
      <c r="AQ635" t="str">
        <f t="shared" si="9"/>
        <v/>
      </c>
    </row>
    <row r="636" spans="1:43">
      <c r="A636" s="8">
        <v>46178</v>
      </c>
      <c r="B636">
        <v>3949.09</v>
      </c>
      <c r="C636">
        <v>-7.0000000000000007E-2</v>
      </c>
      <c r="D636">
        <v>66620</v>
      </c>
      <c r="E636">
        <v>-1.51</v>
      </c>
      <c r="F636" s="69">
        <v>5713</v>
      </c>
      <c r="G636" t="s">
        <v>58</v>
      </c>
      <c r="H636">
        <v>0</v>
      </c>
      <c r="I636" t="s">
        <v>288</v>
      </c>
      <c r="J636" t="s">
        <v>289</v>
      </c>
      <c r="K636" t="s">
        <v>290</v>
      </c>
      <c r="L636" s="36">
        <v>8578</v>
      </c>
      <c r="M636">
        <v>-76</v>
      </c>
      <c r="N636" s="66">
        <v>-8.8000000000000005E-3</v>
      </c>
      <c r="O636" s="36">
        <v>8654</v>
      </c>
      <c r="P636" s="66">
        <v>-8.6999999999999994E-3</v>
      </c>
      <c r="Q636" s="36">
        <v>8690</v>
      </c>
      <c r="R636" s="36">
        <v>8792</v>
      </c>
      <c r="S636" s="36">
        <v>8509</v>
      </c>
      <c r="T636" s="66">
        <v>-1.2800000000000001E-2</v>
      </c>
      <c r="U636" s="66">
        <v>-1.35E-2</v>
      </c>
      <c r="V636" s="66">
        <v>-2.4299999999999999E-2</v>
      </c>
      <c r="W636" s="66">
        <v>8.0999999999999996E-3</v>
      </c>
      <c r="X636" s="1">
        <v>2594500</v>
      </c>
      <c r="Y636" s="1">
        <v>22334973</v>
      </c>
      <c r="Z636" s="1">
        <v>2494602</v>
      </c>
      <c r="AA636" t="s">
        <v>385</v>
      </c>
      <c r="AB636" t="s">
        <v>386</v>
      </c>
      <c r="AC636">
        <v>15.35</v>
      </c>
      <c r="AD636">
        <v>1.1100000000000001</v>
      </c>
      <c r="AE636">
        <v>2.41</v>
      </c>
      <c r="AF636" t="s">
        <v>230</v>
      </c>
      <c r="AG636" s="1">
        <v>57300</v>
      </c>
      <c r="AH636" s="36">
        <v>8579</v>
      </c>
      <c r="AI636">
        <v>100</v>
      </c>
      <c r="AJ636" s="36">
        <v>8576</v>
      </c>
      <c r="AK636">
        <v>100</v>
      </c>
      <c r="AL636" s="2">
        <v>0.64583333333333337</v>
      </c>
      <c r="AM636" s="3">
        <v>46153</v>
      </c>
      <c r="AN636" t="s">
        <v>298</v>
      </c>
      <c r="AO636" t="s">
        <v>382</v>
      </c>
      <c r="AQ636" t="str">
        <f t="shared" si="9"/>
        <v/>
      </c>
    </row>
    <row r="637" spans="1:43">
      <c r="A637" s="8">
        <v>46178</v>
      </c>
      <c r="B637">
        <v>3949.09</v>
      </c>
      <c r="C637">
        <v>-7.0000000000000007E-2</v>
      </c>
      <c r="D637">
        <v>66620</v>
      </c>
      <c r="E637">
        <v>-1.51</v>
      </c>
      <c r="F637" s="69">
        <v>5802</v>
      </c>
      <c r="G637" t="s">
        <v>59</v>
      </c>
      <c r="H637">
        <v>0</v>
      </c>
      <c r="I637" t="s">
        <v>288</v>
      </c>
      <c r="J637" t="s">
        <v>289</v>
      </c>
      <c r="K637" t="s">
        <v>295</v>
      </c>
      <c r="L637" s="36">
        <v>13010</v>
      </c>
      <c r="M637">
        <v>-455</v>
      </c>
      <c r="N637" s="66">
        <v>-3.3799999999999997E-2</v>
      </c>
      <c r="O637" s="36">
        <v>13465</v>
      </c>
      <c r="P637" s="66">
        <v>-3.3700000000000001E-2</v>
      </c>
      <c r="Q637" s="36">
        <v>12865</v>
      </c>
      <c r="R637" s="36">
        <v>13300</v>
      </c>
      <c r="S637" s="36">
        <v>12660</v>
      </c>
      <c r="T637" s="66">
        <v>1.12E-2</v>
      </c>
      <c r="U637" s="66">
        <v>-8.6999999999999994E-3</v>
      </c>
      <c r="V637" s="66">
        <v>-2.18E-2</v>
      </c>
      <c r="W637" s="66">
        <v>2.76E-2</v>
      </c>
      <c r="X637" s="1">
        <v>5656600</v>
      </c>
      <c r="Y637" s="1">
        <v>73753065</v>
      </c>
      <c r="Z637" s="1">
        <v>10329166</v>
      </c>
      <c r="AA637" t="s">
        <v>582</v>
      </c>
      <c r="AB637" t="s">
        <v>388</v>
      </c>
      <c r="AC637">
        <v>31.21</v>
      </c>
      <c r="AD637">
        <v>3.69</v>
      </c>
      <c r="AE637">
        <v>1.2</v>
      </c>
      <c r="AF637" t="s">
        <v>230</v>
      </c>
      <c r="AG637" s="1">
        <v>86300</v>
      </c>
      <c r="AH637" s="36">
        <v>13050</v>
      </c>
      <c r="AI637">
        <v>700</v>
      </c>
      <c r="AJ637" s="36">
        <v>13010</v>
      </c>
      <c r="AK637" s="1">
        <v>1600</v>
      </c>
      <c r="AL637" s="2">
        <v>0.64583333333333337</v>
      </c>
      <c r="AM637" s="3">
        <v>46154</v>
      </c>
      <c r="AN637" t="s">
        <v>298</v>
      </c>
      <c r="AO637" t="s">
        <v>382</v>
      </c>
      <c r="AQ637" t="str">
        <f t="shared" si="9"/>
        <v/>
      </c>
    </row>
    <row r="638" spans="1:43">
      <c r="A638" s="8">
        <v>46178</v>
      </c>
      <c r="B638">
        <v>3949.09</v>
      </c>
      <c r="C638">
        <v>-7.0000000000000007E-2</v>
      </c>
      <c r="D638">
        <v>66620</v>
      </c>
      <c r="E638">
        <v>-1.51</v>
      </c>
      <c r="F638" s="69">
        <v>5803</v>
      </c>
      <c r="G638" t="s">
        <v>60</v>
      </c>
      <c r="H638">
        <v>0</v>
      </c>
      <c r="I638" t="s">
        <v>288</v>
      </c>
      <c r="J638" t="s">
        <v>289</v>
      </c>
      <c r="K638" t="s">
        <v>295</v>
      </c>
      <c r="L638" s="36">
        <v>4747</v>
      </c>
      <c r="M638">
        <v>-58</v>
      </c>
      <c r="N638" s="66">
        <v>-1.21E-2</v>
      </c>
      <c r="O638" s="36">
        <v>4805</v>
      </c>
      <c r="P638" s="66">
        <v>-1.2E-2</v>
      </c>
      <c r="Q638" s="36">
        <v>4654</v>
      </c>
      <c r="R638" s="36">
        <v>4825</v>
      </c>
      <c r="S638" s="36">
        <v>4523</v>
      </c>
      <c r="T638" s="66">
        <v>1.9900000000000001E-2</v>
      </c>
      <c r="U638" s="66">
        <v>-2.7000000000000001E-3</v>
      </c>
      <c r="V638" s="66">
        <v>-1.61E-2</v>
      </c>
      <c r="W638" s="66">
        <v>4.9500000000000002E-2</v>
      </c>
      <c r="X638" s="1">
        <v>46983000</v>
      </c>
      <c r="Y638" s="1">
        <v>220306886</v>
      </c>
      <c r="Z638" s="1">
        <v>8426781</v>
      </c>
      <c r="AA638" t="s">
        <v>389</v>
      </c>
      <c r="AB638" t="s">
        <v>390</v>
      </c>
      <c r="AC638">
        <v>47.09</v>
      </c>
      <c r="AD638">
        <v>14.02</v>
      </c>
      <c r="AE638">
        <v>0.8</v>
      </c>
      <c r="AF638" t="s">
        <v>230</v>
      </c>
      <c r="AG638" s="1">
        <v>558000</v>
      </c>
      <c r="AH638" s="36">
        <v>4750</v>
      </c>
      <c r="AI638">
        <v>400</v>
      </c>
      <c r="AJ638" s="36">
        <v>4747</v>
      </c>
      <c r="AK638" s="1">
        <v>5100</v>
      </c>
      <c r="AL638" s="2">
        <v>0.64583333333333337</v>
      </c>
      <c r="AM638" s="3">
        <v>46156</v>
      </c>
      <c r="AN638" t="s">
        <v>298</v>
      </c>
      <c r="AO638" t="s">
        <v>382</v>
      </c>
      <c r="AQ638" t="str">
        <f t="shared" si="9"/>
        <v/>
      </c>
    </row>
    <row r="639" spans="1:43">
      <c r="A639" s="8">
        <v>46178</v>
      </c>
      <c r="B639">
        <v>3949.09</v>
      </c>
      <c r="C639">
        <v>-7.0000000000000007E-2</v>
      </c>
      <c r="D639">
        <v>66620</v>
      </c>
      <c r="E639">
        <v>-1.51</v>
      </c>
      <c r="F639" s="69">
        <v>6038</v>
      </c>
      <c r="G639" t="s">
        <v>61</v>
      </c>
      <c r="H639">
        <v>0</v>
      </c>
      <c r="I639" t="s">
        <v>347</v>
      </c>
      <c r="J639" t="s">
        <v>289</v>
      </c>
      <c r="K639" t="s">
        <v>295</v>
      </c>
      <c r="L639">
        <v>900</v>
      </c>
      <c r="M639">
        <v>6</v>
      </c>
      <c r="N639" s="66">
        <v>6.7000000000000002E-3</v>
      </c>
      <c r="O639">
        <v>894</v>
      </c>
      <c r="P639" s="66">
        <v>6.7000000000000002E-3</v>
      </c>
      <c r="Q639">
        <v>899</v>
      </c>
      <c r="R639">
        <v>904</v>
      </c>
      <c r="S639">
        <v>885</v>
      </c>
      <c r="T639" s="66">
        <v>1.1000000000000001E-3</v>
      </c>
      <c r="U639" s="66">
        <v>0</v>
      </c>
      <c r="V639" s="66">
        <v>-4.4000000000000003E-3</v>
      </c>
      <c r="W639" s="66">
        <v>1.6899999999999998E-2</v>
      </c>
      <c r="X639" s="1">
        <v>9700</v>
      </c>
      <c r="Y639" s="1">
        <v>8702</v>
      </c>
      <c r="Z639" s="1">
        <v>4556</v>
      </c>
      <c r="AA639" t="s">
        <v>391</v>
      </c>
      <c r="AB639" t="s">
        <v>392</v>
      </c>
      <c r="AC639">
        <v>12.98</v>
      </c>
      <c r="AD639">
        <v>0.9</v>
      </c>
      <c r="AE639">
        <v>2.56</v>
      </c>
      <c r="AF639" t="s">
        <v>230</v>
      </c>
      <c r="AG639">
        <v>0</v>
      </c>
      <c r="AH639">
        <v>902</v>
      </c>
      <c r="AI639">
        <v>200</v>
      </c>
      <c r="AJ639">
        <v>900</v>
      </c>
      <c r="AK639">
        <v>600</v>
      </c>
      <c r="AL639" s="2">
        <v>0.64097222222222228</v>
      </c>
      <c r="AM639" s="3">
        <v>46157</v>
      </c>
      <c r="AN639" t="s">
        <v>350</v>
      </c>
      <c r="AO639" t="s">
        <v>313</v>
      </c>
      <c r="AQ639" t="str">
        <f t="shared" si="9"/>
        <v/>
      </c>
    </row>
    <row r="640" spans="1:43">
      <c r="A640" s="8">
        <v>46178</v>
      </c>
      <c r="B640">
        <v>3949.09</v>
      </c>
      <c r="C640">
        <v>-7.0000000000000007E-2</v>
      </c>
      <c r="D640">
        <v>66620</v>
      </c>
      <c r="E640">
        <v>-1.51</v>
      </c>
      <c r="F640" s="69">
        <v>6156</v>
      </c>
      <c r="G640" t="s">
        <v>62</v>
      </c>
      <c r="H640">
        <v>0</v>
      </c>
      <c r="I640" t="s">
        <v>314</v>
      </c>
      <c r="J640" t="s">
        <v>323</v>
      </c>
      <c r="K640" t="s">
        <v>295</v>
      </c>
      <c r="L640" s="36">
        <v>1949</v>
      </c>
      <c r="M640">
        <v>-4</v>
      </c>
      <c r="N640" s="66">
        <v>-2E-3</v>
      </c>
      <c r="O640" s="36">
        <v>1953</v>
      </c>
      <c r="P640" s="66">
        <v>-2E-3</v>
      </c>
      <c r="Q640" s="36">
        <v>1953</v>
      </c>
      <c r="R640" s="36">
        <v>1974</v>
      </c>
      <c r="S640" s="36">
        <v>1927</v>
      </c>
      <c r="T640" s="66">
        <v>-2E-3</v>
      </c>
      <c r="U640" s="66">
        <v>-7.1000000000000004E-3</v>
      </c>
      <c r="V640" s="66">
        <v>-1.26E-2</v>
      </c>
      <c r="W640" s="66">
        <v>1.14E-2</v>
      </c>
      <c r="X640" s="1">
        <v>26100</v>
      </c>
      <c r="Y640" s="1">
        <v>51066</v>
      </c>
      <c r="Z640" s="1">
        <v>10329</v>
      </c>
      <c r="AA640" t="s">
        <v>393</v>
      </c>
      <c r="AB640" t="s">
        <v>394</v>
      </c>
      <c r="AC640">
        <v>57.83</v>
      </c>
      <c r="AD640">
        <v>1.36</v>
      </c>
      <c r="AE640">
        <v>5.13</v>
      </c>
      <c r="AF640">
        <v>1.2</v>
      </c>
      <c r="AG640">
        <v>700</v>
      </c>
      <c r="AH640" s="36">
        <v>1950</v>
      </c>
      <c r="AI640">
        <v>100</v>
      </c>
      <c r="AJ640" s="36">
        <v>1949</v>
      </c>
      <c r="AK640">
        <v>600</v>
      </c>
      <c r="AL640" s="2">
        <v>0.64583333333333337</v>
      </c>
      <c r="AM640" s="3">
        <v>46150</v>
      </c>
      <c r="AN640" t="s">
        <v>350</v>
      </c>
      <c r="AO640" t="s">
        <v>395</v>
      </c>
      <c r="AQ640" t="str">
        <f t="shared" si="9"/>
        <v/>
      </c>
    </row>
    <row r="641" spans="1:43">
      <c r="A641" s="8">
        <v>46178</v>
      </c>
      <c r="B641">
        <v>3949.09</v>
      </c>
      <c r="C641">
        <v>-7.0000000000000007E-2</v>
      </c>
      <c r="D641">
        <v>66620</v>
      </c>
      <c r="E641">
        <v>-1.51</v>
      </c>
      <c r="F641" s="69">
        <v>6178</v>
      </c>
      <c r="G641" t="s">
        <v>63</v>
      </c>
      <c r="H641">
        <v>0</v>
      </c>
      <c r="I641" t="s">
        <v>288</v>
      </c>
      <c r="J641" t="s">
        <v>289</v>
      </c>
      <c r="K641" t="s">
        <v>290</v>
      </c>
      <c r="L641" s="36">
        <v>2122.5</v>
      </c>
      <c r="M641">
        <v>-23</v>
      </c>
      <c r="N641" s="66">
        <v>-1.0699999999999999E-2</v>
      </c>
      <c r="O641" s="36">
        <v>2145.5</v>
      </c>
      <c r="P641" s="66">
        <v>-1.0699999999999999E-2</v>
      </c>
      <c r="Q641" s="36">
        <v>2155</v>
      </c>
      <c r="R641" s="36">
        <v>2177</v>
      </c>
      <c r="S641" s="36">
        <v>2106</v>
      </c>
      <c r="T641" s="66">
        <v>-1.4999999999999999E-2</v>
      </c>
      <c r="U641" s="66">
        <v>3.5000000000000001E-3</v>
      </c>
      <c r="V641" s="66">
        <v>-2.5000000000000001E-2</v>
      </c>
      <c r="W641" s="66">
        <v>7.7999999999999996E-3</v>
      </c>
      <c r="X641" s="1">
        <v>4225500</v>
      </c>
      <c r="Y641" s="1">
        <v>8994210</v>
      </c>
      <c r="Z641" s="1">
        <v>5960393</v>
      </c>
      <c r="AA641" t="s">
        <v>396</v>
      </c>
      <c r="AB641" t="s">
        <v>397</v>
      </c>
      <c r="AC641">
        <v>15.26</v>
      </c>
      <c r="AD641">
        <v>0.61</v>
      </c>
      <c r="AE641">
        <v>2.83</v>
      </c>
      <c r="AF641" t="s">
        <v>230</v>
      </c>
      <c r="AG641" s="1">
        <v>96300</v>
      </c>
      <c r="AH641" s="36">
        <v>2123</v>
      </c>
      <c r="AI641">
        <v>700</v>
      </c>
      <c r="AJ641" s="36">
        <v>2122.5</v>
      </c>
      <c r="AK641" s="1">
        <v>35400</v>
      </c>
      <c r="AL641" s="2">
        <v>0.64583333333333337</v>
      </c>
      <c r="AM641" s="3">
        <v>46157</v>
      </c>
      <c r="AN641" t="s">
        <v>298</v>
      </c>
      <c r="AO641" t="s">
        <v>313</v>
      </c>
      <c r="AQ641" t="str">
        <f t="shared" si="9"/>
        <v/>
      </c>
    </row>
    <row r="642" spans="1:43">
      <c r="A642" s="8">
        <v>46178</v>
      </c>
      <c r="B642">
        <v>3949.09</v>
      </c>
      <c r="C642">
        <v>-7.0000000000000007E-2</v>
      </c>
      <c r="D642">
        <v>66620</v>
      </c>
      <c r="E642">
        <v>-1.51</v>
      </c>
      <c r="F642" s="69">
        <v>6208</v>
      </c>
      <c r="G642" t="s">
        <v>64</v>
      </c>
      <c r="H642">
        <v>0</v>
      </c>
      <c r="I642" t="s">
        <v>314</v>
      </c>
      <c r="J642" t="s">
        <v>289</v>
      </c>
      <c r="K642" t="s">
        <v>290</v>
      </c>
      <c r="L642" s="36">
        <v>1923</v>
      </c>
      <c r="M642">
        <v>170</v>
      </c>
      <c r="N642" s="66">
        <v>9.7000000000000003E-2</v>
      </c>
      <c r="O642" s="36">
        <v>1753</v>
      </c>
      <c r="P642" s="66">
        <v>9.69E-2</v>
      </c>
      <c r="Q642" s="36">
        <v>1789</v>
      </c>
      <c r="R642" s="36">
        <v>1940</v>
      </c>
      <c r="S642" s="36">
        <v>1787</v>
      </c>
      <c r="T642" s="66">
        <v>7.4899999999999994E-2</v>
      </c>
      <c r="U642" s="66">
        <v>1.9599999999999999E-2</v>
      </c>
      <c r="V642" s="66">
        <v>-8.6999999999999994E-3</v>
      </c>
      <c r="W642" s="66">
        <v>7.6100000000000001E-2</v>
      </c>
      <c r="X642" s="1">
        <v>109200</v>
      </c>
      <c r="Y642" s="1">
        <v>205537</v>
      </c>
      <c r="Z642" s="1">
        <v>12280</v>
      </c>
      <c r="AA642" t="s">
        <v>398</v>
      </c>
      <c r="AB642" t="s">
        <v>399</v>
      </c>
      <c r="AC642">
        <v>18.739999999999998</v>
      </c>
      <c r="AD642">
        <v>1.95</v>
      </c>
      <c r="AE642">
        <v>1.04</v>
      </c>
      <c r="AF642">
        <v>2</v>
      </c>
      <c r="AG642">
        <v>0</v>
      </c>
      <c r="AH642" s="36">
        <v>1927</v>
      </c>
      <c r="AI642">
        <v>100</v>
      </c>
      <c r="AJ642" s="36">
        <v>1920</v>
      </c>
      <c r="AK642">
        <v>100</v>
      </c>
      <c r="AL642" s="2">
        <v>0.64583333333333337</v>
      </c>
      <c r="AM642" s="3">
        <v>46153</v>
      </c>
      <c r="AN642" t="s">
        <v>298</v>
      </c>
      <c r="AO642" t="s">
        <v>395</v>
      </c>
      <c r="AQ642" t="str">
        <f t="shared" si="9"/>
        <v/>
      </c>
    </row>
    <row r="643" spans="1:43">
      <c r="A643" s="8">
        <v>46178</v>
      </c>
      <c r="B643">
        <v>3949.09</v>
      </c>
      <c r="C643">
        <v>-7.0000000000000007E-2</v>
      </c>
      <c r="D643">
        <v>66620</v>
      </c>
      <c r="E643">
        <v>-1.51</v>
      </c>
      <c r="F643" s="69">
        <v>6356</v>
      </c>
      <c r="G643" t="s">
        <v>65</v>
      </c>
      <c r="H643">
        <v>0</v>
      </c>
      <c r="I643" t="s">
        <v>314</v>
      </c>
      <c r="J643" t="s">
        <v>289</v>
      </c>
      <c r="K643" t="s">
        <v>290</v>
      </c>
      <c r="L643" s="36">
        <v>1604</v>
      </c>
      <c r="M643">
        <v>149</v>
      </c>
      <c r="N643" s="66">
        <v>0.1024</v>
      </c>
      <c r="O643" s="36">
        <v>1455</v>
      </c>
      <c r="P643" s="66">
        <v>0.1024</v>
      </c>
      <c r="Q643" s="36">
        <v>1531</v>
      </c>
      <c r="R643" s="36">
        <v>1653</v>
      </c>
      <c r="S643" s="36">
        <v>1517</v>
      </c>
      <c r="T643" s="66">
        <v>4.7600000000000003E-2</v>
      </c>
      <c r="U643" s="66">
        <v>-3.7000000000000002E-3</v>
      </c>
      <c r="V643" s="66">
        <v>-2.9600000000000001E-2</v>
      </c>
      <c r="W643" s="66">
        <v>5.7299999999999997E-2</v>
      </c>
      <c r="X643" s="1">
        <v>421800</v>
      </c>
      <c r="Y643" s="1">
        <v>670737</v>
      </c>
      <c r="Z643" s="1">
        <v>22905</v>
      </c>
      <c r="AA643" t="s">
        <v>400</v>
      </c>
      <c r="AB643" t="s">
        <v>401</v>
      </c>
      <c r="AC643">
        <v>12.97</v>
      </c>
      <c r="AD643">
        <v>1.57</v>
      </c>
      <c r="AE643">
        <v>0.62</v>
      </c>
      <c r="AF643" t="s">
        <v>230</v>
      </c>
      <c r="AG643">
        <v>0</v>
      </c>
      <c r="AH643" s="36">
        <v>1608</v>
      </c>
      <c r="AI643" s="1">
        <v>4000</v>
      </c>
      <c r="AJ643" s="36">
        <v>1601</v>
      </c>
      <c r="AK643">
        <v>500</v>
      </c>
      <c r="AL643" s="2">
        <v>0.64583333333333337</v>
      </c>
      <c r="AM643" s="3">
        <v>46155</v>
      </c>
      <c r="AN643" t="s">
        <v>298</v>
      </c>
      <c r="AO643" t="s">
        <v>395</v>
      </c>
      <c r="AQ643" t="str">
        <f t="shared" ref="AQ643:AQ706" si="10">IF(AP643="","",ROUND((L643-AP643)/AP643,4))</f>
        <v/>
      </c>
    </row>
    <row r="644" spans="1:43">
      <c r="A644" s="8">
        <v>46178</v>
      </c>
      <c r="B644">
        <v>3949.09</v>
      </c>
      <c r="C644">
        <v>-7.0000000000000007E-2</v>
      </c>
      <c r="D644">
        <v>66620</v>
      </c>
      <c r="E644">
        <v>-1.51</v>
      </c>
      <c r="F644" s="69">
        <v>6378</v>
      </c>
      <c r="G644" t="s">
        <v>66</v>
      </c>
      <c r="H644">
        <v>0</v>
      </c>
      <c r="I644" t="s">
        <v>314</v>
      </c>
      <c r="J644" t="s">
        <v>289</v>
      </c>
      <c r="K644" t="s">
        <v>295</v>
      </c>
      <c r="L644" s="36">
        <v>1221</v>
      </c>
      <c r="M644">
        <v>103</v>
      </c>
      <c r="N644" s="66">
        <v>9.2100000000000001E-2</v>
      </c>
      <c r="O644" s="36">
        <v>1118</v>
      </c>
      <c r="P644" s="66">
        <v>9.2100000000000001E-2</v>
      </c>
      <c r="Q644" s="36">
        <v>1145</v>
      </c>
      <c r="R644" s="36">
        <v>1230</v>
      </c>
      <c r="S644" s="36">
        <v>1134</v>
      </c>
      <c r="T644" s="66">
        <v>6.6299999999999998E-2</v>
      </c>
      <c r="U644" s="66">
        <v>1.49E-2</v>
      </c>
      <c r="V644" s="66">
        <v>-7.3000000000000001E-3</v>
      </c>
      <c r="W644" s="66">
        <v>7.6700000000000004E-2</v>
      </c>
      <c r="X644" s="1">
        <v>376100</v>
      </c>
      <c r="Y644" s="1">
        <v>452278</v>
      </c>
      <c r="Z644" s="1">
        <v>25152</v>
      </c>
      <c r="AA644" t="s">
        <v>402</v>
      </c>
      <c r="AB644" t="s">
        <v>603</v>
      </c>
      <c r="AC644">
        <v>12.71</v>
      </c>
      <c r="AD644">
        <v>1.1399999999999999</v>
      </c>
      <c r="AE644">
        <v>3.36</v>
      </c>
      <c r="AF644" t="s">
        <v>230</v>
      </c>
      <c r="AG644">
        <v>0</v>
      </c>
      <c r="AH644" s="36">
        <v>1222</v>
      </c>
      <c r="AI644">
        <v>300</v>
      </c>
      <c r="AJ644" s="36">
        <v>1219</v>
      </c>
      <c r="AK644">
        <v>300</v>
      </c>
      <c r="AL644" s="2">
        <v>0.64583333333333337</v>
      </c>
      <c r="AM644" s="3">
        <v>46154</v>
      </c>
      <c r="AN644" t="s">
        <v>298</v>
      </c>
      <c r="AO644" t="s">
        <v>395</v>
      </c>
      <c r="AQ644" t="str">
        <f t="shared" si="10"/>
        <v/>
      </c>
    </row>
    <row r="645" spans="1:43">
      <c r="A645" s="8">
        <v>46178</v>
      </c>
      <c r="B645">
        <v>3949.09</v>
      </c>
      <c r="C645">
        <v>-7.0000000000000007E-2</v>
      </c>
      <c r="D645">
        <v>66620</v>
      </c>
      <c r="E645">
        <v>-1.51</v>
      </c>
      <c r="F645" s="69">
        <v>6526</v>
      </c>
      <c r="G645" t="s">
        <v>67</v>
      </c>
      <c r="H645">
        <v>0</v>
      </c>
      <c r="I645" t="s">
        <v>288</v>
      </c>
      <c r="J645" t="s">
        <v>289</v>
      </c>
      <c r="K645" t="s">
        <v>295</v>
      </c>
      <c r="L645" s="36">
        <v>2730.5</v>
      </c>
      <c r="M645">
        <v>-148</v>
      </c>
      <c r="N645" s="66">
        <v>-5.1400000000000001E-2</v>
      </c>
      <c r="O645" s="36">
        <v>2878.5</v>
      </c>
      <c r="P645" s="66">
        <v>-5.1400000000000001E-2</v>
      </c>
      <c r="Q645" s="36">
        <v>2800</v>
      </c>
      <c r="R645" s="36">
        <v>2815</v>
      </c>
      <c r="S645" s="36">
        <v>2652</v>
      </c>
      <c r="T645" s="66">
        <v>-2.4799999999999999E-2</v>
      </c>
      <c r="U645" s="66">
        <v>-2E-3</v>
      </c>
      <c r="V645" s="66">
        <v>-0.03</v>
      </c>
      <c r="W645" s="66">
        <v>2.9600000000000001E-2</v>
      </c>
      <c r="X645" s="1">
        <v>7728700</v>
      </c>
      <c r="Y645" s="1">
        <v>21058018</v>
      </c>
      <c r="Z645" s="1">
        <v>491421</v>
      </c>
      <c r="AA645" t="s">
        <v>584</v>
      </c>
      <c r="AB645" t="s">
        <v>405</v>
      </c>
      <c r="AC645">
        <v>47.9</v>
      </c>
      <c r="AD645">
        <v>3.59</v>
      </c>
      <c r="AE645">
        <v>1.83</v>
      </c>
      <c r="AF645" t="s">
        <v>230</v>
      </c>
      <c r="AG645" s="1">
        <v>214300</v>
      </c>
      <c r="AH645" s="36">
        <v>2736</v>
      </c>
      <c r="AI645">
        <v>300</v>
      </c>
      <c r="AJ645" s="36">
        <v>2730.5</v>
      </c>
      <c r="AK645" s="1">
        <v>7500</v>
      </c>
      <c r="AL645" s="2">
        <v>0.64583333333333337</v>
      </c>
      <c r="AN645" t="s">
        <v>298</v>
      </c>
      <c r="AO645" t="s">
        <v>344</v>
      </c>
      <c r="AQ645" t="str">
        <f t="shared" si="10"/>
        <v/>
      </c>
    </row>
    <row r="646" spans="1:43">
      <c r="A646" s="8">
        <v>46178</v>
      </c>
      <c r="B646">
        <v>3949.09</v>
      </c>
      <c r="C646">
        <v>-7.0000000000000007E-2</v>
      </c>
      <c r="D646">
        <v>66620</v>
      </c>
      <c r="E646">
        <v>-1.51</v>
      </c>
      <c r="F646" s="69">
        <v>6586</v>
      </c>
      <c r="G646" t="s">
        <v>68</v>
      </c>
      <c r="H646">
        <v>0</v>
      </c>
      <c r="I646" t="s">
        <v>288</v>
      </c>
      <c r="J646" t="s">
        <v>289</v>
      </c>
      <c r="K646" t="s">
        <v>295</v>
      </c>
      <c r="L646" s="36">
        <v>5538</v>
      </c>
      <c r="M646">
        <v>167</v>
      </c>
      <c r="N646" s="66">
        <v>3.1099999999999999E-2</v>
      </c>
      <c r="O646" s="36">
        <v>5371</v>
      </c>
      <c r="P646" s="66">
        <v>3.1E-2</v>
      </c>
      <c r="Q646" s="36">
        <v>5443</v>
      </c>
      <c r="R646" s="36">
        <v>5545</v>
      </c>
      <c r="S646" s="36">
        <v>5345</v>
      </c>
      <c r="T646" s="66">
        <v>1.7399999999999999E-2</v>
      </c>
      <c r="U646" s="66">
        <v>1.9699999999999999E-2</v>
      </c>
      <c r="V646" s="66">
        <v>-1.1999999999999999E-3</v>
      </c>
      <c r="W646" s="66">
        <v>3.61E-2</v>
      </c>
      <c r="X646" s="1">
        <v>1045900</v>
      </c>
      <c r="Y646" s="1">
        <v>5751468</v>
      </c>
      <c r="Z646" s="1">
        <v>1550737</v>
      </c>
      <c r="AA646" t="s">
        <v>406</v>
      </c>
      <c r="AB646" t="s">
        <v>407</v>
      </c>
      <c r="AC646">
        <v>17.61</v>
      </c>
      <c r="AD646">
        <v>1.43</v>
      </c>
      <c r="AE646">
        <v>2.85</v>
      </c>
      <c r="AF646" t="s">
        <v>230</v>
      </c>
      <c r="AG646" s="1">
        <v>13100</v>
      </c>
      <c r="AH646" s="36">
        <v>5539</v>
      </c>
      <c r="AI646">
        <v>400</v>
      </c>
      <c r="AJ646" s="36">
        <v>5525</v>
      </c>
      <c r="AK646" s="1">
        <v>2300</v>
      </c>
      <c r="AL646" s="2">
        <v>0.64583333333333337</v>
      </c>
      <c r="AN646" t="s">
        <v>298</v>
      </c>
      <c r="AO646" t="s">
        <v>395</v>
      </c>
      <c r="AQ646" t="str">
        <f t="shared" si="10"/>
        <v/>
      </c>
    </row>
    <row r="647" spans="1:43">
      <c r="A647" s="8">
        <v>46178</v>
      </c>
      <c r="B647">
        <v>3949.09</v>
      </c>
      <c r="C647">
        <v>-7.0000000000000007E-2</v>
      </c>
      <c r="D647">
        <v>66620</v>
      </c>
      <c r="E647">
        <v>-1.51</v>
      </c>
      <c r="F647" s="69">
        <v>6594</v>
      </c>
      <c r="G647" t="s">
        <v>69</v>
      </c>
      <c r="H647">
        <v>0</v>
      </c>
      <c r="I647" t="s">
        <v>288</v>
      </c>
      <c r="J647" t="s">
        <v>289</v>
      </c>
      <c r="K647" t="s">
        <v>290</v>
      </c>
      <c r="L647" s="36">
        <v>2773</v>
      </c>
      <c r="M647">
        <v>-91</v>
      </c>
      <c r="N647" s="66">
        <v>-3.1800000000000002E-2</v>
      </c>
      <c r="O647" s="36">
        <v>2864</v>
      </c>
      <c r="P647" s="66">
        <v>-3.1699999999999999E-2</v>
      </c>
      <c r="Q647" s="36">
        <v>2800</v>
      </c>
      <c r="R647" s="36">
        <v>2823</v>
      </c>
      <c r="S647" s="36">
        <v>2752</v>
      </c>
      <c r="T647" s="66">
        <v>-9.5999999999999992E-3</v>
      </c>
      <c r="U647" s="66">
        <v>-1.35E-2</v>
      </c>
      <c r="V647" s="66">
        <v>-1.77E-2</v>
      </c>
      <c r="W647" s="66">
        <v>7.6E-3</v>
      </c>
      <c r="X647" s="1">
        <v>4703700</v>
      </c>
      <c r="Y647" s="1">
        <v>13067039</v>
      </c>
      <c r="Z647" s="1">
        <v>3306993</v>
      </c>
      <c r="AA647" t="s">
        <v>560</v>
      </c>
      <c r="AB647" t="s">
        <v>409</v>
      </c>
      <c r="AC647">
        <v>39.72</v>
      </c>
      <c r="AD647">
        <v>1.8</v>
      </c>
      <c r="AE647">
        <v>0</v>
      </c>
      <c r="AF647" t="s">
        <v>230</v>
      </c>
      <c r="AG647" s="1">
        <v>75200</v>
      </c>
      <c r="AH647" s="36">
        <v>2774</v>
      </c>
      <c r="AI647">
        <v>100</v>
      </c>
      <c r="AJ647" s="36">
        <v>2772</v>
      </c>
      <c r="AK647">
        <v>200</v>
      </c>
      <c r="AL647" s="2">
        <v>0.64583333333333337</v>
      </c>
      <c r="AN647" t="s">
        <v>298</v>
      </c>
      <c r="AO647" t="s">
        <v>344</v>
      </c>
      <c r="AQ647" t="str">
        <f t="shared" si="10"/>
        <v/>
      </c>
    </row>
    <row r="648" spans="1:43">
      <c r="A648" s="8">
        <v>46178</v>
      </c>
      <c r="B648">
        <v>3949.09</v>
      </c>
      <c r="C648">
        <v>-7.0000000000000007E-2</v>
      </c>
      <c r="D648">
        <v>66620</v>
      </c>
      <c r="E648">
        <v>-1.51</v>
      </c>
      <c r="F648" s="69">
        <v>6674</v>
      </c>
      <c r="G648" t="s">
        <v>70</v>
      </c>
      <c r="H648">
        <v>0</v>
      </c>
      <c r="I648" t="s">
        <v>288</v>
      </c>
      <c r="J648" t="s">
        <v>289</v>
      </c>
      <c r="K648" t="s">
        <v>295</v>
      </c>
      <c r="L648" s="36">
        <v>7280</v>
      </c>
      <c r="M648">
        <v>95</v>
      </c>
      <c r="N648" s="66">
        <v>1.32E-2</v>
      </c>
      <c r="O648" s="36">
        <v>7185</v>
      </c>
      <c r="P648" s="66">
        <v>1.32E-2</v>
      </c>
      <c r="Q648" s="36">
        <v>7113</v>
      </c>
      <c r="R648" s="36">
        <v>7466</v>
      </c>
      <c r="S648" s="36">
        <v>7080</v>
      </c>
      <c r="T648" s="66">
        <v>2.3400000000000001E-2</v>
      </c>
      <c r="U648" s="66">
        <v>-6.0000000000000001E-3</v>
      </c>
      <c r="V648" s="66">
        <v>-2.4899999999999999E-2</v>
      </c>
      <c r="W648" s="66">
        <v>2.8199999999999999E-2</v>
      </c>
      <c r="X648" s="1">
        <v>981600</v>
      </c>
      <c r="Y648" s="1">
        <v>7157071</v>
      </c>
      <c r="Z648" s="1">
        <v>731250</v>
      </c>
      <c r="AA648" t="s">
        <v>604</v>
      </c>
      <c r="AB648" t="s">
        <v>411</v>
      </c>
      <c r="AC648">
        <v>19.579999999999998</v>
      </c>
      <c r="AD648">
        <v>1.85</v>
      </c>
      <c r="AE648">
        <v>1.35</v>
      </c>
      <c r="AF648" t="s">
        <v>230</v>
      </c>
      <c r="AG648" s="1">
        <v>24700</v>
      </c>
      <c r="AH648" s="36">
        <v>7281</v>
      </c>
      <c r="AI648">
        <v>100</v>
      </c>
      <c r="AJ648" s="36">
        <v>7266</v>
      </c>
      <c r="AK648" s="1">
        <v>1300</v>
      </c>
      <c r="AL648" s="2">
        <v>0.64583333333333337</v>
      </c>
      <c r="AM648" s="3">
        <v>46155</v>
      </c>
      <c r="AN648" t="s">
        <v>298</v>
      </c>
      <c r="AO648" t="s">
        <v>344</v>
      </c>
      <c r="AQ648" t="str">
        <f t="shared" si="10"/>
        <v/>
      </c>
    </row>
    <row r="649" spans="1:43">
      <c r="A649" s="8">
        <v>46178</v>
      </c>
      <c r="B649">
        <v>3949.09</v>
      </c>
      <c r="C649">
        <v>-7.0000000000000007E-2</v>
      </c>
      <c r="D649">
        <v>66620</v>
      </c>
      <c r="E649">
        <v>-1.51</v>
      </c>
      <c r="F649" s="69">
        <v>6758</v>
      </c>
      <c r="G649" t="s">
        <v>71</v>
      </c>
      <c r="H649">
        <v>0</v>
      </c>
      <c r="I649" t="s">
        <v>288</v>
      </c>
      <c r="J649" t="s">
        <v>289</v>
      </c>
      <c r="K649" t="s">
        <v>295</v>
      </c>
      <c r="L649" s="36">
        <v>3559</v>
      </c>
      <c r="M649">
        <v>19</v>
      </c>
      <c r="N649" s="66">
        <v>5.4000000000000003E-3</v>
      </c>
      <c r="O649" s="36">
        <v>3540</v>
      </c>
      <c r="P649" s="66">
        <v>5.3E-3</v>
      </c>
      <c r="Q649" s="36">
        <v>3580</v>
      </c>
      <c r="R649" s="36">
        <v>3633</v>
      </c>
      <c r="S649" s="36">
        <v>3559</v>
      </c>
      <c r="T649" s="66">
        <v>-5.7999999999999996E-3</v>
      </c>
      <c r="U649" s="66">
        <v>-6.1000000000000004E-3</v>
      </c>
      <c r="V649" s="66">
        <v>-2.0299999999999999E-2</v>
      </c>
      <c r="W649" s="66">
        <v>0</v>
      </c>
      <c r="X649" s="1">
        <v>13768900</v>
      </c>
      <c r="Y649" s="1">
        <v>49345757</v>
      </c>
      <c r="Z649" s="1">
        <v>21230560</v>
      </c>
      <c r="AA649" t="s">
        <v>412</v>
      </c>
      <c r="AB649" t="s">
        <v>413</v>
      </c>
      <c r="AC649">
        <v>18.13</v>
      </c>
      <c r="AD649">
        <v>2.58</v>
      </c>
      <c r="AE649">
        <v>0.98</v>
      </c>
      <c r="AF649" t="s">
        <v>230</v>
      </c>
      <c r="AG649" s="1">
        <v>492600</v>
      </c>
      <c r="AH649" s="36">
        <v>3565</v>
      </c>
      <c r="AI649" s="1">
        <v>1200</v>
      </c>
      <c r="AJ649" s="36">
        <v>3558</v>
      </c>
      <c r="AK649" s="1">
        <v>2600</v>
      </c>
      <c r="AL649" s="2">
        <v>0.64583333333333337</v>
      </c>
      <c r="AM649" s="3">
        <v>46150</v>
      </c>
      <c r="AN649" t="s">
        <v>298</v>
      </c>
      <c r="AO649" t="s">
        <v>344</v>
      </c>
      <c r="AQ649" t="str">
        <f t="shared" si="10"/>
        <v/>
      </c>
    </row>
    <row r="650" spans="1:43">
      <c r="A650" s="8">
        <v>46178</v>
      </c>
      <c r="B650">
        <v>3949.09</v>
      </c>
      <c r="C650">
        <v>-7.0000000000000007E-2</v>
      </c>
      <c r="D650">
        <v>66620</v>
      </c>
      <c r="E650">
        <v>-1.51</v>
      </c>
      <c r="F650" s="69">
        <v>6810</v>
      </c>
      <c r="G650" t="s">
        <v>72</v>
      </c>
      <c r="H650">
        <v>0</v>
      </c>
      <c r="I650" t="s">
        <v>288</v>
      </c>
      <c r="J650" t="s">
        <v>289</v>
      </c>
      <c r="K650" t="s">
        <v>290</v>
      </c>
      <c r="L650" s="36">
        <v>2062</v>
      </c>
      <c r="M650">
        <v>-24</v>
      </c>
      <c r="N650" s="66">
        <v>-1.15E-2</v>
      </c>
      <c r="O650" s="36">
        <v>2086</v>
      </c>
      <c r="P650" s="66">
        <v>-1.15E-2</v>
      </c>
      <c r="Q650" s="36">
        <v>2174</v>
      </c>
      <c r="R650" s="36">
        <v>2180</v>
      </c>
      <c r="S650" s="36">
        <v>2036</v>
      </c>
      <c r="T650" s="66">
        <v>-5.1499999999999997E-2</v>
      </c>
      <c r="U650" s="66">
        <v>-7.1999999999999998E-3</v>
      </c>
      <c r="V650" s="66">
        <v>-5.4100000000000002E-2</v>
      </c>
      <c r="W650" s="66">
        <v>1.2699999999999999E-2</v>
      </c>
      <c r="X650" s="1">
        <v>770300</v>
      </c>
      <c r="Y650" s="1">
        <v>1614839</v>
      </c>
      <c r="Z650" s="1">
        <v>83849</v>
      </c>
      <c r="AA650" t="s">
        <v>414</v>
      </c>
      <c r="AB650" t="s">
        <v>415</v>
      </c>
      <c r="AC650">
        <v>11.34</v>
      </c>
      <c r="AD650">
        <v>0.87</v>
      </c>
      <c r="AE650">
        <v>2.72</v>
      </c>
      <c r="AF650" t="s">
        <v>230</v>
      </c>
      <c r="AG650" s="1">
        <v>25000</v>
      </c>
      <c r="AH650" s="36">
        <v>2065</v>
      </c>
      <c r="AI650">
        <v>100</v>
      </c>
      <c r="AJ650" s="36">
        <v>2060</v>
      </c>
      <c r="AK650" s="1">
        <v>1000</v>
      </c>
      <c r="AL650" s="2">
        <v>0.64583333333333337</v>
      </c>
      <c r="AN650" t="s">
        <v>298</v>
      </c>
      <c r="AO650" t="s">
        <v>344</v>
      </c>
      <c r="AQ650" t="str">
        <f t="shared" si="10"/>
        <v/>
      </c>
    </row>
    <row r="651" spans="1:43">
      <c r="A651" s="8">
        <v>46178</v>
      </c>
      <c r="B651">
        <v>3949.09</v>
      </c>
      <c r="C651">
        <v>-7.0000000000000007E-2</v>
      </c>
      <c r="D651">
        <v>66620</v>
      </c>
      <c r="E651">
        <v>-1.51</v>
      </c>
      <c r="F651" s="69">
        <v>6841</v>
      </c>
      <c r="G651" t="s">
        <v>73</v>
      </c>
      <c r="H651">
        <v>0</v>
      </c>
      <c r="I651" t="s">
        <v>288</v>
      </c>
      <c r="J651" t="s">
        <v>289</v>
      </c>
      <c r="K651" t="s">
        <v>290</v>
      </c>
      <c r="L651" s="36">
        <v>5226</v>
      </c>
      <c r="M651">
        <v>-87</v>
      </c>
      <c r="N651" s="66">
        <v>-1.6400000000000001E-2</v>
      </c>
      <c r="O651" s="36">
        <v>5313</v>
      </c>
      <c r="P651" s="66">
        <v>-1.6299999999999999E-2</v>
      </c>
      <c r="Q651" s="36">
        <v>5339</v>
      </c>
      <c r="R651" s="36">
        <v>5347</v>
      </c>
      <c r="S651" s="36">
        <v>5169</v>
      </c>
      <c r="T651" s="66">
        <v>-2.1100000000000001E-2</v>
      </c>
      <c r="U651" s="66">
        <v>-2.8E-3</v>
      </c>
      <c r="V651" s="66">
        <v>-2.2599999999999999E-2</v>
      </c>
      <c r="W651" s="66">
        <v>1.0999999999999999E-2</v>
      </c>
      <c r="X651" s="1">
        <v>1101800</v>
      </c>
      <c r="Y651" s="1">
        <v>5769605</v>
      </c>
      <c r="Z651" s="1">
        <v>1344133</v>
      </c>
      <c r="AA651" t="s">
        <v>416</v>
      </c>
      <c r="AB651" t="s">
        <v>417</v>
      </c>
      <c r="AC651">
        <v>22.75</v>
      </c>
      <c r="AD651">
        <v>2.5499999999999998</v>
      </c>
      <c r="AE651">
        <v>1.76</v>
      </c>
      <c r="AF651" t="s">
        <v>230</v>
      </c>
      <c r="AG651" s="1">
        <v>10400</v>
      </c>
      <c r="AH651" s="36">
        <v>5227</v>
      </c>
      <c r="AI651">
        <v>300</v>
      </c>
      <c r="AJ651" s="36">
        <v>5212</v>
      </c>
      <c r="AK651">
        <v>100</v>
      </c>
      <c r="AL651" s="2">
        <v>0.64583333333333337</v>
      </c>
      <c r="AM651" s="3">
        <v>46149</v>
      </c>
      <c r="AN651" t="s">
        <v>298</v>
      </c>
      <c r="AO651" t="s">
        <v>344</v>
      </c>
      <c r="AQ651" t="str">
        <f t="shared" si="10"/>
        <v/>
      </c>
    </row>
    <row r="652" spans="1:43">
      <c r="A652" s="8">
        <v>46178</v>
      </c>
      <c r="B652">
        <v>3949.09</v>
      </c>
      <c r="C652">
        <v>-7.0000000000000007E-2</v>
      </c>
      <c r="D652">
        <v>66620</v>
      </c>
      <c r="E652">
        <v>-1.51</v>
      </c>
      <c r="F652" s="69">
        <v>6890</v>
      </c>
      <c r="G652" t="s">
        <v>74</v>
      </c>
      <c r="H652">
        <v>0</v>
      </c>
      <c r="I652" t="s">
        <v>314</v>
      </c>
      <c r="J652" t="s">
        <v>289</v>
      </c>
      <c r="K652" t="s">
        <v>290</v>
      </c>
      <c r="L652" s="36">
        <v>9100</v>
      </c>
      <c r="M652">
        <v>80</v>
      </c>
      <c r="N652" s="66">
        <v>8.8999999999999999E-3</v>
      </c>
      <c r="O652" s="36">
        <v>9020</v>
      </c>
      <c r="P652" s="66">
        <v>8.8000000000000005E-3</v>
      </c>
      <c r="Q652" s="36">
        <v>8900</v>
      </c>
      <c r="R652" s="36">
        <v>9150</v>
      </c>
      <c r="S652" s="36">
        <v>8450</v>
      </c>
      <c r="T652" s="66">
        <v>2.24E-2</v>
      </c>
      <c r="U652" s="66">
        <v>2.24E-2</v>
      </c>
      <c r="V652" s="66">
        <v>-5.4000000000000003E-3</v>
      </c>
      <c r="W652" s="66">
        <v>7.6899999999999996E-2</v>
      </c>
      <c r="X652" s="1">
        <v>1039600</v>
      </c>
      <c r="Y652" s="1">
        <v>9222770</v>
      </c>
      <c r="Z652" s="1">
        <v>479681</v>
      </c>
      <c r="AA652" t="s">
        <v>418</v>
      </c>
      <c r="AB652" t="s">
        <v>419</v>
      </c>
      <c r="AC652">
        <v>19.940000000000001</v>
      </c>
      <c r="AD652">
        <v>1.64</v>
      </c>
      <c r="AE652">
        <v>2.2000000000000002</v>
      </c>
      <c r="AF652" t="s">
        <v>230</v>
      </c>
      <c r="AG652" s="1">
        <v>17000</v>
      </c>
      <c r="AH652" s="36">
        <v>9110</v>
      </c>
      <c r="AI652" s="1">
        <v>1500</v>
      </c>
      <c r="AJ652" s="36">
        <v>9060</v>
      </c>
      <c r="AK652">
        <v>200</v>
      </c>
      <c r="AL652" s="2">
        <v>0.64583333333333337</v>
      </c>
      <c r="AM652" s="3">
        <v>46157</v>
      </c>
      <c r="AN652" t="s">
        <v>293</v>
      </c>
      <c r="AO652" t="s">
        <v>344</v>
      </c>
      <c r="AQ652" t="str">
        <f t="shared" si="10"/>
        <v/>
      </c>
    </row>
    <row r="653" spans="1:43">
      <c r="A653" s="8">
        <v>46178</v>
      </c>
      <c r="B653">
        <v>3949.09</v>
      </c>
      <c r="C653">
        <v>-7.0000000000000007E-2</v>
      </c>
      <c r="D653">
        <v>66620</v>
      </c>
      <c r="E653">
        <v>-1.51</v>
      </c>
      <c r="F653" s="69">
        <v>6925</v>
      </c>
      <c r="G653" t="s">
        <v>75</v>
      </c>
      <c r="H653">
        <v>0</v>
      </c>
      <c r="I653" t="s">
        <v>288</v>
      </c>
      <c r="J653" t="s">
        <v>289</v>
      </c>
      <c r="K653" t="s">
        <v>295</v>
      </c>
      <c r="L653" s="36">
        <v>4260</v>
      </c>
      <c r="M653">
        <v>-50</v>
      </c>
      <c r="N653" s="66">
        <v>-1.1599999999999999E-2</v>
      </c>
      <c r="O653" s="36">
        <v>4310</v>
      </c>
      <c r="P653" s="66">
        <v>-1.1599999999999999E-2</v>
      </c>
      <c r="Q653" s="36">
        <v>4269</v>
      </c>
      <c r="R653" s="36">
        <v>4328</v>
      </c>
      <c r="S653" s="36">
        <v>4160</v>
      </c>
      <c r="T653" s="66">
        <v>-2.0999999999999999E-3</v>
      </c>
      <c r="U653" s="66">
        <v>-6.1999999999999998E-3</v>
      </c>
      <c r="V653" s="66">
        <v>-1.5699999999999999E-2</v>
      </c>
      <c r="W653" s="66">
        <v>2.4E-2</v>
      </c>
      <c r="X653" s="1">
        <v>417200</v>
      </c>
      <c r="Y653" s="1">
        <v>1783616</v>
      </c>
      <c r="Z653" s="1">
        <v>355710</v>
      </c>
      <c r="AA653" t="s">
        <v>420</v>
      </c>
      <c r="AB653" t="s">
        <v>421</v>
      </c>
      <c r="AC653">
        <v>32.19</v>
      </c>
      <c r="AD653">
        <v>1.71</v>
      </c>
      <c r="AE653">
        <v>1.64</v>
      </c>
      <c r="AF653" t="s">
        <v>230</v>
      </c>
      <c r="AG653" s="1">
        <v>9900</v>
      </c>
      <c r="AH653" s="36">
        <v>4298</v>
      </c>
      <c r="AI653">
        <v>100</v>
      </c>
      <c r="AJ653" s="36">
        <v>4255</v>
      </c>
      <c r="AK653">
        <v>100</v>
      </c>
      <c r="AL653" s="2">
        <v>0.64583333333333337</v>
      </c>
      <c r="AM653" s="3">
        <v>46156</v>
      </c>
      <c r="AN653" t="s">
        <v>298</v>
      </c>
      <c r="AO653" t="s">
        <v>344</v>
      </c>
      <c r="AQ653" t="str">
        <f t="shared" si="10"/>
        <v/>
      </c>
    </row>
    <row r="654" spans="1:43">
      <c r="A654" s="8">
        <v>46178</v>
      </c>
      <c r="B654">
        <v>3949.09</v>
      </c>
      <c r="C654">
        <v>-7.0000000000000007E-2</v>
      </c>
      <c r="D654">
        <v>66620</v>
      </c>
      <c r="E654">
        <v>-1.51</v>
      </c>
      <c r="F654" s="69">
        <v>6963</v>
      </c>
      <c r="G654" t="s">
        <v>76</v>
      </c>
      <c r="H654">
        <v>0</v>
      </c>
      <c r="I654" t="s">
        <v>288</v>
      </c>
      <c r="J654" t="s">
        <v>289</v>
      </c>
      <c r="K654" t="s">
        <v>295</v>
      </c>
      <c r="L654" s="36">
        <v>5270</v>
      </c>
      <c r="M654">
        <v>-227</v>
      </c>
      <c r="N654" s="66">
        <v>-4.1300000000000003E-2</v>
      </c>
      <c r="O654" s="36">
        <v>5497</v>
      </c>
      <c r="P654" s="66">
        <v>-4.1200000000000001E-2</v>
      </c>
      <c r="Q654" s="36">
        <v>5397</v>
      </c>
      <c r="R654" s="36">
        <v>5427</v>
      </c>
      <c r="S654" s="36">
        <v>5200</v>
      </c>
      <c r="T654" s="66">
        <v>-2.35E-2</v>
      </c>
      <c r="U654" s="66">
        <v>-2.5999999999999999E-3</v>
      </c>
      <c r="V654" s="66">
        <v>-2.8899999999999999E-2</v>
      </c>
      <c r="W654" s="66">
        <v>1.34E-2</v>
      </c>
      <c r="X654" s="1">
        <v>3867600</v>
      </c>
      <c r="Y654" s="1">
        <v>20484442</v>
      </c>
      <c r="Z654" s="1">
        <v>2127815</v>
      </c>
      <c r="AA654" t="s">
        <v>586</v>
      </c>
      <c r="AB654" t="s">
        <v>423</v>
      </c>
      <c r="AC654">
        <v>70.17</v>
      </c>
      <c r="AD654">
        <v>2.68</v>
      </c>
      <c r="AE654">
        <v>0.95</v>
      </c>
      <c r="AF654" t="s">
        <v>230</v>
      </c>
      <c r="AG654" s="1">
        <v>71300</v>
      </c>
      <c r="AH654" s="36">
        <v>5272</v>
      </c>
      <c r="AI654">
        <v>100</v>
      </c>
      <c r="AJ654" s="36">
        <v>5270</v>
      </c>
      <c r="AK654" s="1">
        <v>10500</v>
      </c>
      <c r="AL654" s="2">
        <v>0.64583333333333337</v>
      </c>
      <c r="AM654" s="3">
        <v>46154</v>
      </c>
      <c r="AN654" t="s">
        <v>298</v>
      </c>
      <c r="AO654" t="s">
        <v>344</v>
      </c>
      <c r="AQ654" t="str">
        <f t="shared" si="10"/>
        <v/>
      </c>
    </row>
    <row r="655" spans="1:43">
      <c r="A655" s="8">
        <v>46178</v>
      </c>
      <c r="B655">
        <v>3949.09</v>
      </c>
      <c r="C655">
        <v>-7.0000000000000007E-2</v>
      </c>
      <c r="D655">
        <v>66620</v>
      </c>
      <c r="E655">
        <v>-1.51</v>
      </c>
      <c r="F655" s="69">
        <v>7011</v>
      </c>
      <c r="G655" t="s">
        <v>77</v>
      </c>
      <c r="H655">
        <v>0</v>
      </c>
      <c r="I655" t="s">
        <v>288</v>
      </c>
      <c r="J655" t="s">
        <v>289</v>
      </c>
      <c r="K655" t="s">
        <v>290</v>
      </c>
      <c r="L655" s="36">
        <v>3790</v>
      </c>
      <c r="M655">
        <v>89</v>
      </c>
      <c r="N655" s="66">
        <v>2.4E-2</v>
      </c>
      <c r="O655" s="36">
        <v>3701</v>
      </c>
      <c r="P655" s="66">
        <v>2.4E-2</v>
      </c>
      <c r="Q655" s="36">
        <v>3713</v>
      </c>
      <c r="R655" s="36">
        <v>3828</v>
      </c>
      <c r="S655" s="36">
        <v>3688</v>
      </c>
      <c r="T655" s="66">
        <v>2.07E-2</v>
      </c>
      <c r="U655" s="66">
        <v>-6.1999999999999998E-3</v>
      </c>
      <c r="V655" s="66">
        <v>-9.9000000000000008E-3</v>
      </c>
      <c r="W655" s="66">
        <v>2.76E-2</v>
      </c>
      <c r="X655" s="1">
        <v>23427800</v>
      </c>
      <c r="Y655" s="1">
        <v>88552378</v>
      </c>
      <c r="Z655" s="1">
        <v>12786125</v>
      </c>
      <c r="AA655" t="s">
        <v>424</v>
      </c>
      <c r="AB655" t="s">
        <v>587</v>
      </c>
      <c r="AC655">
        <v>33.51</v>
      </c>
      <c r="AD655">
        <v>4.12</v>
      </c>
      <c r="AE655">
        <v>0.77</v>
      </c>
      <c r="AF655" t="s">
        <v>230</v>
      </c>
      <c r="AG655" s="1">
        <v>713000</v>
      </c>
      <c r="AH655" s="36">
        <v>3790</v>
      </c>
      <c r="AI655" s="1">
        <v>49400</v>
      </c>
      <c r="AJ655" s="36">
        <v>3789</v>
      </c>
      <c r="AK655">
        <v>800</v>
      </c>
      <c r="AL655" s="2">
        <v>0.64583333333333337</v>
      </c>
      <c r="AM655" s="3">
        <v>46154</v>
      </c>
      <c r="AN655" t="s">
        <v>298</v>
      </c>
      <c r="AO655" t="s">
        <v>395</v>
      </c>
      <c r="AQ655" t="str">
        <f t="shared" si="10"/>
        <v/>
      </c>
    </row>
    <row r="656" spans="1:43">
      <c r="A656" s="8">
        <v>46178</v>
      </c>
      <c r="B656">
        <v>3949.09</v>
      </c>
      <c r="C656">
        <v>-7.0000000000000007E-2</v>
      </c>
      <c r="D656">
        <v>66620</v>
      </c>
      <c r="E656">
        <v>-1.51</v>
      </c>
      <c r="F656" s="69">
        <v>7013</v>
      </c>
      <c r="G656" t="s">
        <v>78</v>
      </c>
      <c r="H656">
        <v>0</v>
      </c>
      <c r="I656" t="s">
        <v>288</v>
      </c>
      <c r="J656" t="s">
        <v>289</v>
      </c>
      <c r="K656" t="s">
        <v>295</v>
      </c>
      <c r="L656" s="36">
        <v>2574</v>
      </c>
      <c r="M656">
        <v>35.5</v>
      </c>
      <c r="N656" s="66">
        <v>1.4E-2</v>
      </c>
      <c r="O656" s="36">
        <v>2538.5</v>
      </c>
      <c r="P656" s="66">
        <v>1.3899999999999999E-2</v>
      </c>
      <c r="Q656" s="36">
        <v>2570</v>
      </c>
      <c r="R656" s="36">
        <v>2635.5</v>
      </c>
      <c r="S656" s="36">
        <v>2542.5</v>
      </c>
      <c r="T656" s="66">
        <v>1.5E-3</v>
      </c>
      <c r="U656" s="66">
        <v>-1.6400000000000001E-2</v>
      </c>
      <c r="V656" s="66">
        <v>-2.3300000000000001E-2</v>
      </c>
      <c r="W656" s="66">
        <v>1.23E-2</v>
      </c>
      <c r="X656" s="1">
        <v>11346800</v>
      </c>
      <c r="Y656" s="1">
        <v>29530194</v>
      </c>
      <c r="Z656" s="1">
        <v>2787023</v>
      </c>
      <c r="AA656" t="s">
        <v>426</v>
      </c>
      <c r="AB656" t="s">
        <v>588</v>
      </c>
      <c r="AC656">
        <v>16.54</v>
      </c>
      <c r="AD656">
        <v>4.18</v>
      </c>
      <c r="AE656">
        <v>0.89</v>
      </c>
      <c r="AF656" t="s">
        <v>230</v>
      </c>
      <c r="AG656" s="1">
        <v>576800</v>
      </c>
      <c r="AH656" s="36">
        <v>2575</v>
      </c>
      <c r="AI656">
        <v>100</v>
      </c>
      <c r="AJ656" s="36">
        <v>2574</v>
      </c>
      <c r="AK656" s="1">
        <v>8800</v>
      </c>
      <c r="AL656" s="2">
        <v>0.64583333333333337</v>
      </c>
      <c r="AM656" s="3">
        <v>46150</v>
      </c>
      <c r="AN656" t="s">
        <v>298</v>
      </c>
      <c r="AO656" t="s">
        <v>395</v>
      </c>
      <c r="AQ656" t="str">
        <f t="shared" si="10"/>
        <v/>
      </c>
    </row>
    <row r="657" spans="1:43">
      <c r="A657" s="8">
        <v>46178</v>
      </c>
      <c r="B657">
        <v>3949.09</v>
      </c>
      <c r="C657">
        <v>-7.0000000000000007E-2</v>
      </c>
      <c r="D657">
        <v>66620</v>
      </c>
      <c r="E657">
        <v>-1.51</v>
      </c>
      <c r="F657" s="69">
        <v>7047</v>
      </c>
      <c r="G657" t="s">
        <v>79</v>
      </c>
      <c r="H657">
        <v>0</v>
      </c>
      <c r="I657" t="s">
        <v>347</v>
      </c>
      <c r="J657" t="s">
        <v>289</v>
      </c>
      <c r="K657" t="s">
        <v>295</v>
      </c>
      <c r="L657" s="36">
        <v>2045</v>
      </c>
      <c r="M657">
        <v>48</v>
      </c>
      <c r="N657" s="66">
        <v>2.4E-2</v>
      </c>
      <c r="O657" s="36">
        <v>1997</v>
      </c>
      <c r="P657" s="66">
        <v>2.4E-2</v>
      </c>
      <c r="Q657" s="36">
        <v>1991</v>
      </c>
      <c r="R657" s="36">
        <v>2093</v>
      </c>
      <c r="S657" s="36">
        <v>1988</v>
      </c>
      <c r="T657" s="66">
        <v>2.7099999999999999E-2</v>
      </c>
      <c r="U657" s="66">
        <v>-1.01E-2</v>
      </c>
      <c r="V657" s="66">
        <v>-2.29E-2</v>
      </c>
      <c r="W657" s="66">
        <v>2.86E-2</v>
      </c>
      <c r="X657" s="1">
        <v>196500</v>
      </c>
      <c r="Y657" s="1">
        <v>404256</v>
      </c>
      <c r="Z657" s="1">
        <v>29030</v>
      </c>
      <c r="AA657" t="s">
        <v>428</v>
      </c>
      <c r="AB657" t="s">
        <v>605</v>
      </c>
      <c r="AC657">
        <v>8.1</v>
      </c>
      <c r="AD657">
        <v>2.54</v>
      </c>
      <c r="AE657">
        <v>0.64</v>
      </c>
      <c r="AF657" t="s">
        <v>230</v>
      </c>
      <c r="AG657">
        <v>0</v>
      </c>
      <c r="AH657" s="36">
        <v>2065</v>
      </c>
      <c r="AI657">
        <v>100</v>
      </c>
      <c r="AJ657" s="36">
        <v>2045</v>
      </c>
      <c r="AK657" s="1">
        <v>2000</v>
      </c>
      <c r="AL657" s="2">
        <v>0.64583333333333337</v>
      </c>
      <c r="AM657" s="3">
        <v>46157</v>
      </c>
      <c r="AN657" t="s">
        <v>298</v>
      </c>
      <c r="AO657" t="s">
        <v>313</v>
      </c>
      <c r="AQ657" t="str">
        <f t="shared" si="10"/>
        <v/>
      </c>
    </row>
    <row r="658" spans="1:43">
      <c r="A658" s="8">
        <v>46178</v>
      </c>
      <c r="B658">
        <v>3949.09</v>
      </c>
      <c r="C658">
        <v>-7.0000000000000007E-2</v>
      </c>
      <c r="D658">
        <v>66620</v>
      </c>
      <c r="E658">
        <v>-1.51</v>
      </c>
      <c r="F658" s="69">
        <v>7084</v>
      </c>
      <c r="G658" t="s">
        <v>80</v>
      </c>
      <c r="H658">
        <v>0</v>
      </c>
      <c r="I658" t="s">
        <v>347</v>
      </c>
      <c r="J658" t="s">
        <v>323</v>
      </c>
      <c r="K658" t="s">
        <v>290</v>
      </c>
      <c r="L658" s="36">
        <v>2130</v>
      </c>
      <c r="M658">
        <v>49</v>
      </c>
      <c r="N658" s="66">
        <v>2.35E-2</v>
      </c>
      <c r="O658" s="36">
        <v>2081</v>
      </c>
      <c r="P658" s="66">
        <v>2.35E-2</v>
      </c>
      <c r="Q658" s="36">
        <v>2059</v>
      </c>
      <c r="R658" s="36">
        <v>2150</v>
      </c>
      <c r="S658" s="36">
        <v>2059</v>
      </c>
      <c r="T658" s="66">
        <v>3.44E-2</v>
      </c>
      <c r="U658" s="66">
        <v>7.0000000000000001E-3</v>
      </c>
      <c r="V658" s="66">
        <v>-9.2999999999999992E-3</v>
      </c>
      <c r="W658" s="66">
        <v>3.44E-2</v>
      </c>
      <c r="X658" s="1">
        <v>2400</v>
      </c>
      <c r="Y658" s="1">
        <v>5054</v>
      </c>
      <c r="Z658" s="1">
        <v>6942</v>
      </c>
      <c r="AA658" t="s">
        <v>430</v>
      </c>
      <c r="AB658" t="s">
        <v>590</v>
      </c>
      <c r="AC658">
        <v>29.66</v>
      </c>
      <c r="AD658">
        <v>1.1100000000000001</v>
      </c>
      <c r="AE658">
        <v>4.46</v>
      </c>
      <c r="AF658">
        <v>0.3</v>
      </c>
      <c r="AG658">
        <v>200</v>
      </c>
      <c r="AH658" s="36">
        <v>2131</v>
      </c>
      <c r="AI658">
        <v>100</v>
      </c>
      <c r="AJ658" s="36">
        <v>2100</v>
      </c>
      <c r="AK658">
        <v>100</v>
      </c>
      <c r="AL658" s="2">
        <v>0.62361111111111112</v>
      </c>
      <c r="AM658" s="3">
        <v>46160</v>
      </c>
      <c r="AN658" t="s">
        <v>298</v>
      </c>
      <c r="AO658" t="s">
        <v>313</v>
      </c>
      <c r="AQ658" t="str">
        <f t="shared" si="10"/>
        <v/>
      </c>
    </row>
    <row r="659" spans="1:43">
      <c r="A659" s="8">
        <v>46178</v>
      </c>
      <c r="B659">
        <v>3949.09</v>
      </c>
      <c r="C659">
        <v>-7.0000000000000007E-2</v>
      </c>
      <c r="D659">
        <v>66620</v>
      </c>
      <c r="E659">
        <v>-1.51</v>
      </c>
      <c r="F659" s="69">
        <v>7182</v>
      </c>
      <c r="G659" t="s">
        <v>81</v>
      </c>
      <c r="H659">
        <v>0</v>
      </c>
      <c r="I659" t="s">
        <v>288</v>
      </c>
      <c r="J659" t="s">
        <v>289</v>
      </c>
      <c r="K659" t="s">
        <v>290</v>
      </c>
      <c r="L659" s="36">
        <v>3161</v>
      </c>
      <c r="M659">
        <v>-64</v>
      </c>
      <c r="N659" s="66">
        <v>-1.9800000000000002E-2</v>
      </c>
      <c r="O659" s="36">
        <v>3225</v>
      </c>
      <c r="P659" s="66">
        <v>-1.9800000000000002E-2</v>
      </c>
      <c r="Q659" s="36">
        <v>3238</v>
      </c>
      <c r="R659" s="36">
        <v>3277</v>
      </c>
      <c r="S659" s="36">
        <v>3145</v>
      </c>
      <c r="T659" s="66">
        <v>-2.3699999999999999E-2</v>
      </c>
      <c r="U659" s="66">
        <v>3.0999999999999999E-3</v>
      </c>
      <c r="V659" s="66">
        <v>-3.5299999999999998E-2</v>
      </c>
      <c r="W659" s="66">
        <v>5.0000000000000001E-3</v>
      </c>
      <c r="X659" s="1">
        <v>7309400</v>
      </c>
      <c r="Y659" s="1">
        <v>23270174</v>
      </c>
      <c r="Z659" s="1">
        <v>11303352</v>
      </c>
      <c r="AA659" t="s">
        <v>606</v>
      </c>
      <c r="AB659" t="s">
        <v>433</v>
      </c>
      <c r="AC659">
        <v>17.05</v>
      </c>
      <c r="AD659">
        <v>1.22</v>
      </c>
      <c r="AE659">
        <v>2.94</v>
      </c>
      <c r="AF659" t="s">
        <v>230</v>
      </c>
      <c r="AG659" s="1">
        <v>278500</v>
      </c>
      <c r="AH659" s="36">
        <v>3162</v>
      </c>
      <c r="AI659" s="1">
        <v>1400</v>
      </c>
      <c r="AJ659" s="36">
        <v>3160</v>
      </c>
      <c r="AK659">
        <v>100</v>
      </c>
      <c r="AL659" s="2">
        <v>0.64583333333333337</v>
      </c>
      <c r="AM659" s="3">
        <v>46157</v>
      </c>
      <c r="AN659" t="s">
        <v>298</v>
      </c>
      <c r="AO659" t="s">
        <v>434</v>
      </c>
      <c r="AQ659" t="str">
        <f t="shared" si="10"/>
        <v/>
      </c>
    </row>
    <row r="660" spans="1:43">
      <c r="A660" s="8">
        <v>46178</v>
      </c>
      <c r="B660">
        <v>3949.09</v>
      </c>
      <c r="C660">
        <v>-7.0000000000000007E-2</v>
      </c>
      <c r="D660">
        <v>66620</v>
      </c>
      <c r="E660">
        <v>-1.51</v>
      </c>
      <c r="F660" s="69">
        <v>7203</v>
      </c>
      <c r="G660" t="s">
        <v>82</v>
      </c>
      <c r="H660">
        <v>0</v>
      </c>
      <c r="I660" t="s">
        <v>288</v>
      </c>
      <c r="J660" t="s">
        <v>289</v>
      </c>
      <c r="K660" t="s">
        <v>290</v>
      </c>
      <c r="L660" s="36">
        <v>2850</v>
      </c>
      <c r="M660">
        <v>11.5</v>
      </c>
      <c r="N660" s="66">
        <v>4.1000000000000003E-3</v>
      </c>
      <c r="O660" s="36">
        <v>2838.5</v>
      </c>
      <c r="P660" s="66">
        <v>4.0000000000000001E-3</v>
      </c>
      <c r="Q660" s="36">
        <v>2872</v>
      </c>
      <c r="R660" s="36">
        <v>2885.5</v>
      </c>
      <c r="S660" s="36">
        <v>2837</v>
      </c>
      <c r="T660" s="66">
        <v>-7.6E-3</v>
      </c>
      <c r="U660" s="66">
        <v>6.9999999999999999E-4</v>
      </c>
      <c r="V660" s="66">
        <v>-1.23E-2</v>
      </c>
      <c r="W660" s="66">
        <v>4.4999999999999997E-3</v>
      </c>
      <c r="X660" s="1">
        <v>18955400</v>
      </c>
      <c r="Y660" s="1">
        <v>54063339</v>
      </c>
      <c r="Z660" s="1">
        <v>45015714</v>
      </c>
      <c r="AA660" t="s">
        <v>435</v>
      </c>
      <c r="AB660" t="s">
        <v>436</v>
      </c>
      <c r="AC660">
        <v>11.25</v>
      </c>
      <c r="AD660">
        <v>0.93</v>
      </c>
      <c r="AE660">
        <v>3.51</v>
      </c>
      <c r="AF660" t="s">
        <v>230</v>
      </c>
      <c r="AG660" s="1">
        <v>964600</v>
      </c>
      <c r="AH660" s="36">
        <v>2850.5</v>
      </c>
      <c r="AI660" s="1">
        <v>8000</v>
      </c>
      <c r="AJ660" s="36">
        <v>2850</v>
      </c>
      <c r="AK660" s="1">
        <v>112000</v>
      </c>
      <c r="AL660" s="2">
        <v>0.64583333333333337</v>
      </c>
      <c r="AM660" s="3">
        <v>46150</v>
      </c>
      <c r="AN660" t="s">
        <v>298</v>
      </c>
      <c r="AO660" t="s">
        <v>437</v>
      </c>
      <c r="AQ660" t="str">
        <f t="shared" si="10"/>
        <v/>
      </c>
    </row>
    <row r="661" spans="1:43">
      <c r="A661" s="8">
        <v>46178</v>
      </c>
      <c r="B661">
        <v>3949.09</v>
      </c>
      <c r="C661">
        <v>-7.0000000000000007E-2</v>
      </c>
      <c r="D661">
        <v>66620</v>
      </c>
      <c r="E661">
        <v>-1.51</v>
      </c>
      <c r="F661" s="69">
        <v>7213</v>
      </c>
      <c r="G661" t="s">
        <v>83</v>
      </c>
      <c r="H661">
        <v>0</v>
      </c>
      <c r="I661" t="s">
        <v>314</v>
      </c>
      <c r="J661" t="s">
        <v>289</v>
      </c>
      <c r="K661" t="s">
        <v>290</v>
      </c>
      <c r="L661">
        <v>574</v>
      </c>
      <c r="M661">
        <v>14</v>
      </c>
      <c r="N661" s="66">
        <v>2.5000000000000001E-2</v>
      </c>
      <c r="O661">
        <v>560</v>
      </c>
      <c r="P661" s="66">
        <v>2.5000000000000001E-2</v>
      </c>
      <c r="Q661">
        <v>560</v>
      </c>
      <c r="R661">
        <v>583</v>
      </c>
      <c r="S661">
        <v>560</v>
      </c>
      <c r="T661" s="66">
        <v>2.5000000000000001E-2</v>
      </c>
      <c r="U661" s="66">
        <v>8.6999999999999994E-3</v>
      </c>
      <c r="V661" s="66">
        <v>-1.54E-2</v>
      </c>
      <c r="W661" s="66">
        <v>2.5000000000000001E-2</v>
      </c>
      <c r="X661" s="1">
        <v>21700</v>
      </c>
      <c r="Y661" s="1">
        <v>12412</v>
      </c>
      <c r="Z661" s="1">
        <v>9121</v>
      </c>
      <c r="AA661" t="s">
        <v>524</v>
      </c>
      <c r="AB661" t="s">
        <v>439</v>
      </c>
      <c r="AC661">
        <v>6.76</v>
      </c>
      <c r="AD661">
        <v>0.8</v>
      </c>
      <c r="AE661">
        <v>4.53</v>
      </c>
      <c r="AF661">
        <v>0.3</v>
      </c>
      <c r="AG661">
        <v>300</v>
      </c>
      <c r="AH661">
        <v>575</v>
      </c>
      <c r="AI661">
        <v>100</v>
      </c>
      <c r="AJ661">
        <v>572</v>
      </c>
      <c r="AK661">
        <v>100</v>
      </c>
      <c r="AL661" s="2">
        <v>0.64583333333333337</v>
      </c>
      <c r="AM661" s="3">
        <v>46153</v>
      </c>
      <c r="AN661" t="s">
        <v>298</v>
      </c>
      <c r="AO661" t="s">
        <v>437</v>
      </c>
      <c r="AQ661" t="str">
        <f t="shared" si="10"/>
        <v/>
      </c>
    </row>
    <row r="662" spans="1:43">
      <c r="A662" s="8">
        <v>46178</v>
      </c>
      <c r="B662">
        <v>3949.09</v>
      </c>
      <c r="C662">
        <v>-7.0000000000000007E-2</v>
      </c>
      <c r="D662">
        <v>66620</v>
      </c>
      <c r="E662">
        <v>-1.51</v>
      </c>
      <c r="F662" s="69">
        <v>7220</v>
      </c>
      <c r="G662" t="s">
        <v>84</v>
      </c>
      <c r="H662">
        <v>0</v>
      </c>
      <c r="I662" t="s">
        <v>288</v>
      </c>
      <c r="J662" t="s">
        <v>289</v>
      </c>
      <c r="K662" t="s">
        <v>295</v>
      </c>
      <c r="L662" s="36">
        <v>8190</v>
      </c>
      <c r="M662">
        <v>-620</v>
      </c>
      <c r="N662" s="66">
        <v>-7.0400000000000004E-2</v>
      </c>
      <c r="O662" s="36">
        <v>8810</v>
      </c>
      <c r="P662" s="66">
        <v>-7.0300000000000001E-2</v>
      </c>
      <c r="Q662" s="36">
        <v>8370</v>
      </c>
      <c r="R662" s="36">
        <v>8580</v>
      </c>
      <c r="S662" s="36">
        <v>7880</v>
      </c>
      <c r="T662" s="66">
        <v>-2.1499999999999998E-2</v>
      </c>
      <c r="U662" s="66">
        <v>-1.44E-2</v>
      </c>
      <c r="V662" s="66">
        <v>-4.5400000000000003E-2</v>
      </c>
      <c r="W662" s="66">
        <v>3.9300000000000002E-2</v>
      </c>
      <c r="X662" s="1">
        <v>2557600</v>
      </c>
      <c r="Y662" s="1">
        <v>20923014</v>
      </c>
      <c r="Z662" s="1">
        <v>537115</v>
      </c>
      <c r="AA662" t="s">
        <v>563</v>
      </c>
      <c r="AB662" t="s">
        <v>441</v>
      </c>
      <c r="AC662">
        <v>82.56</v>
      </c>
      <c r="AD662">
        <v>4.3899999999999997</v>
      </c>
      <c r="AE662">
        <v>0.49</v>
      </c>
      <c r="AF662" t="s">
        <v>230</v>
      </c>
      <c r="AG662" s="1">
        <v>5300</v>
      </c>
      <c r="AH662" s="36">
        <v>8200</v>
      </c>
      <c r="AI662">
        <v>900</v>
      </c>
      <c r="AJ662" s="36">
        <v>8190</v>
      </c>
      <c r="AK662" s="1">
        <v>3000</v>
      </c>
      <c r="AL662" s="2">
        <v>0.64583333333333337</v>
      </c>
      <c r="AM662" s="3">
        <v>46154</v>
      </c>
      <c r="AN662" t="s">
        <v>298</v>
      </c>
      <c r="AO662" t="s">
        <v>437</v>
      </c>
      <c r="AQ662" t="str">
        <f t="shared" si="10"/>
        <v/>
      </c>
    </row>
    <row r="663" spans="1:43">
      <c r="A663" s="8">
        <v>46178</v>
      </c>
      <c r="B663">
        <v>3949.09</v>
      </c>
      <c r="C663">
        <v>-7.0000000000000007E-2</v>
      </c>
      <c r="D663">
        <v>66620</v>
      </c>
      <c r="E663">
        <v>-1.51</v>
      </c>
      <c r="F663" s="69">
        <v>7269</v>
      </c>
      <c r="G663" t="s">
        <v>85</v>
      </c>
      <c r="H663">
        <v>0</v>
      </c>
      <c r="I663" t="s">
        <v>288</v>
      </c>
      <c r="J663" t="s">
        <v>289</v>
      </c>
      <c r="K663" t="s">
        <v>290</v>
      </c>
      <c r="L663" s="36">
        <v>1865.5</v>
      </c>
      <c r="M663">
        <v>9.5</v>
      </c>
      <c r="N663" s="66">
        <v>5.1000000000000004E-3</v>
      </c>
      <c r="O663" s="36">
        <v>1856</v>
      </c>
      <c r="P663" s="66">
        <v>5.1000000000000004E-3</v>
      </c>
      <c r="Q663" s="36">
        <v>1872</v>
      </c>
      <c r="R663" s="36">
        <v>1892.5</v>
      </c>
      <c r="S663" s="36">
        <v>1859</v>
      </c>
      <c r="T663" s="66">
        <v>-3.3999999999999998E-3</v>
      </c>
      <c r="U663" s="66">
        <v>-6.6E-3</v>
      </c>
      <c r="V663" s="66">
        <v>-1.4200000000000001E-2</v>
      </c>
      <c r="W663" s="66">
        <v>3.3999999999999998E-3</v>
      </c>
      <c r="X663" s="1">
        <v>4192600</v>
      </c>
      <c r="Y663" s="1">
        <v>7850159</v>
      </c>
      <c r="Z663" s="1">
        <v>3664935</v>
      </c>
      <c r="AA663" t="s">
        <v>442</v>
      </c>
      <c r="AB663" t="s">
        <v>443</v>
      </c>
      <c r="AC663">
        <v>9.4600000000000009</v>
      </c>
      <c r="AD663">
        <v>1.06</v>
      </c>
      <c r="AE663">
        <v>2.73</v>
      </c>
      <c r="AF663" t="s">
        <v>230</v>
      </c>
      <c r="AG663" s="1">
        <v>3947700</v>
      </c>
      <c r="AH663" s="36">
        <v>1866</v>
      </c>
      <c r="AI663">
        <v>100</v>
      </c>
      <c r="AJ663" s="36">
        <v>1865</v>
      </c>
      <c r="AK663">
        <v>700</v>
      </c>
      <c r="AL663" s="2">
        <v>0.64583333333333337</v>
      </c>
      <c r="AM663" s="3">
        <v>46156</v>
      </c>
      <c r="AN663" t="s">
        <v>298</v>
      </c>
      <c r="AO663" t="s">
        <v>437</v>
      </c>
      <c r="AQ663" t="str">
        <f t="shared" si="10"/>
        <v/>
      </c>
    </row>
    <row r="664" spans="1:43">
      <c r="A664" s="8">
        <v>46178</v>
      </c>
      <c r="B664">
        <v>3949.09</v>
      </c>
      <c r="C664">
        <v>-7.0000000000000007E-2</v>
      </c>
      <c r="D664">
        <v>66620</v>
      </c>
      <c r="E664">
        <v>-1.51</v>
      </c>
      <c r="F664" s="69">
        <v>7272</v>
      </c>
      <c r="G664" t="s">
        <v>86</v>
      </c>
      <c r="H664">
        <v>0</v>
      </c>
      <c r="I664" t="s">
        <v>288</v>
      </c>
      <c r="J664" t="s">
        <v>289</v>
      </c>
      <c r="K664" t="s">
        <v>290</v>
      </c>
      <c r="L664" s="36">
        <v>1224</v>
      </c>
      <c r="M664">
        <v>-31.5</v>
      </c>
      <c r="N664" s="66">
        <v>-2.5100000000000001E-2</v>
      </c>
      <c r="O664" s="36">
        <v>1255.5</v>
      </c>
      <c r="P664" s="66">
        <v>-2.5000000000000001E-2</v>
      </c>
      <c r="Q664" s="36">
        <v>1249</v>
      </c>
      <c r="R664" s="36">
        <v>1254</v>
      </c>
      <c r="S664" s="36">
        <v>1218</v>
      </c>
      <c r="T664" s="66">
        <v>-0.02</v>
      </c>
      <c r="U664" s="66">
        <v>-4.0000000000000001E-3</v>
      </c>
      <c r="V664" s="66">
        <v>-2.3900000000000001E-2</v>
      </c>
      <c r="W664" s="66">
        <v>4.8999999999999998E-3</v>
      </c>
      <c r="X664" s="1">
        <v>5273300</v>
      </c>
      <c r="Y664" s="1">
        <v>6481539</v>
      </c>
      <c r="Z664" s="1">
        <v>1246185</v>
      </c>
      <c r="AA664" t="s">
        <v>444</v>
      </c>
      <c r="AB664" t="s">
        <v>445</v>
      </c>
      <c r="AC664">
        <v>9.64</v>
      </c>
      <c r="AD664">
        <v>1.04</v>
      </c>
      <c r="AE664">
        <v>4.08</v>
      </c>
      <c r="AF664" t="s">
        <v>230</v>
      </c>
      <c r="AG664" s="1">
        <v>534600</v>
      </c>
      <c r="AH664" s="36">
        <v>1224.5</v>
      </c>
      <c r="AI664" s="1">
        <v>23500</v>
      </c>
      <c r="AJ664" s="36">
        <v>1222</v>
      </c>
      <c r="AK664">
        <v>100</v>
      </c>
      <c r="AL664" s="2">
        <v>0.64583333333333337</v>
      </c>
      <c r="AM664" s="3">
        <v>46157</v>
      </c>
      <c r="AN664" t="s">
        <v>293</v>
      </c>
      <c r="AO664" t="s">
        <v>437</v>
      </c>
      <c r="AQ664" t="str">
        <f t="shared" si="10"/>
        <v/>
      </c>
    </row>
    <row r="665" spans="1:43">
      <c r="A665" s="8">
        <v>46178</v>
      </c>
      <c r="B665">
        <v>3949.09</v>
      </c>
      <c r="C665">
        <v>-7.0000000000000007E-2</v>
      </c>
      <c r="D665">
        <v>66620</v>
      </c>
      <c r="E665">
        <v>-1.51</v>
      </c>
      <c r="F665" s="69">
        <v>7376</v>
      </c>
      <c r="G665" t="s">
        <v>87</v>
      </c>
      <c r="H665">
        <v>0</v>
      </c>
      <c r="I665" t="s">
        <v>347</v>
      </c>
      <c r="J665" t="s">
        <v>323</v>
      </c>
      <c r="K665" t="s">
        <v>290</v>
      </c>
      <c r="L665" s="36">
        <v>1126</v>
      </c>
      <c r="M665">
        <v>-4</v>
      </c>
      <c r="N665" s="66">
        <v>-3.5000000000000001E-3</v>
      </c>
      <c r="O665" s="36">
        <v>1130</v>
      </c>
      <c r="P665" s="66">
        <v>-3.5000000000000001E-3</v>
      </c>
      <c r="Q665" s="36">
        <v>1124</v>
      </c>
      <c r="R665" s="36">
        <v>1145</v>
      </c>
      <c r="S665" s="36">
        <v>1100</v>
      </c>
      <c r="T665" s="66">
        <v>1.6999999999999999E-3</v>
      </c>
      <c r="U665" s="66">
        <v>1.35E-2</v>
      </c>
      <c r="V665" s="66">
        <v>-1.6500000000000001E-2</v>
      </c>
      <c r="W665" s="66">
        <v>2.3599999999999999E-2</v>
      </c>
      <c r="X665" s="1">
        <v>29300</v>
      </c>
      <c r="Y665" s="1">
        <v>32807</v>
      </c>
      <c r="Z665" s="1">
        <v>4795</v>
      </c>
      <c r="AA665" t="s">
        <v>446</v>
      </c>
      <c r="AB665" t="s">
        <v>447</v>
      </c>
      <c r="AC665">
        <v>0</v>
      </c>
      <c r="AD665">
        <v>4.4800000000000004</v>
      </c>
      <c r="AE665">
        <v>0</v>
      </c>
      <c r="AF665">
        <v>0.6</v>
      </c>
      <c r="AG665" s="1">
        <v>1000</v>
      </c>
      <c r="AH665" s="36">
        <v>1126</v>
      </c>
      <c r="AI665">
        <v>100</v>
      </c>
      <c r="AJ665" s="36">
        <v>1116</v>
      </c>
      <c r="AK665">
        <v>100</v>
      </c>
      <c r="AL665" s="2">
        <v>0.64583333333333337</v>
      </c>
      <c r="AM665" s="3">
        <v>46157</v>
      </c>
      <c r="AN665" t="s">
        <v>448</v>
      </c>
      <c r="AO665" t="s">
        <v>313</v>
      </c>
      <c r="AQ665" t="str">
        <f t="shared" si="10"/>
        <v/>
      </c>
    </row>
    <row r="666" spans="1:43">
      <c r="A666" s="8">
        <v>46178</v>
      </c>
      <c r="B666">
        <v>3949.09</v>
      </c>
      <c r="C666">
        <v>-7.0000000000000007E-2</v>
      </c>
      <c r="D666">
        <v>66620</v>
      </c>
      <c r="E666">
        <v>-1.51</v>
      </c>
      <c r="F666" s="69">
        <v>7525</v>
      </c>
      <c r="G666" t="s">
        <v>88</v>
      </c>
      <c r="H666">
        <v>0</v>
      </c>
      <c r="I666" t="s">
        <v>288</v>
      </c>
      <c r="J666" t="s">
        <v>289</v>
      </c>
      <c r="K666" t="s">
        <v>295</v>
      </c>
      <c r="L666" s="36">
        <v>3440</v>
      </c>
      <c r="M666">
        <v>50</v>
      </c>
      <c r="N666" s="66">
        <v>1.47E-2</v>
      </c>
      <c r="O666" s="36">
        <v>3390</v>
      </c>
      <c r="P666" s="66">
        <v>1.47E-2</v>
      </c>
      <c r="Q666" s="36">
        <v>3415</v>
      </c>
      <c r="R666" s="36">
        <v>3465</v>
      </c>
      <c r="S666" s="36">
        <v>3410</v>
      </c>
      <c r="T666" s="66">
        <v>7.3000000000000001E-3</v>
      </c>
      <c r="U666" s="66">
        <v>0</v>
      </c>
      <c r="V666" s="66">
        <v>-7.1999999999999998E-3</v>
      </c>
      <c r="W666" s="66">
        <v>8.6999999999999994E-3</v>
      </c>
      <c r="X666" s="1">
        <v>6600</v>
      </c>
      <c r="Y666" s="1">
        <v>22715</v>
      </c>
      <c r="Z666" s="1">
        <v>29721</v>
      </c>
      <c r="AA666" t="s">
        <v>449</v>
      </c>
      <c r="AB666" t="s">
        <v>450</v>
      </c>
      <c r="AC666">
        <v>9.2899999999999991</v>
      </c>
      <c r="AD666">
        <v>0.97</v>
      </c>
      <c r="AE666">
        <v>4.71</v>
      </c>
      <c r="AF666" t="s">
        <v>230</v>
      </c>
      <c r="AG666" s="1">
        <v>6500</v>
      </c>
      <c r="AH666" s="36">
        <v>3450</v>
      </c>
      <c r="AI666">
        <v>300</v>
      </c>
      <c r="AJ666" s="36">
        <v>3435</v>
      </c>
      <c r="AK666">
        <v>100</v>
      </c>
      <c r="AL666" s="2">
        <v>0.64583333333333337</v>
      </c>
      <c r="AM666" s="3">
        <v>46157</v>
      </c>
      <c r="AN666" t="s">
        <v>298</v>
      </c>
      <c r="AO666" t="s">
        <v>322</v>
      </c>
      <c r="AQ666" t="str">
        <f t="shared" si="10"/>
        <v/>
      </c>
    </row>
    <row r="667" spans="1:43">
      <c r="A667" s="8">
        <v>46178</v>
      </c>
      <c r="B667">
        <v>3949.09</v>
      </c>
      <c r="C667">
        <v>-7.0000000000000007E-2</v>
      </c>
      <c r="D667">
        <v>66620</v>
      </c>
      <c r="E667">
        <v>-1.51</v>
      </c>
      <c r="F667" s="69">
        <v>7729</v>
      </c>
      <c r="G667" t="s">
        <v>89</v>
      </c>
      <c r="H667">
        <v>0</v>
      </c>
      <c r="I667" t="s">
        <v>288</v>
      </c>
      <c r="J667" t="s">
        <v>289</v>
      </c>
      <c r="K667" t="s">
        <v>290</v>
      </c>
      <c r="L667" s="36">
        <v>17910</v>
      </c>
      <c r="M667">
        <v>-415</v>
      </c>
      <c r="N667" s="66">
        <v>-2.2599999999999999E-2</v>
      </c>
      <c r="O667" s="36">
        <v>18325</v>
      </c>
      <c r="P667" s="66">
        <v>-2.2599999999999999E-2</v>
      </c>
      <c r="Q667" s="36">
        <v>17925</v>
      </c>
      <c r="R667" s="36">
        <v>18085</v>
      </c>
      <c r="S667" s="36">
        <v>17290</v>
      </c>
      <c r="T667" s="66">
        <v>-8.0000000000000004E-4</v>
      </c>
      <c r="U667" s="66">
        <v>8.6999999999999994E-3</v>
      </c>
      <c r="V667" s="66">
        <v>-9.5999999999999992E-3</v>
      </c>
      <c r="W667" s="66">
        <v>3.5799999999999998E-2</v>
      </c>
      <c r="X667" s="1">
        <v>301700</v>
      </c>
      <c r="Y667" s="1">
        <v>5362431</v>
      </c>
      <c r="Z667" s="1">
        <v>757286</v>
      </c>
      <c r="AA667" t="s">
        <v>451</v>
      </c>
      <c r="AB667" t="s">
        <v>452</v>
      </c>
      <c r="AC667">
        <v>25.96</v>
      </c>
      <c r="AD667">
        <v>3.8</v>
      </c>
      <c r="AE667">
        <v>1.54</v>
      </c>
      <c r="AF667" t="s">
        <v>230</v>
      </c>
      <c r="AG667" s="1">
        <v>6500</v>
      </c>
      <c r="AH667" s="36">
        <v>17955</v>
      </c>
      <c r="AI667">
        <v>100</v>
      </c>
      <c r="AJ667" s="36">
        <v>17895</v>
      </c>
      <c r="AK667">
        <v>100</v>
      </c>
      <c r="AL667" s="2">
        <v>0.64583333333333337</v>
      </c>
      <c r="AM667" s="3">
        <v>46155</v>
      </c>
      <c r="AN667" t="s">
        <v>298</v>
      </c>
      <c r="AO667" t="s">
        <v>453</v>
      </c>
      <c r="AQ667" t="str">
        <f t="shared" si="10"/>
        <v/>
      </c>
    </row>
    <row r="668" spans="1:43">
      <c r="A668" s="8">
        <v>46178</v>
      </c>
      <c r="B668">
        <v>3949.09</v>
      </c>
      <c r="C668">
        <v>-7.0000000000000007E-2</v>
      </c>
      <c r="D668">
        <v>66620</v>
      </c>
      <c r="E668">
        <v>-1.51</v>
      </c>
      <c r="F668" s="69">
        <v>7921</v>
      </c>
      <c r="G668" t="s">
        <v>90</v>
      </c>
      <c r="H668">
        <v>0</v>
      </c>
      <c r="I668" t="s">
        <v>288</v>
      </c>
      <c r="J668" t="s">
        <v>289</v>
      </c>
      <c r="K668" t="s">
        <v>295</v>
      </c>
      <c r="L668" s="36">
        <v>2913</v>
      </c>
      <c r="M668">
        <v>41</v>
      </c>
      <c r="N668" s="66">
        <v>1.43E-2</v>
      </c>
      <c r="O668" s="36">
        <v>2872</v>
      </c>
      <c r="P668" s="66">
        <v>1.4200000000000001E-2</v>
      </c>
      <c r="Q668" s="36">
        <v>2847</v>
      </c>
      <c r="R668" s="36">
        <v>2950</v>
      </c>
      <c r="S668" s="36">
        <v>2847</v>
      </c>
      <c r="T668" s="66">
        <v>2.3099999999999999E-2</v>
      </c>
      <c r="U668" s="66">
        <v>-6.1000000000000004E-3</v>
      </c>
      <c r="V668" s="66">
        <v>-1.2500000000000001E-2</v>
      </c>
      <c r="W668" s="66">
        <v>2.3099999999999999E-2</v>
      </c>
      <c r="X668" s="1">
        <v>23800</v>
      </c>
      <c r="Y668" s="1">
        <v>69409</v>
      </c>
      <c r="Z668" s="1">
        <v>38315</v>
      </c>
      <c r="AA668" t="s">
        <v>454</v>
      </c>
      <c r="AB668" t="s">
        <v>591</v>
      </c>
      <c r="AC668">
        <v>12.96</v>
      </c>
      <c r="AD668">
        <v>1.22</v>
      </c>
      <c r="AE668">
        <v>4.12</v>
      </c>
      <c r="AF668" t="s">
        <v>230</v>
      </c>
      <c r="AG668" s="1">
        <v>12800</v>
      </c>
      <c r="AH668" s="36">
        <v>2940</v>
      </c>
      <c r="AI668">
        <v>100</v>
      </c>
      <c r="AJ668" s="36">
        <v>2902</v>
      </c>
      <c r="AK668">
        <v>100</v>
      </c>
      <c r="AL668" s="2">
        <v>0.64583333333333337</v>
      </c>
      <c r="AN668" t="s">
        <v>326</v>
      </c>
      <c r="AO668" t="s">
        <v>456</v>
      </c>
      <c r="AQ668" t="str">
        <f t="shared" si="10"/>
        <v/>
      </c>
    </row>
    <row r="669" spans="1:43">
      <c r="A669" s="8">
        <v>46178</v>
      </c>
      <c r="B669">
        <v>3949.09</v>
      </c>
      <c r="C669">
        <v>-7.0000000000000007E-2</v>
      </c>
      <c r="D669">
        <v>66620</v>
      </c>
      <c r="E669">
        <v>-1.51</v>
      </c>
      <c r="F669" s="69">
        <v>8031</v>
      </c>
      <c r="G669" t="s">
        <v>91</v>
      </c>
      <c r="H669">
        <v>0</v>
      </c>
      <c r="I669" t="s">
        <v>288</v>
      </c>
      <c r="J669" t="s">
        <v>289</v>
      </c>
      <c r="K669" t="s">
        <v>290</v>
      </c>
      <c r="L669" s="36">
        <v>5039</v>
      </c>
      <c r="M669">
        <v>-2</v>
      </c>
      <c r="N669" s="66">
        <v>-4.0000000000000002E-4</v>
      </c>
      <c r="O669" s="36">
        <v>5041</v>
      </c>
      <c r="P669" s="66">
        <v>-2.9999999999999997E-4</v>
      </c>
      <c r="Q669" s="36">
        <v>5000</v>
      </c>
      <c r="R669" s="36">
        <v>5130</v>
      </c>
      <c r="S669" s="36">
        <v>4998</v>
      </c>
      <c r="T669" s="66">
        <v>7.7999999999999996E-3</v>
      </c>
      <c r="U669" s="66">
        <v>-7.7999999999999996E-3</v>
      </c>
      <c r="V669" s="66">
        <v>-1.77E-2</v>
      </c>
      <c r="W669" s="66">
        <v>8.2000000000000007E-3</v>
      </c>
      <c r="X669" s="1">
        <v>3997200</v>
      </c>
      <c r="Y669" s="1">
        <v>20215577</v>
      </c>
      <c r="Z669" s="1">
        <v>14435054</v>
      </c>
      <c r="AA669" t="s">
        <v>457</v>
      </c>
      <c r="AB669" t="s">
        <v>458</v>
      </c>
      <c r="AC669">
        <v>15.52</v>
      </c>
      <c r="AD669">
        <v>1.62</v>
      </c>
      <c r="AE669">
        <v>2.78</v>
      </c>
      <c r="AF669" t="s">
        <v>230</v>
      </c>
      <c r="AG669" s="1">
        <v>209400</v>
      </c>
      <c r="AH669" s="36">
        <v>5040</v>
      </c>
      <c r="AI669">
        <v>100</v>
      </c>
      <c r="AJ669" s="36">
        <v>5038</v>
      </c>
      <c r="AK669">
        <v>200</v>
      </c>
      <c r="AL669" s="2">
        <v>0.64583333333333337</v>
      </c>
      <c r="AN669" t="s">
        <v>298</v>
      </c>
      <c r="AO669" t="s">
        <v>322</v>
      </c>
      <c r="AQ669" t="str">
        <f t="shared" si="10"/>
        <v/>
      </c>
    </row>
    <row r="670" spans="1:43">
      <c r="A670" s="8">
        <v>46178</v>
      </c>
      <c r="B670">
        <v>3949.09</v>
      </c>
      <c r="C670">
        <v>-7.0000000000000007E-2</v>
      </c>
      <c r="D670">
        <v>66620</v>
      </c>
      <c r="E670">
        <v>-1.51</v>
      </c>
      <c r="F670" s="69">
        <v>8058</v>
      </c>
      <c r="G670" t="s">
        <v>92</v>
      </c>
      <c r="H670">
        <v>0</v>
      </c>
      <c r="I670" t="s">
        <v>288</v>
      </c>
      <c r="J670" t="s">
        <v>289</v>
      </c>
      <c r="K670" t="s">
        <v>295</v>
      </c>
      <c r="L670" s="36">
        <v>4859</v>
      </c>
      <c r="M670">
        <v>-37</v>
      </c>
      <c r="N670" s="66">
        <v>-7.6E-3</v>
      </c>
      <c r="O670" s="36">
        <v>4896</v>
      </c>
      <c r="P670" s="66">
        <v>-7.4999999999999997E-3</v>
      </c>
      <c r="Q670" s="36">
        <v>4919</v>
      </c>
      <c r="R670" s="36">
        <v>4967</v>
      </c>
      <c r="S670" s="36">
        <v>4855</v>
      </c>
      <c r="T670" s="66">
        <v>-1.21E-2</v>
      </c>
      <c r="U670" s="66">
        <v>-8.8999999999999999E-3</v>
      </c>
      <c r="V670" s="66">
        <v>-2.1700000000000001E-2</v>
      </c>
      <c r="W670" s="66">
        <v>8.0000000000000004E-4</v>
      </c>
      <c r="X670" s="1">
        <v>6647000</v>
      </c>
      <c r="Y670" s="1">
        <v>32523679</v>
      </c>
      <c r="Z670" s="1">
        <v>18029459</v>
      </c>
      <c r="AA670" t="s">
        <v>459</v>
      </c>
      <c r="AB670" t="s">
        <v>460</v>
      </c>
      <c r="AC670">
        <v>16.170000000000002</v>
      </c>
      <c r="AD670">
        <v>1.88</v>
      </c>
      <c r="AE670">
        <v>2.57</v>
      </c>
      <c r="AF670" t="s">
        <v>230</v>
      </c>
      <c r="AG670" s="1">
        <v>486700</v>
      </c>
      <c r="AH670" s="36">
        <v>4860</v>
      </c>
      <c r="AI670" s="1">
        <v>1400</v>
      </c>
      <c r="AJ670" s="36">
        <v>4859</v>
      </c>
      <c r="AK670" s="1">
        <v>5200</v>
      </c>
      <c r="AL670" s="2">
        <v>0.64583333333333337</v>
      </c>
      <c r="AN670" t="s">
        <v>298</v>
      </c>
      <c r="AO670" t="s">
        <v>322</v>
      </c>
      <c r="AQ670" t="str">
        <f t="shared" si="10"/>
        <v/>
      </c>
    </row>
    <row r="671" spans="1:43">
      <c r="A671" s="8">
        <v>46178</v>
      </c>
      <c r="B671">
        <v>3949.09</v>
      </c>
      <c r="C671">
        <v>-7.0000000000000007E-2</v>
      </c>
      <c r="D671">
        <v>66620</v>
      </c>
      <c r="E671">
        <v>-1.51</v>
      </c>
      <c r="F671" s="69">
        <v>8233</v>
      </c>
      <c r="G671" t="s">
        <v>93</v>
      </c>
      <c r="H671">
        <v>0</v>
      </c>
      <c r="I671" t="s">
        <v>288</v>
      </c>
      <c r="J671" t="s">
        <v>289</v>
      </c>
      <c r="K671" t="s">
        <v>290</v>
      </c>
      <c r="L671" s="36">
        <v>2004</v>
      </c>
      <c r="M671">
        <v>2</v>
      </c>
      <c r="N671" s="66">
        <v>1E-3</v>
      </c>
      <c r="O671" s="36">
        <v>2002</v>
      </c>
      <c r="P671" s="66">
        <v>8.9999999999999998E-4</v>
      </c>
      <c r="Q671" s="36">
        <v>2015</v>
      </c>
      <c r="R671" s="36">
        <v>2031</v>
      </c>
      <c r="S671" s="36">
        <v>1996</v>
      </c>
      <c r="T671" s="66">
        <v>-5.4000000000000003E-3</v>
      </c>
      <c r="U671" s="66">
        <v>-1.9E-3</v>
      </c>
      <c r="V671" s="66">
        <v>-1.32E-2</v>
      </c>
      <c r="W671" s="66">
        <v>4.0000000000000001E-3</v>
      </c>
      <c r="X671" s="1">
        <v>912100</v>
      </c>
      <c r="Y671" s="1">
        <v>1833413</v>
      </c>
      <c r="Z671" s="1">
        <v>611638</v>
      </c>
      <c r="AA671" t="s">
        <v>461</v>
      </c>
      <c r="AB671" t="s">
        <v>462</v>
      </c>
      <c r="AC671">
        <v>15.45</v>
      </c>
      <c r="AD671">
        <v>1.3</v>
      </c>
      <c r="AE671">
        <v>2</v>
      </c>
      <c r="AF671" t="s">
        <v>230</v>
      </c>
      <c r="AG671">
        <v>0</v>
      </c>
      <c r="AH671" s="36">
        <v>2005</v>
      </c>
      <c r="AI671">
        <v>600</v>
      </c>
      <c r="AJ671" s="36">
        <v>1997.5</v>
      </c>
      <c r="AK671">
        <v>300</v>
      </c>
      <c r="AL671" s="2">
        <v>0.64583333333333337</v>
      </c>
      <c r="AN671" t="s">
        <v>463</v>
      </c>
      <c r="AO671" t="s">
        <v>327</v>
      </c>
      <c r="AQ671" t="str">
        <f t="shared" si="10"/>
        <v/>
      </c>
    </row>
    <row r="672" spans="1:43">
      <c r="A672" s="8">
        <v>46178</v>
      </c>
      <c r="B672">
        <v>3949.09</v>
      </c>
      <c r="C672">
        <v>-7.0000000000000007E-2</v>
      </c>
      <c r="D672">
        <v>66620</v>
      </c>
      <c r="E672">
        <v>-1.51</v>
      </c>
      <c r="F672" s="69">
        <v>8304</v>
      </c>
      <c r="G672" t="s">
        <v>94</v>
      </c>
      <c r="H672">
        <v>0</v>
      </c>
      <c r="I672" t="s">
        <v>288</v>
      </c>
      <c r="J672" t="s">
        <v>289</v>
      </c>
      <c r="K672" t="s">
        <v>290</v>
      </c>
      <c r="L672" s="36">
        <v>2622.5</v>
      </c>
      <c r="M672">
        <v>39.5</v>
      </c>
      <c r="N672" s="66">
        <v>1.5299999999999999E-2</v>
      </c>
      <c r="O672" s="36">
        <v>2583</v>
      </c>
      <c r="P672" s="66">
        <v>1.52E-2</v>
      </c>
      <c r="Q672" s="36">
        <v>2632.5</v>
      </c>
      <c r="R672" s="36">
        <v>2667.5</v>
      </c>
      <c r="S672" s="36">
        <v>2622</v>
      </c>
      <c r="T672" s="66">
        <v>-3.7000000000000002E-3</v>
      </c>
      <c r="U672" s="66">
        <v>-6.6E-3</v>
      </c>
      <c r="V672" s="66">
        <v>-1.6799999999999999E-2</v>
      </c>
      <c r="W672" s="66">
        <v>1E-4</v>
      </c>
      <c r="X672" s="1">
        <v>956800</v>
      </c>
      <c r="Y672" s="1">
        <v>2525743</v>
      </c>
      <c r="Z672" s="1">
        <v>366597</v>
      </c>
      <c r="AA672" t="s">
        <v>464</v>
      </c>
      <c r="AB672" t="s">
        <v>465</v>
      </c>
      <c r="AC672">
        <v>13.44</v>
      </c>
      <c r="AD672">
        <v>0.75</v>
      </c>
      <c r="AE672">
        <v>3.81</v>
      </c>
      <c r="AF672" t="s">
        <v>230</v>
      </c>
      <c r="AG672" s="1">
        <v>15900</v>
      </c>
      <c r="AH672" s="36">
        <v>2629</v>
      </c>
      <c r="AI672">
        <v>200</v>
      </c>
      <c r="AJ672" s="36">
        <v>2622</v>
      </c>
      <c r="AK672" s="1">
        <v>4700</v>
      </c>
      <c r="AL672" s="2">
        <v>0.64583333333333337</v>
      </c>
      <c r="AM672" s="3">
        <v>46156</v>
      </c>
      <c r="AN672" t="s">
        <v>298</v>
      </c>
      <c r="AO672" t="s">
        <v>434</v>
      </c>
      <c r="AQ672" t="str">
        <f t="shared" si="10"/>
        <v/>
      </c>
    </row>
    <row r="673" spans="1:43">
      <c r="A673" s="8">
        <v>46178</v>
      </c>
      <c r="B673">
        <v>3949.09</v>
      </c>
      <c r="C673">
        <v>-7.0000000000000007E-2</v>
      </c>
      <c r="D673">
        <v>66620</v>
      </c>
      <c r="E673">
        <v>-1.51</v>
      </c>
      <c r="F673" s="69">
        <v>8316</v>
      </c>
      <c r="G673" t="s">
        <v>95</v>
      </c>
      <c r="H673">
        <v>0</v>
      </c>
      <c r="I673" t="s">
        <v>288</v>
      </c>
      <c r="J673" t="s">
        <v>289</v>
      </c>
      <c r="K673" t="s">
        <v>295</v>
      </c>
      <c r="L673" s="36">
        <v>6230</v>
      </c>
      <c r="M673">
        <v>101</v>
      </c>
      <c r="N673" s="66">
        <v>1.6500000000000001E-2</v>
      </c>
      <c r="O673" s="36">
        <v>6129</v>
      </c>
      <c r="P673" s="66">
        <v>1.6400000000000001E-2</v>
      </c>
      <c r="Q673" s="36">
        <v>6284</v>
      </c>
      <c r="R673" s="36">
        <v>6408</v>
      </c>
      <c r="S673" s="36">
        <v>6213</v>
      </c>
      <c r="T673" s="66">
        <v>-8.5000000000000006E-3</v>
      </c>
      <c r="U673" s="66">
        <v>2E-3</v>
      </c>
      <c r="V673" s="66">
        <v>-2.7699999999999999E-2</v>
      </c>
      <c r="W673" s="66">
        <v>2.7000000000000001E-3</v>
      </c>
      <c r="X673" s="1">
        <v>14349800</v>
      </c>
      <c r="Y673" s="1">
        <v>90004358</v>
      </c>
      <c r="Z673" s="1">
        <v>23845313</v>
      </c>
      <c r="AA673" t="s">
        <v>466</v>
      </c>
      <c r="AB673" t="s">
        <v>467</v>
      </c>
      <c r="AC673">
        <v>13.83</v>
      </c>
      <c r="AD673">
        <v>1.5</v>
      </c>
      <c r="AE673">
        <v>2.89</v>
      </c>
      <c r="AF673" t="s">
        <v>230</v>
      </c>
      <c r="AG673" s="1">
        <v>673200</v>
      </c>
      <c r="AH673" s="36">
        <v>6236</v>
      </c>
      <c r="AI673" s="1">
        <v>7000</v>
      </c>
      <c r="AJ673" s="36">
        <v>6229</v>
      </c>
      <c r="AK673">
        <v>200</v>
      </c>
      <c r="AL673" s="2">
        <v>0.64583333333333337</v>
      </c>
      <c r="AM673" s="3">
        <v>46155</v>
      </c>
      <c r="AN673" t="s">
        <v>298</v>
      </c>
      <c r="AO673" t="s">
        <v>434</v>
      </c>
      <c r="AQ673" t="str">
        <f t="shared" si="10"/>
        <v/>
      </c>
    </row>
    <row r="674" spans="1:43">
      <c r="A674" s="8">
        <v>46178</v>
      </c>
      <c r="B674">
        <v>3949.09</v>
      </c>
      <c r="C674">
        <v>-7.0000000000000007E-2</v>
      </c>
      <c r="D674">
        <v>66620</v>
      </c>
      <c r="E674">
        <v>-1.51</v>
      </c>
      <c r="F674" s="69">
        <v>8331</v>
      </c>
      <c r="G674" t="s">
        <v>96</v>
      </c>
      <c r="H674">
        <v>0</v>
      </c>
      <c r="I674" t="s">
        <v>288</v>
      </c>
      <c r="J674" t="s">
        <v>289</v>
      </c>
      <c r="K674" t="s">
        <v>290</v>
      </c>
      <c r="L674" s="36">
        <v>2380.5</v>
      </c>
      <c r="M674">
        <v>-2</v>
      </c>
      <c r="N674" s="66">
        <v>-8.0000000000000004E-4</v>
      </c>
      <c r="O674" s="36">
        <v>2382.5</v>
      </c>
      <c r="P674" s="66">
        <v>-8.0000000000000004E-4</v>
      </c>
      <c r="Q674" s="36">
        <v>2415</v>
      </c>
      <c r="R674" s="36">
        <v>2432</v>
      </c>
      <c r="S674" s="36">
        <v>2372</v>
      </c>
      <c r="T674" s="66">
        <v>-1.4200000000000001E-2</v>
      </c>
      <c r="U674" s="66">
        <v>-1.4E-3</v>
      </c>
      <c r="V674" s="66">
        <v>-2.1100000000000001E-2</v>
      </c>
      <c r="W674" s="66">
        <v>3.5000000000000001E-3</v>
      </c>
      <c r="X674" s="1">
        <v>2764900</v>
      </c>
      <c r="Y674" s="1">
        <v>6616148</v>
      </c>
      <c r="Z674" s="1">
        <v>1846127</v>
      </c>
      <c r="AA674" t="s">
        <v>468</v>
      </c>
      <c r="AB674" t="s">
        <v>469</v>
      </c>
      <c r="AC674">
        <v>15.45</v>
      </c>
      <c r="AD674">
        <v>1.32</v>
      </c>
      <c r="AE674">
        <v>2.69</v>
      </c>
      <c r="AF674" t="s">
        <v>230</v>
      </c>
      <c r="AG674" s="1">
        <v>49100</v>
      </c>
      <c r="AH674" s="36">
        <v>2382.5</v>
      </c>
      <c r="AI674">
        <v>400</v>
      </c>
      <c r="AJ674" s="36">
        <v>2378.5</v>
      </c>
      <c r="AK674">
        <v>200</v>
      </c>
      <c r="AL674" s="2">
        <v>0.64583333333333337</v>
      </c>
      <c r="AM674" s="3">
        <v>46157</v>
      </c>
      <c r="AN674" t="s">
        <v>298</v>
      </c>
      <c r="AO674" t="s">
        <v>434</v>
      </c>
      <c r="AQ674" t="str">
        <f t="shared" si="10"/>
        <v/>
      </c>
    </row>
    <row r="675" spans="1:43">
      <c r="A675" s="8">
        <v>46178</v>
      </c>
      <c r="B675">
        <v>3949.09</v>
      </c>
      <c r="C675">
        <v>-7.0000000000000007E-2</v>
      </c>
      <c r="D675">
        <v>66620</v>
      </c>
      <c r="E675">
        <v>-1.51</v>
      </c>
      <c r="F675" s="69">
        <v>8424</v>
      </c>
      <c r="G675" t="s">
        <v>97</v>
      </c>
      <c r="H675">
        <v>0</v>
      </c>
      <c r="I675" t="s">
        <v>288</v>
      </c>
      <c r="J675" t="s">
        <v>289</v>
      </c>
      <c r="K675" t="s">
        <v>290</v>
      </c>
      <c r="L675" s="36">
        <v>4137</v>
      </c>
      <c r="M675">
        <v>67</v>
      </c>
      <c r="N675" s="66">
        <v>1.6500000000000001E-2</v>
      </c>
      <c r="O675" s="36">
        <v>4070</v>
      </c>
      <c r="P675" s="66">
        <v>1.6400000000000001E-2</v>
      </c>
      <c r="Q675" s="36">
        <v>4100</v>
      </c>
      <c r="R675" s="36">
        <v>4170</v>
      </c>
      <c r="S675" s="36">
        <v>4072</v>
      </c>
      <c r="T675" s="66">
        <v>8.9999999999999993E-3</v>
      </c>
      <c r="U675" s="66">
        <v>1.9E-3</v>
      </c>
      <c r="V675" s="66">
        <v>-7.9000000000000008E-3</v>
      </c>
      <c r="W675" s="66">
        <v>1.5900000000000001E-2</v>
      </c>
      <c r="X675" s="1">
        <v>174000</v>
      </c>
      <c r="Y675" s="1">
        <v>720005</v>
      </c>
      <c r="Z675" s="1">
        <v>375902</v>
      </c>
      <c r="AA675" t="s">
        <v>470</v>
      </c>
      <c r="AB675" t="s">
        <v>592</v>
      </c>
      <c r="AC675">
        <v>7.77</v>
      </c>
      <c r="AD675">
        <v>0.74</v>
      </c>
      <c r="AE675">
        <v>4.16</v>
      </c>
      <c r="AF675" t="s">
        <v>230</v>
      </c>
      <c r="AG675" s="1">
        <v>29900</v>
      </c>
      <c r="AH675" s="36">
        <v>4138</v>
      </c>
      <c r="AI675">
        <v>200</v>
      </c>
      <c r="AJ675" s="36">
        <v>4120</v>
      </c>
      <c r="AK675">
        <v>100</v>
      </c>
      <c r="AL675" s="2">
        <v>0.64583333333333337</v>
      </c>
      <c r="AM675" s="3">
        <v>46154</v>
      </c>
      <c r="AN675" t="s">
        <v>298</v>
      </c>
      <c r="AO675" t="s">
        <v>472</v>
      </c>
      <c r="AQ675" t="str">
        <f t="shared" si="10"/>
        <v/>
      </c>
    </row>
    <row r="676" spans="1:43">
      <c r="A676" s="8">
        <v>46178</v>
      </c>
      <c r="B676">
        <v>3949.09</v>
      </c>
      <c r="C676">
        <v>-7.0000000000000007E-2</v>
      </c>
      <c r="D676">
        <v>66620</v>
      </c>
      <c r="E676">
        <v>-1.51</v>
      </c>
      <c r="F676" s="69">
        <v>8425</v>
      </c>
      <c r="G676" t="s">
        <v>98</v>
      </c>
      <c r="H676">
        <v>0</v>
      </c>
      <c r="I676" t="s">
        <v>288</v>
      </c>
      <c r="J676" t="s">
        <v>289</v>
      </c>
      <c r="K676" t="s">
        <v>290</v>
      </c>
      <c r="L676" s="36">
        <v>1257</v>
      </c>
      <c r="M676">
        <v>28</v>
      </c>
      <c r="N676" s="66">
        <v>2.2800000000000001E-2</v>
      </c>
      <c r="O676" s="36">
        <v>1229</v>
      </c>
      <c r="P676" s="66">
        <v>2.2700000000000001E-2</v>
      </c>
      <c r="Q676" s="36">
        <v>1248</v>
      </c>
      <c r="R676" s="36">
        <v>1263</v>
      </c>
      <c r="S676" s="36">
        <v>1243</v>
      </c>
      <c r="T676" s="66">
        <v>7.1999999999999998E-3</v>
      </c>
      <c r="U676" s="66">
        <v>6.9999999999999999E-4</v>
      </c>
      <c r="V676" s="66">
        <v>-4.7000000000000002E-3</v>
      </c>
      <c r="W676" s="66">
        <v>1.12E-2</v>
      </c>
      <c r="X676" s="1">
        <v>601300</v>
      </c>
      <c r="Y676" s="1">
        <v>754582</v>
      </c>
      <c r="Z676" s="1">
        <v>355311</v>
      </c>
      <c r="AA676" t="s">
        <v>473</v>
      </c>
      <c r="AB676" t="s">
        <v>607</v>
      </c>
      <c r="AC676">
        <v>7.54</v>
      </c>
      <c r="AD676">
        <v>0.82</v>
      </c>
      <c r="AE676">
        <v>4.1399999999999997</v>
      </c>
      <c r="AF676" t="s">
        <v>230</v>
      </c>
      <c r="AG676" s="1">
        <v>182500</v>
      </c>
      <c r="AH676" s="36">
        <v>1258</v>
      </c>
      <c r="AI676">
        <v>100</v>
      </c>
      <c r="AJ676" s="36">
        <v>1255</v>
      </c>
      <c r="AK676">
        <v>200</v>
      </c>
      <c r="AL676" s="2">
        <v>0.64583333333333337</v>
      </c>
      <c r="AM676" s="3">
        <v>46156</v>
      </c>
      <c r="AN676" t="s">
        <v>298</v>
      </c>
      <c r="AO676" t="s">
        <v>472</v>
      </c>
      <c r="AQ676" t="str">
        <f t="shared" si="10"/>
        <v/>
      </c>
    </row>
    <row r="677" spans="1:43">
      <c r="A677" s="8">
        <v>46178</v>
      </c>
      <c r="B677">
        <v>3949.09</v>
      </c>
      <c r="C677">
        <v>-7.0000000000000007E-2</v>
      </c>
      <c r="D677">
        <v>66620</v>
      </c>
      <c r="E677">
        <v>-1.51</v>
      </c>
      <c r="F677" s="69">
        <v>8591</v>
      </c>
      <c r="G677" t="s">
        <v>99</v>
      </c>
      <c r="H677">
        <v>0</v>
      </c>
      <c r="I677" t="s">
        <v>288</v>
      </c>
      <c r="J677" t="s">
        <v>289</v>
      </c>
      <c r="K677" t="s">
        <v>295</v>
      </c>
      <c r="L677" s="36">
        <v>6113</v>
      </c>
      <c r="M677">
        <v>-137</v>
      </c>
      <c r="N677" s="66">
        <v>-2.1899999999999999E-2</v>
      </c>
      <c r="O677" s="36">
        <v>6250</v>
      </c>
      <c r="P677" s="66">
        <v>-2.1899999999999999E-2</v>
      </c>
      <c r="Q677" s="36">
        <v>6282</v>
      </c>
      <c r="R677" s="36">
        <v>6305</v>
      </c>
      <c r="S677" s="36">
        <v>6113</v>
      </c>
      <c r="T677" s="66">
        <v>-2.69E-2</v>
      </c>
      <c r="U677" s="66">
        <v>-8.0999999999999996E-3</v>
      </c>
      <c r="V677" s="66">
        <v>-3.04E-2</v>
      </c>
      <c r="W677" s="66">
        <v>0</v>
      </c>
      <c r="X677" s="1">
        <v>4106200</v>
      </c>
      <c r="Y677" s="1">
        <v>25304853</v>
      </c>
      <c r="Z677" s="1">
        <v>6871663</v>
      </c>
      <c r="AA677" t="s">
        <v>475</v>
      </c>
      <c r="AB677" t="s">
        <v>476</v>
      </c>
      <c r="AC677">
        <v>12.7</v>
      </c>
      <c r="AD677">
        <v>1.49</v>
      </c>
      <c r="AE677">
        <v>3.06</v>
      </c>
      <c r="AF677" t="s">
        <v>230</v>
      </c>
      <c r="AG677" s="1">
        <v>239000</v>
      </c>
      <c r="AH677" s="36">
        <v>6118</v>
      </c>
      <c r="AI677">
        <v>100</v>
      </c>
      <c r="AJ677" s="36">
        <v>6113</v>
      </c>
      <c r="AK677" s="1">
        <v>2900</v>
      </c>
      <c r="AL677" s="2">
        <v>0.64583333333333337</v>
      </c>
      <c r="AM677" s="3">
        <v>46153</v>
      </c>
      <c r="AN677" t="s">
        <v>298</v>
      </c>
      <c r="AO677" t="s">
        <v>472</v>
      </c>
      <c r="AQ677" t="str">
        <f t="shared" si="10"/>
        <v/>
      </c>
    </row>
    <row r="678" spans="1:43">
      <c r="A678" s="8">
        <v>46178</v>
      </c>
      <c r="B678">
        <v>3949.09</v>
      </c>
      <c r="C678">
        <v>-7.0000000000000007E-2</v>
      </c>
      <c r="D678">
        <v>66620</v>
      </c>
      <c r="E678">
        <v>-1.51</v>
      </c>
      <c r="F678" s="69">
        <v>8593</v>
      </c>
      <c r="G678" t="s">
        <v>100</v>
      </c>
      <c r="H678">
        <v>0</v>
      </c>
      <c r="I678" t="s">
        <v>288</v>
      </c>
      <c r="J678" t="s">
        <v>289</v>
      </c>
      <c r="K678" t="s">
        <v>295</v>
      </c>
      <c r="L678" s="36">
        <v>1272.5</v>
      </c>
      <c r="M678">
        <v>14</v>
      </c>
      <c r="N678" s="66">
        <v>1.11E-2</v>
      </c>
      <c r="O678" s="36">
        <v>1258.5</v>
      </c>
      <c r="P678" s="66">
        <v>1.11E-2</v>
      </c>
      <c r="Q678" s="36">
        <v>1274</v>
      </c>
      <c r="R678" s="36">
        <v>1289.5</v>
      </c>
      <c r="S678" s="36">
        <v>1272</v>
      </c>
      <c r="T678" s="66">
        <v>-1.1000000000000001E-3</v>
      </c>
      <c r="U678" s="66">
        <v>-3.5000000000000001E-3</v>
      </c>
      <c r="V678" s="66">
        <v>-1.3100000000000001E-2</v>
      </c>
      <c r="W678" s="66">
        <v>2.9999999999999997E-4</v>
      </c>
      <c r="X678" s="1">
        <v>5135100</v>
      </c>
      <c r="Y678" s="1">
        <v>6569868</v>
      </c>
      <c r="Z678" s="1">
        <v>1866645</v>
      </c>
      <c r="AA678" t="s">
        <v>477</v>
      </c>
      <c r="AB678" t="s">
        <v>594</v>
      </c>
      <c r="AC678">
        <v>11.42</v>
      </c>
      <c r="AD678">
        <v>0.91</v>
      </c>
      <c r="AE678">
        <v>4.01</v>
      </c>
      <c r="AF678" t="s">
        <v>230</v>
      </c>
      <c r="AG678" s="1">
        <v>962800</v>
      </c>
      <c r="AH678" s="36">
        <v>1273</v>
      </c>
      <c r="AI678">
        <v>100</v>
      </c>
      <c r="AJ678" s="36">
        <v>1272</v>
      </c>
      <c r="AK678" s="1">
        <v>9600</v>
      </c>
      <c r="AL678" s="2">
        <v>0.64583333333333337</v>
      </c>
      <c r="AM678" s="3">
        <v>46157</v>
      </c>
      <c r="AN678" t="s">
        <v>298</v>
      </c>
      <c r="AO678" t="s">
        <v>472</v>
      </c>
      <c r="AQ678" t="str">
        <f t="shared" si="10"/>
        <v/>
      </c>
    </row>
    <row r="679" spans="1:43">
      <c r="A679" s="8">
        <v>46178</v>
      </c>
      <c r="B679">
        <v>3949.09</v>
      </c>
      <c r="C679">
        <v>-7.0000000000000007E-2</v>
      </c>
      <c r="D679">
        <v>66620</v>
      </c>
      <c r="E679">
        <v>-1.51</v>
      </c>
      <c r="F679" s="69">
        <v>8604</v>
      </c>
      <c r="G679" t="s">
        <v>101</v>
      </c>
      <c r="H679">
        <v>0</v>
      </c>
      <c r="I679" t="s">
        <v>288</v>
      </c>
      <c r="J679" t="s">
        <v>289</v>
      </c>
      <c r="K679" t="s">
        <v>295</v>
      </c>
      <c r="L679" s="36">
        <v>1361</v>
      </c>
      <c r="M679">
        <v>11.5</v>
      </c>
      <c r="N679" s="66">
        <v>8.5000000000000006E-3</v>
      </c>
      <c r="O679" s="36">
        <v>1349.5</v>
      </c>
      <c r="P679" s="66">
        <v>8.5000000000000006E-3</v>
      </c>
      <c r="Q679" s="36">
        <v>1375.5</v>
      </c>
      <c r="R679" s="36">
        <v>1386.5</v>
      </c>
      <c r="S679" s="36">
        <v>1360.5</v>
      </c>
      <c r="T679" s="66">
        <v>-1.0500000000000001E-2</v>
      </c>
      <c r="U679" s="66">
        <v>-2.8999999999999998E-3</v>
      </c>
      <c r="V679" s="66">
        <v>-1.83E-2</v>
      </c>
      <c r="W679" s="66">
        <v>2.9999999999999997E-4</v>
      </c>
      <c r="X679" s="1">
        <v>11799500</v>
      </c>
      <c r="Y679" s="1">
        <v>16153809</v>
      </c>
      <c r="Z679" s="1">
        <v>4203533</v>
      </c>
      <c r="AA679" t="s">
        <v>479</v>
      </c>
      <c r="AB679" t="s">
        <v>480</v>
      </c>
      <c r="AC679">
        <v>10.58</v>
      </c>
      <c r="AD679">
        <v>1.06</v>
      </c>
      <c r="AE679">
        <v>3.82</v>
      </c>
      <c r="AF679" t="s">
        <v>230</v>
      </c>
      <c r="AG679" s="1">
        <v>695700</v>
      </c>
      <c r="AH679" s="36">
        <v>1365</v>
      </c>
      <c r="AI679">
        <v>300</v>
      </c>
      <c r="AJ679" s="36">
        <v>1361</v>
      </c>
      <c r="AK679" s="1">
        <v>1500</v>
      </c>
      <c r="AL679" s="2">
        <v>0.64583333333333337</v>
      </c>
      <c r="AN679" t="s">
        <v>298</v>
      </c>
      <c r="AO679" t="s">
        <v>481</v>
      </c>
      <c r="AQ679" t="str">
        <f t="shared" si="10"/>
        <v/>
      </c>
    </row>
    <row r="680" spans="1:43">
      <c r="A680" s="8">
        <v>46178</v>
      </c>
      <c r="B680">
        <v>3949.09</v>
      </c>
      <c r="C680">
        <v>-7.0000000000000007E-2</v>
      </c>
      <c r="D680">
        <v>66620</v>
      </c>
      <c r="E680">
        <v>-1.51</v>
      </c>
      <c r="F680" s="69">
        <v>8697</v>
      </c>
      <c r="G680" t="s">
        <v>102</v>
      </c>
      <c r="H680">
        <v>0</v>
      </c>
      <c r="I680" t="s">
        <v>288</v>
      </c>
      <c r="J680" t="s">
        <v>289</v>
      </c>
      <c r="K680" t="s">
        <v>290</v>
      </c>
      <c r="L680" s="36">
        <v>2004</v>
      </c>
      <c r="M680">
        <v>-35</v>
      </c>
      <c r="N680" s="66">
        <v>-1.72E-2</v>
      </c>
      <c r="O680" s="36">
        <v>2039</v>
      </c>
      <c r="P680" s="66">
        <v>-1.7100000000000001E-2</v>
      </c>
      <c r="Q680" s="36">
        <v>2051.5</v>
      </c>
      <c r="R680" s="36">
        <v>2085.5</v>
      </c>
      <c r="S680" s="36">
        <v>1992</v>
      </c>
      <c r="T680" s="66">
        <v>-2.3099999999999999E-2</v>
      </c>
      <c r="U680" s="66">
        <v>4.4999999999999997E-3</v>
      </c>
      <c r="V680" s="66">
        <v>-3.9E-2</v>
      </c>
      <c r="W680" s="66">
        <v>6.0000000000000001E-3</v>
      </c>
      <c r="X680" s="1">
        <v>3956200</v>
      </c>
      <c r="Y680" s="1">
        <v>7979879</v>
      </c>
      <c r="Z680" s="1">
        <v>2067697</v>
      </c>
      <c r="AA680" t="s">
        <v>482</v>
      </c>
      <c r="AB680" t="s">
        <v>483</v>
      </c>
      <c r="AC680">
        <v>25.43</v>
      </c>
      <c r="AD680">
        <v>5.97</v>
      </c>
      <c r="AE680">
        <v>3.14</v>
      </c>
      <c r="AF680" t="s">
        <v>230</v>
      </c>
      <c r="AG680" s="1">
        <v>90900</v>
      </c>
      <c r="AH680" s="36">
        <v>2004.5</v>
      </c>
      <c r="AI680" s="1">
        <v>1500</v>
      </c>
      <c r="AJ680" s="36">
        <v>2002</v>
      </c>
      <c r="AK680" s="1">
        <v>10000</v>
      </c>
      <c r="AL680" s="2">
        <v>0.64583333333333337</v>
      </c>
      <c r="AN680" t="s">
        <v>298</v>
      </c>
      <c r="AO680" t="s">
        <v>472</v>
      </c>
      <c r="AQ680" t="str">
        <f t="shared" si="10"/>
        <v/>
      </c>
    </row>
    <row r="681" spans="1:43">
      <c r="A681" s="8">
        <v>46178</v>
      </c>
      <c r="B681">
        <v>3949.09</v>
      </c>
      <c r="C681">
        <v>-7.0000000000000007E-2</v>
      </c>
      <c r="D681">
        <v>66620</v>
      </c>
      <c r="E681">
        <v>-1.51</v>
      </c>
      <c r="F681" s="69">
        <v>8830</v>
      </c>
      <c r="G681" t="s">
        <v>103</v>
      </c>
      <c r="H681">
        <v>0</v>
      </c>
      <c r="I681" t="s">
        <v>288</v>
      </c>
      <c r="J681" t="s">
        <v>289</v>
      </c>
      <c r="K681" t="s">
        <v>295</v>
      </c>
      <c r="L681" s="36">
        <v>3550</v>
      </c>
      <c r="M681">
        <v>32</v>
      </c>
      <c r="N681" s="66">
        <v>9.1000000000000004E-3</v>
      </c>
      <c r="O681" s="36">
        <v>3518</v>
      </c>
      <c r="P681" s="66">
        <v>8.9999999999999993E-3</v>
      </c>
      <c r="Q681" s="36">
        <v>3500</v>
      </c>
      <c r="R681" s="36">
        <v>3581</v>
      </c>
      <c r="S681" s="36">
        <v>3493</v>
      </c>
      <c r="T681" s="66">
        <v>1.4200000000000001E-2</v>
      </c>
      <c r="U681" s="66">
        <v>-4.7000000000000002E-3</v>
      </c>
      <c r="V681" s="66">
        <v>-8.6E-3</v>
      </c>
      <c r="W681" s="66">
        <v>1.6299999999999999E-2</v>
      </c>
      <c r="X681" s="1">
        <v>3969500</v>
      </c>
      <c r="Y681" s="1">
        <v>14093768</v>
      </c>
      <c r="Z681" s="1">
        <v>3322800</v>
      </c>
      <c r="AA681" t="s">
        <v>484</v>
      </c>
      <c r="AB681" t="s">
        <v>595</v>
      </c>
      <c r="AC681">
        <v>14.7</v>
      </c>
      <c r="AD681">
        <v>1.32</v>
      </c>
      <c r="AE681">
        <v>1.46</v>
      </c>
      <c r="AF681" t="s">
        <v>230</v>
      </c>
      <c r="AG681" s="1">
        <v>60100</v>
      </c>
      <c r="AH681" s="36">
        <v>3552</v>
      </c>
      <c r="AI681" s="1">
        <v>11300</v>
      </c>
      <c r="AJ681" s="36">
        <v>3547</v>
      </c>
      <c r="AK681" s="1">
        <v>1300</v>
      </c>
      <c r="AL681" s="2">
        <v>0.64583333333333337</v>
      </c>
      <c r="AM681" s="3">
        <v>46155</v>
      </c>
      <c r="AN681" t="s">
        <v>298</v>
      </c>
      <c r="AO681" t="s">
        <v>332</v>
      </c>
      <c r="AQ681" t="str">
        <f t="shared" si="10"/>
        <v/>
      </c>
    </row>
    <row r="682" spans="1:43">
      <c r="A682" s="8">
        <v>46178</v>
      </c>
      <c r="B682">
        <v>3949.09</v>
      </c>
      <c r="C682">
        <v>-7.0000000000000007E-2</v>
      </c>
      <c r="D682">
        <v>66620</v>
      </c>
      <c r="E682">
        <v>-1.51</v>
      </c>
      <c r="F682" s="69">
        <v>9020</v>
      </c>
      <c r="G682" t="s">
        <v>104</v>
      </c>
      <c r="H682">
        <v>0</v>
      </c>
      <c r="I682" t="s">
        <v>288</v>
      </c>
      <c r="J682" t="s">
        <v>289</v>
      </c>
      <c r="K682" t="s">
        <v>295</v>
      </c>
      <c r="L682" s="36">
        <v>3366</v>
      </c>
      <c r="M682">
        <v>86</v>
      </c>
      <c r="N682" s="66">
        <v>2.6200000000000001E-2</v>
      </c>
      <c r="O682" s="36">
        <v>3280</v>
      </c>
      <c r="P682" s="66">
        <v>2.6200000000000001E-2</v>
      </c>
      <c r="Q682" s="36">
        <v>3292</v>
      </c>
      <c r="R682" s="36">
        <v>3399</v>
      </c>
      <c r="S682" s="36">
        <v>3279</v>
      </c>
      <c r="T682" s="66">
        <v>2.24E-2</v>
      </c>
      <c r="U682" s="66">
        <v>-4.7000000000000002E-3</v>
      </c>
      <c r="V682" s="66">
        <v>-9.7000000000000003E-3</v>
      </c>
      <c r="W682" s="66">
        <v>2.6499999999999999E-2</v>
      </c>
      <c r="X682" s="1">
        <v>5454000</v>
      </c>
      <c r="Y682" s="1">
        <v>18275366</v>
      </c>
      <c r="Z682" s="1">
        <v>3818431</v>
      </c>
      <c r="AA682" t="s">
        <v>486</v>
      </c>
      <c r="AB682" t="s">
        <v>608</v>
      </c>
      <c r="AC682">
        <v>14.9</v>
      </c>
      <c r="AD682">
        <v>1.24</v>
      </c>
      <c r="AE682">
        <v>2.5</v>
      </c>
      <c r="AF682" t="s">
        <v>230</v>
      </c>
      <c r="AG682" s="1">
        <v>89500</v>
      </c>
      <c r="AH682" s="36">
        <v>3367</v>
      </c>
      <c r="AI682">
        <v>300</v>
      </c>
      <c r="AJ682" s="36">
        <v>3365</v>
      </c>
      <c r="AK682">
        <v>100</v>
      </c>
      <c r="AL682" s="2">
        <v>0.64583333333333337</v>
      </c>
      <c r="AN682" t="s">
        <v>298</v>
      </c>
      <c r="AO682" t="s">
        <v>488</v>
      </c>
      <c r="AQ682" t="str">
        <f t="shared" si="10"/>
        <v/>
      </c>
    </row>
    <row r="683" spans="1:43">
      <c r="A683" s="8">
        <v>46178</v>
      </c>
      <c r="B683">
        <v>3949.09</v>
      </c>
      <c r="C683">
        <v>-7.0000000000000007E-2</v>
      </c>
      <c r="D683">
        <v>66620</v>
      </c>
      <c r="E683">
        <v>-1.51</v>
      </c>
      <c r="F683" s="69">
        <v>9024</v>
      </c>
      <c r="G683" t="s">
        <v>105</v>
      </c>
      <c r="H683">
        <v>0</v>
      </c>
      <c r="I683" t="s">
        <v>288</v>
      </c>
      <c r="J683" t="s">
        <v>289</v>
      </c>
      <c r="K683" t="s">
        <v>290</v>
      </c>
      <c r="L683" s="36">
        <v>2656</v>
      </c>
      <c r="M683">
        <v>6</v>
      </c>
      <c r="N683" s="66">
        <v>2.3E-3</v>
      </c>
      <c r="O683" s="36">
        <v>2650</v>
      </c>
      <c r="P683" s="66">
        <v>2.2000000000000001E-3</v>
      </c>
      <c r="Q683" s="36">
        <v>2700</v>
      </c>
      <c r="R683" s="36">
        <v>2722</v>
      </c>
      <c r="S683" s="36">
        <v>2644.5</v>
      </c>
      <c r="T683" s="66">
        <v>-1.6199999999999999E-2</v>
      </c>
      <c r="U683" s="66">
        <v>-7.7999999999999996E-3</v>
      </c>
      <c r="V683" s="66">
        <v>-2.4199999999999999E-2</v>
      </c>
      <c r="W683" s="66">
        <v>4.3E-3</v>
      </c>
      <c r="X683" s="1">
        <v>2702100</v>
      </c>
      <c r="Y683" s="1">
        <v>7214501</v>
      </c>
      <c r="Z683" s="1">
        <v>812139</v>
      </c>
      <c r="AA683" t="s">
        <v>489</v>
      </c>
      <c r="AB683" t="s">
        <v>609</v>
      </c>
      <c r="AC683">
        <v>25</v>
      </c>
      <c r="AD683">
        <v>1.18</v>
      </c>
      <c r="AE683">
        <v>1.58</v>
      </c>
      <c r="AF683" t="s">
        <v>230</v>
      </c>
      <c r="AG683" s="1">
        <v>90800</v>
      </c>
      <c r="AH683" s="36">
        <v>2656</v>
      </c>
      <c r="AI683" s="1">
        <v>1300</v>
      </c>
      <c r="AJ683" s="36">
        <v>2650</v>
      </c>
      <c r="AK683">
        <v>100</v>
      </c>
      <c r="AL683" s="2">
        <v>0.64583333333333337</v>
      </c>
      <c r="AM683" s="3">
        <v>46156</v>
      </c>
      <c r="AN683" t="s">
        <v>298</v>
      </c>
      <c r="AO683" t="s">
        <v>488</v>
      </c>
      <c r="AQ683" t="str">
        <f t="shared" si="10"/>
        <v/>
      </c>
    </row>
    <row r="684" spans="1:43">
      <c r="A684" s="8">
        <v>46178</v>
      </c>
      <c r="B684">
        <v>3949.09</v>
      </c>
      <c r="C684">
        <v>-7.0000000000000007E-2</v>
      </c>
      <c r="D684">
        <v>66620</v>
      </c>
      <c r="E684">
        <v>-1.51</v>
      </c>
      <c r="F684" s="69">
        <v>9069</v>
      </c>
      <c r="G684" t="s">
        <v>106</v>
      </c>
      <c r="H684">
        <v>0</v>
      </c>
      <c r="I684" t="s">
        <v>288</v>
      </c>
      <c r="J684" t="s">
        <v>289</v>
      </c>
      <c r="K684" t="s">
        <v>290</v>
      </c>
      <c r="L684" s="36">
        <v>1907.5</v>
      </c>
      <c r="M684">
        <v>5</v>
      </c>
      <c r="N684" s="66">
        <v>2.5999999999999999E-3</v>
      </c>
      <c r="O684" s="36">
        <v>1902.5</v>
      </c>
      <c r="P684" s="66">
        <v>2.5999999999999999E-3</v>
      </c>
      <c r="Q684" s="36">
        <v>1909</v>
      </c>
      <c r="R684" s="36">
        <v>1930</v>
      </c>
      <c r="S684" s="36">
        <v>1897.5</v>
      </c>
      <c r="T684" s="66">
        <v>-6.9999999999999999E-4</v>
      </c>
      <c r="U684" s="66">
        <v>-2E-3</v>
      </c>
      <c r="V684" s="66">
        <v>-1.1599999999999999E-2</v>
      </c>
      <c r="W684" s="66">
        <v>5.1999999999999998E-3</v>
      </c>
      <c r="X684" s="1">
        <v>431500</v>
      </c>
      <c r="Y684" s="1">
        <v>825046</v>
      </c>
      <c r="Z684" s="1">
        <v>335133</v>
      </c>
      <c r="AA684" t="s">
        <v>491</v>
      </c>
      <c r="AB684" t="s">
        <v>492</v>
      </c>
      <c r="AC684">
        <v>13.64</v>
      </c>
      <c r="AD684">
        <v>1.4</v>
      </c>
      <c r="AE684">
        <v>2.94</v>
      </c>
      <c r="AF684" t="s">
        <v>230</v>
      </c>
      <c r="AG684" s="1">
        <v>28500</v>
      </c>
      <c r="AH684" s="36">
        <v>1910.5</v>
      </c>
      <c r="AI684">
        <v>100</v>
      </c>
      <c r="AJ684" s="36">
        <v>1900</v>
      </c>
      <c r="AK684" s="1">
        <v>32500</v>
      </c>
      <c r="AL684" s="2">
        <v>0.64583333333333337</v>
      </c>
      <c r="AM684" s="3">
        <v>46155</v>
      </c>
      <c r="AN684" t="s">
        <v>298</v>
      </c>
      <c r="AO684" t="s">
        <v>488</v>
      </c>
      <c r="AQ684" t="str">
        <f t="shared" si="10"/>
        <v/>
      </c>
    </row>
    <row r="685" spans="1:43">
      <c r="A685" s="8">
        <v>46178</v>
      </c>
      <c r="B685">
        <v>3949.09</v>
      </c>
      <c r="C685">
        <v>-7.0000000000000007E-2</v>
      </c>
      <c r="D685">
        <v>66620</v>
      </c>
      <c r="E685">
        <v>-1.51</v>
      </c>
      <c r="F685" s="69">
        <v>9227</v>
      </c>
      <c r="G685" t="s">
        <v>107</v>
      </c>
      <c r="H685">
        <v>0</v>
      </c>
      <c r="I685" t="s">
        <v>347</v>
      </c>
      <c r="J685" t="s">
        <v>289</v>
      </c>
      <c r="K685" t="s">
        <v>295</v>
      </c>
      <c r="L685">
        <v>930</v>
      </c>
      <c r="M685">
        <v>43</v>
      </c>
      <c r="N685" s="66">
        <v>4.8500000000000001E-2</v>
      </c>
      <c r="O685">
        <v>887</v>
      </c>
      <c r="P685" s="66">
        <v>4.8399999999999999E-2</v>
      </c>
      <c r="Q685">
        <v>885</v>
      </c>
      <c r="R685">
        <v>944</v>
      </c>
      <c r="S685">
        <v>885</v>
      </c>
      <c r="T685" s="66">
        <v>5.0799999999999998E-2</v>
      </c>
      <c r="U685" s="66">
        <v>-3.2000000000000002E-3</v>
      </c>
      <c r="V685" s="66">
        <v>-1.4800000000000001E-2</v>
      </c>
      <c r="W685" s="66">
        <v>5.0799999999999998E-2</v>
      </c>
      <c r="X685" s="1">
        <v>254400</v>
      </c>
      <c r="Y685" s="1">
        <v>235752</v>
      </c>
      <c r="Z685" s="1">
        <v>14791</v>
      </c>
      <c r="AA685" t="s">
        <v>493</v>
      </c>
      <c r="AB685" t="s">
        <v>494</v>
      </c>
      <c r="AC685">
        <v>0</v>
      </c>
      <c r="AD685">
        <v>30.6</v>
      </c>
      <c r="AE685">
        <v>0</v>
      </c>
      <c r="AF685">
        <v>2.8</v>
      </c>
      <c r="AG685" s="1">
        <v>5500</v>
      </c>
      <c r="AH685">
        <v>932</v>
      </c>
      <c r="AI685">
        <v>700</v>
      </c>
      <c r="AJ685">
        <v>930</v>
      </c>
      <c r="AK685" s="1">
        <v>1600</v>
      </c>
      <c r="AL685" s="2">
        <v>0.64583333333333337</v>
      </c>
      <c r="AM685" s="3">
        <v>46154</v>
      </c>
      <c r="AN685" t="s">
        <v>350</v>
      </c>
      <c r="AO685" t="s">
        <v>313</v>
      </c>
      <c r="AQ685" t="str">
        <f t="shared" si="10"/>
        <v/>
      </c>
    </row>
    <row r="686" spans="1:43">
      <c r="A686" s="8">
        <v>46178</v>
      </c>
      <c r="B686">
        <v>3949.09</v>
      </c>
      <c r="C686">
        <v>-7.0000000000000007E-2</v>
      </c>
      <c r="D686">
        <v>66620</v>
      </c>
      <c r="E686">
        <v>-1.51</v>
      </c>
      <c r="F686" s="69">
        <v>9303</v>
      </c>
      <c r="G686" t="s">
        <v>108</v>
      </c>
      <c r="H686">
        <v>0</v>
      </c>
      <c r="I686" t="s">
        <v>288</v>
      </c>
      <c r="J686" t="s">
        <v>289</v>
      </c>
      <c r="K686" t="s">
        <v>290</v>
      </c>
      <c r="L686" s="36">
        <v>3910</v>
      </c>
      <c r="M686">
        <v>25</v>
      </c>
      <c r="N686" s="66">
        <v>6.4000000000000003E-3</v>
      </c>
      <c r="O686" s="36">
        <v>3885</v>
      </c>
      <c r="P686" s="66">
        <v>6.4000000000000003E-3</v>
      </c>
      <c r="Q686" s="36">
        <v>3910</v>
      </c>
      <c r="R686" s="36">
        <v>3960</v>
      </c>
      <c r="S686" s="36">
        <v>3900</v>
      </c>
      <c r="T686" s="66">
        <v>0</v>
      </c>
      <c r="U686" s="66">
        <v>2.5000000000000001E-3</v>
      </c>
      <c r="V686" s="66">
        <v>-1.26E-2</v>
      </c>
      <c r="W686" s="66">
        <v>2.5000000000000001E-3</v>
      </c>
      <c r="X686" s="1">
        <v>97500</v>
      </c>
      <c r="Y686" s="1">
        <v>382066</v>
      </c>
      <c r="Z686" s="1">
        <v>299561</v>
      </c>
      <c r="AA686" t="s">
        <v>495</v>
      </c>
      <c r="AB686" t="s">
        <v>496</v>
      </c>
      <c r="AC686">
        <v>17.28</v>
      </c>
      <c r="AD686">
        <v>0.94</v>
      </c>
      <c r="AE686">
        <v>2.63</v>
      </c>
      <c r="AF686" t="s">
        <v>230</v>
      </c>
      <c r="AG686" s="1">
        <v>29800</v>
      </c>
      <c r="AH686" s="36">
        <v>3920</v>
      </c>
      <c r="AI686">
        <v>600</v>
      </c>
      <c r="AJ686" s="36">
        <v>3905</v>
      </c>
      <c r="AK686" s="1">
        <v>1400</v>
      </c>
      <c r="AL686" s="2">
        <v>0.64583333333333337</v>
      </c>
      <c r="AM686" s="3">
        <v>46154</v>
      </c>
      <c r="AN686" t="s">
        <v>298</v>
      </c>
      <c r="AO686" t="s">
        <v>497</v>
      </c>
      <c r="AQ686" t="str">
        <f t="shared" si="10"/>
        <v/>
      </c>
    </row>
    <row r="687" spans="1:43">
      <c r="A687" s="8">
        <v>46178</v>
      </c>
      <c r="B687">
        <v>3949.09</v>
      </c>
      <c r="C687">
        <v>-7.0000000000000007E-2</v>
      </c>
      <c r="D687">
        <v>66620</v>
      </c>
      <c r="E687">
        <v>-1.51</v>
      </c>
      <c r="F687" s="69">
        <v>9308</v>
      </c>
      <c r="G687" t="s">
        <v>109</v>
      </c>
      <c r="H687">
        <v>0</v>
      </c>
      <c r="I687" t="s">
        <v>314</v>
      </c>
      <c r="J687" t="s">
        <v>289</v>
      </c>
      <c r="K687" t="s">
        <v>290</v>
      </c>
      <c r="L687" s="36">
        <v>1542</v>
      </c>
      <c r="M687">
        <v>48</v>
      </c>
      <c r="N687" s="66">
        <v>3.2099999999999997E-2</v>
      </c>
      <c r="O687" s="36">
        <v>1494</v>
      </c>
      <c r="P687" s="66">
        <v>3.2099999999999997E-2</v>
      </c>
      <c r="Q687" s="36">
        <v>1511</v>
      </c>
      <c r="R687" s="36">
        <v>1544</v>
      </c>
      <c r="S687" s="36">
        <v>1511</v>
      </c>
      <c r="T687" s="66">
        <v>2.0500000000000001E-2</v>
      </c>
      <c r="U687" s="66">
        <v>4.4999999999999997E-3</v>
      </c>
      <c r="V687" s="66">
        <v>-1.1999999999999999E-3</v>
      </c>
      <c r="W687" s="66">
        <v>2.0500000000000001E-2</v>
      </c>
      <c r="X687" s="1">
        <v>65500</v>
      </c>
      <c r="Y687" s="1">
        <v>100535</v>
      </c>
      <c r="Z687" s="1">
        <v>40204</v>
      </c>
      <c r="AA687" t="s">
        <v>498</v>
      </c>
      <c r="AB687" t="s">
        <v>499</v>
      </c>
      <c r="AC687">
        <v>13.16</v>
      </c>
      <c r="AD687">
        <v>1.03</v>
      </c>
      <c r="AE687">
        <v>2.25</v>
      </c>
      <c r="AF687" t="s">
        <v>230</v>
      </c>
      <c r="AG687" s="1">
        <v>12400</v>
      </c>
      <c r="AH687" s="36">
        <v>1543</v>
      </c>
      <c r="AI687">
        <v>500</v>
      </c>
      <c r="AJ687" s="36">
        <v>1520</v>
      </c>
      <c r="AK687">
        <v>100</v>
      </c>
      <c r="AL687" s="2">
        <v>0.64583333333333337</v>
      </c>
      <c r="AM687" s="3">
        <v>46155</v>
      </c>
      <c r="AN687" t="s">
        <v>298</v>
      </c>
      <c r="AO687" t="s">
        <v>500</v>
      </c>
      <c r="AQ687" t="str">
        <f t="shared" si="10"/>
        <v/>
      </c>
    </row>
    <row r="688" spans="1:43">
      <c r="A688" s="8">
        <v>46178</v>
      </c>
      <c r="B688">
        <v>3949.09</v>
      </c>
      <c r="C688">
        <v>-7.0000000000000007E-2</v>
      </c>
      <c r="D688">
        <v>66620</v>
      </c>
      <c r="E688">
        <v>-1.51</v>
      </c>
      <c r="F688" s="69">
        <v>9348</v>
      </c>
      <c r="G688" t="s">
        <v>110</v>
      </c>
      <c r="H688">
        <v>0</v>
      </c>
      <c r="I688" t="s">
        <v>347</v>
      </c>
      <c r="J688" t="s">
        <v>323</v>
      </c>
      <c r="K688" t="s">
        <v>290</v>
      </c>
      <c r="L688">
        <v>615</v>
      </c>
      <c r="M688">
        <v>60</v>
      </c>
      <c r="N688" s="66">
        <v>0.1081</v>
      </c>
      <c r="O688">
        <v>555</v>
      </c>
      <c r="P688" s="66">
        <v>0.1081</v>
      </c>
      <c r="Q688">
        <v>607</v>
      </c>
      <c r="R688">
        <v>633</v>
      </c>
      <c r="S688">
        <v>585</v>
      </c>
      <c r="T688" s="66">
        <v>1.3100000000000001E-2</v>
      </c>
      <c r="U688" s="66">
        <v>1.9900000000000001E-2</v>
      </c>
      <c r="V688" s="66">
        <v>-2.8400000000000002E-2</v>
      </c>
      <c r="W688" s="66">
        <v>5.1200000000000002E-2</v>
      </c>
      <c r="X688" s="1">
        <v>5247100</v>
      </c>
      <c r="Y688" s="1">
        <v>3201390</v>
      </c>
      <c r="Z688" s="1">
        <v>89935</v>
      </c>
      <c r="AA688" t="s">
        <v>552</v>
      </c>
      <c r="AB688" t="s">
        <v>502</v>
      </c>
      <c r="AC688">
        <v>0</v>
      </c>
      <c r="AD688">
        <v>5.97</v>
      </c>
      <c r="AE688">
        <v>0</v>
      </c>
      <c r="AF688">
        <v>2.2000000000000002</v>
      </c>
      <c r="AG688" s="1">
        <v>22000</v>
      </c>
      <c r="AH688">
        <v>615</v>
      </c>
      <c r="AI688" s="1">
        <v>11100</v>
      </c>
      <c r="AJ688">
        <v>613</v>
      </c>
      <c r="AK688">
        <v>100</v>
      </c>
      <c r="AL688" s="2">
        <v>0.64583333333333337</v>
      </c>
      <c r="AM688" s="3">
        <v>46157</v>
      </c>
      <c r="AN688" t="s">
        <v>298</v>
      </c>
      <c r="AO688" t="s">
        <v>313</v>
      </c>
      <c r="AQ688" t="str">
        <f t="shared" si="10"/>
        <v/>
      </c>
    </row>
    <row r="689" spans="1:43">
      <c r="A689" s="8">
        <v>46178</v>
      </c>
      <c r="B689">
        <v>3949.09</v>
      </c>
      <c r="C689">
        <v>-7.0000000000000007E-2</v>
      </c>
      <c r="D689">
        <v>66620</v>
      </c>
      <c r="E689">
        <v>-1.51</v>
      </c>
      <c r="F689" s="69">
        <v>9432</v>
      </c>
      <c r="G689" t="s">
        <v>111</v>
      </c>
      <c r="H689">
        <v>0</v>
      </c>
      <c r="I689" t="s">
        <v>288</v>
      </c>
      <c r="J689" t="s">
        <v>289</v>
      </c>
      <c r="K689" t="s">
        <v>295</v>
      </c>
      <c r="L689">
        <v>146</v>
      </c>
      <c r="M689">
        <v>-0.9</v>
      </c>
      <c r="N689" s="66">
        <v>-6.1000000000000004E-3</v>
      </c>
      <c r="O689">
        <v>146.9</v>
      </c>
      <c r="P689" s="66">
        <v>-6.1000000000000004E-3</v>
      </c>
      <c r="Q689">
        <v>147.5</v>
      </c>
      <c r="R689">
        <v>148.4</v>
      </c>
      <c r="S689">
        <v>146</v>
      </c>
      <c r="T689" s="66">
        <v>-1.01E-2</v>
      </c>
      <c r="U689" s="66">
        <v>-4.0000000000000001E-3</v>
      </c>
      <c r="V689" s="66">
        <v>-1.61E-2</v>
      </c>
      <c r="W689" s="66">
        <v>0</v>
      </c>
      <c r="X689" s="1">
        <v>233749500</v>
      </c>
      <c r="Y689" s="1">
        <v>34318850</v>
      </c>
      <c r="Z689" s="1">
        <v>13220346</v>
      </c>
      <c r="AA689" t="s">
        <v>503</v>
      </c>
      <c r="AB689" t="s">
        <v>598</v>
      </c>
      <c r="AC689">
        <v>12.16</v>
      </c>
      <c r="AD689">
        <v>1.22</v>
      </c>
      <c r="AE689">
        <v>3.7</v>
      </c>
      <c r="AF689" t="s">
        <v>230</v>
      </c>
      <c r="AG689" s="1">
        <v>2481600</v>
      </c>
      <c r="AH689">
        <v>146.1</v>
      </c>
      <c r="AI689" s="1">
        <v>169800</v>
      </c>
      <c r="AJ689">
        <v>146</v>
      </c>
      <c r="AK689" s="1">
        <v>9794200</v>
      </c>
      <c r="AL689" s="2">
        <v>0.64583333333333337</v>
      </c>
      <c r="AM689" s="3">
        <v>46150</v>
      </c>
      <c r="AN689" t="s">
        <v>298</v>
      </c>
      <c r="AO689" t="s">
        <v>351</v>
      </c>
      <c r="AQ689" t="str">
        <f t="shared" si="10"/>
        <v/>
      </c>
    </row>
    <row r="690" spans="1:43">
      <c r="A690" s="8">
        <v>46178</v>
      </c>
      <c r="B690">
        <v>3949.09</v>
      </c>
      <c r="C690">
        <v>-7.0000000000000007E-2</v>
      </c>
      <c r="D690">
        <v>66620</v>
      </c>
      <c r="E690">
        <v>-1.51</v>
      </c>
      <c r="F690" s="69">
        <v>9449</v>
      </c>
      <c r="G690" t="s">
        <v>112</v>
      </c>
      <c r="H690">
        <v>0</v>
      </c>
      <c r="I690" t="s">
        <v>288</v>
      </c>
      <c r="J690" t="s">
        <v>289</v>
      </c>
      <c r="K690" t="s">
        <v>290</v>
      </c>
      <c r="L690" s="36">
        <v>3230</v>
      </c>
      <c r="M690">
        <v>-15</v>
      </c>
      <c r="N690" s="66">
        <v>-4.5999999999999999E-3</v>
      </c>
      <c r="O690" s="36">
        <v>3245</v>
      </c>
      <c r="P690" s="66">
        <v>-4.5999999999999999E-3</v>
      </c>
      <c r="Q690" s="36">
        <v>3249</v>
      </c>
      <c r="R690" s="36">
        <v>3274</v>
      </c>
      <c r="S690" s="36">
        <v>3212</v>
      </c>
      <c r="T690" s="66">
        <v>-5.7999999999999996E-3</v>
      </c>
      <c r="U690" s="66">
        <v>-4.8999999999999998E-3</v>
      </c>
      <c r="V690" s="66">
        <v>-1.34E-2</v>
      </c>
      <c r="W690" s="66">
        <v>5.5999999999999999E-3</v>
      </c>
      <c r="X690" s="1">
        <v>229500</v>
      </c>
      <c r="Y690" s="1">
        <v>743207</v>
      </c>
      <c r="Z690" s="1">
        <v>346737</v>
      </c>
      <c r="AA690" t="s">
        <v>505</v>
      </c>
      <c r="AB690" t="s">
        <v>506</v>
      </c>
      <c r="AC690">
        <v>13.88</v>
      </c>
      <c r="AD690">
        <v>2.9</v>
      </c>
      <c r="AE690">
        <v>2.41</v>
      </c>
      <c r="AF690" t="s">
        <v>230</v>
      </c>
      <c r="AG690">
        <v>200</v>
      </c>
      <c r="AH690" s="36">
        <v>3234</v>
      </c>
      <c r="AI690">
        <v>900</v>
      </c>
      <c r="AJ690" s="36">
        <v>3220</v>
      </c>
      <c r="AK690">
        <v>100</v>
      </c>
      <c r="AL690" s="2">
        <v>0.64583333333333337</v>
      </c>
      <c r="AM690" s="3">
        <v>46157</v>
      </c>
      <c r="AN690" t="s">
        <v>293</v>
      </c>
      <c r="AO690" t="s">
        <v>351</v>
      </c>
      <c r="AQ690" t="str">
        <f t="shared" si="10"/>
        <v/>
      </c>
    </row>
    <row r="691" spans="1:43">
      <c r="A691" s="8">
        <v>46178</v>
      </c>
      <c r="B691">
        <v>3949.09</v>
      </c>
      <c r="C691">
        <v>-7.0000000000000007E-2</v>
      </c>
      <c r="D691">
        <v>66620</v>
      </c>
      <c r="E691">
        <v>-1.51</v>
      </c>
      <c r="F691" s="69">
        <v>9501</v>
      </c>
      <c r="G691" t="s">
        <v>113</v>
      </c>
      <c r="H691">
        <v>0</v>
      </c>
      <c r="I691" t="s">
        <v>288</v>
      </c>
      <c r="J691" t="s">
        <v>289</v>
      </c>
      <c r="K691" t="s">
        <v>290</v>
      </c>
      <c r="L691">
        <v>528.4</v>
      </c>
      <c r="M691">
        <v>-12.6</v>
      </c>
      <c r="N691" s="66">
        <v>-2.3300000000000001E-2</v>
      </c>
      <c r="O691">
        <v>541</v>
      </c>
      <c r="P691" s="66">
        <v>-2.3199999999999998E-2</v>
      </c>
      <c r="Q691">
        <v>544.5</v>
      </c>
      <c r="R691">
        <v>555.6</v>
      </c>
      <c r="S691">
        <v>527</v>
      </c>
      <c r="T691" s="66">
        <v>-2.9499999999999998E-2</v>
      </c>
      <c r="U691" s="66">
        <v>-2.6800000000000001E-2</v>
      </c>
      <c r="V691" s="66">
        <v>-4.8899999999999999E-2</v>
      </c>
      <c r="W691" s="66">
        <v>2.5999999999999999E-3</v>
      </c>
      <c r="X691" s="1">
        <v>37231000</v>
      </c>
      <c r="Y691" s="1">
        <v>20134818</v>
      </c>
      <c r="Z691" s="1">
        <v>849148</v>
      </c>
      <c r="AA691" t="s">
        <v>507</v>
      </c>
      <c r="AB691" t="s">
        <v>610</v>
      </c>
      <c r="AC691">
        <v>3.38</v>
      </c>
      <c r="AD691">
        <v>0.35</v>
      </c>
      <c r="AE691">
        <v>0</v>
      </c>
      <c r="AF691" t="s">
        <v>230</v>
      </c>
      <c r="AG691" s="1">
        <v>1070000</v>
      </c>
      <c r="AH691">
        <v>528.4</v>
      </c>
      <c r="AI691" s="1">
        <v>26800</v>
      </c>
      <c r="AJ691">
        <v>528.29999999999995</v>
      </c>
      <c r="AK691">
        <v>300</v>
      </c>
      <c r="AL691" s="2">
        <v>0.64583333333333337</v>
      </c>
      <c r="AN691" t="s">
        <v>298</v>
      </c>
      <c r="AO691" t="s">
        <v>509</v>
      </c>
      <c r="AQ691" t="str">
        <f t="shared" si="10"/>
        <v/>
      </c>
    </row>
    <row r="692" spans="1:43">
      <c r="A692" s="8">
        <v>46178</v>
      </c>
      <c r="B692">
        <v>3949.09</v>
      </c>
      <c r="C692">
        <v>-7.0000000000000007E-2</v>
      </c>
      <c r="D692">
        <v>66620</v>
      </c>
      <c r="E692">
        <v>-1.51</v>
      </c>
      <c r="F692" s="69">
        <v>9531</v>
      </c>
      <c r="G692" t="s">
        <v>114</v>
      </c>
      <c r="H692">
        <v>0</v>
      </c>
      <c r="I692" t="s">
        <v>288</v>
      </c>
      <c r="J692" t="s">
        <v>289</v>
      </c>
      <c r="K692" t="s">
        <v>290</v>
      </c>
      <c r="L692" s="36">
        <v>6190</v>
      </c>
      <c r="M692">
        <v>-29</v>
      </c>
      <c r="N692" s="66">
        <v>-4.7000000000000002E-3</v>
      </c>
      <c r="O692" s="36">
        <v>6219</v>
      </c>
      <c r="P692" s="66">
        <v>-4.5999999999999999E-3</v>
      </c>
      <c r="Q692" s="36">
        <v>6219</v>
      </c>
      <c r="R692" s="36">
        <v>6295</v>
      </c>
      <c r="S692" s="36">
        <v>6163</v>
      </c>
      <c r="T692" s="66">
        <v>-4.5999999999999999E-3</v>
      </c>
      <c r="U692" s="66">
        <v>-3.2000000000000002E-3</v>
      </c>
      <c r="V692" s="66">
        <v>-1.66E-2</v>
      </c>
      <c r="W692" s="66">
        <v>4.3E-3</v>
      </c>
      <c r="X692" s="1">
        <v>1020100</v>
      </c>
      <c r="Y692" s="1">
        <v>6330697</v>
      </c>
      <c r="Z692" s="1">
        <v>2073397</v>
      </c>
      <c r="AA692" t="s">
        <v>510</v>
      </c>
      <c r="AB692" t="s">
        <v>600</v>
      </c>
      <c r="AC692">
        <v>14.99</v>
      </c>
      <c r="AD692">
        <v>1.2</v>
      </c>
      <c r="AE692">
        <v>1.94</v>
      </c>
      <c r="AF692" t="s">
        <v>230</v>
      </c>
      <c r="AG692" s="1">
        <v>24200</v>
      </c>
      <c r="AH692" s="36">
        <v>6190</v>
      </c>
      <c r="AI692" s="1">
        <v>2100</v>
      </c>
      <c r="AJ692" s="36">
        <v>6170</v>
      </c>
      <c r="AK692">
        <v>200</v>
      </c>
      <c r="AL692" s="2">
        <v>0.64583333333333337</v>
      </c>
      <c r="AN692" t="s">
        <v>298</v>
      </c>
      <c r="AO692" t="s">
        <v>509</v>
      </c>
      <c r="AQ692" t="str">
        <f t="shared" si="10"/>
        <v/>
      </c>
    </row>
    <row r="693" spans="1:43">
      <c r="A693" s="8">
        <v>46178</v>
      </c>
      <c r="B693">
        <v>3949.09</v>
      </c>
      <c r="C693">
        <v>-7.0000000000000007E-2</v>
      </c>
      <c r="D693">
        <v>66620</v>
      </c>
      <c r="E693">
        <v>-1.51</v>
      </c>
      <c r="F693" s="69">
        <v>9882</v>
      </c>
      <c r="G693" t="s">
        <v>115</v>
      </c>
      <c r="H693">
        <v>0</v>
      </c>
      <c r="I693" t="s">
        <v>288</v>
      </c>
      <c r="J693" t="s">
        <v>289</v>
      </c>
      <c r="K693" t="s">
        <v>290</v>
      </c>
      <c r="L693" s="36">
        <v>1663</v>
      </c>
      <c r="M693">
        <v>11</v>
      </c>
      <c r="N693" s="66">
        <v>6.7000000000000002E-3</v>
      </c>
      <c r="O693" s="36">
        <v>1652</v>
      </c>
      <c r="P693" s="66">
        <v>6.6E-3</v>
      </c>
      <c r="Q693" s="36">
        <v>1666</v>
      </c>
      <c r="R693" s="36">
        <v>1675</v>
      </c>
      <c r="S693" s="36">
        <v>1655</v>
      </c>
      <c r="T693" s="66">
        <v>-1.8E-3</v>
      </c>
      <c r="U693" s="66">
        <v>1.1999999999999999E-3</v>
      </c>
      <c r="V693" s="66">
        <v>-7.1000000000000004E-3</v>
      </c>
      <c r="W693" s="66">
        <v>4.7999999999999996E-3</v>
      </c>
      <c r="X693" s="1">
        <v>122200</v>
      </c>
      <c r="Y693" s="1">
        <v>203372</v>
      </c>
      <c r="Z693" s="1">
        <v>143053</v>
      </c>
      <c r="AA693" t="s">
        <v>512</v>
      </c>
      <c r="AB693" t="s">
        <v>513</v>
      </c>
      <c r="AC693">
        <v>10.84</v>
      </c>
      <c r="AD693">
        <v>1.1399999999999999</v>
      </c>
      <c r="AE693">
        <v>4.09</v>
      </c>
      <c r="AF693" t="s">
        <v>230</v>
      </c>
      <c r="AG693" s="1">
        <v>37600</v>
      </c>
      <c r="AH693" s="36">
        <v>1665</v>
      </c>
      <c r="AI693">
        <v>300</v>
      </c>
      <c r="AJ693" s="36">
        <v>1650</v>
      </c>
      <c r="AK693">
        <v>200</v>
      </c>
      <c r="AL693" s="2">
        <v>0.64583333333333337</v>
      </c>
      <c r="AM693" s="3">
        <v>46150</v>
      </c>
      <c r="AN693" t="s">
        <v>298</v>
      </c>
      <c r="AO693" t="s">
        <v>322</v>
      </c>
      <c r="AQ693" t="str">
        <f t="shared" si="10"/>
        <v/>
      </c>
    </row>
    <row r="694" spans="1:43">
      <c r="F694" s="69">
        <v>6502</v>
      </c>
      <c r="I694" t="s">
        <v>514</v>
      </c>
      <c r="P694" t="s">
        <v>230</v>
      </c>
      <c r="T694" t="s">
        <v>230</v>
      </c>
      <c r="U694" t="s">
        <v>230</v>
      </c>
      <c r="V694" t="s">
        <v>230</v>
      </c>
      <c r="W694" t="s">
        <v>230</v>
      </c>
      <c r="AF694" t="s">
        <v>230</v>
      </c>
      <c r="AG694" t="s">
        <v>230</v>
      </c>
      <c r="AO694" t="s">
        <v>515</v>
      </c>
      <c r="AQ694" t="str">
        <f t="shared" si="10"/>
        <v/>
      </c>
    </row>
    <row r="695" spans="1:43">
      <c r="F695" s="69">
        <v>5759</v>
      </c>
      <c r="I695" t="s">
        <v>514</v>
      </c>
      <c r="P695" t="s">
        <v>230</v>
      </c>
      <c r="T695" t="s">
        <v>230</v>
      </c>
      <c r="U695" t="s">
        <v>230</v>
      </c>
      <c r="V695" t="s">
        <v>230</v>
      </c>
      <c r="W695" t="s">
        <v>230</v>
      </c>
      <c r="AF695" t="s">
        <v>230</v>
      </c>
      <c r="AG695" t="s">
        <v>230</v>
      </c>
      <c r="AO695" t="s">
        <v>515</v>
      </c>
      <c r="AQ695" t="str">
        <f t="shared" si="10"/>
        <v/>
      </c>
    </row>
    <row r="696" spans="1:43">
      <c r="AQ696" t="str">
        <f t="shared" si="10"/>
        <v/>
      </c>
    </row>
    <row r="697" spans="1:43">
      <c r="AQ697" t="str">
        <f t="shared" si="10"/>
        <v/>
      </c>
    </row>
    <row r="698" spans="1:43">
      <c r="AQ698" t="str">
        <f t="shared" si="10"/>
        <v/>
      </c>
    </row>
    <row r="699" spans="1:43">
      <c r="B699">
        <v>4044.96</v>
      </c>
      <c r="C699">
        <v>-0.56999999999999995</v>
      </c>
      <c r="D699" s="1"/>
      <c r="E699" s="6"/>
      <c r="F699" s="7"/>
      <c r="AQ699" t="str">
        <f t="shared" si="10"/>
        <v/>
      </c>
    </row>
    <row r="700" spans="1:43">
      <c r="A700" s="8" t="s">
        <v>0</v>
      </c>
      <c r="B700" t="s">
        <v>116</v>
      </c>
      <c r="C700" t="s">
        <v>1</v>
      </c>
      <c r="D700" t="s">
        <v>2</v>
      </c>
      <c r="E700" t="s">
        <v>3</v>
      </c>
      <c r="F700" s="7" t="s">
        <v>4</v>
      </c>
      <c r="G700" t="s">
        <v>5</v>
      </c>
      <c r="H700" t="s">
        <v>268</v>
      </c>
      <c r="I700" t="s">
        <v>269</v>
      </c>
      <c r="J700" t="s">
        <v>270</v>
      </c>
      <c r="K700" t="s">
        <v>271</v>
      </c>
      <c r="L700" t="s">
        <v>6</v>
      </c>
      <c r="M700" t="s">
        <v>7</v>
      </c>
      <c r="N700" t="s">
        <v>8</v>
      </c>
      <c r="O700" t="s">
        <v>9</v>
      </c>
      <c r="P700" t="s">
        <v>272</v>
      </c>
      <c r="Q700" t="s">
        <v>10</v>
      </c>
      <c r="R700" t="s">
        <v>11</v>
      </c>
      <c r="S700" t="s">
        <v>12</v>
      </c>
      <c r="T700" t="s">
        <v>273</v>
      </c>
      <c r="U700" t="s">
        <v>274</v>
      </c>
      <c r="V700" t="s">
        <v>275</v>
      </c>
      <c r="W700" t="s">
        <v>276</v>
      </c>
      <c r="X700" t="s">
        <v>13</v>
      </c>
      <c r="Y700" t="s">
        <v>277</v>
      </c>
      <c r="Z700" t="s">
        <v>278</v>
      </c>
      <c r="AA700" t="s">
        <v>14</v>
      </c>
      <c r="AB700" t="s">
        <v>15</v>
      </c>
      <c r="AC700" t="s">
        <v>279</v>
      </c>
      <c r="AD700" t="s">
        <v>280</v>
      </c>
      <c r="AE700" t="s">
        <v>281</v>
      </c>
      <c r="AF700" t="s">
        <v>282</v>
      </c>
      <c r="AG700" t="s">
        <v>283</v>
      </c>
      <c r="AH700" t="s">
        <v>284</v>
      </c>
      <c r="AI700" t="s">
        <v>16</v>
      </c>
      <c r="AJ700" t="s">
        <v>17</v>
      </c>
      <c r="AK700" t="s">
        <v>18</v>
      </c>
      <c r="AL700" t="s">
        <v>19</v>
      </c>
      <c r="AM700" t="s">
        <v>20</v>
      </c>
      <c r="AN700" t="s">
        <v>285</v>
      </c>
      <c r="AO700" t="s">
        <v>286</v>
      </c>
      <c r="AQ700" t="str">
        <f t="shared" si="10"/>
        <v/>
      </c>
    </row>
    <row r="701" spans="1:43">
      <c r="A701" s="8">
        <v>46091</v>
      </c>
      <c r="B701">
        <v>3847.6</v>
      </c>
      <c r="C701">
        <v>-1.25</v>
      </c>
      <c r="D701">
        <v>64270</v>
      </c>
      <c r="E701">
        <v>-1.73</v>
      </c>
      <c r="F701" s="69">
        <v>1605</v>
      </c>
      <c r="G701" t="s">
        <v>21</v>
      </c>
      <c r="H701">
        <v>0</v>
      </c>
      <c r="I701" t="s">
        <v>288</v>
      </c>
      <c r="J701" t="s">
        <v>289</v>
      </c>
      <c r="K701" t="s">
        <v>290</v>
      </c>
      <c r="L701" s="36">
        <v>3483</v>
      </c>
      <c r="M701">
        <v>-109</v>
      </c>
      <c r="N701" s="66">
        <v>-3.0300000000000001E-2</v>
      </c>
      <c r="O701" s="36">
        <v>3592</v>
      </c>
      <c r="P701" s="66">
        <v>-3.0300000000000001E-2</v>
      </c>
      <c r="Q701" s="36">
        <v>3537</v>
      </c>
      <c r="R701" s="36">
        <v>3553</v>
      </c>
      <c r="S701" s="36">
        <v>3450</v>
      </c>
      <c r="T701" s="66">
        <v>-1.52E-2</v>
      </c>
      <c r="U701" s="66">
        <v>2.5000000000000001E-3</v>
      </c>
      <c r="V701" s="66">
        <v>-1.9699999999999999E-2</v>
      </c>
      <c r="W701" s="66">
        <v>9.4999999999999998E-3</v>
      </c>
      <c r="X701" s="1">
        <v>4697200</v>
      </c>
      <c r="Y701" s="1">
        <v>16389514</v>
      </c>
      <c r="Z701" s="1">
        <v>4385570</v>
      </c>
      <c r="AA701" t="s">
        <v>291</v>
      </c>
      <c r="AB701" t="s">
        <v>292</v>
      </c>
      <c r="AC701">
        <v>8.99</v>
      </c>
      <c r="AD701">
        <v>0.85</v>
      </c>
      <c r="AE701">
        <v>3.1</v>
      </c>
      <c r="AF701" t="s">
        <v>230</v>
      </c>
      <c r="AG701" s="1">
        <v>45100</v>
      </c>
      <c r="AH701" s="36">
        <v>3484</v>
      </c>
      <c r="AI701" s="1">
        <v>800</v>
      </c>
      <c r="AJ701" s="36">
        <v>3480</v>
      </c>
      <c r="AK701" s="1">
        <v>100</v>
      </c>
      <c r="AL701" s="2">
        <v>0.64583333333333337</v>
      </c>
      <c r="AM701" s="3">
        <v>46155</v>
      </c>
      <c r="AN701" t="s">
        <v>293</v>
      </c>
      <c r="AO701" t="s">
        <v>294</v>
      </c>
      <c r="AQ701" t="str">
        <f t="shared" si="10"/>
        <v/>
      </c>
    </row>
    <row r="702" spans="1:43">
      <c r="A702" s="8">
        <v>46091</v>
      </c>
      <c r="B702">
        <v>3847.6</v>
      </c>
      <c r="C702">
        <v>-1.25</v>
      </c>
      <c r="D702">
        <v>64270</v>
      </c>
      <c r="E702">
        <v>-1.73</v>
      </c>
      <c r="F702" s="69">
        <v>1833</v>
      </c>
      <c r="G702" t="s">
        <v>24</v>
      </c>
      <c r="H702">
        <v>0</v>
      </c>
      <c r="I702" t="s">
        <v>288</v>
      </c>
      <c r="J702" t="s">
        <v>289</v>
      </c>
      <c r="K702" t="s">
        <v>295</v>
      </c>
      <c r="L702" s="36">
        <v>5560</v>
      </c>
      <c r="M702">
        <v>20</v>
      </c>
      <c r="N702" s="66">
        <v>3.5999999999999999E-3</v>
      </c>
      <c r="O702" s="36">
        <v>5540</v>
      </c>
      <c r="P702" s="66">
        <v>3.5999999999999999E-3</v>
      </c>
      <c r="Q702" s="36">
        <v>5540</v>
      </c>
      <c r="R702" s="36">
        <v>5580</v>
      </c>
      <c r="S702" s="36">
        <v>5500</v>
      </c>
      <c r="T702" s="66">
        <v>3.5999999999999999E-3</v>
      </c>
      <c r="U702" s="66">
        <v>3.5999999999999999E-3</v>
      </c>
      <c r="V702" s="66">
        <v>-3.5000000000000001E-3</v>
      </c>
      <c r="W702" s="66">
        <v>1.09E-2</v>
      </c>
      <c r="X702" s="1">
        <v>91000</v>
      </c>
      <c r="Y702" s="1">
        <v>504436</v>
      </c>
      <c r="Z702" s="1">
        <v>214978</v>
      </c>
      <c r="AA702" t="s">
        <v>296</v>
      </c>
      <c r="AB702" t="s">
        <v>572</v>
      </c>
      <c r="AC702">
        <v>12.95</v>
      </c>
      <c r="AD702">
        <v>1.01</v>
      </c>
      <c r="AE702">
        <v>5.4</v>
      </c>
      <c r="AF702" t="s">
        <v>230</v>
      </c>
      <c r="AG702" s="1">
        <v>13100</v>
      </c>
      <c r="AH702" s="36">
        <v>5580</v>
      </c>
      <c r="AI702" s="1">
        <v>300</v>
      </c>
      <c r="AJ702" s="36">
        <v>5560</v>
      </c>
      <c r="AK702" s="1">
        <v>1100</v>
      </c>
      <c r="AL702" s="2">
        <v>0.64583333333333337</v>
      </c>
      <c r="AM702" s="3">
        <v>46157</v>
      </c>
      <c r="AN702" t="s">
        <v>298</v>
      </c>
      <c r="AO702" t="s">
        <v>299</v>
      </c>
      <c r="AQ702" t="str">
        <f t="shared" si="10"/>
        <v/>
      </c>
    </row>
    <row r="703" spans="1:43">
      <c r="A703" s="8">
        <v>46091</v>
      </c>
      <c r="B703">
        <v>3847.6</v>
      </c>
      <c r="C703">
        <v>-1.25</v>
      </c>
      <c r="D703">
        <v>64270</v>
      </c>
      <c r="E703">
        <v>-1.73</v>
      </c>
      <c r="F703" s="69">
        <v>1911</v>
      </c>
      <c r="G703" t="s">
        <v>25</v>
      </c>
      <c r="H703">
        <v>0</v>
      </c>
      <c r="I703" t="s">
        <v>288</v>
      </c>
      <c r="J703" t="s">
        <v>289</v>
      </c>
      <c r="K703" t="s">
        <v>295</v>
      </c>
      <c r="L703" s="36">
        <v>1340.5</v>
      </c>
      <c r="M703">
        <v>52.5</v>
      </c>
      <c r="N703" s="66">
        <v>4.0800000000000003E-2</v>
      </c>
      <c r="O703" s="36">
        <v>1288</v>
      </c>
      <c r="P703" s="66">
        <v>4.07E-2</v>
      </c>
      <c r="Q703" s="36">
        <v>1310</v>
      </c>
      <c r="R703" s="36">
        <v>1350</v>
      </c>
      <c r="S703" s="36">
        <v>1304.5</v>
      </c>
      <c r="T703" s="66">
        <v>2.3199999999999998E-2</v>
      </c>
      <c r="U703" s="66">
        <v>2.5999999999999999E-3</v>
      </c>
      <c r="V703" s="66">
        <v>-7.0000000000000001E-3</v>
      </c>
      <c r="W703" s="66">
        <v>2.75E-2</v>
      </c>
      <c r="X703" s="1">
        <v>8745100</v>
      </c>
      <c r="Y703" s="1">
        <v>11705321</v>
      </c>
      <c r="Z703" s="1">
        <v>829188</v>
      </c>
      <c r="AA703" t="s">
        <v>300</v>
      </c>
      <c r="AB703" t="s">
        <v>301</v>
      </c>
      <c r="AC703">
        <v>8.5399999999999991</v>
      </c>
      <c r="AD703">
        <v>0.81</v>
      </c>
      <c r="AE703">
        <v>3.73</v>
      </c>
      <c r="AF703" t="s">
        <v>230</v>
      </c>
      <c r="AG703" s="1">
        <v>314600</v>
      </c>
      <c r="AH703" s="36">
        <v>1341</v>
      </c>
      <c r="AI703" s="1">
        <v>2500</v>
      </c>
      <c r="AJ703" s="36">
        <v>1340</v>
      </c>
      <c r="AK703" s="1">
        <v>1200</v>
      </c>
      <c r="AL703" s="2">
        <v>0.64583333333333337</v>
      </c>
      <c r="AN703" t="s">
        <v>293</v>
      </c>
      <c r="AO703" t="s">
        <v>299</v>
      </c>
      <c r="AQ703" t="str">
        <f t="shared" si="10"/>
        <v/>
      </c>
    </row>
    <row r="704" spans="1:43">
      <c r="A704" s="8">
        <v>46091</v>
      </c>
      <c r="B704">
        <v>3847.6</v>
      </c>
      <c r="C704">
        <v>-1.25</v>
      </c>
      <c r="D704">
        <v>64270</v>
      </c>
      <c r="E704">
        <v>-1.73</v>
      </c>
      <c r="F704" s="69">
        <v>1925</v>
      </c>
      <c r="G704" t="s">
        <v>26</v>
      </c>
      <c r="H704">
        <v>0</v>
      </c>
      <c r="I704" t="s">
        <v>288</v>
      </c>
      <c r="J704" t="s">
        <v>289</v>
      </c>
      <c r="K704" t="s">
        <v>290</v>
      </c>
      <c r="L704" s="36">
        <v>4381</v>
      </c>
      <c r="M704">
        <v>133</v>
      </c>
      <c r="N704" s="66">
        <v>3.1300000000000001E-2</v>
      </c>
      <c r="O704" s="36">
        <v>4248</v>
      </c>
      <c r="P704" s="66">
        <v>3.1300000000000001E-2</v>
      </c>
      <c r="Q704" s="36">
        <v>4317</v>
      </c>
      <c r="R704" s="36">
        <v>4381</v>
      </c>
      <c r="S704" s="36">
        <v>4297</v>
      </c>
      <c r="T704" s="66">
        <v>1.4800000000000001E-2</v>
      </c>
      <c r="U704" s="66">
        <v>8.0000000000000002E-3</v>
      </c>
      <c r="V704" s="66">
        <v>0</v>
      </c>
      <c r="W704" s="66">
        <v>1.95E-2</v>
      </c>
      <c r="X704" s="1">
        <v>3086400</v>
      </c>
      <c r="Y704" s="1">
        <v>13437099</v>
      </c>
      <c r="Z704" s="1">
        <v>2889866</v>
      </c>
      <c r="AA704" t="s">
        <v>302</v>
      </c>
      <c r="AB704" t="s">
        <v>573</v>
      </c>
      <c r="AC704">
        <v>11.95</v>
      </c>
      <c r="AD704">
        <v>0.93</v>
      </c>
      <c r="AE704">
        <v>4.0199999999999996</v>
      </c>
      <c r="AF704" t="s">
        <v>230</v>
      </c>
      <c r="AG704" s="1">
        <v>63800</v>
      </c>
      <c r="AH704" s="36">
        <v>4382</v>
      </c>
      <c r="AI704" s="1">
        <v>500</v>
      </c>
      <c r="AJ704" s="36">
        <v>4368</v>
      </c>
      <c r="AK704" s="1">
        <v>100</v>
      </c>
      <c r="AL704" s="2">
        <v>0.64583333333333337</v>
      </c>
      <c r="AM704" s="3">
        <v>46155</v>
      </c>
      <c r="AN704" t="s">
        <v>298</v>
      </c>
      <c r="AO704" t="s">
        <v>299</v>
      </c>
      <c r="AQ704" t="str">
        <f t="shared" si="10"/>
        <v/>
      </c>
    </row>
    <row r="705" spans="1:43">
      <c r="A705" s="8">
        <v>46091</v>
      </c>
      <c r="B705">
        <v>3847.6</v>
      </c>
      <c r="C705">
        <v>-1.25</v>
      </c>
      <c r="D705">
        <v>64270</v>
      </c>
      <c r="E705">
        <v>-1.73</v>
      </c>
      <c r="F705" s="69">
        <v>1928</v>
      </c>
      <c r="G705" t="s">
        <v>27</v>
      </c>
      <c r="H705">
        <v>0</v>
      </c>
      <c r="I705" t="s">
        <v>288</v>
      </c>
      <c r="J705" t="s">
        <v>289</v>
      </c>
      <c r="K705" t="s">
        <v>295</v>
      </c>
      <c r="L705" s="36">
        <v>3319</v>
      </c>
      <c r="M705">
        <v>94</v>
      </c>
      <c r="N705" s="66">
        <v>2.9100000000000001E-2</v>
      </c>
      <c r="O705" s="36">
        <v>3225</v>
      </c>
      <c r="P705" s="66">
        <v>2.9100000000000001E-2</v>
      </c>
      <c r="Q705" s="36">
        <v>3271</v>
      </c>
      <c r="R705" s="36">
        <v>3333</v>
      </c>
      <c r="S705" s="36">
        <v>3253</v>
      </c>
      <c r="T705" s="66">
        <v>1.46E-2</v>
      </c>
      <c r="U705" s="66">
        <v>5.9999999999999995E-4</v>
      </c>
      <c r="V705" s="66">
        <v>-4.1999999999999997E-3</v>
      </c>
      <c r="W705" s="66">
        <v>2.0199999999999999E-2</v>
      </c>
      <c r="X705" s="1">
        <v>3790900</v>
      </c>
      <c r="Y705" s="1">
        <v>12535772</v>
      </c>
      <c r="Z705" s="1">
        <v>2162612</v>
      </c>
      <c r="AA705" t="s">
        <v>304</v>
      </c>
      <c r="AB705" t="s">
        <v>574</v>
      </c>
      <c r="AC705">
        <v>9.8699999999999992</v>
      </c>
      <c r="AD705">
        <v>1</v>
      </c>
      <c r="AE705">
        <v>4.37</v>
      </c>
      <c r="AF705" t="s">
        <v>230</v>
      </c>
      <c r="AG705" s="1">
        <v>225600</v>
      </c>
      <c r="AH705" s="36">
        <v>3323</v>
      </c>
      <c r="AI705" s="1">
        <v>300</v>
      </c>
      <c r="AJ705" s="36">
        <v>3319</v>
      </c>
      <c r="AK705" s="1">
        <v>100</v>
      </c>
      <c r="AL705" s="2">
        <v>0.64583333333333337</v>
      </c>
      <c r="AM705" s="3">
        <v>46177</v>
      </c>
      <c r="AN705" t="s">
        <v>306</v>
      </c>
      <c r="AO705" t="s">
        <v>299</v>
      </c>
      <c r="AQ705" t="str">
        <f t="shared" si="10"/>
        <v/>
      </c>
    </row>
    <row r="706" spans="1:43">
      <c r="A706" s="8">
        <v>46091</v>
      </c>
      <c r="B706">
        <v>3847.6</v>
      </c>
      <c r="C706">
        <v>-1.25</v>
      </c>
      <c r="D706">
        <v>64270</v>
      </c>
      <c r="E706">
        <v>-1.73</v>
      </c>
      <c r="F706" s="69">
        <v>1929</v>
      </c>
      <c r="G706" t="s">
        <v>28</v>
      </c>
      <c r="H706">
        <v>0</v>
      </c>
      <c r="I706" t="s">
        <v>288</v>
      </c>
      <c r="J706" t="s">
        <v>289</v>
      </c>
      <c r="K706" t="s">
        <v>295</v>
      </c>
      <c r="L706" s="36">
        <v>1096</v>
      </c>
      <c r="M706">
        <v>8</v>
      </c>
      <c r="N706" s="66">
        <v>7.4000000000000003E-3</v>
      </c>
      <c r="O706" s="36">
        <v>1088</v>
      </c>
      <c r="P706" s="66">
        <v>7.3000000000000001E-3</v>
      </c>
      <c r="Q706" s="36">
        <v>1088</v>
      </c>
      <c r="R706" s="36">
        <v>1099</v>
      </c>
      <c r="S706" s="36">
        <v>1086</v>
      </c>
      <c r="T706" s="66">
        <v>7.3000000000000001E-3</v>
      </c>
      <c r="U706" s="66">
        <v>6.4000000000000003E-3</v>
      </c>
      <c r="V706" s="66">
        <v>-2.7000000000000001E-3</v>
      </c>
      <c r="W706" s="66">
        <v>9.1999999999999998E-3</v>
      </c>
      <c r="X706" s="1">
        <v>51000</v>
      </c>
      <c r="Y706" s="1">
        <v>55711</v>
      </c>
      <c r="Z706" s="1">
        <v>45785</v>
      </c>
      <c r="AA706" t="s">
        <v>307</v>
      </c>
      <c r="AB706" t="s">
        <v>575</v>
      </c>
      <c r="AC706">
        <v>12.37</v>
      </c>
      <c r="AD706">
        <v>1.21</v>
      </c>
      <c r="AE706">
        <v>4.5599999999999996</v>
      </c>
      <c r="AF706" t="s">
        <v>230</v>
      </c>
      <c r="AG706" s="1">
        <v>14800</v>
      </c>
      <c r="AH706" s="36">
        <v>1098</v>
      </c>
      <c r="AI706">
        <v>100</v>
      </c>
      <c r="AJ706" s="36">
        <v>1088</v>
      </c>
      <c r="AK706">
        <v>500</v>
      </c>
      <c r="AL706" s="2">
        <v>0.64583333333333337</v>
      </c>
      <c r="AM706" s="3">
        <v>46153</v>
      </c>
      <c r="AN706" t="s">
        <v>298</v>
      </c>
      <c r="AO706" t="s">
        <v>299</v>
      </c>
      <c r="AQ706" t="str">
        <f t="shared" si="10"/>
        <v/>
      </c>
    </row>
    <row r="707" spans="1:43">
      <c r="A707" s="8">
        <v>46091</v>
      </c>
      <c r="B707">
        <v>3847.6</v>
      </c>
      <c r="C707">
        <v>-1.25</v>
      </c>
      <c r="D707">
        <v>64270</v>
      </c>
      <c r="E707">
        <v>-1.73</v>
      </c>
      <c r="F707" s="69">
        <v>1963</v>
      </c>
      <c r="G707" t="s">
        <v>29</v>
      </c>
      <c r="H707">
        <v>0</v>
      </c>
      <c r="I707" t="s">
        <v>288</v>
      </c>
      <c r="J707" t="s">
        <v>289</v>
      </c>
      <c r="K707" t="s">
        <v>290</v>
      </c>
      <c r="L707" s="36">
        <v>2528.5</v>
      </c>
      <c r="M707">
        <v>-22.5</v>
      </c>
      <c r="N707" s="66">
        <v>-8.8000000000000005E-3</v>
      </c>
      <c r="O707" s="36">
        <v>2551</v>
      </c>
      <c r="P707" s="66">
        <v>-8.8000000000000005E-3</v>
      </c>
      <c r="Q707" s="36">
        <v>2539.5</v>
      </c>
      <c r="R707" s="36">
        <v>2576</v>
      </c>
      <c r="S707" s="36">
        <v>2495</v>
      </c>
      <c r="T707" s="66">
        <v>-4.3E-3</v>
      </c>
      <c r="U707" s="66">
        <v>-1.1299999999999999E-2</v>
      </c>
      <c r="V707" s="66">
        <v>-1.84E-2</v>
      </c>
      <c r="W707" s="66">
        <v>1.34E-2</v>
      </c>
      <c r="X707" s="1">
        <v>1394100</v>
      </c>
      <c r="Y707" s="1">
        <v>3535127</v>
      </c>
      <c r="Z707" s="1">
        <v>617694</v>
      </c>
      <c r="AA707" t="s">
        <v>309</v>
      </c>
      <c r="AB707" t="s">
        <v>310</v>
      </c>
      <c r="AC707">
        <v>13.29</v>
      </c>
      <c r="AD707">
        <v>1.42</v>
      </c>
      <c r="AE707">
        <v>2.06</v>
      </c>
      <c r="AF707" t="s">
        <v>230</v>
      </c>
      <c r="AG707" s="1">
        <v>35000</v>
      </c>
      <c r="AH707" s="36">
        <v>2530</v>
      </c>
      <c r="AI707">
        <v>700</v>
      </c>
      <c r="AJ707" s="36">
        <v>2519</v>
      </c>
      <c r="AK707">
        <v>100</v>
      </c>
      <c r="AL707" s="2">
        <v>0.64583333333333337</v>
      </c>
      <c r="AM707" s="3">
        <v>46156</v>
      </c>
      <c r="AN707" t="s">
        <v>298</v>
      </c>
      <c r="AO707" t="s">
        <v>299</v>
      </c>
      <c r="AQ707" t="str">
        <f t="shared" ref="AQ707:AQ770" si="11">IF(AP707="","",ROUND((L707-AP707)/AP707,4))</f>
        <v/>
      </c>
    </row>
    <row r="708" spans="1:43">
      <c r="A708" s="8">
        <v>46091</v>
      </c>
      <c r="B708">
        <v>3847.6</v>
      </c>
      <c r="C708">
        <v>-1.25</v>
      </c>
      <c r="D708">
        <v>64270</v>
      </c>
      <c r="E708">
        <v>-1.73</v>
      </c>
      <c r="F708" s="69">
        <v>2124</v>
      </c>
      <c r="G708" t="s">
        <v>30</v>
      </c>
      <c r="H708">
        <v>0</v>
      </c>
      <c r="I708" t="s">
        <v>288</v>
      </c>
      <c r="J708" t="s">
        <v>289</v>
      </c>
      <c r="K708" t="s">
        <v>295</v>
      </c>
      <c r="L708">
        <v>861</v>
      </c>
      <c r="M708">
        <v>1</v>
      </c>
      <c r="N708" s="66">
        <v>1.1999999999999999E-3</v>
      </c>
      <c r="O708">
        <v>860</v>
      </c>
      <c r="P708" s="66">
        <v>1.1000000000000001E-3</v>
      </c>
      <c r="Q708">
        <v>870</v>
      </c>
      <c r="R708">
        <v>874</v>
      </c>
      <c r="S708">
        <v>854</v>
      </c>
      <c r="T708" s="66">
        <v>-1.03E-2</v>
      </c>
      <c r="U708" s="66">
        <v>-1.1000000000000001E-3</v>
      </c>
      <c r="V708" s="66">
        <v>-1.4800000000000001E-2</v>
      </c>
      <c r="W708" s="66">
        <v>8.0999999999999996E-3</v>
      </c>
      <c r="X708" s="1">
        <v>346100</v>
      </c>
      <c r="Y708" s="1">
        <v>298773</v>
      </c>
      <c r="Z708" s="1">
        <v>142544</v>
      </c>
      <c r="AA708" t="s">
        <v>311</v>
      </c>
      <c r="AB708" t="s">
        <v>312</v>
      </c>
      <c r="AC708">
        <v>15.91</v>
      </c>
      <c r="AD708">
        <v>6.1</v>
      </c>
      <c r="AE708">
        <v>4.41</v>
      </c>
      <c r="AF708" t="s">
        <v>230</v>
      </c>
      <c r="AG708" s="1">
        <v>87800</v>
      </c>
      <c r="AH708">
        <v>863</v>
      </c>
      <c r="AI708" s="1">
        <v>200</v>
      </c>
      <c r="AJ708">
        <v>861</v>
      </c>
      <c r="AK708" s="1">
        <v>1000</v>
      </c>
      <c r="AL708" s="2">
        <v>0.64583333333333337</v>
      </c>
      <c r="AM708" s="3">
        <v>46155</v>
      </c>
      <c r="AN708" t="s">
        <v>293</v>
      </c>
      <c r="AO708" t="s">
        <v>313</v>
      </c>
      <c r="AQ708" t="str">
        <f t="shared" si="11"/>
        <v/>
      </c>
    </row>
    <row r="709" spans="1:43">
      <c r="A709" s="8">
        <v>46091</v>
      </c>
      <c r="B709">
        <v>3847.6</v>
      </c>
      <c r="C709">
        <v>-1.25</v>
      </c>
      <c r="D709">
        <v>64270</v>
      </c>
      <c r="E709">
        <v>-1.73</v>
      </c>
      <c r="F709" s="69">
        <v>2162</v>
      </c>
      <c r="G709" t="s">
        <v>31</v>
      </c>
      <c r="H709">
        <v>0</v>
      </c>
      <c r="I709" t="s">
        <v>314</v>
      </c>
      <c r="J709" t="s">
        <v>289</v>
      </c>
      <c r="K709" t="s">
        <v>295</v>
      </c>
      <c r="L709">
        <v>538</v>
      </c>
      <c r="M709">
        <v>0</v>
      </c>
      <c r="N709" s="66">
        <v>0</v>
      </c>
      <c r="O709">
        <v>538</v>
      </c>
      <c r="P709" s="66">
        <v>0</v>
      </c>
      <c r="Q709">
        <v>538</v>
      </c>
      <c r="R709">
        <v>539</v>
      </c>
      <c r="S709">
        <v>538</v>
      </c>
      <c r="T709" s="66">
        <v>0</v>
      </c>
      <c r="U709" s="66">
        <v>0</v>
      </c>
      <c r="V709" s="66">
        <v>-1.8E-3</v>
      </c>
      <c r="W709" s="66">
        <v>0</v>
      </c>
      <c r="X709" s="1">
        <v>172000</v>
      </c>
      <c r="Y709" s="1">
        <v>92538</v>
      </c>
      <c r="Z709" s="1">
        <v>11626</v>
      </c>
      <c r="AA709" t="s">
        <v>576</v>
      </c>
      <c r="AB709" t="s">
        <v>316</v>
      </c>
      <c r="AC709">
        <v>31.27</v>
      </c>
      <c r="AD709">
        <v>2.04</v>
      </c>
      <c r="AE709">
        <v>0</v>
      </c>
      <c r="AF709" t="s">
        <v>230</v>
      </c>
      <c r="AG709" s="1">
        <v>3800</v>
      </c>
      <c r="AH709">
        <v>539</v>
      </c>
      <c r="AI709" s="1">
        <v>1043800</v>
      </c>
      <c r="AJ709">
        <v>538</v>
      </c>
      <c r="AK709" s="1">
        <v>2937600</v>
      </c>
      <c r="AL709" s="2">
        <v>0.64583333333333337</v>
      </c>
      <c r="AM709" s="3">
        <v>46154</v>
      </c>
      <c r="AN709" t="s">
        <v>298</v>
      </c>
      <c r="AO709" t="s">
        <v>313</v>
      </c>
      <c r="AQ709" t="str">
        <f t="shared" si="11"/>
        <v/>
      </c>
    </row>
    <row r="710" spans="1:43">
      <c r="A710" s="8">
        <v>46091</v>
      </c>
      <c r="B710">
        <v>3847.6</v>
      </c>
      <c r="C710">
        <v>-1.25</v>
      </c>
      <c r="D710">
        <v>64270</v>
      </c>
      <c r="E710">
        <v>-1.73</v>
      </c>
      <c r="F710" s="69">
        <v>2229</v>
      </c>
      <c r="G710" t="s">
        <v>32</v>
      </c>
      <c r="H710">
        <v>0</v>
      </c>
      <c r="I710" t="s">
        <v>288</v>
      </c>
      <c r="J710" t="s">
        <v>289</v>
      </c>
      <c r="K710" t="s">
        <v>290</v>
      </c>
      <c r="L710" s="36">
        <v>2854</v>
      </c>
      <c r="M710">
        <v>21.5</v>
      </c>
      <c r="N710" s="66">
        <v>7.6E-3</v>
      </c>
      <c r="O710" s="36">
        <v>2832.5</v>
      </c>
      <c r="P710" s="66">
        <v>7.4999999999999997E-3</v>
      </c>
      <c r="Q710" s="36">
        <v>2853</v>
      </c>
      <c r="R710" s="36">
        <v>2876.5</v>
      </c>
      <c r="S710" s="36">
        <v>2840.5</v>
      </c>
      <c r="T710" s="66">
        <v>2.9999999999999997E-4</v>
      </c>
      <c r="U710" s="66">
        <v>4.7000000000000002E-3</v>
      </c>
      <c r="V710" s="66">
        <v>-7.7999999999999996E-3</v>
      </c>
      <c r="W710" s="66">
        <v>4.7000000000000002E-3</v>
      </c>
      <c r="X710" s="1">
        <v>466100</v>
      </c>
      <c r="Y710" s="1">
        <v>1329808</v>
      </c>
      <c r="Z710" s="1">
        <v>382235</v>
      </c>
      <c r="AA710" t="s">
        <v>317</v>
      </c>
      <c r="AB710" t="s">
        <v>611</v>
      </c>
      <c r="AC710">
        <v>19.940000000000001</v>
      </c>
      <c r="AD710">
        <v>1.64</v>
      </c>
      <c r="AE710">
        <v>2.42</v>
      </c>
      <c r="AF710" t="s">
        <v>230</v>
      </c>
      <c r="AG710" s="1">
        <v>15100</v>
      </c>
      <c r="AH710" s="36">
        <v>2859.5</v>
      </c>
      <c r="AI710">
        <v>100</v>
      </c>
      <c r="AJ710" s="36">
        <v>2852</v>
      </c>
      <c r="AK710">
        <v>200</v>
      </c>
      <c r="AL710" s="2">
        <v>0.64583333333333337</v>
      </c>
      <c r="AM710" s="3">
        <v>46156</v>
      </c>
      <c r="AN710" t="s">
        <v>298</v>
      </c>
      <c r="AO710" t="s">
        <v>319</v>
      </c>
      <c r="AQ710" t="str">
        <f t="shared" si="11"/>
        <v/>
      </c>
    </row>
    <row r="711" spans="1:43">
      <c r="A711" s="8">
        <v>46091</v>
      </c>
      <c r="B711">
        <v>3847.6</v>
      </c>
      <c r="C711">
        <v>-1.25</v>
      </c>
      <c r="D711">
        <v>64270</v>
      </c>
      <c r="E711">
        <v>-1.73</v>
      </c>
      <c r="F711" s="69">
        <v>2768</v>
      </c>
      <c r="G711" t="s">
        <v>33</v>
      </c>
      <c r="H711">
        <v>0</v>
      </c>
      <c r="I711" t="s">
        <v>288</v>
      </c>
      <c r="J711" t="s">
        <v>289</v>
      </c>
      <c r="K711" t="s">
        <v>290</v>
      </c>
      <c r="L711" s="36">
        <v>5089</v>
      </c>
      <c r="M711">
        <v>9</v>
      </c>
      <c r="N711" s="66">
        <v>1.8E-3</v>
      </c>
      <c r="O711" s="36">
        <v>5080</v>
      </c>
      <c r="P711" s="66">
        <v>1.6999999999999999E-3</v>
      </c>
      <c r="Q711" s="36">
        <v>5131</v>
      </c>
      <c r="R711" s="36">
        <v>5139</v>
      </c>
      <c r="S711" s="36">
        <v>5040</v>
      </c>
      <c r="T711" s="66">
        <v>-8.0999999999999996E-3</v>
      </c>
      <c r="U711" s="66">
        <v>-2.0999999999999999E-3</v>
      </c>
      <c r="V711" s="66">
        <v>-9.7000000000000003E-3</v>
      </c>
      <c r="W711" s="66">
        <v>9.7000000000000003E-3</v>
      </c>
      <c r="X711" s="1">
        <v>1037600</v>
      </c>
      <c r="Y711" s="1">
        <v>5277331</v>
      </c>
      <c r="Z711" s="1">
        <v>1068690</v>
      </c>
      <c r="AA711" t="s">
        <v>320</v>
      </c>
      <c r="AB711" t="s">
        <v>321</v>
      </c>
      <c r="AC711">
        <v>8.14</v>
      </c>
      <c r="AD711">
        <v>0.97</v>
      </c>
      <c r="AE711">
        <v>3.54</v>
      </c>
      <c r="AF711" t="s">
        <v>230</v>
      </c>
      <c r="AG711" s="1">
        <v>140500</v>
      </c>
      <c r="AH711" s="36">
        <v>5090</v>
      </c>
      <c r="AI711" s="1">
        <v>1200</v>
      </c>
      <c r="AJ711" s="36">
        <v>5082</v>
      </c>
      <c r="AK711">
        <v>200</v>
      </c>
      <c r="AL711" s="2">
        <v>0.64583333333333337</v>
      </c>
      <c r="AN711" t="s">
        <v>298</v>
      </c>
      <c r="AO711" t="s">
        <v>322</v>
      </c>
      <c r="AQ711" t="str">
        <f t="shared" si="11"/>
        <v/>
      </c>
    </row>
    <row r="712" spans="1:43">
      <c r="A712" s="8">
        <v>46091</v>
      </c>
      <c r="B712">
        <v>3847.6</v>
      </c>
      <c r="C712">
        <v>-1.25</v>
      </c>
      <c r="D712">
        <v>64270</v>
      </c>
      <c r="E712">
        <v>-1.73</v>
      </c>
      <c r="F712" s="69">
        <v>2769</v>
      </c>
      <c r="G712" t="s">
        <v>34</v>
      </c>
      <c r="H712">
        <v>0</v>
      </c>
      <c r="I712" t="s">
        <v>314</v>
      </c>
      <c r="J712" t="s">
        <v>323</v>
      </c>
      <c r="K712" t="s">
        <v>295</v>
      </c>
      <c r="L712">
        <v>831</v>
      </c>
      <c r="M712">
        <v>-1</v>
      </c>
      <c r="N712" s="66">
        <v>-1.1999999999999999E-3</v>
      </c>
      <c r="O712">
        <v>832</v>
      </c>
      <c r="P712" s="66">
        <v>-1.1999999999999999E-3</v>
      </c>
      <c r="Q712">
        <v>837</v>
      </c>
      <c r="R712">
        <v>837</v>
      </c>
      <c r="S712">
        <v>829</v>
      </c>
      <c r="T712" s="66">
        <v>-7.1000000000000004E-3</v>
      </c>
      <c r="U712" s="66">
        <v>2.3999999999999998E-3</v>
      </c>
      <c r="V712" s="66">
        <v>-7.1000000000000004E-3</v>
      </c>
      <c r="W712" s="66">
        <v>2.3999999999999998E-3</v>
      </c>
      <c r="X712" s="1">
        <v>4900</v>
      </c>
      <c r="Y712" s="1">
        <v>4079</v>
      </c>
      <c r="Z712" s="1">
        <v>6533</v>
      </c>
      <c r="AA712" t="s">
        <v>324</v>
      </c>
      <c r="AB712" t="s">
        <v>325</v>
      </c>
      <c r="AC712">
        <v>9.86</v>
      </c>
      <c r="AD712">
        <v>22.08</v>
      </c>
      <c r="AE712">
        <v>0</v>
      </c>
      <c r="AF712">
        <v>0.1</v>
      </c>
      <c r="AG712">
        <v>0</v>
      </c>
      <c r="AH712">
        <v>834</v>
      </c>
      <c r="AI712">
        <v>100</v>
      </c>
      <c r="AJ712">
        <v>831</v>
      </c>
      <c r="AK712">
        <v>200</v>
      </c>
      <c r="AL712" s="2">
        <v>0.64583333333333337</v>
      </c>
      <c r="AM712" s="3">
        <v>46213</v>
      </c>
      <c r="AN712" t="s">
        <v>326</v>
      </c>
      <c r="AO712" t="s">
        <v>327</v>
      </c>
      <c r="AQ712" t="str">
        <f t="shared" si="11"/>
        <v/>
      </c>
    </row>
    <row r="713" spans="1:43">
      <c r="A713" s="8">
        <v>46091</v>
      </c>
      <c r="B713">
        <v>3847.6</v>
      </c>
      <c r="C713">
        <v>-1.25</v>
      </c>
      <c r="D713">
        <v>64270</v>
      </c>
      <c r="E713">
        <v>-1.73</v>
      </c>
      <c r="F713" s="69">
        <v>2914</v>
      </c>
      <c r="G713" t="s">
        <v>35</v>
      </c>
      <c r="H713">
        <v>0</v>
      </c>
      <c r="I713" t="s">
        <v>288</v>
      </c>
      <c r="J713" t="s">
        <v>289</v>
      </c>
      <c r="K713" t="s">
        <v>290</v>
      </c>
      <c r="L713" s="36">
        <v>6164</v>
      </c>
      <c r="M713">
        <v>94</v>
      </c>
      <c r="N713" s="66">
        <v>1.55E-2</v>
      </c>
      <c r="O713" s="36">
        <v>6070</v>
      </c>
      <c r="P713" s="66">
        <v>1.54E-2</v>
      </c>
      <c r="Q713" s="36">
        <v>6128</v>
      </c>
      <c r="R713" s="36">
        <v>6164</v>
      </c>
      <c r="S713" s="36">
        <v>6101</v>
      </c>
      <c r="T713" s="66">
        <v>5.7999999999999996E-3</v>
      </c>
      <c r="U713" s="66">
        <v>3.0000000000000001E-3</v>
      </c>
      <c r="V713" s="66">
        <v>0</v>
      </c>
      <c r="W713" s="66">
        <v>1.03E-2</v>
      </c>
      <c r="X713" s="1">
        <v>3626400</v>
      </c>
      <c r="Y713" s="1">
        <v>22283213</v>
      </c>
      <c r="Z713" s="1">
        <v>12328000</v>
      </c>
      <c r="AA713" t="s">
        <v>328</v>
      </c>
      <c r="AB713" t="s">
        <v>329</v>
      </c>
      <c r="AC713">
        <v>19.190000000000001</v>
      </c>
      <c r="AD713">
        <v>2.67</v>
      </c>
      <c r="AE713">
        <v>3.93</v>
      </c>
      <c r="AF713" t="s">
        <v>230</v>
      </c>
      <c r="AG713" s="1">
        <v>424900</v>
      </c>
      <c r="AH713" s="36">
        <v>6165</v>
      </c>
      <c r="AI713" s="1">
        <v>19700</v>
      </c>
      <c r="AJ713" s="36">
        <v>6153</v>
      </c>
      <c r="AK713" s="1">
        <v>100</v>
      </c>
      <c r="AL713" s="2">
        <v>0.64583333333333337</v>
      </c>
      <c r="AN713" t="s">
        <v>293</v>
      </c>
      <c r="AO713" t="s">
        <v>319</v>
      </c>
      <c r="AQ713" t="str">
        <f t="shared" si="11"/>
        <v/>
      </c>
    </row>
    <row r="714" spans="1:43">
      <c r="A714" s="8">
        <v>46091</v>
      </c>
      <c r="B714">
        <v>3847.6</v>
      </c>
      <c r="C714">
        <v>-1.25</v>
      </c>
      <c r="D714">
        <v>64270</v>
      </c>
      <c r="E714">
        <v>-1.73</v>
      </c>
      <c r="F714" s="69">
        <v>3003</v>
      </c>
      <c r="G714" t="s">
        <v>36</v>
      </c>
      <c r="H714">
        <v>0</v>
      </c>
      <c r="I714" t="s">
        <v>288</v>
      </c>
      <c r="J714" t="s">
        <v>289</v>
      </c>
      <c r="K714" t="s">
        <v>295</v>
      </c>
      <c r="L714" s="36">
        <v>1727.5</v>
      </c>
      <c r="M714">
        <v>51.5</v>
      </c>
      <c r="N714" s="66">
        <v>3.0700000000000002E-2</v>
      </c>
      <c r="O714" s="36">
        <v>1676</v>
      </c>
      <c r="P714" s="66">
        <v>3.0700000000000002E-2</v>
      </c>
      <c r="Q714" s="36">
        <v>1716</v>
      </c>
      <c r="R714" s="36">
        <v>1736.5</v>
      </c>
      <c r="S714" s="36">
        <v>1689.5</v>
      </c>
      <c r="T714" s="66">
        <v>6.7000000000000002E-3</v>
      </c>
      <c r="U714" s="66">
        <v>5.4999999999999997E-3</v>
      </c>
      <c r="V714" s="66">
        <v>-5.1000000000000004E-3</v>
      </c>
      <c r="W714" s="66">
        <v>2.24E-2</v>
      </c>
      <c r="X714" s="1">
        <v>4265000</v>
      </c>
      <c r="Y714" s="1">
        <v>7341967</v>
      </c>
      <c r="Z714" s="1">
        <v>1326560</v>
      </c>
      <c r="AA714" t="s">
        <v>330</v>
      </c>
      <c r="AB714" t="s">
        <v>577</v>
      </c>
      <c r="AC714">
        <v>10.83</v>
      </c>
      <c r="AD714">
        <v>1.43</v>
      </c>
      <c r="AE714">
        <v>3.88</v>
      </c>
      <c r="AF714" t="s">
        <v>230</v>
      </c>
      <c r="AG714" s="1">
        <v>33100</v>
      </c>
      <c r="AH714" s="36">
        <v>1728.5</v>
      </c>
      <c r="AI714" s="1">
        <v>100</v>
      </c>
      <c r="AJ714" s="36">
        <v>1727.5</v>
      </c>
      <c r="AK714" s="1">
        <v>500</v>
      </c>
      <c r="AL714" s="2">
        <v>0.64583333333333337</v>
      </c>
      <c r="AN714" t="s">
        <v>293</v>
      </c>
      <c r="AO714" t="s">
        <v>332</v>
      </c>
      <c r="AQ714" t="str">
        <f t="shared" si="11"/>
        <v/>
      </c>
    </row>
    <row r="715" spans="1:43">
      <c r="A715" s="8">
        <v>46091</v>
      </c>
      <c r="B715">
        <v>3847.6</v>
      </c>
      <c r="C715">
        <v>-1.25</v>
      </c>
      <c r="D715">
        <v>64270</v>
      </c>
      <c r="E715">
        <v>-1.73</v>
      </c>
      <c r="F715" s="69">
        <v>3407</v>
      </c>
      <c r="G715" t="s">
        <v>37</v>
      </c>
      <c r="H715">
        <v>0</v>
      </c>
      <c r="I715" t="s">
        <v>288</v>
      </c>
      <c r="J715" t="s">
        <v>289</v>
      </c>
      <c r="K715" t="s">
        <v>290</v>
      </c>
      <c r="L715" s="36">
        <v>1756</v>
      </c>
      <c r="M715">
        <v>40</v>
      </c>
      <c r="N715" s="66">
        <v>2.3300000000000001E-2</v>
      </c>
      <c r="O715" s="36">
        <v>1716</v>
      </c>
      <c r="P715" s="66">
        <v>2.3300000000000001E-2</v>
      </c>
      <c r="Q715" s="36">
        <v>1735</v>
      </c>
      <c r="R715" s="36">
        <v>1770</v>
      </c>
      <c r="S715" s="36">
        <v>1732</v>
      </c>
      <c r="T715" s="66">
        <v>1.21E-2</v>
      </c>
      <c r="U715" s="66">
        <v>-2.2000000000000001E-3</v>
      </c>
      <c r="V715" s="66">
        <v>-7.9000000000000008E-3</v>
      </c>
      <c r="W715" s="66">
        <v>1.38E-2</v>
      </c>
      <c r="X715" s="1">
        <v>5735300</v>
      </c>
      <c r="Y715" s="1">
        <v>10053085</v>
      </c>
      <c r="Z715" s="1">
        <v>2398260</v>
      </c>
      <c r="AA715" t="s">
        <v>333</v>
      </c>
      <c r="AB715" t="s">
        <v>334</v>
      </c>
      <c r="AC715">
        <v>14.84</v>
      </c>
      <c r="AD715">
        <v>1.1399999999999999</v>
      </c>
      <c r="AE715">
        <v>2.5099999999999998</v>
      </c>
      <c r="AF715" t="s">
        <v>230</v>
      </c>
      <c r="AG715" s="1">
        <v>187200</v>
      </c>
      <c r="AH715" s="36">
        <v>1756</v>
      </c>
      <c r="AI715" s="1">
        <v>600</v>
      </c>
      <c r="AJ715" s="36">
        <v>1747</v>
      </c>
      <c r="AK715" s="1">
        <v>8800</v>
      </c>
      <c r="AL715" s="2">
        <v>0.64583333333333337</v>
      </c>
      <c r="AM715" s="3">
        <v>46154</v>
      </c>
      <c r="AN715" t="s">
        <v>298</v>
      </c>
      <c r="AO715" t="s">
        <v>335</v>
      </c>
      <c r="AQ715" t="str">
        <f t="shared" si="11"/>
        <v/>
      </c>
    </row>
    <row r="716" spans="1:43">
      <c r="A716" s="8">
        <v>46091</v>
      </c>
      <c r="B716">
        <v>3847.6</v>
      </c>
      <c r="C716">
        <v>-1.25</v>
      </c>
      <c r="D716">
        <v>64270</v>
      </c>
      <c r="E716">
        <v>-1.73</v>
      </c>
      <c r="F716" s="69">
        <v>4008</v>
      </c>
      <c r="G716" t="s">
        <v>38</v>
      </c>
      <c r="H716">
        <v>0</v>
      </c>
      <c r="I716" t="s">
        <v>288</v>
      </c>
      <c r="J716" t="s">
        <v>289</v>
      </c>
      <c r="K716" t="s">
        <v>290</v>
      </c>
      <c r="L716" s="36">
        <v>1255</v>
      </c>
      <c r="M716">
        <v>-26</v>
      </c>
      <c r="N716" s="66">
        <v>-2.0299999999999999E-2</v>
      </c>
      <c r="O716" s="36">
        <v>1281</v>
      </c>
      <c r="P716" s="66">
        <v>-2.0199999999999999E-2</v>
      </c>
      <c r="Q716" s="36">
        <v>1279</v>
      </c>
      <c r="R716" s="36">
        <v>1279</v>
      </c>
      <c r="S716" s="36">
        <v>1250</v>
      </c>
      <c r="T716" s="66">
        <v>-1.8700000000000001E-2</v>
      </c>
      <c r="U716" s="66">
        <v>-8.6E-3</v>
      </c>
      <c r="V716" s="66">
        <v>-1.8700000000000001E-2</v>
      </c>
      <c r="W716" s="66">
        <v>4.0000000000000001E-3</v>
      </c>
      <c r="X716" s="1">
        <v>102600</v>
      </c>
      <c r="Y716" s="1">
        <v>129380</v>
      </c>
      <c r="Z716" s="1">
        <v>81178</v>
      </c>
      <c r="AA716" t="s">
        <v>541</v>
      </c>
      <c r="AB716" t="s">
        <v>337</v>
      </c>
      <c r="AC716">
        <v>10.27</v>
      </c>
      <c r="AD716">
        <v>0.78</v>
      </c>
      <c r="AE716">
        <v>3.82</v>
      </c>
      <c r="AF716" t="s">
        <v>230</v>
      </c>
      <c r="AG716" s="1">
        <v>43800</v>
      </c>
      <c r="AH716" s="36">
        <v>1263</v>
      </c>
      <c r="AI716">
        <v>100</v>
      </c>
      <c r="AJ716" s="36">
        <v>1253</v>
      </c>
      <c r="AK716">
        <v>100</v>
      </c>
      <c r="AL716" s="2">
        <v>0.64583333333333337</v>
      </c>
      <c r="AM716" s="3">
        <v>46154</v>
      </c>
      <c r="AN716" t="s">
        <v>298</v>
      </c>
      <c r="AO716" t="s">
        <v>335</v>
      </c>
      <c r="AQ716" t="str">
        <f t="shared" si="11"/>
        <v/>
      </c>
    </row>
    <row r="717" spans="1:43">
      <c r="A717" s="8">
        <v>46091</v>
      </c>
      <c r="B717">
        <v>3847.6</v>
      </c>
      <c r="C717">
        <v>-1.25</v>
      </c>
      <c r="D717">
        <v>64270</v>
      </c>
      <c r="E717">
        <v>-1.73</v>
      </c>
      <c r="F717" s="69">
        <v>4026</v>
      </c>
      <c r="G717" t="s">
        <v>39</v>
      </c>
      <c r="H717">
        <v>0</v>
      </c>
      <c r="I717" t="s">
        <v>314</v>
      </c>
      <c r="J717" t="s">
        <v>289</v>
      </c>
      <c r="K717" t="s">
        <v>290</v>
      </c>
      <c r="L717" s="36">
        <v>1666</v>
      </c>
      <c r="M717">
        <v>-105</v>
      </c>
      <c r="N717" s="66">
        <v>-5.9299999999999999E-2</v>
      </c>
      <c r="O717" s="36">
        <v>1771</v>
      </c>
      <c r="P717" s="66">
        <v>-5.9200000000000003E-2</v>
      </c>
      <c r="Q717" s="36">
        <v>1799</v>
      </c>
      <c r="R717" s="36">
        <v>1799</v>
      </c>
      <c r="S717" s="36">
        <v>1615</v>
      </c>
      <c r="T717" s="66">
        <v>-7.3899999999999993E-2</v>
      </c>
      <c r="U717" s="66">
        <v>-4.5199999999999997E-2</v>
      </c>
      <c r="V717" s="66">
        <v>-7.3899999999999993E-2</v>
      </c>
      <c r="W717" s="66">
        <v>3.15E-2</v>
      </c>
      <c r="X717" s="1">
        <v>309700</v>
      </c>
      <c r="Y717" s="1">
        <v>525075</v>
      </c>
      <c r="Z717" s="1">
        <v>15393</v>
      </c>
      <c r="AA717" t="s">
        <v>338</v>
      </c>
      <c r="AB717" t="s">
        <v>339</v>
      </c>
      <c r="AC717">
        <v>8.18</v>
      </c>
      <c r="AD717">
        <v>1.1100000000000001</v>
      </c>
      <c r="AE717">
        <v>2.94</v>
      </c>
      <c r="AF717" t="s">
        <v>230</v>
      </c>
      <c r="AG717" s="1">
        <v>1600</v>
      </c>
      <c r="AH717" s="36">
        <v>1666</v>
      </c>
      <c r="AI717" s="1">
        <v>1400</v>
      </c>
      <c r="AJ717" s="36">
        <v>1665</v>
      </c>
      <c r="AK717">
        <v>100</v>
      </c>
      <c r="AL717" s="2">
        <v>0.64583333333333337</v>
      </c>
      <c r="AM717" s="3">
        <v>46183</v>
      </c>
      <c r="AN717" t="s">
        <v>340</v>
      </c>
      <c r="AO717" t="s">
        <v>341</v>
      </c>
      <c r="AQ717" t="str">
        <f t="shared" si="11"/>
        <v/>
      </c>
    </row>
    <row r="718" spans="1:43">
      <c r="A718" s="8">
        <v>46091</v>
      </c>
      <c r="B718">
        <v>3847.6</v>
      </c>
      <c r="C718">
        <v>-1.25</v>
      </c>
      <c r="D718">
        <v>64270</v>
      </c>
      <c r="E718">
        <v>-1.73</v>
      </c>
      <c r="F718" s="69">
        <v>4062</v>
      </c>
      <c r="G718" t="s">
        <v>40</v>
      </c>
      <c r="H718">
        <v>0</v>
      </c>
      <c r="I718" t="s">
        <v>288</v>
      </c>
      <c r="J718" t="s">
        <v>289</v>
      </c>
      <c r="K718" t="s">
        <v>295</v>
      </c>
      <c r="L718" s="36">
        <v>17400</v>
      </c>
      <c r="M718" s="36">
        <v>-1195</v>
      </c>
      <c r="N718" s="66">
        <v>-6.4299999999999996E-2</v>
      </c>
      <c r="O718" s="36">
        <v>18595</v>
      </c>
      <c r="P718" s="66">
        <v>-6.4199999999999993E-2</v>
      </c>
      <c r="Q718" s="36">
        <v>17795</v>
      </c>
      <c r="R718" s="36">
        <v>18375</v>
      </c>
      <c r="S718" s="36">
        <v>17110</v>
      </c>
      <c r="T718" s="66">
        <v>-2.2100000000000002E-2</v>
      </c>
      <c r="U718" s="66">
        <v>-2.24E-2</v>
      </c>
      <c r="V718" s="66">
        <v>-5.2999999999999999E-2</v>
      </c>
      <c r="W718" s="66">
        <v>1.6899999999999998E-2</v>
      </c>
      <c r="X718" s="1">
        <v>8111500</v>
      </c>
      <c r="Y718" s="1">
        <v>143895108</v>
      </c>
      <c r="Z718" s="1">
        <v>4901947</v>
      </c>
      <c r="AA718" t="s">
        <v>555</v>
      </c>
      <c r="AB718" t="s">
        <v>343</v>
      </c>
      <c r="AC718">
        <v>83.77</v>
      </c>
      <c r="AD718">
        <v>8.83</v>
      </c>
      <c r="AE718">
        <v>0.2</v>
      </c>
      <c r="AF718" t="s">
        <v>230</v>
      </c>
      <c r="AG718" s="1">
        <v>40600</v>
      </c>
      <c r="AH718" s="36">
        <v>17400</v>
      </c>
      <c r="AI718">
        <v>700</v>
      </c>
      <c r="AJ718" s="36">
        <v>17395</v>
      </c>
      <c r="AK718">
        <v>300</v>
      </c>
      <c r="AL718" s="2">
        <v>0.64583333333333337</v>
      </c>
      <c r="AM718" s="3">
        <v>46153</v>
      </c>
      <c r="AN718" t="s">
        <v>298</v>
      </c>
      <c r="AO718" t="s">
        <v>344</v>
      </c>
      <c r="AQ718" t="str">
        <f t="shared" si="11"/>
        <v/>
      </c>
    </row>
    <row r="719" spans="1:43">
      <c r="A719" s="8">
        <v>46091</v>
      </c>
      <c r="B719">
        <v>3847.6</v>
      </c>
      <c r="C719">
        <v>-1.25</v>
      </c>
      <c r="D719">
        <v>64270</v>
      </c>
      <c r="E719">
        <v>-1.73</v>
      </c>
      <c r="F719" s="69">
        <v>4063</v>
      </c>
      <c r="G719" t="s">
        <v>41</v>
      </c>
      <c r="H719">
        <v>0</v>
      </c>
      <c r="I719" t="s">
        <v>288</v>
      </c>
      <c r="J719" t="s">
        <v>289</v>
      </c>
      <c r="K719" t="s">
        <v>290</v>
      </c>
      <c r="L719" s="36">
        <v>6695</v>
      </c>
      <c r="M719">
        <v>-141</v>
      </c>
      <c r="N719" s="66">
        <v>-2.06E-2</v>
      </c>
      <c r="O719" s="36">
        <v>6836</v>
      </c>
      <c r="P719" s="66">
        <v>-2.06E-2</v>
      </c>
      <c r="Q719" s="36">
        <v>6790</v>
      </c>
      <c r="R719" s="36">
        <v>6830</v>
      </c>
      <c r="S719" s="36">
        <v>6570</v>
      </c>
      <c r="T719" s="66">
        <v>-1.3899999999999999E-2</v>
      </c>
      <c r="U719" s="66">
        <v>1.5599999999999999E-2</v>
      </c>
      <c r="V719" s="66">
        <v>-1.9699999999999999E-2</v>
      </c>
      <c r="W719" s="66">
        <v>1.9E-2</v>
      </c>
      <c r="X719" s="1">
        <v>7626000</v>
      </c>
      <c r="Y719" s="1">
        <v>50855520</v>
      </c>
      <c r="Z719" s="1">
        <v>13289547</v>
      </c>
      <c r="AA719" t="s">
        <v>556</v>
      </c>
      <c r="AB719" t="s">
        <v>346</v>
      </c>
      <c r="AC719">
        <v>24.86</v>
      </c>
      <c r="AD719">
        <v>2.78</v>
      </c>
      <c r="AE719">
        <v>1.58</v>
      </c>
      <c r="AF719" t="s">
        <v>230</v>
      </c>
      <c r="AG719" s="1">
        <v>146400</v>
      </c>
      <c r="AH719" s="36">
        <v>6696</v>
      </c>
      <c r="AI719" s="1">
        <v>25800</v>
      </c>
      <c r="AJ719" s="36">
        <v>6695</v>
      </c>
      <c r="AK719" s="1">
        <v>37600</v>
      </c>
      <c r="AL719" s="2">
        <v>0.64583333333333337</v>
      </c>
      <c r="AN719" t="s">
        <v>298</v>
      </c>
      <c r="AO719" t="s">
        <v>335</v>
      </c>
      <c r="AQ719" t="str">
        <f t="shared" si="11"/>
        <v/>
      </c>
    </row>
    <row r="720" spans="1:43">
      <c r="A720" s="8">
        <v>46091</v>
      </c>
      <c r="B720">
        <v>3847.6</v>
      </c>
      <c r="C720">
        <v>-1.25</v>
      </c>
      <c r="D720">
        <v>64270</v>
      </c>
      <c r="E720">
        <v>-1.73</v>
      </c>
      <c r="F720" s="69">
        <v>4068</v>
      </c>
      <c r="G720" t="s">
        <v>42</v>
      </c>
      <c r="H720">
        <v>0</v>
      </c>
      <c r="I720" t="s">
        <v>347</v>
      </c>
      <c r="J720" t="s">
        <v>323</v>
      </c>
      <c r="K720" t="s">
        <v>295</v>
      </c>
      <c r="L720" s="36">
        <v>1750</v>
      </c>
      <c r="M720">
        <v>-10</v>
      </c>
      <c r="N720" s="66">
        <v>-5.7000000000000002E-3</v>
      </c>
      <c r="O720" s="36">
        <v>1760</v>
      </c>
      <c r="P720" s="66">
        <v>-5.5999999999999999E-3</v>
      </c>
      <c r="Q720" s="36">
        <v>1750</v>
      </c>
      <c r="R720" s="36">
        <v>1760</v>
      </c>
      <c r="S720" s="36">
        <v>1741</v>
      </c>
      <c r="T720" s="66">
        <v>0</v>
      </c>
      <c r="U720" s="66">
        <v>-1.6999999999999999E-3</v>
      </c>
      <c r="V720" s="66">
        <v>-5.5999999999999999E-3</v>
      </c>
      <c r="W720" s="66">
        <v>5.1000000000000004E-3</v>
      </c>
      <c r="X720" s="1">
        <v>3800</v>
      </c>
      <c r="Y720" s="1">
        <v>6646</v>
      </c>
      <c r="Z720" s="1">
        <v>3306</v>
      </c>
      <c r="AA720" t="s">
        <v>348</v>
      </c>
      <c r="AB720" t="s">
        <v>349</v>
      </c>
      <c r="AC720">
        <v>22.99</v>
      </c>
      <c r="AD720">
        <v>1.54</v>
      </c>
      <c r="AE720">
        <v>0</v>
      </c>
      <c r="AF720">
        <v>1.6</v>
      </c>
      <c r="AG720">
        <v>0</v>
      </c>
      <c r="AH720" s="36">
        <v>1750</v>
      </c>
      <c r="AI720">
        <v>600</v>
      </c>
      <c r="AJ720" s="36">
        <v>1740</v>
      </c>
      <c r="AK720">
        <v>100</v>
      </c>
      <c r="AL720" s="2">
        <v>0.59652777777777777</v>
      </c>
      <c r="AM720" s="3">
        <v>46156</v>
      </c>
      <c r="AN720" t="s">
        <v>350</v>
      </c>
      <c r="AO720" t="s">
        <v>351</v>
      </c>
      <c r="AQ720" t="str">
        <f t="shared" si="11"/>
        <v/>
      </c>
    </row>
    <row r="721" spans="1:43">
      <c r="A721" s="8">
        <v>46091</v>
      </c>
      <c r="B721">
        <v>3847.6</v>
      </c>
      <c r="C721">
        <v>-1.25</v>
      </c>
      <c r="D721">
        <v>64270</v>
      </c>
      <c r="E721">
        <v>-1.73</v>
      </c>
      <c r="F721" s="69">
        <v>4100</v>
      </c>
      <c r="G721" t="s">
        <v>43</v>
      </c>
      <c r="H721">
        <v>0</v>
      </c>
      <c r="I721" t="s">
        <v>314</v>
      </c>
      <c r="J721" t="s">
        <v>289</v>
      </c>
      <c r="K721" t="s">
        <v>295</v>
      </c>
      <c r="L721" s="36">
        <v>1655</v>
      </c>
      <c r="M721">
        <v>-75</v>
      </c>
      <c r="N721" s="66">
        <v>-4.3400000000000001E-2</v>
      </c>
      <c r="O721" s="36">
        <v>1730</v>
      </c>
      <c r="P721" s="66">
        <v>-4.3299999999999998E-2</v>
      </c>
      <c r="Q721" s="36">
        <v>1700</v>
      </c>
      <c r="R721" s="36">
        <v>1726</v>
      </c>
      <c r="S721" s="36">
        <v>1604</v>
      </c>
      <c r="T721" s="66">
        <v>-2.64E-2</v>
      </c>
      <c r="U721" s="66">
        <v>-2.3999999999999998E-3</v>
      </c>
      <c r="V721" s="66">
        <v>-4.1099999999999998E-2</v>
      </c>
      <c r="W721" s="66">
        <v>3.1699999999999999E-2</v>
      </c>
      <c r="X721" s="1">
        <v>129900</v>
      </c>
      <c r="Y721" s="1">
        <v>214795</v>
      </c>
      <c r="Z721" s="1">
        <v>10094</v>
      </c>
      <c r="AA721" t="s">
        <v>544</v>
      </c>
      <c r="AB721" t="s">
        <v>353</v>
      </c>
      <c r="AC721">
        <v>19.149999999999999</v>
      </c>
      <c r="AD721">
        <v>1.06</v>
      </c>
      <c r="AE721">
        <v>0</v>
      </c>
      <c r="AF721" t="s">
        <v>230</v>
      </c>
      <c r="AG721">
        <v>0</v>
      </c>
      <c r="AH721" s="36">
        <v>1663</v>
      </c>
      <c r="AI721">
        <v>100</v>
      </c>
      <c r="AJ721" s="36">
        <v>1652</v>
      </c>
      <c r="AK721">
        <v>300</v>
      </c>
      <c r="AL721" s="2">
        <v>0.64583333333333337</v>
      </c>
      <c r="AM721" s="3">
        <v>46157</v>
      </c>
      <c r="AN721" t="s">
        <v>298</v>
      </c>
      <c r="AO721" t="s">
        <v>335</v>
      </c>
      <c r="AQ721" t="str">
        <f t="shared" si="11"/>
        <v/>
      </c>
    </row>
    <row r="722" spans="1:43">
      <c r="A722" s="8">
        <v>46091</v>
      </c>
      <c r="B722">
        <v>3847.6</v>
      </c>
      <c r="C722">
        <v>-1.25</v>
      </c>
      <c r="D722">
        <v>64270</v>
      </c>
      <c r="E722">
        <v>-1.73</v>
      </c>
      <c r="F722" s="69">
        <v>4182</v>
      </c>
      <c r="G722" t="s">
        <v>44</v>
      </c>
      <c r="H722">
        <v>0</v>
      </c>
      <c r="I722" t="s">
        <v>288</v>
      </c>
      <c r="J722" t="s">
        <v>289</v>
      </c>
      <c r="K722" t="s">
        <v>290</v>
      </c>
      <c r="L722" s="36">
        <v>4426</v>
      </c>
      <c r="M722">
        <v>-210</v>
      </c>
      <c r="N722" s="66">
        <v>-4.53E-2</v>
      </c>
      <c r="O722" s="36">
        <v>4636</v>
      </c>
      <c r="P722" s="66">
        <v>-4.5199999999999997E-2</v>
      </c>
      <c r="Q722" s="36">
        <v>4580</v>
      </c>
      <c r="R722" s="36">
        <v>4621</v>
      </c>
      <c r="S722" s="36">
        <v>4406</v>
      </c>
      <c r="T722" s="66">
        <v>-3.3599999999999998E-2</v>
      </c>
      <c r="U722" s="66">
        <v>-1.9199999999999998E-2</v>
      </c>
      <c r="V722" s="66">
        <v>-4.2099999999999999E-2</v>
      </c>
      <c r="W722" s="66">
        <v>4.4999999999999997E-3</v>
      </c>
      <c r="X722" s="1">
        <v>1491700</v>
      </c>
      <c r="Y722" s="1">
        <v>6678285</v>
      </c>
      <c r="Z722" s="1">
        <v>936924</v>
      </c>
      <c r="AA722" t="s">
        <v>545</v>
      </c>
      <c r="AB722" t="s">
        <v>355</v>
      </c>
      <c r="AC722">
        <v>18.760000000000002</v>
      </c>
      <c r="AD722">
        <v>1.33</v>
      </c>
      <c r="AE722">
        <v>2.4900000000000002</v>
      </c>
      <c r="AF722" t="s">
        <v>230</v>
      </c>
      <c r="AG722" s="1">
        <v>17600</v>
      </c>
      <c r="AH722" s="36">
        <v>4443</v>
      </c>
      <c r="AI722" s="1">
        <v>200</v>
      </c>
      <c r="AJ722" s="36">
        <v>4426</v>
      </c>
      <c r="AK722" s="1">
        <v>1800</v>
      </c>
      <c r="AL722" s="2">
        <v>0.64583333333333337</v>
      </c>
      <c r="AM722" s="3">
        <v>46155</v>
      </c>
      <c r="AN722" t="s">
        <v>298</v>
      </c>
      <c r="AO722" t="s">
        <v>335</v>
      </c>
      <c r="AQ722" t="str">
        <f t="shared" si="11"/>
        <v/>
      </c>
    </row>
    <row r="723" spans="1:43">
      <c r="A723" s="8">
        <v>46091</v>
      </c>
      <c r="B723">
        <v>3847.6</v>
      </c>
      <c r="C723">
        <v>-1.25</v>
      </c>
      <c r="D723">
        <v>64270</v>
      </c>
      <c r="E723">
        <v>-1.73</v>
      </c>
      <c r="F723" s="69">
        <v>4188</v>
      </c>
      <c r="G723" t="s">
        <v>45</v>
      </c>
      <c r="H723">
        <v>0</v>
      </c>
      <c r="I723" t="s">
        <v>288</v>
      </c>
      <c r="J723" t="s">
        <v>289</v>
      </c>
      <c r="K723" t="s">
        <v>290</v>
      </c>
      <c r="L723" s="36">
        <v>1019.5</v>
      </c>
      <c r="M723">
        <v>-1.5</v>
      </c>
      <c r="N723" s="66">
        <v>-1.5E-3</v>
      </c>
      <c r="O723" s="36">
        <v>1021</v>
      </c>
      <c r="P723" s="66">
        <v>-1.4E-3</v>
      </c>
      <c r="Q723" s="36">
        <v>1025</v>
      </c>
      <c r="R723" s="36">
        <v>1032.5</v>
      </c>
      <c r="S723" s="36">
        <v>1010</v>
      </c>
      <c r="T723" s="66">
        <v>-5.3E-3</v>
      </c>
      <c r="U723" s="66">
        <v>1.4E-3</v>
      </c>
      <c r="V723" s="66">
        <v>-1.2500000000000001E-2</v>
      </c>
      <c r="W723" s="66">
        <v>9.4000000000000004E-3</v>
      </c>
      <c r="X723" s="1">
        <v>4932200</v>
      </c>
      <c r="Y723" s="1">
        <v>5027291</v>
      </c>
      <c r="Z723" s="1">
        <v>1469575</v>
      </c>
      <c r="AA723" t="s">
        <v>356</v>
      </c>
      <c r="AB723" t="s">
        <v>357</v>
      </c>
      <c r="AC723">
        <v>11.65</v>
      </c>
      <c r="AD723">
        <v>0.78</v>
      </c>
      <c r="AE723">
        <v>3.14</v>
      </c>
      <c r="AF723" t="s">
        <v>230</v>
      </c>
      <c r="AG723" s="1">
        <v>333000</v>
      </c>
      <c r="AH723" s="36">
        <v>1020</v>
      </c>
      <c r="AI723" s="1">
        <v>1500</v>
      </c>
      <c r="AJ723" s="36">
        <v>1016</v>
      </c>
      <c r="AK723">
        <v>200</v>
      </c>
      <c r="AL723" s="2">
        <v>0.64583333333333337</v>
      </c>
      <c r="AM723" s="3">
        <v>46155</v>
      </c>
      <c r="AN723" t="s">
        <v>298</v>
      </c>
      <c r="AO723" t="s">
        <v>335</v>
      </c>
      <c r="AQ723" t="str">
        <f t="shared" si="11"/>
        <v/>
      </c>
    </row>
    <row r="724" spans="1:43">
      <c r="A724" s="8">
        <v>46091</v>
      </c>
      <c r="B724">
        <v>3847.6</v>
      </c>
      <c r="C724">
        <v>-1.25</v>
      </c>
      <c r="D724">
        <v>64270</v>
      </c>
      <c r="E724">
        <v>-1.73</v>
      </c>
      <c r="F724" s="69">
        <v>4220</v>
      </c>
      <c r="G724" t="s">
        <v>46</v>
      </c>
      <c r="H724">
        <v>0</v>
      </c>
      <c r="I724" t="s">
        <v>288</v>
      </c>
      <c r="J724" t="s">
        <v>289</v>
      </c>
      <c r="K724" t="s">
        <v>295</v>
      </c>
      <c r="L724" s="36">
        <v>1552</v>
      </c>
      <c r="M724">
        <v>-86</v>
      </c>
      <c r="N724" s="66">
        <v>-5.2499999999999998E-2</v>
      </c>
      <c r="O724" s="36">
        <v>1638</v>
      </c>
      <c r="P724" s="66">
        <v>-5.2499999999999998E-2</v>
      </c>
      <c r="Q724" s="36">
        <v>1626</v>
      </c>
      <c r="R724" s="36">
        <v>1637</v>
      </c>
      <c r="S724" s="36">
        <v>1552</v>
      </c>
      <c r="T724" s="66">
        <v>-4.5499999999999999E-2</v>
      </c>
      <c r="U724" s="66">
        <v>-2.93E-2</v>
      </c>
      <c r="V724" s="66">
        <v>-5.1900000000000002E-2</v>
      </c>
      <c r="W724" s="66">
        <v>0</v>
      </c>
      <c r="X724" s="1">
        <v>257800</v>
      </c>
      <c r="Y724" s="1">
        <v>408053</v>
      </c>
      <c r="Z724" s="1">
        <v>79578</v>
      </c>
      <c r="AA724" t="s">
        <v>358</v>
      </c>
      <c r="AB724" t="s">
        <v>578</v>
      </c>
      <c r="AC724">
        <v>10.86</v>
      </c>
      <c r="AD724">
        <v>1.0900000000000001</v>
      </c>
      <c r="AE724">
        <v>3.48</v>
      </c>
      <c r="AF724" t="s">
        <v>230</v>
      </c>
      <c r="AG724" s="1">
        <v>14200</v>
      </c>
      <c r="AH724" s="36">
        <v>1571</v>
      </c>
      <c r="AI724" s="1">
        <v>600</v>
      </c>
      <c r="AJ724" s="36">
        <v>1550</v>
      </c>
      <c r="AK724" s="1">
        <v>1000</v>
      </c>
      <c r="AL724" s="2">
        <v>0.64583333333333337</v>
      </c>
      <c r="AN724" t="s">
        <v>298</v>
      </c>
      <c r="AO724" t="s">
        <v>335</v>
      </c>
      <c r="AQ724" t="str">
        <f t="shared" si="11"/>
        <v/>
      </c>
    </row>
    <row r="725" spans="1:43">
      <c r="A725" s="8">
        <v>46091</v>
      </c>
      <c r="B725">
        <v>3847.6</v>
      </c>
      <c r="C725">
        <v>-1.25</v>
      </c>
      <c r="D725">
        <v>64270</v>
      </c>
      <c r="E725">
        <v>-1.73</v>
      </c>
      <c r="F725" s="69">
        <v>4334</v>
      </c>
      <c r="G725" t="s">
        <v>47</v>
      </c>
      <c r="H725">
        <v>0</v>
      </c>
      <c r="I725" t="s">
        <v>314</v>
      </c>
      <c r="J725" t="s">
        <v>323</v>
      </c>
      <c r="K725" t="s">
        <v>290</v>
      </c>
      <c r="L725">
        <v>403</v>
      </c>
      <c r="M725">
        <v>4</v>
      </c>
      <c r="N725" s="66">
        <v>0.01</v>
      </c>
      <c r="O725">
        <v>399</v>
      </c>
      <c r="P725" s="66">
        <v>0.01</v>
      </c>
      <c r="Q725">
        <v>404</v>
      </c>
      <c r="R725">
        <v>411</v>
      </c>
      <c r="S725">
        <v>395</v>
      </c>
      <c r="T725" s="66">
        <v>-2.3999999999999998E-3</v>
      </c>
      <c r="U725" s="66">
        <v>0</v>
      </c>
      <c r="V725" s="66">
        <v>-1.9400000000000001E-2</v>
      </c>
      <c r="W725" s="66">
        <v>2.0199999999999999E-2</v>
      </c>
      <c r="X725" s="1">
        <v>57700</v>
      </c>
      <c r="Y725" s="1">
        <v>23231</v>
      </c>
      <c r="Z725" s="1">
        <v>4471</v>
      </c>
      <c r="AA725" t="s">
        <v>360</v>
      </c>
      <c r="AB725" t="s">
        <v>361</v>
      </c>
      <c r="AC725">
        <v>12.1</v>
      </c>
      <c r="AD725">
        <v>1.33</v>
      </c>
      <c r="AE725">
        <v>2.48</v>
      </c>
      <c r="AF725">
        <v>0.1</v>
      </c>
      <c r="AG725">
        <v>700</v>
      </c>
      <c r="AH725">
        <v>403</v>
      </c>
      <c r="AI725" s="1">
        <v>500</v>
      </c>
      <c r="AJ725">
        <v>400</v>
      </c>
      <c r="AK725">
        <v>200</v>
      </c>
      <c r="AL725" s="2">
        <v>0.64583333333333337</v>
      </c>
      <c r="AM725" s="3">
        <v>46183</v>
      </c>
      <c r="AN725" t="s">
        <v>306</v>
      </c>
      <c r="AO725" t="s">
        <v>351</v>
      </c>
      <c r="AQ725" t="str">
        <f t="shared" si="11"/>
        <v/>
      </c>
    </row>
    <row r="726" spans="1:43">
      <c r="A726" s="8">
        <v>46091</v>
      </c>
      <c r="B726">
        <v>3847.6</v>
      </c>
      <c r="C726">
        <v>-1.25</v>
      </c>
      <c r="D726">
        <v>64270</v>
      </c>
      <c r="E726">
        <v>-1.73</v>
      </c>
      <c r="F726" s="69">
        <v>4523</v>
      </c>
      <c r="G726" t="s">
        <v>48</v>
      </c>
      <c r="H726">
        <v>0</v>
      </c>
      <c r="I726" t="s">
        <v>288</v>
      </c>
      <c r="J726" t="s">
        <v>289</v>
      </c>
      <c r="K726" t="s">
        <v>295</v>
      </c>
      <c r="L726" s="36">
        <v>3740</v>
      </c>
      <c r="M726">
        <v>-3</v>
      </c>
      <c r="N726" s="66">
        <v>-8.0000000000000004E-4</v>
      </c>
      <c r="O726" s="36">
        <v>3743</v>
      </c>
      <c r="P726" s="66">
        <v>-8.0000000000000004E-4</v>
      </c>
      <c r="Q726" s="36">
        <v>3736</v>
      </c>
      <c r="R726" s="36">
        <v>3749</v>
      </c>
      <c r="S726" s="36">
        <v>3706</v>
      </c>
      <c r="T726" s="66">
        <v>1E-3</v>
      </c>
      <c r="U726" s="66">
        <v>6.7000000000000002E-3</v>
      </c>
      <c r="V726" s="66">
        <v>-2.3999999999999998E-3</v>
      </c>
      <c r="W726" s="66">
        <v>9.1000000000000004E-3</v>
      </c>
      <c r="X726" s="1">
        <v>1955700</v>
      </c>
      <c r="Y726" s="1">
        <v>7293595</v>
      </c>
      <c r="Z726" s="1">
        <v>1090767</v>
      </c>
      <c r="AA726" t="s">
        <v>362</v>
      </c>
      <c r="AB726" t="s">
        <v>579</v>
      </c>
      <c r="AC726">
        <v>20.190000000000001</v>
      </c>
      <c r="AD726">
        <v>1.17</v>
      </c>
      <c r="AE726">
        <v>4.28</v>
      </c>
      <c r="AF726" t="s">
        <v>230</v>
      </c>
      <c r="AG726" s="1">
        <v>115200</v>
      </c>
      <c r="AH726" s="36">
        <v>3745</v>
      </c>
      <c r="AI726" s="1">
        <v>200</v>
      </c>
      <c r="AJ726" s="36">
        <v>3739</v>
      </c>
      <c r="AK726" s="1">
        <v>4200</v>
      </c>
      <c r="AL726" s="2">
        <v>0.64583333333333337</v>
      </c>
      <c r="AM726" s="3">
        <v>46157</v>
      </c>
      <c r="AN726" t="s">
        <v>298</v>
      </c>
      <c r="AO726" t="s">
        <v>364</v>
      </c>
      <c r="AQ726" t="str">
        <f t="shared" si="11"/>
        <v/>
      </c>
    </row>
    <row r="727" spans="1:43">
      <c r="A727" s="8">
        <v>46091</v>
      </c>
      <c r="B727">
        <v>3847.6</v>
      </c>
      <c r="C727">
        <v>-1.25</v>
      </c>
      <c r="D727">
        <v>64270</v>
      </c>
      <c r="E727">
        <v>-1.73</v>
      </c>
      <c r="F727" s="69">
        <v>4528</v>
      </c>
      <c r="G727" t="s">
        <v>49</v>
      </c>
      <c r="H727">
        <v>0</v>
      </c>
      <c r="I727" t="s">
        <v>288</v>
      </c>
      <c r="J727" t="s">
        <v>289</v>
      </c>
      <c r="K727" t="s">
        <v>290</v>
      </c>
      <c r="L727" s="36">
        <v>2224</v>
      </c>
      <c r="M727">
        <v>10.5</v>
      </c>
      <c r="N727" s="66">
        <v>4.7000000000000002E-3</v>
      </c>
      <c r="O727" s="36">
        <v>2213.5</v>
      </c>
      <c r="P727" s="66">
        <v>4.7000000000000002E-3</v>
      </c>
      <c r="Q727" s="36">
        <v>2195.5</v>
      </c>
      <c r="R727" s="36">
        <v>2232</v>
      </c>
      <c r="S727" s="36">
        <v>2189</v>
      </c>
      <c r="T727" s="66">
        <v>1.29E-2</v>
      </c>
      <c r="U727" s="66">
        <v>5.5999999999999999E-3</v>
      </c>
      <c r="V727" s="66">
        <v>-3.5000000000000001E-3</v>
      </c>
      <c r="W727" s="66">
        <v>1.5900000000000001E-2</v>
      </c>
      <c r="X727" s="1">
        <v>1727700</v>
      </c>
      <c r="Y727" s="1">
        <v>3832157</v>
      </c>
      <c r="Z727" s="1">
        <v>1109092</v>
      </c>
      <c r="AA727" t="s">
        <v>365</v>
      </c>
      <c r="AB727" t="s">
        <v>580</v>
      </c>
      <c r="AC727">
        <v>14.71</v>
      </c>
      <c r="AD727">
        <v>1.22</v>
      </c>
      <c r="AE727">
        <v>3.6</v>
      </c>
      <c r="AF727" t="s">
        <v>230</v>
      </c>
      <c r="AG727" s="1">
        <v>75400</v>
      </c>
      <c r="AH727" s="36">
        <v>2225.5</v>
      </c>
      <c r="AI727">
        <v>100</v>
      </c>
      <c r="AJ727" s="36">
        <v>2222</v>
      </c>
      <c r="AK727">
        <v>100</v>
      </c>
      <c r="AL727" s="2">
        <v>0.64583333333333337</v>
      </c>
      <c r="AN727" t="s">
        <v>298</v>
      </c>
      <c r="AO727" t="s">
        <v>364</v>
      </c>
      <c r="AQ727" t="str">
        <f t="shared" si="11"/>
        <v/>
      </c>
    </row>
    <row r="728" spans="1:43">
      <c r="A728" s="8">
        <v>46091</v>
      </c>
      <c r="B728">
        <v>3847.6</v>
      </c>
      <c r="C728">
        <v>-1.25</v>
      </c>
      <c r="D728">
        <v>64270</v>
      </c>
      <c r="E728">
        <v>-1.73</v>
      </c>
      <c r="F728" s="69">
        <v>4661</v>
      </c>
      <c r="G728" t="s">
        <v>50</v>
      </c>
      <c r="H728">
        <v>0</v>
      </c>
      <c r="I728" t="s">
        <v>288</v>
      </c>
      <c r="J728" t="s">
        <v>289</v>
      </c>
      <c r="K728" t="s">
        <v>290</v>
      </c>
      <c r="L728" s="36">
        <v>2292.5</v>
      </c>
      <c r="M728">
        <v>94.5</v>
      </c>
      <c r="N728" s="66">
        <v>4.2999999999999997E-2</v>
      </c>
      <c r="O728" s="36">
        <v>2198</v>
      </c>
      <c r="P728" s="66">
        <v>4.2900000000000001E-2</v>
      </c>
      <c r="Q728" s="36">
        <v>2244</v>
      </c>
      <c r="R728" s="36">
        <v>2292.5</v>
      </c>
      <c r="S728" s="36">
        <v>2211.5</v>
      </c>
      <c r="T728" s="66">
        <v>2.1600000000000001E-2</v>
      </c>
      <c r="U728" s="66">
        <v>2.29E-2</v>
      </c>
      <c r="V728" s="66">
        <v>0</v>
      </c>
      <c r="W728" s="66">
        <v>3.6600000000000001E-2</v>
      </c>
      <c r="X728" s="1">
        <v>7004500</v>
      </c>
      <c r="Y728" s="1">
        <v>15861815</v>
      </c>
      <c r="Z728" s="1">
        <v>4127533</v>
      </c>
      <c r="AA728" t="s">
        <v>367</v>
      </c>
      <c r="AB728" t="s">
        <v>368</v>
      </c>
      <c r="AC728">
        <v>32.1</v>
      </c>
      <c r="AD728">
        <v>3.41</v>
      </c>
      <c r="AE728">
        <v>0.7</v>
      </c>
      <c r="AF728" t="s">
        <v>230</v>
      </c>
      <c r="AG728" s="1">
        <v>443000</v>
      </c>
      <c r="AH728" s="36">
        <v>2293</v>
      </c>
      <c r="AI728" s="1">
        <v>1400</v>
      </c>
      <c r="AJ728" s="36">
        <v>2281.5</v>
      </c>
      <c r="AK728" s="1">
        <v>5700</v>
      </c>
      <c r="AL728" s="2">
        <v>0.64583333333333337</v>
      </c>
      <c r="AN728" t="s">
        <v>298</v>
      </c>
      <c r="AO728" t="s">
        <v>313</v>
      </c>
      <c r="AQ728" t="str">
        <f t="shared" si="11"/>
        <v/>
      </c>
    </row>
    <row r="729" spans="1:43">
      <c r="A729" s="8">
        <v>46091</v>
      </c>
      <c r="B729">
        <v>3847.6</v>
      </c>
      <c r="C729">
        <v>-1.25</v>
      </c>
      <c r="D729">
        <v>64270</v>
      </c>
      <c r="E729">
        <v>-1.73</v>
      </c>
      <c r="F729" s="69">
        <v>5020</v>
      </c>
      <c r="G729" t="s">
        <v>51</v>
      </c>
      <c r="H729">
        <v>0</v>
      </c>
      <c r="I729" t="s">
        <v>288</v>
      </c>
      <c r="J729" t="s">
        <v>289</v>
      </c>
      <c r="K729" t="s">
        <v>290</v>
      </c>
      <c r="L729" s="36">
        <v>1208.5</v>
      </c>
      <c r="M729">
        <v>-15</v>
      </c>
      <c r="N729" s="66">
        <v>-1.23E-2</v>
      </c>
      <c r="O729" s="36">
        <v>1223.5</v>
      </c>
      <c r="P729" s="66">
        <v>-1.2200000000000001E-2</v>
      </c>
      <c r="Q729" s="36">
        <v>1214.5</v>
      </c>
      <c r="R729" s="36">
        <v>1221.5</v>
      </c>
      <c r="S729" s="36">
        <v>1202</v>
      </c>
      <c r="T729" s="66">
        <v>-4.8999999999999998E-3</v>
      </c>
      <c r="U729" s="66">
        <v>8.0000000000000004E-4</v>
      </c>
      <c r="V729" s="66">
        <v>-1.06E-2</v>
      </c>
      <c r="W729" s="66">
        <v>5.4000000000000003E-3</v>
      </c>
      <c r="X729" s="1">
        <v>10371000</v>
      </c>
      <c r="Y729" s="1">
        <v>12530677</v>
      </c>
      <c r="Z729" s="1">
        <v>3271127</v>
      </c>
      <c r="AA729" t="s">
        <v>369</v>
      </c>
      <c r="AB729" t="s">
        <v>370</v>
      </c>
      <c r="AC729">
        <v>7.81</v>
      </c>
      <c r="AD729">
        <v>0.96</v>
      </c>
      <c r="AE729">
        <v>2.81</v>
      </c>
      <c r="AF729" t="s">
        <v>230</v>
      </c>
      <c r="AG729" s="1">
        <v>378800</v>
      </c>
      <c r="AH729" s="36">
        <v>1209</v>
      </c>
      <c r="AI729" s="1">
        <v>5400</v>
      </c>
      <c r="AJ729" s="36">
        <v>1207</v>
      </c>
      <c r="AK729" s="1">
        <v>300100</v>
      </c>
      <c r="AL729" s="2">
        <v>0.64583333333333337</v>
      </c>
      <c r="AM729" s="3">
        <v>46156</v>
      </c>
      <c r="AN729" t="s">
        <v>298</v>
      </c>
      <c r="AO729" t="s">
        <v>371</v>
      </c>
      <c r="AQ729" t="str">
        <f t="shared" si="11"/>
        <v/>
      </c>
    </row>
    <row r="730" spans="1:43">
      <c r="A730" s="8">
        <v>46091</v>
      </c>
      <c r="B730">
        <v>3847.6</v>
      </c>
      <c r="C730">
        <v>-1.25</v>
      </c>
      <c r="D730">
        <v>64270</v>
      </c>
      <c r="E730">
        <v>-1.73</v>
      </c>
      <c r="F730" s="69">
        <v>5201</v>
      </c>
      <c r="G730" t="s">
        <v>52</v>
      </c>
      <c r="H730">
        <v>0</v>
      </c>
      <c r="I730" t="s">
        <v>288</v>
      </c>
      <c r="J730" t="s">
        <v>289</v>
      </c>
      <c r="K730" t="s">
        <v>290</v>
      </c>
      <c r="L730" s="36">
        <v>6941</v>
      </c>
      <c r="M730">
        <v>-225</v>
      </c>
      <c r="N730" s="66">
        <v>-3.1399999999999997E-2</v>
      </c>
      <c r="O730" s="36">
        <v>7166</v>
      </c>
      <c r="P730" s="66">
        <v>-3.1300000000000001E-2</v>
      </c>
      <c r="Q730" s="36">
        <v>7121</v>
      </c>
      <c r="R730" s="36">
        <v>7157</v>
      </c>
      <c r="S730" s="36">
        <v>6907</v>
      </c>
      <c r="T730" s="66">
        <v>-2.52E-2</v>
      </c>
      <c r="U730" s="66">
        <v>-1.12E-2</v>
      </c>
      <c r="V730" s="66">
        <v>-3.0099999999999998E-2</v>
      </c>
      <c r="W730" s="66">
        <v>4.8999999999999998E-3</v>
      </c>
      <c r="X730" s="1">
        <v>1716600</v>
      </c>
      <c r="Y730" s="1">
        <v>12005616</v>
      </c>
      <c r="Z730" s="1">
        <v>1509214</v>
      </c>
      <c r="AA730" t="s">
        <v>581</v>
      </c>
      <c r="AB730" t="s">
        <v>373</v>
      </c>
      <c r="AC730">
        <v>19.14</v>
      </c>
      <c r="AD730">
        <v>0.99</v>
      </c>
      <c r="AE730">
        <v>3.03</v>
      </c>
      <c r="AF730" t="s">
        <v>230</v>
      </c>
      <c r="AG730" s="1">
        <v>84900</v>
      </c>
      <c r="AH730" s="36">
        <v>6942</v>
      </c>
      <c r="AI730">
        <v>100</v>
      </c>
      <c r="AJ730" s="36">
        <v>6932</v>
      </c>
      <c r="AK730">
        <v>100</v>
      </c>
      <c r="AL730" s="2">
        <v>0.64583333333333337</v>
      </c>
      <c r="AM730" s="3">
        <v>46154</v>
      </c>
      <c r="AN730" t="s">
        <v>293</v>
      </c>
      <c r="AO730" t="s">
        <v>341</v>
      </c>
      <c r="AQ730" t="str">
        <f t="shared" si="11"/>
        <v/>
      </c>
    </row>
    <row r="731" spans="1:43">
      <c r="A731" s="8">
        <v>46091</v>
      </c>
      <c r="B731">
        <v>3847.6</v>
      </c>
      <c r="C731">
        <v>-1.25</v>
      </c>
      <c r="D731">
        <v>64270</v>
      </c>
      <c r="E731">
        <v>-1.73</v>
      </c>
      <c r="F731" s="69">
        <v>5302</v>
      </c>
      <c r="G731" t="s">
        <v>53</v>
      </c>
      <c r="H731">
        <v>0</v>
      </c>
      <c r="I731" t="s">
        <v>288</v>
      </c>
      <c r="J731" t="s">
        <v>289</v>
      </c>
      <c r="K731" t="s">
        <v>295</v>
      </c>
      <c r="L731" s="36">
        <v>4630</v>
      </c>
      <c r="M731">
        <v>-50</v>
      </c>
      <c r="N731" s="66">
        <v>-1.0699999999999999E-2</v>
      </c>
      <c r="O731" s="36">
        <v>4680</v>
      </c>
      <c r="P731" s="66">
        <v>-1.06E-2</v>
      </c>
      <c r="Q731" s="36">
        <v>4680</v>
      </c>
      <c r="R731" s="36">
        <v>4725</v>
      </c>
      <c r="S731" s="36">
        <v>4625</v>
      </c>
      <c r="T731" s="66">
        <v>-1.06E-2</v>
      </c>
      <c r="U731" s="66">
        <v>-1.06E-2</v>
      </c>
      <c r="V731" s="66">
        <v>-2.01E-2</v>
      </c>
      <c r="W731" s="66">
        <v>1E-3</v>
      </c>
      <c r="X731" s="1">
        <v>66000</v>
      </c>
      <c r="Y731" s="1">
        <v>307891</v>
      </c>
      <c r="Z731" s="1">
        <v>54784</v>
      </c>
      <c r="AA731" t="s">
        <v>374</v>
      </c>
      <c r="AB731" t="s">
        <v>375</v>
      </c>
      <c r="AC731">
        <v>18.78</v>
      </c>
      <c r="AD731">
        <v>0.94</v>
      </c>
      <c r="AE731">
        <v>4.32</v>
      </c>
      <c r="AF731" t="s">
        <v>230</v>
      </c>
      <c r="AG731" s="1">
        <v>14900</v>
      </c>
      <c r="AH731" s="36">
        <v>4640</v>
      </c>
      <c r="AI731">
        <v>200</v>
      </c>
      <c r="AJ731" s="36">
        <v>4630</v>
      </c>
      <c r="AK731">
        <v>400</v>
      </c>
      <c r="AL731" s="2">
        <v>0.64583333333333337</v>
      </c>
      <c r="AN731" t="s">
        <v>293</v>
      </c>
      <c r="AO731" t="s">
        <v>341</v>
      </c>
      <c r="AQ731" t="str">
        <f t="shared" si="11"/>
        <v/>
      </c>
    </row>
    <row r="732" spans="1:43">
      <c r="A732" s="8">
        <v>46091</v>
      </c>
      <c r="B732">
        <v>3847.6</v>
      </c>
      <c r="C732">
        <v>-1.25</v>
      </c>
      <c r="D732">
        <v>64270</v>
      </c>
      <c r="E732">
        <v>-1.73</v>
      </c>
      <c r="F732" s="69">
        <v>5310</v>
      </c>
      <c r="G732" t="s">
        <v>54</v>
      </c>
      <c r="H732">
        <v>0</v>
      </c>
      <c r="I732" t="s">
        <v>288</v>
      </c>
      <c r="J732" t="s">
        <v>289</v>
      </c>
      <c r="K732" t="s">
        <v>290</v>
      </c>
      <c r="L732" s="36">
        <v>7780</v>
      </c>
      <c r="M732">
        <v>-320</v>
      </c>
      <c r="N732" s="66">
        <v>-3.95E-2</v>
      </c>
      <c r="O732" s="36">
        <v>8100</v>
      </c>
      <c r="P732" s="66">
        <v>-3.95E-2</v>
      </c>
      <c r="Q732" s="36">
        <v>7950</v>
      </c>
      <c r="R732" s="36">
        <v>8010</v>
      </c>
      <c r="S732" s="36">
        <v>7620</v>
      </c>
      <c r="T732" s="66">
        <v>-2.1299999999999999E-2</v>
      </c>
      <c r="U732" s="66">
        <v>-8.8999999999999999E-3</v>
      </c>
      <c r="V732" s="66">
        <v>-2.87E-2</v>
      </c>
      <c r="W732" s="66">
        <v>2.0899999999999998E-2</v>
      </c>
      <c r="X732" s="1">
        <v>227800</v>
      </c>
      <c r="Y732" s="1">
        <v>1773763</v>
      </c>
      <c r="Z732" s="1">
        <v>163322</v>
      </c>
      <c r="AA732" t="s">
        <v>612</v>
      </c>
      <c r="AB732" t="s">
        <v>377</v>
      </c>
      <c r="AC732">
        <v>33.299999999999997</v>
      </c>
      <c r="AD732">
        <v>1.67</v>
      </c>
      <c r="AE732">
        <v>1.86</v>
      </c>
      <c r="AF732" t="s">
        <v>230</v>
      </c>
      <c r="AG732" s="1">
        <v>2700</v>
      </c>
      <c r="AH732" s="36">
        <v>7790</v>
      </c>
      <c r="AI732" s="1">
        <v>1500</v>
      </c>
      <c r="AJ732" s="36">
        <v>7720</v>
      </c>
      <c r="AK732">
        <v>800</v>
      </c>
      <c r="AL732" s="2">
        <v>0.64583333333333337</v>
      </c>
      <c r="AM732" s="3">
        <v>46153</v>
      </c>
      <c r="AN732" t="s">
        <v>293</v>
      </c>
      <c r="AO732" t="s">
        <v>341</v>
      </c>
      <c r="AQ732" t="str">
        <f t="shared" si="11"/>
        <v/>
      </c>
    </row>
    <row r="733" spans="1:43">
      <c r="A733" s="8">
        <v>46091</v>
      </c>
      <c r="B733">
        <v>3847.6</v>
      </c>
      <c r="C733">
        <v>-1.25</v>
      </c>
      <c r="D733">
        <v>64270</v>
      </c>
      <c r="E733">
        <v>-1.73</v>
      </c>
      <c r="F733" s="69">
        <v>5334</v>
      </c>
      <c r="G733" t="s">
        <v>55</v>
      </c>
      <c r="H733">
        <v>0</v>
      </c>
      <c r="I733" t="s">
        <v>288</v>
      </c>
      <c r="J733" t="s">
        <v>289</v>
      </c>
      <c r="K733" t="s">
        <v>290</v>
      </c>
      <c r="L733" s="36">
        <v>9918</v>
      </c>
      <c r="M733">
        <v>-342</v>
      </c>
      <c r="N733" s="66">
        <v>-3.3300000000000003E-2</v>
      </c>
      <c r="O733" s="36">
        <v>10260</v>
      </c>
      <c r="P733" s="66">
        <v>-3.3300000000000003E-2</v>
      </c>
      <c r="Q733" s="36">
        <v>10170</v>
      </c>
      <c r="R733" s="36">
        <v>10285</v>
      </c>
      <c r="S733" s="36">
        <v>9886</v>
      </c>
      <c r="T733" s="66">
        <v>-2.47E-2</v>
      </c>
      <c r="U733" s="66">
        <v>-2.2800000000000001E-2</v>
      </c>
      <c r="V733" s="66">
        <v>-3.56E-2</v>
      </c>
      <c r="W733" s="66">
        <v>3.2000000000000002E-3</v>
      </c>
      <c r="X733" s="1">
        <v>880100</v>
      </c>
      <c r="Y733" s="1">
        <v>8828521</v>
      </c>
      <c r="Z733" s="1">
        <v>1976138</v>
      </c>
      <c r="AA733" t="s">
        <v>558</v>
      </c>
      <c r="AB733" t="s">
        <v>379</v>
      </c>
      <c r="AC733">
        <v>18.440000000000001</v>
      </c>
      <c r="AD733">
        <v>2.5299999999999998</v>
      </c>
      <c r="AE733">
        <v>2.12</v>
      </c>
      <c r="AF733" t="s">
        <v>230</v>
      </c>
      <c r="AG733" s="1">
        <v>27200</v>
      </c>
      <c r="AH733" s="36">
        <v>9929</v>
      </c>
      <c r="AI733">
        <v>200</v>
      </c>
      <c r="AJ733" s="36">
        <v>9910</v>
      </c>
      <c r="AK733">
        <v>800</v>
      </c>
      <c r="AL733" s="2">
        <v>0.64583333333333337</v>
      </c>
      <c r="AN733" t="s">
        <v>298</v>
      </c>
      <c r="AO733" t="s">
        <v>341</v>
      </c>
      <c r="AQ733" t="str">
        <f t="shared" si="11"/>
        <v/>
      </c>
    </row>
    <row r="734" spans="1:43">
      <c r="A734" s="8">
        <v>46091</v>
      </c>
      <c r="B734">
        <v>3847.6</v>
      </c>
      <c r="C734">
        <v>-1.25</v>
      </c>
      <c r="D734">
        <v>64270</v>
      </c>
      <c r="E734">
        <v>-1.73</v>
      </c>
      <c r="F734" s="69">
        <v>5706</v>
      </c>
      <c r="G734" t="s">
        <v>56</v>
      </c>
      <c r="H734">
        <v>0</v>
      </c>
      <c r="I734" t="s">
        <v>288</v>
      </c>
      <c r="J734" t="s">
        <v>289</v>
      </c>
      <c r="K734" t="s">
        <v>295</v>
      </c>
      <c r="L734" s="36">
        <v>36980</v>
      </c>
      <c r="M734" s="36">
        <v>-2480</v>
      </c>
      <c r="N734" s="66">
        <v>-6.2799999999999995E-2</v>
      </c>
      <c r="O734" s="36">
        <v>39460</v>
      </c>
      <c r="P734" s="66">
        <v>-6.2799999999999995E-2</v>
      </c>
      <c r="Q734" s="36">
        <v>38700</v>
      </c>
      <c r="R734" s="36">
        <v>39110</v>
      </c>
      <c r="S734" s="36">
        <v>36240</v>
      </c>
      <c r="T734" s="66">
        <v>-4.4400000000000002E-2</v>
      </c>
      <c r="U734" s="66">
        <v>-2.9600000000000001E-2</v>
      </c>
      <c r="V734" s="66">
        <v>-5.4399999999999997E-2</v>
      </c>
      <c r="W734" s="66">
        <v>2.0400000000000001E-2</v>
      </c>
      <c r="X734" s="1">
        <v>1978700</v>
      </c>
      <c r="Y734" s="1">
        <v>74458358</v>
      </c>
      <c r="Z734" s="1">
        <v>2123222</v>
      </c>
      <c r="AA734" t="s">
        <v>521</v>
      </c>
      <c r="AB734" t="s">
        <v>381</v>
      </c>
      <c r="AC734">
        <v>28.2</v>
      </c>
      <c r="AD734">
        <v>5.13</v>
      </c>
      <c r="AE734">
        <v>0.76</v>
      </c>
      <c r="AF734" t="s">
        <v>230</v>
      </c>
      <c r="AG734" s="1">
        <v>18400</v>
      </c>
      <c r="AH734" s="36">
        <v>36980</v>
      </c>
      <c r="AI734" s="1">
        <v>2000</v>
      </c>
      <c r="AJ734" s="36">
        <v>36970</v>
      </c>
      <c r="AK734">
        <v>300</v>
      </c>
      <c r="AL734" s="2">
        <v>0.64583333333333337</v>
      </c>
      <c r="AM734" s="3">
        <v>46155</v>
      </c>
      <c r="AN734" t="s">
        <v>298</v>
      </c>
      <c r="AO734" t="s">
        <v>382</v>
      </c>
      <c r="AQ734" t="str">
        <f t="shared" si="11"/>
        <v/>
      </c>
    </row>
    <row r="735" spans="1:43">
      <c r="A735" s="8">
        <v>46091</v>
      </c>
      <c r="B735">
        <v>3847.6</v>
      </c>
      <c r="C735">
        <v>-1.25</v>
      </c>
      <c r="D735">
        <v>64270</v>
      </c>
      <c r="E735">
        <v>-1.73</v>
      </c>
      <c r="F735" s="69">
        <v>5711</v>
      </c>
      <c r="G735" t="s">
        <v>57</v>
      </c>
      <c r="H735">
        <v>0</v>
      </c>
      <c r="I735" t="s">
        <v>288</v>
      </c>
      <c r="J735" t="s">
        <v>289</v>
      </c>
      <c r="K735" t="s">
        <v>290</v>
      </c>
      <c r="L735" s="36">
        <v>4471</v>
      </c>
      <c r="M735">
        <v>-65</v>
      </c>
      <c r="N735" s="66">
        <v>-1.43E-2</v>
      </c>
      <c r="O735" s="36">
        <v>4536</v>
      </c>
      <c r="P735" s="66">
        <v>-1.43E-2</v>
      </c>
      <c r="Q735" s="36">
        <v>4466</v>
      </c>
      <c r="R735" s="36">
        <v>4592</v>
      </c>
      <c r="S735" s="36">
        <v>4448</v>
      </c>
      <c r="T735" s="66">
        <v>1.1000000000000001E-3</v>
      </c>
      <c r="U735" s="66">
        <v>-9.2999999999999992E-3</v>
      </c>
      <c r="V735" s="66">
        <v>-2.63E-2</v>
      </c>
      <c r="W735" s="66">
        <v>5.1000000000000004E-3</v>
      </c>
      <c r="X735" s="1">
        <v>951900</v>
      </c>
      <c r="Y735" s="1">
        <v>4285039</v>
      </c>
      <c r="Z735" s="1">
        <v>587889</v>
      </c>
      <c r="AA735" t="s">
        <v>383</v>
      </c>
      <c r="AB735" t="s">
        <v>384</v>
      </c>
      <c r="AC735">
        <v>11.92</v>
      </c>
      <c r="AD735">
        <v>0.79</v>
      </c>
      <c r="AE735">
        <v>2.59</v>
      </c>
      <c r="AF735" t="s">
        <v>230</v>
      </c>
      <c r="AG735" s="1">
        <v>20700</v>
      </c>
      <c r="AH735" s="36">
        <v>4483</v>
      </c>
      <c r="AI735">
        <v>100</v>
      </c>
      <c r="AJ735" s="36">
        <v>4462</v>
      </c>
      <c r="AK735" s="1">
        <v>2600</v>
      </c>
      <c r="AL735" s="2">
        <v>0.64583333333333337</v>
      </c>
      <c r="AM735" s="3">
        <v>46155</v>
      </c>
      <c r="AN735" t="s">
        <v>298</v>
      </c>
      <c r="AO735" t="s">
        <v>382</v>
      </c>
      <c r="AQ735" t="str">
        <f t="shared" si="11"/>
        <v/>
      </c>
    </row>
    <row r="736" spans="1:43">
      <c r="A736" s="8">
        <v>46091</v>
      </c>
      <c r="B736">
        <v>3847.6</v>
      </c>
      <c r="C736">
        <v>-1.25</v>
      </c>
      <c r="D736">
        <v>64270</v>
      </c>
      <c r="E736">
        <v>-1.73</v>
      </c>
      <c r="F736" s="69">
        <v>5713</v>
      </c>
      <c r="G736" t="s">
        <v>58</v>
      </c>
      <c r="H736">
        <v>0</v>
      </c>
      <c r="I736" t="s">
        <v>288</v>
      </c>
      <c r="J736" t="s">
        <v>289</v>
      </c>
      <c r="K736" t="s">
        <v>295</v>
      </c>
      <c r="L736" s="36">
        <v>7844</v>
      </c>
      <c r="M736">
        <v>126</v>
      </c>
      <c r="N736" s="66">
        <v>1.6299999999999999E-2</v>
      </c>
      <c r="O736" s="36">
        <v>7718</v>
      </c>
      <c r="P736" s="66">
        <v>1.6299999999999999E-2</v>
      </c>
      <c r="Q736" s="36">
        <v>7597</v>
      </c>
      <c r="R736" s="36">
        <v>8026</v>
      </c>
      <c r="S736" s="36">
        <v>7597</v>
      </c>
      <c r="T736" s="66">
        <v>3.2500000000000001E-2</v>
      </c>
      <c r="U736" s="66">
        <v>5.0000000000000001E-4</v>
      </c>
      <c r="V736" s="66">
        <v>-2.2599999999999999E-2</v>
      </c>
      <c r="W736" s="66">
        <v>3.2500000000000001E-2</v>
      </c>
      <c r="X736" s="1">
        <v>3560800</v>
      </c>
      <c r="Y736" s="1">
        <v>27954807</v>
      </c>
      <c r="Z736" s="1">
        <v>2281145</v>
      </c>
      <c r="AA736" t="s">
        <v>385</v>
      </c>
      <c r="AB736" t="s">
        <v>386</v>
      </c>
      <c r="AC736">
        <v>14.03</v>
      </c>
      <c r="AD736">
        <v>1.02</v>
      </c>
      <c r="AE736">
        <v>2.64</v>
      </c>
      <c r="AF736" t="s">
        <v>230</v>
      </c>
      <c r="AG736" s="1">
        <v>55400</v>
      </c>
      <c r="AH736" s="36">
        <v>7845</v>
      </c>
      <c r="AI736">
        <v>200</v>
      </c>
      <c r="AJ736" s="36">
        <v>7841</v>
      </c>
      <c r="AK736" s="1">
        <v>4200</v>
      </c>
      <c r="AL736" s="2">
        <v>0.64583333333333337</v>
      </c>
      <c r="AM736" s="3">
        <v>46153</v>
      </c>
      <c r="AN736" t="s">
        <v>298</v>
      </c>
      <c r="AO736" t="s">
        <v>382</v>
      </c>
      <c r="AQ736" t="str">
        <f t="shared" si="11"/>
        <v/>
      </c>
    </row>
    <row r="737" spans="1:43">
      <c r="A737" s="8">
        <v>46091</v>
      </c>
      <c r="B737">
        <v>3847.6</v>
      </c>
      <c r="C737">
        <v>-1.25</v>
      </c>
      <c r="D737">
        <v>64270</v>
      </c>
      <c r="E737">
        <v>-1.73</v>
      </c>
      <c r="F737" s="69">
        <v>5802</v>
      </c>
      <c r="G737" t="s">
        <v>59</v>
      </c>
      <c r="H737">
        <v>0</v>
      </c>
      <c r="I737" t="s">
        <v>288</v>
      </c>
      <c r="J737" t="s">
        <v>289</v>
      </c>
      <c r="K737" t="s">
        <v>295</v>
      </c>
      <c r="L737" s="36">
        <v>10630</v>
      </c>
      <c r="M737" s="36">
        <v>-1410</v>
      </c>
      <c r="N737" s="66">
        <v>-0.1171</v>
      </c>
      <c r="O737" s="36">
        <v>12040</v>
      </c>
      <c r="P737" s="66">
        <v>-0.1171</v>
      </c>
      <c r="Q737" s="36">
        <v>11460</v>
      </c>
      <c r="R737" s="36">
        <v>11585</v>
      </c>
      <c r="S737" s="36">
        <v>10435</v>
      </c>
      <c r="T737" s="66">
        <v>-7.2400000000000006E-2</v>
      </c>
      <c r="U737" s="66">
        <v>-2.7400000000000001E-2</v>
      </c>
      <c r="V737" s="66">
        <v>-8.2400000000000001E-2</v>
      </c>
      <c r="W737" s="66">
        <v>1.8599999999999998E-2</v>
      </c>
      <c r="X737" s="1">
        <v>9193400</v>
      </c>
      <c r="Y737" s="1">
        <v>100322428</v>
      </c>
      <c r="Z737" s="1">
        <v>8439588</v>
      </c>
      <c r="AA737" t="s">
        <v>582</v>
      </c>
      <c r="AB737" t="s">
        <v>388</v>
      </c>
      <c r="AC737">
        <v>25.5</v>
      </c>
      <c r="AD737">
        <v>3.02</v>
      </c>
      <c r="AE737">
        <v>1.47</v>
      </c>
      <c r="AF737" t="s">
        <v>230</v>
      </c>
      <c r="AG737" s="1">
        <v>85700</v>
      </c>
      <c r="AH737" s="36">
        <v>10640</v>
      </c>
      <c r="AI737" s="1">
        <v>800</v>
      </c>
      <c r="AJ737" s="36">
        <v>10625</v>
      </c>
      <c r="AK737">
        <v>900</v>
      </c>
      <c r="AL737" s="2">
        <v>0.64583333333333337</v>
      </c>
      <c r="AM737" s="3">
        <v>46154</v>
      </c>
      <c r="AN737" t="s">
        <v>298</v>
      </c>
      <c r="AO737" t="s">
        <v>382</v>
      </c>
      <c r="AQ737" t="str">
        <f t="shared" si="11"/>
        <v/>
      </c>
    </row>
    <row r="738" spans="1:43">
      <c r="A738" s="8">
        <v>46091</v>
      </c>
      <c r="B738">
        <v>3847.6</v>
      </c>
      <c r="C738">
        <v>-1.25</v>
      </c>
      <c r="D738">
        <v>64270</v>
      </c>
      <c r="E738">
        <v>-1.73</v>
      </c>
      <c r="F738" s="69">
        <v>5803</v>
      </c>
      <c r="G738" t="s">
        <v>60</v>
      </c>
      <c r="H738">
        <v>0</v>
      </c>
      <c r="I738" t="s">
        <v>288</v>
      </c>
      <c r="J738" t="s">
        <v>289</v>
      </c>
      <c r="K738" t="s">
        <v>295</v>
      </c>
      <c r="L738" s="36">
        <v>4194</v>
      </c>
      <c r="M738">
        <v>-305</v>
      </c>
      <c r="N738" s="66">
        <v>-6.7799999999999999E-2</v>
      </c>
      <c r="O738" s="36">
        <v>4499</v>
      </c>
      <c r="P738" s="66">
        <v>-6.7699999999999996E-2</v>
      </c>
      <c r="Q738" s="36">
        <v>4320</v>
      </c>
      <c r="R738" s="36">
        <v>4412</v>
      </c>
      <c r="S738" s="36">
        <v>4118</v>
      </c>
      <c r="T738" s="66">
        <v>-2.9100000000000001E-2</v>
      </c>
      <c r="U738" s="66">
        <v>-6.1000000000000004E-3</v>
      </c>
      <c r="V738" s="66">
        <v>-4.9399999999999999E-2</v>
      </c>
      <c r="W738" s="66">
        <v>1.84E-2</v>
      </c>
      <c r="X738" s="1">
        <v>54543200</v>
      </c>
      <c r="Y738" s="1">
        <v>230106564</v>
      </c>
      <c r="Z738" s="1">
        <v>7445107</v>
      </c>
      <c r="AA738" t="s">
        <v>389</v>
      </c>
      <c r="AB738" t="s">
        <v>390</v>
      </c>
      <c r="AC738">
        <v>41.6</v>
      </c>
      <c r="AD738">
        <v>12.39</v>
      </c>
      <c r="AE738">
        <v>0.91</v>
      </c>
      <c r="AF738" t="s">
        <v>230</v>
      </c>
      <c r="AG738" s="1">
        <v>562800</v>
      </c>
      <c r="AH738" s="36">
        <v>4199</v>
      </c>
      <c r="AI738" s="1">
        <v>200</v>
      </c>
      <c r="AJ738" s="36">
        <v>4193</v>
      </c>
      <c r="AK738" s="1">
        <v>4700</v>
      </c>
      <c r="AL738" s="2">
        <v>0.64583333333333337</v>
      </c>
      <c r="AM738" s="3">
        <v>46156</v>
      </c>
      <c r="AN738" t="s">
        <v>298</v>
      </c>
      <c r="AO738" t="s">
        <v>382</v>
      </c>
      <c r="AQ738" t="str">
        <f t="shared" si="11"/>
        <v/>
      </c>
    </row>
    <row r="739" spans="1:43">
      <c r="A739" s="8">
        <v>46091</v>
      </c>
      <c r="B739">
        <v>3847.6</v>
      </c>
      <c r="C739">
        <v>-1.25</v>
      </c>
      <c r="D739">
        <v>64270</v>
      </c>
      <c r="E739">
        <v>-1.73</v>
      </c>
      <c r="F739" s="69">
        <v>6038</v>
      </c>
      <c r="G739" t="s">
        <v>61</v>
      </c>
      <c r="H739">
        <v>0</v>
      </c>
      <c r="I739" t="s">
        <v>347</v>
      </c>
      <c r="J739" t="s">
        <v>289</v>
      </c>
      <c r="K739" t="s">
        <v>290</v>
      </c>
      <c r="L739">
        <v>908</v>
      </c>
      <c r="M739">
        <v>2</v>
      </c>
      <c r="N739" s="66">
        <v>2.2000000000000001E-3</v>
      </c>
      <c r="O739">
        <v>906</v>
      </c>
      <c r="P739" s="66">
        <v>2.2000000000000001E-3</v>
      </c>
      <c r="Q739">
        <v>907</v>
      </c>
      <c r="R739">
        <v>913</v>
      </c>
      <c r="S739">
        <v>903</v>
      </c>
      <c r="T739" s="66">
        <v>1.1000000000000001E-3</v>
      </c>
      <c r="U739" s="66">
        <v>-3.2000000000000002E-3</v>
      </c>
      <c r="V739" s="66">
        <v>-5.4000000000000003E-3</v>
      </c>
      <c r="W739" s="66">
        <v>5.4999999999999997E-3</v>
      </c>
      <c r="X739" s="1">
        <v>7700</v>
      </c>
      <c r="Y739" s="1">
        <v>6994</v>
      </c>
      <c r="Z739" s="1">
        <v>4596</v>
      </c>
      <c r="AA739" t="s">
        <v>391</v>
      </c>
      <c r="AB739" t="s">
        <v>392</v>
      </c>
      <c r="AC739">
        <v>13.1</v>
      </c>
      <c r="AD739">
        <v>0.91</v>
      </c>
      <c r="AE739">
        <v>2.5299999999999998</v>
      </c>
      <c r="AF739" t="s">
        <v>230</v>
      </c>
      <c r="AG739">
        <v>0</v>
      </c>
      <c r="AH739">
        <v>908</v>
      </c>
      <c r="AI739">
        <v>200</v>
      </c>
      <c r="AJ739">
        <v>905</v>
      </c>
      <c r="AK739">
        <v>100</v>
      </c>
      <c r="AL739" s="2">
        <v>0.63541666666666663</v>
      </c>
      <c r="AM739" s="3">
        <v>46157</v>
      </c>
      <c r="AN739" t="s">
        <v>350</v>
      </c>
      <c r="AO739" t="s">
        <v>313</v>
      </c>
      <c r="AQ739" t="str">
        <f t="shared" si="11"/>
        <v/>
      </c>
    </row>
    <row r="740" spans="1:43">
      <c r="A740" s="8">
        <v>46091</v>
      </c>
      <c r="B740">
        <v>3847.6</v>
      </c>
      <c r="C740">
        <v>-1.25</v>
      </c>
      <c r="D740">
        <v>64270</v>
      </c>
      <c r="E740">
        <v>-1.73</v>
      </c>
      <c r="F740" s="69">
        <v>6156</v>
      </c>
      <c r="G740" t="s">
        <v>62</v>
      </c>
      <c r="H740">
        <v>0</v>
      </c>
      <c r="I740" t="s">
        <v>314</v>
      </c>
      <c r="J740" t="s">
        <v>323</v>
      </c>
      <c r="K740" t="s">
        <v>295</v>
      </c>
      <c r="L740" s="36">
        <v>1996</v>
      </c>
      <c r="M740">
        <v>-3</v>
      </c>
      <c r="N740" s="66">
        <v>-1.5E-3</v>
      </c>
      <c r="O740" s="36">
        <v>1999</v>
      </c>
      <c r="P740" s="66">
        <v>-1.5E-3</v>
      </c>
      <c r="Q740" s="36">
        <v>2001</v>
      </c>
      <c r="R740" s="36">
        <v>2022</v>
      </c>
      <c r="S740" s="36">
        <v>1996</v>
      </c>
      <c r="T740" s="66">
        <v>-2.3999999999999998E-3</v>
      </c>
      <c r="U740" s="66">
        <v>-9.9000000000000008E-3</v>
      </c>
      <c r="V740" s="66">
        <v>-1.2800000000000001E-2</v>
      </c>
      <c r="W740" s="66">
        <v>0</v>
      </c>
      <c r="X740" s="1">
        <v>12000</v>
      </c>
      <c r="Y740" s="1">
        <v>24112</v>
      </c>
      <c r="Z740" s="1">
        <v>10578</v>
      </c>
      <c r="AA740" t="s">
        <v>393</v>
      </c>
      <c r="AB740" t="s">
        <v>394</v>
      </c>
      <c r="AC740">
        <v>59.22</v>
      </c>
      <c r="AD740">
        <v>1.4</v>
      </c>
      <c r="AE740">
        <v>5.01</v>
      </c>
      <c r="AF740">
        <v>1.2</v>
      </c>
      <c r="AG740">
        <v>0</v>
      </c>
      <c r="AH740" s="36">
        <v>2002</v>
      </c>
      <c r="AI740">
        <v>100</v>
      </c>
      <c r="AJ740" s="36">
        <v>1996</v>
      </c>
      <c r="AK740">
        <v>400</v>
      </c>
      <c r="AL740" s="2">
        <v>0.64583333333333337</v>
      </c>
      <c r="AN740" t="s">
        <v>350</v>
      </c>
      <c r="AO740" t="s">
        <v>395</v>
      </c>
      <c r="AQ740" t="str">
        <f t="shared" si="11"/>
        <v/>
      </c>
    </row>
    <row r="741" spans="1:43">
      <c r="A741" s="8">
        <v>46091</v>
      </c>
      <c r="B741">
        <v>3847.6</v>
      </c>
      <c r="C741">
        <v>-1.25</v>
      </c>
      <c r="D741">
        <v>64270</v>
      </c>
      <c r="E741">
        <v>-1.73</v>
      </c>
      <c r="F741" s="69">
        <v>6178</v>
      </c>
      <c r="G741" t="s">
        <v>63</v>
      </c>
      <c r="H741">
        <v>0</v>
      </c>
      <c r="I741" t="s">
        <v>288</v>
      </c>
      <c r="J741" t="s">
        <v>289</v>
      </c>
      <c r="K741" t="s">
        <v>290</v>
      </c>
      <c r="L741" s="36">
        <v>2205</v>
      </c>
      <c r="M741">
        <v>24</v>
      </c>
      <c r="N741" s="66">
        <v>1.0999999999999999E-2</v>
      </c>
      <c r="O741" s="36">
        <v>2181</v>
      </c>
      <c r="P741" s="66">
        <v>1.0999999999999999E-2</v>
      </c>
      <c r="Q741" s="36">
        <v>2204</v>
      </c>
      <c r="R741" s="36">
        <v>2246.5</v>
      </c>
      <c r="S741" s="36">
        <v>2189.5</v>
      </c>
      <c r="T741" s="66">
        <v>4.0000000000000002E-4</v>
      </c>
      <c r="U741" s="66">
        <v>-1.5599999999999999E-2</v>
      </c>
      <c r="V741" s="66">
        <v>-1.84E-2</v>
      </c>
      <c r="W741" s="66">
        <v>7.0000000000000001E-3</v>
      </c>
      <c r="X741" s="1">
        <v>7432300</v>
      </c>
      <c r="Y741" s="1">
        <v>16430536</v>
      </c>
      <c r="Z741" s="1">
        <v>6192069</v>
      </c>
      <c r="AA741" t="s">
        <v>613</v>
      </c>
      <c r="AB741" t="s">
        <v>397</v>
      </c>
      <c r="AC741">
        <v>15.86</v>
      </c>
      <c r="AD741">
        <v>0.63</v>
      </c>
      <c r="AE741">
        <v>2.72</v>
      </c>
      <c r="AF741" t="s">
        <v>230</v>
      </c>
      <c r="AG741" s="1">
        <v>72700</v>
      </c>
      <c r="AH741" s="36">
        <v>2205.5</v>
      </c>
      <c r="AI741" s="1">
        <v>31900</v>
      </c>
      <c r="AJ741" s="36">
        <v>2202</v>
      </c>
      <c r="AK741" s="1">
        <v>500</v>
      </c>
      <c r="AL741" s="2">
        <v>0.64583333333333337</v>
      </c>
      <c r="AM741" s="3">
        <v>46157</v>
      </c>
      <c r="AN741" t="s">
        <v>298</v>
      </c>
      <c r="AO741" t="s">
        <v>313</v>
      </c>
      <c r="AQ741" t="str">
        <f t="shared" si="11"/>
        <v/>
      </c>
    </row>
    <row r="742" spans="1:43">
      <c r="A742" s="8">
        <v>46091</v>
      </c>
      <c r="B742">
        <v>3847.6</v>
      </c>
      <c r="C742">
        <v>-1.25</v>
      </c>
      <c r="D742">
        <v>64270</v>
      </c>
      <c r="E742">
        <v>-1.73</v>
      </c>
      <c r="F742" s="69">
        <v>6208</v>
      </c>
      <c r="G742" t="s">
        <v>64</v>
      </c>
      <c r="H742">
        <v>0</v>
      </c>
      <c r="I742" t="s">
        <v>314</v>
      </c>
      <c r="J742" t="s">
        <v>289</v>
      </c>
      <c r="K742" t="s">
        <v>295</v>
      </c>
      <c r="L742" s="36">
        <v>1716</v>
      </c>
      <c r="M742">
        <v>-56</v>
      </c>
      <c r="N742" s="66">
        <v>-3.1600000000000003E-2</v>
      </c>
      <c r="O742" s="36">
        <v>1772</v>
      </c>
      <c r="P742" s="66">
        <v>-3.1600000000000003E-2</v>
      </c>
      <c r="Q742" s="36">
        <v>1762</v>
      </c>
      <c r="R742" s="36">
        <v>1785</v>
      </c>
      <c r="S742" s="36">
        <v>1700</v>
      </c>
      <c r="T742" s="66">
        <v>-2.6100000000000002E-2</v>
      </c>
      <c r="U742" s="66">
        <v>-6.3E-3</v>
      </c>
      <c r="V742" s="66">
        <v>-3.8600000000000002E-2</v>
      </c>
      <c r="W742" s="66">
        <v>9.4000000000000004E-3</v>
      </c>
      <c r="X742" s="1">
        <v>71600</v>
      </c>
      <c r="Y742" s="1">
        <v>123915</v>
      </c>
      <c r="Z742" s="1">
        <v>10958</v>
      </c>
      <c r="AA742" t="s">
        <v>398</v>
      </c>
      <c r="AB742" t="s">
        <v>399</v>
      </c>
      <c r="AC742">
        <v>16.72</v>
      </c>
      <c r="AD742">
        <v>1.74</v>
      </c>
      <c r="AE742">
        <v>1.17</v>
      </c>
      <c r="AF742">
        <v>2.1</v>
      </c>
      <c r="AG742">
        <v>0</v>
      </c>
      <c r="AH742" s="36">
        <v>1721</v>
      </c>
      <c r="AI742">
        <v>100</v>
      </c>
      <c r="AJ742" s="36">
        <v>1715</v>
      </c>
      <c r="AK742">
        <v>100</v>
      </c>
      <c r="AL742" s="2">
        <v>0.64583333333333337</v>
      </c>
      <c r="AM742" s="3">
        <v>46153</v>
      </c>
      <c r="AN742" t="s">
        <v>298</v>
      </c>
      <c r="AO742" t="s">
        <v>395</v>
      </c>
      <c r="AQ742" t="str">
        <f t="shared" si="11"/>
        <v/>
      </c>
    </row>
    <row r="743" spans="1:43">
      <c r="A743" s="8">
        <v>46091</v>
      </c>
      <c r="B743">
        <v>3847.6</v>
      </c>
      <c r="C743">
        <v>-1.25</v>
      </c>
      <c r="D743">
        <v>64270</v>
      </c>
      <c r="E743">
        <v>-1.73</v>
      </c>
      <c r="F743" s="69">
        <v>6356</v>
      </c>
      <c r="G743" t="s">
        <v>65</v>
      </c>
      <c r="H743">
        <v>0</v>
      </c>
      <c r="I743" t="s">
        <v>314</v>
      </c>
      <c r="J743" t="s">
        <v>289</v>
      </c>
      <c r="K743" t="s">
        <v>295</v>
      </c>
      <c r="L743" s="36">
        <v>1425</v>
      </c>
      <c r="M743">
        <v>-113</v>
      </c>
      <c r="N743" s="66">
        <v>-7.3499999999999996E-2</v>
      </c>
      <c r="O743" s="36">
        <v>1538</v>
      </c>
      <c r="P743" s="66">
        <v>-7.3400000000000007E-2</v>
      </c>
      <c r="Q743" s="36">
        <v>1526</v>
      </c>
      <c r="R743" s="36">
        <v>1555</v>
      </c>
      <c r="S743" s="36">
        <v>1416</v>
      </c>
      <c r="T743" s="66">
        <v>-6.6100000000000006E-2</v>
      </c>
      <c r="U743" s="66">
        <v>-5.0599999999999999E-2</v>
      </c>
      <c r="V743" s="66">
        <v>-8.3599999999999994E-2</v>
      </c>
      <c r="W743" s="66">
        <v>6.3E-3</v>
      </c>
      <c r="X743" s="1">
        <v>288100</v>
      </c>
      <c r="Y743" s="1">
        <v>424227</v>
      </c>
      <c r="Z743" s="1">
        <v>20349</v>
      </c>
      <c r="AA743" t="s">
        <v>400</v>
      </c>
      <c r="AB743" t="s">
        <v>401</v>
      </c>
      <c r="AC743">
        <v>11.52</v>
      </c>
      <c r="AD743">
        <v>1.4</v>
      </c>
      <c r="AE743">
        <v>0.7</v>
      </c>
      <c r="AF743" t="s">
        <v>230</v>
      </c>
      <c r="AG743">
        <v>0</v>
      </c>
      <c r="AH743" s="36">
        <v>1425</v>
      </c>
      <c r="AI743">
        <v>100</v>
      </c>
      <c r="AJ743" s="36">
        <v>1424</v>
      </c>
      <c r="AK743">
        <v>200</v>
      </c>
      <c r="AL743" s="2">
        <v>0.64583333333333337</v>
      </c>
      <c r="AM743" s="3">
        <v>46155</v>
      </c>
      <c r="AN743" t="s">
        <v>298</v>
      </c>
      <c r="AO743" t="s">
        <v>395</v>
      </c>
      <c r="AQ743" t="str">
        <f t="shared" si="11"/>
        <v/>
      </c>
    </row>
    <row r="744" spans="1:43">
      <c r="A744" s="8">
        <v>46091</v>
      </c>
      <c r="B744">
        <v>3847.6</v>
      </c>
      <c r="C744">
        <v>-1.25</v>
      </c>
      <c r="D744">
        <v>64270</v>
      </c>
      <c r="E744">
        <v>-1.73</v>
      </c>
      <c r="F744" s="69">
        <v>6378</v>
      </c>
      <c r="G744" t="s">
        <v>66</v>
      </c>
      <c r="H744">
        <v>0</v>
      </c>
      <c r="I744" t="s">
        <v>314</v>
      </c>
      <c r="J744" t="s">
        <v>289</v>
      </c>
      <c r="K744" t="s">
        <v>295</v>
      </c>
      <c r="L744" s="36">
        <v>1143</v>
      </c>
      <c r="M744">
        <v>-21</v>
      </c>
      <c r="N744" s="66">
        <v>-1.7999999999999999E-2</v>
      </c>
      <c r="O744" s="36">
        <v>1164</v>
      </c>
      <c r="P744" s="66">
        <v>-1.7999999999999999E-2</v>
      </c>
      <c r="Q744" s="36">
        <v>1152</v>
      </c>
      <c r="R744" s="36">
        <v>1159</v>
      </c>
      <c r="S744" s="36">
        <v>1138</v>
      </c>
      <c r="T744" s="66">
        <v>-7.7999999999999996E-3</v>
      </c>
      <c r="U744" s="66">
        <v>-4.3E-3</v>
      </c>
      <c r="V744" s="66">
        <v>-1.38E-2</v>
      </c>
      <c r="W744" s="66">
        <v>4.3E-3</v>
      </c>
      <c r="X744" s="1">
        <v>117800</v>
      </c>
      <c r="Y744" s="1">
        <v>135067</v>
      </c>
      <c r="Z744" s="1">
        <v>23545</v>
      </c>
      <c r="AA744" t="s">
        <v>402</v>
      </c>
      <c r="AB744" t="s">
        <v>603</v>
      </c>
      <c r="AC744">
        <v>11.9</v>
      </c>
      <c r="AD744">
        <v>1.06</v>
      </c>
      <c r="AE744">
        <v>3.59</v>
      </c>
      <c r="AF744" t="s">
        <v>230</v>
      </c>
      <c r="AG744">
        <v>0</v>
      </c>
      <c r="AH744" s="36">
        <v>1149</v>
      </c>
      <c r="AI744" s="1">
        <v>100</v>
      </c>
      <c r="AJ744" s="36">
        <v>1141</v>
      </c>
      <c r="AK744">
        <v>200</v>
      </c>
      <c r="AL744" s="2">
        <v>0.64583333333333337</v>
      </c>
      <c r="AM744" s="3">
        <v>46154</v>
      </c>
      <c r="AN744" t="s">
        <v>298</v>
      </c>
      <c r="AO744" t="s">
        <v>395</v>
      </c>
      <c r="AQ744" t="str">
        <f t="shared" si="11"/>
        <v/>
      </c>
    </row>
    <row r="745" spans="1:43">
      <c r="A745" s="8">
        <v>46091</v>
      </c>
      <c r="B745">
        <v>3847.6</v>
      </c>
      <c r="C745">
        <v>-1.25</v>
      </c>
      <c r="D745">
        <v>64270</v>
      </c>
      <c r="E745">
        <v>-1.73</v>
      </c>
      <c r="F745" s="69">
        <v>6526</v>
      </c>
      <c r="G745" t="s">
        <v>67</v>
      </c>
      <c r="H745">
        <v>0</v>
      </c>
      <c r="I745" t="s">
        <v>288</v>
      </c>
      <c r="J745" t="s">
        <v>289</v>
      </c>
      <c r="K745" t="s">
        <v>295</v>
      </c>
      <c r="L745" s="36">
        <v>2302.5</v>
      </c>
      <c r="M745">
        <v>-140</v>
      </c>
      <c r="N745" s="66">
        <v>-5.7299999999999997E-2</v>
      </c>
      <c r="O745" s="36">
        <v>2442.5</v>
      </c>
      <c r="P745" s="66">
        <v>-5.7299999999999997E-2</v>
      </c>
      <c r="Q745" s="36">
        <v>2370</v>
      </c>
      <c r="R745" s="36">
        <v>2421</v>
      </c>
      <c r="S745" s="36">
        <v>2278</v>
      </c>
      <c r="T745" s="66">
        <v>-2.8400000000000002E-2</v>
      </c>
      <c r="U745" s="66">
        <v>-3.2500000000000001E-2</v>
      </c>
      <c r="V745" s="66">
        <v>-4.8899999999999999E-2</v>
      </c>
      <c r="W745" s="66">
        <v>1.0699999999999999E-2</v>
      </c>
      <c r="X745" s="1">
        <v>8261900</v>
      </c>
      <c r="Y745" s="1">
        <v>19328881</v>
      </c>
      <c r="Z745" s="1">
        <v>414392</v>
      </c>
      <c r="AA745" t="s">
        <v>584</v>
      </c>
      <c r="AB745" t="s">
        <v>405</v>
      </c>
      <c r="AC745">
        <v>40.39</v>
      </c>
      <c r="AD745">
        <v>3.03</v>
      </c>
      <c r="AE745">
        <v>2.17</v>
      </c>
      <c r="AF745" t="s">
        <v>230</v>
      </c>
      <c r="AG745" s="1">
        <v>238400</v>
      </c>
      <c r="AH745" s="36">
        <v>2303.5</v>
      </c>
      <c r="AI745">
        <v>100</v>
      </c>
      <c r="AJ745" s="36">
        <v>2302.5</v>
      </c>
      <c r="AK745" s="1">
        <v>4100</v>
      </c>
      <c r="AL745" s="2">
        <v>0.64583333333333337</v>
      </c>
      <c r="AN745" t="s">
        <v>298</v>
      </c>
      <c r="AO745" t="s">
        <v>344</v>
      </c>
      <c r="AQ745" t="str">
        <f t="shared" si="11"/>
        <v/>
      </c>
    </row>
    <row r="746" spans="1:43">
      <c r="A746" s="8">
        <v>46091</v>
      </c>
      <c r="B746">
        <v>3847.6</v>
      </c>
      <c r="C746">
        <v>-1.25</v>
      </c>
      <c r="D746">
        <v>64270</v>
      </c>
      <c r="E746">
        <v>-1.73</v>
      </c>
      <c r="F746" s="69">
        <v>6586</v>
      </c>
      <c r="G746" t="s">
        <v>68</v>
      </c>
      <c r="H746">
        <v>0</v>
      </c>
      <c r="I746" t="s">
        <v>288</v>
      </c>
      <c r="J746" t="s">
        <v>289</v>
      </c>
      <c r="K746" t="s">
        <v>290</v>
      </c>
      <c r="L746" s="36">
        <v>5436</v>
      </c>
      <c r="M746">
        <v>-68</v>
      </c>
      <c r="N746" s="66">
        <v>-1.24E-2</v>
      </c>
      <c r="O746" s="36">
        <v>5504</v>
      </c>
      <c r="P746" s="66">
        <v>-1.23E-2</v>
      </c>
      <c r="Q746" s="36">
        <v>5483</v>
      </c>
      <c r="R746" s="36">
        <v>5550</v>
      </c>
      <c r="S746" s="36">
        <v>5403</v>
      </c>
      <c r="T746" s="66">
        <v>-8.5000000000000006E-3</v>
      </c>
      <c r="U746" s="66">
        <v>-4.3E-3</v>
      </c>
      <c r="V746" s="66">
        <v>-2.0500000000000001E-2</v>
      </c>
      <c r="W746" s="66">
        <v>6.1000000000000004E-3</v>
      </c>
      <c r="X746" s="1">
        <v>807400</v>
      </c>
      <c r="Y746" s="1">
        <v>4408621</v>
      </c>
      <c r="Z746" s="1">
        <v>1522175</v>
      </c>
      <c r="AA746" t="s">
        <v>406</v>
      </c>
      <c r="AB746" t="s">
        <v>407</v>
      </c>
      <c r="AC746">
        <v>17.29</v>
      </c>
      <c r="AD746">
        <v>1.4</v>
      </c>
      <c r="AE746">
        <v>2.91</v>
      </c>
      <c r="AF746" t="s">
        <v>230</v>
      </c>
      <c r="AG746" s="1">
        <v>10500</v>
      </c>
      <c r="AH746" s="36">
        <v>5444</v>
      </c>
      <c r="AI746">
        <v>200</v>
      </c>
      <c r="AJ746" s="36">
        <v>5436</v>
      </c>
      <c r="AK746">
        <v>400</v>
      </c>
      <c r="AL746" s="2">
        <v>0.64583333333333337</v>
      </c>
      <c r="AN746" t="s">
        <v>298</v>
      </c>
      <c r="AO746" t="s">
        <v>395</v>
      </c>
      <c r="AQ746" t="str">
        <f t="shared" si="11"/>
        <v/>
      </c>
    </row>
    <row r="747" spans="1:43">
      <c r="A747" s="8">
        <v>46091</v>
      </c>
      <c r="B747">
        <v>3847.6</v>
      </c>
      <c r="C747">
        <v>-1.25</v>
      </c>
      <c r="D747">
        <v>64270</v>
      </c>
      <c r="E747">
        <v>-1.73</v>
      </c>
      <c r="F747" s="69">
        <v>6594</v>
      </c>
      <c r="G747" t="s">
        <v>69</v>
      </c>
      <c r="H747">
        <v>0</v>
      </c>
      <c r="I747" t="s">
        <v>288</v>
      </c>
      <c r="J747" t="s">
        <v>289</v>
      </c>
      <c r="K747" t="s">
        <v>290</v>
      </c>
      <c r="L747" s="36">
        <v>2595</v>
      </c>
      <c r="M747">
        <v>-83</v>
      </c>
      <c r="N747" s="66">
        <v>-3.1E-2</v>
      </c>
      <c r="O747" s="36">
        <v>2678</v>
      </c>
      <c r="P747" s="66">
        <v>-3.09E-2</v>
      </c>
      <c r="Q747" s="36">
        <v>2630</v>
      </c>
      <c r="R747" s="36">
        <v>2655</v>
      </c>
      <c r="S747" s="36">
        <v>2568</v>
      </c>
      <c r="T747" s="66">
        <v>-1.3299999999999999E-2</v>
      </c>
      <c r="U747" s="66">
        <v>-9.4999999999999998E-3</v>
      </c>
      <c r="V747" s="66">
        <v>-2.2499999999999999E-2</v>
      </c>
      <c r="W747" s="66">
        <v>1.0500000000000001E-2</v>
      </c>
      <c r="X747" s="1">
        <v>4334000</v>
      </c>
      <c r="Y747" s="1">
        <v>11287966</v>
      </c>
      <c r="Z747" s="1">
        <v>3094716</v>
      </c>
      <c r="AA747" t="s">
        <v>560</v>
      </c>
      <c r="AB747" t="s">
        <v>409</v>
      </c>
      <c r="AC747">
        <v>37.17</v>
      </c>
      <c r="AD747">
        <v>1.69</v>
      </c>
      <c r="AE747">
        <v>0</v>
      </c>
      <c r="AF747" t="s">
        <v>230</v>
      </c>
      <c r="AG747" s="1">
        <v>54700</v>
      </c>
      <c r="AH747" s="36">
        <v>2599</v>
      </c>
      <c r="AI747" s="1">
        <v>100</v>
      </c>
      <c r="AJ747" s="36">
        <v>2592</v>
      </c>
      <c r="AK747" s="1">
        <v>600</v>
      </c>
      <c r="AL747" s="2">
        <v>0.64583333333333337</v>
      </c>
      <c r="AN747" t="s">
        <v>298</v>
      </c>
      <c r="AO747" t="s">
        <v>344</v>
      </c>
      <c r="AQ747" t="str">
        <f t="shared" si="11"/>
        <v/>
      </c>
    </row>
    <row r="748" spans="1:43">
      <c r="A748" s="8">
        <v>46091</v>
      </c>
      <c r="B748">
        <v>3847.6</v>
      </c>
      <c r="C748">
        <v>-1.25</v>
      </c>
      <c r="D748">
        <v>64270</v>
      </c>
      <c r="E748">
        <v>-1.73</v>
      </c>
      <c r="F748" s="69">
        <v>6674</v>
      </c>
      <c r="G748" t="s">
        <v>70</v>
      </c>
      <c r="H748">
        <v>0</v>
      </c>
      <c r="I748" t="s">
        <v>288</v>
      </c>
      <c r="J748" t="s">
        <v>289</v>
      </c>
      <c r="K748" t="s">
        <v>290</v>
      </c>
      <c r="L748" s="36">
        <v>6412</v>
      </c>
      <c r="M748">
        <v>-430</v>
      </c>
      <c r="N748" s="66">
        <v>-6.2799999999999995E-2</v>
      </c>
      <c r="O748" s="36">
        <v>6842</v>
      </c>
      <c r="P748" s="66">
        <v>-6.2799999999999995E-2</v>
      </c>
      <c r="Q748" s="36">
        <v>6769</v>
      </c>
      <c r="R748" s="36">
        <v>6819</v>
      </c>
      <c r="S748" s="36">
        <v>6369</v>
      </c>
      <c r="T748" s="66">
        <v>-5.2699999999999997E-2</v>
      </c>
      <c r="U748" s="66">
        <v>-3.39E-2</v>
      </c>
      <c r="V748" s="66">
        <v>-5.96E-2</v>
      </c>
      <c r="W748" s="66">
        <v>6.7000000000000002E-3</v>
      </c>
      <c r="X748" s="1">
        <v>979000</v>
      </c>
      <c r="Y748" s="1">
        <v>6412922</v>
      </c>
      <c r="Z748" s="1">
        <v>644062</v>
      </c>
      <c r="AA748" t="s">
        <v>604</v>
      </c>
      <c r="AB748" t="s">
        <v>411</v>
      </c>
      <c r="AC748">
        <v>17.239999999999998</v>
      </c>
      <c r="AD748">
        <v>1.62</v>
      </c>
      <c r="AE748">
        <v>1.53</v>
      </c>
      <c r="AF748" t="s">
        <v>230</v>
      </c>
      <c r="AG748" s="1">
        <v>22400</v>
      </c>
      <c r="AH748" s="36">
        <v>6429</v>
      </c>
      <c r="AI748">
        <v>100</v>
      </c>
      <c r="AJ748" s="36">
        <v>6401</v>
      </c>
      <c r="AK748" s="1">
        <v>1600</v>
      </c>
      <c r="AL748" s="2">
        <v>0.64583333333333337</v>
      </c>
      <c r="AM748" s="3">
        <v>46155</v>
      </c>
      <c r="AN748" t="s">
        <v>298</v>
      </c>
      <c r="AO748" t="s">
        <v>344</v>
      </c>
      <c r="AQ748" t="str">
        <f t="shared" si="11"/>
        <v/>
      </c>
    </row>
    <row r="749" spans="1:43">
      <c r="A749" s="8">
        <v>46091</v>
      </c>
      <c r="B749">
        <v>3847.6</v>
      </c>
      <c r="C749">
        <v>-1.25</v>
      </c>
      <c r="D749">
        <v>64270</v>
      </c>
      <c r="E749">
        <v>-1.73</v>
      </c>
      <c r="F749" s="69">
        <v>6758</v>
      </c>
      <c r="G749" t="s">
        <v>71</v>
      </c>
      <c r="H749">
        <v>0</v>
      </c>
      <c r="I749" t="s">
        <v>288</v>
      </c>
      <c r="J749" t="s">
        <v>289</v>
      </c>
      <c r="K749" t="s">
        <v>290</v>
      </c>
      <c r="L749" s="36">
        <v>3385</v>
      </c>
      <c r="M749">
        <v>-58</v>
      </c>
      <c r="N749" s="66">
        <v>-1.6799999999999999E-2</v>
      </c>
      <c r="O749" s="36">
        <v>3443</v>
      </c>
      <c r="P749" s="66">
        <v>-1.6799999999999999E-2</v>
      </c>
      <c r="Q749" s="36">
        <v>3436</v>
      </c>
      <c r="R749" s="36">
        <v>3446</v>
      </c>
      <c r="S749" s="36">
        <v>3347</v>
      </c>
      <c r="T749" s="66">
        <v>-1.4800000000000001E-2</v>
      </c>
      <c r="U749" s="66">
        <v>7.4000000000000003E-3</v>
      </c>
      <c r="V749" s="66">
        <v>-1.77E-2</v>
      </c>
      <c r="W749" s="66">
        <v>1.1299999999999999E-2</v>
      </c>
      <c r="X749" s="1">
        <v>15986300</v>
      </c>
      <c r="Y749" s="1">
        <v>54101323</v>
      </c>
      <c r="Z749" s="1">
        <v>20192595</v>
      </c>
      <c r="AA749" t="s">
        <v>412</v>
      </c>
      <c r="AB749" t="s">
        <v>413</v>
      </c>
      <c r="AC749">
        <v>17.18</v>
      </c>
      <c r="AD749">
        <v>2.46</v>
      </c>
      <c r="AE749">
        <v>1.03</v>
      </c>
      <c r="AF749" t="s">
        <v>230</v>
      </c>
      <c r="AG749" s="1">
        <v>465200</v>
      </c>
      <c r="AH749" s="36">
        <v>3385</v>
      </c>
      <c r="AI749" s="1">
        <v>17300</v>
      </c>
      <c r="AJ749" s="36">
        <v>3384</v>
      </c>
      <c r="AK749" s="1">
        <v>100</v>
      </c>
      <c r="AL749" s="2">
        <v>0.64583333333333337</v>
      </c>
      <c r="AN749" t="s">
        <v>298</v>
      </c>
      <c r="AO749" t="s">
        <v>344</v>
      </c>
      <c r="AQ749" t="str">
        <f t="shared" si="11"/>
        <v/>
      </c>
    </row>
    <row r="750" spans="1:43">
      <c r="A750" s="8">
        <v>46091</v>
      </c>
      <c r="B750">
        <v>3847.6</v>
      </c>
      <c r="C750">
        <v>-1.25</v>
      </c>
      <c r="D750">
        <v>64270</v>
      </c>
      <c r="E750">
        <v>-1.73</v>
      </c>
      <c r="F750" s="69">
        <v>6810</v>
      </c>
      <c r="G750" t="s">
        <v>72</v>
      </c>
      <c r="H750">
        <v>0</v>
      </c>
      <c r="I750" t="s">
        <v>288</v>
      </c>
      <c r="J750" t="s">
        <v>289</v>
      </c>
      <c r="K750" t="s">
        <v>295</v>
      </c>
      <c r="L750" s="36">
        <v>2125</v>
      </c>
      <c r="M750">
        <v>-42</v>
      </c>
      <c r="N750" s="66">
        <v>-1.9400000000000001E-2</v>
      </c>
      <c r="O750" s="36">
        <v>2167</v>
      </c>
      <c r="P750" s="66">
        <v>-1.9300000000000001E-2</v>
      </c>
      <c r="Q750" s="36">
        <v>2138</v>
      </c>
      <c r="R750" s="36">
        <v>2210</v>
      </c>
      <c r="S750" s="36">
        <v>2117</v>
      </c>
      <c r="T750" s="66">
        <v>-6.0000000000000001E-3</v>
      </c>
      <c r="U750" s="66">
        <v>-1.9800000000000002E-2</v>
      </c>
      <c r="V750" s="66">
        <v>-3.8399999999999997E-2</v>
      </c>
      <c r="W750" s="66">
        <v>3.7000000000000002E-3</v>
      </c>
      <c r="X750" s="1">
        <v>394600</v>
      </c>
      <c r="Y750" s="1">
        <v>848421</v>
      </c>
      <c r="Z750" s="1">
        <v>86411</v>
      </c>
      <c r="AA750" t="s">
        <v>414</v>
      </c>
      <c r="AB750" t="s">
        <v>415</v>
      </c>
      <c r="AC750">
        <v>11.68</v>
      </c>
      <c r="AD750">
        <v>0.89</v>
      </c>
      <c r="AE750">
        <v>2.64</v>
      </c>
      <c r="AF750" t="s">
        <v>230</v>
      </c>
      <c r="AG750" s="1">
        <v>27700</v>
      </c>
      <c r="AH750" s="36">
        <v>2129</v>
      </c>
      <c r="AI750">
        <v>100</v>
      </c>
      <c r="AJ750" s="36">
        <v>2120</v>
      </c>
      <c r="AK750">
        <v>100</v>
      </c>
      <c r="AL750" s="2">
        <v>0.64583333333333337</v>
      </c>
      <c r="AN750" t="s">
        <v>298</v>
      </c>
      <c r="AO750" t="s">
        <v>344</v>
      </c>
      <c r="AQ750" t="str">
        <f t="shared" si="11"/>
        <v/>
      </c>
    </row>
    <row r="751" spans="1:43">
      <c r="A751" s="8">
        <v>46091</v>
      </c>
      <c r="B751">
        <v>3847.6</v>
      </c>
      <c r="C751">
        <v>-1.25</v>
      </c>
      <c r="D751">
        <v>64270</v>
      </c>
      <c r="E751">
        <v>-1.73</v>
      </c>
      <c r="F751" s="69">
        <v>6841</v>
      </c>
      <c r="G751" t="s">
        <v>73</v>
      </c>
      <c r="H751">
        <v>0</v>
      </c>
      <c r="I751" t="s">
        <v>288</v>
      </c>
      <c r="J751" t="s">
        <v>289</v>
      </c>
      <c r="K751" t="s">
        <v>290</v>
      </c>
      <c r="L751" s="36">
        <v>4757</v>
      </c>
      <c r="M751">
        <v>-182</v>
      </c>
      <c r="N751" s="66">
        <v>-3.6799999999999999E-2</v>
      </c>
      <c r="O751" s="36">
        <v>4939</v>
      </c>
      <c r="P751" s="66">
        <v>-3.6799999999999999E-2</v>
      </c>
      <c r="Q751" s="36">
        <v>4893</v>
      </c>
      <c r="R751" s="36">
        <v>4930</v>
      </c>
      <c r="S751" s="36">
        <v>4735</v>
      </c>
      <c r="T751" s="66">
        <v>-2.7699999999999999E-2</v>
      </c>
      <c r="U751" s="66">
        <v>-1.4500000000000001E-2</v>
      </c>
      <c r="V751" s="66">
        <v>-3.5000000000000003E-2</v>
      </c>
      <c r="W751" s="66">
        <v>4.5999999999999999E-3</v>
      </c>
      <c r="X751" s="1">
        <v>1238500</v>
      </c>
      <c r="Y751" s="1">
        <v>5928328</v>
      </c>
      <c r="Z751" s="1">
        <v>1223506</v>
      </c>
      <c r="AA751" t="s">
        <v>416</v>
      </c>
      <c r="AB751" t="s">
        <v>417</v>
      </c>
      <c r="AC751">
        <v>20.53</v>
      </c>
      <c r="AD751">
        <v>2.3199999999999998</v>
      </c>
      <c r="AE751">
        <v>1.93</v>
      </c>
      <c r="AF751" t="s">
        <v>230</v>
      </c>
      <c r="AG751" s="1">
        <v>9700</v>
      </c>
      <c r="AH751" s="36">
        <v>4760</v>
      </c>
      <c r="AI751">
        <v>100</v>
      </c>
      <c r="AJ751" s="36">
        <v>4756</v>
      </c>
      <c r="AK751">
        <v>300</v>
      </c>
      <c r="AL751" s="2">
        <v>0.64583333333333337</v>
      </c>
      <c r="AN751" t="s">
        <v>298</v>
      </c>
      <c r="AO751" t="s">
        <v>344</v>
      </c>
      <c r="AQ751" t="str">
        <f t="shared" si="11"/>
        <v/>
      </c>
    </row>
    <row r="752" spans="1:43">
      <c r="A752" s="8">
        <v>46091</v>
      </c>
      <c r="B752">
        <v>3847.6</v>
      </c>
      <c r="C752">
        <v>-1.25</v>
      </c>
      <c r="D752">
        <v>64270</v>
      </c>
      <c r="E752">
        <v>-1.73</v>
      </c>
      <c r="F752" s="69">
        <v>6890</v>
      </c>
      <c r="G752" t="s">
        <v>74</v>
      </c>
      <c r="H752">
        <v>0</v>
      </c>
      <c r="I752" t="s">
        <v>314</v>
      </c>
      <c r="J752" t="s">
        <v>289</v>
      </c>
      <c r="K752" t="s">
        <v>295</v>
      </c>
      <c r="L752" s="36">
        <v>7880</v>
      </c>
      <c r="M752">
        <v>-390</v>
      </c>
      <c r="N752" s="66">
        <v>-4.7199999999999999E-2</v>
      </c>
      <c r="O752" s="36">
        <v>8270</v>
      </c>
      <c r="P752" s="66">
        <v>-4.7100000000000003E-2</v>
      </c>
      <c r="Q752" s="36">
        <v>8120</v>
      </c>
      <c r="R752" s="36">
        <v>8220</v>
      </c>
      <c r="S752" s="36">
        <v>7730</v>
      </c>
      <c r="T752" s="66">
        <v>-2.9499999999999998E-2</v>
      </c>
      <c r="U752" s="66">
        <v>-1.8599999999999998E-2</v>
      </c>
      <c r="V752" s="66">
        <v>-4.1300000000000003E-2</v>
      </c>
      <c r="W752" s="66">
        <v>1.9400000000000001E-2</v>
      </c>
      <c r="X752" s="1">
        <v>695300</v>
      </c>
      <c r="Y752" s="1">
        <v>5527445</v>
      </c>
      <c r="Z752" s="1">
        <v>415372</v>
      </c>
      <c r="AA752" t="s">
        <v>418</v>
      </c>
      <c r="AB752" t="s">
        <v>419</v>
      </c>
      <c r="AC752">
        <v>17.96</v>
      </c>
      <c r="AD752">
        <v>1.42</v>
      </c>
      <c r="AE752">
        <v>2.54</v>
      </c>
      <c r="AF752" t="s">
        <v>230</v>
      </c>
      <c r="AG752" s="1">
        <v>10500</v>
      </c>
      <c r="AH752" s="36">
        <v>7890</v>
      </c>
      <c r="AI752" s="1">
        <v>100</v>
      </c>
      <c r="AJ752" s="36">
        <v>7880</v>
      </c>
      <c r="AK752" s="1">
        <v>300</v>
      </c>
      <c r="AL752" s="2">
        <v>0.64583333333333337</v>
      </c>
      <c r="AM752" s="3">
        <v>46157</v>
      </c>
      <c r="AN752" t="s">
        <v>293</v>
      </c>
      <c r="AO752" t="s">
        <v>344</v>
      </c>
      <c r="AQ752" t="str">
        <f t="shared" si="11"/>
        <v/>
      </c>
    </row>
    <row r="753" spans="1:43">
      <c r="A753" s="8">
        <v>46091</v>
      </c>
      <c r="B753">
        <v>3847.6</v>
      </c>
      <c r="C753">
        <v>-1.25</v>
      </c>
      <c r="D753">
        <v>64270</v>
      </c>
      <c r="E753">
        <v>-1.73</v>
      </c>
      <c r="F753" s="69">
        <v>6925</v>
      </c>
      <c r="G753" t="s">
        <v>75</v>
      </c>
      <c r="H753">
        <v>0</v>
      </c>
      <c r="I753" t="s">
        <v>288</v>
      </c>
      <c r="J753" t="s">
        <v>289</v>
      </c>
      <c r="K753" t="s">
        <v>290</v>
      </c>
      <c r="L753" s="36">
        <v>3978</v>
      </c>
      <c r="M753">
        <v>-68</v>
      </c>
      <c r="N753" s="66">
        <v>-1.6799999999999999E-2</v>
      </c>
      <c r="O753" s="36">
        <v>4046</v>
      </c>
      <c r="P753" s="66">
        <v>-1.6799999999999999E-2</v>
      </c>
      <c r="Q753" s="36">
        <v>4027</v>
      </c>
      <c r="R753" s="36">
        <v>4085</v>
      </c>
      <c r="S753" s="36">
        <v>3917</v>
      </c>
      <c r="T753" s="66">
        <v>-1.21E-2</v>
      </c>
      <c r="U753" s="66">
        <v>-1.6999999999999999E-3</v>
      </c>
      <c r="V753" s="66">
        <v>-2.6100000000000002E-2</v>
      </c>
      <c r="W753" s="66">
        <v>1.55E-2</v>
      </c>
      <c r="X753" s="1">
        <v>360200</v>
      </c>
      <c r="Y753" s="1">
        <v>1436219</v>
      </c>
      <c r="Z753" s="1">
        <v>332163</v>
      </c>
      <c r="AA753" t="s">
        <v>420</v>
      </c>
      <c r="AB753" t="s">
        <v>421</v>
      </c>
      <c r="AC753">
        <v>30.06</v>
      </c>
      <c r="AD753">
        <v>1.6</v>
      </c>
      <c r="AE753">
        <v>1.76</v>
      </c>
      <c r="AF753" t="s">
        <v>230</v>
      </c>
      <c r="AG753" s="1">
        <v>7900</v>
      </c>
      <c r="AH753" s="36">
        <v>3985</v>
      </c>
      <c r="AI753">
        <v>100</v>
      </c>
      <c r="AJ753" s="36">
        <v>3955</v>
      </c>
      <c r="AK753">
        <v>100</v>
      </c>
      <c r="AL753" s="2">
        <v>0.64583333333333337</v>
      </c>
      <c r="AM753" s="3">
        <v>46156</v>
      </c>
      <c r="AN753" t="s">
        <v>298</v>
      </c>
      <c r="AO753" t="s">
        <v>344</v>
      </c>
      <c r="AQ753" t="str">
        <f t="shared" si="11"/>
        <v/>
      </c>
    </row>
    <row r="754" spans="1:43">
      <c r="A754" s="8">
        <v>46091</v>
      </c>
      <c r="B754">
        <v>3847.6</v>
      </c>
      <c r="C754">
        <v>-1.25</v>
      </c>
      <c r="D754">
        <v>64270</v>
      </c>
      <c r="E754">
        <v>-1.73</v>
      </c>
      <c r="F754" s="69">
        <v>6963</v>
      </c>
      <c r="G754" t="s">
        <v>76</v>
      </c>
      <c r="H754">
        <v>0</v>
      </c>
      <c r="I754" t="s">
        <v>288</v>
      </c>
      <c r="J754" t="s">
        <v>289</v>
      </c>
      <c r="K754" t="s">
        <v>290</v>
      </c>
      <c r="L754" s="36">
        <v>4739</v>
      </c>
      <c r="M754">
        <v>-503</v>
      </c>
      <c r="N754" s="66">
        <v>-9.6000000000000002E-2</v>
      </c>
      <c r="O754" s="36">
        <v>5242</v>
      </c>
      <c r="P754" s="66">
        <v>-9.5899999999999999E-2</v>
      </c>
      <c r="Q754" s="36">
        <v>4999</v>
      </c>
      <c r="R754" s="36">
        <v>5192</v>
      </c>
      <c r="S754" s="36">
        <v>4663</v>
      </c>
      <c r="T754" s="66">
        <v>-5.1999999999999998E-2</v>
      </c>
      <c r="U754" s="66">
        <v>-3.8899999999999997E-2</v>
      </c>
      <c r="V754" s="66">
        <v>-8.72E-2</v>
      </c>
      <c r="W754" s="66">
        <v>1.6199999999999999E-2</v>
      </c>
      <c r="X754" s="1">
        <v>8676900</v>
      </c>
      <c r="Y754" s="1">
        <v>42318686</v>
      </c>
      <c r="Z754" s="1">
        <v>1913418</v>
      </c>
      <c r="AA754" t="s">
        <v>586</v>
      </c>
      <c r="AB754" t="s">
        <v>423</v>
      </c>
      <c r="AC754">
        <v>63.1</v>
      </c>
      <c r="AD754">
        <v>2.41</v>
      </c>
      <c r="AE754">
        <v>1.06</v>
      </c>
      <c r="AF754" t="s">
        <v>230</v>
      </c>
      <c r="AG754" s="1">
        <v>69000</v>
      </c>
      <c r="AH754" s="36">
        <v>4739</v>
      </c>
      <c r="AI754" s="1">
        <v>8400</v>
      </c>
      <c r="AJ754" s="36">
        <v>4738</v>
      </c>
      <c r="AK754">
        <v>400</v>
      </c>
      <c r="AL754" s="2">
        <v>0.64583333333333337</v>
      </c>
      <c r="AM754" s="3">
        <v>46154</v>
      </c>
      <c r="AN754" t="s">
        <v>298</v>
      </c>
      <c r="AO754" t="s">
        <v>344</v>
      </c>
      <c r="AQ754" t="str">
        <f t="shared" si="11"/>
        <v/>
      </c>
    </row>
    <row r="755" spans="1:43">
      <c r="A755" s="8">
        <v>46091</v>
      </c>
      <c r="B755">
        <v>3847.6</v>
      </c>
      <c r="C755">
        <v>-1.25</v>
      </c>
      <c r="D755">
        <v>64270</v>
      </c>
      <c r="E755">
        <v>-1.73</v>
      </c>
      <c r="F755" s="69">
        <v>7011</v>
      </c>
      <c r="G755" t="s">
        <v>77</v>
      </c>
      <c r="H755">
        <v>0</v>
      </c>
      <c r="I755" t="s">
        <v>288</v>
      </c>
      <c r="J755" t="s">
        <v>289</v>
      </c>
      <c r="K755" t="s">
        <v>290</v>
      </c>
      <c r="L755" s="36">
        <v>3578</v>
      </c>
      <c r="M755">
        <v>-51</v>
      </c>
      <c r="N755" s="66">
        <v>-1.41E-2</v>
      </c>
      <c r="O755" s="36">
        <v>3629</v>
      </c>
      <c r="P755" s="66">
        <v>-1.4E-2</v>
      </c>
      <c r="Q755" s="36">
        <v>3669</v>
      </c>
      <c r="R755" s="36">
        <v>3686</v>
      </c>
      <c r="S755" s="36">
        <v>3548</v>
      </c>
      <c r="T755" s="66">
        <v>-2.4799999999999999E-2</v>
      </c>
      <c r="U755" s="66">
        <v>-1.9E-3</v>
      </c>
      <c r="V755" s="66">
        <v>-2.93E-2</v>
      </c>
      <c r="W755" s="66">
        <v>8.3999999999999995E-3</v>
      </c>
      <c r="X755" s="1">
        <v>17683400</v>
      </c>
      <c r="Y755" s="1">
        <v>63670619</v>
      </c>
      <c r="Z755" s="1">
        <v>12070911</v>
      </c>
      <c r="AA755" t="s">
        <v>424</v>
      </c>
      <c r="AB755" t="s">
        <v>587</v>
      </c>
      <c r="AC755">
        <v>31.63</v>
      </c>
      <c r="AD755">
        <v>3.89</v>
      </c>
      <c r="AE755">
        <v>0.81</v>
      </c>
      <c r="AF755" t="s">
        <v>230</v>
      </c>
      <c r="AG755" s="1">
        <v>741200</v>
      </c>
      <c r="AH755" s="36">
        <v>3579</v>
      </c>
      <c r="AI755" s="1">
        <v>33100</v>
      </c>
      <c r="AJ755" s="36">
        <v>3576</v>
      </c>
      <c r="AK755" s="1">
        <v>100</v>
      </c>
      <c r="AL755" s="2">
        <v>0.64583333333333337</v>
      </c>
      <c r="AM755" s="3">
        <v>46154</v>
      </c>
      <c r="AN755" t="s">
        <v>298</v>
      </c>
      <c r="AO755" t="s">
        <v>395</v>
      </c>
      <c r="AQ755" t="str">
        <f t="shared" si="11"/>
        <v/>
      </c>
    </row>
    <row r="756" spans="1:43">
      <c r="A756" s="8">
        <v>46091</v>
      </c>
      <c r="B756">
        <v>3847.6</v>
      </c>
      <c r="C756">
        <v>-1.25</v>
      </c>
      <c r="D756">
        <v>64270</v>
      </c>
      <c r="E756">
        <v>-1.73</v>
      </c>
      <c r="F756" s="69">
        <v>7013</v>
      </c>
      <c r="G756" t="s">
        <v>78</v>
      </c>
      <c r="H756">
        <v>0</v>
      </c>
      <c r="I756" t="s">
        <v>288</v>
      </c>
      <c r="J756" t="s">
        <v>289</v>
      </c>
      <c r="K756" t="s">
        <v>290</v>
      </c>
      <c r="L756" s="36">
        <v>2439.5</v>
      </c>
      <c r="M756">
        <v>-18</v>
      </c>
      <c r="N756" s="66">
        <v>-7.3000000000000001E-3</v>
      </c>
      <c r="O756" s="36">
        <v>2457.5</v>
      </c>
      <c r="P756" s="66">
        <v>-7.3000000000000001E-3</v>
      </c>
      <c r="Q756" s="36">
        <v>2470</v>
      </c>
      <c r="R756" s="36">
        <v>2514</v>
      </c>
      <c r="S756" s="36">
        <v>2416.5</v>
      </c>
      <c r="T756" s="66">
        <v>-1.23E-2</v>
      </c>
      <c r="U756" s="66">
        <v>-9.1000000000000004E-3</v>
      </c>
      <c r="V756" s="66">
        <v>-2.9600000000000001E-2</v>
      </c>
      <c r="W756" s="66">
        <v>9.4999999999999998E-3</v>
      </c>
      <c r="X756" s="1">
        <v>16867900</v>
      </c>
      <c r="Y756" s="1">
        <v>41463517</v>
      </c>
      <c r="Z756" s="1">
        <v>2641392</v>
      </c>
      <c r="AA756" t="s">
        <v>426</v>
      </c>
      <c r="AB756" t="s">
        <v>588</v>
      </c>
      <c r="AC756">
        <v>15.67</v>
      </c>
      <c r="AD756">
        <v>3.96</v>
      </c>
      <c r="AE756">
        <v>0.94</v>
      </c>
      <c r="AF756" t="s">
        <v>230</v>
      </c>
      <c r="AG756" s="1">
        <v>684100</v>
      </c>
      <c r="AH756" s="36">
        <v>2440</v>
      </c>
      <c r="AI756" s="1">
        <v>28200</v>
      </c>
      <c r="AJ756" s="36">
        <v>2438</v>
      </c>
      <c r="AK756">
        <v>100</v>
      </c>
      <c r="AL756" s="2">
        <v>0.64583333333333337</v>
      </c>
      <c r="AN756" t="s">
        <v>298</v>
      </c>
      <c r="AO756" t="s">
        <v>395</v>
      </c>
      <c r="AQ756" t="str">
        <f t="shared" si="11"/>
        <v/>
      </c>
    </row>
    <row r="757" spans="1:43">
      <c r="A757" s="8">
        <v>46091</v>
      </c>
      <c r="B757">
        <v>3847.6</v>
      </c>
      <c r="C757">
        <v>-1.25</v>
      </c>
      <c r="D757">
        <v>64270</v>
      </c>
      <c r="E757">
        <v>-1.73</v>
      </c>
      <c r="F757" s="69">
        <v>7047</v>
      </c>
      <c r="G757" t="s">
        <v>79</v>
      </c>
      <c r="H757">
        <v>0</v>
      </c>
      <c r="I757" t="s">
        <v>347</v>
      </c>
      <c r="J757" t="s">
        <v>289</v>
      </c>
      <c r="K757" t="s">
        <v>290</v>
      </c>
      <c r="L757" s="36">
        <v>1996</v>
      </c>
      <c r="M757">
        <v>29</v>
      </c>
      <c r="N757" s="66">
        <v>1.47E-2</v>
      </c>
      <c r="O757" s="36">
        <v>1967</v>
      </c>
      <c r="P757" s="66">
        <v>1.47E-2</v>
      </c>
      <c r="Q757" s="36">
        <v>1981</v>
      </c>
      <c r="R757" s="36">
        <v>1997</v>
      </c>
      <c r="S757" s="36">
        <v>1951</v>
      </c>
      <c r="T757" s="66">
        <v>7.4999999999999997E-3</v>
      </c>
      <c r="U757" s="66">
        <v>6.0000000000000001E-3</v>
      </c>
      <c r="V757" s="66">
        <v>-5.0000000000000001E-4</v>
      </c>
      <c r="W757" s="66">
        <v>2.3E-2</v>
      </c>
      <c r="X757" s="1">
        <v>177100</v>
      </c>
      <c r="Y757" s="1">
        <v>350160</v>
      </c>
      <c r="Z757" s="1">
        <v>28335</v>
      </c>
      <c r="AA757" t="s">
        <v>428</v>
      </c>
      <c r="AB757" t="s">
        <v>614</v>
      </c>
      <c r="AC757">
        <v>7.91</v>
      </c>
      <c r="AD757">
        <v>2.48</v>
      </c>
      <c r="AE757">
        <v>0.65</v>
      </c>
      <c r="AF757" t="s">
        <v>230</v>
      </c>
      <c r="AG757" s="1">
        <v>2900</v>
      </c>
      <c r="AH757" s="36">
        <v>1999</v>
      </c>
      <c r="AI757">
        <v>200</v>
      </c>
      <c r="AJ757" s="36">
        <v>1988</v>
      </c>
      <c r="AK757">
        <v>100</v>
      </c>
      <c r="AL757" s="2">
        <v>0.64583333333333337</v>
      </c>
      <c r="AM757" s="3">
        <v>46157</v>
      </c>
      <c r="AN757" t="s">
        <v>298</v>
      </c>
      <c r="AO757" t="s">
        <v>313</v>
      </c>
      <c r="AQ757" t="str">
        <f t="shared" si="11"/>
        <v/>
      </c>
    </row>
    <row r="758" spans="1:43">
      <c r="A758" s="8">
        <v>46091</v>
      </c>
      <c r="B758">
        <v>3847.6</v>
      </c>
      <c r="C758">
        <v>-1.25</v>
      </c>
      <c r="D758">
        <v>64270</v>
      </c>
      <c r="E758">
        <v>-1.73</v>
      </c>
      <c r="F758" s="69">
        <v>7084</v>
      </c>
      <c r="G758" t="s">
        <v>80</v>
      </c>
      <c r="H758">
        <v>0</v>
      </c>
      <c r="I758" t="s">
        <v>347</v>
      </c>
      <c r="J758" t="s">
        <v>323</v>
      </c>
      <c r="K758" t="s">
        <v>290</v>
      </c>
      <c r="L758" s="36">
        <v>2064</v>
      </c>
      <c r="M758">
        <v>15</v>
      </c>
      <c r="N758" s="66">
        <v>7.3000000000000001E-3</v>
      </c>
      <c r="O758" s="36">
        <v>2049</v>
      </c>
      <c r="P758" s="66">
        <v>7.3000000000000001E-3</v>
      </c>
      <c r="Q758" s="36">
        <v>2021</v>
      </c>
      <c r="R758" s="36">
        <v>2065</v>
      </c>
      <c r="S758" s="36">
        <v>2000</v>
      </c>
      <c r="T758" s="66">
        <v>2.12E-2</v>
      </c>
      <c r="U758" s="66">
        <v>2.6800000000000001E-2</v>
      </c>
      <c r="V758" s="66">
        <v>-4.0000000000000002E-4</v>
      </c>
      <c r="W758" s="66">
        <v>3.2000000000000001E-2</v>
      </c>
      <c r="X758" s="1">
        <v>4100</v>
      </c>
      <c r="Y758" s="1">
        <v>8278</v>
      </c>
      <c r="Z758" s="1">
        <v>6727</v>
      </c>
      <c r="AA758" t="s">
        <v>430</v>
      </c>
      <c r="AB758" t="s">
        <v>615</v>
      </c>
      <c r="AC758">
        <v>28.74</v>
      </c>
      <c r="AD758">
        <v>1.07</v>
      </c>
      <c r="AE758">
        <v>4.5999999999999996</v>
      </c>
      <c r="AF758">
        <v>0.3</v>
      </c>
      <c r="AG758">
        <v>200</v>
      </c>
      <c r="AH758" s="36">
        <v>2070</v>
      </c>
      <c r="AI758">
        <v>200</v>
      </c>
      <c r="AJ758" s="36">
        <v>1999</v>
      </c>
      <c r="AK758">
        <v>300</v>
      </c>
      <c r="AL758" s="2">
        <v>0.64166666666666672</v>
      </c>
      <c r="AM758" s="3">
        <v>46160</v>
      </c>
      <c r="AN758" t="s">
        <v>298</v>
      </c>
      <c r="AO758" t="s">
        <v>313</v>
      </c>
      <c r="AQ758" t="str">
        <f t="shared" si="11"/>
        <v/>
      </c>
    </row>
    <row r="759" spans="1:43">
      <c r="A759" s="8">
        <v>46091</v>
      </c>
      <c r="B759">
        <v>3847.6</v>
      </c>
      <c r="C759">
        <v>-1.25</v>
      </c>
      <c r="D759">
        <v>64270</v>
      </c>
      <c r="E759">
        <v>-1.73</v>
      </c>
      <c r="F759" s="69">
        <v>7182</v>
      </c>
      <c r="G759" t="s">
        <v>81</v>
      </c>
      <c r="H759">
        <v>0</v>
      </c>
      <c r="I759" t="s">
        <v>288</v>
      </c>
      <c r="J759" t="s">
        <v>289</v>
      </c>
      <c r="K759" t="s">
        <v>295</v>
      </c>
      <c r="L759" s="36">
        <v>3177</v>
      </c>
      <c r="M759">
        <v>23</v>
      </c>
      <c r="N759" s="66">
        <v>7.3000000000000001E-3</v>
      </c>
      <c r="O759" s="36">
        <v>3154</v>
      </c>
      <c r="P759" s="66">
        <v>7.1999999999999998E-3</v>
      </c>
      <c r="Q759" s="36">
        <v>3188</v>
      </c>
      <c r="R759" s="36">
        <v>3248</v>
      </c>
      <c r="S759" s="36">
        <v>3164</v>
      </c>
      <c r="T759" s="66">
        <v>-3.3999999999999998E-3</v>
      </c>
      <c r="U759" s="66">
        <v>-1.0200000000000001E-2</v>
      </c>
      <c r="V759" s="66">
        <v>-2.18E-2</v>
      </c>
      <c r="W759" s="66">
        <v>4.1000000000000003E-3</v>
      </c>
      <c r="X759" s="1">
        <v>7149700</v>
      </c>
      <c r="Y759" s="1">
        <v>22842733</v>
      </c>
      <c r="Z759" s="1">
        <v>11360566</v>
      </c>
      <c r="AA759" t="s">
        <v>616</v>
      </c>
      <c r="AB759" t="s">
        <v>433</v>
      </c>
      <c r="AC759">
        <v>17.14</v>
      </c>
      <c r="AD759">
        <v>1.22</v>
      </c>
      <c r="AE759">
        <v>2.93</v>
      </c>
      <c r="AF759" t="s">
        <v>230</v>
      </c>
      <c r="AG759" s="1">
        <v>282400</v>
      </c>
      <c r="AH759" s="36">
        <v>3180</v>
      </c>
      <c r="AI759" s="1">
        <v>100</v>
      </c>
      <c r="AJ759" s="36">
        <v>3176</v>
      </c>
      <c r="AK759" s="1">
        <v>14900</v>
      </c>
      <c r="AL759" s="2">
        <v>0.64583333333333337</v>
      </c>
      <c r="AM759" s="3">
        <v>46157</v>
      </c>
      <c r="AN759" t="s">
        <v>298</v>
      </c>
      <c r="AO759" t="s">
        <v>434</v>
      </c>
      <c r="AQ759" t="str">
        <f t="shared" si="11"/>
        <v/>
      </c>
    </row>
    <row r="760" spans="1:43">
      <c r="A760" s="8">
        <v>46091</v>
      </c>
      <c r="B760">
        <v>3847.6</v>
      </c>
      <c r="C760">
        <v>-1.25</v>
      </c>
      <c r="D760">
        <v>64270</v>
      </c>
      <c r="E760">
        <v>-1.73</v>
      </c>
      <c r="F760" s="69">
        <v>7203</v>
      </c>
      <c r="G760" t="s">
        <v>82</v>
      </c>
      <c r="H760">
        <v>0</v>
      </c>
      <c r="I760" t="s">
        <v>288</v>
      </c>
      <c r="J760" t="s">
        <v>289</v>
      </c>
      <c r="K760" t="s">
        <v>290</v>
      </c>
      <c r="L760" s="36">
        <v>2814</v>
      </c>
      <c r="M760">
        <v>-16</v>
      </c>
      <c r="N760" s="66">
        <v>-5.7000000000000002E-3</v>
      </c>
      <c r="O760" s="36">
        <v>2830</v>
      </c>
      <c r="P760" s="66">
        <v>-5.5999999999999999E-3</v>
      </c>
      <c r="Q760" s="36">
        <v>2837</v>
      </c>
      <c r="R760" s="36">
        <v>2840.5</v>
      </c>
      <c r="S760" s="36">
        <v>2787.5</v>
      </c>
      <c r="T760" s="66">
        <v>-8.0999999999999996E-3</v>
      </c>
      <c r="U760" s="66">
        <v>5.0000000000000001E-3</v>
      </c>
      <c r="V760" s="66">
        <v>-9.2999999999999992E-3</v>
      </c>
      <c r="W760" s="66">
        <v>9.4999999999999998E-3</v>
      </c>
      <c r="X760" s="1">
        <v>25839700</v>
      </c>
      <c r="Y760" s="1">
        <v>72618128</v>
      </c>
      <c r="Z760" s="1">
        <v>44447094</v>
      </c>
      <c r="AA760" t="s">
        <v>435</v>
      </c>
      <c r="AB760" t="s">
        <v>617</v>
      </c>
      <c r="AC760">
        <v>11.1</v>
      </c>
      <c r="AD760">
        <v>0.91</v>
      </c>
      <c r="AE760">
        <v>3.55</v>
      </c>
      <c r="AF760" t="s">
        <v>230</v>
      </c>
      <c r="AG760" s="1">
        <v>995500</v>
      </c>
      <c r="AH760" s="36">
        <v>2814</v>
      </c>
      <c r="AI760" s="1">
        <v>30000</v>
      </c>
      <c r="AJ760" s="36">
        <v>2813.5</v>
      </c>
      <c r="AK760" s="1">
        <v>100</v>
      </c>
      <c r="AL760" s="2">
        <v>0.64583333333333337</v>
      </c>
      <c r="AN760" t="s">
        <v>298</v>
      </c>
      <c r="AO760" t="s">
        <v>437</v>
      </c>
      <c r="AQ760" t="str">
        <f t="shared" si="11"/>
        <v/>
      </c>
    </row>
    <row r="761" spans="1:43">
      <c r="A761" s="8">
        <v>46091</v>
      </c>
      <c r="B761">
        <v>3847.6</v>
      </c>
      <c r="C761">
        <v>-1.25</v>
      </c>
      <c r="D761">
        <v>64270</v>
      </c>
      <c r="E761">
        <v>-1.73</v>
      </c>
      <c r="F761" s="69">
        <v>7213</v>
      </c>
      <c r="G761" t="s">
        <v>83</v>
      </c>
      <c r="H761">
        <v>0</v>
      </c>
      <c r="I761" t="s">
        <v>314</v>
      </c>
      <c r="J761" t="s">
        <v>289</v>
      </c>
      <c r="K761" t="s">
        <v>295</v>
      </c>
      <c r="L761">
        <v>566</v>
      </c>
      <c r="M761">
        <v>2</v>
      </c>
      <c r="N761" s="66">
        <v>3.5000000000000001E-3</v>
      </c>
      <c r="O761">
        <v>564</v>
      </c>
      <c r="P761" s="66">
        <v>3.5000000000000001E-3</v>
      </c>
      <c r="Q761">
        <v>560</v>
      </c>
      <c r="R761">
        <v>569</v>
      </c>
      <c r="S761">
        <v>560</v>
      </c>
      <c r="T761" s="66">
        <v>1.0699999999999999E-2</v>
      </c>
      <c r="U761" s="66">
        <v>-1.6999999999999999E-3</v>
      </c>
      <c r="V761" s="66">
        <v>-5.1999999999999998E-3</v>
      </c>
      <c r="W761" s="66">
        <v>1.0699999999999999E-2</v>
      </c>
      <c r="X761" s="1">
        <v>24000</v>
      </c>
      <c r="Y761" s="1">
        <v>13546</v>
      </c>
      <c r="Z761" s="1">
        <v>8994</v>
      </c>
      <c r="AA761" t="s">
        <v>524</v>
      </c>
      <c r="AB761" t="s">
        <v>439</v>
      </c>
      <c r="AC761">
        <v>6.66</v>
      </c>
      <c r="AD761">
        <v>0.79</v>
      </c>
      <c r="AE761">
        <v>4.59</v>
      </c>
      <c r="AF761">
        <v>0.3</v>
      </c>
      <c r="AG761">
        <v>300</v>
      </c>
      <c r="AH761">
        <v>569</v>
      </c>
      <c r="AI761">
        <v>500</v>
      </c>
      <c r="AJ761">
        <v>566</v>
      </c>
      <c r="AK761">
        <v>100</v>
      </c>
      <c r="AL761" s="2">
        <v>0.64583333333333337</v>
      </c>
      <c r="AM761" s="3">
        <v>46153</v>
      </c>
      <c r="AN761" t="s">
        <v>298</v>
      </c>
      <c r="AO761" t="s">
        <v>437</v>
      </c>
      <c r="AQ761" t="str">
        <f t="shared" si="11"/>
        <v/>
      </c>
    </row>
    <row r="762" spans="1:43">
      <c r="A762" s="8">
        <v>46091</v>
      </c>
      <c r="B762">
        <v>3847.6</v>
      </c>
      <c r="C762">
        <v>-1.25</v>
      </c>
      <c r="D762">
        <v>64270</v>
      </c>
      <c r="E762">
        <v>-1.73</v>
      </c>
      <c r="F762" s="69">
        <v>7220</v>
      </c>
      <c r="G762" t="s">
        <v>84</v>
      </c>
      <c r="H762">
        <v>0</v>
      </c>
      <c r="I762" t="s">
        <v>288</v>
      </c>
      <c r="J762" t="s">
        <v>289</v>
      </c>
      <c r="K762" t="s">
        <v>295</v>
      </c>
      <c r="L762" s="36">
        <v>5390</v>
      </c>
      <c r="M762" s="36">
        <v>-1000</v>
      </c>
      <c r="N762" s="66">
        <v>-0.1565</v>
      </c>
      <c r="O762" s="36">
        <v>6390</v>
      </c>
      <c r="P762" s="66">
        <v>-0.15640000000000001</v>
      </c>
      <c r="Q762" s="36">
        <v>6190</v>
      </c>
      <c r="R762" s="36">
        <v>6210</v>
      </c>
      <c r="S762" s="36">
        <v>5390</v>
      </c>
      <c r="T762" s="66">
        <v>-0.12920000000000001</v>
      </c>
      <c r="U762" s="66">
        <v>-9.0999999999999998E-2</v>
      </c>
      <c r="V762" s="66">
        <v>-0.13200000000000001</v>
      </c>
      <c r="W762" s="66">
        <v>0</v>
      </c>
      <c r="X762" s="1">
        <v>4924200</v>
      </c>
      <c r="Y762" s="1">
        <v>28228605</v>
      </c>
      <c r="Z762" s="1">
        <v>353486</v>
      </c>
      <c r="AA762" t="s">
        <v>563</v>
      </c>
      <c r="AB762" t="s">
        <v>441</v>
      </c>
      <c r="AC762">
        <v>54.33</v>
      </c>
      <c r="AD762">
        <v>2.89</v>
      </c>
      <c r="AE762">
        <v>0.74</v>
      </c>
      <c r="AF762" t="s">
        <v>230</v>
      </c>
      <c r="AG762">
        <v>0</v>
      </c>
      <c r="AH762" s="36">
        <v>5390</v>
      </c>
      <c r="AI762" s="1">
        <v>17600</v>
      </c>
      <c r="AJ762" s="36" t="s">
        <v>230</v>
      </c>
      <c r="AK762" s="1">
        <v>0</v>
      </c>
      <c r="AL762" s="2">
        <v>0.64583333333333337</v>
      </c>
      <c r="AM762" s="3">
        <v>46154</v>
      </c>
      <c r="AN762" t="s">
        <v>298</v>
      </c>
      <c r="AO762" t="s">
        <v>437</v>
      </c>
      <c r="AQ762" t="str">
        <f t="shared" si="11"/>
        <v/>
      </c>
    </row>
    <row r="763" spans="1:43">
      <c r="A763" s="8">
        <v>46091</v>
      </c>
      <c r="B763">
        <v>3847.6</v>
      </c>
      <c r="C763">
        <v>-1.25</v>
      </c>
      <c r="D763">
        <v>64270</v>
      </c>
      <c r="E763">
        <v>-1.73</v>
      </c>
      <c r="F763" s="69">
        <v>7269</v>
      </c>
      <c r="G763" t="s">
        <v>85</v>
      </c>
      <c r="H763">
        <v>0</v>
      </c>
      <c r="I763" t="s">
        <v>288</v>
      </c>
      <c r="J763" t="s">
        <v>289</v>
      </c>
      <c r="K763" t="s">
        <v>290</v>
      </c>
      <c r="L763" s="36">
        <v>1844</v>
      </c>
      <c r="M763">
        <v>5.5</v>
      </c>
      <c r="N763" s="66">
        <v>3.0000000000000001E-3</v>
      </c>
      <c r="O763" s="36">
        <v>1838.5</v>
      </c>
      <c r="P763" s="66">
        <v>2.8999999999999998E-3</v>
      </c>
      <c r="Q763" s="36">
        <v>1846</v>
      </c>
      <c r="R763" s="36">
        <v>1848</v>
      </c>
      <c r="S763" s="36">
        <v>1816</v>
      </c>
      <c r="T763" s="66">
        <v>-1E-3</v>
      </c>
      <c r="U763" s="66">
        <v>1.01E-2</v>
      </c>
      <c r="V763" s="66">
        <v>-2.0999999999999999E-3</v>
      </c>
      <c r="W763" s="66">
        <v>1.54E-2</v>
      </c>
      <c r="X763" s="1">
        <v>5054600</v>
      </c>
      <c r="Y763" s="1">
        <v>9278794</v>
      </c>
      <c r="Z763" s="1">
        <v>3622697</v>
      </c>
      <c r="AA763" t="s">
        <v>442</v>
      </c>
      <c r="AB763" t="s">
        <v>443</v>
      </c>
      <c r="AC763">
        <v>9.36</v>
      </c>
      <c r="AD763">
        <v>1.05</v>
      </c>
      <c r="AE763">
        <v>2.77</v>
      </c>
      <c r="AF763" t="s">
        <v>230</v>
      </c>
      <c r="AG763" s="1">
        <v>3984000</v>
      </c>
      <c r="AH763" s="36">
        <v>1844.5</v>
      </c>
      <c r="AI763" s="1">
        <v>3900</v>
      </c>
      <c r="AJ763" s="36">
        <v>1841</v>
      </c>
      <c r="AK763" s="1">
        <v>100</v>
      </c>
      <c r="AL763" s="2">
        <v>0.64583333333333337</v>
      </c>
      <c r="AM763" s="3">
        <v>46156</v>
      </c>
      <c r="AN763" t="s">
        <v>298</v>
      </c>
      <c r="AO763" t="s">
        <v>437</v>
      </c>
      <c r="AQ763" t="str">
        <f t="shared" si="11"/>
        <v/>
      </c>
    </row>
    <row r="764" spans="1:43">
      <c r="A764" s="8">
        <v>46091</v>
      </c>
      <c r="B764">
        <v>3847.6</v>
      </c>
      <c r="C764">
        <v>-1.25</v>
      </c>
      <c r="D764">
        <v>64270</v>
      </c>
      <c r="E764">
        <v>-1.73</v>
      </c>
      <c r="F764" s="69">
        <v>7272</v>
      </c>
      <c r="G764" t="s">
        <v>86</v>
      </c>
      <c r="H764">
        <v>0</v>
      </c>
      <c r="I764" t="s">
        <v>288</v>
      </c>
      <c r="J764" t="s">
        <v>289</v>
      </c>
      <c r="K764" t="s">
        <v>290</v>
      </c>
      <c r="L764" s="36">
        <v>1219.5</v>
      </c>
      <c r="M764">
        <v>-15</v>
      </c>
      <c r="N764" s="66">
        <v>-1.2200000000000001E-2</v>
      </c>
      <c r="O764" s="36">
        <v>1234.5</v>
      </c>
      <c r="P764" s="66">
        <v>-1.21E-2</v>
      </c>
      <c r="Q764" s="36">
        <v>1222</v>
      </c>
      <c r="R764" s="36">
        <v>1228</v>
      </c>
      <c r="S764" s="36">
        <v>1207.5</v>
      </c>
      <c r="T764" s="66">
        <v>-2E-3</v>
      </c>
      <c r="U764" s="66">
        <v>5.7000000000000002E-3</v>
      </c>
      <c r="V764" s="66">
        <v>-6.8999999999999999E-3</v>
      </c>
      <c r="W764" s="66">
        <v>9.9000000000000008E-3</v>
      </c>
      <c r="X764" s="1">
        <v>5277500</v>
      </c>
      <c r="Y764" s="1">
        <v>6425312</v>
      </c>
      <c r="Z764" s="1">
        <v>1241603</v>
      </c>
      <c r="AA764" t="s">
        <v>444</v>
      </c>
      <c r="AB764" t="s">
        <v>445</v>
      </c>
      <c r="AC764">
        <v>9.6</v>
      </c>
      <c r="AD764">
        <v>1.04</v>
      </c>
      <c r="AE764">
        <v>4.0999999999999996</v>
      </c>
      <c r="AF764" t="s">
        <v>230</v>
      </c>
      <c r="AG764" s="1">
        <v>560400</v>
      </c>
      <c r="AH764" s="36">
        <v>1220</v>
      </c>
      <c r="AI764" s="1">
        <v>1800</v>
      </c>
      <c r="AJ764" s="36">
        <v>1218</v>
      </c>
      <c r="AK764" s="1">
        <v>300</v>
      </c>
      <c r="AL764" s="2">
        <v>0.64583333333333337</v>
      </c>
      <c r="AM764" s="3">
        <v>46157</v>
      </c>
      <c r="AN764" t="s">
        <v>293</v>
      </c>
      <c r="AO764" t="s">
        <v>437</v>
      </c>
      <c r="AQ764" t="str">
        <f t="shared" si="11"/>
        <v/>
      </c>
    </row>
    <row r="765" spans="1:43">
      <c r="A765" s="8">
        <v>46091</v>
      </c>
      <c r="B765">
        <v>3847.6</v>
      </c>
      <c r="C765">
        <v>-1.25</v>
      </c>
      <c r="D765">
        <v>64270</v>
      </c>
      <c r="E765">
        <v>-1.73</v>
      </c>
      <c r="F765" s="69">
        <v>7376</v>
      </c>
      <c r="G765" t="s">
        <v>87</v>
      </c>
      <c r="H765">
        <v>0</v>
      </c>
      <c r="I765" t="s">
        <v>347</v>
      </c>
      <c r="J765" t="s">
        <v>323</v>
      </c>
      <c r="K765" t="s">
        <v>290</v>
      </c>
      <c r="L765" s="36">
        <v>1084</v>
      </c>
      <c r="M765">
        <v>0</v>
      </c>
      <c r="N765" s="66">
        <v>0</v>
      </c>
      <c r="O765" s="36">
        <v>1084</v>
      </c>
      <c r="P765" s="66">
        <v>0</v>
      </c>
      <c r="Q765" s="36">
        <v>1064</v>
      </c>
      <c r="R765" s="36">
        <v>1084</v>
      </c>
      <c r="S765" s="36">
        <v>1000</v>
      </c>
      <c r="T765" s="66">
        <v>1.8700000000000001E-2</v>
      </c>
      <c r="U765" s="66">
        <v>7.8600000000000003E-2</v>
      </c>
      <c r="V765" s="66">
        <v>0</v>
      </c>
      <c r="W765" s="66">
        <v>8.4000000000000005E-2</v>
      </c>
      <c r="X765" s="1">
        <v>29200</v>
      </c>
      <c r="Y765" s="1">
        <v>29800</v>
      </c>
      <c r="Z765" s="1">
        <v>4616</v>
      </c>
      <c r="AA765" t="s">
        <v>446</v>
      </c>
      <c r="AB765" t="s">
        <v>447</v>
      </c>
      <c r="AC765">
        <v>0</v>
      </c>
      <c r="AD765">
        <v>4.3099999999999996</v>
      </c>
      <c r="AE765">
        <v>0</v>
      </c>
      <c r="AF765">
        <v>0.6</v>
      </c>
      <c r="AG765" s="1">
        <v>1000</v>
      </c>
      <c r="AH765" s="36">
        <v>1090</v>
      </c>
      <c r="AI765">
        <v>300</v>
      </c>
      <c r="AJ765" s="36">
        <v>1020</v>
      </c>
      <c r="AK765">
        <v>100</v>
      </c>
      <c r="AL765" s="2">
        <v>0.64583333333333337</v>
      </c>
      <c r="AM765" s="3">
        <v>46157</v>
      </c>
      <c r="AN765" t="s">
        <v>448</v>
      </c>
      <c r="AO765" t="s">
        <v>313</v>
      </c>
      <c r="AQ765" t="str">
        <f t="shared" si="11"/>
        <v/>
      </c>
    </row>
    <row r="766" spans="1:43">
      <c r="A766" s="8">
        <v>46091</v>
      </c>
      <c r="B766">
        <v>3847.6</v>
      </c>
      <c r="C766">
        <v>-1.25</v>
      </c>
      <c r="D766">
        <v>64270</v>
      </c>
      <c r="E766">
        <v>-1.73</v>
      </c>
      <c r="F766" s="69">
        <v>7525</v>
      </c>
      <c r="G766" t="s">
        <v>88</v>
      </c>
      <c r="H766">
        <v>0</v>
      </c>
      <c r="I766" t="s">
        <v>288</v>
      </c>
      <c r="J766" t="s">
        <v>289</v>
      </c>
      <c r="K766" t="s">
        <v>290</v>
      </c>
      <c r="L766" s="36">
        <v>3380</v>
      </c>
      <c r="M766">
        <v>-10</v>
      </c>
      <c r="N766" s="66">
        <v>-2.8999999999999998E-3</v>
      </c>
      <c r="O766" s="36">
        <v>3390</v>
      </c>
      <c r="P766" s="66">
        <v>-2.8999999999999998E-3</v>
      </c>
      <c r="Q766" s="36">
        <v>3380</v>
      </c>
      <c r="R766" s="36">
        <v>3400</v>
      </c>
      <c r="S766" s="36">
        <v>3350</v>
      </c>
      <c r="T766" s="66">
        <v>0</v>
      </c>
      <c r="U766" s="66">
        <v>1.4E-3</v>
      </c>
      <c r="V766" s="66">
        <v>-5.7999999999999996E-3</v>
      </c>
      <c r="W766" s="66">
        <v>8.8999999999999999E-3</v>
      </c>
      <c r="X766" s="1">
        <v>13300</v>
      </c>
      <c r="Y766" s="1">
        <v>44844</v>
      </c>
      <c r="Z766" s="1">
        <v>29203</v>
      </c>
      <c r="AA766" t="s">
        <v>449</v>
      </c>
      <c r="AB766" t="s">
        <v>450</v>
      </c>
      <c r="AC766">
        <v>9.1300000000000008</v>
      </c>
      <c r="AD766">
        <v>0.95</v>
      </c>
      <c r="AE766">
        <v>4.79</v>
      </c>
      <c r="AF766" t="s">
        <v>230</v>
      </c>
      <c r="AG766" s="1">
        <v>6700</v>
      </c>
      <c r="AH766" s="36">
        <v>3385</v>
      </c>
      <c r="AI766">
        <v>200</v>
      </c>
      <c r="AJ766" s="36">
        <v>3355</v>
      </c>
      <c r="AK766">
        <v>200</v>
      </c>
      <c r="AL766" s="2">
        <v>0.64583333333333337</v>
      </c>
      <c r="AM766" s="3">
        <v>46157</v>
      </c>
      <c r="AN766" t="s">
        <v>298</v>
      </c>
      <c r="AO766" t="s">
        <v>322</v>
      </c>
      <c r="AQ766" t="str">
        <f t="shared" si="11"/>
        <v/>
      </c>
    </row>
    <row r="767" spans="1:43">
      <c r="A767" s="8">
        <v>46091</v>
      </c>
      <c r="B767">
        <v>3847.6</v>
      </c>
      <c r="C767">
        <v>-1.25</v>
      </c>
      <c r="D767">
        <v>64270</v>
      </c>
      <c r="E767">
        <v>-1.73</v>
      </c>
      <c r="F767" s="69">
        <v>7729</v>
      </c>
      <c r="G767" t="s">
        <v>89</v>
      </c>
      <c r="H767">
        <v>0</v>
      </c>
      <c r="I767" t="s">
        <v>288</v>
      </c>
      <c r="J767" t="s">
        <v>289</v>
      </c>
      <c r="K767" t="s">
        <v>295</v>
      </c>
      <c r="L767" s="36">
        <v>16925</v>
      </c>
      <c r="M767">
        <v>-595</v>
      </c>
      <c r="N767" s="66">
        <v>-3.4000000000000002E-2</v>
      </c>
      <c r="O767" s="36">
        <v>17520</v>
      </c>
      <c r="P767" s="66">
        <v>-3.39E-2</v>
      </c>
      <c r="Q767" s="36">
        <v>17270</v>
      </c>
      <c r="R767" s="36">
        <v>18280</v>
      </c>
      <c r="S767" s="36">
        <v>16925</v>
      </c>
      <c r="T767" s="66">
        <v>-1.9900000000000001E-2</v>
      </c>
      <c r="U767" s="66">
        <v>-4.0800000000000003E-2</v>
      </c>
      <c r="V767" s="66">
        <v>-7.4099999999999999E-2</v>
      </c>
      <c r="W767" s="66">
        <v>0</v>
      </c>
      <c r="X767" s="1">
        <v>585400</v>
      </c>
      <c r="Y767" s="1">
        <v>10222081</v>
      </c>
      <c r="Z767" s="1">
        <v>715637</v>
      </c>
      <c r="AA767" t="s">
        <v>451</v>
      </c>
      <c r="AB767" t="s">
        <v>452</v>
      </c>
      <c r="AC767">
        <v>24.53</v>
      </c>
      <c r="AD767">
        <v>3.59</v>
      </c>
      <c r="AE767">
        <v>1.63</v>
      </c>
      <c r="AF767" t="s">
        <v>230</v>
      </c>
      <c r="AG767" s="1">
        <v>6800</v>
      </c>
      <c r="AH767" s="36">
        <v>17090</v>
      </c>
      <c r="AI767" s="1">
        <v>1600</v>
      </c>
      <c r="AJ767" s="36">
        <v>16925</v>
      </c>
      <c r="AK767">
        <v>400</v>
      </c>
      <c r="AL767" s="2">
        <v>0.64583333333333337</v>
      </c>
      <c r="AM767" s="3">
        <v>46155</v>
      </c>
      <c r="AN767" t="s">
        <v>298</v>
      </c>
      <c r="AO767" t="s">
        <v>453</v>
      </c>
      <c r="AQ767" t="str">
        <f t="shared" si="11"/>
        <v/>
      </c>
    </row>
    <row r="768" spans="1:43">
      <c r="A768" s="8">
        <v>46091</v>
      </c>
      <c r="B768">
        <v>3847.6</v>
      </c>
      <c r="C768">
        <v>-1.25</v>
      </c>
      <c r="D768">
        <v>64270</v>
      </c>
      <c r="E768">
        <v>-1.73</v>
      </c>
      <c r="F768" s="69">
        <v>7921</v>
      </c>
      <c r="G768" t="s">
        <v>90</v>
      </c>
      <c r="H768">
        <v>0</v>
      </c>
      <c r="I768" t="s">
        <v>288</v>
      </c>
      <c r="J768" t="s">
        <v>289</v>
      </c>
      <c r="K768" t="s">
        <v>295</v>
      </c>
      <c r="L768" s="36">
        <v>3070</v>
      </c>
      <c r="M768">
        <v>116</v>
      </c>
      <c r="N768" s="66">
        <v>3.9300000000000002E-2</v>
      </c>
      <c r="O768" s="36">
        <v>2954</v>
      </c>
      <c r="P768" s="66">
        <v>3.9199999999999999E-2</v>
      </c>
      <c r="Q768" s="36">
        <v>2976</v>
      </c>
      <c r="R768" s="36">
        <v>3095</v>
      </c>
      <c r="S768" s="36">
        <v>2955</v>
      </c>
      <c r="T768" s="66">
        <v>3.15E-2</v>
      </c>
      <c r="U768" s="66">
        <v>8.2000000000000007E-3</v>
      </c>
      <c r="V768" s="66">
        <v>-8.0000000000000002E-3</v>
      </c>
      <c r="W768" s="66">
        <v>3.8899999999999997E-2</v>
      </c>
      <c r="X768" s="1">
        <v>61900</v>
      </c>
      <c r="Y768" s="1">
        <v>188875</v>
      </c>
      <c r="Z768" s="1">
        <v>40380</v>
      </c>
      <c r="AA768" t="s">
        <v>454</v>
      </c>
      <c r="AB768" t="s">
        <v>591</v>
      </c>
      <c r="AC768">
        <v>13.66</v>
      </c>
      <c r="AD768">
        <v>1.28</v>
      </c>
      <c r="AE768">
        <v>3.91</v>
      </c>
      <c r="AF768" t="s">
        <v>230</v>
      </c>
      <c r="AG768" s="1">
        <v>12700</v>
      </c>
      <c r="AH768" s="36">
        <v>3090</v>
      </c>
      <c r="AI768">
        <v>200</v>
      </c>
      <c r="AJ768" s="36">
        <v>3060</v>
      </c>
      <c r="AK768">
        <v>200</v>
      </c>
      <c r="AL768" s="2">
        <v>0.64583333333333337</v>
      </c>
      <c r="AM768" s="3">
        <v>46211</v>
      </c>
      <c r="AN768" t="s">
        <v>326</v>
      </c>
      <c r="AO768" t="s">
        <v>456</v>
      </c>
      <c r="AQ768" t="str">
        <f t="shared" si="11"/>
        <v/>
      </c>
    </row>
    <row r="769" spans="1:43">
      <c r="A769" s="8">
        <v>46091</v>
      </c>
      <c r="B769">
        <v>3847.6</v>
      </c>
      <c r="C769">
        <v>-1.25</v>
      </c>
      <c r="D769">
        <v>64270</v>
      </c>
      <c r="E769">
        <v>-1.73</v>
      </c>
      <c r="F769" s="69">
        <v>8031</v>
      </c>
      <c r="G769" t="s">
        <v>91</v>
      </c>
      <c r="H769">
        <v>0</v>
      </c>
      <c r="I769" t="s">
        <v>288</v>
      </c>
      <c r="J769" t="s">
        <v>289</v>
      </c>
      <c r="K769" t="s">
        <v>290</v>
      </c>
      <c r="L769" s="36">
        <v>4849</v>
      </c>
      <c r="M769">
        <v>-82</v>
      </c>
      <c r="N769" s="66">
        <v>-1.66E-2</v>
      </c>
      <c r="O769" s="36">
        <v>4931</v>
      </c>
      <c r="P769" s="66">
        <v>-1.66E-2</v>
      </c>
      <c r="Q769" s="36">
        <v>4975</v>
      </c>
      <c r="R769" s="36">
        <v>4980</v>
      </c>
      <c r="S769" s="36">
        <v>4810</v>
      </c>
      <c r="T769" s="66">
        <v>-2.53E-2</v>
      </c>
      <c r="U769" s="66">
        <v>3.0999999999999999E-3</v>
      </c>
      <c r="V769" s="66">
        <v>-2.63E-2</v>
      </c>
      <c r="W769" s="66">
        <v>8.0999999999999996E-3</v>
      </c>
      <c r="X769" s="1">
        <v>5402000</v>
      </c>
      <c r="Y769" s="1">
        <v>26236234</v>
      </c>
      <c r="Z769" s="1">
        <v>13890768</v>
      </c>
      <c r="AA769" t="s">
        <v>457</v>
      </c>
      <c r="AB769" t="s">
        <v>458</v>
      </c>
      <c r="AC769">
        <v>14.93</v>
      </c>
      <c r="AD769">
        <v>1.56</v>
      </c>
      <c r="AE769">
        <v>2.89</v>
      </c>
      <c r="AF769" t="s">
        <v>230</v>
      </c>
      <c r="AG769" s="1">
        <v>217300</v>
      </c>
      <c r="AH769" s="36">
        <v>4850</v>
      </c>
      <c r="AI769" s="1">
        <v>15600</v>
      </c>
      <c r="AJ769" s="36">
        <v>4849</v>
      </c>
      <c r="AK769" s="1">
        <v>2300</v>
      </c>
      <c r="AL769" s="2">
        <v>0.64583333333333337</v>
      </c>
      <c r="AN769" t="s">
        <v>298</v>
      </c>
      <c r="AO769" t="s">
        <v>322</v>
      </c>
      <c r="AQ769" t="str">
        <f t="shared" si="11"/>
        <v/>
      </c>
    </row>
    <row r="770" spans="1:43">
      <c r="A770" s="8">
        <v>46091</v>
      </c>
      <c r="B770">
        <v>3847.6</v>
      </c>
      <c r="C770">
        <v>-1.25</v>
      </c>
      <c r="D770">
        <v>64270</v>
      </c>
      <c r="E770">
        <v>-1.73</v>
      </c>
      <c r="F770" s="69">
        <v>8058</v>
      </c>
      <c r="G770" t="s">
        <v>92</v>
      </c>
      <c r="H770">
        <v>0</v>
      </c>
      <c r="I770" t="s">
        <v>288</v>
      </c>
      <c r="J770" t="s">
        <v>289</v>
      </c>
      <c r="K770" t="s">
        <v>290</v>
      </c>
      <c r="L770" s="36">
        <v>4615</v>
      </c>
      <c r="M770">
        <v>-190</v>
      </c>
      <c r="N770" s="66">
        <v>-3.95E-2</v>
      </c>
      <c r="O770" s="36">
        <v>4805</v>
      </c>
      <c r="P770" s="66">
        <v>-3.95E-2</v>
      </c>
      <c r="Q770" s="36">
        <v>4750</v>
      </c>
      <c r="R770" s="36">
        <v>4755</v>
      </c>
      <c r="S770" s="36">
        <v>4575</v>
      </c>
      <c r="T770" s="66">
        <v>-2.8400000000000002E-2</v>
      </c>
      <c r="U770" s="66">
        <v>-3.5999999999999999E-3</v>
      </c>
      <c r="V770" s="66">
        <v>-2.9399999999999999E-2</v>
      </c>
      <c r="W770" s="66">
        <v>8.6999999999999994E-3</v>
      </c>
      <c r="X770" s="1">
        <v>10613300</v>
      </c>
      <c r="Y770" s="1">
        <v>49214486</v>
      </c>
      <c r="Z770" s="1">
        <v>17124090</v>
      </c>
      <c r="AA770" t="s">
        <v>459</v>
      </c>
      <c r="AB770" t="s">
        <v>460</v>
      </c>
      <c r="AC770">
        <v>15.36</v>
      </c>
      <c r="AD770">
        <v>1.78</v>
      </c>
      <c r="AE770">
        <v>2.71</v>
      </c>
      <c r="AF770" t="s">
        <v>230</v>
      </c>
      <c r="AG770" s="1">
        <v>510500</v>
      </c>
      <c r="AH770" s="36">
        <v>4616</v>
      </c>
      <c r="AI770" s="1">
        <v>1600</v>
      </c>
      <c r="AJ770" s="36">
        <v>4610</v>
      </c>
      <c r="AK770">
        <v>300</v>
      </c>
      <c r="AL770" s="2">
        <v>0.64583333333333337</v>
      </c>
      <c r="AN770" t="s">
        <v>298</v>
      </c>
      <c r="AO770" t="s">
        <v>322</v>
      </c>
      <c r="AQ770" t="str">
        <f t="shared" si="11"/>
        <v/>
      </c>
    </row>
    <row r="771" spans="1:43">
      <c r="A771" s="8">
        <v>46091</v>
      </c>
      <c r="B771">
        <v>3847.6</v>
      </c>
      <c r="C771">
        <v>-1.25</v>
      </c>
      <c r="D771">
        <v>64270</v>
      </c>
      <c r="E771">
        <v>-1.73</v>
      </c>
      <c r="F771" s="69">
        <v>8233</v>
      </c>
      <c r="G771" t="s">
        <v>93</v>
      </c>
      <c r="H771">
        <v>0</v>
      </c>
      <c r="I771" t="s">
        <v>288</v>
      </c>
      <c r="J771" t="s">
        <v>289</v>
      </c>
      <c r="K771" t="s">
        <v>290</v>
      </c>
      <c r="L771" s="36">
        <v>2014</v>
      </c>
      <c r="M771">
        <v>22</v>
      </c>
      <c r="N771" s="66">
        <v>1.0999999999999999E-2</v>
      </c>
      <c r="O771" s="36">
        <v>1992</v>
      </c>
      <c r="P771" s="66">
        <v>1.0999999999999999E-2</v>
      </c>
      <c r="Q771" s="36">
        <v>2002.5</v>
      </c>
      <c r="R771" s="36">
        <v>2040</v>
      </c>
      <c r="S771" s="36">
        <v>1994</v>
      </c>
      <c r="T771" s="66">
        <v>5.7000000000000002E-3</v>
      </c>
      <c r="U771" s="66">
        <v>4.4000000000000003E-3</v>
      </c>
      <c r="V771" s="66">
        <v>-1.2699999999999999E-2</v>
      </c>
      <c r="W771" s="66">
        <v>0.01</v>
      </c>
      <c r="X771" s="1">
        <v>1350700</v>
      </c>
      <c r="Y771" s="1">
        <v>2715611</v>
      </c>
      <c r="Z771" s="1">
        <v>614690</v>
      </c>
      <c r="AA771" t="s">
        <v>461</v>
      </c>
      <c r="AB771" t="s">
        <v>462</v>
      </c>
      <c r="AC771">
        <v>15.52</v>
      </c>
      <c r="AD771">
        <v>1.31</v>
      </c>
      <c r="AE771">
        <v>1.99</v>
      </c>
      <c r="AF771" t="s">
        <v>230</v>
      </c>
      <c r="AG771">
        <v>0</v>
      </c>
      <c r="AH771" s="36">
        <v>2014.5</v>
      </c>
      <c r="AI771">
        <v>500</v>
      </c>
      <c r="AJ771" s="36">
        <v>2010</v>
      </c>
      <c r="AK771">
        <v>300</v>
      </c>
      <c r="AL771" s="2">
        <v>0.64583333333333337</v>
      </c>
      <c r="AM771" s="3">
        <v>46203</v>
      </c>
      <c r="AN771" t="s">
        <v>463</v>
      </c>
      <c r="AO771" t="s">
        <v>327</v>
      </c>
      <c r="AQ771" t="str">
        <f t="shared" ref="AQ771:AQ834" si="12">IF(AP771="","",ROUND((L771-AP771)/AP771,4))</f>
        <v/>
      </c>
    </row>
    <row r="772" spans="1:43">
      <c r="A772" s="8">
        <v>46091</v>
      </c>
      <c r="B772">
        <v>3847.6</v>
      </c>
      <c r="C772">
        <v>-1.25</v>
      </c>
      <c r="D772">
        <v>64270</v>
      </c>
      <c r="E772">
        <v>-1.73</v>
      </c>
      <c r="F772" s="69">
        <v>8304</v>
      </c>
      <c r="G772" t="s">
        <v>94</v>
      </c>
      <c r="H772">
        <v>0</v>
      </c>
      <c r="I772" t="s">
        <v>288</v>
      </c>
      <c r="J772" t="s">
        <v>289</v>
      </c>
      <c r="K772" t="s">
        <v>290</v>
      </c>
      <c r="L772" s="36">
        <v>2748.5</v>
      </c>
      <c r="M772">
        <v>6.5</v>
      </c>
      <c r="N772" s="66">
        <v>2.3999999999999998E-3</v>
      </c>
      <c r="O772" s="36">
        <v>2742</v>
      </c>
      <c r="P772" s="66">
        <v>2.3E-3</v>
      </c>
      <c r="Q772" s="36">
        <v>2765</v>
      </c>
      <c r="R772" s="36">
        <v>2787</v>
      </c>
      <c r="S772" s="36">
        <v>2730</v>
      </c>
      <c r="T772" s="66">
        <v>-5.8999999999999999E-3</v>
      </c>
      <c r="U772" s="66">
        <v>-7.4999999999999997E-3</v>
      </c>
      <c r="V772" s="66">
        <v>-1.38E-2</v>
      </c>
      <c r="W772" s="66">
        <v>6.7000000000000002E-3</v>
      </c>
      <c r="X772" s="1">
        <v>839900</v>
      </c>
      <c r="Y772" s="1">
        <v>2314234</v>
      </c>
      <c r="Z772" s="1">
        <v>384211</v>
      </c>
      <c r="AA772" t="s">
        <v>464</v>
      </c>
      <c r="AB772" t="s">
        <v>465</v>
      </c>
      <c r="AC772">
        <v>14.08</v>
      </c>
      <c r="AD772">
        <v>0.79</v>
      </c>
      <c r="AE772">
        <v>3.64</v>
      </c>
      <c r="AF772" t="s">
        <v>230</v>
      </c>
      <c r="AG772" s="1">
        <v>12600</v>
      </c>
      <c r="AH772" s="36">
        <v>2756.5</v>
      </c>
      <c r="AI772" s="1">
        <v>7100</v>
      </c>
      <c r="AJ772" s="36">
        <v>2746</v>
      </c>
      <c r="AK772" s="1">
        <v>10000</v>
      </c>
      <c r="AL772" s="2">
        <v>0.64583333333333337</v>
      </c>
      <c r="AM772" s="3">
        <v>46156</v>
      </c>
      <c r="AN772" t="s">
        <v>298</v>
      </c>
      <c r="AO772" t="s">
        <v>434</v>
      </c>
      <c r="AQ772" t="str">
        <f t="shared" si="12"/>
        <v/>
      </c>
    </row>
    <row r="773" spans="1:43">
      <c r="A773" s="8">
        <v>46091</v>
      </c>
      <c r="B773">
        <v>3847.6</v>
      </c>
      <c r="C773">
        <v>-1.25</v>
      </c>
      <c r="D773">
        <v>64270</v>
      </c>
      <c r="E773">
        <v>-1.73</v>
      </c>
      <c r="F773" s="69">
        <v>8316</v>
      </c>
      <c r="G773" t="s">
        <v>95</v>
      </c>
      <c r="H773">
        <v>0</v>
      </c>
      <c r="I773" t="s">
        <v>288</v>
      </c>
      <c r="J773" t="s">
        <v>289</v>
      </c>
      <c r="K773" t="s">
        <v>295</v>
      </c>
      <c r="L773" s="36">
        <v>6227</v>
      </c>
      <c r="M773">
        <v>45</v>
      </c>
      <c r="N773" s="66">
        <v>7.3000000000000001E-3</v>
      </c>
      <c r="O773" s="36">
        <v>6182</v>
      </c>
      <c r="P773" s="66">
        <v>7.1999999999999998E-3</v>
      </c>
      <c r="Q773" s="36">
        <v>6258</v>
      </c>
      <c r="R773" s="36">
        <v>6385</v>
      </c>
      <c r="S773" s="36">
        <v>6207</v>
      </c>
      <c r="T773" s="66">
        <v>-4.8999999999999998E-3</v>
      </c>
      <c r="U773" s="66">
        <v>-1.26E-2</v>
      </c>
      <c r="V773" s="66">
        <v>-2.47E-2</v>
      </c>
      <c r="W773" s="66">
        <v>3.2000000000000002E-3</v>
      </c>
      <c r="X773" s="1">
        <v>21813600</v>
      </c>
      <c r="Y773" s="1">
        <v>137085022</v>
      </c>
      <c r="Z773" s="1">
        <v>23833830</v>
      </c>
      <c r="AA773" t="s">
        <v>618</v>
      </c>
      <c r="AB773" t="s">
        <v>467</v>
      </c>
      <c r="AC773">
        <v>13.83</v>
      </c>
      <c r="AD773">
        <v>1.5</v>
      </c>
      <c r="AE773">
        <v>2.89</v>
      </c>
      <c r="AF773" t="s">
        <v>230</v>
      </c>
      <c r="AG773" s="1">
        <v>675400</v>
      </c>
      <c r="AH773" s="36">
        <v>6234</v>
      </c>
      <c r="AI773" s="1">
        <v>300</v>
      </c>
      <c r="AJ773" s="36">
        <v>6227</v>
      </c>
      <c r="AK773" s="1">
        <v>7300</v>
      </c>
      <c r="AL773" s="2">
        <v>0.64583333333333337</v>
      </c>
      <c r="AM773" s="3">
        <v>46155</v>
      </c>
      <c r="AN773" t="s">
        <v>298</v>
      </c>
      <c r="AO773" t="s">
        <v>434</v>
      </c>
      <c r="AQ773" t="str">
        <f t="shared" si="12"/>
        <v/>
      </c>
    </row>
    <row r="774" spans="1:43">
      <c r="A774" s="8">
        <v>46091</v>
      </c>
      <c r="B774">
        <v>3847.6</v>
      </c>
      <c r="C774">
        <v>-1.25</v>
      </c>
      <c r="D774">
        <v>64270</v>
      </c>
      <c r="E774">
        <v>-1.73</v>
      </c>
      <c r="F774" s="69">
        <v>8331</v>
      </c>
      <c r="G774" t="s">
        <v>96</v>
      </c>
      <c r="H774">
        <v>0</v>
      </c>
      <c r="I774" t="s">
        <v>288</v>
      </c>
      <c r="J774" t="s">
        <v>289</v>
      </c>
      <c r="K774" t="s">
        <v>290</v>
      </c>
      <c r="L774" s="36">
        <v>2433.5</v>
      </c>
      <c r="M774">
        <v>-5.5</v>
      </c>
      <c r="N774" s="66">
        <v>-2.3E-3</v>
      </c>
      <c r="O774" s="36">
        <v>2439</v>
      </c>
      <c r="P774" s="66">
        <v>-2.2000000000000001E-3</v>
      </c>
      <c r="Q774" s="36">
        <v>2462.5</v>
      </c>
      <c r="R774" s="36">
        <v>2519</v>
      </c>
      <c r="S774" s="36">
        <v>2425</v>
      </c>
      <c r="T774" s="66">
        <v>-1.17E-2</v>
      </c>
      <c r="U774" s="66">
        <v>-1.11E-2</v>
      </c>
      <c r="V774" s="66">
        <v>-3.39E-2</v>
      </c>
      <c r="W774" s="66">
        <v>3.5000000000000001E-3</v>
      </c>
      <c r="X774" s="1">
        <v>3279600</v>
      </c>
      <c r="Y774" s="1">
        <v>8064116</v>
      </c>
      <c r="Z774" s="1">
        <v>1887230</v>
      </c>
      <c r="AA774" t="s">
        <v>619</v>
      </c>
      <c r="AB774" t="s">
        <v>469</v>
      </c>
      <c r="AC774">
        <v>15.8</v>
      </c>
      <c r="AD774">
        <v>1.35</v>
      </c>
      <c r="AE774">
        <v>2.63</v>
      </c>
      <c r="AF774" t="s">
        <v>230</v>
      </c>
      <c r="AG774" s="1">
        <v>48000</v>
      </c>
      <c r="AH774" s="36">
        <v>2434</v>
      </c>
      <c r="AI774" s="1">
        <v>300</v>
      </c>
      <c r="AJ774" s="36">
        <v>2431.5</v>
      </c>
      <c r="AK774" s="1">
        <v>200</v>
      </c>
      <c r="AL774" s="2">
        <v>0.64583333333333337</v>
      </c>
      <c r="AM774" s="3">
        <v>46157</v>
      </c>
      <c r="AN774" t="s">
        <v>298</v>
      </c>
      <c r="AO774" t="s">
        <v>434</v>
      </c>
      <c r="AQ774" t="str">
        <f t="shared" si="12"/>
        <v/>
      </c>
    </row>
    <row r="775" spans="1:43">
      <c r="A775" s="8">
        <v>46091</v>
      </c>
      <c r="B775">
        <v>3847.6</v>
      </c>
      <c r="C775">
        <v>-1.25</v>
      </c>
      <c r="D775">
        <v>64270</v>
      </c>
      <c r="E775">
        <v>-1.73</v>
      </c>
      <c r="F775" s="69">
        <v>8424</v>
      </c>
      <c r="G775" t="s">
        <v>97</v>
      </c>
      <c r="H775">
        <v>0</v>
      </c>
      <c r="I775" t="s">
        <v>288</v>
      </c>
      <c r="J775" t="s">
        <v>289</v>
      </c>
      <c r="K775" t="s">
        <v>295</v>
      </c>
      <c r="L775" s="36">
        <v>4314</v>
      </c>
      <c r="M775">
        <v>96</v>
      </c>
      <c r="N775" s="66">
        <v>2.2800000000000001E-2</v>
      </c>
      <c r="O775" s="36">
        <v>4218</v>
      </c>
      <c r="P775" s="66">
        <v>2.2700000000000001E-2</v>
      </c>
      <c r="Q775" s="36">
        <v>4272</v>
      </c>
      <c r="R775" s="36">
        <v>4338</v>
      </c>
      <c r="S775" s="36">
        <v>4253</v>
      </c>
      <c r="T775" s="66">
        <v>9.7999999999999997E-3</v>
      </c>
      <c r="U775" s="66">
        <v>-1.8E-3</v>
      </c>
      <c r="V775" s="66">
        <v>-5.4999999999999997E-3</v>
      </c>
      <c r="W775" s="66">
        <v>1.43E-2</v>
      </c>
      <c r="X775" s="1">
        <v>170800</v>
      </c>
      <c r="Y775" s="1">
        <v>736089</v>
      </c>
      <c r="Z775" s="1">
        <v>391984</v>
      </c>
      <c r="AA775" t="s">
        <v>470</v>
      </c>
      <c r="AB775" t="s">
        <v>592</v>
      </c>
      <c r="AC775">
        <v>8.1</v>
      </c>
      <c r="AD775">
        <v>0.77</v>
      </c>
      <c r="AE775">
        <v>3.99</v>
      </c>
      <c r="AF775" t="s">
        <v>230</v>
      </c>
      <c r="AG775" s="1">
        <v>26300</v>
      </c>
      <c r="AH775" s="36">
        <v>4320</v>
      </c>
      <c r="AI775">
        <v>100</v>
      </c>
      <c r="AJ775" s="36">
        <v>4308</v>
      </c>
      <c r="AK775">
        <v>100</v>
      </c>
      <c r="AL775" s="2">
        <v>0.64583333333333337</v>
      </c>
      <c r="AM775" s="3">
        <v>46154</v>
      </c>
      <c r="AN775" t="s">
        <v>298</v>
      </c>
      <c r="AO775" t="s">
        <v>472</v>
      </c>
      <c r="AQ775" t="str">
        <f t="shared" si="12"/>
        <v/>
      </c>
    </row>
    <row r="776" spans="1:43">
      <c r="A776" s="8">
        <v>46091</v>
      </c>
      <c r="B776">
        <v>3847.6</v>
      </c>
      <c r="C776">
        <v>-1.25</v>
      </c>
      <c r="D776">
        <v>64270</v>
      </c>
      <c r="E776">
        <v>-1.73</v>
      </c>
      <c r="F776" s="69">
        <v>8425</v>
      </c>
      <c r="G776" t="s">
        <v>98</v>
      </c>
      <c r="H776">
        <v>0</v>
      </c>
      <c r="I776" t="s">
        <v>288</v>
      </c>
      <c r="J776" t="s">
        <v>289</v>
      </c>
      <c r="K776" t="s">
        <v>295</v>
      </c>
      <c r="L776" s="36">
        <v>1273</v>
      </c>
      <c r="M776">
        <v>12</v>
      </c>
      <c r="N776" s="66">
        <v>9.4999999999999998E-3</v>
      </c>
      <c r="O776" s="36">
        <v>1261</v>
      </c>
      <c r="P776" s="66">
        <v>9.4999999999999998E-3</v>
      </c>
      <c r="Q776" s="36">
        <v>1269</v>
      </c>
      <c r="R776" s="36">
        <v>1281</v>
      </c>
      <c r="S776" s="36">
        <v>1262</v>
      </c>
      <c r="T776" s="66">
        <v>3.0999999999999999E-3</v>
      </c>
      <c r="U776" s="66">
        <v>2.3E-3</v>
      </c>
      <c r="V776" s="66">
        <v>-6.1999999999999998E-3</v>
      </c>
      <c r="W776" s="66">
        <v>8.6999999999999994E-3</v>
      </c>
      <c r="X776" s="1">
        <v>623000</v>
      </c>
      <c r="Y776" s="1">
        <v>793323</v>
      </c>
      <c r="Z776" s="1">
        <v>359834</v>
      </c>
      <c r="AA776" t="s">
        <v>473</v>
      </c>
      <c r="AB776" t="s">
        <v>607</v>
      </c>
      <c r="AC776">
        <v>7.64</v>
      </c>
      <c r="AD776">
        <v>0.83</v>
      </c>
      <c r="AE776">
        <v>4.08</v>
      </c>
      <c r="AF776" t="s">
        <v>230</v>
      </c>
      <c r="AG776" s="1">
        <v>180800</v>
      </c>
      <c r="AH776" s="36">
        <v>1275</v>
      </c>
      <c r="AI776" s="1">
        <v>100</v>
      </c>
      <c r="AJ776" s="36">
        <v>1272</v>
      </c>
      <c r="AK776" s="1">
        <v>3700</v>
      </c>
      <c r="AL776" s="2">
        <v>0.64583333333333337</v>
      </c>
      <c r="AM776" s="3">
        <v>46156</v>
      </c>
      <c r="AN776" t="s">
        <v>298</v>
      </c>
      <c r="AO776" t="s">
        <v>472</v>
      </c>
      <c r="AQ776" t="str">
        <f t="shared" si="12"/>
        <v/>
      </c>
    </row>
    <row r="777" spans="1:43">
      <c r="A777" s="8">
        <v>46091</v>
      </c>
      <c r="B777">
        <v>3847.6</v>
      </c>
      <c r="C777">
        <v>-1.25</v>
      </c>
      <c r="D777">
        <v>64270</v>
      </c>
      <c r="E777">
        <v>-1.73</v>
      </c>
      <c r="F777" s="69">
        <v>8591</v>
      </c>
      <c r="G777" t="s">
        <v>99</v>
      </c>
      <c r="H777">
        <v>0</v>
      </c>
      <c r="I777" t="s">
        <v>288</v>
      </c>
      <c r="J777" t="s">
        <v>289</v>
      </c>
      <c r="K777" t="s">
        <v>290</v>
      </c>
      <c r="L777" s="36">
        <v>6167</v>
      </c>
      <c r="M777">
        <v>-76</v>
      </c>
      <c r="N777" s="66">
        <v>-1.2200000000000001E-2</v>
      </c>
      <c r="O777" s="36">
        <v>6243</v>
      </c>
      <c r="P777" s="66">
        <v>-1.21E-2</v>
      </c>
      <c r="Q777" s="36">
        <v>6300</v>
      </c>
      <c r="R777" s="36">
        <v>6335</v>
      </c>
      <c r="S777" s="36">
        <v>6145</v>
      </c>
      <c r="T777" s="66">
        <v>-2.1100000000000001E-2</v>
      </c>
      <c r="U777" s="66">
        <v>-1.18E-2</v>
      </c>
      <c r="V777" s="66">
        <v>-2.6499999999999999E-2</v>
      </c>
      <c r="W777" s="66">
        <v>3.5000000000000001E-3</v>
      </c>
      <c r="X777" s="1">
        <v>3177200</v>
      </c>
      <c r="Y777" s="1">
        <v>19746211</v>
      </c>
      <c r="Z777" s="1">
        <v>6932365</v>
      </c>
      <c r="AA777" t="s">
        <v>475</v>
      </c>
      <c r="AB777" t="s">
        <v>476</v>
      </c>
      <c r="AC777">
        <v>12.79</v>
      </c>
      <c r="AD777">
        <v>1.51</v>
      </c>
      <c r="AE777">
        <v>3.04</v>
      </c>
      <c r="AF777" t="s">
        <v>230</v>
      </c>
      <c r="AG777" s="1">
        <v>243200</v>
      </c>
      <c r="AH777" s="36">
        <v>6168</v>
      </c>
      <c r="AI777">
        <v>300</v>
      </c>
      <c r="AJ777" s="36">
        <v>6151</v>
      </c>
      <c r="AK777">
        <v>400</v>
      </c>
      <c r="AL777" s="2">
        <v>0.64583333333333337</v>
      </c>
      <c r="AM777" s="3">
        <v>46153</v>
      </c>
      <c r="AN777" t="s">
        <v>298</v>
      </c>
      <c r="AO777" t="s">
        <v>472</v>
      </c>
      <c r="AQ777" t="str">
        <f t="shared" si="12"/>
        <v/>
      </c>
    </row>
    <row r="778" spans="1:43">
      <c r="A778" s="8">
        <v>46091</v>
      </c>
      <c r="B778">
        <v>3847.6</v>
      </c>
      <c r="C778">
        <v>-1.25</v>
      </c>
      <c r="D778">
        <v>64270</v>
      </c>
      <c r="E778">
        <v>-1.73</v>
      </c>
      <c r="F778" s="69">
        <v>8593</v>
      </c>
      <c r="G778" t="s">
        <v>100</v>
      </c>
      <c r="H778">
        <v>0</v>
      </c>
      <c r="I778" t="s">
        <v>288</v>
      </c>
      <c r="J778" t="s">
        <v>289</v>
      </c>
      <c r="K778" t="s">
        <v>290</v>
      </c>
      <c r="L778" s="36">
        <v>1325.5</v>
      </c>
      <c r="M778">
        <v>20.5</v>
      </c>
      <c r="N778" s="66">
        <v>1.5699999999999999E-2</v>
      </c>
      <c r="O778" s="36">
        <v>1305</v>
      </c>
      <c r="P778" s="66">
        <v>1.5699999999999999E-2</v>
      </c>
      <c r="Q778" s="36">
        <v>1321</v>
      </c>
      <c r="R778" s="36">
        <v>1335</v>
      </c>
      <c r="S778" s="36">
        <v>1313.5</v>
      </c>
      <c r="T778" s="66">
        <v>3.3999999999999998E-3</v>
      </c>
      <c r="U778" s="66">
        <v>4.4999999999999997E-3</v>
      </c>
      <c r="V778" s="66">
        <v>-7.1000000000000004E-3</v>
      </c>
      <c r="W778" s="66">
        <v>9.1000000000000004E-3</v>
      </c>
      <c r="X778" s="1">
        <v>5799200</v>
      </c>
      <c r="Y778" s="1">
        <v>7669326</v>
      </c>
      <c r="Z778" s="1">
        <v>1944392</v>
      </c>
      <c r="AA778" t="s">
        <v>477</v>
      </c>
      <c r="AB778" t="s">
        <v>594</v>
      </c>
      <c r="AC778">
        <v>11.89</v>
      </c>
      <c r="AD778">
        <v>0.95</v>
      </c>
      <c r="AE778">
        <v>3.85</v>
      </c>
      <c r="AF778" t="s">
        <v>230</v>
      </c>
      <c r="AG778" s="1">
        <v>954500</v>
      </c>
      <c r="AH778" s="36">
        <v>1325.5</v>
      </c>
      <c r="AI778" s="1">
        <v>8200</v>
      </c>
      <c r="AJ778" s="36">
        <v>1323</v>
      </c>
      <c r="AK778" s="1">
        <v>1700</v>
      </c>
      <c r="AL778" s="2">
        <v>0.64583333333333337</v>
      </c>
      <c r="AM778" s="3">
        <v>46157</v>
      </c>
      <c r="AN778" t="s">
        <v>298</v>
      </c>
      <c r="AO778" t="s">
        <v>472</v>
      </c>
      <c r="AQ778" t="str">
        <f t="shared" si="12"/>
        <v/>
      </c>
    </row>
    <row r="779" spans="1:43">
      <c r="A779" s="8">
        <v>46091</v>
      </c>
      <c r="B779">
        <v>3847.6</v>
      </c>
      <c r="C779">
        <v>-1.25</v>
      </c>
      <c r="D779">
        <v>64270</v>
      </c>
      <c r="E779">
        <v>-1.73</v>
      </c>
      <c r="F779" s="69">
        <v>8604</v>
      </c>
      <c r="G779" t="s">
        <v>101</v>
      </c>
      <c r="H779">
        <v>0</v>
      </c>
      <c r="I779" t="s">
        <v>288</v>
      </c>
      <c r="J779" t="s">
        <v>289</v>
      </c>
      <c r="K779" t="s">
        <v>290</v>
      </c>
      <c r="L779" s="36">
        <v>1387</v>
      </c>
      <c r="M779">
        <v>-12</v>
      </c>
      <c r="N779" s="66">
        <v>-8.6E-3</v>
      </c>
      <c r="O779" s="36">
        <v>1399</v>
      </c>
      <c r="P779" s="66">
        <v>-8.5000000000000006E-3</v>
      </c>
      <c r="Q779" s="36">
        <v>1414</v>
      </c>
      <c r="R779" s="36">
        <v>1419</v>
      </c>
      <c r="S779" s="36">
        <v>1377</v>
      </c>
      <c r="T779" s="66">
        <v>-1.9E-2</v>
      </c>
      <c r="U779" s="66">
        <v>-4.3E-3</v>
      </c>
      <c r="V779" s="66">
        <v>-2.2499999999999999E-2</v>
      </c>
      <c r="W779" s="66">
        <v>7.1999999999999998E-3</v>
      </c>
      <c r="X779" s="1">
        <v>8660800</v>
      </c>
      <c r="Y779" s="1">
        <v>12059168</v>
      </c>
      <c r="Z779" s="1">
        <v>4283836</v>
      </c>
      <c r="AA779" t="s">
        <v>479</v>
      </c>
      <c r="AB779" t="s">
        <v>480</v>
      </c>
      <c r="AC779">
        <v>10.78</v>
      </c>
      <c r="AD779">
        <v>1.08</v>
      </c>
      <c r="AE779">
        <v>3.75</v>
      </c>
      <c r="AF779" t="s">
        <v>230</v>
      </c>
      <c r="AG779" s="1">
        <v>679600</v>
      </c>
      <c r="AH779" s="36">
        <v>1387.5</v>
      </c>
      <c r="AI779" s="1">
        <v>1300</v>
      </c>
      <c r="AJ779" s="36">
        <v>1386</v>
      </c>
      <c r="AK779" s="1">
        <v>200</v>
      </c>
      <c r="AL779" s="2">
        <v>0.64583333333333337</v>
      </c>
      <c r="AN779" t="s">
        <v>298</v>
      </c>
      <c r="AO779" t="s">
        <v>481</v>
      </c>
      <c r="AQ779" t="str">
        <f t="shared" si="12"/>
        <v/>
      </c>
    </row>
    <row r="780" spans="1:43">
      <c r="A780" s="8">
        <v>46091</v>
      </c>
      <c r="B780">
        <v>3847.6</v>
      </c>
      <c r="C780">
        <v>-1.25</v>
      </c>
      <c r="D780">
        <v>64270</v>
      </c>
      <c r="E780">
        <v>-1.73</v>
      </c>
      <c r="F780" s="69">
        <v>8697</v>
      </c>
      <c r="G780" t="s">
        <v>102</v>
      </c>
      <c r="H780">
        <v>0</v>
      </c>
      <c r="I780" t="s">
        <v>288</v>
      </c>
      <c r="J780" t="s">
        <v>289</v>
      </c>
      <c r="K780" t="s">
        <v>290</v>
      </c>
      <c r="L780" s="36">
        <v>2074</v>
      </c>
      <c r="M780">
        <v>-1</v>
      </c>
      <c r="N780" s="66">
        <v>-5.0000000000000001E-4</v>
      </c>
      <c r="O780" s="36">
        <v>2075</v>
      </c>
      <c r="P780" s="66">
        <v>-4.0000000000000002E-4</v>
      </c>
      <c r="Q780" s="36">
        <v>2075</v>
      </c>
      <c r="R780" s="36">
        <v>2115.5</v>
      </c>
      <c r="S780" s="36">
        <v>2062</v>
      </c>
      <c r="T780" s="66">
        <v>-4.0000000000000002E-4</v>
      </c>
      <c r="U780" s="66">
        <v>-2.0000000000000001E-4</v>
      </c>
      <c r="V780" s="66">
        <v>-1.9599999999999999E-2</v>
      </c>
      <c r="W780" s="66">
        <v>5.7999999999999996E-3</v>
      </c>
      <c r="X780" s="1">
        <v>3708100</v>
      </c>
      <c r="Y780" s="1">
        <v>7703043</v>
      </c>
      <c r="Z780" s="1">
        <v>2139922</v>
      </c>
      <c r="AA780" t="s">
        <v>482</v>
      </c>
      <c r="AB780" t="s">
        <v>483</v>
      </c>
      <c r="AC780">
        <v>26.31</v>
      </c>
      <c r="AD780">
        <v>6.17</v>
      </c>
      <c r="AE780">
        <v>3.04</v>
      </c>
      <c r="AF780" t="s">
        <v>230</v>
      </c>
      <c r="AG780" s="1">
        <v>89100</v>
      </c>
      <c r="AH780" s="36">
        <v>2075</v>
      </c>
      <c r="AI780" s="1">
        <v>1100</v>
      </c>
      <c r="AJ780" s="36">
        <v>2074</v>
      </c>
      <c r="AK780" s="1">
        <v>1400</v>
      </c>
      <c r="AL780" s="2">
        <v>0.64583333333333337</v>
      </c>
      <c r="AN780" t="s">
        <v>298</v>
      </c>
      <c r="AO780" t="s">
        <v>472</v>
      </c>
      <c r="AQ780" t="str">
        <f t="shared" si="12"/>
        <v/>
      </c>
    </row>
    <row r="781" spans="1:43">
      <c r="A781" s="8">
        <v>46091</v>
      </c>
      <c r="B781">
        <v>3847.6</v>
      </c>
      <c r="C781">
        <v>-1.25</v>
      </c>
      <c r="D781">
        <v>64270</v>
      </c>
      <c r="E781">
        <v>-1.73</v>
      </c>
      <c r="F781" s="69">
        <v>8830</v>
      </c>
      <c r="G781" t="s">
        <v>103</v>
      </c>
      <c r="H781">
        <v>0</v>
      </c>
      <c r="I781" t="s">
        <v>288</v>
      </c>
      <c r="J781" t="s">
        <v>289</v>
      </c>
      <c r="K781" t="s">
        <v>290</v>
      </c>
      <c r="L781" s="36">
        <v>3490</v>
      </c>
      <c r="M781">
        <v>64</v>
      </c>
      <c r="N781" s="66">
        <v>1.8700000000000001E-2</v>
      </c>
      <c r="O781" s="36">
        <v>3426</v>
      </c>
      <c r="P781" s="66">
        <v>1.8599999999999998E-2</v>
      </c>
      <c r="Q781" s="36">
        <v>3459</v>
      </c>
      <c r="R781" s="36">
        <v>3514</v>
      </c>
      <c r="S781" s="36">
        <v>3397</v>
      </c>
      <c r="T781" s="66">
        <v>8.8999999999999999E-3</v>
      </c>
      <c r="U781" s="66">
        <v>1.6799999999999999E-2</v>
      </c>
      <c r="V781" s="66">
        <v>-6.7999999999999996E-3</v>
      </c>
      <c r="W781" s="66">
        <v>2.7300000000000001E-2</v>
      </c>
      <c r="X781" s="1">
        <v>4598000</v>
      </c>
      <c r="Y781" s="1">
        <v>15909455</v>
      </c>
      <c r="Z781" s="1">
        <v>3266640</v>
      </c>
      <c r="AA781" t="s">
        <v>484</v>
      </c>
      <c r="AB781" t="s">
        <v>620</v>
      </c>
      <c r="AC781">
        <v>14.45</v>
      </c>
      <c r="AD781">
        <v>1.3</v>
      </c>
      <c r="AE781">
        <v>1.49</v>
      </c>
      <c r="AF781" t="s">
        <v>230</v>
      </c>
      <c r="AG781" s="1">
        <v>62900</v>
      </c>
      <c r="AH781" s="36">
        <v>3491</v>
      </c>
      <c r="AI781">
        <v>600</v>
      </c>
      <c r="AJ781" s="36">
        <v>3485</v>
      </c>
      <c r="AK781">
        <v>100</v>
      </c>
      <c r="AL781" s="2">
        <v>0.64583333333333337</v>
      </c>
      <c r="AM781" s="3">
        <v>46155</v>
      </c>
      <c r="AN781" t="s">
        <v>298</v>
      </c>
      <c r="AO781" t="s">
        <v>332</v>
      </c>
      <c r="AQ781" t="str">
        <f t="shared" si="12"/>
        <v/>
      </c>
    </row>
    <row r="782" spans="1:43">
      <c r="A782" s="8">
        <v>46091</v>
      </c>
      <c r="B782">
        <v>3847.6</v>
      </c>
      <c r="C782">
        <v>-1.25</v>
      </c>
      <c r="D782">
        <v>64270</v>
      </c>
      <c r="E782">
        <v>-1.73</v>
      </c>
      <c r="F782" s="69">
        <v>9020</v>
      </c>
      <c r="G782" t="s">
        <v>104</v>
      </c>
      <c r="H782">
        <v>0</v>
      </c>
      <c r="I782" t="s">
        <v>288</v>
      </c>
      <c r="J782" t="s">
        <v>289</v>
      </c>
      <c r="K782" t="s">
        <v>290</v>
      </c>
      <c r="L782" s="36">
        <v>3460</v>
      </c>
      <c r="M782">
        <v>77</v>
      </c>
      <c r="N782" s="66">
        <v>2.2800000000000001E-2</v>
      </c>
      <c r="O782" s="36">
        <v>3383</v>
      </c>
      <c r="P782" s="66">
        <v>2.2700000000000001E-2</v>
      </c>
      <c r="Q782" s="36">
        <v>3413</v>
      </c>
      <c r="R782" s="36">
        <v>3463</v>
      </c>
      <c r="S782" s="36">
        <v>3373</v>
      </c>
      <c r="T782" s="66">
        <v>1.37E-2</v>
      </c>
      <c r="U782" s="66">
        <v>2.0899999999999998E-2</v>
      </c>
      <c r="V782" s="66">
        <v>-8.0000000000000004E-4</v>
      </c>
      <c r="W782" s="66">
        <v>2.5700000000000001E-2</v>
      </c>
      <c r="X782" s="1">
        <v>3237900</v>
      </c>
      <c r="Y782" s="1">
        <v>11118536</v>
      </c>
      <c r="Z782" s="1">
        <v>3925066</v>
      </c>
      <c r="AA782" t="s">
        <v>486</v>
      </c>
      <c r="AB782" t="s">
        <v>608</v>
      </c>
      <c r="AC782">
        <v>15.32</v>
      </c>
      <c r="AD782">
        <v>1.28</v>
      </c>
      <c r="AE782">
        <v>2.4300000000000002</v>
      </c>
      <c r="AF782" t="s">
        <v>230</v>
      </c>
      <c r="AG782" s="1">
        <v>82000</v>
      </c>
      <c r="AH782" s="36">
        <v>3460</v>
      </c>
      <c r="AI782">
        <v>900</v>
      </c>
      <c r="AJ782" s="36">
        <v>3452</v>
      </c>
      <c r="AK782" s="1">
        <v>200</v>
      </c>
      <c r="AL782" s="2">
        <v>0.64583333333333337</v>
      </c>
      <c r="AN782" t="s">
        <v>298</v>
      </c>
      <c r="AO782" t="s">
        <v>488</v>
      </c>
      <c r="AQ782" t="str">
        <f t="shared" si="12"/>
        <v/>
      </c>
    </row>
    <row r="783" spans="1:43">
      <c r="A783" s="8">
        <v>46091</v>
      </c>
      <c r="B783">
        <v>3847.6</v>
      </c>
      <c r="C783">
        <v>-1.25</v>
      </c>
      <c r="D783">
        <v>64270</v>
      </c>
      <c r="E783">
        <v>-1.73</v>
      </c>
      <c r="F783" s="69">
        <v>9024</v>
      </c>
      <c r="G783" t="s">
        <v>105</v>
      </c>
      <c r="H783">
        <v>0</v>
      </c>
      <c r="I783" t="s">
        <v>288</v>
      </c>
      <c r="J783" t="s">
        <v>289</v>
      </c>
      <c r="K783" t="s">
        <v>290</v>
      </c>
      <c r="L783" s="36">
        <v>2856</v>
      </c>
      <c r="M783">
        <v>30.5</v>
      </c>
      <c r="N783" s="66">
        <v>1.0800000000000001E-2</v>
      </c>
      <c r="O783" s="36">
        <v>2825.5</v>
      </c>
      <c r="P783" s="66">
        <v>1.0699999999999999E-2</v>
      </c>
      <c r="Q783" s="36">
        <v>2850</v>
      </c>
      <c r="R783" s="36">
        <v>2904.5</v>
      </c>
      <c r="S783" s="36">
        <v>2778</v>
      </c>
      <c r="T783" s="66">
        <v>2.0999999999999999E-3</v>
      </c>
      <c r="U783" s="66">
        <v>1.3100000000000001E-2</v>
      </c>
      <c r="V783" s="66">
        <v>-1.66E-2</v>
      </c>
      <c r="W783" s="66">
        <v>2.8000000000000001E-2</v>
      </c>
      <c r="X783" s="1">
        <v>2431400</v>
      </c>
      <c r="Y783" s="1">
        <v>6905441</v>
      </c>
      <c r="Z783" s="1">
        <v>873294</v>
      </c>
      <c r="AA783" t="s">
        <v>489</v>
      </c>
      <c r="AB783" t="s">
        <v>609</v>
      </c>
      <c r="AC783">
        <v>26.89</v>
      </c>
      <c r="AD783">
        <v>1.27</v>
      </c>
      <c r="AE783">
        <v>1.47</v>
      </c>
      <c r="AF783" t="s">
        <v>230</v>
      </c>
      <c r="AG783" s="1">
        <v>90200</v>
      </c>
      <c r="AH783" s="36">
        <v>2860</v>
      </c>
      <c r="AI783" s="1">
        <v>9200</v>
      </c>
      <c r="AJ783" s="36">
        <v>2848</v>
      </c>
      <c r="AK783" s="1">
        <v>4800</v>
      </c>
      <c r="AL783" s="2">
        <v>0.64583333333333337</v>
      </c>
      <c r="AM783" s="3">
        <v>46156</v>
      </c>
      <c r="AN783" t="s">
        <v>298</v>
      </c>
      <c r="AO783" t="s">
        <v>488</v>
      </c>
      <c r="AQ783" t="str">
        <f t="shared" si="12"/>
        <v/>
      </c>
    </row>
    <row r="784" spans="1:43">
      <c r="A784" s="8">
        <v>46091</v>
      </c>
      <c r="B784">
        <v>3847.6</v>
      </c>
      <c r="C784">
        <v>-1.25</v>
      </c>
      <c r="D784">
        <v>64270</v>
      </c>
      <c r="E784">
        <v>-1.73</v>
      </c>
      <c r="F784" s="69">
        <v>9069</v>
      </c>
      <c r="G784" t="s">
        <v>106</v>
      </c>
      <c r="H784">
        <v>0</v>
      </c>
      <c r="I784" t="s">
        <v>288</v>
      </c>
      <c r="J784" t="s">
        <v>289</v>
      </c>
      <c r="K784" t="s">
        <v>290</v>
      </c>
      <c r="L784" s="36">
        <v>1954</v>
      </c>
      <c r="M784">
        <v>6.5</v>
      </c>
      <c r="N784" s="66">
        <v>3.3E-3</v>
      </c>
      <c r="O784" s="36">
        <v>1947.5</v>
      </c>
      <c r="P784" s="66">
        <v>3.3E-3</v>
      </c>
      <c r="Q784" s="36">
        <v>1948</v>
      </c>
      <c r="R784" s="36">
        <v>1965.5</v>
      </c>
      <c r="S784" s="36">
        <v>1940</v>
      </c>
      <c r="T784" s="66">
        <v>3.0000000000000001E-3</v>
      </c>
      <c r="U784" s="66">
        <v>3.8E-3</v>
      </c>
      <c r="V784" s="66">
        <v>-5.7999999999999996E-3</v>
      </c>
      <c r="W784" s="66">
        <v>7.1999999999999998E-3</v>
      </c>
      <c r="X784" s="1">
        <v>301300</v>
      </c>
      <c r="Y784" s="1">
        <v>587687</v>
      </c>
      <c r="Z784" s="1">
        <v>343303</v>
      </c>
      <c r="AA784" t="s">
        <v>491</v>
      </c>
      <c r="AB784" t="s">
        <v>492</v>
      </c>
      <c r="AC784">
        <v>13.97</v>
      </c>
      <c r="AD784">
        <v>1.43</v>
      </c>
      <c r="AE784">
        <v>2.87</v>
      </c>
      <c r="AF784" t="s">
        <v>230</v>
      </c>
      <c r="AG784" s="1">
        <v>29100</v>
      </c>
      <c r="AH784" s="36">
        <v>1955</v>
      </c>
      <c r="AI784">
        <v>300</v>
      </c>
      <c r="AJ784" s="36">
        <v>1952.5</v>
      </c>
      <c r="AK784">
        <v>100</v>
      </c>
      <c r="AL784" s="2">
        <v>0.64583333333333337</v>
      </c>
      <c r="AM784" s="3">
        <v>46155</v>
      </c>
      <c r="AN784" t="s">
        <v>298</v>
      </c>
      <c r="AO784" t="s">
        <v>488</v>
      </c>
      <c r="AQ784" t="str">
        <f t="shared" si="12"/>
        <v/>
      </c>
    </row>
    <row r="785" spans="1:43">
      <c r="A785" s="8">
        <v>46091</v>
      </c>
      <c r="B785">
        <v>3847.6</v>
      </c>
      <c r="C785">
        <v>-1.25</v>
      </c>
      <c r="D785">
        <v>64270</v>
      </c>
      <c r="E785">
        <v>-1.73</v>
      </c>
      <c r="F785" s="69">
        <v>9227</v>
      </c>
      <c r="G785" t="s">
        <v>107</v>
      </c>
      <c r="H785">
        <v>0</v>
      </c>
      <c r="I785" t="s">
        <v>347</v>
      </c>
      <c r="J785" t="s">
        <v>289</v>
      </c>
      <c r="K785" t="s">
        <v>295</v>
      </c>
      <c r="L785">
        <v>865</v>
      </c>
      <c r="M785">
        <v>-62</v>
      </c>
      <c r="N785" s="66">
        <v>-6.6900000000000001E-2</v>
      </c>
      <c r="O785">
        <v>927</v>
      </c>
      <c r="P785" s="66">
        <v>-6.6799999999999998E-2</v>
      </c>
      <c r="Q785">
        <v>920</v>
      </c>
      <c r="R785">
        <v>920</v>
      </c>
      <c r="S785">
        <v>851</v>
      </c>
      <c r="T785" s="66">
        <v>-5.9700000000000003E-2</v>
      </c>
      <c r="U785" s="66">
        <v>-3.78E-2</v>
      </c>
      <c r="V785" s="66">
        <v>-5.9700000000000003E-2</v>
      </c>
      <c r="W785" s="66">
        <v>1.6400000000000001E-2</v>
      </c>
      <c r="X785" s="1">
        <v>302700</v>
      </c>
      <c r="Y785" s="1">
        <v>266194</v>
      </c>
      <c r="Z785" s="1">
        <v>13757</v>
      </c>
      <c r="AA785" t="s">
        <v>493</v>
      </c>
      <c r="AB785" t="s">
        <v>494</v>
      </c>
      <c r="AC785">
        <v>0</v>
      </c>
      <c r="AD785">
        <v>28.46</v>
      </c>
      <c r="AE785">
        <v>0</v>
      </c>
      <c r="AF785">
        <v>2.9</v>
      </c>
      <c r="AG785" s="1">
        <v>2200</v>
      </c>
      <c r="AH785">
        <v>867</v>
      </c>
      <c r="AI785">
        <v>100</v>
      </c>
      <c r="AJ785">
        <v>865</v>
      </c>
      <c r="AK785" s="1">
        <v>1600</v>
      </c>
      <c r="AL785" s="2">
        <v>0.64583333333333337</v>
      </c>
      <c r="AM785" s="3">
        <v>46154</v>
      </c>
      <c r="AN785" t="s">
        <v>350</v>
      </c>
      <c r="AO785" t="s">
        <v>313</v>
      </c>
      <c r="AQ785" t="str">
        <f t="shared" si="12"/>
        <v/>
      </c>
    </row>
    <row r="786" spans="1:43">
      <c r="A786" s="8">
        <v>46091</v>
      </c>
      <c r="B786">
        <v>3847.6</v>
      </c>
      <c r="C786">
        <v>-1.25</v>
      </c>
      <c r="D786">
        <v>64270</v>
      </c>
      <c r="E786">
        <v>-1.73</v>
      </c>
      <c r="F786" s="69">
        <v>9303</v>
      </c>
      <c r="G786" t="s">
        <v>108</v>
      </c>
      <c r="H786">
        <v>0</v>
      </c>
      <c r="I786" t="s">
        <v>288</v>
      </c>
      <c r="J786" t="s">
        <v>289</v>
      </c>
      <c r="K786" t="s">
        <v>295</v>
      </c>
      <c r="L786" s="36">
        <v>3860</v>
      </c>
      <c r="M786">
        <v>-30</v>
      </c>
      <c r="N786" s="66">
        <v>-7.7000000000000002E-3</v>
      </c>
      <c r="O786" s="36">
        <v>3890</v>
      </c>
      <c r="P786" s="66">
        <v>-7.7000000000000002E-3</v>
      </c>
      <c r="Q786" s="36">
        <v>3905</v>
      </c>
      <c r="R786" s="36">
        <v>3915</v>
      </c>
      <c r="S786" s="36">
        <v>3845</v>
      </c>
      <c r="T786" s="66">
        <v>-1.15E-2</v>
      </c>
      <c r="U786" s="66">
        <v>-2.5000000000000001E-3</v>
      </c>
      <c r="V786" s="66">
        <v>-1.4E-2</v>
      </c>
      <c r="W786" s="66">
        <v>3.8999999999999998E-3</v>
      </c>
      <c r="X786" s="1">
        <v>134900</v>
      </c>
      <c r="Y786" s="1">
        <v>522491</v>
      </c>
      <c r="Z786" s="1">
        <v>295730</v>
      </c>
      <c r="AA786" t="s">
        <v>495</v>
      </c>
      <c r="AB786" t="s">
        <v>496</v>
      </c>
      <c r="AC786">
        <v>17.059999999999999</v>
      </c>
      <c r="AD786">
        <v>0.93</v>
      </c>
      <c r="AE786">
        <v>2.67</v>
      </c>
      <c r="AF786" t="s">
        <v>230</v>
      </c>
      <c r="AG786" s="1">
        <v>29900</v>
      </c>
      <c r="AH786" s="36">
        <v>3890</v>
      </c>
      <c r="AI786" s="1">
        <v>2800</v>
      </c>
      <c r="AJ786" s="36">
        <v>3860</v>
      </c>
      <c r="AK786" s="1">
        <v>1500</v>
      </c>
      <c r="AL786" s="2">
        <v>0.64583333333333337</v>
      </c>
      <c r="AM786" s="3">
        <v>46154</v>
      </c>
      <c r="AN786" t="s">
        <v>298</v>
      </c>
      <c r="AO786" t="s">
        <v>497</v>
      </c>
      <c r="AQ786" t="str">
        <f t="shared" si="12"/>
        <v/>
      </c>
    </row>
    <row r="787" spans="1:43">
      <c r="A787" s="8">
        <v>46091</v>
      </c>
      <c r="B787">
        <v>3847.6</v>
      </c>
      <c r="C787">
        <v>-1.25</v>
      </c>
      <c r="D787">
        <v>64270</v>
      </c>
      <c r="E787">
        <v>-1.73</v>
      </c>
      <c r="F787" s="69">
        <v>9308</v>
      </c>
      <c r="G787" t="s">
        <v>109</v>
      </c>
      <c r="H787">
        <v>0</v>
      </c>
      <c r="I787" t="s">
        <v>314</v>
      </c>
      <c r="J787" t="s">
        <v>289</v>
      </c>
      <c r="K787" t="s">
        <v>295</v>
      </c>
      <c r="L787" s="36">
        <v>1558</v>
      </c>
      <c r="M787">
        <v>-5</v>
      </c>
      <c r="N787" s="66">
        <v>-3.2000000000000002E-3</v>
      </c>
      <c r="O787" s="36">
        <v>1563</v>
      </c>
      <c r="P787" s="66">
        <v>-3.0999999999999999E-3</v>
      </c>
      <c r="Q787" s="36">
        <v>1550</v>
      </c>
      <c r="R787" s="36">
        <v>1570</v>
      </c>
      <c r="S787" s="36">
        <v>1518</v>
      </c>
      <c r="T787" s="66">
        <v>5.1000000000000004E-3</v>
      </c>
      <c r="U787" s="66">
        <v>-1.1999999999999999E-3</v>
      </c>
      <c r="V787" s="66">
        <v>-7.6E-3</v>
      </c>
      <c r="W787" s="66">
        <v>2.63E-2</v>
      </c>
      <c r="X787" s="1">
        <v>95000</v>
      </c>
      <c r="Y787" s="1">
        <v>147616</v>
      </c>
      <c r="Z787" s="1">
        <v>40621</v>
      </c>
      <c r="AA787" t="s">
        <v>498</v>
      </c>
      <c r="AB787" t="s">
        <v>499</v>
      </c>
      <c r="AC787">
        <v>13.3</v>
      </c>
      <c r="AD787">
        <v>1.04</v>
      </c>
      <c r="AE787">
        <v>2.23</v>
      </c>
      <c r="AF787" t="s">
        <v>230</v>
      </c>
      <c r="AG787" s="1">
        <v>3300</v>
      </c>
      <c r="AH787" s="36">
        <v>1568</v>
      </c>
      <c r="AI787">
        <v>100</v>
      </c>
      <c r="AJ787" s="36">
        <v>1550</v>
      </c>
      <c r="AK787">
        <v>200</v>
      </c>
      <c r="AL787" s="2">
        <v>0.64583333333333337</v>
      </c>
      <c r="AM787" s="3">
        <v>46155</v>
      </c>
      <c r="AN787" t="s">
        <v>298</v>
      </c>
      <c r="AO787" t="s">
        <v>500</v>
      </c>
      <c r="AQ787" t="str">
        <f t="shared" si="12"/>
        <v/>
      </c>
    </row>
    <row r="788" spans="1:43">
      <c r="A788" s="8">
        <v>46091</v>
      </c>
      <c r="B788">
        <v>3847.6</v>
      </c>
      <c r="C788">
        <v>-1.25</v>
      </c>
      <c r="D788">
        <v>64270</v>
      </c>
      <c r="E788">
        <v>-1.73</v>
      </c>
      <c r="F788" s="69">
        <v>9348</v>
      </c>
      <c r="G788" t="s">
        <v>110</v>
      </c>
      <c r="H788">
        <v>0</v>
      </c>
      <c r="I788" t="s">
        <v>347</v>
      </c>
      <c r="J788" t="s">
        <v>323</v>
      </c>
      <c r="K788" t="s">
        <v>295</v>
      </c>
      <c r="L788">
        <v>577</v>
      </c>
      <c r="M788">
        <v>-4</v>
      </c>
      <c r="N788" s="66">
        <v>-6.8999999999999999E-3</v>
      </c>
      <c r="O788">
        <v>581</v>
      </c>
      <c r="P788" s="66">
        <v>-6.7999999999999996E-3</v>
      </c>
      <c r="Q788">
        <v>583</v>
      </c>
      <c r="R788">
        <v>589</v>
      </c>
      <c r="S788">
        <v>568</v>
      </c>
      <c r="T788" s="66">
        <v>-1.0200000000000001E-2</v>
      </c>
      <c r="U788" s="66">
        <v>-1.0200000000000001E-2</v>
      </c>
      <c r="V788" s="66">
        <v>-2.0299999999999999E-2</v>
      </c>
      <c r="W788" s="66">
        <v>1.5800000000000002E-2</v>
      </c>
      <c r="X788" s="1">
        <v>1418700</v>
      </c>
      <c r="Y788" s="1">
        <v>821581</v>
      </c>
      <c r="Z788" s="1">
        <v>84378</v>
      </c>
      <c r="AA788" t="s">
        <v>552</v>
      </c>
      <c r="AB788" t="s">
        <v>502</v>
      </c>
      <c r="AC788">
        <v>0</v>
      </c>
      <c r="AD788">
        <v>5.6</v>
      </c>
      <c r="AE788">
        <v>0</v>
      </c>
      <c r="AF788">
        <v>2.1</v>
      </c>
      <c r="AG788" s="1">
        <v>17100</v>
      </c>
      <c r="AH788">
        <v>579</v>
      </c>
      <c r="AI788" s="1">
        <v>1100</v>
      </c>
      <c r="AJ788">
        <v>576</v>
      </c>
      <c r="AK788" s="1">
        <v>9100</v>
      </c>
      <c r="AL788" s="2">
        <v>0.64583333333333337</v>
      </c>
      <c r="AM788" s="3">
        <v>46157</v>
      </c>
      <c r="AN788" t="s">
        <v>298</v>
      </c>
      <c r="AO788" t="s">
        <v>313</v>
      </c>
      <c r="AQ788" t="str">
        <f t="shared" si="12"/>
        <v/>
      </c>
    </row>
    <row r="789" spans="1:43">
      <c r="A789" s="8">
        <v>46091</v>
      </c>
      <c r="B789">
        <v>3847.6</v>
      </c>
      <c r="C789">
        <v>-1.25</v>
      </c>
      <c r="D789">
        <v>64270</v>
      </c>
      <c r="E789">
        <v>-1.73</v>
      </c>
      <c r="F789" s="69">
        <v>9432</v>
      </c>
      <c r="G789" t="s">
        <v>111</v>
      </c>
      <c r="H789">
        <v>0</v>
      </c>
      <c r="I789" t="s">
        <v>288</v>
      </c>
      <c r="J789" t="s">
        <v>289</v>
      </c>
      <c r="K789" t="s">
        <v>290</v>
      </c>
      <c r="L789">
        <v>149</v>
      </c>
      <c r="M789">
        <v>2.2999999999999998</v>
      </c>
      <c r="N789" s="66">
        <v>1.5699999999999999E-2</v>
      </c>
      <c r="O789">
        <v>146.69999999999999</v>
      </c>
      <c r="P789" s="66">
        <v>1.5599999999999999E-2</v>
      </c>
      <c r="Q789">
        <v>148.6</v>
      </c>
      <c r="R789">
        <v>149</v>
      </c>
      <c r="S789">
        <v>146.69999999999999</v>
      </c>
      <c r="T789" s="66">
        <v>2.5999999999999999E-3</v>
      </c>
      <c r="U789" s="66">
        <v>3.3E-3</v>
      </c>
      <c r="V789" s="66">
        <v>0</v>
      </c>
      <c r="W789" s="66">
        <v>1.5599999999999999E-2</v>
      </c>
      <c r="X789" s="1">
        <v>257004800</v>
      </c>
      <c r="Y789" s="1">
        <v>38088139</v>
      </c>
      <c r="Z789" s="1">
        <v>13491997</v>
      </c>
      <c r="AA789" t="s">
        <v>503</v>
      </c>
      <c r="AB789" t="s">
        <v>621</v>
      </c>
      <c r="AC789">
        <v>12.41</v>
      </c>
      <c r="AD789">
        <v>1.24</v>
      </c>
      <c r="AE789">
        <v>3.62</v>
      </c>
      <c r="AF789" t="s">
        <v>230</v>
      </c>
      <c r="AG789" s="1">
        <v>1190600</v>
      </c>
      <c r="AH789">
        <v>149</v>
      </c>
      <c r="AI789" s="1">
        <v>513600</v>
      </c>
      <c r="AJ789">
        <v>148.9</v>
      </c>
      <c r="AK789" s="1">
        <v>1000</v>
      </c>
      <c r="AL789" s="2">
        <v>0.64583333333333337</v>
      </c>
      <c r="AN789" t="s">
        <v>298</v>
      </c>
      <c r="AO789" t="s">
        <v>351</v>
      </c>
      <c r="AQ789" t="str">
        <f t="shared" si="12"/>
        <v/>
      </c>
    </row>
    <row r="790" spans="1:43">
      <c r="A790" s="8">
        <v>46091</v>
      </c>
      <c r="B790">
        <v>3847.6</v>
      </c>
      <c r="C790">
        <v>-1.25</v>
      </c>
      <c r="D790">
        <v>64270</v>
      </c>
      <c r="E790">
        <v>-1.73</v>
      </c>
      <c r="F790" s="69">
        <v>9449</v>
      </c>
      <c r="G790" t="s">
        <v>112</v>
      </c>
      <c r="H790">
        <v>0</v>
      </c>
      <c r="I790" t="s">
        <v>288</v>
      </c>
      <c r="J790" t="s">
        <v>289</v>
      </c>
      <c r="K790" t="s">
        <v>295</v>
      </c>
      <c r="L790" s="36">
        <v>3171</v>
      </c>
      <c r="M790">
        <v>-27</v>
      </c>
      <c r="N790" s="66">
        <v>-8.3999999999999995E-3</v>
      </c>
      <c r="O790" s="36">
        <v>3198</v>
      </c>
      <c r="P790" s="66">
        <v>-8.3999999999999995E-3</v>
      </c>
      <c r="Q790" s="36">
        <v>3198</v>
      </c>
      <c r="R790" s="36">
        <v>3208</v>
      </c>
      <c r="S790" s="36">
        <v>3132</v>
      </c>
      <c r="T790" s="66">
        <v>-8.3999999999999995E-3</v>
      </c>
      <c r="U790" s="66">
        <v>1.8E-3</v>
      </c>
      <c r="V790" s="66">
        <v>-1.15E-2</v>
      </c>
      <c r="W790" s="66">
        <v>1.24E-2</v>
      </c>
      <c r="X790" s="1">
        <v>259200</v>
      </c>
      <c r="Y790" s="1">
        <v>821451</v>
      </c>
      <c r="Z790" s="1">
        <v>340404</v>
      </c>
      <c r="AA790" t="s">
        <v>505</v>
      </c>
      <c r="AB790" t="s">
        <v>506</v>
      </c>
      <c r="AC790">
        <v>13.56</v>
      </c>
      <c r="AD790">
        <v>2.85</v>
      </c>
      <c r="AE790">
        <v>2.46</v>
      </c>
      <c r="AF790" t="s">
        <v>230</v>
      </c>
      <c r="AG790">
        <v>200</v>
      </c>
      <c r="AH790" s="36">
        <v>3180</v>
      </c>
      <c r="AI790">
        <v>100</v>
      </c>
      <c r="AJ790" s="36">
        <v>3170</v>
      </c>
      <c r="AK790">
        <v>400</v>
      </c>
      <c r="AL790" s="2">
        <v>0.64583333333333337</v>
      </c>
      <c r="AM790" s="3">
        <v>46157</v>
      </c>
      <c r="AN790" t="s">
        <v>293</v>
      </c>
      <c r="AO790" t="s">
        <v>351</v>
      </c>
      <c r="AQ790" t="str">
        <f t="shared" si="12"/>
        <v/>
      </c>
    </row>
    <row r="791" spans="1:43">
      <c r="A791" s="8">
        <v>46091</v>
      </c>
      <c r="B791">
        <v>3847.6</v>
      </c>
      <c r="C791">
        <v>-1.25</v>
      </c>
      <c r="D791">
        <v>64270</v>
      </c>
      <c r="E791">
        <v>-1.73</v>
      </c>
      <c r="F791" s="69">
        <v>9501</v>
      </c>
      <c r="G791" t="s">
        <v>113</v>
      </c>
      <c r="H791">
        <v>0</v>
      </c>
      <c r="I791" t="s">
        <v>288</v>
      </c>
      <c r="J791" t="s">
        <v>289</v>
      </c>
      <c r="K791" t="s">
        <v>290</v>
      </c>
      <c r="L791">
        <v>512.20000000000005</v>
      </c>
      <c r="M791">
        <v>-7</v>
      </c>
      <c r="N791" s="66">
        <v>-1.35E-2</v>
      </c>
      <c r="O791">
        <v>519.20000000000005</v>
      </c>
      <c r="P791" s="66">
        <v>-1.34E-2</v>
      </c>
      <c r="Q791">
        <v>519.9</v>
      </c>
      <c r="R791">
        <v>524.20000000000005</v>
      </c>
      <c r="S791">
        <v>506.3</v>
      </c>
      <c r="T791" s="66">
        <v>-1.4800000000000001E-2</v>
      </c>
      <c r="U791" s="66">
        <v>6.0000000000000001E-3</v>
      </c>
      <c r="V791" s="66">
        <v>-2.2800000000000001E-2</v>
      </c>
      <c r="W791" s="66">
        <v>1.1599999999999999E-2</v>
      </c>
      <c r="X791" s="1">
        <v>26553800</v>
      </c>
      <c r="Y791" s="1">
        <v>13611640</v>
      </c>
      <c r="Z791" s="1">
        <v>823114</v>
      </c>
      <c r="AA791" t="s">
        <v>507</v>
      </c>
      <c r="AB791" t="s">
        <v>622</v>
      </c>
      <c r="AC791">
        <v>3.28</v>
      </c>
      <c r="AD791">
        <v>0.34</v>
      </c>
      <c r="AE791">
        <v>0</v>
      </c>
      <c r="AF791" t="s">
        <v>230</v>
      </c>
      <c r="AG791">
        <v>0</v>
      </c>
      <c r="AH791">
        <v>512.20000000000005</v>
      </c>
      <c r="AI791" s="1">
        <v>90700</v>
      </c>
      <c r="AJ791">
        <v>512</v>
      </c>
      <c r="AK791" s="1">
        <v>100</v>
      </c>
      <c r="AL791" s="2">
        <v>0.64583333333333337</v>
      </c>
      <c r="AN791" t="s">
        <v>298</v>
      </c>
      <c r="AO791" t="s">
        <v>509</v>
      </c>
      <c r="AQ791" t="str">
        <f t="shared" si="12"/>
        <v/>
      </c>
    </row>
    <row r="792" spans="1:43">
      <c r="A792" s="8">
        <v>46091</v>
      </c>
      <c r="B792">
        <v>3847.6</v>
      </c>
      <c r="C792">
        <v>-1.25</v>
      </c>
      <c r="D792">
        <v>64270</v>
      </c>
      <c r="E792">
        <v>-1.73</v>
      </c>
      <c r="F792" s="69">
        <v>9531</v>
      </c>
      <c r="G792" t="s">
        <v>114</v>
      </c>
      <c r="H792">
        <v>0</v>
      </c>
      <c r="I792" t="s">
        <v>288</v>
      </c>
      <c r="J792" t="s">
        <v>289</v>
      </c>
      <c r="K792" t="s">
        <v>290</v>
      </c>
      <c r="L792" s="36">
        <v>6305</v>
      </c>
      <c r="M792">
        <v>-44</v>
      </c>
      <c r="N792" s="66">
        <v>-6.8999999999999999E-3</v>
      </c>
      <c r="O792" s="36">
        <v>6349</v>
      </c>
      <c r="P792" s="66">
        <v>-6.8999999999999999E-3</v>
      </c>
      <c r="Q792" s="36">
        <v>6428</v>
      </c>
      <c r="R792" s="36">
        <v>6462</v>
      </c>
      <c r="S792" s="36">
        <v>6273</v>
      </c>
      <c r="T792" s="66">
        <v>-1.9099999999999999E-2</v>
      </c>
      <c r="U792" s="66">
        <v>-1.8E-3</v>
      </c>
      <c r="V792" s="66">
        <v>-2.4199999999999999E-2</v>
      </c>
      <c r="W792" s="66">
        <v>5.1000000000000004E-3</v>
      </c>
      <c r="X792" s="1">
        <v>1001000</v>
      </c>
      <c r="Y792" s="1">
        <v>6328426</v>
      </c>
      <c r="Z792" s="1">
        <v>2111918</v>
      </c>
      <c r="AA792" t="s">
        <v>510</v>
      </c>
      <c r="AB792" t="s">
        <v>600</v>
      </c>
      <c r="AC792">
        <v>15.27</v>
      </c>
      <c r="AD792">
        <v>1.22</v>
      </c>
      <c r="AE792">
        <v>1.9</v>
      </c>
      <c r="AF792" t="s">
        <v>230</v>
      </c>
      <c r="AG792" s="1">
        <v>24000</v>
      </c>
      <c r="AH792" s="36">
        <v>6306</v>
      </c>
      <c r="AI792">
        <v>100</v>
      </c>
      <c r="AJ792" s="36">
        <v>6300</v>
      </c>
      <c r="AK792">
        <v>500</v>
      </c>
      <c r="AL792" s="2">
        <v>0.64583333333333337</v>
      </c>
      <c r="AN792" t="s">
        <v>298</v>
      </c>
      <c r="AO792" t="s">
        <v>509</v>
      </c>
      <c r="AQ792" t="str">
        <f t="shared" si="12"/>
        <v/>
      </c>
    </row>
    <row r="793" spans="1:43">
      <c r="A793" s="8">
        <v>46091</v>
      </c>
      <c r="B793">
        <v>3847.6</v>
      </c>
      <c r="C793">
        <v>-1.25</v>
      </c>
      <c r="D793">
        <v>64270</v>
      </c>
      <c r="E793">
        <v>-1.73</v>
      </c>
      <c r="F793" s="69">
        <v>9882</v>
      </c>
      <c r="G793" t="s">
        <v>115</v>
      </c>
      <c r="H793">
        <v>0</v>
      </c>
      <c r="I793" t="s">
        <v>288</v>
      </c>
      <c r="J793" t="s">
        <v>289</v>
      </c>
      <c r="K793" t="s">
        <v>290</v>
      </c>
      <c r="L793" s="36">
        <v>1709</v>
      </c>
      <c r="M793">
        <v>26</v>
      </c>
      <c r="N793" s="66">
        <v>1.54E-2</v>
      </c>
      <c r="O793" s="36">
        <v>1683</v>
      </c>
      <c r="P793" s="66">
        <v>1.54E-2</v>
      </c>
      <c r="Q793" s="36">
        <v>1700</v>
      </c>
      <c r="R793" s="36">
        <v>1733</v>
      </c>
      <c r="S793" s="36">
        <v>1700</v>
      </c>
      <c r="T793" s="66">
        <v>5.1999999999999998E-3</v>
      </c>
      <c r="U793" s="66">
        <v>-5.1999999999999998E-3</v>
      </c>
      <c r="V793" s="66">
        <v>-1.38E-2</v>
      </c>
      <c r="W793" s="66">
        <v>5.1999999999999998E-3</v>
      </c>
      <c r="X793" s="1">
        <v>176400</v>
      </c>
      <c r="Y793" s="1">
        <v>302355</v>
      </c>
      <c r="Z793" s="1">
        <v>147010</v>
      </c>
      <c r="AA793" t="s">
        <v>512</v>
      </c>
      <c r="AB793" t="s">
        <v>513</v>
      </c>
      <c r="AC793">
        <v>11.14</v>
      </c>
      <c r="AD793">
        <v>1.18</v>
      </c>
      <c r="AE793">
        <v>3.98</v>
      </c>
      <c r="AF793" t="s">
        <v>230</v>
      </c>
      <c r="AG793" s="1">
        <v>37500</v>
      </c>
      <c r="AH793" s="36">
        <v>1719</v>
      </c>
      <c r="AI793">
        <v>100</v>
      </c>
      <c r="AJ793" s="36">
        <v>1702</v>
      </c>
      <c r="AK793">
        <v>100</v>
      </c>
      <c r="AL793" s="2">
        <v>0.64583333333333337</v>
      </c>
      <c r="AN793" t="s">
        <v>298</v>
      </c>
      <c r="AO793" t="s">
        <v>322</v>
      </c>
      <c r="AQ793" t="str">
        <f t="shared" si="12"/>
        <v/>
      </c>
    </row>
    <row r="794" spans="1:43">
      <c r="F794" s="69">
        <v>6502</v>
      </c>
      <c r="I794" t="s">
        <v>514</v>
      </c>
      <c r="P794" t="s">
        <v>230</v>
      </c>
      <c r="T794" t="s">
        <v>230</v>
      </c>
      <c r="U794" t="s">
        <v>230</v>
      </c>
      <c r="V794" t="s">
        <v>230</v>
      </c>
      <c r="W794" t="s">
        <v>230</v>
      </c>
      <c r="AF794" t="s">
        <v>230</v>
      </c>
      <c r="AG794" t="s">
        <v>230</v>
      </c>
      <c r="AO794" t="s">
        <v>515</v>
      </c>
      <c r="AQ794" t="str">
        <f t="shared" si="12"/>
        <v/>
      </c>
    </row>
    <row r="795" spans="1:43">
      <c r="F795" s="69">
        <v>5759</v>
      </c>
      <c r="I795" t="s">
        <v>514</v>
      </c>
      <c r="P795" t="s">
        <v>230</v>
      </c>
      <c r="T795" t="s">
        <v>230</v>
      </c>
      <c r="U795" t="s">
        <v>230</v>
      </c>
      <c r="V795" t="s">
        <v>230</v>
      </c>
      <c r="W795" t="s">
        <v>230</v>
      </c>
      <c r="AF795" t="s">
        <v>230</v>
      </c>
      <c r="AG795" t="s">
        <v>230</v>
      </c>
      <c r="AO795" t="s">
        <v>515</v>
      </c>
      <c r="AQ795" t="str">
        <f t="shared" si="12"/>
        <v/>
      </c>
    </row>
    <row r="796" spans="1:43">
      <c r="AQ796" t="str">
        <f t="shared" si="12"/>
        <v/>
      </c>
    </row>
    <row r="797" spans="1:43">
      <c r="AQ797" t="str">
        <f t="shared" si="12"/>
        <v/>
      </c>
    </row>
    <row r="798" spans="1:43">
      <c r="AQ798" t="str">
        <f t="shared" si="12"/>
        <v/>
      </c>
    </row>
    <row r="799" spans="1:43">
      <c r="B799">
        <v>4044.96</v>
      </c>
      <c r="C799">
        <v>-0.56999999999999995</v>
      </c>
      <c r="D799" s="1"/>
      <c r="E799" s="6"/>
      <c r="F799" s="7"/>
      <c r="AQ799" t="str">
        <f t="shared" si="12"/>
        <v/>
      </c>
    </row>
    <row r="800" spans="1:43">
      <c r="A800" s="8" t="s">
        <v>0</v>
      </c>
      <c r="B800" t="s">
        <v>116</v>
      </c>
      <c r="C800" t="s">
        <v>1</v>
      </c>
      <c r="D800" t="s">
        <v>2</v>
      </c>
      <c r="E800" t="s">
        <v>3</v>
      </c>
      <c r="F800" s="7" t="s">
        <v>4</v>
      </c>
      <c r="G800" t="s">
        <v>5</v>
      </c>
      <c r="H800" t="s">
        <v>268</v>
      </c>
      <c r="I800" t="s">
        <v>269</v>
      </c>
      <c r="J800" t="s">
        <v>270</v>
      </c>
      <c r="K800" t="s">
        <v>271</v>
      </c>
      <c r="L800" t="s">
        <v>6</v>
      </c>
      <c r="M800" t="s">
        <v>7</v>
      </c>
      <c r="N800" t="s">
        <v>8</v>
      </c>
      <c r="O800" t="s">
        <v>9</v>
      </c>
      <c r="P800" t="s">
        <v>272</v>
      </c>
      <c r="Q800" t="s">
        <v>10</v>
      </c>
      <c r="R800" t="s">
        <v>11</v>
      </c>
      <c r="S800" t="s">
        <v>12</v>
      </c>
      <c r="T800" t="s">
        <v>273</v>
      </c>
      <c r="U800" t="s">
        <v>274</v>
      </c>
      <c r="V800" t="s">
        <v>275</v>
      </c>
      <c r="W800" t="s">
        <v>276</v>
      </c>
      <c r="X800" t="s">
        <v>13</v>
      </c>
      <c r="Y800" t="s">
        <v>277</v>
      </c>
      <c r="Z800" t="s">
        <v>278</v>
      </c>
      <c r="AA800" t="s">
        <v>14</v>
      </c>
      <c r="AB800" t="s">
        <v>15</v>
      </c>
      <c r="AC800" t="s">
        <v>279</v>
      </c>
      <c r="AD800" t="s">
        <v>280</v>
      </c>
      <c r="AE800" t="s">
        <v>281</v>
      </c>
      <c r="AF800" t="s">
        <v>282</v>
      </c>
      <c r="AG800" t="s">
        <v>283</v>
      </c>
      <c r="AH800" t="s">
        <v>284</v>
      </c>
      <c r="AI800" t="s">
        <v>16</v>
      </c>
      <c r="AJ800" t="s">
        <v>17</v>
      </c>
      <c r="AK800" t="s">
        <v>18</v>
      </c>
      <c r="AL800" t="s">
        <v>19</v>
      </c>
      <c r="AM800" t="s">
        <v>20</v>
      </c>
      <c r="AN800" t="s">
        <v>285</v>
      </c>
      <c r="AO800" t="s">
        <v>286</v>
      </c>
      <c r="AQ800" t="str">
        <f t="shared" si="12"/>
        <v/>
      </c>
    </row>
    <row r="801" spans="1:43">
      <c r="A801" s="8">
        <v>46184</v>
      </c>
      <c r="B801">
        <v>3830.35</v>
      </c>
      <c r="C801">
        <v>-0.45</v>
      </c>
      <c r="D801">
        <v>64170</v>
      </c>
      <c r="E801">
        <v>-0.26</v>
      </c>
      <c r="F801" s="69">
        <v>1605</v>
      </c>
      <c r="G801" t="s">
        <v>21</v>
      </c>
      <c r="H801">
        <v>0</v>
      </c>
      <c r="I801" t="s">
        <v>288</v>
      </c>
      <c r="J801" t="s">
        <v>289</v>
      </c>
      <c r="K801" t="s">
        <v>290</v>
      </c>
      <c r="L801" s="36">
        <v>3607</v>
      </c>
      <c r="M801">
        <v>124</v>
      </c>
      <c r="N801" s="66">
        <v>3.56E-2</v>
      </c>
      <c r="O801" s="36">
        <v>3483</v>
      </c>
      <c r="P801" s="66">
        <v>3.56E-2</v>
      </c>
      <c r="Q801" s="36">
        <v>3587</v>
      </c>
      <c r="R801" s="36">
        <v>3649</v>
      </c>
      <c r="S801" s="36">
        <v>3561</v>
      </c>
      <c r="T801" s="66">
        <v>5.4999999999999997E-3</v>
      </c>
      <c r="U801" s="66">
        <v>6.1000000000000004E-3</v>
      </c>
      <c r="V801" s="66">
        <v>-1.15E-2</v>
      </c>
      <c r="W801" s="66">
        <v>1.29E-2</v>
      </c>
      <c r="X801" s="1">
        <v>5556700</v>
      </c>
      <c r="Y801" s="1">
        <v>19991174</v>
      </c>
      <c r="Z801" s="1">
        <v>4541703</v>
      </c>
      <c r="AA801" t="s">
        <v>291</v>
      </c>
      <c r="AB801" t="s">
        <v>292</v>
      </c>
      <c r="AC801">
        <v>9.31</v>
      </c>
      <c r="AD801">
        <v>0.88</v>
      </c>
      <c r="AE801">
        <v>2.99</v>
      </c>
      <c r="AF801" t="s">
        <v>230</v>
      </c>
      <c r="AG801" s="1">
        <v>47000</v>
      </c>
      <c r="AH801" s="36">
        <v>3608</v>
      </c>
      <c r="AI801" s="1">
        <v>19400</v>
      </c>
      <c r="AJ801" s="36">
        <v>3604</v>
      </c>
      <c r="AK801">
        <v>100</v>
      </c>
      <c r="AL801" s="2">
        <v>0.64583333333333337</v>
      </c>
      <c r="AM801" s="3">
        <v>46155</v>
      </c>
      <c r="AN801" t="s">
        <v>293</v>
      </c>
      <c r="AO801" t="s">
        <v>294</v>
      </c>
      <c r="AQ801" t="str">
        <f t="shared" si="12"/>
        <v/>
      </c>
    </row>
    <row r="802" spans="1:43">
      <c r="A802" s="8">
        <v>46184</v>
      </c>
      <c r="B802">
        <v>3830.35</v>
      </c>
      <c r="C802">
        <v>-0.45</v>
      </c>
      <c r="D802">
        <v>64170</v>
      </c>
      <c r="E802">
        <v>-0.26</v>
      </c>
      <c r="F802" s="69">
        <v>1833</v>
      </c>
      <c r="G802" t="s">
        <v>24</v>
      </c>
      <c r="H802">
        <v>0</v>
      </c>
      <c r="I802" t="s">
        <v>288</v>
      </c>
      <c r="J802" t="s">
        <v>289</v>
      </c>
      <c r="K802" t="s">
        <v>295</v>
      </c>
      <c r="L802" s="36">
        <v>5550</v>
      </c>
      <c r="M802">
        <v>-10</v>
      </c>
      <c r="N802" s="66">
        <v>-1.8E-3</v>
      </c>
      <c r="O802" s="36">
        <v>5560</v>
      </c>
      <c r="P802" s="66">
        <v>-1.6999999999999999E-3</v>
      </c>
      <c r="Q802" s="36">
        <v>5540</v>
      </c>
      <c r="R802" s="36">
        <v>5590</v>
      </c>
      <c r="S802" s="36">
        <v>5470</v>
      </c>
      <c r="T802" s="66">
        <v>1.8E-3</v>
      </c>
      <c r="U802" s="66">
        <v>1.8E-3</v>
      </c>
      <c r="V802" s="66">
        <v>-7.1000000000000004E-3</v>
      </c>
      <c r="W802" s="66">
        <v>1.46E-2</v>
      </c>
      <c r="X802" s="1">
        <v>116400</v>
      </c>
      <c r="Y802" s="1">
        <v>645165</v>
      </c>
      <c r="Z802" s="1">
        <v>214592</v>
      </c>
      <c r="AA802" t="s">
        <v>296</v>
      </c>
      <c r="AB802" t="s">
        <v>572</v>
      </c>
      <c r="AC802">
        <v>12.92</v>
      </c>
      <c r="AD802">
        <v>1.01</v>
      </c>
      <c r="AE802">
        <v>5.41</v>
      </c>
      <c r="AF802" t="s">
        <v>230</v>
      </c>
      <c r="AG802" s="1">
        <v>13100</v>
      </c>
      <c r="AH802" s="36">
        <v>5580</v>
      </c>
      <c r="AI802">
        <v>300</v>
      </c>
      <c r="AJ802" s="36">
        <v>5550</v>
      </c>
      <c r="AK802" s="1">
        <v>3900</v>
      </c>
      <c r="AL802" s="2">
        <v>0.64583333333333337</v>
      </c>
      <c r="AM802" s="3">
        <v>46157</v>
      </c>
      <c r="AN802" t="s">
        <v>298</v>
      </c>
      <c r="AO802" t="s">
        <v>299</v>
      </c>
      <c r="AQ802" t="str">
        <f t="shared" si="12"/>
        <v/>
      </c>
    </row>
    <row r="803" spans="1:43">
      <c r="A803" s="8">
        <v>46184</v>
      </c>
      <c r="B803">
        <v>3830.35</v>
      </c>
      <c r="C803">
        <v>-0.45</v>
      </c>
      <c r="D803">
        <v>64170</v>
      </c>
      <c r="E803">
        <v>-0.26</v>
      </c>
      <c r="F803" s="69">
        <v>1911</v>
      </c>
      <c r="G803" t="s">
        <v>25</v>
      </c>
      <c r="H803">
        <v>0</v>
      </c>
      <c r="I803" t="s">
        <v>288</v>
      </c>
      <c r="J803" t="s">
        <v>289</v>
      </c>
      <c r="K803" t="s">
        <v>295</v>
      </c>
      <c r="L803" s="36">
        <v>1303.5</v>
      </c>
      <c r="M803">
        <v>-37</v>
      </c>
      <c r="N803" s="66">
        <v>-2.76E-2</v>
      </c>
      <c r="O803" s="36">
        <v>1340.5</v>
      </c>
      <c r="P803" s="66">
        <v>-2.76E-2</v>
      </c>
      <c r="Q803" s="36">
        <v>1310.5</v>
      </c>
      <c r="R803" s="36">
        <v>1318.5</v>
      </c>
      <c r="S803" s="36">
        <v>1286.5</v>
      </c>
      <c r="T803" s="66">
        <v>-5.3E-3</v>
      </c>
      <c r="U803" s="66">
        <v>6.1000000000000004E-3</v>
      </c>
      <c r="V803" s="66">
        <v>-1.1299999999999999E-2</v>
      </c>
      <c r="W803" s="66">
        <v>1.32E-2</v>
      </c>
      <c r="X803" s="1">
        <v>5685700</v>
      </c>
      <c r="Y803" s="1">
        <v>7399439</v>
      </c>
      <c r="Z803" s="1">
        <v>806301</v>
      </c>
      <c r="AA803" t="s">
        <v>300</v>
      </c>
      <c r="AB803" t="s">
        <v>301</v>
      </c>
      <c r="AC803">
        <v>8.3000000000000007</v>
      </c>
      <c r="AD803">
        <v>0.79</v>
      </c>
      <c r="AE803">
        <v>3.84</v>
      </c>
      <c r="AF803" t="s">
        <v>230</v>
      </c>
      <c r="AG803" s="1">
        <v>302900</v>
      </c>
      <c r="AH803" s="36">
        <v>1304</v>
      </c>
      <c r="AI803" s="1">
        <v>2000</v>
      </c>
      <c r="AJ803" s="36">
        <v>1303</v>
      </c>
      <c r="AK803" s="1">
        <v>13800</v>
      </c>
      <c r="AL803" s="2">
        <v>0.64583333333333337</v>
      </c>
      <c r="AN803" t="s">
        <v>293</v>
      </c>
      <c r="AO803" t="s">
        <v>299</v>
      </c>
      <c r="AQ803" t="str">
        <f t="shared" si="12"/>
        <v/>
      </c>
    </row>
    <row r="804" spans="1:43">
      <c r="A804" s="8">
        <v>46184</v>
      </c>
      <c r="B804">
        <v>3830.35</v>
      </c>
      <c r="C804">
        <v>-0.45</v>
      </c>
      <c r="D804">
        <v>64170</v>
      </c>
      <c r="E804">
        <v>-0.26</v>
      </c>
      <c r="F804" s="69">
        <v>1925</v>
      </c>
      <c r="G804" t="s">
        <v>26</v>
      </c>
      <c r="H804">
        <v>0</v>
      </c>
      <c r="I804" t="s">
        <v>288</v>
      </c>
      <c r="J804" t="s">
        <v>289</v>
      </c>
      <c r="K804" t="s">
        <v>295</v>
      </c>
      <c r="L804" s="36">
        <v>4283</v>
      </c>
      <c r="M804">
        <v>-98</v>
      </c>
      <c r="N804" s="66">
        <v>-2.24E-2</v>
      </c>
      <c r="O804" s="36">
        <v>4381</v>
      </c>
      <c r="P804" s="66">
        <v>-2.23E-2</v>
      </c>
      <c r="Q804" s="36">
        <v>4349</v>
      </c>
      <c r="R804" s="36">
        <v>4374</v>
      </c>
      <c r="S804" s="36">
        <v>4272</v>
      </c>
      <c r="T804" s="66">
        <v>-1.5100000000000001E-2</v>
      </c>
      <c r="U804" s="66">
        <v>-1.15E-2</v>
      </c>
      <c r="V804" s="66">
        <v>-2.0799999999999999E-2</v>
      </c>
      <c r="W804" s="66">
        <v>2.5000000000000001E-3</v>
      </c>
      <c r="X804" s="1">
        <v>2081800</v>
      </c>
      <c r="Y804" s="1">
        <v>8954872</v>
      </c>
      <c r="Z804" s="1">
        <v>2825221</v>
      </c>
      <c r="AA804" t="s">
        <v>302</v>
      </c>
      <c r="AB804" t="s">
        <v>573</v>
      </c>
      <c r="AC804">
        <v>11.68</v>
      </c>
      <c r="AD804">
        <v>0.91</v>
      </c>
      <c r="AE804">
        <v>4.1100000000000003</v>
      </c>
      <c r="AF804" t="s">
        <v>230</v>
      </c>
      <c r="AG804" s="1">
        <v>63400</v>
      </c>
      <c r="AH804" s="36">
        <v>4283</v>
      </c>
      <c r="AI804">
        <v>200</v>
      </c>
      <c r="AJ804" s="36">
        <v>4281</v>
      </c>
      <c r="AK804" s="1">
        <v>4400</v>
      </c>
      <c r="AL804" s="2">
        <v>0.64583333333333337</v>
      </c>
      <c r="AM804" s="3">
        <v>46155</v>
      </c>
      <c r="AN804" t="s">
        <v>298</v>
      </c>
      <c r="AO804" t="s">
        <v>299</v>
      </c>
      <c r="AQ804" t="str">
        <f t="shared" si="12"/>
        <v/>
      </c>
    </row>
    <row r="805" spans="1:43">
      <c r="A805" s="8">
        <v>46184</v>
      </c>
      <c r="B805">
        <v>3830.35</v>
      </c>
      <c r="C805">
        <v>-0.45</v>
      </c>
      <c r="D805">
        <v>64170</v>
      </c>
      <c r="E805">
        <v>-0.26</v>
      </c>
      <c r="F805" s="69">
        <v>1928</v>
      </c>
      <c r="G805" t="s">
        <v>27</v>
      </c>
      <c r="H805">
        <v>0</v>
      </c>
      <c r="I805" t="s">
        <v>288</v>
      </c>
      <c r="J805" t="s">
        <v>289</v>
      </c>
      <c r="K805" t="s">
        <v>290</v>
      </c>
      <c r="L805" s="36">
        <v>3257</v>
      </c>
      <c r="M805">
        <v>-62</v>
      </c>
      <c r="N805" s="66">
        <v>-1.8700000000000001E-2</v>
      </c>
      <c r="O805" s="36">
        <v>3319</v>
      </c>
      <c r="P805" s="66">
        <v>-1.8599999999999998E-2</v>
      </c>
      <c r="Q805" s="36">
        <v>3270</v>
      </c>
      <c r="R805" s="36">
        <v>3307</v>
      </c>
      <c r="S805" s="36">
        <v>3242</v>
      </c>
      <c r="T805" s="66">
        <v>-3.8999999999999998E-3</v>
      </c>
      <c r="U805" s="66">
        <v>0</v>
      </c>
      <c r="V805" s="66">
        <v>-1.5100000000000001E-2</v>
      </c>
      <c r="W805" s="66">
        <v>4.5999999999999999E-3</v>
      </c>
      <c r="X805" s="1">
        <v>3224600</v>
      </c>
      <c r="Y805" s="1">
        <v>10512695</v>
      </c>
      <c r="Z805" s="1">
        <v>2122214</v>
      </c>
      <c r="AA805" t="s">
        <v>304</v>
      </c>
      <c r="AB805" t="s">
        <v>574</v>
      </c>
      <c r="AC805">
        <v>9.68</v>
      </c>
      <c r="AD805">
        <v>0.98</v>
      </c>
      <c r="AE805">
        <v>4.45</v>
      </c>
      <c r="AF805" t="s">
        <v>230</v>
      </c>
      <c r="AG805" s="1">
        <v>227700</v>
      </c>
      <c r="AH805" s="36">
        <v>3258</v>
      </c>
      <c r="AI805" s="1">
        <v>4400</v>
      </c>
      <c r="AJ805" s="36">
        <v>3256</v>
      </c>
      <c r="AK805">
        <v>500</v>
      </c>
      <c r="AL805" s="2">
        <v>0.64583333333333337</v>
      </c>
      <c r="AM805" s="3">
        <v>46177</v>
      </c>
      <c r="AN805" t="s">
        <v>306</v>
      </c>
      <c r="AO805" t="s">
        <v>299</v>
      </c>
      <c r="AQ805" t="str">
        <f t="shared" si="12"/>
        <v/>
      </c>
    </row>
    <row r="806" spans="1:43">
      <c r="A806" s="8">
        <v>46184</v>
      </c>
      <c r="B806">
        <v>3830.35</v>
      </c>
      <c r="C806">
        <v>-0.45</v>
      </c>
      <c r="D806">
        <v>64170</v>
      </c>
      <c r="E806">
        <v>-0.26</v>
      </c>
      <c r="F806" s="69">
        <v>1929</v>
      </c>
      <c r="G806" t="s">
        <v>28</v>
      </c>
      <c r="H806">
        <v>0</v>
      </c>
      <c r="I806" t="s">
        <v>288</v>
      </c>
      <c r="J806" t="s">
        <v>289</v>
      </c>
      <c r="K806" t="s">
        <v>290</v>
      </c>
      <c r="L806" s="36">
        <v>1094</v>
      </c>
      <c r="M806">
        <v>-2</v>
      </c>
      <c r="N806" s="66">
        <v>-1.8E-3</v>
      </c>
      <c r="O806" s="36">
        <v>1096</v>
      </c>
      <c r="P806" s="66">
        <v>-1.8E-3</v>
      </c>
      <c r="Q806" s="36">
        <v>1095</v>
      </c>
      <c r="R806" s="36">
        <v>1099</v>
      </c>
      <c r="S806" s="36">
        <v>1080</v>
      </c>
      <c r="T806" s="66">
        <v>-8.9999999999999998E-4</v>
      </c>
      <c r="U806" s="66">
        <v>5.4999999999999997E-3</v>
      </c>
      <c r="V806" s="66">
        <v>-4.4999999999999997E-3</v>
      </c>
      <c r="W806" s="66">
        <v>1.29E-2</v>
      </c>
      <c r="X806" s="1">
        <v>99700</v>
      </c>
      <c r="Y806" s="1">
        <v>108873</v>
      </c>
      <c r="Z806" s="1">
        <v>45701</v>
      </c>
      <c r="AA806" t="s">
        <v>307</v>
      </c>
      <c r="AB806" t="s">
        <v>575</v>
      </c>
      <c r="AC806">
        <v>12.34</v>
      </c>
      <c r="AD806">
        <v>1.21</v>
      </c>
      <c r="AE806">
        <v>4.57</v>
      </c>
      <c r="AF806" t="s">
        <v>230</v>
      </c>
      <c r="AG806" s="1">
        <v>14800</v>
      </c>
      <c r="AH806" s="36">
        <v>1095</v>
      </c>
      <c r="AI806">
        <v>100</v>
      </c>
      <c r="AJ806" s="36">
        <v>1090</v>
      </c>
      <c r="AK806">
        <v>100</v>
      </c>
      <c r="AL806" s="2">
        <v>0.64583333333333337</v>
      </c>
      <c r="AM806" s="3">
        <v>46153</v>
      </c>
      <c r="AN806" t="s">
        <v>298</v>
      </c>
      <c r="AO806" t="s">
        <v>299</v>
      </c>
      <c r="AQ806" t="str">
        <f t="shared" si="12"/>
        <v/>
      </c>
    </row>
    <row r="807" spans="1:43">
      <c r="A807" s="8">
        <v>46184</v>
      </c>
      <c r="B807">
        <v>3830.35</v>
      </c>
      <c r="C807">
        <v>-0.45</v>
      </c>
      <c r="D807">
        <v>64170</v>
      </c>
      <c r="E807">
        <v>-0.26</v>
      </c>
      <c r="F807" s="69">
        <v>1963</v>
      </c>
      <c r="G807" t="s">
        <v>29</v>
      </c>
      <c r="H807">
        <v>0</v>
      </c>
      <c r="I807" t="s">
        <v>288</v>
      </c>
      <c r="J807" t="s">
        <v>289</v>
      </c>
      <c r="K807" t="s">
        <v>295</v>
      </c>
      <c r="L807" s="36">
        <v>2475.5</v>
      </c>
      <c r="M807">
        <v>-53</v>
      </c>
      <c r="N807" s="66">
        <v>-2.1000000000000001E-2</v>
      </c>
      <c r="O807" s="36">
        <v>2528.5</v>
      </c>
      <c r="P807" s="66">
        <v>-2.0899999999999998E-2</v>
      </c>
      <c r="Q807" s="36">
        <v>2470</v>
      </c>
      <c r="R807" s="36">
        <v>2494</v>
      </c>
      <c r="S807" s="36">
        <v>2416.5</v>
      </c>
      <c r="T807" s="66">
        <v>2.2000000000000001E-3</v>
      </c>
      <c r="U807" s="66">
        <v>9.7000000000000003E-3</v>
      </c>
      <c r="V807" s="66">
        <v>-7.4000000000000003E-3</v>
      </c>
      <c r="W807" s="66">
        <v>2.4400000000000002E-2</v>
      </c>
      <c r="X807" s="1">
        <v>1467300</v>
      </c>
      <c r="Y807" s="1">
        <v>3617764</v>
      </c>
      <c r="Z807" s="1">
        <v>604747</v>
      </c>
      <c r="AA807" t="s">
        <v>309</v>
      </c>
      <c r="AB807" t="s">
        <v>310</v>
      </c>
      <c r="AC807">
        <v>13.01</v>
      </c>
      <c r="AD807">
        <v>1.39</v>
      </c>
      <c r="AE807">
        <v>2.1</v>
      </c>
      <c r="AF807" t="s">
        <v>230</v>
      </c>
      <c r="AG807" s="1">
        <v>34100</v>
      </c>
      <c r="AH807" s="36">
        <v>2490</v>
      </c>
      <c r="AI807">
        <v>400</v>
      </c>
      <c r="AJ807" s="36">
        <v>2475.5</v>
      </c>
      <c r="AK807" s="1">
        <v>4000</v>
      </c>
      <c r="AL807" s="2">
        <v>0.64583333333333337</v>
      </c>
      <c r="AM807" s="3">
        <v>46156</v>
      </c>
      <c r="AN807" t="s">
        <v>298</v>
      </c>
      <c r="AO807" t="s">
        <v>299</v>
      </c>
      <c r="AQ807" t="str">
        <f t="shared" si="12"/>
        <v/>
      </c>
    </row>
    <row r="808" spans="1:43">
      <c r="A808" s="8">
        <v>46184</v>
      </c>
      <c r="B808">
        <v>3830.35</v>
      </c>
      <c r="C808">
        <v>-0.45</v>
      </c>
      <c r="D808">
        <v>64170</v>
      </c>
      <c r="E808">
        <v>-0.26</v>
      </c>
      <c r="F808" s="69">
        <v>2124</v>
      </c>
      <c r="G808" t="s">
        <v>30</v>
      </c>
      <c r="H808">
        <v>0</v>
      </c>
      <c r="I808" t="s">
        <v>288</v>
      </c>
      <c r="J808" t="s">
        <v>289</v>
      </c>
      <c r="K808" t="s">
        <v>295</v>
      </c>
      <c r="L808">
        <v>862</v>
      </c>
      <c r="M808">
        <v>1</v>
      </c>
      <c r="N808" s="66">
        <v>1.1999999999999999E-3</v>
      </c>
      <c r="O808">
        <v>861</v>
      </c>
      <c r="P808" s="66">
        <v>1.1000000000000001E-3</v>
      </c>
      <c r="Q808">
        <v>860</v>
      </c>
      <c r="R808">
        <v>867</v>
      </c>
      <c r="S808">
        <v>850</v>
      </c>
      <c r="T808" s="66">
        <v>2.3E-3</v>
      </c>
      <c r="U808" s="66">
        <v>4.5999999999999999E-3</v>
      </c>
      <c r="V808" s="66">
        <v>-5.7000000000000002E-3</v>
      </c>
      <c r="W808" s="66">
        <v>1.41E-2</v>
      </c>
      <c r="X808" s="1">
        <v>396900</v>
      </c>
      <c r="Y808" s="1">
        <v>340611</v>
      </c>
      <c r="Z808" s="1">
        <v>142710</v>
      </c>
      <c r="AA808" t="s">
        <v>311</v>
      </c>
      <c r="AB808" t="s">
        <v>312</v>
      </c>
      <c r="AC808">
        <v>15.93</v>
      </c>
      <c r="AD808">
        <v>6.11</v>
      </c>
      <c r="AE808">
        <v>4.41</v>
      </c>
      <c r="AF808" t="s">
        <v>230</v>
      </c>
      <c r="AG808" s="1">
        <v>88600</v>
      </c>
      <c r="AH808">
        <v>865</v>
      </c>
      <c r="AI808">
        <v>100</v>
      </c>
      <c r="AJ808">
        <v>862</v>
      </c>
      <c r="AK808" s="1">
        <v>29900</v>
      </c>
      <c r="AL808" s="2">
        <v>0.64583333333333337</v>
      </c>
      <c r="AM808" s="3">
        <v>46155</v>
      </c>
      <c r="AN808" t="s">
        <v>293</v>
      </c>
      <c r="AO808" t="s">
        <v>313</v>
      </c>
      <c r="AQ808" t="str">
        <f t="shared" si="12"/>
        <v/>
      </c>
    </row>
    <row r="809" spans="1:43">
      <c r="A809" s="8">
        <v>46184</v>
      </c>
      <c r="B809">
        <v>3830.35</v>
      </c>
      <c r="C809">
        <v>-0.45</v>
      </c>
      <c r="D809">
        <v>64170</v>
      </c>
      <c r="E809">
        <v>-0.26</v>
      </c>
      <c r="F809" s="69">
        <v>2162</v>
      </c>
      <c r="G809" t="s">
        <v>31</v>
      </c>
      <c r="H809">
        <v>0</v>
      </c>
      <c r="I809" t="s">
        <v>314</v>
      </c>
      <c r="J809" t="s">
        <v>289</v>
      </c>
      <c r="K809" t="s">
        <v>295</v>
      </c>
      <c r="L809">
        <v>538</v>
      </c>
      <c r="M809">
        <v>0</v>
      </c>
      <c r="N809" s="66">
        <v>0</v>
      </c>
      <c r="O809">
        <v>538</v>
      </c>
      <c r="P809" s="66">
        <v>0</v>
      </c>
      <c r="Q809">
        <v>538</v>
      </c>
      <c r="R809">
        <v>539</v>
      </c>
      <c r="S809">
        <v>538</v>
      </c>
      <c r="T809" s="66">
        <v>0</v>
      </c>
      <c r="U809" s="66">
        <v>0</v>
      </c>
      <c r="V809" s="66">
        <v>-1.8E-3</v>
      </c>
      <c r="W809" s="66">
        <v>0</v>
      </c>
      <c r="X809" s="1">
        <v>152200</v>
      </c>
      <c r="Y809" s="1">
        <v>81885</v>
      </c>
      <c r="Z809" s="1">
        <v>11626</v>
      </c>
      <c r="AA809" t="s">
        <v>576</v>
      </c>
      <c r="AB809" t="s">
        <v>316</v>
      </c>
      <c r="AC809">
        <v>31.27</v>
      </c>
      <c r="AD809">
        <v>2.04</v>
      </c>
      <c r="AE809">
        <v>0</v>
      </c>
      <c r="AF809" t="s">
        <v>230</v>
      </c>
      <c r="AG809">
        <v>0</v>
      </c>
      <c r="AH809">
        <v>539</v>
      </c>
      <c r="AI809" s="1">
        <v>1133200</v>
      </c>
      <c r="AJ809">
        <v>538</v>
      </c>
      <c r="AK809" s="1">
        <v>2709400</v>
      </c>
      <c r="AL809" s="2">
        <v>0.64583333333333337</v>
      </c>
      <c r="AM809" s="3">
        <v>46154</v>
      </c>
      <c r="AN809" t="s">
        <v>298</v>
      </c>
      <c r="AO809" t="s">
        <v>313</v>
      </c>
      <c r="AQ809" t="str">
        <f t="shared" si="12"/>
        <v/>
      </c>
    </row>
    <row r="810" spans="1:43">
      <c r="A810" s="8">
        <v>46184</v>
      </c>
      <c r="B810">
        <v>3830.35</v>
      </c>
      <c r="C810">
        <v>-0.45</v>
      </c>
      <c r="D810">
        <v>64170</v>
      </c>
      <c r="E810">
        <v>-0.26</v>
      </c>
      <c r="F810" s="69">
        <v>2229</v>
      </c>
      <c r="G810" t="s">
        <v>32</v>
      </c>
      <c r="H810">
        <v>0</v>
      </c>
      <c r="I810" t="s">
        <v>288</v>
      </c>
      <c r="J810" t="s">
        <v>289</v>
      </c>
      <c r="K810" t="s">
        <v>295</v>
      </c>
      <c r="L810" s="36">
        <v>2877</v>
      </c>
      <c r="M810">
        <v>23</v>
      </c>
      <c r="N810" s="66">
        <v>8.0999999999999996E-3</v>
      </c>
      <c r="O810" s="36">
        <v>2854</v>
      </c>
      <c r="P810" s="66">
        <v>8.0000000000000002E-3</v>
      </c>
      <c r="Q810" s="36">
        <v>2880</v>
      </c>
      <c r="R810" s="36">
        <v>2891.5</v>
      </c>
      <c r="S810" s="36">
        <v>2853.5</v>
      </c>
      <c r="T810" s="66">
        <v>-1E-3</v>
      </c>
      <c r="U810" s="66">
        <v>1.2999999999999999E-3</v>
      </c>
      <c r="V810" s="66">
        <v>-5.0000000000000001E-3</v>
      </c>
      <c r="W810" s="66">
        <v>8.2000000000000007E-3</v>
      </c>
      <c r="X810" s="1">
        <v>327400</v>
      </c>
      <c r="Y810" s="1">
        <v>940821</v>
      </c>
      <c r="Z810" s="1">
        <v>385316</v>
      </c>
      <c r="AA810" t="s">
        <v>317</v>
      </c>
      <c r="AB810" t="s">
        <v>611</v>
      </c>
      <c r="AC810">
        <v>20.100000000000001</v>
      </c>
      <c r="AD810">
        <v>1.66</v>
      </c>
      <c r="AE810">
        <v>2.4</v>
      </c>
      <c r="AF810" t="s">
        <v>230</v>
      </c>
      <c r="AG810" s="1">
        <v>15100</v>
      </c>
      <c r="AH810" s="36">
        <v>2882.5</v>
      </c>
      <c r="AI810">
        <v>100</v>
      </c>
      <c r="AJ810" s="36">
        <v>2876</v>
      </c>
      <c r="AK810">
        <v>100</v>
      </c>
      <c r="AL810" s="2">
        <v>0.64583333333333337</v>
      </c>
      <c r="AM810" s="3">
        <v>46156</v>
      </c>
      <c r="AN810" t="s">
        <v>298</v>
      </c>
      <c r="AO810" t="s">
        <v>319</v>
      </c>
      <c r="AQ810" t="str">
        <f t="shared" si="12"/>
        <v/>
      </c>
    </row>
    <row r="811" spans="1:43">
      <c r="A811" s="8">
        <v>46184</v>
      </c>
      <c r="B811">
        <v>3830.35</v>
      </c>
      <c r="C811">
        <v>-0.45</v>
      </c>
      <c r="D811">
        <v>64170</v>
      </c>
      <c r="E811">
        <v>-0.26</v>
      </c>
      <c r="F811" s="69">
        <v>2768</v>
      </c>
      <c r="G811" t="s">
        <v>33</v>
      </c>
      <c r="H811">
        <v>0</v>
      </c>
      <c r="I811" t="s">
        <v>288</v>
      </c>
      <c r="J811" t="s">
        <v>289</v>
      </c>
      <c r="K811" t="s">
        <v>290</v>
      </c>
      <c r="L811" s="36">
        <v>5028</v>
      </c>
      <c r="M811">
        <v>-61</v>
      </c>
      <c r="N811" s="66">
        <v>-1.2E-2</v>
      </c>
      <c r="O811" s="36">
        <v>5089</v>
      </c>
      <c r="P811" s="66">
        <v>-1.1900000000000001E-2</v>
      </c>
      <c r="Q811" s="36">
        <v>5021</v>
      </c>
      <c r="R811" s="36">
        <v>5067</v>
      </c>
      <c r="S811" s="36">
        <v>4944</v>
      </c>
      <c r="T811" s="66">
        <v>1.2999999999999999E-3</v>
      </c>
      <c r="U811" s="66">
        <v>1.18E-2</v>
      </c>
      <c r="V811" s="66">
        <v>-7.6E-3</v>
      </c>
      <c r="W811" s="66">
        <v>1.6899999999999998E-2</v>
      </c>
      <c r="X811" s="1">
        <v>1453000</v>
      </c>
      <c r="Y811" s="1">
        <v>7271924</v>
      </c>
      <c r="Z811" s="1">
        <v>1055880</v>
      </c>
      <c r="AA811" t="s">
        <v>320</v>
      </c>
      <c r="AB811" t="s">
        <v>321</v>
      </c>
      <c r="AC811">
        <v>8.0399999999999991</v>
      </c>
      <c r="AD811">
        <v>0.95</v>
      </c>
      <c r="AE811">
        <v>3.58</v>
      </c>
      <c r="AF811" t="s">
        <v>230</v>
      </c>
      <c r="AG811" s="1">
        <v>139900</v>
      </c>
      <c r="AH811" s="36">
        <v>5029</v>
      </c>
      <c r="AI811">
        <v>500</v>
      </c>
      <c r="AJ811" s="36">
        <v>5022</v>
      </c>
      <c r="AK811">
        <v>200</v>
      </c>
      <c r="AL811" s="2">
        <v>0.64583333333333337</v>
      </c>
      <c r="AN811" t="s">
        <v>298</v>
      </c>
      <c r="AO811" t="s">
        <v>322</v>
      </c>
      <c r="AQ811" t="str">
        <f t="shared" si="12"/>
        <v/>
      </c>
    </row>
    <row r="812" spans="1:43">
      <c r="A812" s="8">
        <v>46184</v>
      </c>
      <c r="B812">
        <v>3830.35</v>
      </c>
      <c r="C812">
        <v>-0.45</v>
      </c>
      <c r="D812">
        <v>64170</v>
      </c>
      <c r="E812">
        <v>-0.26</v>
      </c>
      <c r="F812" s="69">
        <v>2769</v>
      </c>
      <c r="G812" t="s">
        <v>34</v>
      </c>
      <c r="H812">
        <v>0</v>
      </c>
      <c r="I812" t="s">
        <v>314</v>
      </c>
      <c r="J812" t="s">
        <v>323</v>
      </c>
      <c r="K812" t="s">
        <v>295</v>
      </c>
      <c r="L812">
        <v>831</v>
      </c>
      <c r="M812">
        <v>0</v>
      </c>
      <c r="N812" s="66">
        <v>0</v>
      </c>
      <c r="O812">
        <v>831</v>
      </c>
      <c r="P812" s="66">
        <v>0</v>
      </c>
      <c r="Q812">
        <v>831</v>
      </c>
      <c r="R812">
        <v>834</v>
      </c>
      <c r="S812">
        <v>830</v>
      </c>
      <c r="T812" s="66">
        <v>0</v>
      </c>
      <c r="U812" s="66">
        <v>1.1999999999999999E-3</v>
      </c>
      <c r="V812" s="66">
        <v>-3.5000000000000001E-3</v>
      </c>
      <c r="W812" s="66">
        <v>1.1999999999999999E-3</v>
      </c>
      <c r="X812" s="1">
        <v>3500</v>
      </c>
      <c r="Y812" s="1">
        <v>2909</v>
      </c>
      <c r="Z812" s="1">
        <v>6533</v>
      </c>
      <c r="AA812" t="s">
        <v>324</v>
      </c>
      <c r="AB812" t="s">
        <v>325</v>
      </c>
      <c r="AC812">
        <v>9.86</v>
      </c>
      <c r="AD812">
        <v>22.08</v>
      </c>
      <c r="AE812">
        <v>0</v>
      </c>
      <c r="AF812">
        <v>0.1</v>
      </c>
      <c r="AG812">
        <v>0</v>
      </c>
      <c r="AH812">
        <v>832</v>
      </c>
      <c r="AI812">
        <v>100</v>
      </c>
      <c r="AJ812">
        <v>830</v>
      </c>
      <c r="AK812">
        <v>200</v>
      </c>
      <c r="AL812" s="2">
        <v>0.64583333333333337</v>
      </c>
      <c r="AM812" s="3">
        <v>46213</v>
      </c>
      <c r="AN812" t="s">
        <v>326</v>
      </c>
      <c r="AO812" t="s">
        <v>327</v>
      </c>
      <c r="AQ812" t="str">
        <f t="shared" si="12"/>
        <v/>
      </c>
    </row>
    <row r="813" spans="1:43">
      <c r="A813" s="8">
        <v>46184</v>
      </c>
      <c r="B813">
        <v>3830.35</v>
      </c>
      <c r="C813">
        <v>-0.45</v>
      </c>
      <c r="D813">
        <v>64170</v>
      </c>
      <c r="E813">
        <v>-0.26</v>
      </c>
      <c r="F813" s="69">
        <v>2914</v>
      </c>
      <c r="G813" t="s">
        <v>35</v>
      </c>
      <c r="H813">
        <v>0</v>
      </c>
      <c r="I813" t="s">
        <v>288</v>
      </c>
      <c r="J813" t="s">
        <v>289</v>
      </c>
      <c r="K813" t="s">
        <v>290</v>
      </c>
      <c r="L813" s="36">
        <v>6305</v>
      </c>
      <c r="M813">
        <v>141</v>
      </c>
      <c r="N813" s="66">
        <v>2.29E-2</v>
      </c>
      <c r="O813" s="36">
        <v>6164</v>
      </c>
      <c r="P813" s="66">
        <v>2.2800000000000001E-2</v>
      </c>
      <c r="Q813" s="36">
        <v>6230</v>
      </c>
      <c r="R813" s="36">
        <v>6338</v>
      </c>
      <c r="S813" s="36">
        <v>6222</v>
      </c>
      <c r="T813" s="66">
        <v>1.2E-2</v>
      </c>
      <c r="U813" s="66">
        <v>6.9999999999999999E-4</v>
      </c>
      <c r="V813" s="66">
        <v>-5.1999999999999998E-3</v>
      </c>
      <c r="W813" s="66">
        <v>1.3299999999999999E-2</v>
      </c>
      <c r="X813" s="1">
        <v>6014400</v>
      </c>
      <c r="Y813" s="1">
        <v>37853144</v>
      </c>
      <c r="Z813" s="1">
        <v>12610000</v>
      </c>
      <c r="AA813" t="s">
        <v>328</v>
      </c>
      <c r="AB813" t="s">
        <v>329</v>
      </c>
      <c r="AC813">
        <v>19.63</v>
      </c>
      <c r="AD813">
        <v>2.73</v>
      </c>
      <c r="AE813">
        <v>3.84</v>
      </c>
      <c r="AF813" t="s">
        <v>230</v>
      </c>
      <c r="AG813" s="1">
        <v>413500</v>
      </c>
      <c r="AH813" s="36">
        <v>6305</v>
      </c>
      <c r="AI813">
        <v>200</v>
      </c>
      <c r="AJ813" s="36">
        <v>6304</v>
      </c>
      <c r="AK813">
        <v>400</v>
      </c>
      <c r="AL813" s="2">
        <v>0.64583333333333337</v>
      </c>
      <c r="AN813" t="s">
        <v>293</v>
      </c>
      <c r="AO813" t="s">
        <v>319</v>
      </c>
      <c r="AQ813" t="str">
        <f t="shared" si="12"/>
        <v/>
      </c>
    </row>
    <row r="814" spans="1:43">
      <c r="A814" s="8">
        <v>46184</v>
      </c>
      <c r="B814">
        <v>3830.35</v>
      </c>
      <c r="C814">
        <v>-0.45</v>
      </c>
      <c r="D814">
        <v>64170</v>
      </c>
      <c r="E814">
        <v>-0.26</v>
      </c>
      <c r="F814" s="69">
        <v>3003</v>
      </c>
      <c r="G814" t="s">
        <v>36</v>
      </c>
      <c r="H814">
        <v>0</v>
      </c>
      <c r="I814" t="s">
        <v>288</v>
      </c>
      <c r="J814" t="s">
        <v>289</v>
      </c>
      <c r="K814" t="s">
        <v>295</v>
      </c>
      <c r="L814" s="36">
        <v>1721.5</v>
      </c>
      <c r="M814">
        <v>-6</v>
      </c>
      <c r="N814" s="66">
        <v>-3.5000000000000001E-3</v>
      </c>
      <c r="O814" s="36">
        <v>1727.5</v>
      </c>
      <c r="P814" s="66">
        <v>-3.3999999999999998E-3</v>
      </c>
      <c r="Q814" s="36">
        <v>1740</v>
      </c>
      <c r="R814" s="36">
        <v>1744</v>
      </c>
      <c r="S814" s="36">
        <v>1715.5</v>
      </c>
      <c r="T814" s="66">
        <v>-1.06E-2</v>
      </c>
      <c r="U814" s="66">
        <v>-8.6E-3</v>
      </c>
      <c r="V814" s="66">
        <v>-1.29E-2</v>
      </c>
      <c r="W814" s="66">
        <v>3.3999999999999998E-3</v>
      </c>
      <c r="X814" s="1">
        <v>3257100</v>
      </c>
      <c r="Y814" s="1">
        <v>5627973</v>
      </c>
      <c r="Z814" s="1">
        <v>1321953</v>
      </c>
      <c r="AA814" t="s">
        <v>330</v>
      </c>
      <c r="AB814" t="s">
        <v>577</v>
      </c>
      <c r="AC814">
        <v>10.79</v>
      </c>
      <c r="AD814">
        <v>1.43</v>
      </c>
      <c r="AE814">
        <v>3.89</v>
      </c>
      <c r="AF814" t="s">
        <v>230</v>
      </c>
      <c r="AG814" s="1">
        <v>42700</v>
      </c>
      <c r="AH814" s="36">
        <v>1723</v>
      </c>
      <c r="AI814">
        <v>100</v>
      </c>
      <c r="AJ814" s="36">
        <v>1721.5</v>
      </c>
      <c r="AK814">
        <v>400</v>
      </c>
      <c r="AL814" s="2">
        <v>0.64583333333333337</v>
      </c>
      <c r="AN814" t="s">
        <v>293</v>
      </c>
      <c r="AO814" t="s">
        <v>332</v>
      </c>
      <c r="AQ814" t="str">
        <f t="shared" si="12"/>
        <v/>
      </c>
    </row>
    <row r="815" spans="1:43">
      <c r="A815" s="8">
        <v>46184</v>
      </c>
      <c r="B815">
        <v>3830.35</v>
      </c>
      <c r="C815">
        <v>-0.45</v>
      </c>
      <c r="D815">
        <v>64170</v>
      </c>
      <c r="E815">
        <v>-0.26</v>
      </c>
      <c r="F815" s="69">
        <v>3407</v>
      </c>
      <c r="G815" t="s">
        <v>37</v>
      </c>
      <c r="H815">
        <v>0</v>
      </c>
      <c r="I815" t="s">
        <v>288</v>
      </c>
      <c r="J815" t="s">
        <v>289</v>
      </c>
      <c r="K815" t="s">
        <v>295</v>
      </c>
      <c r="L815" s="36">
        <v>1760</v>
      </c>
      <c r="M815">
        <v>4</v>
      </c>
      <c r="N815" s="66">
        <v>2.3E-3</v>
      </c>
      <c r="O815" s="36">
        <v>1756</v>
      </c>
      <c r="P815" s="66">
        <v>2.2000000000000001E-3</v>
      </c>
      <c r="Q815" s="36">
        <v>1721</v>
      </c>
      <c r="R815" s="36">
        <v>1770</v>
      </c>
      <c r="S815" s="36">
        <v>1707.5</v>
      </c>
      <c r="T815" s="66">
        <v>2.2599999999999999E-2</v>
      </c>
      <c r="U815" s="66">
        <v>3.7000000000000002E-3</v>
      </c>
      <c r="V815" s="66">
        <v>-5.5999999999999999E-3</v>
      </c>
      <c r="W815" s="66">
        <v>3.0700000000000002E-2</v>
      </c>
      <c r="X815" s="1">
        <v>4133600</v>
      </c>
      <c r="Y815" s="1">
        <v>7237368</v>
      </c>
      <c r="Z815" s="1">
        <v>2403723</v>
      </c>
      <c r="AA815" t="s">
        <v>333</v>
      </c>
      <c r="AB815" t="s">
        <v>334</v>
      </c>
      <c r="AC815">
        <v>14.87</v>
      </c>
      <c r="AD815">
        <v>1.1399999999999999</v>
      </c>
      <c r="AE815">
        <v>2.5</v>
      </c>
      <c r="AF815" t="s">
        <v>230</v>
      </c>
      <c r="AG815" s="1">
        <v>172400</v>
      </c>
      <c r="AH815" s="36">
        <v>1763</v>
      </c>
      <c r="AI815">
        <v>100</v>
      </c>
      <c r="AJ815" s="36">
        <v>1760</v>
      </c>
      <c r="AK815" s="1">
        <v>5400</v>
      </c>
      <c r="AL815" s="2">
        <v>0.64583333333333337</v>
      </c>
      <c r="AM815" s="3">
        <v>46154</v>
      </c>
      <c r="AN815" t="s">
        <v>298</v>
      </c>
      <c r="AO815" t="s">
        <v>335</v>
      </c>
      <c r="AQ815" t="str">
        <f t="shared" si="12"/>
        <v/>
      </c>
    </row>
    <row r="816" spans="1:43">
      <c r="A816" s="8">
        <v>46184</v>
      </c>
      <c r="B816">
        <v>3830.35</v>
      </c>
      <c r="C816">
        <v>-0.45</v>
      </c>
      <c r="D816">
        <v>64170</v>
      </c>
      <c r="E816">
        <v>-0.26</v>
      </c>
      <c r="F816" s="69">
        <v>4008</v>
      </c>
      <c r="G816" t="s">
        <v>38</v>
      </c>
      <c r="H816">
        <v>0</v>
      </c>
      <c r="I816" t="s">
        <v>288</v>
      </c>
      <c r="J816" t="s">
        <v>289</v>
      </c>
      <c r="K816" t="s">
        <v>290</v>
      </c>
      <c r="L816" s="36">
        <v>1256</v>
      </c>
      <c r="M816">
        <v>1</v>
      </c>
      <c r="N816" s="66">
        <v>8.0000000000000004E-4</v>
      </c>
      <c r="O816" s="36">
        <v>1255</v>
      </c>
      <c r="P816" s="66">
        <v>6.9999999999999999E-4</v>
      </c>
      <c r="Q816" s="36">
        <v>1250</v>
      </c>
      <c r="R816" s="36">
        <v>1256</v>
      </c>
      <c r="S816" s="36">
        <v>1226</v>
      </c>
      <c r="T816" s="66">
        <v>4.7999999999999996E-3</v>
      </c>
      <c r="U816" s="66">
        <v>5.5999999999999999E-3</v>
      </c>
      <c r="V816" s="66">
        <v>0</v>
      </c>
      <c r="W816" s="66">
        <v>2.4400000000000002E-2</v>
      </c>
      <c r="X816" s="1">
        <v>137600</v>
      </c>
      <c r="Y816" s="1">
        <v>171530</v>
      </c>
      <c r="Z816" s="1">
        <v>81242</v>
      </c>
      <c r="AA816" t="s">
        <v>541</v>
      </c>
      <c r="AB816" t="s">
        <v>337</v>
      </c>
      <c r="AC816">
        <v>10.27</v>
      </c>
      <c r="AD816">
        <v>0.78</v>
      </c>
      <c r="AE816">
        <v>3.82</v>
      </c>
      <c r="AF816" t="s">
        <v>230</v>
      </c>
      <c r="AG816" s="1">
        <v>43900</v>
      </c>
      <c r="AH816" s="36">
        <v>1256</v>
      </c>
      <c r="AI816">
        <v>100</v>
      </c>
      <c r="AJ816" s="36">
        <v>1249</v>
      </c>
      <c r="AK816">
        <v>100</v>
      </c>
      <c r="AL816" s="2">
        <v>0.64583333333333337</v>
      </c>
      <c r="AM816" s="3">
        <v>46154</v>
      </c>
      <c r="AN816" t="s">
        <v>298</v>
      </c>
      <c r="AO816" t="s">
        <v>335</v>
      </c>
      <c r="AQ816" t="str">
        <f t="shared" si="12"/>
        <v/>
      </c>
    </row>
    <row r="817" spans="1:43">
      <c r="A817" s="8">
        <v>46184</v>
      </c>
      <c r="B817">
        <v>3830.35</v>
      </c>
      <c r="C817">
        <v>-0.45</v>
      </c>
      <c r="D817">
        <v>64170</v>
      </c>
      <c r="E817">
        <v>-0.26</v>
      </c>
      <c r="F817" s="69">
        <v>4026</v>
      </c>
      <c r="G817" t="s">
        <v>39</v>
      </c>
      <c r="H817">
        <v>0</v>
      </c>
      <c r="I817" t="s">
        <v>314</v>
      </c>
      <c r="J817" t="s">
        <v>289</v>
      </c>
      <c r="K817" t="s">
        <v>290</v>
      </c>
      <c r="L817" s="36">
        <v>1555</v>
      </c>
      <c r="M817">
        <v>-111</v>
      </c>
      <c r="N817" s="66">
        <v>-6.6600000000000006E-2</v>
      </c>
      <c r="O817" s="36">
        <v>1666</v>
      </c>
      <c r="P817" s="66">
        <v>-6.6600000000000006E-2</v>
      </c>
      <c r="Q817" s="36">
        <v>1600</v>
      </c>
      <c r="R817" s="36">
        <v>1607</v>
      </c>
      <c r="S817" s="36">
        <v>1518</v>
      </c>
      <c r="T817" s="66">
        <v>-2.81E-2</v>
      </c>
      <c r="U817" s="66">
        <v>0</v>
      </c>
      <c r="V817" s="66">
        <v>-3.2300000000000002E-2</v>
      </c>
      <c r="W817" s="66">
        <v>2.4299999999999999E-2</v>
      </c>
      <c r="X817" s="1">
        <v>217700</v>
      </c>
      <c r="Y817" s="1">
        <v>339546</v>
      </c>
      <c r="Z817" s="1">
        <v>14368</v>
      </c>
      <c r="AA817" t="s">
        <v>338</v>
      </c>
      <c r="AB817" t="s">
        <v>339</v>
      </c>
      <c r="AC817">
        <v>7.63</v>
      </c>
      <c r="AD817">
        <v>1.03</v>
      </c>
      <c r="AE817">
        <v>3.15</v>
      </c>
      <c r="AF817" t="s">
        <v>230</v>
      </c>
      <c r="AG817" s="1">
        <v>3100</v>
      </c>
      <c r="AH817" s="36">
        <v>1555</v>
      </c>
      <c r="AI817">
        <v>500</v>
      </c>
      <c r="AJ817" s="36">
        <v>1554</v>
      </c>
      <c r="AK817">
        <v>300</v>
      </c>
      <c r="AL817" s="2">
        <v>0.64583333333333337</v>
      </c>
      <c r="AM817" s="3">
        <v>46183</v>
      </c>
      <c r="AN817" t="s">
        <v>340</v>
      </c>
      <c r="AO817" t="s">
        <v>341</v>
      </c>
      <c r="AQ817" t="str">
        <f t="shared" si="12"/>
        <v/>
      </c>
    </row>
    <row r="818" spans="1:43">
      <c r="A818" s="8">
        <v>46184</v>
      </c>
      <c r="B818">
        <v>3830.35</v>
      </c>
      <c r="C818">
        <v>-0.45</v>
      </c>
      <c r="D818">
        <v>64170</v>
      </c>
      <c r="E818">
        <v>-0.26</v>
      </c>
      <c r="F818" s="69">
        <v>4062</v>
      </c>
      <c r="G818" t="s">
        <v>40</v>
      </c>
      <c r="H818">
        <v>0</v>
      </c>
      <c r="I818" t="s">
        <v>288</v>
      </c>
      <c r="J818" t="s">
        <v>289</v>
      </c>
      <c r="K818" t="s">
        <v>290</v>
      </c>
      <c r="L818" s="36">
        <v>18210</v>
      </c>
      <c r="M818">
        <v>810</v>
      </c>
      <c r="N818" s="66">
        <v>4.6600000000000003E-2</v>
      </c>
      <c r="O818" s="36">
        <v>17400</v>
      </c>
      <c r="P818" s="66">
        <v>4.65E-2</v>
      </c>
      <c r="Q818" s="36">
        <v>16520</v>
      </c>
      <c r="R818" s="36">
        <v>18410</v>
      </c>
      <c r="S818" s="36">
        <v>16505</v>
      </c>
      <c r="T818" s="66">
        <v>0.1023</v>
      </c>
      <c r="U818" s="66">
        <v>3.5799999999999998E-2</v>
      </c>
      <c r="V818" s="66">
        <v>-1.0800000000000001E-2</v>
      </c>
      <c r="W818" s="66">
        <v>0.1033</v>
      </c>
      <c r="X818" s="1">
        <v>8447800</v>
      </c>
      <c r="Y818" s="1">
        <v>150991758</v>
      </c>
      <c r="Z818" s="1">
        <v>5130141</v>
      </c>
      <c r="AA818" t="s">
        <v>555</v>
      </c>
      <c r="AB818" t="s">
        <v>343</v>
      </c>
      <c r="AC818">
        <v>87.67</v>
      </c>
      <c r="AD818">
        <v>9.24</v>
      </c>
      <c r="AE818">
        <v>0.19</v>
      </c>
      <c r="AF818" t="s">
        <v>230</v>
      </c>
      <c r="AG818" s="1">
        <v>54500</v>
      </c>
      <c r="AH818" s="36">
        <v>18210</v>
      </c>
      <c r="AI818">
        <v>500</v>
      </c>
      <c r="AJ818" s="36">
        <v>18205</v>
      </c>
      <c r="AK818">
        <v>600</v>
      </c>
      <c r="AL818" s="2">
        <v>0.64583333333333337</v>
      </c>
      <c r="AM818" s="3">
        <v>46153</v>
      </c>
      <c r="AN818" t="s">
        <v>298</v>
      </c>
      <c r="AO818" t="s">
        <v>344</v>
      </c>
      <c r="AQ818" t="str">
        <f t="shared" si="12"/>
        <v/>
      </c>
    </row>
    <row r="819" spans="1:43">
      <c r="A819" s="8">
        <v>46184</v>
      </c>
      <c r="B819">
        <v>3830.35</v>
      </c>
      <c r="C819">
        <v>-0.45</v>
      </c>
      <c r="D819">
        <v>64170</v>
      </c>
      <c r="E819">
        <v>-0.26</v>
      </c>
      <c r="F819" s="69">
        <v>4063</v>
      </c>
      <c r="G819" t="s">
        <v>41</v>
      </c>
      <c r="H819">
        <v>0</v>
      </c>
      <c r="I819" t="s">
        <v>288</v>
      </c>
      <c r="J819" t="s">
        <v>289</v>
      </c>
      <c r="K819" t="s">
        <v>290</v>
      </c>
      <c r="L819" s="36">
        <v>6858</v>
      </c>
      <c r="M819">
        <v>163</v>
      </c>
      <c r="N819" s="66">
        <v>2.4299999999999999E-2</v>
      </c>
      <c r="O819" s="36">
        <v>6695</v>
      </c>
      <c r="P819" s="66">
        <v>2.4299999999999999E-2</v>
      </c>
      <c r="Q819" s="36">
        <v>6500</v>
      </c>
      <c r="R819" s="36">
        <v>6858</v>
      </c>
      <c r="S819" s="36">
        <v>6473</v>
      </c>
      <c r="T819" s="66">
        <v>5.5E-2</v>
      </c>
      <c r="U819" s="66">
        <v>2.3099999999999999E-2</v>
      </c>
      <c r="V819" s="66">
        <v>0</v>
      </c>
      <c r="W819" s="66">
        <v>5.9400000000000001E-2</v>
      </c>
      <c r="X819" s="1">
        <v>8104400</v>
      </c>
      <c r="Y819" s="1">
        <v>54464504</v>
      </c>
      <c r="Z819" s="1">
        <v>13613101</v>
      </c>
      <c r="AA819" t="s">
        <v>556</v>
      </c>
      <c r="AB819" t="s">
        <v>346</v>
      </c>
      <c r="AC819">
        <v>25.46</v>
      </c>
      <c r="AD819">
        <v>2.85</v>
      </c>
      <c r="AE819">
        <v>1.55</v>
      </c>
      <c r="AF819" t="s">
        <v>230</v>
      </c>
      <c r="AG819" s="1">
        <v>145400</v>
      </c>
      <c r="AH819" s="36">
        <v>6859</v>
      </c>
      <c r="AI819" s="1">
        <v>22100</v>
      </c>
      <c r="AJ819" s="36">
        <v>6850</v>
      </c>
      <c r="AK819">
        <v>100</v>
      </c>
      <c r="AL819" s="2">
        <v>0.64583333333333337</v>
      </c>
      <c r="AN819" t="s">
        <v>298</v>
      </c>
      <c r="AO819" t="s">
        <v>335</v>
      </c>
      <c r="AQ819" t="str">
        <f t="shared" si="12"/>
        <v/>
      </c>
    </row>
    <row r="820" spans="1:43">
      <c r="A820" s="8">
        <v>46184</v>
      </c>
      <c r="B820">
        <v>3830.35</v>
      </c>
      <c r="C820">
        <v>-0.45</v>
      </c>
      <c r="D820">
        <v>64170</v>
      </c>
      <c r="E820">
        <v>-0.26</v>
      </c>
      <c r="F820" s="69">
        <v>4068</v>
      </c>
      <c r="G820" t="s">
        <v>42</v>
      </c>
      <c r="H820">
        <v>0</v>
      </c>
      <c r="I820" t="s">
        <v>347</v>
      </c>
      <c r="J820" t="s">
        <v>323</v>
      </c>
      <c r="K820" t="s">
        <v>295</v>
      </c>
      <c r="L820" s="36">
        <v>1728</v>
      </c>
      <c r="M820">
        <v>-22</v>
      </c>
      <c r="N820" s="66">
        <v>-1.26E-2</v>
      </c>
      <c r="O820" s="36">
        <v>1750</v>
      </c>
      <c r="P820" s="66">
        <v>-1.2500000000000001E-2</v>
      </c>
      <c r="Q820" s="36">
        <v>1750</v>
      </c>
      <c r="R820" s="36">
        <v>1750</v>
      </c>
      <c r="S820" s="36">
        <v>1710</v>
      </c>
      <c r="T820" s="66">
        <v>-1.2500000000000001E-2</v>
      </c>
      <c r="U820" s="66">
        <v>-1.0800000000000001E-2</v>
      </c>
      <c r="V820" s="66">
        <v>-1.2500000000000001E-2</v>
      </c>
      <c r="W820" s="66">
        <v>1.0500000000000001E-2</v>
      </c>
      <c r="X820" s="1">
        <v>3500</v>
      </c>
      <c r="Y820" s="1">
        <v>6086</v>
      </c>
      <c r="Z820" s="1">
        <v>3265</v>
      </c>
      <c r="AA820" t="s">
        <v>348</v>
      </c>
      <c r="AB820" t="s">
        <v>349</v>
      </c>
      <c r="AC820">
        <v>22.7</v>
      </c>
      <c r="AD820">
        <v>1.52</v>
      </c>
      <c r="AE820">
        <v>0</v>
      </c>
      <c r="AF820">
        <v>1.6</v>
      </c>
      <c r="AG820">
        <v>100</v>
      </c>
      <c r="AH820" s="36">
        <v>1750</v>
      </c>
      <c r="AI820">
        <v>800</v>
      </c>
      <c r="AJ820" s="36">
        <v>1725</v>
      </c>
      <c r="AK820">
        <v>200</v>
      </c>
      <c r="AL820" s="2">
        <v>0.62777777777777777</v>
      </c>
      <c r="AM820" s="3">
        <v>46156</v>
      </c>
      <c r="AN820" t="s">
        <v>350</v>
      </c>
      <c r="AO820" t="s">
        <v>351</v>
      </c>
      <c r="AQ820" t="str">
        <f t="shared" si="12"/>
        <v/>
      </c>
    </row>
    <row r="821" spans="1:43">
      <c r="A821" s="8">
        <v>46184</v>
      </c>
      <c r="B821">
        <v>3830.35</v>
      </c>
      <c r="C821">
        <v>-0.45</v>
      </c>
      <c r="D821">
        <v>64170</v>
      </c>
      <c r="E821">
        <v>-0.26</v>
      </c>
      <c r="F821" s="69">
        <v>4100</v>
      </c>
      <c r="G821" t="s">
        <v>43</v>
      </c>
      <c r="H821">
        <v>0</v>
      </c>
      <c r="I821" t="s">
        <v>314</v>
      </c>
      <c r="J821" t="s">
        <v>289</v>
      </c>
      <c r="K821" t="s">
        <v>290</v>
      </c>
      <c r="L821" s="36">
        <v>1596</v>
      </c>
      <c r="M821">
        <v>-59</v>
      </c>
      <c r="N821" s="66">
        <v>-3.56E-2</v>
      </c>
      <c r="O821" s="36">
        <v>1655</v>
      </c>
      <c r="P821" s="66">
        <v>-3.56E-2</v>
      </c>
      <c r="Q821" s="36">
        <v>1604</v>
      </c>
      <c r="R821" s="36">
        <v>1616</v>
      </c>
      <c r="S821" s="36">
        <v>1540</v>
      </c>
      <c r="T821" s="66">
        <v>-4.8999999999999998E-3</v>
      </c>
      <c r="U821" s="66">
        <v>2.5000000000000001E-2</v>
      </c>
      <c r="V821" s="66">
        <v>-1.23E-2</v>
      </c>
      <c r="W821" s="66">
        <v>3.6299999999999999E-2</v>
      </c>
      <c r="X821" s="1">
        <v>98600</v>
      </c>
      <c r="Y821" s="1">
        <v>155779</v>
      </c>
      <c r="Z821" s="1">
        <v>9734</v>
      </c>
      <c r="AA821" t="s">
        <v>544</v>
      </c>
      <c r="AB821" t="s">
        <v>353</v>
      </c>
      <c r="AC821">
        <v>18.47</v>
      </c>
      <c r="AD821">
        <v>1.02</v>
      </c>
      <c r="AE821">
        <v>0</v>
      </c>
      <c r="AF821" t="s">
        <v>230</v>
      </c>
      <c r="AG821">
        <v>0</v>
      </c>
      <c r="AH821" s="36">
        <v>1599</v>
      </c>
      <c r="AI821">
        <v>100</v>
      </c>
      <c r="AJ821" s="36">
        <v>1588</v>
      </c>
      <c r="AK821">
        <v>200</v>
      </c>
      <c r="AL821" s="2">
        <v>0.64583333333333337</v>
      </c>
      <c r="AM821" s="3">
        <v>46157</v>
      </c>
      <c r="AN821" t="s">
        <v>298</v>
      </c>
      <c r="AO821" t="s">
        <v>335</v>
      </c>
      <c r="AQ821" t="str">
        <f t="shared" si="12"/>
        <v/>
      </c>
    </row>
    <row r="822" spans="1:43">
      <c r="A822" s="8">
        <v>46184</v>
      </c>
      <c r="B822">
        <v>3830.35</v>
      </c>
      <c r="C822">
        <v>-0.45</v>
      </c>
      <c r="D822">
        <v>64170</v>
      </c>
      <c r="E822">
        <v>-0.26</v>
      </c>
      <c r="F822" s="69">
        <v>4182</v>
      </c>
      <c r="G822" t="s">
        <v>44</v>
      </c>
      <c r="H822">
        <v>0</v>
      </c>
      <c r="I822" t="s">
        <v>288</v>
      </c>
      <c r="J822" t="s">
        <v>289</v>
      </c>
      <c r="K822" t="s">
        <v>290</v>
      </c>
      <c r="L822" s="36">
        <v>4464</v>
      </c>
      <c r="M822">
        <v>38</v>
      </c>
      <c r="N822" s="66">
        <v>8.6E-3</v>
      </c>
      <c r="O822" s="36">
        <v>4426</v>
      </c>
      <c r="P822" s="66">
        <v>8.5000000000000006E-3</v>
      </c>
      <c r="Q822" s="36">
        <v>4216</v>
      </c>
      <c r="R822" s="36">
        <v>4488</v>
      </c>
      <c r="S822" s="36">
        <v>4200</v>
      </c>
      <c r="T822" s="66">
        <v>5.8799999999999998E-2</v>
      </c>
      <c r="U822" s="66">
        <v>1.3100000000000001E-2</v>
      </c>
      <c r="V822" s="66">
        <v>-5.3E-3</v>
      </c>
      <c r="W822" s="66">
        <v>6.2799999999999995E-2</v>
      </c>
      <c r="X822" s="1">
        <v>971600</v>
      </c>
      <c r="Y822" s="1">
        <v>4294369</v>
      </c>
      <c r="Z822" s="1">
        <v>944968</v>
      </c>
      <c r="AA822" t="s">
        <v>545</v>
      </c>
      <c r="AB822" t="s">
        <v>355</v>
      </c>
      <c r="AC822">
        <v>18.920000000000002</v>
      </c>
      <c r="AD822">
        <v>1.34</v>
      </c>
      <c r="AE822">
        <v>2.46</v>
      </c>
      <c r="AF822" t="s">
        <v>230</v>
      </c>
      <c r="AG822" s="1">
        <v>16000</v>
      </c>
      <c r="AH822" s="36">
        <v>4477</v>
      </c>
      <c r="AI822">
        <v>100</v>
      </c>
      <c r="AJ822" s="36">
        <v>4444</v>
      </c>
      <c r="AK822">
        <v>300</v>
      </c>
      <c r="AL822" s="2">
        <v>0.64583333333333337</v>
      </c>
      <c r="AM822" s="3">
        <v>46155</v>
      </c>
      <c r="AN822" t="s">
        <v>298</v>
      </c>
      <c r="AO822" t="s">
        <v>335</v>
      </c>
      <c r="AQ822" t="str">
        <f t="shared" si="12"/>
        <v/>
      </c>
    </row>
    <row r="823" spans="1:43">
      <c r="A823" s="8">
        <v>46184</v>
      </c>
      <c r="B823">
        <v>3830.35</v>
      </c>
      <c r="C823">
        <v>-0.45</v>
      </c>
      <c r="D823">
        <v>64170</v>
      </c>
      <c r="E823">
        <v>-0.26</v>
      </c>
      <c r="F823" s="69">
        <v>4188</v>
      </c>
      <c r="G823" t="s">
        <v>45</v>
      </c>
      <c r="H823">
        <v>0</v>
      </c>
      <c r="I823" t="s">
        <v>288</v>
      </c>
      <c r="J823" t="s">
        <v>289</v>
      </c>
      <c r="K823" t="s">
        <v>295</v>
      </c>
      <c r="L823" s="36">
        <v>1036</v>
      </c>
      <c r="M823">
        <v>16.5</v>
      </c>
      <c r="N823" s="66">
        <v>1.6199999999999999E-2</v>
      </c>
      <c r="O823" s="36">
        <v>1019.5</v>
      </c>
      <c r="P823" s="66">
        <v>1.61E-2</v>
      </c>
      <c r="Q823" s="36">
        <v>1000</v>
      </c>
      <c r="R823" s="36">
        <v>1038</v>
      </c>
      <c r="S823">
        <v>999</v>
      </c>
      <c r="T823" s="66">
        <v>3.5999999999999997E-2</v>
      </c>
      <c r="U823" s="66">
        <v>1.2200000000000001E-2</v>
      </c>
      <c r="V823" s="66">
        <v>-1.9E-3</v>
      </c>
      <c r="W823" s="66">
        <v>3.6999999999999998E-2</v>
      </c>
      <c r="X823" s="1">
        <v>6138900</v>
      </c>
      <c r="Y823" s="1">
        <v>6300595</v>
      </c>
      <c r="Z823" s="1">
        <v>1493360</v>
      </c>
      <c r="AA823" t="s">
        <v>356</v>
      </c>
      <c r="AB823" t="s">
        <v>357</v>
      </c>
      <c r="AC823">
        <v>11.84</v>
      </c>
      <c r="AD823">
        <v>0.79</v>
      </c>
      <c r="AE823">
        <v>3.09</v>
      </c>
      <c r="AF823" t="s">
        <v>230</v>
      </c>
      <c r="AG823" s="1">
        <v>332100</v>
      </c>
      <c r="AH823" s="36">
        <v>1037</v>
      </c>
      <c r="AI823">
        <v>100</v>
      </c>
      <c r="AJ823" s="36">
        <v>1035.5</v>
      </c>
      <c r="AK823">
        <v>100</v>
      </c>
      <c r="AL823" s="2">
        <v>0.64583333333333337</v>
      </c>
      <c r="AM823" s="3">
        <v>46155</v>
      </c>
      <c r="AN823" t="s">
        <v>298</v>
      </c>
      <c r="AO823" t="s">
        <v>335</v>
      </c>
      <c r="AQ823" t="str">
        <f t="shared" si="12"/>
        <v/>
      </c>
    </row>
    <row r="824" spans="1:43">
      <c r="A824" s="8">
        <v>46184</v>
      </c>
      <c r="B824">
        <v>3830.35</v>
      </c>
      <c r="C824">
        <v>-0.45</v>
      </c>
      <c r="D824">
        <v>64170</v>
      </c>
      <c r="E824">
        <v>-0.26</v>
      </c>
      <c r="F824" s="69">
        <v>4220</v>
      </c>
      <c r="G824" t="s">
        <v>46</v>
      </c>
      <c r="H824">
        <v>0</v>
      </c>
      <c r="I824" t="s">
        <v>288</v>
      </c>
      <c r="J824" t="s">
        <v>289</v>
      </c>
      <c r="K824" t="s">
        <v>295</v>
      </c>
      <c r="L824" s="36">
        <v>1593</v>
      </c>
      <c r="M824">
        <v>41</v>
      </c>
      <c r="N824" s="66">
        <v>2.64E-2</v>
      </c>
      <c r="O824" s="36">
        <v>1552</v>
      </c>
      <c r="P824" s="66">
        <v>2.64E-2</v>
      </c>
      <c r="Q824" s="36">
        <v>1566</v>
      </c>
      <c r="R824" s="36">
        <v>1600</v>
      </c>
      <c r="S824" s="36">
        <v>1542</v>
      </c>
      <c r="T824" s="66">
        <v>1.72E-2</v>
      </c>
      <c r="U824" s="66">
        <v>1.8499999999999999E-2</v>
      </c>
      <c r="V824" s="66">
        <v>-4.3E-3</v>
      </c>
      <c r="W824" s="66">
        <v>3.3000000000000002E-2</v>
      </c>
      <c r="X824" s="1">
        <v>135700</v>
      </c>
      <c r="Y824" s="1">
        <v>213759</v>
      </c>
      <c r="Z824" s="1">
        <v>81680</v>
      </c>
      <c r="AA824" t="s">
        <v>358</v>
      </c>
      <c r="AB824" t="s">
        <v>578</v>
      </c>
      <c r="AC824">
        <v>11.14</v>
      </c>
      <c r="AD824">
        <v>1.1200000000000001</v>
      </c>
      <c r="AE824">
        <v>3.39</v>
      </c>
      <c r="AF824" t="s">
        <v>230</v>
      </c>
      <c r="AG824" s="1">
        <v>3300</v>
      </c>
      <c r="AH824" s="36">
        <v>1597</v>
      </c>
      <c r="AI824">
        <v>200</v>
      </c>
      <c r="AJ824" s="36">
        <v>1581</v>
      </c>
      <c r="AK824">
        <v>100</v>
      </c>
      <c r="AL824" s="2">
        <v>0.64583333333333337</v>
      </c>
      <c r="AN824" t="s">
        <v>298</v>
      </c>
      <c r="AO824" t="s">
        <v>335</v>
      </c>
      <c r="AQ824" t="str">
        <f t="shared" si="12"/>
        <v/>
      </c>
    </row>
    <row r="825" spans="1:43">
      <c r="A825" s="8">
        <v>46184</v>
      </c>
      <c r="B825">
        <v>3830.35</v>
      </c>
      <c r="C825">
        <v>-0.45</v>
      </c>
      <c r="D825">
        <v>64170</v>
      </c>
      <c r="E825">
        <v>-0.26</v>
      </c>
      <c r="F825" s="69">
        <v>4334</v>
      </c>
      <c r="G825" t="s">
        <v>47</v>
      </c>
      <c r="H825">
        <v>0</v>
      </c>
      <c r="I825" t="s">
        <v>314</v>
      </c>
      <c r="J825" t="s">
        <v>323</v>
      </c>
      <c r="K825" t="s">
        <v>290</v>
      </c>
      <c r="L825">
        <v>384</v>
      </c>
      <c r="M825">
        <v>-19</v>
      </c>
      <c r="N825" s="66">
        <v>-4.7100000000000003E-2</v>
      </c>
      <c r="O825">
        <v>403</v>
      </c>
      <c r="P825" s="66">
        <v>-4.7100000000000003E-2</v>
      </c>
      <c r="Q825">
        <v>380</v>
      </c>
      <c r="R825">
        <v>384</v>
      </c>
      <c r="S825">
        <v>368</v>
      </c>
      <c r="T825" s="66">
        <v>1.0500000000000001E-2</v>
      </c>
      <c r="U825" s="66">
        <v>1.8499999999999999E-2</v>
      </c>
      <c r="V825" s="66">
        <v>0</v>
      </c>
      <c r="W825" s="66">
        <v>4.3400000000000001E-2</v>
      </c>
      <c r="X825" s="1">
        <v>73900</v>
      </c>
      <c r="Y825" s="1">
        <v>27894</v>
      </c>
      <c r="Z825" s="1">
        <v>4260</v>
      </c>
      <c r="AA825" t="s">
        <v>360</v>
      </c>
      <c r="AB825" t="s">
        <v>361</v>
      </c>
      <c r="AC825">
        <v>11.53</v>
      </c>
      <c r="AD825">
        <v>1.26</v>
      </c>
      <c r="AE825">
        <v>2.6</v>
      </c>
      <c r="AF825">
        <v>0.1</v>
      </c>
      <c r="AG825" s="1">
        <v>1200</v>
      </c>
      <c r="AH825">
        <v>385</v>
      </c>
      <c r="AI825">
        <v>800</v>
      </c>
      <c r="AJ825">
        <v>378</v>
      </c>
      <c r="AK825" s="1">
        <v>1200</v>
      </c>
      <c r="AL825" s="2">
        <v>0.64583333333333337</v>
      </c>
      <c r="AM825" s="3">
        <v>46183</v>
      </c>
      <c r="AN825" t="s">
        <v>306</v>
      </c>
      <c r="AO825" t="s">
        <v>351</v>
      </c>
      <c r="AQ825" t="str">
        <f t="shared" si="12"/>
        <v/>
      </c>
    </row>
    <row r="826" spans="1:43">
      <c r="A826" s="8">
        <v>46184</v>
      </c>
      <c r="B826">
        <v>3830.35</v>
      </c>
      <c r="C826">
        <v>-0.45</v>
      </c>
      <c r="D826">
        <v>64170</v>
      </c>
      <c r="E826">
        <v>-0.26</v>
      </c>
      <c r="F826" s="69">
        <v>4523</v>
      </c>
      <c r="G826" t="s">
        <v>48</v>
      </c>
      <c r="H826">
        <v>0</v>
      </c>
      <c r="I826" t="s">
        <v>288</v>
      </c>
      <c r="J826" t="s">
        <v>289</v>
      </c>
      <c r="K826" t="s">
        <v>295</v>
      </c>
      <c r="L826" s="36">
        <v>3723</v>
      </c>
      <c r="M826">
        <v>-17</v>
      </c>
      <c r="N826" s="66">
        <v>-4.4999999999999997E-3</v>
      </c>
      <c r="O826" s="36">
        <v>3740</v>
      </c>
      <c r="P826" s="66">
        <v>-4.4999999999999997E-3</v>
      </c>
      <c r="Q826" s="36">
        <v>3709</v>
      </c>
      <c r="R826" s="36">
        <v>3739</v>
      </c>
      <c r="S826" s="36">
        <v>3660</v>
      </c>
      <c r="T826" s="66">
        <v>3.7000000000000002E-3</v>
      </c>
      <c r="U826" s="66">
        <v>6.1999999999999998E-3</v>
      </c>
      <c r="V826" s="66">
        <v>-4.1999999999999997E-3</v>
      </c>
      <c r="W826" s="66">
        <v>1.72E-2</v>
      </c>
      <c r="X826" s="1">
        <v>1960900</v>
      </c>
      <c r="Y826" s="1">
        <v>7265238</v>
      </c>
      <c r="Z826" s="1">
        <v>1085809</v>
      </c>
      <c r="AA826" t="s">
        <v>362</v>
      </c>
      <c r="AB826" t="s">
        <v>623</v>
      </c>
      <c r="AC826">
        <v>20.100000000000001</v>
      </c>
      <c r="AD826">
        <v>1.1599999999999999</v>
      </c>
      <c r="AE826">
        <v>4.3</v>
      </c>
      <c r="AF826" t="s">
        <v>230</v>
      </c>
      <c r="AG826" s="1">
        <v>115700</v>
      </c>
      <c r="AH826" s="36">
        <v>3734</v>
      </c>
      <c r="AI826">
        <v>100</v>
      </c>
      <c r="AJ826" s="36">
        <v>3723</v>
      </c>
      <c r="AK826">
        <v>200</v>
      </c>
      <c r="AL826" s="2">
        <v>0.64583333333333337</v>
      </c>
      <c r="AM826" s="3">
        <v>46157</v>
      </c>
      <c r="AN826" t="s">
        <v>298</v>
      </c>
      <c r="AO826" t="s">
        <v>364</v>
      </c>
      <c r="AQ826" t="str">
        <f t="shared" si="12"/>
        <v/>
      </c>
    </row>
    <row r="827" spans="1:43">
      <c r="A827" s="8">
        <v>46184</v>
      </c>
      <c r="B827">
        <v>3830.35</v>
      </c>
      <c r="C827">
        <v>-0.45</v>
      </c>
      <c r="D827">
        <v>64170</v>
      </c>
      <c r="E827">
        <v>-0.26</v>
      </c>
      <c r="F827" s="69">
        <v>4528</v>
      </c>
      <c r="G827" t="s">
        <v>49</v>
      </c>
      <c r="H827">
        <v>0</v>
      </c>
      <c r="I827" t="s">
        <v>288</v>
      </c>
      <c r="J827" t="s">
        <v>289</v>
      </c>
      <c r="K827" t="s">
        <v>295</v>
      </c>
      <c r="L827" s="36">
        <v>2237.5</v>
      </c>
      <c r="M827">
        <v>13.5</v>
      </c>
      <c r="N827" s="66">
        <v>6.1000000000000004E-3</v>
      </c>
      <c r="O827" s="36">
        <v>2224</v>
      </c>
      <c r="P827" s="66">
        <v>6.0000000000000001E-3</v>
      </c>
      <c r="Q827" s="36">
        <v>2186.5</v>
      </c>
      <c r="R827" s="36">
        <v>2246</v>
      </c>
      <c r="S827" s="36">
        <v>2186.5</v>
      </c>
      <c r="T827" s="66">
        <v>2.3300000000000001E-2</v>
      </c>
      <c r="U827" s="66">
        <v>2.0000000000000001E-4</v>
      </c>
      <c r="V827" s="66">
        <v>-3.7000000000000002E-3</v>
      </c>
      <c r="W827" s="66">
        <v>2.3300000000000001E-2</v>
      </c>
      <c r="X827" s="1">
        <v>1702500</v>
      </c>
      <c r="Y827" s="1">
        <v>3796261</v>
      </c>
      <c r="Z827" s="1">
        <v>1115825</v>
      </c>
      <c r="AA827" t="s">
        <v>365</v>
      </c>
      <c r="AB827" t="s">
        <v>580</v>
      </c>
      <c r="AC827">
        <v>14.8</v>
      </c>
      <c r="AD827">
        <v>1.23</v>
      </c>
      <c r="AE827">
        <v>3.58</v>
      </c>
      <c r="AF827" t="s">
        <v>230</v>
      </c>
      <c r="AG827" s="1">
        <v>75300</v>
      </c>
      <c r="AH827" s="36">
        <v>2241</v>
      </c>
      <c r="AI827">
        <v>100</v>
      </c>
      <c r="AJ827" s="36">
        <v>2237</v>
      </c>
      <c r="AK827">
        <v>200</v>
      </c>
      <c r="AL827" s="2">
        <v>0.64583333333333337</v>
      </c>
      <c r="AN827" t="s">
        <v>298</v>
      </c>
      <c r="AO827" t="s">
        <v>364</v>
      </c>
      <c r="AQ827" t="str">
        <f t="shared" si="12"/>
        <v/>
      </c>
    </row>
    <row r="828" spans="1:43">
      <c r="A828" s="8">
        <v>46184</v>
      </c>
      <c r="B828">
        <v>3830.35</v>
      </c>
      <c r="C828">
        <v>-0.45</v>
      </c>
      <c r="D828">
        <v>64170</v>
      </c>
      <c r="E828">
        <v>-0.26</v>
      </c>
      <c r="F828" s="69">
        <v>4661</v>
      </c>
      <c r="G828" t="s">
        <v>50</v>
      </c>
      <c r="H828">
        <v>0</v>
      </c>
      <c r="I828" t="s">
        <v>288</v>
      </c>
      <c r="J828" t="s">
        <v>289</v>
      </c>
      <c r="K828" t="s">
        <v>290</v>
      </c>
      <c r="L828" s="36">
        <v>2305.5</v>
      </c>
      <c r="M828">
        <v>13</v>
      </c>
      <c r="N828" s="66">
        <v>5.7000000000000002E-3</v>
      </c>
      <c r="O828" s="36">
        <v>2292.5</v>
      </c>
      <c r="P828" s="66">
        <v>5.5999999999999999E-3</v>
      </c>
      <c r="Q828" s="36">
        <v>2292.5</v>
      </c>
      <c r="R828" s="36">
        <v>2332</v>
      </c>
      <c r="S828" s="36">
        <v>2284</v>
      </c>
      <c r="T828" s="66">
        <v>5.5999999999999999E-3</v>
      </c>
      <c r="U828" s="66">
        <v>4.0000000000000002E-4</v>
      </c>
      <c r="V828" s="66">
        <v>-1.1299999999999999E-2</v>
      </c>
      <c r="W828" s="66">
        <v>9.4000000000000004E-3</v>
      </c>
      <c r="X828" s="1">
        <v>5696300</v>
      </c>
      <c r="Y828" s="1">
        <v>13111668</v>
      </c>
      <c r="Z828" s="1">
        <v>4150939</v>
      </c>
      <c r="AA828" t="s">
        <v>367</v>
      </c>
      <c r="AB828" t="s">
        <v>368</v>
      </c>
      <c r="AC828">
        <v>32.28</v>
      </c>
      <c r="AD828">
        <v>3.43</v>
      </c>
      <c r="AE828">
        <v>0.69</v>
      </c>
      <c r="AF828" t="s">
        <v>230</v>
      </c>
      <c r="AG828" s="1">
        <v>433300</v>
      </c>
      <c r="AH828" s="36">
        <v>2305.5</v>
      </c>
      <c r="AI828" s="1">
        <v>4200</v>
      </c>
      <c r="AJ828" s="36">
        <v>2299</v>
      </c>
      <c r="AK828" s="1">
        <v>2500</v>
      </c>
      <c r="AL828" s="2">
        <v>0.64583333333333337</v>
      </c>
      <c r="AN828" t="s">
        <v>298</v>
      </c>
      <c r="AO828" t="s">
        <v>313</v>
      </c>
      <c r="AQ828" t="str">
        <f t="shared" si="12"/>
        <v/>
      </c>
    </row>
    <row r="829" spans="1:43">
      <c r="A829" s="8">
        <v>46184</v>
      </c>
      <c r="B829">
        <v>3830.35</v>
      </c>
      <c r="C829">
        <v>-0.45</v>
      </c>
      <c r="D829">
        <v>64170</v>
      </c>
      <c r="E829">
        <v>-0.26</v>
      </c>
      <c r="F829" s="69">
        <v>5020</v>
      </c>
      <c r="G829" t="s">
        <v>51</v>
      </c>
      <c r="H829">
        <v>0</v>
      </c>
      <c r="I829" t="s">
        <v>288</v>
      </c>
      <c r="J829" t="s">
        <v>289</v>
      </c>
      <c r="K829" t="s">
        <v>290</v>
      </c>
      <c r="L829" s="36">
        <v>1222.5</v>
      </c>
      <c r="M829">
        <v>14</v>
      </c>
      <c r="N829" s="66">
        <v>1.1599999999999999E-2</v>
      </c>
      <c r="O829" s="36">
        <v>1208.5</v>
      </c>
      <c r="P829" s="66">
        <v>1.15E-2</v>
      </c>
      <c r="Q829" s="36">
        <v>1208.5</v>
      </c>
      <c r="R829" s="36">
        <v>1232.5</v>
      </c>
      <c r="S829" s="36">
        <v>1201</v>
      </c>
      <c r="T829" s="66">
        <v>1.15E-2</v>
      </c>
      <c r="U829" s="66">
        <v>5.3E-3</v>
      </c>
      <c r="V829" s="66">
        <v>-8.0999999999999996E-3</v>
      </c>
      <c r="W829" s="66">
        <v>1.7899999999999999E-2</v>
      </c>
      <c r="X829" s="1">
        <v>7540000</v>
      </c>
      <c r="Y829" s="1">
        <v>9178605</v>
      </c>
      <c r="Z829" s="1">
        <v>3309022</v>
      </c>
      <c r="AA829" t="s">
        <v>369</v>
      </c>
      <c r="AB829" t="s">
        <v>370</v>
      </c>
      <c r="AC829">
        <v>7.9</v>
      </c>
      <c r="AD829">
        <v>0.97</v>
      </c>
      <c r="AE829">
        <v>2.78</v>
      </c>
      <c r="AF829" t="s">
        <v>230</v>
      </c>
      <c r="AG829" s="1">
        <v>364300</v>
      </c>
      <c r="AH829" s="36">
        <v>1223</v>
      </c>
      <c r="AI829" s="1">
        <v>5600</v>
      </c>
      <c r="AJ829" s="36">
        <v>1220</v>
      </c>
      <c r="AK829" s="1">
        <v>1300</v>
      </c>
      <c r="AL829" s="2">
        <v>0.64583333333333337</v>
      </c>
      <c r="AM829" s="3">
        <v>46156</v>
      </c>
      <c r="AN829" t="s">
        <v>298</v>
      </c>
      <c r="AO829" t="s">
        <v>371</v>
      </c>
      <c r="AQ829" t="str">
        <f t="shared" si="12"/>
        <v/>
      </c>
    </row>
    <row r="830" spans="1:43">
      <c r="A830" s="8">
        <v>46184</v>
      </c>
      <c r="B830">
        <v>3830.35</v>
      </c>
      <c r="C830">
        <v>-0.45</v>
      </c>
      <c r="D830">
        <v>64170</v>
      </c>
      <c r="E830">
        <v>-0.26</v>
      </c>
      <c r="F830" s="69">
        <v>5201</v>
      </c>
      <c r="G830" t="s">
        <v>52</v>
      </c>
      <c r="H830">
        <v>0</v>
      </c>
      <c r="I830" t="s">
        <v>288</v>
      </c>
      <c r="J830" t="s">
        <v>289</v>
      </c>
      <c r="K830" t="s">
        <v>295</v>
      </c>
      <c r="L830" s="36">
        <v>6964</v>
      </c>
      <c r="M830">
        <v>23</v>
      </c>
      <c r="N830" s="66">
        <v>3.3E-3</v>
      </c>
      <c r="O830" s="36">
        <v>6941</v>
      </c>
      <c r="P830" s="66">
        <v>3.3E-3</v>
      </c>
      <c r="Q830" s="36">
        <v>6641</v>
      </c>
      <c r="R830" s="36">
        <v>7004</v>
      </c>
      <c r="S830" s="36">
        <v>6636</v>
      </c>
      <c r="T830" s="66">
        <v>4.8599999999999997E-2</v>
      </c>
      <c r="U830" s="66">
        <v>1.2200000000000001E-2</v>
      </c>
      <c r="V830" s="66">
        <v>-5.7000000000000002E-3</v>
      </c>
      <c r="W830" s="66">
        <v>4.9399999999999999E-2</v>
      </c>
      <c r="X830" s="1">
        <v>1356100</v>
      </c>
      <c r="Y830" s="1">
        <v>9303720</v>
      </c>
      <c r="Z830" s="1">
        <v>1514215</v>
      </c>
      <c r="AA830" t="s">
        <v>581</v>
      </c>
      <c r="AB830" t="s">
        <v>373</v>
      </c>
      <c r="AC830">
        <v>19.21</v>
      </c>
      <c r="AD830">
        <v>0.99</v>
      </c>
      <c r="AE830">
        <v>3.02</v>
      </c>
      <c r="AF830" t="s">
        <v>230</v>
      </c>
      <c r="AG830" s="1">
        <v>69000</v>
      </c>
      <c r="AH830" s="36">
        <v>6973</v>
      </c>
      <c r="AI830">
        <v>100</v>
      </c>
      <c r="AJ830" s="36">
        <v>6963</v>
      </c>
      <c r="AK830">
        <v>100</v>
      </c>
      <c r="AL830" s="2">
        <v>0.64583333333333337</v>
      </c>
      <c r="AM830" s="3">
        <v>46154</v>
      </c>
      <c r="AN830" t="s">
        <v>293</v>
      </c>
      <c r="AO830" t="s">
        <v>341</v>
      </c>
      <c r="AQ830" t="str">
        <f t="shared" si="12"/>
        <v/>
      </c>
    </row>
    <row r="831" spans="1:43">
      <c r="A831" s="8">
        <v>46184</v>
      </c>
      <c r="B831">
        <v>3830.35</v>
      </c>
      <c r="C831">
        <v>-0.45</v>
      </c>
      <c r="D831">
        <v>64170</v>
      </c>
      <c r="E831">
        <v>-0.26</v>
      </c>
      <c r="F831" s="69">
        <v>5302</v>
      </c>
      <c r="G831" t="s">
        <v>53</v>
      </c>
      <c r="H831">
        <v>0</v>
      </c>
      <c r="I831" t="s">
        <v>288</v>
      </c>
      <c r="J831" t="s">
        <v>289</v>
      </c>
      <c r="K831" t="s">
        <v>290</v>
      </c>
      <c r="L831" s="36">
        <v>4660</v>
      </c>
      <c r="M831">
        <v>30</v>
      </c>
      <c r="N831" s="66">
        <v>6.4999999999999997E-3</v>
      </c>
      <c r="O831" s="36">
        <v>4630</v>
      </c>
      <c r="P831" s="66">
        <v>6.4000000000000003E-3</v>
      </c>
      <c r="Q831" s="36">
        <v>4600</v>
      </c>
      <c r="R831" s="36">
        <v>4685</v>
      </c>
      <c r="S831" s="36">
        <v>4550</v>
      </c>
      <c r="T831" s="66">
        <v>1.2999999999999999E-2</v>
      </c>
      <c r="U831" s="66">
        <v>5.3E-3</v>
      </c>
      <c r="V831" s="66">
        <v>-5.3E-3</v>
      </c>
      <c r="W831" s="66">
        <v>2.41E-2</v>
      </c>
      <c r="X831" s="1">
        <v>71100</v>
      </c>
      <c r="Y831" s="1">
        <v>328542</v>
      </c>
      <c r="Z831" s="1">
        <v>55139</v>
      </c>
      <c r="AA831" t="s">
        <v>374</v>
      </c>
      <c r="AB831" t="s">
        <v>375</v>
      </c>
      <c r="AC831">
        <v>18.899999999999999</v>
      </c>
      <c r="AD831">
        <v>0.94</v>
      </c>
      <c r="AE831">
        <v>4.29</v>
      </c>
      <c r="AF831" t="s">
        <v>230</v>
      </c>
      <c r="AG831" s="1">
        <v>13600</v>
      </c>
      <c r="AH831" s="36">
        <v>4665</v>
      </c>
      <c r="AI831">
        <v>100</v>
      </c>
      <c r="AJ831" s="36">
        <v>4655</v>
      </c>
      <c r="AK831">
        <v>100</v>
      </c>
      <c r="AL831" s="2">
        <v>0.64583333333333337</v>
      </c>
      <c r="AN831" t="s">
        <v>293</v>
      </c>
      <c r="AO831" t="s">
        <v>341</v>
      </c>
      <c r="AQ831" t="str">
        <f t="shared" si="12"/>
        <v/>
      </c>
    </row>
    <row r="832" spans="1:43">
      <c r="A832" s="8">
        <v>46184</v>
      </c>
      <c r="B832">
        <v>3830.35</v>
      </c>
      <c r="C832">
        <v>-0.45</v>
      </c>
      <c r="D832">
        <v>64170</v>
      </c>
      <c r="E832">
        <v>-0.26</v>
      </c>
      <c r="F832" s="69">
        <v>5310</v>
      </c>
      <c r="G832" t="s">
        <v>54</v>
      </c>
      <c r="H832">
        <v>0</v>
      </c>
      <c r="I832" t="s">
        <v>288</v>
      </c>
      <c r="J832" t="s">
        <v>289</v>
      </c>
      <c r="K832" t="s">
        <v>290</v>
      </c>
      <c r="L832" s="36">
        <v>7710</v>
      </c>
      <c r="M832">
        <v>-70</v>
      </c>
      <c r="N832" s="66">
        <v>-8.9999999999999993E-3</v>
      </c>
      <c r="O832" s="36">
        <v>7780</v>
      </c>
      <c r="P832" s="66">
        <v>-8.8999999999999999E-3</v>
      </c>
      <c r="Q832" s="36">
        <v>7420</v>
      </c>
      <c r="R832" s="36">
        <v>7760</v>
      </c>
      <c r="S832" s="36">
        <v>7320</v>
      </c>
      <c r="T832" s="66">
        <v>3.9E-2</v>
      </c>
      <c r="U832" s="66">
        <v>2.52E-2</v>
      </c>
      <c r="V832" s="66">
        <v>-6.4000000000000003E-3</v>
      </c>
      <c r="W832" s="66">
        <v>5.3199999999999997E-2</v>
      </c>
      <c r="X832" s="1">
        <v>178100</v>
      </c>
      <c r="Y832" s="1">
        <v>1359042</v>
      </c>
      <c r="Z832" s="1">
        <v>161852</v>
      </c>
      <c r="AA832" t="s">
        <v>612</v>
      </c>
      <c r="AB832" t="s">
        <v>377</v>
      </c>
      <c r="AC832">
        <v>33</v>
      </c>
      <c r="AD832">
        <v>1.65</v>
      </c>
      <c r="AE832">
        <v>1.88</v>
      </c>
      <c r="AF832" t="s">
        <v>230</v>
      </c>
      <c r="AG832" s="1">
        <v>1400</v>
      </c>
      <c r="AH832" s="36">
        <v>7750</v>
      </c>
      <c r="AI832" s="1">
        <v>1200</v>
      </c>
      <c r="AJ832" s="36">
        <v>7670</v>
      </c>
      <c r="AK832">
        <v>800</v>
      </c>
      <c r="AL832" s="2">
        <v>0.64583333333333337</v>
      </c>
      <c r="AM832" s="3">
        <v>46153</v>
      </c>
      <c r="AN832" t="s">
        <v>293</v>
      </c>
      <c r="AO832" t="s">
        <v>341</v>
      </c>
      <c r="AQ832" t="str">
        <f t="shared" si="12"/>
        <v/>
      </c>
    </row>
    <row r="833" spans="1:43">
      <c r="A833" s="8">
        <v>46184</v>
      </c>
      <c r="B833">
        <v>3830.35</v>
      </c>
      <c r="C833">
        <v>-0.45</v>
      </c>
      <c r="D833">
        <v>64170</v>
      </c>
      <c r="E833">
        <v>-0.26</v>
      </c>
      <c r="F833" s="69">
        <v>5334</v>
      </c>
      <c r="G833" t="s">
        <v>55</v>
      </c>
      <c r="H833">
        <v>0</v>
      </c>
      <c r="I833" t="s">
        <v>288</v>
      </c>
      <c r="J833" t="s">
        <v>289</v>
      </c>
      <c r="K833" t="s">
        <v>290</v>
      </c>
      <c r="L833" s="36">
        <v>9912</v>
      </c>
      <c r="M833">
        <v>-6</v>
      </c>
      <c r="N833" s="66">
        <v>-5.9999999999999995E-4</v>
      </c>
      <c r="O833" s="36">
        <v>9918</v>
      </c>
      <c r="P833" s="66">
        <v>-5.9999999999999995E-4</v>
      </c>
      <c r="Q833" s="36">
        <v>9650</v>
      </c>
      <c r="R833" s="36">
        <v>9912</v>
      </c>
      <c r="S833" s="36">
        <v>9562</v>
      </c>
      <c r="T833" s="66">
        <v>2.7099999999999999E-2</v>
      </c>
      <c r="U833" s="66">
        <v>2.0500000000000001E-2</v>
      </c>
      <c r="V833" s="66">
        <v>0</v>
      </c>
      <c r="W833" s="66">
        <v>3.6600000000000001E-2</v>
      </c>
      <c r="X833" s="1">
        <v>1084600</v>
      </c>
      <c r="Y833" s="1">
        <v>10631169</v>
      </c>
      <c r="Z833" s="1">
        <v>1974943</v>
      </c>
      <c r="AA833" t="s">
        <v>558</v>
      </c>
      <c r="AB833" t="s">
        <v>379</v>
      </c>
      <c r="AC833">
        <v>18.43</v>
      </c>
      <c r="AD833">
        <v>2.5299999999999998</v>
      </c>
      <c r="AE833">
        <v>2.12</v>
      </c>
      <c r="AF833" t="s">
        <v>230</v>
      </c>
      <c r="AG833" s="1">
        <v>26900</v>
      </c>
      <c r="AH833" s="36">
        <v>9913</v>
      </c>
      <c r="AI833" s="1">
        <v>4200</v>
      </c>
      <c r="AJ833" s="36">
        <v>9875</v>
      </c>
      <c r="AK833">
        <v>100</v>
      </c>
      <c r="AL833" s="2">
        <v>0.64583333333333337</v>
      </c>
      <c r="AN833" t="s">
        <v>298</v>
      </c>
      <c r="AO833" t="s">
        <v>341</v>
      </c>
      <c r="AQ833" t="str">
        <f t="shared" si="12"/>
        <v/>
      </c>
    </row>
    <row r="834" spans="1:43">
      <c r="A834" s="8">
        <v>46184</v>
      </c>
      <c r="B834">
        <v>3830.35</v>
      </c>
      <c r="C834">
        <v>-0.45</v>
      </c>
      <c r="D834">
        <v>64170</v>
      </c>
      <c r="E834">
        <v>-0.26</v>
      </c>
      <c r="F834" s="69">
        <v>5706</v>
      </c>
      <c r="G834" t="s">
        <v>56</v>
      </c>
      <c r="H834">
        <v>0</v>
      </c>
      <c r="I834" t="s">
        <v>288</v>
      </c>
      <c r="J834" t="s">
        <v>289</v>
      </c>
      <c r="K834" t="s">
        <v>290</v>
      </c>
      <c r="L834" s="36">
        <v>37330</v>
      </c>
      <c r="M834">
        <v>350</v>
      </c>
      <c r="N834" s="66">
        <v>9.4999999999999998E-3</v>
      </c>
      <c r="O834" s="36">
        <v>36980</v>
      </c>
      <c r="P834" s="66">
        <v>9.4000000000000004E-3</v>
      </c>
      <c r="Q834" s="36">
        <v>35660</v>
      </c>
      <c r="R834" s="36">
        <v>37840</v>
      </c>
      <c r="S834" s="36">
        <v>35040</v>
      </c>
      <c r="T834" s="66">
        <v>4.6800000000000001E-2</v>
      </c>
      <c r="U834" s="66">
        <v>3.6900000000000002E-2</v>
      </c>
      <c r="V834" s="66">
        <v>-1.34E-2</v>
      </c>
      <c r="W834" s="66">
        <v>6.5299999999999997E-2</v>
      </c>
      <c r="X834" s="1">
        <v>1698900</v>
      </c>
      <c r="Y834" s="1">
        <v>62464359</v>
      </c>
      <c r="Z834" s="1">
        <v>2143318</v>
      </c>
      <c r="AA834" t="s">
        <v>521</v>
      </c>
      <c r="AB834" t="s">
        <v>381</v>
      </c>
      <c r="AC834">
        <v>28.47</v>
      </c>
      <c r="AD834">
        <v>5.18</v>
      </c>
      <c r="AE834">
        <v>0.75</v>
      </c>
      <c r="AF834" t="s">
        <v>230</v>
      </c>
      <c r="AG834" s="1">
        <v>16000</v>
      </c>
      <c r="AH834" s="36">
        <v>37390</v>
      </c>
      <c r="AI834">
        <v>200</v>
      </c>
      <c r="AJ834" s="36">
        <v>37320</v>
      </c>
      <c r="AK834">
        <v>200</v>
      </c>
      <c r="AL834" s="2">
        <v>0.64583333333333337</v>
      </c>
      <c r="AM834" s="3">
        <v>46155</v>
      </c>
      <c r="AN834" t="s">
        <v>298</v>
      </c>
      <c r="AO834" t="s">
        <v>382</v>
      </c>
      <c r="AQ834" t="str">
        <f t="shared" si="12"/>
        <v/>
      </c>
    </row>
    <row r="835" spans="1:43">
      <c r="A835" s="8">
        <v>46184</v>
      </c>
      <c r="B835">
        <v>3830.35</v>
      </c>
      <c r="C835">
        <v>-0.45</v>
      </c>
      <c r="D835">
        <v>64170</v>
      </c>
      <c r="E835">
        <v>-0.26</v>
      </c>
      <c r="F835" s="69">
        <v>5711</v>
      </c>
      <c r="G835" t="s">
        <v>57</v>
      </c>
      <c r="H835">
        <v>0</v>
      </c>
      <c r="I835" t="s">
        <v>288</v>
      </c>
      <c r="J835" t="s">
        <v>289</v>
      </c>
      <c r="K835" t="s">
        <v>290</v>
      </c>
      <c r="L835" s="36">
        <v>4443</v>
      </c>
      <c r="M835">
        <v>-28</v>
      </c>
      <c r="N835" s="66">
        <v>-6.3E-3</v>
      </c>
      <c r="O835" s="36">
        <v>4471</v>
      </c>
      <c r="P835" s="66">
        <v>-6.1999999999999998E-3</v>
      </c>
      <c r="Q835" s="36">
        <v>4400</v>
      </c>
      <c r="R835" s="36">
        <v>4443</v>
      </c>
      <c r="S835" s="36">
        <v>4276</v>
      </c>
      <c r="T835" s="66">
        <v>9.7000000000000003E-3</v>
      </c>
      <c r="U835" s="66">
        <v>2.4899999999999999E-2</v>
      </c>
      <c r="V835" s="66">
        <v>0</v>
      </c>
      <c r="W835" s="66">
        <v>3.9E-2</v>
      </c>
      <c r="X835" s="1">
        <v>885100</v>
      </c>
      <c r="Y835" s="1">
        <v>3883207</v>
      </c>
      <c r="Z835" s="1">
        <v>584208</v>
      </c>
      <c r="AA835" t="s">
        <v>383</v>
      </c>
      <c r="AB835" t="s">
        <v>384</v>
      </c>
      <c r="AC835">
        <v>11.84</v>
      </c>
      <c r="AD835">
        <v>0.78</v>
      </c>
      <c r="AE835">
        <v>2.61</v>
      </c>
      <c r="AF835" t="s">
        <v>230</v>
      </c>
      <c r="AG835" s="1">
        <v>16800</v>
      </c>
      <c r="AH835" s="36">
        <v>4444</v>
      </c>
      <c r="AI835">
        <v>100</v>
      </c>
      <c r="AJ835" s="36">
        <v>4417</v>
      </c>
      <c r="AK835">
        <v>100</v>
      </c>
      <c r="AL835" s="2">
        <v>0.64583333333333337</v>
      </c>
      <c r="AM835" s="3">
        <v>46155</v>
      </c>
      <c r="AN835" t="s">
        <v>298</v>
      </c>
      <c r="AO835" t="s">
        <v>382</v>
      </c>
      <c r="AQ835" t="str">
        <f t="shared" ref="AQ835:AQ898" si="13">IF(AP835="","",ROUND((L835-AP835)/AP835,4))</f>
        <v/>
      </c>
    </row>
    <row r="836" spans="1:43">
      <c r="A836" s="8">
        <v>46184</v>
      </c>
      <c r="B836">
        <v>3830.35</v>
      </c>
      <c r="C836">
        <v>-0.45</v>
      </c>
      <c r="D836">
        <v>64170</v>
      </c>
      <c r="E836">
        <v>-0.26</v>
      </c>
      <c r="F836" s="69">
        <v>5713</v>
      </c>
      <c r="G836" t="s">
        <v>58</v>
      </c>
      <c r="H836">
        <v>0</v>
      </c>
      <c r="I836" t="s">
        <v>288</v>
      </c>
      <c r="J836" t="s">
        <v>289</v>
      </c>
      <c r="K836" t="s">
        <v>290</v>
      </c>
      <c r="L836" s="36">
        <v>7735</v>
      </c>
      <c r="M836">
        <v>-109</v>
      </c>
      <c r="N836" s="66">
        <v>-1.3899999999999999E-2</v>
      </c>
      <c r="O836" s="36">
        <v>7844</v>
      </c>
      <c r="P836" s="66">
        <v>-1.38E-2</v>
      </c>
      <c r="Q836" s="36">
        <v>7625</v>
      </c>
      <c r="R836" s="36">
        <v>7796</v>
      </c>
      <c r="S836" s="36">
        <v>7477</v>
      </c>
      <c r="T836" s="66">
        <v>1.44E-2</v>
      </c>
      <c r="U836" s="66">
        <v>1.04E-2</v>
      </c>
      <c r="V836" s="66">
        <v>-7.7999999999999996E-3</v>
      </c>
      <c r="W836" s="66">
        <v>3.4500000000000003E-2</v>
      </c>
      <c r="X836" s="1">
        <v>3142400</v>
      </c>
      <c r="Y836" s="1">
        <v>24124046</v>
      </c>
      <c r="Z836" s="1">
        <v>2249446</v>
      </c>
      <c r="AA836" t="s">
        <v>385</v>
      </c>
      <c r="AB836" t="s">
        <v>386</v>
      </c>
      <c r="AC836">
        <v>13.84</v>
      </c>
      <c r="AD836">
        <v>1</v>
      </c>
      <c r="AE836">
        <v>2.68</v>
      </c>
      <c r="AF836" t="s">
        <v>230</v>
      </c>
      <c r="AG836" s="1">
        <v>49200</v>
      </c>
      <c r="AH836" s="36">
        <v>7735</v>
      </c>
      <c r="AI836" s="1">
        <v>1400</v>
      </c>
      <c r="AJ836" s="36">
        <v>7733</v>
      </c>
      <c r="AK836">
        <v>100</v>
      </c>
      <c r="AL836" s="2">
        <v>0.64583333333333337</v>
      </c>
      <c r="AM836" s="3">
        <v>46153</v>
      </c>
      <c r="AN836" t="s">
        <v>298</v>
      </c>
      <c r="AO836" t="s">
        <v>382</v>
      </c>
      <c r="AQ836" t="str">
        <f t="shared" si="13"/>
        <v/>
      </c>
    </row>
    <row r="837" spans="1:43">
      <c r="A837" s="8">
        <v>46184</v>
      </c>
      <c r="B837">
        <v>3830.35</v>
      </c>
      <c r="C837">
        <v>-0.45</v>
      </c>
      <c r="D837">
        <v>64170</v>
      </c>
      <c r="E837">
        <v>-0.26</v>
      </c>
      <c r="F837" s="69">
        <v>5802</v>
      </c>
      <c r="G837" t="s">
        <v>59</v>
      </c>
      <c r="H837">
        <v>0</v>
      </c>
      <c r="I837" t="s">
        <v>288</v>
      </c>
      <c r="J837" t="s">
        <v>289</v>
      </c>
      <c r="K837" t="s">
        <v>290</v>
      </c>
      <c r="L837" s="36">
        <v>10250</v>
      </c>
      <c r="M837">
        <v>-380</v>
      </c>
      <c r="N837" s="66">
        <v>-3.5700000000000003E-2</v>
      </c>
      <c r="O837" s="36">
        <v>10630</v>
      </c>
      <c r="P837" s="66">
        <v>-3.5700000000000003E-2</v>
      </c>
      <c r="Q837" s="36">
        <v>9945</v>
      </c>
      <c r="R837" s="36">
        <v>10470</v>
      </c>
      <c r="S837" s="36">
        <v>9817</v>
      </c>
      <c r="T837" s="66">
        <v>3.0599999999999999E-2</v>
      </c>
      <c r="U837" s="66">
        <v>1.8800000000000001E-2</v>
      </c>
      <c r="V837" s="66">
        <v>-2.1000000000000001E-2</v>
      </c>
      <c r="W837" s="66">
        <v>4.41E-2</v>
      </c>
      <c r="X837" s="1">
        <v>6921000</v>
      </c>
      <c r="Y837" s="1">
        <v>70380086</v>
      </c>
      <c r="Z837" s="1">
        <v>8137890</v>
      </c>
      <c r="AA837" t="s">
        <v>582</v>
      </c>
      <c r="AB837" t="s">
        <v>388</v>
      </c>
      <c r="AC837">
        <v>24.59</v>
      </c>
      <c r="AD837">
        <v>2.91</v>
      </c>
      <c r="AE837">
        <v>1.52</v>
      </c>
      <c r="AF837" t="s">
        <v>230</v>
      </c>
      <c r="AG837" s="1">
        <v>104200</v>
      </c>
      <c r="AH837" s="36">
        <v>10250</v>
      </c>
      <c r="AI837" s="1">
        <v>5500</v>
      </c>
      <c r="AJ837" s="36">
        <v>10245</v>
      </c>
      <c r="AK837" s="1">
        <v>1200</v>
      </c>
      <c r="AL837" s="2">
        <v>0.64583333333333337</v>
      </c>
      <c r="AM837" s="3">
        <v>46154</v>
      </c>
      <c r="AN837" t="s">
        <v>298</v>
      </c>
      <c r="AO837" t="s">
        <v>382</v>
      </c>
      <c r="AQ837" t="str">
        <f t="shared" si="13"/>
        <v/>
      </c>
    </row>
    <row r="838" spans="1:43">
      <c r="A838" s="8">
        <v>46184</v>
      </c>
      <c r="B838">
        <v>3830.35</v>
      </c>
      <c r="C838">
        <v>-0.45</v>
      </c>
      <c r="D838">
        <v>64170</v>
      </c>
      <c r="E838">
        <v>-0.26</v>
      </c>
      <c r="F838" s="69">
        <v>5803</v>
      </c>
      <c r="G838" t="s">
        <v>60</v>
      </c>
      <c r="H838">
        <v>0</v>
      </c>
      <c r="I838" t="s">
        <v>288</v>
      </c>
      <c r="J838" t="s">
        <v>289</v>
      </c>
      <c r="K838" t="s">
        <v>295</v>
      </c>
      <c r="L838" s="36">
        <v>4142</v>
      </c>
      <c r="M838">
        <v>-52</v>
      </c>
      <c r="N838" s="66">
        <v>-1.24E-2</v>
      </c>
      <c r="O838" s="36">
        <v>4194</v>
      </c>
      <c r="P838" s="66">
        <v>-1.23E-2</v>
      </c>
      <c r="Q838" s="36">
        <v>4006</v>
      </c>
      <c r="R838" s="36">
        <v>4162</v>
      </c>
      <c r="S838" s="36">
        <v>3888</v>
      </c>
      <c r="T838" s="66">
        <v>3.39E-2</v>
      </c>
      <c r="U838" s="66">
        <v>2.29E-2</v>
      </c>
      <c r="V838" s="66">
        <v>-4.7999999999999996E-3</v>
      </c>
      <c r="W838" s="66">
        <v>6.5299999999999997E-2</v>
      </c>
      <c r="X838" s="1">
        <v>51253400</v>
      </c>
      <c r="Y838" s="1">
        <v>207588395</v>
      </c>
      <c r="Z838" s="1">
        <v>7352797</v>
      </c>
      <c r="AA838" t="s">
        <v>389</v>
      </c>
      <c r="AB838" t="s">
        <v>390</v>
      </c>
      <c r="AC838">
        <v>41.09</v>
      </c>
      <c r="AD838">
        <v>12.23</v>
      </c>
      <c r="AE838">
        <v>0.92</v>
      </c>
      <c r="AF838" t="s">
        <v>230</v>
      </c>
      <c r="AG838" s="1">
        <v>664800</v>
      </c>
      <c r="AH838" s="36">
        <v>4143</v>
      </c>
      <c r="AI838">
        <v>600</v>
      </c>
      <c r="AJ838" s="36">
        <v>4141</v>
      </c>
      <c r="AK838">
        <v>500</v>
      </c>
      <c r="AL838" s="2">
        <v>0.64583333333333337</v>
      </c>
      <c r="AM838" s="3">
        <v>46156</v>
      </c>
      <c r="AN838" t="s">
        <v>298</v>
      </c>
      <c r="AO838" t="s">
        <v>382</v>
      </c>
      <c r="AQ838" t="str">
        <f t="shared" si="13"/>
        <v/>
      </c>
    </row>
    <row r="839" spans="1:43">
      <c r="A839" s="8">
        <v>46184</v>
      </c>
      <c r="B839">
        <v>3830.35</v>
      </c>
      <c r="C839">
        <v>-0.45</v>
      </c>
      <c r="D839">
        <v>64170</v>
      </c>
      <c r="E839">
        <v>-0.26</v>
      </c>
      <c r="F839" s="69">
        <v>6038</v>
      </c>
      <c r="G839" t="s">
        <v>61</v>
      </c>
      <c r="H839">
        <v>0</v>
      </c>
      <c r="I839" t="s">
        <v>347</v>
      </c>
      <c r="J839" t="s">
        <v>289</v>
      </c>
      <c r="K839" t="s">
        <v>295</v>
      </c>
      <c r="L839">
        <v>903</v>
      </c>
      <c r="M839">
        <v>-5</v>
      </c>
      <c r="N839" s="66">
        <v>-5.4999999999999997E-3</v>
      </c>
      <c r="O839">
        <v>908</v>
      </c>
      <c r="P839" s="66">
        <v>-5.4999999999999997E-3</v>
      </c>
      <c r="Q839">
        <v>914</v>
      </c>
      <c r="R839">
        <v>914</v>
      </c>
      <c r="S839">
        <v>902</v>
      </c>
      <c r="T839" s="66">
        <v>-1.2E-2</v>
      </c>
      <c r="U839" s="66">
        <v>1.1000000000000001E-3</v>
      </c>
      <c r="V839" s="66">
        <v>-1.2E-2</v>
      </c>
      <c r="W839" s="66">
        <v>1.1000000000000001E-3</v>
      </c>
      <c r="X839" s="1">
        <v>6900</v>
      </c>
      <c r="Y839" s="1">
        <v>6265</v>
      </c>
      <c r="Z839" s="1">
        <v>4571</v>
      </c>
      <c r="AA839" t="s">
        <v>391</v>
      </c>
      <c r="AB839" t="s">
        <v>392</v>
      </c>
      <c r="AC839">
        <v>13.03</v>
      </c>
      <c r="AD839">
        <v>0.91</v>
      </c>
      <c r="AE839">
        <v>2.5499999999999998</v>
      </c>
      <c r="AF839" t="s">
        <v>230</v>
      </c>
      <c r="AG839">
        <v>0</v>
      </c>
      <c r="AH839">
        <v>907</v>
      </c>
      <c r="AI839">
        <v>100</v>
      </c>
      <c r="AJ839">
        <v>902</v>
      </c>
      <c r="AK839">
        <v>500</v>
      </c>
      <c r="AL839" s="2">
        <v>0.64583333333333337</v>
      </c>
      <c r="AM839" s="3">
        <v>46157</v>
      </c>
      <c r="AN839" t="s">
        <v>350</v>
      </c>
      <c r="AO839" t="s">
        <v>313</v>
      </c>
      <c r="AQ839" t="str">
        <f t="shared" si="13"/>
        <v/>
      </c>
    </row>
    <row r="840" spans="1:43">
      <c r="A840" s="8">
        <v>46184</v>
      </c>
      <c r="B840">
        <v>3830.35</v>
      </c>
      <c r="C840">
        <v>-0.45</v>
      </c>
      <c r="D840">
        <v>64170</v>
      </c>
      <c r="E840">
        <v>-0.26</v>
      </c>
      <c r="F840" s="69">
        <v>6156</v>
      </c>
      <c r="G840" t="s">
        <v>62</v>
      </c>
      <c r="H840">
        <v>0</v>
      </c>
      <c r="I840" t="s">
        <v>314</v>
      </c>
      <c r="J840" t="s">
        <v>323</v>
      </c>
      <c r="K840" t="s">
        <v>295</v>
      </c>
      <c r="L840" s="36">
        <v>2005</v>
      </c>
      <c r="M840">
        <v>9</v>
      </c>
      <c r="N840" s="66">
        <v>4.4999999999999997E-3</v>
      </c>
      <c r="O840" s="36">
        <v>1996</v>
      </c>
      <c r="P840" s="66">
        <v>4.4999999999999997E-3</v>
      </c>
      <c r="Q840" s="36">
        <v>2020</v>
      </c>
      <c r="R840" s="36">
        <v>2020</v>
      </c>
      <c r="S840" s="36">
        <v>1997</v>
      </c>
      <c r="T840" s="66">
        <v>-7.4000000000000003E-3</v>
      </c>
      <c r="U840" s="66">
        <v>-1.4E-3</v>
      </c>
      <c r="V840" s="66">
        <v>-7.4000000000000003E-3</v>
      </c>
      <c r="W840" s="66">
        <v>4.0000000000000001E-3</v>
      </c>
      <c r="X840" s="1">
        <v>11100</v>
      </c>
      <c r="Y840" s="1">
        <v>22336</v>
      </c>
      <c r="Z840" s="1">
        <v>10626</v>
      </c>
      <c r="AA840" t="s">
        <v>393</v>
      </c>
      <c r="AB840" t="s">
        <v>394</v>
      </c>
      <c r="AC840">
        <v>59.49</v>
      </c>
      <c r="AD840">
        <v>1.4</v>
      </c>
      <c r="AE840">
        <v>4.99</v>
      </c>
      <c r="AF840">
        <v>1.2</v>
      </c>
      <c r="AG840">
        <v>200</v>
      </c>
      <c r="AH840" s="36">
        <v>2015</v>
      </c>
      <c r="AI840">
        <v>100</v>
      </c>
      <c r="AJ840" s="36">
        <v>2005</v>
      </c>
      <c r="AK840">
        <v>100</v>
      </c>
      <c r="AL840" s="2">
        <v>0.64583333333333337</v>
      </c>
      <c r="AN840" t="s">
        <v>350</v>
      </c>
      <c r="AO840" t="s">
        <v>395</v>
      </c>
      <c r="AQ840" t="str">
        <f t="shared" si="13"/>
        <v/>
      </c>
    </row>
    <row r="841" spans="1:43">
      <c r="A841" s="8">
        <v>46184</v>
      </c>
      <c r="B841">
        <v>3830.35</v>
      </c>
      <c r="C841">
        <v>-0.45</v>
      </c>
      <c r="D841">
        <v>64170</v>
      </c>
      <c r="E841">
        <v>-0.26</v>
      </c>
      <c r="F841" s="69">
        <v>6178</v>
      </c>
      <c r="G841" t="s">
        <v>63</v>
      </c>
      <c r="H841">
        <v>0</v>
      </c>
      <c r="I841" t="s">
        <v>288</v>
      </c>
      <c r="J841" t="s">
        <v>289</v>
      </c>
      <c r="K841" t="s">
        <v>295</v>
      </c>
      <c r="L841" s="36">
        <v>2209.5</v>
      </c>
      <c r="M841">
        <v>4.5</v>
      </c>
      <c r="N841" s="66">
        <v>2E-3</v>
      </c>
      <c r="O841" s="36">
        <v>2205</v>
      </c>
      <c r="P841" s="66">
        <v>2E-3</v>
      </c>
      <c r="Q841" s="36">
        <v>2230.5</v>
      </c>
      <c r="R841" s="36">
        <v>2252</v>
      </c>
      <c r="S841" s="36">
        <v>2182.5</v>
      </c>
      <c r="T841" s="66">
        <v>-9.4000000000000004E-3</v>
      </c>
      <c r="U841" s="66">
        <v>2.2000000000000001E-3</v>
      </c>
      <c r="V841" s="66">
        <v>-1.8800000000000001E-2</v>
      </c>
      <c r="W841" s="66">
        <v>1.23E-2</v>
      </c>
      <c r="X841" s="1">
        <v>7369600</v>
      </c>
      <c r="Y841" s="1">
        <v>16275545</v>
      </c>
      <c r="Z841" s="1">
        <v>6204705</v>
      </c>
      <c r="AA841" t="s">
        <v>624</v>
      </c>
      <c r="AB841" t="s">
        <v>397</v>
      </c>
      <c r="AC841">
        <v>15.89</v>
      </c>
      <c r="AD841">
        <v>0.63</v>
      </c>
      <c r="AE841">
        <v>2.72</v>
      </c>
      <c r="AF841" t="s">
        <v>230</v>
      </c>
      <c r="AG841" s="1">
        <v>70900</v>
      </c>
      <c r="AH841" s="36">
        <v>2209.5</v>
      </c>
      <c r="AI841">
        <v>600</v>
      </c>
      <c r="AJ841" s="36">
        <v>2208.5</v>
      </c>
      <c r="AK841">
        <v>100</v>
      </c>
      <c r="AL841" s="2">
        <v>0.64583333333333337</v>
      </c>
      <c r="AM841" s="3">
        <v>46157</v>
      </c>
      <c r="AN841" t="s">
        <v>298</v>
      </c>
      <c r="AO841" t="s">
        <v>313</v>
      </c>
      <c r="AQ841" t="str">
        <f t="shared" si="13"/>
        <v/>
      </c>
    </row>
    <row r="842" spans="1:43">
      <c r="A842" s="8">
        <v>46184</v>
      </c>
      <c r="B842">
        <v>3830.35</v>
      </c>
      <c r="C842">
        <v>-0.45</v>
      </c>
      <c r="D842">
        <v>64170</v>
      </c>
      <c r="E842">
        <v>-0.26</v>
      </c>
      <c r="F842" s="69">
        <v>6208</v>
      </c>
      <c r="G842" t="s">
        <v>64</v>
      </c>
      <c r="H842">
        <v>0</v>
      </c>
      <c r="I842" t="s">
        <v>314</v>
      </c>
      <c r="J842" t="s">
        <v>289</v>
      </c>
      <c r="K842" t="s">
        <v>295</v>
      </c>
      <c r="L842" s="36">
        <v>1688</v>
      </c>
      <c r="M842">
        <v>-28</v>
      </c>
      <c r="N842" s="66">
        <v>-1.6299999999999999E-2</v>
      </c>
      <c r="O842" s="36">
        <v>1716</v>
      </c>
      <c r="P842" s="66">
        <v>-1.6299999999999999E-2</v>
      </c>
      <c r="Q842" s="36">
        <v>1703</v>
      </c>
      <c r="R842" s="36">
        <v>1706</v>
      </c>
      <c r="S842" s="36">
        <v>1651</v>
      </c>
      <c r="T842" s="66">
        <v>-8.8000000000000005E-3</v>
      </c>
      <c r="U842" s="66">
        <v>2.0500000000000001E-2</v>
      </c>
      <c r="V842" s="66">
        <v>-1.0500000000000001E-2</v>
      </c>
      <c r="W842" s="66">
        <v>2.24E-2</v>
      </c>
      <c r="X842" s="1">
        <v>63400</v>
      </c>
      <c r="Y842" s="1">
        <v>106421</v>
      </c>
      <c r="Z842" s="1">
        <v>10779</v>
      </c>
      <c r="AA842" t="s">
        <v>398</v>
      </c>
      <c r="AB842" t="s">
        <v>399</v>
      </c>
      <c r="AC842">
        <v>16.45</v>
      </c>
      <c r="AD842">
        <v>1.71</v>
      </c>
      <c r="AE842">
        <v>1.18</v>
      </c>
      <c r="AF842">
        <v>2</v>
      </c>
      <c r="AG842">
        <v>0</v>
      </c>
      <c r="AH842" s="36">
        <v>1700</v>
      </c>
      <c r="AI842">
        <v>300</v>
      </c>
      <c r="AJ842" s="36">
        <v>1688</v>
      </c>
      <c r="AK842" s="1">
        <v>1900</v>
      </c>
      <c r="AL842" s="2">
        <v>0.64583333333333337</v>
      </c>
      <c r="AM842" s="3">
        <v>46153</v>
      </c>
      <c r="AN842" t="s">
        <v>298</v>
      </c>
      <c r="AO842" t="s">
        <v>395</v>
      </c>
      <c r="AQ842" t="str">
        <f t="shared" si="13"/>
        <v/>
      </c>
    </row>
    <row r="843" spans="1:43">
      <c r="A843" s="8">
        <v>46184</v>
      </c>
      <c r="B843">
        <v>3830.35</v>
      </c>
      <c r="C843">
        <v>-0.45</v>
      </c>
      <c r="D843">
        <v>64170</v>
      </c>
      <c r="E843">
        <v>-0.26</v>
      </c>
      <c r="F843" s="69">
        <v>6356</v>
      </c>
      <c r="G843" t="s">
        <v>65</v>
      </c>
      <c r="H843">
        <v>0</v>
      </c>
      <c r="I843" t="s">
        <v>314</v>
      </c>
      <c r="J843" t="s">
        <v>289</v>
      </c>
      <c r="K843" t="s">
        <v>295</v>
      </c>
      <c r="L843" s="36">
        <v>1378</v>
      </c>
      <c r="M843">
        <v>-47</v>
      </c>
      <c r="N843" s="66">
        <v>-3.3000000000000002E-2</v>
      </c>
      <c r="O843" s="36">
        <v>1425</v>
      </c>
      <c r="P843" s="66">
        <v>-3.2899999999999999E-2</v>
      </c>
      <c r="Q843" s="36">
        <v>1365</v>
      </c>
      <c r="R843" s="36">
        <v>1391</v>
      </c>
      <c r="S843" s="36">
        <v>1329</v>
      </c>
      <c r="T843" s="66">
        <v>9.4999999999999998E-3</v>
      </c>
      <c r="U843" s="66">
        <v>1.84E-2</v>
      </c>
      <c r="V843" s="66">
        <v>-9.2999999999999992E-3</v>
      </c>
      <c r="W843" s="66">
        <v>3.6799999999999999E-2</v>
      </c>
      <c r="X843" s="1">
        <v>265400</v>
      </c>
      <c r="Y843" s="1">
        <v>362462</v>
      </c>
      <c r="Z843" s="1">
        <v>19677</v>
      </c>
      <c r="AA843" t="s">
        <v>400</v>
      </c>
      <c r="AB843" t="s">
        <v>401</v>
      </c>
      <c r="AC843">
        <v>11.14</v>
      </c>
      <c r="AD843">
        <v>1.35</v>
      </c>
      <c r="AE843">
        <v>0.73</v>
      </c>
      <c r="AF843" t="s">
        <v>230</v>
      </c>
      <c r="AG843">
        <v>0</v>
      </c>
      <c r="AH843" s="36">
        <v>1382</v>
      </c>
      <c r="AI843">
        <v>200</v>
      </c>
      <c r="AJ843" s="36">
        <v>1378</v>
      </c>
      <c r="AK843">
        <v>300</v>
      </c>
      <c r="AL843" s="2">
        <v>0.64583333333333337</v>
      </c>
      <c r="AM843" s="3">
        <v>46155</v>
      </c>
      <c r="AN843" t="s">
        <v>298</v>
      </c>
      <c r="AO843" t="s">
        <v>395</v>
      </c>
      <c r="AQ843" t="str">
        <f t="shared" si="13"/>
        <v/>
      </c>
    </row>
    <row r="844" spans="1:43">
      <c r="A844" s="8">
        <v>46184</v>
      </c>
      <c r="B844">
        <v>3830.35</v>
      </c>
      <c r="C844">
        <v>-0.45</v>
      </c>
      <c r="D844">
        <v>64170</v>
      </c>
      <c r="E844">
        <v>-0.26</v>
      </c>
      <c r="F844" s="69">
        <v>6378</v>
      </c>
      <c r="G844" t="s">
        <v>66</v>
      </c>
      <c r="H844">
        <v>0</v>
      </c>
      <c r="I844" t="s">
        <v>314</v>
      </c>
      <c r="J844" t="s">
        <v>289</v>
      </c>
      <c r="K844" t="s">
        <v>295</v>
      </c>
      <c r="L844" s="36">
        <v>1135</v>
      </c>
      <c r="M844">
        <v>-8</v>
      </c>
      <c r="N844" s="66">
        <v>-7.0000000000000001E-3</v>
      </c>
      <c r="O844" s="36">
        <v>1143</v>
      </c>
      <c r="P844" s="66">
        <v>-6.8999999999999999E-3</v>
      </c>
      <c r="Q844" s="36">
        <v>1123</v>
      </c>
      <c r="R844" s="36">
        <v>1142</v>
      </c>
      <c r="S844" s="36">
        <v>1101</v>
      </c>
      <c r="T844" s="66">
        <v>1.06E-2</v>
      </c>
      <c r="U844" s="66">
        <v>1.61E-2</v>
      </c>
      <c r="V844" s="66">
        <v>-6.1000000000000004E-3</v>
      </c>
      <c r="W844" s="66">
        <v>3.0800000000000001E-2</v>
      </c>
      <c r="X844" s="1">
        <v>133900</v>
      </c>
      <c r="Y844" s="1">
        <v>150385</v>
      </c>
      <c r="Z844" s="1">
        <v>23381</v>
      </c>
      <c r="AA844" t="s">
        <v>402</v>
      </c>
      <c r="AB844" t="s">
        <v>603</v>
      </c>
      <c r="AC844">
        <v>11.82</v>
      </c>
      <c r="AD844">
        <v>1.06</v>
      </c>
      <c r="AE844">
        <v>3.61</v>
      </c>
      <c r="AF844" t="s">
        <v>230</v>
      </c>
      <c r="AG844">
        <v>0</v>
      </c>
      <c r="AH844" s="36">
        <v>1138</v>
      </c>
      <c r="AI844">
        <v>300</v>
      </c>
      <c r="AJ844" s="36">
        <v>1135</v>
      </c>
      <c r="AK844">
        <v>100</v>
      </c>
      <c r="AL844" s="2">
        <v>0.64583333333333337</v>
      </c>
      <c r="AM844" s="3">
        <v>46154</v>
      </c>
      <c r="AN844" t="s">
        <v>298</v>
      </c>
      <c r="AO844" t="s">
        <v>395</v>
      </c>
      <c r="AQ844" t="str">
        <f t="shared" si="13"/>
        <v/>
      </c>
    </row>
    <row r="845" spans="1:43">
      <c r="A845" s="8">
        <v>46184</v>
      </c>
      <c r="B845">
        <v>3830.35</v>
      </c>
      <c r="C845">
        <v>-0.45</v>
      </c>
      <c r="D845">
        <v>64170</v>
      </c>
      <c r="E845">
        <v>-0.26</v>
      </c>
      <c r="F845" s="69">
        <v>6526</v>
      </c>
      <c r="G845" t="s">
        <v>67</v>
      </c>
      <c r="H845">
        <v>0</v>
      </c>
      <c r="I845" t="s">
        <v>288</v>
      </c>
      <c r="J845" t="s">
        <v>289</v>
      </c>
      <c r="K845" t="s">
        <v>290</v>
      </c>
      <c r="L845" s="36">
        <v>2294</v>
      </c>
      <c r="M845">
        <v>-8.5</v>
      </c>
      <c r="N845" s="66">
        <v>-3.7000000000000002E-3</v>
      </c>
      <c r="O845" s="36">
        <v>2302.5</v>
      </c>
      <c r="P845" s="66">
        <v>-3.5999999999999999E-3</v>
      </c>
      <c r="Q845" s="36">
        <v>2185.5</v>
      </c>
      <c r="R845" s="36">
        <v>2303.5</v>
      </c>
      <c r="S845" s="36">
        <v>2152</v>
      </c>
      <c r="T845" s="66">
        <v>4.9599999999999998E-2</v>
      </c>
      <c r="U845" s="66">
        <v>2.41E-2</v>
      </c>
      <c r="V845" s="66">
        <v>-4.1000000000000003E-3</v>
      </c>
      <c r="W845" s="66">
        <v>6.59E-2</v>
      </c>
      <c r="X845" s="1">
        <v>7559700</v>
      </c>
      <c r="Y845" s="1">
        <v>17016224</v>
      </c>
      <c r="Z845" s="1">
        <v>412862</v>
      </c>
      <c r="AA845" t="s">
        <v>584</v>
      </c>
      <c r="AB845" t="s">
        <v>405</v>
      </c>
      <c r="AC845">
        <v>40.24</v>
      </c>
      <c r="AD845">
        <v>3.02</v>
      </c>
      <c r="AE845">
        <v>2.1800000000000002</v>
      </c>
      <c r="AF845" t="s">
        <v>230</v>
      </c>
      <c r="AG845" s="1">
        <v>25400</v>
      </c>
      <c r="AH845" s="36">
        <v>2294.5</v>
      </c>
      <c r="AI845">
        <v>100</v>
      </c>
      <c r="AJ845" s="36">
        <v>2292.5</v>
      </c>
      <c r="AK845">
        <v>200</v>
      </c>
      <c r="AL845" s="2">
        <v>0.64583333333333337</v>
      </c>
      <c r="AN845" t="s">
        <v>298</v>
      </c>
      <c r="AO845" t="s">
        <v>344</v>
      </c>
      <c r="AQ845" t="str">
        <f t="shared" si="13"/>
        <v/>
      </c>
    </row>
    <row r="846" spans="1:43">
      <c r="A846" s="8">
        <v>46184</v>
      </c>
      <c r="B846">
        <v>3830.35</v>
      </c>
      <c r="C846">
        <v>-0.45</v>
      </c>
      <c r="D846">
        <v>64170</v>
      </c>
      <c r="E846">
        <v>-0.26</v>
      </c>
      <c r="F846" s="69">
        <v>6586</v>
      </c>
      <c r="G846" t="s">
        <v>68</v>
      </c>
      <c r="H846">
        <v>0</v>
      </c>
      <c r="I846" t="s">
        <v>288</v>
      </c>
      <c r="J846" t="s">
        <v>289</v>
      </c>
      <c r="K846" t="s">
        <v>290</v>
      </c>
      <c r="L846" s="36">
        <v>5497</v>
      </c>
      <c r="M846">
        <v>61</v>
      </c>
      <c r="N846" s="66">
        <v>1.12E-2</v>
      </c>
      <c r="O846" s="36">
        <v>5436</v>
      </c>
      <c r="P846" s="66">
        <v>1.12E-2</v>
      </c>
      <c r="Q846" s="36">
        <v>5341</v>
      </c>
      <c r="R846" s="36">
        <v>5518</v>
      </c>
      <c r="S846" s="36">
        <v>5331</v>
      </c>
      <c r="T846" s="66">
        <v>2.92E-2</v>
      </c>
      <c r="U846" s="66">
        <v>5.4000000000000003E-3</v>
      </c>
      <c r="V846" s="66">
        <v>-3.8E-3</v>
      </c>
      <c r="W846" s="66">
        <v>3.1099999999999999E-2</v>
      </c>
      <c r="X846" s="1">
        <v>846600</v>
      </c>
      <c r="Y846" s="1">
        <v>4627057</v>
      </c>
      <c r="Z846" s="1">
        <v>1539256</v>
      </c>
      <c r="AA846" t="s">
        <v>406</v>
      </c>
      <c r="AB846" t="s">
        <v>407</v>
      </c>
      <c r="AC846">
        <v>17.48</v>
      </c>
      <c r="AD846">
        <v>1.42</v>
      </c>
      <c r="AE846">
        <v>2.87</v>
      </c>
      <c r="AF846" t="s">
        <v>230</v>
      </c>
      <c r="AG846" s="1">
        <v>10500</v>
      </c>
      <c r="AH846" s="36">
        <v>5498</v>
      </c>
      <c r="AI846">
        <v>100</v>
      </c>
      <c r="AJ846" s="36">
        <v>5497</v>
      </c>
      <c r="AK846">
        <v>200</v>
      </c>
      <c r="AL846" s="2">
        <v>0.64583333333333337</v>
      </c>
      <c r="AN846" t="s">
        <v>298</v>
      </c>
      <c r="AO846" t="s">
        <v>395</v>
      </c>
      <c r="AQ846" t="str">
        <f t="shared" si="13"/>
        <v/>
      </c>
    </row>
    <row r="847" spans="1:43">
      <c r="A847" s="8">
        <v>46184</v>
      </c>
      <c r="B847">
        <v>3830.35</v>
      </c>
      <c r="C847">
        <v>-0.45</v>
      </c>
      <c r="D847">
        <v>64170</v>
      </c>
      <c r="E847">
        <v>-0.26</v>
      </c>
      <c r="F847" s="69">
        <v>6594</v>
      </c>
      <c r="G847" t="s">
        <v>69</v>
      </c>
      <c r="H847">
        <v>0</v>
      </c>
      <c r="I847" t="s">
        <v>288</v>
      </c>
      <c r="J847" t="s">
        <v>289</v>
      </c>
      <c r="K847" t="s">
        <v>295</v>
      </c>
      <c r="L847" s="36">
        <v>2548</v>
      </c>
      <c r="M847">
        <v>-47</v>
      </c>
      <c r="N847" s="66">
        <v>-1.8100000000000002E-2</v>
      </c>
      <c r="O847" s="36">
        <v>2595</v>
      </c>
      <c r="P847" s="66">
        <v>-1.8100000000000002E-2</v>
      </c>
      <c r="Q847" s="36">
        <v>2519</v>
      </c>
      <c r="R847" s="36">
        <v>2587</v>
      </c>
      <c r="S847" s="36">
        <v>2511</v>
      </c>
      <c r="T847" s="66">
        <v>1.15E-2</v>
      </c>
      <c r="U847" s="66">
        <v>-6.9999999999999999E-4</v>
      </c>
      <c r="V847" s="66">
        <v>-1.4999999999999999E-2</v>
      </c>
      <c r="W847" s="66">
        <v>1.47E-2</v>
      </c>
      <c r="X847" s="1">
        <v>6469000</v>
      </c>
      <c r="Y847" s="1">
        <v>16539186</v>
      </c>
      <c r="Z847" s="1">
        <v>3038665</v>
      </c>
      <c r="AA847" t="s">
        <v>560</v>
      </c>
      <c r="AB847" t="s">
        <v>409</v>
      </c>
      <c r="AC847">
        <v>36.5</v>
      </c>
      <c r="AD847">
        <v>1.66</v>
      </c>
      <c r="AE847">
        <v>0</v>
      </c>
      <c r="AF847" t="s">
        <v>230</v>
      </c>
      <c r="AG847" s="1">
        <v>50800</v>
      </c>
      <c r="AH847" s="36">
        <v>2551</v>
      </c>
      <c r="AI847">
        <v>100</v>
      </c>
      <c r="AJ847" s="36">
        <v>2547</v>
      </c>
      <c r="AK847" s="1">
        <v>12900</v>
      </c>
      <c r="AL847" s="2">
        <v>0.64583333333333337</v>
      </c>
      <c r="AN847" t="s">
        <v>298</v>
      </c>
      <c r="AO847" t="s">
        <v>344</v>
      </c>
      <c r="AQ847" t="str">
        <f t="shared" si="13"/>
        <v/>
      </c>
    </row>
    <row r="848" spans="1:43">
      <c r="A848" s="8">
        <v>46184</v>
      </c>
      <c r="B848">
        <v>3830.35</v>
      </c>
      <c r="C848">
        <v>-0.45</v>
      </c>
      <c r="D848">
        <v>64170</v>
      </c>
      <c r="E848">
        <v>-0.26</v>
      </c>
      <c r="F848" s="69">
        <v>6674</v>
      </c>
      <c r="G848" t="s">
        <v>70</v>
      </c>
      <c r="H848">
        <v>0</v>
      </c>
      <c r="I848" t="s">
        <v>288</v>
      </c>
      <c r="J848" t="s">
        <v>289</v>
      </c>
      <c r="K848" t="s">
        <v>290</v>
      </c>
      <c r="L848" s="36">
        <v>6297</v>
      </c>
      <c r="M848">
        <v>-115</v>
      </c>
      <c r="N848" s="66">
        <v>-1.7899999999999999E-2</v>
      </c>
      <c r="O848" s="36">
        <v>6412</v>
      </c>
      <c r="P848" s="66">
        <v>-1.7899999999999999E-2</v>
      </c>
      <c r="Q848" s="36">
        <v>6112</v>
      </c>
      <c r="R848" s="36">
        <v>6357</v>
      </c>
      <c r="S848" s="36">
        <v>5971</v>
      </c>
      <c r="T848" s="66">
        <v>3.0200000000000001E-2</v>
      </c>
      <c r="U848" s="66">
        <v>1.49E-2</v>
      </c>
      <c r="V848" s="66">
        <v>-9.4000000000000004E-3</v>
      </c>
      <c r="W848" s="66">
        <v>5.45E-2</v>
      </c>
      <c r="X848" s="1">
        <v>733900</v>
      </c>
      <c r="Y848" s="1">
        <v>4571458</v>
      </c>
      <c r="Z848" s="1">
        <v>632511</v>
      </c>
      <c r="AA848" t="s">
        <v>604</v>
      </c>
      <c r="AB848" t="s">
        <v>411</v>
      </c>
      <c r="AC848">
        <v>16.93</v>
      </c>
      <c r="AD848">
        <v>1.6</v>
      </c>
      <c r="AE848">
        <v>1.56</v>
      </c>
      <c r="AF848" t="s">
        <v>230</v>
      </c>
      <c r="AG848" s="1">
        <v>20400</v>
      </c>
      <c r="AH848" s="36">
        <v>6305</v>
      </c>
      <c r="AI848">
        <v>100</v>
      </c>
      <c r="AJ848" s="36">
        <v>6296</v>
      </c>
      <c r="AK848">
        <v>100</v>
      </c>
      <c r="AL848" s="2">
        <v>0.64583333333333337</v>
      </c>
      <c r="AM848" s="3">
        <v>46155</v>
      </c>
      <c r="AN848" t="s">
        <v>298</v>
      </c>
      <c r="AO848" t="s">
        <v>344</v>
      </c>
      <c r="AQ848" t="str">
        <f t="shared" si="13"/>
        <v/>
      </c>
    </row>
    <row r="849" spans="1:43">
      <c r="A849" s="8">
        <v>46184</v>
      </c>
      <c r="B849">
        <v>3830.35</v>
      </c>
      <c r="C849">
        <v>-0.45</v>
      </c>
      <c r="D849">
        <v>64170</v>
      </c>
      <c r="E849">
        <v>-0.26</v>
      </c>
      <c r="F849" s="69">
        <v>6758</v>
      </c>
      <c r="G849" t="s">
        <v>71</v>
      </c>
      <c r="H849">
        <v>0</v>
      </c>
      <c r="I849" t="s">
        <v>288</v>
      </c>
      <c r="J849" t="s">
        <v>289</v>
      </c>
      <c r="K849" t="s">
        <v>295</v>
      </c>
      <c r="L849" s="36">
        <v>3369</v>
      </c>
      <c r="M849">
        <v>-16</v>
      </c>
      <c r="N849" s="66">
        <v>-4.7000000000000002E-3</v>
      </c>
      <c r="O849" s="36">
        <v>3385</v>
      </c>
      <c r="P849" s="66">
        <v>-4.7000000000000002E-3</v>
      </c>
      <c r="Q849" s="36">
        <v>3315</v>
      </c>
      <c r="R849" s="36">
        <v>3398</v>
      </c>
      <c r="S849" s="36">
        <v>3312</v>
      </c>
      <c r="T849" s="66">
        <v>1.6199999999999999E-2</v>
      </c>
      <c r="U849" s="66">
        <v>1.17E-2</v>
      </c>
      <c r="V849" s="66">
        <v>-8.5000000000000006E-3</v>
      </c>
      <c r="W849" s="66">
        <v>1.72E-2</v>
      </c>
      <c r="X849" s="1">
        <v>14530400</v>
      </c>
      <c r="Y849" s="1">
        <v>48772497</v>
      </c>
      <c r="Z849" s="1">
        <v>20097150</v>
      </c>
      <c r="AA849" t="s">
        <v>412</v>
      </c>
      <c r="AB849" t="s">
        <v>413</v>
      </c>
      <c r="AC849">
        <v>17.100000000000001</v>
      </c>
      <c r="AD849">
        <v>2.4500000000000002</v>
      </c>
      <c r="AE849">
        <v>1.04</v>
      </c>
      <c r="AF849" t="s">
        <v>230</v>
      </c>
      <c r="AG849" s="1">
        <v>437600</v>
      </c>
      <c r="AH849" s="36">
        <v>3374</v>
      </c>
      <c r="AI849" s="1">
        <v>1200</v>
      </c>
      <c r="AJ849" s="36">
        <v>3369</v>
      </c>
      <c r="AK849" s="1">
        <v>13000</v>
      </c>
      <c r="AL849" s="2">
        <v>0.64583333333333337</v>
      </c>
      <c r="AN849" t="s">
        <v>298</v>
      </c>
      <c r="AO849" t="s">
        <v>344</v>
      </c>
      <c r="AQ849" t="str">
        <f t="shared" si="13"/>
        <v/>
      </c>
    </row>
    <row r="850" spans="1:43">
      <c r="A850" s="8">
        <v>46184</v>
      </c>
      <c r="B850">
        <v>3830.35</v>
      </c>
      <c r="C850">
        <v>-0.45</v>
      </c>
      <c r="D850">
        <v>64170</v>
      </c>
      <c r="E850">
        <v>-0.26</v>
      </c>
      <c r="F850" s="69">
        <v>6810</v>
      </c>
      <c r="G850" t="s">
        <v>72</v>
      </c>
      <c r="H850">
        <v>0</v>
      </c>
      <c r="I850" t="s">
        <v>288</v>
      </c>
      <c r="J850" t="s">
        <v>289</v>
      </c>
      <c r="K850" t="s">
        <v>295</v>
      </c>
      <c r="L850" s="36">
        <v>2140</v>
      </c>
      <c r="M850">
        <v>15</v>
      </c>
      <c r="N850" s="66">
        <v>7.1000000000000004E-3</v>
      </c>
      <c r="O850" s="36">
        <v>2125</v>
      </c>
      <c r="P850" s="66">
        <v>7.0000000000000001E-3</v>
      </c>
      <c r="Q850" s="36">
        <v>2135</v>
      </c>
      <c r="R850" s="36">
        <v>2151</v>
      </c>
      <c r="S850" s="36">
        <v>2085</v>
      </c>
      <c r="T850" s="66">
        <v>2.3E-3</v>
      </c>
      <c r="U850" s="66">
        <v>2.4899999999999999E-2</v>
      </c>
      <c r="V850" s="66">
        <v>-5.1000000000000004E-3</v>
      </c>
      <c r="W850" s="66">
        <v>2.63E-2</v>
      </c>
      <c r="X850" s="1">
        <v>292900</v>
      </c>
      <c r="Y850" s="1">
        <v>621509</v>
      </c>
      <c r="Z850" s="1">
        <v>87020</v>
      </c>
      <c r="AA850" t="s">
        <v>414</v>
      </c>
      <c r="AB850" t="s">
        <v>415</v>
      </c>
      <c r="AC850">
        <v>11.77</v>
      </c>
      <c r="AD850">
        <v>0.9</v>
      </c>
      <c r="AE850">
        <v>2.62</v>
      </c>
      <c r="AF850" t="s">
        <v>230</v>
      </c>
      <c r="AG850" s="1">
        <v>25400</v>
      </c>
      <c r="AH850" s="36">
        <v>2144</v>
      </c>
      <c r="AI850">
        <v>100</v>
      </c>
      <c r="AJ850" s="36">
        <v>2139</v>
      </c>
      <c r="AK850">
        <v>100</v>
      </c>
      <c r="AL850" s="2">
        <v>0.64583333333333337</v>
      </c>
      <c r="AN850" t="s">
        <v>298</v>
      </c>
      <c r="AO850" t="s">
        <v>344</v>
      </c>
      <c r="AQ850" t="str">
        <f t="shared" si="13"/>
        <v/>
      </c>
    </row>
    <row r="851" spans="1:43">
      <c r="A851" s="8">
        <v>46184</v>
      </c>
      <c r="B851">
        <v>3830.35</v>
      </c>
      <c r="C851">
        <v>-0.45</v>
      </c>
      <c r="D851">
        <v>64170</v>
      </c>
      <c r="E851">
        <v>-0.26</v>
      </c>
      <c r="F851" s="69">
        <v>6841</v>
      </c>
      <c r="G851" t="s">
        <v>73</v>
      </c>
      <c r="H851">
        <v>0</v>
      </c>
      <c r="I851" t="s">
        <v>288</v>
      </c>
      <c r="J851" t="s">
        <v>289</v>
      </c>
      <c r="K851" t="s">
        <v>295</v>
      </c>
      <c r="L851" s="36">
        <v>4766</v>
      </c>
      <c r="M851">
        <v>9</v>
      </c>
      <c r="N851" s="66">
        <v>1.9E-3</v>
      </c>
      <c r="O851" s="36">
        <v>4757</v>
      </c>
      <c r="P851" s="66">
        <v>1.8E-3</v>
      </c>
      <c r="Q851" s="36">
        <v>4707</v>
      </c>
      <c r="R851" s="36">
        <v>4809</v>
      </c>
      <c r="S851" s="36">
        <v>4584</v>
      </c>
      <c r="T851" s="66">
        <v>1.2500000000000001E-2</v>
      </c>
      <c r="U851" s="66">
        <v>1.06E-2</v>
      </c>
      <c r="V851" s="66">
        <v>-8.8999999999999999E-3</v>
      </c>
      <c r="W851" s="66">
        <v>3.9699999999999999E-2</v>
      </c>
      <c r="X851" s="1">
        <v>1381700</v>
      </c>
      <c r="Y851" s="1">
        <v>6554312</v>
      </c>
      <c r="Z851" s="1">
        <v>1225820</v>
      </c>
      <c r="AA851" t="s">
        <v>416</v>
      </c>
      <c r="AB851" t="s">
        <v>417</v>
      </c>
      <c r="AC851">
        <v>20.56</v>
      </c>
      <c r="AD851">
        <v>2.33</v>
      </c>
      <c r="AE851">
        <v>1.93</v>
      </c>
      <c r="AF851" t="s">
        <v>230</v>
      </c>
      <c r="AG851" s="1">
        <v>9700</v>
      </c>
      <c r="AH851" s="36">
        <v>4770</v>
      </c>
      <c r="AI851">
        <v>100</v>
      </c>
      <c r="AJ851" s="36">
        <v>4766</v>
      </c>
      <c r="AK851" s="1">
        <v>1000</v>
      </c>
      <c r="AL851" s="2">
        <v>0.64583333333333337</v>
      </c>
      <c r="AN851" t="s">
        <v>298</v>
      </c>
      <c r="AO851" t="s">
        <v>344</v>
      </c>
      <c r="AQ851" t="str">
        <f t="shared" si="13"/>
        <v/>
      </c>
    </row>
    <row r="852" spans="1:43">
      <c r="A852" s="8">
        <v>46184</v>
      </c>
      <c r="B852">
        <v>3830.35</v>
      </c>
      <c r="C852">
        <v>-0.45</v>
      </c>
      <c r="D852">
        <v>64170</v>
      </c>
      <c r="E852">
        <v>-0.26</v>
      </c>
      <c r="F852" s="69">
        <v>6890</v>
      </c>
      <c r="G852" t="s">
        <v>74</v>
      </c>
      <c r="H852">
        <v>0</v>
      </c>
      <c r="I852" t="s">
        <v>314</v>
      </c>
      <c r="J852" t="s">
        <v>289</v>
      </c>
      <c r="K852" t="s">
        <v>290</v>
      </c>
      <c r="L852" s="36">
        <v>7940</v>
      </c>
      <c r="M852">
        <v>60</v>
      </c>
      <c r="N852" s="66">
        <v>7.6E-3</v>
      </c>
      <c r="O852" s="36">
        <v>7880</v>
      </c>
      <c r="P852" s="66">
        <v>7.6E-3</v>
      </c>
      <c r="Q852" s="36">
        <v>7580</v>
      </c>
      <c r="R852" s="36">
        <v>7990</v>
      </c>
      <c r="S852" s="36">
        <v>7430</v>
      </c>
      <c r="T852" s="66">
        <v>4.7399999999999998E-2</v>
      </c>
      <c r="U852" s="66">
        <v>1.5299999999999999E-2</v>
      </c>
      <c r="V852" s="66">
        <v>-6.1999999999999998E-3</v>
      </c>
      <c r="W852" s="66">
        <v>6.8599999999999994E-2</v>
      </c>
      <c r="X852" s="1">
        <v>606400</v>
      </c>
      <c r="Y852" s="1">
        <v>4724997</v>
      </c>
      <c r="Z852" s="1">
        <v>418535</v>
      </c>
      <c r="AA852" t="s">
        <v>418</v>
      </c>
      <c r="AB852" t="s">
        <v>419</v>
      </c>
      <c r="AC852">
        <v>18.100000000000001</v>
      </c>
      <c r="AD852">
        <v>1.43</v>
      </c>
      <c r="AE852">
        <v>2.52</v>
      </c>
      <c r="AF852" t="s">
        <v>230</v>
      </c>
      <c r="AG852" s="1">
        <v>10100</v>
      </c>
      <c r="AH852" s="36">
        <v>7940</v>
      </c>
      <c r="AI852">
        <v>200</v>
      </c>
      <c r="AJ852" s="36">
        <v>7920</v>
      </c>
      <c r="AK852" s="1">
        <v>1300</v>
      </c>
      <c r="AL852" s="2">
        <v>0.64583333333333337</v>
      </c>
      <c r="AM852" s="3">
        <v>46157</v>
      </c>
      <c r="AN852" t="s">
        <v>293</v>
      </c>
      <c r="AO852" t="s">
        <v>344</v>
      </c>
      <c r="AQ852" t="str">
        <f t="shared" si="13"/>
        <v/>
      </c>
    </row>
    <row r="853" spans="1:43">
      <c r="A853" s="8">
        <v>46184</v>
      </c>
      <c r="B853">
        <v>3830.35</v>
      </c>
      <c r="C853">
        <v>-0.45</v>
      </c>
      <c r="D853">
        <v>64170</v>
      </c>
      <c r="E853">
        <v>-0.26</v>
      </c>
      <c r="F853" s="69">
        <v>6925</v>
      </c>
      <c r="G853" t="s">
        <v>75</v>
      </c>
      <c r="H853">
        <v>0</v>
      </c>
      <c r="I853" t="s">
        <v>288</v>
      </c>
      <c r="J853" t="s">
        <v>289</v>
      </c>
      <c r="K853" t="s">
        <v>295</v>
      </c>
      <c r="L853" s="36">
        <v>3918</v>
      </c>
      <c r="M853">
        <v>-60</v>
      </c>
      <c r="N853" s="66">
        <v>-1.5100000000000001E-2</v>
      </c>
      <c r="O853" s="36">
        <v>3978</v>
      </c>
      <c r="P853" s="66">
        <v>-1.4999999999999999E-2</v>
      </c>
      <c r="Q853" s="36">
        <v>3794</v>
      </c>
      <c r="R853" s="36">
        <v>3956</v>
      </c>
      <c r="S853" s="36">
        <v>3771</v>
      </c>
      <c r="T853" s="66">
        <v>3.2599999999999997E-2</v>
      </c>
      <c r="U853" s="66">
        <v>1.0999999999999999E-2</v>
      </c>
      <c r="V853" s="66">
        <v>-9.5999999999999992E-3</v>
      </c>
      <c r="W853" s="66">
        <v>3.8899999999999997E-2</v>
      </c>
      <c r="X853" s="1">
        <v>367800</v>
      </c>
      <c r="Y853" s="1">
        <v>1435886</v>
      </c>
      <c r="Z853" s="1">
        <v>327153</v>
      </c>
      <c r="AA853" t="s">
        <v>420</v>
      </c>
      <c r="AB853" t="s">
        <v>421</v>
      </c>
      <c r="AC853">
        <v>29.61</v>
      </c>
      <c r="AD853">
        <v>1.57</v>
      </c>
      <c r="AE853">
        <v>1.79</v>
      </c>
      <c r="AF853" t="s">
        <v>230</v>
      </c>
      <c r="AG853" s="1">
        <v>7100</v>
      </c>
      <c r="AH853" s="36">
        <v>3927</v>
      </c>
      <c r="AI853">
        <v>100</v>
      </c>
      <c r="AJ853" s="36">
        <v>3910</v>
      </c>
      <c r="AK853">
        <v>100</v>
      </c>
      <c r="AL853" s="2">
        <v>0.64583333333333337</v>
      </c>
      <c r="AM853" s="3">
        <v>46156</v>
      </c>
      <c r="AN853" t="s">
        <v>298</v>
      </c>
      <c r="AO853" t="s">
        <v>344</v>
      </c>
      <c r="AQ853" t="str">
        <f t="shared" si="13"/>
        <v/>
      </c>
    </row>
    <row r="854" spans="1:43">
      <c r="A854" s="8">
        <v>46184</v>
      </c>
      <c r="B854">
        <v>3830.35</v>
      </c>
      <c r="C854">
        <v>-0.45</v>
      </c>
      <c r="D854">
        <v>64170</v>
      </c>
      <c r="E854">
        <v>-0.26</v>
      </c>
      <c r="F854" s="69">
        <v>6963</v>
      </c>
      <c r="G854" t="s">
        <v>76</v>
      </c>
      <c r="H854">
        <v>0</v>
      </c>
      <c r="I854" t="s">
        <v>288</v>
      </c>
      <c r="J854" t="s">
        <v>289</v>
      </c>
      <c r="K854" t="s">
        <v>290</v>
      </c>
      <c r="L854" s="36">
        <v>4714</v>
      </c>
      <c r="M854">
        <v>-25</v>
      </c>
      <c r="N854" s="66">
        <v>-5.3E-3</v>
      </c>
      <c r="O854" s="36">
        <v>4739</v>
      </c>
      <c r="P854" s="66">
        <v>-5.1999999999999998E-3</v>
      </c>
      <c r="Q854" s="36">
        <v>4502</v>
      </c>
      <c r="R854" s="36">
        <v>4797</v>
      </c>
      <c r="S854" s="36">
        <v>4439</v>
      </c>
      <c r="T854" s="66">
        <v>4.7E-2</v>
      </c>
      <c r="U854" s="66">
        <v>1.18E-2</v>
      </c>
      <c r="V854" s="66">
        <v>-1.7299999999999999E-2</v>
      </c>
      <c r="W854" s="66">
        <v>6.1899999999999997E-2</v>
      </c>
      <c r="X854" s="1">
        <v>4605000</v>
      </c>
      <c r="Y854" s="1">
        <v>21431615</v>
      </c>
      <c r="Z854" s="1">
        <v>1903324</v>
      </c>
      <c r="AA854" t="s">
        <v>586</v>
      </c>
      <c r="AB854" t="s">
        <v>423</v>
      </c>
      <c r="AC854">
        <v>62.76</v>
      </c>
      <c r="AD854">
        <v>2.4</v>
      </c>
      <c r="AE854">
        <v>1.06</v>
      </c>
      <c r="AF854" t="s">
        <v>230</v>
      </c>
      <c r="AG854" s="1">
        <v>80900</v>
      </c>
      <c r="AH854" s="36">
        <v>4715</v>
      </c>
      <c r="AI854">
        <v>400</v>
      </c>
      <c r="AJ854" s="36">
        <v>4700</v>
      </c>
      <c r="AK854">
        <v>200</v>
      </c>
      <c r="AL854" s="2">
        <v>0.64583333333333337</v>
      </c>
      <c r="AM854" s="3">
        <v>46154</v>
      </c>
      <c r="AN854" t="s">
        <v>298</v>
      </c>
      <c r="AO854" t="s">
        <v>344</v>
      </c>
      <c r="AQ854" t="str">
        <f t="shared" si="13"/>
        <v/>
      </c>
    </row>
    <row r="855" spans="1:43">
      <c r="A855" s="8">
        <v>46184</v>
      </c>
      <c r="B855">
        <v>3830.35</v>
      </c>
      <c r="C855">
        <v>-0.45</v>
      </c>
      <c r="D855">
        <v>64170</v>
      </c>
      <c r="E855">
        <v>-0.26</v>
      </c>
      <c r="F855" s="69">
        <v>7011</v>
      </c>
      <c r="G855" t="s">
        <v>77</v>
      </c>
      <c r="H855">
        <v>0</v>
      </c>
      <c r="I855" t="s">
        <v>288</v>
      </c>
      <c r="J855" t="s">
        <v>289</v>
      </c>
      <c r="K855" t="s">
        <v>290</v>
      </c>
      <c r="L855" s="36">
        <v>3494</v>
      </c>
      <c r="M855">
        <v>-84</v>
      </c>
      <c r="N855" s="66">
        <v>-2.35E-2</v>
      </c>
      <c r="O855" s="36">
        <v>3578</v>
      </c>
      <c r="P855" s="66">
        <v>-2.3400000000000001E-2</v>
      </c>
      <c r="Q855" s="36">
        <v>3450</v>
      </c>
      <c r="R855" s="36">
        <v>3502</v>
      </c>
      <c r="S855" s="36">
        <v>3404</v>
      </c>
      <c r="T855" s="66">
        <v>1.2699999999999999E-2</v>
      </c>
      <c r="U855" s="66">
        <v>1.4800000000000001E-2</v>
      </c>
      <c r="V855" s="66">
        <v>-2.2000000000000001E-3</v>
      </c>
      <c r="W855" s="66">
        <v>2.64E-2</v>
      </c>
      <c r="X855" s="1">
        <v>18083000</v>
      </c>
      <c r="Y855" s="1">
        <v>62630699</v>
      </c>
      <c r="Z855" s="1">
        <v>11787525</v>
      </c>
      <c r="AA855" t="s">
        <v>424</v>
      </c>
      <c r="AB855" t="s">
        <v>587</v>
      </c>
      <c r="AC855">
        <v>30.89</v>
      </c>
      <c r="AD855">
        <v>3.8</v>
      </c>
      <c r="AE855">
        <v>0.83</v>
      </c>
      <c r="AF855" t="s">
        <v>230</v>
      </c>
      <c r="AG855" s="1">
        <v>735200</v>
      </c>
      <c r="AH855" s="36">
        <v>3495</v>
      </c>
      <c r="AI855" s="1">
        <v>13700</v>
      </c>
      <c r="AJ855" s="36">
        <v>3493</v>
      </c>
      <c r="AK855">
        <v>100</v>
      </c>
      <c r="AL855" s="2">
        <v>0.64583333333333337</v>
      </c>
      <c r="AM855" s="3">
        <v>46154</v>
      </c>
      <c r="AN855" t="s">
        <v>298</v>
      </c>
      <c r="AO855" t="s">
        <v>395</v>
      </c>
      <c r="AQ855" t="str">
        <f t="shared" si="13"/>
        <v/>
      </c>
    </row>
    <row r="856" spans="1:43">
      <c r="A856" s="8">
        <v>46184</v>
      </c>
      <c r="B856">
        <v>3830.35</v>
      </c>
      <c r="C856">
        <v>-0.45</v>
      </c>
      <c r="D856">
        <v>64170</v>
      </c>
      <c r="E856">
        <v>-0.26</v>
      </c>
      <c r="F856" s="69">
        <v>7013</v>
      </c>
      <c r="G856" t="s">
        <v>78</v>
      </c>
      <c r="H856">
        <v>0</v>
      </c>
      <c r="I856" t="s">
        <v>288</v>
      </c>
      <c r="J856" t="s">
        <v>289</v>
      </c>
      <c r="K856" t="s">
        <v>295</v>
      </c>
      <c r="L856" s="36">
        <v>2358</v>
      </c>
      <c r="M856">
        <v>-81.5</v>
      </c>
      <c r="N856" s="66">
        <v>-3.3399999999999999E-2</v>
      </c>
      <c r="O856" s="36">
        <v>2439.5</v>
      </c>
      <c r="P856" s="66">
        <v>-3.3399999999999999E-2</v>
      </c>
      <c r="Q856" s="36">
        <v>2302.5</v>
      </c>
      <c r="R856" s="36">
        <v>2375</v>
      </c>
      <c r="S856" s="36">
        <v>2245</v>
      </c>
      <c r="T856" s="66">
        <v>2.41E-2</v>
      </c>
      <c r="U856" s="66">
        <v>1.7600000000000001E-2</v>
      </c>
      <c r="V856" s="66">
        <v>-7.1000000000000004E-3</v>
      </c>
      <c r="W856" s="66">
        <v>5.0299999999999997E-2</v>
      </c>
      <c r="X856" s="1">
        <v>16053100</v>
      </c>
      <c r="Y856" s="1">
        <v>37258569</v>
      </c>
      <c r="Z856" s="1">
        <v>2553147</v>
      </c>
      <c r="AA856" t="s">
        <v>426</v>
      </c>
      <c r="AB856" t="s">
        <v>588</v>
      </c>
      <c r="AC856">
        <v>15.15</v>
      </c>
      <c r="AD856">
        <v>3.83</v>
      </c>
      <c r="AE856">
        <v>0.98</v>
      </c>
      <c r="AF856" t="s">
        <v>230</v>
      </c>
      <c r="AG856" s="1">
        <v>662300</v>
      </c>
      <c r="AH856" s="36">
        <v>2359.5</v>
      </c>
      <c r="AI856">
        <v>100</v>
      </c>
      <c r="AJ856" s="36">
        <v>2358</v>
      </c>
      <c r="AK856">
        <v>800</v>
      </c>
      <c r="AL856" s="2">
        <v>0.64583333333333337</v>
      </c>
      <c r="AN856" t="s">
        <v>298</v>
      </c>
      <c r="AO856" t="s">
        <v>395</v>
      </c>
      <c r="AQ856" t="str">
        <f t="shared" si="13"/>
        <v/>
      </c>
    </row>
    <row r="857" spans="1:43">
      <c r="A857" s="8">
        <v>46184</v>
      </c>
      <c r="B857">
        <v>3830.35</v>
      </c>
      <c r="C857">
        <v>-0.45</v>
      </c>
      <c r="D857">
        <v>64170</v>
      </c>
      <c r="E857">
        <v>-0.26</v>
      </c>
      <c r="F857" s="69">
        <v>7047</v>
      </c>
      <c r="G857" t="s">
        <v>79</v>
      </c>
      <c r="H857">
        <v>0</v>
      </c>
      <c r="I857" t="s">
        <v>347</v>
      </c>
      <c r="J857" t="s">
        <v>289</v>
      </c>
      <c r="K857" t="s">
        <v>290</v>
      </c>
      <c r="L857" s="36">
        <v>2021</v>
      </c>
      <c r="M857">
        <v>25</v>
      </c>
      <c r="N857" s="66">
        <v>1.2500000000000001E-2</v>
      </c>
      <c r="O857" s="36">
        <v>1996</v>
      </c>
      <c r="P857" s="66">
        <v>1.2500000000000001E-2</v>
      </c>
      <c r="Q857" s="36">
        <v>1956</v>
      </c>
      <c r="R857" s="36">
        <v>2046</v>
      </c>
      <c r="S857" s="36">
        <v>1912</v>
      </c>
      <c r="T857" s="66">
        <v>3.32E-2</v>
      </c>
      <c r="U857" s="66">
        <v>1.8100000000000002E-2</v>
      </c>
      <c r="V857" s="66">
        <v>-1.2200000000000001E-2</v>
      </c>
      <c r="W857" s="66">
        <v>5.7000000000000002E-2</v>
      </c>
      <c r="X857" s="1">
        <v>269800</v>
      </c>
      <c r="Y857" s="1">
        <v>535032</v>
      </c>
      <c r="Z857" s="1">
        <v>28690</v>
      </c>
      <c r="AA857" t="s">
        <v>428</v>
      </c>
      <c r="AB857" t="s">
        <v>625</v>
      </c>
      <c r="AC857">
        <v>8.01</v>
      </c>
      <c r="AD857">
        <v>2.5099999999999998</v>
      </c>
      <c r="AE857">
        <v>0.64</v>
      </c>
      <c r="AF857" t="s">
        <v>230</v>
      </c>
      <c r="AG857" s="1">
        <v>2400</v>
      </c>
      <c r="AH857" s="36">
        <v>2024</v>
      </c>
      <c r="AI857" s="1">
        <v>1000</v>
      </c>
      <c r="AJ857" s="36">
        <v>2010</v>
      </c>
      <c r="AK857">
        <v>100</v>
      </c>
      <c r="AL857" s="2">
        <v>0.64583333333333337</v>
      </c>
      <c r="AM857" s="3">
        <v>46157</v>
      </c>
      <c r="AN857" t="s">
        <v>298</v>
      </c>
      <c r="AO857" t="s">
        <v>313</v>
      </c>
      <c r="AQ857" t="str">
        <f t="shared" si="13"/>
        <v/>
      </c>
    </row>
    <row r="858" spans="1:43">
      <c r="A858" s="8">
        <v>46184</v>
      </c>
      <c r="B858">
        <v>3830.35</v>
      </c>
      <c r="C858">
        <v>-0.45</v>
      </c>
      <c r="D858">
        <v>64170</v>
      </c>
      <c r="E858">
        <v>-0.26</v>
      </c>
      <c r="F858" s="69">
        <v>7084</v>
      </c>
      <c r="G858" t="s">
        <v>80</v>
      </c>
      <c r="H858">
        <v>0</v>
      </c>
      <c r="I858" t="s">
        <v>347</v>
      </c>
      <c r="J858" t="s">
        <v>323</v>
      </c>
      <c r="K858" t="s">
        <v>290</v>
      </c>
      <c r="L858" s="36">
        <v>2060</v>
      </c>
      <c r="M858">
        <v>-4</v>
      </c>
      <c r="N858" s="66">
        <v>-1.9E-3</v>
      </c>
      <c r="O858" s="36">
        <v>2064</v>
      </c>
      <c r="P858" s="66">
        <v>-1.9E-3</v>
      </c>
      <c r="Q858" s="36">
        <v>2035</v>
      </c>
      <c r="R858" s="36">
        <v>2062</v>
      </c>
      <c r="S858" s="36">
        <v>2001</v>
      </c>
      <c r="T858" s="66">
        <v>1.2200000000000001E-2</v>
      </c>
      <c r="U858" s="66">
        <v>2.53E-2</v>
      </c>
      <c r="V858" s="66">
        <v>-8.9999999999999998E-4</v>
      </c>
      <c r="W858" s="66">
        <v>2.9399999999999999E-2</v>
      </c>
      <c r="X858" s="1">
        <v>3100</v>
      </c>
      <c r="Y858" s="1">
        <v>6268</v>
      </c>
      <c r="Z858" s="1">
        <v>6714</v>
      </c>
      <c r="AA858" t="s">
        <v>430</v>
      </c>
      <c r="AB858" t="s">
        <v>615</v>
      </c>
      <c r="AC858">
        <v>28.69</v>
      </c>
      <c r="AD858">
        <v>1.07</v>
      </c>
      <c r="AE858">
        <v>4.6100000000000003</v>
      </c>
      <c r="AF858">
        <v>0.3</v>
      </c>
      <c r="AG858">
        <v>100</v>
      </c>
      <c r="AH858" s="36">
        <v>2061</v>
      </c>
      <c r="AI858">
        <v>100</v>
      </c>
      <c r="AJ858" s="36">
        <v>2013</v>
      </c>
      <c r="AK858">
        <v>100</v>
      </c>
      <c r="AL858" s="2">
        <v>0.64027777777777772</v>
      </c>
      <c r="AM858" s="3">
        <v>46160</v>
      </c>
      <c r="AN858" t="s">
        <v>298</v>
      </c>
      <c r="AO858" t="s">
        <v>313</v>
      </c>
      <c r="AQ858" t="str">
        <f t="shared" si="13"/>
        <v/>
      </c>
    </row>
    <row r="859" spans="1:43">
      <c r="A859" s="8">
        <v>46184</v>
      </c>
      <c r="B859">
        <v>3830.35</v>
      </c>
      <c r="C859">
        <v>-0.45</v>
      </c>
      <c r="D859">
        <v>64170</v>
      </c>
      <c r="E859">
        <v>-0.26</v>
      </c>
      <c r="F859" s="69">
        <v>7182</v>
      </c>
      <c r="G859" t="s">
        <v>81</v>
      </c>
      <c r="H859">
        <v>0</v>
      </c>
      <c r="I859" t="s">
        <v>288</v>
      </c>
      <c r="J859" t="s">
        <v>289</v>
      </c>
      <c r="K859" t="s">
        <v>295</v>
      </c>
      <c r="L859" s="36">
        <v>3096</v>
      </c>
      <c r="M859">
        <v>-81</v>
      </c>
      <c r="N859" s="66">
        <v>-2.5499999999999998E-2</v>
      </c>
      <c r="O859" s="36">
        <v>3177</v>
      </c>
      <c r="P859" s="66">
        <v>-2.5399999999999999E-2</v>
      </c>
      <c r="Q859" s="36">
        <v>3085</v>
      </c>
      <c r="R859" s="36">
        <v>3113</v>
      </c>
      <c r="S859" s="36">
        <v>3060</v>
      </c>
      <c r="T859" s="66">
        <v>3.5000000000000001E-3</v>
      </c>
      <c r="U859" s="66">
        <v>1.04E-2</v>
      </c>
      <c r="V859" s="66">
        <v>-5.4000000000000003E-3</v>
      </c>
      <c r="W859" s="66">
        <v>1.17E-2</v>
      </c>
      <c r="X859" s="1">
        <v>7855800</v>
      </c>
      <c r="Y859" s="1">
        <v>24265452</v>
      </c>
      <c r="Z859" s="1">
        <v>11070920</v>
      </c>
      <c r="AA859" t="s">
        <v>616</v>
      </c>
      <c r="AB859" t="s">
        <v>433</v>
      </c>
      <c r="AC859">
        <v>16.7</v>
      </c>
      <c r="AD859">
        <v>1.19</v>
      </c>
      <c r="AE859">
        <v>3</v>
      </c>
      <c r="AF859" t="s">
        <v>230</v>
      </c>
      <c r="AG859" s="1">
        <v>279900</v>
      </c>
      <c r="AH859" s="36">
        <v>3100</v>
      </c>
      <c r="AI859" s="1">
        <v>1800</v>
      </c>
      <c r="AJ859" s="36">
        <v>3095</v>
      </c>
      <c r="AK859" s="1">
        <v>2100</v>
      </c>
      <c r="AL859" s="2">
        <v>0.64583333333333337</v>
      </c>
      <c r="AM859" s="3">
        <v>46157</v>
      </c>
      <c r="AN859" t="s">
        <v>298</v>
      </c>
      <c r="AO859" t="s">
        <v>434</v>
      </c>
      <c r="AQ859" t="str">
        <f t="shared" si="13"/>
        <v/>
      </c>
    </row>
    <row r="860" spans="1:43">
      <c r="A860" s="8">
        <v>46184</v>
      </c>
      <c r="B860">
        <v>3830.35</v>
      </c>
      <c r="C860">
        <v>-0.45</v>
      </c>
      <c r="D860">
        <v>64170</v>
      </c>
      <c r="E860">
        <v>-0.26</v>
      </c>
      <c r="F860" s="69">
        <v>7203</v>
      </c>
      <c r="G860" t="s">
        <v>82</v>
      </c>
      <c r="H860">
        <v>0</v>
      </c>
      <c r="I860" t="s">
        <v>288</v>
      </c>
      <c r="J860" t="s">
        <v>289</v>
      </c>
      <c r="K860" t="s">
        <v>295</v>
      </c>
      <c r="L860" s="36">
        <v>2747.5</v>
      </c>
      <c r="M860">
        <v>-66.5</v>
      </c>
      <c r="N860" s="66">
        <v>-2.3599999999999999E-2</v>
      </c>
      <c r="O860" s="36">
        <v>2814</v>
      </c>
      <c r="P860" s="66">
        <v>-2.3599999999999999E-2</v>
      </c>
      <c r="Q860" s="36">
        <v>2768</v>
      </c>
      <c r="R860" s="36">
        <v>2782.5</v>
      </c>
      <c r="S860" s="36">
        <v>2718.5</v>
      </c>
      <c r="T860" s="66">
        <v>-7.4000000000000003E-3</v>
      </c>
      <c r="U860" s="66">
        <v>1.6000000000000001E-3</v>
      </c>
      <c r="V860" s="66">
        <v>-1.2500000000000001E-2</v>
      </c>
      <c r="W860" s="66">
        <v>1.06E-2</v>
      </c>
      <c r="X860" s="1">
        <v>27541100</v>
      </c>
      <c r="Y860" s="1">
        <v>75648334</v>
      </c>
      <c r="Z860" s="1">
        <v>43396728</v>
      </c>
      <c r="AA860" t="s">
        <v>435</v>
      </c>
      <c r="AB860" t="s">
        <v>626</v>
      </c>
      <c r="AC860">
        <v>10.84</v>
      </c>
      <c r="AD860">
        <v>0.89</v>
      </c>
      <c r="AE860">
        <v>3.64</v>
      </c>
      <c r="AF860" t="s">
        <v>230</v>
      </c>
      <c r="AG860" s="1">
        <v>1013200</v>
      </c>
      <c r="AH860" s="36">
        <v>2748.5</v>
      </c>
      <c r="AI860" s="1">
        <v>1400</v>
      </c>
      <c r="AJ860" s="36">
        <v>2747.5</v>
      </c>
      <c r="AK860" s="1">
        <v>11700</v>
      </c>
      <c r="AL860" s="2">
        <v>0.64583333333333337</v>
      </c>
      <c r="AN860" t="s">
        <v>298</v>
      </c>
      <c r="AO860" t="s">
        <v>437</v>
      </c>
      <c r="AQ860" t="str">
        <f t="shared" si="13"/>
        <v/>
      </c>
    </row>
    <row r="861" spans="1:43">
      <c r="A861" s="8">
        <v>46184</v>
      </c>
      <c r="B861">
        <v>3830.35</v>
      </c>
      <c r="C861">
        <v>-0.45</v>
      </c>
      <c r="D861">
        <v>64170</v>
      </c>
      <c r="E861">
        <v>-0.26</v>
      </c>
      <c r="F861" s="69">
        <v>7213</v>
      </c>
      <c r="G861" t="s">
        <v>83</v>
      </c>
      <c r="H861">
        <v>0</v>
      </c>
      <c r="I861" t="s">
        <v>314</v>
      </c>
      <c r="J861" t="s">
        <v>289</v>
      </c>
      <c r="K861" t="s">
        <v>295</v>
      </c>
      <c r="L861">
        <v>564</v>
      </c>
      <c r="M861">
        <v>-2</v>
      </c>
      <c r="N861" s="66">
        <v>-3.5000000000000001E-3</v>
      </c>
      <c r="O861">
        <v>566</v>
      </c>
      <c r="P861" s="66">
        <v>-3.5000000000000001E-3</v>
      </c>
      <c r="Q861">
        <v>561</v>
      </c>
      <c r="R861">
        <v>569</v>
      </c>
      <c r="S861">
        <v>561</v>
      </c>
      <c r="T861" s="66">
        <v>5.3E-3</v>
      </c>
      <c r="U861" s="66">
        <v>-1.6999999999999999E-3</v>
      </c>
      <c r="V861" s="66">
        <v>-8.6999999999999994E-3</v>
      </c>
      <c r="W861" s="66">
        <v>5.3E-3</v>
      </c>
      <c r="X861" s="1">
        <v>9700</v>
      </c>
      <c r="Y861" s="1">
        <v>5468</v>
      </c>
      <c r="Z861" s="1">
        <v>8962</v>
      </c>
      <c r="AA861" t="s">
        <v>524</v>
      </c>
      <c r="AB861" t="s">
        <v>439</v>
      </c>
      <c r="AC861">
        <v>6.64</v>
      </c>
      <c r="AD861">
        <v>0.79</v>
      </c>
      <c r="AE861">
        <v>4.6100000000000003</v>
      </c>
      <c r="AF861">
        <v>0.3</v>
      </c>
      <c r="AG861">
        <v>300</v>
      </c>
      <c r="AH861">
        <v>565</v>
      </c>
      <c r="AI861">
        <v>200</v>
      </c>
      <c r="AJ861">
        <v>563</v>
      </c>
      <c r="AK861">
        <v>500</v>
      </c>
      <c r="AL861" s="2">
        <v>0.64583333333333337</v>
      </c>
      <c r="AM861" s="3">
        <v>46153</v>
      </c>
      <c r="AN861" t="s">
        <v>298</v>
      </c>
      <c r="AO861" t="s">
        <v>437</v>
      </c>
      <c r="AQ861" t="str">
        <f t="shared" si="13"/>
        <v/>
      </c>
    </row>
    <row r="862" spans="1:43">
      <c r="A862" s="8">
        <v>46184</v>
      </c>
      <c r="B862">
        <v>3830.35</v>
      </c>
      <c r="C862">
        <v>-0.45</v>
      </c>
      <c r="D862">
        <v>64170</v>
      </c>
      <c r="E862">
        <v>-0.26</v>
      </c>
      <c r="F862" s="69">
        <v>7220</v>
      </c>
      <c r="G862" t="s">
        <v>84</v>
      </c>
      <c r="H862">
        <v>0</v>
      </c>
      <c r="I862" t="s">
        <v>288</v>
      </c>
      <c r="J862" t="s">
        <v>289</v>
      </c>
      <c r="K862" t="s">
        <v>290</v>
      </c>
      <c r="L862" s="36">
        <v>5130</v>
      </c>
      <c r="M862">
        <v>-260</v>
      </c>
      <c r="N862" s="66">
        <v>-4.82E-2</v>
      </c>
      <c r="O862" s="36">
        <v>5390</v>
      </c>
      <c r="P862" s="66">
        <v>-4.82E-2</v>
      </c>
      <c r="Q862" s="36">
        <v>4850</v>
      </c>
      <c r="R862" s="36">
        <v>5330</v>
      </c>
      <c r="S862" s="36">
        <v>4750</v>
      </c>
      <c r="T862" s="66">
        <v>5.7700000000000001E-2</v>
      </c>
      <c r="U862" s="66">
        <v>5.9900000000000002E-2</v>
      </c>
      <c r="V862" s="66">
        <v>-3.7499999999999999E-2</v>
      </c>
      <c r="W862" s="66">
        <v>0.08</v>
      </c>
      <c r="X862" s="1">
        <v>5106300</v>
      </c>
      <c r="Y862" s="1">
        <v>25670077</v>
      </c>
      <c r="Z862" s="1">
        <v>336434</v>
      </c>
      <c r="AA862" t="s">
        <v>563</v>
      </c>
      <c r="AB862" t="s">
        <v>441</v>
      </c>
      <c r="AC862">
        <v>51.71</v>
      </c>
      <c r="AD862">
        <v>2.75</v>
      </c>
      <c r="AE862">
        <v>0.78</v>
      </c>
      <c r="AF862" t="s">
        <v>230</v>
      </c>
      <c r="AG862" s="1">
        <v>13300</v>
      </c>
      <c r="AH862" s="36">
        <v>5140</v>
      </c>
      <c r="AI862" s="1">
        <v>7700</v>
      </c>
      <c r="AJ862" s="36">
        <v>5120</v>
      </c>
      <c r="AK862">
        <v>100</v>
      </c>
      <c r="AL862" s="2">
        <v>0.64583333333333337</v>
      </c>
      <c r="AM862" s="3">
        <v>46154</v>
      </c>
      <c r="AN862" t="s">
        <v>298</v>
      </c>
      <c r="AO862" t="s">
        <v>437</v>
      </c>
      <c r="AQ862" t="str">
        <f t="shared" si="13"/>
        <v/>
      </c>
    </row>
    <row r="863" spans="1:43">
      <c r="A863" s="8">
        <v>46184</v>
      </c>
      <c r="B863">
        <v>3830.35</v>
      </c>
      <c r="C863">
        <v>-0.45</v>
      </c>
      <c r="D863">
        <v>64170</v>
      </c>
      <c r="E863">
        <v>-0.26</v>
      </c>
      <c r="F863" s="69">
        <v>7269</v>
      </c>
      <c r="G863" t="s">
        <v>85</v>
      </c>
      <c r="H863">
        <v>0</v>
      </c>
      <c r="I863" t="s">
        <v>288</v>
      </c>
      <c r="J863" t="s">
        <v>289</v>
      </c>
      <c r="K863" t="s">
        <v>290</v>
      </c>
      <c r="L863" s="36">
        <v>1786.5</v>
      </c>
      <c r="M863">
        <v>-57.5</v>
      </c>
      <c r="N863" s="66">
        <v>-3.1199999999999999E-2</v>
      </c>
      <c r="O863" s="36">
        <v>1844</v>
      </c>
      <c r="P863" s="66">
        <v>-3.1099999999999999E-2</v>
      </c>
      <c r="Q863" s="36">
        <v>1773.5</v>
      </c>
      <c r="R863" s="36">
        <v>1792.5</v>
      </c>
      <c r="S863" s="36">
        <v>1764</v>
      </c>
      <c r="T863" s="66">
        <v>7.3000000000000001E-3</v>
      </c>
      <c r="U863" s="66">
        <v>5.0000000000000001E-3</v>
      </c>
      <c r="V863" s="66">
        <v>-3.3E-3</v>
      </c>
      <c r="W863" s="66">
        <v>1.2699999999999999E-2</v>
      </c>
      <c r="X863" s="1">
        <v>7785200</v>
      </c>
      <c r="Y863" s="1">
        <v>13864382</v>
      </c>
      <c r="Z863" s="1">
        <v>3509733</v>
      </c>
      <c r="AA863" t="s">
        <v>442</v>
      </c>
      <c r="AB863" t="s">
        <v>443</v>
      </c>
      <c r="AC863">
        <v>9.06</v>
      </c>
      <c r="AD863">
        <v>1.01</v>
      </c>
      <c r="AE863">
        <v>2.85</v>
      </c>
      <c r="AF863" t="s">
        <v>230</v>
      </c>
      <c r="AG863" s="1">
        <v>4126200</v>
      </c>
      <c r="AH863" s="36">
        <v>1786.5</v>
      </c>
      <c r="AI863">
        <v>300</v>
      </c>
      <c r="AJ863" s="36">
        <v>1785.5</v>
      </c>
      <c r="AK863">
        <v>100</v>
      </c>
      <c r="AL863" s="2">
        <v>0.64583333333333337</v>
      </c>
      <c r="AM863" s="3">
        <v>46156</v>
      </c>
      <c r="AN863" t="s">
        <v>298</v>
      </c>
      <c r="AO863" t="s">
        <v>437</v>
      </c>
      <c r="AQ863" t="str">
        <f t="shared" si="13"/>
        <v/>
      </c>
    </row>
    <row r="864" spans="1:43">
      <c r="A864" s="8">
        <v>46184</v>
      </c>
      <c r="B864">
        <v>3830.35</v>
      </c>
      <c r="C864">
        <v>-0.45</v>
      </c>
      <c r="D864">
        <v>64170</v>
      </c>
      <c r="E864">
        <v>-0.26</v>
      </c>
      <c r="F864" s="69">
        <v>7272</v>
      </c>
      <c r="G864" t="s">
        <v>86</v>
      </c>
      <c r="H864">
        <v>0</v>
      </c>
      <c r="I864" t="s">
        <v>288</v>
      </c>
      <c r="J864" t="s">
        <v>289</v>
      </c>
      <c r="K864" t="s">
        <v>290</v>
      </c>
      <c r="L864" s="36">
        <v>1200</v>
      </c>
      <c r="M864">
        <v>-19.5</v>
      </c>
      <c r="N864" s="66">
        <v>-1.6E-2</v>
      </c>
      <c r="O864" s="36">
        <v>1219.5</v>
      </c>
      <c r="P864" s="66">
        <v>-1.5900000000000001E-2</v>
      </c>
      <c r="Q864" s="36">
        <v>1200</v>
      </c>
      <c r="R864" s="36">
        <v>1200.5</v>
      </c>
      <c r="S864" s="36">
        <v>1184</v>
      </c>
      <c r="T864" s="66">
        <v>0</v>
      </c>
      <c r="U864" s="66">
        <v>5.4000000000000003E-3</v>
      </c>
      <c r="V864" s="66">
        <v>-4.0000000000000002E-4</v>
      </c>
      <c r="W864" s="66">
        <v>1.35E-2</v>
      </c>
      <c r="X864" s="1">
        <v>5773900</v>
      </c>
      <c r="Y864" s="1">
        <v>6902181</v>
      </c>
      <c r="Z864" s="1">
        <v>1221750</v>
      </c>
      <c r="AA864" t="s">
        <v>444</v>
      </c>
      <c r="AB864" t="s">
        <v>445</v>
      </c>
      <c r="AC864">
        <v>9.4499999999999993</v>
      </c>
      <c r="AD864">
        <v>1.02</v>
      </c>
      <c r="AE864">
        <v>4.17</v>
      </c>
      <c r="AF864" t="s">
        <v>230</v>
      </c>
      <c r="AG864" s="1">
        <v>466700</v>
      </c>
      <c r="AH864" s="36">
        <v>1200</v>
      </c>
      <c r="AI864" s="1">
        <v>10700</v>
      </c>
      <c r="AJ864" s="36">
        <v>1199</v>
      </c>
      <c r="AK864">
        <v>100</v>
      </c>
      <c r="AL864" s="2">
        <v>0.64583333333333337</v>
      </c>
      <c r="AM864" s="3">
        <v>46157</v>
      </c>
      <c r="AN864" t="s">
        <v>293</v>
      </c>
      <c r="AO864" t="s">
        <v>437</v>
      </c>
      <c r="AQ864" t="str">
        <f t="shared" si="13"/>
        <v/>
      </c>
    </row>
    <row r="865" spans="1:43">
      <c r="A865" s="8">
        <v>46184</v>
      </c>
      <c r="B865">
        <v>3830.35</v>
      </c>
      <c r="C865">
        <v>-0.45</v>
      </c>
      <c r="D865">
        <v>64170</v>
      </c>
      <c r="E865">
        <v>-0.26</v>
      </c>
      <c r="F865" s="69">
        <v>7376</v>
      </c>
      <c r="G865" t="s">
        <v>87</v>
      </c>
      <c r="H865">
        <v>0</v>
      </c>
      <c r="I865" t="s">
        <v>347</v>
      </c>
      <c r="J865" t="s">
        <v>323</v>
      </c>
      <c r="K865" t="s">
        <v>290</v>
      </c>
      <c r="L865" s="36">
        <v>1010</v>
      </c>
      <c r="M865">
        <v>-74</v>
      </c>
      <c r="N865" s="66">
        <v>-6.83E-2</v>
      </c>
      <c r="O865" s="36">
        <v>1084</v>
      </c>
      <c r="P865" s="66">
        <v>-6.8199999999999997E-2</v>
      </c>
      <c r="Q865" s="36">
        <v>1054</v>
      </c>
      <c r="R865" s="36">
        <v>1054</v>
      </c>
      <c r="S865">
        <v>960</v>
      </c>
      <c r="T865" s="66">
        <v>-4.1700000000000001E-2</v>
      </c>
      <c r="U865" s="66">
        <v>1.4999999999999999E-2</v>
      </c>
      <c r="V865" s="66">
        <v>-4.1700000000000001E-2</v>
      </c>
      <c r="W865" s="66">
        <v>5.1999999999999998E-2</v>
      </c>
      <c r="X865" s="1">
        <v>23400</v>
      </c>
      <c r="Y865" s="1">
        <v>23440</v>
      </c>
      <c r="Z865" s="1">
        <v>4301</v>
      </c>
      <c r="AA865" t="s">
        <v>446</v>
      </c>
      <c r="AB865" t="s">
        <v>447</v>
      </c>
      <c r="AC865">
        <v>0</v>
      </c>
      <c r="AD865">
        <v>4.01</v>
      </c>
      <c r="AE865">
        <v>0</v>
      </c>
      <c r="AF865">
        <v>0.6</v>
      </c>
      <c r="AG865">
        <v>900</v>
      </c>
      <c r="AH865" s="36">
        <v>1020</v>
      </c>
      <c r="AI865">
        <v>100</v>
      </c>
      <c r="AJ865" s="36">
        <v>1003</v>
      </c>
      <c r="AK865">
        <v>400</v>
      </c>
      <c r="AL865" s="2">
        <v>0.64583333333333337</v>
      </c>
      <c r="AM865" s="3">
        <v>46157</v>
      </c>
      <c r="AN865" t="s">
        <v>448</v>
      </c>
      <c r="AO865" t="s">
        <v>313</v>
      </c>
      <c r="AQ865" t="str">
        <f t="shared" si="13"/>
        <v/>
      </c>
    </row>
    <row r="866" spans="1:43">
      <c r="A866" s="8">
        <v>46184</v>
      </c>
      <c r="B866">
        <v>3830.35</v>
      </c>
      <c r="C866">
        <v>-0.45</v>
      </c>
      <c r="D866">
        <v>64170</v>
      </c>
      <c r="E866">
        <v>-0.26</v>
      </c>
      <c r="F866" s="69">
        <v>7525</v>
      </c>
      <c r="G866" t="s">
        <v>88</v>
      </c>
      <c r="H866">
        <v>0</v>
      </c>
      <c r="I866" t="s">
        <v>288</v>
      </c>
      <c r="J866" t="s">
        <v>289</v>
      </c>
      <c r="K866" t="s">
        <v>295</v>
      </c>
      <c r="L866" s="36">
        <v>3355</v>
      </c>
      <c r="M866">
        <v>-25</v>
      </c>
      <c r="N866" s="66">
        <v>-7.4000000000000003E-3</v>
      </c>
      <c r="O866" s="36">
        <v>3380</v>
      </c>
      <c r="P866" s="66">
        <v>-7.3000000000000001E-3</v>
      </c>
      <c r="Q866" s="36">
        <v>3390</v>
      </c>
      <c r="R866" s="36">
        <v>3395</v>
      </c>
      <c r="S866" s="36">
        <v>3330</v>
      </c>
      <c r="T866" s="66">
        <v>-1.03E-2</v>
      </c>
      <c r="U866" s="66">
        <v>-4.4000000000000003E-3</v>
      </c>
      <c r="V866" s="66">
        <v>-1.17E-2</v>
      </c>
      <c r="W866" s="66">
        <v>7.4999999999999997E-3</v>
      </c>
      <c r="X866" s="1">
        <v>12400</v>
      </c>
      <c r="Y866" s="1">
        <v>41640</v>
      </c>
      <c r="Z866" s="1">
        <v>28987</v>
      </c>
      <c r="AA866" t="s">
        <v>449</v>
      </c>
      <c r="AB866" t="s">
        <v>450</v>
      </c>
      <c r="AC866">
        <v>9.06</v>
      </c>
      <c r="AD866">
        <v>0.94</v>
      </c>
      <c r="AE866">
        <v>4.83</v>
      </c>
      <c r="AF866" t="s">
        <v>230</v>
      </c>
      <c r="AG866" s="1">
        <v>6700</v>
      </c>
      <c r="AH866" s="36">
        <v>3380</v>
      </c>
      <c r="AI866">
        <v>400</v>
      </c>
      <c r="AJ866" s="36">
        <v>3350</v>
      </c>
      <c r="AK866">
        <v>200</v>
      </c>
      <c r="AL866" s="2">
        <v>0.64583333333333337</v>
      </c>
      <c r="AM866" s="3">
        <v>46157</v>
      </c>
      <c r="AN866" t="s">
        <v>298</v>
      </c>
      <c r="AO866" t="s">
        <v>322</v>
      </c>
      <c r="AQ866" t="str">
        <f t="shared" si="13"/>
        <v/>
      </c>
    </row>
    <row r="867" spans="1:43">
      <c r="A867" s="8">
        <v>46184</v>
      </c>
      <c r="B867">
        <v>3830.35</v>
      </c>
      <c r="C867">
        <v>-0.45</v>
      </c>
      <c r="D867">
        <v>64170</v>
      </c>
      <c r="E867">
        <v>-0.26</v>
      </c>
      <c r="F867" s="69">
        <v>7729</v>
      </c>
      <c r="G867" t="s">
        <v>89</v>
      </c>
      <c r="H867">
        <v>0</v>
      </c>
      <c r="I867" t="s">
        <v>288</v>
      </c>
      <c r="J867" t="s">
        <v>289</v>
      </c>
      <c r="K867" t="s">
        <v>290</v>
      </c>
      <c r="L867" s="36">
        <v>17480</v>
      </c>
      <c r="M867">
        <v>555</v>
      </c>
      <c r="N867" s="66">
        <v>3.2800000000000003E-2</v>
      </c>
      <c r="O867" s="36">
        <v>16925</v>
      </c>
      <c r="P867" s="66">
        <v>3.27E-2</v>
      </c>
      <c r="Q867" s="36">
        <v>16355</v>
      </c>
      <c r="R867" s="36">
        <v>17865</v>
      </c>
      <c r="S867" s="36">
        <v>16235</v>
      </c>
      <c r="T867" s="66">
        <v>6.8699999999999997E-2</v>
      </c>
      <c r="U867" s="66">
        <v>1.06E-2</v>
      </c>
      <c r="V867" s="66">
        <v>-2.1499999999999998E-2</v>
      </c>
      <c r="W867" s="66">
        <v>7.6600000000000001E-2</v>
      </c>
      <c r="X867" s="1">
        <v>496100</v>
      </c>
      <c r="Y867" s="1">
        <v>8558315</v>
      </c>
      <c r="Z867" s="1">
        <v>739104</v>
      </c>
      <c r="AA867" t="s">
        <v>451</v>
      </c>
      <c r="AB867" t="s">
        <v>452</v>
      </c>
      <c r="AC867">
        <v>25.33</v>
      </c>
      <c r="AD867">
        <v>3.71</v>
      </c>
      <c r="AE867">
        <v>1.58</v>
      </c>
      <c r="AF867" t="s">
        <v>230</v>
      </c>
      <c r="AG867" s="1">
        <v>6600</v>
      </c>
      <c r="AH867" s="36">
        <v>17520</v>
      </c>
      <c r="AI867" s="1">
        <v>1500</v>
      </c>
      <c r="AJ867" s="36">
        <v>17385</v>
      </c>
      <c r="AK867">
        <v>300</v>
      </c>
      <c r="AL867" s="2">
        <v>0.64583333333333337</v>
      </c>
      <c r="AM867" s="3">
        <v>46155</v>
      </c>
      <c r="AN867" t="s">
        <v>298</v>
      </c>
      <c r="AO867" t="s">
        <v>453</v>
      </c>
      <c r="AQ867" t="str">
        <f t="shared" si="13"/>
        <v/>
      </c>
    </row>
    <row r="868" spans="1:43">
      <c r="A868" s="8">
        <v>46184</v>
      </c>
      <c r="B868">
        <v>3830.35</v>
      </c>
      <c r="C868">
        <v>-0.45</v>
      </c>
      <c r="D868">
        <v>64170</v>
      </c>
      <c r="E868">
        <v>-0.26</v>
      </c>
      <c r="F868" s="69">
        <v>7921</v>
      </c>
      <c r="G868" t="s">
        <v>90</v>
      </c>
      <c r="H868">
        <v>0</v>
      </c>
      <c r="I868" t="s">
        <v>288</v>
      </c>
      <c r="J868" t="s">
        <v>289</v>
      </c>
      <c r="K868" t="s">
        <v>295</v>
      </c>
      <c r="L868" s="36">
        <v>3050</v>
      </c>
      <c r="M868">
        <v>-20</v>
      </c>
      <c r="N868" s="66">
        <v>-6.4999999999999997E-3</v>
      </c>
      <c r="O868" s="36">
        <v>3070</v>
      </c>
      <c r="P868" s="66">
        <v>-6.4999999999999997E-3</v>
      </c>
      <c r="Q868" s="36">
        <v>3100</v>
      </c>
      <c r="R868" s="36">
        <v>3135</v>
      </c>
      <c r="S868" s="36">
        <v>3025</v>
      </c>
      <c r="T868" s="66">
        <v>-1.61E-2</v>
      </c>
      <c r="U868" s="66">
        <v>-4.7999999999999996E-3</v>
      </c>
      <c r="V868" s="66">
        <v>-2.7099999999999999E-2</v>
      </c>
      <c r="W868" s="66">
        <v>8.2000000000000007E-3</v>
      </c>
      <c r="X868" s="1">
        <v>31300</v>
      </c>
      <c r="Y868" s="1">
        <v>95853</v>
      </c>
      <c r="Z868" s="1">
        <v>40117</v>
      </c>
      <c r="AA868" t="s">
        <v>454</v>
      </c>
      <c r="AB868" t="s">
        <v>591</v>
      </c>
      <c r="AC868">
        <v>13.57</v>
      </c>
      <c r="AD868">
        <v>1.28</v>
      </c>
      <c r="AE868">
        <v>3.93</v>
      </c>
      <c r="AF868" t="s">
        <v>230</v>
      </c>
      <c r="AG868" s="1">
        <v>12700</v>
      </c>
      <c r="AH868" s="36">
        <v>3075</v>
      </c>
      <c r="AI868">
        <v>100</v>
      </c>
      <c r="AJ868" s="36">
        <v>3035</v>
      </c>
      <c r="AK868">
        <v>600</v>
      </c>
      <c r="AL868" s="2">
        <v>0.64583333333333337</v>
      </c>
      <c r="AM868" s="3">
        <v>46211</v>
      </c>
      <c r="AN868" t="s">
        <v>326</v>
      </c>
      <c r="AO868" t="s">
        <v>456</v>
      </c>
      <c r="AQ868" t="str">
        <f t="shared" si="13"/>
        <v/>
      </c>
    </row>
    <row r="869" spans="1:43">
      <c r="A869" s="8">
        <v>46184</v>
      </c>
      <c r="B869">
        <v>3830.35</v>
      </c>
      <c r="C869">
        <v>-0.45</v>
      </c>
      <c r="D869">
        <v>64170</v>
      </c>
      <c r="E869">
        <v>-0.26</v>
      </c>
      <c r="F869" s="69">
        <v>8031</v>
      </c>
      <c r="G869" t="s">
        <v>91</v>
      </c>
      <c r="H869">
        <v>0</v>
      </c>
      <c r="I869" t="s">
        <v>288</v>
      </c>
      <c r="J869" t="s">
        <v>289</v>
      </c>
      <c r="K869" t="s">
        <v>290</v>
      </c>
      <c r="L869" s="36">
        <v>4857</v>
      </c>
      <c r="M869">
        <v>8</v>
      </c>
      <c r="N869" s="66">
        <v>1.6000000000000001E-3</v>
      </c>
      <c r="O869" s="36">
        <v>4849</v>
      </c>
      <c r="P869" s="66">
        <v>1.6000000000000001E-3</v>
      </c>
      <c r="Q869" s="36">
        <v>4779</v>
      </c>
      <c r="R869" s="36">
        <v>4857</v>
      </c>
      <c r="S869" s="36">
        <v>4763</v>
      </c>
      <c r="T869" s="66">
        <v>1.6299999999999999E-2</v>
      </c>
      <c r="U869" s="66">
        <v>8.6999999999999994E-3</v>
      </c>
      <c r="V869" s="66">
        <v>0</v>
      </c>
      <c r="W869" s="66">
        <v>1.9699999999999999E-2</v>
      </c>
      <c r="X869" s="1">
        <v>4948300</v>
      </c>
      <c r="Y869" s="1">
        <v>23891161</v>
      </c>
      <c r="Z869" s="1">
        <v>13913685</v>
      </c>
      <c r="AA869" t="s">
        <v>457</v>
      </c>
      <c r="AB869" t="s">
        <v>458</v>
      </c>
      <c r="AC869">
        <v>14.96</v>
      </c>
      <c r="AD869">
        <v>1.57</v>
      </c>
      <c r="AE869">
        <v>2.88</v>
      </c>
      <c r="AF869" t="s">
        <v>230</v>
      </c>
      <c r="AG869" s="1">
        <v>221100</v>
      </c>
      <c r="AH869" s="36">
        <v>4857</v>
      </c>
      <c r="AI869">
        <v>700</v>
      </c>
      <c r="AJ869" s="36">
        <v>4848</v>
      </c>
      <c r="AK869">
        <v>200</v>
      </c>
      <c r="AL869" s="2">
        <v>0.64583333333333337</v>
      </c>
      <c r="AN869" t="s">
        <v>298</v>
      </c>
      <c r="AO869" t="s">
        <v>322</v>
      </c>
      <c r="AQ869" t="str">
        <f t="shared" si="13"/>
        <v/>
      </c>
    </row>
    <row r="870" spans="1:43">
      <c r="A870" s="8">
        <v>46184</v>
      </c>
      <c r="B870">
        <v>3830.35</v>
      </c>
      <c r="C870">
        <v>-0.45</v>
      </c>
      <c r="D870">
        <v>64170</v>
      </c>
      <c r="E870">
        <v>-0.26</v>
      </c>
      <c r="F870" s="69">
        <v>8058</v>
      </c>
      <c r="G870" t="s">
        <v>92</v>
      </c>
      <c r="H870">
        <v>0</v>
      </c>
      <c r="I870" t="s">
        <v>288</v>
      </c>
      <c r="J870" t="s">
        <v>289</v>
      </c>
      <c r="K870" t="s">
        <v>295</v>
      </c>
      <c r="L870" s="36">
        <v>4605</v>
      </c>
      <c r="M870">
        <v>-10</v>
      </c>
      <c r="N870" s="66">
        <v>-2.2000000000000001E-3</v>
      </c>
      <c r="O870" s="36">
        <v>4615</v>
      </c>
      <c r="P870" s="66">
        <v>-2.0999999999999999E-3</v>
      </c>
      <c r="Q870" s="36">
        <v>4583</v>
      </c>
      <c r="R870" s="36">
        <v>4608</v>
      </c>
      <c r="S870" s="36">
        <v>4522</v>
      </c>
      <c r="T870" s="66">
        <v>4.7999999999999996E-3</v>
      </c>
      <c r="U870" s="66">
        <v>7.4000000000000003E-3</v>
      </c>
      <c r="V870" s="66">
        <v>-5.9999999999999995E-4</v>
      </c>
      <c r="W870" s="66">
        <v>1.83E-2</v>
      </c>
      <c r="X870" s="1">
        <v>6907100</v>
      </c>
      <c r="Y870" s="1">
        <v>31664714</v>
      </c>
      <c r="Z870" s="1">
        <v>17086984</v>
      </c>
      <c r="AA870" t="s">
        <v>459</v>
      </c>
      <c r="AB870" t="s">
        <v>460</v>
      </c>
      <c r="AC870">
        <v>15.32</v>
      </c>
      <c r="AD870">
        <v>1.78</v>
      </c>
      <c r="AE870">
        <v>2.71</v>
      </c>
      <c r="AF870" t="s">
        <v>230</v>
      </c>
      <c r="AG870" s="1">
        <v>512900</v>
      </c>
      <c r="AH870" s="36">
        <v>4606</v>
      </c>
      <c r="AI870">
        <v>100</v>
      </c>
      <c r="AJ870" s="36">
        <v>4602</v>
      </c>
      <c r="AK870" s="1">
        <v>7800</v>
      </c>
      <c r="AL870" s="2">
        <v>0.64583333333333337</v>
      </c>
      <c r="AN870" t="s">
        <v>298</v>
      </c>
      <c r="AO870" t="s">
        <v>322</v>
      </c>
      <c r="AQ870" t="str">
        <f t="shared" si="13"/>
        <v/>
      </c>
    </row>
    <row r="871" spans="1:43">
      <c r="A871" s="8">
        <v>46184</v>
      </c>
      <c r="B871">
        <v>3830.35</v>
      </c>
      <c r="C871">
        <v>-0.45</v>
      </c>
      <c r="D871">
        <v>64170</v>
      </c>
      <c r="E871">
        <v>-0.26</v>
      </c>
      <c r="F871" s="69">
        <v>8233</v>
      </c>
      <c r="G871" t="s">
        <v>93</v>
      </c>
      <c r="H871">
        <v>0</v>
      </c>
      <c r="I871" t="s">
        <v>288</v>
      </c>
      <c r="J871" t="s">
        <v>289</v>
      </c>
      <c r="K871" t="s">
        <v>290</v>
      </c>
      <c r="L871" s="36">
        <v>2057</v>
      </c>
      <c r="M871">
        <v>43</v>
      </c>
      <c r="N871" s="66">
        <v>2.1399999999999999E-2</v>
      </c>
      <c r="O871" s="36">
        <v>2014</v>
      </c>
      <c r="P871" s="66">
        <v>2.1299999999999999E-2</v>
      </c>
      <c r="Q871" s="36">
        <v>2076</v>
      </c>
      <c r="R871" s="36">
        <v>2145.5</v>
      </c>
      <c r="S871" s="36">
        <v>2032.5</v>
      </c>
      <c r="T871" s="66">
        <v>-9.1000000000000004E-3</v>
      </c>
      <c r="U871" s="66">
        <v>7.3000000000000001E-3</v>
      </c>
      <c r="V871" s="66">
        <v>-4.1200000000000001E-2</v>
      </c>
      <c r="W871" s="66">
        <v>1.2E-2</v>
      </c>
      <c r="X871" s="1">
        <v>2290200</v>
      </c>
      <c r="Y871" s="1">
        <v>4729546</v>
      </c>
      <c r="Z871" s="1">
        <v>627814</v>
      </c>
      <c r="AA871" t="s">
        <v>461</v>
      </c>
      <c r="AB871" t="s">
        <v>462</v>
      </c>
      <c r="AC871">
        <v>15.85</v>
      </c>
      <c r="AD871">
        <v>1.34</v>
      </c>
      <c r="AE871">
        <v>1.94</v>
      </c>
      <c r="AF871" t="s">
        <v>230</v>
      </c>
      <c r="AG871">
        <v>0</v>
      </c>
      <c r="AH871" s="36">
        <v>2057.5</v>
      </c>
      <c r="AI871" s="1">
        <v>1100</v>
      </c>
      <c r="AJ871" s="36">
        <v>2054.5</v>
      </c>
      <c r="AK871" s="1">
        <v>6400</v>
      </c>
      <c r="AL871" s="2">
        <v>0.64583333333333337</v>
      </c>
      <c r="AM871" s="3">
        <v>46203</v>
      </c>
      <c r="AN871" t="s">
        <v>463</v>
      </c>
      <c r="AO871" t="s">
        <v>327</v>
      </c>
      <c r="AQ871" t="str">
        <f t="shared" si="13"/>
        <v/>
      </c>
    </row>
    <row r="872" spans="1:43">
      <c r="A872" s="8">
        <v>46184</v>
      </c>
      <c r="B872">
        <v>3830.35</v>
      </c>
      <c r="C872">
        <v>-0.45</v>
      </c>
      <c r="D872">
        <v>64170</v>
      </c>
      <c r="E872">
        <v>-0.26</v>
      </c>
      <c r="F872" s="69">
        <v>8304</v>
      </c>
      <c r="G872" t="s">
        <v>94</v>
      </c>
      <c r="H872">
        <v>0</v>
      </c>
      <c r="I872" t="s">
        <v>288</v>
      </c>
      <c r="J872" t="s">
        <v>289</v>
      </c>
      <c r="K872" t="s">
        <v>290</v>
      </c>
      <c r="L872" s="36">
        <v>2696</v>
      </c>
      <c r="M872">
        <v>-52.5</v>
      </c>
      <c r="N872" s="66">
        <v>-1.9099999999999999E-2</v>
      </c>
      <c r="O872" s="36">
        <v>2748.5</v>
      </c>
      <c r="P872" s="66">
        <v>-1.9099999999999999E-2</v>
      </c>
      <c r="Q872" s="36">
        <v>2751</v>
      </c>
      <c r="R872" s="36">
        <v>2770</v>
      </c>
      <c r="S872" s="36">
        <v>2686</v>
      </c>
      <c r="T872" s="66">
        <v>-1.9900000000000001E-2</v>
      </c>
      <c r="U872" s="66">
        <v>1.1000000000000001E-3</v>
      </c>
      <c r="V872" s="66">
        <v>-2.6700000000000002E-2</v>
      </c>
      <c r="W872" s="66">
        <v>3.7000000000000002E-3</v>
      </c>
      <c r="X872" s="1">
        <v>1303700</v>
      </c>
      <c r="Y872" s="1">
        <v>3526698</v>
      </c>
      <c r="Z872" s="1">
        <v>376872</v>
      </c>
      <c r="AA872" t="s">
        <v>464</v>
      </c>
      <c r="AB872" t="s">
        <v>465</v>
      </c>
      <c r="AC872">
        <v>13.81</v>
      </c>
      <c r="AD872">
        <v>0.77</v>
      </c>
      <c r="AE872">
        <v>3.71</v>
      </c>
      <c r="AF872" t="s">
        <v>230</v>
      </c>
      <c r="AG872" s="1">
        <v>12300</v>
      </c>
      <c r="AH872" s="36">
        <v>2697</v>
      </c>
      <c r="AI872">
        <v>100</v>
      </c>
      <c r="AJ872" s="36">
        <v>2695.5</v>
      </c>
      <c r="AK872">
        <v>100</v>
      </c>
      <c r="AL872" s="2">
        <v>0.64583333333333337</v>
      </c>
      <c r="AM872" s="3">
        <v>46156</v>
      </c>
      <c r="AN872" t="s">
        <v>298</v>
      </c>
      <c r="AO872" t="s">
        <v>434</v>
      </c>
      <c r="AQ872" t="str">
        <f t="shared" si="13"/>
        <v/>
      </c>
    </row>
    <row r="873" spans="1:43">
      <c r="A873" s="8">
        <v>46184</v>
      </c>
      <c r="B873">
        <v>3830.35</v>
      </c>
      <c r="C873">
        <v>-0.45</v>
      </c>
      <c r="D873">
        <v>64170</v>
      </c>
      <c r="E873">
        <v>-0.26</v>
      </c>
      <c r="F873" s="69">
        <v>8316</v>
      </c>
      <c r="G873" t="s">
        <v>95</v>
      </c>
      <c r="H873">
        <v>0</v>
      </c>
      <c r="I873" t="s">
        <v>288</v>
      </c>
      <c r="J873" t="s">
        <v>289</v>
      </c>
      <c r="K873" t="s">
        <v>295</v>
      </c>
      <c r="L873" s="36">
        <v>6203</v>
      </c>
      <c r="M873">
        <v>-24</v>
      </c>
      <c r="N873" s="66">
        <v>-3.8999999999999998E-3</v>
      </c>
      <c r="O873" s="36">
        <v>6227</v>
      </c>
      <c r="P873" s="66">
        <v>-3.8E-3</v>
      </c>
      <c r="Q873" s="36">
        <v>6127</v>
      </c>
      <c r="R873" s="36">
        <v>6233</v>
      </c>
      <c r="S873" s="36">
        <v>6077</v>
      </c>
      <c r="T873" s="66">
        <v>1.24E-2</v>
      </c>
      <c r="U873" s="66">
        <v>2.0999999999999999E-3</v>
      </c>
      <c r="V873" s="66">
        <v>-4.7999999999999996E-3</v>
      </c>
      <c r="W873" s="66">
        <v>2.07E-2</v>
      </c>
      <c r="X873" s="1">
        <v>16707100</v>
      </c>
      <c r="Y873" s="1">
        <v>103209551</v>
      </c>
      <c r="Z873" s="1">
        <v>23741970</v>
      </c>
      <c r="AA873" t="s">
        <v>618</v>
      </c>
      <c r="AB873" t="s">
        <v>467</v>
      </c>
      <c r="AC873">
        <v>13.77</v>
      </c>
      <c r="AD873">
        <v>1.49</v>
      </c>
      <c r="AE873">
        <v>2.9</v>
      </c>
      <c r="AF873" t="s">
        <v>230</v>
      </c>
      <c r="AG873" s="1">
        <v>639200</v>
      </c>
      <c r="AH873" s="36">
        <v>6227</v>
      </c>
      <c r="AI873">
        <v>100</v>
      </c>
      <c r="AJ873" s="36">
        <v>6203</v>
      </c>
      <c r="AK873" s="1">
        <v>1000</v>
      </c>
      <c r="AL873" s="2">
        <v>0.64583333333333337</v>
      </c>
      <c r="AM873" s="3">
        <v>46155</v>
      </c>
      <c r="AN873" t="s">
        <v>298</v>
      </c>
      <c r="AO873" t="s">
        <v>434</v>
      </c>
      <c r="AQ873" t="str">
        <f t="shared" si="13"/>
        <v/>
      </c>
    </row>
    <row r="874" spans="1:43">
      <c r="A874" s="8">
        <v>46184</v>
      </c>
      <c r="B874">
        <v>3830.35</v>
      </c>
      <c r="C874">
        <v>-0.45</v>
      </c>
      <c r="D874">
        <v>64170</v>
      </c>
      <c r="E874">
        <v>-0.26</v>
      </c>
      <c r="F874" s="69">
        <v>8331</v>
      </c>
      <c r="G874" t="s">
        <v>96</v>
      </c>
      <c r="H874">
        <v>0</v>
      </c>
      <c r="I874" t="s">
        <v>288</v>
      </c>
      <c r="J874" t="s">
        <v>289</v>
      </c>
      <c r="K874" t="s">
        <v>290</v>
      </c>
      <c r="L874" s="36">
        <v>2379</v>
      </c>
      <c r="M874">
        <v>-54.5</v>
      </c>
      <c r="N874" s="66">
        <v>-2.24E-2</v>
      </c>
      <c r="O874" s="36">
        <v>2433.5</v>
      </c>
      <c r="P874" s="66">
        <v>-2.23E-2</v>
      </c>
      <c r="Q874" s="36">
        <v>2404.5</v>
      </c>
      <c r="R874" s="36">
        <v>2421</v>
      </c>
      <c r="S874" s="36">
        <v>2347</v>
      </c>
      <c r="T874" s="66">
        <v>-1.06E-2</v>
      </c>
      <c r="U874" s="66">
        <v>2.0999999999999999E-3</v>
      </c>
      <c r="V874" s="66">
        <v>-1.7299999999999999E-2</v>
      </c>
      <c r="W874" s="66">
        <v>1.3599999999999999E-2</v>
      </c>
      <c r="X874" s="1">
        <v>2294000</v>
      </c>
      <c r="Y874" s="1">
        <v>5456710</v>
      </c>
      <c r="Z874" s="1">
        <v>1844964</v>
      </c>
      <c r="AA874" t="s">
        <v>627</v>
      </c>
      <c r="AB874" t="s">
        <v>469</v>
      </c>
      <c r="AC874">
        <v>15.44</v>
      </c>
      <c r="AD874">
        <v>1.32</v>
      </c>
      <c r="AE874">
        <v>2.69</v>
      </c>
      <c r="AF874" t="s">
        <v>230</v>
      </c>
      <c r="AG874" s="1">
        <v>49700</v>
      </c>
      <c r="AH874" s="36">
        <v>2379.5</v>
      </c>
      <c r="AI874">
        <v>100</v>
      </c>
      <c r="AJ874" s="36">
        <v>2378.5</v>
      </c>
      <c r="AK874">
        <v>100</v>
      </c>
      <c r="AL874" s="2">
        <v>0.64583333333333337</v>
      </c>
      <c r="AM874" s="3">
        <v>46157</v>
      </c>
      <c r="AN874" t="s">
        <v>298</v>
      </c>
      <c r="AO874" t="s">
        <v>434</v>
      </c>
      <c r="AQ874" t="str">
        <f t="shared" si="13"/>
        <v/>
      </c>
    </row>
    <row r="875" spans="1:43">
      <c r="A875" s="8">
        <v>46184</v>
      </c>
      <c r="B875">
        <v>3830.35</v>
      </c>
      <c r="C875">
        <v>-0.45</v>
      </c>
      <c r="D875">
        <v>64170</v>
      </c>
      <c r="E875">
        <v>-0.26</v>
      </c>
      <c r="F875" s="69">
        <v>8424</v>
      </c>
      <c r="G875" t="s">
        <v>97</v>
      </c>
      <c r="H875">
        <v>0</v>
      </c>
      <c r="I875" t="s">
        <v>288</v>
      </c>
      <c r="J875" t="s">
        <v>289</v>
      </c>
      <c r="K875" t="s">
        <v>295</v>
      </c>
      <c r="L875" s="36">
        <v>4272</v>
      </c>
      <c r="M875">
        <v>-42</v>
      </c>
      <c r="N875" s="66">
        <v>-9.7000000000000003E-3</v>
      </c>
      <c r="O875" s="36">
        <v>4314</v>
      </c>
      <c r="P875" s="66">
        <v>-9.7000000000000003E-3</v>
      </c>
      <c r="Q875" s="36">
        <v>4309</v>
      </c>
      <c r="R875" s="36">
        <v>4318</v>
      </c>
      <c r="S875" s="36">
        <v>4263</v>
      </c>
      <c r="T875" s="66">
        <v>-8.5000000000000006E-3</v>
      </c>
      <c r="U875" s="66">
        <v>-1.6000000000000001E-3</v>
      </c>
      <c r="V875" s="66">
        <v>-1.06E-2</v>
      </c>
      <c r="W875" s="66">
        <v>2.0999999999999999E-3</v>
      </c>
      <c r="X875" s="1">
        <v>113400</v>
      </c>
      <c r="Y875" s="1">
        <v>484976</v>
      </c>
      <c r="Z875" s="1">
        <v>388168</v>
      </c>
      <c r="AA875" t="s">
        <v>470</v>
      </c>
      <c r="AB875" t="s">
        <v>592</v>
      </c>
      <c r="AC875">
        <v>8.02</v>
      </c>
      <c r="AD875">
        <v>0.76</v>
      </c>
      <c r="AE875">
        <v>4.03</v>
      </c>
      <c r="AF875" t="s">
        <v>230</v>
      </c>
      <c r="AG875" s="1">
        <v>26200</v>
      </c>
      <c r="AH875" s="36">
        <v>4279</v>
      </c>
      <c r="AI875">
        <v>100</v>
      </c>
      <c r="AJ875" s="36">
        <v>4270</v>
      </c>
      <c r="AK875">
        <v>100</v>
      </c>
      <c r="AL875" s="2">
        <v>0.64583333333333337</v>
      </c>
      <c r="AM875" s="3">
        <v>46154</v>
      </c>
      <c r="AN875" t="s">
        <v>298</v>
      </c>
      <c r="AO875" t="s">
        <v>472</v>
      </c>
      <c r="AQ875" t="str">
        <f t="shared" si="13"/>
        <v/>
      </c>
    </row>
    <row r="876" spans="1:43">
      <c r="A876" s="8">
        <v>46184</v>
      </c>
      <c r="B876">
        <v>3830.35</v>
      </c>
      <c r="C876">
        <v>-0.45</v>
      </c>
      <c r="D876">
        <v>64170</v>
      </c>
      <c r="E876">
        <v>-0.26</v>
      </c>
      <c r="F876" s="69">
        <v>8425</v>
      </c>
      <c r="G876" t="s">
        <v>98</v>
      </c>
      <c r="H876">
        <v>0</v>
      </c>
      <c r="I876" t="s">
        <v>288</v>
      </c>
      <c r="J876" t="s">
        <v>289</v>
      </c>
      <c r="K876" t="s">
        <v>295</v>
      </c>
      <c r="L876" s="36">
        <v>1265</v>
      </c>
      <c r="M876">
        <v>-8</v>
      </c>
      <c r="N876" s="66">
        <v>-6.3E-3</v>
      </c>
      <c r="O876" s="36">
        <v>1273</v>
      </c>
      <c r="P876" s="66">
        <v>-6.1999999999999998E-3</v>
      </c>
      <c r="Q876" s="36">
        <v>1273</v>
      </c>
      <c r="R876" s="36">
        <v>1277</v>
      </c>
      <c r="S876" s="36">
        <v>1258</v>
      </c>
      <c r="T876" s="66">
        <v>-6.1999999999999998E-3</v>
      </c>
      <c r="U876" s="66">
        <v>-3.0999999999999999E-3</v>
      </c>
      <c r="V876" s="66">
        <v>-9.2999999999999992E-3</v>
      </c>
      <c r="W876" s="66">
        <v>5.4999999999999997E-3</v>
      </c>
      <c r="X876" s="1">
        <v>545200</v>
      </c>
      <c r="Y876" s="1">
        <v>690311</v>
      </c>
      <c r="Z876" s="1">
        <v>357572</v>
      </c>
      <c r="AA876" t="s">
        <v>473</v>
      </c>
      <c r="AB876" t="s">
        <v>607</v>
      </c>
      <c r="AC876">
        <v>7.59</v>
      </c>
      <c r="AD876">
        <v>0.82</v>
      </c>
      <c r="AE876">
        <v>4.1100000000000003</v>
      </c>
      <c r="AF876" t="s">
        <v>230</v>
      </c>
      <c r="AG876" s="1">
        <v>179600</v>
      </c>
      <c r="AH876" s="36">
        <v>1267</v>
      </c>
      <c r="AI876">
        <v>700</v>
      </c>
      <c r="AJ876" s="36">
        <v>1264</v>
      </c>
      <c r="AK876">
        <v>200</v>
      </c>
      <c r="AL876" s="2">
        <v>0.64583333333333337</v>
      </c>
      <c r="AM876" s="3">
        <v>46156</v>
      </c>
      <c r="AN876" t="s">
        <v>298</v>
      </c>
      <c r="AO876" t="s">
        <v>472</v>
      </c>
      <c r="AQ876" t="str">
        <f t="shared" si="13"/>
        <v/>
      </c>
    </row>
    <row r="877" spans="1:43">
      <c r="A877" s="8">
        <v>46184</v>
      </c>
      <c r="B877">
        <v>3830.35</v>
      </c>
      <c r="C877">
        <v>-0.45</v>
      </c>
      <c r="D877">
        <v>64170</v>
      </c>
      <c r="E877">
        <v>-0.26</v>
      </c>
      <c r="F877" s="69">
        <v>8591</v>
      </c>
      <c r="G877" t="s">
        <v>99</v>
      </c>
      <c r="H877">
        <v>0</v>
      </c>
      <c r="I877" t="s">
        <v>288</v>
      </c>
      <c r="J877" t="s">
        <v>289</v>
      </c>
      <c r="K877" t="s">
        <v>295</v>
      </c>
      <c r="L877" s="36">
        <v>6050</v>
      </c>
      <c r="M877">
        <v>-117</v>
      </c>
      <c r="N877" s="66">
        <v>-1.9E-2</v>
      </c>
      <c r="O877" s="36">
        <v>6167</v>
      </c>
      <c r="P877" s="66">
        <v>-1.89E-2</v>
      </c>
      <c r="Q877" s="36">
        <v>5971</v>
      </c>
      <c r="R877" s="36">
        <v>6080</v>
      </c>
      <c r="S877" s="36">
        <v>5961</v>
      </c>
      <c r="T877" s="66">
        <v>1.32E-2</v>
      </c>
      <c r="U877" s="66">
        <v>1.6000000000000001E-3</v>
      </c>
      <c r="V877" s="66">
        <v>-4.8999999999999998E-3</v>
      </c>
      <c r="W877" s="66">
        <v>1.49E-2</v>
      </c>
      <c r="X877" s="1">
        <v>3440000</v>
      </c>
      <c r="Y877" s="1">
        <v>20767451</v>
      </c>
      <c r="Z877" s="1">
        <v>6800845</v>
      </c>
      <c r="AA877" t="s">
        <v>475</v>
      </c>
      <c r="AB877" t="s">
        <v>476</v>
      </c>
      <c r="AC877">
        <v>12.55</v>
      </c>
      <c r="AD877">
        <v>1.48</v>
      </c>
      <c r="AE877">
        <v>3.1</v>
      </c>
      <c r="AF877" t="s">
        <v>230</v>
      </c>
      <c r="AG877" s="1">
        <v>237700</v>
      </c>
      <c r="AH877" s="36">
        <v>6064</v>
      </c>
      <c r="AI877">
        <v>200</v>
      </c>
      <c r="AJ877" s="36">
        <v>6050</v>
      </c>
      <c r="AK877" s="1">
        <v>4500</v>
      </c>
      <c r="AL877" s="2">
        <v>0.64583333333333337</v>
      </c>
      <c r="AM877" s="3">
        <v>46153</v>
      </c>
      <c r="AN877" t="s">
        <v>298</v>
      </c>
      <c r="AO877" t="s">
        <v>472</v>
      </c>
      <c r="AQ877" t="str">
        <f t="shared" si="13"/>
        <v/>
      </c>
    </row>
    <row r="878" spans="1:43">
      <c r="A878" s="8">
        <v>46184</v>
      </c>
      <c r="B878">
        <v>3830.35</v>
      </c>
      <c r="C878">
        <v>-0.45</v>
      </c>
      <c r="D878">
        <v>64170</v>
      </c>
      <c r="E878">
        <v>-0.26</v>
      </c>
      <c r="F878" s="69">
        <v>8593</v>
      </c>
      <c r="G878" t="s">
        <v>100</v>
      </c>
      <c r="H878">
        <v>0</v>
      </c>
      <c r="I878" t="s">
        <v>288</v>
      </c>
      <c r="J878" t="s">
        <v>289</v>
      </c>
      <c r="K878" t="s">
        <v>295</v>
      </c>
      <c r="L878" s="36">
        <v>1315.5</v>
      </c>
      <c r="M878">
        <v>-10</v>
      </c>
      <c r="N878" s="66">
        <v>-7.4999999999999997E-3</v>
      </c>
      <c r="O878" s="36">
        <v>1325.5</v>
      </c>
      <c r="P878" s="66">
        <v>-7.4999999999999997E-3</v>
      </c>
      <c r="Q878" s="36">
        <v>1325.5</v>
      </c>
      <c r="R878" s="36">
        <v>1326.5</v>
      </c>
      <c r="S878" s="36">
        <v>1303</v>
      </c>
      <c r="T878" s="66">
        <v>-7.4999999999999997E-3</v>
      </c>
      <c r="U878" s="66">
        <v>1.9E-3</v>
      </c>
      <c r="V878" s="66">
        <v>-8.2000000000000007E-3</v>
      </c>
      <c r="W878" s="66">
        <v>9.4999999999999998E-3</v>
      </c>
      <c r="X878" s="1">
        <v>5220600</v>
      </c>
      <c r="Y878" s="1">
        <v>6858606</v>
      </c>
      <c r="Z878" s="1">
        <v>1929723</v>
      </c>
      <c r="AA878" t="s">
        <v>477</v>
      </c>
      <c r="AB878" t="s">
        <v>594</v>
      </c>
      <c r="AC878">
        <v>11.8</v>
      </c>
      <c r="AD878">
        <v>0.94</v>
      </c>
      <c r="AE878">
        <v>3.88</v>
      </c>
      <c r="AF878" t="s">
        <v>230</v>
      </c>
      <c r="AG878" s="1">
        <v>952200</v>
      </c>
      <c r="AH878" s="36">
        <v>1317</v>
      </c>
      <c r="AI878">
        <v>100</v>
      </c>
      <c r="AJ878" s="36">
        <v>1315</v>
      </c>
      <c r="AK878" s="1">
        <v>17400</v>
      </c>
      <c r="AL878" s="2">
        <v>0.64583333333333337</v>
      </c>
      <c r="AM878" s="3">
        <v>46157</v>
      </c>
      <c r="AN878" t="s">
        <v>298</v>
      </c>
      <c r="AO878" t="s">
        <v>472</v>
      </c>
      <c r="AQ878" t="str">
        <f t="shared" si="13"/>
        <v/>
      </c>
    </row>
    <row r="879" spans="1:43">
      <c r="A879" s="8">
        <v>46184</v>
      </c>
      <c r="B879">
        <v>3830.35</v>
      </c>
      <c r="C879">
        <v>-0.45</v>
      </c>
      <c r="D879">
        <v>64170</v>
      </c>
      <c r="E879">
        <v>-0.26</v>
      </c>
      <c r="F879" s="69">
        <v>8604</v>
      </c>
      <c r="G879" t="s">
        <v>101</v>
      </c>
      <c r="H879">
        <v>0</v>
      </c>
      <c r="I879" t="s">
        <v>288</v>
      </c>
      <c r="J879" t="s">
        <v>289</v>
      </c>
      <c r="K879" t="s">
        <v>295</v>
      </c>
      <c r="L879" s="36">
        <v>1352.5</v>
      </c>
      <c r="M879">
        <v>-34.5</v>
      </c>
      <c r="N879" s="66">
        <v>-2.4899999999999999E-2</v>
      </c>
      <c r="O879" s="36">
        <v>1387</v>
      </c>
      <c r="P879" s="66">
        <v>-2.4799999999999999E-2</v>
      </c>
      <c r="Q879" s="36">
        <v>1357</v>
      </c>
      <c r="R879" s="36">
        <v>1365</v>
      </c>
      <c r="S879" s="36">
        <v>1333.5</v>
      </c>
      <c r="T879" s="66">
        <v>-3.3E-3</v>
      </c>
      <c r="U879" s="66">
        <v>2.5000000000000001E-3</v>
      </c>
      <c r="V879" s="66">
        <v>-9.1000000000000004E-3</v>
      </c>
      <c r="W879" s="66">
        <v>1.4200000000000001E-2</v>
      </c>
      <c r="X879" s="1">
        <v>7003100</v>
      </c>
      <c r="Y879" s="1">
        <v>9463300</v>
      </c>
      <c r="Z879" s="1">
        <v>4177280</v>
      </c>
      <c r="AA879" t="s">
        <v>479</v>
      </c>
      <c r="AB879" t="s">
        <v>480</v>
      </c>
      <c r="AC879">
        <v>10.51</v>
      </c>
      <c r="AD879">
        <v>1.05</v>
      </c>
      <c r="AE879">
        <v>3.84</v>
      </c>
      <c r="AF879" t="s">
        <v>230</v>
      </c>
      <c r="AG879" s="1">
        <v>687400</v>
      </c>
      <c r="AH879" s="36">
        <v>1353.5</v>
      </c>
      <c r="AI879">
        <v>500</v>
      </c>
      <c r="AJ879" s="36">
        <v>1352</v>
      </c>
      <c r="AK879" s="1">
        <v>3200</v>
      </c>
      <c r="AL879" s="2">
        <v>0.64583333333333337</v>
      </c>
      <c r="AN879" t="s">
        <v>298</v>
      </c>
      <c r="AO879" t="s">
        <v>481</v>
      </c>
      <c r="AQ879" t="str">
        <f t="shared" si="13"/>
        <v/>
      </c>
    </row>
    <row r="880" spans="1:43">
      <c r="A880" s="8">
        <v>46184</v>
      </c>
      <c r="B880">
        <v>3830.35</v>
      </c>
      <c r="C880">
        <v>-0.45</v>
      </c>
      <c r="D880">
        <v>64170</v>
      </c>
      <c r="E880">
        <v>-0.26</v>
      </c>
      <c r="F880" s="69">
        <v>8697</v>
      </c>
      <c r="G880" t="s">
        <v>102</v>
      </c>
      <c r="H880">
        <v>0</v>
      </c>
      <c r="I880" t="s">
        <v>288</v>
      </c>
      <c r="J880" t="s">
        <v>289</v>
      </c>
      <c r="K880" t="s">
        <v>295</v>
      </c>
      <c r="L880" s="36">
        <v>2072</v>
      </c>
      <c r="M880">
        <v>-2</v>
      </c>
      <c r="N880" s="66">
        <v>-1E-3</v>
      </c>
      <c r="O880" s="36">
        <v>2074</v>
      </c>
      <c r="P880" s="66">
        <v>-8.9999999999999998E-4</v>
      </c>
      <c r="Q880" s="36">
        <v>2047</v>
      </c>
      <c r="R880" s="36">
        <v>2077</v>
      </c>
      <c r="S880" s="36">
        <v>2023</v>
      </c>
      <c r="T880" s="66">
        <v>1.2200000000000001E-2</v>
      </c>
      <c r="U880" s="66">
        <v>3.5999999999999999E-3</v>
      </c>
      <c r="V880" s="66">
        <v>-2.3999999999999998E-3</v>
      </c>
      <c r="W880" s="66">
        <v>2.4199999999999999E-2</v>
      </c>
      <c r="X880" s="1">
        <v>3136400</v>
      </c>
      <c r="Y880" s="1">
        <v>6456317</v>
      </c>
      <c r="Z880" s="1">
        <v>2137859</v>
      </c>
      <c r="AA880" t="s">
        <v>482</v>
      </c>
      <c r="AB880" t="s">
        <v>483</v>
      </c>
      <c r="AC880">
        <v>26.29</v>
      </c>
      <c r="AD880">
        <v>6.17</v>
      </c>
      <c r="AE880">
        <v>3.04</v>
      </c>
      <c r="AF880" t="s">
        <v>230</v>
      </c>
      <c r="AG880" s="1">
        <v>88400</v>
      </c>
      <c r="AH880" s="36">
        <v>2077</v>
      </c>
      <c r="AI880">
        <v>200</v>
      </c>
      <c r="AJ880" s="36">
        <v>2071.5</v>
      </c>
      <c r="AK880" s="1">
        <v>1100</v>
      </c>
      <c r="AL880" s="2">
        <v>0.64583333333333337</v>
      </c>
      <c r="AN880" t="s">
        <v>298</v>
      </c>
      <c r="AO880" t="s">
        <v>472</v>
      </c>
      <c r="AQ880" t="str">
        <f t="shared" si="13"/>
        <v/>
      </c>
    </row>
    <row r="881" spans="1:43">
      <c r="A881" s="8">
        <v>46184</v>
      </c>
      <c r="B881">
        <v>3830.35</v>
      </c>
      <c r="C881">
        <v>-0.45</v>
      </c>
      <c r="D881">
        <v>64170</v>
      </c>
      <c r="E881">
        <v>-0.26</v>
      </c>
      <c r="F881" s="69">
        <v>8830</v>
      </c>
      <c r="G881" t="s">
        <v>103</v>
      </c>
      <c r="H881">
        <v>0</v>
      </c>
      <c r="I881" t="s">
        <v>288</v>
      </c>
      <c r="J881" t="s">
        <v>289</v>
      </c>
      <c r="K881" t="s">
        <v>290</v>
      </c>
      <c r="L881" s="36">
        <v>3468</v>
      </c>
      <c r="M881">
        <v>-22</v>
      </c>
      <c r="N881" s="66">
        <v>-6.3E-3</v>
      </c>
      <c r="O881" s="36">
        <v>3490</v>
      </c>
      <c r="P881" s="66">
        <v>-6.3E-3</v>
      </c>
      <c r="Q881" s="36">
        <v>3448</v>
      </c>
      <c r="R881" s="36">
        <v>3540</v>
      </c>
      <c r="S881" s="36">
        <v>3446</v>
      </c>
      <c r="T881" s="66">
        <v>5.7999999999999996E-3</v>
      </c>
      <c r="U881" s="66">
        <v>-7.1000000000000004E-3</v>
      </c>
      <c r="V881" s="66">
        <v>-2.0299999999999999E-2</v>
      </c>
      <c r="W881" s="66">
        <v>6.3E-3</v>
      </c>
      <c r="X881" s="1">
        <v>4155000</v>
      </c>
      <c r="Y881" s="1">
        <v>14484507</v>
      </c>
      <c r="Z881" s="1">
        <v>3246048</v>
      </c>
      <c r="AA881" t="s">
        <v>484</v>
      </c>
      <c r="AB881" t="s">
        <v>620</v>
      </c>
      <c r="AC881">
        <v>14.36</v>
      </c>
      <c r="AD881">
        <v>1.29</v>
      </c>
      <c r="AE881">
        <v>1.5</v>
      </c>
      <c r="AF881" t="s">
        <v>230</v>
      </c>
      <c r="AG881" s="1">
        <v>62600</v>
      </c>
      <c r="AH881" s="36">
        <v>3469</v>
      </c>
      <c r="AI881">
        <v>600</v>
      </c>
      <c r="AJ881" s="36">
        <v>3460</v>
      </c>
      <c r="AK881" s="1">
        <v>3100</v>
      </c>
      <c r="AL881" s="2">
        <v>0.64583333333333337</v>
      </c>
      <c r="AM881" s="3">
        <v>46155</v>
      </c>
      <c r="AN881" t="s">
        <v>298</v>
      </c>
      <c r="AO881" t="s">
        <v>332</v>
      </c>
      <c r="AQ881" t="str">
        <f t="shared" si="13"/>
        <v/>
      </c>
    </row>
    <row r="882" spans="1:43">
      <c r="A882" s="8">
        <v>46184</v>
      </c>
      <c r="B882">
        <v>3830.35</v>
      </c>
      <c r="C882">
        <v>-0.45</v>
      </c>
      <c r="D882">
        <v>64170</v>
      </c>
      <c r="E882">
        <v>-0.26</v>
      </c>
      <c r="F882" s="69">
        <v>9020</v>
      </c>
      <c r="G882" t="s">
        <v>104</v>
      </c>
      <c r="H882">
        <v>0</v>
      </c>
      <c r="I882" t="s">
        <v>288</v>
      </c>
      <c r="J882" t="s">
        <v>289</v>
      </c>
      <c r="K882" t="s">
        <v>290</v>
      </c>
      <c r="L882" s="36">
        <v>3460</v>
      </c>
      <c r="M882">
        <v>0</v>
      </c>
      <c r="N882" s="66">
        <v>0</v>
      </c>
      <c r="O882" s="36">
        <v>3460</v>
      </c>
      <c r="P882" s="66">
        <v>0</v>
      </c>
      <c r="Q882" s="36">
        <v>3500</v>
      </c>
      <c r="R882" s="36">
        <v>3513</v>
      </c>
      <c r="S882" s="36">
        <v>3414</v>
      </c>
      <c r="T882" s="66">
        <v>-1.14E-2</v>
      </c>
      <c r="U882" s="66">
        <v>3.0999999999999999E-3</v>
      </c>
      <c r="V882" s="66">
        <v>-1.4999999999999999E-2</v>
      </c>
      <c r="W882" s="66">
        <v>1.34E-2</v>
      </c>
      <c r="X882" s="1">
        <v>5537400</v>
      </c>
      <c r="Y882" s="1">
        <v>19129670</v>
      </c>
      <c r="Z882" s="1">
        <v>3925066</v>
      </c>
      <c r="AA882" t="s">
        <v>486</v>
      </c>
      <c r="AB882" t="s">
        <v>608</v>
      </c>
      <c r="AC882">
        <v>15.32</v>
      </c>
      <c r="AD882">
        <v>1.28</v>
      </c>
      <c r="AE882">
        <v>2.4300000000000002</v>
      </c>
      <c r="AF882" t="s">
        <v>230</v>
      </c>
      <c r="AG882" s="1">
        <v>81000</v>
      </c>
      <c r="AH882" s="36">
        <v>3460</v>
      </c>
      <c r="AI882" s="1">
        <v>16400</v>
      </c>
      <c r="AJ882" s="36">
        <v>3450</v>
      </c>
      <c r="AK882">
        <v>400</v>
      </c>
      <c r="AL882" s="2">
        <v>0.64583333333333337</v>
      </c>
      <c r="AN882" t="s">
        <v>298</v>
      </c>
      <c r="AO882" t="s">
        <v>488</v>
      </c>
      <c r="AQ882" t="str">
        <f t="shared" si="13"/>
        <v/>
      </c>
    </row>
    <row r="883" spans="1:43">
      <c r="A883" s="8">
        <v>46184</v>
      </c>
      <c r="B883">
        <v>3830.35</v>
      </c>
      <c r="C883">
        <v>-0.45</v>
      </c>
      <c r="D883">
        <v>64170</v>
      </c>
      <c r="E883">
        <v>-0.26</v>
      </c>
      <c r="F883" s="69">
        <v>9024</v>
      </c>
      <c r="G883" t="s">
        <v>105</v>
      </c>
      <c r="H883">
        <v>0</v>
      </c>
      <c r="I883" t="s">
        <v>288</v>
      </c>
      <c r="J883" t="s">
        <v>289</v>
      </c>
      <c r="K883" t="s">
        <v>295</v>
      </c>
      <c r="L883" s="36">
        <v>2933</v>
      </c>
      <c r="M883">
        <v>77</v>
      </c>
      <c r="N883" s="66">
        <v>2.7E-2</v>
      </c>
      <c r="O883" s="36">
        <v>2856</v>
      </c>
      <c r="P883" s="66">
        <v>2.69E-2</v>
      </c>
      <c r="Q883" s="36">
        <v>2902.5</v>
      </c>
      <c r="R883" s="36">
        <v>2976</v>
      </c>
      <c r="S883" s="36">
        <v>2851</v>
      </c>
      <c r="T883" s="66">
        <v>1.0500000000000001E-2</v>
      </c>
      <c r="U883" s="66">
        <v>1.29E-2</v>
      </c>
      <c r="V883" s="66">
        <v>-1.44E-2</v>
      </c>
      <c r="W883" s="66">
        <v>2.87E-2</v>
      </c>
      <c r="X883" s="1">
        <v>2778800</v>
      </c>
      <c r="Y883" s="1">
        <v>8122594</v>
      </c>
      <c r="Z883" s="1">
        <v>896839</v>
      </c>
      <c r="AA883" t="s">
        <v>489</v>
      </c>
      <c r="AB883" t="s">
        <v>609</v>
      </c>
      <c r="AC883">
        <v>27.61</v>
      </c>
      <c r="AD883">
        <v>1.31</v>
      </c>
      <c r="AE883">
        <v>1.43</v>
      </c>
      <c r="AF883" t="s">
        <v>230</v>
      </c>
      <c r="AG883" s="1">
        <v>89900</v>
      </c>
      <c r="AH883" s="36">
        <v>2940</v>
      </c>
      <c r="AI883" s="1">
        <v>9100</v>
      </c>
      <c r="AJ883" s="36">
        <v>2930.5</v>
      </c>
      <c r="AK883">
        <v>100</v>
      </c>
      <c r="AL883" s="2">
        <v>0.64583333333333337</v>
      </c>
      <c r="AM883" s="3">
        <v>46156</v>
      </c>
      <c r="AN883" t="s">
        <v>298</v>
      </c>
      <c r="AO883" t="s">
        <v>488</v>
      </c>
      <c r="AQ883" t="str">
        <f t="shared" si="13"/>
        <v/>
      </c>
    </row>
    <row r="884" spans="1:43">
      <c r="A884" s="8">
        <v>46184</v>
      </c>
      <c r="B884">
        <v>3830.35</v>
      </c>
      <c r="C884">
        <v>-0.45</v>
      </c>
      <c r="D884">
        <v>64170</v>
      </c>
      <c r="E884">
        <v>-0.26</v>
      </c>
      <c r="F884" s="69">
        <v>9069</v>
      </c>
      <c r="G884" t="s">
        <v>106</v>
      </c>
      <c r="H884">
        <v>0</v>
      </c>
      <c r="I884" t="s">
        <v>288</v>
      </c>
      <c r="J884" t="s">
        <v>289</v>
      </c>
      <c r="K884" t="s">
        <v>290</v>
      </c>
      <c r="L884" s="36">
        <v>1945</v>
      </c>
      <c r="M884">
        <v>-9</v>
      </c>
      <c r="N884" s="66">
        <v>-4.5999999999999999E-3</v>
      </c>
      <c r="O884" s="36">
        <v>1954</v>
      </c>
      <c r="P884" s="66">
        <v>-4.5999999999999999E-3</v>
      </c>
      <c r="Q884" s="36">
        <v>1950</v>
      </c>
      <c r="R884" s="36">
        <v>1961</v>
      </c>
      <c r="S884" s="36">
        <v>1896.5</v>
      </c>
      <c r="T884" s="66">
        <v>-2.5000000000000001E-3</v>
      </c>
      <c r="U884" s="66">
        <v>4.1000000000000003E-3</v>
      </c>
      <c r="V884" s="66">
        <v>-8.0999999999999996E-3</v>
      </c>
      <c r="W884" s="66">
        <v>2.5499999999999998E-2</v>
      </c>
      <c r="X884" s="1">
        <v>409500</v>
      </c>
      <c r="Y884" s="1">
        <v>789887</v>
      </c>
      <c r="Z884" s="1">
        <v>341721</v>
      </c>
      <c r="AA884" t="s">
        <v>491</v>
      </c>
      <c r="AB884" t="s">
        <v>492</v>
      </c>
      <c r="AC884">
        <v>13.91</v>
      </c>
      <c r="AD884">
        <v>1.43</v>
      </c>
      <c r="AE884">
        <v>2.88</v>
      </c>
      <c r="AF884" t="s">
        <v>230</v>
      </c>
      <c r="AG884" s="1">
        <v>29200</v>
      </c>
      <c r="AH884" s="36">
        <v>1949</v>
      </c>
      <c r="AI884">
        <v>100</v>
      </c>
      <c r="AJ884" s="36">
        <v>1941</v>
      </c>
      <c r="AK884">
        <v>100</v>
      </c>
      <c r="AL884" s="2">
        <v>0.64583333333333337</v>
      </c>
      <c r="AM884" s="3">
        <v>46155</v>
      </c>
      <c r="AN884" t="s">
        <v>298</v>
      </c>
      <c r="AO884" t="s">
        <v>488</v>
      </c>
      <c r="AQ884" t="str">
        <f t="shared" si="13"/>
        <v/>
      </c>
    </row>
    <row r="885" spans="1:43">
      <c r="A885" s="8">
        <v>46184</v>
      </c>
      <c r="B885">
        <v>3830.35</v>
      </c>
      <c r="C885">
        <v>-0.45</v>
      </c>
      <c r="D885">
        <v>64170</v>
      </c>
      <c r="E885">
        <v>-0.26</v>
      </c>
      <c r="F885" s="69">
        <v>9227</v>
      </c>
      <c r="G885" t="s">
        <v>107</v>
      </c>
      <c r="H885">
        <v>0</v>
      </c>
      <c r="I885" t="s">
        <v>347</v>
      </c>
      <c r="J885" t="s">
        <v>289</v>
      </c>
      <c r="K885" t="s">
        <v>295</v>
      </c>
      <c r="L885">
        <v>864</v>
      </c>
      <c r="M885">
        <v>-1</v>
      </c>
      <c r="N885" s="66">
        <v>-1.1999999999999999E-3</v>
      </c>
      <c r="O885">
        <v>865</v>
      </c>
      <c r="P885" s="66">
        <v>-1.1000000000000001E-3</v>
      </c>
      <c r="Q885">
        <v>854</v>
      </c>
      <c r="R885">
        <v>878</v>
      </c>
      <c r="S885">
        <v>834</v>
      </c>
      <c r="T885" s="66">
        <v>1.17E-2</v>
      </c>
      <c r="U885" s="66">
        <v>1.2800000000000001E-2</v>
      </c>
      <c r="V885" s="66">
        <v>-1.5900000000000001E-2</v>
      </c>
      <c r="W885" s="66">
        <v>3.5900000000000001E-2</v>
      </c>
      <c r="X885" s="1">
        <v>177100</v>
      </c>
      <c r="Y885" s="1">
        <v>151197</v>
      </c>
      <c r="Z885" s="1">
        <v>13741</v>
      </c>
      <c r="AA885" t="s">
        <v>493</v>
      </c>
      <c r="AB885" t="s">
        <v>494</v>
      </c>
      <c r="AC885">
        <v>0</v>
      </c>
      <c r="AD885">
        <v>28.43</v>
      </c>
      <c r="AE885">
        <v>0</v>
      </c>
      <c r="AF885">
        <v>2.7</v>
      </c>
      <c r="AG885" s="1">
        <v>3100</v>
      </c>
      <c r="AH885">
        <v>869</v>
      </c>
      <c r="AI885">
        <v>100</v>
      </c>
      <c r="AJ885">
        <v>864</v>
      </c>
      <c r="AK885">
        <v>400</v>
      </c>
      <c r="AL885" s="2">
        <v>0.64583333333333337</v>
      </c>
      <c r="AM885" s="3">
        <v>46154</v>
      </c>
      <c r="AN885" t="s">
        <v>350</v>
      </c>
      <c r="AO885" t="s">
        <v>313</v>
      </c>
      <c r="AQ885" t="str">
        <f t="shared" si="13"/>
        <v/>
      </c>
    </row>
    <row r="886" spans="1:43">
      <c r="A886" s="8">
        <v>46184</v>
      </c>
      <c r="B886">
        <v>3830.35</v>
      </c>
      <c r="C886">
        <v>-0.45</v>
      </c>
      <c r="D886">
        <v>64170</v>
      </c>
      <c r="E886">
        <v>-0.26</v>
      </c>
      <c r="F886" s="69">
        <v>9303</v>
      </c>
      <c r="G886" t="s">
        <v>108</v>
      </c>
      <c r="H886">
        <v>0</v>
      </c>
      <c r="I886" t="s">
        <v>288</v>
      </c>
      <c r="J886" t="s">
        <v>289</v>
      </c>
      <c r="K886" t="s">
        <v>295</v>
      </c>
      <c r="L886" s="36">
        <v>3900</v>
      </c>
      <c r="M886">
        <v>40</v>
      </c>
      <c r="N886" s="66">
        <v>1.04E-2</v>
      </c>
      <c r="O886" s="36">
        <v>3860</v>
      </c>
      <c r="P886" s="66">
        <v>1.03E-2</v>
      </c>
      <c r="Q886" s="36">
        <v>3835</v>
      </c>
      <c r="R886" s="36">
        <v>3910</v>
      </c>
      <c r="S886" s="36">
        <v>3815</v>
      </c>
      <c r="T886" s="66">
        <v>1.6899999999999998E-2</v>
      </c>
      <c r="U886" s="66">
        <v>1.29E-2</v>
      </c>
      <c r="V886" s="66">
        <v>-2.5000000000000001E-3</v>
      </c>
      <c r="W886" s="66">
        <v>2.2200000000000001E-2</v>
      </c>
      <c r="X886" s="1">
        <v>149200</v>
      </c>
      <c r="Y886" s="1">
        <v>577322</v>
      </c>
      <c r="Z886" s="1">
        <v>298795</v>
      </c>
      <c r="AA886" t="s">
        <v>495</v>
      </c>
      <c r="AB886" t="s">
        <v>496</v>
      </c>
      <c r="AC886">
        <v>17.239999999999998</v>
      </c>
      <c r="AD886">
        <v>0.94</v>
      </c>
      <c r="AE886">
        <v>2.64</v>
      </c>
      <c r="AF886" t="s">
        <v>230</v>
      </c>
      <c r="AG886" s="1">
        <v>29600</v>
      </c>
      <c r="AH886" s="36">
        <v>3910</v>
      </c>
      <c r="AI886">
        <v>100</v>
      </c>
      <c r="AJ886" s="36">
        <v>3895</v>
      </c>
      <c r="AK886">
        <v>400</v>
      </c>
      <c r="AL886" s="2">
        <v>0.64583333333333337</v>
      </c>
      <c r="AM886" s="3">
        <v>46154</v>
      </c>
      <c r="AN886" t="s">
        <v>298</v>
      </c>
      <c r="AO886" t="s">
        <v>497</v>
      </c>
      <c r="AQ886" t="str">
        <f t="shared" si="13"/>
        <v/>
      </c>
    </row>
    <row r="887" spans="1:43">
      <c r="A887" s="8">
        <v>46184</v>
      </c>
      <c r="B887">
        <v>3830.35</v>
      </c>
      <c r="C887">
        <v>-0.45</v>
      </c>
      <c r="D887">
        <v>64170</v>
      </c>
      <c r="E887">
        <v>-0.26</v>
      </c>
      <c r="F887" s="69">
        <v>9308</v>
      </c>
      <c r="G887" t="s">
        <v>109</v>
      </c>
      <c r="H887">
        <v>0</v>
      </c>
      <c r="I887" t="s">
        <v>314</v>
      </c>
      <c r="J887" t="s">
        <v>289</v>
      </c>
      <c r="K887" t="s">
        <v>295</v>
      </c>
      <c r="L887" s="36">
        <v>1537</v>
      </c>
      <c r="M887">
        <v>-21</v>
      </c>
      <c r="N887" s="66">
        <v>-1.35E-2</v>
      </c>
      <c r="O887" s="36">
        <v>1558</v>
      </c>
      <c r="P887" s="66">
        <v>-1.34E-2</v>
      </c>
      <c r="Q887" s="36">
        <v>1558</v>
      </c>
      <c r="R887" s="36">
        <v>1558</v>
      </c>
      <c r="S887" s="36">
        <v>1495</v>
      </c>
      <c r="T887" s="66">
        <v>-1.34E-2</v>
      </c>
      <c r="U887" s="66">
        <v>2.3300000000000001E-2</v>
      </c>
      <c r="V887" s="66">
        <v>-1.34E-2</v>
      </c>
      <c r="W887" s="66">
        <v>2.8000000000000001E-2</v>
      </c>
      <c r="X887" s="1">
        <v>76600</v>
      </c>
      <c r="Y887" s="1">
        <v>116140</v>
      </c>
      <c r="Z887" s="1">
        <v>40074</v>
      </c>
      <c r="AA887" t="s">
        <v>498</v>
      </c>
      <c r="AB887" t="s">
        <v>499</v>
      </c>
      <c r="AC887">
        <v>13.12</v>
      </c>
      <c r="AD887">
        <v>1.03</v>
      </c>
      <c r="AE887">
        <v>2.2599999999999998</v>
      </c>
      <c r="AF887" t="s">
        <v>230</v>
      </c>
      <c r="AG887" s="1">
        <v>3900</v>
      </c>
      <c r="AH887" s="36">
        <v>1560</v>
      </c>
      <c r="AI887">
        <v>100</v>
      </c>
      <c r="AJ887" s="36">
        <v>1510</v>
      </c>
      <c r="AK887">
        <v>500</v>
      </c>
      <c r="AL887" s="2">
        <v>0.64583333333333337</v>
      </c>
      <c r="AM887" s="3">
        <v>46155</v>
      </c>
      <c r="AN887" t="s">
        <v>298</v>
      </c>
      <c r="AO887" t="s">
        <v>500</v>
      </c>
      <c r="AQ887" t="str">
        <f t="shared" si="13"/>
        <v/>
      </c>
    </row>
    <row r="888" spans="1:43">
      <c r="A888" s="8">
        <v>46184</v>
      </c>
      <c r="B888">
        <v>3830.35</v>
      </c>
      <c r="C888">
        <v>-0.45</v>
      </c>
      <c r="D888">
        <v>64170</v>
      </c>
      <c r="E888">
        <v>-0.26</v>
      </c>
      <c r="F888" s="69">
        <v>9348</v>
      </c>
      <c r="G888" t="s">
        <v>110</v>
      </c>
      <c r="H888">
        <v>0</v>
      </c>
      <c r="I888" t="s">
        <v>347</v>
      </c>
      <c r="J888" t="s">
        <v>323</v>
      </c>
      <c r="K888" t="s">
        <v>295</v>
      </c>
      <c r="L888">
        <v>576</v>
      </c>
      <c r="M888">
        <v>-1</v>
      </c>
      <c r="N888" s="66">
        <v>-1.6999999999999999E-3</v>
      </c>
      <c r="O888">
        <v>577</v>
      </c>
      <c r="P888" s="66">
        <v>-1.6999999999999999E-3</v>
      </c>
      <c r="Q888">
        <v>572</v>
      </c>
      <c r="R888">
        <v>581</v>
      </c>
      <c r="S888">
        <v>555</v>
      </c>
      <c r="T888" s="66">
        <v>6.8999999999999999E-3</v>
      </c>
      <c r="U888" s="66">
        <v>3.5900000000000001E-2</v>
      </c>
      <c r="V888" s="66">
        <v>-8.6E-3</v>
      </c>
      <c r="W888" s="66">
        <v>3.78E-2</v>
      </c>
      <c r="X888" s="1">
        <v>1601000</v>
      </c>
      <c r="Y888" s="1">
        <v>908286</v>
      </c>
      <c r="Z888" s="1">
        <v>84232</v>
      </c>
      <c r="AA888" t="s">
        <v>552</v>
      </c>
      <c r="AB888" t="s">
        <v>502</v>
      </c>
      <c r="AC888">
        <v>0</v>
      </c>
      <c r="AD888">
        <v>5.59</v>
      </c>
      <c r="AE888">
        <v>0</v>
      </c>
      <c r="AF888">
        <v>2.1</v>
      </c>
      <c r="AG888" s="1">
        <v>15800</v>
      </c>
      <c r="AH888">
        <v>577</v>
      </c>
      <c r="AI888" s="1">
        <v>1100</v>
      </c>
      <c r="AJ888">
        <v>576</v>
      </c>
      <c r="AK888">
        <v>300</v>
      </c>
      <c r="AL888" s="2">
        <v>0.64583333333333337</v>
      </c>
      <c r="AM888" s="3">
        <v>46157</v>
      </c>
      <c r="AN888" t="s">
        <v>298</v>
      </c>
      <c r="AO888" t="s">
        <v>313</v>
      </c>
      <c r="AQ888" t="str">
        <f t="shared" si="13"/>
        <v/>
      </c>
    </row>
    <row r="889" spans="1:43">
      <c r="A889" s="8">
        <v>46184</v>
      </c>
      <c r="B889">
        <v>3830.35</v>
      </c>
      <c r="C889">
        <v>-0.45</v>
      </c>
      <c r="D889">
        <v>64170</v>
      </c>
      <c r="E889">
        <v>-0.26</v>
      </c>
      <c r="F889" s="69">
        <v>9432</v>
      </c>
      <c r="G889" t="s">
        <v>111</v>
      </c>
      <c r="H889">
        <v>0</v>
      </c>
      <c r="I889" t="s">
        <v>288</v>
      </c>
      <c r="J889" t="s">
        <v>289</v>
      </c>
      <c r="K889" t="s">
        <v>290</v>
      </c>
      <c r="L889">
        <v>150.69999999999999</v>
      </c>
      <c r="M889">
        <v>1.7</v>
      </c>
      <c r="N889" s="66">
        <v>1.14E-2</v>
      </c>
      <c r="O889">
        <v>149</v>
      </c>
      <c r="P889" s="66">
        <v>1.14E-2</v>
      </c>
      <c r="Q889">
        <v>149.4</v>
      </c>
      <c r="R889">
        <v>150.9</v>
      </c>
      <c r="S889">
        <v>149.30000000000001</v>
      </c>
      <c r="T889" s="66">
        <v>8.6999999999999994E-3</v>
      </c>
      <c r="U889" s="66">
        <v>-5.9999999999999995E-4</v>
      </c>
      <c r="V889" s="66">
        <v>-1.2999999999999999E-3</v>
      </c>
      <c r="W889" s="66">
        <v>9.2999999999999992E-3</v>
      </c>
      <c r="X889" s="1">
        <v>253982200</v>
      </c>
      <c r="Y889" s="1">
        <v>38132419</v>
      </c>
      <c r="Z889" s="1">
        <v>13645932</v>
      </c>
      <c r="AA889" t="s">
        <v>503</v>
      </c>
      <c r="AB889" t="s">
        <v>621</v>
      </c>
      <c r="AC889">
        <v>12.55</v>
      </c>
      <c r="AD889">
        <v>1.26</v>
      </c>
      <c r="AE889">
        <v>3.58</v>
      </c>
      <c r="AF889" t="s">
        <v>230</v>
      </c>
      <c r="AG889" s="1">
        <v>2570100</v>
      </c>
      <c r="AH889">
        <v>150.80000000000001</v>
      </c>
      <c r="AI889" s="1">
        <v>872500</v>
      </c>
      <c r="AJ889">
        <v>150.6</v>
      </c>
      <c r="AK889" s="1">
        <v>17000</v>
      </c>
      <c r="AL889" s="2">
        <v>0.64583333333333337</v>
      </c>
      <c r="AN889" t="s">
        <v>298</v>
      </c>
      <c r="AO889" t="s">
        <v>351</v>
      </c>
      <c r="AQ889" t="str">
        <f t="shared" si="13"/>
        <v/>
      </c>
    </row>
    <row r="890" spans="1:43">
      <c r="A890" s="8">
        <v>46184</v>
      </c>
      <c r="B890">
        <v>3830.35</v>
      </c>
      <c r="C890">
        <v>-0.45</v>
      </c>
      <c r="D890">
        <v>64170</v>
      </c>
      <c r="E890">
        <v>-0.26</v>
      </c>
      <c r="F890" s="69">
        <v>9449</v>
      </c>
      <c r="G890" t="s">
        <v>112</v>
      </c>
      <c r="H890">
        <v>0</v>
      </c>
      <c r="I890" t="s">
        <v>288</v>
      </c>
      <c r="J890" t="s">
        <v>289</v>
      </c>
      <c r="K890" t="s">
        <v>295</v>
      </c>
      <c r="L890" s="36">
        <v>3146</v>
      </c>
      <c r="M890">
        <v>-25</v>
      </c>
      <c r="N890" s="66">
        <v>-7.9000000000000008E-3</v>
      </c>
      <c r="O890" s="36">
        <v>3171</v>
      </c>
      <c r="P890" s="66">
        <v>-7.7999999999999996E-3</v>
      </c>
      <c r="Q890" s="36">
        <v>3161</v>
      </c>
      <c r="R890" s="36">
        <v>3180</v>
      </c>
      <c r="S890" s="36">
        <v>3105</v>
      </c>
      <c r="T890" s="66">
        <v>-4.7000000000000002E-3</v>
      </c>
      <c r="U890" s="66">
        <v>-5.5999999999999999E-3</v>
      </c>
      <c r="V890" s="66">
        <v>-1.06E-2</v>
      </c>
      <c r="W890" s="66">
        <v>1.32E-2</v>
      </c>
      <c r="X890" s="1">
        <v>250300</v>
      </c>
      <c r="Y890" s="1">
        <v>788272</v>
      </c>
      <c r="Z890" s="1">
        <v>337720</v>
      </c>
      <c r="AA890" t="s">
        <v>505</v>
      </c>
      <c r="AB890" t="s">
        <v>506</v>
      </c>
      <c r="AC890">
        <v>13.45</v>
      </c>
      <c r="AD890">
        <v>2.83</v>
      </c>
      <c r="AE890">
        <v>2.48</v>
      </c>
      <c r="AF890" t="s">
        <v>230</v>
      </c>
      <c r="AG890">
        <v>200</v>
      </c>
      <c r="AH890" s="36">
        <v>3154</v>
      </c>
      <c r="AI890">
        <v>500</v>
      </c>
      <c r="AJ890" s="36">
        <v>3145</v>
      </c>
      <c r="AK890">
        <v>100</v>
      </c>
      <c r="AL890" s="2">
        <v>0.64583333333333337</v>
      </c>
      <c r="AM890" s="3">
        <v>46157</v>
      </c>
      <c r="AN890" t="s">
        <v>293</v>
      </c>
      <c r="AO890" t="s">
        <v>351</v>
      </c>
      <c r="AQ890" t="str">
        <f t="shared" si="13"/>
        <v/>
      </c>
    </row>
    <row r="891" spans="1:43">
      <c r="A891" s="8">
        <v>46184</v>
      </c>
      <c r="B891">
        <v>3830.35</v>
      </c>
      <c r="C891">
        <v>-0.45</v>
      </c>
      <c r="D891">
        <v>64170</v>
      </c>
      <c r="E891">
        <v>-0.26</v>
      </c>
      <c r="F891" s="69">
        <v>9501</v>
      </c>
      <c r="G891" t="s">
        <v>113</v>
      </c>
      <c r="H891">
        <v>0</v>
      </c>
      <c r="I891" t="s">
        <v>288</v>
      </c>
      <c r="J891" t="s">
        <v>289</v>
      </c>
      <c r="K891" t="s">
        <v>290</v>
      </c>
      <c r="L891">
        <v>494.8</v>
      </c>
      <c r="M891">
        <v>-17.399999999999999</v>
      </c>
      <c r="N891" s="66">
        <v>-3.4000000000000002E-2</v>
      </c>
      <c r="O891">
        <v>512.20000000000005</v>
      </c>
      <c r="P891" s="66">
        <v>-3.39E-2</v>
      </c>
      <c r="Q891">
        <v>507.8</v>
      </c>
      <c r="R891">
        <v>509.3</v>
      </c>
      <c r="S891">
        <v>489.4</v>
      </c>
      <c r="T891" s="66">
        <v>-2.5600000000000001E-2</v>
      </c>
      <c r="U891" s="66">
        <v>4.5999999999999999E-3</v>
      </c>
      <c r="V891" s="66">
        <v>-2.8400000000000002E-2</v>
      </c>
      <c r="W891" s="66">
        <v>1.0999999999999999E-2</v>
      </c>
      <c r="X891" s="1">
        <v>42385200</v>
      </c>
      <c r="Y891" s="1">
        <v>21034382</v>
      </c>
      <c r="Z891" s="1">
        <v>795152</v>
      </c>
      <c r="AA891" t="s">
        <v>507</v>
      </c>
      <c r="AB891" t="s">
        <v>628</v>
      </c>
      <c r="AC891">
        <v>3.17</v>
      </c>
      <c r="AD891">
        <v>0.33</v>
      </c>
      <c r="AE891">
        <v>0</v>
      </c>
      <c r="AF891" t="s">
        <v>230</v>
      </c>
      <c r="AG891" s="1">
        <v>949600</v>
      </c>
      <c r="AH891">
        <v>494.8</v>
      </c>
      <c r="AI891" s="1">
        <v>5900</v>
      </c>
      <c r="AJ891">
        <v>494.7</v>
      </c>
      <c r="AK891" s="1">
        <v>1500</v>
      </c>
      <c r="AL891" s="2">
        <v>0.64583333333333337</v>
      </c>
      <c r="AN891" t="s">
        <v>298</v>
      </c>
      <c r="AO891" t="s">
        <v>509</v>
      </c>
      <c r="AQ891" t="str">
        <f t="shared" si="13"/>
        <v/>
      </c>
    </row>
    <row r="892" spans="1:43">
      <c r="A892" s="8">
        <v>46184</v>
      </c>
      <c r="B892">
        <v>3830.35</v>
      </c>
      <c r="C892">
        <v>-0.45</v>
      </c>
      <c r="D892">
        <v>64170</v>
      </c>
      <c r="E892">
        <v>-0.26</v>
      </c>
      <c r="F892" s="69">
        <v>9531</v>
      </c>
      <c r="G892" t="s">
        <v>114</v>
      </c>
      <c r="H892">
        <v>0</v>
      </c>
      <c r="I892" t="s">
        <v>288</v>
      </c>
      <c r="J892" t="s">
        <v>289</v>
      </c>
      <c r="K892" t="s">
        <v>290</v>
      </c>
      <c r="L892" s="36">
        <v>6395</v>
      </c>
      <c r="M892">
        <v>90</v>
      </c>
      <c r="N892" s="66">
        <v>1.43E-2</v>
      </c>
      <c r="O892" s="36">
        <v>6305</v>
      </c>
      <c r="P892" s="66">
        <v>1.4200000000000001E-2</v>
      </c>
      <c r="Q892" s="36">
        <v>6340</v>
      </c>
      <c r="R892" s="36">
        <v>6395</v>
      </c>
      <c r="S892" s="36">
        <v>6286</v>
      </c>
      <c r="T892" s="66">
        <v>8.6E-3</v>
      </c>
      <c r="U892" s="66">
        <v>5.1000000000000004E-3</v>
      </c>
      <c r="V892" s="66">
        <v>0</v>
      </c>
      <c r="W892" s="66">
        <v>1.7299999999999999E-2</v>
      </c>
      <c r="X892" s="1">
        <v>1215200</v>
      </c>
      <c r="Y892" s="1">
        <v>7725118</v>
      </c>
      <c r="Z892" s="1">
        <v>2142064</v>
      </c>
      <c r="AA892" t="s">
        <v>510</v>
      </c>
      <c r="AB892" t="s">
        <v>600</v>
      </c>
      <c r="AC892">
        <v>15.49</v>
      </c>
      <c r="AD892">
        <v>1.24</v>
      </c>
      <c r="AE892">
        <v>1.88</v>
      </c>
      <c r="AF892" t="s">
        <v>230</v>
      </c>
      <c r="AG892" s="1">
        <v>24100</v>
      </c>
      <c r="AH892" s="36">
        <v>6396</v>
      </c>
      <c r="AI892" s="1">
        <v>7900</v>
      </c>
      <c r="AJ892" s="36">
        <v>6370</v>
      </c>
      <c r="AK892" s="1">
        <v>5800</v>
      </c>
      <c r="AL892" s="2">
        <v>0.64583333333333337</v>
      </c>
      <c r="AN892" t="s">
        <v>298</v>
      </c>
      <c r="AO892" t="s">
        <v>509</v>
      </c>
      <c r="AQ892" t="str">
        <f t="shared" si="13"/>
        <v/>
      </c>
    </row>
    <row r="893" spans="1:43">
      <c r="A893" s="8">
        <v>46184</v>
      </c>
      <c r="B893">
        <v>3830.35</v>
      </c>
      <c r="C893">
        <v>-0.45</v>
      </c>
      <c r="D893">
        <v>64170</v>
      </c>
      <c r="E893">
        <v>-0.26</v>
      </c>
      <c r="F893" s="69">
        <v>9882</v>
      </c>
      <c r="G893" t="s">
        <v>115</v>
      </c>
      <c r="H893">
        <v>0</v>
      </c>
      <c r="I893" t="s">
        <v>288</v>
      </c>
      <c r="J893" t="s">
        <v>289</v>
      </c>
      <c r="K893" t="s">
        <v>290</v>
      </c>
      <c r="L893" s="36">
        <v>1727</v>
      </c>
      <c r="M893">
        <v>18</v>
      </c>
      <c r="N893" s="66">
        <v>1.0500000000000001E-2</v>
      </c>
      <c r="O893" s="36">
        <v>1709</v>
      </c>
      <c r="P893" s="66">
        <v>1.0500000000000001E-2</v>
      </c>
      <c r="Q893" s="36">
        <v>1719</v>
      </c>
      <c r="R893" s="36">
        <v>1728</v>
      </c>
      <c r="S893" s="36">
        <v>1698</v>
      </c>
      <c r="T893" s="66">
        <v>4.5999999999999999E-3</v>
      </c>
      <c r="U893" s="66">
        <v>6.8999999999999999E-3</v>
      </c>
      <c r="V893" s="66">
        <v>-5.0000000000000001E-4</v>
      </c>
      <c r="W893" s="66">
        <v>1.7000000000000001E-2</v>
      </c>
      <c r="X893" s="1">
        <v>153600</v>
      </c>
      <c r="Y893" s="1">
        <v>263321</v>
      </c>
      <c r="Z893" s="1">
        <v>148558</v>
      </c>
      <c r="AA893" t="s">
        <v>512</v>
      </c>
      <c r="AB893" t="s">
        <v>513</v>
      </c>
      <c r="AC893">
        <v>11.25</v>
      </c>
      <c r="AD893">
        <v>1.19</v>
      </c>
      <c r="AE893">
        <v>3.94</v>
      </c>
      <c r="AF893" t="s">
        <v>230</v>
      </c>
      <c r="AG893" s="1">
        <v>37500</v>
      </c>
      <c r="AH893" s="36">
        <v>1728</v>
      </c>
      <c r="AI893">
        <v>200</v>
      </c>
      <c r="AJ893" s="36">
        <v>1724</v>
      </c>
      <c r="AK893">
        <v>100</v>
      </c>
      <c r="AL893" s="2">
        <v>0.64583333333333337</v>
      </c>
      <c r="AN893" t="s">
        <v>298</v>
      </c>
      <c r="AO893" t="s">
        <v>322</v>
      </c>
      <c r="AQ893" t="str">
        <f t="shared" si="13"/>
        <v/>
      </c>
    </row>
    <row r="894" spans="1:43">
      <c r="F894" s="69">
        <v>6502</v>
      </c>
      <c r="I894" t="s">
        <v>514</v>
      </c>
      <c r="P894" t="s">
        <v>230</v>
      </c>
      <c r="T894" t="s">
        <v>230</v>
      </c>
      <c r="U894" t="s">
        <v>230</v>
      </c>
      <c r="V894" t="s">
        <v>230</v>
      </c>
      <c r="W894" t="s">
        <v>230</v>
      </c>
      <c r="AF894" t="s">
        <v>230</v>
      </c>
      <c r="AG894" t="s">
        <v>230</v>
      </c>
      <c r="AO894" t="s">
        <v>515</v>
      </c>
      <c r="AQ894" t="str">
        <f t="shared" si="13"/>
        <v/>
      </c>
    </row>
    <row r="895" spans="1:43">
      <c r="F895" s="69">
        <v>5759</v>
      </c>
      <c r="I895" t="s">
        <v>514</v>
      </c>
      <c r="P895" t="s">
        <v>230</v>
      </c>
      <c r="T895" t="s">
        <v>230</v>
      </c>
      <c r="U895" t="s">
        <v>230</v>
      </c>
      <c r="V895" t="s">
        <v>230</v>
      </c>
      <c r="W895" t="s">
        <v>230</v>
      </c>
      <c r="AF895" t="s">
        <v>230</v>
      </c>
      <c r="AG895" t="s">
        <v>230</v>
      </c>
      <c r="AO895" t="s">
        <v>515</v>
      </c>
      <c r="AQ895" t="str">
        <f t="shared" si="13"/>
        <v/>
      </c>
    </row>
    <row r="896" spans="1:43">
      <c r="AQ896" t="str">
        <f t="shared" si="13"/>
        <v/>
      </c>
    </row>
    <row r="897" spans="1:43">
      <c r="AQ897" t="str">
        <f t="shared" si="13"/>
        <v/>
      </c>
    </row>
    <row r="898" spans="1:43">
      <c r="AQ898" t="str">
        <f t="shared" si="13"/>
        <v/>
      </c>
    </row>
    <row r="899" spans="1:43">
      <c r="B899">
        <v>4044.96</v>
      </c>
      <c r="C899">
        <v>-0.56999999999999995</v>
      </c>
      <c r="D899" s="1"/>
      <c r="E899" s="6"/>
      <c r="F899" s="7"/>
      <c r="AQ899" t="str">
        <f t="shared" ref="AQ899:AQ962" si="14">IF(AP899="","",ROUND((L899-AP899)/AP899,4))</f>
        <v/>
      </c>
    </row>
    <row r="900" spans="1:43">
      <c r="A900" s="8" t="s">
        <v>0</v>
      </c>
      <c r="B900" t="s">
        <v>116</v>
      </c>
      <c r="C900" t="s">
        <v>1</v>
      </c>
      <c r="D900" t="s">
        <v>2</v>
      </c>
      <c r="E900" t="s">
        <v>3</v>
      </c>
      <c r="F900" s="7" t="s">
        <v>4</v>
      </c>
      <c r="G900" t="s">
        <v>5</v>
      </c>
      <c r="H900" t="s">
        <v>268</v>
      </c>
      <c r="I900" t="s">
        <v>269</v>
      </c>
      <c r="J900" t="s">
        <v>270</v>
      </c>
      <c r="K900" t="s">
        <v>271</v>
      </c>
      <c r="L900" t="s">
        <v>6</v>
      </c>
      <c r="M900" t="s">
        <v>7</v>
      </c>
      <c r="N900" t="s">
        <v>8</v>
      </c>
      <c r="O900" t="s">
        <v>9</v>
      </c>
      <c r="P900" t="s">
        <v>272</v>
      </c>
      <c r="Q900" t="s">
        <v>10</v>
      </c>
      <c r="R900" t="s">
        <v>11</v>
      </c>
      <c r="S900" t="s">
        <v>12</v>
      </c>
      <c r="T900" t="s">
        <v>273</v>
      </c>
      <c r="U900" t="s">
        <v>274</v>
      </c>
      <c r="V900" t="s">
        <v>275</v>
      </c>
      <c r="W900" t="s">
        <v>276</v>
      </c>
      <c r="X900" t="s">
        <v>13</v>
      </c>
      <c r="Y900" t="s">
        <v>277</v>
      </c>
      <c r="Z900" t="s">
        <v>278</v>
      </c>
      <c r="AA900" t="s">
        <v>14</v>
      </c>
      <c r="AB900" t="s">
        <v>15</v>
      </c>
      <c r="AC900" t="s">
        <v>279</v>
      </c>
      <c r="AD900" t="s">
        <v>280</v>
      </c>
      <c r="AE900" t="s">
        <v>281</v>
      </c>
      <c r="AF900" t="s">
        <v>282</v>
      </c>
      <c r="AG900" t="s">
        <v>283</v>
      </c>
      <c r="AH900" t="s">
        <v>284</v>
      </c>
      <c r="AI900" t="s">
        <v>16</v>
      </c>
      <c r="AJ900" t="s">
        <v>17</v>
      </c>
      <c r="AK900" t="s">
        <v>18</v>
      </c>
      <c r="AL900" t="s">
        <v>19</v>
      </c>
      <c r="AM900" t="s">
        <v>20</v>
      </c>
      <c r="AN900" t="s">
        <v>285</v>
      </c>
      <c r="AO900" t="s">
        <v>286</v>
      </c>
      <c r="AQ900" t="str">
        <f t="shared" si="14"/>
        <v/>
      </c>
    </row>
    <row r="901" spans="1:43">
      <c r="A901" s="8">
        <v>46188</v>
      </c>
      <c r="B901">
        <v>3999.6</v>
      </c>
      <c r="C901">
        <v>3.03</v>
      </c>
      <c r="D901">
        <v>69400</v>
      </c>
      <c r="E901">
        <v>5.01</v>
      </c>
      <c r="F901" s="69">
        <v>1605</v>
      </c>
      <c r="G901" t="s">
        <v>21</v>
      </c>
      <c r="H901">
        <v>0</v>
      </c>
      <c r="I901" t="s">
        <v>288</v>
      </c>
      <c r="J901" t="s">
        <v>289</v>
      </c>
      <c r="K901" t="s">
        <v>295</v>
      </c>
      <c r="L901" s="36">
        <v>3495</v>
      </c>
      <c r="M901">
        <v>-64</v>
      </c>
      <c r="N901" s="66">
        <v>-1.7999999999999999E-2</v>
      </c>
      <c r="O901" s="36">
        <v>3559</v>
      </c>
      <c r="P901" s="66">
        <v>-1.7899999999999999E-2</v>
      </c>
      <c r="Q901" s="36">
        <v>3559</v>
      </c>
      <c r="R901" s="36">
        <v>3636</v>
      </c>
      <c r="S901" s="36">
        <v>3468</v>
      </c>
      <c r="T901" s="66">
        <v>-1.7899999999999999E-2</v>
      </c>
      <c r="U901" s="66">
        <v>-7.1000000000000004E-3</v>
      </c>
      <c r="V901" s="66">
        <v>-3.8699999999999998E-2</v>
      </c>
      <c r="W901" s="66">
        <v>7.7000000000000002E-3</v>
      </c>
      <c r="X901" s="1">
        <v>7143700</v>
      </c>
      <c r="Y901" s="1">
        <v>25256791</v>
      </c>
      <c r="Z901" s="1">
        <v>4400680</v>
      </c>
      <c r="AA901" t="s">
        <v>291</v>
      </c>
      <c r="AB901" t="s">
        <v>292</v>
      </c>
      <c r="AC901">
        <v>9.02</v>
      </c>
      <c r="AD901">
        <v>0.85</v>
      </c>
      <c r="AE901">
        <v>3.09</v>
      </c>
      <c r="AF901" t="s">
        <v>230</v>
      </c>
      <c r="AG901" s="1">
        <v>54300</v>
      </c>
      <c r="AH901" s="36">
        <v>3500</v>
      </c>
      <c r="AI901">
        <v>800</v>
      </c>
      <c r="AJ901" s="36">
        <v>3495</v>
      </c>
      <c r="AK901" s="1">
        <v>4200</v>
      </c>
      <c r="AL901" s="2">
        <v>0.64583333333333337</v>
      </c>
      <c r="AM901" s="3">
        <v>46155</v>
      </c>
      <c r="AN901" t="s">
        <v>293</v>
      </c>
      <c r="AO901" t="s">
        <v>294</v>
      </c>
      <c r="AQ901" t="str">
        <f t="shared" si="14"/>
        <v/>
      </c>
    </row>
    <row r="902" spans="1:43">
      <c r="A902" s="8">
        <v>46188</v>
      </c>
      <c r="B902">
        <v>3999.6</v>
      </c>
      <c r="C902">
        <v>3.03</v>
      </c>
      <c r="D902">
        <v>69400</v>
      </c>
      <c r="E902">
        <v>5.01</v>
      </c>
      <c r="F902" s="69">
        <v>1833</v>
      </c>
      <c r="G902" t="s">
        <v>24</v>
      </c>
      <c r="H902">
        <v>0</v>
      </c>
      <c r="I902" t="s">
        <v>288</v>
      </c>
      <c r="J902" t="s">
        <v>289</v>
      </c>
      <c r="K902" t="s">
        <v>295</v>
      </c>
      <c r="L902" s="36">
        <v>5800</v>
      </c>
      <c r="M902">
        <v>160</v>
      </c>
      <c r="N902" s="66">
        <v>2.8400000000000002E-2</v>
      </c>
      <c r="O902" s="36">
        <v>5640</v>
      </c>
      <c r="P902" s="66">
        <v>2.8299999999999999E-2</v>
      </c>
      <c r="Q902" s="36">
        <v>5730</v>
      </c>
      <c r="R902" s="36">
        <v>5870</v>
      </c>
      <c r="S902" s="36">
        <v>5730</v>
      </c>
      <c r="T902" s="66">
        <v>1.2200000000000001E-2</v>
      </c>
      <c r="U902" s="66">
        <v>0</v>
      </c>
      <c r="V902" s="66">
        <v>-1.1900000000000001E-2</v>
      </c>
      <c r="W902" s="66">
        <v>1.2200000000000001E-2</v>
      </c>
      <c r="X902" s="1">
        <v>104300</v>
      </c>
      <c r="Y902" s="1">
        <v>606617</v>
      </c>
      <c r="Z902" s="1">
        <v>224258</v>
      </c>
      <c r="AA902" t="s">
        <v>296</v>
      </c>
      <c r="AB902" t="s">
        <v>572</v>
      </c>
      <c r="AC902">
        <v>13.51</v>
      </c>
      <c r="AD902">
        <v>1.05</v>
      </c>
      <c r="AE902">
        <v>5.17</v>
      </c>
      <c r="AF902" t="s">
        <v>230</v>
      </c>
      <c r="AG902" s="1">
        <v>13300</v>
      </c>
      <c r="AH902" s="36">
        <v>5810</v>
      </c>
      <c r="AI902">
        <v>100</v>
      </c>
      <c r="AJ902" s="36">
        <v>5790</v>
      </c>
      <c r="AK902">
        <v>200</v>
      </c>
      <c r="AL902" s="2">
        <v>0.64583333333333337</v>
      </c>
      <c r="AM902" s="3">
        <v>46157</v>
      </c>
      <c r="AN902" t="s">
        <v>298</v>
      </c>
      <c r="AO902" t="s">
        <v>299</v>
      </c>
      <c r="AQ902" t="str">
        <f t="shared" si="14"/>
        <v/>
      </c>
    </row>
    <row r="903" spans="1:43">
      <c r="A903" s="8">
        <v>46188</v>
      </c>
      <c r="B903">
        <v>3999.6</v>
      </c>
      <c r="C903">
        <v>3.03</v>
      </c>
      <c r="D903">
        <v>69400</v>
      </c>
      <c r="E903">
        <v>5.01</v>
      </c>
      <c r="F903" s="69">
        <v>1911</v>
      </c>
      <c r="G903" t="s">
        <v>25</v>
      </c>
      <c r="H903">
        <v>0</v>
      </c>
      <c r="I903" t="s">
        <v>288</v>
      </c>
      <c r="J903" t="s">
        <v>289</v>
      </c>
      <c r="K903" t="s">
        <v>295</v>
      </c>
      <c r="L903" s="36">
        <v>1369</v>
      </c>
      <c r="M903">
        <v>35.5</v>
      </c>
      <c r="N903" s="66">
        <v>2.6599999999999999E-2</v>
      </c>
      <c r="O903" s="36">
        <v>1333.5</v>
      </c>
      <c r="P903" s="66">
        <v>2.6599999999999999E-2</v>
      </c>
      <c r="Q903" s="36">
        <v>1351</v>
      </c>
      <c r="R903" s="36">
        <v>1383.5</v>
      </c>
      <c r="S903" s="36">
        <v>1350</v>
      </c>
      <c r="T903" s="66">
        <v>1.3299999999999999E-2</v>
      </c>
      <c r="U903" s="66">
        <v>-7.6E-3</v>
      </c>
      <c r="V903" s="66">
        <v>-1.04E-2</v>
      </c>
      <c r="W903" s="66">
        <v>1.4E-2</v>
      </c>
      <c r="X903" s="1">
        <v>4613900</v>
      </c>
      <c r="Y903" s="1">
        <v>6326214</v>
      </c>
      <c r="Z903" s="1">
        <v>846817</v>
      </c>
      <c r="AA903" t="s">
        <v>300</v>
      </c>
      <c r="AB903" t="s">
        <v>301</v>
      </c>
      <c r="AC903">
        <v>8.7200000000000006</v>
      </c>
      <c r="AD903">
        <v>0.83</v>
      </c>
      <c r="AE903">
        <v>3.65</v>
      </c>
      <c r="AF903" t="s">
        <v>230</v>
      </c>
      <c r="AG903" s="1">
        <v>308500</v>
      </c>
      <c r="AH903" s="36">
        <v>1370.5</v>
      </c>
      <c r="AI903">
        <v>100</v>
      </c>
      <c r="AJ903" s="36">
        <v>1368</v>
      </c>
      <c r="AK903">
        <v>200</v>
      </c>
      <c r="AL903" s="2">
        <v>0.64583333333333337</v>
      </c>
      <c r="AN903" t="s">
        <v>293</v>
      </c>
      <c r="AO903" t="s">
        <v>299</v>
      </c>
      <c r="AQ903" t="str">
        <f t="shared" si="14"/>
        <v/>
      </c>
    </row>
    <row r="904" spans="1:43">
      <c r="A904" s="8">
        <v>46188</v>
      </c>
      <c r="B904">
        <v>3999.6</v>
      </c>
      <c r="C904">
        <v>3.03</v>
      </c>
      <c r="D904">
        <v>69400</v>
      </c>
      <c r="E904">
        <v>5.01</v>
      </c>
      <c r="F904" s="69">
        <v>1925</v>
      </c>
      <c r="G904" t="s">
        <v>26</v>
      </c>
      <c r="H904">
        <v>0</v>
      </c>
      <c r="I904" t="s">
        <v>288</v>
      </c>
      <c r="J904" t="s">
        <v>289</v>
      </c>
      <c r="K904" t="s">
        <v>290</v>
      </c>
      <c r="L904" s="36">
        <v>4388</v>
      </c>
      <c r="M904">
        <v>88</v>
      </c>
      <c r="N904" s="66">
        <v>2.0500000000000001E-2</v>
      </c>
      <c r="O904" s="36">
        <v>4300</v>
      </c>
      <c r="P904" s="66">
        <v>2.0400000000000001E-2</v>
      </c>
      <c r="Q904" s="36">
        <v>4351</v>
      </c>
      <c r="R904" s="36">
        <v>4422</v>
      </c>
      <c r="S904" s="36">
        <v>4349</v>
      </c>
      <c r="T904" s="66">
        <v>8.5000000000000006E-3</v>
      </c>
      <c r="U904" s="66">
        <v>-4.0000000000000002E-4</v>
      </c>
      <c r="V904" s="66">
        <v>-7.6E-3</v>
      </c>
      <c r="W904" s="66">
        <v>8.8999999999999999E-3</v>
      </c>
      <c r="X904" s="1">
        <v>2442100</v>
      </c>
      <c r="Y904" s="1">
        <v>10713224</v>
      </c>
      <c r="Z904" s="1">
        <v>2894483</v>
      </c>
      <c r="AA904" t="s">
        <v>302</v>
      </c>
      <c r="AB904" t="s">
        <v>573</v>
      </c>
      <c r="AC904">
        <v>11.96</v>
      </c>
      <c r="AD904">
        <v>0.93</v>
      </c>
      <c r="AE904">
        <v>4.01</v>
      </c>
      <c r="AF904" t="s">
        <v>230</v>
      </c>
      <c r="AG904" s="1">
        <v>63600</v>
      </c>
      <c r="AH904" s="36">
        <v>4389</v>
      </c>
      <c r="AI904" s="1">
        <v>1900</v>
      </c>
      <c r="AJ904" s="36">
        <v>4385</v>
      </c>
      <c r="AK904">
        <v>100</v>
      </c>
      <c r="AL904" s="2">
        <v>0.64583333333333337</v>
      </c>
      <c r="AM904" s="3">
        <v>46155</v>
      </c>
      <c r="AN904" t="s">
        <v>298</v>
      </c>
      <c r="AO904" t="s">
        <v>299</v>
      </c>
      <c r="AQ904" t="str">
        <f t="shared" si="14"/>
        <v/>
      </c>
    </row>
    <row r="905" spans="1:43">
      <c r="A905" s="8">
        <v>46188</v>
      </c>
      <c r="B905">
        <v>3999.6</v>
      </c>
      <c r="C905">
        <v>3.03</v>
      </c>
      <c r="D905">
        <v>69400</v>
      </c>
      <c r="E905">
        <v>5.01</v>
      </c>
      <c r="F905" s="69">
        <v>1928</v>
      </c>
      <c r="G905" t="s">
        <v>27</v>
      </c>
      <c r="H905">
        <v>0</v>
      </c>
      <c r="I905" t="s">
        <v>288</v>
      </c>
      <c r="J905" t="s">
        <v>289</v>
      </c>
      <c r="K905" t="s">
        <v>290</v>
      </c>
      <c r="L905" s="36">
        <v>3335</v>
      </c>
      <c r="M905">
        <v>46</v>
      </c>
      <c r="N905" s="66">
        <v>1.4E-2</v>
      </c>
      <c r="O905" s="36">
        <v>3289</v>
      </c>
      <c r="P905" s="66">
        <v>1.3899999999999999E-2</v>
      </c>
      <c r="Q905" s="36">
        <v>3314</v>
      </c>
      <c r="R905" s="36">
        <v>3373</v>
      </c>
      <c r="S905" s="36">
        <v>3306</v>
      </c>
      <c r="T905" s="66">
        <v>6.3E-3</v>
      </c>
      <c r="U905" s="66">
        <v>2.3999999999999998E-3</v>
      </c>
      <c r="V905" s="66">
        <v>-1.12E-2</v>
      </c>
      <c r="W905" s="66">
        <v>8.6999999999999994E-3</v>
      </c>
      <c r="X905" s="1">
        <v>2300700</v>
      </c>
      <c r="Y905" s="1">
        <v>7680319</v>
      </c>
      <c r="Z905" s="1">
        <v>2173037</v>
      </c>
      <c r="AA905" t="s">
        <v>304</v>
      </c>
      <c r="AB905" t="s">
        <v>574</v>
      </c>
      <c r="AC905">
        <v>9.91</v>
      </c>
      <c r="AD905">
        <v>1.01</v>
      </c>
      <c r="AE905">
        <v>4.3499999999999996</v>
      </c>
      <c r="AF905" t="s">
        <v>230</v>
      </c>
      <c r="AG905" s="1">
        <v>225000</v>
      </c>
      <c r="AH905" s="36">
        <v>3337</v>
      </c>
      <c r="AI905">
        <v>700</v>
      </c>
      <c r="AJ905" s="36">
        <v>3331</v>
      </c>
      <c r="AK905">
        <v>100</v>
      </c>
      <c r="AL905" s="2">
        <v>0.64583333333333337</v>
      </c>
      <c r="AM905" s="3">
        <v>46177</v>
      </c>
      <c r="AN905" t="s">
        <v>306</v>
      </c>
      <c r="AO905" t="s">
        <v>299</v>
      </c>
      <c r="AQ905" t="str">
        <f t="shared" si="14"/>
        <v/>
      </c>
    </row>
    <row r="906" spans="1:43">
      <c r="A906" s="8">
        <v>46188</v>
      </c>
      <c r="B906">
        <v>3999.6</v>
      </c>
      <c r="C906">
        <v>3.03</v>
      </c>
      <c r="D906">
        <v>69400</v>
      </c>
      <c r="E906">
        <v>5.01</v>
      </c>
      <c r="F906" s="69">
        <v>1929</v>
      </c>
      <c r="G906" t="s">
        <v>28</v>
      </c>
      <c r="H906">
        <v>0</v>
      </c>
      <c r="I906" t="s">
        <v>288</v>
      </c>
      <c r="J906" t="s">
        <v>289</v>
      </c>
      <c r="K906" t="s">
        <v>295</v>
      </c>
      <c r="L906" s="36">
        <v>1127</v>
      </c>
      <c r="M906">
        <v>30</v>
      </c>
      <c r="N906" s="66">
        <v>2.7300000000000001E-2</v>
      </c>
      <c r="O906" s="36">
        <v>1097</v>
      </c>
      <c r="P906" s="66">
        <v>2.7300000000000001E-2</v>
      </c>
      <c r="Q906" s="36">
        <v>1105</v>
      </c>
      <c r="R906" s="36">
        <v>1133</v>
      </c>
      <c r="S906" s="36">
        <v>1105</v>
      </c>
      <c r="T906" s="66">
        <v>1.9900000000000001E-2</v>
      </c>
      <c r="U906" s="66">
        <v>8.0000000000000004E-4</v>
      </c>
      <c r="V906" s="66">
        <v>-5.1999999999999998E-3</v>
      </c>
      <c r="W906" s="66">
        <v>1.9900000000000001E-2</v>
      </c>
      <c r="X906" s="1">
        <v>81200</v>
      </c>
      <c r="Y906" s="1">
        <v>91224</v>
      </c>
      <c r="Z906" s="1">
        <v>47080</v>
      </c>
      <c r="AA906" t="s">
        <v>307</v>
      </c>
      <c r="AB906" t="s">
        <v>575</v>
      </c>
      <c r="AC906">
        <v>12.72</v>
      </c>
      <c r="AD906">
        <v>1.24</v>
      </c>
      <c r="AE906">
        <v>4.4400000000000004</v>
      </c>
      <c r="AF906" t="s">
        <v>230</v>
      </c>
      <c r="AG906" s="1">
        <v>14600</v>
      </c>
      <c r="AH906" s="36">
        <v>1131</v>
      </c>
      <c r="AI906">
        <v>100</v>
      </c>
      <c r="AJ906" s="36">
        <v>1127</v>
      </c>
      <c r="AK906" s="1">
        <v>1900</v>
      </c>
      <c r="AL906" s="2">
        <v>0.64583333333333337</v>
      </c>
      <c r="AN906" t="s">
        <v>298</v>
      </c>
      <c r="AO906" t="s">
        <v>299</v>
      </c>
      <c r="AQ906" t="str">
        <f t="shared" si="14"/>
        <v/>
      </c>
    </row>
    <row r="907" spans="1:43">
      <c r="A907" s="8">
        <v>46188</v>
      </c>
      <c r="B907">
        <v>3999.6</v>
      </c>
      <c r="C907">
        <v>3.03</v>
      </c>
      <c r="D907">
        <v>69400</v>
      </c>
      <c r="E907">
        <v>5.01</v>
      </c>
      <c r="F907" s="69">
        <v>1963</v>
      </c>
      <c r="G907" t="s">
        <v>29</v>
      </c>
      <c r="H907">
        <v>0</v>
      </c>
      <c r="I907" t="s">
        <v>288</v>
      </c>
      <c r="J907" t="s">
        <v>289</v>
      </c>
      <c r="K907" t="s">
        <v>290</v>
      </c>
      <c r="L907" s="36">
        <v>2688</v>
      </c>
      <c r="M907">
        <v>149.5</v>
      </c>
      <c r="N907" s="66">
        <v>5.8900000000000001E-2</v>
      </c>
      <c r="O907" s="36">
        <v>2538.5</v>
      </c>
      <c r="P907" s="66">
        <v>5.8799999999999998E-2</v>
      </c>
      <c r="Q907" s="36">
        <v>2700</v>
      </c>
      <c r="R907" s="36">
        <v>2825</v>
      </c>
      <c r="S907" s="36">
        <v>2659.5</v>
      </c>
      <c r="T907" s="66">
        <v>-4.4000000000000003E-3</v>
      </c>
      <c r="U907" s="66">
        <v>2.3999999999999998E-3</v>
      </c>
      <c r="V907" s="66">
        <v>-4.8399999999999999E-2</v>
      </c>
      <c r="W907" s="66">
        <v>1.0699999999999999E-2</v>
      </c>
      <c r="X907" s="1">
        <v>2969100</v>
      </c>
      <c r="Y907" s="1">
        <v>8113848</v>
      </c>
      <c r="Z907" s="1">
        <v>656659</v>
      </c>
      <c r="AA907" t="s">
        <v>309</v>
      </c>
      <c r="AB907" t="s">
        <v>310</v>
      </c>
      <c r="AC907">
        <v>14.13</v>
      </c>
      <c r="AD907">
        <v>1.51</v>
      </c>
      <c r="AE907">
        <v>1.93</v>
      </c>
      <c r="AF907" t="s">
        <v>230</v>
      </c>
      <c r="AG907" s="1">
        <v>35400</v>
      </c>
      <c r="AH907" s="36">
        <v>2689</v>
      </c>
      <c r="AI907" s="1">
        <v>10400</v>
      </c>
      <c r="AJ907" s="36">
        <v>2681.5</v>
      </c>
      <c r="AK907">
        <v>300</v>
      </c>
      <c r="AL907" s="2">
        <v>0.64583333333333337</v>
      </c>
      <c r="AM907" s="3">
        <v>46156</v>
      </c>
      <c r="AN907" t="s">
        <v>298</v>
      </c>
      <c r="AO907" t="s">
        <v>299</v>
      </c>
      <c r="AQ907" t="str">
        <f t="shared" si="14"/>
        <v/>
      </c>
    </row>
    <row r="908" spans="1:43">
      <c r="A908" s="8">
        <v>46188</v>
      </c>
      <c r="B908">
        <v>3999.6</v>
      </c>
      <c r="C908">
        <v>3.03</v>
      </c>
      <c r="D908">
        <v>69400</v>
      </c>
      <c r="E908">
        <v>5.01</v>
      </c>
      <c r="F908" s="69">
        <v>2124</v>
      </c>
      <c r="G908" t="s">
        <v>30</v>
      </c>
      <c r="H908">
        <v>0</v>
      </c>
      <c r="I908" t="s">
        <v>288</v>
      </c>
      <c r="J908" t="s">
        <v>289</v>
      </c>
      <c r="K908" t="s">
        <v>295</v>
      </c>
      <c r="L908">
        <v>857</v>
      </c>
      <c r="M908">
        <v>-1</v>
      </c>
      <c r="N908" s="66">
        <v>-1.1999999999999999E-3</v>
      </c>
      <c r="O908">
        <v>858</v>
      </c>
      <c r="P908" s="66">
        <v>-1.1000000000000001E-3</v>
      </c>
      <c r="Q908">
        <v>860</v>
      </c>
      <c r="R908">
        <v>868</v>
      </c>
      <c r="S908">
        <v>857</v>
      </c>
      <c r="T908" s="66">
        <v>-3.3999999999999998E-3</v>
      </c>
      <c r="U908" s="66">
        <v>-4.5999999999999999E-3</v>
      </c>
      <c r="V908" s="66">
        <v>-1.26E-2</v>
      </c>
      <c r="W908" s="66">
        <v>0</v>
      </c>
      <c r="X908" s="1">
        <v>358300</v>
      </c>
      <c r="Y908" s="1">
        <v>308570</v>
      </c>
      <c r="Z908" s="1">
        <v>141882</v>
      </c>
      <c r="AA908" t="s">
        <v>311</v>
      </c>
      <c r="AB908" t="s">
        <v>312</v>
      </c>
      <c r="AC908">
        <v>15.84</v>
      </c>
      <c r="AD908">
        <v>6.07</v>
      </c>
      <c r="AE908">
        <v>4.43</v>
      </c>
      <c r="AF908" t="s">
        <v>230</v>
      </c>
      <c r="AG908" s="1">
        <v>87700</v>
      </c>
      <c r="AH908">
        <v>864</v>
      </c>
      <c r="AI908">
        <v>100</v>
      </c>
      <c r="AJ908">
        <v>857</v>
      </c>
      <c r="AK908" s="1">
        <v>4000</v>
      </c>
      <c r="AL908" s="2">
        <v>0.64583333333333337</v>
      </c>
      <c r="AM908" s="3">
        <v>46155</v>
      </c>
      <c r="AN908" t="s">
        <v>293</v>
      </c>
      <c r="AO908" t="s">
        <v>313</v>
      </c>
      <c r="AQ908" t="str">
        <f t="shared" si="14"/>
        <v/>
      </c>
    </row>
    <row r="909" spans="1:43">
      <c r="A909" s="8">
        <v>46188</v>
      </c>
      <c r="B909">
        <v>3999.6</v>
      </c>
      <c r="C909">
        <v>3.03</v>
      </c>
      <c r="D909">
        <v>69400</v>
      </c>
      <c r="E909">
        <v>5.01</v>
      </c>
      <c r="F909" s="69">
        <v>2162</v>
      </c>
      <c r="G909" t="s">
        <v>31</v>
      </c>
      <c r="H909">
        <v>0</v>
      </c>
      <c r="I909" t="s">
        <v>314</v>
      </c>
      <c r="J909" t="s">
        <v>289</v>
      </c>
      <c r="K909" t="s">
        <v>295</v>
      </c>
      <c r="L909">
        <v>538</v>
      </c>
      <c r="M909">
        <v>0</v>
      </c>
      <c r="N909" s="66">
        <v>0</v>
      </c>
      <c r="O909">
        <v>538</v>
      </c>
      <c r="P909" s="66">
        <v>0</v>
      </c>
      <c r="Q909">
        <v>538</v>
      </c>
      <c r="R909">
        <v>539</v>
      </c>
      <c r="S909">
        <v>538</v>
      </c>
      <c r="T909" s="66">
        <v>0</v>
      </c>
      <c r="U909" s="66">
        <v>0</v>
      </c>
      <c r="V909" s="66">
        <v>-1.8E-3</v>
      </c>
      <c r="W909" s="66">
        <v>0</v>
      </c>
      <c r="X909" s="1">
        <v>133500</v>
      </c>
      <c r="Y909" s="1">
        <v>71838</v>
      </c>
      <c r="Z909" s="1">
        <v>11626</v>
      </c>
      <c r="AA909" t="s">
        <v>576</v>
      </c>
      <c r="AB909" t="s">
        <v>316</v>
      </c>
      <c r="AC909">
        <v>31.27</v>
      </c>
      <c r="AD909">
        <v>2.04</v>
      </c>
      <c r="AE909">
        <v>0</v>
      </c>
      <c r="AF909" t="s">
        <v>230</v>
      </c>
      <c r="AG909" s="1">
        <v>2100</v>
      </c>
      <c r="AH909">
        <v>539</v>
      </c>
      <c r="AI909" s="1">
        <v>1157500</v>
      </c>
      <c r="AJ909">
        <v>538</v>
      </c>
      <c r="AK909" s="1">
        <v>2971400</v>
      </c>
      <c r="AL909" s="2">
        <v>0.64583333333333337</v>
      </c>
      <c r="AN909" t="s">
        <v>298</v>
      </c>
      <c r="AO909" t="s">
        <v>313</v>
      </c>
      <c r="AQ909" t="str">
        <f t="shared" si="14"/>
        <v/>
      </c>
    </row>
    <row r="910" spans="1:43">
      <c r="A910" s="8">
        <v>46188</v>
      </c>
      <c r="B910">
        <v>3999.6</v>
      </c>
      <c r="C910">
        <v>3.03</v>
      </c>
      <c r="D910">
        <v>69400</v>
      </c>
      <c r="E910">
        <v>5.01</v>
      </c>
      <c r="F910" s="69">
        <v>2229</v>
      </c>
      <c r="G910" t="s">
        <v>32</v>
      </c>
      <c r="H910">
        <v>0</v>
      </c>
      <c r="I910" t="s">
        <v>288</v>
      </c>
      <c r="J910" t="s">
        <v>289</v>
      </c>
      <c r="K910" t="s">
        <v>295</v>
      </c>
      <c r="L910" s="36">
        <v>2810</v>
      </c>
      <c r="M910">
        <v>-36.5</v>
      </c>
      <c r="N910" s="66">
        <v>-1.2800000000000001E-2</v>
      </c>
      <c r="O910" s="36">
        <v>2846.5</v>
      </c>
      <c r="P910" s="66">
        <v>-1.2800000000000001E-2</v>
      </c>
      <c r="Q910" s="36">
        <v>2864.5</v>
      </c>
      <c r="R910" s="36">
        <v>2864.5</v>
      </c>
      <c r="S910" s="36">
        <v>2810</v>
      </c>
      <c r="T910" s="66">
        <v>-1.9E-2</v>
      </c>
      <c r="U910" s="66">
        <v>-9.7999999999999997E-3</v>
      </c>
      <c r="V910" s="66">
        <v>-1.9E-2</v>
      </c>
      <c r="W910" s="66">
        <v>0</v>
      </c>
      <c r="X910" s="1">
        <v>335400</v>
      </c>
      <c r="Y910" s="1">
        <v>947602</v>
      </c>
      <c r="Z910" s="1">
        <v>376342</v>
      </c>
      <c r="AA910" t="s">
        <v>317</v>
      </c>
      <c r="AB910" t="s">
        <v>611</v>
      </c>
      <c r="AC910">
        <v>19.63</v>
      </c>
      <c r="AD910">
        <v>1.62</v>
      </c>
      <c r="AE910">
        <v>2.46</v>
      </c>
      <c r="AF910" t="s">
        <v>230</v>
      </c>
      <c r="AG910" s="1">
        <v>15400</v>
      </c>
      <c r="AH910" s="36">
        <v>2815</v>
      </c>
      <c r="AI910">
        <v>500</v>
      </c>
      <c r="AJ910" s="36">
        <v>2810</v>
      </c>
      <c r="AK910" s="1">
        <v>2100</v>
      </c>
      <c r="AL910" s="2">
        <v>0.64583333333333337</v>
      </c>
      <c r="AM910" s="3">
        <v>46156</v>
      </c>
      <c r="AN910" t="s">
        <v>298</v>
      </c>
      <c r="AO910" t="s">
        <v>319</v>
      </c>
      <c r="AQ910" t="str">
        <f t="shared" si="14"/>
        <v/>
      </c>
    </row>
    <row r="911" spans="1:43">
      <c r="A911" s="8">
        <v>46188</v>
      </c>
      <c r="B911">
        <v>3999.6</v>
      </c>
      <c r="C911">
        <v>3.03</v>
      </c>
      <c r="D911">
        <v>69400</v>
      </c>
      <c r="E911">
        <v>5.01</v>
      </c>
      <c r="F911" s="69">
        <v>2768</v>
      </c>
      <c r="G911" t="s">
        <v>33</v>
      </c>
      <c r="H911">
        <v>0</v>
      </c>
      <c r="I911" t="s">
        <v>288</v>
      </c>
      <c r="J911" t="s">
        <v>289</v>
      </c>
      <c r="K911" t="s">
        <v>295</v>
      </c>
      <c r="L911" s="36">
        <v>5316</v>
      </c>
      <c r="M911">
        <v>235</v>
      </c>
      <c r="N911" s="66">
        <v>4.6300000000000001E-2</v>
      </c>
      <c r="O911" s="36">
        <v>5081</v>
      </c>
      <c r="P911" s="66">
        <v>4.6199999999999998E-2</v>
      </c>
      <c r="Q911" s="36">
        <v>5240</v>
      </c>
      <c r="R911" s="36">
        <v>5374</v>
      </c>
      <c r="S911" s="36">
        <v>5223</v>
      </c>
      <c r="T911" s="66">
        <v>1.4500000000000001E-2</v>
      </c>
      <c r="U911" s="66">
        <v>-5.1999999999999998E-3</v>
      </c>
      <c r="V911" s="66">
        <v>-1.0699999999999999E-2</v>
      </c>
      <c r="W911" s="66">
        <v>1.78E-2</v>
      </c>
      <c r="X911" s="1">
        <v>1405900</v>
      </c>
      <c r="Y911" s="1">
        <v>7489034</v>
      </c>
      <c r="Z911" s="1">
        <v>1116360</v>
      </c>
      <c r="AA911" t="s">
        <v>320</v>
      </c>
      <c r="AB911" t="s">
        <v>321</v>
      </c>
      <c r="AC911">
        <v>8.5</v>
      </c>
      <c r="AD911">
        <v>1.01</v>
      </c>
      <c r="AE911">
        <v>3.39</v>
      </c>
      <c r="AF911" t="s">
        <v>230</v>
      </c>
      <c r="AG911" s="1">
        <v>145200</v>
      </c>
      <c r="AH911" s="36">
        <v>5327</v>
      </c>
      <c r="AI911">
        <v>100</v>
      </c>
      <c r="AJ911" s="36">
        <v>5316</v>
      </c>
      <c r="AK911">
        <v>100</v>
      </c>
      <c r="AL911" s="2">
        <v>0.64583333333333337</v>
      </c>
      <c r="AN911" t="s">
        <v>298</v>
      </c>
      <c r="AO911" t="s">
        <v>322</v>
      </c>
      <c r="AQ911" t="str">
        <f t="shared" si="14"/>
        <v/>
      </c>
    </row>
    <row r="912" spans="1:43">
      <c r="A912" s="8">
        <v>46188</v>
      </c>
      <c r="B912">
        <v>3999.6</v>
      </c>
      <c r="C912">
        <v>3.03</v>
      </c>
      <c r="D912">
        <v>69400</v>
      </c>
      <c r="E912">
        <v>5.01</v>
      </c>
      <c r="F912" s="69">
        <v>2769</v>
      </c>
      <c r="G912" t="s">
        <v>34</v>
      </c>
      <c r="H912">
        <v>0</v>
      </c>
      <c r="I912" t="s">
        <v>314</v>
      </c>
      <c r="J912" t="s">
        <v>323</v>
      </c>
      <c r="K912" t="s">
        <v>290</v>
      </c>
      <c r="L912">
        <v>849</v>
      </c>
      <c r="M912">
        <v>4</v>
      </c>
      <c r="N912" s="66">
        <v>4.7000000000000002E-3</v>
      </c>
      <c r="O912">
        <v>845</v>
      </c>
      <c r="P912" s="66">
        <v>4.7000000000000002E-3</v>
      </c>
      <c r="Q912">
        <v>847</v>
      </c>
      <c r="R912">
        <v>851</v>
      </c>
      <c r="S912">
        <v>846</v>
      </c>
      <c r="T912" s="66">
        <v>2.3E-3</v>
      </c>
      <c r="U912" s="66">
        <v>1.1000000000000001E-3</v>
      </c>
      <c r="V912" s="66">
        <v>-2.3E-3</v>
      </c>
      <c r="W912" s="66">
        <v>3.5000000000000001E-3</v>
      </c>
      <c r="X912" s="1">
        <v>7500</v>
      </c>
      <c r="Y912" s="1">
        <v>6361</v>
      </c>
      <c r="Z912" s="1">
        <v>6674</v>
      </c>
      <c r="AA912" t="s">
        <v>324</v>
      </c>
      <c r="AB912" t="s">
        <v>325</v>
      </c>
      <c r="AC912">
        <v>10.08</v>
      </c>
      <c r="AD912">
        <v>22.56</v>
      </c>
      <c r="AE912">
        <v>0</v>
      </c>
      <c r="AF912">
        <v>0.1</v>
      </c>
      <c r="AG912">
        <v>0</v>
      </c>
      <c r="AH912">
        <v>850</v>
      </c>
      <c r="AI912">
        <v>200</v>
      </c>
      <c r="AJ912">
        <v>848</v>
      </c>
      <c r="AK912">
        <v>100</v>
      </c>
      <c r="AL912" s="2">
        <v>0.64583333333333337</v>
      </c>
      <c r="AM912" s="3">
        <v>46213</v>
      </c>
      <c r="AN912" t="s">
        <v>326</v>
      </c>
      <c r="AO912" t="s">
        <v>327</v>
      </c>
      <c r="AQ912" t="str">
        <f t="shared" si="14"/>
        <v/>
      </c>
    </row>
    <row r="913" spans="1:43">
      <c r="A913" s="8">
        <v>46188</v>
      </c>
      <c r="B913">
        <v>3999.6</v>
      </c>
      <c r="C913">
        <v>3.03</v>
      </c>
      <c r="D913">
        <v>69400</v>
      </c>
      <c r="E913">
        <v>5.01</v>
      </c>
      <c r="F913" s="69">
        <v>2914</v>
      </c>
      <c r="G913" t="s">
        <v>35</v>
      </c>
      <c r="H913">
        <v>0</v>
      </c>
      <c r="I913" t="s">
        <v>288</v>
      </c>
      <c r="J913" t="s">
        <v>289</v>
      </c>
      <c r="K913" t="s">
        <v>295</v>
      </c>
      <c r="L913" s="36">
        <v>6070</v>
      </c>
      <c r="M913">
        <v>-107</v>
      </c>
      <c r="N913" s="66">
        <v>-1.7299999999999999E-2</v>
      </c>
      <c r="O913" s="36">
        <v>6177</v>
      </c>
      <c r="P913" s="66">
        <v>-1.7299999999999999E-2</v>
      </c>
      <c r="Q913" s="36">
        <v>6200</v>
      </c>
      <c r="R913" s="36">
        <v>6215</v>
      </c>
      <c r="S913" s="36">
        <v>6063</v>
      </c>
      <c r="T913" s="66">
        <v>-2.0899999999999998E-2</v>
      </c>
      <c r="U913" s="66">
        <v>-8.0000000000000002E-3</v>
      </c>
      <c r="V913" s="66">
        <v>-2.3300000000000001E-2</v>
      </c>
      <c r="W913" s="66">
        <v>1.1000000000000001E-3</v>
      </c>
      <c r="X913" s="1">
        <v>6586400</v>
      </c>
      <c r="Y913" s="1">
        <v>40249769</v>
      </c>
      <c r="Z913" s="1">
        <v>12140000</v>
      </c>
      <c r="AA913" t="s">
        <v>328</v>
      </c>
      <c r="AB913" t="s">
        <v>329</v>
      </c>
      <c r="AC913">
        <v>18.899999999999999</v>
      </c>
      <c r="AD913">
        <v>2.63</v>
      </c>
      <c r="AE913">
        <v>3.99</v>
      </c>
      <c r="AF913" t="s">
        <v>230</v>
      </c>
      <c r="AG913" s="1">
        <v>1094300</v>
      </c>
      <c r="AH913" s="36">
        <v>6071</v>
      </c>
      <c r="AI913">
        <v>200</v>
      </c>
      <c r="AJ913" s="36">
        <v>6070</v>
      </c>
      <c r="AK913" s="1">
        <v>8800</v>
      </c>
      <c r="AL913" s="2">
        <v>0.64583333333333337</v>
      </c>
      <c r="AN913" t="s">
        <v>293</v>
      </c>
      <c r="AO913" t="s">
        <v>319</v>
      </c>
      <c r="AQ913" t="str">
        <f t="shared" si="14"/>
        <v/>
      </c>
    </row>
    <row r="914" spans="1:43">
      <c r="A914" s="8">
        <v>46188</v>
      </c>
      <c r="B914">
        <v>3999.6</v>
      </c>
      <c r="C914">
        <v>3.03</v>
      </c>
      <c r="D914">
        <v>69400</v>
      </c>
      <c r="E914">
        <v>5.01</v>
      </c>
      <c r="F914" s="69">
        <v>3003</v>
      </c>
      <c r="G914" t="s">
        <v>36</v>
      </c>
      <c r="H914">
        <v>0</v>
      </c>
      <c r="I914" t="s">
        <v>288</v>
      </c>
      <c r="J914" t="s">
        <v>289</v>
      </c>
      <c r="K914" t="s">
        <v>290</v>
      </c>
      <c r="L914" s="36">
        <v>1739.5</v>
      </c>
      <c r="M914">
        <v>14</v>
      </c>
      <c r="N914" s="66">
        <v>8.0999999999999996E-3</v>
      </c>
      <c r="O914" s="36">
        <v>1725.5</v>
      </c>
      <c r="P914" s="66">
        <v>8.0999999999999996E-3</v>
      </c>
      <c r="Q914" s="36">
        <v>1748</v>
      </c>
      <c r="R914" s="36">
        <v>1758</v>
      </c>
      <c r="S914" s="36">
        <v>1733</v>
      </c>
      <c r="T914" s="66">
        <v>-4.7999999999999996E-3</v>
      </c>
      <c r="U914" s="66">
        <v>2.5000000000000001E-3</v>
      </c>
      <c r="V914" s="66">
        <v>-1.0500000000000001E-2</v>
      </c>
      <c r="W914" s="66">
        <v>3.7000000000000002E-3</v>
      </c>
      <c r="X914" s="1">
        <v>2364000</v>
      </c>
      <c r="Y914" s="1">
        <v>4117917</v>
      </c>
      <c r="Z914" s="1">
        <v>1335775</v>
      </c>
      <c r="AA914" t="s">
        <v>330</v>
      </c>
      <c r="AB914" t="s">
        <v>577</v>
      </c>
      <c r="AC914">
        <v>10.91</v>
      </c>
      <c r="AD914">
        <v>1.44</v>
      </c>
      <c r="AE914">
        <v>3.85</v>
      </c>
      <c r="AF914" t="s">
        <v>230</v>
      </c>
      <c r="AG914" s="1">
        <v>39100</v>
      </c>
      <c r="AH914" s="36">
        <v>1740</v>
      </c>
      <c r="AI914">
        <v>200</v>
      </c>
      <c r="AJ914" s="36">
        <v>1739</v>
      </c>
      <c r="AK914">
        <v>200</v>
      </c>
      <c r="AL914" s="2">
        <v>0.64583333333333337</v>
      </c>
      <c r="AN914" t="s">
        <v>293</v>
      </c>
      <c r="AO914" t="s">
        <v>332</v>
      </c>
      <c r="AQ914" t="str">
        <f t="shared" si="14"/>
        <v/>
      </c>
    </row>
    <row r="915" spans="1:43">
      <c r="A915" s="8">
        <v>46188</v>
      </c>
      <c r="B915">
        <v>3999.6</v>
      </c>
      <c r="C915">
        <v>3.03</v>
      </c>
      <c r="D915">
        <v>69400</v>
      </c>
      <c r="E915">
        <v>5.01</v>
      </c>
      <c r="F915" s="69">
        <v>3407</v>
      </c>
      <c r="G915" t="s">
        <v>37</v>
      </c>
      <c r="H915">
        <v>0</v>
      </c>
      <c r="I915" t="s">
        <v>288</v>
      </c>
      <c r="J915" t="s">
        <v>289</v>
      </c>
      <c r="K915" t="s">
        <v>290</v>
      </c>
      <c r="L915" s="36">
        <v>1764.5</v>
      </c>
      <c r="M915">
        <v>-24</v>
      </c>
      <c r="N915" s="66">
        <v>-1.34E-2</v>
      </c>
      <c r="O915" s="36">
        <v>1788.5</v>
      </c>
      <c r="P915" s="66">
        <v>-1.34E-2</v>
      </c>
      <c r="Q915" s="36">
        <v>1818</v>
      </c>
      <c r="R915" s="36">
        <v>1834.5</v>
      </c>
      <c r="S915" s="36">
        <v>1756</v>
      </c>
      <c r="T915" s="66">
        <v>-2.9399999999999999E-2</v>
      </c>
      <c r="U915" s="66">
        <v>-2.3699999999999999E-2</v>
      </c>
      <c r="V915" s="66">
        <v>-3.8100000000000002E-2</v>
      </c>
      <c r="W915" s="66">
        <v>4.7999999999999996E-3</v>
      </c>
      <c r="X915" s="1">
        <v>7362800</v>
      </c>
      <c r="Y915" s="1">
        <v>13192288</v>
      </c>
      <c r="Z915" s="1">
        <v>2409869</v>
      </c>
      <c r="AA915" t="s">
        <v>333</v>
      </c>
      <c r="AB915" t="s">
        <v>334</v>
      </c>
      <c r="AC915">
        <v>14.91</v>
      </c>
      <c r="AD915">
        <v>1.1399999999999999</v>
      </c>
      <c r="AE915">
        <v>2.4900000000000002</v>
      </c>
      <c r="AF915" t="s">
        <v>230</v>
      </c>
      <c r="AG915" s="1">
        <v>174100</v>
      </c>
      <c r="AH915" s="36">
        <v>1765</v>
      </c>
      <c r="AI915" s="1">
        <v>1100</v>
      </c>
      <c r="AJ915" s="36">
        <v>1762.5</v>
      </c>
      <c r="AK915" s="1">
        <v>1000</v>
      </c>
      <c r="AL915" s="2">
        <v>0.64583333333333337</v>
      </c>
      <c r="AN915" t="s">
        <v>298</v>
      </c>
      <c r="AO915" t="s">
        <v>335</v>
      </c>
      <c r="AQ915" t="str">
        <f t="shared" si="14"/>
        <v/>
      </c>
    </row>
    <row r="916" spans="1:43">
      <c r="A916" s="8">
        <v>46188</v>
      </c>
      <c r="B916">
        <v>3999.6</v>
      </c>
      <c r="C916">
        <v>3.03</v>
      </c>
      <c r="D916">
        <v>69400</v>
      </c>
      <c r="E916">
        <v>5.01</v>
      </c>
      <c r="F916" s="69">
        <v>4008</v>
      </c>
      <c r="G916" t="s">
        <v>38</v>
      </c>
      <c r="H916">
        <v>0</v>
      </c>
      <c r="I916" t="s">
        <v>288</v>
      </c>
      <c r="J916" t="s">
        <v>289</v>
      </c>
      <c r="K916" t="s">
        <v>290</v>
      </c>
      <c r="L916" s="36">
        <v>1329</v>
      </c>
      <c r="M916">
        <v>48</v>
      </c>
      <c r="N916" s="66">
        <v>3.7499999999999999E-2</v>
      </c>
      <c r="O916" s="36">
        <v>1281</v>
      </c>
      <c r="P916" s="66">
        <v>3.7400000000000003E-2</v>
      </c>
      <c r="Q916" s="36">
        <v>1305</v>
      </c>
      <c r="R916" s="36">
        <v>1334</v>
      </c>
      <c r="S916" s="36">
        <v>1305</v>
      </c>
      <c r="T916" s="66">
        <v>1.83E-2</v>
      </c>
      <c r="U916" s="66">
        <v>4.4999999999999997E-3</v>
      </c>
      <c r="V916" s="66">
        <v>-3.7000000000000002E-3</v>
      </c>
      <c r="W916" s="66">
        <v>1.83E-2</v>
      </c>
      <c r="X916" s="1">
        <v>185300</v>
      </c>
      <c r="Y916" s="1">
        <v>245579</v>
      </c>
      <c r="Z916" s="1">
        <v>85964</v>
      </c>
      <c r="AA916" t="s">
        <v>541</v>
      </c>
      <c r="AB916" t="s">
        <v>337</v>
      </c>
      <c r="AC916">
        <v>10.87</v>
      </c>
      <c r="AD916">
        <v>0.82</v>
      </c>
      <c r="AE916">
        <v>3.61</v>
      </c>
      <c r="AF916" t="s">
        <v>230</v>
      </c>
      <c r="AG916" s="1">
        <v>43700</v>
      </c>
      <c r="AH916" s="36">
        <v>1330</v>
      </c>
      <c r="AI916">
        <v>100</v>
      </c>
      <c r="AJ916" s="36">
        <v>1320</v>
      </c>
      <c r="AK916">
        <v>100</v>
      </c>
      <c r="AL916" s="2">
        <v>0.64583333333333337</v>
      </c>
      <c r="AN916" t="s">
        <v>298</v>
      </c>
      <c r="AO916" t="s">
        <v>335</v>
      </c>
      <c r="AQ916" t="str">
        <f t="shared" si="14"/>
        <v/>
      </c>
    </row>
    <row r="917" spans="1:43">
      <c r="A917" s="8">
        <v>46188</v>
      </c>
      <c r="B917">
        <v>3999.6</v>
      </c>
      <c r="C917">
        <v>3.03</v>
      </c>
      <c r="D917">
        <v>69400</v>
      </c>
      <c r="E917">
        <v>5.01</v>
      </c>
      <c r="F917" s="69">
        <v>4026</v>
      </c>
      <c r="G917" t="s">
        <v>39</v>
      </c>
      <c r="H917">
        <v>0</v>
      </c>
      <c r="I917" t="s">
        <v>314</v>
      </c>
      <c r="J917" t="s">
        <v>289</v>
      </c>
      <c r="K917" t="s">
        <v>290</v>
      </c>
      <c r="L917" s="36">
        <v>1591</v>
      </c>
      <c r="M917">
        <v>47</v>
      </c>
      <c r="N917" s="66">
        <v>3.04E-2</v>
      </c>
      <c r="O917" s="36">
        <v>1544</v>
      </c>
      <c r="P917" s="66">
        <v>3.04E-2</v>
      </c>
      <c r="Q917" s="36">
        <v>1590</v>
      </c>
      <c r="R917" s="36">
        <v>1601</v>
      </c>
      <c r="S917" s="36">
        <v>1565</v>
      </c>
      <c r="T917" s="66">
        <v>5.9999999999999995E-4</v>
      </c>
      <c r="U917" s="66">
        <v>5.9999999999999995E-4</v>
      </c>
      <c r="V917" s="66">
        <v>-6.1999999999999998E-3</v>
      </c>
      <c r="W917" s="66">
        <v>1.66E-2</v>
      </c>
      <c r="X917" s="1">
        <v>163100</v>
      </c>
      <c r="Y917" s="1">
        <v>259071</v>
      </c>
      <c r="Z917" s="1">
        <v>14700</v>
      </c>
      <c r="AA917" t="s">
        <v>338</v>
      </c>
      <c r="AB917" t="s">
        <v>629</v>
      </c>
      <c r="AC917">
        <v>7.81</v>
      </c>
      <c r="AD917">
        <v>1.06</v>
      </c>
      <c r="AE917">
        <v>3.08</v>
      </c>
      <c r="AF917" t="s">
        <v>230</v>
      </c>
      <c r="AG917" s="1">
        <v>1800</v>
      </c>
      <c r="AH917" s="36">
        <v>1594</v>
      </c>
      <c r="AI917">
        <v>200</v>
      </c>
      <c r="AJ917" s="36">
        <v>1590</v>
      </c>
      <c r="AK917">
        <v>200</v>
      </c>
      <c r="AL917" s="2">
        <v>0.64583333333333337</v>
      </c>
      <c r="AM917" s="3">
        <v>46183</v>
      </c>
      <c r="AN917" t="s">
        <v>340</v>
      </c>
      <c r="AO917" t="s">
        <v>341</v>
      </c>
      <c r="AQ917" t="str">
        <f t="shared" si="14"/>
        <v/>
      </c>
    </row>
    <row r="918" spans="1:43">
      <c r="A918" s="8">
        <v>46188</v>
      </c>
      <c r="B918">
        <v>3999.6</v>
      </c>
      <c r="C918">
        <v>3.03</v>
      </c>
      <c r="D918">
        <v>69400</v>
      </c>
      <c r="E918">
        <v>5.01</v>
      </c>
      <c r="F918" s="69">
        <v>4062</v>
      </c>
      <c r="G918" t="s">
        <v>40</v>
      </c>
      <c r="H918">
        <v>0</v>
      </c>
      <c r="I918" t="s">
        <v>288</v>
      </c>
      <c r="J918" t="s">
        <v>289</v>
      </c>
      <c r="K918" t="s">
        <v>295</v>
      </c>
      <c r="L918" s="36">
        <v>22750</v>
      </c>
      <c r="M918" s="36">
        <v>3645</v>
      </c>
      <c r="N918" s="66">
        <v>0.1908</v>
      </c>
      <c r="O918" s="36">
        <v>19105</v>
      </c>
      <c r="P918" s="66">
        <v>0.19070000000000001</v>
      </c>
      <c r="Q918" s="36">
        <v>20805</v>
      </c>
      <c r="R918" s="36">
        <v>22800</v>
      </c>
      <c r="S918" s="36">
        <v>20565</v>
      </c>
      <c r="T918" s="66">
        <v>9.3399999999999997E-2</v>
      </c>
      <c r="U918" s="66">
        <v>1.5800000000000002E-2</v>
      </c>
      <c r="V918" s="66">
        <v>-2.0999999999999999E-3</v>
      </c>
      <c r="W918" s="66">
        <v>0.1062</v>
      </c>
      <c r="X918" s="1">
        <v>9816600</v>
      </c>
      <c r="Y918" s="1">
        <v>216464400</v>
      </c>
      <c r="Z918" s="1">
        <v>6409155</v>
      </c>
      <c r="AA918" t="s">
        <v>555</v>
      </c>
      <c r="AB918" t="s">
        <v>343</v>
      </c>
      <c r="AC918">
        <v>109.53</v>
      </c>
      <c r="AD918">
        <v>11.54</v>
      </c>
      <c r="AE918">
        <v>0.15</v>
      </c>
      <c r="AF918" t="s">
        <v>230</v>
      </c>
      <c r="AG918" s="1">
        <v>48200</v>
      </c>
      <c r="AH918" s="36">
        <v>22780</v>
      </c>
      <c r="AI918">
        <v>100</v>
      </c>
      <c r="AJ918" s="36">
        <v>22745</v>
      </c>
      <c r="AK918">
        <v>600</v>
      </c>
      <c r="AL918" s="2">
        <v>0.64583333333333337</v>
      </c>
      <c r="AN918" t="s">
        <v>298</v>
      </c>
      <c r="AO918" t="s">
        <v>344</v>
      </c>
      <c r="AQ918" t="str">
        <f t="shared" si="14"/>
        <v/>
      </c>
    </row>
    <row r="919" spans="1:43">
      <c r="A919" s="8">
        <v>46188</v>
      </c>
      <c r="B919">
        <v>3999.6</v>
      </c>
      <c r="C919">
        <v>3.03</v>
      </c>
      <c r="D919">
        <v>69400</v>
      </c>
      <c r="E919">
        <v>5.01</v>
      </c>
      <c r="F919" s="69">
        <v>4063</v>
      </c>
      <c r="G919" t="s">
        <v>41</v>
      </c>
      <c r="H919">
        <v>0</v>
      </c>
      <c r="I919" t="s">
        <v>288</v>
      </c>
      <c r="J919" t="s">
        <v>289</v>
      </c>
      <c r="K919" t="s">
        <v>290</v>
      </c>
      <c r="L919" s="36">
        <v>7564</v>
      </c>
      <c r="M919">
        <v>376</v>
      </c>
      <c r="N919" s="66">
        <v>5.2299999999999999E-2</v>
      </c>
      <c r="O919" s="36">
        <v>7188</v>
      </c>
      <c r="P919" s="66">
        <v>5.2299999999999999E-2</v>
      </c>
      <c r="Q919" s="36">
        <v>7484</v>
      </c>
      <c r="R919" s="36">
        <v>7567</v>
      </c>
      <c r="S919" s="36">
        <v>7393</v>
      </c>
      <c r="T919" s="66">
        <v>1.06E-2</v>
      </c>
      <c r="U919" s="66">
        <v>4.4999999999999997E-3</v>
      </c>
      <c r="V919" s="66">
        <v>-2.9999999999999997E-4</v>
      </c>
      <c r="W919" s="66">
        <v>2.3099999999999999E-2</v>
      </c>
      <c r="X919" s="1">
        <v>6699500</v>
      </c>
      <c r="Y919" s="1">
        <v>50390980</v>
      </c>
      <c r="Z919" s="1">
        <v>15014508</v>
      </c>
      <c r="AA919" t="s">
        <v>556</v>
      </c>
      <c r="AB919" t="s">
        <v>346</v>
      </c>
      <c r="AC919">
        <v>28.08</v>
      </c>
      <c r="AD919">
        <v>3.15</v>
      </c>
      <c r="AE919">
        <v>1.4</v>
      </c>
      <c r="AF919" t="s">
        <v>230</v>
      </c>
      <c r="AG919" s="1">
        <v>129200</v>
      </c>
      <c r="AH919" s="36">
        <v>7564</v>
      </c>
      <c r="AI919">
        <v>500</v>
      </c>
      <c r="AJ919" s="36">
        <v>7550</v>
      </c>
      <c r="AK919">
        <v>300</v>
      </c>
      <c r="AL919" s="2">
        <v>0.64583333333333337</v>
      </c>
      <c r="AN919" t="s">
        <v>298</v>
      </c>
      <c r="AO919" t="s">
        <v>335</v>
      </c>
      <c r="AQ919" t="str">
        <f t="shared" si="14"/>
        <v/>
      </c>
    </row>
    <row r="920" spans="1:43">
      <c r="A920" s="8">
        <v>46188</v>
      </c>
      <c r="B920">
        <v>3999.6</v>
      </c>
      <c r="C920">
        <v>3.03</v>
      </c>
      <c r="D920">
        <v>69400</v>
      </c>
      <c r="E920">
        <v>5.01</v>
      </c>
      <c r="F920" s="69">
        <v>4068</v>
      </c>
      <c r="G920" t="s">
        <v>42</v>
      </c>
      <c r="H920">
        <v>0</v>
      </c>
      <c r="I920" t="s">
        <v>347</v>
      </c>
      <c r="J920" t="s">
        <v>323</v>
      </c>
      <c r="K920" t="s">
        <v>295</v>
      </c>
      <c r="L920" s="36">
        <v>1728</v>
      </c>
      <c r="M920">
        <v>9</v>
      </c>
      <c r="N920" s="66">
        <v>5.1999999999999998E-3</v>
      </c>
      <c r="O920" s="36">
        <v>1719</v>
      </c>
      <c r="P920" s="66">
        <v>5.1999999999999998E-3</v>
      </c>
      <c r="Q920" s="36">
        <v>1722</v>
      </c>
      <c r="R920" s="36">
        <v>1770</v>
      </c>
      <c r="S920" s="36">
        <v>1722</v>
      </c>
      <c r="T920" s="66">
        <v>3.3999999999999998E-3</v>
      </c>
      <c r="U920" s="66">
        <v>-1.6999999999999999E-3</v>
      </c>
      <c r="V920" s="66">
        <v>-2.3699999999999999E-2</v>
      </c>
      <c r="W920" s="66">
        <v>3.3999999999999998E-3</v>
      </c>
      <c r="X920" s="1">
        <v>5500</v>
      </c>
      <c r="Y920" s="1">
        <v>9562</v>
      </c>
      <c r="Z920" s="1">
        <v>3265</v>
      </c>
      <c r="AA920" t="s">
        <v>348</v>
      </c>
      <c r="AB920" t="s">
        <v>349</v>
      </c>
      <c r="AC920">
        <v>22.7</v>
      </c>
      <c r="AD920">
        <v>1.52</v>
      </c>
      <c r="AE920">
        <v>0</v>
      </c>
      <c r="AF920">
        <v>1.6</v>
      </c>
      <c r="AG920">
        <v>0</v>
      </c>
      <c r="AH920" s="36">
        <v>1749</v>
      </c>
      <c r="AI920">
        <v>100</v>
      </c>
      <c r="AJ920" s="36">
        <v>1727</v>
      </c>
      <c r="AK920">
        <v>300</v>
      </c>
      <c r="AL920" s="2">
        <v>0.64583333333333337</v>
      </c>
      <c r="AM920" s="3">
        <v>46156</v>
      </c>
      <c r="AN920" t="s">
        <v>350</v>
      </c>
      <c r="AO920" t="s">
        <v>351</v>
      </c>
      <c r="AQ920" t="str">
        <f t="shared" si="14"/>
        <v/>
      </c>
    </row>
    <row r="921" spans="1:43">
      <c r="A921" s="8">
        <v>46188</v>
      </c>
      <c r="B921">
        <v>3999.6</v>
      </c>
      <c r="C921">
        <v>3.03</v>
      </c>
      <c r="D921">
        <v>69400</v>
      </c>
      <c r="E921">
        <v>5.01</v>
      </c>
      <c r="F921" s="69">
        <v>4100</v>
      </c>
      <c r="G921" t="s">
        <v>43</v>
      </c>
      <c r="H921">
        <v>0</v>
      </c>
      <c r="I921" t="s">
        <v>314</v>
      </c>
      <c r="J921" t="s">
        <v>289</v>
      </c>
      <c r="K921" t="s">
        <v>295</v>
      </c>
      <c r="L921" s="36">
        <v>1735</v>
      </c>
      <c r="M921">
        <v>183</v>
      </c>
      <c r="N921" s="66">
        <v>0.1179</v>
      </c>
      <c r="O921" s="36">
        <v>1552</v>
      </c>
      <c r="P921" s="66">
        <v>0.1179</v>
      </c>
      <c r="Q921" s="36">
        <v>1590</v>
      </c>
      <c r="R921" s="36">
        <v>1785</v>
      </c>
      <c r="S921" s="36">
        <v>1578</v>
      </c>
      <c r="T921" s="66">
        <v>9.11E-2</v>
      </c>
      <c r="U921" s="66">
        <v>4.6399999999999997E-2</v>
      </c>
      <c r="V921" s="66">
        <v>-2.8000000000000001E-2</v>
      </c>
      <c r="W921" s="66">
        <v>9.9400000000000002E-2</v>
      </c>
      <c r="X921" s="1">
        <v>268300</v>
      </c>
      <c r="Y921" s="1">
        <v>457084</v>
      </c>
      <c r="Z921" s="1">
        <v>10582</v>
      </c>
      <c r="AA921" t="s">
        <v>544</v>
      </c>
      <c r="AB921" t="s">
        <v>353</v>
      </c>
      <c r="AC921">
        <v>20.079999999999998</v>
      </c>
      <c r="AD921">
        <v>1.1100000000000001</v>
      </c>
      <c r="AE921">
        <v>0</v>
      </c>
      <c r="AF921" t="s">
        <v>230</v>
      </c>
      <c r="AG921">
        <v>0</v>
      </c>
      <c r="AH921" s="36">
        <v>1745</v>
      </c>
      <c r="AI921">
        <v>300</v>
      </c>
      <c r="AJ921" s="36">
        <v>1726</v>
      </c>
      <c r="AK921" s="1">
        <v>3800</v>
      </c>
      <c r="AL921" s="2">
        <v>0.64583333333333337</v>
      </c>
      <c r="AM921" s="3">
        <v>46157</v>
      </c>
      <c r="AN921" t="s">
        <v>298</v>
      </c>
      <c r="AO921" t="s">
        <v>335</v>
      </c>
      <c r="AQ921" t="str">
        <f t="shared" si="14"/>
        <v/>
      </c>
    </row>
    <row r="922" spans="1:43">
      <c r="A922" s="8">
        <v>46188</v>
      </c>
      <c r="B922">
        <v>3999.6</v>
      </c>
      <c r="C922">
        <v>3.03</v>
      </c>
      <c r="D922">
        <v>69400</v>
      </c>
      <c r="E922">
        <v>5.01</v>
      </c>
      <c r="F922" s="69">
        <v>4182</v>
      </c>
      <c r="G922" t="s">
        <v>44</v>
      </c>
      <c r="H922">
        <v>0</v>
      </c>
      <c r="I922" t="s">
        <v>288</v>
      </c>
      <c r="J922" t="s">
        <v>289</v>
      </c>
      <c r="K922" t="s">
        <v>295</v>
      </c>
      <c r="L922" s="36">
        <v>5043</v>
      </c>
      <c r="M922">
        <v>140</v>
      </c>
      <c r="N922" s="66">
        <v>2.86E-2</v>
      </c>
      <c r="O922" s="36">
        <v>4903</v>
      </c>
      <c r="P922" s="66">
        <v>2.8500000000000001E-2</v>
      </c>
      <c r="Q922" s="36">
        <v>4973</v>
      </c>
      <c r="R922" s="36">
        <v>5186</v>
      </c>
      <c r="S922" s="36">
        <v>4961</v>
      </c>
      <c r="T922" s="66">
        <v>1.4E-2</v>
      </c>
      <c r="U922" s="66">
        <v>-1.8100000000000002E-2</v>
      </c>
      <c r="V922" s="66">
        <v>-2.75E-2</v>
      </c>
      <c r="W922" s="66">
        <v>1.6500000000000001E-2</v>
      </c>
      <c r="X922" s="1">
        <v>1278400</v>
      </c>
      <c r="Y922" s="1">
        <v>6496150</v>
      </c>
      <c r="Z922" s="1">
        <v>1067535</v>
      </c>
      <c r="AA922" t="s">
        <v>545</v>
      </c>
      <c r="AB922" t="s">
        <v>355</v>
      </c>
      <c r="AC922">
        <v>21.37</v>
      </c>
      <c r="AD922">
        <v>1.51</v>
      </c>
      <c r="AE922">
        <v>2.1800000000000002</v>
      </c>
      <c r="AF922" t="s">
        <v>230</v>
      </c>
      <c r="AG922" s="1">
        <v>14600</v>
      </c>
      <c r="AH922" s="36">
        <v>5061</v>
      </c>
      <c r="AI922" s="1">
        <v>5200</v>
      </c>
      <c r="AJ922" s="36">
        <v>5043</v>
      </c>
      <c r="AK922">
        <v>900</v>
      </c>
      <c r="AL922" s="2">
        <v>0.64583333333333337</v>
      </c>
      <c r="AM922" s="3">
        <v>46155</v>
      </c>
      <c r="AN922" t="s">
        <v>298</v>
      </c>
      <c r="AO922" t="s">
        <v>335</v>
      </c>
      <c r="AQ922" t="str">
        <f t="shared" si="14"/>
        <v/>
      </c>
    </row>
    <row r="923" spans="1:43">
      <c r="A923" s="8">
        <v>46188</v>
      </c>
      <c r="B923">
        <v>3999.6</v>
      </c>
      <c r="C923">
        <v>3.03</v>
      </c>
      <c r="D923">
        <v>69400</v>
      </c>
      <c r="E923">
        <v>5.01</v>
      </c>
      <c r="F923" s="69">
        <v>4188</v>
      </c>
      <c r="G923" t="s">
        <v>45</v>
      </c>
      <c r="H923">
        <v>0</v>
      </c>
      <c r="I923" t="s">
        <v>288</v>
      </c>
      <c r="J923" t="s">
        <v>289</v>
      </c>
      <c r="K923" t="s">
        <v>290</v>
      </c>
      <c r="L923" s="36">
        <v>1128.5</v>
      </c>
      <c r="M923">
        <v>48</v>
      </c>
      <c r="N923" s="66">
        <v>4.4400000000000002E-2</v>
      </c>
      <c r="O923" s="36">
        <v>1080.5</v>
      </c>
      <c r="P923" s="66">
        <v>4.4400000000000002E-2</v>
      </c>
      <c r="Q923" s="36">
        <v>1130</v>
      </c>
      <c r="R923" s="36">
        <v>1147</v>
      </c>
      <c r="S923" s="36">
        <v>1120</v>
      </c>
      <c r="T923" s="66">
        <v>-1.2999999999999999E-3</v>
      </c>
      <c r="U923" s="66">
        <v>-1.2999999999999999E-3</v>
      </c>
      <c r="V923" s="66">
        <v>-1.61E-2</v>
      </c>
      <c r="W923" s="66">
        <v>7.4999999999999997E-3</v>
      </c>
      <c r="X923" s="1">
        <v>5928900</v>
      </c>
      <c r="Y923" s="1">
        <v>6714079</v>
      </c>
      <c r="Z923" s="1">
        <v>1626695</v>
      </c>
      <c r="AA923" t="s">
        <v>356</v>
      </c>
      <c r="AB923" t="s">
        <v>357</v>
      </c>
      <c r="AC923">
        <v>12.89</v>
      </c>
      <c r="AD923">
        <v>0.87</v>
      </c>
      <c r="AE923">
        <v>2.84</v>
      </c>
      <c r="AF923" t="s">
        <v>230</v>
      </c>
      <c r="AG923" s="1">
        <v>339000</v>
      </c>
      <c r="AH923" s="36">
        <v>1129</v>
      </c>
      <c r="AI923" s="1">
        <v>39600</v>
      </c>
      <c r="AJ923" s="36">
        <v>1124.5</v>
      </c>
      <c r="AK923">
        <v>200</v>
      </c>
      <c r="AL923" s="2">
        <v>0.64583333333333337</v>
      </c>
      <c r="AM923" s="3">
        <v>46155</v>
      </c>
      <c r="AN923" t="s">
        <v>298</v>
      </c>
      <c r="AO923" t="s">
        <v>335</v>
      </c>
      <c r="AQ923" t="str">
        <f t="shared" si="14"/>
        <v/>
      </c>
    </row>
    <row r="924" spans="1:43">
      <c r="A924" s="8">
        <v>46188</v>
      </c>
      <c r="B924">
        <v>3999.6</v>
      </c>
      <c r="C924">
        <v>3.03</v>
      </c>
      <c r="D924">
        <v>69400</v>
      </c>
      <c r="E924">
        <v>5.01</v>
      </c>
      <c r="F924" s="69">
        <v>4220</v>
      </c>
      <c r="G924" t="s">
        <v>46</v>
      </c>
      <c r="H924">
        <v>0</v>
      </c>
      <c r="I924" t="s">
        <v>288</v>
      </c>
      <c r="J924" t="s">
        <v>289</v>
      </c>
      <c r="K924" t="s">
        <v>290</v>
      </c>
      <c r="L924" s="36">
        <v>1708</v>
      </c>
      <c r="M924">
        <v>97</v>
      </c>
      <c r="N924" s="66">
        <v>6.0199999999999997E-2</v>
      </c>
      <c r="O924" s="36">
        <v>1611</v>
      </c>
      <c r="P924" s="66">
        <v>6.0199999999999997E-2</v>
      </c>
      <c r="Q924" s="36">
        <v>1643</v>
      </c>
      <c r="R924" s="36">
        <v>1717</v>
      </c>
      <c r="S924" s="36">
        <v>1641</v>
      </c>
      <c r="T924" s="66">
        <v>3.95E-2</v>
      </c>
      <c r="U924" s="66">
        <v>0.01</v>
      </c>
      <c r="V924" s="66">
        <v>-5.1999999999999998E-3</v>
      </c>
      <c r="W924" s="66">
        <v>4.0800000000000003E-2</v>
      </c>
      <c r="X924" s="1">
        <v>123200</v>
      </c>
      <c r="Y924" s="1">
        <v>208722</v>
      </c>
      <c r="Z924" s="1">
        <v>87577</v>
      </c>
      <c r="AA924" t="s">
        <v>358</v>
      </c>
      <c r="AB924" t="s">
        <v>578</v>
      </c>
      <c r="AC924">
        <v>11.95</v>
      </c>
      <c r="AD924">
        <v>1.2</v>
      </c>
      <c r="AE924">
        <v>3.16</v>
      </c>
      <c r="AF924" t="s">
        <v>230</v>
      </c>
      <c r="AG924" s="1">
        <v>14300</v>
      </c>
      <c r="AH924" s="36">
        <v>1708</v>
      </c>
      <c r="AI924">
        <v>300</v>
      </c>
      <c r="AJ924" s="36">
        <v>1700</v>
      </c>
      <c r="AK924">
        <v>300</v>
      </c>
      <c r="AL924" s="2">
        <v>0.64583333333333337</v>
      </c>
      <c r="AN924" t="s">
        <v>298</v>
      </c>
      <c r="AO924" t="s">
        <v>335</v>
      </c>
      <c r="AQ924" t="str">
        <f t="shared" si="14"/>
        <v/>
      </c>
    </row>
    <row r="925" spans="1:43">
      <c r="A925" s="8">
        <v>46188</v>
      </c>
      <c r="B925">
        <v>3999.6</v>
      </c>
      <c r="C925">
        <v>3.03</v>
      </c>
      <c r="D925">
        <v>69400</v>
      </c>
      <c r="E925">
        <v>5.01</v>
      </c>
      <c r="F925" s="69">
        <v>4334</v>
      </c>
      <c r="G925" t="s">
        <v>47</v>
      </c>
      <c r="H925">
        <v>0</v>
      </c>
      <c r="I925" t="s">
        <v>314</v>
      </c>
      <c r="J925" t="s">
        <v>323</v>
      </c>
      <c r="K925" t="s">
        <v>290</v>
      </c>
      <c r="L925">
        <v>383</v>
      </c>
      <c r="M925">
        <v>0</v>
      </c>
      <c r="N925" s="66">
        <v>0</v>
      </c>
      <c r="O925">
        <v>383</v>
      </c>
      <c r="P925" s="66">
        <v>0</v>
      </c>
      <c r="Q925">
        <v>378</v>
      </c>
      <c r="R925">
        <v>383</v>
      </c>
      <c r="S925">
        <v>375</v>
      </c>
      <c r="T925" s="66">
        <v>1.32E-2</v>
      </c>
      <c r="U925" s="66">
        <v>2.1299999999999999E-2</v>
      </c>
      <c r="V925" s="66">
        <v>0</v>
      </c>
      <c r="W925" s="66">
        <v>2.1299999999999999E-2</v>
      </c>
      <c r="X925" s="1">
        <v>28300</v>
      </c>
      <c r="Y925" s="1">
        <v>10674</v>
      </c>
      <c r="Z925" s="1">
        <v>4249</v>
      </c>
      <c r="AA925" t="s">
        <v>360</v>
      </c>
      <c r="AB925" t="s">
        <v>630</v>
      </c>
      <c r="AC925">
        <v>11.5</v>
      </c>
      <c r="AD925">
        <v>1.26</v>
      </c>
      <c r="AE925">
        <v>2.61</v>
      </c>
      <c r="AF925">
        <v>0.1</v>
      </c>
      <c r="AG925">
        <v>0</v>
      </c>
      <c r="AH925">
        <v>383</v>
      </c>
      <c r="AI925">
        <v>400</v>
      </c>
      <c r="AJ925">
        <v>377</v>
      </c>
      <c r="AK925">
        <v>100</v>
      </c>
      <c r="AL925" s="2">
        <v>0.64583333333333337</v>
      </c>
      <c r="AM925" s="3">
        <v>46183</v>
      </c>
      <c r="AN925" t="s">
        <v>306</v>
      </c>
      <c r="AO925" t="s">
        <v>351</v>
      </c>
      <c r="AQ925" t="str">
        <f t="shared" si="14"/>
        <v/>
      </c>
    </row>
    <row r="926" spans="1:43">
      <c r="A926" s="8">
        <v>46188</v>
      </c>
      <c r="B926">
        <v>3999.6</v>
      </c>
      <c r="C926">
        <v>3.03</v>
      </c>
      <c r="D926">
        <v>69400</v>
      </c>
      <c r="E926">
        <v>5.01</v>
      </c>
      <c r="F926" s="69">
        <v>4523</v>
      </c>
      <c r="G926" t="s">
        <v>48</v>
      </c>
      <c r="H926">
        <v>0</v>
      </c>
      <c r="I926" t="s">
        <v>288</v>
      </c>
      <c r="J926" t="s">
        <v>289</v>
      </c>
      <c r="K926" t="s">
        <v>295</v>
      </c>
      <c r="L926" s="36">
        <v>3821</v>
      </c>
      <c r="M926">
        <v>41</v>
      </c>
      <c r="N926" s="66">
        <v>1.0800000000000001E-2</v>
      </c>
      <c r="O926" s="36">
        <v>3780</v>
      </c>
      <c r="P926" s="66">
        <v>1.0800000000000001E-2</v>
      </c>
      <c r="Q926" s="36">
        <v>3794</v>
      </c>
      <c r="R926" s="36">
        <v>3840</v>
      </c>
      <c r="S926" s="36">
        <v>3779</v>
      </c>
      <c r="T926" s="66">
        <v>7.1000000000000004E-3</v>
      </c>
      <c r="U926" s="66">
        <v>6.7999999999999996E-3</v>
      </c>
      <c r="V926" s="66">
        <v>-4.8999999999999998E-3</v>
      </c>
      <c r="W926" s="66">
        <v>1.11E-2</v>
      </c>
      <c r="X926" s="1">
        <v>1728800</v>
      </c>
      <c r="Y926" s="1">
        <v>6600623</v>
      </c>
      <c r="Z926" s="1">
        <v>1114391</v>
      </c>
      <c r="AA926" t="s">
        <v>362</v>
      </c>
      <c r="AB926" t="s">
        <v>631</v>
      </c>
      <c r="AC926">
        <v>20.63</v>
      </c>
      <c r="AD926">
        <v>1.19</v>
      </c>
      <c r="AE926">
        <v>4.1900000000000004</v>
      </c>
      <c r="AF926" t="s">
        <v>230</v>
      </c>
      <c r="AG926" s="1">
        <v>117200</v>
      </c>
      <c r="AH926" s="36">
        <v>3838</v>
      </c>
      <c r="AI926">
        <v>300</v>
      </c>
      <c r="AJ926" s="36">
        <v>3820</v>
      </c>
      <c r="AK926" s="1">
        <v>7400</v>
      </c>
      <c r="AL926" s="2">
        <v>0.64583333333333337</v>
      </c>
      <c r="AM926" s="3">
        <v>46157</v>
      </c>
      <c r="AN926" t="s">
        <v>298</v>
      </c>
      <c r="AO926" t="s">
        <v>364</v>
      </c>
      <c r="AQ926" t="str">
        <f t="shared" si="14"/>
        <v/>
      </c>
    </row>
    <row r="927" spans="1:43">
      <c r="A927" s="8">
        <v>46188</v>
      </c>
      <c r="B927">
        <v>3999.6</v>
      </c>
      <c r="C927">
        <v>3.03</v>
      </c>
      <c r="D927">
        <v>69400</v>
      </c>
      <c r="E927">
        <v>5.01</v>
      </c>
      <c r="F927" s="69">
        <v>4528</v>
      </c>
      <c r="G927" t="s">
        <v>49</v>
      </c>
      <c r="H927">
        <v>0</v>
      </c>
      <c r="I927" t="s">
        <v>288</v>
      </c>
      <c r="J927" t="s">
        <v>289</v>
      </c>
      <c r="K927" t="s">
        <v>290</v>
      </c>
      <c r="L927" s="36">
        <v>2265</v>
      </c>
      <c r="M927">
        <v>52.5</v>
      </c>
      <c r="N927" s="66">
        <v>2.3699999999999999E-2</v>
      </c>
      <c r="O927" s="36">
        <v>2212.5</v>
      </c>
      <c r="P927" s="66">
        <v>2.3699999999999999E-2</v>
      </c>
      <c r="Q927" s="36">
        <v>2296.5</v>
      </c>
      <c r="R927" s="36">
        <v>2310.5</v>
      </c>
      <c r="S927" s="36">
        <v>2263.5</v>
      </c>
      <c r="T927" s="66">
        <v>-1.37E-2</v>
      </c>
      <c r="U927" s="66">
        <v>-6.7000000000000002E-3</v>
      </c>
      <c r="V927" s="66">
        <v>-1.9599999999999999E-2</v>
      </c>
      <c r="W927" s="66">
        <v>5.9999999999999995E-4</v>
      </c>
      <c r="X927" s="1">
        <v>1880800</v>
      </c>
      <c r="Y927" s="1">
        <v>4275247</v>
      </c>
      <c r="Z927" s="1">
        <v>1129539</v>
      </c>
      <c r="AA927" t="s">
        <v>365</v>
      </c>
      <c r="AB927" t="s">
        <v>580</v>
      </c>
      <c r="AC927">
        <v>14.99</v>
      </c>
      <c r="AD927">
        <v>1.25</v>
      </c>
      <c r="AE927">
        <v>3.53</v>
      </c>
      <c r="AF927" t="s">
        <v>230</v>
      </c>
      <c r="AG927" s="1">
        <v>75400</v>
      </c>
      <c r="AH927" s="36">
        <v>2266</v>
      </c>
      <c r="AI927">
        <v>100</v>
      </c>
      <c r="AJ927" s="36">
        <v>2264</v>
      </c>
      <c r="AK927" s="1">
        <v>5200</v>
      </c>
      <c r="AL927" s="2">
        <v>0.64583333333333337</v>
      </c>
      <c r="AN927" t="s">
        <v>298</v>
      </c>
      <c r="AO927" t="s">
        <v>364</v>
      </c>
      <c r="AQ927" t="str">
        <f t="shared" si="14"/>
        <v/>
      </c>
    </row>
    <row r="928" spans="1:43">
      <c r="A928" s="8">
        <v>46188</v>
      </c>
      <c r="B928">
        <v>3999.6</v>
      </c>
      <c r="C928">
        <v>3.03</v>
      </c>
      <c r="D928">
        <v>69400</v>
      </c>
      <c r="E928">
        <v>5.01</v>
      </c>
      <c r="F928" s="69">
        <v>4661</v>
      </c>
      <c r="G928" t="s">
        <v>50</v>
      </c>
      <c r="H928">
        <v>0</v>
      </c>
      <c r="I928" t="s">
        <v>288</v>
      </c>
      <c r="J928" t="s">
        <v>289</v>
      </c>
      <c r="K928" t="s">
        <v>290</v>
      </c>
      <c r="L928" s="36">
        <v>2263</v>
      </c>
      <c r="M928">
        <v>-1.5</v>
      </c>
      <c r="N928" s="66">
        <v>-6.9999999999999999E-4</v>
      </c>
      <c r="O928" s="36">
        <v>2264.5</v>
      </c>
      <c r="P928" s="66">
        <v>-5.9999999999999995E-4</v>
      </c>
      <c r="Q928" s="36">
        <v>2236.5</v>
      </c>
      <c r="R928" s="36">
        <v>2263.5</v>
      </c>
      <c r="S928" s="36">
        <v>2220</v>
      </c>
      <c r="T928" s="66">
        <v>1.18E-2</v>
      </c>
      <c r="U928" s="66">
        <v>8.3999999999999995E-3</v>
      </c>
      <c r="V928" s="66">
        <v>-2.0000000000000001E-4</v>
      </c>
      <c r="W928" s="66">
        <v>1.9300000000000001E-2</v>
      </c>
      <c r="X928" s="1">
        <v>5004700</v>
      </c>
      <c r="Y928" s="1">
        <v>11265414</v>
      </c>
      <c r="Z928" s="1">
        <v>4074420</v>
      </c>
      <c r="AA928" t="s">
        <v>367</v>
      </c>
      <c r="AB928" t="s">
        <v>368</v>
      </c>
      <c r="AC928">
        <v>31.69</v>
      </c>
      <c r="AD928">
        <v>3.37</v>
      </c>
      <c r="AE928">
        <v>0.71</v>
      </c>
      <c r="AF928" t="s">
        <v>230</v>
      </c>
      <c r="AG928" s="1">
        <v>434100</v>
      </c>
      <c r="AH928" s="36">
        <v>2263</v>
      </c>
      <c r="AI928" s="1">
        <v>1400</v>
      </c>
      <c r="AJ928" s="36">
        <v>2257</v>
      </c>
      <c r="AK928">
        <v>100</v>
      </c>
      <c r="AL928" s="2">
        <v>0.64583333333333337</v>
      </c>
      <c r="AN928" t="s">
        <v>298</v>
      </c>
      <c r="AO928" t="s">
        <v>313</v>
      </c>
      <c r="AQ928" t="str">
        <f t="shared" si="14"/>
        <v/>
      </c>
    </row>
    <row r="929" spans="1:43">
      <c r="A929" s="8">
        <v>46188</v>
      </c>
      <c r="B929">
        <v>3999.6</v>
      </c>
      <c r="C929">
        <v>3.03</v>
      </c>
      <c r="D929">
        <v>69400</v>
      </c>
      <c r="E929">
        <v>5.01</v>
      </c>
      <c r="F929" s="69">
        <v>5020</v>
      </c>
      <c r="G929" t="s">
        <v>51</v>
      </c>
      <c r="H929">
        <v>0</v>
      </c>
      <c r="I929" t="s">
        <v>288</v>
      </c>
      <c r="J929" t="s">
        <v>289</v>
      </c>
      <c r="K929" t="s">
        <v>295</v>
      </c>
      <c r="L929" s="36">
        <v>1246</v>
      </c>
      <c r="M929">
        <v>10.5</v>
      </c>
      <c r="N929" s="66">
        <v>8.5000000000000006E-3</v>
      </c>
      <c r="O929" s="36">
        <v>1235.5</v>
      </c>
      <c r="P929" s="66">
        <v>8.3999999999999995E-3</v>
      </c>
      <c r="Q929" s="36">
        <v>1244</v>
      </c>
      <c r="R929" s="36">
        <v>1278</v>
      </c>
      <c r="S929" s="36">
        <v>1228</v>
      </c>
      <c r="T929" s="66">
        <v>1.6000000000000001E-3</v>
      </c>
      <c r="U929" s="66">
        <v>-4.3E-3</v>
      </c>
      <c r="V929" s="66">
        <v>-2.5000000000000001E-2</v>
      </c>
      <c r="W929" s="66">
        <v>1.46E-2</v>
      </c>
      <c r="X929" s="1">
        <v>7632000</v>
      </c>
      <c r="Y929" s="1">
        <v>9556987</v>
      </c>
      <c r="Z929" s="1">
        <v>3372631</v>
      </c>
      <c r="AA929" t="s">
        <v>369</v>
      </c>
      <c r="AB929" t="s">
        <v>370</v>
      </c>
      <c r="AC929">
        <v>8.0500000000000007</v>
      </c>
      <c r="AD929">
        <v>0.99</v>
      </c>
      <c r="AE929">
        <v>2.73</v>
      </c>
      <c r="AF929" t="s">
        <v>230</v>
      </c>
      <c r="AG929" s="1">
        <v>360200</v>
      </c>
      <c r="AH929" s="36">
        <v>1246.5</v>
      </c>
      <c r="AI929">
        <v>200</v>
      </c>
      <c r="AJ929" s="36">
        <v>1245.5</v>
      </c>
      <c r="AK929" s="1">
        <v>25500</v>
      </c>
      <c r="AL929" s="2">
        <v>0.64583333333333337</v>
      </c>
      <c r="AM929" s="3">
        <v>46156</v>
      </c>
      <c r="AN929" t="s">
        <v>298</v>
      </c>
      <c r="AO929" t="s">
        <v>371</v>
      </c>
      <c r="AQ929" t="str">
        <f t="shared" si="14"/>
        <v/>
      </c>
    </row>
    <row r="930" spans="1:43">
      <c r="A930" s="8">
        <v>46188</v>
      </c>
      <c r="B930">
        <v>3999.6</v>
      </c>
      <c r="C930">
        <v>3.03</v>
      </c>
      <c r="D930">
        <v>69400</v>
      </c>
      <c r="E930">
        <v>5.01</v>
      </c>
      <c r="F930" s="69">
        <v>5201</v>
      </c>
      <c r="G930" t="s">
        <v>52</v>
      </c>
      <c r="H930">
        <v>0</v>
      </c>
      <c r="I930" t="s">
        <v>288</v>
      </c>
      <c r="J930" t="s">
        <v>289</v>
      </c>
      <c r="K930" t="s">
        <v>290</v>
      </c>
      <c r="L930" s="36">
        <v>7382</v>
      </c>
      <c r="M930">
        <v>359</v>
      </c>
      <c r="N930" s="66">
        <v>5.11E-2</v>
      </c>
      <c r="O930" s="36">
        <v>7023</v>
      </c>
      <c r="P930" s="66">
        <v>5.11E-2</v>
      </c>
      <c r="Q930" s="36">
        <v>7210</v>
      </c>
      <c r="R930" s="36">
        <v>7407</v>
      </c>
      <c r="S930" s="36">
        <v>7156</v>
      </c>
      <c r="T930" s="66">
        <v>2.3800000000000002E-2</v>
      </c>
      <c r="U930" s="66">
        <v>7.7000000000000002E-3</v>
      </c>
      <c r="V930" s="66">
        <v>-3.3E-3</v>
      </c>
      <c r="W930" s="66">
        <v>3.15E-2</v>
      </c>
      <c r="X930" s="1">
        <v>1401300</v>
      </c>
      <c r="Y930" s="1">
        <v>10277916</v>
      </c>
      <c r="Z930" s="1">
        <v>1605102</v>
      </c>
      <c r="AA930" t="s">
        <v>581</v>
      </c>
      <c r="AB930" t="s">
        <v>373</v>
      </c>
      <c r="AC930">
        <v>20.36</v>
      </c>
      <c r="AD930">
        <v>1.05</v>
      </c>
      <c r="AE930">
        <v>2.84</v>
      </c>
      <c r="AF930" t="s">
        <v>230</v>
      </c>
      <c r="AG930" s="1">
        <v>69800</v>
      </c>
      <c r="AH930" s="36">
        <v>7383</v>
      </c>
      <c r="AI930">
        <v>100</v>
      </c>
      <c r="AJ930" s="36">
        <v>7367</v>
      </c>
      <c r="AK930">
        <v>100</v>
      </c>
      <c r="AL930" s="2">
        <v>0.64583333333333337</v>
      </c>
      <c r="AN930" t="s">
        <v>293</v>
      </c>
      <c r="AO930" t="s">
        <v>341</v>
      </c>
      <c r="AQ930" t="str">
        <f t="shared" si="14"/>
        <v/>
      </c>
    </row>
    <row r="931" spans="1:43">
      <c r="A931" s="8">
        <v>46188</v>
      </c>
      <c r="B931">
        <v>3999.6</v>
      </c>
      <c r="C931">
        <v>3.03</v>
      </c>
      <c r="D931">
        <v>69400</v>
      </c>
      <c r="E931">
        <v>5.01</v>
      </c>
      <c r="F931" s="69">
        <v>5302</v>
      </c>
      <c r="G931" t="s">
        <v>53</v>
      </c>
      <c r="H931">
        <v>0</v>
      </c>
      <c r="I931" t="s">
        <v>288</v>
      </c>
      <c r="J931" t="s">
        <v>289</v>
      </c>
      <c r="K931" t="s">
        <v>295</v>
      </c>
      <c r="L931" s="36">
        <v>4780</v>
      </c>
      <c r="M931">
        <v>110</v>
      </c>
      <c r="N931" s="66">
        <v>2.3599999999999999E-2</v>
      </c>
      <c r="O931" s="36">
        <v>4670</v>
      </c>
      <c r="P931" s="66">
        <v>2.35E-2</v>
      </c>
      <c r="Q931" s="36">
        <v>4740</v>
      </c>
      <c r="R931" s="36">
        <v>4800</v>
      </c>
      <c r="S931" s="36">
        <v>4725</v>
      </c>
      <c r="T931" s="66">
        <v>8.3999999999999995E-3</v>
      </c>
      <c r="U931" s="66">
        <v>2E-3</v>
      </c>
      <c r="V931" s="66">
        <v>-4.1000000000000003E-3</v>
      </c>
      <c r="W931" s="66">
        <v>1.1599999999999999E-2</v>
      </c>
      <c r="X931" s="1">
        <v>73900</v>
      </c>
      <c r="Y931" s="1">
        <v>352985</v>
      </c>
      <c r="Z931" s="1">
        <v>56559</v>
      </c>
      <c r="AA931" t="s">
        <v>374</v>
      </c>
      <c r="AB931" t="s">
        <v>375</v>
      </c>
      <c r="AC931">
        <v>19.39</v>
      </c>
      <c r="AD931">
        <v>0.97</v>
      </c>
      <c r="AE931">
        <v>4.18</v>
      </c>
      <c r="AF931" t="s">
        <v>230</v>
      </c>
      <c r="AG931" s="1">
        <v>13800</v>
      </c>
      <c r="AH931" s="36">
        <v>4790</v>
      </c>
      <c r="AI931">
        <v>100</v>
      </c>
      <c r="AJ931" s="36">
        <v>4770</v>
      </c>
      <c r="AK931">
        <v>500</v>
      </c>
      <c r="AL931" s="2">
        <v>0.64583333333333337</v>
      </c>
      <c r="AN931" t="s">
        <v>293</v>
      </c>
      <c r="AO931" t="s">
        <v>341</v>
      </c>
      <c r="AQ931" t="str">
        <f t="shared" si="14"/>
        <v/>
      </c>
    </row>
    <row r="932" spans="1:43">
      <c r="A932" s="8">
        <v>46188</v>
      </c>
      <c r="B932">
        <v>3999.6</v>
      </c>
      <c r="C932">
        <v>3.03</v>
      </c>
      <c r="D932">
        <v>69400</v>
      </c>
      <c r="E932">
        <v>5.01</v>
      </c>
      <c r="F932" s="69">
        <v>5310</v>
      </c>
      <c r="G932" t="s">
        <v>54</v>
      </c>
      <c r="H932">
        <v>0</v>
      </c>
      <c r="I932" t="s">
        <v>288</v>
      </c>
      <c r="J932" t="s">
        <v>289</v>
      </c>
      <c r="K932" t="s">
        <v>290</v>
      </c>
      <c r="L932" s="36">
        <v>8380</v>
      </c>
      <c r="M932">
        <v>370</v>
      </c>
      <c r="N932" s="66">
        <v>4.6199999999999998E-2</v>
      </c>
      <c r="O932" s="36">
        <v>8010</v>
      </c>
      <c r="P932" s="66">
        <v>4.6100000000000002E-2</v>
      </c>
      <c r="Q932" s="36">
        <v>8410</v>
      </c>
      <c r="R932" s="36">
        <v>8440</v>
      </c>
      <c r="S932" s="36">
        <v>8240</v>
      </c>
      <c r="T932" s="66">
        <v>-3.5000000000000001E-3</v>
      </c>
      <c r="U932" s="66">
        <v>-1.1000000000000001E-3</v>
      </c>
      <c r="V932" s="66">
        <v>-7.1000000000000004E-3</v>
      </c>
      <c r="W932" s="66">
        <v>1.6899999999999998E-2</v>
      </c>
      <c r="X932" s="1">
        <v>136200</v>
      </c>
      <c r="Y932" s="1">
        <v>1139667</v>
      </c>
      <c r="Z932" s="1">
        <v>175917</v>
      </c>
      <c r="AA932" t="s">
        <v>612</v>
      </c>
      <c r="AB932" t="s">
        <v>377</v>
      </c>
      <c r="AC932">
        <v>35.869999999999997</v>
      </c>
      <c r="AD932">
        <v>1.8</v>
      </c>
      <c r="AE932">
        <v>1.73</v>
      </c>
      <c r="AF932" t="s">
        <v>230</v>
      </c>
      <c r="AG932" s="1">
        <v>1700</v>
      </c>
      <c r="AH932" s="36">
        <v>8400</v>
      </c>
      <c r="AI932">
        <v>200</v>
      </c>
      <c r="AJ932" s="36">
        <v>8350</v>
      </c>
      <c r="AK932">
        <v>100</v>
      </c>
      <c r="AL932" s="2">
        <v>0.64583333333333337</v>
      </c>
      <c r="AN932" t="s">
        <v>293</v>
      </c>
      <c r="AO932" t="s">
        <v>341</v>
      </c>
      <c r="AQ932" t="str">
        <f t="shared" si="14"/>
        <v/>
      </c>
    </row>
    <row r="933" spans="1:43">
      <c r="A933" s="8">
        <v>46188</v>
      </c>
      <c r="B933">
        <v>3999.6</v>
      </c>
      <c r="C933">
        <v>3.03</v>
      </c>
      <c r="D933">
        <v>69400</v>
      </c>
      <c r="E933">
        <v>5.01</v>
      </c>
      <c r="F933" s="69">
        <v>5334</v>
      </c>
      <c r="G933" t="s">
        <v>55</v>
      </c>
      <c r="H933">
        <v>0</v>
      </c>
      <c r="I933" t="s">
        <v>288</v>
      </c>
      <c r="J933" t="s">
        <v>289</v>
      </c>
      <c r="K933" t="s">
        <v>290</v>
      </c>
      <c r="L933" s="36">
        <v>10235</v>
      </c>
      <c r="M933">
        <v>268</v>
      </c>
      <c r="N933" s="66">
        <v>2.69E-2</v>
      </c>
      <c r="O933" s="36">
        <v>9967</v>
      </c>
      <c r="P933" s="66">
        <v>2.6800000000000001E-2</v>
      </c>
      <c r="Q933" s="36">
        <v>10120</v>
      </c>
      <c r="R933" s="36">
        <v>10255</v>
      </c>
      <c r="S933" s="36">
        <v>10035</v>
      </c>
      <c r="T933" s="66">
        <v>1.1299999999999999E-2</v>
      </c>
      <c r="U933" s="66">
        <v>1.3299999999999999E-2</v>
      </c>
      <c r="V933" s="66">
        <v>-1.9E-3</v>
      </c>
      <c r="W933" s="66">
        <v>1.9900000000000001E-2</v>
      </c>
      <c r="X933" s="1">
        <v>814000</v>
      </c>
      <c r="Y933" s="1">
        <v>8267765</v>
      </c>
      <c r="Z933" s="1">
        <v>2039300</v>
      </c>
      <c r="AA933" t="s">
        <v>558</v>
      </c>
      <c r="AB933" t="s">
        <v>379</v>
      </c>
      <c r="AC933">
        <v>19.03</v>
      </c>
      <c r="AD933">
        <v>2.61</v>
      </c>
      <c r="AE933">
        <v>2.0499999999999998</v>
      </c>
      <c r="AF933" t="s">
        <v>230</v>
      </c>
      <c r="AG933" s="1">
        <v>26800</v>
      </c>
      <c r="AH933" s="36">
        <v>10240</v>
      </c>
      <c r="AI933">
        <v>100</v>
      </c>
      <c r="AJ933" s="36">
        <v>10210</v>
      </c>
      <c r="AK933">
        <v>200</v>
      </c>
      <c r="AL933" s="2">
        <v>0.64583333333333337</v>
      </c>
      <c r="AN933" t="s">
        <v>298</v>
      </c>
      <c r="AO933" t="s">
        <v>341</v>
      </c>
      <c r="AQ933" t="str">
        <f t="shared" si="14"/>
        <v/>
      </c>
    </row>
    <row r="934" spans="1:43">
      <c r="A934" s="8">
        <v>46188</v>
      </c>
      <c r="B934">
        <v>3999.6</v>
      </c>
      <c r="C934">
        <v>3.03</v>
      </c>
      <c r="D934">
        <v>69400</v>
      </c>
      <c r="E934">
        <v>5.01</v>
      </c>
      <c r="F934" s="69">
        <v>5706</v>
      </c>
      <c r="G934" t="s">
        <v>56</v>
      </c>
      <c r="H934">
        <v>0</v>
      </c>
      <c r="I934" t="s">
        <v>288</v>
      </c>
      <c r="J934" t="s">
        <v>289</v>
      </c>
      <c r="K934" t="s">
        <v>295</v>
      </c>
      <c r="L934" s="36">
        <v>44690</v>
      </c>
      <c r="M934">
        <v>790</v>
      </c>
      <c r="N934" s="66">
        <v>1.7999999999999999E-2</v>
      </c>
      <c r="O934" s="36">
        <v>43900</v>
      </c>
      <c r="P934" s="66">
        <v>1.7899999999999999E-2</v>
      </c>
      <c r="Q934" s="36">
        <v>45590</v>
      </c>
      <c r="R934" s="36">
        <v>46950</v>
      </c>
      <c r="S934" s="36">
        <v>44610</v>
      </c>
      <c r="T934" s="66">
        <v>-1.9699999999999999E-2</v>
      </c>
      <c r="U934" s="66">
        <v>-1.2800000000000001E-2</v>
      </c>
      <c r="V934" s="66">
        <v>-4.8099999999999997E-2</v>
      </c>
      <c r="W934" s="66">
        <v>1.6999999999999999E-3</v>
      </c>
      <c r="X934" s="1">
        <v>2434000</v>
      </c>
      <c r="Y934" s="1">
        <v>110903715</v>
      </c>
      <c r="Z934" s="1">
        <v>2565895</v>
      </c>
      <c r="AA934" t="s">
        <v>521</v>
      </c>
      <c r="AB934" t="s">
        <v>381</v>
      </c>
      <c r="AC934">
        <v>34.090000000000003</v>
      </c>
      <c r="AD934">
        <v>6.2</v>
      </c>
      <c r="AE934">
        <v>0.63</v>
      </c>
      <c r="AF934" t="s">
        <v>230</v>
      </c>
      <c r="AG934" s="1">
        <v>7600</v>
      </c>
      <c r="AH934" s="36">
        <v>44700</v>
      </c>
      <c r="AI934">
        <v>100</v>
      </c>
      <c r="AJ934" s="36">
        <v>44690</v>
      </c>
      <c r="AK934">
        <v>700</v>
      </c>
      <c r="AL934" s="2">
        <v>0.64583333333333337</v>
      </c>
      <c r="AM934" s="3">
        <v>46155</v>
      </c>
      <c r="AN934" t="s">
        <v>298</v>
      </c>
      <c r="AO934" t="s">
        <v>382</v>
      </c>
      <c r="AQ934" t="str">
        <f t="shared" si="14"/>
        <v/>
      </c>
    </row>
    <row r="935" spans="1:43">
      <c r="A935" s="8">
        <v>46188</v>
      </c>
      <c r="B935">
        <v>3999.6</v>
      </c>
      <c r="C935">
        <v>3.03</v>
      </c>
      <c r="D935">
        <v>69400</v>
      </c>
      <c r="E935">
        <v>5.01</v>
      </c>
      <c r="F935" s="69">
        <v>5711</v>
      </c>
      <c r="G935" t="s">
        <v>57</v>
      </c>
      <c r="H935">
        <v>0</v>
      </c>
      <c r="I935" t="s">
        <v>288</v>
      </c>
      <c r="J935" t="s">
        <v>289</v>
      </c>
      <c r="K935" t="s">
        <v>290</v>
      </c>
      <c r="L935" s="36">
        <v>5005</v>
      </c>
      <c r="M935">
        <v>365</v>
      </c>
      <c r="N935" s="66">
        <v>7.8700000000000006E-2</v>
      </c>
      <c r="O935" s="36">
        <v>4640</v>
      </c>
      <c r="P935" s="66">
        <v>7.8600000000000003E-2</v>
      </c>
      <c r="Q935" s="36">
        <v>4902</v>
      </c>
      <c r="R935" s="36">
        <v>5007</v>
      </c>
      <c r="S935" s="36">
        <v>4883</v>
      </c>
      <c r="T935" s="66">
        <v>2.1000000000000001E-2</v>
      </c>
      <c r="U935" s="66">
        <v>5.1999999999999998E-3</v>
      </c>
      <c r="V935" s="66">
        <v>-2.9999999999999997E-4</v>
      </c>
      <c r="W935" s="66">
        <v>2.4899999999999999E-2</v>
      </c>
      <c r="X935" s="1">
        <v>968800</v>
      </c>
      <c r="Y935" s="1">
        <v>4817492</v>
      </c>
      <c r="Z935" s="1">
        <v>658105</v>
      </c>
      <c r="AA935" t="s">
        <v>383</v>
      </c>
      <c r="AB935" t="s">
        <v>384</v>
      </c>
      <c r="AC935">
        <v>13.34</v>
      </c>
      <c r="AD935">
        <v>0.88</v>
      </c>
      <c r="AE935">
        <v>2.3199999999999998</v>
      </c>
      <c r="AF935" t="s">
        <v>230</v>
      </c>
      <c r="AG935" s="1">
        <v>16500</v>
      </c>
      <c r="AH935" s="36">
        <v>5005</v>
      </c>
      <c r="AI935">
        <v>100</v>
      </c>
      <c r="AJ935" s="36">
        <v>4996</v>
      </c>
      <c r="AK935">
        <v>100</v>
      </c>
      <c r="AL935" s="2">
        <v>0.64583333333333337</v>
      </c>
      <c r="AM935" s="3">
        <v>46155</v>
      </c>
      <c r="AN935" t="s">
        <v>298</v>
      </c>
      <c r="AO935" t="s">
        <v>382</v>
      </c>
      <c r="AQ935" t="str">
        <f t="shared" si="14"/>
        <v/>
      </c>
    </row>
    <row r="936" spans="1:43">
      <c r="A936" s="8">
        <v>46188</v>
      </c>
      <c r="B936">
        <v>3999.6</v>
      </c>
      <c r="C936">
        <v>3.03</v>
      </c>
      <c r="D936">
        <v>69400</v>
      </c>
      <c r="E936">
        <v>5.01</v>
      </c>
      <c r="F936" s="69">
        <v>5713</v>
      </c>
      <c r="G936" t="s">
        <v>58</v>
      </c>
      <c r="H936">
        <v>0</v>
      </c>
      <c r="I936" t="s">
        <v>288</v>
      </c>
      <c r="J936" t="s">
        <v>289</v>
      </c>
      <c r="K936" t="s">
        <v>295</v>
      </c>
      <c r="L936" s="36">
        <v>9200</v>
      </c>
      <c r="M936">
        <v>562</v>
      </c>
      <c r="N936" s="66">
        <v>6.5100000000000005E-2</v>
      </c>
      <c r="O936" s="36">
        <v>8638</v>
      </c>
      <c r="P936" s="66">
        <v>6.5000000000000002E-2</v>
      </c>
      <c r="Q936" s="36">
        <v>8938</v>
      </c>
      <c r="R936" s="36">
        <v>9244</v>
      </c>
      <c r="S936" s="36">
        <v>8851</v>
      </c>
      <c r="T936" s="66">
        <v>2.93E-2</v>
      </c>
      <c r="U936" s="66">
        <v>0</v>
      </c>
      <c r="V936" s="66">
        <v>-4.7000000000000002E-3</v>
      </c>
      <c r="W936" s="66">
        <v>3.9399999999999998E-2</v>
      </c>
      <c r="X936" s="1">
        <v>3071400</v>
      </c>
      <c r="Y936" s="1">
        <v>28066586</v>
      </c>
      <c r="Z936" s="1">
        <v>2675488</v>
      </c>
      <c r="AA936" t="s">
        <v>385</v>
      </c>
      <c r="AB936" t="s">
        <v>386</v>
      </c>
      <c r="AC936">
        <v>16.46</v>
      </c>
      <c r="AD936">
        <v>1.19</v>
      </c>
      <c r="AE936">
        <v>2.25</v>
      </c>
      <c r="AF936" t="s">
        <v>230</v>
      </c>
      <c r="AG936" s="1">
        <v>40400</v>
      </c>
      <c r="AH936" s="36">
        <v>9204</v>
      </c>
      <c r="AI936">
        <v>100</v>
      </c>
      <c r="AJ936" s="36">
        <v>9200</v>
      </c>
      <c r="AK936" s="1">
        <v>1800</v>
      </c>
      <c r="AL936" s="2">
        <v>0.64583333333333337</v>
      </c>
      <c r="AN936" t="s">
        <v>298</v>
      </c>
      <c r="AO936" t="s">
        <v>382</v>
      </c>
      <c r="AQ936" t="str">
        <f t="shared" si="14"/>
        <v/>
      </c>
    </row>
    <row r="937" spans="1:43">
      <c r="A937" s="8">
        <v>46188</v>
      </c>
      <c r="B937">
        <v>3999.6</v>
      </c>
      <c r="C937">
        <v>3.03</v>
      </c>
      <c r="D937">
        <v>69400</v>
      </c>
      <c r="E937">
        <v>5.01</v>
      </c>
      <c r="F937" s="69">
        <v>5802</v>
      </c>
      <c r="G937" t="s">
        <v>59</v>
      </c>
      <c r="H937">
        <v>0</v>
      </c>
      <c r="I937" t="s">
        <v>288</v>
      </c>
      <c r="J937" t="s">
        <v>289</v>
      </c>
      <c r="K937" t="s">
        <v>290</v>
      </c>
      <c r="L937" s="36">
        <v>11530</v>
      </c>
      <c r="M937">
        <v>560</v>
      </c>
      <c r="N937" s="66">
        <v>5.0999999999999997E-2</v>
      </c>
      <c r="O937" s="36">
        <v>10970</v>
      </c>
      <c r="P937" s="66">
        <v>5.0999999999999997E-2</v>
      </c>
      <c r="Q937" s="36">
        <v>11325</v>
      </c>
      <c r="R937" s="36">
        <v>11640</v>
      </c>
      <c r="S937" s="36">
        <v>11240</v>
      </c>
      <c r="T937" s="66">
        <v>1.8100000000000002E-2</v>
      </c>
      <c r="U937" s="66">
        <v>-4.3E-3</v>
      </c>
      <c r="V937" s="66">
        <v>-9.4000000000000004E-3</v>
      </c>
      <c r="W937" s="66">
        <v>2.58E-2</v>
      </c>
      <c r="X937" s="1">
        <v>5739500</v>
      </c>
      <c r="Y937" s="1">
        <v>65868167</v>
      </c>
      <c r="Z937" s="1">
        <v>9154134</v>
      </c>
      <c r="AA937" t="s">
        <v>582</v>
      </c>
      <c r="AB937" t="s">
        <v>388</v>
      </c>
      <c r="AC937">
        <v>27.66</v>
      </c>
      <c r="AD937">
        <v>3.27</v>
      </c>
      <c r="AE937">
        <v>1.35</v>
      </c>
      <c r="AF937" t="s">
        <v>230</v>
      </c>
      <c r="AG937" s="1">
        <v>90000</v>
      </c>
      <c r="AH937" s="36">
        <v>11530</v>
      </c>
      <c r="AI937" s="1">
        <v>2900</v>
      </c>
      <c r="AJ937" s="36">
        <v>11525</v>
      </c>
      <c r="AK937">
        <v>600</v>
      </c>
      <c r="AL937" s="2">
        <v>0.64583333333333337</v>
      </c>
      <c r="AN937" t="s">
        <v>298</v>
      </c>
      <c r="AO937" t="s">
        <v>382</v>
      </c>
      <c r="AQ937" t="str">
        <f t="shared" si="14"/>
        <v/>
      </c>
    </row>
    <row r="938" spans="1:43">
      <c r="A938" s="8">
        <v>46188</v>
      </c>
      <c r="B938">
        <v>3999.6</v>
      </c>
      <c r="C938">
        <v>3.03</v>
      </c>
      <c r="D938">
        <v>69400</v>
      </c>
      <c r="E938">
        <v>5.01</v>
      </c>
      <c r="F938" s="69">
        <v>5803</v>
      </c>
      <c r="G938" t="s">
        <v>60</v>
      </c>
      <c r="H938">
        <v>0</v>
      </c>
      <c r="I938" t="s">
        <v>288</v>
      </c>
      <c r="J938" t="s">
        <v>289</v>
      </c>
      <c r="K938" t="s">
        <v>290</v>
      </c>
      <c r="L938" s="36">
        <v>4346</v>
      </c>
      <c r="M938">
        <v>90</v>
      </c>
      <c r="N938" s="66">
        <v>2.1100000000000001E-2</v>
      </c>
      <c r="O938" s="36">
        <v>4256</v>
      </c>
      <c r="P938" s="66">
        <v>2.1100000000000001E-2</v>
      </c>
      <c r="Q938" s="36">
        <v>4450</v>
      </c>
      <c r="R938" s="36">
        <v>4492</v>
      </c>
      <c r="S938" s="36">
        <v>4301</v>
      </c>
      <c r="T938" s="66">
        <v>-2.3300000000000001E-2</v>
      </c>
      <c r="U938" s="66">
        <v>8.9999999999999998E-4</v>
      </c>
      <c r="V938" s="66">
        <v>-3.2500000000000001E-2</v>
      </c>
      <c r="W938" s="66">
        <v>1.04E-2</v>
      </c>
      <c r="X938" s="1">
        <v>37526700</v>
      </c>
      <c r="Y938" s="1">
        <v>163791992</v>
      </c>
      <c r="Z938" s="1">
        <v>7714934</v>
      </c>
      <c r="AA938" t="s">
        <v>389</v>
      </c>
      <c r="AB938" t="s">
        <v>632</v>
      </c>
      <c r="AC938">
        <v>43.11</v>
      </c>
      <c r="AD938">
        <v>12.84</v>
      </c>
      <c r="AE938">
        <v>0.87</v>
      </c>
      <c r="AF938" t="s">
        <v>230</v>
      </c>
      <c r="AG938" s="1">
        <v>550900</v>
      </c>
      <c r="AH938" s="36">
        <v>4346</v>
      </c>
      <c r="AI938" s="1">
        <v>2800</v>
      </c>
      <c r="AJ938" s="36">
        <v>4345</v>
      </c>
      <c r="AK938" s="1">
        <v>1500</v>
      </c>
      <c r="AL938" s="2">
        <v>0.64583333333333337</v>
      </c>
      <c r="AM938" s="3">
        <v>46156</v>
      </c>
      <c r="AN938" t="s">
        <v>298</v>
      </c>
      <c r="AO938" t="s">
        <v>382</v>
      </c>
      <c r="AQ938" t="str">
        <f t="shared" si="14"/>
        <v/>
      </c>
    </row>
    <row r="939" spans="1:43">
      <c r="A939" s="8">
        <v>46188</v>
      </c>
      <c r="B939">
        <v>3999.6</v>
      </c>
      <c r="C939">
        <v>3.03</v>
      </c>
      <c r="D939">
        <v>69400</v>
      </c>
      <c r="E939">
        <v>5.01</v>
      </c>
      <c r="F939" s="69">
        <v>6038</v>
      </c>
      <c r="G939" t="s">
        <v>61</v>
      </c>
      <c r="H939">
        <v>0</v>
      </c>
      <c r="I939" t="s">
        <v>347</v>
      </c>
      <c r="J939" t="s">
        <v>289</v>
      </c>
      <c r="K939" t="s">
        <v>295</v>
      </c>
      <c r="L939">
        <v>905</v>
      </c>
      <c r="M939">
        <v>5</v>
      </c>
      <c r="N939" s="66">
        <v>5.5999999999999999E-3</v>
      </c>
      <c r="O939">
        <v>900</v>
      </c>
      <c r="P939" s="66">
        <v>5.4999999999999997E-3</v>
      </c>
      <c r="Q939">
        <v>900</v>
      </c>
      <c r="R939">
        <v>910</v>
      </c>
      <c r="S939">
        <v>900</v>
      </c>
      <c r="T939" s="66">
        <v>5.4999999999999997E-3</v>
      </c>
      <c r="U939" s="66">
        <v>-5.4000000000000003E-3</v>
      </c>
      <c r="V939" s="66">
        <v>-5.4000000000000003E-3</v>
      </c>
      <c r="W939" s="66">
        <v>5.4999999999999997E-3</v>
      </c>
      <c r="X939" s="1">
        <v>9800</v>
      </c>
      <c r="Y939" s="1">
        <v>8879</v>
      </c>
      <c r="Z939" s="1">
        <v>4581</v>
      </c>
      <c r="AA939" t="s">
        <v>391</v>
      </c>
      <c r="AB939" t="s">
        <v>392</v>
      </c>
      <c r="AC939">
        <v>13.05</v>
      </c>
      <c r="AD939">
        <v>0.91</v>
      </c>
      <c r="AE939">
        <v>2.54</v>
      </c>
      <c r="AF939" t="s">
        <v>230</v>
      </c>
      <c r="AG939">
        <v>0</v>
      </c>
      <c r="AH939">
        <v>909</v>
      </c>
      <c r="AI939">
        <v>300</v>
      </c>
      <c r="AJ939">
        <v>905</v>
      </c>
      <c r="AK939">
        <v>500</v>
      </c>
      <c r="AL939" s="2">
        <v>0.64583333333333337</v>
      </c>
      <c r="AM939" s="3">
        <v>46157</v>
      </c>
      <c r="AN939" t="s">
        <v>350</v>
      </c>
      <c r="AO939" t="s">
        <v>313</v>
      </c>
      <c r="AQ939" t="str">
        <f t="shared" si="14"/>
        <v/>
      </c>
    </row>
    <row r="940" spans="1:43">
      <c r="A940" s="8">
        <v>46188</v>
      </c>
      <c r="B940">
        <v>3999.6</v>
      </c>
      <c r="C940">
        <v>3.03</v>
      </c>
      <c r="D940">
        <v>69400</v>
      </c>
      <c r="E940">
        <v>5.01</v>
      </c>
      <c r="F940" s="69">
        <v>6156</v>
      </c>
      <c r="G940" t="s">
        <v>62</v>
      </c>
      <c r="H940">
        <v>0</v>
      </c>
      <c r="I940" t="s">
        <v>314</v>
      </c>
      <c r="J940" t="s">
        <v>323</v>
      </c>
      <c r="K940" t="s">
        <v>290</v>
      </c>
      <c r="L940" s="36">
        <v>2002</v>
      </c>
      <c r="M940">
        <v>2</v>
      </c>
      <c r="N940" s="66">
        <v>1E-3</v>
      </c>
      <c r="O940" s="36">
        <v>2000</v>
      </c>
      <c r="P940" s="66">
        <v>1E-3</v>
      </c>
      <c r="Q940" s="36">
        <v>2028</v>
      </c>
      <c r="R940" s="36">
        <v>2028</v>
      </c>
      <c r="S940" s="36">
        <v>1995</v>
      </c>
      <c r="T940" s="66">
        <v>-1.2800000000000001E-2</v>
      </c>
      <c r="U940" s="66">
        <v>1E-3</v>
      </c>
      <c r="V940" s="66">
        <v>-1.2800000000000001E-2</v>
      </c>
      <c r="W940" s="66">
        <v>3.5000000000000001E-3</v>
      </c>
      <c r="X940" s="1">
        <v>17500</v>
      </c>
      <c r="Y940" s="1">
        <v>35065</v>
      </c>
      <c r="Z940" s="1">
        <v>10610</v>
      </c>
      <c r="AA940" t="s">
        <v>393</v>
      </c>
      <c r="AB940" t="s">
        <v>394</v>
      </c>
      <c r="AC940">
        <v>59.4</v>
      </c>
      <c r="AD940">
        <v>1.4</v>
      </c>
      <c r="AE940">
        <v>5</v>
      </c>
      <c r="AF940">
        <v>1.3</v>
      </c>
      <c r="AG940">
        <v>0</v>
      </c>
      <c r="AH940" s="36">
        <v>2005</v>
      </c>
      <c r="AI940">
        <v>100</v>
      </c>
      <c r="AJ940" s="36">
        <v>1995</v>
      </c>
      <c r="AK940">
        <v>400</v>
      </c>
      <c r="AL940" s="2">
        <v>0.64583333333333337</v>
      </c>
      <c r="AN940" t="s">
        <v>350</v>
      </c>
      <c r="AO940" t="s">
        <v>395</v>
      </c>
      <c r="AQ940" t="str">
        <f t="shared" si="14"/>
        <v/>
      </c>
    </row>
    <row r="941" spans="1:43">
      <c r="A941" s="8">
        <v>46188</v>
      </c>
      <c r="B941">
        <v>3999.6</v>
      </c>
      <c r="C941">
        <v>3.03</v>
      </c>
      <c r="D941">
        <v>69400</v>
      </c>
      <c r="E941">
        <v>5.01</v>
      </c>
      <c r="F941" s="69">
        <v>6178</v>
      </c>
      <c r="G941" t="s">
        <v>63</v>
      </c>
      <c r="H941">
        <v>0</v>
      </c>
      <c r="I941" t="s">
        <v>288</v>
      </c>
      <c r="J941" t="s">
        <v>289</v>
      </c>
      <c r="K941" t="s">
        <v>295</v>
      </c>
      <c r="L941" s="36">
        <v>2285.5</v>
      </c>
      <c r="M941">
        <v>-32.5</v>
      </c>
      <c r="N941" s="66">
        <v>-1.4E-2</v>
      </c>
      <c r="O941" s="36">
        <v>2318</v>
      </c>
      <c r="P941" s="66">
        <v>-1.4E-2</v>
      </c>
      <c r="Q941" s="36">
        <v>2325</v>
      </c>
      <c r="R941" s="36">
        <v>2344.5</v>
      </c>
      <c r="S941" s="36">
        <v>2280</v>
      </c>
      <c r="T941" s="66">
        <v>-1.6899999999999998E-2</v>
      </c>
      <c r="U941" s="66">
        <v>-1.3100000000000001E-2</v>
      </c>
      <c r="V941" s="66">
        <v>-2.5100000000000001E-2</v>
      </c>
      <c r="W941" s="66">
        <v>2.3999999999999998E-3</v>
      </c>
      <c r="X941" s="1">
        <v>5298900</v>
      </c>
      <c r="Y941" s="1">
        <v>12227878</v>
      </c>
      <c r="Z941" s="1">
        <v>6418128</v>
      </c>
      <c r="AA941" t="s">
        <v>641</v>
      </c>
      <c r="AB941" t="s">
        <v>397</v>
      </c>
      <c r="AC941">
        <v>16.440000000000001</v>
      </c>
      <c r="AD941">
        <v>0.66</v>
      </c>
      <c r="AE941">
        <v>2.63</v>
      </c>
      <c r="AF941" t="s">
        <v>230</v>
      </c>
      <c r="AG941" s="1">
        <v>63800</v>
      </c>
      <c r="AH941" s="36">
        <v>2286</v>
      </c>
      <c r="AI941">
        <v>300</v>
      </c>
      <c r="AJ941" s="36">
        <v>2285.5</v>
      </c>
      <c r="AK941" s="1">
        <v>4500</v>
      </c>
      <c r="AL941" s="2">
        <v>0.64583333333333337</v>
      </c>
      <c r="AM941" s="3">
        <v>46157</v>
      </c>
      <c r="AN941" t="s">
        <v>298</v>
      </c>
      <c r="AO941" t="s">
        <v>313</v>
      </c>
      <c r="AQ941" t="str">
        <f t="shared" si="14"/>
        <v/>
      </c>
    </row>
    <row r="942" spans="1:43">
      <c r="A942" s="8">
        <v>46188</v>
      </c>
      <c r="B942">
        <v>3999.6</v>
      </c>
      <c r="C942">
        <v>3.03</v>
      </c>
      <c r="D942">
        <v>69400</v>
      </c>
      <c r="E942">
        <v>5.01</v>
      </c>
      <c r="F942" s="69">
        <v>6208</v>
      </c>
      <c r="G942" t="s">
        <v>64</v>
      </c>
      <c r="H942">
        <v>0</v>
      </c>
      <c r="I942" t="s">
        <v>314</v>
      </c>
      <c r="J942" t="s">
        <v>289</v>
      </c>
      <c r="K942" t="s">
        <v>290</v>
      </c>
      <c r="L942" s="36">
        <v>1748</v>
      </c>
      <c r="M942">
        <v>38</v>
      </c>
      <c r="N942" s="66">
        <v>2.2200000000000001E-2</v>
      </c>
      <c r="O942" s="36">
        <v>1710</v>
      </c>
      <c r="P942" s="66">
        <v>2.2200000000000001E-2</v>
      </c>
      <c r="Q942" s="36">
        <v>1735</v>
      </c>
      <c r="R942" s="36">
        <v>1765</v>
      </c>
      <c r="S942" s="36">
        <v>1731</v>
      </c>
      <c r="T942" s="66">
        <v>7.4000000000000003E-3</v>
      </c>
      <c r="U942" s="66">
        <v>1.6999999999999999E-3</v>
      </c>
      <c r="V942" s="66">
        <v>-9.5999999999999992E-3</v>
      </c>
      <c r="W942" s="66">
        <v>9.7999999999999997E-3</v>
      </c>
      <c r="X942" s="1">
        <v>44300</v>
      </c>
      <c r="Y942" s="1">
        <v>77242</v>
      </c>
      <c r="Z942" s="1">
        <v>11162</v>
      </c>
      <c r="AA942" t="s">
        <v>398</v>
      </c>
      <c r="AB942" t="s">
        <v>399</v>
      </c>
      <c r="AC942">
        <v>17.03</v>
      </c>
      <c r="AD942">
        <v>1.77</v>
      </c>
      <c r="AE942">
        <v>1.1399999999999999</v>
      </c>
      <c r="AF942">
        <v>2</v>
      </c>
      <c r="AG942">
        <v>200</v>
      </c>
      <c r="AH942" s="36">
        <v>1748</v>
      </c>
      <c r="AI942">
        <v>200</v>
      </c>
      <c r="AJ942" s="36">
        <v>1740</v>
      </c>
      <c r="AK942">
        <v>100</v>
      </c>
      <c r="AL942" s="2">
        <v>0.64583333333333337</v>
      </c>
      <c r="AN942" t="s">
        <v>298</v>
      </c>
      <c r="AO942" t="s">
        <v>395</v>
      </c>
      <c r="AQ942" t="str">
        <f t="shared" si="14"/>
        <v/>
      </c>
    </row>
    <row r="943" spans="1:43">
      <c r="A943" s="8">
        <v>46188</v>
      </c>
      <c r="B943">
        <v>3999.6</v>
      </c>
      <c r="C943">
        <v>3.03</v>
      </c>
      <c r="D943">
        <v>69400</v>
      </c>
      <c r="E943">
        <v>5.01</v>
      </c>
      <c r="F943" s="69">
        <v>6356</v>
      </c>
      <c r="G943" t="s">
        <v>65</v>
      </c>
      <c r="H943">
        <v>0</v>
      </c>
      <c r="I943" t="s">
        <v>314</v>
      </c>
      <c r="J943" t="s">
        <v>289</v>
      </c>
      <c r="K943" t="s">
        <v>295</v>
      </c>
      <c r="L943" s="36">
        <v>1433</v>
      </c>
      <c r="M943">
        <v>17</v>
      </c>
      <c r="N943" s="66">
        <v>1.2E-2</v>
      </c>
      <c r="O943" s="36">
        <v>1416</v>
      </c>
      <c r="P943" s="66">
        <v>1.2E-2</v>
      </c>
      <c r="Q943" s="36">
        <v>1437</v>
      </c>
      <c r="R943" s="36">
        <v>1460</v>
      </c>
      <c r="S943" s="36">
        <v>1402</v>
      </c>
      <c r="T943" s="66">
        <v>-2.7000000000000001E-3</v>
      </c>
      <c r="U943" s="66">
        <v>5.5999999999999999E-3</v>
      </c>
      <c r="V943" s="66">
        <v>-1.84E-2</v>
      </c>
      <c r="W943" s="66">
        <v>2.2100000000000002E-2</v>
      </c>
      <c r="X943" s="1">
        <v>174400</v>
      </c>
      <c r="Y943" s="1">
        <v>249853</v>
      </c>
      <c r="Z943" s="1">
        <v>20463</v>
      </c>
      <c r="AA943" t="s">
        <v>400</v>
      </c>
      <c r="AB943" t="s">
        <v>401</v>
      </c>
      <c r="AC943">
        <v>11.59</v>
      </c>
      <c r="AD943">
        <v>1.4</v>
      </c>
      <c r="AE943">
        <v>0.7</v>
      </c>
      <c r="AF943" t="s">
        <v>230</v>
      </c>
      <c r="AG943">
        <v>0</v>
      </c>
      <c r="AH943" s="36">
        <v>1448</v>
      </c>
      <c r="AI943">
        <v>200</v>
      </c>
      <c r="AJ943" s="36">
        <v>1433</v>
      </c>
      <c r="AK943" s="1">
        <v>1600</v>
      </c>
      <c r="AL943" s="2">
        <v>0.64583333333333337</v>
      </c>
      <c r="AM943" s="3">
        <v>46155</v>
      </c>
      <c r="AN943" t="s">
        <v>298</v>
      </c>
      <c r="AO943" t="s">
        <v>395</v>
      </c>
      <c r="AQ943" t="str">
        <f t="shared" si="14"/>
        <v/>
      </c>
    </row>
    <row r="944" spans="1:43">
      <c r="A944" s="8">
        <v>46188</v>
      </c>
      <c r="B944">
        <v>3999.6</v>
      </c>
      <c r="C944">
        <v>3.03</v>
      </c>
      <c r="D944">
        <v>69400</v>
      </c>
      <c r="E944">
        <v>5.01</v>
      </c>
      <c r="F944" s="69">
        <v>6378</v>
      </c>
      <c r="G944" t="s">
        <v>66</v>
      </c>
      <c r="H944">
        <v>0</v>
      </c>
      <c r="I944" t="s">
        <v>314</v>
      </c>
      <c r="J944" t="s">
        <v>289</v>
      </c>
      <c r="K944" t="s">
        <v>295</v>
      </c>
      <c r="L944" s="36">
        <v>1198</v>
      </c>
      <c r="M944">
        <v>28</v>
      </c>
      <c r="N944" s="66">
        <v>2.3900000000000001E-2</v>
      </c>
      <c r="O944" s="36">
        <v>1170</v>
      </c>
      <c r="P944" s="66">
        <v>2.3900000000000001E-2</v>
      </c>
      <c r="Q944" s="36">
        <v>1200</v>
      </c>
      <c r="R944" s="36">
        <v>1207</v>
      </c>
      <c r="S944" s="36">
        <v>1191</v>
      </c>
      <c r="T944" s="66">
        <v>-1.6000000000000001E-3</v>
      </c>
      <c r="U944" s="66">
        <v>0</v>
      </c>
      <c r="V944" s="66">
        <v>-7.4000000000000003E-3</v>
      </c>
      <c r="W944" s="66">
        <v>5.7999999999999996E-3</v>
      </c>
      <c r="X944" s="1">
        <v>87000</v>
      </c>
      <c r="Y944" s="1">
        <v>104344</v>
      </c>
      <c r="Z944" s="1">
        <v>24678</v>
      </c>
      <c r="AA944" t="s">
        <v>402</v>
      </c>
      <c r="AB944" t="s">
        <v>634</v>
      </c>
      <c r="AC944">
        <v>12.47</v>
      </c>
      <c r="AD944">
        <v>1.1100000000000001</v>
      </c>
      <c r="AE944">
        <v>3.42</v>
      </c>
      <c r="AF944" t="s">
        <v>230</v>
      </c>
      <c r="AG944">
        <v>0</v>
      </c>
      <c r="AH944" s="36">
        <v>1199</v>
      </c>
      <c r="AI944">
        <v>400</v>
      </c>
      <c r="AJ944" s="36">
        <v>1198</v>
      </c>
      <c r="AK944">
        <v>100</v>
      </c>
      <c r="AL944" s="2">
        <v>0.64583333333333337</v>
      </c>
      <c r="AN944" t="s">
        <v>298</v>
      </c>
      <c r="AO944" t="s">
        <v>395</v>
      </c>
      <c r="AQ944" t="str">
        <f t="shared" si="14"/>
        <v/>
      </c>
    </row>
    <row r="945" spans="1:43">
      <c r="A945" s="8">
        <v>46188</v>
      </c>
      <c r="B945">
        <v>3999.6</v>
      </c>
      <c r="C945">
        <v>3.03</v>
      </c>
      <c r="D945">
        <v>69400</v>
      </c>
      <c r="E945">
        <v>5.01</v>
      </c>
      <c r="F945" s="69">
        <v>6526</v>
      </c>
      <c r="G945" t="s">
        <v>67</v>
      </c>
      <c r="H945">
        <v>0</v>
      </c>
      <c r="I945" t="s">
        <v>288</v>
      </c>
      <c r="J945" t="s">
        <v>289</v>
      </c>
      <c r="K945" t="s">
        <v>295</v>
      </c>
      <c r="L945" s="36">
        <v>2404</v>
      </c>
      <c r="M945">
        <v>139</v>
      </c>
      <c r="N945" s="66">
        <v>6.1400000000000003E-2</v>
      </c>
      <c r="O945" s="36">
        <v>2265</v>
      </c>
      <c r="P945" s="66">
        <v>6.13E-2</v>
      </c>
      <c r="Q945" s="36">
        <v>2349</v>
      </c>
      <c r="R945" s="36">
        <v>2419.5</v>
      </c>
      <c r="S945" s="36">
        <v>2226</v>
      </c>
      <c r="T945" s="66">
        <v>2.3400000000000001E-2</v>
      </c>
      <c r="U945" s="66">
        <v>2.8199999999999999E-2</v>
      </c>
      <c r="V945" s="66">
        <v>-6.4000000000000003E-3</v>
      </c>
      <c r="W945" s="66">
        <v>7.9899999999999999E-2</v>
      </c>
      <c r="X945" s="1">
        <v>11779200</v>
      </c>
      <c r="Y945" s="1">
        <v>27585924</v>
      </c>
      <c r="Z945" s="1">
        <v>432659</v>
      </c>
      <c r="AA945" t="s">
        <v>584</v>
      </c>
      <c r="AB945" t="s">
        <v>405</v>
      </c>
      <c r="AC945">
        <v>42.17</v>
      </c>
      <c r="AD945">
        <v>3.16</v>
      </c>
      <c r="AE945">
        <v>2.08</v>
      </c>
      <c r="AF945" t="s">
        <v>230</v>
      </c>
      <c r="AG945" s="1">
        <v>241700</v>
      </c>
      <c r="AH945" s="36">
        <v>2408</v>
      </c>
      <c r="AI945">
        <v>100</v>
      </c>
      <c r="AJ945" s="36">
        <v>2401</v>
      </c>
      <c r="AK945">
        <v>600</v>
      </c>
      <c r="AL945" s="2">
        <v>0.64583333333333337</v>
      </c>
      <c r="AN945" t="s">
        <v>298</v>
      </c>
      <c r="AO945" t="s">
        <v>344</v>
      </c>
      <c r="AQ945" t="str">
        <f t="shared" si="14"/>
        <v/>
      </c>
    </row>
    <row r="946" spans="1:43">
      <c r="A946" s="8">
        <v>46188</v>
      </c>
      <c r="B946">
        <v>3999.6</v>
      </c>
      <c r="C946">
        <v>3.03</v>
      </c>
      <c r="D946">
        <v>69400</v>
      </c>
      <c r="E946">
        <v>5.01</v>
      </c>
      <c r="F946" s="69">
        <v>6586</v>
      </c>
      <c r="G946" t="s">
        <v>68</v>
      </c>
      <c r="H946">
        <v>0</v>
      </c>
      <c r="I946" t="s">
        <v>288</v>
      </c>
      <c r="J946" t="s">
        <v>289</v>
      </c>
      <c r="K946" t="s">
        <v>290</v>
      </c>
      <c r="L946" s="36">
        <v>5705</v>
      </c>
      <c r="M946">
        <v>224</v>
      </c>
      <c r="N946" s="66">
        <v>4.0899999999999999E-2</v>
      </c>
      <c r="O946" s="36">
        <v>5481</v>
      </c>
      <c r="P946" s="66">
        <v>4.0800000000000003E-2</v>
      </c>
      <c r="Q946" s="36">
        <v>5578</v>
      </c>
      <c r="R946" s="36">
        <v>5735</v>
      </c>
      <c r="S946" s="36">
        <v>5524</v>
      </c>
      <c r="T946" s="66">
        <v>2.2700000000000001E-2</v>
      </c>
      <c r="U946" s="66">
        <v>2.5999999999999999E-3</v>
      </c>
      <c r="V946" s="66">
        <v>-5.1999999999999998E-3</v>
      </c>
      <c r="W946" s="66">
        <v>3.27E-2</v>
      </c>
      <c r="X946" s="1">
        <v>877600</v>
      </c>
      <c r="Y946" s="1">
        <v>4996146</v>
      </c>
      <c r="Z946" s="1">
        <v>1597499</v>
      </c>
      <c r="AA946" t="s">
        <v>406</v>
      </c>
      <c r="AB946" t="s">
        <v>407</v>
      </c>
      <c r="AC946">
        <v>18.14</v>
      </c>
      <c r="AD946">
        <v>1.47</v>
      </c>
      <c r="AE946">
        <v>2.77</v>
      </c>
      <c r="AF946" t="s">
        <v>230</v>
      </c>
      <c r="AG946" s="1">
        <v>7800</v>
      </c>
      <c r="AH946" s="36">
        <v>5705</v>
      </c>
      <c r="AI946">
        <v>200</v>
      </c>
      <c r="AJ946" s="36">
        <v>5699</v>
      </c>
      <c r="AK946" s="1">
        <v>2200</v>
      </c>
      <c r="AL946" s="2">
        <v>0.64583333333333337</v>
      </c>
      <c r="AN946" t="s">
        <v>298</v>
      </c>
      <c r="AO946" t="s">
        <v>395</v>
      </c>
      <c r="AQ946" t="str">
        <f t="shared" si="14"/>
        <v/>
      </c>
    </row>
    <row r="947" spans="1:43">
      <c r="A947" s="8">
        <v>46188</v>
      </c>
      <c r="B947">
        <v>3999.6</v>
      </c>
      <c r="C947">
        <v>3.03</v>
      </c>
      <c r="D947">
        <v>69400</v>
      </c>
      <c r="E947">
        <v>5.01</v>
      </c>
      <c r="F947" s="69">
        <v>6594</v>
      </c>
      <c r="G947" t="s">
        <v>69</v>
      </c>
      <c r="H947">
        <v>0</v>
      </c>
      <c r="I947" t="s">
        <v>288</v>
      </c>
      <c r="J947" t="s">
        <v>289</v>
      </c>
      <c r="K947" t="s">
        <v>290</v>
      </c>
      <c r="L947" s="36">
        <v>2728</v>
      </c>
      <c r="M947">
        <v>101</v>
      </c>
      <c r="N947" s="66">
        <v>3.8399999999999997E-2</v>
      </c>
      <c r="O947" s="36">
        <v>2627</v>
      </c>
      <c r="P947" s="66">
        <v>3.8399999999999997E-2</v>
      </c>
      <c r="Q947" s="36">
        <v>2652</v>
      </c>
      <c r="R947" s="36">
        <v>2742</v>
      </c>
      <c r="S947" s="36">
        <v>2647</v>
      </c>
      <c r="T947" s="66">
        <v>2.86E-2</v>
      </c>
      <c r="U947" s="66">
        <v>1.03E-2</v>
      </c>
      <c r="V947" s="66">
        <v>-5.1000000000000004E-3</v>
      </c>
      <c r="W947" s="66">
        <v>3.0599999999999999E-2</v>
      </c>
      <c r="X947" s="1">
        <v>4699000</v>
      </c>
      <c r="Y947" s="1">
        <v>12730997</v>
      </c>
      <c r="Z947" s="1">
        <v>3253328</v>
      </c>
      <c r="AA947" t="s">
        <v>560</v>
      </c>
      <c r="AB947" t="s">
        <v>409</v>
      </c>
      <c r="AC947">
        <v>39.08</v>
      </c>
      <c r="AD947">
        <v>1.77</v>
      </c>
      <c r="AE947">
        <v>0</v>
      </c>
      <c r="AF947" t="s">
        <v>230</v>
      </c>
      <c r="AG947" s="1">
        <v>66100</v>
      </c>
      <c r="AH947" s="36">
        <v>2729</v>
      </c>
      <c r="AI947" s="1">
        <v>1200</v>
      </c>
      <c r="AJ947" s="36">
        <v>2726</v>
      </c>
      <c r="AK947">
        <v>100</v>
      </c>
      <c r="AL947" s="2">
        <v>0.64583333333333337</v>
      </c>
      <c r="AN947" t="s">
        <v>298</v>
      </c>
      <c r="AO947" t="s">
        <v>344</v>
      </c>
      <c r="AQ947" t="str">
        <f t="shared" si="14"/>
        <v/>
      </c>
    </row>
    <row r="948" spans="1:43">
      <c r="A948" s="8">
        <v>46188</v>
      </c>
      <c r="B948">
        <v>3999.6</v>
      </c>
      <c r="C948">
        <v>3.03</v>
      </c>
      <c r="D948">
        <v>69400</v>
      </c>
      <c r="E948">
        <v>5.01</v>
      </c>
      <c r="F948" s="69">
        <v>6674</v>
      </c>
      <c r="G948" t="s">
        <v>70</v>
      </c>
      <c r="H948">
        <v>0</v>
      </c>
      <c r="I948" t="s">
        <v>288</v>
      </c>
      <c r="J948" t="s">
        <v>289</v>
      </c>
      <c r="K948" t="s">
        <v>290</v>
      </c>
      <c r="L948" s="36">
        <v>6318</v>
      </c>
      <c r="M948">
        <v>121</v>
      </c>
      <c r="N948" s="66">
        <v>1.95E-2</v>
      </c>
      <c r="O948" s="36">
        <v>6197</v>
      </c>
      <c r="P948" s="66">
        <v>1.95E-2</v>
      </c>
      <c r="Q948" s="36">
        <v>6380</v>
      </c>
      <c r="R948" s="36">
        <v>6432</v>
      </c>
      <c r="S948" s="36">
        <v>6196</v>
      </c>
      <c r="T948" s="66">
        <v>-9.7000000000000003E-3</v>
      </c>
      <c r="U948" s="66">
        <v>-3.0999999999999999E-3</v>
      </c>
      <c r="V948" s="66">
        <v>-1.77E-2</v>
      </c>
      <c r="W948" s="66">
        <v>1.9599999999999999E-2</v>
      </c>
      <c r="X948" s="1">
        <v>784500</v>
      </c>
      <c r="Y948" s="1">
        <v>4955700</v>
      </c>
      <c r="Z948" s="1">
        <v>634620</v>
      </c>
      <c r="AA948" t="s">
        <v>604</v>
      </c>
      <c r="AB948" t="s">
        <v>411</v>
      </c>
      <c r="AC948">
        <v>16.989999999999998</v>
      </c>
      <c r="AD948">
        <v>1.6</v>
      </c>
      <c r="AE948">
        <v>1.55</v>
      </c>
      <c r="AF948" t="s">
        <v>230</v>
      </c>
      <c r="AG948" s="1">
        <v>20800</v>
      </c>
      <c r="AH948" s="36">
        <v>6322</v>
      </c>
      <c r="AI948">
        <v>100</v>
      </c>
      <c r="AJ948" s="36">
        <v>6305</v>
      </c>
      <c r="AK948">
        <v>100</v>
      </c>
      <c r="AL948" s="2">
        <v>0.64583333333333337</v>
      </c>
      <c r="AM948" s="3">
        <v>46155</v>
      </c>
      <c r="AN948" t="s">
        <v>298</v>
      </c>
      <c r="AO948" t="s">
        <v>344</v>
      </c>
      <c r="AQ948" t="str">
        <f t="shared" si="14"/>
        <v/>
      </c>
    </row>
    <row r="949" spans="1:43">
      <c r="A949" s="8">
        <v>46188</v>
      </c>
      <c r="B949">
        <v>3999.6</v>
      </c>
      <c r="C949">
        <v>3.03</v>
      </c>
      <c r="D949">
        <v>69400</v>
      </c>
      <c r="E949">
        <v>5.01</v>
      </c>
      <c r="F949" s="69">
        <v>6758</v>
      </c>
      <c r="G949" t="s">
        <v>71</v>
      </c>
      <c r="H949">
        <v>0</v>
      </c>
      <c r="I949" t="s">
        <v>288</v>
      </c>
      <c r="J949" t="s">
        <v>289</v>
      </c>
      <c r="K949" t="s">
        <v>290</v>
      </c>
      <c r="L949" s="36">
        <v>3320</v>
      </c>
      <c r="M949">
        <v>28</v>
      </c>
      <c r="N949" s="66">
        <v>8.5000000000000006E-3</v>
      </c>
      <c r="O949" s="36">
        <v>3292</v>
      </c>
      <c r="P949" s="66">
        <v>8.5000000000000006E-3</v>
      </c>
      <c r="Q949" s="36">
        <v>3339</v>
      </c>
      <c r="R949" s="36">
        <v>3350</v>
      </c>
      <c r="S949" s="36">
        <v>3290</v>
      </c>
      <c r="T949" s="66">
        <v>-5.5999999999999999E-3</v>
      </c>
      <c r="U949" s="66">
        <v>6.0000000000000001E-3</v>
      </c>
      <c r="V949" s="66">
        <v>-8.8999999999999999E-3</v>
      </c>
      <c r="W949" s="66">
        <v>9.1000000000000004E-3</v>
      </c>
      <c r="X949" s="1">
        <v>16105300</v>
      </c>
      <c r="Y949" s="1">
        <v>53387363</v>
      </c>
      <c r="Z949" s="1">
        <v>19804850</v>
      </c>
      <c r="AA949" t="s">
        <v>412</v>
      </c>
      <c r="AB949" t="s">
        <v>413</v>
      </c>
      <c r="AC949">
        <v>16.850000000000001</v>
      </c>
      <c r="AD949">
        <v>2.41</v>
      </c>
      <c r="AE949">
        <v>1.05</v>
      </c>
      <c r="AF949" t="s">
        <v>230</v>
      </c>
      <c r="AG949" s="1">
        <v>444800</v>
      </c>
      <c r="AH949" s="36">
        <v>3321</v>
      </c>
      <c r="AI949" s="1">
        <v>1500</v>
      </c>
      <c r="AJ949" s="36">
        <v>3319</v>
      </c>
      <c r="AK949" s="1">
        <v>42400</v>
      </c>
      <c r="AL949" s="2">
        <v>0.64583333333333337</v>
      </c>
      <c r="AN949" t="s">
        <v>298</v>
      </c>
      <c r="AO949" t="s">
        <v>344</v>
      </c>
      <c r="AQ949" t="str">
        <f t="shared" si="14"/>
        <v/>
      </c>
    </row>
    <row r="950" spans="1:43">
      <c r="A950" s="8">
        <v>46188</v>
      </c>
      <c r="B950">
        <v>3999.6</v>
      </c>
      <c r="C950">
        <v>3.03</v>
      </c>
      <c r="D950">
        <v>69400</v>
      </c>
      <c r="E950">
        <v>5.01</v>
      </c>
      <c r="F950" s="69">
        <v>6810</v>
      </c>
      <c r="G950" t="s">
        <v>72</v>
      </c>
      <c r="H950">
        <v>0</v>
      </c>
      <c r="I950" t="s">
        <v>288</v>
      </c>
      <c r="J950" t="s">
        <v>289</v>
      </c>
      <c r="K950" t="s">
        <v>290</v>
      </c>
      <c r="L950" s="36">
        <v>2157</v>
      </c>
      <c r="M950">
        <v>22</v>
      </c>
      <c r="N950" s="66">
        <v>1.03E-2</v>
      </c>
      <c r="O950" s="36">
        <v>2135</v>
      </c>
      <c r="P950" s="66">
        <v>1.03E-2</v>
      </c>
      <c r="Q950" s="36">
        <v>2175</v>
      </c>
      <c r="R950" s="36">
        <v>2187</v>
      </c>
      <c r="S950" s="36">
        <v>2149</v>
      </c>
      <c r="T950" s="66">
        <v>-8.2000000000000007E-3</v>
      </c>
      <c r="U950" s="66">
        <v>-5.4999999999999997E-3</v>
      </c>
      <c r="V950" s="66">
        <v>-1.37E-2</v>
      </c>
      <c r="W950" s="66">
        <v>3.7000000000000002E-3</v>
      </c>
      <c r="X950" s="1">
        <v>207200</v>
      </c>
      <c r="Y950" s="1">
        <v>448076</v>
      </c>
      <c r="Z950" s="1">
        <v>87712</v>
      </c>
      <c r="AA950" t="s">
        <v>414</v>
      </c>
      <c r="AB950" t="s">
        <v>415</v>
      </c>
      <c r="AC950">
        <v>11.86</v>
      </c>
      <c r="AD950">
        <v>0.91</v>
      </c>
      <c r="AE950">
        <v>2.6</v>
      </c>
      <c r="AF950" t="s">
        <v>230</v>
      </c>
      <c r="AG950" s="1">
        <v>23400</v>
      </c>
      <c r="AH950" s="36">
        <v>2163</v>
      </c>
      <c r="AI950">
        <v>100</v>
      </c>
      <c r="AJ950" s="36">
        <v>2156</v>
      </c>
      <c r="AK950">
        <v>100</v>
      </c>
      <c r="AL950" s="2">
        <v>0.64583333333333337</v>
      </c>
      <c r="AN950" t="s">
        <v>298</v>
      </c>
      <c r="AO950" t="s">
        <v>344</v>
      </c>
      <c r="AQ950" t="str">
        <f t="shared" si="14"/>
        <v/>
      </c>
    </row>
    <row r="951" spans="1:43">
      <c r="A951" s="8">
        <v>46188</v>
      </c>
      <c r="B951">
        <v>3999.6</v>
      </c>
      <c r="C951">
        <v>3.03</v>
      </c>
      <c r="D951">
        <v>69400</v>
      </c>
      <c r="E951">
        <v>5.01</v>
      </c>
      <c r="F951" s="69">
        <v>6841</v>
      </c>
      <c r="G951" t="s">
        <v>73</v>
      </c>
      <c r="H951">
        <v>0</v>
      </c>
      <c r="I951" t="s">
        <v>288</v>
      </c>
      <c r="J951" t="s">
        <v>289</v>
      </c>
      <c r="K951" t="s">
        <v>290</v>
      </c>
      <c r="L951" s="36">
        <v>5162</v>
      </c>
      <c r="M951">
        <v>314</v>
      </c>
      <c r="N951" s="66">
        <v>6.4799999999999996E-2</v>
      </c>
      <c r="O951" s="36">
        <v>4848</v>
      </c>
      <c r="P951" s="66">
        <v>6.4699999999999994E-2</v>
      </c>
      <c r="Q951" s="36">
        <v>5110</v>
      </c>
      <c r="R951" s="36">
        <v>5195</v>
      </c>
      <c r="S951" s="36">
        <v>5044</v>
      </c>
      <c r="T951" s="66">
        <v>1.01E-2</v>
      </c>
      <c r="U951" s="66">
        <v>-1.5E-3</v>
      </c>
      <c r="V951" s="66">
        <v>-6.3E-3</v>
      </c>
      <c r="W951" s="66">
        <v>2.3300000000000001E-2</v>
      </c>
      <c r="X951" s="1">
        <v>1012300</v>
      </c>
      <c r="Y951" s="1">
        <v>5210665</v>
      </c>
      <c r="Z951" s="1">
        <v>1327672</v>
      </c>
      <c r="AA951" t="s">
        <v>416</v>
      </c>
      <c r="AB951" t="s">
        <v>635</v>
      </c>
      <c r="AC951">
        <v>22.27</v>
      </c>
      <c r="AD951">
        <v>2.52</v>
      </c>
      <c r="AE951">
        <v>1.78</v>
      </c>
      <c r="AF951" t="s">
        <v>230</v>
      </c>
      <c r="AG951" s="1">
        <v>10400</v>
      </c>
      <c r="AH951" s="36">
        <v>5163</v>
      </c>
      <c r="AI951">
        <v>200</v>
      </c>
      <c r="AJ951" s="36">
        <v>5159</v>
      </c>
      <c r="AK951">
        <v>100</v>
      </c>
      <c r="AL951" s="2">
        <v>0.64583333333333337</v>
      </c>
      <c r="AN951" t="s">
        <v>298</v>
      </c>
      <c r="AO951" t="s">
        <v>344</v>
      </c>
      <c r="AQ951" t="str">
        <f t="shared" si="14"/>
        <v/>
      </c>
    </row>
    <row r="952" spans="1:43">
      <c r="A952" s="8">
        <v>46188</v>
      </c>
      <c r="B952">
        <v>3999.6</v>
      </c>
      <c r="C952">
        <v>3.03</v>
      </c>
      <c r="D952">
        <v>69400</v>
      </c>
      <c r="E952">
        <v>5.01</v>
      </c>
      <c r="F952" s="69">
        <v>6890</v>
      </c>
      <c r="G952" t="s">
        <v>74</v>
      </c>
      <c r="H952">
        <v>0</v>
      </c>
      <c r="I952" t="s">
        <v>314</v>
      </c>
      <c r="J952" t="s">
        <v>289</v>
      </c>
      <c r="K952" t="s">
        <v>295</v>
      </c>
      <c r="L952" s="36">
        <v>9300</v>
      </c>
      <c r="M952">
        <v>200</v>
      </c>
      <c r="N952" s="66">
        <v>2.1999999999999999E-2</v>
      </c>
      <c r="O952" s="36">
        <v>9100</v>
      </c>
      <c r="P952" s="66">
        <v>2.1899999999999999E-2</v>
      </c>
      <c r="Q952" s="36">
        <v>9390</v>
      </c>
      <c r="R952" s="36">
        <v>9390</v>
      </c>
      <c r="S952" s="36">
        <v>9030</v>
      </c>
      <c r="T952" s="66">
        <v>-9.4999999999999998E-3</v>
      </c>
      <c r="U952" s="66">
        <v>5.4000000000000003E-3</v>
      </c>
      <c r="V952" s="66">
        <v>-9.4999999999999998E-3</v>
      </c>
      <c r="W952" s="66">
        <v>2.9899999999999999E-2</v>
      </c>
      <c r="X952" s="1">
        <v>1152400</v>
      </c>
      <c r="Y952" s="1">
        <v>10626849</v>
      </c>
      <c r="Z952" s="1">
        <v>490224</v>
      </c>
      <c r="AA952" t="s">
        <v>418</v>
      </c>
      <c r="AB952" t="s">
        <v>419</v>
      </c>
      <c r="AC952">
        <v>21.2</v>
      </c>
      <c r="AD952">
        <v>1.68</v>
      </c>
      <c r="AE952">
        <v>2.15</v>
      </c>
      <c r="AF952" t="s">
        <v>230</v>
      </c>
      <c r="AG952" s="1">
        <v>15100</v>
      </c>
      <c r="AH952" s="36">
        <v>9310</v>
      </c>
      <c r="AI952">
        <v>500</v>
      </c>
      <c r="AJ952" s="36">
        <v>9290</v>
      </c>
      <c r="AK952">
        <v>200</v>
      </c>
      <c r="AL952" s="2">
        <v>0.64583333333333337</v>
      </c>
      <c r="AM952" s="3">
        <v>46157</v>
      </c>
      <c r="AN952" t="s">
        <v>293</v>
      </c>
      <c r="AO952" t="s">
        <v>344</v>
      </c>
      <c r="AQ952" t="str">
        <f t="shared" si="14"/>
        <v/>
      </c>
    </row>
    <row r="953" spans="1:43">
      <c r="A953" s="8">
        <v>46188</v>
      </c>
      <c r="B953">
        <v>3999.6</v>
      </c>
      <c r="C953">
        <v>3.03</v>
      </c>
      <c r="D953">
        <v>69400</v>
      </c>
      <c r="E953">
        <v>5.01</v>
      </c>
      <c r="F953" s="69">
        <v>6925</v>
      </c>
      <c r="G953" t="s">
        <v>75</v>
      </c>
      <c r="H953">
        <v>0</v>
      </c>
      <c r="I953" t="s">
        <v>288</v>
      </c>
      <c r="J953" t="s">
        <v>289</v>
      </c>
      <c r="K953" t="s">
        <v>290</v>
      </c>
      <c r="L953" s="36">
        <v>4235</v>
      </c>
      <c r="M953">
        <v>147</v>
      </c>
      <c r="N953" s="66">
        <v>3.5999999999999997E-2</v>
      </c>
      <c r="O953" s="36">
        <v>4088</v>
      </c>
      <c r="P953" s="66">
        <v>3.5900000000000001E-2</v>
      </c>
      <c r="Q953" s="36">
        <v>4200</v>
      </c>
      <c r="R953" s="36">
        <v>4284</v>
      </c>
      <c r="S953" s="36">
        <v>4145</v>
      </c>
      <c r="T953" s="66">
        <v>8.3000000000000001E-3</v>
      </c>
      <c r="U953" s="66">
        <v>-3.8999999999999998E-3</v>
      </c>
      <c r="V953" s="66">
        <v>-1.14E-2</v>
      </c>
      <c r="W953" s="66">
        <v>2.1700000000000001E-2</v>
      </c>
      <c r="X953" s="1">
        <v>473500</v>
      </c>
      <c r="Y953" s="1">
        <v>2005552</v>
      </c>
      <c r="Z953" s="1">
        <v>353622</v>
      </c>
      <c r="AA953" t="s">
        <v>420</v>
      </c>
      <c r="AB953" t="s">
        <v>421</v>
      </c>
      <c r="AC953">
        <v>32.01</v>
      </c>
      <c r="AD953">
        <v>1.7</v>
      </c>
      <c r="AE953">
        <v>1.65</v>
      </c>
      <c r="AF953" t="s">
        <v>230</v>
      </c>
      <c r="AG953" s="1">
        <v>6900</v>
      </c>
      <c r="AH953" s="36">
        <v>4236</v>
      </c>
      <c r="AI953" s="1">
        <v>3400</v>
      </c>
      <c r="AJ953" s="36">
        <v>4220</v>
      </c>
      <c r="AK953" s="1">
        <v>1000</v>
      </c>
      <c r="AL953" s="2">
        <v>0.64583333333333337</v>
      </c>
      <c r="AM953" s="3">
        <v>46156</v>
      </c>
      <c r="AN953" t="s">
        <v>298</v>
      </c>
      <c r="AO953" t="s">
        <v>344</v>
      </c>
      <c r="AQ953" t="str">
        <f t="shared" si="14"/>
        <v/>
      </c>
    </row>
    <row r="954" spans="1:43">
      <c r="A954" s="8">
        <v>46188</v>
      </c>
      <c r="B954">
        <v>3999.6</v>
      </c>
      <c r="C954">
        <v>3.03</v>
      </c>
      <c r="D954">
        <v>69400</v>
      </c>
      <c r="E954">
        <v>5.01</v>
      </c>
      <c r="F954" s="69">
        <v>6963</v>
      </c>
      <c r="G954" t="s">
        <v>76</v>
      </c>
      <c r="H954">
        <v>0</v>
      </c>
      <c r="I954" t="s">
        <v>288</v>
      </c>
      <c r="J954" t="s">
        <v>289</v>
      </c>
      <c r="K954" t="s">
        <v>295</v>
      </c>
      <c r="L954" s="36">
        <v>5257</v>
      </c>
      <c r="M954">
        <v>325</v>
      </c>
      <c r="N954" s="66">
        <v>6.59E-2</v>
      </c>
      <c r="O954" s="36">
        <v>4932</v>
      </c>
      <c r="P954" s="66">
        <v>6.5799999999999997E-2</v>
      </c>
      <c r="Q954" s="36">
        <v>5140</v>
      </c>
      <c r="R954" s="36">
        <v>5309</v>
      </c>
      <c r="S954" s="36">
        <v>5037</v>
      </c>
      <c r="T954" s="66">
        <v>2.2700000000000001E-2</v>
      </c>
      <c r="U954" s="66">
        <v>6.4999999999999997E-3</v>
      </c>
      <c r="V954" s="66">
        <v>-9.7000000000000003E-3</v>
      </c>
      <c r="W954" s="66">
        <v>4.36E-2</v>
      </c>
      <c r="X954" s="1">
        <v>4563800</v>
      </c>
      <c r="Y954" s="1">
        <v>23840440</v>
      </c>
      <c r="Z954" s="1">
        <v>2122566</v>
      </c>
      <c r="AA954" t="s">
        <v>586</v>
      </c>
      <c r="AB954" t="s">
        <v>423</v>
      </c>
      <c r="AC954">
        <v>70</v>
      </c>
      <c r="AD954">
        <v>2.67</v>
      </c>
      <c r="AE954">
        <v>0.95</v>
      </c>
      <c r="AF954" t="s">
        <v>230</v>
      </c>
      <c r="AG954" s="1">
        <v>74600</v>
      </c>
      <c r="AH954" s="36">
        <v>5260</v>
      </c>
      <c r="AI954">
        <v>300</v>
      </c>
      <c r="AJ954" s="36">
        <v>5255</v>
      </c>
      <c r="AK954">
        <v>100</v>
      </c>
      <c r="AL954" s="2">
        <v>0.64583333333333337</v>
      </c>
      <c r="AN954" t="s">
        <v>298</v>
      </c>
      <c r="AO954" t="s">
        <v>344</v>
      </c>
      <c r="AQ954" t="str">
        <f t="shared" si="14"/>
        <v/>
      </c>
    </row>
    <row r="955" spans="1:43">
      <c r="A955" s="8">
        <v>46188</v>
      </c>
      <c r="B955">
        <v>3999.6</v>
      </c>
      <c r="C955">
        <v>3.03</v>
      </c>
      <c r="D955">
        <v>69400</v>
      </c>
      <c r="E955">
        <v>5.01</v>
      </c>
      <c r="F955" s="69">
        <v>7011</v>
      </c>
      <c r="G955" t="s">
        <v>77</v>
      </c>
      <c r="H955">
        <v>0</v>
      </c>
      <c r="I955" t="s">
        <v>288</v>
      </c>
      <c r="J955" t="s">
        <v>289</v>
      </c>
      <c r="K955" t="s">
        <v>295</v>
      </c>
      <c r="L955" s="36">
        <v>3659</v>
      </c>
      <c r="M955">
        <v>119</v>
      </c>
      <c r="N955" s="66">
        <v>3.3599999999999998E-2</v>
      </c>
      <c r="O955" s="36">
        <v>3540</v>
      </c>
      <c r="P955" s="66">
        <v>3.3599999999999998E-2</v>
      </c>
      <c r="Q955" s="36">
        <v>3647</v>
      </c>
      <c r="R955" s="36">
        <v>3720</v>
      </c>
      <c r="S955" s="36">
        <v>3591</v>
      </c>
      <c r="T955" s="66">
        <v>3.2000000000000002E-3</v>
      </c>
      <c r="U955" s="66">
        <v>-1.0999999999999999E-2</v>
      </c>
      <c r="V955" s="66">
        <v>-1.6299999999999999E-2</v>
      </c>
      <c r="W955" s="66">
        <v>1.89E-2</v>
      </c>
      <c r="X955" s="1">
        <v>21245700</v>
      </c>
      <c r="Y955" s="1">
        <v>78168800</v>
      </c>
      <c r="Z955" s="1">
        <v>12344177</v>
      </c>
      <c r="AA955" t="s">
        <v>424</v>
      </c>
      <c r="AB955" t="s">
        <v>636</v>
      </c>
      <c r="AC955">
        <v>32.35</v>
      </c>
      <c r="AD955">
        <v>3.98</v>
      </c>
      <c r="AE955">
        <v>0.79</v>
      </c>
      <c r="AF955" t="s">
        <v>230</v>
      </c>
      <c r="AG955" s="1">
        <v>727600</v>
      </c>
      <c r="AH955" s="36">
        <v>3660</v>
      </c>
      <c r="AI955" s="1">
        <v>1000</v>
      </c>
      <c r="AJ955" s="36">
        <v>3658</v>
      </c>
      <c r="AK955" s="1">
        <v>7200</v>
      </c>
      <c r="AL955" s="2">
        <v>0.64583333333333337</v>
      </c>
      <c r="AN955" t="s">
        <v>298</v>
      </c>
      <c r="AO955" t="s">
        <v>395</v>
      </c>
      <c r="AQ955" t="str">
        <f t="shared" si="14"/>
        <v/>
      </c>
    </row>
    <row r="956" spans="1:43">
      <c r="A956" s="8">
        <v>46188</v>
      </c>
      <c r="B956">
        <v>3999.6</v>
      </c>
      <c r="C956">
        <v>3.03</v>
      </c>
      <c r="D956">
        <v>69400</v>
      </c>
      <c r="E956">
        <v>5.01</v>
      </c>
      <c r="F956" s="69">
        <v>7013</v>
      </c>
      <c r="G956" t="s">
        <v>78</v>
      </c>
      <c r="H956">
        <v>0</v>
      </c>
      <c r="I956" t="s">
        <v>288</v>
      </c>
      <c r="J956" t="s">
        <v>289</v>
      </c>
      <c r="K956" t="s">
        <v>295</v>
      </c>
      <c r="L956" s="36">
        <v>2705</v>
      </c>
      <c r="M956">
        <v>275</v>
      </c>
      <c r="N956" s="66">
        <v>0.1132</v>
      </c>
      <c r="O956" s="36">
        <v>2430</v>
      </c>
      <c r="P956" s="66">
        <v>0.11310000000000001</v>
      </c>
      <c r="Q956" s="36">
        <v>2520</v>
      </c>
      <c r="R956" s="36">
        <v>2729</v>
      </c>
      <c r="S956" s="36">
        <v>2498</v>
      </c>
      <c r="T956" s="66">
        <v>7.3400000000000007E-2</v>
      </c>
      <c r="U956" s="66">
        <v>2.9999999999999997E-4</v>
      </c>
      <c r="V956" s="66">
        <v>-8.6999999999999994E-3</v>
      </c>
      <c r="W956" s="66">
        <v>8.2799999999999999E-2</v>
      </c>
      <c r="X956" s="1">
        <v>21248100</v>
      </c>
      <c r="Y956" s="1">
        <v>56783537</v>
      </c>
      <c r="Z956" s="1">
        <v>2928864</v>
      </c>
      <c r="AA956" t="s">
        <v>426</v>
      </c>
      <c r="AB956" t="s">
        <v>637</v>
      </c>
      <c r="AC956">
        <v>17.38</v>
      </c>
      <c r="AD956">
        <v>4.3899999999999997</v>
      </c>
      <c r="AE956">
        <v>0.85</v>
      </c>
      <c r="AF956" t="s">
        <v>230</v>
      </c>
      <c r="AG956" s="1">
        <v>628100</v>
      </c>
      <c r="AH956" s="36">
        <v>2705.5</v>
      </c>
      <c r="AI956">
        <v>300</v>
      </c>
      <c r="AJ956" s="36">
        <v>2705</v>
      </c>
      <c r="AK956" s="1">
        <v>4300</v>
      </c>
      <c r="AL956" s="2">
        <v>0.64583333333333337</v>
      </c>
      <c r="AN956" t="s">
        <v>298</v>
      </c>
      <c r="AO956" t="s">
        <v>395</v>
      </c>
      <c r="AQ956" t="str">
        <f t="shared" si="14"/>
        <v/>
      </c>
    </row>
    <row r="957" spans="1:43">
      <c r="A957" s="8">
        <v>46188</v>
      </c>
      <c r="B957">
        <v>3999.6</v>
      </c>
      <c r="C957">
        <v>3.03</v>
      </c>
      <c r="D957">
        <v>69400</v>
      </c>
      <c r="E957">
        <v>5.01</v>
      </c>
      <c r="F957" s="69">
        <v>7047</v>
      </c>
      <c r="G957" t="s">
        <v>79</v>
      </c>
      <c r="H957">
        <v>0</v>
      </c>
      <c r="I957" t="s">
        <v>347</v>
      </c>
      <c r="J957" t="s">
        <v>289</v>
      </c>
      <c r="K957" t="s">
        <v>290</v>
      </c>
      <c r="L957" s="36">
        <v>2060</v>
      </c>
      <c r="M957">
        <v>43</v>
      </c>
      <c r="N957" s="66">
        <v>2.1299999999999999E-2</v>
      </c>
      <c r="O957" s="36">
        <v>2017</v>
      </c>
      <c r="P957" s="66">
        <v>2.1299999999999999E-2</v>
      </c>
      <c r="Q957" s="36">
        <v>2017</v>
      </c>
      <c r="R957" s="36">
        <v>2076</v>
      </c>
      <c r="S957" s="36">
        <v>2012</v>
      </c>
      <c r="T957" s="66">
        <v>2.1299999999999999E-2</v>
      </c>
      <c r="U957" s="66">
        <v>8.3000000000000001E-3</v>
      </c>
      <c r="V957" s="66">
        <v>-7.7000000000000002E-3</v>
      </c>
      <c r="W957" s="66">
        <v>2.3800000000000002E-2</v>
      </c>
      <c r="X957" s="1">
        <v>102300</v>
      </c>
      <c r="Y957" s="1">
        <v>209893</v>
      </c>
      <c r="Z957" s="1">
        <v>29243</v>
      </c>
      <c r="AA957" t="s">
        <v>428</v>
      </c>
      <c r="AB957" t="s">
        <v>638</v>
      </c>
      <c r="AC957">
        <v>8.16</v>
      </c>
      <c r="AD957">
        <v>2.56</v>
      </c>
      <c r="AE957">
        <v>0.63</v>
      </c>
      <c r="AF957" t="s">
        <v>230</v>
      </c>
      <c r="AG957">
        <v>0</v>
      </c>
      <c r="AH957" s="36">
        <v>2061</v>
      </c>
      <c r="AI957">
        <v>100</v>
      </c>
      <c r="AJ957" s="36">
        <v>2055</v>
      </c>
      <c r="AK957">
        <v>100</v>
      </c>
      <c r="AL957" s="2">
        <v>0.64583333333333337</v>
      </c>
      <c r="AM957" s="3">
        <v>46157</v>
      </c>
      <c r="AN957" t="s">
        <v>298</v>
      </c>
      <c r="AO957" t="s">
        <v>313</v>
      </c>
      <c r="AQ957" t="str">
        <f t="shared" si="14"/>
        <v/>
      </c>
    </row>
    <row r="958" spans="1:43">
      <c r="A958" s="8">
        <v>46188</v>
      </c>
      <c r="B958">
        <v>3999.6</v>
      </c>
      <c r="C958">
        <v>3.03</v>
      </c>
      <c r="D958">
        <v>69400</v>
      </c>
      <c r="E958">
        <v>5.01</v>
      </c>
      <c r="F958" s="69">
        <v>7084</v>
      </c>
      <c r="G958" t="s">
        <v>80</v>
      </c>
      <c r="H958">
        <v>0</v>
      </c>
      <c r="I958" t="s">
        <v>347</v>
      </c>
      <c r="J958" t="s">
        <v>323</v>
      </c>
      <c r="K958" t="s">
        <v>290</v>
      </c>
      <c r="L958" s="36">
        <v>2339</v>
      </c>
      <c r="M958">
        <v>400</v>
      </c>
      <c r="N958" s="66">
        <v>0.20630000000000001</v>
      </c>
      <c r="O958" s="36">
        <v>1939</v>
      </c>
      <c r="P958" s="66">
        <v>0.20619999999999999</v>
      </c>
      <c r="Q958" s="36">
        <v>2339</v>
      </c>
      <c r="R958" s="36">
        <v>2339</v>
      </c>
      <c r="S958" s="36">
        <v>2339</v>
      </c>
      <c r="T958" t="s">
        <v>230</v>
      </c>
      <c r="U958" s="66">
        <v>0</v>
      </c>
      <c r="V958" s="66">
        <v>0</v>
      </c>
      <c r="W958" s="66">
        <v>0</v>
      </c>
      <c r="X958" s="1">
        <v>1100</v>
      </c>
      <c r="Y958" s="1">
        <v>2573</v>
      </c>
      <c r="Z958" s="1">
        <v>7623</v>
      </c>
      <c r="AA958" t="s">
        <v>430</v>
      </c>
      <c r="AB958" t="s">
        <v>642</v>
      </c>
      <c r="AC958">
        <v>32.57</v>
      </c>
      <c r="AD958">
        <v>1.21</v>
      </c>
      <c r="AE958">
        <v>4.0599999999999996</v>
      </c>
      <c r="AF958">
        <v>0.3</v>
      </c>
      <c r="AG958">
        <v>0</v>
      </c>
      <c r="AH958" t="s">
        <v>230</v>
      </c>
      <c r="AI958">
        <v>0</v>
      </c>
      <c r="AJ958" s="36">
        <v>2339</v>
      </c>
      <c r="AK958" s="1">
        <v>12400</v>
      </c>
      <c r="AL958" s="2">
        <v>0.64583333333333337</v>
      </c>
      <c r="AM958" s="3">
        <v>46160</v>
      </c>
      <c r="AN958" t="s">
        <v>298</v>
      </c>
      <c r="AO958" t="s">
        <v>313</v>
      </c>
      <c r="AQ958" t="str">
        <f t="shared" si="14"/>
        <v/>
      </c>
    </row>
    <row r="959" spans="1:43">
      <c r="A959" s="8">
        <v>46188</v>
      </c>
      <c r="B959">
        <v>3999.6</v>
      </c>
      <c r="C959">
        <v>3.03</v>
      </c>
      <c r="D959">
        <v>69400</v>
      </c>
      <c r="E959">
        <v>5.01</v>
      </c>
      <c r="F959" s="69">
        <v>7182</v>
      </c>
      <c r="G959" t="s">
        <v>81</v>
      </c>
      <c r="H959">
        <v>0</v>
      </c>
      <c r="I959" t="s">
        <v>288</v>
      </c>
      <c r="J959" t="s">
        <v>289</v>
      </c>
      <c r="K959" t="s">
        <v>295</v>
      </c>
      <c r="L959" s="36">
        <v>3198</v>
      </c>
      <c r="M959">
        <v>-13</v>
      </c>
      <c r="N959" s="66">
        <v>-4.0000000000000001E-3</v>
      </c>
      <c r="O959" s="36">
        <v>3211</v>
      </c>
      <c r="P959" s="66">
        <v>-4.0000000000000001E-3</v>
      </c>
      <c r="Q959" s="36">
        <v>3250</v>
      </c>
      <c r="R959" s="36">
        <v>3308</v>
      </c>
      <c r="S959" s="36">
        <v>3198</v>
      </c>
      <c r="T959" s="66">
        <v>-1.6E-2</v>
      </c>
      <c r="U959" s="66">
        <v>-1.6E-2</v>
      </c>
      <c r="V959" s="66">
        <v>-3.32E-2</v>
      </c>
      <c r="W959" s="66">
        <v>0</v>
      </c>
      <c r="X959" s="1">
        <v>6274400</v>
      </c>
      <c r="Y959" s="1">
        <v>20375875</v>
      </c>
      <c r="Z959" s="1">
        <v>11435660</v>
      </c>
      <c r="AA959" t="s">
        <v>616</v>
      </c>
      <c r="AB959" t="s">
        <v>433</v>
      </c>
      <c r="AC959">
        <v>17.25</v>
      </c>
      <c r="AD959">
        <v>1.23</v>
      </c>
      <c r="AE959">
        <v>2.91</v>
      </c>
      <c r="AF959" t="s">
        <v>230</v>
      </c>
      <c r="AG959" s="1">
        <v>277800</v>
      </c>
      <c r="AH959" s="36">
        <v>3200</v>
      </c>
      <c r="AI959">
        <v>500</v>
      </c>
      <c r="AJ959" s="36">
        <v>3197</v>
      </c>
      <c r="AK959" s="1">
        <v>14100</v>
      </c>
      <c r="AL959" s="2">
        <v>0.64583333333333337</v>
      </c>
      <c r="AM959" s="3">
        <v>46157</v>
      </c>
      <c r="AN959" t="s">
        <v>298</v>
      </c>
      <c r="AO959" t="s">
        <v>434</v>
      </c>
      <c r="AQ959" t="str">
        <f t="shared" si="14"/>
        <v/>
      </c>
    </row>
    <row r="960" spans="1:43">
      <c r="A960" s="8">
        <v>46188</v>
      </c>
      <c r="B960">
        <v>3999.6</v>
      </c>
      <c r="C960">
        <v>3.03</v>
      </c>
      <c r="D960">
        <v>69400</v>
      </c>
      <c r="E960">
        <v>5.01</v>
      </c>
      <c r="F960" s="69">
        <v>7203</v>
      </c>
      <c r="G960" t="s">
        <v>82</v>
      </c>
      <c r="H960">
        <v>0</v>
      </c>
      <c r="I960" t="s">
        <v>288</v>
      </c>
      <c r="J960" t="s">
        <v>289</v>
      </c>
      <c r="K960" t="s">
        <v>295</v>
      </c>
      <c r="L960" s="36">
        <v>2902.5</v>
      </c>
      <c r="M960">
        <v>127</v>
      </c>
      <c r="N960" s="66">
        <v>4.58E-2</v>
      </c>
      <c r="O960" s="36">
        <v>2775.5</v>
      </c>
      <c r="P960" s="66">
        <v>4.5699999999999998E-2</v>
      </c>
      <c r="Q960" s="36">
        <v>2836.5</v>
      </c>
      <c r="R960" s="36">
        <v>2934.5</v>
      </c>
      <c r="S960" s="36">
        <v>2830</v>
      </c>
      <c r="T960" s="66">
        <v>2.3199999999999998E-2</v>
      </c>
      <c r="U960" s="66">
        <v>-7.7999999999999996E-3</v>
      </c>
      <c r="V960" s="66">
        <v>-1.09E-2</v>
      </c>
      <c r="W960" s="66">
        <v>2.5600000000000001E-2</v>
      </c>
      <c r="X960" s="1">
        <v>29688600</v>
      </c>
      <c r="Y960" s="1">
        <v>86171560</v>
      </c>
      <c r="Z960" s="1">
        <v>45844951</v>
      </c>
      <c r="AA960" t="s">
        <v>435</v>
      </c>
      <c r="AB960" t="s">
        <v>639</v>
      </c>
      <c r="AC960">
        <v>11.45</v>
      </c>
      <c r="AD960">
        <v>0.94</v>
      </c>
      <c r="AE960">
        <v>3.45</v>
      </c>
      <c r="AF960" t="s">
        <v>230</v>
      </c>
      <c r="AG960" s="1">
        <v>1048500</v>
      </c>
      <c r="AH960" s="36">
        <v>2903</v>
      </c>
      <c r="AI960">
        <v>100</v>
      </c>
      <c r="AJ960" s="36">
        <v>2902</v>
      </c>
      <c r="AK960" s="1">
        <v>11500</v>
      </c>
      <c r="AL960" s="2">
        <v>0.64583333333333337</v>
      </c>
      <c r="AN960" t="s">
        <v>298</v>
      </c>
      <c r="AO960" t="s">
        <v>437</v>
      </c>
      <c r="AQ960" t="str">
        <f t="shared" si="14"/>
        <v/>
      </c>
    </row>
    <row r="961" spans="1:43">
      <c r="A961" s="8">
        <v>46188</v>
      </c>
      <c r="B961">
        <v>3999.6</v>
      </c>
      <c r="C961">
        <v>3.03</v>
      </c>
      <c r="D961">
        <v>69400</v>
      </c>
      <c r="E961">
        <v>5.01</v>
      </c>
      <c r="F961" s="69">
        <v>7213</v>
      </c>
      <c r="G961" t="s">
        <v>83</v>
      </c>
      <c r="H961">
        <v>0</v>
      </c>
      <c r="I961" t="s">
        <v>314</v>
      </c>
      <c r="J961" t="s">
        <v>289</v>
      </c>
      <c r="K961" t="s">
        <v>295</v>
      </c>
      <c r="L961">
        <v>580</v>
      </c>
      <c r="M961">
        <v>13</v>
      </c>
      <c r="N961" s="66">
        <v>2.29E-2</v>
      </c>
      <c r="O961">
        <v>567</v>
      </c>
      <c r="P961" s="66">
        <v>2.29E-2</v>
      </c>
      <c r="Q961">
        <v>584</v>
      </c>
      <c r="R961">
        <v>584</v>
      </c>
      <c r="S961">
        <v>570</v>
      </c>
      <c r="T961" s="66">
        <v>-6.7999999999999996E-3</v>
      </c>
      <c r="U961" s="66">
        <v>1.2200000000000001E-2</v>
      </c>
      <c r="V961" s="66">
        <v>-6.7999999999999996E-3</v>
      </c>
      <c r="W961" s="66">
        <v>1.7500000000000002E-2</v>
      </c>
      <c r="X961" s="1">
        <v>37000</v>
      </c>
      <c r="Y961" s="1">
        <v>21504</v>
      </c>
      <c r="Z961" s="1">
        <v>9217</v>
      </c>
      <c r="AA961" t="s">
        <v>524</v>
      </c>
      <c r="AB961" t="s">
        <v>439</v>
      </c>
      <c r="AC961">
        <v>6.83</v>
      </c>
      <c r="AD961">
        <v>0.81</v>
      </c>
      <c r="AE961">
        <v>4.4800000000000004</v>
      </c>
      <c r="AF961">
        <v>0.3</v>
      </c>
      <c r="AG961">
        <v>0</v>
      </c>
      <c r="AH961">
        <v>580</v>
      </c>
      <c r="AI961" s="1">
        <v>1000</v>
      </c>
      <c r="AJ961">
        <v>579</v>
      </c>
      <c r="AK961" s="1">
        <v>1000</v>
      </c>
      <c r="AL961" s="2">
        <v>0.64583333333333337</v>
      </c>
      <c r="AN961" t="s">
        <v>298</v>
      </c>
      <c r="AO961" t="s">
        <v>437</v>
      </c>
      <c r="AQ961" t="str">
        <f t="shared" si="14"/>
        <v/>
      </c>
    </row>
    <row r="962" spans="1:43">
      <c r="A962" s="8">
        <v>46188</v>
      </c>
      <c r="B962">
        <v>3999.6</v>
      </c>
      <c r="C962">
        <v>3.03</v>
      </c>
      <c r="D962">
        <v>69400</v>
      </c>
      <c r="E962">
        <v>5.01</v>
      </c>
      <c r="F962" s="69">
        <v>7220</v>
      </c>
      <c r="G962" t="s">
        <v>84</v>
      </c>
      <c r="H962">
        <v>0</v>
      </c>
      <c r="I962" t="s">
        <v>288</v>
      </c>
      <c r="J962" t="s">
        <v>289</v>
      </c>
      <c r="K962" t="s">
        <v>295</v>
      </c>
      <c r="L962" s="36">
        <v>4645</v>
      </c>
      <c r="M962">
        <v>-240</v>
      </c>
      <c r="N962" s="66">
        <v>-4.9099999999999998E-2</v>
      </c>
      <c r="O962" s="36">
        <v>4885</v>
      </c>
      <c r="P962" s="66">
        <v>-4.9099999999999998E-2</v>
      </c>
      <c r="Q962" s="36">
        <v>5230</v>
      </c>
      <c r="R962" s="36">
        <v>5230</v>
      </c>
      <c r="S962" s="36">
        <v>4525</v>
      </c>
      <c r="T962" s="66">
        <v>-0.1118</v>
      </c>
      <c r="U962" s="66">
        <v>-2.2100000000000002E-2</v>
      </c>
      <c r="V962" s="66">
        <v>-0.1118</v>
      </c>
      <c r="W962" s="66">
        <v>2.6499999999999999E-2</v>
      </c>
      <c r="X962" s="1">
        <v>3508100</v>
      </c>
      <c r="Y962" s="1">
        <v>16524778</v>
      </c>
      <c r="Z962" s="1">
        <v>304627</v>
      </c>
      <c r="AA962" t="s">
        <v>563</v>
      </c>
      <c r="AB962" t="s">
        <v>441</v>
      </c>
      <c r="AC962">
        <v>46.82</v>
      </c>
      <c r="AD962">
        <v>2.4900000000000002</v>
      </c>
      <c r="AE962">
        <v>0.86</v>
      </c>
      <c r="AF962" t="s">
        <v>230</v>
      </c>
      <c r="AG962" s="1">
        <v>17200</v>
      </c>
      <c r="AH962" s="36">
        <v>4650</v>
      </c>
      <c r="AI962">
        <v>100</v>
      </c>
      <c r="AJ962" s="36">
        <v>4640</v>
      </c>
      <c r="AK962">
        <v>300</v>
      </c>
      <c r="AL962" s="2">
        <v>0.64583333333333337</v>
      </c>
      <c r="AN962" t="s">
        <v>298</v>
      </c>
      <c r="AO962" t="s">
        <v>437</v>
      </c>
      <c r="AQ962" t="str">
        <f t="shared" si="14"/>
        <v/>
      </c>
    </row>
    <row r="963" spans="1:43">
      <c r="A963" s="8">
        <v>46188</v>
      </c>
      <c r="B963">
        <v>3999.6</v>
      </c>
      <c r="C963">
        <v>3.03</v>
      </c>
      <c r="D963">
        <v>69400</v>
      </c>
      <c r="E963">
        <v>5.01</v>
      </c>
      <c r="F963" s="69">
        <v>7269</v>
      </c>
      <c r="G963" t="s">
        <v>85</v>
      </c>
      <c r="H963">
        <v>0</v>
      </c>
      <c r="I963" t="s">
        <v>288</v>
      </c>
      <c r="J963" t="s">
        <v>289</v>
      </c>
      <c r="K963" t="s">
        <v>290</v>
      </c>
      <c r="L963" s="36">
        <v>1933</v>
      </c>
      <c r="M963">
        <v>65</v>
      </c>
      <c r="N963" s="66">
        <v>3.4799999999999998E-2</v>
      </c>
      <c r="O963" s="36">
        <v>1868</v>
      </c>
      <c r="P963" s="66">
        <v>3.4700000000000002E-2</v>
      </c>
      <c r="Q963" s="36">
        <v>1925</v>
      </c>
      <c r="R963" s="36">
        <v>1946</v>
      </c>
      <c r="S963" s="36">
        <v>1911</v>
      </c>
      <c r="T963" s="66">
        <v>4.1000000000000003E-3</v>
      </c>
      <c r="U963" s="66">
        <v>-3.0000000000000001E-3</v>
      </c>
      <c r="V963" s="66">
        <v>-6.6E-3</v>
      </c>
      <c r="W963" s="66">
        <v>1.15E-2</v>
      </c>
      <c r="X963" s="1">
        <v>7104100</v>
      </c>
      <c r="Y963" s="1">
        <v>13735693</v>
      </c>
      <c r="Z963" s="1">
        <v>3797545</v>
      </c>
      <c r="AA963" t="s">
        <v>442</v>
      </c>
      <c r="AB963" t="s">
        <v>443</v>
      </c>
      <c r="AC963">
        <v>9.81</v>
      </c>
      <c r="AD963">
        <v>1.1000000000000001</v>
      </c>
      <c r="AE963">
        <v>2.64</v>
      </c>
      <c r="AF963" t="s">
        <v>230</v>
      </c>
      <c r="AG963" s="1">
        <v>4141000</v>
      </c>
      <c r="AH963" s="36">
        <v>1933.5</v>
      </c>
      <c r="AI963">
        <v>400</v>
      </c>
      <c r="AJ963" s="36">
        <v>1925</v>
      </c>
      <c r="AK963" s="1">
        <v>1800</v>
      </c>
      <c r="AL963" s="2">
        <v>0.64583333333333337</v>
      </c>
      <c r="AM963" s="3">
        <v>46156</v>
      </c>
      <c r="AN963" t="s">
        <v>298</v>
      </c>
      <c r="AO963" t="s">
        <v>437</v>
      </c>
      <c r="AQ963" t="str">
        <f t="shared" ref="AQ963:AQ1026" si="15">IF(AP963="","",ROUND((L963-AP963)/AP963,4))</f>
        <v/>
      </c>
    </row>
    <row r="964" spans="1:43">
      <c r="A964" s="8">
        <v>46188</v>
      </c>
      <c r="B964">
        <v>3999.6</v>
      </c>
      <c r="C964">
        <v>3.03</v>
      </c>
      <c r="D964">
        <v>69400</v>
      </c>
      <c r="E964">
        <v>5.01</v>
      </c>
      <c r="F964" s="69">
        <v>7272</v>
      </c>
      <c r="G964" t="s">
        <v>86</v>
      </c>
      <c r="H964">
        <v>0</v>
      </c>
      <c r="I964" t="s">
        <v>288</v>
      </c>
      <c r="J964" t="s">
        <v>289</v>
      </c>
      <c r="K964" t="s">
        <v>290</v>
      </c>
      <c r="L964" s="36">
        <v>1232</v>
      </c>
      <c r="M964">
        <v>40.5</v>
      </c>
      <c r="N964" s="66">
        <v>3.4000000000000002E-2</v>
      </c>
      <c r="O964" s="36">
        <v>1191.5</v>
      </c>
      <c r="P964" s="66">
        <v>3.39E-2</v>
      </c>
      <c r="Q964" s="36">
        <v>1227.5</v>
      </c>
      <c r="R964" s="36">
        <v>1251.5</v>
      </c>
      <c r="S964" s="36">
        <v>1215</v>
      </c>
      <c r="T964" s="66">
        <v>3.5999999999999999E-3</v>
      </c>
      <c r="U964" s="66">
        <v>-1.6000000000000001E-3</v>
      </c>
      <c r="V964" s="66">
        <v>-1.55E-2</v>
      </c>
      <c r="W964" s="66">
        <v>1.3899999999999999E-2</v>
      </c>
      <c r="X964" s="1">
        <v>7227000</v>
      </c>
      <c r="Y964" s="1">
        <v>8919570</v>
      </c>
      <c r="Z964" s="1">
        <v>1254330</v>
      </c>
      <c r="AA964" t="s">
        <v>444</v>
      </c>
      <c r="AB964" t="s">
        <v>445</v>
      </c>
      <c r="AC964">
        <v>9.6999999999999993</v>
      </c>
      <c r="AD964">
        <v>1.05</v>
      </c>
      <c r="AE964">
        <v>4.0599999999999996</v>
      </c>
      <c r="AF964" t="s">
        <v>230</v>
      </c>
      <c r="AG964" s="1">
        <v>489900</v>
      </c>
      <c r="AH964" s="36">
        <v>1232</v>
      </c>
      <c r="AI964" s="1">
        <v>5900</v>
      </c>
      <c r="AJ964" s="36">
        <v>1230.5</v>
      </c>
      <c r="AK964">
        <v>100</v>
      </c>
      <c r="AL964" s="2">
        <v>0.64583333333333337</v>
      </c>
      <c r="AM964" s="3">
        <v>46157</v>
      </c>
      <c r="AN964" t="s">
        <v>293</v>
      </c>
      <c r="AO964" t="s">
        <v>437</v>
      </c>
      <c r="AQ964" t="str">
        <f t="shared" si="15"/>
        <v/>
      </c>
    </row>
    <row r="965" spans="1:43">
      <c r="A965" s="8">
        <v>46188</v>
      </c>
      <c r="B965">
        <v>3999.6</v>
      </c>
      <c r="C965">
        <v>3.03</v>
      </c>
      <c r="D965">
        <v>69400</v>
      </c>
      <c r="E965">
        <v>5.01</v>
      </c>
      <c r="F965" s="69">
        <v>7376</v>
      </c>
      <c r="G965" t="s">
        <v>87</v>
      </c>
      <c r="H965">
        <v>0</v>
      </c>
      <c r="I965" t="s">
        <v>347</v>
      </c>
      <c r="J965" t="s">
        <v>323</v>
      </c>
      <c r="K965" t="s">
        <v>295</v>
      </c>
      <c r="L965" s="36">
        <v>1080</v>
      </c>
      <c r="M965">
        <v>30</v>
      </c>
      <c r="N965" s="66">
        <v>2.86E-2</v>
      </c>
      <c r="O965" s="36">
        <v>1050</v>
      </c>
      <c r="P965" s="66">
        <v>2.8500000000000001E-2</v>
      </c>
      <c r="Q965" s="36">
        <v>1035</v>
      </c>
      <c r="R965" s="36">
        <v>1090</v>
      </c>
      <c r="S965" s="36">
        <v>1032</v>
      </c>
      <c r="T965" s="66">
        <v>4.3400000000000001E-2</v>
      </c>
      <c r="U965" s="66">
        <v>9.2999999999999992E-3</v>
      </c>
      <c r="V965" s="66">
        <v>-9.1000000000000004E-3</v>
      </c>
      <c r="W965" s="66">
        <v>4.65E-2</v>
      </c>
      <c r="X965" s="1">
        <v>15200</v>
      </c>
      <c r="Y965" s="1">
        <v>16208</v>
      </c>
      <c r="Z965" s="1">
        <v>4599</v>
      </c>
      <c r="AA965" t="s">
        <v>446</v>
      </c>
      <c r="AB965" t="s">
        <v>447</v>
      </c>
      <c r="AC965">
        <v>0</v>
      </c>
      <c r="AD965">
        <v>4.29</v>
      </c>
      <c r="AE965">
        <v>0</v>
      </c>
      <c r="AF965">
        <v>0.6</v>
      </c>
      <c r="AG965">
        <v>800</v>
      </c>
      <c r="AH965" s="36">
        <v>1089</v>
      </c>
      <c r="AI965">
        <v>500</v>
      </c>
      <c r="AJ965" s="36">
        <v>1080</v>
      </c>
      <c r="AK965">
        <v>300</v>
      </c>
      <c r="AL965" s="2">
        <v>0.64583333333333337</v>
      </c>
      <c r="AM965" s="3">
        <v>46157</v>
      </c>
      <c r="AN965" t="s">
        <v>448</v>
      </c>
      <c r="AO965" t="s">
        <v>313</v>
      </c>
      <c r="AQ965" t="str">
        <f t="shared" si="15"/>
        <v/>
      </c>
    </row>
    <row r="966" spans="1:43">
      <c r="A966" s="8">
        <v>46188</v>
      </c>
      <c r="B966">
        <v>3999.6</v>
      </c>
      <c r="C966">
        <v>3.03</v>
      </c>
      <c r="D966">
        <v>69400</v>
      </c>
      <c r="E966">
        <v>5.01</v>
      </c>
      <c r="F966" s="69">
        <v>7525</v>
      </c>
      <c r="G966" t="s">
        <v>88</v>
      </c>
      <c r="H966">
        <v>0</v>
      </c>
      <c r="I966" t="s">
        <v>288</v>
      </c>
      <c r="J966" t="s">
        <v>289</v>
      </c>
      <c r="K966" t="s">
        <v>295</v>
      </c>
      <c r="L966" s="36">
        <v>3505</v>
      </c>
      <c r="M966">
        <v>135</v>
      </c>
      <c r="N966" s="66">
        <v>4.0099999999999997E-2</v>
      </c>
      <c r="O966" s="36">
        <v>3370</v>
      </c>
      <c r="P966" s="66">
        <v>0.04</v>
      </c>
      <c r="Q966" s="36">
        <v>3430</v>
      </c>
      <c r="R966" s="36">
        <v>3510</v>
      </c>
      <c r="S966" s="36">
        <v>3405</v>
      </c>
      <c r="T966" s="66">
        <v>2.18E-2</v>
      </c>
      <c r="U966" s="66">
        <v>2.18E-2</v>
      </c>
      <c r="V966" s="66">
        <v>-1.4E-3</v>
      </c>
      <c r="W966" s="66">
        <v>2.93E-2</v>
      </c>
      <c r="X966" s="1">
        <v>14600</v>
      </c>
      <c r="Y966" s="1">
        <v>50407</v>
      </c>
      <c r="Z966" s="1">
        <v>30283</v>
      </c>
      <c r="AA966" t="s">
        <v>449</v>
      </c>
      <c r="AB966" t="s">
        <v>450</v>
      </c>
      <c r="AC966">
        <v>9.4700000000000006</v>
      </c>
      <c r="AD966">
        <v>0.99</v>
      </c>
      <c r="AE966">
        <v>4.62</v>
      </c>
      <c r="AF966" t="s">
        <v>230</v>
      </c>
      <c r="AG966" s="1">
        <v>6800</v>
      </c>
      <c r="AH966" s="36">
        <v>3515</v>
      </c>
      <c r="AI966">
        <v>100</v>
      </c>
      <c r="AJ966" s="36">
        <v>3480</v>
      </c>
      <c r="AK966">
        <v>300</v>
      </c>
      <c r="AL966" s="2">
        <v>0.64583333333333337</v>
      </c>
      <c r="AM966" s="3">
        <v>46157</v>
      </c>
      <c r="AN966" t="s">
        <v>298</v>
      </c>
      <c r="AO966" t="s">
        <v>322</v>
      </c>
      <c r="AQ966" t="str">
        <f t="shared" si="15"/>
        <v/>
      </c>
    </row>
    <row r="967" spans="1:43">
      <c r="A967" s="8">
        <v>46188</v>
      </c>
      <c r="B967">
        <v>3999.6</v>
      </c>
      <c r="C967">
        <v>3.03</v>
      </c>
      <c r="D967">
        <v>69400</v>
      </c>
      <c r="E967">
        <v>5.01</v>
      </c>
      <c r="F967" s="69">
        <v>7729</v>
      </c>
      <c r="G967" t="s">
        <v>89</v>
      </c>
      <c r="H967">
        <v>0</v>
      </c>
      <c r="I967" t="s">
        <v>288</v>
      </c>
      <c r="J967" t="s">
        <v>289</v>
      </c>
      <c r="K967" t="s">
        <v>295</v>
      </c>
      <c r="L967" s="36">
        <v>19760</v>
      </c>
      <c r="M967" s="36">
        <v>1105</v>
      </c>
      <c r="N967" s="66">
        <v>5.9200000000000003E-2</v>
      </c>
      <c r="O967" s="36">
        <v>18655</v>
      </c>
      <c r="P967" s="66">
        <v>5.9200000000000003E-2</v>
      </c>
      <c r="Q967" s="36">
        <v>19455</v>
      </c>
      <c r="R967" s="36">
        <v>19840</v>
      </c>
      <c r="S967" s="36">
        <v>19085</v>
      </c>
      <c r="T967" s="66">
        <v>1.5599999999999999E-2</v>
      </c>
      <c r="U967" s="66">
        <v>1.8200000000000001E-2</v>
      </c>
      <c r="V967" s="66">
        <v>-4.0000000000000001E-3</v>
      </c>
      <c r="W967" s="66">
        <v>3.5299999999999998E-2</v>
      </c>
      <c r="X967" s="1">
        <v>528600</v>
      </c>
      <c r="Y967" s="1">
        <v>10323665</v>
      </c>
      <c r="Z967" s="1">
        <v>835509</v>
      </c>
      <c r="AA967" t="s">
        <v>451</v>
      </c>
      <c r="AB967" t="s">
        <v>452</v>
      </c>
      <c r="AC967">
        <v>28.64</v>
      </c>
      <c r="AD967">
        <v>4.1900000000000004</v>
      </c>
      <c r="AE967">
        <v>1.4</v>
      </c>
      <c r="AF967" t="s">
        <v>230</v>
      </c>
      <c r="AG967" s="1">
        <v>6700</v>
      </c>
      <c r="AH967" s="36">
        <v>19795</v>
      </c>
      <c r="AI967">
        <v>200</v>
      </c>
      <c r="AJ967" s="36">
        <v>19755</v>
      </c>
      <c r="AK967" s="1">
        <v>1000</v>
      </c>
      <c r="AL967" s="2">
        <v>0.64583333333333337</v>
      </c>
      <c r="AM967" s="3">
        <v>46155</v>
      </c>
      <c r="AN967" t="s">
        <v>298</v>
      </c>
      <c r="AO967" t="s">
        <v>453</v>
      </c>
      <c r="AQ967" t="str">
        <f t="shared" si="15"/>
        <v/>
      </c>
    </row>
    <row r="968" spans="1:43">
      <c r="A968" s="8">
        <v>46188</v>
      </c>
      <c r="B968">
        <v>3999.6</v>
      </c>
      <c r="C968">
        <v>3.03</v>
      </c>
      <c r="D968">
        <v>69400</v>
      </c>
      <c r="E968">
        <v>5.01</v>
      </c>
      <c r="F968" s="69">
        <v>7921</v>
      </c>
      <c r="G968" t="s">
        <v>90</v>
      </c>
      <c r="H968">
        <v>0</v>
      </c>
      <c r="I968" t="s">
        <v>288</v>
      </c>
      <c r="J968" t="s">
        <v>289</v>
      </c>
      <c r="K968" t="s">
        <v>295</v>
      </c>
      <c r="L968" s="36">
        <v>3070</v>
      </c>
      <c r="M968">
        <v>20</v>
      </c>
      <c r="N968" s="66">
        <v>6.6E-3</v>
      </c>
      <c r="O968" s="36">
        <v>3050</v>
      </c>
      <c r="P968" s="66">
        <v>6.4999999999999997E-3</v>
      </c>
      <c r="Q968" s="36">
        <v>3095</v>
      </c>
      <c r="R968" s="36">
        <v>3110</v>
      </c>
      <c r="S968" s="36">
        <v>3035</v>
      </c>
      <c r="T968" s="66">
        <v>-8.0000000000000002E-3</v>
      </c>
      <c r="U968" s="66">
        <v>-3.2000000000000002E-3</v>
      </c>
      <c r="V968" s="66">
        <v>-1.2800000000000001E-2</v>
      </c>
      <c r="W968" s="66">
        <v>1.15E-2</v>
      </c>
      <c r="X968" s="1">
        <v>25700</v>
      </c>
      <c r="Y968" s="1">
        <v>79141</v>
      </c>
      <c r="Z968" s="1">
        <v>40380</v>
      </c>
      <c r="AA968" t="s">
        <v>454</v>
      </c>
      <c r="AB968" t="s">
        <v>591</v>
      </c>
      <c r="AC968">
        <v>13.66</v>
      </c>
      <c r="AD968">
        <v>1.28</v>
      </c>
      <c r="AE968">
        <v>3.91</v>
      </c>
      <c r="AF968" t="s">
        <v>230</v>
      </c>
      <c r="AG968" s="1">
        <v>12700</v>
      </c>
      <c r="AH968" s="36">
        <v>3100</v>
      </c>
      <c r="AI968">
        <v>600</v>
      </c>
      <c r="AJ968" s="36">
        <v>3065</v>
      </c>
      <c r="AK968" s="1">
        <v>1000</v>
      </c>
      <c r="AL968" s="2">
        <v>0.64583333333333337</v>
      </c>
      <c r="AM968" s="3">
        <v>46211</v>
      </c>
      <c r="AN968" t="s">
        <v>326</v>
      </c>
      <c r="AO968" t="s">
        <v>456</v>
      </c>
      <c r="AQ968" t="str">
        <f t="shared" si="15"/>
        <v/>
      </c>
    </row>
    <row r="969" spans="1:43">
      <c r="A969" s="8">
        <v>46188</v>
      </c>
      <c r="B969">
        <v>3999.6</v>
      </c>
      <c r="C969">
        <v>3.03</v>
      </c>
      <c r="D969">
        <v>69400</v>
      </c>
      <c r="E969">
        <v>5.01</v>
      </c>
      <c r="F969" s="69">
        <v>8031</v>
      </c>
      <c r="G969" t="s">
        <v>91</v>
      </c>
      <c r="H969">
        <v>0</v>
      </c>
      <c r="I969" t="s">
        <v>288</v>
      </c>
      <c r="J969" t="s">
        <v>289</v>
      </c>
      <c r="K969" t="s">
        <v>290</v>
      </c>
      <c r="L969" s="36">
        <v>4838</v>
      </c>
      <c r="M969">
        <v>-48</v>
      </c>
      <c r="N969" s="66">
        <v>-9.7999999999999997E-3</v>
      </c>
      <c r="O969" s="36">
        <v>4886</v>
      </c>
      <c r="P969" s="66">
        <v>-9.7999999999999997E-3</v>
      </c>
      <c r="Q969" s="36">
        <v>4844</v>
      </c>
      <c r="R969" s="36">
        <v>4988</v>
      </c>
      <c r="S969" s="36">
        <v>4831</v>
      </c>
      <c r="T969" s="66">
        <v>-1.1999999999999999E-3</v>
      </c>
      <c r="U969" s="66">
        <v>-8.6E-3</v>
      </c>
      <c r="V969" s="66">
        <v>-0.03</v>
      </c>
      <c r="W969" s="66">
        <v>1.4E-3</v>
      </c>
      <c r="X969" s="1">
        <v>7887600</v>
      </c>
      <c r="Y969" s="1">
        <v>38452880</v>
      </c>
      <c r="Z969" s="1">
        <v>13859256</v>
      </c>
      <c r="AA969" t="s">
        <v>457</v>
      </c>
      <c r="AB969" t="s">
        <v>458</v>
      </c>
      <c r="AC969">
        <v>14.9</v>
      </c>
      <c r="AD969">
        <v>1.56</v>
      </c>
      <c r="AE969">
        <v>2.89</v>
      </c>
      <c r="AF969" t="s">
        <v>230</v>
      </c>
      <c r="AG969" s="1">
        <v>218300</v>
      </c>
      <c r="AH969" s="36">
        <v>4840</v>
      </c>
      <c r="AI969" s="1">
        <v>21100</v>
      </c>
      <c r="AJ969" s="36">
        <v>4836</v>
      </c>
      <c r="AK969">
        <v>500</v>
      </c>
      <c r="AL969" s="2">
        <v>0.64583333333333337</v>
      </c>
      <c r="AN969" t="s">
        <v>298</v>
      </c>
      <c r="AO969" t="s">
        <v>322</v>
      </c>
      <c r="AQ969" t="str">
        <f t="shared" si="15"/>
        <v/>
      </c>
    </row>
    <row r="970" spans="1:43">
      <c r="A970" s="8">
        <v>46188</v>
      </c>
      <c r="B970">
        <v>3999.6</v>
      </c>
      <c r="C970">
        <v>3.03</v>
      </c>
      <c r="D970">
        <v>69400</v>
      </c>
      <c r="E970">
        <v>5.01</v>
      </c>
      <c r="F970" s="69">
        <v>8058</v>
      </c>
      <c r="G970" t="s">
        <v>92</v>
      </c>
      <c r="H970">
        <v>0</v>
      </c>
      <c r="I970" t="s">
        <v>288</v>
      </c>
      <c r="J970" t="s">
        <v>289</v>
      </c>
      <c r="K970" t="s">
        <v>295</v>
      </c>
      <c r="L970" s="36">
        <v>4728</v>
      </c>
      <c r="M970">
        <v>45</v>
      </c>
      <c r="N970" s="66">
        <v>9.5999999999999992E-3</v>
      </c>
      <c r="O970" s="36">
        <v>4683</v>
      </c>
      <c r="P970" s="66">
        <v>9.5999999999999992E-3</v>
      </c>
      <c r="Q970" s="36">
        <v>4765</v>
      </c>
      <c r="R970" s="36">
        <v>4872</v>
      </c>
      <c r="S970" s="36">
        <v>4728</v>
      </c>
      <c r="T970" s="66">
        <v>-7.7000000000000002E-3</v>
      </c>
      <c r="U970" s="66">
        <v>-1.52E-2</v>
      </c>
      <c r="V970" s="66">
        <v>-2.9499999999999998E-2</v>
      </c>
      <c r="W970" s="66">
        <v>0</v>
      </c>
      <c r="X970" s="1">
        <v>8624000</v>
      </c>
      <c r="Y970" s="1">
        <v>41227247</v>
      </c>
      <c r="Z970" s="1">
        <v>17543379</v>
      </c>
      <c r="AA970" t="s">
        <v>459</v>
      </c>
      <c r="AB970" t="s">
        <v>460</v>
      </c>
      <c r="AC970">
        <v>15.73</v>
      </c>
      <c r="AD970">
        <v>1.83</v>
      </c>
      <c r="AE970">
        <v>2.64</v>
      </c>
      <c r="AF970" t="s">
        <v>230</v>
      </c>
      <c r="AG970" s="1">
        <v>507800</v>
      </c>
      <c r="AH970" s="36">
        <v>4733</v>
      </c>
      <c r="AI970">
        <v>600</v>
      </c>
      <c r="AJ970" s="36">
        <v>4727</v>
      </c>
      <c r="AK970" s="1">
        <v>1400</v>
      </c>
      <c r="AL970" s="2">
        <v>0.64583333333333337</v>
      </c>
      <c r="AN970" t="s">
        <v>298</v>
      </c>
      <c r="AO970" t="s">
        <v>322</v>
      </c>
      <c r="AQ970" t="str">
        <f t="shared" si="15"/>
        <v/>
      </c>
    </row>
    <row r="971" spans="1:43">
      <c r="A971" s="8">
        <v>46188</v>
      </c>
      <c r="B971">
        <v>3999.6</v>
      </c>
      <c r="C971">
        <v>3.03</v>
      </c>
      <c r="D971">
        <v>69400</v>
      </c>
      <c r="E971">
        <v>5.01</v>
      </c>
      <c r="F971" s="69">
        <v>8233</v>
      </c>
      <c r="G971" t="s">
        <v>93</v>
      </c>
      <c r="H971">
        <v>0</v>
      </c>
      <c r="I971" t="s">
        <v>288</v>
      </c>
      <c r="J971" t="s">
        <v>289</v>
      </c>
      <c r="K971" t="s">
        <v>295</v>
      </c>
      <c r="L971" s="36">
        <v>2160</v>
      </c>
      <c r="M971">
        <v>31</v>
      </c>
      <c r="N971" s="66">
        <v>1.46E-2</v>
      </c>
      <c r="O971" s="36">
        <v>2129</v>
      </c>
      <c r="P971" s="66">
        <v>1.4500000000000001E-2</v>
      </c>
      <c r="Q971" s="36">
        <v>2142.5</v>
      </c>
      <c r="R971" s="36">
        <v>2218</v>
      </c>
      <c r="S971" s="36">
        <v>2132.5</v>
      </c>
      <c r="T971" s="66">
        <v>8.0999999999999996E-3</v>
      </c>
      <c r="U971" s="66">
        <v>-1.66E-2</v>
      </c>
      <c r="V971" s="66">
        <v>-2.6100000000000002E-2</v>
      </c>
      <c r="W971" s="66">
        <v>1.2800000000000001E-2</v>
      </c>
      <c r="X971" s="1">
        <v>2826900</v>
      </c>
      <c r="Y971" s="1">
        <v>6145093</v>
      </c>
      <c r="Z971" s="1">
        <v>659251</v>
      </c>
      <c r="AA971" t="s">
        <v>461</v>
      </c>
      <c r="AB971" t="s">
        <v>462</v>
      </c>
      <c r="AC971">
        <v>16.649999999999999</v>
      </c>
      <c r="AD971">
        <v>1.4</v>
      </c>
      <c r="AE971">
        <v>1.85</v>
      </c>
      <c r="AF971" t="s">
        <v>230</v>
      </c>
      <c r="AG971">
        <v>0</v>
      </c>
      <c r="AH971" s="36">
        <v>2165</v>
      </c>
      <c r="AI971">
        <v>100</v>
      </c>
      <c r="AJ971" s="36">
        <v>2160</v>
      </c>
      <c r="AK971" s="1">
        <v>12200</v>
      </c>
      <c r="AL971" s="2">
        <v>0.64583333333333337</v>
      </c>
      <c r="AM971" s="3">
        <v>46203</v>
      </c>
      <c r="AN971" t="s">
        <v>463</v>
      </c>
      <c r="AO971" t="s">
        <v>327</v>
      </c>
      <c r="AQ971" t="str">
        <f t="shared" si="15"/>
        <v/>
      </c>
    </row>
    <row r="972" spans="1:43">
      <c r="A972" s="8">
        <v>46188</v>
      </c>
      <c r="B972">
        <v>3999.6</v>
      </c>
      <c r="C972">
        <v>3.03</v>
      </c>
      <c r="D972">
        <v>69400</v>
      </c>
      <c r="E972">
        <v>5.01</v>
      </c>
      <c r="F972" s="69">
        <v>8304</v>
      </c>
      <c r="G972" t="s">
        <v>94</v>
      </c>
      <c r="H972">
        <v>0</v>
      </c>
      <c r="I972" t="s">
        <v>288</v>
      </c>
      <c r="J972" t="s">
        <v>289</v>
      </c>
      <c r="K972" t="s">
        <v>290</v>
      </c>
      <c r="L972" s="36">
        <v>2790.5</v>
      </c>
      <c r="M972">
        <v>46</v>
      </c>
      <c r="N972" s="66">
        <v>1.6799999999999999E-2</v>
      </c>
      <c r="O972" s="36">
        <v>2744.5</v>
      </c>
      <c r="P972" s="66">
        <v>1.67E-2</v>
      </c>
      <c r="Q972" s="36">
        <v>2782</v>
      </c>
      <c r="R972" s="36">
        <v>2814.5</v>
      </c>
      <c r="S972" s="36">
        <v>2778</v>
      </c>
      <c r="T972" s="66">
        <v>3.0000000000000001E-3</v>
      </c>
      <c r="U972" s="66">
        <v>8.0000000000000004E-4</v>
      </c>
      <c r="V972" s="66">
        <v>-8.5000000000000006E-3</v>
      </c>
      <c r="W972" s="66">
        <v>4.4000000000000003E-3</v>
      </c>
      <c r="X972" s="1">
        <v>1133800</v>
      </c>
      <c r="Y972" s="1">
        <v>3165571</v>
      </c>
      <c r="Z972" s="1">
        <v>390082</v>
      </c>
      <c r="AA972" t="s">
        <v>464</v>
      </c>
      <c r="AB972" t="s">
        <v>465</v>
      </c>
      <c r="AC972">
        <v>14.3</v>
      </c>
      <c r="AD972">
        <v>0.8</v>
      </c>
      <c r="AE972">
        <v>3.58</v>
      </c>
      <c r="AF972" t="s">
        <v>230</v>
      </c>
      <c r="AG972" s="1">
        <v>15000</v>
      </c>
      <c r="AH972" s="36">
        <v>2790.5</v>
      </c>
      <c r="AI972">
        <v>300</v>
      </c>
      <c r="AJ972" s="36">
        <v>2789.5</v>
      </c>
      <c r="AK972" s="1">
        <v>1000</v>
      </c>
      <c r="AL972" s="2">
        <v>0.64583333333333337</v>
      </c>
      <c r="AM972" s="3">
        <v>46156</v>
      </c>
      <c r="AN972" t="s">
        <v>298</v>
      </c>
      <c r="AO972" t="s">
        <v>434</v>
      </c>
      <c r="AQ972" t="str">
        <f t="shared" si="15"/>
        <v/>
      </c>
    </row>
    <row r="973" spans="1:43">
      <c r="A973" s="8">
        <v>46188</v>
      </c>
      <c r="B973">
        <v>3999.6</v>
      </c>
      <c r="C973">
        <v>3.03</v>
      </c>
      <c r="D973">
        <v>69400</v>
      </c>
      <c r="E973">
        <v>5.01</v>
      </c>
      <c r="F973" s="69">
        <v>8316</v>
      </c>
      <c r="G973" t="s">
        <v>95</v>
      </c>
      <c r="H973">
        <v>0</v>
      </c>
      <c r="I973" t="s">
        <v>288</v>
      </c>
      <c r="J973" t="s">
        <v>289</v>
      </c>
      <c r="K973" t="s">
        <v>290</v>
      </c>
      <c r="L973" s="36">
        <v>6519</v>
      </c>
      <c r="M973">
        <v>113</v>
      </c>
      <c r="N973" s="66">
        <v>1.7600000000000001E-2</v>
      </c>
      <c r="O973" s="36">
        <v>6406</v>
      </c>
      <c r="P973" s="66">
        <v>1.7600000000000001E-2</v>
      </c>
      <c r="Q973" s="36">
        <v>6506</v>
      </c>
      <c r="R973" s="36">
        <v>6725</v>
      </c>
      <c r="S973" s="36">
        <v>6495</v>
      </c>
      <c r="T973" s="66">
        <v>1.9E-3</v>
      </c>
      <c r="U973" s="66">
        <v>-1.6400000000000001E-2</v>
      </c>
      <c r="V973" s="66">
        <v>-3.0599999999999999E-2</v>
      </c>
      <c r="W973" s="66">
        <v>3.5999999999999999E-3</v>
      </c>
      <c r="X973" s="1">
        <v>18028200</v>
      </c>
      <c r="Y973" s="1">
        <v>118816674</v>
      </c>
      <c r="Z973" s="1">
        <v>24951460</v>
      </c>
      <c r="AA973" t="s">
        <v>643</v>
      </c>
      <c r="AB973" t="s">
        <v>467</v>
      </c>
      <c r="AC973">
        <v>14.48</v>
      </c>
      <c r="AD973">
        <v>1.57</v>
      </c>
      <c r="AE973">
        <v>2.76</v>
      </c>
      <c r="AF973" t="s">
        <v>230</v>
      </c>
      <c r="AG973" s="1">
        <v>590700</v>
      </c>
      <c r="AH973" s="36">
        <v>6520</v>
      </c>
      <c r="AI973" s="1">
        <v>20900</v>
      </c>
      <c r="AJ973" s="36">
        <v>6515</v>
      </c>
      <c r="AK973" s="1">
        <v>3500</v>
      </c>
      <c r="AL973" s="2">
        <v>0.64583333333333337</v>
      </c>
      <c r="AM973" s="3">
        <v>46155</v>
      </c>
      <c r="AN973" t="s">
        <v>298</v>
      </c>
      <c r="AO973" t="s">
        <v>434</v>
      </c>
      <c r="AQ973" t="str">
        <f t="shared" si="15"/>
        <v/>
      </c>
    </row>
    <row r="974" spans="1:43">
      <c r="A974" s="8">
        <v>46188</v>
      </c>
      <c r="B974">
        <v>3999.6</v>
      </c>
      <c r="C974">
        <v>3.03</v>
      </c>
      <c r="D974">
        <v>69400</v>
      </c>
      <c r="E974">
        <v>5.01</v>
      </c>
      <c r="F974" s="69">
        <v>8331</v>
      </c>
      <c r="G974" t="s">
        <v>96</v>
      </c>
      <c r="H974">
        <v>0</v>
      </c>
      <c r="I974" t="s">
        <v>288</v>
      </c>
      <c r="J974" t="s">
        <v>289</v>
      </c>
      <c r="K974" t="s">
        <v>290</v>
      </c>
      <c r="L974" s="36">
        <v>2521</v>
      </c>
      <c r="M974">
        <v>90.5</v>
      </c>
      <c r="N974" s="66">
        <v>3.7199999999999997E-2</v>
      </c>
      <c r="O974" s="36">
        <v>2430.5</v>
      </c>
      <c r="P974" s="66">
        <v>3.7199999999999997E-2</v>
      </c>
      <c r="Q974" s="36">
        <v>2558.5</v>
      </c>
      <c r="R974" s="36">
        <v>2593</v>
      </c>
      <c r="S974" s="36">
        <v>2517.5</v>
      </c>
      <c r="T974" s="66">
        <v>-1.46E-2</v>
      </c>
      <c r="U974" s="66">
        <v>-1.29E-2</v>
      </c>
      <c r="V974" s="66">
        <v>-2.7699999999999999E-2</v>
      </c>
      <c r="W974" s="66">
        <v>1.2999999999999999E-3</v>
      </c>
      <c r="X974" s="1">
        <v>3105200</v>
      </c>
      <c r="Y974" s="1">
        <v>7923593</v>
      </c>
      <c r="Z974" s="1">
        <v>1955088</v>
      </c>
      <c r="AA974" t="s">
        <v>627</v>
      </c>
      <c r="AB974" t="s">
        <v>469</v>
      </c>
      <c r="AC974">
        <v>16.37</v>
      </c>
      <c r="AD974">
        <v>1.39</v>
      </c>
      <c r="AE974">
        <v>2.54</v>
      </c>
      <c r="AF974" t="s">
        <v>230</v>
      </c>
      <c r="AG974" s="1">
        <v>49200</v>
      </c>
      <c r="AH974" s="36">
        <v>2523</v>
      </c>
      <c r="AI974">
        <v>400</v>
      </c>
      <c r="AJ974" s="36">
        <v>2519</v>
      </c>
      <c r="AK974">
        <v>300</v>
      </c>
      <c r="AL974" s="2">
        <v>0.64583333333333337</v>
      </c>
      <c r="AM974" s="3">
        <v>46157</v>
      </c>
      <c r="AN974" t="s">
        <v>298</v>
      </c>
      <c r="AO974" t="s">
        <v>434</v>
      </c>
      <c r="AQ974" t="str">
        <f t="shared" si="15"/>
        <v/>
      </c>
    </row>
    <row r="975" spans="1:43">
      <c r="A975" s="8">
        <v>46188</v>
      </c>
      <c r="B975">
        <v>3999.6</v>
      </c>
      <c r="C975">
        <v>3.03</v>
      </c>
      <c r="D975">
        <v>69400</v>
      </c>
      <c r="E975">
        <v>5.01</v>
      </c>
      <c r="F975" s="69">
        <v>8424</v>
      </c>
      <c r="G975" t="s">
        <v>97</v>
      </c>
      <c r="H975">
        <v>0</v>
      </c>
      <c r="I975" t="s">
        <v>288</v>
      </c>
      <c r="J975" t="s">
        <v>289</v>
      </c>
      <c r="K975" t="s">
        <v>295</v>
      </c>
      <c r="L975" s="36">
        <v>4311</v>
      </c>
      <c r="M975">
        <v>27</v>
      </c>
      <c r="N975" s="66">
        <v>6.3E-3</v>
      </c>
      <c r="O975" s="36">
        <v>4284</v>
      </c>
      <c r="P975" s="66">
        <v>6.3E-3</v>
      </c>
      <c r="Q975" s="36">
        <v>4306</v>
      </c>
      <c r="R975" s="36">
        <v>4347</v>
      </c>
      <c r="S975" s="36">
        <v>4295</v>
      </c>
      <c r="T975" s="66">
        <v>1.1000000000000001E-3</v>
      </c>
      <c r="U975" s="66">
        <v>2.3E-3</v>
      </c>
      <c r="V975" s="66">
        <v>-8.2000000000000007E-3</v>
      </c>
      <c r="W975" s="66">
        <v>3.7000000000000002E-3</v>
      </c>
      <c r="X975" s="1">
        <v>138200</v>
      </c>
      <c r="Y975" s="1">
        <v>596836</v>
      </c>
      <c r="Z975" s="1">
        <v>391712</v>
      </c>
      <c r="AA975" t="s">
        <v>470</v>
      </c>
      <c r="AB975" t="s">
        <v>592</v>
      </c>
      <c r="AC975">
        <v>8.1</v>
      </c>
      <c r="AD975">
        <v>0.77</v>
      </c>
      <c r="AE975">
        <v>3.99</v>
      </c>
      <c r="AF975" t="s">
        <v>230</v>
      </c>
      <c r="AG975" s="1">
        <v>26100</v>
      </c>
      <c r="AH975" s="36">
        <v>4330</v>
      </c>
      <c r="AI975">
        <v>100</v>
      </c>
      <c r="AJ975" s="36">
        <v>4307</v>
      </c>
      <c r="AK975">
        <v>100</v>
      </c>
      <c r="AL975" s="2">
        <v>0.64583333333333337</v>
      </c>
      <c r="AN975" t="s">
        <v>298</v>
      </c>
      <c r="AO975" t="s">
        <v>472</v>
      </c>
      <c r="AQ975" t="str">
        <f t="shared" si="15"/>
        <v/>
      </c>
    </row>
    <row r="976" spans="1:43">
      <c r="A976" s="8">
        <v>46188</v>
      </c>
      <c r="B976">
        <v>3999.6</v>
      </c>
      <c r="C976">
        <v>3.03</v>
      </c>
      <c r="D976">
        <v>69400</v>
      </c>
      <c r="E976">
        <v>5.01</v>
      </c>
      <c r="F976" s="69">
        <v>8425</v>
      </c>
      <c r="G976" t="s">
        <v>98</v>
      </c>
      <c r="H976">
        <v>0</v>
      </c>
      <c r="I976" t="s">
        <v>288</v>
      </c>
      <c r="J976" t="s">
        <v>289</v>
      </c>
      <c r="K976" t="s">
        <v>290</v>
      </c>
      <c r="L976" s="36">
        <v>1290</v>
      </c>
      <c r="M976">
        <v>19</v>
      </c>
      <c r="N976" s="66">
        <v>1.49E-2</v>
      </c>
      <c r="O976" s="36">
        <v>1271</v>
      </c>
      <c r="P976" s="66">
        <v>1.49E-2</v>
      </c>
      <c r="Q976" s="36">
        <v>1279</v>
      </c>
      <c r="R976" s="36">
        <v>1294</v>
      </c>
      <c r="S976" s="36">
        <v>1277</v>
      </c>
      <c r="T976" s="66">
        <v>8.6E-3</v>
      </c>
      <c r="U976" s="66">
        <v>9.2999999999999992E-3</v>
      </c>
      <c r="V976" s="66">
        <v>-3.0000000000000001E-3</v>
      </c>
      <c r="W976" s="66">
        <v>1.01E-2</v>
      </c>
      <c r="X976" s="1">
        <v>862800</v>
      </c>
      <c r="Y976" s="1">
        <v>1110111</v>
      </c>
      <c r="Z976" s="1">
        <v>364639</v>
      </c>
      <c r="AA976" t="s">
        <v>473</v>
      </c>
      <c r="AB976" t="s">
        <v>607</v>
      </c>
      <c r="AC976">
        <v>7.74</v>
      </c>
      <c r="AD976">
        <v>0.84</v>
      </c>
      <c r="AE976">
        <v>4.03</v>
      </c>
      <c r="AF976" t="s">
        <v>230</v>
      </c>
      <c r="AG976" s="1">
        <v>179200</v>
      </c>
      <c r="AH976" s="36">
        <v>1290</v>
      </c>
      <c r="AI976" s="1">
        <v>1200</v>
      </c>
      <c r="AJ976" s="36">
        <v>1284</v>
      </c>
      <c r="AK976">
        <v>500</v>
      </c>
      <c r="AL976" s="2">
        <v>0.64583333333333337</v>
      </c>
      <c r="AM976" s="3">
        <v>46156</v>
      </c>
      <c r="AN976" t="s">
        <v>298</v>
      </c>
      <c r="AO976" t="s">
        <v>472</v>
      </c>
      <c r="AQ976" t="str">
        <f t="shared" si="15"/>
        <v/>
      </c>
    </row>
    <row r="977" spans="1:43">
      <c r="A977" s="8">
        <v>46188</v>
      </c>
      <c r="B977">
        <v>3999.6</v>
      </c>
      <c r="C977">
        <v>3.03</v>
      </c>
      <c r="D977">
        <v>69400</v>
      </c>
      <c r="E977">
        <v>5.01</v>
      </c>
      <c r="F977" s="69">
        <v>8591</v>
      </c>
      <c r="G977" t="s">
        <v>99</v>
      </c>
      <c r="H977">
        <v>0</v>
      </c>
      <c r="I977" t="s">
        <v>288</v>
      </c>
      <c r="J977" t="s">
        <v>289</v>
      </c>
      <c r="K977" t="s">
        <v>290</v>
      </c>
      <c r="L977" s="36">
        <v>6170</v>
      </c>
      <c r="M977">
        <v>78</v>
      </c>
      <c r="N977" s="66">
        <v>1.2800000000000001E-2</v>
      </c>
      <c r="O977" s="36">
        <v>6092</v>
      </c>
      <c r="P977" s="66">
        <v>1.2800000000000001E-2</v>
      </c>
      <c r="Q977" s="36">
        <v>6236</v>
      </c>
      <c r="R977" s="36">
        <v>6239</v>
      </c>
      <c r="S977" s="36">
        <v>6142</v>
      </c>
      <c r="T977" s="66">
        <v>-1.0500000000000001E-2</v>
      </c>
      <c r="U977" s="66">
        <v>-4.7999999999999996E-3</v>
      </c>
      <c r="V977" s="66">
        <v>-1.0999999999999999E-2</v>
      </c>
      <c r="W977" s="66">
        <v>4.4999999999999997E-3</v>
      </c>
      <c r="X977" s="1">
        <v>3380200</v>
      </c>
      <c r="Y977" s="1">
        <v>20920971</v>
      </c>
      <c r="Z977" s="1">
        <v>6935737</v>
      </c>
      <c r="AA977" t="s">
        <v>475</v>
      </c>
      <c r="AB977" t="s">
        <v>476</v>
      </c>
      <c r="AC977">
        <v>12.8</v>
      </c>
      <c r="AD977">
        <v>1.51</v>
      </c>
      <c r="AE977">
        <v>3.04</v>
      </c>
      <c r="AF977" t="s">
        <v>230</v>
      </c>
      <c r="AG977" s="1">
        <v>241600</v>
      </c>
      <c r="AH977" s="36">
        <v>6171</v>
      </c>
      <c r="AI977">
        <v>100</v>
      </c>
      <c r="AJ977" s="36">
        <v>6158</v>
      </c>
      <c r="AK977">
        <v>100</v>
      </c>
      <c r="AL977" s="2">
        <v>0.64583333333333337</v>
      </c>
      <c r="AN977" t="s">
        <v>298</v>
      </c>
      <c r="AO977" t="s">
        <v>472</v>
      </c>
      <c r="AQ977" t="str">
        <f t="shared" si="15"/>
        <v/>
      </c>
    </row>
    <row r="978" spans="1:43">
      <c r="A978" s="8">
        <v>46188</v>
      </c>
      <c r="B978">
        <v>3999.6</v>
      </c>
      <c r="C978">
        <v>3.03</v>
      </c>
      <c r="D978">
        <v>69400</v>
      </c>
      <c r="E978">
        <v>5.01</v>
      </c>
      <c r="F978" s="69">
        <v>8593</v>
      </c>
      <c r="G978" t="s">
        <v>100</v>
      </c>
      <c r="H978">
        <v>0</v>
      </c>
      <c r="I978" t="s">
        <v>288</v>
      </c>
      <c r="J978" t="s">
        <v>289</v>
      </c>
      <c r="K978" t="s">
        <v>295</v>
      </c>
      <c r="L978" s="36">
        <v>1334.5</v>
      </c>
      <c r="M978">
        <v>15.5</v>
      </c>
      <c r="N978" s="66">
        <v>1.18E-2</v>
      </c>
      <c r="O978" s="36">
        <v>1319</v>
      </c>
      <c r="P978" s="66">
        <v>1.17E-2</v>
      </c>
      <c r="Q978" s="36">
        <v>1330</v>
      </c>
      <c r="R978" s="36">
        <v>1347.5</v>
      </c>
      <c r="S978" s="36">
        <v>1326.5</v>
      </c>
      <c r="T978" s="66">
        <v>3.3E-3</v>
      </c>
      <c r="U978" s="66">
        <v>-1.1000000000000001E-3</v>
      </c>
      <c r="V978" s="66">
        <v>-9.5999999999999992E-3</v>
      </c>
      <c r="W978" s="66">
        <v>6.0000000000000001E-3</v>
      </c>
      <c r="X978" s="1">
        <v>4458000</v>
      </c>
      <c r="Y978" s="1">
        <v>5961550</v>
      </c>
      <c r="Z978" s="1">
        <v>1957594</v>
      </c>
      <c r="AA978" t="s">
        <v>477</v>
      </c>
      <c r="AB978" t="s">
        <v>594</v>
      </c>
      <c r="AC978">
        <v>11.97</v>
      </c>
      <c r="AD978">
        <v>0.96</v>
      </c>
      <c r="AE978">
        <v>3.82</v>
      </c>
      <c r="AF978" t="s">
        <v>230</v>
      </c>
      <c r="AG978" s="1">
        <v>944600</v>
      </c>
      <c r="AH978" s="36">
        <v>1335.5</v>
      </c>
      <c r="AI978">
        <v>100</v>
      </c>
      <c r="AJ978" s="36">
        <v>1334.5</v>
      </c>
      <c r="AK978" s="1">
        <v>11500</v>
      </c>
      <c r="AL978" s="2">
        <v>0.64583333333333337</v>
      </c>
      <c r="AM978" s="3">
        <v>46157</v>
      </c>
      <c r="AN978" t="s">
        <v>298</v>
      </c>
      <c r="AO978" t="s">
        <v>472</v>
      </c>
      <c r="AQ978" t="str">
        <f t="shared" si="15"/>
        <v/>
      </c>
    </row>
    <row r="979" spans="1:43">
      <c r="A979" s="8">
        <v>46188</v>
      </c>
      <c r="B979">
        <v>3999.6</v>
      </c>
      <c r="C979">
        <v>3.03</v>
      </c>
      <c r="D979">
        <v>69400</v>
      </c>
      <c r="E979">
        <v>5.01</v>
      </c>
      <c r="F979" s="69">
        <v>8604</v>
      </c>
      <c r="G979" t="s">
        <v>101</v>
      </c>
      <c r="H979">
        <v>0</v>
      </c>
      <c r="I979" t="s">
        <v>288</v>
      </c>
      <c r="J979" t="s">
        <v>289</v>
      </c>
      <c r="K979" t="s">
        <v>290</v>
      </c>
      <c r="L979" s="36">
        <v>1414</v>
      </c>
      <c r="M979">
        <v>49.5</v>
      </c>
      <c r="N979" s="66">
        <v>3.6299999999999999E-2</v>
      </c>
      <c r="O979" s="36">
        <v>1364.5</v>
      </c>
      <c r="P979" s="66">
        <v>3.6200000000000003E-2</v>
      </c>
      <c r="Q979" s="36">
        <v>1408</v>
      </c>
      <c r="R979" s="36">
        <v>1425</v>
      </c>
      <c r="S979" s="36">
        <v>1399.5</v>
      </c>
      <c r="T979" s="66">
        <v>4.1999999999999997E-3</v>
      </c>
      <c r="U979" s="66">
        <v>2.9999999999999997E-4</v>
      </c>
      <c r="V979" s="66">
        <v>-7.7000000000000002E-3</v>
      </c>
      <c r="W979" s="66">
        <v>1.03E-2</v>
      </c>
      <c r="X979" s="1">
        <v>10446400</v>
      </c>
      <c r="Y979" s="1">
        <v>14775924</v>
      </c>
      <c r="Z979" s="1">
        <v>4367227</v>
      </c>
      <c r="AA979" t="s">
        <v>479</v>
      </c>
      <c r="AB979" t="s">
        <v>480</v>
      </c>
      <c r="AC979">
        <v>10.99</v>
      </c>
      <c r="AD979">
        <v>1.1000000000000001</v>
      </c>
      <c r="AE979">
        <v>3.68</v>
      </c>
      <c r="AF979" t="s">
        <v>230</v>
      </c>
      <c r="AG979" s="1">
        <v>676600</v>
      </c>
      <c r="AH979" s="36">
        <v>1414.5</v>
      </c>
      <c r="AI979" s="1">
        <v>29100</v>
      </c>
      <c r="AJ979" s="36">
        <v>1413</v>
      </c>
      <c r="AK979">
        <v>100</v>
      </c>
      <c r="AL979" s="2">
        <v>0.64583333333333337</v>
      </c>
      <c r="AN979" t="s">
        <v>298</v>
      </c>
      <c r="AO979" t="s">
        <v>481</v>
      </c>
      <c r="AQ979" t="str">
        <f t="shared" si="15"/>
        <v/>
      </c>
    </row>
    <row r="980" spans="1:43">
      <c r="A980" s="8">
        <v>46188</v>
      </c>
      <c r="B980">
        <v>3999.6</v>
      </c>
      <c r="C980">
        <v>3.03</v>
      </c>
      <c r="D980">
        <v>69400</v>
      </c>
      <c r="E980">
        <v>5.01</v>
      </c>
      <c r="F980" s="69">
        <v>8697</v>
      </c>
      <c r="G980" t="s">
        <v>102</v>
      </c>
      <c r="H980">
        <v>0</v>
      </c>
      <c r="I980" t="s">
        <v>288</v>
      </c>
      <c r="J980" t="s">
        <v>289</v>
      </c>
      <c r="K980" t="s">
        <v>295</v>
      </c>
      <c r="L980" s="36">
        <v>2204</v>
      </c>
      <c r="M980">
        <v>82.5</v>
      </c>
      <c r="N980" s="66">
        <v>3.8899999999999997E-2</v>
      </c>
      <c r="O980" s="36">
        <v>2121.5</v>
      </c>
      <c r="P980" s="66">
        <v>3.8800000000000001E-2</v>
      </c>
      <c r="Q980" s="36">
        <v>2124</v>
      </c>
      <c r="R980" s="36">
        <v>2228</v>
      </c>
      <c r="S980" s="36">
        <v>2122.5</v>
      </c>
      <c r="T980" s="66">
        <v>3.7600000000000001E-2</v>
      </c>
      <c r="U980" s="66">
        <v>1.8E-3</v>
      </c>
      <c r="V980" s="66">
        <v>-1.0699999999999999E-2</v>
      </c>
      <c r="W980" s="66">
        <v>3.8300000000000001E-2</v>
      </c>
      <c r="X980" s="1">
        <v>5138200</v>
      </c>
      <c r="Y980" s="1">
        <v>11278694</v>
      </c>
      <c r="Z980" s="1">
        <v>2274054</v>
      </c>
      <c r="AA980" t="s">
        <v>482</v>
      </c>
      <c r="AB980" t="s">
        <v>483</v>
      </c>
      <c r="AC980">
        <v>27.96</v>
      </c>
      <c r="AD980">
        <v>6.56</v>
      </c>
      <c r="AE980">
        <v>2.86</v>
      </c>
      <c r="AF980" t="s">
        <v>230</v>
      </c>
      <c r="AG980" s="1">
        <v>89700</v>
      </c>
      <c r="AH980" s="36">
        <v>2210.5</v>
      </c>
      <c r="AI980" s="1">
        <v>14600</v>
      </c>
      <c r="AJ980" s="36">
        <v>2204</v>
      </c>
      <c r="AK980">
        <v>400</v>
      </c>
      <c r="AL980" s="2">
        <v>0.64583333333333337</v>
      </c>
      <c r="AN980" t="s">
        <v>298</v>
      </c>
      <c r="AO980" t="s">
        <v>472</v>
      </c>
      <c r="AQ980" t="str">
        <f t="shared" si="15"/>
        <v/>
      </c>
    </row>
    <row r="981" spans="1:43">
      <c r="A981" s="8">
        <v>46188</v>
      </c>
      <c r="B981">
        <v>3999.6</v>
      </c>
      <c r="C981">
        <v>3.03</v>
      </c>
      <c r="D981">
        <v>69400</v>
      </c>
      <c r="E981">
        <v>5.01</v>
      </c>
      <c r="F981" s="69">
        <v>8830</v>
      </c>
      <c r="G981" t="s">
        <v>103</v>
      </c>
      <c r="H981">
        <v>0</v>
      </c>
      <c r="I981" t="s">
        <v>288</v>
      </c>
      <c r="J981" t="s">
        <v>289</v>
      </c>
      <c r="K981" t="s">
        <v>290</v>
      </c>
      <c r="L981" s="36">
        <v>3685</v>
      </c>
      <c r="M981">
        <v>116</v>
      </c>
      <c r="N981" s="66">
        <v>3.2500000000000001E-2</v>
      </c>
      <c r="O981" s="36">
        <v>3569</v>
      </c>
      <c r="P981" s="66">
        <v>3.2500000000000001E-2</v>
      </c>
      <c r="Q981" s="36">
        <v>3639</v>
      </c>
      <c r="R981" s="36">
        <v>3702</v>
      </c>
      <c r="S981" s="36">
        <v>3588</v>
      </c>
      <c r="T981" s="66">
        <v>1.26E-2</v>
      </c>
      <c r="U981" s="66">
        <v>1.09E-2</v>
      </c>
      <c r="V981" s="66">
        <v>-4.4999999999999997E-3</v>
      </c>
      <c r="W981" s="66">
        <v>2.7E-2</v>
      </c>
      <c r="X981" s="1">
        <v>5096900</v>
      </c>
      <c r="Y981" s="1">
        <v>18707022</v>
      </c>
      <c r="Z981" s="1">
        <v>3449160</v>
      </c>
      <c r="AA981" t="s">
        <v>484</v>
      </c>
      <c r="AB981" t="s">
        <v>620</v>
      </c>
      <c r="AC981">
        <v>15.26</v>
      </c>
      <c r="AD981">
        <v>1.37</v>
      </c>
      <c r="AE981">
        <v>1.41</v>
      </c>
      <c r="AF981" t="s">
        <v>230</v>
      </c>
      <c r="AG981" s="1">
        <v>63800</v>
      </c>
      <c r="AH981" s="36">
        <v>3686</v>
      </c>
      <c r="AI981">
        <v>500</v>
      </c>
      <c r="AJ981" s="36">
        <v>3672</v>
      </c>
      <c r="AK981">
        <v>100</v>
      </c>
      <c r="AL981" s="2">
        <v>0.64583333333333337</v>
      </c>
      <c r="AM981" s="3">
        <v>46155</v>
      </c>
      <c r="AN981" t="s">
        <v>298</v>
      </c>
      <c r="AO981" t="s">
        <v>332</v>
      </c>
      <c r="AQ981" t="str">
        <f t="shared" si="15"/>
        <v/>
      </c>
    </row>
    <row r="982" spans="1:43">
      <c r="A982" s="8">
        <v>46188</v>
      </c>
      <c r="B982">
        <v>3999.6</v>
      </c>
      <c r="C982">
        <v>3.03</v>
      </c>
      <c r="D982">
        <v>69400</v>
      </c>
      <c r="E982">
        <v>5.01</v>
      </c>
      <c r="F982" s="69">
        <v>9020</v>
      </c>
      <c r="G982" t="s">
        <v>104</v>
      </c>
      <c r="H982">
        <v>0</v>
      </c>
      <c r="I982" t="s">
        <v>288</v>
      </c>
      <c r="J982" t="s">
        <v>289</v>
      </c>
      <c r="K982" t="s">
        <v>290</v>
      </c>
      <c r="L982" s="36">
        <v>3377</v>
      </c>
      <c r="M982">
        <v>-27</v>
      </c>
      <c r="N982" s="66">
        <v>-7.9000000000000008E-3</v>
      </c>
      <c r="O982" s="36">
        <v>3404</v>
      </c>
      <c r="P982" s="66">
        <v>-7.9000000000000008E-3</v>
      </c>
      <c r="Q982" s="36">
        <v>3410</v>
      </c>
      <c r="R982" s="36">
        <v>3443</v>
      </c>
      <c r="S982" s="36">
        <v>3362</v>
      </c>
      <c r="T982" s="66">
        <v>-9.5999999999999992E-3</v>
      </c>
      <c r="U982" s="66">
        <v>-6.7000000000000002E-3</v>
      </c>
      <c r="V982" s="66">
        <v>-1.9099999999999999E-2</v>
      </c>
      <c r="W982" s="66">
        <v>4.4000000000000003E-3</v>
      </c>
      <c r="X982" s="1">
        <v>2912600</v>
      </c>
      <c r="Y982" s="1">
        <v>9902691</v>
      </c>
      <c r="Z982" s="1">
        <v>3830909</v>
      </c>
      <c r="AA982" t="s">
        <v>486</v>
      </c>
      <c r="AB982" t="s">
        <v>608</v>
      </c>
      <c r="AC982">
        <v>14.95</v>
      </c>
      <c r="AD982">
        <v>1.25</v>
      </c>
      <c r="AE982">
        <v>2.4900000000000002</v>
      </c>
      <c r="AF982" t="s">
        <v>230</v>
      </c>
      <c r="AG982" s="1">
        <v>83200</v>
      </c>
      <c r="AH982" s="36">
        <v>3378</v>
      </c>
      <c r="AI982">
        <v>900</v>
      </c>
      <c r="AJ982" s="36">
        <v>3375</v>
      </c>
      <c r="AK982">
        <v>500</v>
      </c>
      <c r="AL982" s="2">
        <v>0.64583333333333337</v>
      </c>
      <c r="AN982" t="s">
        <v>298</v>
      </c>
      <c r="AO982" t="s">
        <v>488</v>
      </c>
      <c r="AQ982" t="str">
        <f t="shared" si="15"/>
        <v/>
      </c>
    </row>
    <row r="983" spans="1:43">
      <c r="A983" s="8">
        <v>46188</v>
      </c>
      <c r="B983">
        <v>3999.6</v>
      </c>
      <c r="C983">
        <v>3.03</v>
      </c>
      <c r="D983">
        <v>69400</v>
      </c>
      <c r="E983">
        <v>5.01</v>
      </c>
      <c r="F983" s="69">
        <v>9024</v>
      </c>
      <c r="G983" t="s">
        <v>105</v>
      </c>
      <c r="H983">
        <v>0</v>
      </c>
      <c r="I983" t="s">
        <v>288</v>
      </c>
      <c r="J983" t="s">
        <v>289</v>
      </c>
      <c r="K983" t="s">
        <v>290</v>
      </c>
      <c r="L983" s="36">
        <v>3035</v>
      </c>
      <c r="M983">
        <v>41</v>
      </c>
      <c r="N983" s="66">
        <v>1.37E-2</v>
      </c>
      <c r="O983" s="36">
        <v>2994</v>
      </c>
      <c r="P983" s="66">
        <v>1.3599999999999999E-2</v>
      </c>
      <c r="Q983" s="36">
        <v>3044</v>
      </c>
      <c r="R983" s="36">
        <v>3072</v>
      </c>
      <c r="S983" s="36">
        <v>2982</v>
      </c>
      <c r="T983" s="66">
        <v>-2.8999999999999998E-3</v>
      </c>
      <c r="U983" s="66">
        <v>1.26E-2</v>
      </c>
      <c r="V983" s="66">
        <v>-1.2E-2</v>
      </c>
      <c r="W983" s="66">
        <v>1.77E-2</v>
      </c>
      <c r="X983" s="1">
        <v>1986700</v>
      </c>
      <c r="Y983" s="1">
        <v>6015597</v>
      </c>
      <c r="Z983" s="1">
        <v>928028</v>
      </c>
      <c r="AA983" t="s">
        <v>489</v>
      </c>
      <c r="AB983" t="s">
        <v>609</v>
      </c>
      <c r="AC983">
        <v>28.57</v>
      </c>
      <c r="AD983">
        <v>1.35</v>
      </c>
      <c r="AE983">
        <v>1.38</v>
      </c>
      <c r="AF983" t="s">
        <v>230</v>
      </c>
      <c r="AG983" s="1">
        <v>87900</v>
      </c>
      <c r="AH983" s="36">
        <v>3036</v>
      </c>
      <c r="AI983">
        <v>100</v>
      </c>
      <c r="AJ983" s="36">
        <v>3033</v>
      </c>
      <c r="AK983">
        <v>200</v>
      </c>
      <c r="AL983" s="2">
        <v>0.64583333333333337</v>
      </c>
      <c r="AM983" s="3">
        <v>46156</v>
      </c>
      <c r="AN983" t="s">
        <v>298</v>
      </c>
      <c r="AO983" t="s">
        <v>488</v>
      </c>
      <c r="AQ983" t="str">
        <f t="shared" si="15"/>
        <v/>
      </c>
    </row>
    <row r="984" spans="1:43">
      <c r="A984" s="8">
        <v>46188</v>
      </c>
      <c r="B984">
        <v>3999.6</v>
      </c>
      <c r="C984">
        <v>3.03</v>
      </c>
      <c r="D984">
        <v>69400</v>
      </c>
      <c r="E984">
        <v>5.01</v>
      </c>
      <c r="F984" s="69">
        <v>9069</v>
      </c>
      <c r="G984" t="s">
        <v>106</v>
      </c>
      <c r="H984">
        <v>0</v>
      </c>
      <c r="I984" t="s">
        <v>288</v>
      </c>
      <c r="J984" t="s">
        <v>289</v>
      </c>
      <c r="K984" t="s">
        <v>295</v>
      </c>
      <c r="L984" s="36">
        <v>1964</v>
      </c>
      <c r="M984">
        <v>41.5</v>
      </c>
      <c r="N984" s="66">
        <v>2.1600000000000001E-2</v>
      </c>
      <c r="O984" s="36">
        <v>1922.5</v>
      </c>
      <c r="P984" s="66">
        <v>2.1499999999999998E-2</v>
      </c>
      <c r="Q984" s="36">
        <v>1948.5</v>
      </c>
      <c r="R984" s="36">
        <v>1993</v>
      </c>
      <c r="S984" s="36">
        <v>1933.5</v>
      </c>
      <c r="T984" s="66">
        <v>7.9000000000000008E-3</v>
      </c>
      <c r="U984" s="66">
        <v>-6.4999999999999997E-3</v>
      </c>
      <c r="V984" s="66">
        <v>-1.4500000000000001E-2</v>
      </c>
      <c r="W984" s="66">
        <v>1.5699999999999999E-2</v>
      </c>
      <c r="X984" s="1">
        <v>524100</v>
      </c>
      <c r="Y984" s="1">
        <v>1031349</v>
      </c>
      <c r="Z984" s="1">
        <v>345059</v>
      </c>
      <c r="AA984" t="s">
        <v>491</v>
      </c>
      <c r="AB984" t="s">
        <v>492</v>
      </c>
      <c r="AC984">
        <v>14.04</v>
      </c>
      <c r="AD984">
        <v>1.44</v>
      </c>
      <c r="AE984">
        <v>2.85</v>
      </c>
      <c r="AF984" t="s">
        <v>230</v>
      </c>
      <c r="AG984" s="1">
        <v>28600</v>
      </c>
      <c r="AH984" s="36">
        <v>1970.5</v>
      </c>
      <c r="AI984">
        <v>100</v>
      </c>
      <c r="AJ984" s="36">
        <v>1963.5</v>
      </c>
      <c r="AK984" s="1">
        <v>3000</v>
      </c>
      <c r="AL984" s="2">
        <v>0.64583333333333337</v>
      </c>
      <c r="AM984" s="3">
        <v>46155</v>
      </c>
      <c r="AN984" t="s">
        <v>298</v>
      </c>
      <c r="AO984" t="s">
        <v>488</v>
      </c>
      <c r="AQ984" t="str">
        <f t="shared" si="15"/>
        <v/>
      </c>
    </row>
    <row r="985" spans="1:43">
      <c r="A985" s="8">
        <v>46188</v>
      </c>
      <c r="B985">
        <v>3999.6</v>
      </c>
      <c r="C985">
        <v>3.03</v>
      </c>
      <c r="D985">
        <v>69400</v>
      </c>
      <c r="E985">
        <v>5.01</v>
      </c>
      <c r="F985" s="69">
        <v>9227</v>
      </c>
      <c r="G985" t="s">
        <v>107</v>
      </c>
      <c r="H985">
        <v>0</v>
      </c>
      <c r="I985" t="s">
        <v>347</v>
      </c>
      <c r="J985" t="s">
        <v>289</v>
      </c>
      <c r="K985" t="s">
        <v>295</v>
      </c>
      <c r="L985">
        <v>882</v>
      </c>
      <c r="M985">
        <v>17</v>
      </c>
      <c r="N985" s="66">
        <v>1.9699999999999999E-2</v>
      </c>
      <c r="O985">
        <v>865</v>
      </c>
      <c r="P985" s="66">
        <v>1.9599999999999999E-2</v>
      </c>
      <c r="Q985">
        <v>917</v>
      </c>
      <c r="R985">
        <v>936</v>
      </c>
      <c r="S985">
        <v>882</v>
      </c>
      <c r="T985" s="66">
        <v>-3.8100000000000002E-2</v>
      </c>
      <c r="U985" s="66">
        <v>-1.23E-2</v>
      </c>
      <c r="V985" s="66">
        <v>-5.7599999999999998E-2</v>
      </c>
      <c r="W985" s="66">
        <v>0</v>
      </c>
      <c r="X985" s="1">
        <v>245600</v>
      </c>
      <c r="Y985" s="1">
        <v>221874</v>
      </c>
      <c r="Z985" s="1">
        <v>14027</v>
      </c>
      <c r="AA985" t="s">
        <v>493</v>
      </c>
      <c r="AB985" t="s">
        <v>494</v>
      </c>
      <c r="AC985">
        <v>0</v>
      </c>
      <c r="AD985">
        <v>29.02</v>
      </c>
      <c r="AE985">
        <v>0</v>
      </c>
      <c r="AF985">
        <v>2.7</v>
      </c>
      <c r="AG985" s="1">
        <v>1900</v>
      </c>
      <c r="AH985">
        <v>885</v>
      </c>
      <c r="AI985">
        <v>100</v>
      </c>
      <c r="AJ985">
        <v>882</v>
      </c>
      <c r="AK985">
        <v>100</v>
      </c>
      <c r="AL985" s="2">
        <v>0.64583333333333337</v>
      </c>
      <c r="AN985" t="s">
        <v>350</v>
      </c>
      <c r="AO985" t="s">
        <v>313</v>
      </c>
      <c r="AQ985" t="str">
        <f t="shared" si="15"/>
        <v/>
      </c>
    </row>
    <row r="986" spans="1:43">
      <c r="A986" s="8">
        <v>46188</v>
      </c>
      <c r="B986">
        <v>3999.6</v>
      </c>
      <c r="C986">
        <v>3.03</v>
      </c>
      <c r="D986">
        <v>69400</v>
      </c>
      <c r="E986">
        <v>5.01</v>
      </c>
      <c r="F986" s="69">
        <v>9303</v>
      </c>
      <c r="G986" t="s">
        <v>108</v>
      </c>
      <c r="H986">
        <v>0</v>
      </c>
      <c r="I986" t="s">
        <v>288</v>
      </c>
      <c r="J986" t="s">
        <v>289</v>
      </c>
      <c r="K986" t="s">
        <v>295</v>
      </c>
      <c r="L986" s="36">
        <v>3845</v>
      </c>
      <c r="M986">
        <v>-15</v>
      </c>
      <c r="N986" s="66">
        <v>-3.8999999999999998E-3</v>
      </c>
      <c r="O986" s="36">
        <v>3860</v>
      </c>
      <c r="P986" s="66">
        <v>-3.8E-3</v>
      </c>
      <c r="Q986" s="36">
        <v>3920</v>
      </c>
      <c r="R986" s="36">
        <v>3920</v>
      </c>
      <c r="S986" s="36">
        <v>3845</v>
      </c>
      <c r="T986" s="66">
        <v>-1.9099999999999999E-2</v>
      </c>
      <c r="U986" s="66">
        <v>-1.2800000000000001E-2</v>
      </c>
      <c r="V986" s="66">
        <v>-1.9099999999999999E-2</v>
      </c>
      <c r="W986" s="66">
        <v>0</v>
      </c>
      <c r="X986" s="1">
        <v>118000</v>
      </c>
      <c r="Y986" s="1">
        <v>456994</v>
      </c>
      <c r="Z986" s="1">
        <v>294581</v>
      </c>
      <c r="AA986" t="s">
        <v>495</v>
      </c>
      <c r="AB986" t="s">
        <v>496</v>
      </c>
      <c r="AC986">
        <v>16.989999999999998</v>
      </c>
      <c r="AD986">
        <v>0.93</v>
      </c>
      <c r="AE986">
        <v>2.68</v>
      </c>
      <c r="AF986" t="s">
        <v>230</v>
      </c>
      <c r="AG986" s="1">
        <v>29600</v>
      </c>
      <c r="AH986" s="36">
        <v>3860</v>
      </c>
      <c r="AI986">
        <v>100</v>
      </c>
      <c r="AJ986" s="36">
        <v>3845</v>
      </c>
      <c r="AK986">
        <v>700</v>
      </c>
      <c r="AL986" s="2">
        <v>0.64583333333333337</v>
      </c>
      <c r="AN986" t="s">
        <v>298</v>
      </c>
      <c r="AO986" t="s">
        <v>497</v>
      </c>
      <c r="AQ986" t="str">
        <f t="shared" si="15"/>
        <v/>
      </c>
    </row>
    <row r="987" spans="1:43">
      <c r="A987" s="8">
        <v>46188</v>
      </c>
      <c r="B987">
        <v>3999.6</v>
      </c>
      <c r="C987">
        <v>3.03</v>
      </c>
      <c r="D987">
        <v>69400</v>
      </c>
      <c r="E987">
        <v>5.01</v>
      </c>
      <c r="F987" s="69">
        <v>9308</v>
      </c>
      <c r="G987" t="s">
        <v>109</v>
      </c>
      <c r="H987">
        <v>0</v>
      </c>
      <c r="I987" t="s">
        <v>314</v>
      </c>
      <c r="J987" t="s">
        <v>289</v>
      </c>
      <c r="K987" t="s">
        <v>295</v>
      </c>
      <c r="L987" s="36">
        <v>1540</v>
      </c>
      <c r="M987">
        <v>11</v>
      </c>
      <c r="N987" s="66">
        <v>7.1999999999999998E-3</v>
      </c>
      <c r="O987" s="36">
        <v>1529</v>
      </c>
      <c r="P987" s="66">
        <v>7.1000000000000004E-3</v>
      </c>
      <c r="Q987" s="36">
        <v>1530</v>
      </c>
      <c r="R987" s="36">
        <v>1552</v>
      </c>
      <c r="S987" s="36">
        <v>1522</v>
      </c>
      <c r="T987" s="66">
        <v>6.4999999999999997E-3</v>
      </c>
      <c r="U987" s="66">
        <v>-2.5000000000000001E-3</v>
      </c>
      <c r="V987" s="66">
        <v>-7.7000000000000002E-3</v>
      </c>
      <c r="W987" s="66">
        <v>1.18E-2</v>
      </c>
      <c r="X987" s="1">
        <v>90800</v>
      </c>
      <c r="Y987" s="1">
        <v>139837</v>
      </c>
      <c r="Z987" s="1">
        <v>40152</v>
      </c>
      <c r="AA987" t="s">
        <v>498</v>
      </c>
      <c r="AB987" t="s">
        <v>499</v>
      </c>
      <c r="AC987">
        <v>13.15</v>
      </c>
      <c r="AD987">
        <v>1.03</v>
      </c>
      <c r="AE987">
        <v>2.25</v>
      </c>
      <c r="AF987" t="s">
        <v>230</v>
      </c>
      <c r="AG987" s="1">
        <v>4000</v>
      </c>
      <c r="AH987" s="36">
        <v>1551</v>
      </c>
      <c r="AI987">
        <v>300</v>
      </c>
      <c r="AJ987" s="36">
        <v>1525</v>
      </c>
      <c r="AK987" s="1">
        <v>1000</v>
      </c>
      <c r="AL987" s="2">
        <v>0.64583333333333337</v>
      </c>
      <c r="AM987" s="3">
        <v>46155</v>
      </c>
      <c r="AN987" t="s">
        <v>298</v>
      </c>
      <c r="AO987" t="s">
        <v>500</v>
      </c>
      <c r="AQ987" t="str">
        <f t="shared" si="15"/>
        <v/>
      </c>
    </row>
    <row r="988" spans="1:43">
      <c r="A988" s="8">
        <v>46188</v>
      </c>
      <c r="B988">
        <v>3999.6</v>
      </c>
      <c r="C988">
        <v>3.03</v>
      </c>
      <c r="D988">
        <v>69400</v>
      </c>
      <c r="E988">
        <v>5.01</v>
      </c>
      <c r="F988" s="69">
        <v>9348</v>
      </c>
      <c r="G988" t="s">
        <v>110</v>
      </c>
      <c r="H988">
        <v>0</v>
      </c>
      <c r="I988" t="s">
        <v>347</v>
      </c>
      <c r="J988" t="s">
        <v>323</v>
      </c>
      <c r="K988" t="s">
        <v>290</v>
      </c>
      <c r="L988">
        <v>503</v>
      </c>
      <c r="M988">
        <v>-48</v>
      </c>
      <c r="N988" s="66">
        <v>-8.7099999999999997E-2</v>
      </c>
      <c r="O988">
        <v>551</v>
      </c>
      <c r="P988" s="66">
        <v>-8.7099999999999997E-2</v>
      </c>
      <c r="Q988">
        <v>550</v>
      </c>
      <c r="R988">
        <v>550</v>
      </c>
      <c r="S988">
        <v>495</v>
      </c>
      <c r="T988" s="66">
        <v>-8.5400000000000004E-2</v>
      </c>
      <c r="U988" s="66">
        <v>6.0000000000000001E-3</v>
      </c>
      <c r="V988" s="66">
        <v>-8.5400000000000004E-2</v>
      </c>
      <c r="W988" s="66">
        <v>1.61E-2</v>
      </c>
      <c r="X988" s="1">
        <v>4673400</v>
      </c>
      <c r="Y988" s="1">
        <v>2363476</v>
      </c>
      <c r="Z988" s="1">
        <v>73556</v>
      </c>
      <c r="AA988" t="s">
        <v>552</v>
      </c>
      <c r="AB988" t="s">
        <v>502</v>
      </c>
      <c r="AC988">
        <v>0</v>
      </c>
      <c r="AD988">
        <v>4.88</v>
      </c>
      <c r="AE988">
        <v>0</v>
      </c>
      <c r="AF988">
        <v>2.2000000000000002</v>
      </c>
      <c r="AG988">
        <v>0</v>
      </c>
      <c r="AH988">
        <v>503</v>
      </c>
      <c r="AI988" s="1">
        <v>2200</v>
      </c>
      <c r="AJ988">
        <v>502</v>
      </c>
      <c r="AK988">
        <v>500</v>
      </c>
      <c r="AL988" s="2">
        <v>0.64583333333333337</v>
      </c>
      <c r="AM988" s="3">
        <v>46157</v>
      </c>
      <c r="AN988" t="s">
        <v>298</v>
      </c>
      <c r="AO988" t="s">
        <v>313</v>
      </c>
      <c r="AQ988" t="str">
        <f t="shared" si="15"/>
        <v/>
      </c>
    </row>
    <row r="989" spans="1:43">
      <c r="A989" s="8">
        <v>46188</v>
      </c>
      <c r="B989">
        <v>3999.6</v>
      </c>
      <c r="C989">
        <v>3.03</v>
      </c>
      <c r="D989">
        <v>69400</v>
      </c>
      <c r="E989">
        <v>5.01</v>
      </c>
      <c r="F989" s="69">
        <v>9432</v>
      </c>
      <c r="G989" t="s">
        <v>111</v>
      </c>
      <c r="H989">
        <v>0</v>
      </c>
      <c r="I989" t="s">
        <v>288</v>
      </c>
      <c r="J989" t="s">
        <v>289</v>
      </c>
      <c r="K989" t="s">
        <v>295</v>
      </c>
      <c r="L989">
        <v>146.6</v>
      </c>
      <c r="M989">
        <v>-1.4</v>
      </c>
      <c r="N989" s="66">
        <v>-9.4999999999999998E-3</v>
      </c>
      <c r="O989">
        <v>148</v>
      </c>
      <c r="P989" s="66">
        <v>-9.4000000000000004E-3</v>
      </c>
      <c r="Q989">
        <v>148</v>
      </c>
      <c r="R989">
        <v>149.1</v>
      </c>
      <c r="S989">
        <v>146.6</v>
      </c>
      <c r="T989" s="66">
        <v>-9.4000000000000004E-3</v>
      </c>
      <c r="U989" s="66">
        <v>-1.01E-2</v>
      </c>
      <c r="V989" s="66">
        <v>-1.67E-2</v>
      </c>
      <c r="W989" s="66">
        <v>0</v>
      </c>
      <c r="X989" s="1">
        <v>259768800</v>
      </c>
      <c r="Y989" s="1">
        <v>38318217</v>
      </c>
      <c r="Z989" s="1">
        <v>13274676</v>
      </c>
      <c r="AA989" t="s">
        <v>503</v>
      </c>
      <c r="AB989" t="s">
        <v>621</v>
      </c>
      <c r="AC989">
        <v>12.21</v>
      </c>
      <c r="AD989">
        <v>1.22</v>
      </c>
      <c r="AE989">
        <v>3.68</v>
      </c>
      <c r="AF989" t="s">
        <v>230</v>
      </c>
      <c r="AG989" s="1">
        <v>2704100</v>
      </c>
      <c r="AH989">
        <v>146.6</v>
      </c>
      <c r="AI989" s="1">
        <v>614500</v>
      </c>
      <c r="AJ989">
        <v>146.5</v>
      </c>
      <c r="AK989" s="1">
        <v>5445400</v>
      </c>
      <c r="AL989" s="2">
        <v>0.64583333333333337</v>
      </c>
      <c r="AN989" t="s">
        <v>298</v>
      </c>
      <c r="AO989" t="s">
        <v>351</v>
      </c>
      <c r="AQ989" t="str">
        <f t="shared" si="15"/>
        <v/>
      </c>
    </row>
    <row r="990" spans="1:43">
      <c r="A990" s="8">
        <v>46188</v>
      </c>
      <c r="B990">
        <v>3999.6</v>
      </c>
      <c r="C990">
        <v>3.03</v>
      </c>
      <c r="D990">
        <v>69400</v>
      </c>
      <c r="E990">
        <v>5.01</v>
      </c>
      <c r="F990" s="69">
        <v>9449</v>
      </c>
      <c r="G990" t="s">
        <v>112</v>
      </c>
      <c r="H990">
        <v>0</v>
      </c>
      <c r="I990" t="s">
        <v>288</v>
      </c>
      <c r="J990" t="s">
        <v>289</v>
      </c>
      <c r="K990" t="s">
        <v>290</v>
      </c>
      <c r="L990" s="36">
        <v>3101</v>
      </c>
      <c r="M990">
        <v>18</v>
      </c>
      <c r="N990" s="66">
        <v>5.7999999999999996E-3</v>
      </c>
      <c r="O990" s="36">
        <v>3083</v>
      </c>
      <c r="P990" s="66">
        <v>5.7999999999999996E-3</v>
      </c>
      <c r="Q990" s="36">
        <v>3120</v>
      </c>
      <c r="R990" s="36">
        <v>3137</v>
      </c>
      <c r="S990" s="36">
        <v>3080</v>
      </c>
      <c r="T990" s="66">
        <v>-6.0000000000000001E-3</v>
      </c>
      <c r="U990" s="66">
        <v>-4.4000000000000003E-3</v>
      </c>
      <c r="V990" s="66">
        <v>-1.14E-2</v>
      </c>
      <c r="W990" s="66">
        <v>6.7999999999999996E-3</v>
      </c>
      <c r="X990" s="1">
        <v>233300</v>
      </c>
      <c r="Y990" s="1">
        <v>726017</v>
      </c>
      <c r="Z990" s="1">
        <v>332889</v>
      </c>
      <c r="AA990" t="s">
        <v>505</v>
      </c>
      <c r="AB990" t="s">
        <v>506</v>
      </c>
      <c r="AC990">
        <v>13.26</v>
      </c>
      <c r="AD990">
        <v>2.79</v>
      </c>
      <c r="AE990">
        <v>2.52</v>
      </c>
      <c r="AF990" t="s">
        <v>230</v>
      </c>
      <c r="AG990">
        <v>200</v>
      </c>
      <c r="AH990" s="36">
        <v>3121</v>
      </c>
      <c r="AI990">
        <v>800</v>
      </c>
      <c r="AJ990" s="36">
        <v>3099</v>
      </c>
      <c r="AK990">
        <v>200</v>
      </c>
      <c r="AL990" s="2">
        <v>0.64583333333333337</v>
      </c>
      <c r="AM990" s="3">
        <v>46157</v>
      </c>
      <c r="AN990" t="s">
        <v>293</v>
      </c>
      <c r="AO990" t="s">
        <v>351</v>
      </c>
      <c r="AQ990" t="str">
        <f t="shared" si="15"/>
        <v/>
      </c>
    </row>
    <row r="991" spans="1:43">
      <c r="A991" s="8">
        <v>46188</v>
      </c>
      <c r="B991">
        <v>3999.6</v>
      </c>
      <c r="C991">
        <v>3.03</v>
      </c>
      <c r="D991">
        <v>69400</v>
      </c>
      <c r="E991">
        <v>5.01</v>
      </c>
      <c r="F991" s="69">
        <v>9501</v>
      </c>
      <c r="G991" t="s">
        <v>113</v>
      </c>
      <c r="H991">
        <v>0</v>
      </c>
      <c r="I991" t="s">
        <v>288</v>
      </c>
      <c r="J991" t="s">
        <v>289</v>
      </c>
      <c r="K991" t="s">
        <v>290</v>
      </c>
      <c r="L991">
        <v>531.29999999999995</v>
      </c>
      <c r="M991">
        <v>22</v>
      </c>
      <c r="N991" s="66">
        <v>4.3200000000000002E-2</v>
      </c>
      <c r="O991">
        <v>509.3</v>
      </c>
      <c r="P991" s="66">
        <v>4.3099999999999999E-2</v>
      </c>
      <c r="Q991">
        <v>529.29999999999995</v>
      </c>
      <c r="R991">
        <v>536.6</v>
      </c>
      <c r="S991">
        <v>521.29999999999995</v>
      </c>
      <c r="T991" s="66">
        <v>3.7000000000000002E-3</v>
      </c>
      <c r="U991" s="66">
        <v>1.7000000000000001E-2</v>
      </c>
      <c r="V991" s="66">
        <v>-9.7999999999999997E-3</v>
      </c>
      <c r="W991" s="66">
        <v>1.9099999999999999E-2</v>
      </c>
      <c r="X991" s="1">
        <v>37661900</v>
      </c>
      <c r="Y991" s="1">
        <v>19936513</v>
      </c>
      <c r="Z991" s="1">
        <v>853808</v>
      </c>
      <c r="AA991" t="s">
        <v>507</v>
      </c>
      <c r="AB991" t="s">
        <v>640</v>
      </c>
      <c r="AC991">
        <v>3.4</v>
      </c>
      <c r="AD991">
        <v>0.35</v>
      </c>
      <c r="AE991">
        <v>0</v>
      </c>
      <c r="AF991" t="s">
        <v>230</v>
      </c>
      <c r="AG991" s="1">
        <v>788000</v>
      </c>
      <c r="AH991">
        <v>531.4</v>
      </c>
      <c r="AI991" s="1">
        <v>3100</v>
      </c>
      <c r="AJ991">
        <v>530.5</v>
      </c>
      <c r="AK991">
        <v>300</v>
      </c>
      <c r="AL991" s="2">
        <v>0.64583333333333337</v>
      </c>
      <c r="AN991" t="s">
        <v>298</v>
      </c>
      <c r="AO991" t="s">
        <v>509</v>
      </c>
      <c r="AQ991" t="str">
        <f t="shared" si="15"/>
        <v/>
      </c>
    </row>
    <row r="992" spans="1:43">
      <c r="A992" s="8">
        <v>46188</v>
      </c>
      <c r="B992">
        <v>3999.6</v>
      </c>
      <c r="C992">
        <v>3.03</v>
      </c>
      <c r="D992">
        <v>69400</v>
      </c>
      <c r="E992">
        <v>5.01</v>
      </c>
      <c r="F992" s="69">
        <v>9531</v>
      </c>
      <c r="G992" t="s">
        <v>114</v>
      </c>
      <c r="H992">
        <v>0</v>
      </c>
      <c r="I992" t="s">
        <v>288</v>
      </c>
      <c r="J992" t="s">
        <v>289</v>
      </c>
      <c r="K992" t="s">
        <v>290</v>
      </c>
      <c r="L992" s="36">
        <v>6261</v>
      </c>
      <c r="M992">
        <v>-42</v>
      </c>
      <c r="N992" s="66">
        <v>-6.7000000000000002E-3</v>
      </c>
      <c r="O992" s="36">
        <v>6303</v>
      </c>
      <c r="P992" s="66">
        <v>-6.6E-3</v>
      </c>
      <c r="Q992" s="36">
        <v>6303</v>
      </c>
      <c r="R992" s="36">
        <v>6382</v>
      </c>
      <c r="S992" s="36">
        <v>6241</v>
      </c>
      <c r="T992" s="66">
        <v>-6.6E-3</v>
      </c>
      <c r="U992" s="66">
        <v>-7.1000000000000004E-3</v>
      </c>
      <c r="V992" s="66">
        <v>-1.89E-2</v>
      </c>
      <c r="W992" s="66">
        <v>3.2000000000000002E-3</v>
      </c>
      <c r="X992" s="1">
        <v>915600</v>
      </c>
      <c r="Y992" s="1">
        <v>5756360</v>
      </c>
      <c r="Z992" s="1">
        <v>2097179</v>
      </c>
      <c r="AA992" t="s">
        <v>510</v>
      </c>
      <c r="AB992" t="s">
        <v>600</v>
      </c>
      <c r="AC992">
        <v>15.17</v>
      </c>
      <c r="AD992">
        <v>1.21</v>
      </c>
      <c r="AE992">
        <v>1.92</v>
      </c>
      <c r="AF992" t="s">
        <v>230</v>
      </c>
      <c r="AG992" s="1">
        <v>23900</v>
      </c>
      <c r="AH992" s="36">
        <v>6265</v>
      </c>
      <c r="AI992">
        <v>300</v>
      </c>
      <c r="AJ992" s="36">
        <v>6249</v>
      </c>
      <c r="AK992">
        <v>100</v>
      </c>
      <c r="AL992" s="2">
        <v>0.64583333333333337</v>
      </c>
      <c r="AN992" t="s">
        <v>298</v>
      </c>
      <c r="AO992" t="s">
        <v>509</v>
      </c>
      <c r="AQ992" t="str">
        <f t="shared" si="15"/>
        <v/>
      </c>
    </row>
    <row r="993" spans="1:43">
      <c r="A993" s="8">
        <v>46188</v>
      </c>
      <c r="B993">
        <v>3999.6</v>
      </c>
      <c r="C993">
        <v>3.03</v>
      </c>
      <c r="D993">
        <v>69400</v>
      </c>
      <c r="E993">
        <v>5.01</v>
      </c>
      <c r="F993" s="69">
        <v>9882</v>
      </c>
      <c r="G993" t="s">
        <v>115</v>
      </c>
      <c r="H993">
        <v>0</v>
      </c>
      <c r="I993" t="s">
        <v>288</v>
      </c>
      <c r="J993" t="s">
        <v>289</v>
      </c>
      <c r="K993" t="s">
        <v>295</v>
      </c>
      <c r="L993" s="36">
        <v>1732</v>
      </c>
      <c r="M993">
        <v>-1</v>
      </c>
      <c r="N993" s="66">
        <v>-5.9999999999999995E-4</v>
      </c>
      <c r="O993" s="36">
        <v>1733</v>
      </c>
      <c r="P993" s="66">
        <v>-5.0000000000000001E-4</v>
      </c>
      <c r="Q993" s="36">
        <v>1745</v>
      </c>
      <c r="R993" s="36">
        <v>1748</v>
      </c>
      <c r="S993" s="36">
        <v>1731</v>
      </c>
      <c r="T993" s="66">
        <v>-7.4000000000000003E-3</v>
      </c>
      <c r="U993" s="66">
        <v>-5.1000000000000004E-3</v>
      </c>
      <c r="V993" s="66">
        <v>-9.1000000000000004E-3</v>
      </c>
      <c r="W993" s="66">
        <v>5.0000000000000001E-4</v>
      </c>
      <c r="X993" s="1">
        <v>125700</v>
      </c>
      <c r="Y993" s="1">
        <v>218466</v>
      </c>
      <c r="Z993" s="1">
        <v>148989</v>
      </c>
      <c r="AA993" t="s">
        <v>512</v>
      </c>
      <c r="AB993" t="s">
        <v>513</v>
      </c>
      <c r="AC993">
        <v>11.29</v>
      </c>
      <c r="AD993">
        <v>1.19</v>
      </c>
      <c r="AE993">
        <v>3.93</v>
      </c>
      <c r="AF993" t="s">
        <v>230</v>
      </c>
      <c r="AG993" s="1">
        <v>37600</v>
      </c>
      <c r="AH993" s="36">
        <v>1735</v>
      </c>
      <c r="AI993">
        <v>100</v>
      </c>
      <c r="AJ993" s="36">
        <v>1730</v>
      </c>
      <c r="AK993">
        <v>400</v>
      </c>
      <c r="AL993" s="2">
        <v>0.64583333333333337</v>
      </c>
      <c r="AN993" t="s">
        <v>298</v>
      </c>
      <c r="AO993" t="s">
        <v>322</v>
      </c>
      <c r="AQ993" t="str">
        <f t="shared" si="15"/>
        <v/>
      </c>
    </row>
    <row r="994" spans="1:43">
      <c r="F994" s="69">
        <v>6502</v>
      </c>
      <c r="I994" t="s">
        <v>514</v>
      </c>
      <c r="P994" t="s">
        <v>230</v>
      </c>
      <c r="T994" t="s">
        <v>230</v>
      </c>
      <c r="U994" t="s">
        <v>230</v>
      </c>
      <c r="V994" t="s">
        <v>230</v>
      </c>
      <c r="W994" t="s">
        <v>230</v>
      </c>
      <c r="AF994" t="s">
        <v>230</v>
      </c>
      <c r="AG994" t="s">
        <v>230</v>
      </c>
      <c r="AO994" t="s">
        <v>515</v>
      </c>
      <c r="AQ994" t="str">
        <f t="shared" si="15"/>
        <v/>
      </c>
    </row>
    <row r="995" spans="1:43">
      <c r="F995" s="69">
        <v>5759</v>
      </c>
      <c r="I995" t="s">
        <v>514</v>
      </c>
      <c r="P995" t="s">
        <v>230</v>
      </c>
      <c r="T995" t="s">
        <v>230</v>
      </c>
      <c r="U995" t="s">
        <v>230</v>
      </c>
      <c r="V995" t="s">
        <v>230</v>
      </c>
      <c r="W995" t="s">
        <v>230</v>
      </c>
      <c r="AF995" t="s">
        <v>230</v>
      </c>
      <c r="AG995" t="s">
        <v>230</v>
      </c>
      <c r="AO995" t="s">
        <v>515</v>
      </c>
      <c r="AQ995" t="str">
        <f t="shared" si="15"/>
        <v/>
      </c>
    </row>
    <row r="996" spans="1:43">
      <c r="AQ996" t="str">
        <f t="shared" si="15"/>
        <v/>
      </c>
    </row>
    <row r="997" spans="1:43">
      <c r="AQ997" t="str">
        <f t="shared" si="15"/>
        <v/>
      </c>
    </row>
    <row r="998" spans="1:43">
      <c r="AQ998" t="str">
        <f t="shared" si="15"/>
        <v/>
      </c>
    </row>
    <row r="999" spans="1:43">
      <c r="B999">
        <v>4044.96</v>
      </c>
      <c r="C999">
        <v>-0.56999999999999995</v>
      </c>
      <c r="D999" s="1">
        <v>71850</v>
      </c>
      <c r="E999" s="6">
        <v>0.32</v>
      </c>
      <c r="AQ999" t="str">
        <f t="shared" si="15"/>
        <v/>
      </c>
    </row>
    <row r="1000" spans="1:43">
      <c r="A1000" s="8" t="s">
        <v>0</v>
      </c>
      <c r="B1000" t="s">
        <v>116</v>
      </c>
      <c r="C1000" t="s">
        <v>1</v>
      </c>
      <c r="D1000" t="s">
        <v>2</v>
      </c>
      <c r="E1000" t="s">
        <v>3</v>
      </c>
      <c r="F1000" s="7" t="s">
        <v>4</v>
      </c>
      <c r="AQ1000" t="str">
        <f t="shared" si="15"/>
        <v/>
      </c>
    </row>
    <row r="1001" spans="1:43">
      <c r="A1001" s="87"/>
      <c r="B1001" s="88"/>
      <c r="C1001" s="88"/>
      <c r="D1001" s="88"/>
      <c r="E1001" s="88"/>
      <c r="AQ1001" t="str">
        <f t="shared" si="15"/>
        <v/>
      </c>
    </row>
    <row r="1002" spans="1:43">
      <c r="A1002" s="87"/>
      <c r="B1002" s="88"/>
      <c r="C1002" s="88"/>
      <c r="D1002" s="88"/>
      <c r="E1002" s="88"/>
      <c r="AQ1002" t="str">
        <f t="shared" si="15"/>
        <v/>
      </c>
    </row>
    <row r="1003" spans="1:43">
      <c r="A1003" s="87"/>
      <c r="B1003" s="88"/>
      <c r="C1003" s="88"/>
      <c r="D1003" s="88"/>
      <c r="E1003" s="88"/>
      <c r="AQ1003" t="str">
        <f t="shared" si="15"/>
        <v/>
      </c>
    </row>
    <row r="1004" spans="1:43">
      <c r="A1004" s="87"/>
      <c r="B1004" s="88"/>
      <c r="C1004" s="88"/>
      <c r="D1004" s="88"/>
      <c r="E1004" s="88"/>
      <c r="AQ1004" t="str">
        <f t="shared" si="15"/>
        <v/>
      </c>
    </row>
    <row r="1005" spans="1:43">
      <c r="A1005" s="87"/>
      <c r="B1005" s="88"/>
      <c r="C1005" s="88"/>
      <c r="D1005" s="88"/>
      <c r="E1005" s="88"/>
      <c r="AQ1005" t="str">
        <f t="shared" si="15"/>
        <v/>
      </c>
    </row>
    <row r="1006" spans="1:43">
      <c r="A1006" s="87"/>
      <c r="B1006" s="88"/>
      <c r="C1006" s="88"/>
      <c r="D1006" s="88"/>
      <c r="E1006" s="88"/>
      <c r="AQ1006" t="str">
        <f t="shared" si="15"/>
        <v/>
      </c>
    </row>
    <row r="1007" spans="1:43">
      <c r="A1007" s="87"/>
      <c r="B1007" s="88"/>
      <c r="C1007" s="88"/>
      <c r="D1007" s="88"/>
      <c r="E1007" s="88"/>
      <c r="AQ1007" t="str">
        <f t="shared" si="15"/>
        <v/>
      </c>
    </row>
    <row r="1008" spans="1:43">
      <c r="A1008" s="87"/>
      <c r="B1008" s="88"/>
      <c r="C1008" s="88"/>
      <c r="D1008" s="88"/>
      <c r="E1008" s="88"/>
      <c r="AQ1008" t="str">
        <f t="shared" si="15"/>
        <v/>
      </c>
    </row>
    <row r="1009" spans="1:43">
      <c r="A1009" s="87"/>
      <c r="B1009" s="88"/>
      <c r="C1009" s="88"/>
      <c r="D1009" s="88"/>
      <c r="E1009" s="88"/>
      <c r="AQ1009" t="str">
        <f t="shared" si="15"/>
        <v/>
      </c>
    </row>
    <row r="1010" spans="1:43">
      <c r="A1010" s="87"/>
      <c r="B1010" s="88"/>
      <c r="C1010" s="88"/>
      <c r="D1010" s="88"/>
      <c r="E1010" s="88"/>
      <c r="AQ1010" t="str">
        <f t="shared" si="15"/>
        <v/>
      </c>
    </row>
    <row r="1011" spans="1:43">
      <c r="A1011" s="87"/>
      <c r="B1011" s="88"/>
      <c r="C1011" s="88"/>
      <c r="D1011" s="88"/>
      <c r="E1011" s="88"/>
      <c r="AQ1011" t="str">
        <f t="shared" si="15"/>
        <v/>
      </c>
    </row>
    <row r="1012" spans="1:43">
      <c r="A1012" s="87"/>
      <c r="B1012" s="88"/>
      <c r="C1012" s="88"/>
      <c r="D1012" s="88"/>
      <c r="E1012" s="88"/>
      <c r="AQ1012" t="str">
        <f t="shared" si="15"/>
        <v/>
      </c>
    </row>
    <row r="1013" spans="1:43">
      <c r="A1013" s="87"/>
      <c r="B1013" s="88"/>
      <c r="C1013" s="88"/>
      <c r="D1013" s="88"/>
      <c r="E1013" s="88"/>
      <c r="AQ1013" t="str">
        <f t="shared" si="15"/>
        <v/>
      </c>
    </row>
    <row r="1014" spans="1:43">
      <c r="A1014" s="87"/>
      <c r="B1014" s="88"/>
      <c r="C1014" s="88"/>
      <c r="D1014" s="88"/>
      <c r="E1014" s="88"/>
      <c r="AQ1014" t="str">
        <f t="shared" si="15"/>
        <v/>
      </c>
    </row>
    <row r="1015" spans="1:43">
      <c r="A1015" s="87"/>
      <c r="B1015" s="88"/>
      <c r="C1015" s="88"/>
      <c r="D1015" s="88"/>
      <c r="E1015" s="88"/>
      <c r="AQ1015" t="str">
        <f t="shared" si="15"/>
        <v/>
      </c>
    </row>
    <row r="1016" spans="1:43">
      <c r="A1016" s="87"/>
      <c r="B1016" s="88"/>
      <c r="C1016" s="88"/>
      <c r="D1016" s="88"/>
      <c r="E1016" s="88"/>
      <c r="AQ1016" t="str">
        <f t="shared" si="15"/>
        <v/>
      </c>
    </row>
    <row r="1017" spans="1:43">
      <c r="A1017" s="87"/>
      <c r="B1017" s="88"/>
      <c r="C1017" s="88"/>
      <c r="D1017" s="88"/>
      <c r="E1017" s="88"/>
      <c r="AQ1017" t="str">
        <f t="shared" si="15"/>
        <v/>
      </c>
    </row>
    <row r="1018" spans="1:43">
      <c r="A1018" s="87"/>
      <c r="B1018" s="88"/>
      <c r="C1018" s="88"/>
      <c r="D1018" s="88"/>
      <c r="E1018" s="88"/>
      <c r="AQ1018" t="str">
        <f t="shared" si="15"/>
        <v/>
      </c>
    </row>
    <row r="1019" spans="1:43">
      <c r="A1019" s="87"/>
      <c r="B1019" s="88"/>
      <c r="C1019" s="88"/>
      <c r="D1019" s="88"/>
      <c r="E1019" s="88"/>
      <c r="AQ1019" t="str">
        <f t="shared" si="15"/>
        <v/>
      </c>
    </row>
    <row r="1020" spans="1:43">
      <c r="A1020" s="87"/>
      <c r="B1020" s="88"/>
      <c r="C1020" s="88"/>
      <c r="D1020" s="88"/>
      <c r="E1020" s="88"/>
      <c r="AQ1020" t="str">
        <f t="shared" si="15"/>
        <v/>
      </c>
    </row>
    <row r="1021" spans="1:43">
      <c r="A1021" s="87"/>
      <c r="B1021" s="88"/>
      <c r="C1021" s="88"/>
      <c r="D1021" s="88"/>
      <c r="E1021" s="88"/>
      <c r="AQ1021" t="str">
        <f t="shared" si="15"/>
        <v/>
      </c>
    </row>
    <row r="1022" spans="1:43">
      <c r="A1022" s="87"/>
      <c r="B1022" s="88"/>
      <c r="C1022" s="88"/>
      <c r="D1022" s="88"/>
      <c r="E1022" s="88"/>
      <c r="AQ1022" t="str">
        <f t="shared" si="15"/>
        <v/>
      </c>
    </row>
    <row r="1023" spans="1:43">
      <c r="A1023" s="87"/>
      <c r="B1023" s="88"/>
      <c r="C1023" s="88"/>
      <c r="D1023" s="88"/>
      <c r="E1023" s="88"/>
      <c r="AQ1023" t="str">
        <f t="shared" si="15"/>
        <v/>
      </c>
    </row>
    <row r="1024" spans="1:43">
      <c r="A1024" s="87"/>
      <c r="B1024" s="88"/>
      <c r="C1024" s="88"/>
      <c r="D1024" s="88"/>
      <c r="E1024" s="88"/>
      <c r="AQ1024" t="str">
        <f t="shared" si="15"/>
        <v/>
      </c>
    </row>
    <row r="1025" spans="1:43">
      <c r="A1025" s="87"/>
      <c r="B1025" s="88"/>
      <c r="C1025" s="88"/>
      <c r="D1025" s="88"/>
      <c r="E1025" s="88"/>
      <c r="AQ1025" t="str">
        <f t="shared" si="15"/>
        <v/>
      </c>
    </row>
    <row r="1026" spans="1:43">
      <c r="A1026" s="87"/>
      <c r="B1026" s="88"/>
      <c r="C1026" s="88"/>
      <c r="D1026" s="88"/>
      <c r="E1026" s="88"/>
      <c r="AQ1026" t="str">
        <f t="shared" si="15"/>
        <v/>
      </c>
    </row>
    <row r="1027" spans="1:43">
      <c r="A1027" s="87"/>
      <c r="B1027" s="88"/>
      <c r="C1027" s="88"/>
      <c r="D1027" s="88"/>
      <c r="E1027" s="88"/>
      <c r="AQ1027" t="str">
        <f t="shared" ref="AQ1027:AQ1090" si="16">IF(AP1027="","",ROUND((L1027-AP1027)/AP1027,4))</f>
        <v/>
      </c>
    </row>
    <row r="1028" spans="1:43">
      <c r="A1028" s="87"/>
      <c r="B1028" s="88"/>
      <c r="C1028" s="88"/>
      <c r="D1028" s="88"/>
      <c r="E1028" s="88"/>
      <c r="AQ1028" t="str">
        <f t="shared" si="16"/>
        <v/>
      </c>
    </row>
    <row r="1029" spans="1:43">
      <c r="A1029" s="87"/>
      <c r="B1029" s="88"/>
      <c r="C1029" s="88"/>
      <c r="D1029" s="88"/>
      <c r="E1029" s="88"/>
      <c r="AQ1029" t="str">
        <f t="shared" si="16"/>
        <v/>
      </c>
    </row>
    <row r="1030" spans="1:43">
      <c r="A1030" s="87"/>
      <c r="B1030" s="88"/>
      <c r="C1030" s="88"/>
      <c r="D1030" s="88"/>
      <c r="E1030" s="88"/>
      <c r="AQ1030" t="str">
        <f t="shared" si="16"/>
        <v/>
      </c>
    </row>
    <row r="1031" spans="1:43">
      <c r="A1031" s="87"/>
      <c r="B1031" s="88"/>
      <c r="C1031" s="88"/>
      <c r="D1031" s="88"/>
      <c r="E1031" s="88"/>
      <c r="AQ1031" t="str">
        <f t="shared" si="16"/>
        <v/>
      </c>
    </row>
    <row r="1032" spans="1:43">
      <c r="A1032" s="87"/>
      <c r="B1032" s="88"/>
      <c r="C1032" s="88"/>
      <c r="D1032" s="88"/>
      <c r="E1032" s="88"/>
      <c r="AQ1032" t="str">
        <f t="shared" si="16"/>
        <v/>
      </c>
    </row>
    <row r="1033" spans="1:43">
      <c r="A1033" s="87"/>
      <c r="B1033" s="88"/>
      <c r="C1033" s="88"/>
      <c r="D1033" s="88"/>
      <c r="E1033" s="88"/>
      <c r="AQ1033" t="str">
        <f t="shared" si="16"/>
        <v/>
      </c>
    </row>
    <row r="1034" spans="1:43">
      <c r="A1034" s="87"/>
      <c r="B1034" s="88"/>
      <c r="C1034" s="88"/>
      <c r="D1034" s="88"/>
      <c r="E1034" s="88"/>
      <c r="AQ1034" t="str">
        <f t="shared" si="16"/>
        <v/>
      </c>
    </row>
    <row r="1035" spans="1:43">
      <c r="A1035" s="87"/>
      <c r="B1035" s="88"/>
      <c r="C1035" s="88"/>
      <c r="D1035" s="88"/>
      <c r="E1035" s="88"/>
      <c r="AQ1035" t="str">
        <f t="shared" si="16"/>
        <v/>
      </c>
    </row>
    <row r="1036" spans="1:43">
      <c r="A1036" s="87"/>
      <c r="B1036" s="88"/>
      <c r="C1036" s="88"/>
      <c r="D1036" s="88"/>
      <c r="E1036" s="88"/>
      <c r="AQ1036" t="str">
        <f t="shared" si="16"/>
        <v/>
      </c>
    </row>
    <row r="1037" spans="1:43">
      <c r="A1037" s="87"/>
      <c r="B1037" s="88"/>
      <c r="C1037" s="88"/>
      <c r="D1037" s="88"/>
      <c r="E1037" s="88"/>
      <c r="AQ1037" t="str">
        <f t="shared" si="16"/>
        <v/>
      </c>
    </row>
    <row r="1038" spans="1:43">
      <c r="A1038" s="87"/>
      <c r="B1038" s="88"/>
      <c r="C1038" s="88"/>
      <c r="D1038" s="88"/>
      <c r="E1038" s="88"/>
      <c r="AQ1038" t="str">
        <f t="shared" si="16"/>
        <v/>
      </c>
    </row>
    <row r="1039" spans="1:43">
      <c r="A1039" s="87"/>
      <c r="B1039" s="88"/>
      <c r="C1039" s="88"/>
      <c r="D1039" s="88"/>
      <c r="E1039" s="88"/>
      <c r="AQ1039" t="str">
        <f t="shared" si="16"/>
        <v/>
      </c>
    </row>
    <row r="1040" spans="1:43">
      <c r="A1040" s="87"/>
      <c r="B1040" s="88"/>
      <c r="C1040" s="88"/>
      <c r="D1040" s="88"/>
      <c r="E1040" s="88"/>
      <c r="AQ1040" t="str">
        <f t="shared" si="16"/>
        <v/>
      </c>
    </row>
    <row r="1041" spans="1:43">
      <c r="A1041" s="87"/>
      <c r="B1041" s="88"/>
      <c r="C1041" s="88"/>
      <c r="D1041" s="88"/>
      <c r="E1041" s="88"/>
      <c r="AQ1041" t="str">
        <f t="shared" si="16"/>
        <v/>
      </c>
    </row>
    <row r="1042" spans="1:43">
      <c r="A1042" s="87"/>
      <c r="B1042" s="88"/>
      <c r="C1042" s="88"/>
      <c r="D1042" s="88"/>
      <c r="E1042" s="88"/>
      <c r="AQ1042" t="str">
        <f t="shared" si="16"/>
        <v/>
      </c>
    </row>
    <row r="1043" spans="1:43">
      <c r="A1043" s="87"/>
      <c r="B1043" s="88"/>
      <c r="C1043" s="88"/>
      <c r="D1043" s="88"/>
      <c r="E1043" s="88"/>
      <c r="AQ1043" t="str">
        <f t="shared" si="16"/>
        <v/>
      </c>
    </row>
    <row r="1044" spans="1:43">
      <c r="A1044" s="87"/>
      <c r="B1044" s="88"/>
      <c r="C1044" s="88"/>
      <c r="D1044" s="88"/>
      <c r="E1044" s="88"/>
      <c r="AQ1044" t="str">
        <f t="shared" si="16"/>
        <v/>
      </c>
    </row>
    <row r="1045" spans="1:43">
      <c r="A1045" s="87"/>
      <c r="B1045" s="88"/>
      <c r="C1045" s="88"/>
      <c r="D1045" s="88"/>
      <c r="E1045" s="88"/>
      <c r="AQ1045" t="str">
        <f t="shared" si="16"/>
        <v/>
      </c>
    </row>
    <row r="1046" spans="1:43">
      <c r="A1046" s="87"/>
      <c r="B1046" s="88"/>
      <c r="C1046" s="88"/>
      <c r="D1046" s="88"/>
      <c r="E1046" s="88"/>
      <c r="AQ1046" t="str">
        <f t="shared" si="16"/>
        <v/>
      </c>
    </row>
    <row r="1047" spans="1:43">
      <c r="A1047" s="87"/>
      <c r="B1047" s="88"/>
      <c r="C1047" s="88"/>
      <c r="D1047" s="88"/>
      <c r="E1047" s="88"/>
      <c r="AQ1047" t="str">
        <f t="shared" si="16"/>
        <v/>
      </c>
    </row>
    <row r="1048" spans="1:43">
      <c r="A1048" s="87"/>
      <c r="B1048" s="88"/>
      <c r="C1048" s="88"/>
      <c r="D1048" s="88"/>
      <c r="E1048" s="88"/>
      <c r="AQ1048" t="str">
        <f t="shared" si="16"/>
        <v/>
      </c>
    </row>
    <row r="1049" spans="1:43">
      <c r="A1049" s="87"/>
      <c r="B1049" s="88"/>
      <c r="C1049" s="88"/>
      <c r="D1049" s="88"/>
      <c r="E1049" s="88"/>
      <c r="AQ1049" t="str">
        <f t="shared" si="16"/>
        <v/>
      </c>
    </row>
    <row r="1050" spans="1:43">
      <c r="A1050" s="87"/>
      <c r="B1050" s="88"/>
      <c r="C1050" s="88"/>
      <c r="D1050" s="88"/>
      <c r="E1050" s="88"/>
      <c r="AQ1050" t="str">
        <f t="shared" si="16"/>
        <v/>
      </c>
    </row>
    <row r="1051" spans="1:43">
      <c r="A1051" s="87"/>
      <c r="B1051" s="88"/>
      <c r="C1051" s="88"/>
      <c r="D1051" s="88"/>
      <c r="E1051" s="88"/>
      <c r="AQ1051" t="str">
        <f t="shared" si="16"/>
        <v/>
      </c>
    </row>
    <row r="1052" spans="1:43">
      <c r="A1052" s="87"/>
      <c r="B1052" s="88"/>
      <c r="C1052" s="88"/>
      <c r="D1052" s="88"/>
      <c r="E1052" s="88"/>
      <c r="AQ1052" t="str">
        <f t="shared" si="16"/>
        <v/>
      </c>
    </row>
    <row r="1053" spans="1:43">
      <c r="A1053" s="87"/>
      <c r="B1053" s="88"/>
      <c r="C1053" s="88"/>
      <c r="D1053" s="88"/>
      <c r="E1053" s="88"/>
      <c r="AQ1053" t="str">
        <f t="shared" si="16"/>
        <v/>
      </c>
    </row>
    <row r="1054" spans="1:43">
      <c r="A1054" s="87"/>
      <c r="B1054" s="88"/>
      <c r="C1054" s="88"/>
      <c r="D1054" s="88"/>
      <c r="E1054" s="88"/>
      <c r="AQ1054" t="str">
        <f t="shared" si="16"/>
        <v/>
      </c>
    </row>
    <row r="1055" spans="1:43">
      <c r="A1055" s="87"/>
      <c r="B1055" s="88"/>
      <c r="C1055" s="88"/>
      <c r="D1055" s="88"/>
      <c r="E1055" s="88"/>
      <c r="AQ1055" t="str">
        <f t="shared" si="16"/>
        <v/>
      </c>
    </row>
    <row r="1056" spans="1:43">
      <c r="A1056" s="87"/>
      <c r="B1056" s="88"/>
      <c r="C1056" s="88"/>
      <c r="D1056" s="88"/>
      <c r="E1056" s="88"/>
      <c r="AQ1056" t="str">
        <f t="shared" si="16"/>
        <v/>
      </c>
    </row>
    <row r="1057" spans="1:43">
      <c r="A1057" s="87"/>
      <c r="B1057" s="88"/>
      <c r="C1057" s="88"/>
      <c r="D1057" s="88"/>
      <c r="E1057" s="88"/>
      <c r="AQ1057" t="str">
        <f t="shared" si="16"/>
        <v/>
      </c>
    </row>
    <row r="1058" spans="1:43">
      <c r="A1058" s="87"/>
      <c r="B1058" s="88"/>
      <c r="C1058" s="88"/>
      <c r="D1058" s="88"/>
      <c r="E1058" s="88"/>
      <c r="AQ1058" t="str">
        <f t="shared" si="16"/>
        <v/>
      </c>
    </row>
    <row r="1059" spans="1:43">
      <c r="A1059" s="87"/>
      <c r="B1059" s="88"/>
      <c r="C1059" s="88"/>
      <c r="D1059" s="88"/>
      <c r="E1059" s="88"/>
      <c r="AQ1059" t="str">
        <f t="shared" si="16"/>
        <v/>
      </c>
    </row>
    <row r="1060" spans="1:43">
      <c r="A1060" s="87"/>
      <c r="B1060" s="88"/>
      <c r="C1060" s="88"/>
      <c r="D1060" s="88"/>
      <c r="E1060" s="88"/>
      <c r="AQ1060" t="str">
        <f t="shared" si="16"/>
        <v/>
      </c>
    </row>
    <row r="1061" spans="1:43">
      <c r="A1061" s="87"/>
      <c r="B1061" s="88"/>
      <c r="C1061" s="88"/>
      <c r="D1061" s="88"/>
      <c r="E1061" s="88"/>
      <c r="AQ1061" t="str">
        <f t="shared" si="16"/>
        <v/>
      </c>
    </row>
    <row r="1062" spans="1:43">
      <c r="A1062" s="87"/>
      <c r="B1062" s="88"/>
      <c r="C1062" s="88"/>
      <c r="D1062" s="88"/>
      <c r="E1062" s="88"/>
      <c r="AQ1062" t="str">
        <f t="shared" si="16"/>
        <v/>
      </c>
    </row>
    <row r="1063" spans="1:43">
      <c r="A1063" s="87"/>
      <c r="B1063" s="88"/>
      <c r="C1063" s="88"/>
      <c r="D1063" s="88"/>
      <c r="E1063" s="88"/>
      <c r="AQ1063" t="str">
        <f t="shared" si="16"/>
        <v/>
      </c>
    </row>
    <row r="1064" spans="1:43">
      <c r="A1064" s="87"/>
      <c r="B1064" s="88"/>
      <c r="C1064" s="88"/>
      <c r="D1064" s="88"/>
      <c r="E1064" s="88"/>
      <c r="AQ1064" t="str">
        <f t="shared" si="16"/>
        <v/>
      </c>
    </row>
    <row r="1065" spans="1:43">
      <c r="A1065" s="87"/>
      <c r="B1065" s="88"/>
      <c r="C1065" s="88"/>
      <c r="D1065" s="88"/>
      <c r="E1065" s="88"/>
      <c r="AQ1065" t="str">
        <f t="shared" si="16"/>
        <v/>
      </c>
    </row>
    <row r="1066" spans="1:43">
      <c r="A1066" s="87"/>
      <c r="B1066" s="88"/>
      <c r="C1066" s="88"/>
      <c r="D1066" s="88"/>
      <c r="E1066" s="88"/>
      <c r="AQ1066" t="str">
        <f t="shared" si="16"/>
        <v/>
      </c>
    </row>
    <row r="1067" spans="1:43">
      <c r="A1067" s="87"/>
      <c r="B1067" s="88"/>
      <c r="C1067" s="88"/>
      <c r="D1067" s="88"/>
      <c r="E1067" s="88"/>
      <c r="AQ1067" t="str">
        <f t="shared" si="16"/>
        <v/>
      </c>
    </row>
    <row r="1068" spans="1:43">
      <c r="A1068" s="87"/>
      <c r="B1068" s="88"/>
      <c r="C1068" s="88"/>
      <c r="D1068" s="88"/>
      <c r="E1068" s="88"/>
      <c r="AQ1068" t="str">
        <f t="shared" si="16"/>
        <v/>
      </c>
    </row>
    <row r="1069" spans="1:43">
      <c r="A1069" s="87"/>
      <c r="B1069" s="88"/>
      <c r="C1069" s="88"/>
      <c r="D1069" s="88"/>
      <c r="E1069" s="88"/>
      <c r="AQ1069" t="str">
        <f t="shared" si="16"/>
        <v/>
      </c>
    </row>
    <row r="1070" spans="1:43">
      <c r="A1070" s="87"/>
      <c r="B1070" s="88"/>
      <c r="C1070" s="88"/>
      <c r="D1070" s="88"/>
      <c r="E1070" s="88"/>
      <c r="AQ1070" t="str">
        <f t="shared" si="16"/>
        <v/>
      </c>
    </row>
    <row r="1071" spans="1:43">
      <c r="A1071" s="87"/>
      <c r="B1071" s="88"/>
      <c r="C1071" s="88"/>
      <c r="D1071" s="88"/>
      <c r="E1071" s="88"/>
      <c r="AQ1071" t="str">
        <f t="shared" si="16"/>
        <v/>
      </c>
    </row>
    <row r="1072" spans="1:43">
      <c r="A1072" s="87"/>
      <c r="B1072" s="88"/>
      <c r="C1072" s="88"/>
      <c r="D1072" s="88"/>
      <c r="E1072" s="88"/>
      <c r="AQ1072" t="str">
        <f t="shared" si="16"/>
        <v/>
      </c>
    </row>
    <row r="1073" spans="1:43">
      <c r="A1073" s="87"/>
      <c r="B1073" s="88"/>
      <c r="C1073" s="88"/>
      <c r="D1073" s="88"/>
      <c r="E1073" s="88"/>
      <c r="AQ1073" t="str">
        <f t="shared" si="16"/>
        <v/>
      </c>
    </row>
    <row r="1074" spans="1:43">
      <c r="A1074" s="87"/>
      <c r="B1074" s="88"/>
      <c r="C1074" s="88"/>
      <c r="D1074" s="88"/>
      <c r="E1074" s="88"/>
      <c r="AQ1074" t="str">
        <f t="shared" si="16"/>
        <v/>
      </c>
    </row>
    <row r="1075" spans="1:43">
      <c r="A1075" s="87"/>
      <c r="B1075" s="88"/>
      <c r="C1075" s="88"/>
      <c r="D1075" s="88"/>
      <c r="E1075" s="88"/>
      <c r="AQ1075" t="str">
        <f t="shared" si="16"/>
        <v/>
      </c>
    </row>
    <row r="1076" spans="1:43">
      <c r="A1076" s="87"/>
      <c r="B1076" s="88"/>
      <c r="C1076" s="88"/>
      <c r="D1076" s="88"/>
      <c r="E1076" s="88"/>
      <c r="AQ1076" t="str">
        <f t="shared" si="16"/>
        <v/>
      </c>
    </row>
    <row r="1077" spans="1:43">
      <c r="A1077" s="87"/>
      <c r="B1077" s="88"/>
      <c r="C1077" s="88"/>
      <c r="D1077" s="88"/>
      <c r="E1077" s="88"/>
      <c r="AQ1077" t="str">
        <f t="shared" si="16"/>
        <v/>
      </c>
    </row>
    <row r="1078" spans="1:43">
      <c r="A1078" s="87"/>
      <c r="B1078" s="88"/>
      <c r="C1078" s="88"/>
      <c r="D1078" s="88"/>
      <c r="E1078" s="88"/>
      <c r="AQ1078" t="str">
        <f t="shared" si="16"/>
        <v/>
      </c>
    </row>
    <row r="1079" spans="1:43">
      <c r="A1079" s="87"/>
      <c r="B1079" s="88"/>
      <c r="C1079" s="88"/>
      <c r="D1079" s="88"/>
      <c r="E1079" s="88"/>
      <c r="AQ1079" t="str">
        <f t="shared" si="16"/>
        <v/>
      </c>
    </row>
    <row r="1080" spans="1:43">
      <c r="A1080" s="87"/>
      <c r="B1080" s="88"/>
      <c r="C1080" s="88"/>
      <c r="D1080" s="88"/>
      <c r="E1080" s="88"/>
      <c r="AQ1080" t="str">
        <f t="shared" si="16"/>
        <v/>
      </c>
    </row>
    <row r="1081" spans="1:43">
      <c r="A1081" s="87"/>
      <c r="B1081" s="88"/>
      <c r="C1081" s="88"/>
      <c r="D1081" s="88"/>
      <c r="E1081" s="88"/>
      <c r="AQ1081" t="str">
        <f t="shared" si="16"/>
        <v/>
      </c>
    </row>
    <row r="1082" spans="1:43">
      <c r="A1082" s="87"/>
      <c r="B1082" s="88"/>
      <c r="C1082" s="88"/>
      <c r="D1082" s="88"/>
      <c r="E1082" s="88"/>
      <c r="AQ1082" t="str">
        <f t="shared" si="16"/>
        <v/>
      </c>
    </row>
    <row r="1083" spans="1:43">
      <c r="A1083" s="87"/>
      <c r="B1083" s="88"/>
      <c r="C1083" s="88"/>
      <c r="D1083" s="88"/>
      <c r="E1083" s="88"/>
      <c r="AQ1083" t="str">
        <f t="shared" si="16"/>
        <v/>
      </c>
    </row>
    <row r="1084" spans="1:43">
      <c r="A1084" s="87"/>
      <c r="B1084" s="88"/>
      <c r="C1084" s="88"/>
      <c r="D1084" s="88"/>
      <c r="E1084" s="88"/>
      <c r="AQ1084" t="str">
        <f t="shared" si="16"/>
        <v/>
      </c>
    </row>
    <row r="1085" spans="1:43">
      <c r="A1085" s="87"/>
      <c r="B1085" s="88"/>
      <c r="C1085" s="88"/>
      <c r="D1085" s="88"/>
      <c r="E1085" s="88"/>
      <c r="AQ1085" t="str">
        <f t="shared" si="16"/>
        <v/>
      </c>
    </row>
    <row r="1086" spans="1:43">
      <c r="A1086" s="87"/>
      <c r="B1086" s="88"/>
      <c r="C1086" s="88"/>
      <c r="D1086" s="88"/>
      <c r="E1086" s="88"/>
      <c r="AQ1086" t="str">
        <f t="shared" si="16"/>
        <v/>
      </c>
    </row>
    <row r="1087" spans="1:43">
      <c r="A1087" s="87"/>
      <c r="B1087" s="88"/>
      <c r="C1087" s="88"/>
      <c r="D1087" s="88"/>
      <c r="E1087" s="88"/>
      <c r="AQ1087" t="str">
        <f t="shared" si="16"/>
        <v/>
      </c>
    </row>
    <row r="1088" spans="1:43">
      <c r="A1088" s="87"/>
      <c r="B1088" s="88"/>
      <c r="C1088" s="88"/>
      <c r="D1088" s="88"/>
      <c r="E1088" s="88"/>
      <c r="AQ1088" t="str">
        <f t="shared" si="16"/>
        <v/>
      </c>
    </row>
    <row r="1089" spans="1:43">
      <c r="A1089" s="87"/>
      <c r="B1089" s="88"/>
      <c r="C1089" s="88"/>
      <c r="D1089" s="88"/>
      <c r="E1089" s="88"/>
      <c r="AQ1089" t="str">
        <f t="shared" si="16"/>
        <v/>
      </c>
    </row>
    <row r="1090" spans="1:43">
      <c r="A1090" s="87"/>
      <c r="B1090" s="88"/>
      <c r="C1090" s="88"/>
      <c r="D1090" s="88"/>
      <c r="E1090" s="88"/>
      <c r="AQ1090" t="str">
        <f t="shared" si="16"/>
        <v/>
      </c>
    </row>
    <row r="1091" spans="1:43">
      <c r="A1091" s="87"/>
      <c r="B1091" s="88"/>
      <c r="C1091" s="88"/>
      <c r="D1091" s="88"/>
      <c r="E1091" s="88"/>
      <c r="AQ1091" t="str">
        <f t="shared" ref="AQ1091:AQ1154" si="17">IF(AP1091="","",ROUND((L1091-AP1091)/AP1091,4))</f>
        <v/>
      </c>
    </row>
    <row r="1092" spans="1:43">
      <c r="A1092" s="87"/>
      <c r="B1092" s="88"/>
      <c r="C1092" s="88"/>
      <c r="D1092" s="88"/>
      <c r="E1092" s="88"/>
      <c r="AQ1092" t="str">
        <f t="shared" si="17"/>
        <v/>
      </c>
    </row>
    <row r="1093" spans="1:43">
      <c r="A1093" s="87"/>
      <c r="B1093" s="88"/>
      <c r="C1093" s="88"/>
      <c r="D1093" s="88"/>
      <c r="E1093" s="88"/>
      <c r="AQ1093" t="str">
        <f t="shared" si="17"/>
        <v/>
      </c>
    </row>
    <row r="1094" spans="1:43">
      <c r="A1094" s="87"/>
      <c r="B1094" s="88"/>
      <c r="C1094" s="88"/>
      <c r="D1094" s="88"/>
      <c r="E1094" s="88"/>
      <c r="AQ1094" t="str">
        <f t="shared" si="17"/>
        <v/>
      </c>
    </row>
    <row r="1095" spans="1:43">
      <c r="A1095" s="87"/>
      <c r="B1095" s="88"/>
      <c r="C1095" s="88"/>
      <c r="D1095" s="88"/>
      <c r="E1095" s="88"/>
      <c r="AQ1095" t="str">
        <f t="shared" si="17"/>
        <v/>
      </c>
    </row>
    <row r="1096" spans="1:43">
      <c r="A1096" s="87"/>
      <c r="B1096" s="88"/>
      <c r="C1096" s="88"/>
      <c r="D1096" s="88"/>
      <c r="E1096" s="88"/>
      <c r="AQ1096" t="str">
        <f t="shared" si="17"/>
        <v/>
      </c>
    </row>
    <row r="1097" spans="1:43">
      <c r="A1097" s="87"/>
      <c r="B1097" s="88"/>
      <c r="C1097" s="88"/>
      <c r="D1097" s="88"/>
      <c r="E1097" s="88"/>
      <c r="AQ1097" t="str">
        <f t="shared" si="17"/>
        <v/>
      </c>
    </row>
    <row r="1098" spans="1:43">
      <c r="A1098" s="87"/>
      <c r="B1098" s="88"/>
      <c r="C1098" s="88"/>
      <c r="D1098" s="88"/>
      <c r="E1098" s="88"/>
      <c r="AQ1098" t="str">
        <f t="shared" si="17"/>
        <v/>
      </c>
    </row>
    <row r="1099" spans="1:43">
      <c r="B1099">
        <v>4044.96</v>
      </c>
      <c r="C1099">
        <v>-0.56999999999999995</v>
      </c>
      <c r="D1099" s="1">
        <v>71850</v>
      </c>
      <c r="E1099" s="6">
        <v>0.32</v>
      </c>
      <c r="AQ1099" t="str">
        <f t="shared" si="17"/>
        <v/>
      </c>
    </row>
    <row r="1100" spans="1:43">
      <c r="A1100" s="8" t="s">
        <v>0</v>
      </c>
      <c r="B1100" t="s">
        <v>116</v>
      </c>
      <c r="C1100" t="s">
        <v>1</v>
      </c>
      <c r="D1100" t="s">
        <v>2</v>
      </c>
      <c r="E1100" t="s">
        <v>3</v>
      </c>
      <c r="F1100" s="69" t="s">
        <v>4</v>
      </c>
      <c r="G1100" t="s">
        <v>5</v>
      </c>
      <c r="H1100" t="s">
        <v>268</v>
      </c>
      <c r="I1100" t="s">
        <v>269</v>
      </c>
      <c r="J1100" t="s">
        <v>270</v>
      </c>
      <c r="K1100" t="s">
        <v>271</v>
      </c>
      <c r="L1100" t="s">
        <v>6</v>
      </c>
      <c r="M1100" t="s">
        <v>7</v>
      </c>
      <c r="N1100" t="s">
        <v>8</v>
      </c>
      <c r="O1100" t="s">
        <v>9</v>
      </c>
      <c r="P1100" t="s">
        <v>272</v>
      </c>
      <c r="Q1100" t="s">
        <v>10</v>
      </c>
      <c r="R1100" t="s">
        <v>11</v>
      </c>
      <c r="S1100" t="s">
        <v>12</v>
      </c>
      <c r="T1100" t="s">
        <v>273</v>
      </c>
      <c r="U1100" t="s">
        <v>274</v>
      </c>
      <c r="V1100" t="s">
        <v>275</v>
      </c>
      <c r="W1100" t="s">
        <v>276</v>
      </c>
      <c r="X1100" t="s">
        <v>13</v>
      </c>
      <c r="Y1100" t="s">
        <v>277</v>
      </c>
      <c r="Z1100" t="s">
        <v>278</v>
      </c>
      <c r="AA1100" t="s">
        <v>14</v>
      </c>
      <c r="AB1100" t="s">
        <v>15</v>
      </c>
      <c r="AC1100" t="s">
        <v>279</v>
      </c>
      <c r="AD1100" t="s">
        <v>280</v>
      </c>
      <c r="AE1100" t="s">
        <v>281</v>
      </c>
      <c r="AF1100" t="s">
        <v>282</v>
      </c>
      <c r="AG1100" t="s">
        <v>283</v>
      </c>
      <c r="AH1100" t="s">
        <v>284</v>
      </c>
      <c r="AI1100" t="s">
        <v>16</v>
      </c>
      <c r="AJ1100" t="s">
        <v>17</v>
      </c>
      <c r="AK1100" t="s">
        <v>18</v>
      </c>
      <c r="AL1100" t="s">
        <v>19</v>
      </c>
      <c r="AM1100" t="s">
        <v>20</v>
      </c>
      <c r="AN1100" t="s">
        <v>285</v>
      </c>
      <c r="AO1100" t="s">
        <v>286</v>
      </c>
      <c r="AQ1100" t="str">
        <f t="shared" si="17"/>
        <v/>
      </c>
    </row>
    <row r="1101" spans="1:43">
      <c r="A1101" s="8">
        <v>46190</v>
      </c>
      <c r="B1101">
        <v>4013.23</v>
      </c>
      <c r="C1101">
        <v>0.55000000000000004</v>
      </c>
      <c r="D1101">
        <v>70350</v>
      </c>
      <c r="E1101">
        <v>0.43</v>
      </c>
      <c r="F1101" s="69">
        <v>1605</v>
      </c>
      <c r="G1101" t="s">
        <v>21</v>
      </c>
      <c r="H1101">
        <v>0</v>
      </c>
      <c r="I1101" t="s">
        <v>288</v>
      </c>
      <c r="J1101" t="s">
        <v>289</v>
      </c>
      <c r="K1101" t="s">
        <v>295</v>
      </c>
      <c r="L1101" s="36">
        <v>3406</v>
      </c>
      <c r="M1101">
        <v>28</v>
      </c>
      <c r="N1101" s="66">
        <v>8.3000000000000001E-3</v>
      </c>
      <c r="O1101" s="36">
        <v>3378</v>
      </c>
      <c r="P1101" s="66">
        <v>8.2000000000000007E-3</v>
      </c>
      <c r="Q1101" s="36">
        <v>3328</v>
      </c>
      <c r="R1101" s="36">
        <v>3428</v>
      </c>
      <c r="S1101" s="36">
        <v>3293</v>
      </c>
      <c r="T1101" s="66">
        <v>2.3400000000000001E-2</v>
      </c>
      <c r="U1101" s="66">
        <v>2E-3</v>
      </c>
      <c r="V1101" s="66">
        <v>-6.4000000000000003E-3</v>
      </c>
      <c r="W1101" s="66">
        <v>3.4299999999999997E-2</v>
      </c>
      <c r="X1101" s="1">
        <v>7587200</v>
      </c>
      <c r="Y1101" s="1">
        <v>25634462</v>
      </c>
      <c r="Z1101" s="1">
        <v>4288617</v>
      </c>
      <c r="AA1101" t="s">
        <v>291</v>
      </c>
      <c r="AB1101" t="s">
        <v>292</v>
      </c>
      <c r="AC1101">
        <v>8.7899999999999991</v>
      </c>
      <c r="AD1101">
        <v>0.83</v>
      </c>
      <c r="AE1101">
        <v>3.17</v>
      </c>
      <c r="AF1101" t="s">
        <v>230</v>
      </c>
      <c r="AG1101" s="1">
        <v>68700</v>
      </c>
      <c r="AH1101" s="36">
        <v>3412</v>
      </c>
      <c r="AI1101">
        <v>100</v>
      </c>
      <c r="AJ1101" s="36">
        <v>3406</v>
      </c>
      <c r="AK1101" s="1">
        <v>13200</v>
      </c>
      <c r="AL1101" s="2">
        <v>0.64583333333333337</v>
      </c>
      <c r="AN1101" t="s">
        <v>293</v>
      </c>
      <c r="AO1101" t="s">
        <v>294</v>
      </c>
      <c r="AQ1101" t="str">
        <f t="shared" si="17"/>
        <v/>
      </c>
    </row>
    <row r="1102" spans="1:43">
      <c r="A1102" s="8">
        <v>46190</v>
      </c>
      <c r="B1102">
        <v>4013.23</v>
      </c>
      <c r="C1102">
        <v>0.55000000000000004</v>
      </c>
      <c r="D1102">
        <v>70350</v>
      </c>
      <c r="E1102">
        <v>0.43</v>
      </c>
      <c r="F1102" s="69">
        <v>1833</v>
      </c>
      <c r="G1102" t="s">
        <v>24</v>
      </c>
      <c r="H1102">
        <v>0</v>
      </c>
      <c r="I1102" t="s">
        <v>288</v>
      </c>
      <c r="J1102" t="s">
        <v>289</v>
      </c>
      <c r="K1102" t="s">
        <v>295</v>
      </c>
      <c r="L1102" s="36">
        <v>5700</v>
      </c>
      <c r="M1102">
        <v>-20</v>
      </c>
      <c r="N1102" s="66">
        <v>-3.5000000000000001E-3</v>
      </c>
      <c r="O1102" s="36">
        <v>5720</v>
      </c>
      <c r="P1102" s="66">
        <v>-3.3999999999999998E-3</v>
      </c>
      <c r="Q1102" s="36">
        <v>5760</v>
      </c>
      <c r="R1102" s="36">
        <v>5790</v>
      </c>
      <c r="S1102" s="36">
        <v>5700</v>
      </c>
      <c r="T1102" s="66">
        <v>-1.04E-2</v>
      </c>
      <c r="U1102" s="66">
        <v>-3.3999999999999998E-3</v>
      </c>
      <c r="V1102" s="66">
        <v>-1.55E-2</v>
      </c>
      <c r="W1102" s="66">
        <v>0</v>
      </c>
      <c r="X1102" s="1">
        <v>53400</v>
      </c>
      <c r="Y1102" s="1">
        <v>306054</v>
      </c>
      <c r="Z1102" s="1">
        <v>220391</v>
      </c>
      <c r="AA1102" t="s">
        <v>296</v>
      </c>
      <c r="AB1102" t="s">
        <v>572</v>
      </c>
      <c r="AC1102">
        <v>13.27</v>
      </c>
      <c r="AD1102">
        <v>1.03</v>
      </c>
      <c r="AE1102">
        <v>5.26</v>
      </c>
      <c r="AF1102" t="s">
        <v>230</v>
      </c>
      <c r="AG1102" s="1">
        <v>13300</v>
      </c>
      <c r="AH1102" s="36">
        <v>5710</v>
      </c>
      <c r="AI1102">
        <v>300</v>
      </c>
      <c r="AJ1102" s="36">
        <v>5690</v>
      </c>
      <c r="AK1102">
        <v>400</v>
      </c>
      <c r="AL1102" s="2">
        <v>0.64583333333333337</v>
      </c>
      <c r="AN1102" t="s">
        <v>298</v>
      </c>
      <c r="AO1102" t="s">
        <v>299</v>
      </c>
      <c r="AQ1102" t="str">
        <f t="shared" si="17"/>
        <v/>
      </c>
    </row>
    <row r="1103" spans="1:43">
      <c r="A1103" s="8">
        <v>46190</v>
      </c>
      <c r="B1103">
        <v>4013.23</v>
      </c>
      <c r="C1103">
        <v>0.55000000000000004</v>
      </c>
      <c r="D1103">
        <v>70350</v>
      </c>
      <c r="E1103">
        <v>0.43</v>
      </c>
      <c r="F1103" s="69">
        <v>1911</v>
      </c>
      <c r="G1103" t="s">
        <v>25</v>
      </c>
      <c r="H1103">
        <v>0</v>
      </c>
      <c r="I1103" t="s">
        <v>288</v>
      </c>
      <c r="J1103" t="s">
        <v>289</v>
      </c>
      <c r="K1103" t="s">
        <v>295</v>
      </c>
      <c r="L1103" s="36">
        <v>1352.5</v>
      </c>
      <c r="M1103">
        <v>-3</v>
      </c>
      <c r="N1103" s="66">
        <v>-2.2000000000000001E-3</v>
      </c>
      <c r="O1103" s="36">
        <v>1355.5</v>
      </c>
      <c r="P1103" s="66">
        <v>-2.2000000000000001E-3</v>
      </c>
      <c r="Q1103" s="36">
        <v>1371.5</v>
      </c>
      <c r="R1103" s="36">
        <v>1378</v>
      </c>
      <c r="S1103" s="36">
        <v>1350.5</v>
      </c>
      <c r="T1103" s="66">
        <v>-1.38E-2</v>
      </c>
      <c r="U1103" s="66">
        <v>-1.2699999999999999E-2</v>
      </c>
      <c r="V1103" s="66">
        <v>-1.8499999999999999E-2</v>
      </c>
      <c r="W1103" s="66">
        <v>1.4E-3</v>
      </c>
      <c r="X1103" s="1">
        <v>3049500</v>
      </c>
      <c r="Y1103" s="1">
        <v>4150746</v>
      </c>
      <c r="Z1103" s="1">
        <v>836610</v>
      </c>
      <c r="AA1103" t="s">
        <v>300</v>
      </c>
      <c r="AB1103" t="s">
        <v>301</v>
      </c>
      <c r="AC1103">
        <v>8.6199999999999992</v>
      </c>
      <c r="AD1103">
        <v>0.82</v>
      </c>
      <c r="AE1103">
        <v>3.7</v>
      </c>
      <c r="AF1103" t="s">
        <v>230</v>
      </c>
      <c r="AG1103" s="1">
        <v>307000</v>
      </c>
      <c r="AH1103" s="36">
        <v>1353</v>
      </c>
      <c r="AI1103">
        <v>100</v>
      </c>
      <c r="AJ1103" s="36">
        <v>1352</v>
      </c>
      <c r="AK1103" s="1">
        <v>2300</v>
      </c>
      <c r="AL1103" s="2">
        <v>0.64583333333333337</v>
      </c>
      <c r="AN1103" t="s">
        <v>293</v>
      </c>
      <c r="AO1103" t="s">
        <v>299</v>
      </c>
      <c r="AQ1103" t="str">
        <f t="shared" si="17"/>
        <v/>
      </c>
    </row>
    <row r="1104" spans="1:43">
      <c r="A1104" s="8">
        <v>46190</v>
      </c>
      <c r="B1104">
        <v>4013.23</v>
      </c>
      <c r="C1104">
        <v>0.55000000000000004</v>
      </c>
      <c r="D1104">
        <v>70350</v>
      </c>
      <c r="E1104">
        <v>0.43</v>
      </c>
      <c r="F1104" s="69">
        <v>1925</v>
      </c>
      <c r="G1104" t="s">
        <v>26</v>
      </c>
      <c r="H1104">
        <v>0</v>
      </c>
      <c r="I1104" t="s">
        <v>288</v>
      </c>
      <c r="J1104" t="s">
        <v>289</v>
      </c>
      <c r="K1104" t="s">
        <v>295</v>
      </c>
      <c r="L1104" s="36">
        <v>4358</v>
      </c>
      <c r="M1104">
        <v>12</v>
      </c>
      <c r="N1104" s="66">
        <v>2.8E-3</v>
      </c>
      <c r="O1104" s="36">
        <v>4346</v>
      </c>
      <c r="P1104" s="66">
        <v>2.7000000000000001E-3</v>
      </c>
      <c r="Q1104" s="36">
        <v>4400</v>
      </c>
      <c r="R1104" s="36">
        <v>4435</v>
      </c>
      <c r="S1104" s="36">
        <v>4358</v>
      </c>
      <c r="T1104" s="66">
        <v>-9.4999999999999998E-3</v>
      </c>
      <c r="U1104" s="66">
        <v>-3.8E-3</v>
      </c>
      <c r="V1104" s="66">
        <v>-1.7299999999999999E-2</v>
      </c>
      <c r="W1104" s="66">
        <v>0</v>
      </c>
      <c r="X1104" s="1">
        <v>2281300</v>
      </c>
      <c r="Y1104" s="1">
        <v>9981304</v>
      </c>
      <c r="Z1104" s="1">
        <v>2874694</v>
      </c>
      <c r="AA1104" t="s">
        <v>302</v>
      </c>
      <c r="AB1104" t="s">
        <v>573</v>
      </c>
      <c r="AC1104">
        <v>11.88</v>
      </c>
      <c r="AD1104">
        <v>0.93</v>
      </c>
      <c r="AE1104">
        <v>4.04</v>
      </c>
      <c r="AF1104" t="s">
        <v>230</v>
      </c>
      <c r="AG1104" s="1">
        <v>64100</v>
      </c>
      <c r="AH1104" s="36">
        <v>4361</v>
      </c>
      <c r="AI1104">
        <v>500</v>
      </c>
      <c r="AJ1104" s="36">
        <v>4357</v>
      </c>
      <c r="AK1104">
        <v>300</v>
      </c>
      <c r="AL1104" s="2">
        <v>0.64583333333333337</v>
      </c>
      <c r="AN1104" t="s">
        <v>298</v>
      </c>
      <c r="AO1104" t="s">
        <v>299</v>
      </c>
      <c r="AQ1104" t="str">
        <f t="shared" si="17"/>
        <v/>
      </c>
    </row>
    <row r="1105" spans="1:43">
      <c r="A1105" s="8">
        <v>46190</v>
      </c>
      <c r="B1105">
        <v>4013.23</v>
      </c>
      <c r="C1105">
        <v>0.55000000000000004</v>
      </c>
      <c r="D1105">
        <v>70350</v>
      </c>
      <c r="E1105">
        <v>0.43</v>
      </c>
      <c r="F1105" s="69">
        <v>1928</v>
      </c>
      <c r="G1105" t="s">
        <v>27</v>
      </c>
      <c r="H1105">
        <v>0</v>
      </c>
      <c r="I1105" t="s">
        <v>288</v>
      </c>
      <c r="J1105" t="s">
        <v>289</v>
      </c>
      <c r="K1105" t="s">
        <v>295</v>
      </c>
      <c r="L1105" s="36">
        <v>3276</v>
      </c>
      <c r="M1105">
        <v>-20</v>
      </c>
      <c r="N1105" s="66">
        <v>-6.1000000000000004E-3</v>
      </c>
      <c r="O1105" s="36">
        <v>3296</v>
      </c>
      <c r="P1105" s="66">
        <v>-6.0000000000000001E-3</v>
      </c>
      <c r="Q1105" s="36">
        <v>3319</v>
      </c>
      <c r="R1105" s="36">
        <v>3330</v>
      </c>
      <c r="S1105" s="36">
        <v>3276</v>
      </c>
      <c r="T1105" s="66">
        <v>-1.29E-2</v>
      </c>
      <c r="U1105" s="66">
        <v>-4.4999999999999997E-3</v>
      </c>
      <c r="V1105" s="66">
        <v>-1.6199999999999999E-2</v>
      </c>
      <c r="W1105" s="66">
        <v>0</v>
      </c>
      <c r="X1105" s="1">
        <v>1857600</v>
      </c>
      <c r="Y1105" s="1">
        <v>6110080</v>
      </c>
      <c r="Z1105" s="1">
        <v>2134594</v>
      </c>
      <c r="AA1105" t="s">
        <v>304</v>
      </c>
      <c r="AB1105" t="s">
        <v>574</v>
      </c>
      <c r="AC1105">
        <v>9.74</v>
      </c>
      <c r="AD1105">
        <v>0.99</v>
      </c>
      <c r="AE1105">
        <v>4.43</v>
      </c>
      <c r="AF1105" t="s">
        <v>230</v>
      </c>
      <c r="AG1105" s="1">
        <v>225900</v>
      </c>
      <c r="AH1105" s="36">
        <v>3277</v>
      </c>
      <c r="AI1105">
        <v>500</v>
      </c>
      <c r="AJ1105" s="36">
        <v>3276</v>
      </c>
      <c r="AK1105">
        <v>900</v>
      </c>
      <c r="AL1105" s="2">
        <v>0.64583333333333337</v>
      </c>
      <c r="AM1105" s="3">
        <v>46177</v>
      </c>
      <c r="AN1105" t="s">
        <v>306</v>
      </c>
      <c r="AO1105" t="s">
        <v>299</v>
      </c>
      <c r="AQ1105" t="str">
        <f t="shared" si="17"/>
        <v/>
      </c>
    </row>
    <row r="1106" spans="1:43">
      <c r="A1106" s="8">
        <v>46190</v>
      </c>
      <c r="B1106">
        <v>4013.23</v>
      </c>
      <c r="C1106">
        <v>0.55000000000000004</v>
      </c>
      <c r="D1106">
        <v>70350</v>
      </c>
      <c r="E1106">
        <v>0.43</v>
      </c>
      <c r="F1106" s="69">
        <v>1929</v>
      </c>
      <c r="G1106" t="s">
        <v>28</v>
      </c>
      <c r="H1106">
        <v>0</v>
      </c>
      <c r="I1106" t="s">
        <v>288</v>
      </c>
      <c r="J1106" t="s">
        <v>289</v>
      </c>
      <c r="K1106" t="s">
        <v>295</v>
      </c>
      <c r="L1106" s="36">
        <v>1113</v>
      </c>
      <c r="M1106">
        <v>-2</v>
      </c>
      <c r="N1106" s="66">
        <v>-1.8E-3</v>
      </c>
      <c r="O1106" s="36">
        <v>1115</v>
      </c>
      <c r="P1106" s="66">
        <v>-1.6999999999999999E-3</v>
      </c>
      <c r="Q1106" s="36">
        <v>1112</v>
      </c>
      <c r="R1106" s="36">
        <v>1132</v>
      </c>
      <c r="S1106" s="36">
        <v>1111</v>
      </c>
      <c r="T1106" s="66">
        <v>8.0000000000000004E-4</v>
      </c>
      <c r="U1106" s="66">
        <v>-1.06E-2</v>
      </c>
      <c r="V1106" s="66">
        <v>-1.67E-2</v>
      </c>
      <c r="W1106" s="66">
        <v>1.8E-3</v>
      </c>
      <c r="X1106" s="1">
        <v>65900</v>
      </c>
      <c r="Y1106" s="1">
        <v>73827</v>
      </c>
      <c r="Z1106" s="1">
        <v>46495</v>
      </c>
      <c r="AA1106" t="s">
        <v>307</v>
      </c>
      <c r="AB1106" t="s">
        <v>575</v>
      </c>
      <c r="AC1106">
        <v>12.56</v>
      </c>
      <c r="AD1106">
        <v>1.23</v>
      </c>
      <c r="AE1106">
        <v>4.49</v>
      </c>
      <c r="AF1106" t="s">
        <v>230</v>
      </c>
      <c r="AG1106" s="1">
        <v>14000</v>
      </c>
      <c r="AH1106" s="36">
        <v>1123</v>
      </c>
      <c r="AI1106">
        <v>100</v>
      </c>
      <c r="AJ1106" s="36">
        <v>1113</v>
      </c>
      <c r="AK1106">
        <v>100</v>
      </c>
      <c r="AL1106" s="2">
        <v>0.64583333333333337</v>
      </c>
      <c r="AN1106" t="s">
        <v>298</v>
      </c>
      <c r="AO1106" t="s">
        <v>299</v>
      </c>
      <c r="AQ1106" t="str">
        <f t="shared" si="17"/>
        <v/>
      </c>
    </row>
    <row r="1107" spans="1:43">
      <c r="A1107" s="8">
        <v>46190</v>
      </c>
      <c r="B1107">
        <v>4013.23</v>
      </c>
      <c r="C1107">
        <v>0.55000000000000004</v>
      </c>
      <c r="D1107">
        <v>70350</v>
      </c>
      <c r="E1107">
        <v>0.43</v>
      </c>
      <c r="F1107" s="69">
        <v>1963</v>
      </c>
      <c r="G1107" t="s">
        <v>29</v>
      </c>
      <c r="H1107">
        <v>0</v>
      </c>
      <c r="I1107" t="s">
        <v>288</v>
      </c>
      <c r="J1107" t="s">
        <v>289</v>
      </c>
      <c r="K1107" t="s">
        <v>290</v>
      </c>
      <c r="L1107" s="36">
        <v>2760</v>
      </c>
      <c r="M1107">
        <v>96</v>
      </c>
      <c r="N1107" s="66">
        <v>3.5999999999999997E-2</v>
      </c>
      <c r="O1107" s="36">
        <v>2664</v>
      </c>
      <c r="P1107" s="66">
        <v>3.5999999999999997E-2</v>
      </c>
      <c r="Q1107" s="36">
        <v>2680</v>
      </c>
      <c r="R1107" s="36">
        <v>2806.5</v>
      </c>
      <c r="S1107" s="36">
        <v>2673.5</v>
      </c>
      <c r="T1107" s="66">
        <v>2.98E-2</v>
      </c>
      <c r="U1107" s="66">
        <v>-5.4999999999999997E-3</v>
      </c>
      <c r="V1107" s="66">
        <v>-1.6500000000000001E-2</v>
      </c>
      <c r="W1107" s="66">
        <v>3.2300000000000002E-2</v>
      </c>
      <c r="X1107" s="1">
        <v>1864000</v>
      </c>
      <c r="Y1107" s="1">
        <v>5138760</v>
      </c>
      <c r="Z1107" s="1">
        <v>674248</v>
      </c>
      <c r="AA1107" t="s">
        <v>309</v>
      </c>
      <c r="AB1107" t="s">
        <v>310</v>
      </c>
      <c r="AC1107">
        <v>14.51</v>
      </c>
      <c r="AD1107">
        <v>1.55</v>
      </c>
      <c r="AE1107">
        <v>1.88</v>
      </c>
      <c r="AF1107" t="s">
        <v>230</v>
      </c>
      <c r="AG1107" s="1">
        <v>34000</v>
      </c>
      <c r="AH1107" s="36">
        <v>2767</v>
      </c>
      <c r="AI1107" s="1">
        <v>8600</v>
      </c>
      <c r="AJ1107" s="36">
        <v>2759</v>
      </c>
      <c r="AK1107">
        <v>100</v>
      </c>
      <c r="AL1107" s="2">
        <v>0.64583333333333337</v>
      </c>
      <c r="AN1107" t="s">
        <v>298</v>
      </c>
      <c r="AO1107" t="s">
        <v>299</v>
      </c>
      <c r="AQ1107" t="str">
        <f t="shared" si="17"/>
        <v/>
      </c>
    </row>
    <row r="1108" spans="1:43">
      <c r="A1108" s="8">
        <v>46190</v>
      </c>
      <c r="B1108">
        <v>4013.23</v>
      </c>
      <c r="C1108">
        <v>0.55000000000000004</v>
      </c>
      <c r="D1108">
        <v>70350</v>
      </c>
      <c r="E1108">
        <v>0.43</v>
      </c>
      <c r="F1108" s="69">
        <v>2124</v>
      </c>
      <c r="G1108" t="s">
        <v>30</v>
      </c>
      <c r="H1108">
        <v>0</v>
      </c>
      <c r="I1108" t="s">
        <v>288</v>
      </c>
      <c r="J1108" t="s">
        <v>289</v>
      </c>
      <c r="K1108" t="s">
        <v>295</v>
      </c>
      <c r="L1108">
        <v>854</v>
      </c>
      <c r="M1108">
        <v>-2</v>
      </c>
      <c r="N1108" s="66">
        <v>-2.3E-3</v>
      </c>
      <c r="O1108">
        <v>856</v>
      </c>
      <c r="P1108" s="66">
        <v>-2.3E-3</v>
      </c>
      <c r="Q1108">
        <v>859</v>
      </c>
      <c r="R1108">
        <v>867</v>
      </c>
      <c r="S1108">
        <v>854</v>
      </c>
      <c r="T1108" s="66">
        <v>-5.7999999999999996E-3</v>
      </c>
      <c r="U1108" s="66">
        <v>-8.0999999999999996E-3</v>
      </c>
      <c r="V1108" s="66">
        <v>-1.49E-2</v>
      </c>
      <c r="W1108" s="66">
        <v>0</v>
      </c>
      <c r="X1108" s="1">
        <v>321400</v>
      </c>
      <c r="Y1108" s="1">
        <v>276199</v>
      </c>
      <c r="Z1108" s="1">
        <v>141385</v>
      </c>
      <c r="AA1108" t="s">
        <v>311</v>
      </c>
      <c r="AB1108" t="s">
        <v>312</v>
      </c>
      <c r="AC1108">
        <v>15.78</v>
      </c>
      <c r="AD1108">
        <v>6.05</v>
      </c>
      <c r="AE1108">
        <v>4.45</v>
      </c>
      <c r="AF1108" t="s">
        <v>230</v>
      </c>
      <c r="AG1108" s="1">
        <v>87600</v>
      </c>
      <c r="AH1108">
        <v>856</v>
      </c>
      <c r="AI1108">
        <v>100</v>
      </c>
      <c r="AJ1108">
        <v>853</v>
      </c>
      <c r="AK1108">
        <v>500</v>
      </c>
      <c r="AL1108" s="2">
        <v>0.64583333333333337</v>
      </c>
      <c r="AN1108" t="s">
        <v>293</v>
      </c>
      <c r="AO1108" t="s">
        <v>313</v>
      </c>
      <c r="AQ1108" t="str">
        <f t="shared" si="17"/>
        <v/>
      </c>
    </row>
    <row r="1109" spans="1:43">
      <c r="A1109" s="8">
        <v>46190</v>
      </c>
      <c r="B1109">
        <v>4013.23</v>
      </c>
      <c r="C1109">
        <v>0.55000000000000004</v>
      </c>
      <c r="D1109">
        <v>70350</v>
      </c>
      <c r="E1109">
        <v>0.43</v>
      </c>
      <c r="F1109" s="69">
        <v>2162</v>
      </c>
      <c r="G1109" t="s">
        <v>31</v>
      </c>
      <c r="H1109">
        <v>0</v>
      </c>
      <c r="I1109" t="s">
        <v>314</v>
      </c>
      <c r="J1109" t="s">
        <v>289</v>
      </c>
      <c r="K1109" t="s">
        <v>295</v>
      </c>
      <c r="L1109">
        <v>538</v>
      </c>
      <c r="M1109">
        <v>0</v>
      </c>
      <c r="N1109" s="66">
        <v>0</v>
      </c>
      <c r="O1109">
        <v>538</v>
      </c>
      <c r="P1109" s="66">
        <v>0</v>
      </c>
      <c r="Q1109">
        <v>538</v>
      </c>
      <c r="R1109">
        <v>539</v>
      </c>
      <c r="S1109">
        <v>538</v>
      </c>
      <c r="T1109" s="66">
        <v>0</v>
      </c>
      <c r="U1109" s="66">
        <v>-1.8E-3</v>
      </c>
      <c r="V1109" s="66">
        <v>-1.8E-3</v>
      </c>
      <c r="W1109" s="66">
        <v>0</v>
      </c>
      <c r="X1109" s="1">
        <v>83900</v>
      </c>
      <c r="Y1109" s="1">
        <v>45142</v>
      </c>
      <c r="Z1109" s="1">
        <v>11626</v>
      </c>
      <c r="AA1109" t="s">
        <v>576</v>
      </c>
      <c r="AB1109" t="s">
        <v>316</v>
      </c>
      <c r="AC1109">
        <v>31.27</v>
      </c>
      <c r="AD1109">
        <v>2.04</v>
      </c>
      <c r="AE1109">
        <v>0</v>
      </c>
      <c r="AF1109">
        <v>0.3</v>
      </c>
      <c r="AG1109">
        <v>0</v>
      </c>
      <c r="AH1109">
        <v>539</v>
      </c>
      <c r="AI1109" s="1">
        <v>1274000</v>
      </c>
      <c r="AJ1109">
        <v>538</v>
      </c>
      <c r="AK1109" s="1">
        <v>2769700</v>
      </c>
      <c r="AL1109" s="2">
        <v>0.64583333333333337</v>
      </c>
      <c r="AN1109" t="s">
        <v>298</v>
      </c>
      <c r="AO1109" t="s">
        <v>313</v>
      </c>
      <c r="AQ1109" t="str">
        <f t="shared" si="17"/>
        <v/>
      </c>
    </row>
    <row r="1110" spans="1:43">
      <c r="A1110" s="8">
        <v>46190</v>
      </c>
      <c r="B1110">
        <v>4013.23</v>
      </c>
      <c r="C1110">
        <v>0.55000000000000004</v>
      </c>
      <c r="D1110">
        <v>70350</v>
      </c>
      <c r="E1110">
        <v>0.43</v>
      </c>
      <c r="F1110" s="69">
        <v>2229</v>
      </c>
      <c r="G1110" t="s">
        <v>32</v>
      </c>
      <c r="H1110">
        <v>0</v>
      </c>
      <c r="I1110" t="s">
        <v>288</v>
      </c>
      <c r="J1110" t="s">
        <v>289</v>
      </c>
      <c r="K1110" t="s">
        <v>290</v>
      </c>
      <c r="L1110" s="36">
        <v>2785</v>
      </c>
      <c r="M1110">
        <v>-23.5</v>
      </c>
      <c r="N1110" s="66">
        <v>-8.3999999999999995E-3</v>
      </c>
      <c r="O1110" s="36">
        <v>2808.5</v>
      </c>
      <c r="P1110" s="66">
        <v>-8.3000000000000001E-3</v>
      </c>
      <c r="Q1110" s="36">
        <v>2820</v>
      </c>
      <c r="R1110" s="36">
        <v>2832.5</v>
      </c>
      <c r="S1110" s="36">
        <v>2770</v>
      </c>
      <c r="T1110" s="66">
        <v>-1.24E-2</v>
      </c>
      <c r="U1110" s="66">
        <v>5.0000000000000001E-4</v>
      </c>
      <c r="V1110" s="66">
        <v>-1.67E-2</v>
      </c>
      <c r="W1110" s="66">
        <v>5.4000000000000003E-3</v>
      </c>
      <c r="X1110" s="1">
        <v>447200</v>
      </c>
      <c r="Y1110" s="1">
        <v>1246472</v>
      </c>
      <c r="Z1110" s="1">
        <v>372994</v>
      </c>
      <c r="AA1110" t="s">
        <v>317</v>
      </c>
      <c r="AB1110" t="s">
        <v>650</v>
      </c>
      <c r="AC1110">
        <v>19.46</v>
      </c>
      <c r="AD1110">
        <v>1.6</v>
      </c>
      <c r="AE1110">
        <v>2.48</v>
      </c>
      <c r="AF1110" t="s">
        <v>230</v>
      </c>
      <c r="AG1110" s="1">
        <v>15500</v>
      </c>
      <c r="AH1110" s="36">
        <v>2785.5</v>
      </c>
      <c r="AI1110">
        <v>200</v>
      </c>
      <c r="AJ1110" s="36">
        <v>2780</v>
      </c>
      <c r="AK1110">
        <v>300</v>
      </c>
      <c r="AL1110" s="2">
        <v>0.64583333333333337</v>
      </c>
      <c r="AN1110" t="s">
        <v>298</v>
      </c>
      <c r="AO1110" t="s">
        <v>319</v>
      </c>
      <c r="AQ1110" t="str">
        <f t="shared" si="17"/>
        <v/>
      </c>
    </row>
    <row r="1111" spans="1:43">
      <c r="A1111" s="8">
        <v>46190</v>
      </c>
      <c r="B1111">
        <v>4013.23</v>
      </c>
      <c r="C1111">
        <v>0.55000000000000004</v>
      </c>
      <c r="D1111">
        <v>70350</v>
      </c>
      <c r="E1111">
        <v>0.43</v>
      </c>
      <c r="F1111" s="69">
        <v>2768</v>
      </c>
      <c r="G1111" t="s">
        <v>33</v>
      </c>
      <c r="H1111">
        <v>0</v>
      </c>
      <c r="I1111" t="s">
        <v>288</v>
      </c>
      <c r="J1111" t="s">
        <v>289</v>
      </c>
      <c r="K1111" t="s">
        <v>295</v>
      </c>
      <c r="L1111" s="36">
        <v>5296</v>
      </c>
      <c r="M1111">
        <v>5</v>
      </c>
      <c r="N1111" s="66">
        <v>8.9999999999999998E-4</v>
      </c>
      <c r="O1111" s="36">
        <v>5291</v>
      </c>
      <c r="P1111" s="66">
        <v>8.9999999999999998E-4</v>
      </c>
      <c r="Q1111" s="36">
        <v>5366</v>
      </c>
      <c r="R1111" s="36">
        <v>5372</v>
      </c>
      <c r="S1111" s="36">
        <v>5239</v>
      </c>
      <c r="T1111" s="66">
        <v>-1.2999999999999999E-2</v>
      </c>
      <c r="U1111" s="66">
        <v>-3.5000000000000001E-3</v>
      </c>
      <c r="V1111" s="66">
        <v>-1.41E-2</v>
      </c>
      <c r="W1111" s="66">
        <v>1.0800000000000001E-2</v>
      </c>
      <c r="X1111" s="1">
        <v>845400</v>
      </c>
      <c r="Y1111" s="1">
        <v>4486047</v>
      </c>
      <c r="Z1111" s="1">
        <v>1112160</v>
      </c>
      <c r="AA1111" t="s">
        <v>320</v>
      </c>
      <c r="AB1111" t="s">
        <v>321</v>
      </c>
      <c r="AC1111">
        <v>8.4700000000000006</v>
      </c>
      <c r="AD1111">
        <v>1.01</v>
      </c>
      <c r="AE1111">
        <v>3.4</v>
      </c>
      <c r="AF1111" t="s">
        <v>230</v>
      </c>
      <c r="AG1111" s="1">
        <v>143600</v>
      </c>
      <c r="AH1111" s="36">
        <v>5299</v>
      </c>
      <c r="AI1111">
        <v>300</v>
      </c>
      <c r="AJ1111" s="36">
        <v>5295</v>
      </c>
      <c r="AK1111">
        <v>200</v>
      </c>
      <c r="AL1111" s="2">
        <v>0.64583333333333337</v>
      </c>
      <c r="AN1111" t="s">
        <v>298</v>
      </c>
      <c r="AO1111" t="s">
        <v>322</v>
      </c>
      <c r="AQ1111" t="str">
        <f t="shared" si="17"/>
        <v/>
      </c>
    </row>
    <row r="1112" spans="1:43">
      <c r="A1112" s="8">
        <v>46190</v>
      </c>
      <c r="B1112">
        <v>4013.23</v>
      </c>
      <c r="C1112">
        <v>0.55000000000000004</v>
      </c>
      <c r="D1112">
        <v>70350</v>
      </c>
      <c r="E1112">
        <v>0.43</v>
      </c>
      <c r="F1112" s="69">
        <v>2769</v>
      </c>
      <c r="G1112" t="s">
        <v>34</v>
      </c>
      <c r="H1112">
        <v>0</v>
      </c>
      <c r="I1112" t="s">
        <v>314</v>
      </c>
      <c r="J1112" t="s">
        <v>323</v>
      </c>
      <c r="K1112" t="s">
        <v>295</v>
      </c>
      <c r="L1112">
        <v>853</v>
      </c>
      <c r="M1112">
        <v>0</v>
      </c>
      <c r="N1112" s="66">
        <v>0</v>
      </c>
      <c r="O1112">
        <v>853</v>
      </c>
      <c r="P1112" s="66">
        <v>0</v>
      </c>
      <c r="Q1112">
        <v>852</v>
      </c>
      <c r="R1112">
        <v>860</v>
      </c>
      <c r="S1112">
        <v>850</v>
      </c>
      <c r="T1112" s="66">
        <v>1.1000000000000001E-3</v>
      </c>
      <c r="U1112" s="66">
        <v>-8.0999999999999996E-3</v>
      </c>
      <c r="V1112" s="66">
        <v>-8.0999999999999996E-3</v>
      </c>
      <c r="W1112" s="66">
        <v>3.5000000000000001E-3</v>
      </c>
      <c r="X1112" s="1">
        <v>5600</v>
      </c>
      <c r="Y1112" s="1">
        <v>4790</v>
      </c>
      <c r="Z1112" s="1">
        <v>6706</v>
      </c>
      <c r="AA1112" t="s">
        <v>324</v>
      </c>
      <c r="AB1112" t="s">
        <v>325</v>
      </c>
      <c r="AC1112">
        <v>10.130000000000001</v>
      </c>
      <c r="AD1112">
        <v>22.67</v>
      </c>
      <c r="AE1112">
        <v>0</v>
      </c>
      <c r="AF1112">
        <v>0.1</v>
      </c>
      <c r="AG1112">
        <v>0</v>
      </c>
      <c r="AH1112">
        <v>856</v>
      </c>
      <c r="AI1112">
        <v>100</v>
      </c>
      <c r="AJ1112">
        <v>853</v>
      </c>
      <c r="AK1112">
        <v>500</v>
      </c>
      <c r="AL1112" s="2">
        <v>0.64583333333333337</v>
      </c>
      <c r="AM1112" s="3">
        <v>46213</v>
      </c>
      <c r="AN1112" t="s">
        <v>326</v>
      </c>
      <c r="AO1112" t="s">
        <v>327</v>
      </c>
      <c r="AQ1112" t="str">
        <f t="shared" si="17"/>
        <v/>
      </c>
    </row>
    <row r="1113" spans="1:43">
      <c r="A1113" s="8">
        <v>46190</v>
      </c>
      <c r="B1113">
        <v>4013.23</v>
      </c>
      <c r="C1113">
        <v>0.55000000000000004</v>
      </c>
      <c r="D1113">
        <v>70350</v>
      </c>
      <c r="E1113">
        <v>0.43</v>
      </c>
      <c r="F1113" s="69">
        <v>2914</v>
      </c>
      <c r="G1113" t="s">
        <v>35</v>
      </c>
      <c r="H1113">
        <v>0</v>
      </c>
      <c r="I1113" t="s">
        <v>288</v>
      </c>
      <c r="J1113" t="s">
        <v>289</v>
      </c>
      <c r="K1113" t="s">
        <v>295</v>
      </c>
      <c r="L1113" s="36">
        <v>6071</v>
      </c>
      <c r="M1113">
        <v>-28</v>
      </c>
      <c r="N1113" s="66">
        <v>-4.5999999999999999E-3</v>
      </c>
      <c r="O1113" s="36">
        <v>6099</v>
      </c>
      <c r="P1113" s="66">
        <v>-4.4999999999999997E-3</v>
      </c>
      <c r="Q1113" s="36">
        <v>6133</v>
      </c>
      <c r="R1113" s="36">
        <v>6160</v>
      </c>
      <c r="S1113" s="36">
        <v>6071</v>
      </c>
      <c r="T1113" s="66">
        <v>-1.01E-2</v>
      </c>
      <c r="U1113" s="66">
        <v>-5.1999999999999998E-3</v>
      </c>
      <c r="V1113" s="66">
        <v>-1.44E-2</v>
      </c>
      <c r="W1113" s="66">
        <v>0</v>
      </c>
      <c r="X1113" s="1">
        <v>3469400</v>
      </c>
      <c r="Y1113" s="1">
        <v>21153910</v>
      </c>
      <c r="Z1113" s="1">
        <v>12142000</v>
      </c>
      <c r="AA1113" t="s">
        <v>328</v>
      </c>
      <c r="AB1113" t="s">
        <v>329</v>
      </c>
      <c r="AC1113">
        <v>18.899999999999999</v>
      </c>
      <c r="AD1113">
        <v>2.63</v>
      </c>
      <c r="AE1113">
        <v>3.99</v>
      </c>
      <c r="AF1113" t="s">
        <v>230</v>
      </c>
      <c r="AG1113" s="1">
        <v>1120400</v>
      </c>
      <c r="AH1113" s="36">
        <v>6072</v>
      </c>
      <c r="AI1113">
        <v>700</v>
      </c>
      <c r="AJ1113" s="36">
        <v>6071</v>
      </c>
      <c r="AK1113" s="1">
        <v>5500</v>
      </c>
      <c r="AL1113" s="2">
        <v>0.64583333333333337</v>
      </c>
      <c r="AN1113" t="s">
        <v>293</v>
      </c>
      <c r="AO1113" t="s">
        <v>319</v>
      </c>
      <c r="AQ1113" t="str">
        <f t="shared" si="17"/>
        <v/>
      </c>
    </row>
    <row r="1114" spans="1:43">
      <c r="A1114" s="8">
        <v>46190</v>
      </c>
      <c r="B1114">
        <v>4013.23</v>
      </c>
      <c r="C1114">
        <v>0.55000000000000004</v>
      </c>
      <c r="D1114">
        <v>70350</v>
      </c>
      <c r="E1114">
        <v>0.43</v>
      </c>
      <c r="F1114" s="69">
        <v>3003</v>
      </c>
      <c r="G1114" t="s">
        <v>36</v>
      </c>
      <c r="H1114">
        <v>0</v>
      </c>
      <c r="I1114" t="s">
        <v>288</v>
      </c>
      <c r="J1114" t="s">
        <v>289</v>
      </c>
      <c r="K1114" t="s">
        <v>290</v>
      </c>
      <c r="L1114" s="36">
        <v>1716</v>
      </c>
      <c r="M1114">
        <v>11.5</v>
      </c>
      <c r="N1114" s="66">
        <v>6.7000000000000002E-3</v>
      </c>
      <c r="O1114" s="36">
        <v>1704.5</v>
      </c>
      <c r="P1114" s="66">
        <v>6.7000000000000002E-3</v>
      </c>
      <c r="Q1114" s="36">
        <v>1733</v>
      </c>
      <c r="R1114" s="36">
        <v>1733</v>
      </c>
      <c r="S1114" s="36">
        <v>1702.5</v>
      </c>
      <c r="T1114" s="66">
        <v>-9.7999999999999997E-3</v>
      </c>
      <c r="U1114" s="66">
        <v>6.4000000000000003E-3</v>
      </c>
      <c r="V1114" s="66">
        <v>-9.7999999999999997E-3</v>
      </c>
      <c r="W1114" s="66">
        <v>7.9000000000000008E-3</v>
      </c>
      <c r="X1114" s="1">
        <v>1869700</v>
      </c>
      <c r="Y1114" s="1">
        <v>3204203</v>
      </c>
      <c r="Z1114" s="1">
        <v>1317729</v>
      </c>
      <c r="AA1114" t="s">
        <v>330</v>
      </c>
      <c r="AB1114" t="s">
        <v>577</v>
      </c>
      <c r="AC1114">
        <v>10.76</v>
      </c>
      <c r="AD1114">
        <v>1.42</v>
      </c>
      <c r="AE1114">
        <v>3.9</v>
      </c>
      <c r="AF1114" t="s">
        <v>230</v>
      </c>
      <c r="AG1114" s="1">
        <v>32500</v>
      </c>
      <c r="AH1114" s="36">
        <v>1716</v>
      </c>
      <c r="AI1114" s="1">
        <v>3300</v>
      </c>
      <c r="AJ1114" s="36">
        <v>1712</v>
      </c>
      <c r="AK1114" s="1">
        <v>1300</v>
      </c>
      <c r="AL1114" s="2">
        <v>0.64583333333333337</v>
      </c>
      <c r="AN1114" t="s">
        <v>293</v>
      </c>
      <c r="AO1114" t="s">
        <v>332</v>
      </c>
      <c r="AQ1114" t="str">
        <f t="shared" si="17"/>
        <v/>
      </c>
    </row>
    <row r="1115" spans="1:43">
      <c r="A1115" s="8">
        <v>46190</v>
      </c>
      <c r="B1115">
        <v>4013.23</v>
      </c>
      <c r="C1115">
        <v>0.55000000000000004</v>
      </c>
      <c r="D1115">
        <v>70350</v>
      </c>
      <c r="E1115">
        <v>0.43</v>
      </c>
      <c r="F1115" s="69">
        <v>3407</v>
      </c>
      <c r="G1115" t="s">
        <v>37</v>
      </c>
      <c r="H1115">
        <v>0</v>
      </c>
      <c r="I1115" t="s">
        <v>288</v>
      </c>
      <c r="J1115" t="s">
        <v>289</v>
      </c>
      <c r="K1115" t="s">
        <v>290</v>
      </c>
      <c r="L1115" s="36">
        <v>1790</v>
      </c>
      <c r="M1115">
        <v>28.5</v>
      </c>
      <c r="N1115" s="66">
        <v>1.6199999999999999E-2</v>
      </c>
      <c r="O1115" s="36">
        <v>1761.5</v>
      </c>
      <c r="P1115" s="66">
        <v>1.61E-2</v>
      </c>
      <c r="Q1115" s="36">
        <v>1765</v>
      </c>
      <c r="R1115" s="36">
        <v>1790</v>
      </c>
      <c r="S1115" s="36">
        <v>1750</v>
      </c>
      <c r="T1115" s="66">
        <v>1.41E-2</v>
      </c>
      <c r="U1115" s="66">
        <v>1.3299999999999999E-2</v>
      </c>
      <c r="V1115" s="66">
        <v>0</v>
      </c>
      <c r="W1115" s="66">
        <v>2.2800000000000001E-2</v>
      </c>
      <c r="X1115" s="1">
        <v>3657500</v>
      </c>
      <c r="Y1115" s="1">
        <v>6508598</v>
      </c>
      <c r="Z1115" s="1">
        <v>2444695</v>
      </c>
      <c r="AA1115" t="s">
        <v>333</v>
      </c>
      <c r="AB1115" t="s">
        <v>334</v>
      </c>
      <c r="AC1115">
        <v>15.13</v>
      </c>
      <c r="AD1115">
        <v>1.1599999999999999</v>
      </c>
      <c r="AE1115">
        <v>2.46</v>
      </c>
      <c r="AF1115" t="s">
        <v>230</v>
      </c>
      <c r="AG1115" s="1">
        <v>175800</v>
      </c>
      <c r="AH1115" s="36">
        <v>1790.5</v>
      </c>
      <c r="AI1115">
        <v>400</v>
      </c>
      <c r="AJ1115" s="36">
        <v>1789.5</v>
      </c>
      <c r="AK1115">
        <v>100</v>
      </c>
      <c r="AL1115" s="2">
        <v>0.64583333333333337</v>
      </c>
      <c r="AN1115" t="s">
        <v>298</v>
      </c>
      <c r="AO1115" t="s">
        <v>335</v>
      </c>
      <c r="AQ1115" t="str">
        <f t="shared" si="17"/>
        <v/>
      </c>
    </row>
    <row r="1116" spans="1:43">
      <c r="A1116" s="8">
        <v>46190</v>
      </c>
      <c r="B1116">
        <v>4013.23</v>
      </c>
      <c r="C1116">
        <v>0.55000000000000004</v>
      </c>
      <c r="D1116">
        <v>70350</v>
      </c>
      <c r="E1116">
        <v>0.43</v>
      </c>
      <c r="F1116" s="69">
        <v>4008</v>
      </c>
      <c r="G1116" t="s">
        <v>38</v>
      </c>
      <c r="H1116">
        <v>0</v>
      </c>
      <c r="I1116" t="s">
        <v>288</v>
      </c>
      <c r="J1116" t="s">
        <v>289</v>
      </c>
      <c r="K1116" t="s">
        <v>295</v>
      </c>
      <c r="L1116" s="36">
        <v>1318</v>
      </c>
      <c r="M1116">
        <v>-3</v>
      </c>
      <c r="N1116" s="66">
        <v>-2.3E-3</v>
      </c>
      <c r="O1116" s="36">
        <v>1321</v>
      </c>
      <c r="P1116" s="66">
        <v>-2.2000000000000001E-3</v>
      </c>
      <c r="Q1116" s="36">
        <v>1322</v>
      </c>
      <c r="R1116" s="36">
        <v>1335</v>
      </c>
      <c r="S1116" s="36">
        <v>1317</v>
      </c>
      <c r="T1116" s="66">
        <v>-3.0000000000000001E-3</v>
      </c>
      <c r="U1116" s="66">
        <v>-1.12E-2</v>
      </c>
      <c r="V1116" s="66">
        <v>-1.2699999999999999E-2</v>
      </c>
      <c r="W1116" s="66">
        <v>6.9999999999999999E-4</v>
      </c>
      <c r="X1116" s="1">
        <v>131300</v>
      </c>
      <c r="Y1116" s="1">
        <v>173905</v>
      </c>
      <c r="Z1116" s="1">
        <v>85253</v>
      </c>
      <c r="AA1116" t="s">
        <v>541</v>
      </c>
      <c r="AB1116" t="s">
        <v>337</v>
      </c>
      <c r="AC1116">
        <v>10.78</v>
      </c>
      <c r="AD1116">
        <v>0.82</v>
      </c>
      <c r="AE1116">
        <v>3.64</v>
      </c>
      <c r="AF1116" t="s">
        <v>230</v>
      </c>
      <c r="AG1116" s="1">
        <v>43600</v>
      </c>
      <c r="AH1116" s="36">
        <v>1320</v>
      </c>
      <c r="AI1116">
        <v>700</v>
      </c>
      <c r="AJ1116" s="36">
        <v>1316</v>
      </c>
      <c r="AK1116">
        <v>100</v>
      </c>
      <c r="AL1116" s="2">
        <v>0.64583333333333337</v>
      </c>
      <c r="AN1116" t="s">
        <v>298</v>
      </c>
      <c r="AO1116" t="s">
        <v>335</v>
      </c>
      <c r="AQ1116" t="str">
        <f t="shared" si="17"/>
        <v/>
      </c>
    </row>
    <row r="1117" spans="1:43">
      <c r="A1117" s="8">
        <v>46190</v>
      </c>
      <c r="B1117">
        <v>4013.23</v>
      </c>
      <c r="C1117">
        <v>0.55000000000000004</v>
      </c>
      <c r="D1117">
        <v>70350</v>
      </c>
      <c r="E1117">
        <v>0.43</v>
      </c>
      <c r="F1117" s="69">
        <v>4026</v>
      </c>
      <c r="G1117" t="s">
        <v>39</v>
      </c>
      <c r="H1117">
        <v>0</v>
      </c>
      <c r="I1117" t="s">
        <v>314</v>
      </c>
      <c r="J1117" t="s">
        <v>289</v>
      </c>
      <c r="K1117" t="s">
        <v>290</v>
      </c>
      <c r="L1117" s="36">
        <v>1723</v>
      </c>
      <c r="M1117">
        <v>79</v>
      </c>
      <c r="N1117" s="66">
        <v>4.8099999999999997E-2</v>
      </c>
      <c r="O1117" s="36">
        <v>1644</v>
      </c>
      <c r="P1117" s="66">
        <v>4.8000000000000001E-2</v>
      </c>
      <c r="Q1117" s="36">
        <v>1658</v>
      </c>
      <c r="R1117" s="36">
        <v>1742</v>
      </c>
      <c r="S1117" s="36">
        <v>1639</v>
      </c>
      <c r="T1117" s="66">
        <v>3.9199999999999999E-2</v>
      </c>
      <c r="U1117" s="66">
        <v>-9.7000000000000003E-3</v>
      </c>
      <c r="V1117" s="66">
        <v>-1.09E-2</v>
      </c>
      <c r="W1117" s="66">
        <v>5.1200000000000002E-2</v>
      </c>
      <c r="X1117" s="1">
        <v>126500</v>
      </c>
      <c r="Y1117" s="1">
        <v>216029</v>
      </c>
      <c r="Z1117" s="1">
        <v>15920</v>
      </c>
      <c r="AA1117" t="s">
        <v>338</v>
      </c>
      <c r="AB1117" t="s">
        <v>629</v>
      </c>
      <c r="AC1117">
        <v>8.15</v>
      </c>
      <c r="AD1117">
        <v>1.06</v>
      </c>
      <c r="AE1117">
        <v>2.9</v>
      </c>
      <c r="AF1117" t="s">
        <v>230</v>
      </c>
      <c r="AG1117" s="1">
        <v>1800</v>
      </c>
      <c r="AH1117" s="36">
        <v>1728</v>
      </c>
      <c r="AI1117">
        <v>200</v>
      </c>
      <c r="AJ1117" s="36">
        <v>1715</v>
      </c>
      <c r="AK1117">
        <v>300</v>
      </c>
      <c r="AL1117" s="2">
        <v>0.64583333333333337</v>
      </c>
      <c r="AM1117" s="3">
        <v>46183</v>
      </c>
      <c r="AN1117" t="s">
        <v>340</v>
      </c>
      <c r="AO1117" t="s">
        <v>341</v>
      </c>
      <c r="AQ1117" t="str">
        <f t="shared" si="17"/>
        <v/>
      </c>
    </row>
    <row r="1118" spans="1:43">
      <c r="A1118" s="8">
        <v>46190</v>
      </c>
      <c r="B1118">
        <v>4013.23</v>
      </c>
      <c r="C1118">
        <v>0.55000000000000004</v>
      </c>
      <c r="D1118">
        <v>70350</v>
      </c>
      <c r="E1118">
        <v>0.43</v>
      </c>
      <c r="F1118" s="69">
        <v>4062</v>
      </c>
      <c r="G1118" t="s">
        <v>40</v>
      </c>
      <c r="H1118">
        <v>0</v>
      </c>
      <c r="I1118" t="s">
        <v>288</v>
      </c>
      <c r="J1118" t="s">
        <v>289</v>
      </c>
      <c r="K1118" t="s">
        <v>290</v>
      </c>
      <c r="L1118" s="36">
        <v>24000</v>
      </c>
      <c r="M1118" s="36">
        <v>1555</v>
      </c>
      <c r="N1118" s="66">
        <v>6.93E-2</v>
      </c>
      <c r="O1118" s="36">
        <v>22445</v>
      </c>
      <c r="P1118" s="66">
        <v>6.9199999999999998E-2</v>
      </c>
      <c r="Q1118" s="36">
        <v>21945</v>
      </c>
      <c r="R1118" s="36">
        <v>24080</v>
      </c>
      <c r="S1118" s="36">
        <v>21860</v>
      </c>
      <c r="T1118" s="66">
        <v>9.3600000000000003E-2</v>
      </c>
      <c r="U1118" s="66">
        <v>1.6899999999999998E-2</v>
      </c>
      <c r="V1118" s="66">
        <v>-3.3E-3</v>
      </c>
      <c r="W1118" s="66">
        <v>9.7799999999999998E-2</v>
      </c>
      <c r="X1118" s="1">
        <v>9058100</v>
      </c>
      <c r="Y1118" s="1">
        <v>210839282</v>
      </c>
      <c r="Z1118" s="1">
        <v>6761306</v>
      </c>
      <c r="AA1118" t="s">
        <v>651</v>
      </c>
      <c r="AB1118" t="s">
        <v>343</v>
      </c>
      <c r="AC1118">
        <v>115.55</v>
      </c>
      <c r="AD1118">
        <v>12.18</v>
      </c>
      <c r="AE1118">
        <v>0.15</v>
      </c>
      <c r="AF1118" t="s">
        <v>230</v>
      </c>
      <c r="AG1118" s="1">
        <v>35500</v>
      </c>
      <c r="AH1118" s="36">
        <v>24000</v>
      </c>
      <c r="AI1118" s="1">
        <v>19200</v>
      </c>
      <c r="AJ1118" s="36">
        <v>23990</v>
      </c>
      <c r="AK1118">
        <v>100</v>
      </c>
      <c r="AL1118" s="2">
        <v>0.64583333333333337</v>
      </c>
      <c r="AN1118" t="s">
        <v>298</v>
      </c>
      <c r="AO1118" t="s">
        <v>344</v>
      </c>
      <c r="AQ1118" t="str">
        <f t="shared" si="17"/>
        <v/>
      </c>
    </row>
    <row r="1119" spans="1:43">
      <c r="A1119" s="8">
        <v>46190</v>
      </c>
      <c r="B1119">
        <v>4013.23</v>
      </c>
      <c r="C1119">
        <v>0.55000000000000004</v>
      </c>
      <c r="D1119">
        <v>70350</v>
      </c>
      <c r="E1119">
        <v>0.43</v>
      </c>
      <c r="F1119" s="69">
        <v>4063</v>
      </c>
      <c r="G1119" t="s">
        <v>41</v>
      </c>
      <c r="H1119">
        <v>0</v>
      </c>
      <c r="I1119" t="s">
        <v>288</v>
      </c>
      <c r="J1119" t="s">
        <v>289</v>
      </c>
      <c r="K1119" t="s">
        <v>290</v>
      </c>
      <c r="L1119" s="36">
        <v>7549</v>
      </c>
      <c r="M1119">
        <v>95</v>
      </c>
      <c r="N1119" s="66">
        <v>1.2699999999999999E-2</v>
      </c>
      <c r="O1119" s="36">
        <v>7454</v>
      </c>
      <c r="P1119" s="66">
        <v>1.2699999999999999E-2</v>
      </c>
      <c r="Q1119" s="36">
        <v>7447</v>
      </c>
      <c r="R1119" s="36">
        <v>7595</v>
      </c>
      <c r="S1119" s="36">
        <v>7372</v>
      </c>
      <c r="T1119" s="66">
        <v>1.3599999999999999E-2</v>
      </c>
      <c r="U1119" s="66">
        <v>8.8000000000000005E-3</v>
      </c>
      <c r="V1119" s="66">
        <v>-6.0000000000000001E-3</v>
      </c>
      <c r="W1119" s="66">
        <v>2.4E-2</v>
      </c>
      <c r="X1119" s="1">
        <v>4866300</v>
      </c>
      <c r="Y1119" s="1">
        <v>36538236</v>
      </c>
      <c r="Z1119" s="1">
        <v>14984733</v>
      </c>
      <c r="AA1119" t="s">
        <v>556</v>
      </c>
      <c r="AB1119" t="s">
        <v>346</v>
      </c>
      <c r="AC1119">
        <v>28.07</v>
      </c>
      <c r="AD1119">
        <v>3.14</v>
      </c>
      <c r="AE1119">
        <v>1.4</v>
      </c>
      <c r="AF1119" t="s">
        <v>230</v>
      </c>
      <c r="AG1119" s="1">
        <v>129100</v>
      </c>
      <c r="AH1119" s="36">
        <v>7550</v>
      </c>
      <c r="AI1119" s="1">
        <v>1900</v>
      </c>
      <c r="AJ1119" s="36">
        <v>7547</v>
      </c>
      <c r="AK1119">
        <v>100</v>
      </c>
      <c r="AL1119" s="2">
        <v>0.64583333333333337</v>
      </c>
      <c r="AN1119" t="s">
        <v>298</v>
      </c>
      <c r="AO1119" t="s">
        <v>335</v>
      </c>
      <c r="AQ1119" t="str">
        <f t="shared" si="17"/>
        <v/>
      </c>
    </row>
    <row r="1120" spans="1:43">
      <c r="A1120" s="8">
        <v>46190</v>
      </c>
      <c r="B1120">
        <v>4013.23</v>
      </c>
      <c r="C1120">
        <v>0.55000000000000004</v>
      </c>
      <c r="D1120">
        <v>70350</v>
      </c>
      <c r="E1120">
        <v>0.43</v>
      </c>
      <c r="F1120" s="69">
        <v>4068</v>
      </c>
      <c r="G1120" t="s">
        <v>42</v>
      </c>
      <c r="H1120">
        <v>0</v>
      </c>
      <c r="I1120" t="s">
        <v>347</v>
      </c>
      <c r="J1120" t="s">
        <v>323</v>
      </c>
      <c r="K1120" t="s">
        <v>295</v>
      </c>
      <c r="L1120" s="36">
        <v>1721</v>
      </c>
      <c r="M1120">
        <v>-7</v>
      </c>
      <c r="N1120" s="66">
        <v>-4.1000000000000003E-3</v>
      </c>
      <c r="O1120" s="36">
        <v>1728</v>
      </c>
      <c r="P1120" s="66">
        <v>-4.0000000000000001E-3</v>
      </c>
      <c r="Q1120" s="36">
        <v>1727</v>
      </c>
      <c r="R1120" s="36">
        <v>1728</v>
      </c>
      <c r="S1120" s="36">
        <v>1720</v>
      </c>
      <c r="T1120" s="66">
        <v>-3.3999999999999998E-3</v>
      </c>
      <c r="U1120" s="66">
        <v>0</v>
      </c>
      <c r="V1120" s="66">
        <v>-4.0000000000000001E-3</v>
      </c>
      <c r="W1120" s="66">
        <v>5.0000000000000001E-4</v>
      </c>
      <c r="X1120" s="1">
        <v>2200</v>
      </c>
      <c r="Y1120" s="1">
        <v>3794</v>
      </c>
      <c r="Z1120" s="1">
        <v>3252</v>
      </c>
      <c r="AA1120" t="s">
        <v>348</v>
      </c>
      <c r="AB1120" t="s">
        <v>349</v>
      </c>
      <c r="AC1120">
        <v>22.61</v>
      </c>
      <c r="AD1120">
        <v>1.51</v>
      </c>
      <c r="AE1120">
        <v>0</v>
      </c>
      <c r="AF1120">
        <v>1.6</v>
      </c>
      <c r="AG1120">
        <v>0</v>
      </c>
      <c r="AH1120" s="36">
        <v>1740</v>
      </c>
      <c r="AI1120">
        <v>100</v>
      </c>
      <c r="AJ1120" s="36">
        <v>1721</v>
      </c>
      <c r="AK1120">
        <v>100</v>
      </c>
      <c r="AL1120" s="2">
        <v>0.6020833333333333</v>
      </c>
      <c r="AN1120" t="s">
        <v>350</v>
      </c>
      <c r="AO1120" t="s">
        <v>351</v>
      </c>
      <c r="AQ1120" t="str">
        <f t="shared" si="17"/>
        <v/>
      </c>
    </row>
    <row r="1121" spans="1:43">
      <c r="A1121" s="8">
        <v>46190</v>
      </c>
      <c r="B1121">
        <v>4013.23</v>
      </c>
      <c r="C1121">
        <v>0.55000000000000004</v>
      </c>
      <c r="D1121">
        <v>70350</v>
      </c>
      <c r="E1121">
        <v>0.43</v>
      </c>
      <c r="F1121" s="69">
        <v>4100</v>
      </c>
      <c r="G1121" t="s">
        <v>43</v>
      </c>
      <c r="H1121">
        <v>0</v>
      </c>
      <c r="I1121" t="s">
        <v>314</v>
      </c>
      <c r="J1121" t="s">
        <v>289</v>
      </c>
      <c r="K1121" t="s">
        <v>295</v>
      </c>
      <c r="L1121" s="36">
        <v>1835</v>
      </c>
      <c r="M1121">
        <v>58</v>
      </c>
      <c r="N1121" s="66">
        <v>3.2599999999999997E-2</v>
      </c>
      <c r="O1121" s="36">
        <v>1777</v>
      </c>
      <c r="P1121" s="66">
        <v>3.2599999999999997E-2</v>
      </c>
      <c r="Q1121" s="36">
        <v>1750</v>
      </c>
      <c r="R1121" s="36">
        <v>1985</v>
      </c>
      <c r="S1121" s="36">
        <v>1745</v>
      </c>
      <c r="T1121" s="66">
        <v>4.8500000000000001E-2</v>
      </c>
      <c r="U1121" s="66">
        <v>-7.51E-2</v>
      </c>
      <c r="V1121" s="66">
        <v>-7.5499999999999998E-2</v>
      </c>
      <c r="W1121" s="66">
        <v>5.1499999999999997E-2</v>
      </c>
      <c r="X1121" s="1">
        <v>209000</v>
      </c>
      <c r="Y1121" s="1">
        <v>395188</v>
      </c>
      <c r="Z1121" s="1">
        <v>11192</v>
      </c>
      <c r="AA1121" t="s">
        <v>544</v>
      </c>
      <c r="AB1121" t="s">
        <v>353</v>
      </c>
      <c r="AC1121">
        <v>21.23</v>
      </c>
      <c r="AD1121">
        <v>1.17</v>
      </c>
      <c r="AE1121">
        <v>0</v>
      </c>
      <c r="AF1121" t="s">
        <v>230</v>
      </c>
      <c r="AG1121">
        <v>0</v>
      </c>
      <c r="AH1121" s="36">
        <v>1840</v>
      </c>
      <c r="AI1121">
        <v>100</v>
      </c>
      <c r="AJ1121" s="36">
        <v>1829</v>
      </c>
      <c r="AK1121">
        <v>200</v>
      </c>
      <c r="AL1121" s="2">
        <v>0.64583333333333337</v>
      </c>
      <c r="AN1121" t="s">
        <v>298</v>
      </c>
      <c r="AO1121" t="s">
        <v>335</v>
      </c>
      <c r="AQ1121" t="str">
        <f t="shared" si="17"/>
        <v/>
      </c>
    </row>
    <row r="1122" spans="1:43">
      <c r="A1122" s="8">
        <v>46190</v>
      </c>
      <c r="B1122">
        <v>4013.23</v>
      </c>
      <c r="C1122">
        <v>0.55000000000000004</v>
      </c>
      <c r="D1122">
        <v>70350</v>
      </c>
      <c r="E1122">
        <v>0.43</v>
      </c>
      <c r="F1122" s="69">
        <v>4182</v>
      </c>
      <c r="G1122" t="s">
        <v>44</v>
      </c>
      <c r="H1122">
        <v>0</v>
      </c>
      <c r="I1122" t="s">
        <v>288</v>
      </c>
      <c r="J1122" t="s">
        <v>289</v>
      </c>
      <c r="K1122" t="s">
        <v>295</v>
      </c>
      <c r="L1122" s="36">
        <v>5116</v>
      </c>
      <c r="M1122">
        <v>26</v>
      </c>
      <c r="N1122" s="66">
        <v>5.1000000000000004E-3</v>
      </c>
      <c r="O1122" s="36">
        <v>5090</v>
      </c>
      <c r="P1122" s="66">
        <v>5.1000000000000004E-3</v>
      </c>
      <c r="Q1122" s="36">
        <v>5000</v>
      </c>
      <c r="R1122" s="36">
        <v>5174</v>
      </c>
      <c r="S1122" s="36">
        <v>4945</v>
      </c>
      <c r="T1122" s="66">
        <v>2.3199999999999998E-2</v>
      </c>
      <c r="U1122" s="66">
        <v>-1.5E-3</v>
      </c>
      <c r="V1122" s="66">
        <v>-1.12E-2</v>
      </c>
      <c r="W1122" s="66">
        <v>3.4500000000000003E-2</v>
      </c>
      <c r="X1122" s="1">
        <v>1114200</v>
      </c>
      <c r="Y1122" s="1">
        <v>5664903</v>
      </c>
      <c r="Z1122" s="1">
        <v>1082988</v>
      </c>
      <c r="AA1122" t="s">
        <v>545</v>
      </c>
      <c r="AB1122" t="s">
        <v>355</v>
      </c>
      <c r="AC1122">
        <v>21.68</v>
      </c>
      <c r="AD1122">
        <v>1.54</v>
      </c>
      <c r="AE1122">
        <v>2.15</v>
      </c>
      <c r="AF1122" t="s">
        <v>230</v>
      </c>
      <c r="AG1122" s="1">
        <v>16300</v>
      </c>
      <c r="AH1122" s="36">
        <v>5141</v>
      </c>
      <c r="AI1122" s="1">
        <v>4400</v>
      </c>
      <c r="AJ1122" s="36">
        <v>5113</v>
      </c>
      <c r="AK1122">
        <v>100</v>
      </c>
      <c r="AL1122" s="2">
        <v>0.64583333333333337</v>
      </c>
      <c r="AN1122" t="s">
        <v>298</v>
      </c>
      <c r="AO1122" t="s">
        <v>335</v>
      </c>
      <c r="AQ1122" t="str">
        <f t="shared" si="17"/>
        <v/>
      </c>
    </row>
    <row r="1123" spans="1:43">
      <c r="A1123" s="8">
        <v>46190</v>
      </c>
      <c r="B1123">
        <v>4013.23</v>
      </c>
      <c r="C1123">
        <v>0.55000000000000004</v>
      </c>
      <c r="D1123">
        <v>70350</v>
      </c>
      <c r="E1123">
        <v>0.43</v>
      </c>
      <c r="F1123" s="69">
        <v>4188</v>
      </c>
      <c r="G1123" t="s">
        <v>45</v>
      </c>
      <c r="H1123">
        <v>0</v>
      </c>
      <c r="I1123" t="s">
        <v>288</v>
      </c>
      <c r="J1123" t="s">
        <v>289</v>
      </c>
      <c r="K1123" t="s">
        <v>290</v>
      </c>
      <c r="L1123" s="36">
        <v>1140</v>
      </c>
      <c r="M1123">
        <v>35.5</v>
      </c>
      <c r="N1123" s="66">
        <v>3.2099999999999997E-2</v>
      </c>
      <c r="O1123" s="36">
        <v>1104.5</v>
      </c>
      <c r="P1123" s="66">
        <v>3.2099999999999997E-2</v>
      </c>
      <c r="Q1123" s="36">
        <v>1098</v>
      </c>
      <c r="R1123" s="36">
        <v>1140</v>
      </c>
      <c r="S1123" s="36">
        <v>1093</v>
      </c>
      <c r="T1123" s="66">
        <v>3.8199999999999998E-2</v>
      </c>
      <c r="U1123" s="66">
        <v>1.9599999999999999E-2</v>
      </c>
      <c r="V1123" s="66">
        <v>0</v>
      </c>
      <c r="W1123" s="66">
        <v>4.2999999999999997E-2</v>
      </c>
      <c r="X1123" s="1">
        <v>7563000</v>
      </c>
      <c r="Y1123" s="1">
        <v>8534644</v>
      </c>
      <c r="Z1123" s="1">
        <v>1643272</v>
      </c>
      <c r="AA1123" t="s">
        <v>356</v>
      </c>
      <c r="AB1123" t="s">
        <v>357</v>
      </c>
      <c r="AC1123">
        <v>13.02</v>
      </c>
      <c r="AD1123">
        <v>0.87</v>
      </c>
      <c r="AE1123">
        <v>2.81</v>
      </c>
      <c r="AF1123" t="s">
        <v>230</v>
      </c>
      <c r="AG1123" s="1">
        <v>319700</v>
      </c>
      <c r="AH1123" s="36">
        <v>1140.5</v>
      </c>
      <c r="AI1123" s="1">
        <v>1000</v>
      </c>
      <c r="AJ1123" s="36">
        <v>1138</v>
      </c>
      <c r="AK1123">
        <v>200</v>
      </c>
      <c r="AL1123" s="2">
        <v>0.64583333333333337</v>
      </c>
      <c r="AN1123" t="s">
        <v>298</v>
      </c>
      <c r="AO1123" t="s">
        <v>335</v>
      </c>
      <c r="AQ1123" t="str">
        <f t="shared" si="17"/>
        <v/>
      </c>
    </row>
    <row r="1124" spans="1:43">
      <c r="A1124" s="8">
        <v>46190</v>
      </c>
      <c r="B1124">
        <v>4013.23</v>
      </c>
      <c r="C1124">
        <v>0.55000000000000004</v>
      </c>
      <c r="D1124">
        <v>70350</v>
      </c>
      <c r="E1124">
        <v>0.43</v>
      </c>
      <c r="F1124" s="69">
        <v>4220</v>
      </c>
      <c r="G1124" t="s">
        <v>46</v>
      </c>
      <c r="H1124">
        <v>0</v>
      </c>
      <c r="I1124" t="s">
        <v>288</v>
      </c>
      <c r="J1124" t="s">
        <v>289</v>
      </c>
      <c r="K1124" t="s">
        <v>295</v>
      </c>
      <c r="L1124" s="36">
        <v>1711</v>
      </c>
      <c r="M1124">
        <v>16</v>
      </c>
      <c r="N1124" s="66">
        <v>9.4000000000000004E-3</v>
      </c>
      <c r="O1124" s="36">
        <v>1695</v>
      </c>
      <c r="P1124" s="66">
        <v>9.4000000000000004E-3</v>
      </c>
      <c r="Q1124" s="36">
        <v>1710</v>
      </c>
      <c r="R1124" s="36">
        <v>1742</v>
      </c>
      <c r="S1124" s="36">
        <v>1703</v>
      </c>
      <c r="T1124" s="66">
        <v>5.0000000000000001E-4</v>
      </c>
      <c r="U1124" s="66">
        <v>-3.3999999999999998E-3</v>
      </c>
      <c r="V1124" s="66">
        <v>-1.77E-2</v>
      </c>
      <c r="W1124" s="66">
        <v>4.5999999999999999E-3</v>
      </c>
      <c r="X1124" s="1">
        <v>81100</v>
      </c>
      <c r="Y1124" s="1">
        <v>139291</v>
      </c>
      <c r="Z1124" s="1">
        <v>87731</v>
      </c>
      <c r="AA1124" t="s">
        <v>358</v>
      </c>
      <c r="AB1124" t="s">
        <v>578</v>
      </c>
      <c r="AC1124">
        <v>11.97</v>
      </c>
      <c r="AD1124">
        <v>1.2</v>
      </c>
      <c r="AE1124">
        <v>3.16</v>
      </c>
      <c r="AF1124" t="s">
        <v>230</v>
      </c>
      <c r="AG1124" s="1">
        <v>3300</v>
      </c>
      <c r="AH1124" s="36">
        <v>1717</v>
      </c>
      <c r="AI1124">
        <v>100</v>
      </c>
      <c r="AJ1124" s="36">
        <v>1710</v>
      </c>
      <c r="AK1124">
        <v>500</v>
      </c>
      <c r="AL1124" s="2">
        <v>0.64583333333333337</v>
      </c>
      <c r="AN1124" t="s">
        <v>298</v>
      </c>
      <c r="AO1124" t="s">
        <v>335</v>
      </c>
      <c r="AQ1124" t="str">
        <f t="shared" si="17"/>
        <v/>
      </c>
    </row>
    <row r="1125" spans="1:43">
      <c r="A1125" s="8">
        <v>46190</v>
      </c>
      <c r="B1125">
        <v>4013.23</v>
      </c>
      <c r="C1125">
        <v>0.55000000000000004</v>
      </c>
      <c r="D1125">
        <v>70350</v>
      </c>
      <c r="E1125">
        <v>0.43</v>
      </c>
      <c r="F1125" s="69">
        <v>4334</v>
      </c>
      <c r="G1125" t="s">
        <v>47</v>
      </c>
      <c r="H1125">
        <v>0</v>
      </c>
      <c r="I1125" t="s">
        <v>314</v>
      </c>
      <c r="J1125" t="s">
        <v>323</v>
      </c>
      <c r="K1125" t="s">
        <v>295</v>
      </c>
      <c r="L1125">
        <v>377</v>
      </c>
      <c r="M1125">
        <v>0</v>
      </c>
      <c r="N1125" s="66">
        <v>0</v>
      </c>
      <c r="O1125">
        <v>377</v>
      </c>
      <c r="P1125" s="66">
        <v>0</v>
      </c>
      <c r="Q1125">
        <v>377</v>
      </c>
      <c r="R1125">
        <v>378</v>
      </c>
      <c r="S1125">
        <v>375</v>
      </c>
      <c r="T1125" s="66">
        <v>0</v>
      </c>
      <c r="U1125" s="66">
        <v>-2.5999999999999999E-3</v>
      </c>
      <c r="V1125" s="66">
        <v>-2.5999999999999999E-3</v>
      </c>
      <c r="W1125" s="66">
        <v>5.3E-3</v>
      </c>
      <c r="X1125" s="1">
        <v>5000</v>
      </c>
      <c r="Y1125" s="1">
        <v>1886</v>
      </c>
      <c r="Z1125" s="1">
        <v>4183</v>
      </c>
      <c r="AA1125" t="s">
        <v>360</v>
      </c>
      <c r="AB1125" t="s">
        <v>630</v>
      </c>
      <c r="AC1125">
        <v>11.32</v>
      </c>
      <c r="AD1125">
        <v>1.24</v>
      </c>
      <c r="AE1125">
        <v>2.65</v>
      </c>
      <c r="AF1125">
        <v>0.1</v>
      </c>
      <c r="AG1125">
        <v>800</v>
      </c>
      <c r="AH1125">
        <v>378</v>
      </c>
      <c r="AI1125">
        <v>600</v>
      </c>
      <c r="AJ1125">
        <v>376</v>
      </c>
      <c r="AK1125">
        <v>300</v>
      </c>
      <c r="AL1125" s="2">
        <v>0.64583333333333337</v>
      </c>
      <c r="AM1125" s="3">
        <v>46183</v>
      </c>
      <c r="AN1125" t="s">
        <v>306</v>
      </c>
      <c r="AO1125" t="s">
        <v>351</v>
      </c>
      <c r="AQ1125" t="str">
        <f t="shared" si="17"/>
        <v/>
      </c>
    </row>
    <row r="1126" spans="1:43">
      <c r="A1126" s="8">
        <v>46190</v>
      </c>
      <c r="B1126">
        <v>4013.23</v>
      </c>
      <c r="C1126">
        <v>0.55000000000000004</v>
      </c>
      <c r="D1126">
        <v>70350</v>
      </c>
      <c r="E1126">
        <v>0.43</v>
      </c>
      <c r="F1126" s="69">
        <v>4523</v>
      </c>
      <c r="G1126" t="s">
        <v>48</v>
      </c>
      <c r="H1126">
        <v>0</v>
      </c>
      <c r="I1126" t="s">
        <v>288</v>
      </c>
      <c r="J1126" t="s">
        <v>289</v>
      </c>
      <c r="K1126" t="s">
        <v>295</v>
      </c>
      <c r="L1126" s="36">
        <v>3829</v>
      </c>
      <c r="M1126">
        <v>79</v>
      </c>
      <c r="N1126" s="66">
        <v>2.1100000000000001E-2</v>
      </c>
      <c r="O1126" s="36">
        <v>3750</v>
      </c>
      <c r="P1126" s="66">
        <v>2.1000000000000001E-2</v>
      </c>
      <c r="Q1126" s="36">
        <v>3857</v>
      </c>
      <c r="R1126" s="36">
        <v>3886</v>
      </c>
      <c r="S1126" s="36">
        <v>3813</v>
      </c>
      <c r="T1126" s="66">
        <v>-7.1999999999999998E-3</v>
      </c>
      <c r="U1126" s="66">
        <v>-3.3E-3</v>
      </c>
      <c r="V1126" s="66">
        <v>-1.46E-2</v>
      </c>
      <c r="W1126" s="66">
        <v>4.1000000000000003E-3</v>
      </c>
      <c r="X1126" s="1">
        <v>1988700</v>
      </c>
      <c r="Y1126" s="1">
        <v>7628467</v>
      </c>
      <c r="Z1126" s="1">
        <v>1116724</v>
      </c>
      <c r="AA1126" t="s">
        <v>362</v>
      </c>
      <c r="AB1126" t="s">
        <v>631</v>
      </c>
      <c r="AC1126">
        <v>20.67</v>
      </c>
      <c r="AD1126">
        <v>1.2</v>
      </c>
      <c r="AE1126">
        <v>4.18</v>
      </c>
      <c r="AF1126" t="s">
        <v>230</v>
      </c>
      <c r="AG1126" s="1">
        <v>118800</v>
      </c>
      <c r="AH1126" s="36">
        <v>3835</v>
      </c>
      <c r="AI1126">
        <v>400</v>
      </c>
      <c r="AJ1126" s="36">
        <v>3828</v>
      </c>
      <c r="AK1126">
        <v>100</v>
      </c>
      <c r="AL1126" s="2">
        <v>0.64583333333333337</v>
      </c>
      <c r="AN1126" t="s">
        <v>298</v>
      </c>
      <c r="AO1126" t="s">
        <v>364</v>
      </c>
      <c r="AQ1126" t="str">
        <f t="shared" si="17"/>
        <v/>
      </c>
    </row>
    <row r="1127" spans="1:43">
      <c r="A1127" s="8">
        <v>46190</v>
      </c>
      <c r="B1127">
        <v>4013.23</v>
      </c>
      <c r="C1127">
        <v>0.55000000000000004</v>
      </c>
      <c r="D1127">
        <v>70350</v>
      </c>
      <c r="E1127">
        <v>0.43</v>
      </c>
      <c r="F1127" s="69">
        <v>4528</v>
      </c>
      <c r="G1127" t="s">
        <v>49</v>
      </c>
      <c r="H1127">
        <v>0</v>
      </c>
      <c r="I1127" t="s">
        <v>288</v>
      </c>
      <c r="J1127" t="s">
        <v>289</v>
      </c>
      <c r="K1127" t="s">
        <v>290</v>
      </c>
      <c r="L1127" s="36">
        <v>2249.5</v>
      </c>
      <c r="M1127">
        <v>-9.5</v>
      </c>
      <c r="N1127" s="66">
        <v>-4.1999999999999997E-3</v>
      </c>
      <c r="O1127" s="36">
        <v>2259</v>
      </c>
      <c r="P1127" s="66">
        <v>-4.1999999999999997E-3</v>
      </c>
      <c r="Q1127" s="36">
        <v>2259</v>
      </c>
      <c r="R1127" s="36">
        <v>2277</v>
      </c>
      <c r="S1127" s="36">
        <v>2240</v>
      </c>
      <c r="T1127" s="66">
        <v>-4.1999999999999997E-3</v>
      </c>
      <c r="U1127" s="66">
        <v>-4.5999999999999999E-3</v>
      </c>
      <c r="V1127" s="66">
        <v>-1.2E-2</v>
      </c>
      <c r="W1127" s="66">
        <v>4.1999999999999997E-3</v>
      </c>
      <c r="X1127" s="1">
        <v>1121900</v>
      </c>
      <c r="Y1127" s="1">
        <v>2529561</v>
      </c>
      <c r="Z1127" s="1">
        <v>1121809</v>
      </c>
      <c r="AA1127" t="s">
        <v>365</v>
      </c>
      <c r="AB1127" t="s">
        <v>580</v>
      </c>
      <c r="AC1127">
        <v>14.88</v>
      </c>
      <c r="AD1127">
        <v>1.24</v>
      </c>
      <c r="AE1127">
        <v>3.56</v>
      </c>
      <c r="AF1127" t="s">
        <v>230</v>
      </c>
      <c r="AG1127" s="1">
        <v>75200</v>
      </c>
      <c r="AH1127" s="36">
        <v>2250</v>
      </c>
      <c r="AI1127">
        <v>400</v>
      </c>
      <c r="AJ1127" s="36">
        <v>2243.5</v>
      </c>
      <c r="AK1127">
        <v>300</v>
      </c>
      <c r="AL1127" s="2">
        <v>0.64583333333333337</v>
      </c>
      <c r="AN1127" t="s">
        <v>298</v>
      </c>
      <c r="AO1127" t="s">
        <v>364</v>
      </c>
      <c r="AQ1127" t="str">
        <f t="shared" si="17"/>
        <v/>
      </c>
    </row>
    <row r="1128" spans="1:43">
      <c r="A1128" s="8">
        <v>46190</v>
      </c>
      <c r="B1128">
        <v>4013.23</v>
      </c>
      <c r="C1128">
        <v>0.55000000000000004</v>
      </c>
      <c r="D1128">
        <v>70350</v>
      </c>
      <c r="E1128">
        <v>0.43</v>
      </c>
      <c r="F1128" s="69">
        <v>4661</v>
      </c>
      <c r="G1128" t="s">
        <v>50</v>
      </c>
      <c r="H1128">
        <v>0</v>
      </c>
      <c r="I1128" t="s">
        <v>288</v>
      </c>
      <c r="J1128" t="s">
        <v>289</v>
      </c>
      <c r="K1128" t="s">
        <v>290</v>
      </c>
      <c r="L1128" s="36">
        <v>2291</v>
      </c>
      <c r="M1128">
        <v>15</v>
      </c>
      <c r="N1128" s="66">
        <v>6.6E-3</v>
      </c>
      <c r="O1128" s="36">
        <v>2276</v>
      </c>
      <c r="P1128" s="66">
        <v>6.4999999999999997E-3</v>
      </c>
      <c r="Q1128" s="36">
        <v>2290</v>
      </c>
      <c r="R1128" s="36">
        <v>2303.5</v>
      </c>
      <c r="S1128" s="36">
        <v>2260.5</v>
      </c>
      <c r="T1128" s="66">
        <v>4.0000000000000002E-4</v>
      </c>
      <c r="U1128" s="66">
        <v>1.23E-2</v>
      </c>
      <c r="V1128" s="66">
        <v>-5.4000000000000003E-3</v>
      </c>
      <c r="W1128" s="66">
        <v>1.34E-2</v>
      </c>
      <c r="X1128" s="1">
        <v>4234100</v>
      </c>
      <c r="Y1128" s="1">
        <v>9676792</v>
      </c>
      <c r="Z1128" s="1">
        <v>4124832</v>
      </c>
      <c r="AA1128" t="s">
        <v>367</v>
      </c>
      <c r="AB1128" t="s">
        <v>368</v>
      </c>
      <c r="AC1128">
        <v>32.08</v>
      </c>
      <c r="AD1128">
        <v>3.41</v>
      </c>
      <c r="AE1128">
        <v>0.7</v>
      </c>
      <c r="AF1128" t="s">
        <v>230</v>
      </c>
      <c r="AG1128" s="1">
        <v>431700</v>
      </c>
      <c r="AH1128" s="36">
        <v>2291</v>
      </c>
      <c r="AI1128" s="1">
        <v>13600</v>
      </c>
      <c r="AJ1128" s="36">
        <v>2286</v>
      </c>
      <c r="AK1128">
        <v>100</v>
      </c>
      <c r="AL1128" s="2">
        <v>0.64583333333333337</v>
      </c>
      <c r="AN1128" t="s">
        <v>298</v>
      </c>
      <c r="AO1128" t="s">
        <v>313</v>
      </c>
      <c r="AQ1128" t="str">
        <f t="shared" si="17"/>
        <v/>
      </c>
    </row>
    <row r="1129" spans="1:43">
      <c r="A1129" s="8">
        <v>46190</v>
      </c>
      <c r="B1129">
        <v>4013.23</v>
      </c>
      <c r="C1129">
        <v>0.55000000000000004</v>
      </c>
      <c r="D1129">
        <v>70350</v>
      </c>
      <c r="E1129">
        <v>0.43</v>
      </c>
      <c r="F1129" s="69">
        <v>5020</v>
      </c>
      <c r="G1129" t="s">
        <v>51</v>
      </c>
      <c r="H1129">
        <v>0</v>
      </c>
      <c r="I1129" t="s">
        <v>288</v>
      </c>
      <c r="J1129" t="s">
        <v>289</v>
      </c>
      <c r="K1129" t="s">
        <v>295</v>
      </c>
      <c r="L1129" s="36">
        <v>1246.5</v>
      </c>
      <c r="M1129">
        <v>5.5</v>
      </c>
      <c r="N1129" s="66">
        <v>4.4000000000000003E-3</v>
      </c>
      <c r="O1129" s="36">
        <v>1241</v>
      </c>
      <c r="P1129" s="66">
        <v>4.4000000000000003E-3</v>
      </c>
      <c r="Q1129" s="36">
        <v>1240</v>
      </c>
      <c r="R1129" s="36">
        <v>1259</v>
      </c>
      <c r="S1129" s="36">
        <v>1228.5</v>
      </c>
      <c r="T1129" s="66">
        <v>5.1999999999999998E-3</v>
      </c>
      <c r="U1129" s="66">
        <v>-2E-3</v>
      </c>
      <c r="V1129" s="66">
        <v>-9.9000000000000008E-3</v>
      </c>
      <c r="W1129" s="66">
        <v>1.46E-2</v>
      </c>
      <c r="X1129" s="1">
        <v>6788300</v>
      </c>
      <c r="Y1129" s="1">
        <v>8460910</v>
      </c>
      <c r="Z1129" s="1">
        <v>3373984</v>
      </c>
      <c r="AA1129" t="s">
        <v>369</v>
      </c>
      <c r="AB1129" t="s">
        <v>370</v>
      </c>
      <c r="AC1129">
        <v>8.0500000000000007</v>
      </c>
      <c r="AD1129">
        <v>0.99</v>
      </c>
      <c r="AE1129">
        <v>2.73</v>
      </c>
      <c r="AF1129" t="s">
        <v>230</v>
      </c>
      <c r="AG1129" s="1">
        <v>361000</v>
      </c>
      <c r="AH1129" s="36">
        <v>1249</v>
      </c>
      <c r="AI1129" s="1">
        <v>4300</v>
      </c>
      <c r="AJ1129" s="36">
        <v>1246.5</v>
      </c>
      <c r="AK1129" s="1">
        <v>188800</v>
      </c>
      <c r="AL1129" s="2">
        <v>0.64583333333333337</v>
      </c>
      <c r="AN1129" t="s">
        <v>298</v>
      </c>
      <c r="AO1129" t="s">
        <v>371</v>
      </c>
      <c r="AQ1129" t="str">
        <f t="shared" si="17"/>
        <v/>
      </c>
    </row>
    <row r="1130" spans="1:43">
      <c r="A1130" s="8">
        <v>46190</v>
      </c>
      <c r="B1130">
        <v>4013.23</v>
      </c>
      <c r="C1130">
        <v>0.55000000000000004</v>
      </c>
      <c r="D1130">
        <v>70350</v>
      </c>
      <c r="E1130">
        <v>0.43</v>
      </c>
      <c r="F1130" s="69">
        <v>5201</v>
      </c>
      <c r="G1130" t="s">
        <v>52</v>
      </c>
      <c r="H1130">
        <v>0</v>
      </c>
      <c r="I1130" t="s">
        <v>288</v>
      </c>
      <c r="J1130" t="s">
        <v>289</v>
      </c>
      <c r="K1130" t="s">
        <v>290</v>
      </c>
      <c r="L1130" s="36">
        <v>7421</v>
      </c>
      <c r="M1130">
        <v>151</v>
      </c>
      <c r="N1130" s="66">
        <v>2.0799999999999999E-2</v>
      </c>
      <c r="O1130" s="36">
        <v>7270</v>
      </c>
      <c r="P1130" s="66">
        <v>2.07E-2</v>
      </c>
      <c r="Q1130" s="36">
        <v>7224</v>
      </c>
      <c r="R1130" s="36">
        <v>7421</v>
      </c>
      <c r="S1130" s="36">
        <v>7190</v>
      </c>
      <c r="T1130" s="66">
        <v>2.7199999999999998E-2</v>
      </c>
      <c r="U1130" s="66">
        <v>1.5800000000000002E-2</v>
      </c>
      <c r="V1130" s="66">
        <v>0</v>
      </c>
      <c r="W1130" s="66">
        <v>3.2099999999999997E-2</v>
      </c>
      <c r="X1130" s="1">
        <v>1363900</v>
      </c>
      <c r="Y1130" s="1">
        <v>10008282</v>
      </c>
      <c r="Z1130" s="1">
        <v>1613582</v>
      </c>
      <c r="AA1130" t="s">
        <v>581</v>
      </c>
      <c r="AB1130" t="s">
        <v>373</v>
      </c>
      <c r="AC1130">
        <v>20.47</v>
      </c>
      <c r="AD1130">
        <v>1.05</v>
      </c>
      <c r="AE1130">
        <v>2.83</v>
      </c>
      <c r="AF1130" t="s">
        <v>230</v>
      </c>
      <c r="AG1130" s="1">
        <v>69900</v>
      </c>
      <c r="AH1130" s="36">
        <v>7421</v>
      </c>
      <c r="AI1130">
        <v>700</v>
      </c>
      <c r="AJ1130" s="36">
        <v>7415</v>
      </c>
      <c r="AK1130">
        <v>100</v>
      </c>
      <c r="AL1130" s="2">
        <v>0.64583333333333337</v>
      </c>
      <c r="AN1130" t="s">
        <v>293</v>
      </c>
      <c r="AO1130" t="s">
        <v>341</v>
      </c>
      <c r="AQ1130" t="str">
        <f t="shared" si="17"/>
        <v/>
      </c>
    </row>
    <row r="1131" spans="1:43">
      <c r="A1131" s="8">
        <v>46190</v>
      </c>
      <c r="B1131">
        <v>4013.23</v>
      </c>
      <c r="C1131">
        <v>0.55000000000000004</v>
      </c>
      <c r="D1131">
        <v>70350</v>
      </c>
      <c r="E1131">
        <v>0.43</v>
      </c>
      <c r="F1131" s="69">
        <v>5302</v>
      </c>
      <c r="G1131" t="s">
        <v>53</v>
      </c>
      <c r="H1131">
        <v>0</v>
      </c>
      <c r="I1131" t="s">
        <v>288</v>
      </c>
      <c r="J1131" t="s">
        <v>289</v>
      </c>
      <c r="K1131" t="s">
        <v>295</v>
      </c>
      <c r="L1131" s="36">
        <v>4700</v>
      </c>
      <c r="M1131">
        <v>-30</v>
      </c>
      <c r="N1131" s="66">
        <v>-6.3E-3</v>
      </c>
      <c r="O1131" s="36">
        <v>4730</v>
      </c>
      <c r="P1131" s="66">
        <v>-6.3E-3</v>
      </c>
      <c r="Q1131" s="36">
        <v>4720</v>
      </c>
      <c r="R1131" s="36">
        <v>4755</v>
      </c>
      <c r="S1131" s="36">
        <v>4700</v>
      </c>
      <c r="T1131" s="66">
        <v>-4.1999999999999997E-3</v>
      </c>
      <c r="U1131" s="66">
        <v>-1.15E-2</v>
      </c>
      <c r="V1131" s="66">
        <v>-1.15E-2</v>
      </c>
      <c r="W1131" s="66">
        <v>0</v>
      </c>
      <c r="X1131" s="1">
        <v>43700</v>
      </c>
      <c r="Y1131" s="1">
        <v>206568</v>
      </c>
      <c r="Z1131" s="1">
        <v>55612</v>
      </c>
      <c r="AA1131" t="s">
        <v>374</v>
      </c>
      <c r="AB1131" t="s">
        <v>375</v>
      </c>
      <c r="AC1131">
        <v>19.059999999999999</v>
      </c>
      <c r="AD1131">
        <v>0.95</v>
      </c>
      <c r="AE1131">
        <v>4.26</v>
      </c>
      <c r="AF1131" t="s">
        <v>230</v>
      </c>
      <c r="AG1131" s="1">
        <v>13700</v>
      </c>
      <c r="AH1131" s="36">
        <v>4710</v>
      </c>
      <c r="AI1131">
        <v>100</v>
      </c>
      <c r="AJ1131" s="36">
        <v>4700</v>
      </c>
      <c r="AK1131" s="1">
        <v>1000</v>
      </c>
      <c r="AL1131" s="2">
        <v>0.64583333333333337</v>
      </c>
      <c r="AN1131" t="s">
        <v>293</v>
      </c>
      <c r="AO1131" t="s">
        <v>341</v>
      </c>
      <c r="AQ1131" t="str">
        <f t="shared" si="17"/>
        <v/>
      </c>
    </row>
    <row r="1132" spans="1:43">
      <c r="A1132" s="8">
        <v>46190</v>
      </c>
      <c r="B1132">
        <v>4013.23</v>
      </c>
      <c r="C1132">
        <v>0.55000000000000004</v>
      </c>
      <c r="D1132">
        <v>70350</v>
      </c>
      <c r="E1132">
        <v>0.43</v>
      </c>
      <c r="F1132" s="69">
        <v>5310</v>
      </c>
      <c r="G1132" t="s">
        <v>54</v>
      </c>
      <c r="H1132">
        <v>0</v>
      </c>
      <c r="I1132" t="s">
        <v>288</v>
      </c>
      <c r="J1132" t="s">
        <v>289</v>
      </c>
      <c r="K1132" t="s">
        <v>295</v>
      </c>
      <c r="L1132" s="36">
        <v>8490</v>
      </c>
      <c r="M1132">
        <v>180</v>
      </c>
      <c r="N1132" s="66">
        <v>2.1700000000000001E-2</v>
      </c>
      <c r="O1132" s="36">
        <v>8310</v>
      </c>
      <c r="P1132" s="66">
        <v>2.1600000000000001E-2</v>
      </c>
      <c r="Q1132" s="36">
        <v>8310</v>
      </c>
      <c r="R1132" s="36">
        <v>8590</v>
      </c>
      <c r="S1132" s="36">
        <v>8280</v>
      </c>
      <c r="T1132" s="66">
        <v>2.1600000000000001E-2</v>
      </c>
      <c r="U1132" s="66">
        <v>7.1000000000000004E-3</v>
      </c>
      <c r="V1132" s="66">
        <v>-1.1599999999999999E-2</v>
      </c>
      <c r="W1132" s="66">
        <v>2.53E-2</v>
      </c>
      <c r="X1132" s="1">
        <v>151100</v>
      </c>
      <c r="Y1132" s="1">
        <v>1279916</v>
      </c>
      <c r="Z1132" s="1">
        <v>178227</v>
      </c>
      <c r="AA1132" t="s">
        <v>612</v>
      </c>
      <c r="AB1132" t="s">
        <v>377</v>
      </c>
      <c r="AC1132">
        <v>36.340000000000003</v>
      </c>
      <c r="AD1132">
        <v>1.82</v>
      </c>
      <c r="AE1132">
        <v>1.71</v>
      </c>
      <c r="AF1132" t="s">
        <v>230</v>
      </c>
      <c r="AG1132" s="1">
        <v>1600</v>
      </c>
      <c r="AH1132" s="36">
        <v>8510</v>
      </c>
      <c r="AI1132">
        <v>300</v>
      </c>
      <c r="AJ1132" s="36">
        <v>8480</v>
      </c>
      <c r="AK1132">
        <v>800</v>
      </c>
      <c r="AL1132" s="2">
        <v>0.64583333333333337</v>
      </c>
      <c r="AN1132" t="s">
        <v>293</v>
      </c>
      <c r="AO1132" t="s">
        <v>341</v>
      </c>
      <c r="AQ1132" t="str">
        <f t="shared" si="17"/>
        <v/>
      </c>
    </row>
    <row r="1133" spans="1:43">
      <c r="A1133" s="8">
        <v>46190</v>
      </c>
      <c r="B1133">
        <v>4013.23</v>
      </c>
      <c r="C1133">
        <v>0.55000000000000004</v>
      </c>
      <c r="D1133">
        <v>70350</v>
      </c>
      <c r="E1133">
        <v>0.43</v>
      </c>
      <c r="F1133" s="69">
        <v>5334</v>
      </c>
      <c r="G1133" t="s">
        <v>55</v>
      </c>
      <c r="H1133">
        <v>0</v>
      </c>
      <c r="I1133" t="s">
        <v>288</v>
      </c>
      <c r="J1133" t="s">
        <v>289</v>
      </c>
      <c r="K1133" t="s">
        <v>295</v>
      </c>
      <c r="L1133" s="36">
        <v>10775</v>
      </c>
      <c r="M1133">
        <v>460</v>
      </c>
      <c r="N1133" s="66">
        <v>4.4600000000000001E-2</v>
      </c>
      <c r="O1133" s="36">
        <v>10315</v>
      </c>
      <c r="P1133" s="66">
        <v>4.4499999999999998E-2</v>
      </c>
      <c r="Q1133" s="36">
        <v>10490</v>
      </c>
      <c r="R1133" s="36">
        <v>10890</v>
      </c>
      <c r="S1133" s="36">
        <v>10420</v>
      </c>
      <c r="T1133" s="66">
        <v>2.7099999999999999E-2</v>
      </c>
      <c r="U1133" s="66">
        <v>-2.3E-3</v>
      </c>
      <c r="V1133" s="66">
        <v>-1.0500000000000001E-2</v>
      </c>
      <c r="W1133" s="66">
        <v>3.4000000000000002E-2</v>
      </c>
      <c r="X1133" s="1">
        <v>817600</v>
      </c>
      <c r="Y1133" s="1">
        <v>8770913</v>
      </c>
      <c r="Z1133" s="1">
        <v>2146894</v>
      </c>
      <c r="AA1133" t="s">
        <v>558</v>
      </c>
      <c r="AB1133" t="s">
        <v>379</v>
      </c>
      <c r="AC1133">
        <v>20.04</v>
      </c>
      <c r="AD1133">
        <v>2.75</v>
      </c>
      <c r="AE1133">
        <v>1.95</v>
      </c>
      <c r="AF1133" t="s">
        <v>230</v>
      </c>
      <c r="AG1133" s="1">
        <v>26300</v>
      </c>
      <c r="AH1133" s="36">
        <v>10810</v>
      </c>
      <c r="AI1133" s="1">
        <v>3000</v>
      </c>
      <c r="AJ1133" s="36">
        <v>10775</v>
      </c>
      <c r="AK1133" s="1">
        <v>1700</v>
      </c>
      <c r="AL1133" s="2">
        <v>0.64583333333333337</v>
      </c>
      <c r="AN1133" t="s">
        <v>298</v>
      </c>
      <c r="AO1133" t="s">
        <v>341</v>
      </c>
      <c r="AQ1133" t="str">
        <f t="shared" si="17"/>
        <v/>
      </c>
    </row>
    <row r="1134" spans="1:43">
      <c r="A1134" s="8">
        <v>46190</v>
      </c>
      <c r="B1134">
        <v>4013.23</v>
      </c>
      <c r="C1134">
        <v>0.55000000000000004</v>
      </c>
      <c r="D1134">
        <v>70350</v>
      </c>
      <c r="E1134">
        <v>0.43</v>
      </c>
      <c r="F1134" s="69">
        <v>5706</v>
      </c>
      <c r="G1134" t="s">
        <v>56</v>
      </c>
      <c r="H1134">
        <v>0</v>
      </c>
      <c r="I1134" t="s">
        <v>288</v>
      </c>
      <c r="J1134" t="s">
        <v>289</v>
      </c>
      <c r="K1134" t="s">
        <v>290</v>
      </c>
      <c r="L1134" s="36">
        <v>47600</v>
      </c>
      <c r="M1134">
        <v>-900</v>
      </c>
      <c r="N1134" s="66">
        <v>-1.8599999999999998E-2</v>
      </c>
      <c r="O1134" s="36">
        <v>48500</v>
      </c>
      <c r="P1134" s="66">
        <v>-1.8499999999999999E-2</v>
      </c>
      <c r="Q1134" s="36">
        <v>47100</v>
      </c>
      <c r="R1134" s="36">
        <v>48750</v>
      </c>
      <c r="S1134" s="36">
        <v>46090</v>
      </c>
      <c r="T1134" s="66">
        <v>1.06E-2</v>
      </c>
      <c r="U1134" s="66">
        <v>-1.5299999999999999E-2</v>
      </c>
      <c r="V1134" s="66">
        <v>-2.35E-2</v>
      </c>
      <c r="W1134" s="66">
        <v>3.27E-2</v>
      </c>
      <c r="X1134" s="1">
        <v>1716800</v>
      </c>
      <c r="Y1134" s="1">
        <v>81342062</v>
      </c>
      <c r="Z1134" s="1">
        <v>2732974</v>
      </c>
      <c r="AA1134" t="s">
        <v>521</v>
      </c>
      <c r="AB1134" t="s">
        <v>381</v>
      </c>
      <c r="AC1134">
        <v>36.31</v>
      </c>
      <c r="AD1134">
        <v>6.6</v>
      </c>
      <c r="AE1134">
        <v>0.59</v>
      </c>
      <c r="AF1134" t="s">
        <v>230</v>
      </c>
      <c r="AG1134" s="1">
        <v>8300</v>
      </c>
      <c r="AH1134" s="36">
        <v>47600</v>
      </c>
      <c r="AI1134">
        <v>200</v>
      </c>
      <c r="AJ1134" s="36">
        <v>47550</v>
      </c>
      <c r="AK1134">
        <v>100</v>
      </c>
      <c r="AL1134" s="2">
        <v>0.64583333333333337</v>
      </c>
      <c r="AN1134" t="s">
        <v>298</v>
      </c>
      <c r="AO1134" t="s">
        <v>382</v>
      </c>
      <c r="AQ1134" t="str">
        <f t="shared" si="17"/>
        <v/>
      </c>
    </row>
    <row r="1135" spans="1:43">
      <c r="A1135" s="8">
        <v>46190</v>
      </c>
      <c r="B1135">
        <v>4013.23</v>
      </c>
      <c r="C1135">
        <v>0.55000000000000004</v>
      </c>
      <c r="D1135">
        <v>70350</v>
      </c>
      <c r="E1135">
        <v>0.43</v>
      </c>
      <c r="F1135" s="69">
        <v>5711</v>
      </c>
      <c r="G1135" t="s">
        <v>57</v>
      </c>
      <c r="H1135">
        <v>0</v>
      </c>
      <c r="I1135" t="s">
        <v>288</v>
      </c>
      <c r="J1135" t="s">
        <v>289</v>
      </c>
      <c r="K1135" t="s">
        <v>290</v>
      </c>
      <c r="L1135" s="36">
        <v>4882</v>
      </c>
      <c r="M1135">
        <v>-16</v>
      </c>
      <c r="N1135" s="66">
        <v>-3.3E-3</v>
      </c>
      <c r="O1135" s="36">
        <v>4898</v>
      </c>
      <c r="P1135" s="66">
        <v>-3.2000000000000002E-3</v>
      </c>
      <c r="Q1135" s="36">
        <v>4870</v>
      </c>
      <c r="R1135" s="36">
        <v>4965</v>
      </c>
      <c r="S1135" s="36">
        <v>4842</v>
      </c>
      <c r="T1135" s="66">
        <v>2.3999999999999998E-3</v>
      </c>
      <c r="U1135" s="66">
        <v>-9.1000000000000004E-3</v>
      </c>
      <c r="V1135" s="66">
        <v>-1.67E-2</v>
      </c>
      <c r="W1135" s="66">
        <v>8.2000000000000007E-3</v>
      </c>
      <c r="X1135" s="1">
        <v>659400</v>
      </c>
      <c r="Y1135" s="1">
        <v>3225731</v>
      </c>
      <c r="Z1135" s="1">
        <v>641931</v>
      </c>
      <c r="AA1135" t="s">
        <v>383</v>
      </c>
      <c r="AB1135" t="s">
        <v>384</v>
      </c>
      <c r="AC1135">
        <v>13.01</v>
      </c>
      <c r="AD1135">
        <v>0.86</v>
      </c>
      <c r="AE1135">
        <v>2.38</v>
      </c>
      <c r="AF1135" t="s">
        <v>230</v>
      </c>
      <c r="AG1135" s="1">
        <v>15200</v>
      </c>
      <c r="AH1135" s="36">
        <v>4883</v>
      </c>
      <c r="AI1135" s="1">
        <v>4100</v>
      </c>
      <c r="AJ1135" s="36">
        <v>4880</v>
      </c>
      <c r="AK1135">
        <v>100</v>
      </c>
      <c r="AL1135" s="2">
        <v>0.64583333333333337</v>
      </c>
      <c r="AN1135" t="s">
        <v>298</v>
      </c>
      <c r="AO1135" t="s">
        <v>382</v>
      </c>
      <c r="AQ1135" t="str">
        <f t="shared" si="17"/>
        <v/>
      </c>
    </row>
    <row r="1136" spans="1:43">
      <c r="A1136" s="8">
        <v>46190</v>
      </c>
      <c r="B1136">
        <v>4013.23</v>
      </c>
      <c r="C1136">
        <v>0.55000000000000004</v>
      </c>
      <c r="D1136">
        <v>70350</v>
      </c>
      <c r="E1136">
        <v>0.43</v>
      </c>
      <c r="F1136" s="69">
        <v>5713</v>
      </c>
      <c r="G1136" t="s">
        <v>58</v>
      </c>
      <c r="H1136">
        <v>0</v>
      </c>
      <c r="I1136" t="s">
        <v>288</v>
      </c>
      <c r="J1136" t="s">
        <v>289</v>
      </c>
      <c r="K1136" t="s">
        <v>290</v>
      </c>
      <c r="L1136" s="36">
        <v>9155</v>
      </c>
      <c r="M1136">
        <v>292</v>
      </c>
      <c r="N1136" s="66">
        <v>3.2899999999999999E-2</v>
      </c>
      <c r="O1136" s="36">
        <v>8863</v>
      </c>
      <c r="P1136" s="66">
        <v>3.2899999999999999E-2</v>
      </c>
      <c r="Q1136" s="36">
        <v>8899</v>
      </c>
      <c r="R1136" s="36">
        <v>9255</v>
      </c>
      <c r="S1136" s="36">
        <v>8779</v>
      </c>
      <c r="T1136" s="66">
        <v>2.87E-2</v>
      </c>
      <c r="U1136" s="66">
        <v>2.7000000000000001E-3</v>
      </c>
      <c r="V1136" s="66">
        <v>-1.0800000000000001E-2</v>
      </c>
      <c r="W1136" s="66">
        <v>4.2799999999999998E-2</v>
      </c>
      <c r="X1136" s="1">
        <v>2551700</v>
      </c>
      <c r="Y1136" s="1">
        <v>23179056</v>
      </c>
      <c r="Z1136" s="1">
        <v>2662402</v>
      </c>
      <c r="AA1136" t="s">
        <v>385</v>
      </c>
      <c r="AB1136" t="s">
        <v>386</v>
      </c>
      <c r="AC1136">
        <v>16.39</v>
      </c>
      <c r="AD1136">
        <v>1.19</v>
      </c>
      <c r="AE1136">
        <v>2.2599999999999998</v>
      </c>
      <c r="AF1136" t="s">
        <v>230</v>
      </c>
      <c r="AG1136" s="1">
        <v>41400</v>
      </c>
      <c r="AH1136" s="36">
        <v>9156</v>
      </c>
      <c r="AI1136" s="1">
        <v>5600</v>
      </c>
      <c r="AJ1136" s="36">
        <v>9151</v>
      </c>
      <c r="AK1136">
        <v>100</v>
      </c>
      <c r="AL1136" s="2">
        <v>0.64583333333333337</v>
      </c>
      <c r="AN1136" t="s">
        <v>298</v>
      </c>
      <c r="AO1136" t="s">
        <v>382</v>
      </c>
      <c r="AQ1136" t="str">
        <f t="shared" si="17"/>
        <v/>
      </c>
    </row>
    <row r="1137" spans="1:43">
      <c r="A1137" s="8">
        <v>46190</v>
      </c>
      <c r="B1137">
        <v>4013.23</v>
      </c>
      <c r="C1137">
        <v>0.55000000000000004</v>
      </c>
      <c r="D1137">
        <v>70350</v>
      </c>
      <c r="E1137">
        <v>0.43</v>
      </c>
      <c r="F1137" s="69">
        <v>5802</v>
      </c>
      <c r="G1137" t="s">
        <v>59</v>
      </c>
      <c r="H1137">
        <v>0</v>
      </c>
      <c r="I1137" t="s">
        <v>288</v>
      </c>
      <c r="J1137" t="s">
        <v>289</v>
      </c>
      <c r="K1137" t="s">
        <v>295</v>
      </c>
      <c r="L1137" s="36">
        <v>12300</v>
      </c>
      <c r="M1137">
        <v>-20</v>
      </c>
      <c r="N1137" s="66">
        <v>-1.6000000000000001E-3</v>
      </c>
      <c r="O1137" s="36">
        <v>12320</v>
      </c>
      <c r="P1137" s="66">
        <v>-1.6000000000000001E-3</v>
      </c>
      <c r="Q1137" s="36">
        <v>12000</v>
      </c>
      <c r="R1137" s="36">
        <v>12415</v>
      </c>
      <c r="S1137" s="36">
        <v>11935</v>
      </c>
      <c r="T1137" s="66">
        <v>2.5000000000000001E-2</v>
      </c>
      <c r="U1137" s="66">
        <v>4.0000000000000001E-3</v>
      </c>
      <c r="V1137" s="66">
        <v>-9.1999999999999998E-3</v>
      </c>
      <c r="W1137" s="66">
        <v>3.0499999999999999E-2</v>
      </c>
      <c r="X1137" s="1">
        <v>4673200</v>
      </c>
      <c r="Y1137" s="1">
        <v>57021123</v>
      </c>
      <c r="Z1137" s="1">
        <v>9765469</v>
      </c>
      <c r="AA1137" t="s">
        <v>582</v>
      </c>
      <c r="AB1137" t="s">
        <v>388</v>
      </c>
      <c r="AC1137">
        <v>29.51</v>
      </c>
      <c r="AD1137">
        <v>3.49</v>
      </c>
      <c r="AE1137">
        <v>1.27</v>
      </c>
      <c r="AF1137" t="s">
        <v>230</v>
      </c>
      <c r="AG1137" s="1">
        <v>95600</v>
      </c>
      <c r="AH1137" s="36">
        <v>12320</v>
      </c>
      <c r="AI1137">
        <v>500</v>
      </c>
      <c r="AJ1137" s="36">
        <v>12295</v>
      </c>
      <c r="AK1137">
        <v>700</v>
      </c>
      <c r="AL1137" s="2">
        <v>0.64583333333333337</v>
      </c>
      <c r="AN1137" t="s">
        <v>298</v>
      </c>
      <c r="AO1137" t="s">
        <v>382</v>
      </c>
      <c r="AQ1137" t="str">
        <f t="shared" si="17"/>
        <v/>
      </c>
    </row>
    <row r="1138" spans="1:43">
      <c r="A1138" s="8">
        <v>46190</v>
      </c>
      <c r="B1138">
        <v>4013.23</v>
      </c>
      <c r="C1138">
        <v>0.55000000000000004</v>
      </c>
      <c r="D1138">
        <v>70350</v>
      </c>
      <c r="E1138">
        <v>0.43</v>
      </c>
      <c r="F1138" s="69">
        <v>5803</v>
      </c>
      <c r="G1138" t="s">
        <v>60</v>
      </c>
      <c r="H1138">
        <v>0</v>
      </c>
      <c r="I1138" t="s">
        <v>288</v>
      </c>
      <c r="J1138" t="s">
        <v>289</v>
      </c>
      <c r="K1138" t="s">
        <v>290</v>
      </c>
      <c r="L1138" s="36">
        <v>4729</v>
      </c>
      <c r="M1138">
        <v>-9</v>
      </c>
      <c r="N1138" s="66">
        <v>-1.9E-3</v>
      </c>
      <c r="O1138" s="36">
        <v>4738</v>
      </c>
      <c r="P1138" s="66">
        <v>-1.8E-3</v>
      </c>
      <c r="Q1138" s="36">
        <v>4600</v>
      </c>
      <c r="R1138" s="36">
        <v>4763</v>
      </c>
      <c r="S1138" s="36">
        <v>4562</v>
      </c>
      <c r="T1138" s="66">
        <v>2.8000000000000001E-2</v>
      </c>
      <c r="U1138" s="66">
        <v>-8.0000000000000004E-4</v>
      </c>
      <c r="V1138" s="66">
        <v>-7.1000000000000004E-3</v>
      </c>
      <c r="W1138" s="66">
        <v>3.6600000000000001E-2</v>
      </c>
      <c r="X1138" s="1">
        <v>35504300</v>
      </c>
      <c r="Y1138" s="1">
        <v>166508142</v>
      </c>
      <c r="Z1138" s="1">
        <v>8394828</v>
      </c>
      <c r="AA1138" t="s">
        <v>389</v>
      </c>
      <c r="AB1138" t="s">
        <v>632</v>
      </c>
      <c r="AC1138">
        <v>46.91</v>
      </c>
      <c r="AD1138">
        <v>13.97</v>
      </c>
      <c r="AE1138">
        <v>0.8</v>
      </c>
      <c r="AF1138" t="s">
        <v>230</v>
      </c>
      <c r="AG1138" s="1">
        <v>509700</v>
      </c>
      <c r="AH1138" s="36">
        <v>4729</v>
      </c>
      <c r="AI1138" s="1">
        <v>2500</v>
      </c>
      <c r="AJ1138" s="36">
        <v>4727</v>
      </c>
      <c r="AK1138">
        <v>100</v>
      </c>
      <c r="AL1138" s="2">
        <v>0.64583333333333337</v>
      </c>
      <c r="AN1138" t="s">
        <v>298</v>
      </c>
      <c r="AO1138" t="s">
        <v>382</v>
      </c>
      <c r="AQ1138" t="str">
        <f t="shared" si="17"/>
        <v/>
      </c>
    </row>
    <row r="1139" spans="1:43">
      <c r="A1139" s="8">
        <v>46190</v>
      </c>
      <c r="B1139">
        <v>4013.23</v>
      </c>
      <c r="C1139">
        <v>0.55000000000000004</v>
      </c>
      <c r="D1139">
        <v>70350</v>
      </c>
      <c r="E1139">
        <v>0.43</v>
      </c>
      <c r="F1139" s="69">
        <v>6038</v>
      </c>
      <c r="G1139" t="s">
        <v>61</v>
      </c>
      <c r="H1139">
        <v>0</v>
      </c>
      <c r="I1139" t="s">
        <v>347</v>
      </c>
      <c r="J1139" t="s">
        <v>289</v>
      </c>
      <c r="K1139" t="s">
        <v>290</v>
      </c>
      <c r="L1139">
        <v>912</v>
      </c>
      <c r="M1139">
        <v>7</v>
      </c>
      <c r="N1139" s="66">
        <v>7.7000000000000002E-3</v>
      </c>
      <c r="O1139">
        <v>905</v>
      </c>
      <c r="P1139" s="66">
        <v>7.7000000000000002E-3</v>
      </c>
      <c r="Q1139">
        <v>906</v>
      </c>
      <c r="R1139">
        <v>913</v>
      </c>
      <c r="S1139">
        <v>906</v>
      </c>
      <c r="T1139" s="66">
        <v>6.6E-3</v>
      </c>
      <c r="U1139" s="66">
        <v>1E-3</v>
      </c>
      <c r="V1139" s="66">
        <v>-1E-3</v>
      </c>
      <c r="W1139" s="66">
        <v>6.6E-3</v>
      </c>
      <c r="X1139" s="1">
        <v>3600</v>
      </c>
      <c r="Y1139" s="1">
        <v>3274</v>
      </c>
      <c r="Z1139" s="1">
        <v>4617</v>
      </c>
      <c r="AA1139" t="s">
        <v>391</v>
      </c>
      <c r="AB1139" t="s">
        <v>392</v>
      </c>
      <c r="AC1139">
        <v>13.16</v>
      </c>
      <c r="AD1139">
        <v>0.92</v>
      </c>
      <c r="AE1139">
        <v>2.52</v>
      </c>
      <c r="AF1139" t="s">
        <v>230</v>
      </c>
      <c r="AG1139">
        <v>100</v>
      </c>
      <c r="AH1139">
        <v>912</v>
      </c>
      <c r="AI1139">
        <v>200</v>
      </c>
      <c r="AJ1139">
        <v>911</v>
      </c>
      <c r="AK1139">
        <v>100</v>
      </c>
      <c r="AL1139" s="2">
        <v>0.64583333333333337</v>
      </c>
      <c r="AN1139" t="s">
        <v>350</v>
      </c>
      <c r="AO1139" t="s">
        <v>313</v>
      </c>
      <c r="AQ1139" t="str">
        <f t="shared" si="17"/>
        <v/>
      </c>
    </row>
    <row r="1140" spans="1:43">
      <c r="A1140" s="8">
        <v>46190</v>
      </c>
      <c r="B1140">
        <v>4013.23</v>
      </c>
      <c r="C1140">
        <v>0.55000000000000004</v>
      </c>
      <c r="D1140">
        <v>70350</v>
      </c>
      <c r="E1140">
        <v>0.43</v>
      </c>
      <c r="F1140" s="69">
        <v>6156</v>
      </c>
      <c r="G1140" t="s">
        <v>62</v>
      </c>
      <c r="H1140">
        <v>0</v>
      </c>
      <c r="I1140" t="s">
        <v>314</v>
      </c>
      <c r="J1140" t="s">
        <v>323</v>
      </c>
      <c r="K1140" t="s">
        <v>295</v>
      </c>
      <c r="L1140" s="36">
        <v>2000</v>
      </c>
      <c r="M1140">
        <v>2</v>
      </c>
      <c r="N1140" s="66">
        <v>1E-3</v>
      </c>
      <c r="O1140" s="36">
        <v>1998</v>
      </c>
      <c r="P1140" s="66">
        <v>1E-3</v>
      </c>
      <c r="Q1140" s="36">
        <v>2005</v>
      </c>
      <c r="R1140" s="36">
        <v>2008</v>
      </c>
      <c r="S1140" s="36">
        <v>1996</v>
      </c>
      <c r="T1140" s="66">
        <v>-2.3999999999999998E-3</v>
      </c>
      <c r="U1140" s="66">
        <v>-1.4E-3</v>
      </c>
      <c r="V1140" s="66">
        <v>-3.8999999999999998E-3</v>
      </c>
      <c r="W1140" s="66">
        <v>2E-3</v>
      </c>
      <c r="X1140" s="1">
        <v>4600</v>
      </c>
      <c r="Y1140" s="1">
        <v>9211</v>
      </c>
      <c r="Z1140" s="1">
        <v>10600</v>
      </c>
      <c r="AA1140" t="s">
        <v>393</v>
      </c>
      <c r="AB1140" t="s">
        <v>394</v>
      </c>
      <c r="AC1140">
        <v>59.34</v>
      </c>
      <c r="AD1140">
        <v>1.4</v>
      </c>
      <c r="AE1140">
        <v>5</v>
      </c>
      <c r="AF1140">
        <v>1.3</v>
      </c>
      <c r="AG1140">
        <v>0</v>
      </c>
      <c r="AH1140" s="36">
        <v>2005</v>
      </c>
      <c r="AI1140">
        <v>600</v>
      </c>
      <c r="AJ1140" s="36">
        <v>2000</v>
      </c>
      <c r="AK1140">
        <v>100</v>
      </c>
      <c r="AL1140" s="2">
        <v>0.64583333333333337</v>
      </c>
      <c r="AN1140" t="s">
        <v>350</v>
      </c>
      <c r="AO1140" t="s">
        <v>395</v>
      </c>
      <c r="AQ1140" t="str">
        <f t="shared" si="17"/>
        <v/>
      </c>
    </row>
    <row r="1141" spans="1:43">
      <c r="A1141" s="8">
        <v>46190</v>
      </c>
      <c r="B1141">
        <v>4013.23</v>
      </c>
      <c r="C1141">
        <v>0.55000000000000004</v>
      </c>
      <c r="D1141">
        <v>70350</v>
      </c>
      <c r="E1141">
        <v>0.43</v>
      </c>
      <c r="F1141" s="69">
        <v>6178</v>
      </c>
      <c r="G1141" t="s">
        <v>63</v>
      </c>
      <c r="H1141">
        <v>0</v>
      </c>
      <c r="I1141" t="s">
        <v>288</v>
      </c>
      <c r="J1141" t="s">
        <v>289</v>
      </c>
      <c r="K1141" t="s">
        <v>295</v>
      </c>
      <c r="L1141" s="36">
        <v>2196.5</v>
      </c>
      <c r="M1141">
        <v>-68</v>
      </c>
      <c r="N1141" s="66">
        <v>-0.03</v>
      </c>
      <c r="O1141" s="36">
        <v>2264.5</v>
      </c>
      <c r="P1141" s="66">
        <v>-0.03</v>
      </c>
      <c r="Q1141" s="36">
        <v>2272</v>
      </c>
      <c r="R1141" s="36">
        <v>2279.5</v>
      </c>
      <c r="S1141" s="36">
        <v>2196.5</v>
      </c>
      <c r="T1141" s="66">
        <v>-3.32E-2</v>
      </c>
      <c r="U1141" s="66">
        <v>-8.9999999999999993E-3</v>
      </c>
      <c r="V1141" s="66">
        <v>-3.6400000000000002E-2</v>
      </c>
      <c r="W1141" s="66">
        <v>0</v>
      </c>
      <c r="X1141" s="1">
        <v>5707300</v>
      </c>
      <c r="Y1141" s="1">
        <v>12638020</v>
      </c>
      <c r="Z1141" s="1">
        <v>6168199</v>
      </c>
      <c r="AA1141" t="s">
        <v>641</v>
      </c>
      <c r="AB1141" t="s">
        <v>397</v>
      </c>
      <c r="AC1141">
        <v>15.8</v>
      </c>
      <c r="AD1141">
        <v>0.63</v>
      </c>
      <c r="AE1141">
        <v>2.73</v>
      </c>
      <c r="AF1141" t="s">
        <v>230</v>
      </c>
      <c r="AG1141" s="1">
        <v>72800</v>
      </c>
      <c r="AH1141" s="36">
        <v>2197.5</v>
      </c>
      <c r="AI1141">
        <v>100</v>
      </c>
      <c r="AJ1141" s="36">
        <v>2196</v>
      </c>
      <c r="AK1141" s="1">
        <v>1400</v>
      </c>
      <c r="AL1141" s="2">
        <v>0.64583333333333337</v>
      </c>
      <c r="AN1141" t="s">
        <v>298</v>
      </c>
      <c r="AO1141" t="s">
        <v>313</v>
      </c>
      <c r="AQ1141" t="str">
        <f t="shared" si="17"/>
        <v/>
      </c>
    </row>
    <row r="1142" spans="1:43">
      <c r="A1142" s="8">
        <v>46190</v>
      </c>
      <c r="B1142">
        <v>4013.23</v>
      </c>
      <c r="C1142">
        <v>0.55000000000000004</v>
      </c>
      <c r="D1142">
        <v>70350</v>
      </c>
      <c r="E1142">
        <v>0.43</v>
      </c>
      <c r="F1142" s="69">
        <v>6208</v>
      </c>
      <c r="G1142" t="s">
        <v>64</v>
      </c>
      <c r="H1142">
        <v>0</v>
      </c>
      <c r="I1142" t="s">
        <v>314</v>
      </c>
      <c r="J1142" t="s">
        <v>289</v>
      </c>
      <c r="K1142" t="s">
        <v>295</v>
      </c>
      <c r="L1142" s="36">
        <v>1903</v>
      </c>
      <c r="M1142">
        <v>112</v>
      </c>
      <c r="N1142" s="66">
        <v>6.25E-2</v>
      </c>
      <c r="O1142" s="36">
        <v>1791</v>
      </c>
      <c r="P1142" s="66">
        <v>6.25E-2</v>
      </c>
      <c r="Q1142" s="36">
        <v>1813</v>
      </c>
      <c r="R1142" s="36">
        <v>1977</v>
      </c>
      <c r="S1142" s="36">
        <v>1802</v>
      </c>
      <c r="T1142" s="66">
        <v>4.9599999999999998E-2</v>
      </c>
      <c r="U1142" s="66">
        <v>-5.7000000000000002E-3</v>
      </c>
      <c r="V1142" s="66">
        <v>-3.7400000000000003E-2</v>
      </c>
      <c r="W1142" s="66">
        <v>5.6000000000000001E-2</v>
      </c>
      <c r="X1142" s="1">
        <v>106100</v>
      </c>
      <c r="Y1142" s="1">
        <v>201782</v>
      </c>
      <c r="Z1142" s="1">
        <v>12152</v>
      </c>
      <c r="AA1142" t="s">
        <v>398</v>
      </c>
      <c r="AB1142" t="s">
        <v>399</v>
      </c>
      <c r="AC1142">
        <v>18.54</v>
      </c>
      <c r="AD1142">
        <v>1.93</v>
      </c>
      <c r="AE1142">
        <v>1.05</v>
      </c>
      <c r="AF1142">
        <v>2.1</v>
      </c>
      <c r="AG1142">
        <v>0</v>
      </c>
      <c r="AH1142" s="36">
        <v>1911</v>
      </c>
      <c r="AI1142">
        <v>100</v>
      </c>
      <c r="AJ1142" s="36">
        <v>1903</v>
      </c>
      <c r="AK1142">
        <v>100</v>
      </c>
      <c r="AL1142" s="2">
        <v>0.64583333333333337</v>
      </c>
      <c r="AN1142" t="s">
        <v>298</v>
      </c>
      <c r="AO1142" t="s">
        <v>395</v>
      </c>
      <c r="AQ1142" t="str">
        <f t="shared" si="17"/>
        <v/>
      </c>
    </row>
    <row r="1143" spans="1:43">
      <c r="A1143" s="8">
        <v>46190</v>
      </c>
      <c r="B1143">
        <v>4013.23</v>
      </c>
      <c r="C1143">
        <v>0.55000000000000004</v>
      </c>
      <c r="D1143">
        <v>70350</v>
      </c>
      <c r="E1143">
        <v>0.43</v>
      </c>
      <c r="F1143" s="69">
        <v>6356</v>
      </c>
      <c r="G1143" t="s">
        <v>65</v>
      </c>
      <c r="H1143">
        <v>0</v>
      </c>
      <c r="I1143" t="s">
        <v>314</v>
      </c>
      <c r="J1143" t="s">
        <v>289</v>
      </c>
      <c r="K1143" t="s">
        <v>290</v>
      </c>
      <c r="L1143" s="36">
        <v>1630</v>
      </c>
      <c r="M1143">
        <v>252</v>
      </c>
      <c r="N1143" s="66">
        <v>0.18290000000000001</v>
      </c>
      <c r="O1143" s="36">
        <v>1378</v>
      </c>
      <c r="P1143" s="66">
        <v>0.18279999999999999</v>
      </c>
      <c r="Q1143" s="36">
        <v>1420</v>
      </c>
      <c r="R1143" s="36">
        <v>1678</v>
      </c>
      <c r="S1143" s="36">
        <v>1393</v>
      </c>
      <c r="T1143" s="66">
        <v>0.14779999999999999</v>
      </c>
      <c r="U1143" s="66">
        <v>-9.1000000000000004E-3</v>
      </c>
      <c r="V1143" s="66">
        <v>-2.86E-2</v>
      </c>
      <c r="W1143" s="66">
        <v>0.1701</v>
      </c>
      <c r="X1143" s="1">
        <v>1265900</v>
      </c>
      <c r="Y1143" s="1">
        <v>2014963</v>
      </c>
      <c r="Z1143" s="1">
        <v>23276</v>
      </c>
      <c r="AA1143" t="s">
        <v>400</v>
      </c>
      <c r="AB1143" t="s">
        <v>401</v>
      </c>
      <c r="AC1143">
        <v>13.18</v>
      </c>
      <c r="AD1143">
        <v>1.6</v>
      </c>
      <c r="AE1143">
        <v>0.61</v>
      </c>
      <c r="AF1143" t="s">
        <v>230</v>
      </c>
      <c r="AG1143">
        <v>0</v>
      </c>
      <c r="AH1143" s="36">
        <v>1630</v>
      </c>
      <c r="AI1143" s="1">
        <v>1100</v>
      </c>
      <c r="AJ1143" s="36">
        <v>1620</v>
      </c>
      <c r="AK1143" s="1">
        <v>1000</v>
      </c>
      <c r="AL1143" s="2">
        <v>0.64583333333333337</v>
      </c>
      <c r="AN1143" t="s">
        <v>298</v>
      </c>
      <c r="AO1143" t="s">
        <v>395</v>
      </c>
      <c r="AQ1143" t="str">
        <f t="shared" si="17"/>
        <v/>
      </c>
    </row>
    <row r="1144" spans="1:43">
      <c r="A1144" s="8">
        <v>46190</v>
      </c>
      <c r="B1144">
        <v>4013.23</v>
      </c>
      <c r="C1144">
        <v>0.55000000000000004</v>
      </c>
      <c r="D1144">
        <v>70350</v>
      </c>
      <c r="E1144">
        <v>0.43</v>
      </c>
      <c r="F1144" s="69">
        <v>6378</v>
      </c>
      <c r="G1144" t="s">
        <v>66</v>
      </c>
      <c r="H1144">
        <v>0</v>
      </c>
      <c r="I1144" t="s">
        <v>314</v>
      </c>
      <c r="J1144" t="s">
        <v>289</v>
      </c>
      <c r="K1144" t="s">
        <v>295</v>
      </c>
      <c r="L1144" s="36">
        <v>1266</v>
      </c>
      <c r="M1144">
        <v>94</v>
      </c>
      <c r="N1144" s="66">
        <v>8.0199999999999994E-2</v>
      </c>
      <c r="O1144" s="36">
        <v>1172</v>
      </c>
      <c r="P1144" s="66">
        <v>8.0199999999999994E-2</v>
      </c>
      <c r="Q1144" s="36">
        <v>1201</v>
      </c>
      <c r="R1144" s="36">
        <v>1311</v>
      </c>
      <c r="S1144" s="36">
        <v>1201</v>
      </c>
      <c r="T1144" s="66">
        <v>5.4100000000000002E-2</v>
      </c>
      <c r="U1144" s="66">
        <v>-1.17E-2</v>
      </c>
      <c r="V1144" s="66">
        <v>-3.4299999999999997E-2</v>
      </c>
      <c r="W1144" s="66">
        <v>5.4100000000000002E-2</v>
      </c>
      <c r="X1144" s="1">
        <v>513000</v>
      </c>
      <c r="Y1144" s="1">
        <v>648843</v>
      </c>
      <c r="Z1144" s="1">
        <v>26079</v>
      </c>
      <c r="AA1144" t="s">
        <v>402</v>
      </c>
      <c r="AB1144" t="s">
        <v>634</v>
      </c>
      <c r="AC1144">
        <v>13.18</v>
      </c>
      <c r="AD1144">
        <v>1.18</v>
      </c>
      <c r="AE1144">
        <v>3.24</v>
      </c>
      <c r="AF1144" t="s">
        <v>230</v>
      </c>
      <c r="AG1144">
        <v>0</v>
      </c>
      <c r="AH1144" s="36">
        <v>1268</v>
      </c>
      <c r="AI1144">
        <v>100</v>
      </c>
      <c r="AJ1144" s="36">
        <v>1265</v>
      </c>
      <c r="AK1144">
        <v>700</v>
      </c>
      <c r="AL1144" s="2">
        <v>0.64583333333333337</v>
      </c>
      <c r="AN1144" t="s">
        <v>298</v>
      </c>
      <c r="AO1144" t="s">
        <v>395</v>
      </c>
      <c r="AQ1144" t="str">
        <f t="shared" si="17"/>
        <v/>
      </c>
    </row>
    <row r="1145" spans="1:43">
      <c r="A1145" s="8">
        <v>46190</v>
      </c>
      <c r="B1145">
        <v>4013.23</v>
      </c>
      <c r="C1145">
        <v>0.55000000000000004</v>
      </c>
      <c r="D1145">
        <v>70350</v>
      </c>
      <c r="E1145">
        <v>0.43</v>
      </c>
      <c r="F1145" s="69">
        <v>6526</v>
      </c>
      <c r="G1145" t="s">
        <v>67</v>
      </c>
      <c r="H1145">
        <v>0</v>
      </c>
      <c r="I1145" t="s">
        <v>288</v>
      </c>
      <c r="J1145" t="s">
        <v>289</v>
      </c>
      <c r="K1145" t="s">
        <v>295</v>
      </c>
      <c r="L1145" s="36">
        <v>2480</v>
      </c>
      <c r="M1145">
        <v>80</v>
      </c>
      <c r="N1145" s="66">
        <v>3.3300000000000003E-2</v>
      </c>
      <c r="O1145" s="36">
        <v>2400</v>
      </c>
      <c r="P1145" s="66">
        <v>3.3300000000000003E-2</v>
      </c>
      <c r="Q1145" s="36">
        <v>2350</v>
      </c>
      <c r="R1145" s="36">
        <v>2584.5</v>
      </c>
      <c r="S1145" s="36">
        <v>2340.5</v>
      </c>
      <c r="T1145" s="66">
        <v>5.5300000000000002E-2</v>
      </c>
      <c r="U1145" s="66">
        <v>-2.5499999999999998E-2</v>
      </c>
      <c r="V1145" s="66">
        <v>-4.0399999999999998E-2</v>
      </c>
      <c r="W1145" s="66">
        <v>5.96E-2</v>
      </c>
      <c r="X1145" s="1">
        <v>9964500</v>
      </c>
      <c r="Y1145" s="1">
        <v>24987682</v>
      </c>
      <c r="Z1145" s="1">
        <v>446337</v>
      </c>
      <c r="AA1145" t="s">
        <v>584</v>
      </c>
      <c r="AB1145" t="s">
        <v>405</v>
      </c>
      <c r="AC1145">
        <v>43.5</v>
      </c>
      <c r="AD1145">
        <v>3.26</v>
      </c>
      <c r="AE1145">
        <v>2.02</v>
      </c>
      <c r="AF1145" t="s">
        <v>230</v>
      </c>
      <c r="AG1145" s="1">
        <v>247100</v>
      </c>
      <c r="AH1145" s="36">
        <v>2481</v>
      </c>
      <c r="AI1145">
        <v>100</v>
      </c>
      <c r="AJ1145" s="36">
        <v>2480</v>
      </c>
      <c r="AK1145">
        <v>900</v>
      </c>
      <c r="AL1145" s="2">
        <v>0.64583333333333337</v>
      </c>
      <c r="AN1145" t="s">
        <v>298</v>
      </c>
      <c r="AO1145" t="s">
        <v>344</v>
      </c>
      <c r="AQ1145" t="str">
        <f t="shared" si="17"/>
        <v/>
      </c>
    </row>
    <row r="1146" spans="1:43">
      <c r="A1146" s="8">
        <v>46190</v>
      </c>
      <c r="B1146">
        <v>4013.23</v>
      </c>
      <c r="C1146">
        <v>0.55000000000000004</v>
      </c>
      <c r="D1146">
        <v>70350</v>
      </c>
      <c r="E1146">
        <v>0.43</v>
      </c>
      <c r="F1146" s="69">
        <v>6586</v>
      </c>
      <c r="G1146" t="s">
        <v>68</v>
      </c>
      <c r="H1146">
        <v>0</v>
      </c>
      <c r="I1146" t="s">
        <v>288</v>
      </c>
      <c r="J1146" t="s">
        <v>289</v>
      </c>
      <c r="K1146" t="s">
        <v>290</v>
      </c>
      <c r="L1146" s="36">
        <v>5863</v>
      </c>
      <c r="M1146">
        <v>102</v>
      </c>
      <c r="N1146" s="66">
        <v>1.77E-2</v>
      </c>
      <c r="O1146" s="36">
        <v>5761</v>
      </c>
      <c r="P1146" s="66">
        <v>1.77E-2</v>
      </c>
      <c r="Q1146" s="36">
        <v>5800</v>
      </c>
      <c r="R1146" s="36">
        <v>5898</v>
      </c>
      <c r="S1146" s="36">
        <v>5780</v>
      </c>
      <c r="T1146" s="66">
        <v>1.0800000000000001E-2</v>
      </c>
      <c r="U1146" s="66">
        <v>-3.0000000000000001E-3</v>
      </c>
      <c r="V1146" s="66">
        <v>-5.8999999999999999E-3</v>
      </c>
      <c r="W1146" s="66">
        <v>1.43E-2</v>
      </c>
      <c r="X1146" s="1">
        <v>822700</v>
      </c>
      <c r="Y1146" s="1">
        <v>4817527</v>
      </c>
      <c r="Z1146" s="1">
        <v>1641742</v>
      </c>
      <c r="AA1146" t="s">
        <v>406</v>
      </c>
      <c r="AB1146" t="s">
        <v>407</v>
      </c>
      <c r="AC1146">
        <v>18.64</v>
      </c>
      <c r="AD1146">
        <v>1.51</v>
      </c>
      <c r="AE1146">
        <v>2.69</v>
      </c>
      <c r="AF1146" t="s">
        <v>230</v>
      </c>
      <c r="AG1146" s="1">
        <v>7800</v>
      </c>
      <c r="AH1146" s="36">
        <v>5864</v>
      </c>
      <c r="AI1146">
        <v>200</v>
      </c>
      <c r="AJ1146" s="36">
        <v>5855</v>
      </c>
      <c r="AK1146">
        <v>100</v>
      </c>
      <c r="AL1146" s="2">
        <v>0.64583333333333337</v>
      </c>
      <c r="AN1146" t="s">
        <v>298</v>
      </c>
      <c r="AO1146" t="s">
        <v>395</v>
      </c>
      <c r="AQ1146" t="str">
        <f t="shared" si="17"/>
        <v/>
      </c>
    </row>
    <row r="1147" spans="1:43">
      <c r="A1147" s="8">
        <v>46190</v>
      </c>
      <c r="B1147">
        <v>4013.23</v>
      </c>
      <c r="C1147">
        <v>0.55000000000000004</v>
      </c>
      <c r="D1147">
        <v>70350</v>
      </c>
      <c r="E1147">
        <v>0.43</v>
      </c>
      <c r="F1147" s="69">
        <v>6594</v>
      </c>
      <c r="G1147" t="s">
        <v>69</v>
      </c>
      <c r="H1147">
        <v>0</v>
      </c>
      <c r="I1147" t="s">
        <v>288</v>
      </c>
      <c r="J1147" t="s">
        <v>289</v>
      </c>
      <c r="K1147" t="s">
        <v>295</v>
      </c>
      <c r="L1147" s="36">
        <v>2796</v>
      </c>
      <c r="M1147">
        <v>59</v>
      </c>
      <c r="N1147" s="66">
        <v>2.1600000000000001E-2</v>
      </c>
      <c r="O1147" s="36">
        <v>2737</v>
      </c>
      <c r="P1147" s="66">
        <v>2.1499999999999998E-2</v>
      </c>
      <c r="Q1147" s="36">
        <v>2687</v>
      </c>
      <c r="R1147" s="36">
        <v>2812</v>
      </c>
      <c r="S1147" s="36">
        <v>2685</v>
      </c>
      <c r="T1147" s="66">
        <v>4.0500000000000001E-2</v>
      </c>
      <c r="U1147" s="66">
        <v>7.1999999999999998E-3</v>
      </c>
      <c r="V1147" s="66">
        <v>-5.5999999999999999E-3</v>
      </c>
      <c r="W1147" s="66">
        <v>4.1300000000000003E-2</v>
      </c>
      <c r="X1147" s="1">
        <v>5336300</v>
      </c>
      <c r="Y1147" s="1">
        <v>14748743</v>
      </c>
      <c r="Z1147" s="1">
        <v>3334422</v>
      </c>
      <c r="AA1147" t="s">
        <v>560</v>
      </c>
      <c r="AB1147" t="s">
        <v>409</v>
      </c>
      <c r="AC1147">
        <v>40.049999999999997</v>
      </c>
      <c r="AD1147">
        <v>1.82</v>
      </c>
      <c r="AE1147">
        <v>0</v>
      </c>
      <c r="AF1147" t="s">
        <v>230</v>
      </c>
      <c r="AG1147" s="1">
        <v>59300</v>
      </c>
      <c r="AH1147" s="36">
        <v>2799</v>
      </c>
      <c r="AI1147" s="1">
        <v>5000</v>
      </c>
      <c r="AJ1147" s="36">
        <v>2794</v>
      </c>
      <c r="AK1147">
        <v>200</v>
      </c>
      <c r="AL1147" s="2">
        <v>0.64583333333333337</v>
      </c>
      <c r="AN1147" t="s">
        <v>298</v>
      </c>
      <c r="AO1147" t="s">
        <v>344</v>
      </c>
      <c r="AQ1147" t="str">
        <f t="shared" si="17"/>
        <v/>
      </c>
    </row>
    <row r="1148" spans="1:43">
      <c r="A1148" s="8">
        <v>46190</v>
      </c>
      <c r="B1148">
        <v>4013.23</v>
      </c>
      <c r="C1148">
        <v>0.55000000000000004</v>
      </c>
      <c r="D1148">
        <v>70350</v>
      </c>
      <c r="E1148">
        <v>0.43</v>
      </c>
      <c r="F1148" s="69">
        <v>6674</v>
      </c>
      <c r="G1148" t="s">
        <v>70</v>
      </c>
      <c r="H1148">
        <v>0</v>
      </c>
      <c r="I1148" t="s">
        <v>288</v>
      </c>
      <c r="J1148" t="s">
        <v>289</v>
      </c>
      <c r="K1148" t="s">
        <v>295</v>
      </c>
      <c r="L1148" s="36">
        <v>6718</v>
      </c>
      <c r="M1148">
        <v>150</v>
      </c>
      <c r="N1148" s="66">
        <v>2.2800000000000001E-2</v>
      </c>
      <c r="O1148" s="36">
        <v>6568</v>
      </c>
      <c r="P1148" s="66">
        <v>2.2800000000000001E-2</v>
      </c>
      <c r="Q1148" s="36">
        <v>6668</v>
      </c>
      <c r="R1148" s="36">
        <v>6880</v>
      </c>
      <c r="S1148" s="36">
        <v>6580</v>
      </c>
      <c r="T1148" s="66">
        <v>7.4000000000000003E-3</v>
      </c>
      <c r="U1148" s="66">
        <v>-1.3599999999999999E-2</v>
      </c>
      <c r="V1148" s="66">
        <v>-2.35E-2</v>
      </c>
      <c r="W1148" s="66">
        <v>2.0899999999999998E-2</v>
      </c>
      <c r="X1148" s="1">
        <v>766500</v>
      </c>
      <c r="Y1148" s="1">
        <v>5172319</v>
      </c>
      <c r="Z1148" s="1">
        <v>674799</v>
      </c>
      <c r="AA1148" t="s">
        <v>604</v>
      </c>
      <c r="AB1148" t="s">
        <v>411</v>
      </c>
      <c r="AC1148">
        <v>18.059999999999999</v>
      </c>
      <c r="AD1148">
        <v>1.7</v>
      </c>
      <c r="AE1148">
        <v>1.46</v>
      </c>
      <c r="AF1148" t="s">
        <v>230</v>
      </c>
      <c r="AG1148" s="1">
        <v>19900</v>
      </c>
      <c r="AH1148" s="36">
        <v>6733</v>
      </c>
      <c r="AI1148">
        <v>100</v>
      </c>
      <c r="AJ1148" s="36">
        <v>6715</v>
      </c>
      <c r="AK1148">
        <v>100</v>
      </c>
      <c r="AL1148" s="2">
        <v>0.64583333333333337</v>
      </c>
      <c r="AN1148" t="s">
        <v>298</v>
      </c>
      <c r="AO1148" t="s">
        <v>344</v>
      </c>
      <c r="AQ1148" t="str">
        <f t="shared" si="17"/>
        <v/>
      </c>
    </row>
    <row r="1149" spans="1:43">
      <c r="A1149" s="8">
        <v>46190</v>
      </c>
      <c r="B1149">
        <v>4013.23</v>
      </c>
      <c r="C1149">
        <v>0.55000000000000004</v>
      </c>
      <c r="D1149">
        <v>70350</v>
      </c>
      <c r="E1149">
        <v>0.43</v>
      </c>
      <c r="F1149" s="69">
        <v>6758</v>
      </c>
      <c r="G1149" t="s">
        <v>71</v>
      </c>
      <c r="H1149">
        <v>0</v>
      </c>
      <c r="I1149" t="s">
        <v>288</v>
      </c>
      <c r="J1149" t="s">
        <v>289</v>
      </c>
      <c r="K1149" t="s">
        <v>290</v>
      </c>
      <c r="L1149" s="36">
        <v>3286</v>
      </c>
      <c r="M1149">
        <v>11</v>
      </c>
      <c r="N1149" s="66">
        <v>3.3999999999999998E-3</v>
      </c>
      <c r="O1149" s="36">
        <v>3275</v>
      </c>
      <c r="P1149" s="66">
        <v>3.3E-3</v>
      </c>
      <c r="Q1149" s="36">
        <v>3297</v>
      </c>
      <c r="R1149" s="36">
        <v>3314</v>
      </c>
      <c r="S1149" s="36">
        <v>3258</v>
      </c>
      <c r="T1149" s="66">
        <v>-3.3E-3</v>
      </c>
      <c r="U1149" s="66">
        <v>0</v>
      </c>
      <c r="V1149" s="66">
        <v>-8.3999999999999995E-3</v>
      </c>
      <c r="W1149" s="66">
        <v>8.5000000000000006E-3</v>
      </c>
      <c r="X1149" s="1">
        <v>13386100</v>
      </c>
      <c r="Y1149" s="1">
        <v>44020535</v>
      </c>
      <c r="Z1149" s="1">
        <v>19602029</v>
      </c>
      <c r="AA1149" t="s">
        <v>412</v>
      </c>
      <c r="AB1149" t="s">
        <v>413</v>
      </c>
      <c r="AC1149">
        <v>16.68</v>
      </c>
      <c r="AD1149">
        <v>2.39</v>
      </c>
      <c r="AE1149">
        <v>1.07</v>
      </c>
      <c r="AF1149" t="s">
        <v>230</v>
      </c>
      <c r="AG1149" s="1">
        <v>449800</v>
      </c>
      <c r="AH1149" s="36">
        <v>3287</v>
      </c>
      <c r="AI1149" s="1">
        <v>1500</v>
      </c>
      <c r="AJ1149" s="36">
        <v>3285</v>
      </c>
      <c r="AK1149">
        <v>100</v>
      </c>
      <c r="AL1149" s="2">
        <v>0.64583333333333337</v>
      </c>
      <c r="AN1149" t="s">
        <v>298</v>
      </c>
      <c r="AO1149" t="s">
        <v>344</v>
      </c>
      <c r="AQ1149" t="str">
        <f t="shared" si="17"/>
        <v/>
      </c>
    </row>
    <row r="1150" spans="1:43">
      <c r="A1150" s="8">
        <v>46190</v>
      </c>
      <c r="B1150">
        <v>4013.23</v>
      </c>
      <c r="C1150">
        <v>0.55000000000000004</v>
      </c>
      <c r="D1150">
        <v>70350</v>
      </c>
      <c r="E1150">
        <v>0.43</v>
      </c>
      <c r="F1150" s="69">
        <v>6810</v>
      </c>
      <c r="G1150" t="s">
        <v>72</v>
      </c>
      <c r="H1150">
        <v>0</v>
      </c>
      <c r="I1150" t="s">
        <v>288</v>
      </c>
      <c r="J1150" t="s">
        <v>289</v>
      </c>
      <c r="K1150" t="s">
        <v>295</v>
      </c>
      <c r="L1150" s="36">
        <v>2272</v>
      </c>
      <c r="M1150">
        <v>37</v>
      </c>
      <c r="N1150" s="66">
        <v>1.66E-2</v>
      </c>
      <c r="O1150" s="36">
        <v>2235</v>
      </c>
      <c r="P1150" s="66">
        <v>1.6500000000000001E-2</v>
      </c>
      <c r="Q1150" s="36">
        <v>2202</v>
      </c>
      <c r="R1150" s="36">
        <v>2330</v>
      </c>
      <c r="S1150" s="36">
        <v>2202</v>
      </c>
      <c r="T1150" s="66">
        <v>3.1699999999999999E-2</v>
      </c>
      <c r="U1150" s="66">
        <v>-1.47E-2</v>
      </c>
      <c r="V1150" s="66">
        <v>-2.4799999999999999E-2</v>
      </c>
      <c r="W1150" s="66">
        <v>3.1699999999999999E-2</v>
      </c>
      <c r="X1150" s="1">
        <v>278900</v>
      </c>
      <c r="Y1150" s="1">
        <v>635160</v>
      </c>
      <c r="Z1150" s="1">
        <v>92388</v>
      </c>
      <c r="AA1150" t="s">
        <v>414</v>
      </c>
      <c r="AB1150" t="s">
        <v>415</v>
      </c>
      <c r="AC1150">
        <v>12.49</v>
      </c>
      <c r="AD1150">
        <v>0.96</v>
      </c>
      <c r="AE1150">
        <v>2.46</v>
      </c>
      <c r="AF1150" t="s">
        <v>230</v>
      </c>
      <c r="AG1150" s="1">
        <v>24200</v>
      </c>
      <c r="AH1150" s="36">
        <v>2282</v>
      </c>
      <c r="AI1150">
        <v>200</v>
      </c>
      <c r="AJ1150" s="36">
        <v>2270</v>
      </c>
      <c r="AK1150">
        <v>100</v>
      </c>
      <c r="AL1150" s="2">
        <v>0.64583333333333337</v>
      </c>
      <c r="AN1150" t="s">
        <v>298</v>
      </c>
      <c r="AO1150" t="s">
        <v>344</v>
      </c>
      <c r="AQ1150" t="str">
        <f t="shared" si="17"/>
        <v/>
      </c>
    </row>
    <row r="1151" spans="1:43">
      <c r="A1151" s="8">
        <v>46190</v>
      </c>
      <c r="B1151">
        <v>4013.23</v>
      </c>
      <c r="C1151">
        <v>0.55000000000000004</v>
      </c>
      <c r="D1151">
        <v>70350</v>
      </c>
      <c r="E1151">
        <v>0.43</v>
      </c>
      <c r="F1151" s="69">
        <v>6841</v>
      </c>
      <c r="G1151" t="s">
        <v>73</v>
      </c>
      <c r="H1151">
        <v>0</v>
      </c>
      <c r="I1151" t="s">
        <v>288</v>
      </c>
      <c r="J1151" t="s">
        <v>289</v>
      </c>
      <c r="K1151" t="s">
        <v>295</v>
      </c>
      <c r="L1151" s="36">
        <v>5380</v>
      </c>
      <c r="M1151">
        <v>150</v>
      </c>
      <c r="N1151" s="66">
        <v>2.87E-2</v>
      </c>
      <c r="O1151" s="36">
        <v>5230</v>
      </c>
      <c r="P1151" s="66">
        <v>2.86E-2</v>
      </c>
      <c r="Q1151" s="36">
        <v>5151</v>
      </c>
      <c r="R1151" s="36">
        <v>5413</v>
      </c>
      <c r="S1151" s="36">
        <v>5150</v>
      </c>
      <c r="T1151" s="66">
        <v>4.4400000000000002E-2</v>
      </c>
      <c r="U1151" s="66">
        <v>1.8E-3</v>
      </c>
      <c r="V1151" s="66">
        <v>-6.0000000000000001E-3</v>
      </c>
      <c r="W1151" s="66">
        <v>4.4600000000000001E-2</v>
      </c>
      <c r="X1151" s="1">
        <v>1378800</v>
      </c>
      <c r="Y1151" s="1">
        <v>7380620</v>
      </c>
      <c r="Z1151" s="1">
        <v>1383742</v>
      </c>
      <c r="AA1151" t="s">
        <v>416</v>
      </c>
      <c r="AB1151" t="s">
        <v>635</v>
      </c>
      <c r="AC1151">
        <v>23.21</v>
      </c>
      <c r="AD1151">
        <v>2.63</v>
      </c>
      <c r="AE1151">
        <v>1.71</v>
      </c>
      <c r="AF1151" t="s">
        <v>230</v>
      </c>
      <c r="AG1151" s="1">
        <v>10500</v>
      </c>
      <c r="AH1151" s="36">
        <v>5386</v>
      </c>
      <c r="AI1151">
        <v>100</v>
      </c>
      <c r="AJ1151" s="36">
        <v>5379</v>
      </c>
      <c r="AK1151" s="1">
        <v>2900</v>
      </c>
      <c r="AL1151" s="2">
        <v>0.64583333333333337</v>
      </c>
      <c r="AN1151" t="s">
        <v>298</v>
      </c>
      <c r="AO1151" t="s">
        <v>344</v>
      </c>
      <c r="AQ1151" t="str">
        <f t="shared" si="17"/>
        <v/>
      </c>
    </row>
    <row r="1152" spans="1:43">
      <c r="A1152" s="8">
        <v>46190</v>
      </c>
      <c r="B1152">
        <v>4013.23</v>
      </c>
      <c r="C1152">
        <v>0.55000000000000004</v>
      </c>
      <c r="D1152">
        <v>70350</v>
      </c>
      <c r="E1152">
        <v>0.43</v>
      </c>
      <c r="F1152" s="69">
        <v>6890</v>
      </c>
      <c r="G1152" t="s">
        <v>74</v>
      </c>
      <c r="H1152">
        <v>0</v>
      </c>
      <c r="I1152" t="s">
        <v>314</v>
      </c>
      <c r="J1152" t="s">
        <v>289</v>
      </c>
      <c r="K1152" t="s">
        <v>290</v>
      </c>
      <c r="L1152" s="36">
        <v>9440</v>
      </c>
      <c r="M1152">
        <v>140</v>
      </c>
      <c r="N1152" s="66">
        <v>1.5100000000000001E-2</v>
      </c>
      <c r="O1152" s="36">
        <v>9300</v>
      </c>
      <c r="P1152" s="66">
        <v>1.4999999999999999E-2</v>
      </c>
      <c r="Q1152" s="36">
        <v>9020</v>
      </c>
      <c r="R1152" s="36">
        <v>9500</v>
      </c>
      <c r="S1152" s="36">
        <v>8990</v>
      </c>
      <c r="T1152" s="66">
        <v>4.65E-2</v>
      </c>
      <c r="U1152" s="66">
        <v>-2.0999999999999999E-3</v>
      </c>
      <c r="V1152" s="66">
        <v>-6.3E-3</v>
      </c>
      <c r="W1152" s="66">
        <v>0.05</v>
      </c>
      <c r="X1152" s="1">
        <v>602200</v>
      </c>
      <c r="Y1152" s="1">
        <v>5635580</v>
      </c>
      <c r="Z1152" s="1">
        <v>497604</v>
      </c>
      <c r="AA1152" t="s">
        <v>418</v>
      </c>
      <c r="AB1152" t="s">
        <v>419</v>
      </c>
      <c r="AC1152">
        <v>21.52</v>
      </c>
      <c r="AD1152">
        <v>1.7</v>
      </c>
      <c r="AE1152">
        <v>2.12</v>
      </c>
      <c r="AF1152" t="s">
        <v>230</v>
      </c>
      <c r="AG1152" s="1">
        <v>9500</v>
      </c>
      <c r="AH1152" s="36">
        <v>9450</v>
      </c>
      <c r="AI1152" s="1">
        <v>1900</v>
      </c>
      <c r="AJ1152" s="36">
        <v>9430</v>
      </c>
      <c r="AK1152">
        <v>300</v>
      </c>
      <c r="AL1152" s="2">
        <v>0.64583333333333337</v>
      </c>
      <c r="AN1152" t="s">
        <v>293</v>
      </c>
      <c r="AO1152" t="s">
        <v>344</v>
      </c>
      <c r="AQ1152" t="str">
        <f t="shared" si="17"/>
        <v/>
      </c>
    </row>
    <row r="1153" spans="1:43">
      <c r="A1153" s="8">
        <v>46190</v>
      </c>
      <c r="B1153">
        <v>4013.23</v>
      </c>
      <c r="C1153">
        <v>0.55000000000000004</v>
      </c>
      <c r="D1153">
        <v>70350</v>
      </c>
      <c r="E1153">
        <v>0.43</v>
      </c>
      <c r="F1153" s="69">
        <v>6925</v>
      </c>
      <c r="G1153" t="s">
        <v>75</v>
      </c>
      <c r="H1153">
        <v>0</v>
      </c>
      <c r="I1153" t="s">
        <v>288</v>
      </c>
      <c r="J1153" t="s">
        <v>289</v>
      </c>
      <c r="K1153" t="s">
        <v>295</v>
      </c>
      <c r="L1153" s="36">
        <v>4596</v>
      </c>
      <c r="M1153">
        <v>294</v>
      </c>
      <c r="N1153" s="66">
        <v>6.83E-2</v>
      </c>
      <c r="O1153" s="36">
        <v>4302</v>
      </c>
      <c r="P1153" s="66">
        <v>6.83E-2</v>
      </c>
      <c r="Q1153" s="36">
        <v>4478</v>
      </c>
      <c r="R1153" s="36">
        <v>4620</v>
      </c>
      <c r="S1153" s="36">
        <v>4405</v>
      </c>
      <c r="T1153" s="66">
        <v>2.63E-2</v>
      </c>
      <c r="U1153" s="66">
        <v>1.03E-2</v>
      </c>
      <c r="V1153" s="66">
        <v>-5.1000000000000004E-3</v>
      </c>
      <c r="W1153" s="66">
        <v>4.3299999999999998E-2</v>
      </c>
      <c r="X1153" s="1">
        <v>591100</v>
      </c>
      <c r="Y1153" s="1">
        <v>2684048</v>
      </c>
      <c r="Z1153" s="1">
        <v>383766</v>
      </c>
      <c r="AA1153" t="s">
        <v>420</v>
      </c>
      <c r="AB1153" t="s">
        <v>421</v>
      </c>
      <c r="AC1153">
        <v>34.729999999999997</v>
      </c>
      <c r="AD1153">
        <v>1.84</v>
      </c>
      <c r="AE1153">
        <v>1.52</v>
      </c>
      <c r="AF1153" t="s">
        <v>230</v>
      </c>
      <c r="AG1153" s="1">
        <v>7100</v>
      </c>
      <c r="AH1153" s="36">
        <v>4600</v>
      </c>
      <c r="AI1153">
        <v>100</v>
      </c>
      <c r="AJ1153" s="36">
        <v>4591</v>
      </c>
      <c r="AK1153" s="1">
        <v>1600</v>
      </c>
      <c r="AL1153" s="2">
        <v>0.64583333333333337</v>
      </c>
      <c r="AN1153" t="s">
        <v>298</v>
      </c>
      <c r="AO1153" t="s">
        <v>344</v>
      </c>
      <c r="AQ1153" t="str">
        <f t="shared" si="17"/>
        <v/>
      </c>
    </row>
    <row r="1154" spans="1:43">
      <c r="A1154" s="8">
        <v>46190</v>
      </c>
      <c r="B1154">
        <v>4013.23</v>
      </c>
      <c r="C1154">
        <v>0.55000000000000004</v>
      </c>
      <c r="D1154">
        <v>70350</v>
      </c>
      <c r="E1154">
        <v>0.43</v>
      </c>
      <c r="F1154" s="69">
        <v>6963</v>
      </c>
      <c r="G1154" t="s">
        <v>76</v>
      </c>
      <c r="H1154">
        <v>0</v>
      </c>
      <c r="I1154" t="s">
        <v>288</v>
      </c>
      <c r="J1154" t="s">
        <v>289</v>
      </c>
      <c r="K1154" t="s">
        <v>290</v>
      </c>
      <c r="L1154" s="36">
        <v>5138</v>
      </c>
      <c r="M1154">
        <v>69</v>
      </c>
      <c r="N1154" s="66">
        <v>1.3599999999999999E-2</v>
      </c>
      <c r="O1154" s="36">
        <v>5069</v>
      </c>
      <c r="P1154" s="66">
        <v>1.3599999999999999E-2</v>
      </c>
      <c r="Q1154" s="36">
        <v>4991</v>
      </c>
      <c r="R1154" s="36">
        <v>5138</v>
      </c>
      <c r="S1154" s="36">
        <v>4934</v>
      </c>
      <c r="T1154" s="66">
        <v>2.9399999999999999E-2</v>
      </c>
      <c r="U1154" s="66">
        <v>6.7999999999999996E-3</v>
      </c>
      <c r="V1154" s="66">
        <v>0</v>
      </c>
      <c r="W1154" s="66">
        <v>4.1300000000000003E-2</v>
      </c>
      <c r="X1154" s="1">
        <v>3217100</v>
      </c>
      <c r="Y1154" s="1">
        <v>16300801</v>
      </c>
      <c r="Z1154" s="1">
        <v>2074518</v>
      </c>
      <c r="AA1154" t="s">
        <v>586</v>
      </c>
      <c r="AB1154" t="s">
        <v>423</v>
      </c>
      <c r="AC1154">
        <v>68.41</v>
      </c>
      <c r="AD1154">
        <v>2.61</v>
      </c>
      <c r="AE1154">
        <v>0.97</v>
      </c>
      <c r="AF1154" t="s">
        <v>230</v>
      </c>
      <c r="AG1154" s="1">
        <v>85300</v>
      </c>
      <c r="AH1154" s="36">
        <v>5139</v>
      </c>
      <c r="AI1154">
        <v>400</v>
      </c>
      <c r="AJ1154" s="36">
        <v>5135</v>
      </c>
      <c r="AK1154">
        <v>100</v>
      </c>
      <c r="AL1154" s="2">
        <v>0.64583333333333337</v>
      </c>
      <c r="AN1154" t="s">
        <v>298</v>
      </c>
      <c r="AO1154" t="s">
        <v>344</v>
      </c>
      <c r="AQ1154" t="str">
        <f t="shared" si="17"/>
        <v/>
      </c>
    </row>
    <row r="1155" spans="1:43">
      <c r="A1155" s="8">
        <v>46190</v>
      </c>
      <c r="B1155">
        <v>4013.23</v>
      </c>
      <c r="C1155">
        <v>0.55000000000000004</v>
      </c>
      <c r="D1155">
        <v>70350</v>
      </c>
      <c r="E1155">
        <v>0.43</v>
      </c>
      <c r="F1155" s="69">
        <v>7011</v>
      </c>
      <c r="G1155" t="s">
        <v>77</v>
      </c>
      <c r="H1155">
        <v>0</v>
      </c>
      <c r="I1155" t="s">
        <v>288</v>
      </c>
      <c r="J1155" t="s">
        <v>289</v>
      </c>
      <c r="K1155" t="s">
        <v>290</v>
      </c>
      <c r="L1155" s="36">
        <v>3860</v>
      </c>
      <c r="M1155">
        <v>50</v>
      </c>
      <c r="N1155" s="66">
        <v>1.3100000000000001E-2</v>
      </c>
      <c r="O1155" s="36">
        <v>3810</v>
      </c>
      <c r="P1155" s="66">
        <v>1.3100000000000001E-2</v>
      </c>
      <c r="Q1155" s="36">
        <v>3810</v>
      </c>
      <c r="R1155" s="36">
        <v>3905</v>
      </c>
      <c r="S1155" s="36">
        <v>3796</v>
      </c>
      <c r="T1155" s="66">
        <v>1.3100000000000001E-2</v>
      </c>
      <c r="U1155" s="66">
        <v>0</v>
      </c>
      <c r="V1155" s="66">
        <v>-1.15E-2</v>
      </c>
      <c r="W1155" s="66">
        <v>1.6799999999999999E-2</v>
      </c>
      <c r="X1155" s="1">
        <v>23776900</v>
      </c>
      <c r="Y1155" s="1">
        <v>91627039</v>
      </c>
      <c r="Z1155" s="1">
        <v>13022280</v>
      </c>
      <c r="AA1155" t="s">
        <v>424</v>
      </c>
      <c r="AB1155" t="s">
        <v>636</v>
      </c>
      <c r="AC1155">
        <v>34.119999999999997</v>
      </c>
      <c r="AD1155">
        <v>4.1900000000000004</v>
      </c>
      <c r="AE1155">
        <v>0.75</v>
      </c>
      <c r="AF1155" t="s">
        <v>230</v>
      </c>
      <c r="AG1155" s="1">
        <v>664900</v>
      </c>
      <c r="AH1155" s="36">
        <v>3861</v>
      </c>
      <c r="AI1155" s="1">
        <v>28600</v>
      </c>
      <c r="AJ1155" s="36">
        <v>3860</v>
      </c>
      <c r="AK1155">
        <v>600</v>
      </c>
      <c r="AL1155" s="2">
        <v>0.64583333333333337</v>
      </c>
      <c r="AN1155" t="s">
        <v>298</v>
      </c>
      <c r="AO1155" t="s">
        <v>395</v>
      </c>
      <c r="AQ1155" t="str">
        <f t="shared" ref="AQ1155:AQ1218" si="18">IF(AP1155="","",ROUND((L1155-AP1155)/AP1155,4))</f>
        <v/>
      </c>
    </row>
    <row r="1156" spans="1:43">
      <c r="A1156" s="8">
        <v>46190</v>
      </c>
      <c r="B1156">
        <v>4013.23</v>
      </c>
      <c r="C1156">
        <v>0.55000000000000004</v>
      </c>
      <c r="D1156">
        <v>70350</v>
      </c>
      <c r="E1156">
        <v>0.43</v>
      </c>
      <c r="F1156" s="69">
        <v>7013</v>
      </c>
      <c r="G1156" t="s">
        <v>78</v>
      </c>
      <c r="H1156">
        <v>0</v>
      </c>
      <c r="I1156" t="s">
        <v>288</v>
      </c>
      <c r="J1156" t="s">
        <v>289</v>
      </c>
      <c r="K1156" t="s">
        <v>290</v>
      </c>
      <c r="L1156" s="36">
        <v>2916.5</v>
      </c>
      <c r="M1156">
        <v>142</v>
      </c>
      <c r="N1156" s="66">
        <v>5.1200000000000002E-2</v>
      </c>
      <c r="O1156" s="36">
        <v>2774.5</v>
      </c>
      <c r="P1156" s="66">
        <v>5.11E-2</v>
      </c>
      <c r="Q1156" s="36">
        <v>2808</v>
      </c>
      <c r="R1156" s="36">
        <v>2958.5</v>
      </c>
      <c r="S1156" s="36">
        <v>2800</v>
      </c>
      <c r="T1156" s="66">
        <v>3.8600000000000002E-2</v>
      </c>
      <c r="U1156" s="66">
        <v>-4.4000000000000003E-3</v>
      </c>
      <c r="V1156" s="66">
        <v>-1.41E-2</v>
      </c>
      <c r="W1156" s="66">
        <v>4.1599999999999998E-2</v>
      </c>
      <c r="X1156" s="1">
        <v>19151000</v>
      </c>
      <c r="Y1156" s="1">
        <v>55709869</v>
      </c>
      <c r="Z1156" s="1">
        <v>3157868</v>
      </c>
      <c r="AA1156" t="s">
        <v>426</v>
      </c>
      <c r="AB1156" t="s">
        <v>637</v>
      </c>
      <c r="AC1156">
        <v>18.739999999999998</v>
      </c>
      <c r="AD1156">
        <v>4.74</v>
      </c>
      <c r="AE1156">
        <v>0.79</v>
      </c>
      <c r="AF1156" t="s">
        <v>230</v>
      </c>
      <c r="AG1156" s="1">
        <v>598600</v>
      </c>
      <c r="AH1156" s="36">
        <v>2916.5</v>
      </c>
      <c r="AI1156" s="1">
        <v>1200</v>
      </c>
      <c r="AJ1156" s="36">
        <v>2915</v>
      </c>
      <c r="AK1156">
        <v>100</v>
      </c>
      <c r="AL1156" s="2">
        <v>0.64583333333333337</v>
      </c>
      <c r="AN1156" t="s">
        <v>298</v>
      </c>
      <c r="AO1156" t="s">
        <v>395</v>
      </c>
      <c r="AQ1156" t="str">
        <f t="shared" si="18"/>
        <v/>
      </c>
    </row>
    <row r="1157" spans="1:43">
      <c r="A1157" s="8">
        <v>46190</v>
      </c>
      <c r="B1157">
        <v>4013.23</v>
      </c>
      <c r="C1157">
        <v>0.55000000000000004</v>
      </c>
      <c r="D1157">
        <v>70350</v>
      </c>
      <c r="E1157">
        <v>0.43</v>
      </c>
      <c r="F1157" s="69">
        <v>7047</v>
      </c>
      <c r="G1157" t="s">
        <v>79</v>
      </c>
      <c r="H1157">
        <v>0</v>
      </c>
      <c r="I1157" t="s">
        <v>347</v>
      </c>
      <c r="J1157" t="s">
        <v>289</v>
      </c>
      <c r="K1157" t="s">
        <v>295</v>
      </c>
      <c r="L1157" s="36">
        <v>2185</v>
      </c>
      <c r="M1157">
        <v>146</v>
      </c>
      <c r="N1157" s="66">
        <v>7.1599999999999997E-2</v>
      </c>
      <c r="O1157" s="36">
        <v>2039</v>
      </c>
      <c r="P1157" s="66">
        <v>7.1599999999999997E-2</v>
      </c>
      <c r="Q1157" s="36">
        <v>2128</v>
      </c>
      <c r="R1157" s="36">
        <v>2222</v>
      </c>
      <c r="S1157" s="36">
        <v>2088</v>
      </c>
      <c r="T1157" s="66">
        <v>2.6700000000000002E-2</v>
      </c>
      <c r="U1157" s="66">
        <v>4.1000000000000003E-3</v>
      </c>
      <c r="V1157" s="66">
        <v>-1.66E-2</v>
      </c>
      <c r="W1157" s="66">
        <v>4.6399999999999997E-2</v>
      </c>
      <c r="X1157" s="1">
        <v>189200</v>
      </c>
      <c r="Y1157" s="1">
        <v>410073</v>
      </c>
      <c r="Z1157" s="1">
        <v>31018</v>
      </c>
      <c r="AA1157" t="s">
        <v>428</v>
      </c>
      <c r="AB1157" t="s">
        <v>638</v>
      </c>
      <c r="AC1157">
        <v>8.66</v>
      </c>
      <c r="AD1157">
        <v>2.71</v>
      </c>
      <c r="AE1157">
        <v>0.59</v>
      </c>
      <c r="AF1157" t="s">
        <v>230</v>
      </c>
      <c r="AG1157">
        <v>0</v>
      </c>
      <c r="AH1157" s="36">
        <v>2190</v>
      </c>
      <c r="AI1157">
        <v>100</v>
      </c>
      <c r="AJ1157" s="36">
        <v>2181</v>
      </c>
      <c r="AK1157" s="1">
        <v>1700</v>
      </c>
      <c r="AL1157" s="2">
        <v>0.64583333333333337</v>
      </c>
      <c r="AN1157" t="s">
        <v>298</v>
      </c>
      <c r="AO1157" t="s">
        <v>313</v>
      </c>
      <c r="AQ1157" t="str">
        <f t="shared" si="18"/>
        <v/>
      </c>
    </row>
    <row r="1158" spans="1:43">
      <c r="A1158" s="8">
        <v>46190</v>
      </c>
      <c r="B1158">
        <v>4013.23</v>
      </c>
      <c r="C1158">
        <v>0.55000000000000004</v>
      </c>
      <c r="D1158">
        <v>70350</v>
      </c>
      <c r="E1158">
        <v>0.43</v>
      </c>
      <c r="F1158" s="69">
        <v>7084</v>
      </c>
      <c r="G1158" t="s">
        <v>80</v>
      </c>
      <c r="H1158">
        <v>0</v>
      </c>
      <c r="I1158" t="s">
        <v>347</v>
      </c>
      <c r="J1158" t="s">
        <v>323</v>
      </c>
      <c r="K1158" t="s">
        <v>290</v>
      </c>
      <c r="L1158" s="36">
        <v>2808</v>
      </c>
      <c r="M1158">
        <v>-29</v>
      </c>
      <c r="N1158" s="66">
        <v>-1.0200000000000001E-2</v>
      </c>
      <c r="O1158" s="36">
        <v>2837</v>
      </c>
      <c r="P1158" s="66">
        <v>-1.0200000000000001E-2</v>
      </c>
      <c r="Q1158" s="36">
        <v>2838</v>
      </c>
      <c r="R1158" s="36">
        <v>2838</v>
      </c>
      <c r="S1158" s="36">
        <v>2652</v>
      </c>
      <c r="T1158" s="66">
        <v>-1.0500000000000001E-2</v>
      </c>
      <c r="U1158" s="66">
        <v>1.0699999999999999E-2</v>
      </c>
      <c r="V1158" s="66">
        <v>-1.0500000000000001E-2</v>
      </c>
      <c r="W1158" s="66">
        <v>5.8799999999999998E-2</v>
      </c>
      <c r="X1158" s="1">
        <v>27700</v>
      </c>
      <c r="Y1158" s="1">
        <v>76422</v>
      </c>
      <c r="Z1158" s="1">
        <v>9152</v>
      </c>
      <c r="AA1158" t="s">
        <v>430</v>
      </c>
      <c r="AB1158" t="s">
        <v>642</v>
      </c>
      <c r="AC1158">
        <v>40.93</v>
      </c>
      <c r="AD1158">
        <v>1.46</v>
      </c>
      <c r="AE1158">
        <v>3.74</v>
      </c>
      <c r="AF1158">
        <v>0.4</v>
      </c>
      <c r="AG1158" s="1">
        <v>2200</v>
      </c>
      <c r="AH1158" s="36">
        <v>2810</v>
      </c>
      <c r="AI1158">
        <v>400</v>
      </c>
      <c r="AJ1158" s="36">
        <v>2793</v>
      </c>
      <c r="AK1158">
        <v>100</v>
      </c>
      <c r="AL1158" s="2">
        <v>0.64583333333333337</v>
      </c>
      <c r="AM1158" s="3">
        <v>46160</v>
      </c>
      <c r="AN1158" t="s">
        <v>298</v>
      </c>
      <c r="AO1158" t="s">
        <v>313</v>
      </c>
      <c r="AQ1158" t="str">
        <f t="shared" si="18"/>
        <v/>
      </c>
    </row>
    <row r="1159" spans="1:43">
      <c r="A1159" s="8">
        <v>46190</v>
      </c>
      <c r="B1159">
        <v>4013.23</v>
      </c>
      <c r="C1159">
        <v>0.55000000000000004</v>
      </c>
      <c r="D1159">
        <v>70350</v>
      </c>
      <c r="E1159">
        <v>0.43</v>
      </c>
      <c r="F1159" s="69">
        <v>7182</v>
      </c>
      <c r="G1159" t="s">
        <v>81</v>
      </c>
      <c r="H1159">
        <v>0</v>
      </c>
      <c r="I1159" t="s">
        <v>288</v>
      </c>
      <c r="J1159" t="s">
        <v>289</v>
      </c>
      <c r="K1159" t="s">
        <v>295</v>
      </c>
      <c r="L1159" s="36">
        <v>3125</v>
      </c>
      <c r="M1159">
        <v>-45</v>
      </c>
      <c r="N1159" s="66">
        <v>-1.4200000000000001E-2</v>
      </c>
      <c r="O1159" s="36">
        <v>3170</v>
      </c>
      <c r="P1159" s="66">
        <v>-1.41E-2</v>
      </c>
      <c r="Q1159" s="36">
        <v>3188</v>
      </c>
      <c r="R1159" s="36">
        <v>3235</v>
      </c>
      <c r="S1159" s="36">
        <v>3125</v>
      </c>
      <c r="T1159" s="66">
        <v>-1.9699999999999999E-2</v>
      </c>
      <c r="U1159" s="66">
        <v>-1.41E-2</v>
      </c>
      <c r="V1159" s="66">
        <v>-3.4000000000000002E-2</v>
      </c>
      <c r="W1159" s="66">
        <v>0</v>
      </c>
      <c r="X1159" s="1">
        <v>6055800</v>
      </c>
      <c r="Y1159" s="1">
        <v>19124516</v>
      </c>
      <c r="Z1159" s="1">
        <v>11174621</v>
      </c>
      <c r="AA1159" t="s">
        <v>645</v>
      </c>
      <c r="AB1159" t="s">
        <v>433</v>
      </c>
      <c r="AC1159">
        <v>16.86</v>
      </c>
      <c r="AD1159">
        <v>1.2</v>
      </c>
      <c r="AE1159">
        <v>2.98</v>
      </c>
      <c r="AF1159" t="s">
        <v>230</v>
      </c>
      <c r="AG1159" s="1">
        <v>278000</v>
      </c>
      <c r="AH1159" s="36">
        <v>3136</v>
      </c>
      <c r="AI1159">
        <v>100</v>
      </c>
      <c r="AJ1159" s="36">
        <v>3124</v>
      </c>
      <c r="AK1159">
        <v>900</v>
      </c>
      <c r="AL1159" s="2">
        <v>0.64583333333333337</v>
      </c>
      <c r="AN1159" t="s">
        <v>298</v>
      </c>
      <c r="AO1159" t="s">
        <v>434</v>
      </c>
      <c r="AQ1159" t="str">
        <f t="shared" si="18"/>
        <v/>
      </c>
    </row>
    <row r="1160" spans="1:43">
      <c r="A1160" s="8">
        <v>46190</v>
      </c>
      <c r="B1160">
        <v>4013.23</v>
      </c>
      <c r="C1160">
        <v>0.55000000000000004</v>
      </c>
      <c r="D1160">
        <v>70350</v>
      </c>
      <c r="E1160">
        <v>0.43</v>
      </c>
      <c r="F1160" s="69">
        <v>7203</v>
      </c>
      <c r="G1160" t="s">
        <v>82</v>
      </c>
      <c r="H1160">
        <v>0</v>
      </c>
      <c r="I1160" t="s">
        <v>288</v>
      </c>
      <c r="J1160" t="s">
        <v>289</v>
      </c>
      <c r="K1160" t="s">
        <v>295</v>
      </c>
      <c r="L1160" s="36">
        <v>2810</v>
      </c>
      <c r="M1160">
        <v>-37.5</v>
      </c>
      <c r="N1160" s="66">
        <v>-1.32E-2</v>
      </c>
      <c r="O1160" s="36">
        <v>2847.5</v>
      </c>
      <c r="P1160" s="66">
        <v>-1.3100000000000001E-2</v>
      </c>
      <c r="Q1160" s="36">
        <v>2862.5</v>
      </c>
      <c r="R1160" s="36">
        <v>2863.5</v>
      </c>
      <c r="S1160" s="36">
        <v>2803.5</v>
      </c>
      <c r="T1160" s="66">
        <v>-1.83E-2</v>
      </c>
      <c r="U1160" s="66">
        <v>-2.0999999999999999E-3</v>
      </c>
      <c r="V1160" s="66">
        <v>-1.8599999999999998E-2</v>
      </c>
      <c r="W1160" s="66">
        <v>2.3E-3</v>
      </c>
      <c r="X1160" s="1">
        <v>26726100</v>
      </c>
      <c r="Y1160" s="1">
        <v>75352940</v>
      </c>
      <c r="Z1160" s="1">
        <v>44383914</v>
      </c>
      <c r="AA1160" t="s">
        <v>435</v>
      </c>
      <c r="AB1160" t="s">
        <v>639</v>
      </c>
      <c r="AC1160">
        <v>11.09</v>
      </c>
      <c r="AD1160">
        <v>0.91</v>
      </c>
      <c r="AE1160">
        <v>3.56</v>
      </c>
      <c r="AF1160" t="s">
        <v>230</v>
      </c>
      <c r="AG1160" s="1">
        <v>1014700</v>
      </c>
      <c r="AH1160" s="36">
        <v>2810.5</v>
      </c>
      <c r="AI1160" s="1">
        <v>3200</v>
      </c>
      <c r="AJ1160" s="36">
        <v>2809.5</v>
      </c>
      <c r="AK1160" s="1">
        <v>7600</v>
      </c>
      <c r="AL1160" s="2">
        <v>0.64583333333333337</v>
      </c>
      <c r="AN1160" t="s">
        <v>298</v>
      </c>
      <c r="AO1160" t="s">
        <v>437</v>
      </c>
      <c r="AQ1160" t="str">
        <f t="shared" si="18"/>
        <v/>
      </c>
    </row>
    <row r="1161" spans="1:43">
      <c r="A1161" s="8">
        <v>46190</v>
      </c>
      <c r="B1161">
        <v>4013.23</v>
      </c>
      <c r="C1161">
        <v>0.55000000000000004</v>
      </c>
      <c r="D1161">
        <v>70350</v>
      </c>
      <c r="E1161">
        <v>0.43</v>
      </c>
      <c r="F1161" s="69">
        <v>7213</v>
      </c>
      <c r="G1161" t="s">
        <v>83</v>
      </c>
      <c r="H1161">
        <v>0</v>
      </c>
      <c r="I1161" t="s">
        <v>314</v>
      </c>
      <c r="J1161" t="s">
        <v>289</v>
      </c>
      <c r="K1161" t="s">
        <v>290</v>
      </c>
      <c r="L1161">
        <v>586</v>
      </c>
      <c r="M1161">
        <v>17</v>
      </c>
      <c r="N1161" s="66">
        <v>2.9899999999999999E-2</v>
      </c>
      <c r="O1161">
        <v>569</v>
      </c>
      <c r="P1161" s="66">
        <v>2.98E-2</v>
      </c>
      <c r="Q1161">
        <v>574</v>
      </c>
      <c r="R1161">
        <v>602</v>
      </c>
      <c r="S1161">
        <v>574</v>
      </c>
      <c r="T1161" s="66">
        <v>2.0899999999999998E-2</v>
      </c>
      <c r="U1161" s="66">
        <v>-1.84E-2</v>
      </c>
      <c r="V1161" s="66">
        <v>-2.6499999999999999E-2</v>
      </c>
      <c r="W1161" s="66">
        <v>2.0899999999999998E-2</v>
      </c>
      <c r="X1161" s="1">
        <v>39300</v>
      </c>
      <c r="Y1161" s="1">
        <v>23261</v>
      </c>
      <c r="Z1161" s="1">
        <v>9312</v>
      </c>
      <c r="AA1161" t="s">
        <v>524</v>
      </c>
      <c r="AB1161" t="s">
        <v>439</v>
      </c>
      <c r="AC1161">
        <v>6.9</v>
      </c>
      <c r="AD1161">
        <v>0.82</v>
      </c>
      <c r="AE1161">
        <v>4.4400000000000004</v>
      </c>
      <c r="AF1161">
        <v>0.3</v>
      </c>
      <c r="AG1161">
        <v>0</v>
      </c>
      <c r="AH1161">
        <v>586</v>
      </c>
      <c r="AI1161">
        <v>500</v>
      </c>
      <c r="AJ1161">
        <v>583</v>
      </c>
      <c r="AK1161">
        <v>300</v>
      </c>
      <c r="AL1161" s="2">
        <v>0.64583333333333337</v>
      </c>
      <c r="AN1161" t="s">
        <v>298</v>
      </c>
      <c r="AO1161" t="s">
        <v>437</v>
      </c>
      <c r="AQ1161" t="str">
        <f t="shared" si="18"/>
        <v/>
      </c>
    </row>
    <row r="1162" spans="1:43">
      <c r="A1162" s="8">
        <v>46190</v>
      </c>
      <c r="B1162">
        <v>4013.23</v>
      </c>
      <c r="C1162">
        <v>0.55000000000000004</v>
      </c>
      <c r="D1162">
        <v>70350</v>
      </c>
      <c r="E1162">
        <v>0.43</v>
      </c>
      <c r="F1162" s="69">
        <v>7220</v>
      </c>
      <c r="G1162" t="s">
        <v>84</v>
      </c>
      <c r="H1162">
        <v>0</v>
      </c>
      <c r="I1162" t="s">
        <v>288</v>
      </c>
      <c r="J1162" t="s">
        <v>289</v>
      </c>
      <c r="K1162" t="s">
        <v>290</v>
      </c>
      <c r="L1162" s="36">
        <v>5410</v>
      </c>
      <c r="M1162">
        <v>615</v>
      </c>
      <c r="N1162" s="66">
        <v>0.1283</v>
      </c>
      <c r="O1162" s="36">
        <v>4795</v>
      </c>
      <c r="P1162" s="66">
        <v>0.12820000000000001</v>
      </c>
      <c r="Q1162" s="36">
        <v>4725</v>
      </c>
      <c r="R1162" s="36">
        <v>5450</v>
      </c>
      <c r="S1162" s="36">
        <v>4665</v>
      </c>
      <c r="T1162" s="66">
        <v>0.1449</v>
      </c>
      <c r="U1162" s="66">
        <v>1.12E-2</v>
      </c>
      <c r="V1162" s="66">
        <v>-7.3000000000000001E-3</v>
      </c>
      <c r="W1162" s="66">
        <v>0.15959999999999999</v>
      </c>
      <c r="X1162" s="1">
        <v>4351700</v>
      </c>
      <c r="Y1162" s="1">
        <v>22962634</v>
      </c>
      <c r="Z1162" s="1">
        <v>354797</v>
      </c>
      <c r="AA1162" t="s">
        <v>563</v>
      </c>
      <c r="AB1162" t="s">
        <v>441</v>
      </c>
      <c r="AC1162">
        <v>54.53</v>
      </c>
      <c r="AD1162">
        <v>2.9</v>
      </c>
      <c r="AE1162">
        <v>0.74</v>
      </c>
      <c r="AF1162" t="s">
        <v>230</v>
      </c>
      <c r="AG1162" s="1">
        <v>18900</v>
      </c>
      <c r="AH1162" s="36">
        <v>5420</v>
      </c>
      <c r="AI1162" s="1">
        <v>16100</v>
      </c>
      <c r="AJ1162" s="36">
        <v>5400</v>
      </c>
      <c r="AK1162" s="1">
        <v>1100</v>
      </c>
      <c r="AL1162" s="2">
        <v>0.64583333333333337</v>
      </c>
      <c r="AN1162" t="s">
        <v>298</v>
      </c>
      <c r="AO1162" t="s">
        <v>437</v>
      </c>
      <c r="AQ1162" t="str">
        <f t="shared" si="18"/>
        <v/>
      </c>
    </row>
    <row r="1163" spans="1:43">
      <c r="A1163" s="8">
        <v>46190</v>
      </c>
      <c r="B1163">
        <v>4013.23</v>
      </c>
      <c r="C1163">
        <v>0.55000000000000004</v>
      </c>
      <c r="D1163">
        <v>70350</v>
      </c>
      <c r="E1163">
        <v>0.43</v>
      </c>
      <c r="F1163" s="69">
        <v>7269</v>
      </c>
      <c r="G1163" t="s">
        <v>85</v>
      </c>
      <c r="H1163">
        <v>0</v>
      </c>
      <c r="I1163" t="s">
        <v>288</v>
      </c>
      <c r="J1163" t="s">
        <v>289</v>
      </c>
      <c r="K1163" t="s">
        <v>290</v>
      </c>
      <c r="L1163" s="36">
        <v>1950</v>
      </c>
      <c r="M1163">
        <v>50</v>
      </c>
      <c r="N1163" s="66">
        <v>2.63E-2</v>
      </c>
      <c r="O1163" s="36">
        <v>1900</v>
      </c>
      <c r="P1163" s="66">
        <v>2.63E-2</v>
      </c>
      <c r="Q1163" s="36">
        <v>1919</v>
      </c>
      <c r="R1163" s="36">
        <v>1950</v>
      </c>
      <c r="S1163" s="36">
        <v>1904</v>
      </c>
      <c r="T1163" s="66">
        <v>1.61E-2</v>
      </c>
      <c r="U1163" s="66">
        <v>7.7000000000000002E-3</v>
      </c>
      <c r="V1163" s="66">
        <v>0</v>
      </c>
      <c r="W1163" s="66">
        <v>2.41E-2</v>
      </c>
      <c r="X1163" s="1">
        <v>9805000</v>
      </c>
      <c r="Y1163" s="1">
        <v>19000169</v>
      </c>
      <c r="Z1163" s="1">
        <v>3830943</v>
      </c>
      <c r="AA1163" t="s">
        <v>442</v>
      </c>
      <c r="AB1163" t="s">
        <v>443</v>
      </c>
      <c r="AC1163">
        <v>9.89</v>
      </c>
      <c r="AD1163">
        <v>1.1100000000000001</v>
      </c>
      <c r="AE1163">
        <v>2.62</v>
      </c>
      <c r="AF1163" t="s">
        <v>230</v>
      </c>
      <c r="AG1163" s="1">
        <v>4079300</v>
      </c>
      <c r="AH1163" s="36">
        <v>1950.5</v>
      </c>
      <c r="AI1163">
        <v>400</v>
      </c>
      <c r="AJ1163" s="36">
        <v>1944</v>
      </c>
      <c r="AK1163">
        <v>100</v>
      </c>
      <c r="AL1163" s="2">
        <v>0.64583333333333337</v>
      </c>
      <c r="AN1163" t="s">
        <v>298</v>
      </c>
      <c r="AO1163" t="s">
        <v>437</v>
      </c>
      <c r="AQ1163" t="str">
        <f t="shared" si="18"/>
        <v/>
      </c>
    </row>
    <row r="1164" spans="1:43">
      <c r="A1164" s="8">
        <v>46190</v>
      </c>
      <c r="B1164">
        <v>4013.23</v>
      </c>
      <c r="C1164">
        <v>0.55000000000000004</v>
      </c>
      <c r="D1164">
        <v>70350</v>
      </c>
      <c r="E1164">
        <v>0.43</v>
      </c>
      <c r="F1164" s="69">
        <v>7272</v>
      </c>
      <c r="G1164" t="s">
        <v>86</v>
      </c>
      <c r="H1164">
        <v>0</v>
      </c>
      <c r="I1164" t="s">
        <v>288</v>
      </c>
      <c r="J1164" t="s">
        <v>289</v>
      </c>
      <c r="K1164" t="s">
        <v>290</v>
      </c>
      <c r="L1164" s="36">
        <v>1229</v>
      </c>
      <c r="M1164">
        <v>7.5</v>
      </c>
      <c r="N1164" s="66">
        <v>6.1000000000000004E-3</v>
      </c>
      <c r="O1164" s="36">
        <v>1221.5</v>
      </c>
      <c r="P1164" s="66">
        <v>6.1000000000000004E-3</v>
      </c>
      <c r="Q1164" s="36">
        <v>1225</v>
      </c>
      <c r="R1164" s="36">
        <v>1237.5</v>
      </c>
      <c r="S1164" s="36">
        <v>1223</v>
      </c>
      <c r="T1164" s="66">
        <v>3.2000000000000002E-3</v>
      </c>
      <c r="U1164" s="66">
        <v>8.0000000000000004E-4</v>
      </c>
      <c r="V1164" s="66">
        <v>-6.7999999999999996E-3</v>
      </c>
      <c r="W1164" s="66">
        <v>4.8999999999999998E-3</v>
      </c>
      <c r="X1164" s="1">
        <v>4577900</v>
      </c>
      <c r="Y1164" s="1">
        <v>5628543</v>
      </c>
      <c r="Z1164" s="1">
        <v>1251275</v>
      </c>
      <c r="AA1164" t="s">
        <v>444</v>
      </c>
      <c r="AB1164" t="s">
        <v>445</v>
      </c>
      <c r="AC1164">
        <v>9.68</v>
      </c>
      <c r="AD1164">
        <v>1.05</v>
      </c>
      <c r="AE1164">
        <v>4.07</v>
      </c>
      <c r="AF1164" t="s">
        <v>230</v>
      </c>
      <c r="AG1164" s="1">
        <v>492600</v>
      </c>
      <c r="AH1164" s="36">
        <v>1229</v>
      </c>
      <c r="AI1164">
        <v>400</v>
      </c>
      <c r="AJ1164" s="36">
        <v>1225.5</v>
      </c>
      <c r="AK1164" s="1">
        <v>4200</v>
      </c>
      <c r="AL1164" s="2">
        <v>0.64583333333333337</v>
      </c>
      <c r="AN1164" t="s">
        <v>293</v>
      </c>
      <c r="AO1164" t="s">
        <v>437</v>
      </c>
      <c r="AQ1164" t="str">
        <f t="shared" si="18"/>
        <v/>
      </c>
    </row>
    <row r="1165" spans="1:43">
      <c r="A1165" s="8">
        <v>46190</v>
      </c>
      <c r="B1165">
        <v>4013.23</v>
      </c>
      <c r="C1165">
        <v>0.55000000000000004</v>
      </c>
      <c r="D1165">
        <v>70350</v>
      </c>
      <c r="E1165">
        <v>0.43</v>
      </c>
      <c r="F1165" s="69">
        <v>7376</v>
      </c>
      <c r="G1165" t="s">
        <v>87</v>
      </c>
      <c r="H1165">
        <v>0</v>
      </c>
      <c r="I1165" t="s">
        <v>347</v>
      </c>
      <c r="J1165" t="s">
        <v>323</v>
      </c>
      <c r="K1165" t="s">
        <v>295</v>
      </c>
      <c r="L1165" s="36">
        <v>1083</v>
      </c>
      <c r="M1165">
        <v>1</v>
      </c>
      <c r="N1165" s="66">
        <v>8.9999999999999998E-4</v>
      </c>
      <c r="O1165" s="36">
        <v>1082</v>
      </c>
      <c r="P1165" s="66">
        <v>8.9999999999999998E-4</v>
      </c>
      <c r="Q1165" s="36">
        <v>1090</v>
      </c>
      <c r="R1165" s="36">
        <v>1114</v>
      </c>
      <c r="S1165" s="36">
        <v>1083</v>
      </c>
      <c r="T1165" s="66">
        <v>-6.4000000000000003E-3</v>
      </c>
      <c r="U1165" s="66">
        <v>-1.3599999999999999E-2</v>
      </c>
      <c r="V1165" s="66">
        <v>-2.7799999999999998E-2</v>
      </c>
      <c r="W1165" s="66">
        <v>0</v>
      </c>
      <c r="X1165" s="1">
        <v>12400</v>
      </c>
      <c r="Y1165" s="1">
        <v>13601</v>
      </c>
      <c r="Z1165" s="1">
        <v>4612</v>
      </c>
      <c r="AA1165" t="s">
        <v>446</v>
      </c>
      <c r="AB1165" t="s">
        <v>447</v>
      </c>
      <c r="AC1165">
        <v>0</v>
      </c>
      <c r="AD1165">
        <v>4.3099999999999996</v>
      </c>
      <c r="AE1165">
        <v>0</v>
      </c>
      <c r="AF1165">
        <v>0.6</v>
      </c>
      <c r="AG1165">
        <v>400</v>
      </c>
      <c r="AH1165" s="36">
        <v>1084</v>
      </c>
      <c r="AI1165">
        <v>100</v>
      </c>
      <c r="AJ1165" s="36">
        <v>1063</v>
      </c>
      <c r="AK1165">
        <v>200</v>
      </c>
      <c r="AL1165" s="2">
        <v>0.64583333333333337</v>
      </c>
      <c r="AN1165" t="s">
        <v>448</v>
      </c>
      <c r="AO1165" t="s">
        <v>313</v>
      </c>
      <c r="AQ1165" t="str">
        <f t="shared" si="18"/>
        <v/>
      </c>
    </row>
    <row r="1166" spans="1:43">
      <c r="A1166" s="8">
        <v>46190</v>
      </c>
      <c r="B1166">
        <v>4013.23</v>
      </c>
      <c r="C1166">
        <v>0.55000000000000004</v>
      </c>
      <c r="D1166">
        <v>70350</v>
      </c>
      <c r="E1166">
        <v>0.43</v>
      </c>
      <c r="F1166" s="69">
        <v>7525</v>
      </c>
      <c r="G1166" t="s">
        <v>88</v>
      </c>
      <c r="H1166">
        <v>0</v>
      </c>
      <c r="I1166" t="s">
        <v>288</v>
      </c>
      <c r="J1166" t="s">
        <v>289</v>
      </c>
      <c r="K1166" t="s">
        <v>295</v>
      </c>
      <c r="L1166" s="36">
        <v>3485</v>
      </c>
      <c r="M1166">
        <v>25</v>
      </c>
      <c r="N1166" s="66">
        <v>7.1999999999999998E-3</v>
      </c>
      <c r="O1166" s="36">
        <v>3460</v>
      </c>
      <c r="P1166" s="66">
        <v>7.1999999999999998E-3</v>
      </c>
      <c r="Q1166" s="36">
        <v>3455</v>
      </c>
      <c r="R1166" s="36">
        <v>3510</v>
      </c>
      <c r="S1166" s="36">
        <v>3455</v>
      </c>
      <c r="T1166" s="66">
        <v>8.6E-3</v>
      </c>
      <c r="U1166" s="66">
        <v>-4.1999999999999997E-3</v>
      </c>
      <c r="V1166" s="66">
        <v>-7.1000000000000004E-3</v>
      </c>
      <c r="W1166" s="66">
        <v>8.6E-3</v>
      </c>
      <c r="X1166" s="1">
        <v>5700</v>
      </c>
      <c r="Y1166" s="1">
        <v>19895</v>
      </c>
      <c r="Z1166" s="1">
        <v>30110</v>
      </c>
      <c r="AA1166" t="s">
        <v>449</v>
      </c>
      <c r="AB1166" t="s">
        <v>450</v>
      </c>
      <c r="AC1166">
        <v>9.41</v>
      </c>
      <c r="AD1166">
        <v>0.98</v>
      </c>
      <c r="AE1166">
        <v>4.6500000000000004</v>
      </c>
      <c r="AF1166" t="s">
        <v>230</v>
      </c>
      <c r="AG1166" s="1">
        <v>6900</v>
      </c>
      <c r="AH1166" s="36">
        <v>3500</v>
      </c>
      <c r="AI1166">
        <v>100</v>
      </c>
      <c r="AJ1166" s="36">
        <v>3450</v>
      </c>
      <c r="AK1166">
        <v>100</v>
      </c>
      <c r="AL1166" s="2">
        <v>0.64583333333333337</v>
      </c>
      <c r="AN1166" t="s">
        <v>298</v>
      </c>
      <c r="AO1166" t="s">
        <v>322</v>
      </c>
      <c r="AQ1166" t="str">
        <f t="shared" si="18"/>
        <v/>
      </c>
    </row>
    <row r="1167" spans="1:43">
      <c r="A1167" s="8">
        <v>46190</v>
      </c>
      <c r="B1167">
        <v>4013.23</v>
      </c>
      <c r="C1167">
        <v>0.55000000000000004</v>
      </c>
      <c r="D1167">
        <v>70350</v>
      </c>
      <c r="E1167">
        <v>0.43</v>
      </c>
      <c r="F1167" s="69">
        <v>7729</v>
      </c>
      <c r="G1167" t="s">
        <v>89</v>
      </c>
      <c r="H1167">
        <v>0</v>
      </c>
      <c r="I1167" t="s">
        <v>288</v>
      </c>
      <c r="J1167" t="s">
        <v>289</v>
      </c>
      <c r="K1167" t="s">
        <v>295</v>
      </c>
      <c r="L1167" s="36">
        <v>19255</v>
      </c>
      <c r="M1167">
        <v>65</v>
      </c>
      <c r="N1167" s="66">
        <v>3.3999999999999998E-3</v>
      </c>
      <c r="O1167" s="36">
        <v>19190</v>
      </c>
      <c r="P1167" s="66">
        <v>3.3E-3</v>
      </c>
      <c r="Q1167" s="36">
        <v>18490</v>
      </c>
      <c r="R1167" s="36">
        <v>19530</v>
      </c>
      <c r="S1167" s="36">
        <v>18485</v>
      </c>
      <c r="T1167" s="66">
        <v>4.1300000000000003E-2</v>
      </c>
      <c r="U1167" s="66">
        <v>-6.1000000000000004E-3</v>
      </c>
      <c r="V1167" s="66">
        <v>-1.4E-2</v>
      </c>
      <c r="W1167" s="66">
        <v>4.1599999999999998E-2</v>
      </c>
      <c r="X1167" s="1">
        <v>346200</v>
      </c>
      <c r="Y1167" s="1">
        <v>6669205</v>
      </c>
      <c r="Z1167" s="1">
        <v>814156</v>
      </c>
      <c r="AA1167" t="s">
        <v>652</v>
      </c>
      <c r="AB1167" t="s">
        <v>452</v>
      </c>
      <c r="AC1167">
        <v>27.9</v>
      </c>
      <c r="AD1167">
        <v>4.09</v>
      </c>
      <c r="AE1167">
        <v>1.43</v>
      </c>
      <c r="AF1167" t="s">
        <v>230</v>
      </c>
      <c r="AG1167" s="1">
        <v>7300</v>
      </c>
      <c r="AH1167" s="36">
        <v>19275</v>
      </c>
      <c r="AI1167">
        <v>100</v>
      </c>
      <c r="AJ1167" s="36">
        <v>19230</v>
      </c>
      <c r="AK1167">
        <v>200</v>
      </c>
      <c r="AL1167" s="2">
        <v>0.64583333333333337</v>
      </c>
      <c r="AN1167" t="s">
        <v>298</v>
      </c>
      <c r="AO1167" t="s">
        <v>453</v>
      </c>
      <c r="AQ1167" t="str">
        <f t="shared" si="18"/>
        <v/>
      </c>
    </row>
    <row r="1168" spans="1:43">
      <c r="A1168" s="8">
        <v>46190</v>
      </c>
      <c r="B1168">
        <v>4013.23</v>
      </c>
      <c r="C1168">
        <v>0.55000000000000004</v>
      </c>
      <c r="D1168">
        <v>70350</v>
      </c>
      <c r="E1168">
        <v>0.43</v>
      </c>
      <c r="F1168" s="69">
        <v>7921</v>
      </c>
      <c r="G1168" t="s">
        <v>90</v>
      </c>
      <c r="H1168">
        <v>0</v>
      </c>
      <c r="I1168" t="s">
        <v>288</v>
      </c>
      <c r="J1168" t="s">
        <v>289</v>
      </c>
      <c r="K1168" t="s">
        <v>295</v>
      </c>
      <c r="L1168" s="36">
        <v>3045</v>
      </c>
      <c r="M1168">
        <v>-5</v>
      </c>
      <c r="N1168" s="66">
        <v>-1.6000000000000001E-3</v>
      </c>
      <c r="O1168" s="36">
        <v>3050</v>
      </c>
      <c r="P1168" s="66">
        <v>-1.6000000000000001E-3</v>
      </c>
      <c r="Q1168" s="36">
        <v>3070</v>
      </c>
      <c r="R1168" s="36">
        <v>3100</v>
      </c>
      <c r="S1168" s="36">
        <v>3020</v>
      </c>
      <c r="T1168" s="66">
        <v>-8.0999999999999996E-3</v>
      </c>
      <c r="U1168" s="66">
        <v>-3.2000000000000002E-3</v>
      </c>
      <c r="V1168" s="66">
        <v>-1.77E-2</v>
      </c>
      <c r="W1168" s="66">
        <v>8.2000000000000007E-3</v>
      </c>
      <c r="X1168" s="1">
        <v>21600</v>
      </c>
      <c r="Y1168" s="1">
        <v>66204</v>
      </c>
      <c r="Z1168" s="1">
        <v>40051</v>
      </c>
      <c r="AA1168" t="s">
        <v>454</v>
      </c>
      <c r="AB1168" t="s">
        <v>591</v>
      </c>
      <c r="AC1168">
        <v>13.55</v>
      </c>
      <c r="AD1168">
        <v>1.27</v>
      </c>
      <c r="AE1168">
        <v>3.94</v>
      </c>
      <c r="AF1168" t="s">
        <v>230</v>
      </c>
      <c r="AG1168" s="1">
        <v>13000</v>
      </c>
      <c r="AH1168" s="36">
        <v>3085</v>
      </c>
      <c r="AI1168">
        <v>100</v>
      </c>
      <c r="AJ1168" s="36">
        <v>3035</v>
      </c>
      <c r="AK1168">
        <v>100</v>
      </c>
      <c r="AL1168" s="2">
        <v>0.64583333333333337</v>
      </c>
      <c r="AM1168" s="3">
        <v>46211</v>
      </c>
      <c r="AN1168" t="s">
        <v>326</v>
      </c>
      <c r="AO1168" t="s">
        <v>456</v>
      </c>
      <c r="AQ1168" t="str">
        <f t="shared" si="18"/>
        <v/>
      </c>
    </row>
    <row r="1169" spans="1:43">
      <c r="A1169" s="8">
        <v>46190</v>
      </c>
      <c r="B1169">
        <v>4013.23</v>
      </c>
      <c r="C1169">
        <v>0.55000000000000004</v>
      </c>
      <c r="D1169">
        <v>70350</v>
      </c>
      <c r="E1169">
        <v>0.43</v>
      </c>
      <c r="F1169" s="69">
        <v>8031</v>
      </c>
      <c r="G1169" t="s">
        <v>91</v>
      </c>
      <c r="H1169">
        <v>0</v>
      </c>
      <c r="I1169" t="s">
        <v>288</v>
      </c>
      <c r="J1169" t="s">
        <v>289</v>
      </c>
      <c r="K1169" t="s">
        <v>295</v>
      </c>
      <c r="L1169" s="36">
        <v>4719</v>
      </c>
      <c r="M1169">
        <v>16</v>
      </c>
      <c r="N1169" s="66">
        <v>3.3999999999999998E-3</v>
      </c>
      <c r="O1169" s="36">
        <v>4703</v>
      </c>
      <c r="P1169" s="66">
        <v>3.3999999999999998E-3</v>
      </c>
      <c r="Q1169" s="36">
        <v>4833</v>
      </c>
      <c r="R1169" s="36">
        <v>4842</v>
      </c>
      <c r="S1169" s="36">
        <v>4714</v>
      </c>
      <c r="T1169" s="66">
        <v>-2.35E-2</v>
      </c>
      <c r="U1169" s="66">
        <v>-1.6000000000000001E-3</v>
      </c>
      <c r="V1169" s="66">
        <v>-2.5399999999999999E-2</v>
      </c>
      <c r="W1169" s="66">
        <v>1E-3</v>
      </c>
      <c r="X1169" s="1">
        <v>5210500</v>
      </c>
      <c r="Y1169" s="1">
        <v>24704260</v>
      </c>
      <c r="Z1169" s="1">
        <v>13518361</v>
      </c>
      <c r="AA1169" t="s">
        <v>457</v>
      </c>
      <c r="AB1169" t="s">
        <v>653</v>
      </c>
      <c r="AC1169">
        <v>14.53</v>
      </c>
      <c r="AD1169">
        <v>1.52</v>
      </c>
      <c r="AE1169">
        <v>2.97</v>
      </c>
      <c r="AF1169" t="s">
        <v>230</v>
      </c>
      <c r="AG1169" s="1">
        <v>227300</v>
      </c>
      <c r="AH1169" s="36">
        <v>4722</v>
      </c>
      <c r="AI1169">
        <v>100</v>
      </c>
      <c r="AJ1169" s="36">
        <v>4719</v>
      </c>
      <c r="AK1169" s="1">
        <v>4700</v>
      </c>
      <c r="AL1169" s="2">
        <v>0.64583333333333337</v>
      </c>
      <c r="AN1169" t="s">
        <v>298</v>
      </c>
      <c r="AO1169" t="s">
        <v>322</v>
      </c>
      <c r="AQ1169" t="str">
        <f t="shared" si="18"/>
        <v/>
      </c>
    </row>
    <row r="1170" spans="1:43">
      <c r="A1170" s="8">
        <v>46190</v>
      </c>
      <c r="B1170">
        <v>4013.23</v>
      </c>
      <c r="C1170">
        <v>0.55000000000000004</v>
      </c>
      <c r="D1170">
        <v>70350</v>
      </c>
      <c r="E1170">
        <v>0.43</v>
      </c>
      <c r="F1170" s="69">
        <v>8058</v>
      </c>
      <c r="G1170" t="s">
        <v>92</v>
      </c>
      <c r="H1170">
        <v>0</v>
      </c>
      <c r="I1170" t="s">
        <v>288</v>
      </c>
      <c r="J1170" t="s">
        <v>289</v>
      </c>
      <c r="K1170" t="s">
        <v>290</v>
      </c>
      <c r="L1170" s="36">
        <v>4610</v>
      </c>
      <c r="M1170">
        <v>15</v>
      </c>
      <c r="N1170" s="66">
        <v>3.3E-3</v>
      </c>
      <c r="O1170" s="36">
        <v>4595</v>
      </c>
      <c r="P1170" s="66">
        <v>3.2000000000000002E-3</v>
      </c>
      <c r="Q1170" s="36">
        <v>4628</v>
      </c>
      <c r="R1170" s="36">
        <v>4672</v>
      </c>
      <c r="S1170" s="36">
        <v>4595</v>
      </c>
      <c r="T1170" s="66">
        <v>-3.8E-3</v>
      </c>
      <c r="U1170" s="66">
        <v>-6.7999999999999996E-3</v>
      </c>
      <c r="V1170" s="66">
        <v>-1.32E-2</v>
      </c>
      <c r="W1170" s="66">
        <v>3.2000000000000002E-3</v>
      </c>
      <c r="X1170" s="1">
        <v>7426100</v>
      </c>
      <c r="Y1170" s="1">
        <v>34349112</v>
      </c>
      <c r="Z1170" s="1">
        <v>17105537</v>
      </c>
      <c r="AA1170" t="s">
        <v>459</v>
      </c>
      <c r="AB1170" t="s">
        <v>460</v>
      </c>
      <c r="AC1170">
        <v>15.34</v>
      </c>
      <c r="AD1170">
        <v>1.78</v>
      </c>
      <c r="AE1170">
        <v>2.71</v>
      </c>
      <c r="AF1170" t="s">
        <v>230</v>
      </c>
      <c r="AG1170" s="1">
        <v>525800</v>
      </c>
      <c r="AH1170" s="36">
        <v>4611</v>
      </c>
      <c r="AI1170" s="1">
        <v>15700</v>
      </c>
      <c r="AJ1170" s="36">
        <v>4610</v>
      </c>
      <c r="AK1170" s="1">
        <v>1100</v>
      </c>
      <c r="AL1170" s="2">
        <v>0.64583333333333337</v>
      </c>
      <c r="AN1170" t="s">
        <v>298</v>
      </c>
      <c r="AO1170" t="s">
        <v>322</v>
      </c>
      <c r="AQ1170" t="str">
        <f t="shared" si="18"/>
        <v/>
      </c>
    </row>
    <row r="1171" spans="1:43">
      <c r="A1171" s="8">
        <v>46190</v>
      </c>
      <c r="B1171">
        <v>4013.23</v>
      </c>
      <c r="C1171">
        <v>0.55000000000000004</v>
      </c>
      <c r="D1171">
        <v>70350</v>
      </c>
      <c r="E1171">
        <v>0.43</v>
      </c>
      <c r="F1171" s="69">
        <v>8233</v>
      </c>
      <c r="G1171" t="s">
        <v>93</v>
      </c>
      <c r="H1171">
        <v>0</v>
      </c>
      <c r="I1171" t="s">
        <v>288</v>
      </c>
      <c r="J1171" t="s">
        <v>289</v>
      </c>
      <c r="K1171" t="s">
        <v>295</v>
      </c>
      <c r="L1171" s="36">
        <v>2219</v>
      </c>
      <c r="M1171">
        <v>41</v>
      </c>
      <c r="N1171" s="66">
        <v>1.8800000000000001E-2</v>
      </c>
      <c r="O1171" s="36">
        <v>2178</v>
      </c>
      <c r="P1171" s="66">
        <v>1.8800000000000001E-2</v>
      </c>
      <c r="Q1171" s="36">
        <v>2200</v>
      </c>
      <c r="R1171" s="36">
        <v>2228</v>
      </c>
      <c r="S1171" s="36">
        <v>2181</v>
      </c>
      <c r="T1171" s="66">
        <v>8.6E-3</v>
      </c>
      <c r="U1171" s="66">
        <v>6.3E-3</v>
      </c>
      <c r="V1171" s="66">
        <v>-4.0000000000000001E-3</v>
      </c>
      <c r="W1171" s="66">
        <v>1.7399999999999999E-2</v>
      </c>
      <c r="X1171" s="1">
        <v>2428600</v>
      </c>
      <c r="Y1171" s="1">
        <v>5375345</v>
      </c>
      <c r="Z1171" s="1">
        <v>677258</v>
      </c>
      <c r="AA1171" t="s">
        <v>461</v>
      </c>
      <c r="AB1171" t="s">
        <v>462</v>
      </c>
      <c r="AC1171">
        <v>17.100000000000001</v>
      </c>
      <c r="AD1171">
        <v>1.44</v>
      </c>
      <c r="AE1171">
        <v>1.8</v>
      </c>
      <c r="AF1171" t="s">
        <v>230</v>
      </c>
      <c r="AG1171">
        <v>0</v>
      </c>
      <c r="AH1171" s="36">
        <v>2221.5</v>
      </c>
      <c r="AI1171">
        <v>200</v>
      </c>
      <c r="AJ1171" s="36">
        <v>2218</v>
      </c>
      <c r="AK1171">
        <v>600</v>
      </c>
      <c r="AL1171" s="2">
        <v>0.64583333333333337</v>
      </c>
      <c r="AM1171" s="3">
        <v>46203</v>
      </c>
      <c r="AN1171" t="s">
        <v>463</v>
      </c>
      <c r="AO1171" t="s">
        <v>327</v>
      </c>
      <c r="AQ1171" t="str">
        <f t="shared" si="18"/>
        <v/>
      </c>
    </row>
    <row r="1172" spans="1:43">
      <c r="A1172" s="8">
        <v>46190</v>
      </c>
      <c r="B1172">
        <v>4013.23</v>
      </c>
      <c r="C1172">
        <v>0.55000000000000004</v>
      </c>
      <c r="D1172">
        <v>70350</v>
      </c>
      <c r="E1172">
        <v>0.43</v>
      </c>
      <c r="F1172" s="69">
        <v>8304</v>
      </c>
      <c r="G1172" t="s">
        <v>94</v>
      </c>
      <c r="H1172">
        <v>0</v>
      </c>
      <c r="I1172" t="s">
        <v>288</v>
      </c>
      <c r="J1172" t="s">
        <v>289</v>
      </c>
      <c r="K1172" t="s">
        <v>295</v>
      </c>
      <c r="L1172" s="36">
        <v>2757</v>
      </c>
      <c r="M1172">
        <v>11.5</v>
      </c>
      <c r="N1172" s="66">
        <v>4.1999999999999997E-3</v>
      </c>
      <c r="O1172" s="36">
        <v>2745.5</v>
      </c>
      <c r="P1172" s="66">
        <v>4.1000000000000003E-3</v>
      </c>
      <c r="Q1172" s="36">
        <v>2773</v>
      </c>
      <c r="R1172" s="36">
        <v>2790</v>
      </c>
      <c r="S1172" s="36">
        <v>2739.5</v>
      </c>
      <c r="T1172" s="66">
        <v>-5.7000000000000002E-3</v>
      </c>
      <c r="U1172" s="66">
        <v>-3.2000000000000002E-3</v>
      </c>
      <c r="V1172" s="66">
        <v>-1.18E-2</v>
      </c>
      <c r="W1172" s="66">
        <v>6.3E-3</v>
      </c>
      <c r="X1172" s="1">
        <v>1308200</v>
      </c>
      <c r="Y1172" s="1">
        <v>3612759</v>
      </c>
      <c r="Z1172" s="1">
        <v>385399</v>
      </c>
      <c r="AA1172" t="s">
        <v>464</v>
      </c>
      <c r="AB1172" t="s">
        <v>465</v>
      </c>
      <c r="AC1172">
        <v>14.13</v>
      </c>
      <c r="AD1172">
        <v>0.79</v>
      </c>
      <c r="AE1172">
        <v>3.63</v>
      </c>
      <c r="AF1172" t="s">
        <v>230</v>
      </c>
      <c r="AG1172" s="1">
        <v>16700</v>
      </c>
      <c r="AH1172" s="36">
        <v>2758.5</v>
      </c>
      <c r="AI1172" s="1">
        <v>1100</v>
      </c>
      <c r="AJ1172" s="36">
        <v>2756</v>
      </c>
      <c r="AK1172" s="1">
        <v>2000</v>
      </c>
      <c r="AL1172" s="2">
        <v>0.64583333333333337</v>
      </c>
      <c r="AN1172" t="s">
        <v>298</v>
      </c>
      <c r="AO1172" t="s">
        <v>434</v>
      </c>
      <c r="AQ1172" t="str">
        <f t="shared" si="18"/>
        <v/>
      </c>
    </row>
    <row r="1173" spans="1:43">
      <c r="A1173" s="8">
        <v>46190</v>
      </c>
      <c r="B1173">
        <v>4013.23</v>
      </c>
      <c r="C1173">
        <v>0.55000000000000004</v>
      </c>
      <c r="D1173">
        <v>70350</v>
      </c>
      <c r="E1173">
        <v>0.43</v>
      </c>
      <c r="F1173" s="69">
        <v>8316</v>
      </c>
      <c r="G1173" t="s">
        <v>95</v>
      </c>
      <c r="H1173">
        <v>0</v>
      </c>
      <c r="I1173" t="s">
        <v>288</v>
      </c>
      <c r="J1173" t="s">
        <v>289</v>
      </c>
      <c r="K1173" t="s">
        <v>295</v>
      </c>
      <c r="L1173" s="36">
        <v>6450</v>
      </c>
      <c r="M1173">
        <v>41</v>
      </c>
      <c r="N1173" s="66">
        <v>6.4000000000000003E-3</v>
      </c>
      <c r="O1173" s="36">
        <v>6409</v>
      </c>
      <c r="P1173" s="66">
        <v>6.3E-3</v>
      </c>
      <c r="Q1173" s="36">
        <v>6544</v>
      </c>
      <c r="R1173" s="36">
        <v>6578</v>
      </c>
      <c r="S1173" s="36">
        <v>6450</v>
      </c>
      <c r="T1173" s="66">
        <v>-1.43E-2</v>
      </c>
      <c r="U1173" s="66">
        <v>-7.7999999999999996E-3</v>
      </c>
      <c r="V1173" s="66">
        <v>-1.9400000000000001E-2</v>
      </c>
      <c r="W1173" s="66">
        <v>0</v>
      </c>
      <c r="X1173" s="1">
        <v>12405700</v>
      </c>
      <c r="Y1173" s="1">
        <v>80574578</v>
      </c>
      <c r="Z1173" s="1">
        <v>24687363</v>
      </c>
      <c r="AA1173" t="s">
        <v>647</v>
      </c>
      <c r="AB1173" t="s">
        <v>467</v>
      </c>
      <c r="AC1173">
        <v>14.33</v>
      </c>
      <c r="AD1173">
        <v>1.55</v>
      </c>
      <c r="AE1173">
        <v>2.79</v>
      </c>
      <c r="AF1173" t="s">
        <v>230</v>
      </c>
      <c r="AG1173" s="1">
        <v>626000</v>
      </c>
      <c r="AH1173" s="36">
        <v>6464</v>
      </c>
      <c r="AI1173">
        <v>100</v>
      </c>
      <c r="AJ1173" s="36">
        <v>6450</v>
      </c>
      <c r="AK1173" s="1">
        <v>21700</v>
      </c>
      <c r="AL1173" s="2">
        <v>0.64583333333333337</v>
      </c>
      <c r="AN1173" t="s">
        <v>298</v>
      </c>
      <c r="AO1173" t="s">
        <v>434</v>
      </c>
      <c r="AQ1173" t="str">
        <f t="shared" si="18"/>
        <v/>
      </c>
    </row>
    <row r="1174" spans="1:43">
      <c r="A1174" s="8">
        <v>46190</v>
      </c>
      <c r="B1174">
        <v>4013.23</v>
      </c>
      <c r="C1174">
        <v>0.55000000000000004</v>
      </c>
      <c r="D1174">
        <v>70350</v>
      </c>
      <c r="E1174">
        <v>0.43</v>
      </c>
      <c r="F1174" s="69">
        <v>8331</v>
      </c>
      <c r="G1174" t="s">
        <v>96</v>
      </c>
      <c r="H1174">
        <v>0</v>
      </c>
      <c r="I1174" t="s">
        <v>288</v>
      </c>
      <c r="J1174" t="s">
        <v>289</v>
      </c>
      <c r="K1174" t="s">
        <v>295</v>
      </c>
      <c r="L1174" s="36">
        <v>2462.5</v>
      </c>
      <c r="M1174">
        <v>7</v>
      </c>
      <c r="N1174" s="66">
        <v>2.8999999999999998E-3</v>
      </c>
      <c r="O1174" s="36">
        <v>2455.5</v>
      </c>
      <c r="P1174" s="66">
        <v>2.8E-3</v>
      </c>
      <c r="Q1174" s="36">
        <v>2555.5</v>
      </c>
      <c r="R1174" s="36">
        <v>2555.5</v>
      </c>
      <c r="S1174" s="36">
        <v>2462.5</v>
      </c>
      <c r="T1174" s="66">
        <v>-3.6299999999999999E-2</v>
      </c>
      <c r="U1174" s="66">
        <v>-1.2E-2</v>
      </c>
      <c r="V1174" s="66">
        <v>-3.6299999999999999E-2</v>
      </c>
      <c r="W1174" s="66">
        <v>0</v>
      </c>
      <c r="X1174" s="1">
        <v>2382900</v>
      </c>
      <c r="Y1174" s="1">
        <v>5949393</v>
      </c>
      <c r="Z1174" s="1">
        <v>1909720</v>
      </c>
      <c r="AA1174" t="s">
        <v>648</v>
      </c>
      <c r="AB1174" t="s">
        <v>469</v>
      </c>
      <c r="AC1174">
        <v>15.93</v>
      </c>
      <c r="AD1174">
        <v>1.36</v>
      </c>
      <c r="AE1174">
        <v>2.6</v>
      </c>
      <c r="AF1174" t="s">
        <v>230</v>
      </c>
      <c r="AG1174" s="1">
        <v>47300</v>
      </c>
      <c r="AH1174" s="36">
        <v>2470</v>
      </c>
      <c r="AI1174" s="1">
        <v>2000</v>
      </c>
      <c r="AJ1174" s="36">
        <v>2462.5</v>
      </c>
      <c r="AK1174" s="1">
        <v>5600</v>
      </c>
      <c r="AL1174" s="2">
        <v>0.64583333333333337</v>
      </c>
      <c r="AN1174" t="s">
        <v>298</v>
      </c>
      <c r="AO1174" t="s">
        <v>434</v>
      </c>
      <c r="AQ1174" t="str">
        <f t="shared" si="18"/>
        <v/>
      </c>
    </row>
    <row r="1175" spans="1:43">
      <c r="A1175" s="8">
        <v>46190</v>
      </c>
      <c r="B1175">
        <v>4013.23</v>
      </c>
      <c r="C1175">
        <v>0.55000000000000004</v>
      </c>
      <c r="D1175">
        <v>70350</v>
      </c>
      <c r="E1175">
        <v>0.43</v>
      </c>
      <c r="F1175" s="69">
        <v>8424</v>
      </c>
      <c r="G1175" t="s">
        <v>97</v>
      </c>
      <c r="H1175">
        <v>0</v>
      </c>
      <c r="I1175" t="s">
        <v>288</v>
      </c>
      <c r="J1175" t="s">
        <v>289</v>
      </c>
      <c r="K1175" t="s">
        <v>295</v>
      </c>
      <c r="L1175" s="36">
        <v>4236</v>
      </c>
      <c r="M1175">
        <v>-45</v>
      </c>
      <c r="N1175" s="66">
        <v>-1.0500000000000001E-2</v>
      </c>
      <c r="O1175" s="36">
        <v>4281</v>
      </c>
      <c r="P1175" s="66">
        <v>-1.0500000000000001E-2</v>
      </c>
      <c r="Q1175" s="36">
        <v>4302</v>
      </c>
      <c r="R1175" s="36">
        <v>4333</v>
      </c>
      <c r="S1175" s="36">
        <v>4236</v>
      </c>
      <c r="T1175" s="66">
        <v>-1.5299999999999999E-2</v>
      </c>
      <c r="U1175" s="66">
        <v>-0.01</v>
      </c>
      <c r="V1175" s="66">
        <v>-2.23E-2</v>
      </c>
      <c r="W1175" s="66">
        <v>0</v>
      </c>
      <c r="X1175" s="1">
        <v>168700</v>
      </c>
      <c r="Y1175" s="1">
        <v>718245</v>
      </c>
      <c r="Z1175" s="1">
        <v>384897</v>
      </c>
      <c r="AA1175" t="s">
        <v>470</v>
      </c>
      <c r="AB1175" t="s">
        <v>592</v>
      </c>
      <c r="AC1175">
        <v>7.96</v>
      </c>
      <c r="AD1175">
        <v>0.75</v>
      </c>
      <c r="AE1175">
        <v>4.0599999999999996</v>
      </c>
      <c r="AF1175" t="s">
        <v>230</v>
      </c>
      <c r="AG1175" s="1">
        <v>25900</v>
      </c>
      <c r="AH1175" s="36">
        <v>4260</v>
      </c>
      <c r="AI1175">
        <v>100</v>
      </c>
      <c r="AJ1175" s="36">
        <v>4230</v>
      </c>
      <c r="AK1175">
        <v>500</v>
      </c>
      <c r="AL1175" s="2">
        <v>0.64583333333333337</v>
      </c>
      <c r="AN1175" t="s">
        <v>298</v>
      </c>
      <c r="AO1175" t="s">
        <v>472</v>
      </c>
      <c r="AQ1175" t="str">
        <f t="shared" si="18"/>
        <v/>
      </c>
    </row>
    <row r="1176" spans="1:43">
      <c r="A1176" s="8">
        <v>46190</v>
      </c>
      <c r="B1176">
        <v>4013.23</v>
      </c>
      <c r="C1176">
        <v>0.55000000000000004</v>
      </c>
      <c r="D1176">
        <v>70350</v>
      </c>
      <c r="E1176">
        <v>0.43</v>
      </c>
      <c r="F1176" s="69">
        <v>8425</v>
      </c>
      <c r="G1176" t="s">
        <v>98</v>
      </c>
      <c r="H1176">
        <v>0</v>
      </c>
      <c r="I1176" t="s">
        <v>288</v>
      </c>
      <c r="J1176" t="s">
        <v>289</v>
      </c>
      <c r="K1176" t="s">
        <v>295</v>
      </c>
      <c r="L1176" s="36">
        <v>1273</v>
      </c>
      <c r="M1176">
        <v>-10</v>
      </c>
      <c r="N1176" s="66">
        <v>-7.7999999999999996E-3</v>
      </c>
      <c r="O1176" s="36">
        <v>1283</v>
      </c>
      <c r="P1176" s="66">
        <v>-7.7000000000000002E-3</v>
      </c>
      <c r="Q1176" s="36">
        <v>1295</v>
      </c>
      <c r="R1176" s="36">
        <v>1303</v>
      </c>
      <c r="S1176" s="36">
        <v>1273</v>
      </c>
      <c r="T1176" s="66">
        <v>-1.6899999999999998E-2</v>
      </c>
      <c r="U1176" s="66">
        <v>-7.7000000000000002E-3</v>
      </c>
      <c r="V1176" s="66">
        <v>-2.3E-2</v>
      </c>
      <c r="W1176" s="66">
        <v>0</v>
      </c>
      <c r="X1176" s="1">
        <v>474600</v>
      </c>
      <c r="Y1176" s="1">
        <v>608927</v>
      </c>
      <c r="Z1176" s="1">
        <v>359834</v>
      </c>
      <c r="AA1176" t="s">
        <v>473</v>
      </c>
      <c r="AB1176" t="s">
        <v>607</v>
      </c>
      <c r="AC1176">
        <v>7.64</v>
      </c>
      <c r="AD1176">
        <v>0.83</v>
      </c>
      <c r="AE1176">
        <v>4.08</v>
      </c>
      <c r="AF1176" t="s">
        <v>230</v>
      </c>
      <c r="AG1176" s="1">
        <v>160300</v>
      </c>
      <c r="AH1176" s="36">
        <v>1276</v>
      </c>
      <c r="AI1176">
        <v>100</v>
      </c>
      <c r="AJ1176" s="36">
        <v>1273</v>
      </c>
      <c r="AK1176">
        <v>300</v>
      </c>
      <c r="AL1176" s="2">
        <v>0.64583333333333337</v>
      </c>
      <c r="AN1176" t="s">
        <v>298</v>
      </c>
      <c r="AO1176" t="s">
        <v>472</v>
      </c>
      <c r="AQ1176" t="str">
        <f t="shared" si="18"/>
        <v/>
      </c>
    </row>
    <row r="1177" spans="1:43">
      <c r="A1177" s="8">
        <v>46190</v>
      </c>
      <c r="B1177">
        <v>4013.23</v>
      </c>
      <c r="C1177">
        <v>0.55000000000000004</v>
      </c>
      <c r="D1177">
        <v>70350</v>
      </c>
      <c r="E1177">
        <v>0.43</v>
      </c>
      <c r="F1177" s="69">
        <v>8591</v>
      </c>
      <c r="G1177" t="s">
        <v>99</v>
      </c>
      <c r="H1177">
        <v>0</v>
      </c>
      <c r="I1177" t="s">
        <v>288</v>
      </c>
      <c r="J1177" t="s">
        <v>289</v>
      </c>
      <c r="K1177" t="s">
        <v>290</v>
      </c>
      <c r="L1177" s="36">
        <v>6336</v>
      </c>
      <c r="M1177">
        <v>31</v>
      </c>
      <c r="N1177" s="66">
        <v>4.8999999999999998E-3</v>
      </c>
      <c r="O1177" s="36">
        <v>6305</v>
      </c>
      <c r="P1177" s="66">
        <v>4.8999999999999998E-3</v>
      </c>
      <c r="Q1177" s="36">
        <v>6403</v>
      </c>
      <c r="R1177" s="36">
        <v>6417</v>
      </c>
      <c r="S1177" s="36">
        <v>6280</v>
      </c>
      <c r="T1177" s="66">
        <v>-1.04E-2</v>
      </c>
      <c r="U1177" s="66">
        <v>4.8999999999999998E-3</v>
      </c>
      <c r="V1177" s="66">
        <v>-1.26E-2</v>
      </c>
      <c r="W1177" s="66">
        <v>8.8999999999999999E-3</v>
      </c>
      <c r="X1177" s="1">
        <v>3297700</v>
      </c>
      <c r="Y1177" s="1">
        <v>20898065</v>
      </c>
      <c r="Z1177" s="1">
        <v>7122339</v>
      </c>
      <c r="AA1177" t="s">
        <v>475</v>
      </c>
      <c r="AB1177" t="s">
        <v>476</v>
      </c>
      <c r="AC1177">
        <v>13.14</v>
      </c>
      <c r="AD1177">
        <v>1.55</v>
      </c>
      <c r="AE1177">
        <v>2.96</v>
      </c>
      <c r="AF1177" t="s">
        <v>230</v>
      </c>
      <c r="AG1177" s="1">
        <v>242300</v>
      </c>
      <c r="AH1177" s="36">
        <v>6337</v>
      </c>
      <c r="AI1177">
        <v>400</v>
      </c>
      <c r="AJ1177" s="36">
        <v>6328</v>
      </c>
      <c r="AK1177">
        <v>500</v>
      </c>
      <c r="AL1177" s="2">
        <v>0.64583333333333337</v>
      </c>
      <c r="AN1177" t="s">
        <v>298</v>
      </c>
      <c r="AO1177" t="s">
        <v>472</v>
      </c>
      <c r="AQ1177" t="str">
        <f t="shared" si="18"/>
        <v/>
      </c>
    </row>
    <row r="1178" spans="1:43">
      <c r="A1178" s="8">
        <v>46190</v>
      </c>
      <c r="B1178">
        <v>4013.23</v>
      </c>
      <c r="C1178">
        <v>0.55000000000000004</v>
      </c>
      <c r="D1178">
        <v>70350</v>
      </c>
      <c r="E1178">
        <v>0.43</v>
      </c>
      <c r="F1178" s="69">
        <v>8593</v>
      </c>
      <c r="G1178" t="s">
        <v>100</v>
      </c>
      <c r="H1178">
        <v>0</v>
      </c>
      <c r="I1178" t="s">
        <v>288</v>
      </c>
      <c r="J1178" t="s">
        <v>289</v>
      </c>
      <c r="K1178" t="s">
        <v>295</v>
      </c>
      <c r="L1178" s="36">
        <v>1325</v>
      </c>
      <c r="M1178">
        <v>10.5</v>
      </c>
      <c r="N1178" s="66">
        <v>8.0000000000000002E-3</v>
      </c>
      <c r="O1178" s="36">
        <v>1314.5</v>
      </c>
      <c r="P1178" s="66">
        <v>7.9000000000000008E-3</v>
      </c>
      <c r="Q1178" s="36">
        <v>1330</v>
      </c>
      <c r="R1178" s="36">
        <v>1338</v>
      </c>
      <c r="S1178" s="36">
        <v>1318.5</v>
      </c>
      <c r="T1178" s="66">
        <v>-3.7000000000000002E-3</v>
      </c>
      <c r="U1178" s="66">
        <v>0</v>
      </c>
      <c r="V1178" s="66">
        <v>-9.7000000000000003E-3</v>
      </c>
      <c r="W1178" s="66">
        <v>4.8999999999999998E-3</v>
      </c>
      <c r="X1178" s="1">
        <v>3327500</v>
      </c>
      <c r="Y1178" s="1">
        <v>4413850</v>
      </c>
      <c r="Z1178" s="1">
        <v>1943658</v>
      </c>
      <c r="AA1178" t="s">
        <v>477</v>
      </c>
      <c r="AB1178" t="s">
        <v>594</v>
      </c>
      <c r="AC1178">
        <v>11.89</v>
      </c>
      <c r="AD1178">
        <v>0.95</v>
      </c>
      <c r="AE1178">
        <v>3.85</v>
      </c>
      <c r="AF1178" t="s">
        <v>230</v>
      </c>
      <c r="AG1178" s="1">
        <v>921000</v>
      </c>
      <c r="AH1178" s="36">
        <v>1325.5</v>
      </c>
      <c r="AI1178" s="1">
        <v>1300</v>
      </c>
      <c r="AJ1178" s="36">
        <v>1325</v>
      </c>
      <c r="AK1178" s="1">
        <v>8600</v>
      </c>
      <c r="AL1178" s="2">
        <v>0.64583333333333337</v>
      </c>
      <c r="AN1178" t="s">
        <v>298</v>
      </c>
      <c r="AO1178" t="s">
        <v>472</v>
      </c>
      <c r="AQ1178" t="str">
        <f t="shared" si="18"/>
        <v/>
      </c>
    </row>
    <row r="1179" spans="1:43">
      <c r="A1179" s="8">
        <v>46190</v>
      </c>
      <c r="B1179">
        <v>4013.23</v>
      </c>
      <c r="C1179">
        <v>0.55000000000000004</v>
      </c>
      <c r="D1179">
        <v>70350</v>
      </c>
      <c r="E1179">
        <v>0.43</v>
      </c>
      <c r="F1179" s="69">
        <v>8604</v>
      </c>
      <c r="G1179" t="s">
        <v>101</v>
      </c>
      <c r="H1179">
        <v>0</v>
      </c>
      <c r="I1179" t="s">
        <v>288</v>
      </c>
      <c r="J1179" t="s">
        <v>289</v>
      </c>
      <c r="K1179" t="s">
        <v>295</v>
      </c>
      <c r="L1179" s="36">
        <v>1451</v>
      </c>
      <c r="M1179">
        <v>36</v>
      </c>
      <c r="N1179" s="66">
        <v>2.5399999999999999E-2</v>
      </c>
      <c r="O1179" s="36">
        <v>1415</v>
      </c>
      <c r="P1179" s="66">
        <v>2.5399999999999999E-2</v>
      </c>
      <c r="Q1179" s="36">
        <v>1430</v>
      </c>
      <c r="R1179" s="36">
        <v>1478</v>
      </c>
      <c r="S1179" s="36">
        <v>1428.5</v>
      </c>
      <c r="T1179" s="66">
        <v>1.46E-2</v>
      </c>
      <c r="U1179" s="66">
        <v>1.11E-2</v>
      </c>
      <c r="V1179" s="66">
        <v>-1.8200000000000001E-2</v>
      </c>
      <c r="W1179" s="66">
        <v>1.5699999999999999E-2</v>
      </c>
      <c r="X1179" s="1">
        <v>14384100</v>
      </c>
      <c r="Y1179" s="1">
        <v>20852230</v>
      </c>
      <c r="Z1179" s="1">
        <v>4481504</v>
      </c>
      <c r="AA1179" t="s">
        <v>479</v>
      </c>
      <c r="AB1179" t="s">
        <v>480</v>
      </c>
      <c r="AC1179">
        <v>11.28</v>
      </c>
      <c r="AD1179">
        <v>1.1299999999999999</v>
      </c>
      <c r="AE1179">
        <v>3.58</v>
      </c>
      <c r="AF1179" t="s">
        <v>230</v>
      </c>
      <c r="AG1179" s="1">
        <v>618400</v>
      </c>
      <c r="AH1179" s="36">
        <v>1453</v>
      </c>
      <c r="AI1179" s="1">
        <v>1500</v>
      </c>
      <c r="AJ1179" s="36">
        <v>1450.5</v>
      </c>
      <c r="AK1179" s="1">
        <v>3400</v>
      </c>
      <c r="AL1179" s="2">
        <v>0.64583333333333337</v>
      </c>
      <c r="AN1179" t="s">
        <v>298</v>
      </c>
      <c r="AO1179" t="s">
        <v>481</v>
      </c>
      <c r="AQ1179" t="str">
        <f t="shared" si="18"/>
        <v/>
      </c>
    </row>
    <row r="1180" spans="1:43">
      <c r="A1180" s="8">
        <v>46190</v>
      </c>
      <c r="B1180">
        <v>4013.23</v>
      </c>
      <c r="C1180">
        <v>0.55000000000000004</v>
      </c>
      <c r="D1180">
        <v>70350</v>
      </c>
      <c r="E1180">
        <v>0.43</v>
      </c>
      <c r="F1180" s="69">
        <v>8697</v>
      </c>
      <c r="G1180" t="s">
        <v>102</v>
      </c>
      <c r="H1180">
        <v>0</v>
      </c>
      <c r="I1180" t="s">
        <v>288</v>
      </c>
      <c r="J1180" t="s">
        <v>289</v>
      </c>
      <c r="K1180" t="s">
        <v>295</v>
      </c>
      <c r="L1180" s="36">
        <v>2200</v>
      </c>
      <c r="M1180">
        <v>-24</v>
      </c>
      <c r="N1180" s="66">
        <v>-1.0800000000000001E-2</v>
      </c>
      <c r="O1180" s="36">
        <v>2224</v>
      </c>
      <c r="P1180" s="66">
        <v>-1.0699999999999999E-2</v>
      </c>
      <c r="Q1180" s="36">
        <v>2221</v>
      </c>
      <c r="R1180" s="36">
        <v>2254.5</v>
      </c>
      <c r="S1180" s="36">
        <v>2183.5</v>
      </c>
      <c r="T1180" s="66">
        <v>-9.4000000000000004E-3</v>
      </c>
      <c r="U1180" s="66">
        <v>-5.4000000000000003E-3</v>
      </c>
      <c r="V1180" s="66">
        <v>-2.41E-2</v>
      </c>
      <c r="W1180" s="66">
        <v>7.4999999999999997E-3</v>
      </c>
      <c r="X1180" s="1">
        <v>3964100</v>
      </c>
      <c r="Y1180" s="1">
        <v>8746921</v>
      </c>
      <c r="Z1180" s="1">
        <v>2269927</v>
      </c>
      <c r="AA1180" t="s">
        <v>654</v>
      </c>
      <c r="AB1180" t="s">
        <v>483</v>
      </c>
      <c r="AC1180">
        <v>27.91</v>
      </c>
      <c r="AD1180">
        <v>6.55</v>
      </c>
      <c r="AE1180">
        <v>2.86</v>
      </c>
      <c r="AF1180" t="s">
        <v>230</v>
      </c>
      <c r="AG1180" s="1">
        <v>88600</v>
      </c>
      <c r="AH1180" s="36">
        <v>2207.5</v>
      </c>
      <c r="AI1180">
        <v>200</v>
      </c>
      <c r="AJ1180" s="36">
        <v>2199.5</v>
      </c>
      <c r="AK1180">
        <v>900</v>
      </c>
      <c r="AL1180" s="2">
        <v>0.64583333333333337</v>
      </c>
      <c r="AN1180" t="s">
        <v>298</v>
      </c>
      <c r="AO1180" t="s">
        <v>472</v>
      </c>
      <c r="AQ1180" t="str">
        <f t="shared" si="18"/>
        <v/>
      </c>
    </row>
    <row r="1181" spans="1:43">
      <c r="A1181" s="8">
        <v>46190</v>
      </c>
      <c r="B1181">
        <v>4013.23</v>
      </c>
      <c r="C1181">
        <v>0.55000000000000004</v>
      </c>
      <c r="D1181">
        <v>70350</v>
      </c>
      <c r="E1181">
        <v>0.43</v>
      </c>
      <c r="F1181" s="69">
        <v>8830</v>
      </c>
      <c r="G1181" t="s">
        <v>103</v>
      </c>
      <c r="H1181">
        <v>0</v>
      </c>
      <c r="I1181" t="s">
        <v>288</v>
      </c>
      <c r="J1181" t="s">
        <v>289</v>
      </c>
      <c r="K1181" t="s">
        <v>290</v>
      </c>
      <c r="L1181" s="36">
        <v>3520</v>
      </c>
      <c r="M1181">
        <v>-32</v>
      </c>
      <c r="N1181" s="66">
        <v>-8.9999999999999993E-3</v>
      </c>
      <c r="O1181" s="36">
        <v>3552</v>
      </c>
      <c r="P1181" s="66">
        <v>-8.9999999999999993E-3</v>
      </c>
      <c r="Q1181" s="36">
        <v>3589</v>
      </c>
      <c r="R1181" s="36">
        <v>3621</v>
      </c>
      <c r="S1181" s="36">
        <v>3484</v>
      </c>
      <c r="T1181" s="66">
        <v>-1.9199999999999998E-2</v>
      </c>
      <c r="U1181" s="66">
        <v>6.0000000000000001E-3</v>
      </c>
      <c r="V1181" s="66">
        <v>-2.7799999999999998E-2</v>
      </c>
      <c r="W1181" s="66">
        <v>1.03E-2</v>
      </c>
      <c r="X1181" s="1">
        <v>3392500</v>
      </c>
      <c r="Y1181" s="1">
        <v>11930133</v>
      </c>
      <c r="Z1181" s="1">
        <v>3294720</v>
      </c>
      <c r="AA1181" t="s">
        <v>484</v>
      </c>
      <c r="AB1181" t="s">
        <v>620</v>
      </c>
      <c r="AC1181">
        <v>14.58</v>
      </c>
      <c r="AD1181">
        <v>1.31</v>
      </c>
      <c r="AE1181">
        <v>1.48</v>
      </c>
      <c r="AF1181" t="s">
        <v>230</v>
      </c>
      <c r="AG1181" s="1">
        <v>65800</v>
      </c>
      <c r="AH1181" s="36">
        <v>3521</v>
      </c>
      <c r="AI1181">
        <v>700</v>
      </c>
      <c r="AJ1181" s="36">
        <v>3503</v>
      </c>
      <c r="AK1181">
        <v>200</v>
      </c>
      <c r="AL1181" s="2">
        <v>0.64583333333333337</v>
      </c>
      <c r="AN1181" t="s">
        <v>298</v>
      </c>
      <c r="AO1181" t="s">
        <v>332</v>
      </c>
      <c r="AQ1181" t="str">
        <f t="shared" si="18"/>
        <v/>
      </c>
    </row>
    <row r="1182" spans="1:43">
      <c r="A1182" s="8">
        <v>46190</v>
      </c>
      <c r="B1182">
        <v>4013.23</v>
      </c>
      <c r="C1182">
        <v>0.55000000000000004</v>
      </c>
      <c r="D1182">
        <v>70350</v>
      </c>
      <c r="E1182">
        <v>0.43</v>
      </c>
      <c r="F1182" s="69">
        <v>9020</v>
      </c>
      <c r="G1182" t="s">
        <v>104</v>
      </c>
      <c r="H1182">
        <v>0</v>
      </c>
      <c r="I1182" t="s">
        <v>288</v>
      </c>
      <c r="J1182" t="s">
        <v>289</v>
      </c>
      <c r="K1182" t="s">
        <v>290</v>
      </c>
      <c r="L1182" s="36">
        <v>3345</v>
      </c>
      <c r="M1182">
        <v>-53</v>
      </c>
      <c r="N1182" s="66">
        <v>-1.5599999999999999E-2</v>
      </c>
      <c r="O1182" s="36">
        <v>3398</v>
      </c>
      <c r="P1182" s="66">
        <v>-1.55E-2</v>
      </c>
      <c r="Q1182" s="36">
        <v>3445</v>
      </c>
      <c r="R1182" s="36">
        <v>3455</v>
      </c>
      <c r="S1182" s="36">
        <v>3336</v>
      </c>
      <c r="T1182" s="66">
        <v>-2.9000000000000001E-2</v>
      </c>
      <c r="U1182" s="66">
        <v>-3.2000000000000002E-3</v>
      </c>
      <c r="V1182" s="66">
        <v>-3.1800000000000002E-2</v>
      </c>
      <c r="W1182" s="66">
        <v>2.5999999999999999E-3</v>
      </c>
      <c r="X1182" s="1">
        <v>2698700</v>
      </c>
      <c r="Y1182" s="1">
        <v>9078342</v>
      </c>
      <c r="Z1182" s="1">
        <v>3794608</v>
      </c>
      <c r="AA1182" t="s">
        <v>486</v>
      </c>
      <c r="AB1182" t="s">
        <v>608</v>
      </c>
      <c r="AC1182">
        <v>14.81</v>
      </c>
      <c r="AD1182">
        <v>1.23</v>
      </c>
      <c r="AE1182">
        <v>2.5099999999999998</v>
      </c>
      <c r="AF1182" t="s">
        <v>230</v>
      </c>
      <c r="AG1182" s="1">
        <v>83600</v>
      </c>
      <c r="AH1182" s="36">
        <v>3346</v>
      </c>
      <c r="AI1182" s="1">
        <v>1700</v>
      </c>
      <c r="AJ1182" s="36">
        <v>3344</v>
      </c>
      <c r="AK1182" s="1">
        <v>4800</v>
      </c>
      <c r="AL1182" s="2">
        <v>0.64583333333333337</v>
      </c>
      <c r="AN1182" t="s">
        <v>298</v>
      </c>
      <c r="AO1182" t="s">
        <v>488</v>
      </c>
      <c r="AQ1182" t="str">
        <f t="shared" si="18"/>
        <v/>
      </c>
    </row>
    <row r="1183" spans="1:43">
      <c r="A1183" s="8">
        <v>46190</v>
      </c>
      <c r="B1183">
        <v>4013.23</v>
      </c>
      <c r="C1183">
        <v>0.55000000000000004</v>
      </c>
      <c r="D1183">
        <v>70350</v>
      </c>
      <c r="E1183">
        <v>0.43</v>
      </c>
      <c r="F1183" s="69">
        <v>9024</v>
      </c>
      <c r="G1183" t="s">
        <v>105</v>
      </c>
      <c r="H1183">
        <v>0</v>
      </c>
      <c r="I1183" t="s">
        <v>288</v>
      </c>
      <c r="J1183" t="s">
        <v>289</v>
      </c>
      <c r="K1183" t="s">
        <v>295</v>
      </c>
      <c r="L1183" s="36">
        <v>3039</v>
      </c>
      <c r="M1183">
        <v>-53</v>
      </c>
      <c r="N1183" s="66">
        <v>-1.7100000000000001E-2</v>
      </c>
      <c r="O1183" s="36">
        <v>3092</v>
      </c>
      <c r="P1183" s="66">
        <v>-1.7100000000000001E-2</v>
      </c>
      <c r="Q1183" s="36">
        <v>3092</v>
      </c>
      <c r="R1183" s="36">
        <v>3154</v>
      </c>
      <c r="S1183" s="36">
        <v>3038</v>
      </c>
      <c r="T1183" s="66">
        <v>-1.7100000000000001E-2</v>
      </c>
      <c r="U1183" s="66">
        <v>-1.04E-2</v>
      </c>
      <c r="V1183" s="66">
        <v>-3.6400000000000002E-2</v>
      </c>
      <c r="W1183" s="66">
        <v>2.9999999999999997E-4</v>
      </c>
      <c r="X1183" s="1">
        <v>3117200</v>
      </c>
      <c r="Y1183" s="1">
        <v>9574957</v>
      </c>
      <c r="Z1183" s="1">
        <v>929251</v>
      </c>
      <c r="AA1183" t="s">
        <v>489</v>
      </c>
      <c r="AB1183" t="s">
        <v>609</v>
      </c>
      <c r="AC1183">
        <v>28.61</v>
      </c>
      <c r="AD1183">
        <v>1.35</v>
      </c>
      <c r="AE1183">
        <v>1.38</v>
      </c>
      <c r="AF1183" t="s">
        <v>230</v>
      </c>
      <c r="AG1183" s="1">
        <v>87600</v>
      </c>
      <c r="AH1183" s="36">
        <v>3049</v>
      </c>
      <c r="AI1183">
        <v>100</v>
      </c>
      <c r="AJ1183" s="36">
        <v>3039</v>
      </c>
      <c r="AK1183" s="1">
        <v>5400</v>
      </c>
      <c r="AL1183" s="2">
        <v>0.64583333333333337</v>
      </c>
      <c r="AN1183" t="s">
        <v>298</v>
      </c>
      <c r="AO1183" t="s">
        <v>488</v>
      </c>
      <c r="AQ1183" t="str">
        <f t="shared" si="18"/>
        <v/>
      </c>
    </row>
    <row r="1184" spans="1:43">
      <c r="A1184" s="8">
        <v>46190</v>
      </c>
      <c r="B1184">
        <v>4013.23</v>
      </c>
      <c r="C1184">
        <v>0.55000000000000004</v>
      </c>
      <c r="D1184">
        <v>70350</v>
      </c>
      <c r="E1184">
        <v>0.43</v>
      </c>
      <c r="F1184" s="69">
        <v>9069</v>
      </c>
      <c r="G1184" t="s">
        <v>106</v>
      </c>
      <c r="H1184">
        <v>0</v>
      </c>
      <c r="I1184" t="s">
        <v>288</v>
      </c>
      <c r="J1184" t="s">
        <v>289</v>
      </c>
      <c r="K1184" t="s">
        <v>295</v>
      </c>
      <c r="L1184" s="36">
        <v>1907.5</v>
      </c>
      <c r="M1184">
        <v>-25</v>
      </c>
      <c r="N1184" s="66">
        <v>-1.29E-2</v>
      </c>
      <c r="O1184" s="36">
        <v>1932.5</v>
      </c>
      <c r="P1184" s="66">
        <v>-1.29E-2</v>
      </c>
      <c r="Q1184" s="36">
        <v>1940</v>
      </c>
      <c r="R1184" s="36">
        <v>1952.5</v>
      </c>
      <c r="S1184" s="36">
        <v>1898</v>
      </c>
      <c r="T1184" s="66">
        <v>-1.67E-2</v>
      </c>
      <c r="U1184" s="66">
        <v>-2.3E-3</v>
      </c>
      <c r="V1184" s="66">
        <v>-2.3E-2</v>
      </c>
      <c r="W1184" s="66">
        <v>5.0000000000000001E-3</v>
      </c>
      <c r="X1184" s="1">
        <v>267400</v>
      </c>
      <c r="Y1184" s="1">
        <v>511431</v>
      </c>
      <c r="Z1184" s="1">
        <v>335133</v>
      </c>
      <c r="AA1184" t="s">
        <v>491</v>
      </c>
      <c r="AB1184" t="s">
        <v>492</v>
      </c>
      <c r="AC1184">
        <v>13.64</v>
      </c>
      <c r="AD1184">
        <v>1.4</v>
      </c>
      <c r="AE1184">
        <v>2.94</v>
      </c>
      <c r="AF1184" t="s">
        <v>230</v>
      </c>
      <c r="AG1184" s="1">
        <v>28600</v>
      </c>
      <c r="AH1184" s="36">
        <v>1915</v>
      </c>
      <c r="AI1184">
        <v>100</v>
      </c>
      <c r="AJ1184" s="36">
        <v>1907.5</v>
      </c>
      <c r="AK1184" s="1">
        <v>2300</v>
      </c>
      <c r="AL1184" s="2">
        <v>0.64583333333333337</v>
      </c>
      <c r="AN1184" t="s">
        <v>298</v>
      </c>
      <c r="AO1184" t="s">
        <v>488</v>
      </c>
      <c r="AQ1184" t="str">
        <f t="shared" si="18"/>
        <v/>
      </c>
    </row>
    <row r="1185" spans="1:43">
      <c r="A1185" s="8">
        <v>46190</v>
      </c>
      <c r="B1185">
        <v>4013.23</v>
      </c>
      <c r="C1185">
        <v>0.55000000000000004</v>
      </c>
      <c r="D1185">
        <v>70350</v>
      </c>
      <c r="E1185">
        <v>0.43</v>
      </c>
      <c r="F1185" s="69">
        <v>9227</v>
      </c>
      <c r="G1185" t="s">
        <v>107</v>
      </c>
      <c r="H1185">
        <v>0</v>
      </c>
      <c r="I1185" t="s">
        <v>347</v>
      </c>
      <c r="J1185" t="s">
        <v>289</v>
      </c>
      <c r="K1185" t="s">
        <v>295</v>
      </c>
      <c r="L1185">
        <v>881</v>
      </c>
      <c r="M1185">
        <v>16</v>
      </c>
      <c r="N1185" s="66">
        <v>1.8499999999999999E-2</v>
      </c>
      <c r="O1185">
        <v>865</v>
      </c>
      <c r="P1185" s="66">
        <v>1.84E-2</v>
      </c>
      <c r="Q1185">
        <v>877</v>
      </c>
      <c r="R1185">
        <v>896</v>
      </c>
      <c r="S1185">
        <v>868</v>
      </c>
      <c r="T1185" s="66">
        <v>4.4999999999999997E-3</v>
      </c>
      <c r="U1185" s="66">
        <v>-1.12E-2</v>
      </c>
      <c r="V1185" s="66">
        <v>-1.67E-2</v>
      </c>
      <c r="W1185" s="66">
        <v>1.49E-2</v>
      </c>
      <c r="X1185" s="1">
        <v>110100</v>
      </c>
      <c r="Y1185" s="1">
        <v>97301</v>
      </c>
      <c r="Z1185" s="1">
        <v>14011</v>
      </c>
      <c r="AA1185" t="s">
        <v>493</v>
      </c>
      <c r="AB1185" t="s">
        <v>494</v>
      </c>
      <c r="AC1185">
        <v>0</v>
      </c>
      <c r="AD1185">
        <v>28.98</v>
      </c>
      <c r="AE1185">
        <v>0</v>
      </c>
      <c r="AF1185">
        <v>2.5</v>
      </c>
      <c r="AG1185" s="1">
        <v>2100</v>
      </c>
      <c r="AH1185">
        <v>883</v>
      </c>
      <c r="AI1185">
        <v>100</v>
      </c>
      <c r="AJ1185">
        <v>881</v>
      </c>
      <c r="AK1185">
        <v>800</v>
      </c>
      <c r="AL1185" s="2">
        <v>0.64583333333333337</v>
      </c>
      <c r="AN1185" t="s">
        <v>350</v>
      </c>
      <c r="AO1185" t="s">
        <v>313</v>
      </c>
      <c r="AQ1185" t="str">
        <f t="shared" si="18"/>
        <v/>
      </c>
    </row>
    <row r="1186" spans="1:43">
      <c r="A1186" s="8">
        <v>46190</v>
      </c>
      <c r="B1186">
        <v>4013.23</v>
      </c>
      <c r="C1186">
        <v>0.55000000000000004</v>
      </c>
      <c r="D1186">
        <v>70350</v>
      </c>
      <c r="E1186">
        <v>0.43</v>
      </c>
      <c r="F1186" s="69">
        <v>9303</v>
      </c>
      <c r="G1186" t="s">
        <v>108</v>
      </c>
      <c r="H1186">
        <v>0</v>
      </c>
      <c r="I1186" t="s">
        <v>288</v>
      </c>
      <c r="J1186" t="s">
        <v>289</v>
      </c>
      <c r="K1186" t="s">
        <v>295</v>
      </c>
      <c r="L1186" s="36">
        <v>3780</v>
      </c>
      <c r="M1186">
        <v>10</v>
      </c>
      <c r="N1186" s="66">
        <v>2.7000000000000001E-3</v>
      </c>
      <c r="O1186" s="36">
        <v>3770</v>
      </c>
      <c r="P1186" s="66">
        <v>2.5999999999999999E-3</v>
      </c>
      <c r="Q1186" s="36">
        <v>3790</v>
      </c>
      <c r="R1186" s="36">
        <v>3800</v>
      </c>
      <c r="S1186" s="36">
        <v>3730</v>
      </c>
      <c r="T1186" s="66">
        <v>-2.5999999999999999E-3</v>
      </c>
      <c r="U1186" s="66">
        <v>9.2999999999999992E-3</v>
      </c>
      <c r="V1186" s="66">
        <v>-5.1999999999999998E-3</v>
      </c>
      <c r="W1186" s="66">
        <v>1.34E-2</v>
      </c>
      <c r="X1186" s="1">
        <v>146000</v>
      </c>
      <c r="Y1186" s="1">
        <v>550400</v>
      </c>
      <c r="Z1186" s="1">
        <v>289601</v>
      </c>
      <c r="AA1186" t="s">
        <v>495</v>
      </c>
      <c r="AB1186" t="s">
        <v>496</v>
      </c>
      <c r="AC1186">
        <v>16.71</v>
      </c>
      <c r="AD1186">
        <v>0.91</v>
      </c>
      <c r="AE1186">
        <v>2.72</v>
      </c>
      <c r="AF1186" t="s">
        <v>230</v>
      </c>
      <c r="AG1186" s="1">
        <v>29600</v>
      </c>
      <c r="AH1186" s="36">
        <v>3790</v>
      </c>
      <c r="AI1186">
        <v>200</v>
      </c>
      <c r="AJ1186" s="36">
        <v>3780</v>
      </c>
      <c r="AK1186">
        <v>300</v>
      </c>
      <c r="AL1186" s="2">
        <v>0.64583333333333337</v>
      </c>
      <c r="AN1186" t="s">
        <v>298</v>
      </c>
      <c r="AO1186" t="s">
        <v>497</v>
      </c>
      <c r="AQ1186" t="str">
        <f t="shared" si="18"/>
        <v/>
      </c>
    </row>
    <row r="1187" spans="1:43">
      <c r="A1187" s="8">
        <v>46190</v>
      </c>
      <c r="B1187">
        <v>4013.23</v>
      </c>
      <c r="C1187">
        <v>0.55000000000000004</v>
      </c>
      <c r="D1187">
        <v>70350</v>
      </c>
      <c r="E1187">
        <v>0.43</v>
      </c>
      <c r="F1187" s="69">
        <v>9308</v>
      </c>
      <c r="G1187" t="s">
        <v>109</v>
      </c>
      <c r="H1187">
        <v>0</v>
      </c>
      <c r="I1187" t="s">
        <v>314</v>
      </c>
      <c r="J1187" t="s">
        <v>289</v>
      </c>
      <c r="K1187" t="s">
        <v>295</v>
      </c>
      <c r="L1187" s="36">
        <v>1497</v>
      </c>
      <c r="M1187">
        <v>8</v>
      </c>
      <c r="N1187" s="66">
        <v>5.4000000000000003E-3</v>
      </c>
      <c r="O1187" s="36">
        <v>1489</v>
      </c>
      <c r="P1187" s="66">
        <v>5.3E-3</v>
      </c>
      <c r="Q1187" s="36">
        <v>1489</v>
      </c>
      <c r="R1187" s="36">
        <v>1505</v>
      </c>
      <c r="S1187" s="36">
        <v>1450</v>
      </c>
      <c r="T1187" s="66">
        <v>5.3E-3</v>
      </c>
      <c r="U1187" s="66">
        <v>3.3E-3</v>
      </c>
      <c r="V1187" s="66">
        <v>-5.3E-3</v>
      </c>
      <c r="W1187" s="66">
        <v>3.2399999999999998E-2</v>
      </c>
      <c r="X1187" s="1">
        <v>89900</v>
      </c>
      <c r="Y1187" s="1">
        <v>133738</v>
      </c>
      <c r="Z1187" s="1">
        <v>39031</v>
      </c>
      <c r="AA1187" t="s">
        <v>498</v>
      </c>
      <c r="AB1187" t="s">
        <v>499</v>
      </c>
      <c r="AC1187">
        <v>12.78</v>
      </c>
      <c r="AD1187">
        <v>1</v>
      </c>
      <c r="AE1187">
        <v>2.3199999999999998</v>
      </c>
      <c r="AF1187" t="s">
        <v>230</v>
      </c>
      <c r="AG1187" s="1">
        <v>3300</v>
      </c>
      <c r="AH1187" s="36">
        <v>1505</v>
      </c>
      <c r="AI1187">
        <v>200</v>
      </c>
      <c r="AJ1187" s="36">
        <v>1497</v>
      </c>
      <c r="AK1187" s="1">
        <v>1600</v>
      </c>
      <c r="AL1187" s="2">
        <v>0.64583333333333337</v>
      </c>
      <c r="AN1187" t="s">
        <v>298</v>
      </c>
      <c r="AO1187" t="s">
        <v>500</v>
      </c>
      <c r="AQ1187" t="str">
        <f t="shared" si="18"/>
        <v/>
      </c>
    </row>
    <row r="1188" spans="1:43">
      <c r="A1188" s="8">
        <v>46190</v>
      </c>
      <c r="B1188">
        <v>4013.23</v>
      </c>
      <c r="C1188">
        <v>0.55000000000000004</v>
      </c>
      <c r="D1188">
        <v>70350</v>
      </c>
      <c r="E1188">
        <v>0.43</v>
      </c>
      <c r="F1188" s="69">
        <v>9348</v>
      </c>
      <c r="G1188" t="s">
        <v>110</v>
      </c>
      <c r="H1188">
        <v>0</v>
      </c>
      <c r="I1188" t="s">
        <v>347</v>
      </c>
      <c r="J1188" t="s">
        <v>323</v>
      </c>
      <c r="K1188" t="s">
        <v>295</v>
      </c>
      <c r="L1188">
        <v>473</v>
      </c>
      <c r="M1188">
        <v>5</v>
      </c>
      <c r="N1188" s="66">
        <v>1.0699999999999999E-2</v>
      </c>
      <c r="O1188">
        <v>468</v>
      </c>
      <c r="P1188" s="66">
        <v>1.06E-2</v>
      </c>
      <c r="Q1188">
        <v>471</v>
      </c>
      <c r="R1188">
        <v>494</v>
      </c>
      <c r="S1188">
        <v>468</v>
      </c>
      <c r="T1188" s="66">
        <v>4.1999999999999997E-3</v>
      </c>
      <c r="U1188" s="66">
        <v>-3.0700000000000002E-2</v>
      </c>
      <c r="V1188" s="66">
        <v>-4.2500000000000003E-2</v>
      </c>
      <c r="W1188" s="66">
        <v>1.06E-2</v>
      </c>
      <c r="X1188" s="1">
        <v>2625000</v>
      </c>
      <c r="Y1188" s="1">
        <v>1259451</v>
      </c>
      <c r="Z1188" s="1">
        <v>69169</v>
      </c>
      <c r="AA1188" t="s">
        <v>552</v>
      </c>
      <c r="AB1188" t="s">
        <v>502</v>
      </c>
      <c r="AC1188">
        <v>0</v>
      </c>
      <c r="AD1188">
        <v>4.59</v>
      </c>
      <c r="AE1188">
        <v>0</v>
      </c>
      <c r="AF1188">
        <v>1.9</v>
      </c>
      <c r="AG1188" s="1">
        <v>36900</v>
      </c>
      <c r="AH1188">
        <v>474</v>
      </c>
      <c r="AI1188" s="1">
        <v>1300</v>
      </c>
      <c r="AJ1188">
        <v>473</v>
      </c>
      <c r="AK1188" s="1">
        <v>2100</v>
      </c>
      <c r="AL1188" s="2">
        <v>0.64583333333333337</v>
      </c>
      <c r="AN1188" t="s">
        <v>298</v>
      </c>
      <c r="AO1188" t="s">
        <v>313</v>
      </c>
      <c r="AQ1188" t="str">
        <f t="shared" si="18"/>
        <v/>
      </c>
    </row>
    <row r="1189" spans="1:43">
      <c r="A1189" s="8">
        <v>46190</v>
      </c>
      <c r="B1189">
        <v>4013.23</v>
      </c>
      <c r="C1189">
        <v>0.55000000000000004</v>
      </c>
      <c r="D1189">
        <v>70350</v>
      </c>
      <c r="E1189">
        <v>0.43</v>
      </c>
      <c r="F1189" s="69">
        <v>9432</v>
      </c>
      <c r="G1189" t="s">
        <v>111</v>
      </c>
      <c r="H1189">
        <v>0</v>
      </c>
      <c r="I1189" t="s">
        <v>288</v>
      </c>
      <c r="J1189" t="s">
        <v>289</v>
      </c>
      <c r="K1189" t="s">
        <v>290</v>
      </c>
      <c r="L1189">
        <v>146.9</v>
      </c>
      <c r="M1189">
        <v>1</v>
      </c>
      <c r="N1189" s="66">
        <v>6.8999999999999999E-3</v>
      </c>
      <c r="O1189">
        <v>145.9</v>
      </c>
      <c r="P1189" s="66">
        <v>6.7999999999999996E-3</v>
      </c>
      <c r="Q1189">
        <v>146.69999999999999</v>
      </c>
      <c r="R1189">
        <v>147.69999999999999</v>
      </c>
      <c r="S1189">
        <v>146.4</v>
      </c>
      <c r="T1189" s="66">
        <v>1.2999999999999999E-3</v>
      </c>
      <c r="U1189" s="66">
        <v>-3.3E-3</v>
      </c>
      <c r="V1189" s="66">
        <v>-5.4000000000000003E-3</v>
      </c>
      <c r="W1189" s="66">
        <v>3.3999999999999998E-3</v>
      </c>
      <c r="X1189" s="1">
        <v>248076600</v>
      </c>
      <c r="Y1189" s="1">
        <v>36446728</v>
      </c>
      <c r="Z1189" s="1">
        <v>13301841</v>
      </c>
      <c r="AA1189" t="s">
        <v>503</v>
      </c>
      <c r="AB1189" t="s">
        <v>621</v>
      </c>
      <c r="AC1189">
        <v>12.24</v>
      </c>
      <c r="AD1189">
        <v>1.22</v>
      </c>
      <c r="AE1189">
        <v>3.68</v>
      </c>
      <c r="AF1189" t="s">
        <v>230</v>
      </c>
      <c r="AG1189" s="1">
        <v>2518700</v>
      </c>
      <c r="AH1189">
        <v>147</v>
      </c>
      <c r="AI1189" s="1">
        <v>926700</v>
      </c>
      <c r="AJ1189">
        <v>146.80000000000001</v>
      </c>
      <c r="AK1189" s="1">
        <v>61000</v>
      </c>
      <c r="AL1189" s="2">
        <v>0.64583333333333337</v>
      </c>
      <c r="AN1189" t="s">
        <v>298</v>
      </c>
      <c r="AO1189" t="s">
        <v>351</v>
      </c>
      <c r="AQ1189" t="str">
        <f t="shared" si="18"/>
        <v/>
      </c>
    </row>
    <row r="1190" spans="1:43">
      <c r="A1190" s="8">
        <v>46190</v>
      </c>
      <c r="B1190">
        <v>4013.23</v>
      </c>
      <c r="C1190">
        <v>0.55000000000000004</v>
      </c>
      <c r="D1190">
        <v>70350</v>
      </c>
      <c r="E1190">
        <v>0.43</v>
      </c>
      <c r="F1190" s="69">
        <v>9449</v>
      </c>
      <c r="G1190" t="s">
        <v>112</v>
      </c>
      <c r="H1190">
        <v>0</v>
      </c>
      <c r="I1190" t="s">
        <v>288</v>
      </c>
      <c r="J1190" t="s">
        <v>289</v>
      </c>
      <c r="K1190" t="s">
        <v>295</v>
      </c>
      <c r="L1190" s="36">
        <v>3098</v>
      </c>
      <c r="M1190">
        <v>15</v>
      </c>
      <c r="N1190" s="66">
        <v>4.8999999999999998E-3</v>
      </c>
      <c r="O1190" s="36">
        <v>3083</v>
      </c>
      <c r="P1190" s="66">
        <v>4.7999999999999996E-3</v>
      </c>
      <c r="Q1190" s="36">
        <v>3100</v>
      </c>
      <c r="R1190" s="36">
        <v>3128</v>
      </c>
      <c r="S1190" s="36">
        <v>3063</v>
      </c>
      <c r="T1190" s="66">
        <v>-5.9999999999999995E-4</v>
      </c>
      <c r="U1190" s="66">
        <v>-5.9999999999999995E-4</v>
      </c>
      <c r="V1190" s="66">
        <v>-9.4999999999999998E-3</v>
      </c>
      <c r="W1190" s="66">
        <v>1.14E-2</v>
      </c>
      <c r="X1190" s="1">
        <v>248200</v>
      </c>
      <c r="Y1190" s="1">
        <v>770631</v>
      </c>
      <c r="Z1190" s="1">
        <v>332567</v>
      </c>
      <c r="AA1190" t="s">
        <v>505</v>
      </c>
      <c r="AB1190" t="s">
        <v>506</v>
      </c>
      <c r="AC1190">
        <v>13.21</v>
      </c>
      <c r="AD1190">
        <v>2.78</v>
      </c>
      <c r="AE1190">
        <v>2.52</v>
      </c>
      <c r="AF1190" t="s">
        <v>230</v>
      </c>
      <c r="AG1190">
        <v>200</v>
      </c>
      <c r="AH1190" s="36">
        <v>3112</v>
      </c>
      <c r="AI1190">
        <v>100</v>
      </c>
      <c r="AJ1190" s="36">
        <v>3091</v>
      </c>
      <c r="AK1190" s="1">
        <v>1600</v>
      </c>
      <c r="AL1190" s="2">
        <v>0.64583333333333337</v>
      </c>
      <c r="AN1190" t="s">
        <v>293</v>
      </c>
      <c r="AO1190" t="s">
        <v>351</v>
      </c>
      <c r="AQ1190" t="str">
        <f t="shared" si="18"/>
        <v/>
      </c>
    </row>
    <row r="1191" spans="1:43">
      <c r="A1191" s="8">
        <v>46190</v>
      </c>
      <c r="B1191">
        <v>4013.23</v>
      </c>
      <c r="C1191">
        <v>0.55000000000000004</v>
      </c>
      <c r="D1191">
        <v>70350</v>
      </c>
      <c r="E1191">
        <v>0.43</v>
      </c>
      <c r="F1191" s="69">
        <v>9501</v>
      </c>
      <c r="G1191" t="s">
        <v>113</v>
      </c>
      <c r="H1191">
        <v>0</v>
      </c>
      <c r="I1191" t="s">
        <v>288</v>
      </c>
      <c r="J1191" t="s">
        <v>289</v>
      </c>
      <c r="K1191" t="s">
        <v>295</v>
      </c>
      <c r="L1191">
        <v>508.1</v>
      </c>
      <c r="M1191">
        <v>-5.4</v>
      </c>
      <c r="N1191" s="66">
        <v>-1.0500000000000001E-2</v>
      </c>
      <c r="O1191">
        <v>513.5</v>
      </c>
      <c r="P1191" s="66">
        <v>-1.0500000000000001E-2</v>
      </c>
      <c r="Q1191">
        <v>523.20000000000005</v>
      </c>
      <c r="R1191">
        <v>523.5</v>
      </c>
      <c r="S1191">
        <v>507.4</v>
      </c>
      <c r="T1191" s="66">
        <v>-2.8799999999999999E-2</v>
      </c>
      <c r="U1191" s="66">
        <v>-9.4999999999999998E-3</v>
      </c>
      <c r="V1191" s="66">
        <v>-2.9399999999999999E-2</v>
      </c>
      <c r="W1191" s="66">
        <v>1.2999999999999999E-3</v>
      </c>
      <c r="X1191" s="1">
        <v>21276700</v>
      </c>
      <c r="Y1191" s="1">
        <v>10900461</v>
      </c>
      <c r="Z1191" s="1">
        <v>816525</v>
      </c>
      <c r="AA1191" t="s">
        <v>507</v>
      </c>
      <c r="AB1191" t="s">
        <v>640</v>
      </c>
      <c r="AC1191">
        <v>3.25</v>
      </c>
      <c r="AD1191">
        <v>0.34</v>
      </c>
      <c r="AE1191">
        <v>0</v>
      </c>
      <c r="AF1191" t="s">
        <v>230</v>
      </c>
      <c r="AG1191" s="1">
        <v>789700</v>
      </c>
      <c r="AH1191">
        <v>508.3</v>
      </c>
      <c r="AI1191" s="1">
        <v>1100</v>
      </c>
      <c r="AJ1191">
        <v>508.1</v>
      </c>
      <c r="AK1191" s="1">
        <v>30400</v>
      </c>
      <c r="AL1191" s="2">
        <v>0.64583333333333337</v>
      </c>
      <c r="AN1191" t="s">
        <v>298</v>
      </c>
      <c r="AO1191" t="s">
        <v>509</v>
      </c>
      <c r="AQ1191" t="str">
        <f t="shared" si="18"/>
        <v/>
      </c>
    </row>
    <row r="1192" spans="1:43">
      <c r="A1192" s="8">
        <v>46190</v>
      </c>
      <c r="B1192">
        <v>4013.23</v>
      </c>
      <c r="C1192">
        <v>0.55000000000000004</v>
      </c>
      <c r="D1192">
        <v>70350</v>
      </c>
      <c r="E1192">
        <v>0.43</v>
      </c>
      <c r="F1192" s="69">
        <v>9531</v>
      </c>
      <c r="G1192" t="s">
        <v>114</v>
      </c>
      <c r="H1192">
        <v>0</v>
      </c>
      <c r="I1192" t="s">
        <v>288</v>
      </c>
      <c r="J1192" t="s">
        <v>289</v>
      </c>
      <c r="K1192" t="s">
        <v>290</v>
      </c>
      <c r="L1192" s="36">
        <v>6151</v>
      </c>
      <c r="M1192">
        <v>-72</v>
      </c>
      <c r="N1192" s="66">
        <v>-1.1599999999999999E-2</v>
      </c>
      <c r="O1192" s="36">
        <v>6223</v>
      </c>
      <c r="P1192" s="66">
        <v>-1.15E-2</v>
      </c>
      <c r="Q1192" s="36">
        <v>6300</v>
      </c>
      <c r="R1192" s="36">
        <v>6300</v>
      </c>
      <c r="S1192" s="36">
        <v>6138</v>
      </c>
      <c r="T1192" s="66">
        <v>-2.3599999999999999E-2</v>
      </c>
      <c r="U1192" s="66">
        <v>-8.9999999999999993E-3</v>
      </c>
      <c r="V1192" s="66">
        <v>-2.3599999999999999E-2</v>
      </c>
      <c r="W1192" s="66">
        <v>2.0999999999999999E-3</v>
      </c>
      <c r="X1192" s="1">
        <v>833700</v>
      </c>
      <c r="Y1192" s="1">
        <v>5153442</v>
      </c>
      <c r="Z1192" s="1">
        <v>2060334</v>
      </c>
      <c r="AA1192" t="s">
        <v>510</v>
      </c>
      <c r="AB1192" t="s">
        <v>600</v>
      </c>
      <c r="AC1192">
        <v>14.9</v>
      </c>
      <c r="AD1192">
        <v>1.19</v>
      </c>
      <c r="AE1192">
        <v>1.95</v>
      </c>
      <c r="AF1192" t="s">
        <v>230</v>
      </c>
      <c r="AG1192" s="1">
        <v>23900</v>
      </c>
      <c r="AH1192" s="36">
        <v>6159</v>
      </c>
      <c r="AI1192">
        <v>100</v>
      </c>
      <c r="AJ1192" s="36">
        <v>6144</v>
      </c>
      <c r="AK1192">
        <v>100</v>
      </c>
      <c r="AL1192" s="2">
        <v>0.64583333333333337</v>
      </c>
      <c r="AN1192" t="s">
        <v>298</v>
      </c>
      <c r="AO1192" t="s">
        <v>509</v>
      </c>
      <c r="AQ1192" t="str">
        <f t="shared" si="18"/>
        <v/>
      </c>
    </row>
    <row r="1193" spans="1:43">
      <c r="A1193" s="8">
        <v>46190</v>
      </c>
      <c r="B1193">
        <v>4013.23</v>
      </c>
      <c r="C1193">
        <v>0.55000000000000004</v>
      </c>
      <c r="D1193">
        <v>70350</v>
      </c>
      <c r="E1193">
        <v>0.43</v>
      </c>
      <c r="F1193" s="69">
        <v>9882</v>
      </c>
      <c r="G1193" t="s">
        <v>115</v>
      </c>
      <c r="H1193">
        <v>0</v>
      </c>
      <c r="I1193" t="s">
        <v>288</v>
      </c>
      <c r="J1193" t="s">
        <v>289</v>
      </c>
      <c r="K1193" t="s">
        <v>290</v>
      </c>
      <c r="L1193" s="36">
        <v>1736</v>
      </c>
      <c r="M1193">
        <v>-7</v>
      </c>
      <c r="N1193" s="66">
        <v>-4.0000000000000001E-3</v>
      </c>
      <c r="O1193" s="36">
        <v>1743</v>
      </c>
      <c r="P1193" s="66">
        <v>-4.0000000000000001E-3</v>
      </c>
      <c r="Q1193" s="36">
        <v>1743</v>
      </c>
      <c r="R1193" s="36">
        <v>1757</v>
      </c>
      <c r="S1193" s="36">
        <v>1735</v>
      </c>
      <c r="T1193" s="66">
        <v>-4.0000000000000001E-3</v>
      </c>
      <c r="U1193" s="66">
        <v>-4.4999999999999997E-3</v>
      </c>
      <c r="V1193" s="66">
        <v>-1.1900000000000001E-2</v>
      </c>
      <c r="W1193" s="66">
        <v>5.0000000000000001E-4</v>
      </c>
      <c r="X1193" s="1">
        <v>140600</v>
      </c>
      <c r="Y1193" s="1">
        <v>245211</v>
      </c>
      <c r="Z1193" s="1">
        <v>149333</v>
      </c>
      <c r="AA1193" t="s">
        <v>512</v>
      </c>
      <c r="AB1193" t="s">
        <v>513</v>
      </c>
      <c r="AC1193">
        <v>11.32</v>
      </c>
      <c r="AD1193">
        <v>1.2</v>
      </c>
      <c r="AE1193">
        <v>3.92</v>
      </c>
      <c r="AF1193" t="s">
        <v>230</v>
      </c>
      <c r="AG1193" s="1">
        <v>37600</v>
      </c>
      <c r="AH1193" s="36">
        <v>1736</v>
      </c>
      <c r="AI1193">
        <v>300</v>
      </c>
      <c r="AJ1193" s="36">
        <v>1734</v>
      </c>
      <c r="AK1193">
        <v>100</v>
      </c>
      <c r="AL1193" s="2">
        <v>0.64583333333333337</v>
      </c>
      <c r="AN1193" t="s">
        <v>298</v>
      </c>
      <c r="AO1193" t="s">
        <v>322</v>
      </c>
      <c r="AQ1193" t="str">
        <f t="shared" si="18"/>
        <v/>
      </c>
    </row>
    <row r="1194" spans="1:43">
      <c r="F1194" s="69">
        <v>6502</v>
      </c>
      <c r="I1194" t="s">
        <v>514</v>
      </c>
      <c r="P1194" t="s">
        <v>230</v>
      </c>
      <c r="T1194" t="s">
        <v>230</v>
      </c>
      <c r="U1194" t="s">
        <v>230</v>
      </c>
      <c r="V1194" t="s">
        <v>230</v>
      </c>
      <c r="W1194" t="s">
        <v>230</v>
      </c>
      <c r="AF1194" t="s">
        <v>230</v>
      </c>
      <c r="AG1194" t="s">
        <v>230</v>
      </c>
      <c r="AO1194" t="s">
        <v>515</v>
      </c>
      <c r="AQ1194" t="str">
        <f t="shared" si="18"/>
        <v/>
      </c>
    </row>
    <row r="1195" spans="1:43">
      <c r="F1195" s="69">
        <v>5759</v>
      </c>
      <c r="I1195" t="s">
        <v>514</v>
      </c>
      <c r="P1195" t="s">
        <v>230</v>
      </c>
      <c r="T1195" t="s">
        <v>230</v>
      </c>
      <c r="U1195" t="s">
        <v>230</v>
      </c>
      <c r="V1195" t="s">
        <v>230</v>
      </c>
      <c r="W1195" t="s">
        <v>230</v>
      </c>
      <c r="AF1195" t="s">
        <v>230</v>
      </c>
      <c r="AG1195" t="s">
        <v>230</v>
      </c>
      <c r="AO1195" t="s">
        <v>515</v>
      </c>
      <c r="AQ1195" t="str">
        <f t="shared" si="18"/>
        <v/>
      </c>
    </row>
    <row r="1196" spans="1:43">
      <c r="AQ1196" t="str">
        <f t="shared" si="18"/>
        <v/>
      </c>
    </row>
    <row r="1197" spans="1:43">
      <c r="AQ1197" t="str">
        <f t="shared" si="18"/>
        <v/>
      </c>
    </row>
    <row r="1198" spans="1:43">
      <c r="AQ1198" t="str">
        <f t="shared" si="18"/>
        <v/>
      </c>
    </row>
    <row r="1199" spans="1:43">
      <c r="B1199">
        <v>4044.96</v>
      </c>
      <c r="C1199">
        <v>-0.56999999999999995</v>
      </c>
      <c r="D1199" s="1">
        <v>71850</v>
      </c>
      <c r="E1199" s="6">
        <v>0.32</v>
      </c>
      <c r="AQ1199" t="str">
        <f t="shared" si="18"/>
        <v/>
      </c>
    </row>
    <row r="1200" spans="1:43">
      <c r="A1200" s="8" t="s">
        <v>0</v>
      </c>
      <c r="B1200" t="s">
        <v>116</v>
      </c>
      <c r="C1200" t="s">
        <v>1</v>
      </c>
      <c r="D1200" t="s">
        <v>2</v>
      </c>
      <c r="E1200" t="s">
        <v>3</v>
      </c>
      <c r="F1200" s="7" t="s">
        <v>4</v>
      </c>
      <c r="G1200" t="s">
        <v>5</v>
      </c>
      <c r="H1200" t="s">
        <v>268</v>
      </c>
      <c r="I1200" t="s">
        <v>269</v>
      </c>
      <c r="J1200" t="s">
        <v>270</v>
      </c>
      <c r="K1200" t="s">
        <v>271</v>
      </c>
      <c r="L1200" t="s">
        <v>6</v>
      </c>
      <c r="M1200" t="s">
        <v>7</v>
      </c>
      <c r="N1200" t="s">
        <v>8</v>
      </c>
      <c r="O1200" t="s">
        <v>9</v>
      </c>
      <c r="P1200" t="s">
        <v>272</v>
      </c>
      <c r="Q1200" t="s">
        <v>10</v>
      </c>
      <c r="R1200" t="s">
        <v>11</v>
      </c>
      <c r="S1200" t="s">
        <v>12</v>
      </c>
      <c r="T1200" t="s">
        <v>273</v>
      </c>
      <c r="U1200" t="s">
        <v>274</v>
      </c>
      <c r="V1200" t="s">
        <v>275</v>
      </c>
      <c r="W1200" t="s">
        <v>276</v>
      </c>
      <c r="X1200" t="s">
        <v>13</v>
      </c>
      <c r="Y1200" t="s">
        <v>277</v>
      </c>
      <c r="Z1200" t="s">
        <v>278</v>
      </c>
      <c r="AA1200" t="s">
        <v>14</v>
      </c>
      <c r="AB1200" t="s">
        <v>15</v>
      </c>
      <c r="AC1200" t="s">
        <v>279</v>
      </c>
      <c r="AD1200" t="s">
        <v>280</v>
      </c>
      <c r="AE1200" t="s">
        <v>281</v>
      </c>
      <c r="AF1200" t="s">
        <v>282</v>
      </c>
      <c r="AG1200" t="s">
        <v>283</v>
      </c>
      <c r="AH1200" t="s">
        <v>284</v>
      </c>
      <c r="AI1200" t="s">
        <v>16</v>
      </c>
      <c r="AJ1200" t="s">
        <v>17</v>
      </c>
      <c r="AK1200" t="s">
        <v>18</v>
      </c>
      <c r="AL1200" t="s">
        <v>19</v>
      </c>
      <c r="AM1200" t="s">
        <v>20</v>
      </c>
      <c r="AN1200" t="s">
        <v>285</v>
      </c>
      <c r="AO1200" t="s">
        <v>286</v>
      </c>
      <c r="AQ1200" t="str">
        <f t="shared" si="18"/>
        <v/>
      </c>
    </row>
    <row r="1201" spans="1:43">
      <c r="A1201" s="8">
        <v>46191</v>
      </c>
      <c r="B1201">
        <v>4068.18</v>
      </c>
      <c r="C1201">
        <v>1.37</v>
      </c>
      <c r="D1201">
        <v>71250</v>
      </c>
      <c r="E1201">
        <v>0.01</v>
      </c>
      <c r="F1201" s="69">
        <v>1605</v>
      </c>
      <c r="G1201" t="s">
        <v>21</v>
      </c>
      <c r="H1201">
        <v>0</v>
      </c>
      <c r="I1201" t="s">
        <v>288</v>
      </c>
      <c r="J1201" t="s">
        <v>289</v>
      </c>
      <c r="K1201" t="s">
        <v>295</v>
      </c>
      <c r="L1201" s="36">
        <v>3429</v>
      </c>
      <c r="M1201">
        <v>23</v>
      </c>
      <c r="N1201" s="66">
        <v>6.7999999999999996E-3</v>
      </c>
      <c r="O1201" s="36">
        <v>3406</v>
      </c>
      <c r="P1201" s="66">
        <v>6.7000000000000002E-3</v>
      </c>
      <c r="Q1201" s="36">
        <v>3442</v>
      </c>
      <c r="R1201" s="36">
        <v>3505</v>
      </c>
      <c r="S1201" s="36">
        <v>3402</v>
      </c>
      <c r="T1201" s="66">
        <v>-3.7000000000000002E-3</v>
      </c>
      <c r="U1201" s="66">
        <v>-8.0000000000000004E-4</v>
      </c>
      <c r="V1201" s="66">
        <v>-2.1600000000000001E-2</v>
      </c>
      <c r="W1201" s="66">
        <v>7.9000000000000008E-3</v>
      </c>
      <c r="X1201" s="1">
        <v>5375100</v>
      </c>
      <c r="Y1201" s="1">
        <v>18532547</v>
      </c>
      <c r="Z1201" s="1">
        <v>4317577</v>
      </c>
      <c r="AA1201" t="s">
        <v>291</v>
      </c>
      <c r="AB1201" t="s">
        <v>292</v>
      </c>
      <c r="AC1201">
        <v>8.85</v>
      </c>
      <c r="AD1201">
        <v>0.84</v>
      </c>
      <c r="AE1201">
        <v>3.15</v>
      </c>
      <c r="AF1201" t="s">
        <v>230</v>
      </c>
      <c r="AG1201" s="1">
        <v>64800</v>
      </c>
      <c r="AH1201" s="36">
        <v>3453</v>
      </c>
      <c r="AI1201">
        <v>300</v>
      </c>
      <c r="AJ1201" s="36">
        <v>3428</v>
      </c>
      <c r="AK1201" s="1">
        <v>1400</v>
      </c>
      <c r="AL1201" s="2">
        <v>0.64583333333333337</v>
      </c>
      <c r="AN1201" t="s">
        <v>293</v>
      </c>
      <c r="AO1201" t="s">
        <v>294</v>
      </c>
      <c r="AQ1201" t="str">
        <f t="shared" si="18"/>
        <v/>
      </c>
    </row>
    <row r="1202" spans="1:43">
      <c r="A1202" s="8">
        <v>46191</v>
      </c>
      <c r="B1202">
        <v>4068.18</v>
      </c>
      <c r="C1202">
        <v>1.37</v>
      </c>
      <c r="D1202">
        <v>71250</v>
      </c>
      <c r="E1202">
        <v>0.01</v>
      </c>
      <c r="F1202" s="69">
        <v>1833</v>
      </c>
      <c r="G1202" t="s">
        <v>24</v>
      </c>
      <c r="H1202">
        <v>0</v>
      </c>
      <c r="I1202" t="s">
        <v>288</v>
      </c>
      <c r="J1202" t="s">
        <v>289</v>
      </c>
      <c r="K1202" t="s">
        <v>295</v>
      </c>
      <c r="L1202" s="36">
        <v>5800</v>
      </c>
      <c r="M1202">
        <v>100</v>
      </c>
      <c r="N1202" s="66">
        <v>1.7500000000000002E-2</v>
      </c>
      <c r="O1202" s="36">
        <v>5700</v>
      </c>
      <c r="P1202" s="66">
        <v>1.7500000000000002E-2</v>
      </c>
      <c r="Q1202" s="36">
        <v>5740</v>
      </c>
      <c r="R1202" s="36">
        <v>5850</v>
      </c>
      <c r="S1202" s="36">
        <v>5740</v>
      </c>
      <c r="T1202" s="66">
        <v>1.04E-2</v>
      </c>
      <c r="U1202" s="66">
        <v>-3.3999999999999998E-3</v>
      </c>
      <c r="V1202" s="66">
        <v>-8.5000000000000006E-3</v>
      </c>
      <c r="W1202" s="66">
        <v>1.04E-2</v>
      </c>
      <c r="X1202" s="1">
        <v>103500</v>
      </c>
      <c r="Y1202" s="1">
        <v>601289</v>
      </c>
      <c r="Z1202" s="1">
        <v>224258</v>
      </c>
      <c r="AA1202" t="s">
        <v>296</v>
      </c>
      <c r="AB1202" t="s">
        <v>572</v>
      </c>
      <c r="AC1202">
        <v>13.51</v>
      </c>
      <c r="AD1202">
        <v>1.05</v>
      </c>
      <c r="AE1202">
        <v>5.17</v>
      </c>
      <c r="AF1202" t="s">
        <v>230</v>
      </c>
      <c r="AG1202" s="1">
        <v>12700</v>
      </c>
      <c r="AH1202" s="36">
        <v>5810</v>
      </c>
      <c r="AI1202">
        <v>100</v>
      </c>
      <c r="AJ1202" s="36">
        <v>5790</v>
      </c>
      <c r="AK1202" s="1">
        <v>1000</v>
      </c>
      <c r="AL1202" s="2">
        <v>0.64583333333333337</v>
      </c>
      <c r="AN1202" t="s">
        <v>298</v>
      </c>
      <c r="AO1202" t="s">
        <v>299</v>
      </c>
      <c r="AQ1202" t="str">
        <f t="shared" si="18"/>
        <v/>
      </c>
    </row>
    <row r="1203" spans="1:43">
      <c r="A1203" s="8">
        <v>46191</v>
      </c>
      <c r="B1203">
        <v>4068.18</v>
      </c>
      <c r="C1203">
        <v>1.37</v>
      </c>
      <c r="D1203">
        <v>71250</v>
      </c>
      <c r="E1203">
        <v>0.01</v>
      </c>
      <c r="F1203" s="69">
        <v>1911</v>
      </c>
      <c r="G1203" t="s">
        <v>25</v>
      </c>
      <c r="H1203">
        <v>0</v>
      </c>
      <c r="I1203" t="s">
        <v>288</v>
      </c>
      <c r="J1203" t="s">
        <v>289</v>
      </c>
      <c r="K1203" t="s">
        <v>290</v>
      </c>
      <c r="L1203" s="36">
        <v>1326</v>
      </c>
      <c r="M1203">
        <v>-26.5</v>
      </c>
      <c r="N1203" s="66">
        <v>-1.9599999999999999E-2</v>
      </c>
      <c r="O1203" s="36">
        <v>1352.5</v>
      </c>
      <c r="P1203" s="66">
        <v>-1.95E-2</v>
      </c>
      <c r="Q1203" s="36">
        <v>1351</v>
      </c>
      <c r="R1203" s="36">
        <v>1358.5</v>
      </c>
      <c r="S1203" s="36">
        <v>1310</v>
      </c>
      <c r="T1203" s="66">
        <v>-1.8499999999999999E-2</v>
      </c>
      <c r="U1203" s="66">
        <v>2.9999999999999997E-4</v>
      </c>
      <c r="V1203" s="66">
        <v>-2.3900000000000001E-2</v>
      </c>
      <c r="W1203" s="66">
        <v>1.2200000000000001E-2</v>
      </c>
      <c r="X1203" s="1">
        <v>5541200</v>
      </c>
      <c r="Y1203" s="1">
        <v>7354421</v>
      </c>
      <c r="Z1203" s="1">
        <v>820218</v>
      </c>
      <c r="AA1203" t="s">
        <v>300</v>
      </c>
      <c r="AB1203" t="s">
        <v>301</v>
      </c>
      <c r="AC1203">
        <v>8.4499999999999993</v>
      </c>
      <c r="AD1203">
        <v>0.8</v>
      </c>
      <c r="AE1203">
        <v>3.77</v>
      </c>
      <c r="AF1203" t="s">
        <v>230</v>
      </c>
      <c r="AG1203" s="1">
        <v>311900</v>
      </c>
      <c r="AH1203" s="36">
        <v>1326.5</v>
      </c>
      <c r="AI1203">
        <v>100</v>
      </c>
      <c r="AJ1203" s="36">
        <v>1323</v>
      </c>
      <c r="AK1203">
        <v>100</v>
      </c>
      <c r="AL1203" s="2">
        <v>0.64583333333333337</v>
      </c>
      <c r="AN1203" t="s">
        <v>293</v>
      </c>
      <c r="AO1203" t="s">
        <v>299</v>
      </c>
      <c r="AQ1203" t="str">
        <f t="shared" si="18"/>
        <v/>
      </c>
    </row>
    <row r="1204" spans="1:43">
      <c r="A1204" s="8">
        <v>46191</v>
      </c>
      <c r="B1204">
        <v>4068.18</v>
      </c>
      <c r="C1204">
        <v>1.37</v>
      </c>
      <c r="D1204">
        <v>71250</v>
      </c>
      <c r="E1204">
        <v>0.01</v>
      </c>
      <c r="F1204" s="69">
        <v>1925</v>
      </c>
      <c r="G1204" t="s">
        <v>26</v>
      </c>
      <c r="H1204">
        <v>0</v>
      </c>
      <c r="I1204" t="s">
        <v>288</v>
      </c>
      <c r="J1204" t="s">
        <v>289</v>
      </c>
      <c r="K1204" t="s">
        <v>295</v>
      </c>
      <c r="L1204" s="36">
        <v>4372</v>
      </c>
      <c r="M1204">
        <v>14</v>
      </c>
      <c r="N1204" s="66">
        <v>3.2000000000000002E-3</v>
      </c>
      <c r="O1204" s="36">
        <v>4358</v>
      </c>
      <c r="P1204" s="66">
        <v>3.2000000000000002E-3</v>
      </c>
      <c r="Q1204" s="36">
        <v>4366</v>
      </c>
      <c r="R1204" s="36">
        <v>4380</v>
      </c>
      <c r="S1204" s="36">
        <v>4319</v>
      </c>
      <c r="T1204" s="66">
        <v>1.2999999999999999E-3</v>
      </c>
      <c r="U1204" s="66">
        <v>7.6E-3</v>
      </c>
      <c r="V1204" s="66">
        <v>-1.8E-3</v>
      </c>
      <c r="W1204" s="66">
        <v>1.2200000000000001E-2</v>
      </c>
      <c r="X1204" s="1">
        <v>1947400</v>
      </c>
      <c r="Y1204" s="1">
        <v>8489714</v>
      </c>
      <c r="Z1204" s="1">
        <v>2883929</v>
      </c>
      <c r="AA1204" t="s">
        <v>302</v>
      </c>
      <c r="AB1204" t="s">
        <v>573</v>
      </c>
      <c r="AC1204">
        <v>11.92</v>
      </c>
      <c r="AD1204">
        <v>0.93</v>
      </c>
      <c r="AE1204">
        <v>4.03</v>
      </c>
      <c r="AF1204" t="s">
        <v>230</v>
      </c>
      <c r="AG1204" s="1">
        <v>67500</v>
      </c>
      <c r="AH1204" s="36">
        <v>4379</v>
      </c>
      <c r="AI1204" s="1">
        <v>2300</v>
      </c>
      <c r="AJ1204" s="36">
        <v>4371</v>
      </c>
      <c r="AK1204">
        <v>300</v>
      </c>
      <c r="AL1204" s="2">
        <v>0.64583333333333337</v>
      </c>
      <c r="AN1204" t="s">
        <v>298</v>
      </c>
      <c r="AO1204" t="s">
        <v>299</v>
      </c>
      <c r="AQ1204" t="str">
        <f t="shared" si="18"/>
        <v/>
      </c>
    </row>
    <row r="1205" spans="1:43">
      <c r="A1205" s="8">
        <v>46191</v>
      </c>
      <c r="B1205">
        <v>4068.18</v>
      </c>
      <c r="C1205">
        <v>1.37</v>
      </c>
      <c r="D1205">
        <v>71250</v>
      </c>
      <c r="E1205">
        <v>0.01</v>
      </c>
      <c r="F1205" s="69">
        <v>1928</v>
      </c>
      <c r="G1205" t="s">
        <v>27</v>
      </c>
      <c r="H1205">
        <v>0</v>
      </c>
      <c r="I1205" t="s">
        <v>288</v>
      </c>
      <c r="J1205" t="s">
        <v>289</v>
      </c>
      <c r="K1205" t="s">
        <v>290</v>
      </c>
      <c r="L1205" s="36">
        <v>3276</v>
      </c>
      <c r="M1205">
        <v>0</v>
      </c>
      <c r="N1205" s="66">
        <v>0</v>
      </c>
      <c r="O1205" s="36">
        <v>3276</v>
      </c>
      <c r="P1205" s="66">
        <v>0</v>
      </c>
      <c r="Q1205" s="36">
        <v>3275</v>
      </c>
      <c r="R1205" s="36">
        <v>3292</v>
      </c>
      <c r="S1205" s="36">
        <v>3246</v>
      </c>
      <c r="T1205" s="66">
        <v>2.9999999999999997E-4</v>
      </c>
      <c r="U1205" s="66">
        <v>3.0000000000000001E-3</v>
      </c>
      <c r="V1205" s="66">
        <v>-4.7999999999999996E-3</v>
      </c>
      <c r="W1205" s="66">
        <v>9.1999999999999998E-3</v>
      </c>
      <c r="X1205" s="1">
        <v>3119000</v>
      </c>
      <c r="Y1205" s="1">
        <v>10196365</v>
      </c>
      <c r="Z1205" s="1">
        <v>2134594</v>
      </c>
      <c r="AA1205" t="s">
        <v>304</v>
      </c>
      <c r="AB1205" t="s">
        <v>574</v>
      </c>
      <c r="AC1205">
        <v>9.74</v>
      </c>
      <c r="AD1205">
        <v>0.99</v>
      </c>
      <c r="AE1205">
        <v>4.43</v>
      </c>
      <c r="AF1205" t="s">
        <v>230</v>
      </c>
      <c r="AG1205" s="1">
        <v>228600</v>
      </c>
      <c r="AH1205" s="36">
        <v>3277</v>
      </c>
      <c r="AI1205">
        <v>600</v>
      </c>
      <c r="AJ1205" s="36">
        <v>3275</v>
      </c>
      <c r="AK1205">
        <v>300</v>
      </c>
      <c r="AL1205" s="2">
        <v>0.64583333333333337</v>
      </c>
      <c r="AM1205" s="3">
        <v>46177</v>
      </c>
      <c r="AN1205" t="s">
        <v>306</v>
      </c>
      <c r="AO1205" t="s">
        <v>299</v>
      </c>
      <c r="AQ1205" t="str">
        <f t="shared" si="18"/>
        <v/>
      </c>
    </row>
    <row r="1206" spans="1:43">
      <c r="A1206" s="8">
        <v>46191</v>
      </c>
      <c r="B1206">
        <v>4068.18</v>
      </c>
      <c r="C1206">
        <v>1.37</v>
      </c>
      <c r="D1206">
        <v>71250</v>
      </c>
      <c r="E1206">
        <v>0.01</v>
      </c>
      <c r="F1206" s="69">
        <v>1929</v>
      </c>
      <c r="G1206" t="s">
        <v>28</v>
      </c>
      <c r="H1206">
        <v>0</v>
      </c>
      <c r="I1206" t="s">
        <v>288</v>
      </c>
      <c r="J1206" t="s">
        <v>289</v>
      </c>
      <c r="K1206" t="s">
        <v>295</v>
      </c>
      <c r="L1206" s="36">
        <v>1102</v>
      </c>
      <c r="M1206">
        <v>-11</v>
      </c>
      <c r="N1206" s="66">
        <v>-9.9000000000000008E-3</v>
      </c>
      <c r="O1206" s="36">
        <v>1113</v>
      </c>
      <c r="P1206" s="66">
        <v>-9.7999999999999997E-3</v>
      </c>
      <c r="Q1206" s="36">
        <v>1115</v>
      </c>
      <c r="R1206" s="36">
        <v>1125</v>
      </c>
      <c r="S1206" s="36">
        <v>1099</v>
      </c>
      <c r="T1206" s="66">
        <v>-1.1599999999999999E-2</v>
      </c>
      <c r="U1206" s="66">
        <v>-8.0999999999999996E-3</v>
      </c>
      <c r="V1206" s="66">
        <v>-2.0400000000000001E-2</v>
      </c>
      <c r="W1206" s="66">
        <v>2.7000000000000001E-3</v>
      </c>
      <c r="X1206" s="1">
        <v>92200</v>
      </c>
      <c r="Y1206" s="1">
        <v>102095</v>
      </c>
      <c r="Z1206" s="1">
        <v>46035</v>
      </c>
      <c r="AA1206" t="s">
        <v>307</v>
      </c>
      <c r="AB1206" t="s">
        <v>575</v>
      </c>
      <c r="AC1206">
        <v>12.43</v>
      </c>
      <c r="AD1206">
        <v>1.22</v>
      </c>
      <c r="AE1206">
        <v>4.54</v>
      </c>
      <c r="AF1206" t="s">
        <v>230</v>
      </c>
      <c r="AG1206" s="1">
        <v>14600</v>
      </c>
      <c r="AH1206" s="36">
        <v>1106</v>
      </c>
      <c r="AI1206">
        <v>400</v>
      </c>
      <c r="AJ1206" s="36">
        <v>1101</v>
      </c>
      <c r="AK1206">
        <v>100</v>
      </c>
      <c r="AL1206" s="2">
        <v>0.64583333333333337</v>
      </c>
      <c r="AN1206" t="s">
        <v>298</v>
      </c>
      <c r="AO1206" t="s">
        <v>299</v>
      </c>
      <c r="AQ1206" t="str">
        <f t="shared" si="18"/>
        <v/>
      </c>
    </row>
    <row r="1207" spans="1:43">
      <c r="A1207" s="8">
        <v>46191</v>
      </c>
      <c r="B1207">
        <v>4068.18</v>
      </c>
      <c r="C1207">
        <v>1.37</v>
      </c>
      <c r="D1207">
        <v>71250</v>
      </c>
      <c r="E1207">
        <v>0.01</v>
      </c>
      <c r="F1207" s="69">
        <v>1963</v>
      </c>
      <c r="G1207" t="s">
        <v>29</v>
      </c>
      <c r="H1207">
        <v>0</v>
      </c>
      <c r="I1207" t="s">
        <v>288</v>
      </c>
      <c r="J1207" t="s">
        <v>289</v>
      </c>
      <c r="K1207" t="s">
        <v>295</v>
      </c>
      <c r="L1207" s="36">
        <v>2803.5</v>
      </c>
      <c r="M1207">
        <v>43.5</v>
      </c>
      <c r="N1207" s="66">
        <v>1.5800000000000002E-2</v>
      </c>
      <c r="O1207" s="36">
        <v>2760</v>
      </c>
      <c r="P1207" s="66">
        <v>1.5699999999999999E-2</v>
      </c>
      <c r="Q1207" s="36">
        <v>2783.5</v>
      </c>
      <c r="R1207" s="36">
        <v>2834</v>
      </c>
      <c r="S1207" s="36">
        <v>2764</v>
      </c>
      <c r="T1207" s="66">
        <v>7.1000000000000004E-3</v>
      </c>
      <c r="U1207" s="66">
        <v>-6.4999999999999997E-3</v>
      </c>
      <c r="V1207" s="66">
        <v>-1.0699999999999999E-2</v>
      </c>
      <c r="W1207" s="66">
        <v>1.4200000000000001E-2</v>
      </c>
      <c r="X1207" s="1">
        <v>1477400</v>
      </c>
      <c r="Y1207" s="1">
        <v>4148931</v>
      </c>
      <c r="Z1207" s="1">
        <v>684875</v>
      </c>
      <c r="AA1207" t="s">
        <v>309</v>
      </c>
      <c r="AB1207" t="s">
        <v>310</v>
      </c>
      <c r="AC1207">
        <v>14.73</v>
      </c>
      <c r="AD1207">
        <v>1.57</v>
      </c>
      <c r="AE1207">
        <v>1.85</v>
      </c>
      <c r="AF1207" t="s">
        <v>230</v>
      </c>
      <c r="AG1207" s="1">
        <v>34700</v>
      </c>
      <c r="AH1207" s="36">
        <v>2816</v>
      </c>
      <c r="AI1207">
        <v>100</v>
      </c>
      <c r="AJ1207" s="36">
        <v>2803</v>
      </c>
      <c r="AK1207" s="1">
        <v>6500</v>
      </c>
      <c r="AL1207" s="2">
        <v>0.64583333333333337</v>
      </c>
      <c r="AN1207" t="s">
        <v>298</v>
      </c>
      <c r="AO1207" t="s">
        <v>299</v>
      </c>
      <c r="AQ1207" t="str">
        <f t="shared" si="18"/>
        <v/>
      </c>
    </row>
    <row r="1208" spans="1:43">
      <c r="A1208" s="8">
        <v>46191</v>
      </c>
      <c r="B1208">
        <v>4068.18</v>
      </c>
      <c r="C1208">
        <v>1.37</v>
      </c>
      <c r="D1208">
        <v>71250</v>
      </c>
      <c r="E1208">
        <v>0.01</v>
      </c>
      <c r="F1208" s="69">
        <v>2124</v>
      </c>
      <c r="G1208" t="s">
        <v>30</v>
      </c>
      <c r="H1208">
        <v>0</v>
      </c>
      <c r="I1208" t="s">
        <v>288</v>
      </c>
      <c r="J1208" t="s">
        <v>289</v>
      </c>
      <c r="K1208" t="s">
        <v>295</v>
      </c>
      <c r="L1208">
        <v>856</v>
      </c>
      <c r="M1208">
        <v>2</v>
      </c>
      <c r="N1208" s="66">
        <v>2.3E-3</v>
      </c>
      <c r="O1208">
        <v>854</v>
      </c>
      <c r="P1208" s="66">
        <v>2.3E-3</v>
      </c>
      <c r="Q1208">
        <v>853</v>
      </c>
      <c r="R1208">
        <v>864</v>
      </c>
      <c r="S1208">
        <v>852</v>
      </c>
      <c r="T1208" s="66">
        <v>3.5000000000000001E-3</v>
      </c>
      <c r="U1208" s="66">
        <v>-1.1000000000000001E-3</v>
      </c>
      <c r="V1208" s="66">
        <v>-9.1999999999999998E-3</v>
      </c>
      <c r="W1208" s="66">
        <v>4.5999999999999999E-3</v>
      </c>
      <c r="X1208" s="1">
        <v>708100</v>
      </c>
      <c r="Y1208" s="1">
        <v>607171</v>
      </c>
      <c r="Z1208" s="1">
        <v>141716</v>
      </c>
      <c r="AA1208" t="s">
        <v>311</v>
      </c>
      <c r="AB1208" t="s">
        <v>312</v>
      </c>
      <c r="AC1208">
        <v>15.82</v>
      </c>
      <c r="AD1208">
        <v>6.06</v>
      </c>
      <c r="AE1208">
        <v>4.4400000000000004</v>
      </c>
      <c r="AF1208" t="s">
        <v>230</v>
      </c>
      <c r="AG1208" s="1">
        <v>87500</v>
      </c>
      <c r="AH1208">
        <v>857</v>
      </c>
      <c r="AI1208">
        <v>300</v>
      </c>
      <c r="AJ1208">
        <v>855</v>
      </c>
      <c r="AK1208">
        <v>100</v>
      </c>
      <c r="AL1208" s="2">
        <v>0.64583333333333337</v>
      </c>
      <c r="AN1208" t="s">
        <v>293</v>
      </c>
      <c r="AO1208" t="s">
        <v>313</v>
      </c>
      <c r="AQ1208" t="str">
        <f t="shared" si="18"/>
        <v/>
      </c>
    </row>
    <row r="1209" spans="1:43">
      <c r="A1209" s="8">
        <v>46191</v>
      </c>
      <c r="B1209">
        <v>4068.18</v>
      </c>
      <c r="C1209">
        <v>1.37</v>
      </c>
      <c r="D1209">
        <v>71250</v>
      </c>
      <c r="E1209">
        <v>0.01</v>
      </c>
      <c r="F1209" s="69">
        <v>2162</v>
      </c>
      <c r="G1209" t="s">
        <v>31</v>
      </c>
      <c r="H1209">
        <v>0</v>
      </c>
      <c r="I1209" t="s">
        <v>314</v>
      </c>
      <c r="J1209" t="s">
        <v>289</v>
      </c>
      <c r="K1209" t="s">
        <v>295</v>
      </c>
      <c r="L1209">
        <v>538</v>
      </c>
      <c r="M1209">
        <v>0</v>
      </c>
      <c r="N1209" s="66">
        <v>0</v>
      </c>
      <c r="O1209">
        <v>538</v>
      </c>
      <c r="P1209" s="66">
        <v>0</v>
      </c>
      <c r="Q1209">
        <v>539</v>
      </c>
      <c r="R1209">
        <v>539</v>
      </c>
      <c r="S1209">
        <v>538</v>
      </c>
      <c r="T1209" s="66">
        <v>-1.8E-3</v>
      </c>
      <c r="U1209" s="66">
        <v>0</v>
      </c>
      <c r="V1209" s="66">
        <v>-1.8E-3</v>
      </c>
      <c r="W1209" s="66">
        <v>0</v>
      </c>
      <c r="X1209" s="1">
        <v>194500</v>
      </c>
      <c r="Y1209" s="1">
        <v>104647</v>
      </c>
      <c r="Z1209" s="1">
        <v>11626</v>
      </c>
      <c r="AA1209" t="s">
        <v>576</v>
      </c>
      <c r="AB1209" t="s">
        <v>316</v>
      </c>
      <c r="AC1209">
        <v>31.27</v>
      </c>
      <c r="AD1209">
        <v>2.04</v>
      </c>
      <c r="AE1209">
        <v>0</v>
      </c>
      <c r="AF1209">
        <v>0.3</v>
      </c>
      <c r="AG1209">
        <v>0</v>
      </c>
      <c r="AH1209">
        <v>539</v>
      </c>
      <c r="AI1209" s="1">
        <v>1130900</v>
      </c>
      <c r="AJ1209">
        <v>538</v>
      </c>
      <c r="AK1209" s="1">
        <v>2862800</v>
      </c>
      <c r="AL1209" s="2">
        <v>0.64583333333333337</v>
      </c>
      <c r="AN1209" t="s">
        <v>298</v>
      </c>
      <c r="AO1209" t="s">
        <v>313</v>
      </c>
      <c r="AQ1209" t="str">
        <f t="shared" si="18"/>
        <v/>
      </c>
    </row>
    <row r="1210" spans="1:43">
      <c r="A1210" s="8">
        <v>46191</v>
      </c>
      <c r="B1210">
        <v>4068.18</v>
      </c>
      <c r="C1210">
        <v>1.37</v>
      </c>
      <c r="D1210">
        <v>71250</v>
      </c>
      <c r="E1210">
        <v>0.01</v>
      </c>
      <c r="F1210" s="69">
        <v>2229</v>
      </c>
      <c r="G1210" t="s">
        <v>32</v>
      </c>
      <c r="H1210">
        <v>0</v>
      </c>
      <c r="I1210" t="s">
        <v>288</v>
      </c>
      <c r="J1210" t="s">
        <v>289</v>
      </c>
      <c r="K1210" t="s">
        <v>295</v>
      </c>
      <c r="L1210" s="36">
        <v>2788.5</v>
      </c>
      <c r="M1210">
        <v>3.5</v>
      </c>
      <c r="N1210" s="66">
        <v>1.2999999999999999E-3</v>
      </c>
      <c r="O1210" s="36">
        <v>2785</v>
      </c>
      <c r="P1210" s="66">
        <v>1.1999999999999999E-3</v>
      </c>
      <c r="Q1210" s="36">
        <v>2770</v>
      </c>
      <c r="R1210" s="36">
        <v>2796.5</v>
      </c>
      <c r="S1210" s="36">
        <v>2756</v>
      </c>
      <c r="T1210" s="66">
        <v>6.6E-3</v>
      </c>
      <c r="U1210" s="66">
        <v>3.0000000000000001E-3</v>
      </c>
      <c r="V1210" s="66">
        <v>-2.8E-3</v>
      </c>
      <c r="W1210" s="66">
        <v>1.17E-2</v>
      </c>
      <c r="X1210" s="1">
        <v>461900</v>
      </c>
      <c r="Y1210" s="1">
        <v>1284989</v>
      </c>
      <c r="Z1210" s="1">
        <v>373463</v>
      </c>
      <c r="AA1210" t="s">
        <v>317</v>
      </c>
      <c r="AB1210" t="s">
        <v>655</v>
      </c>
      <c r="AC1210">
        <v>19.48</v>
      </c>
      <c r="AD1210">
        <v>1.6</v>
      </c>
      <c r="AE1210">
        <v>2.4700000000000002</v>
      </c>
      <c r="AF1210" t="s">
        <v>230</v>
      </c>
      <c r="AG1210" s="1">
        <v>14700</v>
      </c>
      <c r="AH1210" s="36">
        <v>2797.5</v>
      </c>
      <c r="AI1210">
        <v>100</v>
      </c>
      <c r="AJ1210" s="36">
        <v>2787</v>
      </c>
      <c r="AK1210">
        <v>200</v>
      </c>
      <c r="AL1210" s="2">
        <v>0.64583333333333337</v>
      </c>
      <c r="AN1210" t="s">
        <v>298</v>
      </c>
      <c r="AO1210" t="s">
        <v>319</v>
      </c>
      <c r="AQ1210" t="str">
        <f t="shared" si="18"/>
        <v/>
      </c>
    </row>
    <row r="1211" spans="1:43">
      <c r="A1211" s="8">
        <v>46191</v>
      </c>
      <c r="B1211">
        <v>4068.18</v>
      </c>
      <c r="C1211">
        <v>1.37</v>
      </c>
      <c r="D1211">
        <v>71250</v>
      </c>
      <c r="E1211">
        <v>0.01</v>
      </c>
      <c r="F1211" s="69">
        <v>2768</v>
      </c>
      <c r="G1211" t="s">
        <v>33</v>
      </c>
      <c r="H1211">
        <v>0</v>
      </c>
      <c r="I1211" t="s">
        <v>288</v>
      </c>
      <c r="J1211" t="s">
        <v>289</v>
      </c>
      <c r="K1211" t="s">
        <v>295</v>
      </c>
      <c r="L1211" s="36">
        <v>5352</v>
      </c>
      <c r="M1211">
        <v>56</v>
      </c>
      <c r="N1211" s="66">
        <v>1.06E-2</v>
      </c>
      <c r="O1211" s="36">
        <v>5296</v>
      </c>
      <c r="P1211" s="66">
        <v>1.0500000000000001E-2</v>
      </c>
      <c r="Q1211" s="36">
        <v>5325</v>
      </c>
      <c r="R1211" s="36">
        <v>5406</v>
      </c>
      <c r="S1211" s="36">
        <v>5285</v>
      </c>
      <c r="T1211" s="66">
        <v>5.0000000000000001E-3</v>
      </c>
      <c r="U1211" s="66">
        <v>-4.1999999999999997E-3</v>
      </c>
      <c r="V1211" s="66">
        <v>-9.9000000000000008E-3</v>
      </c>
      <c r="W1211" s="66">
        <v>1.26E-2</v>
      </c>
      <c r="X1211" s="1">
        <v>846800</v>
      </c>
      <c r="Y1211" s="1">
        <v>4537372</v>
      </c>
      <c r="Z1211" s="1">
        <v>1123920</v>
      </c>
      <c r="AA1211" t="s">
        <v>320</v>
      </c>
      <c r="AB1211" t="s">
        <v>321</v>
      </c>
      <c r="AC1211">
        <v>8.56</v>
      </c>
      <c r="AD1211">
        <v>1.02</v>
      </c>
      <c r="AE1211">
        <v>3.36</v>
      </c>
      <c r="AF1211" t="s">
        <v>230</v>
      </c>
      <c r="AG1211" s="1">
        <v>169900</v>
      </c>
      <c r="AH1211" s="36">
        <v>5372</v>
      </c>
      <c r="AI1211">
        <v>100</v>
      </c>
      <c r="AJ1211" s="36">
        <v>5351</v>
      </c>
      <c r="AK1211" s="1">
        <v>2400</v>
      </c>
      <c r="AL1211" s="2">
        <v>0.64583333333333337</v>
      </c>
      <c r="AN1211" t="s">
        <v>298</v>
      </c>
      <c r="AO1211" t="s">
        <v>322</v>
      </c>
      <c r="AQ1211" t="str">
        <f t="shared" si="18"/>
        <v/>
      </c>
    </row>
    <row r="1212" spans="1:43">
      <c r="A1212" s="8">
        <v>46191</v>
      </c>
      <c r="B1212">
        <v>4068.18</v>
      </c>
      <c r="C1212">
        <v>1.37</v>
      </c>
      <c r="D1212">
        <v>71250</v>
      </c>
      <c r="E1212">
        <v>0.01</v>
      </c>
      <c r="F1212" s="69">
        <v>2769</v>
      </c>
      <c r="G1212" t="s">
        <v>34</v>
      </c>
      <c r="H1212">
        <v>0</v>
      </c>
      <c r="I1212" t="s">
        <v>314</v>
      </c>
      <c r="J1212" t="s">
        <v>323</v>
      </c>
      <c r="K1212" t="s">
        <v>295</v>
      </c>
      <c r="L1212">
        <v>848</v>
      </c>
      <c r="M1212">
        <v>-5</v>
      </c>
      <c r="N1212" s="66">
        <v>-5.8999999999999999E-3</v>
      </c>
      <c r="O1212">
        <v>853</v>
      </c>
      <c r="P1212" s="66">
        <v>-5.7999999999999996E-3</v>
      </c>
      <c r="Q1212">
        <v>851</v>
      </c>
      <c r="R1212">
        <v>856</v>
      </c>
      <c r="S1212">
        <v>848</v>
      </c>
      <c r="T1212" s="66">
        <v>-3.5000000000000001E-3</v>
      </c>
      <c r="U1212" s="66">
        <v>0</v>
      </c>
      <c r="V1212" s="66">
        <v>-9.2999999999999992E-3</v>
      </c>
      <c r="W1212" s="66">
        <v>0</v>
      </c>
      <c r="X1212" s="1">
        <v>6300</v>
      </c>
      <c r="Y1212" s="1">
        <v>5366</v>
      </c>
      <c r="Z1212" s="1">
        <v>6666</v>
      </c>
      <c r="AA1212" t="s">
        <v>324</v>
      </c>
      <c r="AB1212" t="s">
        <v>325</v>
      </c>
      <c r="AC1212">
        <v>10.07</v>
      </c>
      <c r="AD1212">
        <v>22.54</v>
      </c>
      <c r="AE1212">
        <v>0</v>
      </c>
      <c r="AF1212">
        <v>0.1</v>
      </c>
      <c r="AG1212">
        <v>0</v>
      </c>
      <c r="AH1212">
        <v>856</v>
      </c>
      <c r="AI1212">
        <v>100</v>
      </c>
      <c r="AJ1212">
        <v>848</v>
      </c>
      <c r="AK1212">
        <v>300</v>
      </c>
      <c r="AL1212" s="2">
        <v>0.64583333333333337</v>
      </c>
      <c r="AM1212" s="3">
        <v>46213</v>
      </c>
      <c r="AN1212" t="s">
        <v>326</v>
      </c>
      <c r="AO1212" t="s">
        <v>327</v>
      </c>
      <c r="AQ1212" t="str">
        <f t="shared" si="18"/>
        <v/>
      </c>
    </row>
    <row r="1213" spans="1:43">
      <c r="A1213" s="8">
        <v>46191</v>
      </c>
      <c r="B1213">
        <v>4068.18</v>
      </c>
      <c r="C1213">
        <v>1.37</v>
      </c>
      <c r="D1213">
        <v>71250</v>
      </c>
      <c r="E1213">
        <v>0.01</v>
      </c>
      <c r="F1213" s="69">
        <v>2914</v>
      </c>
      <c r="G1213" t="s">
        <v>35</v>
      </c>
      <c r="H1213">
        <v>0</v>
      </c>
      <c r="I1213" t="s">
        <v>288</v>
      </c>
      <c r="J1213" t="s">
        <v>289</v>
      </c>
      <c r="K1213" t="s">
        <v>290</v>
      </c>
      <c r="L1213" s="36">
        <v>6087</v>
      </c>
      <c r="M1213">
        <v>16</v>
      </c>
      <c r="N1213" s="66">
        <v>2.5999999999999999E-3</v>
      </c>
      <c r="O1213" s="36">
        <v>6071</v>
      </c>
      <c r="P1213" s="66">
        <v>2.5999999999999999E-3</v>
      </c>
      <c r="Q1213" s="36">
        <v>6064</v>
      </c>
      <c r="R1213" s="36">
        <v>6094</v>
      </c>
      <c r="S1213" s="36">
        <v>6046</v>
      </c>
      <c r="T1213" s="66">
        <v>3.7000000000000002E-3</v>
      </c>
      <c r="U1213" s="66">
        <v>2.8999999999999998E-3</v>
      </c>
      <c r="V1213" s="66">
        <v>-1.1000000000000001E-3</v>
      </c>
      <c r="W1213" s="66">
        <v>6.7000000000000002E-3</v>
      </c>
      <c r="X1213" s="1">
        <v>2771600</v>
      </c>
      <c r="Y1213" s="1">
        <v>16841606</v>
      </c>
      <c r="Z1213" s="1">
        <v>12174000</v>
      </c>
      <c r="AA1213" t="s">
        <v>328</v>
      </c>
      <c r="AB1213" t="s">
        <v>329</v>
      </c>
      <c r="AC1213">
        <v>18.95</v>
      </c>
      <c r="AD1213">
        <v>2.64</v>
      </c>
      <c r="AE1213">
        <v>3.98</v>
      </c>
      <c r="AF1213" t="s">
        <v>230</v>
      </c>
      <c r="AG1213" s="1">
        <v>1148800</v>
      </c>
      <c r="AH1213" s="36">
        <v>6088</v>
      </c>
      <c r="AI1213">
        <v>800</v>
      </c>
      <c r="AJ1213" s="36">
        <v>6085</v>
      </c>
      <c r="AK1213" s="1">
        <v>1400</v>
      </c>
      <c r="AL1213" s="2">
        <v>0.64583333333333337</v>
      </c>
      <c r="AN1213" t="s">
        <v>293</v>
      </c>
      <c r="AO1213" t="s">
        <v>319</v>
      </c>
      <c r="AQ1213" t="str">
        <f t="shared" si="18"/>
        <v/>
      </c>
    </row>
    <row r="1214" spans="1:43">
      <c r="A1214" s="8">
        <v>46191</v>
      </c>
      <c r="B1214">
        <v>4068.18</v>
      </c>
      <c r="C1214">
        <v>1.37</v>
      </c>
      <c r="D1214">
        <v>71250</v>
      </c>
      <c r="E1214">
        <v>0.01</v>
      </c>
      <c r="F1214" s="69">
        <v>3003</v>
      </c>
      <c r="G1214" t="s">
        <v>36</v>
      </c>
      <c r="H1214">
        <v>0</v>
      </c>
      <c r="I1214" t="s">
        <v>288</v>
      </c>
      <c r="J1214" t="s">
        <v>289</v>
      </c>
      <c r="K1214" t="s">
        <v>290</v>
      </c>
      <c r="L1214" s="36">
        <v>1715.5</v>
      </c>
      <c r="M1214">
        <v>-0.5</v>
      </c>
      <c r="N1214" s="66">
        <v>-2.9999999999999997E-4</v>
      </c>
      <c r="O1214" s="36">
        <v>1716</v>
      </c>
      <c r="P1214" s="66">
        <v>-2.0000000000000001E-4</v>
      </c>
      <c r="Q1214" s="36">
        <v>1707</v>
      </c>
      <c r="R1214" s="36">
        <v>1717</v>
      </c>
      <c r="S1214" s="36">
        <v>1695</v>
      </c>
      <c r="T1214" s="66">
        <v>4.8999999999999998E-3</v>
      </c>
      <c r="U1214" s="66">
        <v>7.0000000000000001E-3</v>
      </c>
      <c r="V1214" s="66">
        <v>-8.0000000000000004E-4</v>
      </c>
      <c r="W1214" s="66">
        <v>1.2E-2</v>
      </c>
      <c r="X1214" s="1">
        <v>1819400</v>
      </c>
      <c r="Y1214" s="1">
        <v>3111123</v>
      </c>
      <c r="Z1214" s="1">
        <v>1317345</v>
      </c>
      <c r="AA1214" t="s">
        <v>330</v>
      </c>
      <c r="AB1214" t="s">
        <v>577</v>
      </c>
      <c r="AC1214">
        <v>10.76</v>
      </c>
      <c r="AD1214">
        <v>1.42</v>
      </c>
      <c r="AE1214">
        <v>3.91</v>
      </c>
      <c r="AF1214" t="s">
        <v>230</v>
      </c>
      <c r="AG1214" s="1">
        <v>24800</v>
      </c>
      <c r="AH1214" s="36">
        <v>1715.5</v>
      </c>
      <c r="AI1214" s="1">
        <v>2000</v>
      </c>
      <c r="AJ1214" s="36">
        <v>1714</v>
      </c>
      <c r="AK1214">
        <v>200</v>
      </c>
      <c r="AL1214" s="2">
        <v>0.64583333333333337</v>
      </c>
      <c r="AN1214" t="s">
        <v>293</v>
      </c>
      <c r="AO1214" t="s">
        <v>332</v>
      </c>
      <c r="AQ1214" t="str">
        <f t="shared" si="18"/>
        <v/>
      </c>
    </row>
    <row r="1215" spans="1:43">
      <c r="A1215" s="8">
        <v>46191</v>
      </c>
      <c r="B1215">
        <v>4068.18</v>
      </c>
      <c r="C1215">
        <v>1.37</v>
      </c>
      <c r="D1215">
        <v>71250</v>
      </c>
      <c r="E1215">
        <v>0.01</v>
      </c>
      <c r="F1215" s="69">
        <v>3407</v>
      </c>
      <c r="G1215" t="s">
        <v>37</v>
      </c>
      <c r="H1215">
        <v>0</v>
      </c>
      <c r="I1215" t="s">
        <v>288</v>
      </c>
      <c r="J1215" t="s">
        <v>289</v>
      </c>
      <c r="K1215" t="s">
        <v>295</v>
      </c>
      <c r="L1215" s="36">
        <v>1784</v>
      </c>
      <c r="M1215">
        <v>-6</v>
      </c>
      <c r="N1215" s="66">
        <v>-3.3999999999999998E-3</v>
      </c>
      <c r="O1215" s="36">
        <v>1790</v>
      </c>
      <c r="P1215" s="66">
        <v>-3.3E-3</v>
      </c>
      <c r="Q1215" s="36">
        <v>1800</v>
      </c>
      <c r="R1215" s="36">
        <v>1811.5</v>
      </c>
      <c r="S1215" s="36">
        <v>1774</v>
      </c>
      <c r="T1215" s="66">
        <v>-8.8000000000000005E-3</v>
      </c>
      <c r="U1215" s="66">
        <v>4.4999999999999997E-3</v>
      </c>
      <c r="V1215" s="66">
        <v>-1.5100000000000001E-2</v>
      </c>
      <c r="W1215" s="66">
        <v>5.5999999999999999E-3</v>
      </c>
      <c r="X1215" s="1">
        <v>3926500</v>
      </c>
      <c r="Y1215" s="1">
        <v>7017405</v>
      </c>
      <c r="Z1215" s="1">
        <v>2436501</v>
      </c>
      <c r="AA1215" t="s">
        <v>333</v>
      </c>
      <c r="AB1215" t="s">
        <v>334</v>
      </c>
      <c r="AC1215">
        <v>15.08</v>
      </c>
      <c r="AD1215">
        <v>1.1499999999999999</v>
      </c>
      <c r="AE1215">
        <v>2.4700000000000002</v>
      </c>
      <c r="AF1215" t="s">
        <v>230</v>
      </c>
      <c r="AG1215" s="1">
        <v>175500</v>
      </c>
      <c r="AH1215" s="36">
        <v>1787.5</v>
      </c>
      <c r="AI1215">
        <v>100</v>
      </c>
      <c r="AJ1215" s="36">
        <v>1783.5</v>
      </c>
      <c r="AK1215">
        <v>800</v>
      </c>
      <c r="AL1215" s="2">
        <v>0.64583333333333337</v>
      </c>
      <c r="AN1215" t="s">
        <v>298</v>
      </c>
      <c r="AO1215" t="s">
        <v>335</v>
      </c>
      <c r="AQ1215" t="str">
        <f t="shared" si="18"/>
        <v/>
      </c>
    </row>
    <row r="1216" spans="1:43">
      <c r="A1216" s="8">
        <v>46191</v>
      </c>
      <c r="B1216">
        <v>4068.18</v>
      </c>
      <c r="C1216">
        <v>1.37</v>
      </c>
      <c r="D1216">
        <v>71250</v>
      </c>
      <c r="E1216">
        <v>0.01</v>
      </c>
      <c r="F1216" s="69">
        <v>4008</v>
      </c>
      <c r="G1216" t="s">
        <v>38</v>
      </c>
      <c r="H1216">
        <v>0</v>
      </c>
      <c r="I1216" t="s">
        <v>288</v>
      </c>
      <c r="J1216" t="s">
        <v>289</v>
      </c>
      <c r="K1216" t="s">
        <v>290</v>
      </c>
      <c r="L1216" s="36">
        <v>1330</v>
      </c>
      <c r="M1216">
        <v>12</v>
      </c>
      <c r="N1216" s="66">
        <v>9.1000000000000004E-3</v>
      </c>
      <c r="O1216" s="36">
        <v>1318</v>
      </c>
      <c r="P1216" s="66">
        <v>9.1000000000000004E-3</v>
      </c>
      <c r="Q1216" s="36">
        <v>1318</v>
      </c>
      <c r="R1216" s="36">
        <v>1337</v>
      </c>
      <c r="S1216" s="36">
        <v>1312</v>
      </c>
      <c r="T1216" s="66">
        <v>9.1000000000000004E-3</v>
      </c>
      <c r="U1216" s="66">
        <v>6.9999999999999999E-4</v>
      </c>
      <c r="V1216" s="66">
        <v>-5.1999999999999998E-3</v>
      </c>
      <c r="W1216" s="66">
        <v>1.37E-2</v>
      </c>
      <c r="X1216" s="1">
        <v>257100</v>
      </c>
      <c r="Y1216" s="1">
        <v>339946</v>
      </c>
      <c r="Z1216" s="1">
        <v>86029</v>
      </c>
      <c r="AA1216" t="s">
        <v>541</v>
      </c>
      <c r="AB1216" t="s">
        <v>337</v>
      </c>
      <c r="AC1216">
        <v>10.88</v>
      </c>
      <c r="AD1216">
        <v>0.83</v>
      </c>
      <c r="AE1216">
        <v>3.61</v>
      </c>
      <c r="AF1216" t="s">
        <v>230</v>
      </c>
      <c r="AG1216" s="1">
        <v>43000</v>
      </c>
      <c r="AH1216" s="36">
        <v>1330</v>
      </c>
      <c r="AI1216">
        <v>200</v>
      </c>
      <c r="AJ1216" s="36">
        <v>1325</v>
      </c>
      <c r="AK1216">
        <v>300</v>
      </c>
      <c r="AL1216" s="2">
        <v>0.64583333333333337</v>
      </c>
      <c r="AN1216" t="s">
        <v>298</v>
      </c>
      <c r="AO1216" t="s">
        <v>335</v>
      </c>
      <c r="AQ1216" t="str">
        <f t="shared" si="18"/>
        <v/>
      </c>
    </row>
    <row r="1217" spans="1:43">
      <c r="A1217" s="8">
        <v>46191</v>
      </c>
      <c r="B1217">
        <v>4068.18</v>
      </c>
      <c r="C1217">
        <v>1.37</v>
      </c>
      <c r="D1217">
        <v>71250</v>
      </c>
      <c r="E1217">
        <v>0.01</v>
      </c>
      <c r="F1217" s="69">
        <v>4026</v>
      </c>
      <c r="G1217" t="s">
        <v>39</v>
      </c>
      <c r="H1217">
        <v>0</v>
      </c>
      <c r="I1217" t="s">
        <v>314</v>
      </c>
      <c r="J1217" t="s">
        <v>289</v>
      </c>
      <c r="K1217" t="s">
        <v>290</v>
      </c>
      <c r="L1217" s="36">
        <v>1707</v>
      </c>
      <c r="M1217">
        <v>-16</v>
      </c>
      <c r="N1217" s="66">
        <v>-9.2999999999999992E-3</v>
      </c>
      <c r="O1217" s="36">
        <v>1723</v>
      </c>
      <c r="P1217" s="66">
        <v>-9.1999999999999998E-3</v>
      </c>
      <c r="Q1217" s="36">
        <v>1714</v>
      </c>
      <c r="R1217" s="36">
        <v>1737</v>
      </c>
      <c r="S1217" s="36">
        <v>1693</v>
      </c>
      <c r="T1217" s="66">
        <v>-4.0000000000000001E-3</v>
      </c>
      <c r="U1217" s="66">
        <v>-1.6999999999999999E-3</v>
      </c>
      <c r="V1217" s="66">
        <v>-1.72E-2</v>
      </c>
      <c r="W1217" s="66">
        <v>8.2000000000000007E-3</v>
      </c>
      <c r="X1217" s="1">
        <v>66100</v>
      </c>
      <c r="Y1217" s="1">
        <v>112833</v>
      </c>
      <c r="Z1217" s="1">
        <v>15772</v>
      </c>
      <c r="AA1217" t="s">
        <v>338</v>
      </c>
      <c r="AB1217" t="s">
        <v>629</v>
      </c>
      <c r="AC1217">
        <v>8.07</v>
      </c>
      <c r="AD1217">
        <v>1.05</v>
      </c>
      <c r="AE1217">
        <v>2.93</v>
      </c>
      <c r="AF1217" t="s">
        <v>230</v>
      </c>
      <c r="AG1217" s="1">
        <v>1100</v>
      </c>
      <c r="AH1217" s="36">
        <v>1709</v>
      </c>
      <c r="AI1217">
        <v>200</v>
      </c>
      <c r="AJ1217" s="36">
        <v>1703</v>
      </c>
      <c r="AK1217">
        <v>400</v>
      </c>
      <c r="AL1217" s="2">
        <v>0.64583333333333337</v>
      </c>
      <c r="AM1217" s="3">
        <v>46183</v>
      </c>
      <c r="AN1217" t="s">
        <v>340</v>
      </c>
      <c r="AO1217" t="s">
        <v>341</v>
      </c>
      <c r="AQ1217" t="str">
        <f t="shared" si="18"/>
        <v/>
      </c>
    </row>
    <row r="1218" spans="1:43">
      <c r="A1218" s="8">
        <v>46191</v>
      </c>
      <c r="B1218">
        <v>4068.18</v>
      </c>
      <c r="C1218">
        <v>1.37</v>
      </c>
      <c r="D1218">
        <v>71250</v>
      </c>
      <c r="E1218">
        <v>0.01</v>
      </c>
      <c r="F1218" s="69">
        <v>4062</v>
      </c>
      <c r="G1218" t="s">
        <v>40</v>
      </c>
      <c r="H1218">
        <v>0</v>
      </c>
      <c r="I1218" t="s">
        <v>288</v>
      </c>
      <c r="J1218" t="s">
        <v>289</v>
      </c>
      <c r="K1218" t="s">
        <v>295</v>
      </c>
      <c r="L1218" s="36">
        <v>25715</v>
      </c>
      <c r="M1218" s="36">
        <v>1715</v>
      </c>
      <c r="N1218" s="66">
        <v>7.1499999999999994E-2</v>
      </c>
      <c r="O1218" s="36">
        <v>24000</v>
      </c>
      <c r="P1218" s="66">
        <v>7.1400000000000005E-2</v>
      </c>
      <c r="Q1218" s="36">
        <v>24480</v>
      </c>
      <c r="R1218" s="36">
        <v>26390</v>
      </c>
      <c r="S1218" s="36">
        <v>23850</v>
      </c>
      <c r="T1218" s="66">
        <v>5.04E-2</v>
      </c>
      <c r="U1218" s="66">
        <v>-1.66E-2</v>
      </c>
      <c r="V1218" s="66">
        <v>-2.5499999999999998E-2</v>
      </c>
      <c r="W1218" s="66">
        <v>7.8100000000000003E-2</v>
      </c>
      <c r="X1218" s="1">
        <v>11491700</v>
      </c>
      <c r="Y1218" s="1">
        <v>294744390</v>
      </c>
      <c r="Z1218" s="1">
        <v>7244458</v>
      </c>
      <c r="AA1218" t="s">
        <v>656</v>
      </c>
      <c r="AB1218" t="s">
        <v>343</v>
      </c>
      <c r="AC1218">
        <v>123.8</v>
      </c>
      <c r="AD1218">
        <v>13.05</v>
      </c>
      <c r="AE1218">
        <v>0.14000000000000001</v>
      </c>
      <c r="AF1218" t="s">
        <v>230</v>
      </c>
      <c r="AG1218" s="1">
        <v>64400</v>
      </c>
      <c r="AH1218" s="36">
        <v>25720</v>
      </c>
      <c r="AI1218" s="1">
        <v>1000</v>
      </c>
      <c r="AJ1218" s="36">
        <v>25715</v>
      </c>
      <c r="AK1218">
        <v>400</v>
      </c>
      <c r="AL1218" s="2">
        <v>0.64583333333333337</v>
      </c>
      <c r="AN1218" t="s">
        <v>298</v>
      </c>
      <c r="AO1218" t="s">
        <v>344</v>
      </c>
      <c r="AQ1218" t="str">
        <f t="shared" si="18"/>
        <v/>
      </c>
    </row>
    <row r="1219" spans="1:43">
      <c r="A1219" s="8">
        <v>46191</v>
      </c>
      <c r="B1219">
        <v>4068.18</v>
      </c>
      <c r="C1219">
        <v>1.37</v>
      </c>
      <c r="D1219">
        <v>71250</v>
      </c>
      <c r="E1219">
        <v>0.01</v>
      </c>
      <c r="F1219" s="69">
        <v>4063</v>
      </c>
      <c r="G1219" t="s">
        <v>41</v>
      </c>
      <c r="H1219">
        <v>0</v>
      </c>
      <c r="I1219" t="s">
        <v>288</v>
      </c>
      <c r="J1219" t="s">
        <v>289</v>
      </c>
      <c r="K1219" t="s">
        <v>290</v>
      </c>
      <c r="L1219" s="36">
        <v>7459</v>
      </c>
      <c r="M1219">
        <v>-90</v>
      </c>
      <c r="N1219" s="66">
        <v>-1.1900000000000001E-2</v>
      </c>
      <c r="O1219" s="36">
        <v>7549</v>
      </c>
      <c r="P1219" s="66">
        <v>-1.1900000000000001E-2</v>
      </c>
      <c r="Q1219" s="36">
        <v>7665</v>
      </c>
      <c r="R1219" s="36">
        <v>7736</v>
      </c>
      <c r="S1219" s="36">
        <v>7407</v>
      </c>
      <c r="T1219" s="66">
        <v>-2.6800000000000001E-2</v>
      </c>
      <c r="U1219" s="66">
        <v>4.4999999999999997E-3</v>
      </c>
      <c r="V1219" s="66">
        <v>-3.5799999999999998E-2</v>
      </c>
      <c r="W1219" s="66">
        <v>7.0000000000000001E-3</v>
      </c>
      <c r="X1219" s="1">
        <v>6479100</v>
      </c>
      <c r="Y1219" s="1">
        <v>48780862</v>
      </c>
      <c r="Z1219" s="1">
        <v>14806084</v>
      </c>
      <c r="AA1219" t="s">
        <v>556</v>
      </c>
      <c r="AB1219" t="s">
        <v>346</v>
      </c>
      <c r="AC1219">
        <v>27.73</v>
      </c>
      <c r="AD1219">
        <v>3.1</v>
      </c>
      <c r="AE1219">
        <v>1.42</v>
      </c>
      <c r="AF1219" t="s">
        <v>230</v>
      </c>
      <c r="AG1219" s="1">
        <v>133900</v>
      </c>
      <c r="AH1219" s="36">
        <v>7460</v>
      </c>
      <c r="AI1219">
        <v>800</v>
      </c>
      <c r="AJ1219" s="36">
        <v>7457</v>
      </c>
      <c r="AK1219">
        <v>100</v>
      </c>
      <c r="AL1219" s="2">
        <v>0.64583333333333337</v>
      </c>
      <c r="AN1219" t="s">
        <v>298</v>
      </c>
      <c r="AO1219" t="s">
        <v>335</v>
      </c>
      <c r="AQ1219" t="str">
        <f t="shared" ref="AQ1219:AQ1282" si="19">IF(AP1219="","",ROUND((L1219-AP1219)/AP1219,4))</f>
        <v/>
      </c>
    </row>
    <row r="1220" spans="1:43">
      <c r="A1220" s="8">
        <v>46191</v>
      </c>
      <c r="B1220">
        <v>4068.18</v>
      </c>
      <c r="C1220">
        <v>1.37</v>
      </c>
      <c r="D1220">
        <v>71250</v>
      </c>
      <c r="E1220">
        <v>0.01</v>
      </c>
      <c r="F1220" s="69">
        <v>4068</v>
      </c>
      <c r="G1220" t="s">
        <v>42</v>
      </c>
      <c r="H1220">
        <v>0</v>
      </c>
      <c r="I1220" t="s">
        <v>347</v>
      </c>
      <c r="J1220" t="s">
        <v>323</v>
      </c>
      <c r="K1220" t="s">
        <v>295</v>
      </c>
      <c r="L1220" s="36">
        <v>1724</v>
      </c>
      <c r="M1220">
        <v>3</v>
      </c>
      <c r="N1220" s="66">
        <v>1.6999999999999999E-3</v>
      </c>
      <c r="O1220" s="36">
        <v>1721</v>
      </c>
      <c r="P1220" s="66">
        <v>1.6999999999999999E-3</v>
      </c>
      <c r="Q1220" s="36">
        <v>1730</v>
      </c>
      <c r="R1220" s="36">
        <v>1738</v>
      </c>
      <c r="S1220" s="36">
        <v>1723</v>
      </c>
      <c r="T1220" s="66">
        <v>-3.3999999999999998E-3</v>
      </c>
      <c r="U1220" s="66">
        <v>0</v>
      </c>
      <c r="V1220" s="66">
        <v>-8.0000000000000002E-3</v>
      </c>
      <c r="W1220" s="66">
        <v>5.0000000000000001E-4</v>
      </c>
      <c r="X1220">
        <v>900</v>
      </c>
      <c r="Y1220" s="1">
        <v>1556</v>
      </c>
      <c r="Z1220" s="1">
        <v>3257</v>
      </c>
      <c r="AA1220" t="s">
        <v>348</v>
      </c>
      <c r="AB1220" t="s">
        <v>349</v>
      </c>
      <c r="AC1220">
        <v>22.65</v>
      </c>
      <c r="AD1220">
        <v>1.52</v>
      </c>
      <c r="AE1220">
        <v>0</v>
      </c>
      <c r="AF1220">
        <v>1.6</v>
      </c>
      <c r="AG1220">
        <v>0</v>
      </c>
      <c r="AH1220" s="36">
        <v>1733</v>
      </c>
      <c r="AI1220">
        <v>100</v>
      </c>
      <c r="AJ1220" s="36">
        <v>1725</v>
      </c>
      <c r="AK1220">
        <v>100</v>
      </c>
      <c r="AL1220" s="2">
        <v>0.6118055555555556</v>
      </c>
      <c r="AN1220" t="s">
        <v>350</v>
      </c>
      <c r="AO1220" t="s">
        <v>351</v>
      </c>
      <c r="AQ1220" t="str">
        <f t="shared" si="19"/>
        <v/>
      </c>
    </row>
    <row r="1221" spans="1:43">
      <c r="A1221" s="8">
        <v>46191</v>
      </c>
      <c r="B1221">
        <v>4068.18</v>
      </c>
      <c r="C1221">
        <v>1.37</v>
      </c>
      <c r="D1221">
        <v>71250</v>
      </c>
      <c r="E1221">
        <v>0.01</v>
      </c>
      <c r="F1221" s="69">
        <v>4100</v>
      </c>
      <c r="G1221" t="s">
        <v>43</v>
      </c>
      <c r="H1221">
        <v>0</v>
      </c>
      <c r="I1221" t="s">
        <v>314</v>
      </c>
      <c r="J1221" t="s">
        <v>289</v>
      </c>
      <c r="K1221" t="s">
        <v>295</v>
      </c>
      <c r="L1221" s="36">
        <v>2009</v>
      </c>
      <c r="M1221">
        <v>174</v>
      </c>
      <c r="N1221" s="66">
        <v>9.4799999999999995E-2</v>
      </c>
      <c r="O1221" s="36">
        <v>1835</v>
      </c>
      <c r="P1221" s="66">
        <v>9.4799999999999995E-2</v>
      </c>
      <c r="Q1221" s="36">
        <v>1850</v>
      </c>
      <c r="R1221" s="36">
        <v>2075</v>
      </c>
      <c r="S1221" s="36">
        <v>1831</v>
      </c>
      <c r="T1221" s="66">
        <v>8.5900000000000004E-2</v>
      </c>
      <c r="U1221" s="66">
        <v>1.3599999999999999E-2</v>
      </c>
      <c r="V1221" s="66">
        <v>-3.1800000000000002E-2</v>
      </c>
      <c r="W1221" s="66">
        <v>9.7199999999999995E-2</v>
      </c>
      <c r="X1221" s="1">
        <v>303200</v>
      </c>
      <c r="Y1221" s="1">
        <v>603378</v>
      </c>
      <c r="Z1221" s="1">
        <v>12253</v>
      </c>
      <c r="AA1221" t="s">
        <v>544</v>
      </c>
      <c r="AB1221" t="s">
        <v>353</v>
      </c>
      <c r="AC1221">
        <v>23.25</v>
      </c>
      <c r="AD1221">
        <v>1.28</v>
      </c>
      <c r="AE1221">
        <v>0</v>
      </c>
      <c r="AF1221" t="s">
        <v>230</v>
      </c>
      <c r="AG1221" s="1">
        <v>3100</v>
      </c>
      <c r="AH1221" s="36">
        <v>2027</v>
      </c>
      <c r="AI1221">
        <v>100</v>
      </c>
      <c r="AJ1221" s="36">
        <v>2005</v>
      </c>
      <c r="AK1221">
        <v>100</v>
      </c>
      <c r="AL1221" s="2">
        <v>0.64583333333333337</v>
      </c>
      <c r="AN1221" t="s">
        <v>298</v>
      </c>
      <c r="AO1221" t="s">
        <v>335</v>
      </c>
      <c r="AQ1221" t="str">
        <f t="shared" si="19"/>
        <v/>
      </c>
    </row>
    <row r="1222" spans="1:43">
      <c r="A1222" s="8">
        <v>46191</v>
      </c>
      <c r="B1222">
        <v>4068.18</v>
      </c>
      <c r="C1222">
        <v>1.37</v>
      </c>
      <c r="D1222">
        <v>71250</v>
      </c>
      <c r="E1222">
        <v>0.01</v>
      </c>
      <c r="F1222" s="69">
        <v>4182</v>
      </c>
      <c r="G1222" t="s">
        <v>44</v>
      </c>
      <c r="H1222">
        <v>0</v>
      </c>
      <c r="I1222" t="s">
        <v>288</v>
      </c>
      <c r="J1222" t="s">
        <v>289</v>
      </c>
      <c r="K1222" t="s">
        <v>295</v>
      </c>
      <c r="L1222" s="36">
        <v>5358</v>
      </c>
      <c r="M1222">
        <v>242</v>
      </c>
      <c r="N1222" s="66">
        <v>4.7300000000000002E-2</v>
      </c>
      <c r="O1222" s="36">
        <v>5116</v>
      </c>
      <c r="P1222" s="66">
        <v>4.7300000000000002E-2</v>
      </c>
      <c r="Q1222" s="36">
        <v>5300</v>
      </c>
      <c r="R1222" s="36">
        <v>5398</v>
      </c>
      <c r="S1222" s="36">
        <v>5222</v>
      </c>
      <c r="T1222" s="66">
        <v>1.09E-2</v>
      </c>
      <c r="U1222" s="66">
        <v>-6.9999999999999999E-4</v>
      </c>
      <c r="V1222" s="66">
        <v>-7.4000000000000003E-3</v>
      </c>
      <c r="W1222" s="66">
        <v>2.5999999999999999E-2</v>
      </c>
      <c r="X1222" s="1">
        <v>1617200</v>
      </c>
      <c r="Y1222" s="1">
        <v>8639501</v>
      </c>
      <c r="Z1222" s="1">
        <v>1134216</v>
      </c>
      <c r="AA1222" t="s">
        <v>545</v>
      </c>
      <c r="AB1222" t="s">
        <v>355</v>
      </c>
      <c r="AC1222">
        <v>22.71</v>
      </c>
      <c r="AD1222">
        <v>1.61</v>
      </c>
      <c r="AE1222">
        <v>2.0499999999999998</v>
      </c>
      <c r="AF1222" t="s">
        <v>230</v>
      </c>
      <c r="AG1222" s="1">
        <v>16800</v>
      </c>
      <c r="AH1222" s="36">
        <v>5359</v>
      </c>
      <c r="AI1222" s="1">
        <v>1500</v>
      </c>
      <c r="AJ1222" s="36">
        <v>5357</v>
      </c>
      <c r="AK1222">
        <v>100</v>
      </c>
      <c r="AL1222" s="2">
        <v>0.64583333333333337</v>
      </c>
      <c r="AN1222" t="s">
        <v>298</v>
      </c>
      <c r="AO1222" t="s">
        <v>335</v>
      </c>
      <c r="AQ1222" t="str">
        <f t="shared" si="19"/>
        <v/>
      </c>
    </row>
    <row r="1223" spans="1:43">
      <c r="A1223" s="8">
        <v>46191</v>
      </c>
      <c r="B1223">
        <v>4068.18</v>
      </c>
      <c r="C1223">
        <v>1.37</v>
      </c>
      <c r="D1223">
        <v>71250</v>
      </c>
      <c r="E1223">
        <v>0.01</v>
      </c>
      <c r="F1223" s="69">
        <v>4188</v>
      </c>
      <c r="G1223" t="s">
        <v>45</v>
      </c>
      <c r="H1223">
        <v>0</v>
      </c>
      <c r="I1223" t="s">
        <v>288</v>
      </c>
      <c r="J1223" t="s">
        <v>289</v>
      </c>
      <c r="K1223" t="s">
        <v>295</v>
      </c>
      <c r="L1223" s="36">
        <v>1122.5</v>
      </c>
      <c r="M1223">
        <v>-17.5</v>
      </c>
      <c r="N1223" s="66">
        <v>-1.54E-2</v>
      </c>
      <c r="O1223" s="36">
        <v>1140</v>
      </c>
      <c r="P1223" s="66">
        <v>-1.5299999999999999E-2</v>
      </c>
      <c r="Q1223" s="36">
        <v>1158</v>
      </c>
      <c r="R1223" s="36">
        <v>1163</v>
      </c>
      <c r="S1223" s="36">
        <v>1120</v>
      </c>
      <c r="T1223" s="66">
        <v>-3.0599999999999999E-2</v>
      </c>
      <c r="U1223" s="66">
        <v>2.2000000000000001E-3</v>
      </c>
      <c r="V1223" s="66">
        <v>-3.4799999999999998E-2</v>
      </c>
      <c r="W1223" s="66">
        <v>2.2000000000000001E-3</v>
      </c>
      <c r="X1223" s="1">
        <v>9149900</v>
      </c>
      <c r="Y1223" s="1">
        <v>10342075</v>
      </c>
      <c r="Z1223" s="1">
        <v>1618046</v>
      </c>
      <c r="AA1223" t="s">
        <v>356</v>
      </c>
      <c r="AB1223" t="s">
        <v>357</v>
      </c>
      <c r="AC1223">
        <v>12.82</v>
      </c>
      <c r="AD1223">
        <v>0.86</v>
      </c>
      <c r="AE1223">
        <v>2.85</v>
      </c>
      <c r="AF1223" t="s">
        <v>230</v>
      </c>
      <c r="AG1223" s="1">
        <v>322100</v>
      </c>
      <c r="AH1223" s="36">
        <v>1123</v>
      </c>
      <c r="AI1223">
        <v>100</v>
      </c>
      <c r="AJ1223" s="36">
        <v>1122</v>
      </c>
      <c r="AK1223" s="1">
        <v>7000</v>
      </c>
      <c r="AL1223" s="2">
        <v>0.64583333333333337</v>
      </c>
      <c r="AN1223" t="s">
        <v>298</v>
      </c>
      <c r="AO1223" t="s">
        <v>335</v>
      </c>
      <c r="AQ1223" t="str">
        <f t="shared" si="19"/>
        <v/>
      </c>
    </row>
    <row r="1224" spans="1:43">
      <c r="A1224" s="8">
        <v>46191</v>
      </c>
      <c r="B1224">
        <v>4068.18</v>
      </c>
      <c r="C1224">
        <v>1.37</v>
      </c>
      <c r="D1224">
        <v>71250</v>
      </c>
      <c r="E1224">
        <v>0.01</v>
      </c>
      <c r="F1224" s="69">
        <v>4220</v>
      </c>
      <c r="G1224" t="s">
        <v>46</v>
      </c>
      <c r="H1224">
        <v>0</v>
      </c>
      <c r="I1224" t="s">
        <v>288</v>
      </c>
      <c r="J1224" t="s">
        <v>289</v>
      </c>
      <c r="K1224" t="s">
        <v>295</v>
      </c>
      <c r="L1224" s="36">
        <v>1722</v>
      </c>
      <c r="M1224">
        <v>11</v>
      </c>
      <c r="N1224" s="66">
        <v>6.4000000000000003E-3</v>
      </c>
      <c r="O1224" s="36">
        <v>1711</v>
      </c>
      <c r="P1224" s="66">
        <v>6.4000000000000003E-3</v>
      </c>
      <c r="Q1224" s="36">
        <v>1717</v>
      </c>
      <c r="R1224" s="36">
        <v>1737</v>
      </c>
      <c r="S1224" s="36">
        <v>1711</v>
      </c>
      <c r="T1224" s="66">
        <v>2.8999999999999998E-3</v>
      </c>
      <c r="U1224" s="66">
        <v>-2.3E-3</v>
      </c>
      <c r="V1224" s="66">
        <v>-8.6E-3</v>
      </c>
      <c r="W1224" s="66">
        <v>6.4000000000000003E-3</v>
      </c>
      <c r="X1224" s="1">
        <v>55700</v>
      </c>
      <c r="Y1224" s="1">
        <v>95985</v>
      </c>
      <c r="Z1224" s="1">
        <v>88295</v>
      </c>
      <c r="AA1224" t="s">
        <v>358</v>
      </c>
      <c r="AB1224" t="s">
        <v>578</v>
      </c>
      <c r="AC1224">
        <v>12.05</v>
      </c>
      <c r="AD1224">
        <v>1.21</v>
      </c>
      <c r="AE1224">
        <v>3.14</v>
      </c>
      <c r="AF1224" t="s">
        <v>230</v>
      </c>
      <c r="AG1224" s="1">
        <v>3300</v>
      </c>
      <c r="AH1224" s="36">
        <v>1730</v>
      </c>
      <c r="AI1224">
        <v>200</v>
      </c>
      <c r="AJ1224" s="36">
        <v>1709</v>
      </c>
      <c r="AK1224">
        <v>200</v>
      </c>
      <c r="AL1224" s="2">
        <v>0.64583333333333337</v>
      </c>
      <c r="AN1224" t="s">
        <v>298</v>
      </c>
      <c r="AO1224" t="s">
        <v>335</v>
      </c>
      <c r="AQ1224" t="str">
        <f t="shared" si="19"/>
        <v/>
      </c>
    </row>
    <row r="1225" spans="1:43">
      <c r="A1225" s="8">
        <v>46191</v>
      </c>
      <c r="B1225">
        <v>4068.18</v>
      </c>
      <c r="C1225">
        <v>1.37</v>
      </c>
      <c r="D1225">
        <v>71250</v>
      </c>
      <c r="E1225">
        <v>0.01</v>
      </c>
      <c r="F1225" s="69">
        <v>4334</v>
      </c>
      <c r="G1225" t="s">
        <v>47</v>
      </c>
      <c r="H1225">
        <v>0</v>
      </c>
      <c r="I1225" t="s">
        <v>314</v>
      </c>
      <c r="J1225" t="s">
        <v>323</v>
      </c>
      <c r="K1225" t="s">
        <v>295</v>
      </c>
      <c r="L1225">
        <v>372</v>
      </c>
      <c r="M1225">
        <v>-5</v>
      </c>
      <c r="N1225" s="66">
        <v>-1.3299999999999999E-2</v>
      </c>
      <c r="O1225">
        <v>377</v>
      </c>
      <c r="P1225" s="66">
        <v>-1.32E-2</v>
      </c>
      <c r="Q1225">
        <v>377</v>
      </c>
      <c r="R1225">
        <v>378</v>
      </c>
      <c r="S1225">
        <v>368</v>
      </c>
      <c r="T1225" s="66">
        <v>-1.32E-2</v>
      </c>
      <c r="U1225" s="66">
        <v>-1.06E-2</v>
      </c>
      <c r="V1225" s="66">
        <v>-1.5800000000000002E-2</v>
      </c>
      <c r="W1225" s="66">
        <v>1.0800000000000001E-2</v>
      </c>
      <c r="X1225" s="1">
        <v>26000</v>
      </c>
      <c r="Y1225" s="1">
        <v>9652</v>
      </c>
      <c r="Z1225" s="1">
        <v>4127</v>
      </c>
      <c r="AA1225" t="s">
        <v>360</v>
      </c>
      <c r="AB1225" t="s">
        <v>630</v>
      </c>
      <c r="AC1225">
        <v>11.17</v>
      </c>
      <c r="AD1225">
        <v>1.22</v>
      </c>
      <c r="AE1225">
        <v>2.69</v>
      </c>
      <c r="AF1225">
        <v>0.1</v>
      </c>
      <c r="AG1225">
        <v>600</v>
      </c>
      <c r="AH1225">
        <v>375</v>
      </c>
      <c r="AI1225">
        <v>400</v>
      </c>
      <c r="AJ1225">
        <v>371</v>
      </c>
      <c r="AK1225">
        <v>600</v>
      </c>
      <c r="AL1225" s="2">
        <v>0.64583333333333337</v>
      </c>
      <c r="AM1225" s="3">
        <v>46183</v>
      </c>
      <c r="AN1225" t="s">
        <v>306</v>
      </c>
      <c r="AO1225" t="s">
        <v>351</v>
      </c>
      <c r="AQ1225" t="str">
        <f t="shared" si="19"/>
        <v/>
      </c>
    </row>
    <row r="1226" spans="1:43">
      <c r="A1226" s="8">
        <v>46191</v>
      </c>
      <c r="B1226">
        <v>4068.18</v>
      </c>
      <c r="C1226">
        <v>1.37</v>
      </c>
      <c r="D1226">
        <v>71250</v>
      </c>
      <c r="E1226">
        <v>0.01</v>
      </c>
      <c r="F1226" s="69">
        <v>4523</v>
      </c>
      <c r="G1226" t="s">
        <v>48</v>
      </c>
      <c r="H1226">
        <v>0</v>
      </c>
      <c r="I1226" t="s">
        <v>288</v>
      </c>
      <c r="J1226" t="s">
        <v>289</v>
      </c>
      <c r="K1226" t="s">
        <v>290</v>
      </c>
      <c r="L1226" s="36">
        <v>3969</v>
      </c>
      <c r="M1226">
        <v>140</v>
      </c>
      <c r="N1226" s="66">
        <v>3.6600000000000001E-2</v>
      </c>
      <c r="O1226" s="36">
        <v>3829</v>
      </c>
      <c r="P1226" s="66">
        <v>3.6499999999999998E-2</v>
      </c>
      <c r="Q1226" s="36">
        <v>3888</v>
      </c>
      <c r="R1226" s="36">
        <v>3976</v>
      </c>
      <c r="S1226" s="36">
        <v>3881</v>
      </c>
      <c r="T1226" s="66">
        <v>2.0799999999999999E-2</v>
      </c>
      <c r="U1226" s="66">
        <v>9.5999999999999992E-3</v>
      </c>
      <c r="V1226" s="66">
        <v>-1.6999999999999999E-3</v>
      </c>
      <c r="W1226" s="66">
        <v>2.2599999999999999E-2</v>
      </c>
      <c r="X1226" s="1">
        <v>2448700</v>
      </c>
      <c r="Y1226" s="1">
        <v>9659897</v>
      </c>
      <c r="Z1226" s="1">
        <v>1157555</v>
      </c>
      <c r="AA1226" t="s">
        <v>362</v>
      </c>
      <c r="AB1226" t="s">
        <v>631</v>
      </c>
      <c r="AC1226">
        <v>21.43</v>
      </c>
      <c r="AD1226">
        <v>1.24</v>
      </c>
      <c r="AE1226">
        <v>4.03</v>
      </c>
      <c r="AF1226" t="s">
        <v>230</v>
      </c>
      <c r="AG1226" s="1">
        <v>112400</v>
      </c>
      <c r="AH1226" s="36">
        <v>3970</v>
      </c>
      <c r="AI1226">
        <v>300</v>
      </c>
      <c r="AJ1226" s="36">
        <v>3968</v>
      </c>
      <c r="AK1226">
        <v>300</v>
      </c>
      <c r="AL1226" s="2">
        <v>0.64583333333333337</v>
      </c>
      <c r="AN1226" t="s">
        <v>298</v>
      </c>
      <c r="AO1226" t="s">
        <v>364</v>
      </c>
      <c r="AQ1226" t="str">
        <f t="shared" si="19"/>
        <v/>
      </c>
    </row>
    <row r="1227" spans="1:43">
      <c r="A1227" s="8">
        <v>46191</v>
      </c>
      <c r="B1227">
        <v>4068.18</v>
      </c>
      <c r="C1227">
        <v>1.37</v>
      </c>
      <c r="D1227">
        <v>71250</v>
      </c>
      <c r="E1227">
        <v>0.01</v>
      </c>
      <c r="F1227" s="69">
        <v>4528</v>
      </c>
      <c r="G1227" t="s">
        <v>49</v>
      </c>
      <c r="H1227">
        <v>0</v>
      </c>
      <c r="I1227" t="s">
        <v>288</v>
      </c>
      <c r="J1227" t="s">
        <v>289</v>
      </c>
      <c r="K1227" t="s">
        <v>290</v>
      </c>
      <c r="L1227" s="36">
        <v>2277</v>
      </c>
      <c r="M1227">
        <v>27.5</v>
      </c>
      <c r="N1227" s="66">
        <v>1.2200000000000001E-2</v>
      </c>
      <c r="O1227" s="36">
        <v>2249.5</v>
      </c>
      <c r="P1227" s="66">
        <v>1.2200000000000001E-2</v>
      </c>
      <c r="Q1227" s="36">
        <v>2268.5</v>
      </c>
      <c r="R1227" s="36">
        <v>2290</v>
      </c>
      <c r="S1227" s="36">
        <v>2248</v>
      </c>
      <c r="T1227" s="66">
        <v>3.7000000000000002E-3</v>
      </c>
      <c r="U1227" s="66">
        <v>1.17E-2</v>
      </c>
      <c r="V1227" s="66">
        <v>-5.5999999999999999E-3</v>
      </c>
      <c r="W1227" s="66">
        <v>1.29E-2</v>
      </c>
      <c r="X1227" s="1">
        <v>1411600</v>
      </c>
      <c r="Y1227" s="1">
        <v>3202733</v>
      </c>
      <c r="Z1227" s="1">
        <v>1135523</v>
      </c>
      <c r="AA1227" t="s">
        <v>365</v>
      </c>
      <c r="AB1227" t="s">
        <v>580</v>
      </c>
      <c r="AC1227">
        <v>15.06</v>
      </c>
      <c r="AD1227">
        <v>1.25</v>
      </c>
      <c r="AE1227">
        <v>3.51</v>
      </c>
      <c r="AF1227" t="s">
        <v>230</v>
      </c>
      <c r="AG1227" s="1">
        <v>74400</v>
      </c>
      <c r="AH1227" s="36">
        <v>2277.5</v>
      </c>
      <c r="AI1227">
        <v>100</v>
      </c>
      <c r="AJ1227" s="36">
        <v>2267</v>
      </c>
      <c r="AK1227" s="1">
        <v>4900</v>
      </c>
      <c r="AL1227" s="2">
        <v>0.64583333333333337</v>
      </c>
      <c r="AN1227" t="s">
        <v>298</v>
      </c>
      <c r="AO1227" t="s">
        <v>364</v>
      </c>
      <c r="AQ1227" t="str">
        <f t="shared" si="19"/>
        <v/>
      </c>
    </row>
    <row r="1228" spans="1:43">
      <c r="A1228" s="8">
        <v>46191</v>
      </c>
      <c r="B1228">
        <v>4068.18</v>
      </c>
      <c r="C1228">
        <v>1.37</v>
      </c>
      <c r="D1228">
        <v>71250</v>
      </c>
      <c r="E1228">
        <v>0.01</v>
      </c>
      <c r="F1228" s="69">
        <v>4661</v>
      </c>
      <c r="G1228" t="s">
        <v>50</v>
      </c>
      <c r="H1228">
        <v>0</v>
      </c>
      <c r="I1228" t="s">
        <v>288</v>
      </c>
      <c r="J1228" t="s">
        <v>289</v>
      </c>
      <c r="K1228" t="s">
        <v>290</v>
      </c>
      <c r="L1228" s="36">
        <v>2300</v>
      </c>
      <c r="M1228">
        <v>9</v>
      </c>
      <c r="N1228" s="66">
        <v>3.8999999999999998E-3</v>
      </c>
      <c r="O1228" s="36">
        <v>2291</v>
      </c>
      <c r="P1228" s="66">
        <v>3.8999999999999998E-3</v>
      </c>
      <c r="Q1228" s="36">
        <v>2275.5</v>
      </c>
      <c r="R1228" s="36">
        <v>2300</v>
      </c>
      <c r="S1228" s="36">
        <v>2244</v>
      </c>
      <c r="T1228" s="66">
        <v>1.0699999999999999E-2</v>
      </c>
      <c r="U1228" s="66">
        <v>2.1700000000000001E-2</v>
      </c>
      <c r="V1228" s="66">
        <v>0</v>
      </c>
      <c r="W1228" s="66">
        <v>2.4899999999999999E-2</v>
      </c>
      <c r="X1228" s="1">
        <v>5093300</v>
      </c>
      <c r="Y1228" s="1">
        <v>11577902</v>
      </c>
      <c r="Z1228" s="1">
        <v>4141036</v>
      </c>
      <c r="AA1228" t="s">
        <v>367</v>
      </c>
      <c r="AB1228" t="s">
        <v>368</v>
      </c>
      <c r="AC1228">
        <v>32.21</v>
      </c>
      <c r="AD1228">
        <v>3.42</v>
      </c>
      <c r="AE1228">
        <v>0.7</v>
      </c>
      <c r="AF1228" t="s">
        <v>230</v>
      </c>
      <c r="AG1228" s="1">
        <v>442400</v>
      </c>
      <c r="AH1228" s="36">
        <v>2300</v>
      </c>
      <c r="AI1228" s="1">
        <v>1000</v>
      </c>
      <c r="AJ1228" s="36">
        <v>2299</v>
      </c>
      <c r="AK1228">
        <v>100</v>
      </c>
      <c r="AL1228" s="2">
        <v>0.64583333333333337</v>
      </c>
      <c r="AN1228" t="s">
        <v>298</v>
      </c>
      <c r="AO1228" t="s">
        <v>313</v>
      </c>
      <c r="AQ1228" t="str">
        <f t="shared" si="19"/>
        <v/>
      </c>
    </row>
    <row r="1229" spans="1:43">
      <c r="A1229" s="8">
        <v>46191</v>
      </c>
      <c r="B1229">
        <v>4068.18</v>
      </c>
      <c r="C1229">
        <v>1.37</v>
      </c>
      <c r="D1229">
        <v>71250</v>
      </c>
      <c r="E1229">
        <v>0.01</v>
      </c>
      <c r="F1229" s="69">
        <v>5020</v>
      </c>
      <c r="G1229" t="s">
        <v>51</v>
      </c>
      <c r="H1229">
        <v>0</v>
      </c>
      <c r="I1229" t="s">
        <v>288</v>
      </c>
      <c r="J1229" t="s">
        <v>289</v>
      </c>
      <c r="K1229" t="s">
        <v>295</v>
      </c>
      <c r="L1229" s="36">
        <v>1226.5</v>
      </c>
      <c r="M1229">
        <v>-20</v>
      </c>
      <c r="N1229" s="66">
        <v>-1.6E-2</v>
      </c>
      <c r="O1229" s="36">
        <v>1246.5</v>
      </c>
      <c r="P1229" s="66">
        <v>-1.6E-2</v>
      </c>
      <c r="Q1229" s="36">
        <v>1246.5</v>
      </c>
      <c r="R1229" s="36">
        <v>1251.5</v>
      </c>
      <c r="S1229" s="36">
        <v>1220</v>
      </c>
      <c r="T1229" s="66">
        <v>-1.6E-2</v>
      </c>
      <c r="U1229" s="66">
        <v>0</v>
      </c>
      <c r="V1229" s="66">
        <v>-1.9900000000000001E-2</v>
      </c>
      <c r="W1229" s="66">
        <v>5.3E-3</v>
      </c>
      <c r="X1229" s="1">
        <v>10530000</v>
      </c>
      <c r="Y1229" s="1">
        <v>12932423</v>
      </c>
      <c r="Z1229" s="1">
        <v>3319849</v>
      </c>
      <c r="AA1229" t="s">
        <v>369</v>
      </c>
      <c r="AB1229" t="s">
        <v>370</v>
      </c>
      <c r="AC1229">
        <v>7.92</v>
      </c>
      <c r="AD1229">
        <v>0.97</v>
      </c>
      <c r="AE1229">
        <v>2.77</v>
      </c>
      <c r="AF1229" t="s">
        <v>230</v>
      </c>
      <c r="AG1229" s="1">
        <v>369500</v>
      </c>
      <c r="AH1229" s="36">
        <v>1227</v>
      </c>
      <c r="AI1229">
        <v>300</v>
      </c>
      <c r="AJ1229" s="36">
        <v>1226.5</v>
      </c>
      <c r="AK1229" s="1">
        <v>120400</v>
      </c>
      <c r="AL1229" s="2">
        <v>0.64583333333333337</v>
      </c>
      <c r="AN1229" t="s">
        <v>298</v>
      </c>
      <c r="AO1229" t="s">
        <v>371</v>
      </c>
      <c r="AQ1229" t="str">
        <f t="shared" si="19"/>
        <v/>
      </c>
    </row>
    <row r="1230" spans="1:43">
      <c r="A1230" s="8">
        <v>46191</v>
      </c>
      <c r="B1230">
        <v>4068.18</v>
      </c>
      <c r="C1230">
        <v>1.37</v>
      </c>
      <c r="D1230">
        <v>71250</v>
      </c>
      <c r="E1230">
        <v>0.01</v>
      </c>
      <c r="F1230" s="69">
        <v>5201</v>
      </c>
      <c r="G1230" t="s">
        <v>52</v>
      </c>
      <c r="H1230">
        <v>0</v>
      </c>
      <c r="I1230" t="s">
        <v>288</v>
      </c>
      <c r="J1230" t="s">
        <v>289</v>
      </c>
      <c r="K1230" t="s">
        <v>295</v>
      </c>
      <c r="L1230" s="36">
        <v>7564</v>
      </c>
      <c r="M1230">
        <v>143</v>
      </c>
      <c r="N1230" s="66">
        <v>1.9300000000000001E-2</v>
      </c>
      <c r="O1230" s="36">
        <v>7421</v>
      </c>
      <c r="P1230" s="66">
        <v>1.9199999999999998E-2</v>
      </c>
      <c r="Q1230" s="36">
        <v>7422</v>
      </c>
      <c r="R1230" s="36">
        <v>7687</v>
      </c>
      <c r="S1230" s="36">
        <v>7373</v>
      </c>
      <c r="T1230" s="66">
        <v>1.9099999999999999E-2</v>
      </c>
      <c r="U1230" s="66">
        <v>-1.1599999999999999E-2</v>
      </c>
      <c r="V1230" s="66">
        <v>-1.6E-2</v>
      </c>
      <c r="W1230" s="66">
        <v>2.5899999999999999E-2</v>
      </c>
      <c r="X1230" s="1">
        <v>1822000</v>
      </c>
      <c r="Y1230" s="1">
        <v>13805094</v>
      </c>
      <c r="Z1230" s="1">
        <v>1644675</v>
      </c>
      <c r="AA1230" t="s">
        <v>581</v>
      </c>
      <c r="AB1230" t="s">
        <v>373</v>
      </c>
      <c r="AC1230">
        <v>20.86</v>
      </c>
      <c r="AD1230">
        <v>1.08</v>
      </c>
      <c r="AE1230">
        <v>2.78</v>
      </c>
      <c r="AF1230" t="s">
        <v>230</v>
      </c>
      <c r="AG1230" s="1">
        <v>70300</v>
      </c>
      <c r="AH1230" s="36">
        <v>7593</v>
      </c>
      <c r="AI1230">
        <v>100</v>
      </c>
      <c r="AJ1230" s="36">
        <v>7563</v>
      </c>
      <c r="AK1230">
        <v>100</v>
      </c>
      <c r="AL1230" s="2">
        <v>0.64583333333333337</v>
      </c>
      <c r="AN1230" t="s">
        <v>293</v>
      </c>
      <c r="AO1230" t="s">
        <v>341</v>
      </c>
      <c r="AQ1230" t="str">
        <f t="shared" si="19"/>
        <v/>
      </c>
    </row>
    <row r="1231" spans="1:43">
      <c r="A1231" s="8">
        <v>46191</v>
      </c>
      <c r="B1231">
        <v>4068.18</v>
      </c>
      <c r="C1231">
        <v>1.37</v>
      </c>
      <c r="D1231">
        <v>71250</v>
      </c>
      <c r="E1231">
        <v>0.01</v>
      </c>
      <c r="F1231" s="69">
        <v>5302</v>
      </c>
      <c r="G1231" t="s">
        <v>53</v>
      </c>
      <c r="H1231">
        <v>0</v>
      </c>
      <c r="I1231" t="s">
        <v>288</v>
      </c>
      <c r="J1231" t="s">
        <v>289</v>
      </c>
      <c r="K1231" t="s">
        <v>295</v>
      </c>
      <c r="L1231" s="36">
        <v>4720</v>
      </c>
      <c r="M1231">
        <v>20</v>
      </c>
      <c r="N1231" s="66">
        <v>4.3E-3</v>
      </c>
      <c r="O1231" s="36">
        <v>4700</v>
      </c>
      <c r="P1231" s="66">
        <v>4.1999999999999997E-3</v>
      </c>
      <c r="Q1231" s="36">
        <v>4700</v>
      </c>
      <c r="R1231" s="36">
        <v>4750</v>
      </c>
      <c r="S1231" s="36">
        <v>4685</v>
      </c>
      <c r="T1231" s="66">
        <v>4.1999999999999997E-3</v>
      </c>
      <c r="U1231" s="66">
        <v>0</v>
      </c>
      <c r="V1231" s="66">
        <v>-6.3E-3</v>
      </c>
      <c r="W1231" s="66">
        <v>7.4000000000000003E-3</v>
      </c>
      <c r="X1231" s="1">
        <v>48100</v>
      </c>
      <c r="Y1231" s="1">
        <v>227191</v>
      </c>
      <c r="Z1231" s="1">
        <v>55849</v>
      </c>
      <c r="AA1231" t="s">
        <v>374</v>
      </c>
      <c r="AB1231" t="s">
        <v>375</v>
      </c>
      <c r="AC1231">
        <v>19.14</v>
      </c>
      <c r="AD1231">
        <v>0.95</v>
      </c>
      <c r="AE1231">
        <v>4.24</v>
      </c>
      <c r="AF1231" t="s">
        <v>230</v>
      </c>
      <c r="AG1231" s="1">
        <v>13400</v>
      </c>
      <c r="AH1231" s="36">
        <v>4750</v>
      </c>
      <c r="AI1231">
        <v>100</v>
      </c>
      <c r="AJ1231" s="36">
        <v>4715</v>
      </c>
      <c r="AK1231">
        <v>400</v>
      </c>
      <c r="AL1231" s="2">
        <v>0.64583333333333337</v>
      </c>
      <c r="AN1231" t="s">
        <v>293</v>
      </c>
      <c r="AO1231" t="s">
        <v>341</v>
      </c>
      <c r="AQ1231" t="str">
        <f t="shared" si="19"/>
        <v/>
      </c>
    </row>
    <row r="1232" spans="1:43">
      <c r="A1232" s="8">
        <v>46191</v>
      </c>
      <c r="B1232">
        <v>4068.18</v>
      </c>
      <c r="C1232">
        <v>1.37</v>
      </c>
      <c r="D1232">
        <v>71250</v>
      </c>
      <c r="E1232">
        <v>0.01</v>
      </c>
      <c r="F1232" s="69">
        <v>5310</v>
      </c>
      <c r="G1232" t="s">
        <v>54</v>
      </c>
      <c r="H1232">
        <v>0</v>
      </c>
      <c r="I1232" t="s">
        <v>288</v>
      </c>
      <c r="J1232" t="s">
        <v>289</v>
      </c>
      <c r="K1232" t="s">
        <v>295</v>
      </c>
      <c r="L1232" s="36">
        <v>8590</v>
      </c>
      <c r="M1232">
        <v>100</v>
      </c>
      <c r="N1232" s="66">
        <v>1.18E-2</v>
      </c>
      <c r="O1232" s="36">
        <v>8490</v>
      </c>
      <c r="P1232" s="66">
        <v>1.17E-2</v>
      </c>
      <c r="Q1232" s="36">
        <v>8530</v>
      </c>
      <c r="R1232" s="36">
        <v>8990</v>
      </c>
      <c r="S1232" s="36">
        <v>8470</v>
      </c>
      <c r="T1232" s="66">
        <v>7.0000000000000001E-3</v>
      </c>
      <c r="U1232" s="66">
        <v>-4.3400000000000001E-2</v>
      </c>
      <c r="V1232" s="66">
        <v>-4.4400000000000002E-2</v>
      </c>
      <c r="W1232" s="66">
        <v>1.41E-2</v>
      </c>
      <c r="X1232" s="1">
        <v>203100</v>
      </c>
      <c r="Y1232" s="1">
        <v>1776360</v>
      </c>
      <c r="Z1232" s="1">
        <v>180326</v>
      </c>
      <c r="AA1232" t="s">
        <v>612</v>
      </c>
      <c r="AB1232" t="s">
        <v>377</v>
      </c>
      <c r="AC1232">
        <v>36.770000000000003</v>
      </c>
      <c r="AD1232">
        <v>1.84</v>
      </c>
      <c r="AE1232">
        <v>1.69</v>
      </c>
      <c r="AF1232" t="s">
        <v>230</v>
      </c>
      <c r="AG1232" s="1">
        <v>1700</v>
      </c>
      <c r="AH1232" s="36">
        <v>8640</v>
      </c>
      <c r="AI1232">
        <v>200</v>
      </c>
      <c r="AJ1232" s="36">
        <v>8590</v>
      </c>
      <c r="AK1232">
        <v>700</v>
      </c>
      <c r="AL1232" s="2">
        <v>0.64583333333333337</v>
      </c>
      <c r="AN1232" t="s">
        <v>293</v>
      </c>
      <c r="AO1232" t="s">
        <v>341</v>
      </c>
      <c r="AQ1232" t="str">
        <f t="shared" si="19"/>
        <v/>
      </c>
    </row>
    <row r="1233" spans="1:43">
      <c r="A1233" s="8">
        <v>46191</v>
      </c>
      <c r="B1233">
        <v>4068.18</v>
      </c>
      <c r="C1233">
        <v>1.37</v>
      </c>
      <c r="D1233">
        <v>71250</v>
      </c>
      <c r="E1233">
        <v>0.01</v>
      </c>
      <c r="F1233" s="69">
        <v>5334</v>
      </c>
      <c r="G1233" t="s">
        <v>55</v>
      </c>
      <c r="H1233">
        <v>0</v>
      </c>
      <c r="I1233" t="s">
        <v>288</v>
      </c>
      <c r="J1233" t="s">
        <v>289</v>
      </c>
      <c r="K1233" t="s">
        <v>295</v>
      </c>
      <c r="L1233" s="36">
        <v>10870</v>
      </c>
      <c r="M1233">
        <v>95</v>
      </c>
      <c r="N1233" s="66">
        <v>8.8000000000000005E-3</v>
      </c>
      <c r="O1233" s="36">
        <v>10775</v>
      </c>
      <c r="P1233" s="66">
        <v>8.8000000000000005E-3</v>
      </c>
      <c r="Q1233" s="36">
        <v>10720</v>
      </c>
      <c r="R1233" s="36">
        <v>11010</v>
      </c>
      <c r="S1233" s="36">
        <v>10720</v>
      </c>
      <c r="T1233" s="66">
        <v>1.3899999999999999E-2</v>
      </c>
      <c r="U1233" s="66">
        <v>-3.5999999999999999E-3</v>
      </c>
      <c r="V1233" s="66">
        <v>-1.2699999999999999E-2</v>
      </c>
      <c r="W1233" s="66">
        <v>1.3899999999999999E-2</v>
      </c>
      <c r="X1233" s="1">
        <v>766300</v>
      </c>
      <c r="Y1233" s="1">
        <v>8345641</v>
      </c>
      <c r="Z1233" s="1">
        <v>2165822</v>
      </c>
      <c r="AA1233" t="s">
        <v>657</v>
      </c>
      <c r="AB1233" t="s">
        <v>379</v>
      </c>
      <c r="AC1233">
        <v>20.21</v>
      </c>
      <c r="AD1233">
        <v>2.77</v>
      </c>
      <c r="AE1233">
        <v>1.93</v>
      </c>
      <c r="AF1233" t="s">
        <v>230</v>
      </c>
      <c r="AG1233" s="1">
        <v>27300</v>
      </c>
      <c r="AH1233" s="36">
        <v>10900</v>
      </c>
      <c r="AI1233" s="1">
        <v>3000</v>
      </c>
      <c r="AJ1233" s="36">
        <v>10870</v>
      </c>
      <c r="AK1233" s="1">
        <v>2000</v>
      </c>
      <c r="AL1233" s="2">
        <v>0.64583333333333337</v>
      </c>
      <c r="AN1233" t="s">
        <v>298</v>
      </c>
      <c r="AO1233" t="s">
        <v>341</v>
      </c>
      <c r="AQ1233" t="str">
        <f t="shared" si="19"/>
        <v/>
      </c>
    </row>
    <row r="1234" spans="1:43">
      <c r="A1234" s="8">
        <v>46191</v>
      </c>
      <c r="B1234">
        <v>4068.18</v>
      </c>
      <c r="C1234">
        <v>1.37</v>
      </c>
      <c r="D1234">
        <v>71250</v>
      </c>
      <c r="E1234">
        <v>0.01</v>
      </c>
      <c r="F1234" s="69">
        <v>5706</v>
      </c>
      <c r="G1234" t="s">
        <v>56</v>
      </c>
      <c r="H1234">
        <v>0</v>
      </c>
      <c r="I1234" t="s">
        <v>288</v>
      </c>
      <c r="J1234" t="s">
        <v>289</v>
      </c>
      <c r="K1234" t="s">
        <v>290</v>
      </c>
      <c r="L1234" s="36">
        <v>48100</v>
      </c>
      <c r="M1234">
        <v>500</v>
      </c>
      <c r="N1234" s="66">
        <v>1.0500000000000001E-2</v>
      </c>
      <c r="O1234" s="36">
        <v>47600</v>
      </c>
      <c r="P1234" s="66">
        <v>1.0500000000000001E-2</v>
      </c>
      <c r="Q1234" s="36">
        <v>47180</v>
      </c>
      <c r="R1234" s="36">
        <v>49700</v>
      </c>
      <c r="S1234" s="36">
        <v>46990</v>
      </c>
      <c r="T1234" s="66">
        <v>1.9400000000000001E-2</v>
      </c>
      <c r="U1234" s="66">
        <v>-9.1999999999999998E-3</v>
      </c>
      <c r="V1234" s="66">
        <v>-3.2099999999999997E-2</v>
      </c>
      <c r="W1234" s="66">
        <v>2.3599999999999999E-2</v>
      </c>
      <c r="X1234" s="1">
        <v>1972400</v>
      </c>
      <c r="Y1234" s="1">
        <v>96041979</v>
      </c>
      <c r="Z1234" s="1">
        <v>2761682</v>
      </c>
      <c r="AA1234" t="s">
        <v>521</v>
      </c>
      <c r="AB1234" t="s">
        <v>381</v>
      </c>
      <c r="AC1234">
        <v>36.69</v>
      </c>
      <c r="AD1234">
        <v>6.67</v>
      </c>
      <c r="AE1234">
        <v>0.57999999999999996</v>
      </c>
      <c r="AF1234" t="s">
        <v>230</v>
      </c>
      <c r="AG1234" s="1">
        <v>13700</v>
      </c>
      <c r="AH1234" s="36">
        <v>48100</v>
      </c>
      <c r="AI1234" s="1">
        <v>2300</v>
      </c>
      <c r="AJ1234" s="36">
        <v>48050</v>
      </c>
      <c r="AK1234">
        <v>200</v>
      </c>
      <c r="AL1234" s="2">
        <v>0.64583333333333337</v>
      </c>
      <c r="AN1234" t="s">
        <v>298</v>
      </c>
      <c r="AO1234" t="s">
        <v>382</v>
      </c>
      <c r="AQ1234" t="str">
        <f t="shared" si="19"/>
        <v/>
      </c>
    </row>
    <row r="1235" spans="1:43">
      <c r="A1235" s="8">
        <v>46191</v>
      </c>
      <c r="B1235">
        <v>4068.18</v>
      </c>
      <c r="C1235">
        <v>1.37</v>
      </c>
      <c r="D1235">
        <v>71250</v>
      </c>
      <c r="E1235">
        <v>0.01</v>
      </c>
      <c r="F1235" s="69">
        <v>5711</v>
      </c>
      <c r="G1235" t="s">
        <v>57</v>
      </c>
      <c r="H1235">
        <v>0</v>
      </c>
      <c r="I1235" t="s">
        <v>288</v>
      </c>
      <c r="J1235" t="s">
        <v>289</v>
      </c>
      <c r="K1235" t="s">
        <v>295</v>
      </c>
      <c r="L1235" s="36">
        <v>4901</v>
      </c>
      <c r="M1235">
        <v>19</v>
      </c>
      <c r="N1235" s="66">
        <v>3.8999999999999998E-3</v>
      </c>
      <c r="O1235" s="36">
        <v>4882</v>
      </c>
      <c r="P1235" s="66">
        <v>3.8E-3</v>
      </c>
      <c r="Q1235" s="36">
        <v>4839</v>
      </c>
      <c r="R1235" s="36">
        <v>4968</v>
      </c>
      <c r="S1235" s="36">
        <v>4837</v>
      </c>
      <c r="T1235" s="66">
        <v>1.2800000000000001E-2</v>
      </c>
      <c r="U1235" s="66">
        <v>4.0000000000000002E-4</v>
      </c>
      <c r="V1235" s="66">
        <v>-1.34E-2</v>
      </c>
      <c r="W1235" s="66">
        <v>1.32E-2</v>
      </c>
      <c r="X1235" s="1">
        <v>675400</v>
      </c>
      <c r="Y1235" s="1">
        <v>3318320</v>
      </c>
      <c r="Z1235" s="1">
        <v>644430</v>
      </c>
      <c r="AA1235" t="s">
        <v>383</v>
      </c>
      <c r="AB1235" t="s">
        <v>384</v>
      </c>
      <c r="AC1235">
        <v>13.06</v>
      </c>
      <c r="AD1235">
        <v>0.87</v>
      </c>
      <c r="AE1235">
        <v>2.37</v>
      </c>
      <c r="AF1235" t="s">
        <v>230</v>
      </c>
      <c r="AG1235" s="1">
        <v>14000</v>
      </c>
      <c r="AH1235" s="36">
        <v>4920</v>
      </c>
      <c r="AI1235">
        <v>100</v>
      </c>
      <c r="AJ1235" s="36">
        <v>4900</v>
      </c>
      <c r="AK1235">
        <v>200</v>
      </c>
      <c r="AL1235" s="2">
        <v>0.64583333333333337</v>
      </c>
      <c r="AN1235" t="s">
        <v>298</v>
      </c>
      <c r="AO1235" t="s">
        <v>382</v>
      </c>
      <c r="AQ1235" t="str">
        <f t="shared" si="19"/>
        <v/>
      </c>
    </row>
    <row r="1236" spans="1:43">
      <c r="A1236" s="8">
        <v>46191</v>
      </c>
      <c r="B1236">
        <v>4068.18</v>
      </c>
      <c r="C1236">
        <v>1.37</v>
      </c>
      <c r="D1236">
        <v>71250</v>
      </c>
      <c r="E1236">
        <v>0.01</v>
      </c>
      <c r="F1236" s="69">
        <v>5713</v>
      </c>
      <c r="G1236" t="s">
        <v>58</v>
      </c>
      <c r="H1236">
        <v>0</v>
      </c>
      <c r="I1236" t="s">
        <v>288</v>
      </c>
      <c r="J1236" t="s">
        <v>289</v>
      </c>
      <c r="K1236" t="s">
        <v>295</v>
      </c>
      <c r="L1236" s="36">
        <v>9273</v>
      </c>
      <c r="M1236">
        <v>118</v>
      </c>
      <c r="N1236" s="66">
        <v>1.29E-2</v>
      </c>
      <c r="O1236" s="36">
        <v>9155</v>
      </c>
      <c r="P1236" s="66">
        <v>1.2800000000000001E-2</v>
      </c>
      <c r="Q1236" s="36">
        <v>9090</v>
      </c>
      <c r="R1236" s="36">
        <v>9406</v>
      </c>
      <c r="S1236" s="36">
        <v>9001</v>
      </c>
      <c r="T1236" s="66">
        <v>2.01E-2</v>
      </c>
      <c r="U1236" s="66">
        <v>-6.8999999999999999E-3</v>
      </c>
      <c r="V1236" s="66">
        <v>-1.41E-2</v>
      </c>
      <c r="W1236" s="66">
        <v>3.0200000000000001E-2</v>
      </c>
      <c r="X1236" s="1">
        <v>2589500</v>
      </c>
      <c r="Y1236" s="1">
        <v>23919321</v>
      </c>
      <c r="Z1236" s="1">
        <v>2696718</v>
      </c>
      <c r="AA1236" t="s">
        <v>385</v>
      </c>
      <c r="AB1236" t="s">
        <v>386</v>
      </c>
      <c r="AC1236">
        <v>16.600000000000001</v>
      </c>
      <c r="AD1236">
        <v>1.2</v>
      </c>
      <c r="AE1236">
        <v>2.23</v>
      </c>
      <c r="AF1236" t="s">
        <v>230</v>
      </c>
      <c r="AG1236" s="1">
        <v>36500</v>
      </c>
      <c r="AH1236" s="36">
        <v>9298</v>
      </c>
      <c r="AI1236">
        <v>100</v>
      </c>
      <c r="AJ1236" s="36">
        <v>9272</v>
      </c>
      <c r="AK1236">
        <v>100</v>
      </c>
      <c r="AL1236" s="2">
        <v>0.64583333333333337</v>
      </c>
      <c r="AN1236" t="s">
        <v>298</v>
      </c>
      <c r="AO1236" t="s">
        <v>382</v>
      </c>
      <c r="AQ1236" t="str">
        <f t="shared" si="19"/>
        <v/>
      </c>
    </row>
    <row r="1237" spans="1:43">
      <c r="A1237" s="8">
        <v>46191</v>
      </c>
      <c r="B1237">
        <v>4068.18</v>
      </c>
      <c r="C1237">
        <v>1.37</v>
      </c>
      <c r="D1237">
        <v>71250</v>
      </c>
      <c r="E1237">
        <v>0.01</v>
      </c>
      <c r="F1237" s="69">
        <v>5802</v>
      </c>
      <c r="G1237" t="s">
        <v>59</v>
      </c>
      <c r="H1237">
        <v>0</v>
      </c>
      <c r="I1237" t="s">
        <v>288</v>
      </c>
      <c r="J1237" t="s">
        <v>289</v>
      </c>
      <c r="K1237" t="s">
        <v>295</v>
      </c>
      <c r="L1237" s="36">
        <v>12200</v>
      </c>
      <c r="M1237">
        <v>-100</v>
      </c>
      <c r="N1237" s="66">
        <v>-8.0999999999999996E-3</v>
      </c>
      <c r="O1237" s="36">
        <v>12300</v>
      </c>
      <c r="P1237" s="66">
        <v>-8.0999999999999996E-3</v>
      </c>
      <c r="Q1237" s="36">
        <v>12275</v>
      </c>
      <c r="R1237" s="36">
        <v>12470</v>
      </c>
      <c r="S1237" s="36">
        <v>11925</v>
      </c>
      <c r="T1237" s="66">
        <v>-6.1000000000000004E-3</v>
      </c>
      <c r="U1237" s="66">
        <v>1.6199999999999999E-2</v>
      </c>
      <c r="V1237" s="66">
        <v>-2.1600000000000001E-2</v>
      </c>
      <c r="W1237" s="66">
        <v>2.3E-2</v>
      </c>
      <c r="X1237" s="1">
        <v>5119200</v>
      </c>
      <c r="Y1237" s="1">
        <v>62432501</v>
      </c>
      <c r="Z1237" s="1">
        <v>9686074</v>
      </c>
      <c r="AA1237" t="s">
        <v>582</v>
      </c>
      <c r="AB1237" t="s">
        <v>388</v>
      </c>
      <c r="AC1237">
        <v>29.27</v>
      </c>
      <c r="AD1237">
        <v>3.46</v>
      </c>
      <c r="AE1237">
        <v>1.28</v>
      </c>
      <c r="AF1237" t="s">
        <v>230</v>
      </c>
      <c r="AG1237" s="1">
        <v>98100</v>
      </c>
      <c r="AH1237" s="36">
        <v>12215</v>
      </c>
      <c r="AI1237">
        <v>100</v>
      </c>
      <c r="AJ1237" s="36">
        <v>12195</v>
      </c>
      <c r="AK1237">
        <v>600</v>
      </c>
      <c r="AL1237" s="2">
        <v>0.64583333333333337</v>
      </c>
      <c r="AN1237" t="s">
        <v>298</v>
      </c>
      <c r="AO1237" t="s">
        <v>382</v>
      </c>
      <c r="AQ1237" t="str">
        <f t="shared" si="19"/>
        <v/>
      </c>
    </row>
    <row r="1238" spans="1:43">
      <c r="A1238" s="8">
        <v>46191</v>
      </c>
      <c r="B1238">
        <v>4068.18</v>
      </c>
      <c r="C1238">
        <v>1.37</v>
      </c>
      <c r="D1238">
        <v>71250</v>
      </c>
      <c r="E1238">
        <v>0.01</v>
      </c>
      <c r="F1238" s="69">
        <v>5803</v>
      </c>
      <c r="G1238" t="s">
        <v>60</v>
      </c>
      <c r="H1238">
        <v>0</v>
      </c>
      <c r="I1238" t="s">
        <v>288</v>
      </c>
      <c r="J1238" t="s">
        <v>289</v>
      </c>
      <c r="K1238" t="s">
        <v>295</v>
      </c>
      <c r="L1238" s="36">
        <v>4461</v>
      </c>
      <c r="M1238">
        <v>-268</v>
      </c>
      <c r="N1238" s="66">
        <v>-5.67E-2</v>
      </c>
      <c r="O1238" s="36">
        <v>4729</v>
      </c>
      <c r="P1238" s="66">
        <v>-5.6599999999999998E-2</v>
      </c>
      <c r="Q1238" s="36">
        <v>4791</v>
      </c>
      <c r="R1238" s="36">
        <v>4910</v>
      </c>
      <c r="S1238" s="36">
        <v>4461</v>
      </c>
      <c r="T1238" s="66">
        <v>-6.88E-2</v>
      </c>
      <c r="U1238" s="66">
        <v>-4.24E-2</v>
      </c>
      <c r="V1238" s="66">
        <v>-9.1399999999999995E-2</v>
      </c>
      <c r="W1238" s="66">
        <v>0</v>
      </c>
      <c r="X1238" s="1">
        <v>48865900</v>
      </c>
      <c r="Y1238" s="1">
        <v>228819791</v>
      </c>
      <c r="Z1238" s="1">
        <v>7919080</v>
      </c>
      <c r="AA1238" t="s">
        <v>389</v>
      </c>
      <c r="AB1238" t="s">
        <v>632</v>
      </c>
      <c r="AC1238">
        <v>44.25</v>
      </c>
      <c r="AD1238">
        <v>13.18</v>
      </c>
      <c r="AE1238">
        <v>0.85</v>
      </c>
      <c r="AF1238" t="s">
        <v>230</v>
      </c>
      <c r="AG1238" s="1">
        <v>606100</v>
      </c>
      <c r="AH1238" s="36">
        <v>4500</v>
      </c>
      <c r="AI1238" s="1">
        <v>2700</v>
      </c>
      <c r="AJ1238" s="36">
        <v>4461</v>
      </c>
      <c r="AK1238" s="1">
        <v>1000</v>
      </c>
      <c r="AL1238" s="2">
        <v>0.64583333333333337</v>
      </c>
      <c r="AN1238" t="s">
        <v>298</v>
      </c>
      <c r="AO1238" t="s">
        <v>382</v>
      </c>
      <c r="AQ1238" t="str">
        <f t="shared" si="19"/>
        <v/>
      </c>
    </row>
    <row r="1239" spans="1:43">
      <c r="A1239" s="8">
        <v>46191</v>
      </c>
      <c r="B1239">
        <v>4068.18</v>
      </c>
      <c r="C1239">
        <v>1.37</v>
      </c>
      <c r="D1239">
        <v>71250</v>
      </c>
      <c r="E1239">
        <v>0.01</v>
      </c>
      <c r="F1239" s="69">
        <v>6038</v>
      </c>
      <c r="G1239" t="s">
        <v>61</v>
      </c>
      <c r="H1239">
        <v>0</v>
      </c>
      <c r="I1239" t="s">
        <v>347</v>
      </c>
      <c r="J1239" t="s">
        <v>289</v>
      </c>
      <c r="K1239" t="s">
        <v>290</v>
      </c>
      <c r="L1239">
        <v>912</v>
      </c>
      <c r="M1239">
        <v>0</v>
      </c>
      <c r="N1239" s="66">
        <v>0</v>
      </c>
      <c r="O1239">
        <v>912</v>
      </c>
      <c r="P1239" s="66">
        <v>0</v>
      </c>
      <c r="Q1239">
        <v>912</v>
      </c>
      <c r="R1239">
        <v>912</v>
      </c>
      <c r="S1239">
        <v>904</v>
      </c>
      <c r="T1239" s="66">
        <v>0</v>
      </c>
      <c r="U1239" s="66">
        <v>1E-3</v>
      </c>
      <c r="V1239" s="66">
        <v>0</v>
      </c>
      <c r="W1239" s="66">
        <v>8.8000000000000005E-3</v>
      </c>
      <c r="X1239" s="1">
        <v>7700</v>
      </c>
      <c r="Y1239" s="1">
        <v>7001</v>
      </c>
      <c r="Z1239" s="1">
        <v>4617</v>
      </c>
      <c r="AA1239" t="s">
        <v>391</v>
      </c>
      <c r="AB1239" t="s">
        <v>392</v>
      </c>
      <c r="AC1239">
        <v>13.16</v>
      </c>
      <c r="AD1239">
        <v>0.92</v>
      </c>
      <c r="AE1239">
        <v>2.52</v>
      </c>
      <c r="AF1239" t="s">
        <v>230</v>
      </c>
      <c r="AG1239">
        <v>0</v>
      </c>
      <c r="AH1239">
        <v>912</v>
      </c>
      <c r="AI1239">
        <v>600</v>
      </c>
      <c r="AJ1239">
        <v>910</v>
      </c>
      <c r="AK1239">
        <v>100</v>
      </c>
      <c r="AL1239" s="2">
        <v>0.64583333333333337</v>
      </c>
      <c r="AN1239" t="s">
        <v>350</v>
      </c>
      <c r="AO1239" t="s">
        <v>313</v>
      </c>
      <c r="AQ1239" t="str">
        <f t="shared" si="19"/>
        <v/>
      </c>
    </row>
    <row r="1240" spans="1:43">
      <c r="A1240" s="8">
        <v>46191</v>
      </c>
      <c r="B1240">
        <v>4068.18</v>
      </c>
      <c r="C1240">
        <v>1.37</v>
      </c>
      <c r="D1240">
        <v>71250</v>
      </c>
      <c r="E1240">
        <v>0.01</v>
      </c>
      <c r="F1240" s="69">
        <v>6156</v>
      </c>
      <c r="G1240" t="s">
        <v>62</v>
      </c>
      <c r="H1240">
        <v>0</v>
      </c>
      <c r="I1240" t="s">
        <v>314</v>
      </c>
      <c r="J1240" t="s">
        <v>323</v>
      </c>
      <c r="K1240" t="s">
        <v>295</v>
      </c>
      <c r="L1240" s="36">
        <v>1998</v>
      </c>
      <c r="M1240">
        <v>-2</v>
      </c>
      <c r="N1240" s="66">
        <v>-1E-3</v>
      </c>
      <c r="O1240" s="36">
        <v>2000</v>
      </c>
      <c r="P1240" s="66">
        <v>-1E-3</v>
      </c>
      <c r="Q1240" s="36">
        <v>2000</v>
      </c>
      <c r="R1240" s="36">
        <v>2006</v>
      </c>
      <c r="S1240" s="36">
        <v>1998</v>
      </c>
      <c r="T1240" s="66">
        <v>-1E-3</v>
      </c>
      <c r="U1240" s="66">
        <v>-1E-3</v>
      </c>
      <c r="V1240" s="66">
        <v>-3.8999999999999998E-3</v>
      </c>
      <c r="W1240" s="66">
        <v>0</v>
      </c>
      <c r="X1240" s="1">
        <v>7300</v>
      </c>
      <c r="Y1240" s="1">
        <v>14618</v>
      </c>
      <c r="Z1240" s="1">
        <v>10589</v>
      </c>
      <c r="AA1240" t="s">
        <v>393</v>
      </c>
      <c r="AB1240" t="s">
        <v>394</v>
      </c>
      <c r="AC1240">
        <v>59.28</v>
      </c>
      <c r="AD1240">
        <v>1.4</v>
      </c>
      <c r="AE1240">
        <v>5.01</v>
      </c>
      <c r="AF1240">
        <v>1.3</v>
      </c>
      <c r="AG1240">
        <v>0</v>
      </c>
      <c r="AH1240" s="36">
        <v>2003</v>
      </c>
      <c r="AI1240" s="1">
        <v>1000</v>
      </c>
      <c r="AJ1240" s="36">
        <v>1998</v>
      </c>
      <c r="AK1240">
        <v>500</v>
      </c>
      <c r="AL1240" s="2">
        <v>0.64583333333333337</v>
      </c>
      <c r="AN1240" t="s">
        <v>350</v>
      </c>
      <c r="AO1240" t="s">
        <v>395</v>
      </c>
      <c r="AQ1240" t="str">
        <f t="shared" si="19"/>
        <v/>
      </c>
    </row>
    <row r="1241" spans="1:43">
      <c r="A1241" s="8">
        <v>46191</v>
      </c>
      <c r="B1241">
        <v>4068.18</v>
      </c>
      <c r="C1241">
        <v>1.37</v>
      </c>
      <c r="D1241">
        <v>71250</v>
      </c>
      <c r="E1241">
        <v>0.01</v>
      </c>
      <c r="F1241" s="69">
        <v>6178</v>
      </c>
      <c r="G1241" t="s">
        <v>63</v>
      </c>
      <c r="H1241">
        <v>0</v>
      </c>
      <c r="I1241" t="s">
        <v>288</v>
      </c>
      <c r="J1241" t="s">
        <v>289</v>
      </c>
      <c r="K1241" t="s">
        <v>295</v>
      </c>
      <c r="L1241" s="36">
        <v>2234</v>
      </c>
      <c r="M1241">
        <v>37.5</v>
      </c>
      <c r="N1241" s="66">
        <v>1.7100000000000001E-2</v>
      </c>
      <c r="O1241" s="36">
        <v>2196.5</v>
      </c>
      <c r="P1241" s="66">
        <v>1.7000000000000001E-2</v>
      </c>
      <c r="Q1241" s="36">
        <v>2212</v>
      </c>
      <c r="R1241" s="36">
        <v>2249</v>
      </c>
      <c r="S1241" s="36">
        <v>2203.5</v>
      </c>
      <c r="T1241" s="66">
        <v>9.9000000000000008E-3</v>
      </c>
      <c r="U1241" s="66">
        <v>-1.1000000000000001E-3</v>
      </c>
      <c r="V1241" s="66">
        <v>-6.6E-3</v>
      </c>
      <c r="W1241" s="66">
        <v>1.38E-2</v>
      </c>
      <c r="X1241" s="1">
        <v>5385900</v>
      </c>
      <c r="Y1241" s="1">
        <v>12024482</v>
      </c>
      <c r="Z1241" s="1">
        <v>6273506</v>
      </c>
      <c r="AA1241" t="s">
        <v>641</v>
      </c>
      <c r="AB1241" t="s">
        <v>397</v>
      </c>
      <c r="AC1241">
        <v>16.07</v>
      </c>
      <c r="AD1241">
        <v>0.64</v>
      </c>
      <c r="AE1241">
        <v>2.69</v>
      </c>
      <c r="AF1241" t="s">
        <v>230</v>
      </c>
      <c r="AG1241" s="1">
        <v>81000</v>
      </c>
      <c r="AH1241" s="36">
        <v>2237</v>
      </c>
      <c r="AI1241" s="1">
        <v>17800</v>
      </c>
      <c r="AJ1241" s="36">
        <v>2233.5</v>
      </c>
      <c r="AK1241">
        <v>600</v>
      </c>
      <c r="AL1241" s="2">
        <v>0.64583333333333337</v>
      </c>
      <c r="AN1241" t="s">
        <v>298</v>
      </c>
      <c r="AO1241" t="s">
        <v>313</v>
      </c>
      <c r="AQ1241" t="str">
        <f t="shared" si="19"/>
        <v/>
      </c>
    </row>
    <row r="1242" spans="1:43">
      <c r="A1242" s="8">
        <v>46191</v>
      </c>
      <c r="B1242">
        <v>4068.18</v>
      </c>
      <c r="C1242">
        <v>1.37</v>
      </c>
      <c r="D1242">
        <v>71250</v>
      </c>
      <c r="E1242">
        <v>0.01</v>
      </c>
      <c r="F1242" s="69">
        <v>6208</v>
      </c>
      <c r="G1242" t="s">
        <v>64</v>
      </c>
      <c r="H1242">
        <v>0</v>
      </c>
      <c r="I1242" t="s">
        <v>314</v>
      </c>
      <c r="J1242" t="s">
        <v>289</v>
      </c>
      <c r="K1242" t="s">
        <v>295</v>
      </c>
      <c r="L1242" s="36">
        <v>1898</v>
      </c>
      <c r="M1242">
        <v>-5</v>
      </c>
      <c r="N1242" s="66">
        <v>-2.5999999999999999E-3</v>
      </c>
      <c r="O1242" s="36">
        <v>1903</v>
      </c>
      <c r="P1242" s="66">
        <v>-2.5999999999999999E-3</v>
      </c>
      <c r="Q1242" s="36">
        <v>1920</v>
      </c>
      <c r="R1242" s="36">
        <v>1948</v>
      </c>
      <c r="S1242" s="36">
        <v>1874</v>
      </c>
      <c r="T1242" s="66">
        <v>-1.14E-2</v>
      </c>
      <c r="U1242" s="66">
        <v>-1.4999999999999999E-2</v>
      </c>
      <c r="V1242" s="66">
        <v>-2.5600000000000001E-2</v>
      </c>
      <c r="W1242" s="66">
        <v>1.2800000000000001E-2</v>
      </c>
      <c r="X1242" s="1">
        <v>74300</v>
      </c>
      <c r="Y1242" s="1">
        <v>141442</v>
      </c>
      <c r="Z1242" s="1">
        <v>12120</v>
      </c>
      <c r="AA1242" t="s">
        <v>398</v>
      </c>
      <c r="AB1242" t="s">
        <v>399</v>
      </c>
      <c r="AC1242">
        <v>18.489999999999998</v>
      </c>
      <c r="AD1242">
        <v>1.93</v>
      </c>
      <c r="AE1242">
        <v>1.05</v>
      </c>
      <c r="AF1242">
        <v>2.2000000000000002</v>
      </c>
      <c r="AG1242">
        <v>600</v>
      </c>
      <c r="AH1242" s="36">
        <v>1909</v>
      </c>
      <c r="AI1242">
        <v>100</v>
      </c>
      <c r="AJ1242" s="36">
        <v>1884</v>
      </c>
      <c r="AK1242">
        <v>100</v>
      </c>
      <c r="AL1242" s="2">
        <v>0.64583333333333337</v>
      </c>
      <c r="AN1242" t="s">
        <v>298</v>
      </c>
      <c r="AO1242" t="s">
        <v>395</v>
      </c>
      <c r="AQ1242" t="str">
        <f t="shared" si="19"/>
        <v/>
      </c>
    </row>
    <row r="1243" spans="1:43">
      <c r="A1243" s="8">
        <v>46191</v>
      </c>
      <c r="B1243">
        <v>4068.18</v>
      </c>
      <c r="C1243">
        <v>1.37</v>
      </c>
      <c r="D1243">
        <v>71250</v>
      </c>
      <c r="E1243">
        <v>0.01</v>
      </c>
      <c r="F1243" s="69">
        <v>6356</v>
      </c>
      <c r="G1243" t="s">
        <v>65</v>
      </c>
      <c r="H1243">
        <v>0</v>
      </c>
      <c r="I1243" t="s">
        <v>314</v>
      </c>
      <c r="J1243" t="s">
        <v>289</v>
      </c>
      <c r="K1243" t="s">
        <v>295</v>
      </c>
      <c r="L1243" s="36">
        <v>1526</v>
      </c>
      <c r="M1243">
        <v>-104</v>
      </c>
      <c r="N1243" s="66">
        <v>-6.3799999999999996E-2</v>
      </c>
      <c r="O1243" s="36">
        <v>1630</v>
      </c>
      <c r="P1243" s="66">
        <v>-6.3799999999999996E-2</v>
      </c>
      <c r="Q1243" s="36">
        <v>1556</v>
      </c>
      <c r="R1243" s="36">
        <v>1606</v>
      </c>
      <c r="S1243" s="36">
        <v>1525</v>
      </c>
      <c r="T1243" s="66">
        <v>-1.9199999999999998E-2</v>
      </c>
      <c r="U1243" s="66">
        <v>-3.04E-2</v>
      </c>
      <c r="V1243" s="66">
        <v>-4.9799999999999997E-2</v>
      </c>
      <c r="W1243" s="66">
        <v>5.9999999999999995E-4</v>
      </c>
      <c r="X1243" s="1">
        <v>362700</v>
      </c>
      <c r="Y1243" s="1">
        <v>567464</v>
      </c>
      <c r="Z1243" s="1">
        <v>21791</v>
      </c>
      <c r="AA1243" t="s">
        <v>400</v>
      </c>
      <c r="AB1243" t="s">
        <v>401</v>
      </c>
      <c r="AC1243">
        <v>12.34</v>
      </c>
      <c r="AD1243">
        <v>1.5</v>
      </c>
      <c r="AE1243">
        <v>0.66</v>
      </c>
      <c r="AF1243" t="s">
        <v>230</v>
      </c>
      <c r="AG1243" s="1">
        <v>4600</v>
      </c>
      <c r="AH1243" s="36">
        <v>1538</v>
      </c>
      <c r="AI1243">
        <v>300</v>
      </c>
      <c r="AJ1243" s="36">
        <v>1526</v>
      </c>
      <c r="AK1243" s="1">
        <v>1600</v>
      </c>
      <c r="AL1243" s="2">
        <v>0.64583333333333337</v>
      </c>
      <c r="AN1243" t="s">
        <v>298</v>
      </c>
      <c r="AO1243" t="s">
        <v>395</v>
      </c>
      <c r="AQ1243" t="str">
        <f t="shared" si="19"/>
        <v/>
      </c>
    </row>
    <row r="1244" spans="1:43">
      <c r="A1244" s="8">
        <v>46191</v>
      </c>
      <c r="B1244">
        <v>4068.18</v>
      </c>
      <c r="C1244">
        <v>1.37</v>
      </c>
      <c r="D1244">
        <v>71250</v>
      </c>
      <c r="E1244">
        <v>0.01</v>
      </c>
      <c r="F1244" s="69">
        <v>6378</v>
      </c>
      <c r="G1244" t="s">
        <v>66</v>
      </c>
      <c r="H1244">
        <v>0</v>
      </c>
      <c r="I1244" t="s">
        <v>314</v>
      </c>
      <c r="J1244" t="s">
        <v>289</v>
      </c>
      <c r="K1244" t="s">
        <v>295</v>
      </c>
      <c r="L1244" s="36">
        <v>1282</v>
      </c>
      <c r="M1244">
        <v>16</v>
      </c>
      <c r="N1244" s="66">
        <v>1.26E-2</v>
      </c>
      <c r="O1244" s="36">
        <v>1266</v>
      </c>
      <c r="P1244" s="66">
        <v>1.26E-2</v>
      </c>
      <c r="Q1244" s="36">
        <v>1263</v>
      </c>
      <c r="R1244" s="36">
        <v>1298</v>
      </c>
      <c r="S1244" s="36">
        <v>1246</v>
      </c>
      <c r="T1244" s="66">
        <v>1.4999999999999999E-2</v>
      </c>
      <c r="U1244" s="66">
        <v>1.0999999999999999E-2</v>
      </c>
      <c r="V1244" s="66">
        <v>-1.23E-2</v>
      </c>
      <c r="W1244" s="66">
        <v>2.8799999999999999E-2</v>
      </c>
      <c r="X1244" s="1">
        <v>168300</v>
      </c>
      <c r="Y1244" s="1">
        <v>214052</v>
      </c>
      <c r="Z1244" s="1">
        <v>26409</v>
      </c>
      <c r="AA1244" t="s">
        <v>402</v>
      </c>
      <c r="AB1244" t="s">
        <v>634</v>
      </c>
      <c r="AC1244">
        <v>13.35</v>
      </c>
      <c r="AD1244">
        <v>1.19</v>
      </c>
      <c r="AE1244">
        <v>3.2</v>
      </c>
      <c r="AF1244" t="s">
        <v>230</v>
      </c>
      <c r="AG1244">
        <v>0</v>
      </c>
      <c r="AH1244" s="36">
        <v>1283</v>
      </c>
      <c r="AI1244">
        <v>200</v>
      </c>
      <c r="AJ1244" s="36">
        <v>1280</v>
      </c>
      <c r="AK1244">
        <v>100</v>
      </c>
      <c r="AL1244" s="2">
        <v>0.64583333333333337</v>
      </c>
      <c r="AN1244" t="s">
        <v>298</v>
      </c>
      <c r="AO1244" t="s">
        <v>395</v>
      </c>
      <c r="AQ1244" t="str">
        <f t="shared" si="19"/>
        <v/>
      </c>
    </row>
    <row r="1245" spans="1:43">
      <c r="A1245" s="8">
        <v>46191</v>
      </c>
      <c r="B1245">
        <v>4068.18</v>
      </c>
      <c r="C1245">
        <v>1.37</v>
      </c>
      <c r="D1245">
        <v>71250</v>
      </c>
      <c r="E1245">
        <v>0.01</v>
      </c>
      <c r="F1245" s="69">
        <v>6526</v>
      </c>
      <c r="G1245" t="s">
        <v>67</v>
      </c>
      <c r="H1245">
        <v>0</v>
      </c>
      <c r="I1245" t="s">
        <v>288</v>
      </c>
      <c r="J1245" t="s">
        <v>289</v>
      </c>
      <c r="K1245" t="s">
        <v>290</v>
      </c>
      <c r="L1245" s="36">
        <v>2604</v>
      </c>
      <c r="M1245">
        <v>124</v>
      </c>
      <c r="N1245" s="66">
        <v>0.05</v>
      </c>
      <c r="O1245" s="36">
        <v>2480</v>
      </c>
      <c r="P1245" s="66">
        <v>0.05</v>
      </c>
      <c r="Q1245" s="36">
        <v>2500</v>
      </c>
      <c r="R1245" s="36">
        <v>2763.5</v>
      </c>
      <c r="S1245" s="36">
        <v>2490</v>
      </c>
      <c r="T1245" s="66">
        <v>4.1599999999999998E-2</v>
      </c>
      <c r="U1245" s="66">
        <v>-1.8599999999999998E-2</v>
      </c>
      <c r="V1245" s="66">
        <v>-5.7700000000000001E-2</v>
      </c>
      <c r="W1245" s="66">
        <v>4.5699999999999998E-2</v>
      </c>
      <c r="X1245" s="1">
        <v>14269200</v>
      </c>
      <c r="Y1245" s="1">
        <v>37966767</v>
      </c>
      <c r="Z1245" s="1">
        <v>468654</v>
      </c>
      <c r="AA1245" t="s">
        <v>584</v>
      </c>
      <c r="AB1245" t="s">
        <v>405</v>
      </c>
      <c r="AC1245">
        <v>45.68</v>
      </c>
      <c r="AD1245">
        <v>3.43</v>
      </c>
      <c r="AE1245">
        <v>1.92</v>
      </c>
      <c r="AF1245" t="s">
        <v>230</v>
      </c>
      <c r="AG1245" s="1">
        <v>25200</v>
      </c>
      <c r="AH1245" s="36">
        <v>2605</v>
      </c>
      <c r="AI1245">
        <v>300</v>
      </c>
      <c r="AJ1245" s="36">
        <v>2603</v>
      </c>
      <c r="AK1245">
        <v>400</v>
      </c>
      <c r="AL1245" s="2">
        <v>0.64583333333333337</v>
      </c>
      <c r="AN1245" t="s">
        <v>298</v>
      </c>
      <c r="AO1245" t="s">
        <v>344</v>
      </c>
      <c r="AQ1245" t="str">
        <f t="shared" si="19"/>
        <v/>
      </c>
    </row>
    <row r="1246" spans="1:43">
      <c r="A1246" s="8">
        <v>46191</v>
      </c>
      <c r="B1246">
        <v>4068.18</v>
      </c>
      <c r="C1246">
        <v>1.37</v>
      </c>
      <c r="D1246">
        <v>71250</v>
      </c>
      <c r="E1246">
        <v>0.01</v>
      </c>
      <c r="F1246" s="69">
        <v>6586</v>
      </c>
      <c r="G1246" t="s">
        <v>68</v>
      </c>
      <c r="H1246">
        <v>0</v>
      </c>
      <c r="I1246" t="s">
        <v>288</v>
      </c>
      <c r="J1246" t="s">
        <v>289</v>
      </c>
      <c r="K1246" t="s">
        <v>295</v>
      </c>
      <c r="L1246" s="36">
        <v>5920</v>
      </c>
      <c r="M1246">
        <v>57</v>
      </c>
      <c r="N1246" s="66">
        <v>9.7000000000000003E-3</v>
      </c>
      <c r="O1246" s="36">
        <v>5863</v>
      </c>
      <c r="P1246" s="66">
        <v>9.7000000000000003E-3</v>
      </c>
      <c r="Q1246" s="36">
        <v>5900</v>
      </c>
      <c r="R1246" s="36">
        <v>5979</v>
      </c>
      <c r="S1246" s="36">
        <v>5873</v>
      </c>
      <c r="T1246" s="66">
        <v>3.3E-3</v>
      </c>
      <c r="U1246" s="66">
        <v>1E-4</v>
      </c>
      <c r="V1246" s="66">
        <v>-9.7999999999999997E-3</v>
      </c>
      <c r="W1246" s="66">
        <v>8.0000000000000002E-3</v>
      </c>
      <c r="X1246" s="1">
        <v>1018400</v>
      </c>
      <c r="Y1246" s="1">
        <v>6036832</v>
      </c>
      <c r="Z1246" s="1">
        <v>1657703</v>
      </c>
      <c r="AA1246" t="s">
        <v>406</v>
      </c>
      <c r="AB1246" t="s">
        <v>407</v>
      </c>
      <c r="AC1246">
        <v>18.82</v>
      </c>
      <c r="AD1246">
        <v>1.53</v>
      </c>
      <c r="AE1246">
        <v>2.67</v>
      </c>
      <c r="AF1246" t="s">
        <v>230</v>
      </c>
      <c r="AG1246" s="1">
        <v>6800</v>
      </c>
      <c r="AH1246" s="36">
        <v>5934</v>
      </c>
      <c r="AI1246" s="1">
        <v>4300</v>
      </c>
      <c r="AJ1246" s="36">
        <v>5919</v>
      </c>
      <c r="AK1246">
        <v>200</v>
      </c>
      <c r="AL1246" s="2">
        <v>0.64583333333333337</v>
      </c>
      <c r="AN1246" t="s">
        <v>298</v>
      </c>
      <c r="AO1246" t="s">
        <v>395</v>
      </c>
      <c r="AQ1246" t="str">
        <f t="shared" si="19"/>
        <v/>
      </c>
    </row>
    <row r="1247" spans="1:43">
      <c r="A1247" s="8">
        <v>46191</v>
      </c>
      <c r="B1247">
        <v>4068.18</v>
      </c>
      <c r="C1247">
        <v>1.37</v>
      </c>
      <c r="D1247">
        <v>71250</v>
      </c>
      <c r="E1247">
        <v>0.01</v>
      </c>
      <c r="F1247" s="69">
        <v>6594</v>
      </c>
      <c r="G1247" t="s">
        <v>69</v>
      </c>
      <c r="H1247">
        <v>0</v>
      </c>
      <c r="I1247" t="s">
        <v>288</v>
      </c>
      <c r="J1247" t="s">
        <v>289</v>
      </c>
      <c r="K1247" t="s">
        <v>290</v>
      </c>
      <c r="L1247" s="36">
        <v>2777</v>
      </c>
      <c r="M1247">
        <v>-19</v>
      </c>
      <c r="N1247" s="66">
        <v>-6.7999999999999996E-3</v>
      </c>
      <c r="O1247" s="36">
        <v>2796</v>
      </c>
      <c r="P1247" s="66">
        <v>-6.7000000000000002E-3</v>
      </c>
      <c r="Q1247" s="36">
        <v>2828</v>
      </c>
      <c r="R1247" s="36">
        <v>2919</v>
      </c>
      <c r="S1247" s="36">
        <v>2755</v>
      </c>
      <c r="T1247" s="66">
        <v>-1.7999999999999999E-2</v>
      </c>
      <c r="U1247" s="66">
        <v>-3.5000000000000001E-3</v>
      </c>
      <c r="V1247" s="66">
        <v>-4.8599999999999997E-2</v>
      </c>
      <c r="W1247" s="66">
        <v>7.9000000000000008E-3</v>
      </c>
      <c r="X1247" s="1">
        <v>8258700</v>
      </c>
      <c r="Y1247" s="1">
        <v>23260231</v>
      </c>
      <c r="Z1247" s="1">
        <v>3311763</v>
      </c>
      <c r="AA1247" t="s">
        <v>560</v>
      </c>
      <c r="AB1247" t="s">
        <v>409</v>
      </c>
      <c r="AC1247">
        <v>39.78</v>
      </c>
      <c r="AD1247">
        <v>1.8</v>
      </c>
      <c r="AE1247">
        <v>0</v>
      </c>
      <c r="AF1247" t="s">
        <v>230</v>
      </c>
      <c r="AG1247" s="1">
        <v>82600</v>
      </c>
      <c r="AH1247" s="36">
        <v>2779</v>
      </c>
      <c r="AI1247">
        <v>300</v>
      </c>
      <c r="AJ1247" s="36">
        <v>2775</v>
      </c>
      <c r="AK1247" s="1">
        <v>2100</v>
      </c>
      <c r="AL1247" s="2">
        <v>0.64583333333333337</v>
      </c>
      <c r="AN1247" t="s">
        <v>298</v>
      </c>
      <c r="AO1247" t="s">
        <v>344</v>
      </c>
      <c r="AQ1247" t="str">
        <f t="shared" si="19"/>
        <v/>
      </c>
    </row>
    <row r="1248" spans="1:43">
      <c r="A1248" s="8">
        <v>46191</v>
      </c>
      <c r="B1248">
        <v>4068.18</v>
      </c>
      <c r="C1248">
        <v>1.37</v>
      </c>
      <c r="D1248">
        <v>71250</v>
      </c>
      <c r="E1248">
        <v>0.01</v>
      </c>
      <c r="F1248" s="69">
        <v>6674</v>
      </c>
      <c r="G1248" t="s">
        <v>70</v>
      </c>
      <c r="H1248">
        <v>0</v>
      </c>
      <c r="I1248" t="s">
        <v>288</v>
      </c>
      <c r="J1248" t="s">
        <v>289</v>
      </c>
      <c r="K1248" t="s">
        <v>295</v>
      </c>
      <c r="L1248" s="36">
        <v>6717</v>
      </c>
      <c r="M1248">
        <v>-1</v>
      </c>
      <c r="N1248" s="66">
        <v>-1E-4</v>
      </c>
      <c r="O1248" s="36">
        <v>6718</v>
      </c>
      <c r="P1248" s="66">
        <v>-1E-4</v>
      </c>
      <c r="Q1248" s="36">
        <v>6660</v>
      </c>
      <c r="R1248" s="36">
        <v>6786</v>
      </c>
      <c r="S1248" s="36">
        <v>6630</v>
      </c>
      <c r="T1248" s="66">
        <v>8.5000000000000006E-3</v>
      </c>
      <c r="U1248" s="66">
        <v>-2.0000000000000001E-4</v>
      </c>
      <c r="V1248" s="66">
        <v>-1.01E-2</v>
      </c>
      <c r="W1248" s="66">
        <v>1.3100000000000001E-2</v>
      </c>
      <c r="X1248" s="1">
        <v>619300</v>
      </c>
      <c r="Y1248" s="1">
        <v>4160523</v>
      </c>
      <c r="Z1248" s="1">
        <v>674698</v>
      </c>
      <c r="AA1248" t="s">
        <v>604</v>
      </c>
      <c r="AB1248" t="s">
        <v>411</v>
      </c>
      <c r="AC1248">
        <v>18.059999999999999</v>
      </c>
      <c r="AD1248">
        <v>1.7</v>
      </c>
      <c r="AE1248">
        <v>1.46</v>
      </c>
      <c r="AF1248" t="s">
        <v>230</v>
      </c>
      <c r="AG1248" s="1">
        <v>21000</v>
      </c>
      <c r="AH1248" s="36">
        <v>6730</v>
      </c>
      <c r="AI1248">
        <v>200</v>
      </c>
      <c r="AJ1248" s="36">
        <v>6715</v>
      </c>
      <c r="AK1248">
        <v>100</v>
      </c>
      <c r="AL1248" s="2">
        <v>0.64583333333333337</v>
      </c>
      <c r="AN1248" t="s">
        <v>298</v>
      </c>
      <c r="AO1248" t="s">
        <v>344</v>
      </c>
      <c r="AQ1248" t="str">
        <f t="shared" si="19"/>
        <v/>
      </c>
    </row>
    <row r="1249" spans="1:43">
      <c r="A1249" s="8">
        <v>46191</v>
      </c>
      <c r="B1249">
        <v>4068.18</v>
      </c>
      <c r="C1249">
        <v>1.37</v>
      </c>
      <c r="D1249">
        <v>71250</v>
      </c>
      <c r="E1249">
        <v>0.01</v>
      </c>
      <c r="F1249" s="69">
        <v>6758</v>
      </c>
      <c r="G1249" t="s">
        <v>71</v>
      </c>
      <c r="H1249">
        <v>0</v>
      </c>
      <c r="I1249" t="s">
        <v>288</v>
      </c>
      <c r="J1249" t="s">
        <v>289</v>
      </c>
      <c r="K1249" t="s">
        <v>290</v>
      </c>
      <c r="L1249" s="36">
        <v>3250</v>
      </c>
      <c r="M1249">
        <v>-36</v>
      </c>
      <c r="N1249" s="66">
        <v>-1.0999999999999999E-2</v>
      </c>
      <c r="O1249" s="36">
        <v>3286</v>
      </c>
      <c r="P1249" s="66">
        <v>-1.09E-2</v>
      </c>
      <c r="Q1249" s="36">
        <v>3280</v>
      </c>
      <c r="R1249" s="36">
        <v>3304</v>
      </c>
      <c r="S1249" s="36">
        <v>3215</v>
      </c>
      <c r="T1249" s="66">
        <v>-9.1000000000000004E-3</v>
      </c>
      <c r="U1249" s="66">
        <v>0</v>
      </c>
      <c r="V1249" s="66">
        <v>-1.6299999999999999E-2</v>
      </c>
      <c r="W1249" s="66">
        <v>1.0800000000000001E-2</v>
      </c>
      <c r="X1249" s="1">
        <v>18411000</v>
      </c>
      <c r="Y1249" s="1">
        <v>59879021</v>
      </c>
      <c r="Z1249" s="1">
        <v>19387278</v>
      </c>
      <c r="AA1249" t="s">
        <v>412</v>
      </c>
      <c r="AB1249" t="s">
        <v>413</v>
      </c>
      <c r="AC1249">
        <v>16.5</v>
      </c>
      <c r="AD1249">
        <v>2.36</v>
      </c>
      <c r="AE1249">
        <v>1.08</v>
      </c>
      <c r="AF1249" t="s">
        <v>230</v>
      </c>
      <c r="AG1249" s="1">
        <v>462800</v>
      </c>
      <c r="AH1249" s="36">
        <v>3250</v>
      </c>
      <c r="AI1249" s="1">
        <v>4100</v>
      </c>
      <c r="AJ1249" s="36">
        <v>3249</v>
      </c>
      <c r="AK1249">
        <v>100</v>
      </c>
      <c r="AL1249" s="2">
        <v>0.64583333333333337</v>
      </c>
      <c r="AN1249" t="s">
        <v>298</v>
      </c>
      <c r="AO1249" t="s">
        <v>344</v>
      </c>
      <c r="AQ1249" t="str">
        <f t="shared" si="19"/>
        <v/>
      </c>
    </row>
    <row r="1250" spans="1:43">
      <c r="A1250" s="8">
        <v>46191</v>
      </c>
      <c r="B1250">
        <v>4068.18</v>
      </c>
      <c r="C1250">
        <v>1.37</v>
      </c>
      <c r="D1250">
        <v>71250</v>
      </c>
      <c r="E1250">
        <v>0.01</v>
      </c>
      <c r="F1250" s="69">
        <v>6810</v>
      </c>
      <c r="G1250" t="s">
        <v>72</v>
      </c>
      <c r="H1250">
        <v>0</v>
      </c>
      <c r="I1250" t="s">
        <v>288</v>
      </c>
      <c r="J1250" t="s">
        <v>289</v>
      </c>
      <c r="K1250" t="s">
        <v>290</v>
      </c>
      <c r="L1250" s="36">
        <v>2243</v>
      </c>
      <c r="M1250">
        <v>-29</v>
      </c>
      <c r="N1250" s="66">
        <v>-1.2800000000000001E-2</v>
      </c>
      <c r="O1250" s="36">
        <v>2272</v>
      </c>
      <c r="P1250" s="66">
        <v>-1.2699999999999999E-2</v>
      </c>
      <c r="Q1250" s="36">
        <v>2290</v>
      </c>
      <c r="R1250" s="36">
        <v>2313</v>
      </c>
      <c r="S1250" s="36">
        <v>2232</v>
      </c>
      <c r="T1250" s="66">
        <v>-2.0500000000000001E-2</v>
      </c>
      <c r="U1250" s="66">
        <v>-8.0000000000000004E-4</v>
      </c>
      <c r="V1250" s="66">
        <v>-3.0200000000000001E-2</v>
      </c>
      <c r="W1250" s="66">
        <v>4.8999999999999998E-3</v>
      </c>
      <c r="X1250" s="1">
        <v>213600</v>
      </c>
      <c r="Y1250" s="1">
        <v>482434</v>
      </c>
      <c r="Z1250" s="1">
        <v>91209</v>
      </c>
      <c r="AA1250" t="s">
        <v>414</v>
      </c>
      <c r="AB1250" t="s">
        <v>415</v>
      </c>
      <c r="AC1250">
        <v>12.33</v>
      </c>
      <c r="AD1250">
        <v>0.94</v>
      </c>
      <c r="AE1250">
        <v>2.5</v>
      </c>
      <c r="AF1250" t="s">
        <v>230</v>
      </c>
      <c r="AG1250" s="1">
        <v>23500</v>
      </c>
      <c r="AH1250" s="36">
        <v>2245</v>
      </c>
      <c r="AI1250">
        <v>300</v>
      </c>
      <c r="AJ1250" s="36">
        <v>2235</v>
      </c>
      <c r="AK1250">
        <v>100</v>
      </c>
      <c r="AL1250" s="2">
        <v>0.64583333333333337</v>
      </c>
      <c r="AN1250" t="s">
        <v>298</v>
      </c>
      <c r="AO1250" t="s">
        <v>344</v>
      </c>
      <c r="AQ1250" t="str">
        <f t="shared" si="19"/>
        <v/>
      </c>
    </row>
    <row r="1251" spans="1:43">
      <c r="A1251" s="8">
        <v>46191</v>
      </c>
      <c r="B1251">
        <v>4068.18</v>
      </c>
      <c r="C1251">
        <v>1.37</v>
      </c>
      <c r="D1251">
        <v>71250</v>
      </c>
      <c r="E1251">
        <v>0.01</v>
      </c>
      <c r="F1251" s="69">
        <v>6841</v>
      </c>
      <c r="G1251" t="s">
        <v>73</v>
      </c>
      <c r="H1251">
        <v>0</v>
      </c>
      <c r="I1251" t="s">
        <v>288</v>
      </c>
      <c r="J1251" t="s">
        <v>289</v>
      </c>
      <c r="K1251" t="s">
        <v>290</v>
      </c>
      <c r="L1251" s="36">
        <v>5478</v>
      </c>
      <c r="M1251">
        <v>98</v>
      </c>
      <c r="N1251" s="66">
        <v>1.8200000000000001E-2</v>
      </c>
      <c r="O1251" s="36">
        <v>5380</v>
      </c>
      <c r="P1251" s="66">
        <v>1.8200000000000001E-2</v>
      </c>
      <c r="Q1251" s="36">
        <v>5398</v>
      </c>
      <c r="R1251" s="36">
        <v>5503</v>
      </c>
      <c r="S1251" s="36">
        <v>5380</v>
      </c>
      <c r="T1251" s="66">
        <v>1.4800000000000001E-2</v>
      </c>
      <c r="U1251" s="66">
        <v>-5.0000000000000001E-4</v>
      </c>
      <c r="V1251" s="66">
        <v>-4.4999999999999997E-3</v>
      </c>
      <c r="W1251" s="66">
        <v>1.8200000000000001E-2</v>
      </c>
      <c r="X1251" s="1">
        <v>1500600</v>
      </c>
      <c r="Y1251" s="1">
        <v>8213208</v>
      </c>
      <c r="Z1251" s="1">
        <v>1408948</v>
      </c>
      <c r="AA1251" t="s">
        <v>416</v>
      </c>
      <c r="AB1251" t="s">
        <v>635</v>
      </c>
      <c r="AC1251">
        <v>23.64</v>
      </c>
      <c r="AD1251">
        <v>2.68</v>
      </c>
      <c r="AE1251">
        <v>1.68</v>
      </c>
      <c r="AF1251" t="s">
        <v>230</v>
      </c>
      <c r="AG1251" s="1">
        <v>10400</v>
      </c>
      <c r="AH1251" s="36">
        <v>5479</v>
      </c>
      <c r="AI1251">
        <v>200</v>
      </c>
      <c r="AJ1251" s="36">
        <v>5457</v>
      </c>
      <c r="AK1251" s="1">
        <v>1000</v>
      </c>
      <c r="AL1251" s="2">
        <v>0.64583333333333337</v>
      </c>
      <c r="AN1251" t="s">
        <v>298</v>
      </c>
      <c r="AO1251" t="s">
        <v>344</v>
      </c>
      <c r="AQ1251" t="str">
        <f t="shared" si="19"/>
        <v/>
      </c>
    </row>
    <row r="1252" spans="1:43">
      <c r="A1252" s="8">
        <v>46191</v>
      </c>
      <c r="B1252">
        <v>4068.18</v>
      </c>
      <c r="C1252">
        <v>1.37</v>
      </c>
      <c r="D1252">
        <v>71250</v>
      </c>
      <c r="E1252">
        <v>0.01</v>
      </c>
      <c r="F1252" s="69">
        <v>6890</v>
      </c>
      <c r="G1252" t="s">
        <v>74</v>
      </c>
      <c r="H1252">
        <v>0</v>
      </c>
      <c r="I1252" t="s">
        <v>314</v>
      </c>
      <c r="J1252" t="s">
        <v>289</v>
      </c>
      <c r="K1252" t="s">
        <v>290</v>
      </c>
      <c r="L1252" s="36">
        <v>10280</v>
      </c>
      <c r="M1252">
        <v>840</v>
      </c>
      <c r="N1252" s="66">
        <v>8.8999999999999996E-2</v>
      </c>
      <c r="O1252" s="36">
        <v>9440</v>
      </c>
      <c r="P1252" s="66">
        <v>8.8900000000000007E-2</v>
      </c>
      <c r="Q1252" s="36">
        <v>9580</v>
      </c>
      <c r="R1252" s="36">
        <v>10490</v>
      </c>
      <c r="S1252" s="36">
        <v>9530</v>
      </c>
      <c r="T1252" s="66">
        <v>7.2999999999999995E-2</v>
      </c>
      <c r="U1252" s="66">
        <v>7.7999999999999996E-3</v>
      </c>
      <c r="V1252" s="66">
        <v>-0.02</v>
      </c>
      <c r="W1252" s="66">
        <v>7.8600000000000003E-2</v>
      </c>
      <c r="X1252" s="1">
        <v>1223800</v>
      </c>
      <c r="Y1252" s="1">
        <v>12460745</v>
      </c>
      <c r="Z1252" s="1">
        <v>541882</v>
      </c>
      <c r="AA1252" t="s">
        <v>418</v>
      </c>
      <c r="AB1252" t="s">
        <v>419</v>
      </c>
      <c r="AC1252">
        <v>23.43</v>
      </c>
      <c r="AD1252">
        <v>1.86</v>
      </c>
      <c r="AE1252">
        <v>1.95</v>
      </c>
      <c r="AF1252" t="s">
        <v>230</v>
      </c>
      <c r="AG1252" s="1">
        <v>12300</v>
      </c>
      <c r="AH1252" s="36">
        <v>10290</v>
      </c>
      <c r="AI1252" s="1">
        <v>3100</v>
      </c>
      <c r="AJ1252" s="36">
        <v>10260</v>
      </c>
      <c r="AK1252">
        <v>400</v>
      </c>
      <c r="AL1252" s="2">
        <v>0.64583333333333337</v>
      </c>
      <c r="AN1252" t="s">
        <v>293</v>
      </c>
      <c r="AO1252" t="s">
        <v>344</v>
      </c>
      <c r="AQ1252" t="str">
        <f t="shared" si="19"/>
        <v/>
      </c>
    </row>
    <row r="1253" spans="1:43">
      <c r="A1253" s="8">
        <v>46191</v>
      </c>
      <c r="B1253">
        <v>4068.18</v>
      </c>
      <c r="C1253">
        <v>1.37</v>
      </c>
      <c r="D1253">
        <v>71250</v>
      </c>
      <c r="E1253">
        <v>0.01</v>
      </c>
      <c r="F1253" s="69">
        <v>6925</v>
      </c>
      <c r="G1253" t="s">
        <v>75</v>
      </c>
      <c r="H1253">
        <v>0</v>
      </c>
      <c r="I1253" t="s">
        <v>288</v>
      </c>
      <c r="J1253" t="s">
        <v>289</v>
      </c>
      <c r="K1253" t="s">
        <v>295</v>
      </c>
      <c r="L1253" s="36">
        <v>4651</v>
      </c>
      <c r="M1253">
        <v>55</v>
      </c>
      <c r="N1253" s="66">
        <v>1.2E-2</v>
      </c>
      <c r="O1253" s="36">
        <v>4596</v>
      </c>
      <c r="P1253" s="66">
        <v>1.1900000000000001E-2</v>
      </c>
      <c r="Q1253" s="36">
        <v>4630</v>
      </c>
      <c r="R1253" s="36">
        <v>4733</v>
      </c>
      <c r="S1253" s="36">
        <v>4630</v>
      </c>
      <c r="T1253" s="66">
        <v>4.4999999999999997E-3</v>
      </c>
      <c r="U1253" s="66">
        <v>-1.5E-3</v>
      </c>
      <c r="V1253" s="66">
        <v>-1.7299999999999999E-2</v>
      </c>
      <c r="W1253" s="66">
        <v>4.4999999999999997E-3</v>
      </c>
      <c r="X1253" s="1">
        <v>573400</v>
      </c>
      <c r="Y1253" s="1">
        <v>2684469</v>
      </c>
      <c r="Z1253" s="1">
        <v>388358</v>
      </c>
      <c r="AA1253" t="s">
        <v>658</v>
      </c>
      <c r="AB1253" t="s">
        <v>421</v>
      </c>
      <c r="AC1253">
        <v>35.15</v>
      </c>
      <c r="AD1253">
        <v>1.87</v>
      </c>
      <c r="AE1253">
        <v>1.51</v>
      </c>
      <c r="AF1253" t="s">
        <v>230</v>
      </c>
      <c r="AG1253" s="1">
        <v>7300</v>
      </c>
      <c r="AH1253" s="36">
        <v>4677</v>
      </c>
      <c r="AI1253" s="1">
        <v>3500</v>
      </c>
      <c r="AJ1253" s="36">
        <v>4650</v>
      </c>
      <c r="AK1253">
        <v>200</v>
      </c>
      <c r="AL1253" s="2">
        <v>0.64583333333333337</v>
      </c>
      <c r="AN1253" t="s">
        <v>298</v>
      </c>
      <c r="AO1253" t="s">
        <v>344</v>
      </c>
      <c r="AQ1253" t="str">
        <f t="shared" si="19"/>
        <v/>
      </c>
    </row>
    <row r="1254" spans="1:43">
      <c r="A1254" s="8">
        <v>46191</v>
      </c>
      <c r="B1254">
        <v>4068.18</v>
      </c>
      <c r="C1254">
        <v>1.37</v>
      </c>
      <c r="D1254">
        <v>71250</v>
      </c>
      <c r="E1254">
        <v>0.01</v>
      </c>
      <c r="F1254" s="69">
        <v>6963</v>
      </c>
      <c r="G1254" t="s">
        <v>76</v>
      </c>
      <c r="H1254">
        <v>0</v>
      </c>
      <c r="I1254" t="s">
        <v>288</v>
      </c>
      <c r="J1254" t="s">
        <v>289</v>
      </c>
      <c r="K1254" t="s">
        <v>290</v>
      </c>
      <c r="L1254" s="36">
        <v>5200</v>
      </c>
      <c r="M1254">
        <v>62</v>
      </c>
      <c r="N1254" s="66">
        <v>1.21E-2</v>
      </c>
      <c r="O1254" s="36">
        <v>5138</v>
      </c>
      <c r="P1254" s="66">
        <v>1.2E-2</v>
      </c>
      <c r="Q1254" s="36">
        <v>5086</v>
      </c>
      <c r="R1254" s="36">
        <v>5333</v>
      </c>
      <c r="S1254" s="36">
        <v>5070</v>
      </c>
      <c r="T1254" s="66">
        <v>2.24E-2</v>
      </c>
      <c r="U1254" s="66">
        <v>5.7999999999999996E-3</v>
      </c>
      <c r="V1254" s="66">
        <v>-2.4899999999999999E-2</v>
      </c>
      <c r="W1254" s="66">
        <v>2.5600000000000001E-2</v>
      </c>
      <c r="X1254" s="1">
        <v>4409500</v>
      </c>
      <c r="Y1254" s="1">
        <v>22972345</v>
      </c>
      <c r="Z1254" s="1">
        <v>2099552</v>
      </c>
      <c r="AA1254" t="s">
        <v>586</v>
      </c>
      <c r="AB1254" t="s">
        <v>423</v>
      </c>
      <c r="AC1254">
        <v>69.239999999999995</v>
      </c>
      <c r="AD1254">
        <v>2.64</v>
      </c>
      <c r="AE1254">
        <v>0.96</v>
      </c>
      <c r="AF1254" t="s">
        <v>230</v>
      </c>
      <c r="AG1254" s="1">
        <v>81100</v>
      </c>
      <c r="AH1254" s="36">
        <v>5201</v>
      </c>
      <c r="AI1254">
        <v>200</v>
      </c>
      <c r="AJ1254" s="36">
        <v>5199</v>
      </c>
      <c r="AK1254">
        <v>500</v>
      </c>
      <c r="AL1254" s="2">
        <v>0.64583333333333337</v>
      </c>
      <c r="AN1254" t="s">
        <v>298</v>
      </c>
      <c r="AO1254" t="s">
        <v>344</v>
      </c>
      <c r="AQ1254" t="str">
        <f t="shared" si="19"/>
        <v/>
      </c>
    </row>
    <row r="1255" spans="1:43">
      <c r="A1255" s="8">
        <v>46191</v>
      </c>
      <c r="B1255">
        <v>4068.18</v>
      </c>
      <c r="C1255">
        <v>1.37</v>
      </c>
      <c r="D1255">
        <v>71250</v>
      </c>
      <c r="E1255">
        <v>0.01</v>
      </c>
      <c r="F1255" s="69">
        <v>7011</v>
      </c>
      <c r="G1255" t="s">
        <v>77</v>
      </c>
      <c r="H1255">
        <v>0</v>
      </c>
      <c r="I1255" t="s">
        <v>288</v>
      </c>
      <c r="J1255" t="s">
        <v>289</v>
      </c>
      <c r="K1255" t="s">
        <v>295</v>
      </c>
      <c r="L1255" s="36">
        <v>3968</v>
      </c>
      <c r="M1255">
        <v>108</v>
      </c>
      <c r="N1255" s="66">
        <v>2.8000000000000001E-2</v>
      </c>
      <c r="O1255" s="36">
        <v>3860</v>
      </c>
      <c r="P1255" s="66">
        <v>2.7900000000000001E-2</v>
      </c>
      <c r="Q1255" s="36">
        <v>4053</v>
      </c>
      <c r="R1255" s="36">
        <v>4095</v>
      </c>
      <c r="S1255" s="36">
        <v>3943</v>
      </c>
      <c r="T1255" s="66">
        <v>-2.0899999999999998E-2</v>
      </c>
      <c r="U1255" s="66">
        <v>-8.0000000000000002E-3</v>
      </c>
      <c r="V1255" s="66">
        <v>-3.1E-2</v>
      </c>
      <c r="W1255" s="66">
        <v>6.3E-3</v>
      </c>
      <c r="X1255" s="1">
        <v>31233200</v>
      </c>
      <c r="Y1255" s="1">
        <v>125118104</v>
      </c>
      <c r="Z1255" s="1">
        <v>13386634</v>
      </c>
      <c r="AA1255" t="s">
        <v>424</v>
      </c>
      <c r="AB1255" t="s">
        <v>636</v>
      </c>
      <c r="AC1255">
        <v>35.08</v>
      </c>
      <c r="AD1255">
        <v>4.3099999999999996</v>
      </c>
      <c r="AE1255">
        <v>0.73</v>
      </c>
      <c r="AF1255" t="s">
        <v>230</v>
      </c>
      <c r="AG1255" s="1">
        <v>661200</v>
      </c>
      <c r="AH1255" s="36">
        <v>3970</v>
      </c>
      <c r="AI1255" s="1">
        <v>2500</v>
      </c>
      <c r="AJ1255" s="36">
        <v>3967</v>
      </c>
      <c r="AK1255" s="1">
        <v>6900</v>
      </c>
      <c r="AL1255" s="2">
        <v>0.64583333333333337</v>
      </c>
      <c r="AN1255" t="s">
        <v>298</v>
      </c>
      <c r="AO1255" t="s">
        <v>395</v>
      </c>
      <c r="AQ1255" t="str">
        <f t="shared" si="19"/>
        <v/>
      </c>
    </row>
    <row r="1256" spans="1:43">
      <c r="A1256" s="8">
        <v>46191</v>
      </c>
      <c r="B1256">
        <v>4068.18</v>
      </c>
      <c r="C1256">
        <v>1.37</v>
      </c>
      <c r="D1256">
        <v>71250</v>
      </c>
      <c r="E1256">
        <v>0.01</v>
      </c>
      <c r="F1256" s="69">
        <v>7013</v>
      </c>
      <c r="G1256" t="s">
        <v>78</v>
      </c>
      <c r="H1256">
        <v>0</v>
      </c>
      <c r="I1256" t="s">
        <v>288</v>
      </c>
      <c r="J1256" t="s">
        <v>289</v>
      </c>
      <c r="K1256" t="s">
        <v>295</v>
      </c>
      <c r="L1256" s="36">
        <v>2866</v>
      </c>
      <c r="M1256">
        <v>-50.5</v>
      </c>
      <c r="N1256" s="66">
        <v>-1.7299999999999999E-2</v>
      </c>
      <c r="O1256" s="36">
        <v>2916.5</v>
      </c>
      <c r="P1256" s="66">
        <v>-1.7299999999999999E-2</v>
      </c>
      <c r="Q1256" s="36">
        <v>2954</v>
      </c>
      <c r="R1256" s="36">
        <v>3025</v>
      </c>
      <c r="S1256" s="36">
        <v>2862</v>
      </c>
      <c r="T1256" s="66">
        <v>-2.9700000000000001E-2</v>
      </c>
      <c r="U1256" s="66">
        <v>-1.8100000000000002E-2</v>
      </c>
      <c r="V1256" s="66">
        <v>-5.2499999999999998E-2</v>
      </c>
      <c r="W1256" s="66">
        <v>1.2999999999999999E-3</v>
      </c>
      <c r="X1256" s="1">
        <v>18210400</v>
      </c>
      <c r="Y1256" s="1">
        <v>53447006</v>
      </c>
      <c r="Z1256" s="1">
        <v>3103189</v>
      </c>
      <c r="AA1256" t="s">
        <v>426</v>
      </c>
      <c r="AB1256" t="s">
        <v>637</v>
      </c>
      <c r="AC1256">
        <v>18.41</v>
      </c>
      <c r="AD1256">
        <v>4.6500000000000004</v>
      </c>
      <c r="AE1256">
        <v>0.8</v>
      </c>
      <c r="AF1256" t="s">
        <v>230</v>
      </c>
      <c r="AG1256" s="1">
        <v>582100</v>
      </c>
      <c r="AH1256" s="36">
        <v>2867</v>
      </c>
      <c r="AI1256">
        <v>100</v>
      </c>
      <c r="AJ1256" s="36">
        <v>2865.5</v>
      </c>
      <c r="AK1256" s="1">
        <v>13700</v>
      </c>
      <c r="AL1256" s="2">
        <v>0.64583333333333337</v>
      </c>
      <c r="AN1256" t="s">
        <v>298</v>
      </c>
      <c r="AO1256" t="s">
        <v>395</v>
      </c>
      <c r="AQ1256" t="str">
        <f t="shared" si="19"/>
        <v/>
      </c>
    </row>
    <row r="1257" spans="1:43">
      <c r="A1257" s="8">
        <v>46191</v>
      </c>
      <c r="B1257">
        <v>4068.18</v>
      </c>
      <c r="C1257">
        <v>1.37</v>
      </c>
      <c r="D1257">
        <v>71250</v>
      </c>
      <c r="E1257">
        <v>0.01</v>
      </c>
      <c r="F1257" s="69">
        <v>7047</v>
      </c>
      <c r="G1257" t="s">
        <v>79</v>
      </c>
      <c r="H1257">
        <v>0</v>
      </c>
      <c r="I1257" t="s">
        <v>347</v>
      </c>
      <c r="J1257" t="s">
        <v>289</v>
      </c>
      <c r="K1257" t="s">
        <v>295</v>
      </c>
      <c r="L1257" s="36">
        <v>2204</v>
      </c>
      <c r="M1257">
        <v>19</v>
      </c>
      <c r="N1257" s="66">
        <v>8.6999999999999994E-3</v>
      </c>
      <c r="O1257" s="36">
        <v>2185</v>
      </c>
      <c r="P1257" s="66">
        <v>8.6E-3</v>
      </c>
      <c r="Q1257" s="36">
        <v>2174</v>
      </c>
      <c r="R1257" s="36">
        <v>2231</v>
      </c>
      <c r="S1257" s="36">
        <v>2174</v>
      </c>
      <c r="T1257" s="66">
        <v>1.37E-2</v>
      </c>
      <c r="U1257" s="66">
        <v>-7.6E-3</v>
      </c>
      <c r="V1257" s="66">
        <v>-1.21E-2</v>
      </c>
      <c r="W1257" s="66">
        <v>1.37E-2</v>
      </c>
      <c r="X1257" s="1">
        <v>99000</v>
      </c>
      <c r="Y1257" s="1">
        <v>218865</v>
      </c>
      <c r="Z1257" s="1">
        <v>31287</v>
      </c>
      <c r="AA1257" t="s">
        <v>428</v>
      </c>
      <c r="AB1257" t="s">
        <v>638</v>
      </c>
      <c r="AC1257">
        <v>8.73</v>
      </c>
      <c r="AD1257">
        <v>2.74</v>
      </c>
      <c r="AE1257">
        <v>0.59</v>
      </c>
      <c r="AF1257" t="s">
        <v>230</v>
      </c>
      <c r="AG1257" s="1">
        <v>1400</v>
      </c>
      <c r="AH1257" s="36">
        <v>2217</v>
      </c>
      <c r="AI1257">
        <v>100</v>
      </c>
      <c r="AJ1257" s="36">
        <v>2203</v>
      </c>
      <c r="AK1257" s="1">
        <v>1500</v>
      </c>
      <c r="AL1257" s="2">
        <v>0.64583333333333337</v>
      </c>
      <c r="AN1257" t="s">
        <v>298</v>
      </c>
      <c r="AO1257" t="s">
        <v>313</v>
      </c>
      <c r="AQ1257" t="str">
        <f t="shared" si="19"/>
        <v/>
      </c>
    </row>
    <row r="1258" spans="1:43">
      <c r="A1258" s="8">
        <v>46191</v>
      </c>
      <c r="B1258">
        <v>4068.18</v>
      </c>
      <c r="C1258">
        <v>1.37</v>
      </c>
      <c r="D1258">
        <v>71250</v>
      </c>
      <c r="E1258">
        <v>0.01</v>
      </c>
      <c r="F1258" s="69">
        <v>7084</v>
      </c>
      <c r="G1258" t="s">
        <v>80</v>
      </c>
      <c r="H1258">
        <v>0</v>
      </c>
      <c r="I1258" t="s">
        <v>347</v>
      </c>
      <c r="J1258" t="s">
        <v>323</v>
      </c>
      <c r="K1258" t="s">
        <v>290</v>
      </c>
      <c r="L1258" s="36">
        <v>2775</v>
      </c>
      <c r="M1258">
        <v>-33</v>
      </c>
      <c r="N1258" s="66">
        <v>-1.18E-2</v>
      </c>
      <c r="O1258" s="36">
        <v>2808</v>
      </c>
      <c r="P1258" s="66">
        <v>-1.17E-2</v>
      </c>
      <c r="Q1258" s="36">
        <v>2780</v>
      </c>
      <c r="R1258" s="36">
        <v>2830</v>
      </c>
      <c r="S1258" s="36">
        <v>2730</v>
      </c>
      <c r="T1258" s="66">
        <v>-1.6999999999999999E-3</v>
      </c>
      <c r="U1258" s="66">
        <v>-1.6999999999999999E-3</v>
      </c>
      <c r="V1258" s="66">
        <v>-1.9400000000000001E-2</v>
      </c>
      <c r="W1258" s="66">
        <v>1.6400000000000001E-2</v>
      </c>
      <c r="X1258" s="1">
        <v>8900</v>
      </c>
      <c r="Y1258" s="1">
        <v>24680</v>
      </c>
      <c r="Z1258" s="1">
        <v>9045</v>
      </c>
      <c r="AA1258" t="s">
        <v>430</v>
      </c>
      <c r="AB1258" t="s">
        <v>642</v>
      </c>
      <c r="AC1258">
        <v>40.450000000000003</v>
      </c>
      <c r="AD1258">
        <v>1.44</v>
      </c>
      <c r="AE1258">
        <v>3.78</v>
      </c>
      <c r="AF1258">
        <v>0.4</v>
      </c>
      <c r="AG1258">
        <v>700</v>
      </c>
      <c r="AH1258" s="36">
        <v>2778</v>
      </c>
      <c r="AI1258">
        <v>100</v>
      </c>
      <c r="AJ1258" s="36">
        <v>2751</v>
      </c>
      <c r="AK1258">
        <v>100</v>
      </c>
      <c r="AL1258" s="2">
        <v>0.64583333333333337</v>
      </c>
      <c r="AM1258" s="3">
        <v>46160</v>
      </c>
      <c r="AN1258" t="s">
        <v>298</v>
      </c>
      <c r="AO1258" t="s">
        <v>313</v>
      </c>
      <c r="AQ1258" t="str">
        <f t="shared" si="19"/>
        <v/>
      </c>
    </row>
    <row r="1259" spans="1:43">
      <c r="A1259" s="8">
        <v>46191</v>
      </c>
      <c r="B1259">
        <v>4068.18</v>
      </c>
      <c r="C1259">
        <v>1.37</v>
      </c>
      <c r="D1259">
        <v>71250</v>
      </c>
      <c r="E1259">
        <v>0.01</v>
      </c>
      <c r="F1259" s="69">
        <v>7182</v>
      </c>
      <c r="G1259" t="s">
        <v>81</v>
      </c>
      <c r="H1259">
        <v>0</v>
      </c>
      <c r="I1259" t="s">
        <v>288</v>
      </c>
      <c r="J1259" t="s">
        <v>289</v>
      </c>
      <c r="K1259" t="s">
        <v>290</v>
      </c>
      <c r="L1259" s="36">
        <v>3296</v>
      </c>
      <c r="M1259">
        <v>171</v>
      </c>
      <c r="N1259" s="66">
        <v>5.4699999999999999E-2</v>
      </c>
      <c r="O1259" s="36">
        <v>3125</v>
      </c>
      <c r="P1259" s="66">
        <v>5.4699999999999999E-2</v>
      </c>
      <c r="Q1259" s="36">
        <v>3234</v>
      </c>
      <c r="R1259" s="36">
        <v>3296</v>
      </c>
      <c r="S1259" s="36">
        <v>3215</v>
      </c>
      <c r="T1259" s="66">
        <v>1.9099999999999999E-2</v>
      </c>
      <c r="U1259" s="66">
        <v>1.29E-2</v>
      </c>
      <c r="V1259" s="66">
        <v>0</v>
      </c>
      <c r="W1259" s="66">
        <v>2.5100000000000001E-2</v>
      </c>
      <c r="X1259" s="1">
        <v>8672100</v>
      </c>
      <c r="Y1259" s="1">
        <v>28321157</v>
      </c>
      <c r="Z1259" s="1">
        <v>11786096</v>
      </c>
      <c r="AA1259" t="s">
        <v>645</v>
      </c>
      <c r="AB1259" t="s">
        <v>433</v>
      </c>
      <c r="AC1259">
        <v>17.78</v>
      </c>
      <c r="AD1259">
        <v>1.27</v>
      </c>
      <c r="AE1259">
        <v>2.82</v>
      </c>
      <c r="AF1259" t="s">
        <v>230</v>
      </c>
      <c r="AG1259" s="1">
        <v>263000</v>
      </c>
      <c r="AH1259" s="36">
        <v>3297</v>
      </c>
      <c r="AI1259">
        <v>600</v>
      </c>
      <c r="AJ1259" s="36">
        <v>3295</v>
      </c>
      <c r="AK1259">
        <v>800</v>
      </c>
      <c r="AL1259" s="2">
        <v>0.64583333333333337</v>
      </c>
      <c r="AN1259" t="s">
        <v>298</v>
      </c>
      <c r="AO1259" t="s">
        <v>434</v>
      </c>
      <c r="AQ1259" t="str">
        <f t="shared" si="19"/>
        <v/>
      </c>
    </row>
    <row r="1260" spans="1:43">
      <c r="A1260" s="8">
        <v>46191</v>
      </c>
      <c r="B1260">
        <v>4068.18</v>
      </c>
      <c r="C1260">
        <v>1.37</v>
      </c>
      <c r="D1260">
        <v>71250</v>
      </c>
      <c r="E1260">
        <v>0.01</v>
      </c>
      <c r="F1260" s="69">
        <v>7203</v>
      </c>
      <c r="G1260" t="s">
        <v>82</v>
      </c>
      <c r="H1260">
        <v>0</v>
      </c>
      <c r="I1260" t="s">
        <v>288</v>
      </c>
      <c r="J1260" t="s">
        <v>289</v>
      </c>
      <c r="K1260" t="s">
        <v>295</v>
      </c>
      <c r="L1260" s="36">
        <v>2793.5</v>
      </c>
      <c r="M1260">
        <v>-16.5</v>
      </c>
      <c r="N1260" s="66">
        <v>-5.8999999999999999E-3</v>
      </c>
      <c r="O1260" s="36">
        <v>2810</v>
      </c>
      <c r="P1260" s="66">
        <v>-5.7999999999999996E-3</v>
      </c>
      <c r="Q1260" s="36">
        <v>2800</v>
      </c>
      <c r="R1260" s="36">
        <v>2807</v>
      </c>
      <c r="S1260" s="36">
        <v>2774.5</v>
      </c>
      <c r="T1260" s="66">
        <v>-2.3E-3</v>
      </c>
      <c r="U1260" s="66">
        <v>5.4999999999999997E-3</v>
      </c>
      <c r="V1260" s="66">
        <v>-4.7999999999999996E-3</v>
      </c>
      <c r="W1260" s="66">
        <v>6.7999999999999996E-3</v>
      </c>
      <c r="X1260" s="1">
        <v>27620900</v>
      </c>
      <c r="Y1260" s="1">
        <v>77053584</v>
      </c>
      <c r="Z1260" s="1">
        <v>44123297</v>
      </c>
      <c r="AA1260" t="s">
        <v>435</v>
      </c>
      <c r="AB1260" t="s">
        <v>639</v>
      </c>
      <c r="AC1260">
        <v>11.02</v>
      </c>
      <c r="AD1260">
        <v>0.91</v>
      </c>
      <c r="AE1260">
        <v>3.58</v>
      </c>
      <c r="AF1260" t="s">
        <v>230</v>
      </c>
      <c r="AG1260" s="1">
        <v>1069100</v>
      </c>
      <c r="AH1260" s="36">
        <v>2794</v>
      </c>
      <c r="AI1260">
        <v>900</v>
      </c>
      <c r="AJ1260" s="36">
        <v>2793</v>
      </c>
      <c r="AK1260" s="1">
        <v>3400</v>
      </c>
      <c r="AL1260" s="2">
        <v>0.64583333333333337</v>
      </c>
      <c r="AN1260" t="s">
        <v>298</v>
      </c>
      <c r="AO1260" t="s">
        <v>437</v>
      </c>
      <c r="AQ1260" t="str">
        <f t="shared" si="19"/>
        <v/>
      </c>
    </row>
    <row r="1261" spans="1:43">
      <c r="A1261" s="8">
        <v>46191</v>
      </c>
      <c r="B1261">
        <v>4068.18</v>
      </c>
      <c r="C1261">
        <v>1.37</v>
      </c>
      <c r="D1261">
        <v>71250</v>
      </c>
      <c r="E1261">
        <v>0.01</v>
      </c>
      <c r="F1261" s="69">
        <v>7213</v>
      </c>
      <c r="G1261" t="s">
        <v>83</v>
      </c>
      <c r="H1261">
        <v>0</v>
      </c>
      <c r="I1261" t="s">
        <v>314</v>
      </c>
      <c r="J1261" t="s">
        <v>289</v>
      </c>
      <c r="K1261" t="s">
        <v>295</v>
      </c>
      <c r="L1261">
        <v>576</v>
      </c>
      <c r="M1261">
        <v>-10</v>
      </c>
      <c r="N1261" s="66">
        <v>-1.7100000000000001E-2</v>
      </c>
      <c r="O1261">
        <v>586</v>
      </c>
      <c r="P1261" s="66">
        <v>-1.7000000000000001E-2</v>
      </c>
      <c r="Q1261">
        <v>583</v>
      </c>
      <c r="R1261">
        <v>590</v>
      </c>
      <c r="S1261">
        <v>573</v>
      </c>
      <c r="T1261" s="66">
        <v>-1.2E-2</v>
      </c>
      <c r="U1261" s="66">
        <v>-6.7999999999999996E-3</v>
      </c>
      <c r="V1261" s="66">
        <v>-2.3699999999999999E-2</v>
      </c>
      <c r="W1261" s="66">
        <v>5.1999999999999998E-3</v>
      </c>
      <c r="X1261" s="1">
        <v>25300</v>
      </c>
      <c r="Y1261" s="1">
        <v>14682</v>
      </c>
      <c r="Z1261" s="1">
        <v>9153</v>
      </c>
      <c r="AA1261" t="s">
        <v>524</v>
      </c>
      <c r="AB1261" t="s">
        <v>439</v>
      </c>
      <c r="AC1261">
        <v>6.78</v>
      </c>
      <c r="AD1261">
        <v>0.81</v>
      </c>
      <c r="AE1261">
        <v>4.51</v>
      </c>
      <c r="AF1261" t="s">
        <v>230</v>
      </c>
      <c r="AG1261">
        <v>300</v>
      </c>
      <c r="AH1261">
        <v>577</v>
      </c>
      <c r="AI1261">
        <v>400</v>
      </c>
      <c r="AJ1261">
        <v>576</v>
      </c>
      <c r="AK1261">
        <v>500</v>
      </c>
      <c r="AL1261" s="2">
        <v>0.64583333333333337</v>
      </c>
      <c r="AN1261" t="s">
        <v>298</v>
      </c>
      <c r="AO1261" t="s">
        <v>437</v>
      </c>
      <c r="AQ1261" t="str">
        <f t="shared" si="19"/>
        <v/>
      </c>
    </row>
    <row r="1262" spans="1:43">
      <c r="A1262" s="8">
        <v>46191</v>
      </c>
      <c r="B1262">
        <v>4068.18</v>
      </c>
      <c r="C1262">
        <v>1.37</v>
      </c>
      <c r="D1262">
        <v>71250</v>
      </c>
      <c r="E1262">
        <v>0.01</v>
      </c>
      <c r="F1262" s="69">
        <v>7220</v>
      </c>
      <c r="G1262" t="s">
        <v>84</v>
      </c>
      <c r="H1262">
        <v>0</v>
      </c>
      <c r="I1262" t="s">
        <v>288</v>
      </c>
      <c r="J1262" t="s">
        <v>289</v>
      </c>
      <c r="K1262" t="s">
        <v>290</v>
      </c>
      <c r="L1262" s="36">
        <v>4465</v>
      </c>
      <c r="M1262">
        <v>-945</v>
      </c>
      <c r="N1262" s="66">
        <v>-0.17469999999999999</v>
      </c>
      <c r="O1262" s="36">
        <v>5410</v>
      </c>
      <c r="P1262" s="66">
        <v>-0.17460000000000001</v>
      </c>
      <c r="Q1262" s="36">
        <v>5530</v>
      </c>
      <c r="R1262" s="36">
        <v>5730</v>
      </c>
      <c r="S1262" s="36">
        <v>4425</v>
      </c>
      <c r="T1262" s="66">
        <v>-0.1925</v>
      </c>
      <c r="U1262" s="66">
        <v>-7.5499999999999998E-2</v>
      </c>
      <c r="V1262" s="66">
        <v>-0.22070000000000001</v>
      </c>
      <c r="W1262" s="66">
        <v>8.9999999999999993E-3</v>
      </c>
      <c r="X1262" s="1">
        <v>6710900</v>
      </c>
      <c r="Y1262" s="1">
        <v>33397618</v>
      </c>
      <c r="Z1262" s="1">
        <v>292823</v>
      </c>
      <c r="AA1262" t="s">
        <v>563</v>
      </c>
      <c r="AB1262" t="s">
        <v>441</v>
      </c>
      <c r="AC1262">
        <v>45.01</v>
      </c>
      <c r="AD1262">
        <v>2.39</v>
      </c>
      <c r="AE1262">
        <v>0.9</v>
      </c>
      <c r="AF1262" t="s">
        <v>230</v>
      </c>
      <c r="AG1262" s="1">
        <v>31100</v>
      </c>
      <c r="AH1262" s="36">
        <v>4470</v>
      </c>
      <c r="AI1262" s="1">
        <v>1800</v>
      </c>
      <c r="AJ1262" s="36">
        <v>4460</v>
      </c>
      <c r="AK1262" s="1">
        <v>9900</v>
      </c>
      <c r="AL1262" s="2">
        <v>0.64583333333333337</v>
      </c>
      <c r="AN1262" t="s">
        <v>298</v>
      </c>
      <c r="AO1262" t="s">
        <v>437</v>
      </c>
      <c r="AQ1262" t="str">
        <f t="shared" si="19"/>
        <v/>
      </c>
    </row>
    <row r="1263" spans="1:43">
      <c r="A1263" s="8">
        <v>46191</v>
      </c>
      <c r="B1263">
        <v>4068.18</v>
      </c>
      <c r="C1263">
        <v>1.37</v>
      </c>
      <c r="D1263">
        <v>71250</v>
      </c>
      <c r="E1263">
        <v>0.01</v>
      </c>
      <c r="F1263" s="69">
        <v>7269</v>
      </c>
      <c r="G1263" t="s">
        <v>85</v>
      </c>
      <c r="H1263">
        <v>0</v>
      </c>
      <c r="I1263" t="s">
        <v>288</v>
      </c>
      <c r="J1263" t="s">
        <v>289</v>
      </c>
      <c r="K1263" t="s">
        <v>295</v>
      </c>
      <c r="L1263" s="36">
        <v>1936</v>
      </c>
      <c r="M1263">
        <v>-14</v>
      </c>
      <c r="N1263" s="66">
        <v>-7.1999999999999998E-3</v>
      </c>
      <c r="O1263" s="36">
        <v>1950</v>
      </c>
      <c r="P1263" s="66">
        <v>-7.1000000000000004E-3</v>
      </c>
      <c r="Q1263" s="36">
        <v>1925</v>
      </c>
      <c r="R1263" s="36">
        <v>1963.5</v>
      </c>
      <c r="S1263" s="36">
        <v>1906.5</v>
      </c>
      <c r="T1263" s="66">
        <v>5.7000000000000002E-3</v>
      </c>
      <c r="U1263" s="66">
        <v>-6.6E-3</v>
      </c>
      <c r="V1263" s="66">
        <v>-1.4E-2</v>
      </c>
      <c r="W1263" s="66">
        <v>1.54E-2</v>
      </c>
      <c r="X1263" s="1">
        <v>8573700</v>
      </c>
      <c r="Y1263" s="1">
        <v>16637119</v>
      </c>
      <c r="Z1263" s="1">
        <v>3803439</v>
      </c>
      <c r="AA1263" t="s">
        <v>442</v>
      </c>
      <c r="AB1263" t="s">
        <v>443</v>
      </c>
      <c r="AC1263">
        <v>9.82</v>
      </c>
      <c r="AD1263">
        <v>1.1000000000000001</v>
      </c>
      <c r="AE1263">
        <v>2.63</v>
      </c>
      <c r="AF1263" t="s">
        <v>230</v>
      </c>
      <c r="AG1263" s="1">
        <v>4085300</v>
      </c>
      <c r="AH1263" s="36">
        <v>1942</v>
      </c>
      <c r="AI1263">
        <v>200</v>
      </c>
      <c r="AJ1263" s="36">
        <v>1935.5</v>
      </c>
      <c r="AK1263" s="1">
        <v>17100</v>
      </c>
      <c r="AL1263" s="2">
        <v>0.64583333333333337</v>
      </c>
      <c r="AN1263" t="s">
        <v>298</v>
      </c>
      <c r="AO1263" t="s">
        <v>437</v>
      </c>
      <c r="AQ1263" t="str">
        <f t="shared" si="19"/>
        <v/>
      </c>
    </row>
    <row r="1264" spans="1:43">
      <c r="A1264" s="8">
        <v>46191</v>
      </c>
      <c r="B1264">
        <v>4068.18</v>
      </c>
      <c r="C1264">
        <v>1.37</v>
      </c>
      <c r="D1264">
        <v>71250</v>
      </c>
      <c r="E1264">
        <v>0.01</v>
      </c>
      <c r="F1264" s="69">
        <v>7272</v>
      </c>
      <c r="G1264" t="s">
        <v>86</v>
      </c>
      <c r="H1264">
        <v>0</v>
      </c>
      <c r="I1264" t="s">
        <v>288</v>
      </c>
      <c r="J1264" t="s">
        <v>289</v>
      </c>
      <c r="K1264" t="s">
        <v>290</v>
      </c>
      <c r="L1264" s="36">
        <v>1219</v>
      </c>
      <c r="M1264">
        <v>-10</v>
      </c>
      <c r="N1264" s="66">
        <v>-8.0999999999999996E-3</v>
      </c>
      <c r="O1264" s="36">
        <v>1229</v>
      </c>
      <c r="P1264" s="66">
        <v>-8.0999999999999996E-3</v>
      </c>
      <c r="Q1264" s="36">
        <v>1225</v>
      </c>
      <c r="R1264" s="36">
        <v>1228</v>
      </c>
      <c r="S1264" s="36">
        <v>1215</v>
      </c>
      <c r="T1264" s="66">
        <v>-4.7999999999999996E-3</v>
      </c>
      <c r="U1264" s="66">
        <v>1.6000000000000001E-3</v>
      </c>
      <c r="V1264" s="66">
        <v>-7.3000000000000001E-3</v>
      </c>
      <c r="W1264" s="66">
        <v>3.2000000000000002E-3</v>
      </c>
      <c r="X1264" s="1">
        <v>5120800</v>
      </c>
      <c r="Y1264" s="1">
        <v>6244517</v>
      </c>
      <c r="Z1264" s="1">
        <v>1241094</v>
      </c>
      <c r="AA1264" t="s">
        <v>444</v>
      </c>
      <c r="AB1264" t="s">
        <v>445</v>
      </c>
      <c r="AC1264">
        <v>9.6</v>
      </c>
      <c r="AD1264">
        <v>1.04</v>
      </c>
      <c r="AE1264">
        <v>4.0999999999999996</v>
      </c>
      <c r="AF1264" t="s">
        <v>230</v>
      </c>
      <c r="AG1264" s="1">
        <v>492800</v>
      </c>
      <c r="AH1264" s="36">
        <v>1219.5</v>
      </c>
      <c r="AI1264" s="1">
        <v>2300</v>
      </c>
      <c r="AJ1264" s="36">
        <v>1218.5</v>
      </c>
      <c r="AK1264">
        <v>200</v>
      </c>
      <c r="AL1264" s="2">
        <v>0.64583333333333337</v>
      </c>
      <c r="AN1264" t="s">
        <v>293</v>
      </c>
      <c r="AO1264" t="s">
        <v>437</v>
      </c>
      <c r="AQ1264" t="str">
        <f t="shared" si="19"/>
        <v/>
      </c>
    </row>
    <row r="1265" spans="1:43">
      <c r="A1265" s="8">
        <v>46191</v>
      </c>
      <c r="B1265">
        <v>4068.18</v>
      </c>
      <c r="C1265">
        <v>1.37</v>
      </c>
      <c r="D1265">
        <v>71250</v>
      </c>
      <c r="E1265">
        <v>0.01</v>
      </c>
      <c r="F1265" s="69">
        <v>7376</v>
      </c>
      <c r="G1265" t="s">
        <v>87</v>
      </c>
      <c r="H1265">
        <v>0</v>
      </c>
      <c r="I1265" t="s">
        <v>347</v>
      </c>
      <c r="J1265" t="s">
        <v>323</v>
      </c>
      <c r="K1265" t="s">
        <v>290</v>
      </c>
      <c r="L1265" s="36">
        <v>1090</v>
      </c>
      <c r="M1265">
        <v>7</v>
      </c>
      <c r="N1265" s="66">
        <v>6.4999999999999997E-3</v>
      </c>
      <c r="O1265" s="36">
        <v>1083</v>
      </c>
      <c r="P1265" s="66">
        <v>6.4000000000000003E-3</v>
      </c>
      <c r="Q1265" s="36">
        <v>1080</v>
      </c>
      <c r="R1265" s="36">
        <v>1098</v>
      </c>
      <c r="S1265" s="36">
        <v>1060</v>
      </c>
      <c r="T1265" s="66">
        <v>9.1999999999999998E-3</v>
      </c>
      <c r="U1265" s="66">
        <v>7.3000000000000001E-3</v>
      </c>
      <c r="V1265" s="66">
        <v>-7.1999999999999998E-3</v>
      </c>
      <c r="W1265" s="66">
        <v>2.8299999999999999E-2</v>
      </c>
      <c r="X1265" s="1">
        <v>6200</v>
      </c>
      <c r="Y1265" s="1">
        <v>6704</v>
      </c>
      <c r="Z1265" s="1">
        <v>4642</v>
      </c>
      <c r="AA1265" t="s">
        <v>446</v>
      </c>
      <c r="AB1265" t="s">
        <v>447</v>
      </c>
      <c r="AC1265">
        <v>0</v>
      </c>
      <c r="AD1265">
        <v>4.33</v>
      </c>
      <c r="AE1265">
        <v>0</v>
      </c>
      <c r="AF1265">
        <v>0.6</v>
      </c>
      <c r="AG1265">
        <v>300</v>
      </c>
      <c r="AH1265" s="36">
        <v>1095</v>
      </c>
      <c r="AI1265">
        <v>100</v>
      </c>
      <c r="AJ1265" s="36">
        <v>1090</v>
      </c>
      <c r="AK1265">
        <v>100</v>
      </c>
      <c r="AL1265" s="2">
        <v>0.64583333333333337</v>
      </c>
      <c r="AN1265" t="s">
        <v>448</v>
      </c>
      <c r="AO1265" t="s">
        <v>313</v>
      </c>
      <c r="AQ1265" t="str">
        <f t="shared" si="19"/>
        <v/>
      </c>
    </row>
    <row r="1266" spans="1:43">
      <c r="A1266" s="8">
        <v>46191</v>
      </c>
      <c r="B1266">
        <v>4068.18</v>
      </c>
      <c r="C1266">
        <v>1.37</v>
      </c>
      <c r="D1266">
        <v>71250</v>
      </c>
      <c r="E1266">
        <v>0.01</v>
      </c>
      <c r="F1266" s="69">
        <v>7525</v>
      </c>
      <c r="G1266" t="s">
        <v>88</v>
      </c>
      <c r="H1266">
        <v>0</v>
      </c>
      <c r="I1266" t="s">
        <v>288</v>
      </c>
      <c r="J1266" t="s">
        <v>289</v>
      </c>
      <c r="K1266" t="s">
        <v>295</v>
      </c>
      <c r="L1266" s="36">
        <v>3525</v>
      </c>
      <c r="M1266">
        <v>40</v>
      </c>
      <c r="N1266" s="66">
        <v>1.15E-2</v>
      </c>
      <c r="O1266" s="36">
        <v>3485</v>
      </c>
      <c r="P1266" s="66">
        <v>1.14E-2</v>
      </c>
      <c r="Q1266" s="36">
        <v>3470</v>
      </c>
      <c r="R1266" s="36">
        <v>3535</v>
      </c>
      <c r="S1266" s="36">
        <v>3450</v>
      </c>
      <c r="T1266" s="66">
        <v>1.5800000000000002E-2</v>
      </c>
      <c r="U1266" s="66">
        <v>8.5000000000000006E-3</v>
      </c>
      <c r="V1266" s="66">
        <v>-2.8E-3</v>
      </c>
      <c r="W1266" s="66">
        <v>2.1700000000000001E-2</v>
      </c>
      <c r="X1266" s="1">
        <v>10200</v>
      </c>
      <c r="Y1266" s="1">
        <v>35797</v>
      </c>
      <c r="Z1266" s="1">
        <v>30456</v>
      </c>
      <c r="AA1266" t="s">
        <v>449</v>
      </c>
      <c r="AB1266" t="s">
        <v>450</v>
      </c>
      <c r="AC1266">
        <v>9.52</v>
      </c>
      <c r="AD1266">
        <v>0.99</v>
      </c>
      <c r="AE1266">
        <v>4.5999999999999996</v>
      </c>
      <c r="AF1266" t="s">
        <v>230</v>
      </c>
      <c r="AG1266" s="1">
        <v>7100</v>
      </c>
      <c r="AH1266" s="36">
        <v>3535</v>
      </c>
      <c r="AI1266">
        <v>100</v>
      </c>
      <c r="AJ1266" s="36">
        <v>3510</v>
      </c>
      <c r="AK1266">
        <v>300</v>
      </c>
      <c r="AL1266" s="2">
        <v>0.64583333333333337</v>
      </c>
      <c r="AN1266" t="s">
        <v>298</v>
      </c>
      <c r="AO1266" t="s">
        <v>322</v>
      </c>
      <c r="AQ1266" t="str">
        <f t="shared" si="19"/>
        <v/>
      </c>
    </row>
    <row r="1267" spans="1:43">
      <c r="A1267" s="8">
        <v>46191</v>
      </c>
      <c r="B1267">
        <v>4068.18</v>
      </c>
      <c r="C1267">
        <v>1.37</v>
      </c>
      <c r="D1267">
        <v>71250</v>
      </c>
      <c r="E1267">
        <v>0.01</v>
      </c>
      <c r="F1267" s="69">
        <v>7729</v>
      </c>
      <c r="G1267" t="s">
        <v>89</v>
      </c>
      <c r="H1267">
        <v>0</v>
      </c>
      <c r="I1267" t="s">
        <v>288</v>
      </c>
      <c r="J1267" t="s">
        <v>289</v>
      </c>
      <c r="K1267" t="s">
        <v>295</v>
      </c>
      <c r="L1267" s="36">
        <v>20145</v>
      </c>
      <c r="M1267">
        <v>890</v>
      </c>
      <c r="N1267" s="66">
        <v>4.6199999999999998E-2</v>
      </c>
      <c r="O1267" s="36">
        <v>19255</v>
      </c>
      <c r="P1267" s="66">
        <v>4.6199999999999998E-2</v>
      </c>
      <c r="Q1267" s="36">
        <v>19850</v>
      </c>
      <c r="R1267" s="36">
        <v>20485</v>
      </c>
      <c r="S1267" s="36">
        <v>19785</v>
      </c>
      <c r="T1267" s="66">
        <v>1.4800000000000001E-2</v>
      </c>
      <c r="U1267" s="66">
        <v>-7.3000000000000001E-3</v>
      </c>
      <c r="V1267" s="66">
        <v>-1.6500000000000001E-2</v>
      </c>
      <c r="W1267" s="66">
        <v>1.8100000000000002E-2</v>
      </c>
      <c r="X1267" s="1">
        <v>439500</v>
      </c>
      <c r="Y1267" s="1">
        <v>8885715</v>
      </c>
      <c r="Z1267" s="1">
        <v>851788</v>
      </c>
      <c r="AA1267" t="s">
        <v>652</v>
      </c>
      <c r="AB1267" t="s">
        <v>452</v>
      </c>
      <c r="AC1267">
        <v>29.19</v>
      </c>
      <c r="AD1267">
        <v>4.28</v>
      </c>
      <c r="AE1267">
        <v>1.37</v>
      </c>
      <c r="AF1267" t="s">
        <v>230</v>
      </c>
      <c r="AG1267" s="1">
        <v>7300</v>
      </c>
      <c r="AH1267" s="36">
        <v>20200</v>
      </c>
      <c r="AI1267">
        <v>200</v>
      </c>
      <c r="AJ1267" s="36">
        <v>20115</v>
      </c>
      <c r="AK1267" s="1">
        <v>1600</v>
      </c>
      <c r="AL1267" s="2">
        <v>0.64583333333333337</v>
      </c>
      <c r="AN1267" t="s">
        <v>298</v>
      </c>
      <c r="AO1267" t="s">
        <v>453</v>
      </c>
      <c r="AQ1267" t="str">
        <f t="shared" si="19"/>
        <v/>
      </c>
    </row>
    <row r="1268" spans="1:43">
      <c r="A1268" s="8">
        <v>46191</v>
      </c>
      <c r="B1268">
        <v>4068.18</v>
      </c>
      <c r="C1268">
        <v>1.37</v>
      </c>
      <c r="D1268">
        <v>71250</v>
      </c>
      <c r="E1268">
        <v>0.01</v>
      </c>
      <c r="F1268" s="69">
        <v>7921</v>
      </c>
      <c r="G1268" t="s">
        <v>90</v>
      </c>
      <c r="H1268">
        <v>0</v>
      </c>
      <c r="I1268" t="s">
        <v>288</v>
      </c>
      <c r="J1268" t="s">
        <v>289</v>
      </c>
      <c r="K1268" t="s">
        <v>295</v>
      </c>
      <c r="L1268" s="36">
        <v>3070</v>
      </c>
      <c r="M1268">
        <v>25</v>
      </c>
      <c r="N1268" s="66">
        <v>8.2000000000000007E-3</v>
      </c>
      <c r="O1268" s="36">
        <v>3045</v>
      </c>
      <c r="P1268" s="66">
        <v>8.2000000000000007E-3</v>
      </c>
      <c r="Q1268" s="36">
        <v>3055</v>
      </c>
      <c r="R1268" s="36">
        <v>3105</v>
      </c>
      <c r="S1268" s="36">
        <v>3020</v>
      </c>
      <c r="T1268" s="66">
        <v>4.8999999999999998E-3</v>
      </c>
      <c r="U1268" s="66">
        <v>3.2000000000000002E-3</v>
      </c>
      <c r="V1268" s="66">
        <v>-1.12E-2</v>
      </c>
      <c r="W1268" s="66">
        <v>1.6500000000000001E-2</v>
      </c>
      <c r="X1268" s="1">
        <v>14800</v>
      </c>
      <c r="Y1268" s="1">
        <v>45494</v>
      </c>
      <c r="Z1268" s="1">
        <v>40380</v>
      </c>
      <c r="AA1268" t="s">
        <v>454</v>
      </c>
      <c r="AB1268" t="s">
        <v>591</v>
      </c>
      <c r="AC1268">
        <v>13.66</v>
      </c>
      <c r="AD1268">
        <v>1.28</v>
      </c>
      <c r="AE1268">
        <v>3.91</v>
      </c>
      <c r="AF1268" t="s">
        <v>230</v>
      </c>
      <c r="AG1268" s="1">
        <v>13000</v>
      </c>
      <c r="AH1268" s="36">
        <v>3105</v>
      </c>
      <c r="AI1268">
        <v>200</v>
      </c>
      <c r="AJ1268" s="36">
        <v>3050</v>
      </c>
      <c r="AK1268">
        <v>100</v>
      </c>
      <c r="AL1268" s="2">
        <v>0.64583333333333337</v>
      </c>
      <c r="AM1268" s="3">
        <v>46211</v>
      </c>
      <c r="AN1268" t="s">
        <v>326</v>
      </c>
      <c r="AO1268" t="s">
        <v>456</v>
      </c>
      <c r="AQ1268" t="str">
        <f t="shared" si="19"/>
        <v/>
      </c>
    </row>
    <row r="1269" spans="1:43">
      <c r="A1269" s="8">
        <v>46191</v>
      </c>
      <c r="B1269">
        <v>4068.18</v>
      </c>
      <c r="C1269">
        <v>1.37</v>
      </c>
      <c r="D1269">
        <v>71250</v>
      </c>
      <c r="E1269">
        <v>0.01</v>
      </c>
      <c r="F1269" s="69">
        <v>8031</v>
      </c>
      <c r="G1269" t="s">
        <v>91</v>
      </c>
      <c r="H1269">
        <v>0</v>
      </c>
      <c r="I1269" t="s">
        <v>288</v>
      </c>
      <c r="J1269" t="s">
        <v>289</v>
      </c>
      <c r="K1269" t="s">
        <v>295</v>
      </c>
      <c r="L1269" s="36">
        <v>4719</v>
      </c>
      <c r="M1269">
        <v>0</v>
      </c>
      <c r="N1269" s="66">
        <v>0</v>
      </c>
      <c r="O1269" s="36">
        <v>4719</v>
      </c>
      <c r="P1269" s="66">
        <v>0</v>
      </c>
      <c r="Q1269" s="36">
        <v>4758</v>
      </c>
      <c r="R1269" s="36">
        <v>4804</v>
      </c>
      <c r="S1269" s="36">
        <v>4705</v>
      </c>
      <c r="T1269" s="66">
        <v>-8.0999999999999996E-3</v>
      </c>
      <c r="U1269" s="66">
        <v>-1.1999999999999999E-3</v>
      </c>
      <c r="V1269" s="66">
        <v>-1.7600000000000001E-2</v>
      </c>
      <c r="W1269" s="66">
        <v>2.8999999999999998E-3</v>
      </c>
      <c r="X1269" s="1">
        <v>5443400</v>
      </c>
      <c r="Y1269" s="1">
        <v>25780396</v>
      </c>
      <c r="Z1269" s="1">
        <v>13518361</v>
      </c>
      <c r="AA1269" t="s">
        <v>457</v>
      </c>
      <c r="AB1269" t="s">
        <v>653</v>
      </c>
      <c r="AC1269">
        <v>14.53</v>
      </c>
      <c r="AD1269">
        <v>1.52</v>
      </c>
      <c r="AE1269">
        <v>2.97</v>
      </c>
      <c r="AF1269" t="s">
        <v>230</v>
      </c>
      <c r="AG1269" s="1">
        <v>244200</v>
      </c>
      <c r="AH1269" s="36">
        <v>4728</v>
      </c>
      <c r="AI1269">
        <v>700</v>
      </c>
      <c r="AJ1269" s="36">
        <v>4718</v>
      </c>
      <c r="AK1269" s="1">
        <v>2000</v>
      </c>
      <c r="AL1269" s="2">
        <v>0.64583333333333337</v>
      </c>
      <c r="AN1269" t="s">
        <v>298</v>
      </c>
      <c r="AO1269" t="s">
        <v>322</v>
      </c>
      <c r="AQ1269" t="str">
        <f t="shared" si="19"/>
        <v/>
      </c>
    </row>
    <row r="1270" spans="1:43">
      <c r="A1270" s="8">
        <v>46191</v>
      </c>
      <c r="B1270">
        <v>4068.18</v>
      </c>
      <c r="C1270">
        <v>1.37</v>
      </c>
      <c r="D1270">
        <v>71250</v>
      </c>
      <c r="E1270">
        <v>0.01</v>
      </c>
      <c r="F1270" s="69">
        <v>8058</v>
      </c>
      <c r="G1270" t="s">
        <v>92</v>
      </c>
      <c r="H1270">
        <v>0</v>
      </c>
      <c r="I1270" t="s">
        <v>288</v>
      </c>
      <c r="J1270" t="s">
        <v>289</v>
      </c>
      <c r="K1270" t="s">
        <v>295</v>
      </c>
      <c r="L1270" s="36">
        <v>4570</v>
      </c>
      <c r="M1270">
        <v>-40</v>
      </c>
      <c r="N1270" s="66">
        <v>-8.6999999999999994E-3</v>
      </c>
      <c r="O1270" s="36">
        <v>4610</v>
      </c>
      <c r="P1270" s="66">
        <v>-8.6E-3</v>
      </c>
      <c r="Q1270" s="36">
        <v>4651</v>
      </c>
      <c r="R1270" s="36">
        <v>4669</v>
      </c>
      <c r="S1270" s="36">
        <v>4570</v>
      </c>
      <c r="T1270" s="66">
        <v>-1.7399999999999999E-2</v>
      </c>
      <c r="U1270" s="66">
        <v>-6.4999999999999997E-3</v>
      </c>
      <c r="V1270" s="66">
        <v>-2.12E-2</v>
      </c>
      <c r="W1270" s="66">
        <v>0</v>
      </c>
      <c r="X1270" s="1">
        <v>7457000</v>
      </c>
      <c r="Y1270" s="1">
        <v>34300322</v>
      </c>
      <c r="Z1270" s="1">
        <v>16957116</v>
      </c>
      <c r="AA1270" t="s">
        <v>459</v>
      </c>
      <c r="AB1270" t="s">
        <v>460</v>
      </c>
      <c r="AC1270">
        <v>15.21</v>
      </c>
      <c r="AD1270">
        <v>1.77</v>
      </c>
      <c r="AE1270">
        <v>2.74</v>
      </c>
      <c r="AF1270" t="s">
        <v>230</v>
      </c>
      <c r="AG1270" s="1">
        <v>529300</v>
      </c>
      <c r="AH1270" s="36">
        <v>4576</v>
      </c>
      <c r="AI1270">
        <v>100</v>
      </c>
      <c r="AJ1270" s="36">
        <v>4570</v>
      </c>
      <c r="AK1270" s="1">
        <v>7400</v>
      </c>
      <c r="AL1270" s="2">
        <v>0.64583333333333337</v>
      </c>
      <c r="AN1270" t="s">
        <v>298</v>
      </c>
      <c r="AO1270" t="s">
        <v>322</v>
      </c>
      <c r="AQ1270" t="str">
        <f t="shared" si="19"/>
        <v/>
      </c>
    </row>
    <row r="1271" spans="1:43">
      <c r="A1271" s="8">
        <v>46191</v>
      </c>
      <c r="B1271">
        <v>4068.18</v>
      </c>
      <c r="C1271">
        <v>1.37</v>
      </c>
      <c r="D1271">
        <v>71250</v>
      </c>
      <c r="E1271">
        <v>0.01</v>
      </c>
      <c r="F1271" s="69">
        <v>8233</v>
      </c>
      <c r="G1271" t="s">
        <v>93</v>
      </c>
      <c r="H1271">
        <v>0</v>
      </c>
      <c r="I1271" t="s">
        <v>288</v>
      </c>
      <c r="J1271" t="s">
        <v>289</v>
      </c>
      <c r="K1271" t="s">
        <v>290</v>
      </c>
      <c r="L1271" s="36">
        <v>2269.5</v>
      </c>
      <c r="M1271">
        <v>50.5</v>
      </c>
      <c r="N1271" s="66">
        <v>2.2800000000000001E-2</v>
      </c>
      <c r="O1271" s="36">
        <v>2219</v>
      </c>
      <c r="P1271" s="66">
        <v>2.2700000000000001E-2</v>
      </c>
      <c r="Q1271" s="36">
        <v>2226.5</v>
      </c>
      <c r="R1271" s="36">
        <v>2270</v>
      </c>
      <c r="S1271" s="36">
        <v>2209</v>
      </c>
      <c r="T1271" s="66">
        <v>1.9300000000000001E-2</v>
      </c>
      <c r="U1271" s="66">
        <v>1.04E-2</v>
      </c>
      <c r="V1271" s="66">
        <v>-2.0000000000000001E-4</v>
      </c>
      <c r="W1271" s="66">
        <v>2.7300000000000001E-2</v>
      </c>
      <c r="X1271" s="1">
        <v>2562200</v>
      </c>
      <c r="Y1271" s="1">
        <v>5779916</v>
      </c>
      <c r="Z1271" s="1">
        <v>692671</v>
      </c>
      <c r="AA1271" t="s">
        <v>461</v>
      </c>
      <c r="AB1271" t="s">
        <v>462</v>
      </c>
      <c r="AC1271">
        <v>17.489999999999998</v>
      </c>
      <c r="AD1271">
        <v>1.47</v>
      </c>
      <c r="AE1271">
        <v>1.76</v>
      </c>
      <c r="AF1271" t="s">
        <v>230</v>
      </c>
      <c r="AG1271">
        <v>0</v>
      </c>
      <c r="AH1271" s="36">
        <v>2270</v>
      </c>
      <c r="AI1271" s="1">
        <v>4900</v>
      </c>
      <c r="AJ1271" s="36">
        <v>2260.5</v>
      </c>
      <c r="AK1271" s="1">
        <v>6600</v>
      </c>
      <c r="AL1271" s="2">
        <v>0.64583333333333337</v>
      </c>
      <c r="AM1271" s="3">
        <v>46203</v>
      </c>
      <c r="AN1271" t="s">
        <v>463</v>
      </c>
      <c r="AO1271" t="s">
        <v>327</v>
      </c>
      <c r="AQ1271" t="str">
        <f t="shared" si="19"/>
        <v/>
      </c>
    </row>
    <row r="1272" spans="1:43">
      <c r="A1272" s="8">
        <v>46191</v>
      </c>
      <c r="B1272">
        <v>4068.18</v>
      </c>
      <c r="C1272">
        <v>1.37</v>
      </c>
      <c r="D1272">
        <v>71250</v>
      </c>
      <c r="E1272">
        <v>0.01</v>
      </c>
      <c r="F1272" s="69">
        <v>8304</v>
      </c>
      <c r="G1272" t="s">
        <v>94</v>
      </c>
      <c r="H1272">
        <v>0</v>
      </c>
      <c r="I1272" t="s">
        <v>288</v>
      </c>
      <c r="J1272" t="s">
        <v>289</v>
      </c>
      <c r="K1272" t="s">
        <v>290</v>
      </c>
      <c r="L1272" s="36">
        <v>2831.5</v>
      </c>
      <c r="M1272">
        <v>74.5</v>
      </c>
      <c r="N1272" s="66">
        <v>2.7E-2</v>
      </c>
      <c r="O1272" s="36">
        <v>2757</v>
      </c>
      <c r="P1272" s="66">
        <v>2.7E-2</v>
      </c>
      <c r="Q1272" s="36">
        <v>2780</v>
      </c>
      <c r="R1272" s="36">
        <v>2831.5</v>
      </c>
      <c r="S1272" s="36">
        <v>2768.5</v>
      </c>
      <c r="T1272" s="66">
        <v>1.8499999999999999E-2</v>
      </c>
      <c r="U1272" s="66">
        <v>7.6E-3</v>
      </c>
      <c r="V1272" s="66">
        <v>0</v>
      </c>
      <c r="W1272" s="66">
        <v>2.2700000000000001E-2</v>
      </c>
      <c r="X1272" s="1">
        <v>1431900</v>
      </c>
      <c r="Y1272" s="1">
        <v>4025433</v>
      </c>
      <c r="Z1272" s="1">
        <v>395813</v>
      </c>
      <c r="AA1272" t="s">
        <v>464</v>
      </c>
      <c r="AB1272" t="s">
        <v>465</v>
      </c>
      <c r="AC1272">
        <v>14.51</v>
      </c>
      <c r="AD1272">
        <v>0.81</v>
      </c>
      <c r="AE1272">
        <v>3.53</v>
      </c>
      <c r="AF1272" t="s">
        <v>230</v>
      </c>
      <c r="AG1272" s="1">
        <v>14300</v>
      </c>
      <c r="AH1272" s="36">
        <v>2832</v>
      </c>
      <c r="AI1272">
        <v>100</v>
      </c>
      <c r="AJ1272" s="36">
        <v>2819</v>
      </c>
      <c r="AK1272" s="1">
        <v>5100</v>
      </c>
      <c r="AL1272" s="2">
        <v>0.64583333333333337</v>
      </c>
      <c r="AN1272" t="s">
        <v>298</v>
      </c>
      <c r="AO1272" t="s">
        <v>434</v>
      </c>
      <c r="AQ1272" t="str">
        <f t="shared" si="19"/>
        <v/>
      </c>
    </row>
    <row r="1273" spans="1:43">
      <c r="A1273" s="8">
        <v>46191</v>
      </c>
      <c r="B1273">
        <v>4068.18</v>
      </c>
      <c r="C1273">
        <v>1.37</v>
      </c>
      <c r="D1273">
        <v>71250</v>
      </c>
      <c r="E1273">
        <v>0.01</v>
      </c>
      <c r="F1273" s="69">
        <v>8316</v>
      </c>
      <c r="G1273" t="s">
        <v>95</v>
      </c>
      <c r="H1273">
        <v>0</v>
      </c>
      <c r="I1273" t="s">
        <v>288</v>
      </c>
      <c r="J1273" t="s">
        <v>289</v>
      </c>
      <c r="K1273" t="s">
        <v>290</v>
      </c>
      <c r="L1273" s="36">
        <v>6728</v>
      </c>
      <c r="M1273">
        <v>278</v>
      </c>
      <c r="N1273" s="66">
        <v>4.3099999999999999E-2</v>
      </c>
      <c r="O1273" s="36">
        <v>6450</v>
      </c>
      <c r="P1273" s="66">
        <v>4.3099999999999999E-2</v>
      </c>
      <c r="Q1273" s="36">
        <v>6600</v>
      </c>
      <c r="R1273" s="36">
        <v>6733</v>
      </c>
      <c r="S1273" s="36">
        <v>6573</v>
      </c>
      <c r="T1273" s="66">
        <v>1.9300000000000001E-2</v>
      </c>
      <c r="U1273" s="66">
        <v>4.7000000000000002E-3</v>
      </c>
      <c r="V1273" s="66">
        <v>-6.9999999999999999E-4</v>
      </c>
      <c r="W1273" s="66">
        <v>2.35E-2</v>
      </c>
      <c r="X1273" s="1">
        <v>14838400</v>
      </c>
      <c r="Y1273" s="1">
        <v>99237426</v>
      </c>
      <c r="Z1273" s="1">
        <v>25751407</v>
      </c>
      <c r="AA1273" t="s">
        <v>647</v>
      </c>
      <c r="AB1273" t="s">
        <v>467</v>
      </c>
      <c r="AC1273">
        <v>14.95</v>
      </c>
      <c r="AD1273">
        <v>1.62</v>
      </c>
      <c r="AE1273">
        <v>2.68</v>
      </c>
      <c r="AF1273" t="s">
        <v>230</v>
      </c>
      <c r="AG1273" s="1">
        <v>586100</v>
      </c>
      <c r="AH1273" s="36">
        <v>6729</v>
      </c>
      <c r="AI1273" s="1">
        <v>1400</v>
      </c>
      <c r="AJ1273" s="36">
        <v>6727</v>
      </c>
      <c r="AK1273" s="1">
        <v>10600</v>
      </c>
      <c r="AL1273" s="2">
        <v>0.64583333333333337</v>
      </c>
      <c r="AN1273" t="s">
        <v>298</v>
      </c>
      <c r="AO1273" t="s">
        <v>434</v>
      </c>
      <c r="AQ1273" t="str">
        <f t="shared" si="19"/>
        <v/>
      </c>
    </row>
    <row r="1274" spans="1:43">
      <c r="A1274" s="8">
        <v>46191</v>
      </c>
      <c r="B1274">
        <v>4068.18</v>
      </c>
      <c r="C1274">
        <v>1.37</v>
      </c>
      <c r="D1274">
        <v>71250</v>
      </c>
      <c r="E1274">
        <v>0.01</v>
      </c>
      <c r="F1274" s="69">
        <v>8331</v>
      </c>
      <c r="G1274" t="s">
        <v>96</v>
      </c>
      <c r="H1274">
        <v>0</v>
      </c>
      <c r="I1274" t="s">
        <v>288</v>
      </c>
      <c r="J1274" t="s">
        <v>289</v>
      </c>
      <c r="K1274" t="s">
        <v>290</v>
      </c>
      <c r="L1274" s="36">
        <v>2554.5</v>
      </c>
      <c r="M1274">
        <v>92</v>
      </c>
      <c r="N1274" s="66">
        <v>3.7400000000000003E-2</v>
      </c>
      <c r="O1274" s="36">
        <v>2462.5</v>
      </c>
      <c r="P1274" s="66">
        <v>3.73E-2</v>
      </c>
      <c r="Q1274" s="36">
        <v>2521</v>
      </c>
      <c r="R1274" s="36">
        <v>2558</v>
      </c>
      <c r="S1274" s="36">
        <v>2511</v>
      </c>
      <c r="T1274" s="66">
        <v>1.32E-2</v>
      </c>
      <c r="U1274" s="66">
        <v>1.2E-2</v>
      </c>
      <c r="V1274" s="66">
        <v>-1.2999999999999999E-3</v>
      </c>
      <c r="W1274" s="66">
        <v>1.7299999999999999E-2</v>
      </c>
      <c r="X1274" s="1">
        <v>2511100</v>
      </c>
      <c r="Y1274" s="1">
        <v>6376760</v>
      </c>
      <c r="Z1274" s="1">
        <v>1981068</v>
      </c>
      <c r="AA1274" t="s">
        <v>648</v>
      </c>
      <c r="AB1274" t="s">
        <v>469</v>
      </c>
      <c r="AC1274">
        <v>16.53</v>
      </c>
      <c r="AD1274">
        <v>1.41</v>
      </c>
      <c r="AE1274">
        <v>2.5099999999999998</v>
      </c>
      <c r="AF1274" t="s">
        <v>230</v>
      </c>
      <c r="AG1274" s="1">
        <v>47200</v>
      </c>
      <c r="AH1274" s="36">
        <v>2555</v>
      </c>
      <c r="AI1274">
        <v>200</v>
      </c>
      <c r="AJ1274" s="36">
        <v>2550.5</v>
      </c>
      <c r="AK1274">
        <v>200</v>
      </c>
      <c r="AL1274" s="2">
        <v>0.64583333333333337</v>
      </c>
      <c r="AN1274" t="s">
        <v>298</v>
      </c>
      <c r="AO1274" t="s">
        <v>434</v>
      </c>
      <c r="AQ1274" t="str">
        <f t="shared" si="19"/>
        <v/>
      </c>
    </row>
    <row r="1275" spans="1:43">
      <c r="A1275" s="8">
        <v>46191</v>
      </c>
      <c r="B1275">
        <v>4068.18</v>
      </c>
      <c r="C1275">
        <v>1.37</v>
      </c>
      <c r="D1275">
        <v>71250</v>
      </c>
      <c r="E1275">
        <v>0.01</v>
      </c>
      <c r="F1275" s="69">
        <v>8424</v>
      </c>
      <c r="G1275" t="s">
        <v>97</v>
      </c>
      <c r="H1275">
        <v>0</v>
      </c>
      <c r="I1275" t="s">
        <v>288</v>
      </c>
      <c r="J1275" t="s">
        <v>289</v>
      </c>
      <c r="K1275" t="s">
        <v>295</v>
      </c>
      <c r="L1275" s="36">
        <v>4240</v>
      </c>
      <c r="M1275">
        <v>4</v>
      </c>
      <c r="N1275" s="66">
        <v>8.9999999999999998E-4</v>
      </c>
      <c r="O1275" s="36">
        <v>4236</v>
      </c>
      <c r="P1275" s="66">
        <v>8.9999999999999998E-4</v>
      </c>
      <c r="Q1275" s="36">
        <v>4250</v>
      </c>
      <c r="R1275" s="36">
        <v>4265</v>
      </c>
      <c r="S1275" s="36">
        <v>4228</v>
      </c>
      <c r="T1275" s="66">
        <v>-2.3E-3</v>
      </c>
      <c r="U1275" s="66">
        <v>0</v>
      </c>
      <c r="V1275" s="66">
        <v>-5.7999999999999996E-3</v>
      </c>
      <c r="W1275" s="66">
        <v>2.8E-3</v>
      </c>
      <c r="X1275" s="1">
        <v>154400</v>
      </c>
      <c r="Y1275" s="1">
        <v>655573</v>
      </c>
      <c r="Z1275" s="1">
        <v>385260</v>
      </c>
      <c r="AA1275" t="s">
        <v>470</v>
      </c>
      <c r="AB1275" t="s">
        <v>592</v>
      </c>
      <c r="AC1275">
        <v>7.96</v>
      </c>
      <c r="AD1275">
        <v>0.76</v>
      </c>
      <c r="AE1275">
        <v>4.0599999999999996</v>
      </c>
      <c r="AF1275" t="s">
        <v>230</v>
      </c>
      <c r="AG1275" s="1">
        <v>26900</v>
      </c>
      <c r="AH1275" s="36">
        <v>4263</v>
      </c>
      <c r="AI1275">
        <v>200</v>
      </c>
      <c r="AJ1275" s="36">
        <v>4240</v>
      </c>
      <c r="AK1275">
        <v>100</v>
      </c>
      <c r="AL1275" s="2">
        <v>0.64583333333333337</v>
      </c>
      <c r="AN1275" t="s">
        <v>298</v>
      </c>
      <c r="AO1275" t="s">
        <v>472</v>
      </c>
      <c r="AQ1275" t="str">
        <f t="shared" si="19"/>
        <v/>
      </c>
    </row>
    <row r="1276" spans="1:43">
      <c r="A1276" s="8">
        <v>46191</v>
      </c>
      <c r="B1276">
        <v>4068.18</v>
      </c>
      <c r="C1276">
        <v>1.37</v>
      </c>
      <c r="D1276">
        <v>71250</v>
      </c>
      <c r="E1276">
        <v>0.01</v>
      </c>
      <c r="F1276" s="69">
        <v>8425</v>
      </c>
      <c r="G1276" t="s">
        <v>98</v>
      </c>
      <c r="H1276">
        <v>0</v>
      </c>
      <c r="I1276" t="s">
        <v>288</v>
      </c>
      <c r="J1276" t="s">
        <v>289</v>
      </c>
      <c r="K1276" t="s">
        <v>295</v>
      </c>
      <c r="L1276" s="36">
        <v>1268</v>
      </c>
      <c r="M1276">
        <v>-5</v>
      </c>
      <c r="N1276" s="66">
        <v>-3.8999999999999998E-3</v>
      </c>
      <c r="O1276" s="36">
        <v>1273</v>
      </c>
      <c r="P1276" s="66">
        <v>-3.8999999999999998E-3</v>
      </c>
      <c r="Q1276" s="36">
        <v>1277</v>
      </c>
      <c r="R1276" s="36">
        <v>1279</v>
      </c>
      <c r="S1276" s="36">
        <v>1262</v>
      </c>
      <c r="T1276" s="66">
        <v>-7.0000000000000001E-3</v>
      </c>
      <c r="U1276" s="66">
        <v>0</v>
      </c>
      <c r="V1276" s="66">
        <v>-8.6E-3</v>
      </c>
      <c r="W1276" s="66">
        <v>4.7000000000000002E-3</v>
      </c>
      <c r="X1276" s="1">
        <v>409800</v>
      </c>
      <c r="Y1276" s="1">
        <v>520173</v>
      </c>
      <c r="Z1276" s="1">
        <v>358420</v>
      </c>
      <c r="AA1276" t="s">
        <v>473</v>
      </c>
      <c r="AB1276" t="s">
        <v>607</v>
      </c>
      <c r="AC1276">
        <v>7.61</v>
      </c>
      <c r="AD1276">
        <v>0.82</v>
      </c>
      <c r="AE1276">
        <v>4.0999999999999996</v>
      </c>
      <c r="AF1276" t="s">
        <v>230</v>
      </c>
      <c r="AG1276" s="1">
        <v>159600</v>
      </c>
      <c r="AH1276" s="36">
        <v>1270</v>
      </c>
      <c r="AI1276">
        <v>100</v>
      </c>
      <c r="AJ1276" s="36">
        <v>1268</v>
      </c>
      <c r="AK1276">
        <v>100</v>
      </c>
      <c r="AL1276" s="2">
        <v>0.64583333333333337</v>
      </c>
      <c r="AN1276" t="s">
        <v>298</v>
      </c>
      <c r="AO1276" t="s">
        <v>472</v>
      </c>
      <c r="AQ1276" t="str">
        <f t="shared" si="19"/>
        <v/>
      </c>
    </row>
    <row r="1277" spans="1:43">
      <c r="A1277" s="8">
        <v>46191</v>
      </c>
      <c r="B1277">
        <v>4068.18</v>
      </c>
      <c r="C1277">
        <v>1.37</v>
      </c>
      <c r="D1277">
        <v>71250</v>
      </c>
      <c r="E1277">
        <v>0.01</v>
      </c>
      <c r="F1277" s="69">
        <v>8591</v>
      </c>
      <c r="G1277" t="s">
        <v>99</v>
      </c>
      <c r="H1277">
        <v>0</v>
      </c>
      <c r="I1277" t="s">
        <v>288</v>
      </c>
      <c r="J1277" t="s">
        <v>289</v>
      </c>
      <c r="K1277" t="s">
        <v>295</v>
      </c>
      <c r="L1277" s="36">
        <v>6462</v>
      </c>
      <c r="M1277">
        <v>126</v>
      </c>
      <c r="N1277" s="66">
        <v>1.9900000000000001E-2</v>
      </c>
      <c r="O1277" s="36">
        <v>6336</v>
      </c>
      <c r="P1277" s="66">
        <v>1.9800000000000002E-2</v>
      </c>
      <c r="Q1277" s="36">
        <v>6412</v>
      </c>
      <c r="R1277" s="36">
        <v>6566</v>
      </c>
      <c r="S1277" s="36">
        <v>6375</v>
      </c>
      <c r="T1277" s="66">
        <v>7.7000000000000002E-3</v>
      </c>
      <c r="U1277" s="66">
        <v>-5.0000000000000001E-3</v>
      </c>
      <c r="V1277" s="66">
        <v>-1.5800000000000002E-2</v>
      </c>
      <c r="W1277" s="66">
        <v>1.3599999999999999E-2</v>
      </c>
      <c r="X1277" s="1">
        <v>4239900</v>
      </c>
      <c r="Y1277" s="1">
        <v>27482687</v>
      </c>
      <c r="Z1277" s="1">
        <v>7263977</v>
      </c>
      <c r="AA1277" t="s">
        <v>475</v>
      </c>
      <c r="AB1277" t="s">
        <v>476</v>
      </c>
      <c r="AC1277">
        <v>13.4</v>
      </c>
      <c r="AD1277">
        <v>1.58</v>
      </c>
      <c r="AE1277">
        <v>2.9</v>
      </c>
      <c r="AF1277" t="s">
        <v>230</v>
      </c>
      <c r="AG1277" s="1">
        <v>236100</v>
      </c>
      <c r="AH1277" s="36">
        <v>6482</v>
      </c>
      <c r="AI1277" s="1">
        <v>1100</v>
      </c>
      <c r="AJ1277" s="36">
        <v>6461</v>
      </c>
      <c r="AK1277">
        <v>100</v>
      </c>
      <c r="AL1277" s="2">
        <v>0.64583333333333337</v>
      </c>
      <c r="AN1277" t="s">
        <v>298</v>
      </c>
      <c r="AO1277" t="s">
        <v>472</v>
      </c>
      <c r="AQ1277" t="str">
        <f t="shared" si="19"/>
        <v/>
      </c>
    </row>
    <row r="1278" spans="1:43">
      <c r="A1278" s="8">
        <v>46191</v>
      </c>
      <c r="B1278">
        <v>4068.18</v>
      </c>
      <c r="C1278">
        <v>1.37</v>
      </c>
      <c r="D1278">
        <v>71250</v>
      </c>
      <c r="E1278">
        <v>0.01</v>
      </c>
      <c r="F1278" s="69">
        <v>8593</v>
      </c>
      <c r="G1278" t="s">
        <v>100</v>
      </c>
      <c r="H1278">
        <v>0</v>
      </c>
      <c r="I1278" t="s">
        <v>288</v>
      </c>
      <c r="J1278" t="s">
        <v>289</v>
      </c>
      <c r="K1278" t="s">
        <v>295</v>
      </c>
      <c r="L1278" s="36">
        <v>1317</v>
      </c>
      <c r="M1278">
        <v>-8</v>
      </c>
      <c r="N1278" s="66">
        <v>-6.0000000000000001E-3</v>
      </c>
      <c r="O1278" s="36">
        <v>1325</v>
      </c>
      <c r="P1278" s="66">
        <v>-6.0000000000000001E-3</v>
      </c>
      <c r="Q1278" s="36">
        <v>1324</v>
      </c>
      <c r="R1278" s="36">
        <v>1324</v>
      </c>
      <c r="S1278" s="36">
        <v>1305</v>
      </c>
      <c r="T1278" s="66">
        <v>-5.1999999999999998E-3</v>
      </c>
      <c r="U1278" s="66">
        <v>6.1000000000000004E-3</v>
      </c>
      <c r="V1278" s="66">
        <v>-5.1999999999999998E-3</v>
      </c>
      <c r="W1278" s="66">
        <v>9.1000000000000004E-3</v>
      </c>
      <c r="X1278" s="1">
        <v>5279700</v>
      </c>
      <c r="Y1278" s="1">
        <v>6939453</v>
      </c>
      <c r="Z1278" s="1">
        <v>1931923</v>
      </c>
      <c r="AA1278" t="s">
        <v>477</v>
      </c>
      <c r="AB1278" t="s">
        <v>594</v>
      </c>
      <c r="AC1278">
        <v>11.82</v>
      </c>
      <c r="AD1278">
        <v>0.95</v>
      </c>
      <c r="AE1278">
        <v>3.87</v>
      </c>
      <c r="AF1278" t="s">
        <v>230</v>
      </c>
      <c r="AG1278" s="1">
        <v>920700</v>
      </c>
      <c r="AH1278" s="36">
        <v>1318.5</v>
      </c>
      <c r="AI1278" s="1">
        <v>2600</v>
      </c>
      <c r="AJ1278" s="36">
        <v>1316.5</v>
      </c>
      <c r="AK1278">
        <v>800</v>
      </c>
      <c r="AL1278" s="2">
        <v>0.64583333333333337</v>
      </c>
      <c r="AN1278" t="s">
        <v>298</v>
      </c>
      <c r="AO1278" t="s">
        <v>472</v>
      </c>
      <c r="AQ1278" t="str">
        <f t="shared" si="19"/>
        <v/>
      </c>
    </row>
    <row r="1279" spans="1:43">
      <c r="A1279" s="8">
        <v>46191</v>
      </c>
      <c r="B1279">
        <v>4068.18</v>
      </c>
      <c r="C1279">
        <v>1.37</v>
      </c>
      <c r="D1279">
        <v>71250</v>
      </c>
      <c r="E1279">
        <v>0.01</v>
      </c>
      <c r="F1279" s="69">
        <v>8604</v>
      </c>
      <c r="G1279" t="s">
        <v>101</v>
      </c>
      <c r="H1279">
        <v>0</v>
      </c>
      <c r="I1279" t="s">
        <v>288</v>
      </c>
      <c r="J1279" t="s">
        <v>289</v>
      </c>
      <c r="K1279" t="s">
        <v>290</v>
      </c>
      <c r="L1279" s="36">
        <v>1435</v>
      </c>
      <c r="M1279">
        <v>-16</v>
      </c>
      <c r="N1279" s="66">
        <v>-1.0999999999999999E-2</v>
      </c>
      <c r="O1279" s="36">
        <v>1451</v>
      </c>
      <c r="P1279" s="66">
        <v>-1.0999999999999999E-2</v>
      </c>
      <c r="Q1279" s="36">
        <v>1430</v>
      </c>
      <c r="R1279" s="36">
        <v>1439.5</v>
      </c>
      <c r="S1279" s="36">
        <v>1417</v>
      </c>
      <c r="T1279" s="66">
        <v>3.3999999999999998E-3</v>
      </c>
      <c r="U1279" s="66">
        <v>6.3E-3</v>
      </c>
      <c r="V1279" s="66">
        <v>-3.0999999999999999E-3</v>
      </c>
      <c r="W1279" s="66">
        <v>1.2699999999999999E-2</v>
      </c>
      <c r="X1279" s="1">
        <v>12710100</v>
      </c>
      <c r="Y1279" s="1">
        <v>18175604</v>
      </c>
      <c r="Z1279" s="1">
        <v>4432087</v>
      </c>
      <c r="AA1279" t="s">
        <v>479</v>
      </c>
      <c r="AB1279" t="s">
        <v>480</v>
      </c>
      <c r="AC1279">
        <v>11.15</v>
      </c>
      <c r="AD1279">
        <v>1.1200000000000001</v>
      </c>
      <c r="AE1279">
        <v>3.62</v>
      </c>
      <c r="AF1279" t="s">
        <v>230</v>
      </c>
      <c r="AG1279" s="1">
        <v>655200</v>
      </c>
      <c r="AH1279" s="36">
        <v>1435.5</v>
      </c>
      <c r="AI1279" s="1">
        <v>1300</v>
      </c>
      <c r="AJ1279" s="36">
        <v>1434.5</v>
      </c>
      <c r="AK1279">
        <v>100</v>
      </c>
      <c r="AL1279" s="2">
        <v>0.64583333333333337</v>
      </c>
      <c r="AN1279" t="s">
        <v>298</v>
      </c>
      <c r="AO1279" t="s">
        <v>481</v>
      </c>
      <c r="AQ1279" t="str">
        <f t="shared" si="19"/>
        <v/>
      </c>
    </row>
    <row r="1280" spans="1:43">
      <c r="A1280" s="8">
        <v>46191</v>
      </c>
      <c r="B1280">
        <v>4068.18</v>
      </c>
      <c r="C1280">
        <v>1.37</v>
      </c>
      <c r="D1280">
        <v>71250</v>
      </c>
      <c r="E1280">
        <v>0.01</v>
      </c>
      <c r="F1280" s="69">
        <v>8697</v>
      </c>
      <c r="G1280" t="s">
        <v>102</v>
      </c>
      <c r="H1280">
        <v>0</v>
      </c>
      <c r="I1280" t="s">
        <v>288</v>
      </c>
      <c r="J1280" t="s">
        <v>289</v>
      </c>
      <c r="K1280" t="s">
        <v>295</v>
      </c>
      <c r="L1280" s="36">
        <v>2258.5</v>
      </c>
      <c r="M1280">
        <v>58.5</v>
      </c>
      <c r="N1280" s="66">
        <v>2.6599999999999999E-2</v>
      </c>
      <c r="O1280" s="36">
        <v>2200</v>
      </c>
      <c r="P1280" s="66">
        <v>2.6499999999999999E-2</v>
      </c>
      <c r="Q1280" s="36">
        <v>2237</v>
      </c>
      <c r="R1280" s="36">
        <v>2267</v>
      </c>
      <c r="S1280" s="36">
        <v>2226</v>
      </c>
      <c r="T1280" s="66">
        <v>9.5999999999999992E-3</v>
      </c>
      <c r="U1280" s="66">
        <v>8.2000000000000007E-3</v>
      </c>
      <c r="V1280" s="66">
        <v>-3.7000000000000002E-3</v>
      </c>
      <c r="W1280" s="66">
        <v>1.46E-2</v>
      </c>
      <c r="X1280" s="1">
        <v>3855600</v>
      </c>
      <c r="Y1280" s="1">
        <v>8686673</v>
      </c>
      <c r="Z1280" s="1">
        <v>2330287</v>
      </c>
      <c r="AA1280" t="s">
        <v>659</v>
      </c>
      <c r="AB1280" t="s">
        <v>483</v>
      </c>
      <c r="AC1280">
        <v>28.66</v>
      </c>
      <c r="AD1280">
        <v>6.72</v>
      </c>
      <c r="AE1280">
        <v>2.79</v>
      </c>
      <c r="AF1280" t="s">
        <v>230</v>
      </c>
      <c r="AG1280" s="1">
        <v>88500</v>
      </c>
      <c r="AH1280" s="36">
        <v>2264.5</v>
      </c>
      <c r="AI1280">
        <v>100</v>
      </c>
      <c r="AJ1280" s="36">
        <v>2258</v>
      </c>
      <c r="AK1280" s="1">
        <v>8500</v>
      </c>
      <c r="AL1280" s="2">
        <v>0.64583333333333337</v>
      </c>
      <c r="AN1280" t="s">
        <v>298</v>
      </c>
      <c r="AO1280" t="s">
        <v>472</v>
      </c>
      <c r="AQ1280" t="str">
        <f t="shared" si="19"/>
        <v/>
      </c>
    </row>
    <row r="1281" spans="1:43">
      <c r="A1281" s="8">
        <v>46191</v>
      </c>
      <c r="B1281">
        <v>4068.18</v>
      </c>
      <c r="C1281">
        <v>1.37</v>
      </c>
      <c r="D1281">
        <v>71250</v>
      </c>
      <c r="E1281">
        <v>0.01</v>
      </c>
      <c r="F1281" s="69">
        <v>8830</v>
      </c>
      <c r="G1281" t="s">
        <v>103</v>
      </c>
      <c r="H1281">
        <v>0</v>
      </c>
      <c r="I1281" t="s">
        <v>288</v>
      </c>
      <c r="J1281" t="s">
        <v>289</v>
      </c>
      <c r="K1281" t="s">
        <v>295</v>
      </c>
      <c r="L1281" s="36">
        <v>3553</v>
      </c>
      <c r="M1281">
        <v>33</v>
      </c>
      <c r="N1281" s="66">
        <v>9.4000000000000004E-3</v>
      </c>
      <c r="O1281" s="36">
        <v>3520</v>
      </c>
      <c r="P1281" s="66">
        <v>9.2999999999999992E-3</v>
      </c>
      <c r="Q1281" s="36">
        <v>3546</v>
      </c>
      <c r="R1281" s="36">
        <v>3597</v>
      </c>
      <c r="S1281" s="36">
        <v>3512</v>
      </c>
      <c r="T1281" s="66">
        <v>1.9E-3</v>
      </c>
      <c r="U1281" s="66">
        <v>6.4999999999999997E-3</v>
      </c>
      <c r="V1281" s="66">
        <v>-1.2200000000000001E-2</v>
      </c>
      <c r="W1281" s="66">
        <v>1.1599999999999999E-2</v>
      </c>
      <c r="X1281" s="1">
        <v>3385300</v>
      </c>
      <c r="Y1281" s="1">
        <v>12031328</v>
      </c>
      <c r="Z1281" s="1">
        <v>3325608</v>
      </c>
      <c r="AA1281" t="s">
        <v>484</v>
      </c>
      <c r="AB1281" t="s">
        <v>620</v>
      </c>
      <c r="AC1281">
        <v>14.71</v>
      </c>
      <c r="AD1281">
        <v>1.32</v>
      </c>
      <c r="AE1281">
        <v>1.46</v>
      </c>
      <c r="AF1281" t="s">
        <v>230</v>
      </c>
      <c r="AG1281" s="1">
        <v>66100</v>
      </c>
      <c r="AH1281" s="36">
        <v>3555</v>
      </c>
      <c r="AI1281">
        <v>400</v>
      </c>
      <c r="AJ1281" s="36">
        <v>3553</v>
      </c>
      <c r="AK1281" s="1">
        <v>1100</v>
      </c>
      <c r="AL1281" s="2">
        <v>0.64583333333333337</v>
      </c>
      <c r="AN1281" t="s">
        <v>298</v>
      </c>
      <c r="AO1281" t="s">
        <v>332</v>
      </c>
      <c r="AQ1281" t="str">
        <f t="shared" si="19"/>
        <v/>
      </c>
    </row>
    <row r="1282" spans="1:43">
      <c r="A1282" s="8">
        <v>46191</v>
      </c>
      <c r="B1282">
        <v>4068.18</v>
      </c>
      <c r="C1282">
        <v>1.37</v>
      </c>
      <c r="D1282">
        <v>71250</v>
      </c>
      <c r="E1282">
        <v>0.01</v>
      </c>
      <c r="F1282" s="69">
        <v>9020</v>
      </c>
      <c r="G1282" t="s">
        <v>104</v>
      </c>
      <c r="H1282">
        <v>0</v>
      </c>
      <c r="I1282" t="s">
        <v>288</v>
      </c>
      <c r="J1282" t="s">
        <v>289</v>
      </c>
      <c r="K1282" t="s">
        <v>290</v>
      </c>
      <c r="L1282" s="36">
        <v>3393</v>
      </c>
      <c r="M1282">
        <v>48</v>
      </c>
      <c r="N1282" s="66">
        <v>1.43E-2</v>
      </c>
      <c r="O1282" s="36">
        <v>3345</v>
      </c>
      <c r="P1282" s="66">
        <v>1.43E-2</v>
      </c>
      <c r="Q1282" s="36">
        <v>3363</v>
      </c>
      <c r="R1282" s="36">
        <v>3400</v>
      </c>
      <c r="S1282" s="36">
        <v>3313</v>
      </c>
      <c r="T1282" s="66">
        <v>8.8999999999999999E-3</v>
      </c>
      <c r="U1282" s="66">
        <v>8.0000000000000002E-3</v>
      </c>
      <c r="V1282" s="66">
        <v>-2E-3</v>
      </c>
      <c r="W1282" s="66">
        <v>2.41E-2</v>
      </c>
      <c r="X1282" s="1">
        <v>3116600</v>
      </c>
      <c r="Y1282" s="1">
        <v>10530688</v>
      </c>
      <c r="Z1282" s="1">
        <v>3849060</v>
      </c>
      <c r="AA1282" t="s">
        <v>486</v>
      </c>
      <c r="AB1282" t="s">
        <v>608</v>
      </c>
      <c r="AC1282">
        <v>15.02</v>
      </c>
      <c r="AD1282">
        <v>1.25</v>
      </c>
      <c r="AE1282">
        <v>2.48</v>
      </c>
      <c r="AF1282" t="s">
        <v>230</v>
      </c>
      <c r="AG1282" s="1">
        <v>81700</v>
      </c>
      <c r="AH1282" s="36">
        <v>3394</v>
      </c>
      <c r="AI1282">
        <v>100</v>
      </c>
      <c r="AJ1282" s="36">
        <v>3388</v>
      </c>
      <c r="AK1282" s="1">
        <v>5200</v>
      </c>
      <c r="AL1282" s="2">
        <v>0.64583333333333337</v>
      </c>
      <c r="AN1282" t="s">
        <v>298</v>
      </c>
      <c r="AO1282" t="s">
        <v>488</v>
      </c>
      <c r="AQ1282" t="str">
        <f t="shared" si="19"/>
        <v/>
      </c>
    </row>
    <row r="1283" spans="1:43">
      <c r="A1283" s="8">
        <v>46191</v>
      </c>
      <c r="B1283">
        <v>4068.18</v>
      </c>
      <c r="C1283">
        <v>1.37</v>
      </c>
      <c r="D1283">
        <v>71250</v>
      </c>
      <c r="E1283">
        <v>0.01</v>
      </c>
      <c r="F1283" s="69">
        <v>9024</v>
      </c>
      <c r="G1283" t="s">
        <v>105</v>
      </c>
      <c r="H1283">
        <v>0</v>
      </c>
      <c r="I1283" t="s">
        <v>288</v>
      </c>
      <c r="J1283" t="s">
        <v>289</v>
      </c>
      <c r="K1283" t="s">
        <v>290</v>
      </c>
      <c r="L1283" s="36">
        <v>2986.5</v>
      </c>
      <c r="M1283">
        <v>-52.5</v>
      </c>
      <c r="N1283" s="66">
        <v>-1.7299999999999999E-2</v>
      </c>
      <c r="O1283" s="36">
        <v>3039</v>
      </c>
      <c r="P1283" s="66">
        <v>-1.72E-2</v>
      </c>
      <c r="Q1283" s="36">
        <v>3062</v>
      </c>
      <c r="R1283" s="36">
        <v>3092</v>
      </c>
      <c r="S1283" s="36">
        <v>2958.5</v>
      </c>
      <c r="T1283" s="66">
        <v>-2.46E-2</v>
      </c>
      <c r="U1283" s="66">
        <v>7.4999999999999997E-3</v>
      </c>
      <c r="V1283" s="66">
        <v>-3.4099999999999998E-2</v>
      </c>
      <c r="W1283" s="66">
        <v>9.4000000000000004E-3</v>
      </c>
      <c r="X1283" s="1">
        <v>2256200</v>
      </c>
      <c r="Y1283" s="1">
        <v>6759464</v>
      </c>
      <c r="Z1283" s="1">
        <v>913198</v>
      </c>
      <c r="AA1283" t="s">
        <v>489</v>
      </c>
      <c r="AB1283" t="s">
        <v>609</v>
      </c>
      <c r="AC1283">
        <v>28.12</v>
      </c>
      <c r="AD1283">
        <v>1.33</v>
      </c>
      <c r="AE1283">
        <v>1.41</v>
      </c>
      <c r="AF1283" t="s">
        <v>230</v>
      </c>
      <c r="AG1283" s="1">
        <v>87800</v>
      </c>
      <c r="AH1283" s="36">
        <v>2987</v>
      </c>
      <c r="AI1283">
        <v>500</v>
      </c>
      <c r="AJ1283" s="36">
        <v>2981</v>
      </c>
      <c r="AK1283" s="1">
        <v>4400</v>
      </c>
      <c r="AL1283" s="2">
        <v>0.64583333333333337</v>
      </c>
      <c r="AN1283" t="s">
        <v>298</v>
      </c>
      <c r="AO1283" t="s">
        <v>488</v>
      </c>
      <c r="AQ1283" t="str">
        <f t="shared" ref="AQ1283:AQ1346" si="20">IF(AP1283="","",ROUND((L1283-AP1283)/AP1283,4))</f>
        <v/>
      </c>
    </row>
    <row r="1284" spans="1:43">
      <c r="A1284" s="8">
        <v>46191</v>
      </c>
      <c r="B1284">
        <v>4068.18</v>
      </c>
      <c r="C1284">
        <v>1.37</v>
      </c>
      <c r="D1284">
        <v>71250</v>
      </c>
      <c r="E1284">
        <v>0.01</v>
      </c>
      <c r="F1284" s="69">
        <v>9069</v>
      </c>
      <c r="G1284" t="s">
        <v>106</v>
      </c>
      <c r="H1284">
        <v>0</v>
      </c>
      <c r="I1284" t="s">
        <v>288</v>
      </c>
      <c r="J1284" t="s">
        <v>289</v>
      </c>
      <c r="K1284" t="s">
        <v>295</v>
      </c>
      <c r="L1284" s="36">
        <v>1898</v>
      </c>
      <c r="M1284">
        <v>-9.5</v>
      </c>
      <c r="N1284" s="66">
        <v>-5.0000000000000001E-3</v>
      </c>
      <c r="O1284" s="36">
        <v>1907.5</v>
      </c>
      <c r="P1284" s="66">
        <v>-4.8999999999999998E-3</v>
      </c>
      <c r="Q1284" s="36">
        <v>1899</v>
      </c>
      <c r="R1284" s="36">
        <v>1917</v>
      </c>
      <c r="S1284" s="36">
        <v>1888.5</v>
      </c>
      <c r="T1284" s="66">
        <v>-5.0000000000000001E-4</v>
      </c>
      <c r="U1284" s="66">
        <v>-1E-3</v>
      </c>
      <c r="V1284" s="66">
        <v>-9.9000000000000008E-3</v>
      </c>
      <c r="W1284" s="66">
        <v>5.0000000000000001E-3</v>
      </c>
      <c r="X1284" s="1">
        <v>306700</v>
      </c>
      <c r="Y1284" s="1">
        <v>582304</v>
      </c>
      <c r="Z1284" s="1">
        <v>333464</v>
      </c>
      <c r="AA1284" t="s">
        <v>491</v>
      </c>
      <c r="AB1284" t="s">
        <v>492</v>
      </c>
      <c r="AC1284">
        <v>13.57</v>
      </c>
      <c r="AD1284">
        <v>1.39</v>
      </c>
      <c r="AE1284">
        <v>2.95</v>
      </c>
      <c r="AF1284" t="s">
        <v>230</v>
      </c>
      <c r="AG1284" s="1">
        <v>28800</v>
      </c>
      <c r="AH1284" s="36">
        <v>1901</v>
      </c>
      <c r="AI1284">
        <v>400</v>
      </c>
      <c r="AJ1284" s="36">
        <v>1898</v>
      </c>
      <c r="AK1284">
        <v>300</v>
      </c>
      <c r="AL1284" s="2">
        <v>0.64583333333333337</v>
      </c>
      <c r="AN1284" t="s">
        <v>298</v>
      </c>
      <c r="AO1284" t="s">
        <v>488</v>
      </c>
      <c r="AQ1284" t="str">
        <f t="shared" si="20"/>
        <v/>
      </c>
    </row>
    <row r="1285" spans="1:43">
      <c r="A1285" s="8">
        <v>46191</v>
      </c>
      <c r="B1285">
        <v>4068.18</v>
      </c>
      <c r="C1285">
        <v>1.37</v>
      </c>
      <c r="D1285">
        <v>71250</v>
      </c>
      <c r="E1285">
        <v>0.01</v>
      </c>
      <c r="F1285" s="69">
        <v>9227</v>
      </c>
      <c r="G1285" t="s">
        <v>107</v>
      </c>
      <c r="H1285">
        <v>0</v>
      </c>
      <c r="I1285" t="s">
        <v>347</v>
      </c>
      <c r="J1285" t="s">
        <v>289</v>
      </c>
      <c r="K1285" t="s">
        <v>290</v>
      </c>
      <c r="L1285">
        <v>887</v>
      </c>
      <c r="M1285">
        <v>6</v>
      </c>
      <c r="N1285" s="66">
        <v>6.7999999999999996E-3</v>
      </c>
      <c r="O1285">
        <v>881</v>
      </c>
      <c r="P1285" s="66">
        <v>6.7999999999999996E-3</v>
      </c>
      <c r="Q1285">
        <v>891</v>
      </c>
      <c r="R1285">
        <v>903</v>
      </c>
      <c r="S1285">
        <v>870</v>
      </c>
      <c r="T1285" s="66">
        <v>-4.4000000000000003E-3</v>
      </c>
      <c r="U1285" s="66">
        <v>7.9000000000000008E-3</v>
      </c>
      <c r="V1285" s="66">
        <v>-1.77E-2</v>
      </c>
      <c r="W1285" s="66">
        <v>1.95E-2</v>
      </c>
      <c r="X1285" s="1">
        <v>157900</v>
      </c>
      <c r="Y1285" s="1">
        <v>140343</v>
      </c>
      <c r="Z1285" s="1">
        <v>14107</v>
      </c>
      <c r="AA1285" t="s">
        <v>493</v>
      </c>
      <c r="AB1285" t="s">
        <v>494</v>
      </c>
      <c r="AC1285">
        <v>0</v>
      </c>
      <c r="AD1285">
        <v>29.18</v>
      </c>
      <c r="AE1285">
        <v>0</v>
      </c>
      <c r="AF1285">
        <v>2.7</v>
      </c>
      <c r="AG1285" s="1">
        <v>1700</v>
      </c>
      <c r="AH1285">
        <v>896</v>
      </c>
      <c r="AI1285">
        <v>200</v>
      </c>
      <c r="AJ1285">
        <v>886</v>
      </c>
      <c r="AK1285">
        <v>100</v>
      </c>
      <c r="AL1285" s="2">
        <v>0.64583333333333337</v>
      </c>
      <c r="AN1285" t="s">
        <v>350</v>
      </c>
      <c r="AO1285" t="s">
        <v>313</v>
      </c>
      <c r="AQ1285" t="str">
        <f t="shared" si="20"/>
        <v/>
      </c>
    </row>
    <row r="1286" spans="1:43">
      <c r="A1286" s="8">
        <v>46191</v>
      </c>
      <c r="B1286">
        <v>4068.18</v>
      </c>
      <c r="C1286">
        <v>1.37</v>
      </c>
      <c r="D1286">
        <v>71250</v>
      </c>
      <c r="E1286">
        <v>0.01</v>
      </c>
      <c r="F1286" s="69">
        <v>9303</v>
      </c>
      <c r="G1286" t="s">
        <v>108</v>
      </c>
      <c r="H1286">
        <v>0</v>
      </c>
      <c r="I1286" t="s">
        <v>288</v>
      </c>
      <c r="J1286" t="s">
        <v>289</v>
      </c>
      <c r="K1286" t="s">
        <v>295</v>
      </c>
      <c r="L1286" s="36">
        <v>3820</v>
      </c>
      <c r="M1286">
        <v>40</v>
      </c>
      <c r="N1286" s="66">
        <v>1.06E-2</v>
      </c>
      <c r="O1286" s="36">
        <v>3780</v>
      </c>
      <c r="P1286" s="66">
        <v>1.0500000000000001E-2</v>
      </c>
      <c r="Q1286" s="36">
        <v>3760</v>
      </c>
      <c r="R1286" s="36">
        <v>3845</v>
      </c>
      <c r="S1286" s="36">
        <v>3760</v>
      </c>
      <c r="T1286" s="66">
        <v>1.5900000000000001E-2</v>
      </c>
      <c r="U1286" s="66">
        <v>0</v>
      </c>
      <c r="V1286" s="66">
        <v>-6.4999999999999997E-3</v>
      </c>
      <c r="W1286" s="66">
        <v>1.5900000000000001E-2</v>
      </c>
      <c r="X1286" s="1">
        <v>136100</v>
      </c>
      <c r="Y1286" s="1">
        <v>519794</v>
      </c>
      <c r="Z1286" s="1">
        <v>292666</v>
      </c>
      <c r="AA1286" t="s">
        <v>495</v>
      </c>
      <c r="AB1286" t="s">
        <v>496</v>
      </c>
      <c r="AC1286">
        <v>16.89</v>
      </c>
      <c r="AD1286">
        <v>0.92</v>
      </c>
      <c r="AE1286">
        <v>2.7</v>
      </c>
      <c r="AF1286" t="s">
        <v>230</v>
      </c>
      <c r="AG1286" s="1">
        <v>29600</v>
      </c>
      <c r="AH1286" s="36">
        <v>3850</v>
      </c>
      <c r="AI1286">
        <v>200</v>
      </c>
      <c r="AJ1286" s="36">
        <v>3820</v>
      </c>
      <c r="AK1286">
        <v>200</v>
      </c>
      <c r="AL1286" s="2">
        <v>0.64583333333333337</v>
      </c>
      <c r="AN1286" t="s">
        <v>298</v>
      </c>
      <c r="AO1286" t="s">
        <v>497</v>
      </c>
      <c r="AQ1286" t="str">
        <f t="shared" si="20"/>
        <v/>
      </c>
    </row>
    <row r="1287" spans="1:43">
      <c r="A1287" s="8">
        <v>46191</v>
      </c>
      <c r="B1287">
        <v>4068.18</v>
      </c>
      <c r="C1287">
        <v>1.37</v>
      </c>
      <c r="D1287">
        <v>71250</v>
      </c>
      <c r="E1287">
        <v>0.01</v>
      </c>
      <c r="F1287" s="69">
        <v>9308</v>
      </c>
      <c r="G1287" t="s">
        <v>109</v>
      </c>
      <c r="H1287">
        <v>0</v>
      </c>
      <c r="I1287" t="s">
        <v>314</v>
      </c>
      <c r="J1287" t="s">
        <v>289</v>
      </c>
      <c r="K1287" t="s">
        <v>295</v>
      </c>
      <c r="L1287" s="36">
        <v>1497</v>
      </c>
      <c r="M1287">
        <v>0</v>
      </c>
      <c r="N1287" s="66">
        <v>0</v>
      </c>
      <c r="O1287" s="36">
        <v>1497</v>
      </c>
      <c r="P1287" s="66">
        <v>0</v>
      </c>
      <c r="Q1287" s="36">
        <v>1497</v>
      </c>
      <c r="R1287" s="36">
        <v>1533</v>
      </c>
      <c r="S1287" s="36">
        <v>1486</v>
      </c>
      <c r="T1287" s="66">
        <v>0</v>
      </c>
      <c r="U1287" s="66">
        <v>3.3E-3</v>
      </c>
      <c r="V1287" s="66">
        <v>-2.3400000000000001E-2</v>
      </c>
      <c r="W1287" s="66">
        <v>7.4000000000000003E-3</v>
      </c>
      <c r="X1287" s="1">
        <v>83100</v>
      </c>
      <c r="Y1287" s="1">
        <v>125157</v>
      </c>
      <c r="Z1287" s="1">
        <v>39031</v>
      </c>
      <c r="AA1287" t="s">
        <v>498</v>
      </c>
      <c r="AB1287" t="s">
        <v>499</v>
      </c>
      <c r="AC1287">
        <v>12.78</v>
      </c>
      <c r="AD1287">
        <v>1</v>
      </c>
      <c r="AE1287">
        <v>2.3199999999999998</v>
      </c>
      <c r="AF1287" t="s">
        <v>230</v>
      </c>
      <c r="AG1287" s="1">
        <v>3400</v>
      </c>
      <c r="AH1287" s="36">
        <v>1515</v>
      </c>
      <c r="AI1287">
        <v>300</v>
      </c>
      <c r="AJ1287" s="36">
        <v>1495</v>
      </c>
      <c r="AK1287" s="1">
        <v>1000</v>
      </c>
      <c r="AL1287" s="2">
        <v>0.64583333333333337</v>
      </c>
      <c r="AN1287" t="s">
        <v>298</v>
      </c>
      <c r="AO1287" t="s">
        <v>500</v>
      </c>
      <c r="AQ1287" t="str">
        <f t="shared" si="20"/>
        <v/>
      </c>
    </row>
    <row r="1288" spans="1:43">
      <c r="A1288" s="8">
        <v>46191</v>
      </c>
      <c r="B1288">
        <v>4068.18</v>
      </c>
      <c r="C1288">
        <v>1.37</v>
      </c>
      <c r="D1288">
        <v>71250</v>
      </c>
      <c r="E1288">
        <v>0.01</v>
      </c>
      <c r="F1288" s="69">
        <v>9348</v>
      </c>
      <c r="G1288" t="s">
        <v>110</v>
      </c>
      <c r="H1288">
        <v>0</v>
      </c>
      <c r="I1288" t="s">
        <v>347</v>
      </c>
      <c r="J1288" t="s">
        <v>323</v>
      </c>
      <c r="K1288" t="s">
        <v>295</v>
      </c>
      <c r="L1288">
        <v>468</v>
      </c>
      <c r="M1288">
        <v>-5</v>
      </c>
      <c r="N1288" s="66">
        <v>-1.06E-2</v>
      </c>
      <c r="O1288">
        <v>473</v>
      </c>
      <c r="P1288" s="66">
        <v>-1.0500000000000001E-2</v>
      </c>
      <c r="Q1288">
        <v>479</v>
      </c>
      <c r="R1288">
        <v>482</v>
      </c>
      <c r="S1288">
        <v>465</v>
      </c>
      <c r="T1288" s="66">
        <v>-2.29E-2</v>
      </c>
      <c r="U1288" s="66">
        <v>0</v>
      </c>
      <c r="V1288" s="66">
        <v>-2.9000000000000001E-2</v>
      </c>
      <c r="W1288" s="66">
        <v>6.4000000000000003E-3</v>
      </c>
      <c r="X1288" s="1">
        <v>1762100</v>
      </c>
      <c r="Y1288" s="1">
        <v>830976</v>
      </c>
      <c r="Z1288" s="1">
        <v>68438</v>
      </c>
      <c r="AA1288" t="s">
        <v>552</v>
      </c>
      <c r="AB1288" t="s">
        <v>502</v>
      </c>
      <c r="AC1288">
        <v>0</v>
      </c>
      <c r="AD1288">
        <v>4.54</v>
      </c>
      <c r="AE1288">
        <v>0</v>
      </c>
      <c r="AF1288">
        <v>1.8</v>
      </c>
      <c r="AG1288" s="1">
        <v>72500</v>
      </c>
      <c r="AH1288">
        <v>469</v>
      </c>
      <c r="AI1288" s="1">
        <v>2000</v>
      </c>
      <c r="AJ1288">
        <v>467</v>
      </c>
      <c r="AK1288" s="1">
        <v>21500</v>
      </c>
      <c r="AL1288" s="2">
        <v>0.64583333333333337</v>
      </c>
      <c r="AN1288" t="s">
        <v>298</v>
      </c>
      <c r="AO1288" t="s">
        <v>313</v>
      </c>
      <c r="AQ1288" t="str">
        <f t="shared" si="20"/>
        <v/>
      </c>
    </row>
    <row r="1289" spans="1:43">
      <c r="A1289" s="8">
        <v>46191</v>
      </c>
      <c r="B1289">
        <v>4068.18</v>
      </c>
      <c r="C1289">
        <v>1.37</v>
      </c>
      <c r="D1289">
        <v>71250</v>
      </c>
      <c r="E1289">
        <v>0.01</v>
      </c>
      <c r="F1289" s="69">
        <v>9432</v>
      </c>
      <c r="G1289" t="s">
        <v>111</v>
      </c>
      <c r="H1289">
        <v>0</v>
      </c>
      <c r="I1289" t="s">
        <v>288</v>
      </c>
      <c r="J1289" t="s">
        <v>289</v>
      </c>
      <c r="K1289" t="s">
        <v>290</v>
      </c>
      <c r="L1289">
        <v>147.9</v>
      </c>
      <c r="M1289">
        <v>1</v>
      </c>
      <c r="N1289" s="66">
        <v>6.7999999999999996E-3</v>
      </c>
      <c r="O1289">
        <v>146.9</v>
      </c>
      <c r="P1289" s="66">
        <v>6.7999999999999996E-3</v>
      </c>
      <c r="Q1289">
        <v>147.30000000000001</v>
      </c>
      <c r="R1289">
        <v>147.9</v>
      </c>
      <c r="S1289">
        <v>146.4</v>
      </c>
      <c r="T1289" s="66">
        <v>4.0000000000000001E-3</v>
      </c>
      <c r="U1289" s="66">
        <v>8.0999999999999996E-3</v>
      </c>
      <c r="V1289" s="66">
        <v>0</v>
      </c>
      <c r="W1289" s="66">
        <v>1.0200000000000001E-2</v>
      </c>
      <c r="X1289" s="1">
        <v>227211900</v>
      </c>
      <c r="Y1289" s="1">
        <v>33454314</v>
      </c>
      <c r="Z1289" s="1">
        <v>13392391</v>
      </c>
      <c r="AA1289" t="s">
        <v>503</v>
      </c>
      <c r="AB1289" t="s">
        <v>621</v>
      </c>
      <c r="AC1289">
        <v>12.32</v>
      </c>
      <c r="AD1289">
        <v>1.23</v>
      </c>
      <c r="AE1289">
        <v>3.65</v>
      </c>
      <c r="AF1289" t="s">
        <v>230</v>
      </c>
      <c r="AG1289" s="1">
        <v>2447300</v>
      </c>
      <c r="AH1289">
        <v>147.9</v>
      </c>
      <c r="AI1289" s="1">
        <v>77400</v>
      </c>
      <c r="AJ1289">
        <v>147.69999999999999</v>
      </c>
      <c r="AK1289" s="1">
        <v>9100</v>
      </c>
      <c r="AL1289" s="2">
        <v>0.64583333333333337</v>
      </c>
      <c r="AN1289" t="s">
        <v>298</v>
      </c>
      <c r="AO1289" t="s">
        <v>351</v>
      </c>
      <c r="AQ1289" t="str">
        <f t="shared" si="20"/>
        <v/>
      </c>
    </row>
    <row r="1290" spans="1:43">
      <c r="A1290" s="8">
        <v>46191</v>
      </c>
      <c r="B1290">
        <v>4068.18</v>
      </c>
      <c r="C1290">
        <v>1.37</v>
      </c>
      <c r="D1290">
        <v>71250</v>
      </c>
      <c r="E1290">
        <v>0.01</v>
      </c>
      <c r="F1290" s="69">
        <v>9449</v>
      </c>
      <c r="G1290" t="s">
        <v>112</v>
      </c>
      <c r="H1290">
        <v>0</v>
      </c>
      <c r="I1290" t="s">
        <v>288</v>
      </c>
      <c r="J1290" t="s">
        <v>289</v>
      </c>
      <c r="K1290" t="s">
        <v>295</v>
      </c>
      <c r="L1290" s="36">
        <v>3124</v>
      </c>
      <c r="M1290">
        <v>26</v>
      </c>
      <c r="N1290" s="66">
        <v>8.3999999999999995E-3</v>
      </c>
      <c r="O1290" s="36">
        <v>3098</v>
      </c>
      <c r="P1290" s="66">
        <v>8.3000000000000001E-3</v>
      </c>
      <c r="Q1290" s="36">
        <v>3072</v>
      </c>
      <c r="R1290" s="36">
        <v>3149</v>
      </c>
      <c r="S1290" s="36">
        <v>3057</v>
      </c>
      <c r="T1290" s="66">
        <v>1.6899999999999998E-2</v>
      </c>
      <c r="U1290" s="66">
        <v>8.9999999999999998E-4</v>
      </c>
      <c r="V1290" s="66">
        <v>-7.9000000000000008E-3</v>
      </c>
      <c r="W1290" s="66">
        <v>2.1899999999999999E-2</v>
      </c>
      <c r="X1290" s="1">
        <v>310600</v>
      </c>
      <c r="Y1290" s="1">
        <v>969614</v>
      </c>
      <c r="Z1290" s="1">
        <v>335358</v>
      </c>
      <c r="AA1290" t="s">
        <v>505</v>
      </c>
      <c r="AB1290" t="s">
        <v>506</v>
      </c>
      <c r="AC1290">
        <v>13.32</v>
      </c>
      <c r="AD1290">
        <v>2.81</v>
      </c>
      <c r="AE1290">
        <v>2.5</v>
      </c>
      <c r="AF1290" t="s">
        <v>230</v>
      </c>
      <c r="AG1290">
        <v>200</v>
      </c>
      <c r="AH1290" s="36">
        <v>3128</v>
      </c>
      <c r="AI1290">
        <v>200</v>
      </c>
      <c r="AJ1290" s="36">
        <v>3123</v>
      </c>
      <c r="AK1290" s="1">
        <v>1000</v>
      </c>
      <c r="AL1290" s="2">
        <v>0.64583333333333337</v>
      </c>
      <c r="AN1290" t="s">
        <v>293</v>
      </c>
      <c r="AO1290" t="s">
        <v>351</v>
      </c>
      <c r="AQ1290" t="str">
        <f t="shared" si="20"/>
        <v/>
      </c>
    </row>
    <row r="1291" spans="1:43">
      <c r="A1291" s="8">
        <v>46191</v>
      </c>
      <c r="B1291">
        <v>4068.18</v>
      </c>
      <c r="C1291">
        <v>1.37</v>
      </c>
      <c r="D1291">
        <v>71250</v>
      </c>
      <c r="E1291">
        <v>0.01</v>
      </c>
      <c r="F1291" s="69">
        <v>9501</v>
      </c>
      <c r="G1291" t="s">
        <v>113</v>
      </c>
      <c r="H1291">
        <v>0</v>
      </c>
      <c r="I1291" t="s">
        <v>288</v>
      </c>
      <c r="J1291" t="s">
        <v>289</v>
      </c>
      <c r="K1291" t="s">
        <v>290</v>
      </c>
      <c r="L1291">
        <v>510.3</v>
      </c>
      <c r="M1291">
        <v>2.2000000000000002</v>
      </c>
      <c r="N1291" s="66">
        <v>4.3E-3</v>
      </c>
      <c r="O1291">
        <v>508.1</v>
      </c>
      <c r="P1291" s="66">
        <v>4.3E-3</v>
      </c>
      <c r="Q1291">
        <v>507.8</v>
      </c>
      <c r="R1291">
        <v>516.79999999999995</v>
      </c>
      <c r="S1291">
        <v>499.5</v>
      </c>
      <c r="T1291" s="66">
        <v>4.8999999999999998E-3</v>
      </c>
      <c r="U1291" s="66">
        <v>5.4999999999999997E-3</v>
      </c>
      <c r="V1291" s="66">
        <v>-1.2500000000000001E-2</v>
      </c>
      <c r="W1291" s="66">
        <v>2.1600000000000001E-2</v>
      </c>
      <c r="X1291" s="1">
        <v>27192100</v>
      </c>
      <c r="Y1291" s="1">
        <v>13798346</v>
      </c>
      <c r="Z1291" s="1">
        <v>820061</v>
      </c>
      <c r="AA1291" t="s">
        <v>507</v>
      </c>
      <c r="AB1291" t="s">
        <v>640</v>
      </c>
      <c r="AC1291">
        <v>3.27</v>
      </c>
      <c r="AD1291">
        <v>0.34</v>
      </c>
      <c r="AE1291">
        <v>0</v>
      </c>
      <c r="AF1291" t="s">
        <v>230</v>
      </c>
      <c r="AG1291" s="1">
        <v>886400</v>
      </c>
      <c r="AH1291">
        <v>510.3</v>
      </c>
      <c r="AI1291" s="1">
        <v>20500</v>
      </c>
      <c r="AJ1291">
        <v>510</v>
      </c>
      <c r="AK1291" s="1">
        <v>10100</v>
      </c>
      <c r="AL1291" s="2">
        <v>0.64583333333333337</v>
      </c>
      <c r="AN1291" t="s">
        <v>298</v>
      </c>
      <c r="AO1291" t="s">
        <v>509</v>
      </c>
      <c r="AQ1291" t="str">
        <f t="shared" si="20"/>
        <v/>
      </c>
    </row>
    <row r="1292" spans="1:43">
      <c r="A1292" s="8">
        <v>46191</v>
      </c>
      <c r="B1292">
        <v>4068.18</v>
      </c>
      <c r="C1292">
        <v>1.37</v>
      </c>
      <c r="D1292">
        <v>71250</v>
      </c>
      <c r="E1292">
        <v>0.01</v>
      </c>
      <c r="F1292" s="69">
        <v>9531</v>
      </c>
      <c r="G1292" t="s">
        <v>114</v>
      </c>
      <c r="H1292">
        <v>0</v>
      </c>
      <c r="I1292" t="s">
        <v>288</v>
      </c>
      <c r="J1292" t="s">
        <v>289</v>
      </c>
      <c r="K1292" t="s">
        <v>295</v>
      </c>
      <c r="L1292" s="36">
        <v>6174</v>
      </c>
      <c r="M1292">
        <v>23</v>
      </c>
      <c r="N1292" s="66">
        <v>3.7000000000000002E-3</v>
      </c>
      <c r="O1292" s="36">
        <v>6151</v>
      </c>
      <c r="P1292" s="66">
        <v>3.7000000000000002E-3</v>
      </c>
      <c r="Q1292" s="36">
        <v>6157</v>
      </c>
      <c r="R1292" s="36">
        <v>6226</v>
      </c>
      <c r="S1292" s="36">
        <v>6141</v>
      </c>
      <c r="T1292" s="66">
        <v>2.7000000000000001E-3</v>
      </c>
      <c r="U1292" s="66">
        <v>5.9999999999999995E-4</v>
      </c>
      <c r="V1292" s="66">
        <v>-8.3000000000000001E-3</v>
      </c>
      <c r="W1292" s="66">
        <v>5.3E-3</v>
      </c>
      <c r="X1292" s="1">
        <v>1023400</v>
      </c>
      <c r="Y1292" s="1">
        <v>6320071</v>
      </c>
      <c r="Z1292" s="1">
        <v>2068038</v>
      </c>
      <c r="AA1292" t="s">
        <v>510</v>
      </c>
      <c r="AB1292" t="s">
        <v>600</v>
      </c>
      <c r="AC1292">
        <v>14.96</v>
      </c>
      <c r="AD1292">
        <v>1.19</v>
      </c>
      <c r="AE1292">
        <v>1.94</v>
      </c>
      <c r="AF1292" t="s">
        <v>230</v>
      </c>
      <c r="AG1292" s="1">
        <v>24300</v>
      </c>
      <c r="AH1292" s="36">
        <v>6192</v>
      </c>
      <c r="AI1292" s="1">
        <v>4600</v>
      </c>
      <c r="AJ1292" s="36">
        <v>6173</v>
      </c>
      <c r="AK1292">
        <v>100</v>
      </c>
      <c r="AL1292" s="2">
        <v>0.64583333333333337</v>
      </c>
      <c r="AN1292" t="s">
        <v>298</v>
      </c>
      <c r="AO1292" t="s">
        <v>509</v>
      </c>
      <c r="AQ1292" t="str">
        <f t="shared" si="20"/>
        <v/>
      </c>
    </row>
    <row r="1293" spans="1:43">
      <c r="A1293" s="8">
        <v>46191</v>
      </c>
      <c r="B1293">
        <v>4068.18</v>
      </c>
      <c r="C1293">
        <v>1.37</v>
      </c>
      <c r="D1293">
        <v>71250</v>
      </c>
      <c r="E1293">
        <v>0.01</v>
      </c>
      <c r="F1293" s="69">
        <v>9882</v>
      </c>
      <c r="G1293" t="s">
        <v>115</v>
      </c>
      <c r="H1293">
        <v>0</v>
      </c>
      <c r="I1293" t="s">
        <v>288</v>
      </c>
      <c r="J1293" t="s">
        <v>289</v>
      </c>
      <c r="K1293" t="s">
        <v>295</v>
      </c>
      <c r="L1293" s="36">
        <v>1745</v>
      </c>
      <c r="M1293">
        <v>9</v>
      </c>
      <c r="N1293" s="66">
        <v>5.1999999999999998E-3</v>
      </c>
      <c r="O1293" s="36">
        <v>1736</v>
      </c>
      <c r="P1293" s="66">
        <v>5.1000000000000004E-3</v>
      </c>
      <c r="Q1293" s="36">
        <v>1741</v>
      </c>
      <c r="R1293" s="36">
        <v>1778</v>
      </c>
      <c r="S1293" s="36">
        <v>1738</v>
      </c>
      <c r="T1293" s="66">
        <v>2.2000000000000001E-3</v>
      </c>
      <c r="U1293" s="66">
        <v>-9.5999999999999992E-3</v>
      </c>
      <c r="V1293" s="66">
        <v>-1.8499999999999999E-2</v>
      </c>
      <c r="W1293" s="66">
        <v>4.0000000000000001E-3</v>
      </c>
      <c r="X1293" s="1">
        <v>211700</v>
      </c>
      <c r="Y1293" s="1">
        <v>371783</v>
      </c>
      <c r="Z1293" s="1">
        <v>150107</v>
      </c>
      <c r="AA1293" t="s">
        <v>512</v>
      </c>
      <c r="AB1293" t="s">
        <v>513</v>
      </c>
      <c r="AC1293">
        <v>11.38</v>
      </c>
      <c r="AD1293">
        <v>1.2</v>
      </c>
      <c r="AE1293">
        <v>3.9</v>
      </c>
      <c r="AF1293" t="s">
        <v>230</v>
      </c>
      <c r="AG1293" s="1">
        <v>37400</v>
      </c>
      <c r="AH1293" s="36">
        <v>1760</v>
      </c>
      <c r="AI1293">
        <v>600</v>
      </c>
      <c r="AJ1293" s="36">
        <v>1744</v>
      </c>
      <c r="AK1293">
        <v>100</v>
      </c>
      <c r="AL1293" s="2">
        <v>0.64583333333333337</v>
      </c>
      <c r="AN1293" t="s">
        <v>298</v>
      </c>
      <c r="AO1293" t="s">
        <v>322</v>
      </c>
      <c r="AQ1293" t="str">
        <f t="shared" si="20"/>
        <v/>
      </c>
    </row>
    <row r="1294" spans="1:43">
      <c r="F1294" s="69">
        <v>6502</v>
      </c>
      <c r="I1294" t="s">
        <v>514</v>
      </c>
      <c r="P1294" t="s">
        <v>230</v>
      </c>
      <c r="T1294" t="s">
        <v>230</v>
      </c>
      <c r="U1294" t="s">
        <v>230</v>
      </c>
      <c r="V1294" t="s">
        <v>230</v>
      </c>
      <c r="W1294" t="s">
        <v>230</v>
      </c>
      <c r="AF1294" t="s">
        <v>230</v>
      </c>
      <c r="AG1294" t="s">
        <v>230</v>
      </c>
      <c r="AO1294" t="s">
        <v>515</v>
      </c>
      <c r="AQ1294" t="str">
        <f t="shared" si="20"/>
        <v/>
      </c>
    </row>
    <row r="1295" spans="1:43">
      <c r="F1295" s="69">
        <v>5759</v>
      </c>
      <c r="I1295" t="s">
        <v>514</v>
      </c>
      <c r="P1295" t="s">
        <v>230</v>
      </c>
      <c r="T1295" t="s">
        <v>230</v>
      </c>
      <c r="U1295" t="s">
        <v>230</v>
      </c>
      <c r="V1295" t="s">
        <v>230</v>
      </c>
      <c r="W1295" t="s">
        <v>230</v>
      </c>
      <c r="AF1295" t="s">
        <v>230</v>
      </c>
      <c r="AG1295" t="s">
        <v>230</v>
      </c>
      <c r="AO1295" t="s">
        <v>515</v>
      </c>
      <c r="AQ1295" t="str">
        <f t="shared" si="20"/>
        <v/>
      </c>
    </row>
    <row r="1296" spans="1:43">
      <c r="AQ1296" t="str">
        <f t="shared" si="20"/>
        <v/>
      </c>
    </row>
    <row r="1297" spans="1:43">
      <c r="AQ1297" t="str">
        <f t="shared" si="20"/>
        <v/>
      </c>
    </row>
    <row r="1298" spans="1:43">
      <c r="AQ1298" t="str">
        <f t="shared" si="20"/>
        <v/>
      </c>
    </row>
    <row r="1299" spans="1:43">
      <c r="B1299"/>
      <c r="C1299"/>
      <c r="D1299" s="1"/>
      <c r="E1299" s="6"/>
      <c r="AQ1299" t="str">
        <f t="shared" si="20"/>
        <v/>
      </c>
    </row>
    <row r="1300" spans="1:43">
      <c r="A1300" s="8" t="s">
        <v>0</v>
      </c>
      <c r="B1300" t="s">
        <v>116</v>
      </c>
      <c r="C1300" t="s">
        <v>1</v>
      </c>
      <c r="D1300" t="s">
        <v>2</v>
      </c>
      <c r="E1300" t="s">
        <v>3</v>
      </c>
      <c r="F1300" s="69" t="s">
        <v>4</v>
      </c>
      <c r="G1300" t="s">
        <v>5</v>
      </c>
      <c r="H1300" t="s">
        <v>268</v>
      </c>
      <c r="I1300" t="s">
        <v>269</v>
      </c>
      <c r="J1300" t="s">
        <v>270</v>
      </c>
      <c r="K1300" t="s">
        <v>271</v>
      </c>
      <c r="L1300" t="s">
        <v>6</v>
      </c>
      <c r="M1300" t="s">
        <v>7</v>
      </c>
      <c r="N1300" t="s">
        <v>8</v>
      </c>
      <c r="O1300" t="s">
        <v>9</v>
      </c>
      <c r="P1300" t="s">
        <v>272</v>
      </c>
      <c r="Q1300" t="s">
        <v>10</v>
      </c>
      <c r="R1300" t="s">
        <v>11</v>
      </c>
      <c r="S1300" t="s">
        <v>12</v>
      </c>
      <c r="T1300" t="s">
        <v>273</v>
      </c>
      <c r="U1300" t="s">
        <v>274</v>
      </c>
      <c r="V1300" t="s">
        <v>275</v>
      </c>
      <c r="W1300" t="s">
        <v>276</v>
      </c>
      <c r="X1300" t="s">
        <v>13</v>
      </c>
      <c r="Y1300" t="s">
        <v>277</v>
      </c>
      <c r="Z1300" t="s">
        <v>278</v>
      </c>
      <c r="AA1300" t="s">
        <v>14</v>
      </c>
      <c r="AB1300" t="s">
        <v>15</v>
      </c>
      <c r="AC1300" t="s">
        <v>279</v>
      </c>
      <c r="AD1300" t="s">
        <v>280</v>
      </c>
      <c r="AE1300" t="s">
        <v>281</v>
      </c>
      <c r="AF1300" t="s">
        <v>282</v>
      </c>
      <c r="AG1300" t="s">
        <v>283</v>
      </c>
      <c r="AH1300" t="s">
        <v>284</v>
      </c>
      <c r="AI1300" t="s">
        <v>16</v>
      </c>
      <c r="AJ1300" t="s">
        <v>17</v>
      </c>
      <c r="AK1300" t="s">
        <v>18</v>
      </c>
      <c r="AL1300" t="s">
        <v>19</v>
      </c>
      <c r="AM1300" t="s">
        <v>20</v>
      </c>
      <c r="AN1300" t="s">
        <v>285</v>
      </c>
      <c r="AO1300" t="s">
        <v>286</v>
      </c>
      <c r="AQ1300" t="str">
        <f t="shared" si="20"/>
        <v/>
      </c>
    </row>
    <row r="1301" spans="1:43">
      <c r="A1301" s="8">
        <v>46192</v>
      </c>
      <c r="B1301">
        <v>4044.96</v>
      </c>
      <c r="C1301">
        <v>-0.56999999999999995</v>
      </c>
      <c r="D1301">
        <v>71530</v>
      </c>
      <c r="E1301">
        <v>0.41</v>
      </c>
      <c r="F1301" s="69">
        <v>1605</v>
      </c>
      <c r="G1301" t="s">
        <v>21</v>
      </c>
      <c r="H1301">
        <v>0</v>
      </c>
      <c r="I1301" t="s">
        <v>288</v>
      </c>
      <c r="J1301" t="s">
        <v>289</v>
      </c>
      <c r="K1301" t="s">
        <v>290</v>
      </c>
      <c r="L1301" s="36">
        <v>3500</v>
      </c>
      <c r="M1301">
        <v>71</v>
      </c>
      <c r="N1301" s="66">
        <v>2.07E-2</v>
      </c>
      <c r="O1301" s="36">
        <v>3429</v>
      </c>
      <c r="P1301" s="66">
        <v>2.07E-2</v>
      </c>
      <c r="Q1301" s="36">
        <v>3407</v>
      </c>
      <c r="R1301" s="36">
        <v>3500</v>
      </c>
      <c r="S1301" s="36">
        <v>3371</v>
      </c>
      <c r="T1301" s="66">
        <v>2.7199999999999998E-2</v>
      </c>
      <c r="U1301" s="66">
        <v>2.63E-2</v>
      </c>
      <c r="V1301" s="66">
        <v>0</v>
      </c>
      <c r="W1301" s="66">
        <v>3.8199999999999998E-2</v>
      </c>
      <c r="X1301" s="1">
        <v>6833200</v>
      </c>
      <c r="Y1301" s="1">
        <v>23675827</v>
      </c>
      <c r="Z1301" s="1">
        <v>4406976</v>
      </c>
      <c r="AA1301" t="s">
        <v>291</v>
      </c>
      <c r="AB1301" t="s">
        <v>292</v>
      </c>
      <c r="AC1301">
        <v>9.0299999999999994</v>
      </c>
      <c r="AD1301">
        <v>0.85</v>
      </c>
      <c r="AE1301">
        <v>3.09</v>
      </c>
      <c r="AF1301" t="s">
        <v>230</v>
      </c>
      <c r="AG1301" s="1">
        <v>64800</v>
      </c>
      <c r="AH1301" s="36">
        <v>3501</v>
      </c>
      <c r="AI1301">
        <v>100</v>
      </c>
      <c r="AJ1301" s="36">
        <v>3499</v>
      </c>
      <c r="AK1301">
        <v>600</v>
      </c>
      <c r="AL1301" s="2">
        <v>0.64583333333333337</v>
      </c>
      <c r="AN1301" t="s">
        <v>293</v>
      </c>
      <c r="AO1301" t="s">
        <v>294</v>
      </c>
      <c r="AQ1301" t="str">
        <f t="shared" si="20"/>
        <v/>
      </c>
    </row>
    <row r="1302" spans="1:43">
      <c r="A1302" s="8">
        <v>46192</v>
      </c>
      <c r="B1302">
        <v>4044.96</v>
      </c>
      <c r="C1302">
        <v>-0.56999999999999995</v>
      </c>
      <c r="D1302">
        <v>71530</v>
      </c>
      <c r="E1302">
        <v>0.41</v>
      </c>
      <c r="F1302" s="69">
        <v>1833</v>
      </c>
      <c r="G1302" t="s">
        <v>24</v>
      </c>
      <c r="H1302">
        <v>0</v>
      </c>
      <c r="I1302" t="s">
        <v>288</v>
      </c>
      <c r="J1302" t="s">
        <v>289</v>
      </c>
      <c r="K1302" t="s">
        <v>295</v>
      </c>
      <c r="L1302" s="36">
        <v>5670</v>
      </c>
      <c r="M1302">
        <v>-130</v>
      </c>
      <c r="N1302" s="66">
        <v>-2.24E-2</v>
      </c>
      <c r="O1302" s="36">
        <v>5800</v>
      </c>
      <c r="P1302" s="66">
        <v>-2.24E-2</v>
      </c>
      <c r="Q1302" s="36">
        <v>5800</v>
      </c>
      <c r="R1302" s="36">
        <v>5850</v>
      </c>
      <c r="S1302" s="36">
        <v>5670</v>
      </c>
      <c r="T1302" s="66">
        <v>-2.24E-2</v>
      </c>
      <c r="U1302" s="66">
        <v>-1.3899999999999999E-2</v>
      </c>
      <c r="V1302" s="66">
        <v>-3.0700000000000002E-2</v>
      </c>
      <c r="W1302" s="66">
        <v>0</v>
      </c>
      <c r="X1302" s="1">
        <v>142100</v>
      </c>
      <c r="Y1302" s="1">
        <v>809311</v>
      </c>
      <c r="Z1302" s="1">
        <v>219231</v>
      </c>
      <c r="AA1302" t="s">
        <v>296</v>
      </c>
      <c r="AB1302" t="s">
        <v>572</v>
      </c>
      <c r="AC1302">
        <v>13.2</v>
      </c>
      <c r="AD1302">
        <v>1.03</v>
      </c>
      <c r="AE1302">
        <v>5.29</v>
      </c>
      <c r="AF1302" t="s">
        <v>230</v>
      </c>
      <c r="AG1302" s="1">
        <v>12700</v>
      </c>
      <c r="AH1302" s="36">
        <v>5690</v>
      </c>
      <c r="AI1302">
        <v>600</v>
      </c>
      <c r="AJ1302" s="36">
        <v>5660</v>
      </c>
      <c r="AK1302" s="1">
        <v>1200</v>
      </c>
      <c r="AL1302" s="2">
        <v>0.64583333333333337</v>
      </c>
      <c r="AN1302" t="s">
        <v>298</v>
      </c>
      <c r="AO1302" t="s">
        <v>299</v>
      </c>
      <c r="AQ1302" t="str">
        <f t="shared" si="20"/>
        <v/>
      </c>
    </row>
    <row r="1303" spans="1:43">
      <c r="A1303" s="8">
        <v>46192</v>
      </c>
      <c r="B1303">
        <v>4044.96</v>
      </c>
      <c r="C1303">
        <v>-0.56999999999999995</v>
      </c>
      <c r="D1303">
        <v>71530</v>
      </c>
      <c r="E1303">
        <v>0.41</v>
      </c>
      <c r="F1303" s="69">
        <v>1911</v>
      </c>
      <c r="G1303" t="s">
        <v>25</v>
      </c>
      <c r="H1303">
        <v>0</v>
      </c>
      <c r="I1303" t="s">
        <v>288</v>
      </c>
      <c r="J1303" t="s">
        <v>289</v>
      </c>
      <c r="K1303" t="s">
        <v>295</v>
      </c>
      <c r="L1303" s="36">
        <v>1338</v>
      </c>
      <c r="M1303">
        <v>12</v>
      </c>
      <c r="N1303" s="66">
        <v>8.9999999999999993E-3</v>
      </c>
      <c r="O1303" s="36">
        <v>1326</v>
      </c>
      <c r="P1303" s="66">
        <v>8.9999999999999993E-3</v>
      </c>
      <c r="Q1303" s="36">
        <v>1329</v>
      </c>
      <c r="R1303" s="36">
        <v>1350</v>
      </c>
      <c r="S1303" s="36">
        <v>1317.5</v>
      </c>
      <c r="T1303" s="66">
        <v>6.7000000000000002E-3</v>
      </c>
      <c r="U1303" s="66">
        <v>-1.8E-3</v>
      </c>
      <c r="V1303" s="66">
        <v>-8.8000000000000005E-3</v>
      </c>
      <c r="W1303" s="66">
        <v>1.55E-2</v>
      </c>
      <c r="X1303" s="1">
        <v>5094400</v>
      </c>
      <c r="Y1303" s="1">
        <v>6811838</v>
      </c>
      <c r="Z1303" s="1">
        <v>827641</v>
      </c>
      <c r="AA1303" t="s">
        <v>300</v>
      </c>
      <c r="AB1303" t="s">
        <v>301</v>
      </c>
      <c r="AC1303">
        <v>8.52</v>
      </c>
      <c r="AD1303">
        <v>0.81</v>
      </c>
      <c r="AE1303">
        <v>3.74</v>
      </c>
      <c r="AF1303" t="s">
        <v>230</v>
      </c>
      <c r="AG1303" s="1">
        <v>311900</v>
      </c>
      <c r="AH1303" s="36">
        <v>1340</v>
      </c>
      <c r="AI1303">
        <v>100</v>
      </c>
      <c r="AJ1303" s="36">
        <v>1337.5</v>
      </c>
      <c r="AK1303" s="1">
        <v>18800</v>
      </c>
      <c r="AL1303" s="2">
        <v>0.64583333333333337</v>
      </c>
      <c r="AN1303" t="s">
        <v>293</v>
      </c>
      <c r="AO1303" t="s">
        <v>299</v>
      </c>
      <c r="AQ1303" t="str">
        <f t="shared" si="20"/>
        <v/>
      </c>
    </row>
    <row r="1304" spans="1:43">
      <c r="A1304" s="8">
        <v>46192</v>
      </c>
      <c r="B1304">
        <v>4044.96</v>
      </c>
      <c r="C1304">
        <v>-0.56999999999999995</v>
      </c>
      <c r="D1304">
        <v>71530</v>
      </c>
      <c r="E1304">
        <v>0.41</v>
      </c>
      <c r="F1304" s="69">
        <v>1925</v>
      </c>
      <c r="G1304" t="s">
        <v>26</v>
      </c>
      <c r="H1304">
        <v>0</v>
      </c>
      <c r="I1304" t="s">
        <v>288</v>
      </c>
      <c r="J1304" t="s">
        <v>289</v>
      </c>
      <c r="K1304" t="s">
        <v>295</v>
      </c>
      <c r="L1304" s="36">
        <v>4363</v>
      </c>
      <c r="M1304">
        <v>-9</v>
      </c>
      <c r="N1304" s="66">
        <v>-2.0999999999999999E-3</v>
      </c>
      <c r="O1304" s="36">
        <v>4372</v>
      </c>
      <c r="P1304" s="66">
        <v>-2E-3</v>
      </c>
      <c r="Q1304" s="36">
        <v>4320</v>
      </c>
      <c r="R1304" s="36">
        <v>4378</v>
      </c>
      <c r="S1304" s="36">
        <v>4319</v>
      </c>
      <c r="T1304" s="66">
        <v>9.9000000000000008E-3</v>
      </c>
      <c r="U1304" s="66">
        <v>4.5999999999999999E-3</v>
      </c>
      <c r="V1304" s="66">
        <v>-3.3999999999999998E-3</v>
      </c>
      <c r="W1304" s="66">
        <v>1.01E-2</v>
      </c>
      <c r="X1304" s="1">
        <v>2402500</v>
      </c>
      <c r="Y1304" s="1">
        <v>10473142</v>
      </c>
      <c r="Z1304" s="1">
        <v>2877992</v>
      </c>
      <c r="AA1304" t="s">
        <v>302</v>
      </c>
      <c r="AB1304" t="s">
        <v>573</v>
      </c>
      <c r="AC1304">
        <v>11.9</v>
      </c>
      <c r="AD1304">
        <v>0.93</v>
      </c>
      <c r="AE1304">
        <v>4.03</v>
      </c>
      <c r="AF1304" t="s">
        <v>230</v>
      </c>
      <c r="AG1304" s="1">
        <v>67500</v>
      </c>
      <c r="AH1304" s="36">
        <v>4368</v>
      </c>
      <c r="AI1304">
        <v>100</v>
      </c>
      <c r="AJ1304" s="36">
        <v>4361</v>
      </c>
      <c r="AK1304" s="1">
        <v>4900</v>
      </c>
      <c r="AL1304" s="2">
        <v>0.64583333333333337</v>
      </c>
      <c r="AN1304" t="s">
        <v>298</v>
      </c>
      <c r="AO1304" t="s">
        <v>299</v>
      </c>
      <c r="AQ1304" t="str">
        <f t="shared" si="20"/>
        <v/>
      </c>
    </row>
    <row r="1305" spans="1:43">
      <c r="A1305" s="8">
        <v>46192</v>
      </c>
      <c r="B1305">
        <v>4044.96</v>
      </c>
      <c r="C1305">
        <v>-0.56999999999999995</v>
      </c>
      <c r="D1305">
        <v>71530</v>
      </c>
      <c r="E1305">
        <v>0.41</v>
      </c>
      <c r="F1305" s="69">
        <v>1928</v>
      </c>
      <c r="G1305" t="s">
        <v>27</v>
      </c>
      <c r="H1305">
        <v>0</v>
      </c>
      <c r="I1305" t="s">
        <v>288</v>
      </c>
      <c r="J1305" t="s">
        <v>289</v>
      </c>
      <c r="K1305" t="s">
        <v>295</v>
      </c>
      <c r="L1305" s="36">
        <v>3271</v>
      </c>
      <c r="M1305">
        <v>-5</v>
      </c>
      <c r="N1305" s="66">
        <v>-1.5E-3</v>
      </c>
      <c r="O1305" s="36">
        <v>3276</v>
      </c>
      <c r="P1305" s="66">
        <v>-1.5E-3</v>
      </c>
      <c r="Q1305" s="36">
        <v>3262</v>
      </c>
      <c r="R1305" s="36">
        <v>3292</v>
      </c>
      <c r="S1305" s="36">
        <v>3255</v>
      </c>
      <c r="T1305" s="66">
        <v>2.7000000000000001E-3</v>
      </c>
      <c r="U1305" s="66">
        <v>-1.1999999999999999E-3</v>
      </c>
      <c r="V1305" s="66">
        <v>-6.3E-3</v>
      </c>
      <c r="W1305" s="66">
        <v>4.8999999999999998E-3</v>
      </c>
      <c r="X1305" s="1">
        <v>3346500</v>
      </c>
      <c r="Y1305" s="1">
        <v>10951434</v>
      </c>
      <c r="Z1305" s="1">
        <v>2131336</v>
      </c>
      <c r="AA1305" t="s">
        <v>304</v>
      </c>
      <c r="AB1305" t="s">
        <v>574</v>
      </c>
      <c r="AC1305">
        <v>9.7200000000000006</v>
      </c>
      <c r="AD1305">
        <v>0.99</v>
      </c>
      <c r="AE1305">
        <v>4.43</v>
      </c>
      <c r="AF1305" t="s">
        <v>230</v>
      </c>
      <c r="AG1305" s="1">
        <v>228600</v>
      </c>
      <c r="AH1305" s="36">
        <v>3272</v>
      </c>
      <c r="AI1305">
        <v>100</v>
      </c>
      <c r="AJ1305" s="36">
        <v>3271</v>
      </c>
      <c r="AK1305">
        <v>400</v>
      </c>
      <c r="AL1305" s="2">
        <v>0.64583333333333337</v>
      </c>
      <c r="AM1305" s="3">
        <v>46177</v>
      </c>
      <c r="AN1305" t="s">
        <v>306</v>
      </c>
      <c r="AO1305" t="s">
        <v>299</v>
      </c>
      <c r="AQ1305" t="str">
        <f t="shared" si="20"/>
        <v/>
      </c>
    </row>
    <row r="1306" spans="1:43">
      <c r="A1306" s="8">
        <v>46192</v>
      </c>
      <c r="B1306">
        <v>4044.96</v>
      </c>
      <c r="C1306">
        <v>-0.56999999999999995</v>
      </c>
      <c r="D1306">
        <v>71530</v>
      </c>
      <c r="E1306">
        <v>0.41</v>
      </c>
      <c r="F1306" s="69">
        <v>1929</v>
      </c>
      <c r="G1306" t="s">
        <v>28</v>
      </c>
      <c r="H1306">
        <v>0</v>
      </c>
      <c r="I1306" t="s">
        <v>288</v>
      </c>
      <c r="J1306" t="s">
        <v>289</v>
      </c>
      <c r="K1306" t="s">
        <v>290</v>
      </c>
      <c r="L1306" s="36">
        <v>1103</v>
      </c>
      <c r="M1306">
        <v>1</v>
      </c>
      <c r="N1306" s="66">
        <v>8.9999999999999998E-4</v>
      </c>
      <c r="O1306" s="36">
        <v>1102</v>
      </c>
      <c r="P1306" s="66">
        <v>8.9999999999999998E-4</v>
      </c>
      <c r="Q1306" s="36">
        <v>1100</v>
      </c>
      <c r="R1306" s="36">
        <v>1107</v>
      </c>
      <c r="S1306" s="36">
        <v>1092</v>
      </c>
      <c r="T1306" s="66">
        <v>2.7000000000000001E-3</v>
      </c>
      <c r="U1306" s="66">
        <v>4.4999999999999997E-3</v>
      </c>
      <c r="V1306" s="66">
        <v>-3.5999999999999999E-3</v>
      </c>
      <c r="W1306" s="66">
        <v>0.01</v>
      </c>
      <c r="X1306" s="1">
        <v>55500</v>
      </c>
      <c r="Y1306" s="1">
        <v>61023</v>
      </c>
      <c r="Z1306" s="1">
        <v>46077</v>
      </c>
      <c r="AA1306" t="s">
        <v>307</v>
      </c>
      <c r="AB1306" t="s">
        <v>575</v>
      </c>
      <c r="AC1306">
        <v>12.44</v>
      </c>
      <c r="AD1306">
        <v>1.22</v>
      </c>
      <c r="AE1306">
        <v>4.53</v>
      </c>
      <c r="AF1306" t="s">
        <v>230</v>
      </c>
      <c r="AG1306" s="1">
        <v>14600</v>
      </c>
      <c r="AH1306" s="36">
        <v>1104</v>
      </c>
      <c r="AI1306" s="1">
        <v>2500</v>
      </c>
      <c r="AJ1306" s="36">
        <v>1099</v>
      </c>
      <c r="AK1306">
        <v>100</v>
      </c>
      <c r="AL1306" s="2">
        <v>0.64583333333333337</v>
      </c>
      <c r="AN1306" t="s">
        <v>298</v>
      </c>
      <c r="AO1306" t="s">
        <v>299</v>
      </c>
      <c r="AQ1306" t="str">
        <f t="shared" si="20"/>
        <v/>
      </c>
    </row>
    <row r="1307" spans="1:43">
      <c r="A1307" s="8">
        <v>46192</v>
      </c>
      <c r="B1307">
        <v>4044.96</v>
      </c>
      <c r="C1307">
        <v>-0.56999999999999995</v>
      </c>
      <c r="D1307">
        <v>71530</v>
      </c>
      <c r="E1307">
        <v>0.41</v>
      </c>
      <c r="F1307" s="69">
        <v>1963</v>
      </c>
      <c r="G1307" t="s">
        <v>29</v>
      </c>
      <c r="H1307">
        <v>0</v>
      </c>
      <c r="I1307" t="s">
        <v>288</v>
      </c>
      <c r="J1307" t="s">
        <v>289</v>
      </c>
      <c r="K1307" t="s">
        <v>290</v>
      </c>
      <c r="L1307" s="36">
        <v>2717</v>
      </c>
      <c r="M1307">
        <v>-86.5</v>
      </c>
      <c r="N1307" s="66">
        <v>-3.09E-2</v>
      </c>
      <c r="O1307" s="36">
        <v>2803.5</v>
      </c>
      <c r="P1307" s="66">
        <v>-3.0800000000000001E-2</v>
      </c>
      <c r="Q1307" s="36">
        <v>2780</v>
      </c>
      <c r="R1307" s="36">
        <v>2813.5</v>
      </c>
      <c r="S1307" s="36">
        <v>2679</v>
      </c>
      <c r="T1307" s="66">
        <v>-2.2599999999999999E-2</v>
      </c>
      <c r="U1307" s="66">
        <v>-2.2000000000000001E-3</v>
      </c>
      <c r="V1307" s="66">
        <v>-3.4200000000000001E-2</v>
      </c>
      <c r="W1307" s="66">
        <v>1.41E-2</v>
      </c>
      <c r="X1307" s="1">
        <v>2207200</v>
      </c>
      <c r="Y1307" s="1">
        <v>6000850</v>
      </c>
      <c r="Z1307" s="1">
        <v>663744</v>
      </c>
      <c r="AA1307" t="s">
        <v>309</v>
      </c>
      <c r="AB1307" t="s">
        <v>310</v>
      </c>
      <c r="AC1307">
        <v>14.28</v>
      </c>
      <c r="AD1307">
        <v>1.53</v>
      </c>
      <c r="AE1307">
        <v>1.91</v>
      </c>
      <c r="AF1307" t="s">
        <v>230</v>
      </c>
      <c r="AG1307" s="1">
        <v>34700</v>
      </c>
      <c r="AH1307" s="36">
        <v>2718.5</v>
      </c>
      <c r="AI1307" s="1">
        <v>1000</v>
      </c>
      <c r="AJ1307" s="36">
        <v>2713.5</v>
      </c>
      <c r="AK1307">
        <v>200</v>
      </c>
      <c r="AL1307" s="2">
        <v>0.64583333333333337</v>
      </c>
      <c r="AN1307" t="s">
        <v>298</v>
      </c>
      <c r="AO1307" t="s">
        <v>299</v>
      </c>
      <c r="AQ1307" t="str">
        <f t="shared" si="20"/>
        <v/>
      </c>
    </row>
    <row r="1308" spans="1:43">
      <c r="A1308" s="8">
        <v>46192</v>
      </c>
      <c r="B1308">
        <v>4044.96</v>
      </c>
      <c r="C1308">
        <v>-0.56999999999999995</v>
      </c>
      <c r="D1308">
        <v>71530</v>
      </c>
      <c r="E1308">
        <v>0.41</v>
      </c>
      <c r="F1308" s="69">
        <v>2124</v>
      </c>
      <c r="G1308" t="s">
        <v>30</v>
      </c>
      <c r="H1308">
        <v>0</v>
      </c>
      <c r="I1308" t="s">
        <v>288</v>
      </c>
      <c r="J1308" t="s">
        <v>289</v>
      </c>
      <c r="K1308" t="s">
        <v>290</v>
      </c>
      <c r="L1308">
        <v>851</v>
      </c>
      <c r="M1308">
        <v>-5</v>
      </c>
      <c r="N1308" s="66">
        <v>-5.7999999999999996E-3</v>
      </c>
      <c r="O1308">
        <v>856</v>
      </c>
      <c r="P1308" s="66">
        <v>-5.7999999999999996E-3</v>
      </c>
      <c r="Q1308">
        <v>852</v>
      </c>
      <c r="R1308">
        <v>854</v>
      </c>
      <c r="S1308">
        <v>843</v>
      </c>
      <c r="T1308" s="66">
        <v>-1.1000000000000001E-3</v>
      </c>
      <c r="U1308" s="66">
        <v>7.1000000000000004E-3</v>
      </c>
      <c r="V1308" s="66">
        <v>-3.5000000000000001E-3</v>
      </c>
      <c r="W1308" s="66">
        <v>9.4000000000000004E-3</v>
      </c>
      <c r="X1308" s="1">
        <v>522400</v>
      </c>
      <c r="Y1308" s="1">
        <v>443344</v>
      </c>
      <c r="Z1308" s="1">
        <v>140889</v>
      </c>
      <c r="AA1308" t="s">
        <v>311</v>
      </c>
      <c r="AB1308" t="s">
        <v>312</v>
      </c>
      <c r="AC1308">
        <v>15.73</v>
      </c>
      <c r="AD1308">
        <v>6.03</v>
      </c>
      <c r="AE1308">
        <v>4.47</v>
      </c>
      <c r="AF1308" t="s">
        <v>230</v>
      </c>
      <c r="AG1308" s="1">
        <v>87500</v>
      </c>
      <c r="AH1308">
        <v>852</v>
      </c>
      <c r="AI1308">
        <v>800</v>
      </c>
      <c r="AJ1308">
        <v>849</v>
      </c>
      <c r="AK1308">
        <v>700</v>
      </c>
      <c r="AL1308" s="2">
        <v>0.64583333333333337</v>
      </c>
      <c r="AN1308" t="s">
        <v>293</v>
      </c>
      <c r="AO1308" t="s">
        <v>313</v>
      </c>
      <c r="AQ1308" t="str">
        <f t="shared" si="20"/>
        <v/>
      </c>
    </row>
    <row r="1309" spans="1:43">
      <c r="A1309" s="8">
        <v>46192</v>
      </c>
      <c r="B1309">
        <v>4044.96</v>
      </c>
      <c r="C1309">
        <v>-0.56999999999999995</v>
      </c>
      <c r="D1309">
        <v>71530</v>
      </c>
      <c r="E1309">
        <v>0.41</v>
      </c>
      <c r="F1309" s="69">
        <v>2162</v>
      </c>
      <c r="G1309" t="s">
        <v>31</v>
      </c>
      <c r="H1309">
        <v>0</v>
      </c>
      <c r="I1309" t="s">
        <v>314</v>
      </c>
      <c r="J1309" t="s">
        <v>289</v>
      </c>
      <c r="K1309" t="s">
        <v>295</v>
      </c>
      <c r="L1309">
        <v>538</v>
      </c>
      <c r="M1309">
        <v>0</v>
      </c>
      <c r="N1309" s="66">
        <v>0</v>
      </c>
      <c r="O1309">
        <v>538</v>
      </c>
      <c r="P1309" s="66">
        <v>0</v>
      </c>
      <c r="Q1309">
        <v>538</v>
      </c>
      <c r="R1309">
        <v>539</v>
      </c>
      <c r="S1309">
        <v>538</v>
      </c>
      <c r="T1309" s="66">
        <v>0</v>
      </c>
      <c r="U1309" s="66">
        <v>0</v>
      </c>
      <c r="V1309" s="66">
        <v>-1.8E-3</v>
      </c>
      <c r="W1309" s="66">
        <v>0</v>
      </c>
      <c r="X1309" s="1">
        <v>870000</v>
      </c>
      <c r="Y1309" s="1">
        <v>468671</v>
      </c>
      <c r="Z1309" s="1">
        <v>11626</v>
      </c>
      <c r="AA1309" t="s">
        <v>576</v>
      </c>
      <c r="AB1309" t="s">
        <v>316</v>
      </c>
      <c r="AC1309">
        <v>31.27</v>
      </c>
      <c r="AD1309">
        <v>2.04</v>
      </c>
      <c r="AE1309">
        <v>0</v>
      </c>
      <c r="AF1309">
        <v>0.3</v>
      </c>
      <c r="AG1309">
        <v>0</v>
      </c>
      <c r="AH1309">
        <v>539</v>
      </c>
      <c r="AI1309" s="1">
        <v>507500</v>
      </c>
      <c r="AJ1309">
        <v>538</v>
      </c>
      <c r="AK1309" s="1">
        <v>2937500</v>
      </c>
      <c r="AL1309" s="2">
        <v>0.64583333333333337</v>
      </c>
      <c r="AN1309" t="s">
        <v>298</v>
      </c>
      <c r="AO1309" t="s">
        <v>313</v>
      </c>
      <c r="AQ1309" t="str">
        <f t="shared" si="20"/>
        <v/>
      </c>
    </row>
    <row r="1310" spans="1:43">
      <c r="A1310" s="8">
        <v>46192</v>
      </c>
      <c r="B1310">
        <v>4044.96</v>
      </c>
      <c r="C1310">
        <v>-0.56999999999999995</v>
      </c>
      <c r="D1310">
        <v>71530</v>
      </c>
      <c r="E1310">
        <v>0.41</v>
      </c>
      <c r="F1310" s="69">
        <v>2229</v>
      </c>
      <c r="G1310" t="s">
        <v>32</v>
      </c>
      <c r="H1310">
        <v>0</v>
      </c>
      <c r="I1310" t="s">
        <v>288</v>
      </c>
      <c r="J1310" t="s">
        <v>289</v>
      </c>
      <c r="K1310" t="s">
        <v>290</v>
      </c>
      <c r="L1310" s="36">
        <v>2797.5</v>
      </c>
      <c r="M1310">
        <v>9</v>
      </c>
      <c r="N1310" s="66">
        <v>3.2000000000000002E-3</v>
      </c>
      <c r="O1310" s="36">
        <v>2788.5</v>
      </c>
      <c r="P1310" s="66">
        <v>3.2000000000000002E-3</v>
      </c>
      <c r="Q1310" s="36">
        <v>2775</v>
      </c>
      <c r="R1310" s="36">
        <v>2799</v>
      </c>
      <c r="S1310" s="36">
        <v>2756.5</v>
      </c>
      <c r="T1310" s="66">
        <v>8.0999999999999996E-3</v>
      </c>
      <c r="U1310" s="66">
        <v>4.7999999999999996E-3</v>
      </c>
      <c r="V1310" s="66">
        <v>-5.0000000000000001E-4</v>
      </c>
      <c r="W1310" s="66">
        <v>1.4800000000000001E-2</v>
      </c>
      <c r="X1310" s="1">
        <v>801800</v>
      </c>
      <c r="Y1310" s="1">
        <v>2237884</v>
      </c>
      <c r="Z1310" s="1">
        <v>374668</v>
      </c>
      <c r="AA1310" t="s">
        <v>317</v>
      </c>
      <c r="AB1310" t="s">
        <v>660</v>
      </c>
      <c r="AC1310">
        <v>19.54</v>
      </c>
      <c r="AD1310">
        <v>1.61</v>
      </c>
      <c r="AE1310">
        <v>2.4700000000000002</v>
      </c>
      <c r="AF1310" t="s">
        <v>230</v>
      </c>
      <c r="AG1310" s="1">
        <v>14700</v>
      </c>
      <c r="AH1310" s="36">
        <v>2798</v>
      </c>
      <c r="AI1310">
        <v>100</v>
      </c>
      <c r="AJ1310" s="36">
        <v>2791</v>
      </c>
      <c r="AK1310">
        <v>100</v>
      </c>
      <c r="AL1310" s="2">
        <v>0.64583333333333337</v>
      </c>
      <c r="AN1310" t="s">
        <v>298</v>
      </c>
      <c r="AO1310" t="s">
        <v>319</v>
      </c>
      <c r="AQ1310" t="str">
        <f t="shared" si="20"/>
        <v/>
      </c>
    </row>
    <row r="1311" spans="1:43">
      <c r="A1311" s="8">
        <v>46192</v>
      </c>
      <c r="B1311">
        <v>4044.96</v>
      </c>
      <c r="C1311">
        <v>-0.56999999999999995</v>
      </c>
      <c r="D1311">
        <v>71530</v>
      </c>
      <c r="E1311">
        <v>0.41</v>
      </c>
      <c r="F1311" s="69">
        <v>2768</v>
      </c>
      <c r="G1311" t="s">
        <v>33</v>
      </c>
      <c r="H1311">
        <v>0</v>
      </c>
      <c r="I1311" t="s">
        <v>288</v>
      </c>
      <c r="J1311" t="s">
        <v>289</v>
      </c>
      <c r="K1311" t="s">
        <v>290</v>
      </c>
      <c r="L1311" s="36">
        <v>5297</v>
      </c>
      <c r="M1311">
        <v>-55</v>
      </c>
      <c r="N1311" s="66">
        <v>-1.03E-2</v>
      </c>
      <c r="O1311" s="36">
        <v>5352</v>
      </c>
      <c r="P1311" s="66">
        <v>-1.0200000000000001E-2</v>
      </c>
      <c r="Q1311" s="36">
        <v>5345</v>
      </c>
      <c r="R1311" s="36">
        <v>5406</v>
      </c>
      <c r="S1311" s="36">
        <v>5278</v>
      </c>
      <c r="T1311" s="66">
        <v>-8.8999999999999999E-3</v>
      </c>
      <c r="U1311" s="66">
        <v>-1.1299999999999999E-2</v>
      </c>
      <c r="V1311" s="66">
        <v>-2.01E-2</v>
      </c>
      <c r="W1311" s="66">
        <v>3.5000000000000001E-3</v>
      </c>
      <c r="X1311" s="1">
        <v>1566800</v>
      </c>
      <c r="Y1311" s="1">
        <v>8336182</v>
      </c>
      <c r="Z1311" s="1">
        <v>1112370</v>
      </c>
      <c r="AA1311" t="s">
        <v>320</v>
      </c>
      <c r="AB1311" t="s">
        <v>321</v>
      </c>
      <c r="AC1311">
        <v>8.4700000000000006</v>
      </c>
      <c r="AD1311">
        <v>1.01</v>
      </c>
      <c r="AE1311">
        <v>3.4</v>
      </c>
      <c r="AF1311" t="s">
        <v>230</v>
      </c>
      <c r="AG1311" s="1">
        <v>169900</v>
      </c>
      <c r="AH1311" s="36">
        <v>5298</v>
      </c>
      <c r="AI1311">
        <v>100</v>
      </c>
      <c r="AJ1311" s="36">
        <v>5295</v>
      </c>
      <c r="AK1311">
        <v>300</v>
      </c>
      <c r="AL1311" s="2">
        <v>0.64583333333333337</v>
      </c>
      <c r="AN1311" t="s">
        <v>298</v>
      </c>
      <c r="AO1311" t="s">
        <v>322</v>
      </c>
      <c r="AQ1311" t="str">
        <f t="shared" si="20"/>
        <v/>
      </c>
    </row>
    <row r="1312" spans="1:43">
      <c r="A1312" s="8">
        <v>46192</v>
      </c>
      <c r="B1312">
        <v>4044.96</v>
      </c>
      <c r="C1312">
        <v>-0.56999999999999995</v>
      </c>
      <c r="D1312">
        <v>71530</v>
      </c>
      <c r="E1312">
        <v>0.41</v>
      </c>
      <c r="F1312" s="69">
        <v>2769</v>
      </c>
      <c r="G1312" t="s">
        <v>34</v>
      </c>
      <c r="H1312">
        <v>0</v>
      </c>
      <c r="I1312" t="s">
        <v>314</v>
      </c>
      <c r="J1312" t="s">
        <v>323</v>
      </c>
      <c r="K1312" t="s">
        <v>295</v>
      </c>
      <c r="L1312">
        <v>853</v>
      </c>
      <c r="M1312">
        <v>5</v>
      </c>
      <c r="N1312" s="66">
        <v>5.8999999999999999E-3</v>
      </c>
      <c r="O1312">
        <v>848</v>
      </c>
      <c r="P1312" s="66">
        <v>5.7999999999999996E-3</v>
      </c>
      <c r="Q1312">
        <v>856</v>
      </c>
      <c r="R1312">
        <v>864</v>
      </c>
      <c r="S1312">
        <v>852</v>
      </c>
      <c r="T1312" s="66">
        <v>-3.5000000000000001E-3</v>
      </c>
      <c r="U1312" s="66">
        <v>-4.5999999999999999E-3</v>
      </c>
      <c r="V1312" s="66">
        <v>-1.2699999999999999E-2</v>
      </c>
      <c r="W1312" s="66">
        <v>1.1000000000000001E-3</v>
      </c>
      <c r="X1312" s="1">
        <v>5300</v>
      </c>
      <c r="Y1312" s="1">
        <v>4548</v>
      </c>
      <c r="Z1312" s="1">
        <v>6706</v>
      </c>
      <c r="AA1312" t="s">
        <v>324</v>
      </c>
      <c r="AB1312" t="s">
        <v>325</v>
      </c>
      <c r="AC1312">
        <v>10.130000000000001</v>
      </c>
      <c r="AD1312">
        <v>22.67</v>
      </c>
      <c r="AE1312">
        <v>0</v>
      </c>
      <c r="AF1312">
        <v>0.1</v>
      </c>
      <c r="AG1312">
        <v>0</v>
      </c>
      <c r="AH1312">
        <v>862</v>
      </c>
      <c r="AI1312">
        <v>100</v>
      </c>
      <c r="AJ1312">
        <v>852</v>
      </c>
      <c r="AK1312">
        <v>200</v>
      </c>
      <c r="AL1312" s="2">
        <v>0.63958333333333328</v>
      </c>
      <c r="AM1312" s="3">
        <v>46213</v>
      </c>
      <c r="AN1312" t="s">
        <v>326</v>
      </c>
      <c r="AO1312" t="s">
        <v>327</v>
      </c>
      <c r="AQ1312" t="str">
        <f t="shared" si="20"/>
        <v/>
      </c>
    </row>
    <row r="1313" spans="1:43">
      <c r="A1313" s="8">
        <v>46192</v>
      </c>
      <c r="B1313">
        <v>4044.96</v>
      </c>
      <c r="C1313">
        <v>-0.56999999999999995</v>
      </c>
      <c r="D1313">
        <v>71530</v>
      </c>
      <c r="E1313">
        <v>0.41</v>
      </c>
      <c r="F1313" s="69">
        <v>2914</v>
      </c>
      <c r="G1313" t="s">
        <v>35</v>
      </c>
      <c r="H1313">
        <v>0</v>
      </c>
      <c r="I1313" t="s">
        <v>288</v>
      </c>
      <c r="J1313" t="s">
        <v>289</v>
      </c>
      <c r="K1313" t="s">
        <v>290</v>
      </c>
      <c r="L1313" s="36">
        <v>6075</v>
      </c>
      <c r="M1313">
        <v>-12</v>
      </c>
      <c r="N1313" s="66">
        <v>-2E-3</v>
      </c>
      <c r="O1313" s="36">
        <v>6087</v>
      </c>
      <c r="P1313" s="66">
        <v>-1.9E-3</v>
      </c>
      <c r="Q1313" s="36">
        <v>6066</v>
      </c>
      <c r="R1313" s="36">
        <v>6088</v>
      </c>
      <c r="S1313" s="36">
        <v>6021</v>
      </c>
      <c r="T1313" s="66">
        <v>1.4E-3</v>
      </c>
      <c r="U1313" s="66">
        <v>1.1000000000000001E-3</v>
      </c>
      <c r="V1313" s="66">
        <v>-2.0999999999999999E-3</v>
      </c>
      <c r="W1313" s="66">
        <v>8.8999999999999999E-3</v>
      </c>
      <c r="X1313" s="1">
        <v>4598600</v>
      </c>
      <c r="Y1313" s="1">
        <v>27868121</v>
      </c>
      <c r="Z1313" s="1">
        <v>12150000</v>
      </c>
      <c r="AA1313" t="s">
        <v>328</v>
      </c>
      <c r="AB1313" t="s">
        <v>329</v>
      </c>
      <c r="AC1313">
        <v>18.91</v>
      </c>
      <c r="AD1313">
        <v>2.63</v>
      </c>
      <c r="AE1313">
        <v>3.98</v>
      </c>
      <c r="AF1313" t="s">
        <v>230</v>
      </c>
      <c r="AG1313" s="1">
        <v>1148800</v>
      </c>
      <c r="AH1313" s="36">
        <v>6075</v>
      </c>
      <c r="AI1313">
        <v>200</v>
      </c>
      <c r="AJ1313" s="36">
        <v>6060</v>
      </c>
      <c r="AK1313">
        <v>100</v>
      </c>
      <c r="AL1313" s="2">
        <v>0.64583333333333337</v>
      </c>
      <c r="AN1313" t="s">
        <v>293</v>
      </c>
      <c r="AO1313" t="s">
        <v>319</v>
      </c>
      <c r="AQ1313" t="str">
        <f t="shared" si="20"/>
        <v/>
      </c>
    </row>
    <row r="1314" spans="1:43">
      <c r="A1314" s="8">
        <v>46192</v>
      </c>
      <c r="B1314">
        <v>4044.96</v>
      </c>
      <c r="C1314">
        <v>-0.56999999999999995</v>
      </c>
      <c r="D1314">
        <v>71530</v>
      </c>
      <c r="E1314">
        <v>0.41</v>
      </c>
      <c r="F1314" s="69">
        <v>3003</v>
      </c>
      <c r="G1314" t="s">
        <v>36</v>
      </c>
      <c r="H1314">
        <v>0</v>
      </c>
      <c r="I1314" t="s">
        <v>288</v>
      </c>
      <c r="J1314" t="s">
        <v>289</v>
      </c>
      <c r="K1314" t="s">
        <v>295</v>
      </c>
      <c r="L1314" s="36">
        <v>1706.5</v>
      </c>
      <c r="M1314">
        <v>-9</v>
      </c>
      <c r="N1314" s="66">
        <v>-5.1999999999999998E-3</v>
      </c>
      <c r="O1314" s="36">
        <v>1715.5</v>
      </c>
      <c r="P1314" s="66">
        <v>-5.1999999999999998E-3</v>
      </c>
      <c r="Q1314" s="36">
        <v>1693</v>
      </c>
      <c r="R1314" s="36">
        <v>1717</v>
      </c>
      <c r="S1314" s="36">
        <v>1689</v>
      </c>
      <c r="T1314" s="66">
        <v>7.9000000000000008E-3</v>
      </c>
      <c r="U1314" s="66">
        <v>-2E-3</v>
      </c>
      <c r="V1314" s="66">
        <v>-6.1000000000000004E-3</v>
      </c>
      <c r="W1314" s="66">
        <v>1.03E-2</v>
      </c>
      <c r="X1314" s="1">
        <v>2593800</v>
      </c>
      <c r="Y1314" s="1">
        <v>4425398</v>
      </c>
      <c r="Z1314" s="1">
        <v>1310434</v>
      </c>
      <c r="AA1314" t="s">
        <v>330</v>
      </c>
      <c r="AB1314" t="s">
        <v>577</v>
      </c>
      <c r="AC1314">
        <v>10.7</v>
      </c>
      <c r="AD1314">
        <v>1.41</v>
      </c>
      <c r="AE1314">
        <v>3.93</v>
      </c>
      <c r="AF1314" t="s">
        <v>230</v>
      </c>
      <c r="AG1314" s="1">
        <v>24800</v>
      </c>
      <c r="AH1314" s="36">
        <v>1710</v>
      </c>
      <c r="AI1314">
        <v>100</v>
      </c>
      <c r="AJ1314" s="36">
        <v>1706.5</v>
      </c>
      <c r="AK1314" s="1">
        <v>9100</v>
      </c>
      <c r="AL1314" s="2">
        <v>0.64583333333333337</v>
      </c>
      <c r="AN1314" t="s">
        <v>293</v>
      </c>
      <c r="AO1314" t="s">
        <v>332</v>
      </c>
      <c r="AQ1314" t="str">
        <f t="shared" si="20"/>
        <v/>
      </c>
    </row>
    <row r="1315" spans="1:43">
      <c r="A1315" s="8">
        <v>46192</v>
      </c>
      <c r="B1315">
        <v>4044.96</v>
      </c>
      <c r="C1315">
        <v>-0.56999999999999995</v>
      </c>
      <c r="D1315">
        <v>71530</v>
      </c>
      <c r="E1315">
        <v>0.41</v>
      </c>
      <c r="F1315" s="69">
        <v>3407</v>
      </c>
      <c r="G1315" t="s">
        <v>37</v>
      </c>
      <c r="H1315">
        <v>0</v>
      </c>
      <c r="I1315" t="s">
        <v>288</v>
      </c>
      <c r="J1315" t="s">
        <v>289</v>
      </c>
      <c r="K1315" t="s">
        <v>295</v>
      </c>
      <c r="L1315" s="36">
        <v>1792.5</v>
      </c>
      <c r="M1315">
        <v>8.5</v>
      </c>
      <c r="N1315" s="66">
        <v>4.7999999999999996E-3</v>
      </c>
      <c r="O1315" s="36">
        <v>1784</v>
      </c>
      <c r="P1315" s="66">
        <v>4.7000000000000002E-3</v>
      </c>
      <c r="Q1315" s="36">
        <v>1794</v>
      </c>
      <c r="R1315" s="36">
        <v>1813</v>
      </c>
      <c r="S1315" s="36">
        <v>1785</v>
      </c>
      <c r="T1315" s="66">
        <v>-8.0000000000000004E-4</v>
      </c>
      <c r="U1315" s="66">
        <v>-3.8E-3</v>
      </c>
      <c r="V1315" s="66">
        <v>-1.1299999999999999E-2</v>
      </c>
      <c r="W1315" s="66">
        <v>4.1999999999999997E-3</v>
      </c>
      <c r="X1315" s="1">
        <v>7466200</v>
      </c>
      <c r="Y1315" s="1">
        <v>13405841</v>
      </c>
      <c r="Z1315" s="1">
        <v>2448110</v>
      </c>
      <c r="AA1315" t="s">
        <v>333</v>
      </c>
      <c r="AB1315" t="s">
        <v>334</v>
      </c>
      <c r="AC1315">
        <v>15.15</v>
      </c>
      <c r="AD1315">
        <v>1.1599999999999999</v>
      </c>
      <c r="AE1315">
        <v>2.4500000000000002</v>
      </c>
      <c r="AF1315" t="s">
        <v>230</v>
      </c>
      <c r="AG1315" s="1">
        <v>175500</v>
      </c>
      <c r="AH1315" s="36">
        <v>1798</v>
      </c>
      <c r="AI1315" s="1">
        <v>23300</v>
      </c>
      <c r="AJ1315" s="36">
        <v>1792</v>
      </c>
      <c r="AK1315" s="1">
        <v>14200</v>
      </c>
      <c r="AL1315" s="2">
        <v>0.64583333333333337</v>
      </c>
      <c r="AN1315" t="s">
        <v>298</v>
      </c>
      <c r="AO1315" t="s">
        <v>335</v>
      </c>
      <c r="AQ1315" t="str">
        <f t="shared" si="20"/>
        <v/>
      </c>
    </row>
    <row r="1316" spans="1:43">
      <c r="A1316" s="8">
        <v>46192</v>
      </c>
      <c r="B1316">
        <v>4044.96</v>
      </c>
      <c r="C1316">
        <v>-0.56999999999999995</v>
      </c>
      <c r="D1316">
        <v>71530</v>
      </c>
      <c r="E1316">
        <v>0.41</v>
      </c>
      <c r="F1316" s="69">
        <v>4008</v>
      </c>
      <c r="G1316" t="s">
        <v>38</v>
      </c>
      <c r="H1316">
        <v>0</v>
      </c>
      <c r="I1316" t="s">
        <v>288</v>
      </c>
      <c r="J1316" t="s">
        <v>289</v>
      </c>
      <c r="K1316" t="s">
        <v>290</v>
      </c>
      <c r="L1316" s="36">
        <v>1327</v>
      </c>
      <c r="M1316">
        <v>-3</v>
      </c>
      <c r="N1316" s="66">
        <v>-2.3E-3</v>
      </c>
      <c r="O1316" s="36">
        <v>1330</v>
      </c>
      <c r="P1316" s="66">
        <v>-2.2000000000000001E-3</v>
      </c>
      <c r="Q1316" s="36">
        <v>1335</v>
      </c>
      <c r="R1316" s="36">
        <v>1342</v>
      </c>
      <c r="S1316" s="36">
        <v>1302</v>
      </c>
      <c r="T1316" s="66">
        <v>-5.8999999999999999E-3</v>
      </c>
      <c r="U1316" s="66">
        <v>6.7999999999999996E-3</v>
      </c>
      <c r="V1316" s="66">
        <v>-1.11E-2</v>
      </c>
      <c r="W1316" s="66">
        <v>1.9199999999999998E-2</v>
      </c>
      <c r="X1316" s="1">
        <v>171100</v>
      </c>
      <c r="Y1316" s="1">
        <v>226114</v>
      </c>
      <c r="Z1316" s="1">
        <v>85835</v>
      </c>
      <c r="AA1316" t="s">
        <v>541</v>
      </c>
      <c r="AB1316" t="s">
        <v>337</v>
      </c>
      <c r="AC1316">
        <v>10.85</v>
      </c>
      <c r="AD1316">
        <v>0.82</v>
      </c>
      <c r="AE1316">
        <v>3.62</v>
      </c>
      <c r="AF1316" t="s">
        <v>230</v>
      </c>
      <c r="AG1316" s="1">
        <v>43000</v>
      </c>
      <c r="AH1316" s="36">
        <v>1328</v>
      </c>
      <c r="AI1316">
        <v>200</v>
      </c>
      <c r="AJ1316" s="36">
        <v>1326</v>
      </c>
      <c r="AK1316">
        <v>100</v>
      </c>
      <c r="AL1316" s="2">
        <v>0.64583333333333337</v>
      </c>
      <c r="AN1316" t="s">
        <v>298</v>
      </c>
      <c r="AO1316" t="s">
        <v>335</v>
      </c>
      <c r="AQ1316" t="str">
        <f t="shared" si="20"/>
        <v/>
      </c>
    </row>
    <row r="1317" spans="1:43">
      <c r="A1317" s="8">
        <v>46192</v>
      </c>
      <c r="B1317">
        <v>4044.96</v>
      </c>
      <c r="C1317">
        <v>-0.56999999999999995</v>
      </c>
      <c r="D1317">
        <v>71530</v>
      </c>
      <c r="E1317">
        <v>0.41</v>
      </c>
      <c r="F1317" s="69">
        <v>4026</v>
      </c>
      <c r="G1317" t="s">
        <v>39</v>
      </c>
      <c r="H1317">
        <v>0</v>
      </c>
      <c r="I1317" t="s">
        <v>314</v>
      </c>
      <c r="J1317" t="s">
        <v>289</v>
      </c>
      <c r="K1317" t="s">
        <v>290</v>
      </c>
      <c r="L1317" s="36">
        <v>1697</v>
      </c>
      <c r="M1317">
        <v>-10</v>
      </c>
      <c r="N1317" s="66">
        <v>-5.8999999999999999E-3</v>
      </c>
      <c r="O1317" s="36">
        <v>1707</v>
      </c>
      <c r="P1317" s="66">
        <v>-5.7999999999999996E-3</v>
      </c>
      <c r="Q1317" s="36">
        <v>1711</v>
      </c>
      <c r="R1317" s="36">
        <v>1727</v>
      </c>
      <c r="S1317" s="36">
        <v>1677</v>
      </c>
      <c r="T1317" s="66">
        <v>-8.0999999999999996E-3</v>
      </c>
      <c r="U1317" s="66">
        <v>5.0000000000000001E-4</v>
      </c>
      <c r="V1317" s="66">
        <v>-1.7299999999999999E-2</v>
      </c>
      <c r="W1317" s="66">
        <v>1.1900000000000001E-2</v>
      </c>
      <c r="X1317" s="1">
        <v>100300</v>
      </c>
      <c r="Y1317" s="1">
        <v>170538</v>
      </c>
      <c r="Z1317" s="1">
        <v>15680</v>
      </c>
      <c r="AA1317" t="s">
        <v>338</v>
      </c>
      <c r="AB1317" t="s">
        <v>629</v>
      </c>
      <c r="AC1317">
        <v>8.0299999999999994</v>
      </c>
      <c r="AD1317">
        <v>1.05</v>
      </c>
      <c r="AE1317">
        <v>2.95</v>
      </c>
      <c r="AF1317" t="s">
        <v>230</v>
      </c>
      <c r="AG1317" s="1">
        <v>1100</v>
      </c>
      <c r="AH1317" s="36">
        <v>1698</v>
      </c>
      <c r="AI1317">
        <v>200</v>
      </c>
      <c r="AJ1317" s="36">
        <v>1694</v>
      </c>
      <c r="AK1317">
        <v>100</v>
      </c>
      <c r="AL1317" s="2">
        <v>0.64583333333333337</v>
      </c>
      <c r="AM1317" s="3">
        <v>46183</v>
      </c>
      <c r="AN1317" t="s">
        <v>340</v>
      </c>
      <c r="AO1317" t="s">
        <v>341</v>
      </c>
      <c r="AQ1317" t="str">
        <f t="shared" si="20"/>
        <v/>
      </c>
    </row>
    <row r="1318" spans="1:43">
      <c r="A1318" s="8">
        <v>46192</v>
      </c>
      <c r="B1318">
        <v>4044.96</v>
      </c>
      <c r="C1318">
        <v>-0.56999999999999995</v>
      </c>
      <c r="D1318">
        <v>71530</v>
      </c>
      <c r="E1318">
        <v>0.41</v>
      </c>
      <c r="F1318" s="69">
        <v>4062</v>
      </c>
      <c r="G1318" t="s">
        <v>40</v>
      </c>
      <c r="H1318">
        <v>0</v>
      </c>
      <c r="I1318" t="s">
        <v>288</v>
      </c>
      <c r="J1318" t="s">
        <v>289</v>
      </c>
      <c r="K1318" t="s">
        <v>295</v>
      </c>
      <c r="L1318" s="36">
        <v>24560</v>
      </c>
      <c r="M1318" s="36">
        <v>-1155</v>
      </c>
      <c r="N1318" s="66">
        <v>-4.4900000000000002E-2</v>
      </c>
      <c r="O1318" s="36">
        <v>25715</v>
      </c>
      <c r="P1318" s="66">
        <v>-4.4900000000000002E-2</v>
      </c>
      <c r="Q1318" s="36">
        <v>27005</v>
      </c>
      <c r="R1318" s="36">
        <v>27020</v>
      </c>
      <c r="S1318" s="36">
        <v>24545</v>
      </c>
      <c r="T1318" s="66">
        <v>-9.0499999999999997E-2</v>
      </c>
      <c r="U1318" s="66">
        <v>-3.61E-2</v>
      </c>
      <c r="V1318" s="66">
        <v>-9.0999999999999998E-2</v>
      </c>
      <c r="W1318" s="66">
        <v>5.9999999999999995E-4</v>
      </c>
      <c r="X1318" s="1">
        <v>11198800</v>
      </c>
      <c r="Y1318" s="1">
        <v>285470103</v>
      </c>
      <c r="Z1318" s="1">
        <v>6919070</v>
      </c>
      <c r="AA1318" t="s">
        <v>661</v>
      </c>
      <c r="AB1318" t="s">
        <v>343</v>
      </c>
      <c r="AC1318">
        <v>118.24</v>
      </c>
      <c r="AD1318">
        <v>12.46</v>
      </c>
      <c r="AE1318">
        <v>0.14000000000000001</v>
      </c>
      <c r="AF1318" t="s">
        <v>230</v>
      </c>
      <c r="AG1318" s="1">
        <v>64400</v>
      </c>
      <c r="AH1318" s="36">
        <v>24580</v>
      </c>
      <c r="AI1318">
        <v>100</v>
      </c>
      <c r="AJ1318" s="36">
        <v>24555</v>
      </c>
      <c r="AK1318">
        <v>900</v>
      </c>
      <c r="AL1318" s="2">
        <v>0.64583333333333337</v>
      </c>
      <c r="AN1318" t="s">
        <v>298</v>
      </c>
      <c r="AO1318" t="s">
        <v>344</v>
      </c>
      <c r="AQ1318" t="str">
        <f t="shared" si="20"/>
        <v/>
      </c>
    </row>
    <row r="1319" spans="1:43">
      <c r="A1319" s="8">
        <v>46192</v>
      </c>
      <c r="B1319">
        <v>4044.96</v>
      </c>
      <c r="C1319">
        <v>-0.56999999999999995</v>
      </c>
      <c r="D1319">
        <v>71530</v>
      </c>
      <c r="E1319">
        <v>0.41</v>
      </c>
      <c r="F1319" s="69">
        <v>4063</v>
      </c>
      <c r="G1319" t="s">
        <v>41</v>
      </c>
      <c r="H1319">
        <v>0</v>
      </c>
      <c r="I1319" t="s">
        <v>288</v>
      </c>
      <c r="J1319" t="s">
        <v>289</v>
      </c>
      <c r="K1319" t="s">
        <v>290</v>
      </c>
      <c r="L1319" s="36">
        <v>7310</v>
      </c>
      <c r="M1319">
        <v>-149</v>
      </c>
      <c r="N1319" s="66">
        <v>-0.02</v>
      </c>
      <c r="O1319" s="36">
        <v>7459</v>
      </c>
      <c r="P1319" s="66">
        <v>-1.9900000000000001E-2</v>
      </c>
      <c r="Q1319" s="36">
        <v>7500</v>
      </c>
      <c r="R1319" s="36">
        <v>7528</v>
      </c>
      <c r="S1319" s="36">
        <v>7294</v>
      </c>
      <c r="T1319" s="66">
        <v>-2.53E-2</v>
      </c>
      <c r="U1319" s="66">
        <v>-3.8999999999999998E-3</v>
      </c>
      <c r="V1319" s="66">
        <v>-2.8899999999999999E-2</v>
      </c>
      <c r="W1319" s="66">
        <v>2.0999999999999999E-3</v>
      </c>
      <c r="X1319" s="1">
        <v>8258600</v>
      </c>
      <c r="Y1319" s="1">
        <v>60690658</v>
      </c>
      <c r="Z1319" s="1">
        <v>14510319</v>
      </c>
      <c r="AA1319" t="s">
        <v>556</v>
      </c>
      <c r="AB1319" t="s">
        <v>346</v>
      </c>
      <c r="AC1319">
        <v>27.18</v>
      </c>
      <c r="AD1319">
        <v>3.04</v>
      </c>
      <c r="AE1319">
        <v>1.45</v>
      </c>
      <c r="AF1319" t="s">
        <v>230</v>
      </c>
      <c r="AG1319" s="1">
        <v>133900</v>
      </c>
      <c r="AH1319" s="36">
        <v>7315</v>
      </c>
      <c r="AI1319" s="1">
        <v>13700</v>
      </c>
      <c r="AJ1319" s="36">
        <v>7308</v>
      </c>
      <c r="AK1319" s="1">
        <v>11400</v>
      </c>
      <c r="AL1319" s="2">
        <v>0.64583333333333337</v>
      </c>
      <c r="AN1319" t="s">
        <v>298</v>
      </c>
      <c r="AO1319" t="s">
        <v>335</v>
      </c>
      <c r="AQ1319" t="str">
        <f t="shared" si="20"/>
        <v/>
      </c>
    </row>
    <row r="1320" spans="1:43">
      <c r="A1320" s="8">
        <v>46192</v>
      </c>
      <c r="B1320">
        <v>4044.96</v>
      </c>
      <c r="C1320">
        <v>-0.56999999999999995</v>
      </c>
      <c r="D1320">
        <v>71530</v>
      </c>
      <c r="E1320">
        <v>0.41</v>
      </c>
      <c r="F1320" s="69">
        <v>4068</v>
      </c>
      <c r="G1320" t="s">
        <v>42</v>
      </c>
      <c r="H1320">
        <v>0</v>
      </c>
      <c r="I1320" t="s">
        <v>347</v>
      </c>
      <c r="J1320" t="s">
        <v>323</v>
      </c>
      <c r="K1320" t="s">
        <v>290</v>
      </c>
      <c r="L1320" s="36">
        <v>1740</v>
      </c>
      <c r="M1320">
        <v>16</v>
      </c>
      <c r="N1320" s="66">
        <v>9.2999999999999992E-3</v>
      </c>
      <c r="O1320" s="36">
        <v>1724</v>
      </c>
      <c r="P1320" s="66">
        <v>9.1999999999999998E-3</v>
      </c>
      <c r="Q1320" s="36">
        <v>1727</v>
      </c>
      <c r="R1320" s="36">
        <v>1744</v>
      </c>
      <c r="S1320" s="36">
        <v>1726</v>
      </c>
      <c r="T1320" s="66">
        <v>7.4999999999999997E-3</v>
      </c>
      <c r="U1320" s="66">
        <v>6.8999999999999999E-3</v>
      </c>
      <c r="V1320" s="66">
        <v>-2.2000000000000001E-3</v>
      </c>
      <c r="W1320" s="66">
        <v>8.0999999999999996E-3</v>
      </c>
      <c r="X1320" s="1">
        <v>1400</v>
      </c>
      <c r="Y1320" s="1">
        <v>2428</v>
      </c>
      <c r="Z1320" s="1">
        <v>3288</v>
      </c>
      <c r="AA1320" t="s">
        <v>348</v>
      </c>
      <c r="AB1320" t="s">
        <v>349</v>
      </c>
      <c r="AC1320">
        <v>22.86</v>
      </c>
      <c r="AD1320">
        <v>1.53</v>
      </c>
      <c r="AE1320">
        <v>0</v>
      </c>
      <c r="AF1320">
        <v>1.6</v>
      </c>
      <c r="AG1320">
        <v>0</v>
      </c>
      <c r="AH1320" s="36">
        <v>1740</v>
      </c>
      <c r="AI1320">
        <v>100</v>
      </c>
      <c r="AJ1320" s="36">
        <v>1731</v>
      </c>
      <c r="AK1320">
        <v>200</v>
      </c>
      <c r="AL1320" s="2">
        <v>0.64583333333333337</v>
      </c>
      <c r="AN1320" t="s">
        <v>350</v>
      </c>
      <c r="AO1320" t="s">
        <v>351</v>
      </c>
      <c r="AQ1320" t="str">
        <f t="shared" si="20"/>
        <v/>
      </c>
    </row>
    <row r="1321" spans="1:43">
      <c r="A1321" s="8">
        <v>46192</v>
      </c>
      <c r="B1321">
        <v>4044.96</v>
      </c>
      <c r="C1321">
        <v>-0.56999999999999995</v>
      </c>
      <c r="D1321">
        <v>71530</v>
      </c>
      <c r="E1321">
        <v>0.41</v>
      </c>
      <c r="F1321" s="69">
        <v>4100</v>
      </c>
      <c r="G1321" t="s">
        <v>43</v>
      </c>
      <c r="H1321">
        <v>0</v>
      </c>
      <c r="I1321" t="s">
        <v>314</v>
      </c>
      <c r="J1321" t="s">
        <v>289</v>
      </c>
      <c r="K1321" t="s">
        <v>295</v>
      </c>
      <c r="L1321" s="36">
        <v>1889</v>
      </c>
      <c r="M1321">
        <v>-120</v>
      </c>
      <c r="N1321" s="66">
        <v>-5.9700000000000003E-2</v>
      </c>
      <c r="O1321" s="36">
        <v>2009</v>
      </c>
      <c r="P1321" s="66">
        <v>-5.9700000000000003E-2</v>
      </c>
      <c r="Q1321" s="36">
        <v>2008</v>
      </c>
      <c r="R1321" s="36">
        <v>2023</v>
      </c>
      <c r="S1321" s="36">
        <v>1880</v>
      </c>
      <c r="T1321" s="66">
        <v>-5.9200000000000003E-2</v>
      </c>
      <c r="U1321" s="66">
        <v>-9.9000000000000008E-3</v>
      </c>
      <c r="V1321" s="66">
        <v>-6.6199999999999995E-2</v>
      </c>
      <c r="W1321" s="66">
        <v>4.7000000000000002E-3</v>
      </c>
      <c r="X1321" s="1">
        <v>147400</v>
      </c>
      <c r="Y1321" s="1">
        <v>284624</v>
      </c>
      <c r="Z1321" s="1">
        <v>11521</v>
      </c>
      <c r="AA1321" t="s">
        <v>544</v>
      </c>
      <c r="AB1321" t="s">
        <v>353</v>
      </c>
      <c r="AC1321">
        <v>21.86</v>
      </c>
      <c r="AD1321">
        <v>1.2</v>
      </c>
      <c r="AE1321">
        <v>0</v>
      </c>
      <c r="AF1321" t="s">
        <v>230</v>
      </c>
      <c r="AG1321" s="1">
        <v>3100</v>
      </c>
      <c r="AH1321" s="36">
        <v>1903</v>
      </c>
      <c r="AI1321">
        <v>200</v>
      </c>
      <c r="AJ1321" s="36">
        <v>1889</v>
      </c>
      <c r="AK1321">
        <v>600</v>
      </c>
      <c r="AL1321" s="2">
        <v>0.64583333333333337</v>
      </c>
      <c r="AN1321" t="s">
        <v>298</v>
      </c>
      <c r="AO1321" t="s">
        <v>335</v>
      </c>
      <c r="AQ1321" t="str">
        <f t="shared" si="20"/>
        <v/>
      </c>
    </row>
    <row r="1322" spans="1:43">
      <c r="A1322" s="8">
        <v>46192</v>
      </c>
      <c r="B1322">
        <v>4044.96</v>
      </c>
      <c r="C1322">
        <v>-0.56999999999999995</v>
      </c>
      <c r="D1322">
        <v>71530</v>
      </c>
      <c r="E1322">
        <v>0.41</v>
      </c>
      <c r="F1322" s="69">
        <v>4182</v>
      </c>
      <c r="G1322" t="s">
        <v>44</v>
      </c>
      <c r="H1322">
        <v>0</v>
      </c>
      <c r="I1322" t="s">
        <v>288</v>
      </c>
      <c r="J1322" t="s">
        <v>289</v>
      </c>
      <c r="K1322" t="s">
        <v>295</v>
      </c>
      <c r="L1322" s="36">
        <v>5424</v>
      </c>
      <c r="M1322">
        <v>66</v>
      </c>
      <c r="N1322" s="66">
        <v>1.23E-2</v>
      </c>
      <c r="O1322" s="36">
        <v>5358</v>
      </c>
      <c r="P1322" s="66">
        <v>1.23E-2</v>
      </c>
      <c r="Q1322" s="36">
        <v>5450</v>
      </c>
      <c r="R1322" s="36">
        <v>5585</v>
      </c>
      <c r="S1322" s="36">
        <v>5358</v>
      </c>
      <c r="T1322" s="66">
        <v>-4.7000000000000002E-3</v>
      </c>
      <c r="U1322" s="66">
        <v>-2.12E-2</v>
      </c>
      <c r="V1322" s="66">
        <v>-2.8799999999999999E-2</v>
      </c>
      <c r="W1322" s="66">
        <v>1.23E-2</v>
      </c>
      <c r="X1322" s="1">
        <v>1960800</v>
      </c>
      <c r="Y1322" s="1">
        <v>10695960</v>
      </c>
      <c r="Z1322" s="1">
        <v>1148188</v>
      </c>
      <c r="AA1322" t="s">
        <v>545</v>
      </c>
      <c r="AB1322" t="s">
        <v>355</v>
      </c>
      <c r="AC1322">
        <v>22.99</v>
      </c>
      <c r="AD1322">
        <v>1.63</v>
      </c>
      <c r="AE1322">
        <v>2.0299999999999998</v>
      </c>
      <c r="AF1322" t="s">
        <v>230</v>
      </c>
      <c r="AG1322" s="1">
        <v>16800</v>
      </c>
      <c r="AH1322" s="36">
        <v>5428</v>
      </c>
      <c r="AI1322">
        <v>100</v>
      </c>
      <c r="AJ1322" s="36">
        <v>5418</v>
      </c>
      <c r="AK1322" s="1">
        <v>3300</v>
      </c>
      <c r="AL1322" s="2">
        <v>0.64583333333333337</v>
      </c>
      <c r="AN1322" t="s">
        <v>298</v>
      </c>
      <c r="AO1322" t="s">
        <v>335</v>
      </c>
      <c r="AQ1322" t="str">
        <f t="shared" si="20"/>
        <v/>
      </c>
    </row>
    <row r="1323" spans="1:43">
      <c r="A1323" s="8">
        <v>46192</v>
      </c>
      <c r="B1323">
        <v>4044.96</v>
      </c>
      <c r="C1323">
        <v>-0.56999999999999995</v>
      </c>
      <c r="D1323">
        <v>71530</v>
      </c>
      <c r="E1323">
        <v>0.41</v>
      </c>
      <c r="F1323" s="69">
        <v>4188</v>
      </c>
      <c r="G1323" t="s">
        <v>45</v>
      </c>
      <c r="H1323">
        <v>0</v>
      </c>
      <c r="I1323" t="s">
        <v>288</v>
      </c>
      <c r="J1323" t="s">
        <v>289</v>
      </c>
      <c r="K1323" t="s">
        <v>295</v>
      </c>
      <c r="L1323" s="36">
        <v>1092.5</v>
      </c>
      <c r="M1323">
        <v>-30</v>
      </c>
      <c r="N1323" s="66">
        <v>-2.6700000000000002E-2</v>
      </c>
      <c r="O1323" s="36">
        <v>1122.5</v>
      </c>
      <c r="P1323" s="66">
        <v>-2.6700000000000002E-2</v>
      </c>
      <c r="Q1323" s="36">
        <v>1112.5</v>
      </c>
      <c r="R1323" s="36">
        <v>1132.5</v>
      </c>
      <c r="S1323" s="36">
        <v>1089.5</v>
      </c>
      <c r="T1323" s="66">
        <v>-1.7899999999999999E-2</v>
      </c>
      <c r="U1323" s="66">
        <v>-1.66E-2</v>
      </c>
      <c r="V1323" s="66">
        <v>-3.5299999999999998E-2</v>
      </c>
      <c r="W1323" s="66">
        <v>2.7000000000000001E-3</v>
      </c>
      <c r="X1323" s="1">
        <v>7390400</v>
      </c>
      <c r="Y1323" s="1">
        <v>8129012</v>
      </c>
      <c r="Z1323" s="1">
        <v>1574802</v>
      </c>
      <c r="AA1323" t="s">
        <v>356</v>
      </c>
      <c r="AB1323" t="s">
        <v>357</v>
      </c>
      <c r="AC1323">
        <v>12.48</v>
      </c>
      <c r="AD1323">
        <v>0.84</v>
      </c>
      <c r="AE1323">
        <v>2.93</v>
      </c>
      <c r="AF1323" t="s">
        <v>230</v>
      </c>
      <c r="AG1323" s="1">
        <v>322100</v>
      </c>
      <c r="AH1323" s="36">
        <v>1098.5</v>
      </c>
      <c r="AI1323" s="1">
        <v>28600</v>
      </c>
      <c r="AJ1323" s="36">
        <v>1092</v>
      </c>
      <c r="AK1323" s="1">
        <v>19400</v>
      </c>
      <c r="AL1323" s="2">
        <v>0.64583333333333337</v>
      </c>
      <c r="AN1323" t="s">
        <v>298</v>
      </c>
      <c r="AO1323" t="s">
        <v>335</v>
      </c>
      <c r="AQ1323" t="str">
        <f t="shared" si="20"/>
        <v/>
      </c>
    </row>
    <row r="1324" spans="1:43">
      <c r="A1324" s="8">
        <v>46192</v>
      </c>
      <c r="B1324">
        <v>4044.96</v>
      </c>
      <c r="C1324">
        <v>-0.56999999999999995</v>
      </c>
      <c r="D1324">
        <v>71530</v>
      </c>
      <c r="E1324">
        <v>0.41</v>
      </c>
      <c r="F1324" s="69">
        <v>4220</v>
      </c>
      <c r="G1324" t="s">
        <v>46</v>
      </c>
      <c r="H1324">
        <v>0</v>
      </c>
      <c r="I1324" t="s">
        <v>288</v>
      </c>
      <c r="J1324" t="s">
        <v>289</v>
      </c>
      <c r="K1324" t="s">
        <v>295</v>
      </c>
      <c r="L1324" s="36">
        <v>1713</v>
      </c>
      <c r="M1324">
        <v>-9</v>
      </c>
      <c r="N1324" s="66">
        <v>-5.1999999999999998E-3</v>
      </c>
      <c r="O1324" s="36">
        <v>1722</v>
      </c>
      <c r="P1324" s="66">
        <v>-5.1999999999999998E-3</v>
      </c>
      <c r="Q1324" s="36">
        <v>1730</v>
      </c>
      <c r="R1324" s="36">
        <v>1747</v>
      </c>
      <c r="S1324" s="36">
        <v>1707</v>
      </c>
      <c r="T1324" s="66">
        <v>-9.7999999999999997E-3</v>
      </c>
      <c r="U1324" s="66">
        <v>-1.03E-2</v>
      </c>
      <c r="V1324" s="66">
        <v>-1.9400000000000001E-2</v>
      </c>
      <c r="W1324" s="66">
        <v>3.5000000000000001E-3</v>
      </c>
      <c r="X1324" s="1">
        <v>74300</v>
      </c>
      <c r="Y1324" s="1">
        <v>127859</v>
      </c>
      <c r="Z1324" s="1">
        <v>87833</v>
      </c>
      <c r="AA1324" t="s">
        <v>358</v>
      </c>
      <c r="AB1324" t="s">
        <v>578</v>
      </c>
      <c r="AC1324">
        <v>11.98</v>
      </c>
      <c r="AD1324">
        <v>1.2</v>
      </c>
      <c r="AE1324">
        <v>3.15</v>
      </c>
      <c r="AF1324" t="s">
        <v>230</v>
      </c>
      <c r="AG1324" s="1">
        <v>3300</v>
      </c>
      <c r="AH1324" s="36">
        <v>1717</v>
      </c>
      <c r="AI1324">
        <v>100</v>
      </c>
      <c r="AJ1324" s="36">
        <v>1707</v>
      </c>
      <c r="AK1324">
        <v>100</v>
      </c>
      <c r="AL1324" s="2">
        <v>0.64583333333333337</v>
      </c>
      <c r="AN1324" t="s">
        <v>298</v>
      </c>
      <c r="AO1324" t="s">
        <v>335</v>
      </c>
      <c r="AQ1324" t="str">
        <f t="shared" si="20"/>
        <v/>
      </c>
    </row>
    <row r="1325" spans="1:43">
      <c r="A1325" s="8">
        <v>46192</v>
      </c>
      <c r="B1325">
        <v>4044.96</v>
      </c>
      <c r="C1325">
        <v>-0.56999999999999995</v>
      </c>
      <c r="D1325">
        <v>71530</v>
      </c>
      <c r="E1325">
        <v>0.41</v>
      </c>
      <c r="F1325" s="69">
        <v>4334</v>
      </c>
      <c r="G1325" t="s">
        <v>47</v>
      </c>
      <c r="H1325">
        <v>0</v>
      </c>
      <c r="I1325" t="s">
        <v>314</v>
      </c>
      <c r="J1325" t="s">
        <v>323</v>
      </c>
      <c r="K1325" t="s">
        <v>290</v>
      </c>
      <c r="L1325">
        <v>376</v>
      </c>
      <c r="M1325">
        <v>4</v>
      </c>
      <c r="N1325" s="66">
        <v>1.0800000000000001E-2</v>
      </c>
      <c r="O1325">
        <v>372</v>
      </c>
      <c r="P1325" s="66">
        <v>1.0699999999999999E-2</v>
      </c>
      <c r="Q1325">
        <v>372</v>
      </c>
      <c r="R1325">
        <v>377</v>
      </c>
      <c r="S1325">
        <v>372</v>
      </c>
      <c r="T1325" s="66">
        <v>1.0699999999999999E-2</v>
      </c>
      <c r="U1325" s="66">
        <v>2.5999999999999999E-3</v>
      </c>
      <c r="V1325" s="66">
        <v>-2.5999999999999999E-3</v>
      </c>
      <c r="W1325" s="66">
        <v>1.0699999999999999E-2</v>
      </c>
      <c r="X1325" s="1">
        <v>7400</v>
      </c>
      <c r="Y1325" s="1">
        <v>2771</v>
      </c>
      <c r="Z1325" s="1">
        <v>4172</v>
      </c>
      <c r="AA1325" t="s">
        <v>360</v>
      </c>
      <c r="AB1325" t="s">
        <v>630</v>
      </c>
      <c r="AC1325">
        <v>11.29</v>
      </c>
      <c r="AD1325">
        <v>1.24</v>
      </c>
      <c r="AE1325">
        <v>2.66</v>
      </c>
      <c r="AF1325">
        <v>0.1</v>
      </c>
      <c r="AG1325">
        <v>600</v>
      </c>
      <c r="AH1325">
        <v>377</v>
      </c>
      <c r="AI1325">
        <v>100</v>
      </c>
      <c r="AJ1325">
        <v>373</v>
      </c>
      <c r="AK1325">
        <v>800</v>
      </c>
      <c r="AL1325" s="2">
        <v>0.64583333333333337</v>
      </c>
      <c r="AM1325" s="3">
        <v>46183</v>
      </c>
      <c r="AN1325" t="s">
        <v>306</v>
      </c>
      <c r="AO1325" t="s">
        <v>351</v>
      </c>
      <c r="AQ1325" t="str">
        <f t="shared" si="20"/>
        <v/>
      </c>
    </row>
    <row r="1326" spans="1:43">
      <c r="A1326" s="8">
        <v>46192</v>
      </c>
      <c r="B1326">
        <v>4044.96</v>
      </c>
      <c r="C1326">
        <v>-0.56999999999999995</v>
      </c>
      <c r="D1326">
        <v>71530</v>
      </c>
      <c r="E1326">
        <v>0.41</v>
      </c>
      <c r="F1326" s="69">
        <v>4523</v>
      </c>
      <c r="G1326" t="s">
        <v>48</v>
      </c>
      <c r="H1326">
        <v>0</v>
      </c>
      <c r="I1326" t="s">
        <v>288</v>
      </c>
      <c r="J1326" t="s">
        <v>289</v>
      </c>
      <c r="K1326" t="s">
        <v>295</v>
      </c>
      <c r="L1326" s="36">
        <v>3902</v>
      </c>
      <c r="M1326">
        <v>-67</v>
      </c>
      <c r="N1326" s="66">
        <v>-1.6899999999999998E-2</v>
      </c>
      <c r="O1326" s="36">
        <v>3969</v>
      </c>
      <c r="P1326" s="66">
        <v>-1.6799999999999999E-2</v>
      </c>
      <c r="Q1326" s="36">
        <v>3900</v>
      </c>
      <c r="R1326" s="36">
        <v>3944</v>
      </c>
      <c r="S1326" s="36">
        <v>3872</v>
      </c>
      <c r="T1326" s="66">
        <v>5.0000000000000001E-4</v>
      </c>
      <c r="U1326" s="66">
        <v>4.5999999999999999E-3</v>
      </c>
      <c r="V1326" s="66">
        <v>-1.06E-2</v>
      </c>
      <c r="W1326" s="66">
        <v>7.7000000000000002E-3</v>
      </c>
      <c r="X1326" s="1">
        <v>2438200</v>
      </c>
      <c r="Y1326" s="1">
        <v>9505400</v>
      </c>
      <c r="Z1326" s="1">
        <v>1138014</v>
      </c>
      <c r="AA1326" t="s">
        <v>362</v>
      </c>
      <c r="AB1326" t="s">
        <v>631</v>
      </c>
      <c r="AC1326">
        <v>21.06</v>
      </c>
      <c r="AD1326">
        <v>1.22</v>
      </c>
      <c r="AE1326">
        <v>4.0999999999999996</v>
      </c>
      <c r="AF1326" t="s">
        <v>230</v>
      </c>
      <c r="AG1326" s="1">
        <v>112400</v>
      </c>
      <c r="AH1326" s="36">
        <v>3908</v>
      </c>
      <c r="AI1326">
        <v>200</v>
      </c>
      <c r="AJ1326" s="36">
        <v>3902</v>
      </c>
      <c r="AK1326" s="1">
        <v>1100</v>
      </c>
      <c r="AL1326" s="2">
        <v>0.64583333333333337</v>
      </c>
      <c r="AN1326" t="s">
        <v>298</v>
      </c>
      <c r="AO1326" t="s">
        <v>364</v>
      </c>
      <c r="AQ1326" t="str">
        <f t="shared" si="20"/>
        <v/>
      </c>
    </row>
    <row r="1327" spans="1:43">
      <c r="A1327" s="8">
        <v>46192</v>
      </c>
      <c r="B1327">
        <v>4044.96</v>
      </c>
      <c r="C1327">
        <v>-0.56999999999999995</v>
      </c>
      <c r="D1327">
        <v>71530</v>
      </c>
      <c r="E1327">
        <v>0.41</v>
      </c>
      <c r="F1327" s="69">
        <v>4528</v>
      </c>
      <c r="G1327" t="s">
        <v>49</v>
      </c>
      <c r="H1327">
        <v>0</v>
      </c>
      <c r="I1327" t="s">
        <v>288</v>
      </c>
      <c r="J1327" t="s">
        <v>289</v>
      </c>
      <c r="K1327" t="s">
        <v>290</v>
      </c>
      <c r="L1327" s="36">
        <v>2249</v>
      </c>
      <c r="M1327">
        <v>-28</v>
      </c>
      <c r="N1327" s="66">
        <v>-1.23E-2</v>
      </c>
      <c r="O1327" s="36">
        <v>2277</v>
      </c>
      <c r="P1327" s="66">
        <v>-1.2200000000000001E-2</v>
      </c>
      <c r="Q1327" s="36">
        <v>2210</v>
      </c>
      <c r="R1327" s="36">
        <v>2249</v>
      </c>
      <c r="S1327" s="36">
        <v>2208</v>
      </c>
      <c r="T1327" s="66">
        <v>1.7600000000000001E-2</v>
      </c>
      <c r="U1327" s="66">
        <v>9.7999999999999997E-3</v>
      </c>
      <c r="V1327" s="66">
        <v>0</v>
      </c>
      <c r="W1327" s="66">
        <v>1.8499999999999999E-2</v>
      </c>
      <c r="X1327" s="1">
        <v>2238300</v>
      </c>
      <c r="Y1327" s="1">
        <v>5015168</v>
      </c>
      <c r="Z1327" s="1">
        <v>1121560</v>
      </c>
      <c r="AA1327" t="s">
        <v>365</v>
      </c>
      <c r="AB1327" t="s">
        <v>580</v>
      </c>
      <c r="AC1327">
        <v>14.88</v>
      </c>
      <c r="AD1327">
        <v>1.24</v>
      </c>
      <c r="AE1327">
        <v>3.56</v>
      </c>
      <c r="AF1327" t="s">
        <v>230</v>
      </c>
      <c r="AG1327" s="1">
        <v>74400</v>
      </c>
      <c r="AH1327" s="36">
        <v>2249.5</v>
      </c>
      <c r="AI1327">
        <v>100</v>
      </c>
      <c r="AJ1327" s="36">
        <v>2237</v>
      </c>
      <c r="AK1327" s="1">
        <v>6300</v>
      </c>
      <c r="AL1327" s="2">
        <v>0.64583333333333337</v>
      </c>
      <c r="AN1327" t="s">
        <v>298</v>
      </c>
      <c r="AO1327" t="s">
        <v>364</v>
      </c>
      <c r="AQ1327" t="str">
        <f t="shared" si="20"/>
        <v/>
      </c>
    </row>
    <row r="1328" spans="1:43">
      <c r="A1328" s="8">
        <v>46192</v>
      </c>
      <c r="B1328">
        <v>4044.96</v>
      </c>
      <c r="C1328">
        <v>-0.56999999999999995</v>
      </c>
      <c r="D1328">
        <v>71530</v>
      </c>
      <c r="E1328">
        <v>0.41</v>
      </c>
      <c r="F1328" s="69">
        <v>4661</v>
      </c>
      <c r="G1328" t="s">
        <v>50</v>
      </c>
      <c r="H1328">
        <v>0</v>
      </c>
      <c r="I1328" t="s">
        <v>288</v>
      </c>
      <c r="J1328" t="s">
        <v>289</v>
      </c>
      <c r="K1328" t="s">
        <v>290</v>
      </c>
      <c r="L1328" s="36">
        <v>2336.5</v>
      </c>
      <c r="M1328">
        <v>36.5</v>
      </c>
      <c r="N1328" s="66">
        <v>1.5900000000000001E-2</v>
      </c>
      <c r="O1328" s="36">
        <v>2300</v>
      </c>
      <c r="P1328" s="66">
        <v>1.5800000000000002E-2</v>
      </c>
      <c r="Q1328" s="36">
        <v>2292.5</v>
      </c>
      <c r="R1328" s="36">
        <v>2336.5</v>
      </c>
      <c r="S1328" s="36">
        <v>2277.5</v>
      </c>
      <c r="T1328" s="66">
        <v>1.9099999999999999E-2</v>
      </c>
      <c r="U1328" s="66">
        <v>6.1999999999999998E-3</v>
      </c>
      <c r="V1328" s="66">
        <v>0</v>
      </c>
      <c r="W1328" s="66">
        <v>2.5899999999999999E-2</v>
      </c>
      <c r="X1328" s="1">
        <v>7179300</v>
      </c>
      <c r="Y1328" s="1">
        <v>16693152</v>
      </c>
      <c r="Z1328" s="1">
        <v>4206753</v>
      </c>
      <c r="AA1328" t="s">
        <v>367</v>
      </c>
      <c r="AB1328" t="s">
        <v>368</v>
      </c>
      <c r="AC1328">
        <v>32.72</v>
      </c>
      <c r="AD1328">
        <v>3.48</v>
      </c>
      <c r="AE1328">
        <v>0.68</v>
      </c>
      <c r="AF1328" t="s">
        <v>230</v>
      </c>
      <c r="AG1328" s="1">
        <v>442400</v>
      </c>
      <c r="AH1328" s="36">
        <v>2337</v>
      </c>
      <c r="AI1328" s="1">
        <v>1300</v>
      </c>
      <c r="AJ1328" s="36">
        <v>2332.5</v>
      </c>
      <c r="AK1328">
        <v>100</v>
      </c>
      <c r="AL1328" s="2">
        <v>0.64583333333333337</v>
      </c>
      <c r="AN1328" t="s">
        <v>298</v>
      </c>
      <c r="AO1328" t="s">
        <v>313</v>
      </c>
      <c r="AQ1328" t="str">
        <f t="shared" si="20"/>
        <v/>
      </c>
    </row>
    <row r="1329" spans="1:43">
      <c r="A1329" s="8">
        <v>46192</v>
      </c>
      <c r="B1329">
        <v>4044.96</v>
      </c>
      <c r="C1329">
        <v>-0.56999999999999995</v>
      </c>
      <c r="D1329">
        <v>71530</v>
      </c>
      <c r="E1329">
        <v>0.41</v>
      </c>
      <c r="F1329" s="69">
        <v>5020</v>
      </c>
      <c r="G1329" t="s">
        <v>51</v>
      </c>
      <c r="H1329">
        <v>0</v>
      </c>
      <c r="I1329" t="s">
        <v>288</v>
      </c>
      <c r="J1329" t="s">
        <v>289</v>
      </c>
      <c r="K1329" t="s">
        <v>290</v>
      </c>
      <c r="L1329" s="36">
        <v>1264</v>
      </c>
      <c r="M1329">
        <v>37.5</v>
      </c>
      <c r="N1329" s="66">
        <v>3.0599999999999999E-2</v>
      </c>
      <c r="O1329" s="36">
        <v>1226.5</v>
      </c>
      <c r="P1329" s="66">
        <v>3.0499999999999999E-2</v>
      </c>
      <c r="Q1329" s="36">
        <v>1204</v>
      </c>
      <c r="R1329" s="36">
        <v>1264</v>
      </c>
      <c r="S1329" s="36">
        <v>1192.5</v>
      </c>
      <c r="T1329" s="66">
        <v>4.9799999999999997E-2</v>
      </c>
      <c r="U1329" s="66">
        <v>1.52E-2</v>
      </c>
      <c r="V1329" s="66">
        <v>0</v>
      </c>
      <c r="W1329" s="66">
        <v>5.9900000000000002E-2</v>
      </c>
      <c r="X1329" s="1">
        <v>20621100</v>
      </c>
      <c r="Y1329" s="1">
        <v>25764201</v>
      </c>
      <c r="Z1329" s="1">
        <v>3421352</v>
      </c>
      <c r="AA1329" t="s">
        <v>369</v>
      </c>
      <c r="AB1329" t="s">
        <v>370</v>
      </c>
      <c r="AC1329">
        <v>8.17</v>
      </c>
      <c r="AD1329">
        <v>1</v>
      </c>
      <c r="AE1329">
        <v>2.69</v>
      </c>
      <c r="AF1329" t="s">
        <v>230</v>
      </c>
      <c r="AG1329" s="1">
        <v>369500</v>
      </c>
      <c r="AH1329" s="36">
        <v>1264.5</v>
      </c>
      <c r="AI1329" s="1">
        <v>6400</v>
      </c>
      <c r="AJ1329" s="36">
        <v>1255</v>
      </c>
      <c r="AK1329" s="1">
        <v>400000</v>
      </c>
      <c r="AL1329" s="2">
        <v>0.64583333333333337</v>
      </c>
      <c r="AN1329" t="s">
        <v>298</v>
      </c>
      <c r="AO1329" t="s">
        <v>371</v>
      </c>
      <c r="AQ1329" t="str">
        <f t="shared" si="20"/>
        <v/>
      </c>
    </row>
    <row r="1330" spans="1:43">
      <c r="A1330" s="8">
        <v>46192</v>
      </c>
      <c r="B1330">
        <v>4044.96</v>
      </c>
      <c r="C1330">
        <v>-0.56999999999999995</v>
      </c>
      <c r="D1330">
        <v>71530</v>
      </c>
      <c r="E1330">
        <v>0.41</v>
      </c>
      <c r="F1330" s="69">
        <v>5201</v>
      </c>
      <c r="G1330" t="s">
        <v>52</v>
      </c>
      <c r="H1330">
        <v>0</v>
      </c>
      <c r="I1330" t="s">
        <v>288</v>
      </c>
      <c r="J1330" t="s">
        <v>289</v>
      </c>
      <c r="K1330" t="s">
        <v>295</v>
      </c>
      <c r="L1330" s="36">
        <v>7616</v>
      </c>
      <c r="M1330">
        <v>52</v>
      </c>
      <c r="N1330" s="66">
        <v>6.8999999999999999E-3</v>
      </c>
      <c r="O1330" s="36">
        <v>7564</v>
      </c>
      <c r="P1330" s="66">
        <v>6.7999999999999996E-3</v>
      </c>
      <c r="Q1330" s="36">
        <v>7670</v>
      </c>
      <c r="R1330" s="36">
        <v>7800</v>
      </c>
      <c r="S1330" s="36">
        <v>7561</v>
      </c>
      <c r="T1330" s="66">
        <v>-7.0000000000000001E-3</v>
      </c>
      <c r="U1330" s="66">
        <v>-1.6199999999999999E-2</v>
      </c>
      <c r="V1330" s="66">
        <v>-2.35E-2</v>
      </c>
      <c r="W1330" s="66">
        <v>7.1999999999999998E-3</v>
      </c>
      <c r="X1330" s="1">
        <v>1530700</v>
      </c>
      <c r="Y1330" s="1">
        <v>11692329</v>
      </c>
      <c r="Z1330" s="1">
        <v>1655982</v>
      </c>
      <c r="AA1330" t="s">
        <v>581</v>
      </c>
      <c r="AB1330" t="s">
        <v>373</v>
      </c>
      <c r="AC1330">
        <v>21</v>
      </c>
      <c r="AD1330">
        <v>1.08</v>
      </c>
      <c r="AE1330">
        <v>2.76</v>
      </c>
      <c r="AF1330" t="s">
        <v>230</v>
      </c>
      <c r="AG1330" s="1">
        <v>70300</v>
      </c>
      <c r="AH1330" s="36">
        <v>7652</v>
      </c>
      <c r="AI1330">
        <v>800</v>
      </c>
      <c r="AJ1330" s="36">
        <v>7615</v>
      </c>
      <c r="AK1330" s="1">
        <v>6700</v>
      </c>
      <c r="AL1330" s="2">
        <v>0.64583333333333337</v>
      </c>
      <c r="AN1330" t="s">
        <v>293</v>
      </c>
      <c r="AO1330" t="s">
        <v>341</v>
      </c>
      <c r="AQ1330" t="str">
        <f t="shared" si="20"/>
        <v/>
      </c>
    </row>
    <row r="1331" spans="1:43">
      <c r="A1331" s="8">
        <v>46192</v>
      </c>
      <c r="B1331">
        <v>4044.96</v>
      </c>
      <c r="C1331">
        <v>-0.56999999999999995</v>
      </c>
      <c r="D1331">
        <v>71530</v>
      </c>
      <c r="E1331">
        <v>0.41</v>
      </c>
      <c r="F1331" s="69">
        <v>5302</v>
      </c>
      <c r="G1331" t="s">
        <v>53</v>
      </c>
      <c r="H1331">
        <v>0</v>
      </c>
      <c r="I1331" t="s">
        <v>288</v>
      </c>
      <c r="J1331" t="s">
        <v>289</v>
      </c>
      <c r="K1331" t="s">
        <v>290</v>
      </c>
      <c r="L1331" s="36">
        <v>4695</v>
      </c>
      <c r="M1331">
        <v>-25</v>
      </c>
      <c r="N1331" s="66">
        <v>-5.3E-3</v>
      </c>
      <c r="O1331" s="36">
        <v>4720</v>
      </c>
      <c r="P1331" s="66">
        <v>-5.1999999999999998E-3</v>
      </c>
      <c r="Q1331" s="36">
        <v>4755</v>
      </c>
      <c r="R1331" s="36">
        <v>4770</v>
      </c>
      <c r="S1331" s="36">
        <v>4680</v>
      </c>
      <c r="T1331" s="66">
        <v>-1.26E-2</v>
      </c>
      <c r="U1331" s="66">
        <v>-6.3E-3</v>
      </c>
      <c r="V1331" s="66">
        <v>-1.5699999999999999E-2</v>
      </c>
      <c r="W1331" s="66">
        <v>3.2000000000000002E-3</v>
      </c>
      <c r="X1331" s="1">
        <v>88200</v>
      </c>
      <c r="Y1331" s="1">
        <v>414614</v>
      </c>
      <c r="Z1331" s="1">
        <v>55553</v>
      </c>
      <c r="AA1331" t="s">
        <v>374</v>
      </c>
      <c r="AB1331" t="s">
        <v>375</v>
      </c>
      <c r="AC1331">
        <v>19.04</v>
      </c>
      <c r="AD1331">
        <v>0.95</v>
      </c>
      <c r="AE1331">
        <v>4.26</v>
      </c>
      <c r="AF1331" t="s">
        <v>230</v>
      </c>
      <c r="AG1331" s="1">
        <v>13400</v>
      </c>
      <c r="AH1331" s="36">
        <v>4700</v>
      </c>
      <c r="AI1331">
        <v>300</v>
      </c>
      <c r="AJ1331" s="36">
        <v>4690</v>
      </c>
      <c r="AK1331">
        <v>100</v>
      </c>
      <c r="AL1331" s="2">
        <v>0.64583333333333337</v>
      </c>
      <c r="AN1331" t="s">
        <v>293</v>
      </c>
      <c r="AO1331" t="s">
        <v>341</v>
      </c>
      <c r="AQ1331" t="str">
        <f t="shared" si="20"/>
        <v/>
      </c>
    </row>
    <row r="1332" spans="1:43">
      <c r="A1332" s="8">
        <v>46192</v>
      </c>
      <c r="B1332">
        <v>4044.96</v>
      </c>
      <c r="C1332">
        <v>-0.56999999999999995</v>
      </c>
      <c r="D1332">
        <v>71530</v>
      </c>
      <c r="E1332">
        <v>0.41</v>
      </c>
      <c r="F1332" s="69">
        <v>5310</v>
      </c>
      <c r="G1332" t="s">
        <v>54</v>
      </c>
      <c r="H1332">
        <v>0</v>
      </c>
      <c r="I1332" t="s">
        <v>288</v>
      </c>
      <c r="J1332" t="s">
        <v>289</v>
      </c>
      <c r="K1332" t="s">
        <v>295</v>
      </c>
      <c r="L1332" s="36">
        <v>8350</v>
      </c>
      <c r="M1332">
        <v>-240</v>
      </c>
      <c r="N1332" s="66">
        <v>-2.7900000000000001E-2</v>
      </c>
      <c r="O1332" s="36">
        <v>8590</v>
      </c>
      <c r="P1332" s="66">
        <v>-2.7900000000000001E-2</v>
      </c>
      <c r="Q1332" s="36">
        <v>8730</v>
      </c>
      <c r="R1332" s="36">
        <v>8820</v>
      </c>
      <c r="S1332" s="36">
        <v>8350</v>
      </c>
      <c r="T1332" s="66">
        <v>-4.3499999999999997E-2</v>
      </c>
      <c r="U1332" s="66">
        <v>-5.8999999999999999E-3</v>
      </c>
      <c r="V1332" s="66">
        <v>-5.3199999999999997E-2</v>
      </c>
      <c r="W1332" s="66">
        <v>0</v>
      </c>
      <c r="X1332" s="1">
        <v>133900</v>
      </c>
      <c r="Y1332" s="1">
        <v>1131318</v>
      </c>
      <c r="Z1332" s="1">
        <v>175288</v>
      </c>
      <c r="AA1332" t="s">
        <v>662</v>
      </c>
      <c r="AB1332" t="s">
        <v>377</v>
      </c>
      <c r="AC1332">
        <v>35.74</v>
      </c>
      <c r="AD1332">
        <v>1.79</v>
      </c>
      <c r="AE1332">
        <v>1.74</v>
      </c>
      <c r="AF1332" t="s">
        <v>230</v>
      </c>
      <c r="AG1332" s="1">
        <v>1700</v>
      </c>
      <c r="AH1332" s="36">
        <v>8390</v>
      </c>
      <c r="AI1332">
        <v>300</v>
      </c>
      <c r="AJ1332" s="36">
        <v>8350</v>
      </c>
      <c r="AK1332" s="1">
        <v>1400</v>
      </c>
      <c r="AL1332" s="2">
        <v>0.64583333333333337</v>
      </c>
      <c r="AN1332" t="s">
        <v>293</v>
      </c>
      <c r="AO1332" t="s">
        <v>341</v>
      </c>
      <c r="AQ1332" t="str">
        <f t="shared" si="20"/>
        <v/>
      </c>
    </row>
    <row r="1333" spans="1:43">
      <c r="A1333" s="8">
        <v>46192</v>
      </c>
      <c r="B1333">
        <v>4044.96</v>
      </c>
      <c r="C1333">
        <v>-0.56999999999999995</v>
      </c>
      <c r="D1333">
        <v>71530</v>
      </c>
      <c r="E1333">
        <v>0.41</v>
      </c>
      <c r="F1333" s="69">
        <v>5334</v>
      </c>
      <c r="G1333" t="s">
        <v>55</v>
      </c>
      <c r="H1333">
        <v>0</v>
      </c>
      <c r="I1333" t="s">
        <v>288</v>
      </c>
      <c r="J1333" t="s">
        <v>289</v>
      </c>
      <c r="K1333" t="s">
        <v>295</v>
      </c>
      <c r="L1333" s="36">
        <v>10820</v>
      </c>
      <c r="M1333">
        <v>-50</v>
      </c>
      <c r="N1333" s="66">
        <v>-4.5999999999999999E-3</v>
      </c>
      <c r="O1333" s="36">
        <v>10870</v>
      </c>
      <c r="P1333" s="66">
        <v>-4.4999999999999997E-3</v>
      </c>
      <c r="Q1333" s="36">
        <v>11020</v>
      </c>
      <c r="R1333" s="36">
        <v>11120</v>
      </c>
      <c r="S1333" s="36">
        <v>10725</v>
      </c>
      <c r="T1333" s="66">
        <v>-1.8100000000000002E-2</v>
      </c>
      <c r="U1333" s="66">
        <v>-3.5999999999999999E-3</v>
      </c>
      <c r="V1333" s="66">
        <v>-2.69E-2</v>
      </c>
      <c r="W1333" s="66">
        <v>8.8000000000000005E-3</v>
      </c>
      <c r="X1333" s="1">
        <v>1455500</v>
      </c>
      <c r="Y1333" s="1">
        <v>15795016</v>
      </c>
      <c r="Z1333" s="1">
        <v>2155860</v>
      </c>
      <c r="AA1333" t="s">
        <v>663</v>
      </c>
      <c r="AB1333" t="s">
        <v>379</v>
      </c>
      <c r="AC1333">
        <v>20.12</v>
      </c>
      <c r="AD1333">
        <v>2.76</v>
      </c>
      <c r="AE1333">
        <v>1.94</v>
      </c>
      <c r="AF1333" t="s">
        <v>230</v>
      </c>
      <c r="AG1333" s="1">
        <v>27300</v>
      </c>
      <c r="AH1333" s="36">
        <v>10870</v>
      </c>
      <c r="AI1333" s="1">
        <v>4000</v>
      </c>
      <c r="AJ1333" s="36">
        <v>10815</v>
      </c>
      <c r="AK1333" s="1">
        <v>4400</v>
      </c>
      <c r="AL1333" s="2">
        <v>0.64583333333333337</v>
      </c>
      <c r="AN1333" t="s">
        <v>298</v>
      </c>
      <c r="AO1333" t="s">
        <v>341</v>
      </c>
      <c r="AQ1333" t="str">
        <f t="shared" si="20"/>
        <v/>
      </c>
    </row>
    <row r="1334" spans="1:43">
      <c r="A1334" s="8">
        <v>46192</v>
      </c>
      <c r="B1334">
        <v>4044.96</v>
      </c>
      <c r="C1334">
        <v>-0.56999999999999995</v>
      </c>
      <c r="D1334">
        <v>71530</v>
      </c>
      <c r="E1334">
        <v>0.41</v>
      </c>
      <c r="F1334" s="69">
        <v>5706</v>
      </c>
      <c r="G1334" t="s">
        <v>56</v>
      </c>
      <c r="H1334">
        <v>0</v>
      </c>
      <c r="I1334" t="s">
        <v>288</v>
      </c>
      <c r="J1334" t="s">
        <v>289</v>
      </c>
      <c r="K1334" t="s">
        <v>295</v>
      </c>
      <c r="L1334" s="36">
        <v>48820</v>
      </c>
      <c r="M1334">
        <v>720</v>
      </c>
      <c r="N1334" s="66">
        <v>1.4999999999999999E-2</v>
      </c>
      <c r="O1334" s="36">
        <v>48100</v>
      </c>
      <c r="P1334" s="66">
        <v>1.49E-2</v>
      </c>
      <c r="Q1334" s="36">
        <v>49850</v>
      </c>
      <c r="R1334" s="36">
        <v>50670</v>
      </c>
      <c r="S1334" s="36">
        <v>47110</v>
      </c>
      <c r="T1334" s="66">
        <v>-2.06E-2</v>
      </c>
      <c r="U1334" s="66">
        <v>2E-3</v>
      </c>
      <c r="V1334" s="66">
        <v>-3.6499999999999998E-2</v>
      </c>
      <c r="W1334" s="66">
        <v>3.6200000000000003E-2</v>
      </c>
      <c r="X1334" s="1">
        <v>2142500</v>
      </c>
      <c r="Y1334" s="1">
        <v>104321083</v>
      </c>
      <c r="Z1334" s="1">
        <v>2803021</v>
      </c>
      <c r="AA1334" t="s">
        <v>521</v>
      </c>
      <c r="AB1334" t="s">
        <v>381</v>
      </c>
      <c r="AC1334">
        <v>37.24</v>
      </c>
      <c r="AD1334">
        <v>6.77</v>
      </c>
      <c r="AE1334">
        <v>0.56999999999999995</v>
      </c>
      <c r="AF1334" t="s">
        <v>230</v>
      </c>
      <c r="AG1334" s="1">
        <v>13700</v>
      </c>
      <c r="AH1334" s="36">
        <v>48890</v>
      </c>
      <c r="AI1334">
        <v>100</v>
      </c>
      <c r="AJ1334" s="36">
        <v>48810</v>
      </c>
      <c r="AK1334" s="1">
        <v>1900</v>
      </c>
      <c r="AL1334" s="2">
        <v>0.64583333333333337</v>
      </c>
      <c r="AN1334" t="s">
        <v>298</v>
      </c>
      <c r="AO1334" t="s">
        <v>382</v>
      </c>
      <c r="AQ1334" t="str">
        <f t="shared" si="20"/>
        <v/>
      </c>
    </row>
    <row r="1335" spans="1:43">
      <c r="A1335" s="8">
        <v>46192</v>
      </c>
      <c r="B1335">
        <v>4044.96</v>
      </c>
      <c r="C1335">
        <v>-0.56999999999999995</v>
      </c>
      <c r="D1335">
        <v>71530</v>
      </c>
      <c r="E1335">
        <v>0.41</v>
      </c>
      <c r="F1335" s="69">
        <v>5711</v>
      </c>
      <c r="G1335" t="s">
        <v>57</v>
      </c>
      <c r="H1335">
        <v>0</v>
      </c>
      <c r="I1335" t="s">
        <v>288</v>
      </c>
      <c r="J1335" t="s">
        <v>289</v>
      </c>
      <c r="K1335" t="s">
        <v>290</v>
      </c>
      <c r="L1335" s="36">
        <v>4836</v>
      </c>
      <c r="M1335">
        <v>-65</v>
      </c>
      <c r="N1335" s="66">
        <v>-1.3299999999999999E-2</v>
      </c>
      <c r="O1335" s="36">
        <v>4901</v>
      </c>
      <c r="P1335" s="66">
        <v>-1.32E-2</v>
      </c>
      <c r="Q1335" s="36">
        <v>4903</v>
      </c>
      <c r="R1335" s="36">
        <v>4908</v>
      </c>
      <c r="S1335" s="36">
        <v>4794</v>
      </c>
      <c r="T1335" s="66">
        <v>-1.3599999999999999E-2</v>
      </c>
      <c r="U1335" s="66">
        <v>1.1999999999999999E-3</v>
      </c>
      <c r="V1335" s="66">
        <v>-1.46E-2</v>
      </c>
      <c r="W1335" s="66">
        <v>8.6999999999999994E-3</v>
      </c>
      <c r="X1335" s="1">
        <v>956200</v>
      </c>
      <c r="Y1335" s="1">
        <v>4625310</v>
      </c>
      <c r="Z1335" s="1">
        <v>635883</v>
      </c>
      <c r="AA1335" t="s">
        <v>383</v>
      </c>
      <c r="AB1335" t="s">
        <v>384</v>
      </c>
      <c r="AC1335">
        <v>12.89</v>
      </c>
      <c r="AD1335">
        <v>0.85</v>
      </c>
      <c r="AE1335">
        <v>2.4</v>
      </c>
      <c r="AF1335" t="s">
        <v>230</v>
      </c>
      <c r="AG1335" s="1">
        <v>14000</v>
      </c>
      <c r="AH1335" s="36">
        <v>4845</v>
      </c>
      <c r="AI1335" s="1">
        <v>5000</v>
      </c>
      <c r="AJ1335" s="36">
        <v>4826</v>
      </c>
      <c r="AK1335">
        <v>200</v>
      </c>
      <c r="AL1335" s="2">
        <v>0.64583333333333337</v>
      </c>
      <c r="AN1335" t="s">
        <v>298</v>
      </c>
      <c r="AO1335" t="s">
        <v>382</v>
      </c>
      <c r="AQ1335" t="str">
        <f t="shared" si="20"/>
        <v/>
      </c>
    </row>
    <row r="1336" spans="1:43">
      <c r="A1336" s="8">
        <v>46192</v>
      </c>
      <c r="B1336">
        <v>4044.96</v>
      </c>
      <c r="C1336">
        <v>-0.56999999999999995</v>
      </c>
      <c r="D1336">
        <v>71530</v>
      </c>
      <c r="E1336">
        <v>0.41</v>
      </c>
      <c r="F1336" s="69">
        <v>5713</v>
      </c>
      <c r="G1336" t="s">
        <v>58</v>
      </c>
      <c r="H1336">
        <v>0</v>
      </c>
      <c r="I1336" t="s">
        <v>288</v>
      </c>
      <c r="J1336" t="s">
        <v>289</v>
      </c>
      <c r="K1336" t="s">
        <v>290</v>
      </c>
      <c r="L1336" s="36">
        <v>8607</v>
      </c>
      <c r="M1336">
        <v>-666</v>
      </c>
      <c r="N1336" s="66">
        <v>-7.1800000000000003E-2</v>
      </c>
      <c r="O1336" s="36">
        <v>9273</v>
      </c>
      <c r="P1336" s="66">
        <v>-7.1800000000000003E-2</v>
      </c>
      <c r="Q1336" s="36">
        <v>8990</v>
      </c>
      <c r="R1336" s="36">
        <v>8990</v>
      </c>
      <c r="S1336" s="36">
        <v>8580</v>
      </c>
      <c r="T1336" s="66">
        <v>-4.2599999999999999E-2</v>
      </c>
      <c r="U1336" s="66">
        <v>-1.6299999999999999E-2</v>
      </c>
      <c r="V1336" s="66">
        <v>-4.2599999999999999E-2</v>
      </c>
      <c r="W1336" s="66">
        <v>3.0999999999999999E-3</v>
      </c>
      <c r="X1336" s="1">
        <v>3982200</v>
      </c>
      <c r="Y1336" s="1">
        <v>34740984</v>
      </c>
      <c r="Z1336" s="1">
        <v>2503036</v>
      </c>
      <c r="AA1336" t="s">
        <v>385</v>
      </c>
      <c r="AB1336" t="s">
        <v>386</v>
      </c>
      <c r="AC1336">
        <v>15.41</v>
      </c>
      <c r="AD1336">
        <v>1.1200000000000001</v>
      </c>
      <c r="AE1336">
        <v>2.41</v>
      </c>
      <c r="AF1336" t="s">
        <v>230</v>
      </c>
      <c r="AG1336" s="1">
        <v>36500</v>
      </c>
      <c r="AH1336" s="36">
        <v>8608</v>
      </c>
      <c r="AI1336">
        <v>100</v>
      </c>
      <c r="AJ1336" s="36">
        <v>8607</v>
      </c>
      <c r="AK1336">
        <v>100</v>
      </c>
      <c r="AL1336" s="2">
        <v>0.64583333333333337</v>
      </c>
      <c r="AN1336" t="s">
        <v>298</v>
      </c>
      <c r="AO1336" t="s">
        <v>382</v>
      </c>
      <c r="AQ1336" t="str">
        <f t="shared" si="20"/>
        <v/>
      </c>
    </row>
    <row r="1337" spans="1:43">
      <c r="A1337" s="8">
        <v>46192</v>
      </c>
      <c r="B1337">
        <v>4044.96</v>
      </c>
      <c r="C1337">
        <v>-0.56999999999999995</v>
      </c>
      <c r="D1337">
        <v>71530</v>
      </c>
      <c r="E1337">
        <v>0.41</v>
      </c>
      <c r="F1337" s="69">
        <v>5802</v>
      </c>
      <c r="G1337" t="s">
        <v>59</v>
      </c>
      <c r="H1337">
        <v>0</v>
      </c>
      <c r="I1337" t="s">
        <v>288</v>
      </c>
      <c r="J1337" t="s">
        <v>289</v>
      </c>
      <c r="K1337" t="s">
        <v>290</v>
      </c>
      <c r="L1337" s="36">
        <v>13485</v>
      </c>
      <c r="M1337" s="36">
        <v>1285</v>
      </c>
      <c r="N1337" s="66">
        <v>0.1053</v>
      </c>
      <c r="O1337" s="36">
        <v>12200</v>
      </c>
      <c r="P1337" s="66">
        <v>0.1053</v>
      </c>
      <c r="Q1337" s="36">
        <v>14000</v>
      </c>
      <c r="R1337" s="36">
        <v>14305</v>
      </c>
      <c r="S1337" s="36">
        <v>13230</v>
      </c>
      <c r="T1337" s="66">
        <v>-3.6700000000000003E-2</v>
      </c>
      <c r="U1337" s="66">
        <v>-1.1299999999999999E-2</v>
      </c>
      <c r="V1337" s="66">
        <v>-5.7299999999999997E-2</v>
      </c>
      <c r="W1337" s="66">
        <v>1.9199999999999998E-2</v>
      </c>
      <c r="X1337" s="1">
        <v>12930000</v>
      </c>
      <c r="Y1337" s="1">
        <v>176487352</v>
      </c>
      <c r="Z1337" s="1">
        <v>10706288</v>
      </c>
      <c r="AA1337" t="s">
        <v>582</v>
      </c>
      <c r="AB1337" t="s">
        <v>388</v>
      </c>
      <c r="AC1337">
        <v>32.35</v>
      </c>
      <c r="AD1337">
        <v>3.83</v>
      </c>
      <c r="AE1337">
        <v>1.1599999999999999</v>
      </c>
      <c r="AF1337" t="s">
        <v>230</v>
      </c>
      <c r="AG1337" s="1">
        <v>98100</v>
      </c>
      <c r="AH1337" s="36">
        <v>13490</v>
      </c>
      <c r="AI1337" s="1">
        <v>2000</v>
      </c>
      <c r="AJ1337" s="36">
        <v>13480</v>
      </c>
      <c r="AK1337">
        <v>800</v>
      </c>
      <c r="AL1337" s="2">
        <v>0.64583333333333337</v>
      </c>
      <c r="AN1337" t="s">
        <v>298</v>
      </c>
      <c r="AO1337" t="s">
        <v>382</v>
      </c>
      <c r="AQ1337" t="str">
        <f t="shared" si="20"/>
        <v/>
      </c>
    </row>
    <row r="1338" spans="1:43">
      <c r="A1338" s="8">
        <v>46192</v>
      </c>
      <c r="B1338">
        <v>4044.96</v>
      </c>
      <c r="C1338">
        <v>-0.56999999999999995</v>
      </c>
      <c r="D1338">
        <v>71530</v>
      </c>
      <c r="E1338">
        <v>0.41</v>
      </c>
      <c r="F1338" s="69">
        <v>5803</v>
      </c>
      <c r="G1338" t="s">
        <v>60</v>
      </c>
      <c r="H1338">
        <v>0</v>
      </c>
      <c r="I1338" t="s">
        <v>288</v>
      </c>
      <c r="J1338" t="s">
        <v>289</v>
      </c>
      <c r="K1338" t="s">
        <v>290</v>
      </c>
      <c r="L1338" s="36">
        <v>5161</v>
      </c>
      <c r="M1338">
        <v>700</v>
      </c>
      <c r="N1338" s="66">
        <v>0.15690000000000001</v>
      </c>
      <c r="O1338" s="36">
        <v>4461</v>
      </c>
      <c r="P1338" s="66">
        <v>0.15690000000000001</v>
      </c>
      <c r="Q1338" s="36">
        <v>5161</v>
      </c>
      <c r="R1338" s="36">
        <v>5161</v>
      </c>
      <c r="S1338" s="36">
        <v>5161</v>
      </c>
      <c r="T1338" t="s">
        <v>230</v>
      </c>
      <c r="U1338" s="66">
        <v>0</v>
      </c>
      <c r="V1338" s="66">
        <v>0</v>
      </c>
      <c r="W1338" s="66">
        <v>0</v>
      </c>
      <c r="X1338" s="1">
        <v>3131200</v>
      </c>
      <c r="Y1338" s="1">
        <v>16160123</v>
      </c>
      <c r="Z1338" s="1">
        <v>9161706</v>
      </c>
      <c r="AA1338" t="s">
        <v>389</v>
      </c>
      <c r="AB1338" t="s">
        <v>632</v>
      </c>
      <c r="AC1338">
        <v>51.2</v>
      </c>
      <c r="AD1338">
        <v>15.24</v>
      </c>
      <c r="AE1338">
        <v>0.74</v>
      </c>
      <c r="AF1338" t="s">
        <v>230</v>
      </c>
      <c r="AG1338">
        <v>0</v>
      </c>
      <c r="AH1338" t="s">
        <v>230</v>
      </c>
      <c r="AI1338">
        <v>0</v>
      </c>
      <c r="AJ1338" s="36">
        <v>5161</v>
      </c>
      <c r="AK1338" s="1">
        <v>6637400</v>
      </c>
      <c r="AL1338" s="2">
        <v>0.64583333333333337</v>
      </c>
      <c r="AN1338" t="s">
        <v>298</v>
      </c>
      <c r="AO1338" t="s">
        <v>382</v>
      </c>
      <c r="AQ1338" t="str">
        <f t="shared" si="20"/>
        <v/>
      </c>
    </row>
    <row r="1339" spans="1:43">
      <c r="A1339" s="8">
        <v>46192</v>
      </c>
      <c r="B1339">
        <v>4044.96</v>
      </c>
      <c r="C1339">
        <v>-0.56999999999999995</v>
      </c>
      <c r="D1339">
        <v>71530</v>
      </c>
      <c r="E1339">
        <v>0.41</v>
      </c>
      <c r="F1339" s="69">
        <v>6038</v>
      </c>
      <c r="G1339" t="s">
        <v>61</v>
      </c>
      <c r="H1339">
        <v>0</v>
      </c>
      <c r="I1339" t="s">
        <v>347</v>
      </c>
      <c r="J1339" t="s">
        <v>289</v>
      </c>
      <c r="K1339" t="s">
        <v>290</v>
      </c>
      <c r="L1339">
        <v>907</v>
      </c>
      <c r="M1339">
        <v>-5</v>
      </c>
      <c r="N1339" s="66">
        <v>-5.4999999999999997E-3</v>
      </c>
      <c r="O1339">
        <v>912</v>
      </c>
      <c r="P1339" s="66">
        <v>-5.4000000000000003E-3</v>
      </c>
      <c r="Q1339">
        <v>909</v>
      </c>
      <c r="R1339">
        <v>914</v>
      </c>
      <c r="S1339">
        <v>904</v>
      </c>
      <c r="T1339" s="66">
        <v>-2.2000000000000001E-3</v>
      </c>
      <c r="U1339" s="66">
        <v>-3.2000000000000002E-3</v>
      </c>
      <c r="V1339" s="66">
        <v>-7.6E-3</v>
      </c>
      <c r="W1339" s="66">
        <v>3.3E-3</v>
      </c>
      <c r="X1339" s="1">
        <v>9800</v>
      </c>
      <c r="Y1339" s="1">
        <v>8909</v>
      </c>
      <c r="Z1339" s="1">
        <v>4591</v>
      </c>
      <c r="AA1339" t="s">
        <v>391</v>
      </c>
      <c r="AB1339" t="s">
        <v>392</v>
      </c>
      <c r="AC1339">
        <v>13.08</v>
      </c>
      <c r="AD1339">
        <v>0.91</v>
      </c>
      <c r="AE1339">
        <v>2.54</v>
      </c>
      <c r="AF1339" t="s">
        <v>230</v>
      </c>
      <c r="AG1339">
        <v>0</v>
      </c>
      <c r="AH1339">
        <v>913</v>
      </c>
      <c r="AI1339">
        <v>300</v>
      </c>
      <c r="AJ1339">
        <v>907</v>
      </c>
      <c r="AK1339">
        <v>100</v>
      </c>
      <c r="AL1339" s="2">
        <v>0.64583333333333337</v>
      </c>
      <c r="AN1339" t="s">
        <v>350</v>
      </c>
      <c r="AO1339" t="s">
        <v>313</v>
      </c>
      <c r="AQ1339" t="str">
        <f t="shared" si="20"/>
        <v/>
      </c>
    </row>
    <row r="1340" spans="1:43">
      <c r="A1340" s="8">
        <v>46192</v>
      </c>
      <c r="B1340">
        <v>4044.96</v>
      </c>
      <c r="C1340">
        <v>-0.56999999999999995</v>
      </c>
      <c r="D1340">
        <v>71530</v>
      </c>
      <c r="E1340">
        <v>0.41</v>
      </c>
      <c r="F1340" s="69">
        <v>6156</v>
      </c>
      <c r="G1340" t="s">
        <v>62</v>
      </c>
      <c r="H1340">
        <v>0</v>
      </c>
      <c r="I1340" t="s">
        <v>314</v>
      </c>
      <c r="J1340" t="s">
        <v>323</v>
      </c>
      <c r="K1340" t="s">
        <v>295</v>
      </c>
      <c r="L1340" s="36">
        <v>2000</v>
      </c>
      <c r="M1340">
        <v>2</v>
      </c>
      <c r="N1340" s="66">
        <v>1E-3</v>
      </c>
      <c r="O1340" s="36">
        <v>1998</v>
      </c>
      <c r="P1340" s="66">
        <v>1E-3</v>
      </c>
      <c r="Q1340" s="36">
        <v>1999</v>
      </c>
      <c r="R1340" s="36">
        <v>2005</v>
      </c>
      <c r="S1340" s="36">
        <v>1998</v>
      </c>
      <c r="T1340" s="66">
        <v>5.0000000000000001E-4</v>
      </c>
      <c r="U1340" s="66">
        <v>1E-3</v>
      </c>
      <c r="V1340" s="66">
        <v>-2.3999999999999998E-3</v>
      </c>
      <c r="W1340" s="66">
        <v>1E-3</v>
      </c>
      <c r="X1340" s="1">
        <v>9600</v>
      </c>
      <c r="Y1340" s="1">
        <v>19210</v>
      </c>
      <c r="Z1340" s="1">
        <v>10600</v>
      </c>
      <c r="AA1340" t="s">
        <v>393</v>
      </c>
      <c r="AB1340" t="s">
        <v>394</v>
      </c>
      <c r="AC1340">
        <v>59.34</v>
      </c>
      <c r="AD1340">
        <v>1.4</v>
      </c>
      <c r="AE1340">
        <v>5</v>
      </c>
      <c r="AF1340">
        <v>1.3</v>
      </c>
      <c r="AG1340">
        <v>0</v>
      </c>
      <c r="AH1340" s="36">
        <v>2003</v>
      </c>
      <c r="AI1340">
        <v>300</v>
      </c>
      <c r="AJ1340" s="36">
        <v>2000</v>
      </c>
      <c r="AK1340">
        <v>100</v>
      </c>
      <c r="AL1340" s="2">
        <v>0.64583333333333337</v>
      </c>
      <c r="AN1340" t="s">
        <v>350</v>
      </c>
      <c r="AO1340" t="s">
        <v>395</v>
      </c>
      <c r="AQ1340" t="str">
        <f t="shared" si="20"/>
        <v/>
      </c>
    </row>
    <row r="1341" spans="1:43">
      <c r="A1341" s="8">
        <v>46192</v>
      </c>
      <c r="B1341">
        <v>4044.96</v>
      </c>
      <c r="C1341">
        <v>-0.56999999999999995</v>
      </c>
      <c r="D1341">
        <v>71530</v>
      </c>
      <c r="E1341">
        <v>0.41</v>
      </c>
      <c r="F1341" s="69">
        <v>6178</v>
      </c>
      <c r="G1341" t="s">
        <v>63</v>
      </c>
      <c r="H1341">
        <v>0</v>
      </c>
      <c r="I1341" t="s">
        <v>288</v>
      </c>
      <c r="J1341" t="s">
        <v>289</v>
      </c>
      <c r="K1341" t="s">
        <v>295</v>
      </c>
      <c r="L1341" s="36">
        <v>2240.5</v>
      </c>
      <c r="M1341">
        <v>6.5</v>
      </c>
      <c r="N1341" s="66">
        <v>2.8999999999999998E-3</v>
      </c>
      <c r="O1341" s="36">
        <v>2234</v>
      </c>
      <c r="P1341" s="66">
        <v>2.8999999999999998E-3</v>
      </c>
      <c r="Q1341" s="36">
        <v>2212.5</v>
      </c>
      <c r="R1341" s="36">
        <v>2263</v>
      </c>
      <c r="S1341" s="36">
        <v>2201</v>
      </c>
      <c r="T1341" s="66">
        <v>1.26E-2</v>
      </c>
      <c r="U1341" s="66">
        <v>-2.5999999999999999E-3</v>
      </c>
      <c r="V1341" s="66">
        <v>-9.9000000000000008E-3</v>
      </c>
      <c r="W1341" s="66">
        <v>1.7899999999999999E-2</v>
      </c>
      <c r="X1341" s="1">
        <v>6401400</v>
      </c>
      <c r="Y1341" s="1">
        <v>14350857</v>
      </c>
      <c r="Z1341" s="1">
        <v>6291760</v>
      </c>
      <c r="AA1341" t="s">
        <v>641</v>
      </c>
      <c r="AB1341" t="s">
        <v>397</v>
      </c>
      <c r="AC1341">
        <v>16.11</v>
      </c>
      <c r="AD1341">
        <v>0.64</v>
      </c>
      <c r="AE1341">
        <v>2.68</v>
      </c>
      <c r="AF1341" t="s">
        <v>230</v>
      </c>
      <c r="AG1341" s="1">
        <v>81000</v>
      </c>
      <c r="AH1341" s="36">
        <v>2241.5</v>
      </c>
      <c r="AI1341">
        <v>900</v>
      </c>
      <c r="AJ1341" s="36">
        <v>2240</v>
      </c>
      <c r="AK1341" s="1">
        <v>11200</v>
      </c>
      <c r="AL1341" s="2">
        <v>0.64583333333333337</v>
      </c>
      <c r="AN1341" t="s">
        <v>298</v>
      </c>
      <c r="AO1341" t="s">
        <v>313</v>
      </c>
      <c r="AQ1341" t="str">
        <f t="shared" si="20"/>
        <v/>
      </c>
    </row>
    <row r="1342" spans="1:43">
      <c r="A1342" s="8">
        <v>46192</v>
      </c>
      <c r="B1342">
        <v>4044.96</v>
      </c>
      <c r="C1342">
        <v>-0.56999999999999995</v>
      </c>
      <c r="D1342">
        <v>71530</v>
      </c>
      <c r="E1342">
        <v>0.41</v>
      </c>
      <c r="F1342" s="69">
        <v>6208</v>
      </c>
      <c r="G1342" t="s">
        <v>64</v>
      </c>
      <c r="H1342">
        <v>0</v>
      </c>
      <c r="I1342" t="s">
        <v>314</v>
      </c>
      <c r="J1342" t="s">
        <v>289</v>
      </c>
      <c r="K1342" t="s">
        <v>290</v>
      </c>
      <c r="L1342" s="36">
        <v>1791</v>
      </c>
      <c r="M1342">
        <v>-107</v>
      </c>
      <c r="N1342" s="66">
        <v>-5.6399999999999999E-2</v>
      </c>
      <c r="O1342" s="36">
        <v>1898</v>
      </c>
      <c r="P1342" s="66">
        <v>-5.6300000000000003E-2</v>
      </c>
      <c r="Q1342" s="36">
        <v>1898</v>
      </c>
      <c r="R1342" s="36">
        <v>1898</v>
      </c>
      <c r="S1342" s="36">
        <v>1768</v>
      </c>
      <c r="T1342" s="66">
        <v>-5.6300000000000003E-2</v>
      </c>
      <c r="U1342" s="66">
        <v>-5.4999999999999997E-3</v>
      </c>
      <c r="V1342" s="66">
        <v>-5.6300000000000003E-2</v>
      </c>
      <c r="W1342" s="66">
        <v>1.2999999999999999E-2</v>
      </c>
      <c r="X1342" s="1">
        <v>73200</v>
      </c>
      <c r="Y1342" s="1">
        <v>132496</v>
      </c>
      <c r="Z1342" s="1">
        <v>11437</v>
      </c>
      <c r="AA1342" t="s">
        <v>398</v>
      </c>
      <c r="AB1342" t="s">
        <v>399</v>
      </c>
      <c r="AC1342">
        <v>17.45</v>
      </c>
      <c r="AD1342">
        <v>1.82</v>
      </c>
      <c r="AE1342">
        <v>1.1200000000000001</v>
      </c>
      <c r="AF1342">
        <v>2.2000000000000002</v>
      </c>
      <c r="AG1342">
        <v>600</v>
      </c>
      <c r="AH1342" s="36">
        <v>1793</v>
      </c>
      <c r="AI1342">
        <v>100</v>
      </c>
      <c r="AJ1342" s="36">
        <v>1780</v>
      </c>
      <c r="AK1342">
        <v>100</v>
      </c>
      <c r="AL1342" s="2">
        <v>0.64583333333333337</v>
      </c>
      <c r="AN1342" t="s">
        <v>298</v>
      </c>
      <c r="AO1342" t="s">
        <v>395</v>
      </c>
      <c r="AQ1342" t="str">
        <f t="shared" si="20"/>
        <v/>
      </c>
    </row>
    <row r="1343" spans="1:43">
      <c r="A1343" s="8">
        <v>46192</v>
      </c>
      <c r="B1343">
        <v>4044.96</v>
      </c>
      <c r="C1343">
        <v>-0.56999999999999995</v>
      </c>
      <c r="D1343">
        <v>71530</v>
      </c>
      <c r="E1343">
        <v>0.41</v>
      </c>
      <c r="F1343" s="69">
        <v>6356</v>
      </c>
      <c r="G1343" t="s">
        <v>65</v>
      </c>
      <c r="H1343">
        <v>0</v>
      </c>
      <c r="I1343" t="s">
        <v>314</v>
      </c>
      <c r="J1343" t="s">
        <v>289</v>
      </c>
      <c r="K1343" t="s">
        <v>295</v>
      </c>
      <c r="L1343" s="36">
        <v>1495</v>
      </c>
      <c r="M1343">
        <v>-31</v>
      </c>
      <c r="N1343" s="66">
        <v>-2.0299999999999999E-2</v>
      </c>
      <c r="O1343" s="36">
        <v>1526</v>
      </c>
      <c r="P1343" s="66">
        <v>-2.0299999999999999E-2</v>
      </c>
      <c r="Q1343" s="36">
        <v>1542</v>
      </c>
      <c r="R1343" s="36">
        <v>1570</v>
      </c>
      <c r="S1343" s="36">
        <v>1476</v>
      </c>
      <c r="T1343" s="66">
        <v>-3.04E-2</v>
      </c>
      <c r="U1343" s="66">
        <v>-7.9000000000000008E-3</v>
      </c>
      <c r="V1343" s="66">
        <v>-4.7699999999999999E-2</v>
      </c>
      <c r="W1343" s="66">
        <v>1.2800000000000001E-2</v>
      </c>
      <c r="X1343" s="1">
        <v>261300</v>
      </c>
      <c r="Y1343" s="1">
        <v>396008</v>
      </c>
      <c r="Z1343" s="1">
        <v>21348</v>
      </c>
      <c r="AA1343" t="s">
        <v>400</v>
      </c>
      <c r="AB1343" t="s">
        <v>401</v>
      </c>
      <c r="AC1343">
        <v>12.09</v>
      </c>
      <c r="AD1343">
        <v>1.46</v>
      </c>
      <c r="AE1343">
        <v>0.67</v>
      </c>
      <c r="AF1343" t="s">
        <v>230</v>
      </c>
      <c r="AG1343" s="1">
        <v>4600</v>
      </c>
      <c r="AH1343" s="36">
        <v>1505</v>
      </c>
      <c r="AI1343">
        <v>200</v>
      </c>
      <c r="AJ1343" s="36">
        <v>1495</v>
      </c>
      <c r="AK1343">
        <v>200</v>
      </c>
      <c r="AL1343" s="2">
        <v>0.64583333333333337</v>
      </c>
      <c r="AN1343" t="s">
        <v>298</v>
      </c>
      <c r="AO1343" t="s">
        <v>395</v>
      </c>
      <c r="AQ1343" t="str">
        <f t="shared" si="20"/>
        <v/>
      </c>
    </row>
    <row r="1344" spans="1:43">
      <c r="A1344" s="8">
        <v>46192</v>
      </c>
      <c r="B1344">
        <v>4044.96</v>
      </c>
      <c r="C1344">
        <v>-0.56999999999999995</v>
      </c>
      <c r="D1344">
        <v>71530</v>
      </c>
      <c r="E1344">
        <v>0.41</v>
      </c>
      <c r="F1344" s="69">
        <v>6378</v>
      </c>
      <c r="G1344" t="s">
        <v>66</v>
      </c>
      <c r="H1344">
        <v>0</v>
      </c>
      <c r="I1344" t="s">
        <v>314</v>
      </c>
      <c r="J1344" t="s">
        <v>289</v>
      </c>
      <c r="K1344" t="s">
        <v>295</v>
      </c>
      <c r="L1344" s="36">
        <v>1280</v>
      </c>
      <c r="M1344">
        <v>-2</v>
      </c>
      <c r="N1344" s="66">
        <v>-1.6000000000000001E-3</v>
      </c>
      <c r="O1344" s="36">
        <v>1282</v>
      </c>
      <c r="P1344" s="66">
        <v>-1.5E-3</v>
      </c>
      <c r="Q1344" s="36">
        <v>1272</v>
      </c>
      <c r="R1344" s="36">
        <v>1309</v>
      </c>
      <c r="S1344" s="36">
        <v>1257</v>
      </c>
      <c r="T1344" s="66">
        <v>6.1999999999999998E-3</v>
      </c>
      <c r="U1344" s="66">
        <v>1.5E-3</v>
      </c>
      <c r="V1344" s="66">
        <v>-2.2100000000000002E-2</v>
      </c>
      <c r="W1344" s="66">
        <v>1.8200000000000001E-2</v>
      </c>
      <c r="X1344" s="1">
        <v>205300</v>
      </c>
      <c r="Y1344" s="1">
        <v>263243</v>
      </c>
      <c r="Z1344" s="1">
        <v>26368</v>
      </c>
      <c r="AA1344" t="s">
        <v>402</v>
      </c>
      <c r="AB1344" t="s">
        <v>634</v>
      </c>
      <c r="AC1344">
        <v>13.33</v>
      </c>
      <c r="AD1344">
        <v>1.19</v>
      </c>
      <c r="AE1344">
        <v>3.2</v>
      </c>
      <c r="AF1344" t="s">
        <v>230</v>
      </c>
      <c r="AG1344">
        <v>0</v>
      </c>
      <c r="AH1344" s="36">
        <v>1290</v>
      </c>
      <c r="AI1344">
        <v>800</v>
      </c>
      <c r="AJ1344" s="36">
        <v>1280</v>
      </c>
      <c r="AK1344" s="1">
        <v>2000</v>
      </c>
      <c r="AL1344" s="2">
        <v>0.64583333333333337</v>
      </c>
      <c r="AN1344" t="s">
        <v>298</v>
      </c>
      <c r="AO1344" t="s">
        <v>395</v>
      </c>
      <c r="AQ1344" t="str">
        <f t="shared" si="20"/>
        <v/>
      </c>
    </row>
    <row r="1345" spans="1:43">
      <c r="A1345" s="8">
        <v>46192</v>
      </c>
      <c r="B1345">
        <v>4044.96</v>
      </c>
      <c r="C1345">
        <v>-0.56999999999999995</v>
      </c>
      <c r="D1345">
        <v>71530</v>
      </c>
      <c r="E1345">
        <v>0.41</v>
      </c>
      <c r="F1345" s="69">
        <v>6526</v>
      </c>
      <c r="G1345" t="s">
        <v>67</v>
      </c>
      <c r="H1345">
        <v>0</v>
      </c>
      <c r="I1345" t="s">
        <v>288</v>
      </c>
      <c r="J1345" t="s">
        <v>289</v>
      </c>
      <c r="K1345" t="s">
        <v>295</v>
      </c>
      <c r="L1345" s="36">
        <v>2630</v>
      </c>
      <c r="M1345">
        <v>26</v>
      </c>
      <c r="N1345" s="66">
        <v>0.01</v>
      </c>
      <c r="O1345" s="36">
        <v>2604</v>
      </c>
      <c r="P1345" s="66">
        <v>9.9000000000000008E-3</v>
      </c>
      <c r="Q1345" s="36">
        <v>2682</v>
      </c>
      <c r="R1345" s="36">
        <v>2825.5</v>
      </c>
      <c r="S1345" s="36">
        <v>2630</v>
      </c>
      <c r="T1345" s="66">
        <v>-1.9300000000000001E-2</v>
      </c>
      <c r="U1345" s="66">
        <v>-2.35E-2</v>
      </c>
      <c r="V1345" s="66">
        <v>-6.9099999999999995E-2</v>
      </c>
      <c r="W1345" s="66">
        <v>0</v>
      </c>
      <c r="X1345" s="1">
        <v>18410200</v>
      </c>
      <c r="Y1345" s="1">
        <v>49688947</v>
      </c>
      <c r="Z1345" s="1">
        <v>473333</v>
      </c>
      <c r="AA1345" t="s">
        <v>584</v>
      </c>
      <c r="AB1345" t="s">
        <v>405</v>
      </c>
      <c r="AC1345">
        <v>46.14</v>
      </c>
      <c r="AD1345">
        <v>3.46</v>
      </c>
      <c r="AE1345">
        <v>1.9</v>
      </c>
      <c r="AF1345" t="s">
        <v>230</v>
      </c>
      <c r="AG1345" s="1">
        <v>25200</v>
      </c>
      <c r="AH1345" s="36">
        <v>2633</v>
      </c>
      <c r="AI1345">
        <v>800</v>
      </c>
      <c r="AJ1345" s="36">
        <v>2630</v>
      </c>
      <c r="AK1345" s="1">
        <v>14000</v>
      </c>
      <c r="AL1345" s="2">
        <v>0.64583333333333337</v>
      </c>
      <c r="AN1345" t="s">
        <v>298</v>
      </c>
      <c r="AO1345" t="s">
        <v>344</v>
      </c>
      <c r="AQ1345" t="str">
        <f t="shared" si="20"/>
        <v/>
      </c>
    </row>
    <row r="1346" spans="1:43">
      <c r="A1346" s="8">
        <v>46192</v>
      </c>
      <c r="B1346">
        <v>4044.96</v>
      </c>
      <c r="C1346">
        <v>-0.56999999999999995</v>
      </c>
      <c r="D1346">
        <v>71530</v>
      </c>
      <c r="E1346">
        <v>0.41</v>
      </c>
      <c r="F1346" s="69">
        <v>6586</v>
      </c>
      <c r="G1346" t="s">
        <v>68</v>
      </c>
      <c r="H1346">
        <v>0</v>
      </c>
      <c r="I1346" t="s">
        <v>288</v>
      </c>
      <c r="J1346" t="s">
        <v>289</v>
      </c>
      <c r="K1346" t="s">
        <v>290</v>
      </c>
      <c r="L1346" s="36">
        <v>5901</v>
      </c>
      <c r="M1346">
        <v>-19</v>
      </c>
      <c r="N1346" s="66">
        <v>-3.2000000000000002E-3</v>
      </c>
      <c r="O1346" s="36">
        <v>5920</v>
      </c>
      <c r="P1346" s="66">
        <v>-3.2000000000000002E-3</v>
      </c>
      <c r="Q1346" s="36">
        <v>5999</v>
      </c>
      <c r="R1346" s="36">
        <v>6018</v>
      </c>
      <c r="S1346" s="36">
        <v>5868</v>
      </c>
      <c r="T1346" s="66">
        <v>-1.6299999999999999E-2</v>
      </c>
      <c r="U1346" s="66">
        <v>-7.7000000000000002E-3</v>
      </c>
      <c r="V1346" s="66">
        <v>-1.9400000000000001E-2</v>
      </c>
      <c r="W1346" s="66">
        <v>5.5999999999999999E-3</v>
      </c>
      <c r="X1346" s="1">
        <v>1515400</v>
      </c>
      <c r="Y1346" s="1">
        <v>8970343</v>
      </c>
      <c r="Z1346" s="1">
        <v>1652383</v>
      </c>
      <c r="AA1346" t="s">
        <v>406</v>
      </c>
      <c r="AB1346" t="s">
        <v>407</v>
      </c>
      <c r="AC1346">
        <v>18.760000000000002</v>
      </c>
      <c r="AD1346">
        <v>1.52</v>
      </c>
      <c r="AE1346">
        <v>2.68</v>
      </c>
      <c r="AF1346" t="s">
        <v>230</v>
      </c>
      <c r="AG1346" s="1">
        <v>6800</v>
      </c>
      <c r="AH1346" s="36">
        <v>5914</v>
      </c>
      <c r="AI1346" s="1">
        <v>5600</v>
      </c>
      <c r="AJ1346" s="36">
        <v>5900</v>
      </c>
      <c r="AK1346" s="1">
        <v>3200</v>
      </c>
      <c r="AL1346" s="2">
        <v>0.64583333333333337</v>
      </c>
      <c r="AN1346" t="s">
        <v>298</v>
      </c>
      <c r="AO1346" t="s">
        <v>395</v>
      </c>
      <c r="AQ1346" t="str">
        <f t="shared" si="20"/>
        <v/>
      </c>
    </row>
    <row r="1347" spans="1:43">
      <c r="A1347" s="8">
        <v>46192</v>
      </c>
      <c r="B1347">
        <v>4044.96</v>
      </c>
      <c r="C1347">
        <v>-0.56999999999999995</v>
      </c>
      <c r="D1347">
        <v>71530</v>
      </c>
      <c r="E1347">
        <v>0.41</v>
      </c>
      <c r="F1347" s="69">
        <v>6594</v>
      </c>
      <c r="G1347" t="s">
        <v>69</v>
      </c>
      <c r="H1347">
        <v>0</v>
      </c>
      <c r="I1347" t="s">
        <v>288</v>
      </c>
      <c r="J1347" t="s">
        <v>289</v>
      </c>
      <c r="K1347" t="s">
        <v>295</v>
      </c>
      <c r="L1347" s="36">
        <v>2695</v>
      </c>
      <c r="M1347">
        <v>-82</v>
      </c>
      <c r="N1347" s="66">
        <v>-2.9499999999999998E-2</v>
      </c>
      <c r="O1347" s="36">
        <v>2777</v>
      </c>
      <c r="P1347" s="66">
        <v>-2.9499999999999998E-2</v>
      </c>
      <c r="Q1347" s="36">
        <v>2776</v>
      </c>
      <c r="R1347" s="36">
        <v>2813</v>
      </c>
      <c r="S1347" s="36">
        <v>2695</v>
      </c>
      <c r="T1347" s="66">
        <v>-2.9100000000000001E-2</v>
      </c>
      <c r="U1347" s="66">
        <v>-3.0200000000000001E-2</v>
      </c>
      <c r="V1347" s="66">
        <v>-4.19E-2</v>
      </c>
      <c r="W1347" s="66">
        <v>0</v>
      </c>
      <c r="X1347" s="1">
        <v>11325300</v>
      </c>
      <c r="Y1347" s="1">
        <v>30988638</v>
      </c>
      <c r="Z1347" s="1">
        <v>3213973</v>
      </c>
      <c r="AA1347" t="s">
        <v>560</v>
      </c>
      <c r="AB1347" t="s">
        <v>409</v>
      </c>
      <c r="AC1347">
        <v>38.61</v>
      </c>
      <c r="AD1347">
        <v>1.75</v>
      </c>
      <c r="AE1347">
        <v>0</v>
      </c>
      <c r="AF1347" t="s">
        <v>230</v>
      </c>
      <c r="AG1347" s="1">
        <v>82600</v>
      </c>
      <c r="AH1347" s="36">
        <v>2705</v>
      </c>
      <c r="AI1347">
        <v>100</v>
      </c>
      <c r="AJ1347" s="36">
        <v>2693</v>
      </c>
      <c r="AK1347">
        <v>100</v>
      </c>
      <c r="AL1347" s="2">
        <v>0.64583333333333337</v>
      </c>
      <c r="AN1347" t="s">
        <v>298</v>
      </c>
      <c r="AO1347" t="s">
        <v>344</v>
      </c>
      <c r="AQ1347" t="str">
        <f t="shared" ref="AQ1347:AQ1410" si="21">IF(AP1347="","",ROUND((L1347-AP1347)/AP1347,4))</f>
        <v/>
      </c>
    </row>
    <row r="1348" spans="1:43">
      <c r="A1348" s="8">
        <v>46192</v>
      </c>
      <c r="B1348">
        <v>4044.96</v>
      </c>
      <c r="C1348">
        <v>-0.56999999999999995</v>
      </c>
      <c r="D1348">
        <v>71530</v>
      </c>
      <c r="E1348">
        <v>0.41</v>
      </c>
      <c r="F1348" s="69">
        <v>6674</v>
      </c>
      <c r="G1348" t="s">
        <v>70</v>
      </c>
      <c r="H1348">
        <v>0</v>
      </c>
      <c r="I1348" t="s">
        <v>288</v>
      </c>
      <c r="J1348" t="s">
        <v>289</v>
      </c>
      <c r="K1348" t="s">
        <v>295</v>
      </c>
      <c r="L1348" s="36">
        <v>7016</v>
      </c>
      <c r="M1348">
        <v>299</v>
      </c>
      <c r="N1348" s="66">
        <v>4.4499999999999998E-2</v>
      </c>
      <c r="O1348" s="36">
        <v>6717</v>
      </c>
      <c r="P1348" s="66">
        <v>4.4499999999999998E-2</v>
      </c>
      <c r="Q1348" s="36">
        <v>6786</v>
      </c>
      <c r="R1348" s="36">
        <v>7108</v>
      </c>
      <c r="S1348" s="36">
        <v>6665</v>
      </c>
      <c r="T1348" s="66">
        <v>3.3799999999999997E-2</v>
      </c>
      <c r="U1348" s="66">
        <v>2.8799999999999999E-2</v>
      </c>
      <c r="V1348" s="66">
        <v>-1.29E-2</v>
      </c>
      <c r="W1348" s="66">
        <v>5.2600000000000001E-2</v>
      </c>
      <c r="X1348" s="1">
        <v>1210900</v>
      </c>
      <c r="Y1348" s="1">
        <v>8373870</v>
      </c>
      <c r="Z1348" s="1">
        <v>704732</v>
      </c>
      <c r="AA1348" t="s">
        <v>604</v>
      </c>
      <c r="AB1348" t="s">
        <v>411</v>
      </c>
      <c r="AC1348">
        <v>18.87</v>
      </c>
      <c r="AD1348">
        <v>1.78</v>
      </c>
      <c r="AE1348">
        <v>1.4</v>
      </c>
      <c r="AF1348" t="s">
        <v>230</v>
      </c>
      <c r="AG1348" s="1">
        <v>21000</v>
      </c>
      <c r="AH1348" s="36">
        <v>7039</v>
      </c>
      <c r="AI1348" s="1">
        <v>3400</v>
      </c>
      <c r="AJ1348" s="36">
        <v>7002</v>
      </c>
      <c r="AK1348" s="1">
        <v>2000</v>
      </c>
      <c r="AL1348" s="2">
        <v>0.64583333333333337</v>
      </c>
      <c r="AN1348" t="s">
        <v>298</v>
      </c>
      <c r="AO1348" t="s">
        <v>344</v>
      </c>
      <c r="AQ1348" t="str">
        <f t="shared" si="21"/>
        <v/>
      </c>
    </row>
    <row r="1349" spans="1:43">
      <c r="A1349" s="8">
        <v>46192</v>
      </c>
      <c r="B1349">
        <v>4044.96</v>
      </c>
      <c r="C1349">
        <v>-0.56999999999999995</v>
      </c>
      <c r="D1349">
        <v>71530</v>
      </c>
      <c r="E1349">
        <v>0.41</v>
      </c>
      <c r="F1349" s="69">
        <v>6758</v>
      </c>
      <c r="G1349" t="s">
        <v>71</v>
      </c>
      <c r="H1349">
        <v>0</v>
      </c>
      <c r="I1349" t="s">
        <v>288</v>
      </c>
      <c r="J1349" t="s">
        <v>289</v>
      </c>
      <c r="K1349" t="s">
        <v>290</v>
      </c>
      <c r="L1349" s="36">
        <v>3140</v>
      </c>
      <c r="M1349">
        <v>-110</v>
      </c>
      <c r="N1349" s="66">
        <v>-3.3799999999999997E-2</v>
      </c>
      <c r="O1349" s="36">
        <v>3250</v>
      </c>
      <c r="P1349" s="66">
        <v>-3.3799999999999997E-2</v>
      </c>
      <c r="Q1349" s="36">
        <v>3180</v>
      </c>
      <c r="R1349" s="36">
        <v>3203</v>
      </c>
      <c r="S1349" s="36">
        <v>3113</v>
      </c>
      <c r="T1349" s="66">
        <v>-1.2500000000000001E-2</v>
      </c>
      <c r="U1349" s="66">
        <v>1.5E-3</v>
      </c>
      <c r="V1349" s="66">
        <v>-1.9599999999999999E-2</v>
      </c>
      <c r="W1349" s="66">
        <v>8.6E-3</v>
      </c>
      <c r="X1349" s="1">
        <v>30032000</v>
      </c>
      <c r="Y1349" s="1">
        <v>94360607</v>
      </c>
      <c r="Z1349" s="1">
        <v>18731093</v>
      </c>
      <c r="AA1349" t="s">
        <v>412</v>
      </c>
      <c r="AB1349" t="s">
        <v>413</v>
      </c>
      <c r="AC1349">
        <v>15.94</v>
      </c>
      <c r="AD1349">
        <v>2.2799999999999998</v>
      </c>
      <c r="AE1349">
        <v>1.1100000000000001</v>
      </c>
      <c r="AF1349" t="s">
        <v>230</v>
      </c>
      <c r="AG1349" s="1">
        <v>462800</v>
      </c>
      <c r="AH1349" s="36">
        <v>3141</v>
      </c>
      <c r="AI1349" s="1">
        <v>7700</v>
      </c>
      <c r="AJ1349" s="36">
        <v>3135</v>
      </c>
      <c r="AK1349">
        <v>100</v>
      </c>
      <c r="AL1349" s="2">
        <v>0.64583333333333337</v>
      </c>
      <c r="AN1349" t="s">
        <v>298</v>
      </c>
      <c r="AO1349" t="s">
        <v>344</v>
      </c>
      <c r="AQ1349" t="str">
        <f t="shared" si="21"/>
        <v/>
      </c>
    </row>
    <row r="1350" spans="1:43">
      <c r="A1350" s="8">
        <v>46192</v>
      </c>
      <c r="B1350">
        <v>4044.96</v>
      </c>
      <c r="C1350">
        <v>-0.56999999999999995</v>
      </c>
      <c r="D1350">
        <v>71530</v>
      </c>
      <c r="E1350">
        <v>0.41</v>
      </c>
      <c r="F1350" s="69">
        <v>6810</v>
      </c>
      <c r="G1350" t="s">
        <v>72</v>
      </c>
      <c r="H1350">
        <v>0</v>
      </c>
      <c r="I1350" t="s">
        <v>288</v>
      </c>
      <c r="J1350" t="s">
        <v>289</v>
      </c>
      <c r="K1350" t="s">
        <v>295</v>
      </c>
      <c r="L1350" s="36">
        <v>2259</v>
      </c>
      <c r="M1350">
        <v>16</v>
      </c>
      <c r="N1350" s="66">
        <v>7.1000000000000004E-3</v>
      </c>
      <c r="O1350" s="36">
        <v>2243</v>
      </c>
      <c r="P1350" s="66">
        <v>7.1000000000000004E-3</v>
      </c>
      <c r="Q1350" s="36">
        <v>2223</v>
      </c>
      <c r="R1350" s="36">
        <v>2292</v>
      </c>
      <c r="S1350" s="36">
        <v>2217</v>
      </c>
      <c r="T1350" s="66">
        <v>1.61E-2</v>
      </c>
      <c r="U1350" s="66">
        <v>1.2999999999999999E-3</v>
      </c>
      <c r="V1350" s="66">
        <v>-1.43E-2</v>
      </c>
      <c r="W1350" s="66">
        <v>1.89E-2</v>
      </c>
      <c r="X1350" s="1">
        <v>492100</v>
      </c>
      <c r="Y1350" s="1">
        <v>1109300</v>
      </c>
      <c r="Z1350" s="1">
        <v>91859</v>
      </c>
      <c r="AA1350" t="s">
        <v>414</v>
      </c>
      <c r="AB1350" t="s">
        <v>415</v>
      </c>
      <c r="AC1350">
        <v>12.42</v>
      </c>
      <c r="AD1350">
        <v>0.95</v>
      </c>
      <c r="AE1350">
        <v>2.48</v>
      </c>
      <c r="AF1350" t="s">
        <v>230</v>
      </c>
      <c r="AG1350" s="1">
        <v>23500</v>
      </c>
      <c r="AH1350" s="36">
        <v>2264</v>
      </c>
      <c r="AI1350" s="1">
        <v>4300</v>
      </c>
      <c r="AJ1350" s="36">
        <v>2251</v>
      </c>
      <c r="AK1350">
        <v>100</v>
      </c>
      <c r="AL1350" s="2">
        <v>0.64583333333333337</v>
      </c>
      <c r="AN1350" t="s">
        <v>298</v>
      </c>
      <c r="AO1350" t="s">
        <v>344</v>
      </c>
      <c r="AQ1350" t="str">
        <f t="shared" si="21"/>
        <v/>
      </c>
    </row>
    <row r="1351" spans="1:43">
      <c r="A1351" s="8">
        <v>46192</v>
      </c>
      <c r="B1351">
        <v>4044.96</v>
      </c>
      <c r="C1351">
        <v>-0.56999999999999995</v>
      </c>
      <c r="D1351">
        <v>71530</v>
      </c>
      <c r="E1351">
        <v>0.41</v>
      </c>
      <c r="F1351" s="69">
        <v>6841</v>
      </c>
      <c r="G1351" t="s">
        <v>73</v>
      </c>
      <c r="H1351">
        <v>0</v>
      </c>
      <c r="I1351" t="s">
        <v>288</v>
      </c>
      <c r="J1351" t="s">
        <v>289</v>
      </c>
      <c r="K1351" t="s">
        <v>295</v>
      </c>
      <c r="L1351" s="36">
        <v>5409</v>
      </c>
      <c r="M1351">
        <v>-69</v>
      </c>
      <c r="N1351" s="66">
        <v>-1.26E-2</v>
      </c>
      <c r="O1351" s="36">
        <v>5478</v>
      </c>
      <c r="P1351" s="66">
        <v>-1.2500000000000001E-2</v>
      </c>
      <c r="Q1351" s="36">
        <v>5425</v>
      </c>
      <c r="R1351" s="36">
        <v>5481</v>
      </c>
      <c r="S1351" s="36">
        <v>5374</v>
      </c>
      <c r="T1351" s="66">
        <v>-2.8999999999999998E-3</v>
      </c>
      <c r="U1351" s="66">
        <v>-5.3E-3</v>
      </c>
      <c r="V1351" s="66">
        <v>-1.3100000000000001E-2</v>
      </c>
      <c r="W1351" s="66">
        <v>6.4999999999999997E-3</v>
      </c>
      <c r="X1351" s="1">
        <v>1404400</v>
      </c>
      <c r="Y1351" s="1">
        <v>7612166</v>
      </c>
      <c r="Z1351" s="1">
        <v>1391201</v>
      </c>
      <c r="AA1351" t="s">
        <v>416</v>
      </c>
      <c r="AB1351" t="s">
        <v>635</v>
      </c>
      <c r="AC1351">
        <v>23.34</v>
      </c>
      <c r="AD1351">
        <v>2.64</v>
      </c>
      <c r="AE1351">
        <v>1.7</v>
      </c>
      <c r="AF1351" t="s">
        <v>230</v>
      </c>
      <c r="AG1351" s="1">
        <v>10400</v>
      </c>
      <c r="AH1351" s="36">
        <v>5411</v>
      </c>
      <c r="AI1351">
        <v>100</v>
      </c>
      <c r="AJ1351" s="36">
        <v>5408</v>
      </c>
      <c r="AK1351">
        <v>100</v>
      </c>
      <c r="AL1351" s="2">
        <v>0.64583333333333337</v>
      </c>
      <c r="AN1351" t="s">
        <v>298</v>
      </c>
      <c r="AO1351" t="s">
        <v>344</v>
      </c>
      <c r="AQ1351" t="str">
        <f t="shared" si="21"/>
        <v/>
      </c>
    </row>
    <row r="1352" spans="1:43">
      <c r="A1352" s="8">
        <v>46192</v>
      </c>
      <c r="B1352">
        <v>4044.96</v>
      </c>
      <c r="C1352">
        <v>-0.56999999999999995</v>
      </c>
      <c r="D1352">
        <v>71530</v>
      </c>
      <c r="E1352">
        <v>0.41</v>
      </c>
      <c r="F1352" s="69">
        <v>6890</v>
      </c>
      <c r="G1352" t="s">
        <v>74</v>
      </c>
      <c r="H1352">
        <v>0</v>
      </c>
      <c r="I1352" t="s">
        <v>314</v>
      </c>
      <c r="J1352" t="s">
        <v>289</v>
      </c>
      <c r="K1352" t="s">
        <v>295</v>
      </c>
      <c r="L1352" s="36">
        <v>10470</v>
      </c>
      <c r="M1352">
        <v>190</v>
      </c>
      <c r="N1352" s="66">
        <v>1.8499999999999999E-2</v>
      </c>
      <c r="O1352" s="36">
        <v>10280</v>
      </c>
      <c r="P1352" s="66">
        <v>1.84E-2</v>
      </c>
      <c r="Q1352" s="36">
        <v>10580</v>
      </c>
      <c r="R1352" s="36">
        <v>10880</v>
      </c>
      <c r="S1352" s="36">
        <v>10300</v>
      </c>
      <c r="T1352" s="66">
        <v>-1.03E-2</v>
      </c>
      <c r="U1352" s="66">
        <v>-2.8E-3</v>
      </c>
      <c r="V1352" s="66">
        <v>-3.7600000000000001E-2</v>
      </c>
      <c r="W1352" s="66">
        <v>1.6500000000000001E-2</v>
      </c>
      <c r="X1352" s="1">
        <v>1282100</v>
      </c>
      <c r="Y1352" s="1">
        <v>13522398</v>
      </c>
      <c r="Z1352" s="1">
        <v>551897</v>
      </c>
      <c r="AA1352" t="s">
        <v>664</v>
      </c>
      <c r="AB1352" t="s">
        <v>419</v>
      </c>
      <c r="AC1352">
        <v>23.87</v>
      </c>
      <c r="AD1352">
        <v>1.89</v>
      </c>
      <c r="AE1352">
        <v>1.91</v>
      </c>
      <c r="AF1352" t="s">
        <v>230</v>
      </c>
      <c r="AG1352" s="1">
        <v>12300</v>
      </c>
      <c r="AH1352" s="36">
        <v>10490</v>
      </c>
      <c r="AI1352">
        <v>100</v>
      </c>
      <c r="AJ1352" s="36">
        <v>10470</v>
      </c>
      <c r="AK1352" s="1">
        <v>7200</v>
      </c>
      <c r="AL1352" s="2">
        <v>0.64583333333333337</v>
      </c>
      <c r="AN1352" t="s">
        <v>293</v>
      </c>
      <c r="AO1352" t="s">
        <v>344</v>
      </c>
      <c r="AQ1352" t="str">
        <f t="shared" si="21"/>
        <v/>
      </c>
    </row>
    <row r="1353" spans="1:43">
      <c r="A1353" s="8">
        <v>46192</v>
      </c>
      <c r="B1353">
        <v>4044.96</v>
      </c>
      <c r="C1353">
        <v>-0.56999999999999995</v>
      </c>
      <c r="D1353">
        <v>71530</v>
      </c>
      <c r="E1353">
        <v>0.41</v>
      </c>
      <c r="F1353" s="69">
        <v>6925</v>
      </c>
      <c r="G1353" t="s">
        <v>75</v>
      </c>
      <c r="H1353">
        <v>0</v>
      </c>
      <c r="I1353" t="s">
        <v>288</v>
      </c>
      <c r="J1353" t="s">
        <v>289</v>
      </c>
      <c r="K1353" t="s">
        <v>295</v>
      </c>
      <c r="L1353" s="36">
        <v>4631</v>
      </c>
      <c r="M1353">
        <v>-20</v>
      </c>
      <c r="N1353" s="66">
        <v>-4.3E-3</v>
      </c>
      <c r="O1353" s="36">
        <v>4651</v>
      </c>
      <c r="P1353" s="66">
        <v>-4.3E-3</v>
      </c>
      <c r="Q1353" s="36">
        <v>4749</v>
      </c>
      <c r="R1353" s="36">
        <v>4830</v>
      </c>
      <c r="S1353" s="36">
        <v>4608</v>
      </c>
      <c r="T1353" s="66">
        <v>-2.4799999999999999E-2</v>
      </c>
      <c r="U1353" s="66">
        <v>-1.67E-2</v>
      </c>
      <c r="V1353" s="66">
        <v>-4.1200000000000001E-2</v>
      </c>
      <c r="W1353" s="66">
        <v>4.8999999999999998E-3</v>
      </c>
      <c r="X1353" s="1">
        <v>580800</v>
      </c>
      <c r="Y1353" s="1">
        <v>2705585</v>
      </c>
      <c r="Z1353" s="1">
        <v>386688</v>
      </c>
      <c r="AA1353" t="s">
        <v>665</v>
      </c>
      <c r="AB1353" t="s">
        <v>421</v>
      </c>
      <c r="AC1353">
        <v>35</v>
      </c>
      <c r="AD1353">
        <v>1.86</v>
      </c>
      <c r="AE1353">
        <v>1.51</v>
      </c>
      <c r="AF1353" t="s">
        <v>230</v>
      </c>
      <c r="AG1353" s="1">
        <v>7300</v>
      </c>
      <c r="AH1353" s="36">
        <v>4645</v>
      </c>
      <c r="AI1353">
        <v>200</v>
      </c>
      <c r="AJ1353" s="36">
        <v>4630</v>
      </c>
      <c r="AK1353" s="1">
        <v>1500</v>
      </c>
      <c r="AL1353" s="2">
        <v>0.64583333333333337</v>
      </c>
      <c r="AN1353" t="s">
        <v>298</v>
      </c>
      <c r="AO1353" t="s">
        <v>344</v>
      </c>
      <c r="AQ1353" t="str">
        <f t="shared" si="21"/>
        <v/>
      </c>
    </row>
    <row r="1354" spans="1:43">
      <c r="A1354" s="8">
        <v>46192</v>
      </c>
      <c r="B1354">
        <v>4044.96</v>
      </c>
      <c r="C1354">
        <v>-0.56999999999999995</v>
      </c>
      <c r="D1354">
        <v>71530</v>
      </c>
      <c r="E1354">
        <v>0.41</v>
      </c>
      <c r="F1354" s="69">
        <v>6963</v>
      </c>
      <c r="G1354" t="s">
        <v>76</v>
      </c>
      <c r="H1354">
        <v>0</v>
      </c>
      <c r="I1354" t="s">
        <v>288</v>
      </c>
      <c r="J1354" t="s">
        <v>289</v>
      </c>
      <c r="K1354" t="s">
        <v>295</v>
      </c>
      <c r="L1354" s="36">
        <v>5509</v>
      </c>
      <c r="M1354">
        <v>309</v>
      </c>
      <c r="N1354" s="66">
        <v>5.9400000000000001E-2</v>
      </c>
      <c r="O1354" s="36">
        <v>5200</v>
      </c>
      <c r="P1354" s="66">
        <v>5.9400000000000001E-2</v>
      </c>
      <c r="Q1354" s="36">
        <v>5506</v>
      </c>
      <c r="R1354" s="36">
        <v>5570</v>
      </c>
      <c r="S1354" s="36">
        <v>5383</v>
      </c>
      <c r="T1354" s="66">
        <v>5.0000000000000001E-4</v>
      </c>
      <c r="U1354" s="66">
        <v>-1.0500000000000001E-2</v>
      </c>
      <c r="V1354" s="66">
        <v>-1.09E-2</v>
      </c>
      <c r="W1354" s="66">
        <v>2.3400000000000001E-2</v>
      </c>
      <c r="X1354" s="1">
        <v>7773000</v>
      </c>
      <c r="Y1354" s="1">
        <v>42785321</v>
      </c>
      <c r="Z1354" s="1">
        <v>2224313</v>
      </c>
      <c r="AA1354" t="s">
        <v>586</v>
      </c>
      <c r="AB1354" t="s">
        <v>423</v>
      </c>
      <c r="AC1354">
        <v>73.349999999999994</v>
      </c>
      <c r="AD1354">
        <v>2.8</v>
      </c>
      <c r="AE1354">
        <v>0.91</v>
      </c>
      <c r="AF1354" t="s">
        <v>230</v>
      </c>
      <c r="AG1354" s="1">
        <v>81100</v>
      </c>
      <c r="AH1354" s="36">
        <v>5510</v>
      </c>
      <c r="AI1354" s="1">
        <v>1100</v>
      </c>
      <c r="AJ1354" s="36">
        <v>5505</v>
      </c>
      <c r="AK1354">
        <v>100</v>
      </c>
      <c r="AL1354" s="2">
        <v>0.64583333333333337</v>
      </c>
      <c r="AN1354" t="s">
        <v>298</v>
      </c>
      <c r="AO1354" t="s">
        <v>344</v>
      </c>
      <c r="AQ1354" t="str">
        <f t="shared" si="21"/>
        <v/>
      </c>
    </row>
    <row r="1355" spans="1:43">
      <c r="A1355" s="8">
        <v>46192</v>
      </c>
      <c r="B1355">
        <v>4044.96</v>
      </c>
      <c r="C1355">
        <v>-0.56999999999999995</v>
      </c>
      <c r="D1355">
        <v>71530</v>
      </c>
      <c r="E1355">
        <v>0.41</v>
      </c>
      <c r="F1355" s="69">
        <v>7011</v>
      </c>
      <c r="G1355" t="s">
        <v>77</v>
      </c>
      <c r="H1355">
        <v>0</v>
      </c>
      <c r="I1355" t="s">
        <v>288</v>
      </c>
      <c r="J1355" t="s">
        <v>289</v>
      </c>
      <c r="K1355" t="s">
        <v>290</v>
      </c>
      <c r="L1355" s="36">
        <v>3917</v>
      </c>
      <c r="M1355">
        <v>-51</v>
      </c>
      <c r="N1355" s="66">
        <v>-1.29E-2</v>
      </c>
      <c r="O1355" s="36">
        <v>3968</v>
      </c>
      <c r="P1355" s="66">
        <v>-1.2800000000000001E-2</v>
      </c>
      <c r="Q1355" s="36">
        <v>4029</v>
      </c>
      <c r="R1355" s="36">
        <v>4030</v>
      </c>
      <c r="S1355" s="36">
        <v>3830</v>
      </c>
      <c r="T1355" s="66">
        <v>-2.7699999999999999E-2</v>
      </c>
      <c r="U1355" s="66">
        <v>1.47E-2</v>
      </c>
      <c r="V1355" s="66">
        <v>-2.8000000000000001E-2</v>
      </c>
      <c r="W1355" s="66">
        <v>2.2700000000000001E-2</v>
      </c>
      <c r="X1355" s="1">
        <v>23852400</v>
      </c>
      <c r="Y1355" s="1">
        <v>92977698</v>
      </c>
      <c r="Z1355" s="1">
        <v>13214578</v>
      </c>
      <c r="AA1355" t="s">
        <v>424</v>
      </c>
      <c r="AB1355" t="s">
        <v>636</v>
      </c>
      <c r="AC1355">
        <v>34.630000000000003</v>
      </c>
      <c r="AD1355">
        <v>4.26</v>
      </c>
      <c r="AE1355">
        <v>0.74</v>
      </c>
      <c r="AF1355" t="s">
        <v>230</v>
      </c>
      <c r="AG1355" s="1">
        <v>661200</v>
      </c>
      <c r="AH1355" s="36">
        <v>3918</v>
      </c>
      <c r="AI1355" s="1">
        <v>3000</v>
      </c>
      <c r="AJ1355" s="36">
        <v>3911</v>
      </c>
      <c r="AK1355">
        <v>100</v>
      </c>
      <c r="AL1355" s="2">
        <v>0.64583333333333337</v>
      </c>
      <c r="AN1355" t="s">
        <v>298</v>
      </c>
      <c r="AO1355" t="s">
        <v>395</v>
      </c>
      <c r="AQ1355" t="str">
        <f t="shared" si="21"/>
        <v/>
      </c>
    </row>
    <row r="1356" spans="1:43">
      <c r="A1356" s="8">
        <v>46192</v>
      </c>
      <c r="B1356">
        <v>4044.96</v>
      </c>
      <c r="C1356">
        <v>-0.56999999999999995</v>
      </c>
      <c r="D1356">
        <v>71530</v>
      </c>
      <c r="E1356">
        <v>0.41</v>
      </c>
      <c r="F1356" s="69">
        <v>7013</v>
      </c>
      <c r="G1356" t="s">
        <v>78</v>
      </c>
      <c r="H1356">
        <v>0</v>
      </c>
      <c r="I1356" t="s">
        <v>288</v>
      </c>
      <c r="J1356" t="s">
        <v>289</v>
      </c>
      <c r="K1356" t="s">
        <v>290</v>
      </c>
      <c r="L1356" s="36">
        <v>2817</v>
      </c>
      <c r="M1356">
        <v>-49</v>
      </c>
      <c r="N1356" s="66">
        <v>-1.7100000000000001E-2</v>
      </c>
      <c r="O1356" s="36">
        <v>2866</v>
      </c>
      <c r="P1356" s="66">
        <v>-1.7000000000000001E-2</v>
      </c>
      <c r="Q1356" s="36">
        <v>2916</v>
      </c>
      <c r="R1356" s="36">
        <v>2935</v>
      </c>
      <c r="S1356" s="36">
        <v>2748</v>
      </c>
      <c r="T1356" s="66">
        <v>-3.39E-2</v>
      </c>
      <c r="U1356" s="66">
        <v>2.06E-2</v>
      </c>
      <c r="V1356" s="66">
        <v>-4.02E-2</v>
      </c>
      <c r="W1356" s="66">
        <v>2.5100000000000001E-2</v>
      </c>
      <c r="X1356" s="1">
        <v>16515300</v>
      </c>
      <c r="Y1356" s="1">
        <v>46477187</v>
      </c>
      <c r="Z1356" s="1">
        <v>3050134</v>
      </c>
      <c r="AA1356" t="s">
        <v>426</v>
      </c>
      <c r="AB1356" t="s">
        <v>637</v>
      </c>
      <c r="AC1356">
        <v>18.100000000000001</v>
      </c>
      <c r="AD1356">
        <v>4.57</v>
      </c>
      <c r="AE1356">
        <v>0.82</v>
      </c>
      <c r="AF1356" t="s">
        <v>230</v>
      </c>
      <c r="AG1356" s="1">
        <v>582100</v>
      </c>
      <c r="AH1356" s="36">
        <v>2817.5</v>
      </c>
      <c r="AI1356">
        <v>500</v>
      </c>
      <c r="AJ1356" s="36">
        <v>2815</v>
      </c>
      <c r="AK1356">
        <v>100</v>
      </c>
      <c r="AL1356" s="2">
        <v>0.64583333333333337</v>
      </c>
      <c r="AN1356" t="s">
        <v>298</v>
      </c>
      <c r="AO1356" t="s">
        <v>395</v>
      </c>
      <c r="AQ1356" t="str">
        <f t="shared" si="21"/>
        <v/>
      </c>
    </row>
    <row r="1357" spans="1:43">
      <c r="A1357" s="8">
        <v>46192</v>
      </c>
      <c r="B1357">
        <v>4044.96</v>
      </c>
      <c r="C1357">
        <v>-0.56999999999999995</v>
      </c>
      <c r="D1357">
        <v>71530</v>
      </c>
      <c r="E1357">
        <v>0.41</v>
      </c>
      <c r="F1357" s="69">
        <v>7047</v>
      </c>
      <c r="G1357" t="s">
        <v>79</v>
      </c>
      <c r="H1357">
        <v>0</v>
      </c>
      <c r="I1357" t="s">
        <v>347</v>
      </c>
      <c r="J1357" t="s">
        <v>289</v>
      </c>
      <c r="K1357" t="s">
        <v>295</v>
      </c>
      <c r="L1357" s="36">
        <v>2254</v>
      </c>
      <c r="M1357">
        <v>50</v>
      </c>
      <c r="N1357" s="66">
        <v>2.2700000000000001E-2</v>
      </c>
      <c r="O1357" s="36">
        <v>2204</v>
      </c>
      <c r="P1357" s="66">
        <v>2.2599999999999999E-2</v>
      </c>
      <c r="Q1357" s="36">
        <v>2217</v>
      </c>
      <c r="R1357" s="36">
        <v>2264</v>
      </c>
      <c r="S1357" s="36">
        <v>2205</v>
      </c>
      <c r="T1357" s="66">
        <v>1.66E-2</v>
      </c>
      <c r="U1357" s="66">
        <v>1.66E-2</v>
      </c>
      <c r="V1357" s="66">
        <v>-4.4000000000000003E-3</v>
      </c>
      <c r="W1357" s="66">
        <v>2.2200000000000001E-2</v>
      </c>
      <c r="X1357" s="1">
        <v>95900</v>
      </c>
      <c r="Y1357" s="1">
        <v>214091</v>
      </c>
      <c r="Z1357" s="1">
        <v>31997</v>
      </c>
      <c r="AA1357" t="s">
        <v>428</v>
      </c>
      <c r="AB1357" t="s">
        <v>638</v>
      </c>
      <c r="AC1357">
        <v>8.93</v>
      </c>
      <c r="AD1357">
        <v>2.8</v>
      </c>
      <c r="AE1357">
        <v>0.57999999999999996</v>
      </c>
      <c r="AF1357" t="s">
        <v>230</v>
      </c>
      <c r="AG1357">
        <v>0</v>
      </c>
      <c r="AH1357" s="36">
        <v>2260</v>
      </c>
      <c r="AI1357">
        <v>300</v>
      </c>
      <c r="AJ1357" s="36">
        <v>2253</v>
      </c>
      <c r="AK1357">
        <v>100</v>
      </c>
      <c r="AL1357" s="2">
        <v>0.64583333333333337</v>
      </c>
      <c r="AN1357" t="s">
        <v>298</v>
      </c>
      <c r="AO1357" t="s">
        <v>313</v>
      </c>
      <c r="AQ1357" t="str">
        <f t="shared" si="21"/>
        <v/>
      </c>
    </row>
    <row r="1358" spans="1:43">
      <c r="A1358" s="8">
        <v>46192</v>
      </c>
      <c r="B1358">
        <v>4044.96</v>
      </c>
      <c r="C1358">
        <v>-0.56999999999999995</v>
      </c>
      <c r="D1358">
        <v>71530</v>
      </c>
      <c r="E1358">
        <v>0.41</v>
      </c>
      <c r="F1358" s="69">
        <v>7084</v>
      </c>
      <c r="G1358" t="s">
        <v>80</v>
      </c>
      <c r="H1358">
        <v>0</v>
      </c>
      <c r="I1358" t="s">
        <v>347</v>
      </c>
      <c r="J1358" t="s">
        <v>323</v>
      </c>
      <c r="K1358" t="s">
        <v>295</v>
      </c>
      <c r="L1358" s="36">
        <v>2755</v>
      </c>
      <c r="M1358">
        <v>-20</v>
      </c>
      <c r="N1358" s="66">
        <v>-7.1999999999999998E-3</v>
      </c>
      <c r="O1358" s="36">
        <v>2775</v>
      </c>
      <c r="P1358" s="66">
        <v>-7.1999999999999998E-3</v>
      </c>
      <c r="Q1358" s="36">
        <v>2780</v>
      </c>
      <c r="R1358" s="36">
        <v>2780</v>
      </c>
      <c r="S1358" s="36">
        <v>2715</v>
      </c>
      <c r="T1358" s="66">
        <v>-8.8999999999999999E-3</v>
      </c>
      <c r="U1358" s="66">
        <v>-2.5000000000000001E-3</v>
      </c>
      <c r="V1358" s="66">
        <v>-8.8999999999999999E-3</v>
      </c>
      <c r="W1358" s="66">
        <v>1.47E-2</v>
      </c>
      <c r="X1358" s="1">
        <v>7200</v>
      </c>
      <c r="Y1358" s="1">
        <v>19812</v>
      </c>
      <c r="Z1358" s="1">
        <v>8979</v>
      </c>
      <c r="AA1358" t="s">
        <v>430</v>
      </c>
      <c r="AB1358" t="s">
        <v>642</v>
      </c>
      <c r="AC1358">
        <v>40.159999999999997</v>
      </c>
      <c r="AD1358">
        <v>1.43</v>
      </c>
      <c r="AE1358">
        <v>3.81</v>
      </c>
      <c r="AF1358">
        <v>0.4</v>
      </c>
      <c r="AG1358">
        <v>700</v>
      </c>
      <c r="AH1358" s="36">
        <v>2755</v>
      </c>
      <c r="AI1358">
        <v>100</v>
      </c>
      <c r="AJ1358" s="36">
        <v>2715</v>
      </c>
      <c r="AK1358">
        <v>200</v>
      </c>
      <c r="AL1358" s="2">
        <v>0.64583333333333337</v>
      </c>
      <c r="AN1358" t="s">
        <v>298</v>
      </c>
      <c r="AO1358" t="s">
        <v>313</v>
      </c>
      <c r="AQ1358" t="str">
        <f t="shared" si="21"/>
        <v/>
      </c>
    </row>
    <row r="1359" spans="1:43">
      <c r="A1359" s="8">
        <v>46192</v>
      </c>
      <c r="B1359">
        <v>4044.96</v>
      </c>
      <c r="C1359">
        <v>-0.56999999999999995</v>
      </c>
      <c r="D1359">
        <v>71530</v>
      </c>
      <c r="E1359">
        <v>0.41</v>
      </c>
      <c r="F1359" s="69">
        <v>7182</v>
      </c>
      <c r="G1359" t="s">
        <v>81</v>
      </c>
      <c r="H1359">
        <v>0</v>
      </c>
      <c r="I1359" t="s">
        <v>288</v>
      </c>
      <c r="J1359" t="s">
        <v>289</v>
      </c>
      <c r="K1359" t="s">
        <v>295</v>
      </c>
      <c r="L1359" s="36">
        <v>3190</v>
      </c>
      <c r="M1359">
        <v>-106</v>
      </c>
      <c r="N1359" s="66">
        <v>-3.2199999999999999E-2</v>
      </c>
      <c r="O1359" s="36">
        <v>3296</v>
      </c>
      <c r="P1359" s="66">
        <v>-3.2099999999999997E-2</v>
      </c>
      <c r="Q1359" s="36">
        <v>3263</v>
      </c>
      <c r="R1359" s="36">
        <v>3287</v>
      </c>
      <c r="S1359" s="36">
        <v>3186</v>
      </c>
      <c r="T1359" s="66">
        <v>-2.23E-2</v>
      </c>
      <c r="U1359" s="66">
        <v>-6.4999999999999997E-3</v>
      </c>
      <c r="V1359" s="66">
        <v>-2.9499999999999998E-2</v>
      </c>
      <c r="W1359" s="66">
        <v>1.1999999999999999E-3</v>
      </c>
      <c r="X1359" s="1">
        <v>7403100</v>
      </c>
      <c r="Y1359" s="1">
        <v>23747910</v>
      </c>
      <c r="Z1359" s="1">
        <v>11407053</v>
      </c>
      <c r="AA1359" t="s">
        <v>645</v>
      </c>
      <c r="AB1359" t="s">
        <v>433</v>
      </c>
      <c r="AC1359">
        <v>17.21</v>
      </c>
      <c r="AD1359">
        <v>1.23</v>
      </c>
      <c r="AE1359">
        <v>2.92</v>
      </c>
      <c r="AF1359" t="s">
        <v>230</v>
      </c>
      <c r="AG1359" s="1">
        <v>263000</v>
      </c>
      <c r="AH1359" s="36">
        <v>3196</v>
      </c>
      <c r="AI1359">
        <v>500</v>
      </c>
      <c r="AJ1359" s="36">
        <v>3190</v>
      </c>
      <c r="AK1359" s="1">
        <v>12600</v>
      </c>
      <c r="AL1359" s="2">
        <v>0.64583333333333337</v>
      </c>
      <c r="AN1359" t="s">
        <v>298</v>
      </c>
      <c r="AO1359" t="s">
        <v>434</v>
      </c>
      <c r="AQ1359" t="str">
        <f t="shared" si="21"/>
        <v/>
      </c>
    </row>
    <row r="1360" spans="1:43">
      <c r="A1360" s="8">
        <v>46192</v>
      </c>
      <c r="B1360">
        <v>4044.96</v>
      </c>
      <c r="C1360">
        <v>-0.56999999999999995</v>
      </c>
      <c r="D1360">
        <v>71530</v>
      </c>
      <c r="E1360">
        <v>0.41</v>
      </c>
      <c r="F1360" s="69">
        <v>7203</v>
      </c>
      <c r="G1360" t="s">
        <v>82</v>
      </c>
      <c r="H1360">
        <v>0</v>
      </c>
      <c r="I1360" t="s">
        <v>288</v>
      </c>
      <c r="J1360" t="s">
        <v>289</v>
      </c>
      <c r="K1360" t="s">
        <v>290</v>
      </c>
      <c r="L1360" s="36">
        <v>2776.5</v>
      </c>
      <c r="M1360">
        <v>-17</v>
      </c>
      <c r="N1360" s="66">
        <v>-6.1000000000000004E-3</v>
      </c>
      <c r="O1360" s="36">
        <v>2793.5</v>
      </c>
      <c r="P1360" s="66">
        <v>-6.0000000000000001E-3</v>
      </c>
      <c r="Q1360" s="36">
        <v>2785</v>
      </c>
      <c r="R1360" s="36">
        <v>2793</v>
      </c>
      <c r="S1360" s="36">
        <v>2755</v>
      </c>
      <c r="T1360" s="66">
        <v>-3.0000000000000001E-3</v>
      </c>
      <c r="U1360" s="66">
        <v>3.8999999999999998E-3</v>
      </c>
      <c r="V1360" s="66">
        <v>-5.8999999999999999E-3</v>
      </c>
      <c r="W1360" s="66">
        <v>7.7999999999999996E-3</v>
      </c>
      <c r="X1360" s="1">
        <v>28789700</v>
      </c>
      <c r="Y1360" s="1">
        <v>79814253</v>
      </c>
      <c r="Z1360" s="1">
        <v>43854782</v>
      </c>
      <c r="AA1360" t="s">
        <v>435</v>
      </c>
      <c r="AB1360" t="s">
        <v>639</v>
      </c>
      <c r="AC1360">
        <v>10.96</v>
      </c>
      <c r="AD1360">
        <v>0.9</v>
      </c>
      <c r="AE1360">
        <v>3.6</v>
      </c>
      <c r="AF1360" t="s">
        <v>230</v>
      </c>
      <c r="AG1360" s="1">
        <v>1069100</v>
      </c>
      <c r="AH1360" s="36">
        <v>2776.5</v>
      </c>
      <c r="AI1360" s="1">
        <v>10700</v>
      </c>
      <c r="AJ1360" s="36">
        <v>2775</v>
      </c>
      <c r="AK1360">
        <v>600</v>
      </c>
      <c r="AL1360" s="2">
        <v>0.64583333333333337</v>
      </c>
      <c r="AN1360" t="s">
        <v>298</v>
      </c>
      <c r="AO1360" t="s">
        <v>437</v>
      </c>
      <c r="AQ1360" t="str">
        <f t="shared" si="21"/>
        <v/>
      </c>
    </row>
    <row r="1361" spans="1:43">
      <c r="A1361" s="8">
        <v>46192</v>
      </c>
      <c r="B1361">
        <v>4044.96</v>
      </c>
      <c r="C1361">
        <v>-0.56999999999999995</v>
      </c>
      <c r="D1361">
        <v>71530</v>
      </c>
      <c r="E1361">
        <v>0.41</v>
      </c>
      <c r="F1361" s="69">
        <v>7213</v>
      </c>
      <c r="G1361" t="s">
        <v>83</v>
      </c>
      <c r="H1361">
        <v>0</v>
      </c>
      <c r="I1361" t="s">
        <v>314</v>
      </c>
      <c r="J1361" t="s">
        <v>289</v>
      </c>
      <c r="K1361" t="s">
        <v>290</v>
      </c>
      <c r="L1361">
        <v>586</v>
      </c>
      <c r="M1361">
        <v>10</v>
      </c>
      <c r="N1361" s="66">
        <v>1.7399999999999999E-2</v>
      </c>
      <c r="O1361">
        <v>576</v>
      </c>
      <c r="P1361" s="66">
        <v>1.7299999999999999E-2</v>
      </c>
      <c r="Q1361">
        <v>576</v>
      </c>
      <c r="R1361">
        <v>590</v>
      </c>
      <c r="S1361">
        <v>572</v>
      </c>
      <c r="T1361" s="66">
        <v>1.7299999999999999E-2</v>
      </c>
      <c r="U1361" s="66">
        <v>1.03E-2</v>
      </c>
      <c r="V1361" s="66">
        <v>-6.7000000000000002E-3</v>
      </c>
      <c r="W1361" s="66">
        <v>2.4400000000000002E-2</v>
      </c>
      <c r="X1361" s="1">
        <v>29200</v>
      </c>
      <c r="Y1361" s="1">
        <v>16878</v>
      </c>
      <c r="Z1361" s="1">
        <v>9312</v>
      </c>
      <c r="AA1361" t="s">
        <v>524</v>
      </c>
      <c r="AB1361" t="s">
        <v>439</v>
      </c>
      <c r="AC1361">
        <v>6.9</v>
      </c>
      <c r="AD1361">
        <v>0.82</v>
      </c>
      <c r="AE1361">
        <v>4.4400000000000004</v>
      </c>
      <c r="AF1361" t="s">
        <v>230</v>
      </c>
      <c r="AG1361">
        <v>0</v>
      </c>
      <c r="AH1361">
        <v>590</v>
      </c>
      <c r="AI1361">
        <v>600</v>
      </c>
      <c r="AJ1361">
        <v>586</v>
      </c>
      <c r="AK1361">
        <v>300</v>
      </c>
      <c r="AL1361" s="2">
        <v>0.64583333333333337</v>
      </c>
      <c r="AN1361" t="s">
        <v>298</v>
      </c>
      <c r="AO1361" t="s">
        <v>437</v>
      </c>
      <c r="AQ1361" t="str">
        <f t="shared" si="21"/>
        <v/>
      </c>
    </row>
    <row r="1362" spans="1:43">
      <c r="A1362" s="8">
        <v>46192</v>
      </c>
      <c r="B1362">
        <v>4044.96</v>
      </c>
      <c r="C1362">
        <v>-0.56999999999999995</v>
      </c>
      <c r="D1362">
        <v>71530</v>
      </c>
      <c r="E1362">
        <v>0.41</v>
      </c>
      <c r="F1362" s="69">
        <v>7220</v>
      </c>
      <c r="G1362" t="s">
        <v>84</v>
      </c>
      <c r="H1362">
        <v>0</v>
      </c>
      <c r="I1362" t="s">
        <v>288</v>
      </c>
      <c r="J1362" t="s">
        <v>289</v>
      </c>
      <c r="K1362" t="s">
        <v>290</v>
      </c>
      <c r="L1362" s="36">
        <v>4600</v>
      </c>
      <c r="M1362">
        <v>135</v>
      </c>
      <c r="N1362" s="66">
        <v>3.0200000000000001E-2</v>
      </c>
      <c r="O1362" s="36">
        <v>4465</v>
      </c>
      <c r="P1362" s="66">
        <v>3.0200000000000001E-2</v>
      </c>
      <c r="Q1362" s="36">
        <v>4745</v>
      </c>
      <c r="R1362" s="36">
        <v>4775</v>
      </c>
      <c r="S1362" s="36">
        <v>4505</v>
      </c>
      <c r="T1362" s="66">
        <v>-3.0499999999999999E-2</v>
      </c>
      <c r="U1362" s="66">
        <v>3.2000000000000002E-3</v>
      </c>
      <c r="V1362" s="66">
        <v>-3.6600000000000001E-2</v>
      </c>
      <c r="W1362" s="66">
        <v>2.1000000000000001E-2</v>
      </c>
      <c r="X1362" s="1">
        <v>3109500</v>
      </c>
      <c r="Y1362" s="1">
        <v>14343805</v>
      </c>
      <c r="Z1362" s="1">
        <v>301676</v>
      </c>
      <c r="AA1362" t="s">
        <v>563</v>
      </c>
      <c r="AB1362" t="s">
        <v>441</v>
      </c>
      <c r="AC1362">
        <v>46.37</v>
      </c>
      <c r="AD1362">
        <v>2.4700000000000002</v>
      </c>
      <c r="AE1362">
        <v>0.87</v>
      </c>
      <c r="AF1362" t="s">
        <v>230</v>
      </c>
      <c r="AG1362" s="1">
        <v>31100</v>
      </c>
      <c r="AH1362" s="36">
        <v>4600</v>
      </c>
      <c r="AI1362" s="1">
        <v>6000</v>
      </c>
      <c r="AJ1362" s="36">
        <v>4595</v>
      </c>
      <c r="AK1362">
        <v>500</v>
      </c>
      <c r="AL1362" s="2">
        <v>0.64583333333333337</v>
      </c>
      <c r="AN1362" t="s">
        <v>298</v>
      </c>
      <c r="AO1362" t="s">
        <v>437</v>
      </c>
      <c r="AQ1362" t="str">
        <f t="shared" si="21"/>
        <v/>
      </c>
    </row>
    <row r="1363" spans="1:43">
      <c r="A1363" s="8">
        <v>46192</v>
      </c>
      <c r="B1363">
        <v>4044.96</v>
      </c>
      <c r="C1363">
        <v>-0.56999999999999995</v>
      </c>
      <c r="D1363">
        <v>71530</v>
      </c>
      <c r="E1363">
        <v>0.41</v>
      </c>
      <c r="F1363" s="69">
        <v>7269</v>
      </c>
      <c r="G1363" t="s">
        <v>85</v>
      </c>
      <c r="H1363">
        <v>0</v>
      </c>
      <c r="I1363" t="s">
        <v>288</v>
      </c>
      <c r="J1363" t="s">
        <v>289</v>
      </c>
      <c r="K1363" t="s">
        <v>295</v>
      </c>
      <c r="L1363" s="36">
        <v>1916.5</v>
      </c>
      <c r="M1363">
        <v>-19.5</v>
      </c>
      <c r="N1363" s="66">
        <v>-1.01E-2</v>
      </c>
      <c r="O1363" s="36">
        <v>1936</v>
      </c>
      <c r="P1363" s="66">
        <v>-0.01</v>
      </c>
      <c r="Q1363" s="36">
        <v>1936.5</v>
      </c>
      <c r="R1363" s="36">
        <v>1945</v>
      </c>
      <c r="S1363" s="36">
        <v>1904</v>
      </c>
      <c r="T1363" s="66">
        <v>-1.03E-2</v>
      </c>
      <c r="U1363" s="66">
        <v>3.3999999999999998E-3</v>
      </c>
      <c r="V1363" s="66">
        <v>-1.46E-2</v>
      </c>
      <c r="W1363" s="66">
        <v>6.4999999999999997E-3</v>
      </c>
      <c r="X1363" s="1">
        <v>8527400</v>
      </c>
      <c r="Y1363" s="1">
        <v>16367049</v>
      </c>
      <c r="Z1363" s="1">
        <v>3765129</v>
      </c>
      <c r="AA1363" t="s">
        <v>442</v>
      </c>
      <c r="AB1363" t="s">
        <v>443</v>
      </c>
      <c r="AC1363">
        <v>9.7200000000000006</v>
      </c>
      <c r="AD1363">
        <v>1.0900000000000001</v>
      </c>
      <c r="AE1363">
        <v>2.66</v>
      </c>
      <c r="AF1363" t="s">
        <v>230</v>
      </c>
      <c r="AG1363" s="1">
        <v>4085300</v>
      </c>
      <c r="AH1363" s="36">
        <v>1920</v>
      </c>
      <c r="AI1363">
        <v>100</v>
      </c>
      <c r="AJ1363" s="36">
        <v>1916</v>
      </c>
      <c r="AK1363" s="1">
        <v>16900</v>
      </c>
      <c r="AL1363" s="2">
        <v>0.64583333333333337</v>
      </c>
      <c r="AN1363" t="s">
        <v>298</v>
      </c>
      <c r="AO1363" t="s">
        <v>437</v>
      </c>
      <c r="AQ1363" t="str">
        <f t="shared" si="21"/>
        <v/>
      </c>
    </row>
    <row r="1364" spans="1:43">
      <c r="A1364" s="8">
        <v>46192</v>
      </c>
      <c r="B1364">
        <v>4044.96</v>
      </c>
      <c r="C1364">
        <v>-0.56999999999999995</v>
      </c>
      <c r="D1364">
        <v>71530</v>
      </c>
      <c r="E1364">
        <v>0.41</v>
      </c>
      <c r="F1364" s="69">
        <v>7272</v>
      </c>
      <c r="G1364" t="s">
        <v>86</v>
      </c>
      <c r="H1364">
        <v>0</v>
      </c>
      <c r="I1364" t="s">
        <v>288</v>
      </c>
      <c r="J1364" t="s">
        <v>289</v>
      </c>
      <c r="K1364" t="s">
        <v>295</v>
      </c>
      <c r="L1364" s="36">
        <v>1237</v>
      </c>
      <c r="M1364">
        <v>18</v>
      </c>
      <c r="N1364" s="66">
        <v>1.4800000000000001E-2</v>
      </c>
      <c r="O1364" s="36">
        <v>1219</v>
      </c>
      <c r="P1364" s="66">
        <v>1.47E-2</v>
      </c>
      <c r="Q1364" s="36">
        <v>1229</v>
      </c>
      <c r="R1364" s="36">
        <v>1246</v>
      </c>
      <c r="S1364" s="36">
        <v>1221.5</v>
      </c>
      <c r="T1364" s="66">
        <v>6.4999999999999997E-3</v>
      </c>
      <c r="U1364" s="66">
        <v>5.5999999999999999E-3</v>
      </c>
      <c r="V1364" s="66">
        <v>-7.1999999999999998E-3</v>
      </c>
      <c r="W1364" s="66">
        <v>1.26E-2</v>
      </c>
      <c r="X1364" s="1">
        <v>8255900</v>
      </c>
      <c r="Y1364" s="1">
        <v>10185240</v>
      </c>
      <c r="Z1364" s="1">
        <v>1259420</v>
      </c>
      <c r="AA1364" t="s">
        <v>444</v>
      </c>
      <c r="AB1364" t="s">
        <v>445</v>
      </c>
      <c r="AC1364">
        <v>9.74</v>
      </c>
      <c r="AD1364">
        <v>1.06</v>
      </c>
      <c r="AE1364">
        <v>4.04</v>
      </c>
      <c r="AF1364" t="s">
        <v>230</v>
      </c>
      <c r="AG1364" s="1">
        <v>492800</v>
      </c>
      <c r="AH1364" s="36">
        <v>1240</v>
      </c>
      <c r="AI1364" s="1">
        <v>6000</v>
      </c>
      <c r="AJ1364" s="36">
        <v>1237</v>
      </c>
      <c r="AK1364" s="1">
        <v>2500</v>
      </c>
      <c r="AL1364" s="2">
        <v>0.64583333333333337</v>
      </c>
      <c r="AN1364" t="s">
        <v>293</v>
      </c>
      <c r="AO1364" t="s">
        <v>437</v>
      </c>
      <c r="AQ1364" t="str">
        <f t="shared" si="21"/>
        <v/>
      </c>
    </row>
    <row r="1365" spans="1:43">
      <c r="A1365" s="8">
        <v>46192</v>
      </c>
      <c r="B1365">
        <v>4044.96</v>
      </c>
      <c r="C1365">
        <v>-0.56999999999999995</v>
      </c>
      <c r="D1365">
        <v>71530</v>
      </c>
      <c r="E1365">
        <v>0.41</v>
      </c>
      <c r="F1365" s="69">
        <v>7376</v>
      </c>
      <c r="G1365" t="s">
        <v>87</v>
      </c>
      <c r="H1365">
        <v>0</v>
      </c>
      <c r="I1365" t="s">
        <v>347</v>
      </c>
      <c r="J1365" t="s">
        <v>323</v>
      </c>
      <c r="K1365" t="s">
        <v>290</v>
      </c>
      <c r="L1365" s="36">
        <v>1099</v>
      </c>
      <c r="M1365">
        <v>9</v>
      </c>
      <c r="N1365" s="66">
        <v>8.3000000000000001E-3</v>
      </c>
      <c r="O1365" s="36">
        <v>1090</v>
      </c>
      <c r="P1365" s="66">
        <v>8.2000000000000007E-3</v>
      </c>
      <c r="Q1365" s="36">
        <v>1090</v>
      </c>
      <c r="R1365" s="36">
        <v>1099</v>
      </c>
      <c r="S1365" s="36">
        <v>1076</v>
      </c>
      <c r="T1365" s="66">
        <v>8.2000000000000007E-3</v>
      </c>
      <c r="U1365" s="66">
        <v>8.2000000000000007E-3</v>
      </c>
      <c r="V1365" s="66">
        <v>0</v>
      </c>
      <c r="W1365" s="66">
        <v>2.1299999999999999E-2</v>
      </c>
      <c r="X1365" s="1">
        <v>5500</v>
      </c>
      <c r="Y1365" s="1">
        <v>5997</v>
      </c>
      <c r="Z1365" s="1">
        <v>4680</v>
      </c>
      <c r="AA1365" t="s">
        <v>446</v>
      </c>
      <c r="AB1365" t="s">
        <v>447</v>
      </c>
      <c r="AC1365">
        <v>0</v>
      </c>
      <c r="AD1365">
        <v>4.37</v>
      </c>
      <c r="AE1365">
        <v>0</v>
      </c>
      <c r="AF1365">
        <v>0.6</v>
      </c>
      <c r="AG1365">
        <v>300</v>
      </c>
      <c r="AH1365" s="36">
        <v>1100</v>
      </c>
      <c r="AI1365">
        <v>200</v>
      </c>
      <c r="AJ1365" s="36">
        <v>1075</v>
      </c>
      <c r="AK1365" s="1">
        <v>1000</v>
      </c>
      <c r="AL1365" s="2">
        <v>0.64583333333333337</v>
      </c>
      <c r="AN1365" t="s">
        <v>448</v>
      </c>
      <c r="AO1365" t="s">
        <v>313</v>
      </c>
      <c r="AQ1365" t="str">
        <f t="shared" si="21"/>
        <v/>
      </c>
    </row>
    <row r="1366" spans="1:43">
      <c r="A1366" s="8">
        <v>46192</v>
      </c>
      <c r="B1366">
        <v>4044.96</v>
      </c>
      <c r="C1366">
        <v>-0.56999999999999995</v>
      </c>
      <c r="D1366">
        <v>71530</v>
      </c>
      <c r="E1366">
        <v>0.41</v>
      </c>
      <c r="F1366" s="69">
        <v>7525</v>
      </c>
      <c r="G1366" t="s">
        <v>88</v>
      </c>
      <c r="H1366">
        <v>0</v>
      </c>
      <c r="I1366" t="s">
        <v>288</v>
      </c>
      <c r="J1366" t="s">
        <v>289</v>
      </c>
      <c r="K1366" t="s">
        <v>290</v>
      </c>
      <c r="L1366" s="36">
        <v>3595</v>
      </c>
      <c r="M1366">
        <v>70</v>
      </c>
      <c r="N1366" s="66">
        <v>1.9900000000000001E-2</v>
      </c>
      <c r="O1366" s="36">
        <v>3525</v>
      </c>
      <c r="P1366" s="66">
        <v>1.9800000000000002E-2</v>
      </c>
      <c r="Q1366" s="36">
        <v>3525</v>
      </c>
      <c r="R1366" s="36">
        <v>3595</v>
      </c>
      <c r="S1366" s="36">
        <v>3495</v>
      </c>
      <c r="T1366" s="66">
        <v>1.9800000000000002E-2</v>
      </c>
      <c r="U1366" s="66">
        <v>7.0000000000000001E-3</v>
      </c>
      <c r="V1366" s="66">
        <v>0</v>
      </c>
      <c r="W1366" s="66">
        <v>2.86E-2</v>
      </c>
      <c r="X1366" s="1">
        <v>18800</v>
      </c>
      <c r="Y1366" s="1">
        <v>67106</v>
      </c>
      <c r="Z1366" s="1">
        <v>31060</v>
      </c>
      <c r="AA1366" t="s">
        <v>449</v>
      </c>
      <c r="AB1366" t="s">
        <v>450</v>
      </c>
      <c r="AC1366">
        <v>9.7100000000000009</v>
      </c>
      <c r="AD1366">
        <v>1.01</v>
      </c>
      <c r="AE1366">
        <v>4.51</v>
      </c>
      <c r="AF1366" t="s">
        <v>230</v>
      </c>
      <c r="AG1366" s="1">
        <v>7100</v>
      </c>
      <c r="AH1366" s="36">
        <v>3595</v>
      </c>
      <c r="AI1366">
        <v>100</v>
      </c>
      <c r="AJ1366" s="36">
        <v>3590</v>
      </c>
      <c r="AK1366">
        <v>400</v>
      </c>
      <c r="AL1366" s="2">
        <v>0.64583333333333337</v>
      </c>
      <c r="AN1366" t="s">
        <v>298</v>
      </c>
      <c r="AO1366" t="s">
        <v>322</v>
      </c>
      <c r="AQ1366" t="str">
        <f t="shared" si="21"/>
        <v/>
      </c>
    </row>
    <row r="1367" spans="1:43">
      <c r="A1367" s="8">
        <v>46192</v>
      </c>
      <c r="B1367">
        <v>4044.96</v>
      </c>
      <c r="C1367">
        <v>-0.56999999999999995</v>
      </c>
      <c r="D1367">
        <v>71530</v>
      </c>
      <c r="E1367">
        <v>0.41</v>
      </c>
      <c r="F1367" s="69">
        <v>7729</v>
      </c>
      <c r="G1367" t="s">
        <v>89</v>
      </c>
      <c r="H1367">
        <v>0</v>
      </c>
      <c r="I1367" t="s">
        <v>288</v>
      </c>
      <c r="J1367" t="s">
        <v>289</v>
      </c>
      <c r="K1367" t="s">
        <v>290</v>
      </c>
      <c r="L1367" s="36">
        <v>20075</v>
      </c>
      <c r="M1367">
        <v>-70</v>
      </c>
      <c r="N1367" s="66">
        <v>-3.5000000000000001E-3</v>
      </c>
      <c r="O1367" s="36">
        <v>20145</v>
      </c>
      <c r="P1367" s="66">
        <v>-3.3999999999999998E-3</v>
      </c>
      <c r="Q1367" s="36">
        <v>20645</v>
      </c>
      <c r="R1367" s="36">
        <v>20845</v>
      </c>
      <c r="S1367" s="36">
        <v>19900</v>
      </c>
      <c r="T1367" s="66">
        <v>-2.76E-2</v>
      </c>
      <c r="U1367" s="66">
        <v>4.0000000000000002E-4</v>
      </c>
      <c r="V1367" s="66">
        <v>-3.6900000000000002E-2</v>
      </c>
      <c r="W1367" s="66">
        <v>8.6999999999999994E-3</v>
      </c>
      <c r="X1367" s="1">
        <v>435200</v>
      </c>
      <c r="Y1367" s="1">
        <v>8771396</v>
      </c>
      <c r="Z1367" s="1">
        <v>848828</v>
      </c>
      <c r="AA1367" t="s">
        <v>666</v>
      </c>
      <c r="AB1367" t="s">
        <v>452</v>
      </c>
      <c r="AC1367">
        <v>29.09</v>
      </c>
      <c r="AD1367">
        <v>4.26</v>
      </c>
      <c r="AE1367">
        <v>1.37</v>
      </c>
      <c r="AF1367" t="s">
        <v>230</v>
      </c>
      <c r="AG1367" s="1">
        <v>7300</v>
      </c>
      <c r="AH1367" s="36">
        <v>20105</v>
      </c>
      <c r="AI1367" s="1">
        <v>1700</v>
      </c>
      <c r="AJ1367" s="36">
        <v>20070</v>
      </c>
      <c r="AK1367">
        <v>200</v>
      </c>
      <c r="AL1367" s="2">
        <v>0.64583333333333337</v>
      </c>
      <c r="AN1367" t="s">
        <v>298</v>
      </c>
      <c r="AO1367" t="s">
        <v>453</v>
      </c>
      <c r="AQ1367" t="str">
        <f t="shared" si="21"/>
        <v/>
      </c>
    </row>
    <row r="1368" spans="1:43">
      <c r="A1368" s="8">
        <v>46192</v>
      </c>
      <c r="B1368">
        <v>4044.96</v>
      </c>
      <c r="C1368">
        <v>-0.56999999999999995</v>
      </c>
      <c r="D1368">
        <v>71530</v>
      </c>
      <c r="E1368">
        <v>0.41</v>
      </c>
      <c r="F1368" s="69">
        <v>7921</v>
      </c>
      <c r="G1368" t="s">
        <v>90</v>
      </c>
      <c r="H1368">
        <v>0</v>
      </c>
      <c r="I1368" t="s">
        <v>288</v>
      </c>
      <c r="J1368" t="s">
        <v>289</v>
      </c>
      <c r="K1368" t="s">
        <v>290</v>
      </c>
      <c r="L1368" s="36">
        <v>3125</v>
      </c>
      <c r="M1368">
        <v>55</v>
      </c>
      <c r="N1368" s="66">
        <v>1.7899999999999999E-2</v>
      </c>
      <c r="O1368" s="36">
        <v>3070</v>
      </c>
      <c r="P1368" s="66">
        <v>1.7899999999999999E-2</v>
      </c>
      <c r="Q1368" s="36">
        <v>3100</v>
      </c>
      <c r="R1368" s="36">
        <v>3130</v>
      </c>
      <c r="S1368" s="36">
        <v>3060</v>
      </c>
      <c r="T1368" s="66">
        <v>8.0000000000000002E-3</v>
      </c>
      <c r="U1368" s="66">
        <v>9.5999999999999992E-3</v>
      </c>
      <c r="V1368" s="66">
        <v>-1.5E-3</v>
      </c>
      <c r="W1368" s="66">
        <v>2.12E-2</v>
      </c>
      <c r="X1368" s="1">
        <v>20600</v>
      </c>
      <c r="Y1368" s="1">
        <v>64067</v>
      </c>
      <c r="Z1368" s="1">
        <v>41104</v>
      </c>
      <c r="AA1368" t="s">
        <v>454</v>
      </c>
      <c r="AB1368" t="s">
        <v>591</v>
      </c>
      <c r="AC1368">
        <v>13.9</v>
      </c>
      <c r="AD1368">
        <v>1.31</v>
      </c>
      <c r="AE1368">
        <v>3.84</v>
      </c>
      <c r="AF1368" t="s">
        <v>230</v>
      </c>
      <c r="AG1368" s="1">
        <v>13000</v>
      </c>
      <c r="AH1368" s="36">
        <v>3130</v>
      </c>
      <c r="AI1368">
        <v>200</v>
      </c>
      <c r="AJ1368" s="36">
        <v>3100</v>
      </c>
      <c r="AK1368">
        <v>200</v>
      </c>
      <c r="AL1368" s="2">
        <v>0.64583333333333337</v>
      </c>
      <c r="AM1368" s="3">
        <v>46211</v>
      </c>
      <c r="AN1368" t="s">
        <v>326</v>
      </c>
      <c r="AO1368" t="s">
        <v>456</v>
      </c>
      <c r="AQ1368" t="str">
        <f t="shared" si="21"/>
        <v/>
      </c>
    </row>
    <row r="1369" spans="1:43">
      <c r="A1369" s="8">
        <v>46192</v>
      </c>
      <c r="B1369">
        <v>4044.96</v>
      </c>
      <c r="C1369">
        <v>-0.56999999999999995</v>
      </c>
      <c r="D1369">
        <v>71530</v>
      </c>
      <c r="E1369">
        <v>0.41</v>
      </c>
      <c r="F1369" s="69">
        <v>8031</v>
      </c>
      <c r="G1369" t="s">
        <v>91</v>
      </c>
      <c r="H1369">
        <v>0</v>
      </c>
      <c r="I1369" t="s">
        <v>288</v>
      </c>
      <c r="J1369" t="s">
        <v>289</v>
      </c>
      <c r="K1369" t="s">
        <v>290</v>
      </c>
      <c r="L1369" s="36">
        <v>4716</v>
      </c>
      <c r="M1369">
        <v>-3</v>
      </c>
      <c r="N1369" s="66">
        <v>-5.9999999999999995E-4</v>
      </c>
      <c r="O1369" s="36">
        <v>4719</v>
      </c>
      <c r="P1369" s="66">
        <v>-5.9999999999999995E-4</v>
      </c>
      <c r="Q1369" s="36">
        <v>4700</v>
      </c>
      <c r="R1369" s="36">
        <v>4723</v>
      </c>
      <c r="S1369" s="36">
        <v>4626</v>
      </c>
      <c r="T1369" s="66">
        <v>3.3999999999999998E-3</v>
      </c>
      <c r="U1369" s="66">
        <v>1.52E-2</v>
      </c>
      <c r="V1369" s="66">
        <v>-1.4E-3</v>
      </c>
      <c r="W1369" s="66">
        <v>1.9400000000000001E-2</v>
      </c>
      <c r="X1369" s="1">
        <v>12406500</v>
      </c>
      <c r="Y1369" s="1">
        <v>58260199</v>
      </c>
      <c r="Z1369" s="1">
        <v>13509767</v>
      </c>
      <c r="AA1369" t="s">
        <v>457</v>
      </c>
      <c r="AB1369" t="s">
        <v>653</v>
      </c>
      <c r="AC1369">
        <v>14.52</v>
      </c>
      <c r="AD1369">
        <v>1.52</v>
      </c>
      <c r="AE1369">
        <v>2.97</v>
      </c>
      <c r="AF1369" t="s">
        <v>230</v>
      </c>
      <c r="AG1369" s="1">
        <v>244200</v>
      </c>
      <c r="AH1369" s="36">
        <v>4717</v>
      </c>
      <c r="AI1369" s="1">
        <v>24800</v>
      </c>
      <c r="AJ1369" s="36">
        <v>4714</v>
      </c>
      <c r="AK1369">
        <v>100</v>
      </c>
      <c r="AL1369" s="2">
        <v>0.64583333333333337</v>
      </c>
      <c r="AN1369" t="s">
        <v>298</v>
      </c>
      <c r="AO1369" t="s">
        <v>322</v>
      </c>
      <c r="AQ1369" t="str">
        <f t="shared" si="21"/>
        <v/>
      </c>
    </row>
    <row r="1370" spans="1:43">
      <c r="A1370" s="8">
        <v>46192</v>
      </c>
      <c r="B1370">
        <v>4044.96</v>
      </c>
      <c r="C1370">
        <v>-0.56999999999999995</v>
      </c>
      <c r="D1370">
        <v>71530</v>
      </c>
      <c r="E1370">
        <v>0.41</v>
      </c>
      <c r="F1370" s="69">
        <v>8058</v>
      </c>
      <c r="G1370" t="s">
        <v>92</v>
      </c>
      <c r="H1370">
        <v>0</v>
      </c>
      <c r="I1370" t="s">
        <v>288</v>
      </c>
      <c r="J1370" t="s">
        <v>289</v>
      </c>
      <c r="K1370" t="s">
        <v>290</v>
      </c>
      <c r="L1370" s="36">
        <v>4540</v>
      </c>
      <c r="M1370">
        <v>-30</v>
      </c>
      <c r="N1370" s="66">
        <v>-6.6E-3</v>
      </c>
      <c r="O1370" s="36">
        <v>4570</v>
      </c>
      <c r="P1370" s="66">
        <v>-6.4999999999999997E-3</v>
      </c>
      <c r="Q1370" s="36">
        <v>4510</v>
      </c>
      <c r="R1370" s="36">
        <v>4541</v>
      </c>
      <c r="S1370" s="36">
        <v>4450</v>
      </c>
      <c r="T1370" s="66">
        <v>6.6E-3</v>
      </c>
      <c r="U1370" s="66">
        <v>1.09E-2</v>
      </c>
      <c r="V1370" s="66">
        <v>-2.0000000000000001E-4</v>
      </c>
      <c r="W1370" s="66">
        <v>2.0199999999999999E-2</v>
      </c>
      <c r="X1370" s="1">
        <v>18848500</v>
      </c>
      <c r="Y1370" s="1">
        <v>85200455</v>
      </c>
      <c r="Z1370" s="1">
        <v>16845800</v>
      </c>
      <c r="AA1370" t="s">
        <v>459</v>
      </c>
      <c r="AB1370" t="s">
        <v>460</v>
      </c>
      <c r="AC1370">
        <v>15.11</v>
      </c>
      <c r="AD1370">
        <v>1.76</v>
      </c>
      <c r="AE1370">
        <v>2.75</v>
      </c>
      <c r="AF1370" t="s">
        <v>230</v>
      </c>
      <c r="AG1370" s="1">
        <v>529300</v>
      </c>
      <c r="AH1370" s="36">
        <v>4541</v>
      </c>
      <c r="AI1370" s="1">
        <v>2400</v>
      </c>
      <c r="AJ1370" s="36">
        <v>4523</v>
      </c>
      <c r="AK1370">
        <v>700</v>
      </c>
      <c r="AL1370" s="2">
        <v>0.64583333333333337</v>
      </c>
      <c r="AN1370" t="s">
        <v>298</v>
      </c>
      <c r="AO1370" t="s">
        <v>322</v>
      </c>
      <c r="AQ1370" t="str">
        <f t="shared" si="21"/>
        <v/>
      </c>
    </row>
    <row r="1371" spans="1:43">
      <c r="A1371" s="8">
        <v>46192</v>
      </c>
      <c r="B1371">
        <v>4044.96</v>
      </c>
      <c r="C1371">
        <v>-0.56999999999999995</v>
      </c>
      <c r="D1371">
        <v>71530</v>
      </c>
      <c r="E1371">
        <v>0.41</v>
      </c>
      <c r="F1371" s="69">
        <v>8233</v>
      </c>
      <c r="G1371" t="s">
        <v>93</v>
      </c>
      <c r="H1371">
        <v>0</v>
      </c>
      <c r="I1371" t="s">
        <v>288</v>
      </c>
      <c r="J1371" t="s">
        <v>289</v>
      </c>
      <c r="K1371" t="s">
        <v>295</v>
      </c>
      <c r="L1371" s="36">
        <v>2261</v>
      </c>
      <c r="M1371">
        <v>-8.5</v>
      </c>
      <c r="N1371" s="66">
        <v>-3.7000000000000002E-3</v>
      </c>
      <c r="O1371" s="36">
        <v>2269.5</v>
      </c>
      <c r="P1371" s="66">
        <v>-3.7000000000000002E-3</v>
      </c>
      <c r="Q1371" s="36">
        <v>2272</v>
      </c>
      <c r="R1371" s="36">
        <v>2307.5</v>
      </c>
      <c r="S1371" s="36">
        <v>2215.5</v>
      </c>
      <c r="T1371" s="66">
        <v>-4.7999999999999996E-3</v>
      </c>
      <c r="U1371" s="66">
        <v>7.7999999999999996E-3</v>
      </c>
      <c r="V1371" s="66">
        <v>-2.01E-2</v>
      </c>
      <c r="W1371" s="66">
        <v>2.0500000000000001E-2</v>
      </c>
      <c r="X1371" s="1">
        <v>2995400</v>
      </c>
      <c r="Y1371" s="1">
        <v>6776499</v>
      </c>
      <c r="Z1371" s="1">
        <v>690077</v>
      </c>
      <c r="AA1371" t="s">
        <v>461</v>
      </c>
      <c r="AB1371" t="s">
        <v>462</v>
      </c>
      <c r="AC1371">
        <v>17.43</v>
      </c>
      <c r="AD1371">
        <v>1.47</v>
      </c>
      <c r="AE1371">
        <v>1.77</v>
      </c>
      <c r="AF1371" t="s">
        <v>230</v>
      </c>
      <c r="AG1371">
        <v>0</v>
      </c>
      <c r="AH1371" s="36">
        <v>2261.5</v>
      </c>
      <c r="AI1371" s="1">
        <v>5100</v>
      </c>
      <c r="AJ1371" s="36">
        <v>2260</v>
      </c>
      <c r="AK1371" s="1">
        <v>6500</v>
      </c>
      <c r="AL1371" s="2">
        <v>0.64583333333333337</v>
      </c>
      <c r="AM1371" s="3">
        <v>46203</v>
      </c>
      <c r="AN1371" t="s">
        <v>463</v>
      </c>
      <c r="AO1371" t="s">
        <v>327</v>
      </c>
      <c r="AQ1371" t="str">
        <f t="shared" si="21"/>
        <v/>
      </c>
    </row>
    <row r="1372" spans="1:43">
      <c r="A1372" s="8">
        <v>46192</v>
      </c>
      <c r="B1372">
        <v>4044.96</v>
      </c>
      <c r="C1372">
        <v>-0.56999999999999995</v>
      </c>
      <c r="D1372">
        <v>71530</v>
      </c>
      <c r="E1372">
        <v>0.41</v>
      </c>
      <c r="F1372" s="69">
        <v>8304</v>
      </c>
      <c r="G1372" t="s">
        <v>94</v>
      </c>
      <c r="H1372">
        <v>0</v>
      </c>
      <c r="I1372" t="s">
        <v>288</v>
      </c>
      <c r="J1372" t="s">
        <v>289</v>
      </c>
      <c r="K1372" t="s">
        <v>295</v>
      </c>
      <c r="L1372" s="36">
        <v>2791</v>
      </c>
      <c r="M1372">
        <v>-40.5</v>
      </c>
      <c r="N1372" s="66">
        <v>-1.43E-2</v>
      </c>
      <c r="O1372" s="36">
        <v>2831.5</v>
      </c>
      <c r="P1372" s="66">
        <v>-1.43E-2</v>
      </c>
      <c r="Q1372" s="36">
        <v>2810</v>
      </c>
      <c r="R1372" s="36">
        <v>2824</v>
      </c>
      <c r="S1372" s="36">
        <v>2772.5</v>
      </c>
      <c r="T1372" s="66">
        <v>-6.7000000000000002E-3</v>
      </c>
      <c r="U1372" s="66">
        <v>-8.0999999999999996E-3</v>
      </c>
      <c r="V1372" s="66">
        <v>-1.1599999999999999E-2</v>
      </c>
      <c r="W1372" s="66">
        <v>6.6E-3</v>
      </c>
      <c r="X1372" s="1">
        <v>1606000</v>
      </c>
      <c r="Y1372" s="1">
        <v>4497835</v>
      </c>
      <c r="Z1372" s="1">
        <v>390152</v>
      </c>
      <c r="AA1372" t="s">
        <v>464</v>
      </c>
      <c r="AB1372" t="s">
        <v>465</v>
      </c>
      <c r="AC1372">
        <v>14.3</v>
      </c>
      <c r="AD1372">
        <v>0.8</v>
      </c>
      <c r="AE1372">
        <v>3.58</v>
      </c>
      <c r="AF1372" t="s">
        <v>230</v>
      </c>
      <c r="AG1372" s="1">
        <v>14300</v>
      </c>
      <c r="AH1372" s="36">
        <v>2796</v>
      </c>
      <c r="AI1372">
        <v>600</v>
      </c>
      <c r="AJ1372" s="36">
        <v>2791</v>
      </c>
      <c r="AK1372" s="1">
        <v>11100</v>
      </c>
      <c r="AL1372" s="2">
        <v>0.64583333333333337</v>
      </c>
      <c r="AN1372" t="s">
        <v>298</v>
      </c>
      <c r="AO1372" t="s">
        <v>434</v>
      </c>
      <c r="AQ1372" t="str">
        <f t="shared" si="21"/>
        <v/>
      </c>
    </row>
    <row r="1373" spans="1:43">
      <c r="A1373" s="8">
        <v>46192</v>
      </c>
      <c r="B1373">
        <v>4044.96</v>
      </c>
      <c r="C1373">
        <v>-0.56999999999999995</v>
      </c>
      <c r="D1373">
        <v>71530</v>
      </c>
      <c r="E1373">
        <v>0.41</v>
      </c>
      <c r="F1373" s="69">
        <v>8316</v>
      </c>
      <c r="G1373" t="s">
        <v>95</v>
      </c>
      <c r="H1373">
        <v>0</v>
      </c>
      <c r="I1373" t="s">
        <v>288</v>
      </c>
      <c r="J1373" t="s">
        <v>289</v>
      </c>
      <c r="K1373" t="s">
        <v>295</v>
      </c>
      <c r="L1373" s="36">
        <v>6482</v>
      </c>
      <c r="M1373">
        <v>-246</v>
      </c>
      <c r="N1373" s="66">
        <v>-3.6600000000000001E-2</v>
      </c>
      <c r="O1373" s="36">
        <v>6728</v>
      </c>
      <c r="P1373" s="66">
        <v>-3.6499999999999998E-2</v>
      </c>
      <c r="Q1373" s="36">
        <v>6702</v>
      </c>
      <c r="R1373" s="36">
        <v>6711</v>
      </c>
      <c r="S1373" s="36">
        <v>6471</v>
      </c>
      <c r="T1373" s="66">
        <v>-3.2800000000000003E-2</v>
      </c>
      <c r="U1373" s="66">
        <v>-8.9999999999999993E-3</v>
      </c>
      <c r="V1373" s="66">
        <v>-3.4099999999999998E-2</v>
      </c>
      <c r="W1373" s="66">
        <v>1.6000000000000001E-3</v>
      </c>
      <c r="X1373" s="1">
        <v>20049100</v>
      </c>
      <c r="Y1373" s="1">
        <v>130962470</v>
      </c>
      <c r="Z1373" s="1">
        <v>24809842</v>
      </c>
      <c r="AA1373" t="s">
        <v>667</v>
      </c>
      <c r="AB1373" t="s">
        <v>467</v>
      </c>
      <c r="AC1373">
        <v>14.41</v>
      </c>
      <c r="AD1373">
        <v>1.56</v>
      </c>
      <c r="AE1373">
        <v>2.78</v>
      </c>
      <c r="AF1373" t="s">
        <v>230</v>
      </c>
      <c r="AG1373" s="1">
        <v>586100</v>
      </c>
      <c r="AH1373" s="36">
        <v>6500</v>
      </c>
      <c r="AI1373">
        <v>200</v>
      </c>
      <c r="AJ1373" s="36">
        <v>6481</v>
      </c>
      <c r="AK1373" s="1">
        <v>1800</v>
      </c>
      <c r="AL1373" s="2">
        <v>0.64583333333333337</v>
      </c>
      <c r="AN1373" t="s">
        <v>298</v>
      </c>
      <c r="AO1373" t="s">
        <v>434</v>
      </c>
      <c r="AQ1373" t="str">
        <f t="shared" si="21"/>
        <v/>
      </c>
    </row>
    <row r="1374" spans="1:43">
      <c r="A1374" s="8">
        <v>46192</v>
      </c>
      <c r="B1374">
        <v>4044.96</v>
      </c>
      <c r="C1374">
        <v>-0.56999999999999995</v>
      </c>
      <c r="D1374">
        <v>71530</v>
      </c>
      <c r="E1374">
        <v>0.41</v>
      </c>
      <c r="F1374" s="69">
        <v>8331</v>
      </c>
      <c r="G1374" t="s">
        <v>96</v>
      </c>
      <c r="H1374">
        <v>0</v>
      </c>
      <c r="I1374" t="s">
        <v>288</v>
      </c>
      <c r="J1374" t="s">
        <v>289</v>
      </c>
      <c r="K1374" t="s">
        <v>295</v>
      </c>
      <c r="L1374" s="36">
        <v>2491</v>
      </c>
      <c r="M1374">
        <v>-63.5</v>
      </c>
      <c r="N1374" s="66">
        <v>-2.4899999999999999E-2</v>
      </c>
      <c r="O1374" s="36">
        <v>2554.5</v>
      </c>
      <c r="P1374" s="66">
        <v>-2.4799999999999999E-2</v>
      </c>
      <c r="Q1374" s="36">
        <v>2566</v>
      </c>
      <c r="R1374" s="36">
        <v>2585</v>
      </c>
      <c r="S1374" s="36">
        <v>2491</v>
      </c>
      <c r="T1374" s="66">
        <v>-2.92E-2</v>
      </c>
      <c r="U1374" s="66">
        <v>-9.9000000000000008E-3</v>
      </c>
      <c r="V1374" s="66">
        <v>-3.6299999999999999E-2</v>
      </c>
      <c r="W1374" s="66">
        <v>0</v>
      </c>
      <c r="X1374" s="1">
        <v>3588000</v>
      </c>
      <c r="Y1374" s="1">
        <v>9018577</v>
      </c>
      <c r="Z1374" s="1">
        <v>1931823</v>
      </c>
      <c r="AA1374" t="s">
        <v>648</v>
      </c>
      <c r="AB1374" t="s">
        <v>469</v>
      </c>
      <c r="AC1374">
        <v>16.12</v>
      </c>
      <c r="AD1374">
        <v>1.38</v>
      </c>
      <c r="AE1374">
        <v>2.57</v>
      </c>
      <c r="AF1374" t="s">
        <v>230</v>
      </c>
      <c r="AG1374" s="1">
        <v>47200</v>
      </c>
      <c r="AH1374" s="36">
        <v>2506</v>
      </c>
      <c r="AI1374">
        <v>100</v>
      </c>
      <c r="AJ1374" s="36">
        <v>2490.5</v>
      </c>
      <c r="AK1374">
        <v>100</v>
      </c>
      <c r="AL1374" s="2">
        <v>0.64583333333333337</v>
      </c>
      <c r="AN1374" t="s">
        <v>298</v>
      </c>
      <c r="AO1374" t="s">
        <v>434</v>
      </c>
      <c r="AQ1374" t="str">
        <f t="shared" si="21"/>
        <v/>
      </c>
    </row>
    <row r="1375" spans="1:43">
      <c r="A1375" s="8">
        <v>46192</v>
      </c>
      <c r="B1375">
        <v>4044.96</v>
      </c>
      <c r="C1375">
        <v>-0.56999999999999995</v>
      </c>
      <c r="D1375">
        <v>71530</v>
      </c>
      <c r="E1375">
        <v>0.41</v>
      </c>
      <c r="F1375" s="69">
        <v>8424</v>
      </c>
      <c r="G1375" t="s">
        <v>97</v>
      </c>
      <c r="H1375">
        <v>0</v>
      </c>
      <c r="I1375" t="s">
        <v>288</v>
      </c>
      <c r="J1375" t="s">
        <v>289</v>
      </c>
      <c r="K1375" t="s">
        <v>295</v>
      </c>
      <c r="L1375" s="36">
        <v>4256</v>
      </c>
      <c r="M1375">
        <v>16</v>
      </c>
      <c r="N1375" s="66">
        <v>3.8E-3</v>
      </c>
      <c r="O1375" s="36">
        <v>4240</v>
      </c>
      <c r="P1375" s="66">
        <v>3.7000000000000002E-3</v>
      </c>
      <c r="Q1375" s="36">
        <v>4213</v>
      </c>
      <c r="R1375" s="36">
        <v>4289</v>
      </c>
      <c r="S1375" s="36">
        <v>4199</v>
      </c>
      <c r="T1375" s="66">
        <v>1.0200000000000001E-2</v>
      </c>
      <c r="U1375" s="66">
        <v>-3.5000000000000001E-3</v>
      </c>
      <c r="V1375" s="66">
        <v>-7.6E-3</v>
      </c>
      <c r="W1375" s="66">
        <v>1.35E-2</v>
      </c>
      <c r="X1375" s="1">
        <v>226400</v>
      </c>
      <c r="Y1375" s="1">
        <v>963756</v>
      </c>
      <c r="Z1375" s="1">
        <v>386714</v>
      </c>
      <c r="AA1375" t="s">
        <v>470</v>
      </c>
      <c r="AB1375" t="s">
        <v>592</v>
      </c>
      <c r="AC1375">
        <v>7.99</v>
      </c>
      <c r="AD1375">
        <v>0.76</v>
      </c>
      <c r="AE1375">
        <v>4.04</v>
      </c>
      <c r="AF1375" t="s">
        <v>230</v>
      </c>
      <c r="AG1375" s="1">
        <v>26900</v>
      </c>
      <c r="AH1375" s="36">
        <v>4281</v>
      </c>
      <c r="AI1375">
        <v>100</v>
      </c>
      <c r="AJ1375" s="36">
        <v>4251</v>
      </c>
      <c r="AK1375" s="1">
        <v>2800</v>
      </c>
      <c r="AL1375" s="2">
        <v>0.64583333333333337</v>
      </c>
      <c r="AN1375" t="s">
        <v>298</v>
      </c>
      <c r="AO1375" t="s">
        <v>472</v>
      </c>
      <c r="AQ1375" t="str">
        <f t="shared" si="21"/>
        <v/>
      </c>
    </row>
    <row r="1376" spans="1:43">
      <c r="A1376" s="8">
        <v>46192</v>
      </c>
      <c r="B1376">
        <v>4044.96</v>
      </c>
      <c r="C1376">
        <v>-0.56999999999999995</v>
      </c>
      <c r="D1376">
        <v>71530</v>
      </c>
      <c r="E1376">
        <v>0.41</v>
      </c>
      <c r="F1376" s="69">
        <v>8425</v>
      </c>
      <c r="G1376" t="s">
        <v>98</v>
      </c>
      <c r="H1376">
        <v>0</v>
      </c>
      <c r="I1376" t="s">
        <v>288</v>
      </c>
      <c r="J1376" t="s">
        <v>289</v>
      </c>
      <c r="K1376" t="s">
        <v>295</v>
      </c>
      <c r="L1376" s="36">
        <v>1269</v>
      </c>
      <c r="M1376">
        <v>1</v>
      </c>
      <c r="N1376" s="66">
        <v>8.0000000000000004E-4</v>
      </c>
      <c r="O1376" s="36">
        <v>1268</v>
      </c>
      <c r="P1376" s="66">
        <v>6.9999999999999999E-4</v>
      </c>
      <c r="Q1376" s="36">
        <v>1267</v>
      </c>
      <c r="R1376" s="36">
        <v>1275</v>
      </c>
      <c r="S1376" s="36">
        <v>1259</v>
      </c>
      <c r="T1376" s="66">
        <v>1.5E-3</v>
      </c>
      <c r="U1376" s="66">
        <v>0</v>
      </c>
      <c r="V1376" s="66">
        <v>-4.7000000000000002E-3</v>
      </c>
      <c r="W1376" s="66">
        <v>7.9000000000000008E-3</v>
      </c>
      <c r="X1376" s="1">
        <v>428700</v>
      </c>
      <c r="Y1376" s="1">
        <v>543552</v>
      </c>
      <c r="Z1376" s="1">
        <v>358703</v>
      </c>
      <c r="AA1376" t="s">
        <v>473</v>
      </c>
      <c r="AB1376" t="s">
        <v>607</v>
      </c>
      <c r="AC1376">
        <v>7.61</v>
      </c>
      <c r="AD1376">
        <v>0.83</v>
      </c>
      <c r="AE1376">
        <v>4.0999999999999996</v>
      </c>
      <c r="AF1376" t="s">
        <v>230</v>
      </c>
      <c r="AG1376" s="1">
        <v>159600</v>
      </c>
      <c r="AH1376" s="36">
        <v>1270</v>
      </c>
      <c r="AI1376">
        <v>700</v>
      </c>
      <c r="AJ1376" s="36">
        <v>1268</v>
      </c>
      <c r="AK1376">
        <v>600</v>
      </c>
      <c r="AL1376" s="2">
        <v>0.64583333333333337</v>
      </c>
      <c r="AN1376" t="s">
        <v>298</v>
      </c>
      <c r="AO1376" t="s">
        <v>472</v>
      </c>
      <c r="AQ1376" t="str">
        <f t="shared" si="21"/>
        <v/>
      </c>
    </row>
    <row r="1377" spans="1:43">
      <c r="A1377" s="8">
        <v>46192</v>
      </c>
      <c r="B1377">
        <v>4044.96</v>
      </c>
      <c r="C1377">
        <v>-0.56999999999999995</v>
      </c>
      <c r="D1377">
        <v>71530</v>
      </c>
      <c r="E1377">
        <v>0.41</v>
      </c>
      <c r="F1377" s="69">
        <v>8591</v>
      </c>
      <c r="G1377" t="s">
        <v>99</v>
      </c>
      <c r="H1377">
        <v>0</v>
      </c>
      <c r="I1377" t="s">
        <v>288</v>
      </c>
      <c r="J1377" t="s">
        <v>289</v>
      </c>
      <c r="K1377" t="s">
        <v>295</v>
      </c>
      <c r="L1377" s="36">
        <v>6325</v>
      </c>
      <c r="M1377">
        <v>-137</v>
      </c>
      <c r="N1377" s="66">
        <v>-2.12E-2</v>
      </c>
      <c r="O1377" s="36">
        <v>6462</v>
      </c>
      <c r="P1377" s="66">
        <v>-2.12E-2</v>
      </c>
      <c r="Q1377" s="36">
        <v>6420</v>
      </c>
      <c r="R1377" s="36">
        <v>6448</v>
      </c>
      <c r="S1377" s="36">
        <v>6306</v>
      </c>
      <c r="T1377" s="66">
        <v>-1.47E-2</v>
      </c>
      <c r="U1377" s="66">
        <v>-2.3E-3</v>
      </c>
      <c r="V1377" s="66">
        <v>-1.9E-2</v>
      </c>
      <c r="W1377" s="66">
        <v>3.0000000000000001E-3</v>
      </c>
      <c r="X1377" s="1">
        <v>6392700</v>
      </c>
      <c r="Y1377" s="1">
        <v>40521844</v>
      </c>
      <c r="Z1377" s="1">
        <v>7109974</v>
      </c>
      <c r="AA1377" t="s">
        <v>668</v>
      </c>
      <c r="AB1377" t="s">
        <v>476</v>
      </c>
      <c r="AC1377">
        <v>13.12</v>
      </c>
      <c r="AD1377">
        <v>1.55</v>
      </c>
      <c r="AE1377">
        <v>2.96</v>
      </c>
      <c r="AF1377" t="s">
        <v>230</v>
      </c>
      <c r="AG1377" s="1">
        <v>236100</v>
      </c>
      <c r="AH1377" s="36">
        <v>6333</v>
      </c>
      <c r="AI1377" s="1">
        <v>1000</v>
      </c>
      <c r="AJ1377" s="36">
        <v>6324</v>
      </c>
      <c r="AK1377">
        <v>200</v>
      </c>
      <c r="AL1377" s="2">
        <v>0.64583333333333337</v>
      </c>
      <c r="AN1377" t="s">
        <v>298</v>
      </c>
      <c r="AO1377" t="s">
        <v>472</v>
      </c>
      <c r="AQ1377" t="str">
        <f t="shared" si="21"/>
        <v/>
      </c>
    </row>
    <row r="1378" spans="1:43">
      <c r="A1378" s="8">
        <v>46192</v>
      </c>
      <c r="B1378">
        <v>4044.96</v>
      </c>
      <c r="C1378">
        <v>-0.56999999999999995</v>
      </c>
      <c r="D1378">
        <v>71530</v>
      </c>
      <c r="E1378">
        <v>0.41</v>
      </c>
      <c r="F1378" s="69">
        <v>8593</v>
      </c>
      <c r="G1378" t="s">
        <v>100</v>
      </c>
      <c r="H1378">
        <v>0</v>
      </c>
      <c r="I1378" t="s">
        <v>288</v>
      </c>
      <c r="J1378" t="s">
        <v>289</v>
      </c>
      <c r="K1378" t="s">
        <v>295</v>
      </c>
      <c r="L1378" s="36">
        <v>1312</v>
      </c>
      <c r="M1378">
        <v>-5</v>
      </c>
      <c r="N1378" s="66">
        <v>-3.8E-3</v>
      </c>
      <c r="O1378" s="36">
        <v>1317</v>
      </c>
      <c r="P1378" s="66">
        <v>-3.7000000000000002E-3</v>
      </c>
      <c r="Q1378" s="36">
        <v>1305</v>
      </c>
      <c r="R1378" s="36">
        <v>1317</v>
      </c>
      <c r="S1378" s="36">
        <v>1300.5</v>
      </c>
      <c r="T1378" s="66">
        <v>5.3E-3</v>
      </c>
      <c r="U1378" s="66">
        <v>-1.9E-3</v>
      </c>
      <c r="V1378" s="66">
        <v>-3.7000000000000002E-3</v>
      </c>
      <c r="W1378" s="66">
        <v>8.8000000000000005E-3</v>
      </c>
      <c r="X1378" s="1">
        <v>4213100</v>
      </c>
      <c r="Y1378" s="1">
        <v>5525881</v>
      </c>
      <c r="Z1378" s="1">
        <v>1924588</v>
      </c>
      <c r="AA1378" t="s">
        <v>477</v>
      </c>
      <c r="AB1378" t="s">
        <v>594</v>
      </c>
      <c r="AC1378">
        <v>11.77</v>
      </c>
      <c r="AD1378">
        <v>0.94</v>
      </c>
      <c r="AE1378">
        <v>3.89</v>
      </c>
      <c r="AF1378" t="s">
        <v>230</v>
      </c>
      <c r="AG1378" s="1">
        <v>920700</v>
      </c>
      <c r="AH1378" s="36">
        <v>1315</v>
      </c>
      <c r="AI1378" s="1">
        <v>8100</v>
      </c>
      <c r="AJ1378" s="36">
        <v>1311.5</v>
      </c>
      <c r="AK1378">
        <v>900</v>
      </c>
      <c r="AL1378" s="2">
        <v>0.64583333333333337</v>
      </c>
      <c r="AN1378" t="s">
        <v>298</v>
      </c>
      <c r="AO1378" t="s">
        <v>472</v>
      </c>
      <c r="AQ1378" t="str">
        <f t="shared" si="21"/>
        <v/>
      </c>
    </row>
    <row r="1379" spans="1:43">
      <c r="A1379" s="8">
        <v>46192</v>
      </c>
      <c r="B1379">
        <v>4044.96</v>
      </c>
      <c r="C1379">
        <v>-0.56999999999999995</v>
      </c>
      <c r="D1379">
        <v>71530</v>
      </c>
      <c r="E1379">
        <v>0.41</v>
      </c>
      <c r="F1379" s="69">
        <v>8604</v>
      </c>
      <c r="G1379" t="s">
        <v>101</v>
      </c>
      <c r="H1379">
        <v>0</v>
      </c>
      <c r="I1379" t="s">
        <v>288</v>
      </c>
      <c r="J1379" t="s">
        <v>289</v>
      </c>
      <c r="K1379" t="s">
        <v>295</v>
      </c>
      <c r="L1379" s="36">
        <v>1408.5</v>
      </c>
      <c r="M1379">
        <v>-26.5</v>
      </c>
      <c r="N1379" s="66">
        <v>-1.8499999999999999E-2</v>
      </c>
      <c r="O1379" s="36">
        <v>1435</v>
      </c>
      <c r="P1379" s="66">
        <v>-1.84E-2</v>
      </c>
      <c r="Q1379" s="36">
        <v>1431</v>
      </c>
      <c r="R1379" s="36">
        <v>1443</v>
      </c>
      <c r="S1379" s="36">
        <v>1397.5</v>
      </c>
      <c r="T1379" s="66">
        <v>-1.5699999999999999E-2</v>
      </c>
      <c r="U1379" s="66">
        <v>-7.0000000000000001E-3</v>
      </c>
      <c r="V1379" s="66">
        <v>-2.3900000000000001E-2</v>
      </c>
      <c r="W1379" s="66">
        <v>7.7999999999999996E-3</v>
      </c>
      <c r="X1379" s="1">
        <v>12442600</v>
      </c>
      <c r="Y1379" s="1">
        <v>17562943</v>
      </c>
      <c r="Z1379" s="1">
        <v>4350240</v>
      </c>
      <c r="AA1379" t="s">
        <v>479</v>
      </c>
      <c r="AB1379" t="s">
        <v>480</v>
      </c>
      <c r="AC1379">
        <v>10.95</v>
      </c>
      <c r="AD1379">
        <v>1.1000000000000001</v>
      </c>
      <c r="AE1379">
        <v>3.69</v>
      </c>
      <c r="AF1379" t="s">
        <v>230</v>
      </c>
      <c r="AG1379" s="1">
        <v>655200</v>
      </c>
      <c r="AH1379" s="36">
        <v>1409</v>
      </c>
      <c r="AI1379" s="1">
        <v>31700</v>
      </c>
      <c r="AJ1379" s="36">
        <v>1408</v>
      </c>
      <c r="AK1379" s="1">
        <v>2200</v>
      </c>
      <c r="AL1379" s="2">
        <v>0.64583333333333337</v>
      </c>
      <c r="AN1379" t="s">
        <v>298</v>
      </c>
      <c r="AO1379" t="s">
        <v>481</v>
      </c>
      <c r="AQ1379" t="str">
        <f t="shared" si="21"/>
        <v/>
      </c>
    </row>
    <row r="1380" spans="1:43">
      <c r="A1380" s="8">
        <v>46192</v>
      </c>
      <c r="B1380">
        <v>4044.96</v>
      </c>
      <c r="C1380">
        <v>-0.56999999999999995</v>
      </c>
      <c r="D1380">
        <v>71530</v>
      </c>
      <c r="E1380">
        <v>0.41</v>
      </c>
      <c r="F1380" s="69">
        <v>8697</v>
      </c>
      <c r="G1380" t="s">
        <v>102</v>
      </c>
      <c r="H1380">
        <v>0</v>
      </c>
      <c r="I1380" t="s">
        <v>288</v>
      </c>
      <c r="J1380" t="s">
        <v>289</v>
      </c>
      <c r="K1380" t="s">
        <v>295</v>
      </c>
      <c r="L1380" s="36">
        <v>2125.5</v>
      </c>
      <c r="M1380">
        <v>-133</v>
      </c>
      <c r="N1380" s="66">
        <v>-5.8900000000000001E-2</v>
      </c>
      <c r="O1380" s="36">
        <v>2258.5</v>
      </c>
      <c r="P1380" s="66">
        <v>-5.8799999999999998E-2</v>
      </c>
      <c r="Q1380" s="36">
        <v>2258.5</v>
      </c>
      <c r="R1380" s="36">
        <v>2260</v>
      </c>
      <c r="S1380" s="36">
        <v>2110.5</v>
      </c>
      <c r="T1380" s="66">
        <v>-5.8799999999999998E-2</v>
      </c>
      <c r="U1380" s="66">
        <v>1.1000000000000001E-3</v>
      </c>
      <c r="V1380" s="66">
        <v>-5.9499999999999997E-2</v>
      </c>
      <c r="W1380" s="66">
        <v>7.1000000000000004E-3</v>
      </c>
      <c r="X1380" s="1">
        <v>7389000</v>
      </c>
      <c r="Y1380" s="1">
        <v>15827862</v>
      </c>
      <c r="Z1380" s="1">
        <v>2193059</v>
      </c>
      <c r="AA1380" t="s">
        <v>669</v>
      </c>
      <c r="AB1380" t="s">
        <v>483</v>
      </c>
      <c r="AC1380">
        <v>26.97</v>
      </c>
      <c r="AD1380">
        <v>6.33</v>
      </c>
      <c r="AE1380">
        <v>2.96</v>
      </c>
      <c r="AF1380" t="s">
        <v>230</v>
      </c>
      <c r="AG1380" s="1">
        <v>88500</v>
      </c>
      <c r="AH1380" s="36">
        <v>2129.5</v>
      </c>
      <c r="AI1380">
        <v>200</v>
      </c>
      <c r="AJ1380" s="36">
        <v>2125</v>
      </c>
      <c r="AK1380">
        <v>200</v>
      </c>
      <c r="AL1380" s="2">
        <v>0.64583333333333337</v>
      </c>
      <c r="AN1380" t="s">
        <v>298</v>
      </c>
      <c r="AO1380" t="s">
        <v>472</v>
      </c>
      <c r="AQ1380" t="str">
        <f t="shared" si="21"/>
        <v/>
      </c>
    </row>
    <row r="1381" spans="1:43">
      <c r="A1381" s="8">
        <v>46192</v>
      </c>
      <c r="B1381">
        <v>4044.96</v>
      </c>
      <c r="C1381">
        <v>-0.56999999999999995</v>
      </c>
      <c r="D1381">
        <v>71530</v>
      </c>
      <c r="E1381">
        <v>0.41</v>
      </c>
      <c r="F1381" s="69">
        <v>8830</v>
      </c>
      <c r="G1381" t="s">
        <v>103</v>
      </c>
      <c r="H1381">
        <v>0</v>
      </c>
      <c r="I1381" t="s">
        <v>288</v>
      </c>
      <c r="J1381" t="s">
        <v>289</v>
      </c>
      <c r="K1381" t="s">
        <v>290</v>
      </c>
      <c r="L1381" s="36">
        <v>3609</v>
      </c>
      <c r="M1381">
        <v>56</v>
      </c>
      <c r="N1381" s="66">
        <v>1.5800000000000002E-2</v>
      </c>
      <c r="O1381" s="36">
        <v>3553</v>
      </c>
      <c r="P1381" s="66">
        <v>1.5699999999999999E-2</v>
      </c>
      <c r="Q1381" s="36">
        <v>3469</v>
      </c>
      <c r="R1381" s="36">
        <v>3609</v>
      </c>
      <c r="S1381" s="36">
        <v>3468</v>
      </c>
      <c r="T1381" s="66">
        <v>4.0300000000000002E-2</v>
      </c>
      <c r="U1381" s="66">
        <v>2.23E-2</v>
      </c>
      <c r="V1381" s="66">
        <v>0</v>
      </c>
      <c r="W1381" s="66">
        <v>4.0599999999999997E-2</v>
      </c>
      <c r="X1381" s="1">
        <v>4328100</v>
      </c>
      <c r="Y1381" s="1">
        <v>15494775</v>
      </c>
      <c r="Z1381" s="1">
        <v>3378024</v>
      </c>
      <c r="AA1381" t="s">
        <v>484</v>
      </c>
      <c r="AB1381" t="s">
        <v>620</v>
      </c>
      <c r="AC1381">
        <v>14.95</v>
      </c>
      <c r="AD1381">
        <v>1.34</v>
      </c>
      <c r="AE1381">
        <v>1.44</v>
      </c>
      <c r="AF1381" t="s">
        <v>230</v>
      </c>
      <c r="AG1381" s="1">
        <v>66100</v>
      </c>
      <c r="AH1381" s="36">
        <v>3610</v>
      </c>
      <c r="AI1381">
        <v>700</v>
      </c>
      <c r="AJ1381" s="36">
        <v>3608</v>
      </c>
      <c r="AK1381">
        <v>100</v>
      </c>
      <c r="AL1381" s="2">
        <v>0.64583333333333337</v>
      </c>
      <c r="AN1381" t="s">
        <v>298</v>
      </c>
      <c r="AO1381" t="s">
        <v>332</v>
      </c>
      <c r="AQ1381" t="str">
        <f t="shared" si="21"/>
        <v/>
      </c>
    </row>
    <row r="1382" spans="1:43">
      <c r="A1382" s="8">
        <v>46192</v>
      </c>
      <c r="B1382">
        <v>4044.96</v>
      </c>
      <c r="C1382">
        <v>-0.56999999999999995</v>
      </c>
      <c r="D1382">
        <v>71530</v>
      </c>
      <c r="E1382">
        <v>0.41</v>
      </c>
      <c r="F1382" s="69">
        <v>9020</v>
      </c>
      <c r="G1382" t="s">
        <v>104</v>
      </c>
      <c r="H1382">
        <v>0</v>
      </c>
      <c r="I1382" t="s">
        <v>288</v>
      </c>
      <c r="J1382" t="s">
        <v>289</v>
      </c>
      <c r="K1382" t="s">
        <v>290</v>
      </c>
      <c r="L1382" s="36">
        <v>3415</v>
      </c>
      <c r="M1382">
        <v>22</v>
      </c>
      <c r="N1382" s="66">
        <v>6.4999999999999997E-3</v>
      </c>
      <c r="O1382" s="36">
        <v>3393</v>
      </c>
      <c r="P1382" s="66">
        <v>6.4000000000000003E-3</v>
      </c>
      <c r="Q1382" s="36">
        <v>3368</v>
      </c>
      <c r="R1382" s="36">
        <v>3415</v>
      </c>
      <c r="S1382" s="36">
        <v>3320</v>
      </c>
      <c r="T1382" s="66">
        <v>1.3899999999999999E-2</v>
      </c>
      <c r="U1382" s="66">
        <v>1.8700000000000001E-2</v>
      </c>
      <c r="V1382" s="66">
        <v>0</v>
      </c>
      <c r="W1382" s="66">
        <v>2.86E-2</v>
      </c>
      <c r="X1382" s="1">
        <v>6408600</v>
      </c>
      <c r="Y1382" s="1">
        <v>21803298</v>
      </c>
      <c r="Z1382" s="1">
        <v>3874017</v>
      </c>
      <c r="AA1382" t="s">
        <v>486</v>
      </c>
      <c r="AB1382" t="s">
        <v>608</v>
      </c>
      <c r="AC1382">
        <v>15.12</v>
      </c>
      <c r="AD1382">
        <v>1.26</v>
      </c>
      <c r="AE1382">
        <v>2.46</v>
      </c>
      <c r="AF1382" t="s">
        <v>230</v>
      </c>
      <c r="AG1382" s="1">
        <v>81700</v>
      </c>
      <c r="AH1382" s="36">
        <v>3420</v>
      </c>
      <c r="AI1382" s="1">
        <v>2100</v>
      </c>
      <c r="AJ1382" s="36">
        <v>3372</v>
      </c>
      <c r="AK1382" s="1">
        <v>6000</v>
      </c>
      <c r="AL1382" s="2">
        <v>0.64583333333333337</v>
      </c>
      <c r="AN1382" t="s">
        <v>298</v>
      </c>
      <c r="AO1382" t="s">
        <v>488</v>
      </c>
      <c r="AQ1382" t="str">
        <f t="shared" si="21"/>
        <v/>
      </c>
    </row>
    <row r="1383" spans="1:43">
      <c r="A1383" s="8">
        <v>46192</v>
      </c>
      <c r="B1383">
        <v>4044.96</v>
      </c>
      <c r="C1383">
        <v>-0.56999999999999995</v>
      </c>
      <c r="D1383">
        <v>71530</v>
      </c>
      <c r="E1383">
        <v>0.41</v>
      </c>
      <c r="F1383" s="69">
        <v>9024</v>
      </c>
      <c r="G1383" t="s">
        <v>105</v>
      </c>
      <c r="H1383">
        <v>0</v>
      </c>
      <c r="I1383" t="s">
        <v>288</v>
      </c>
      <c r="J1383" t="s">
        <v>289</v>
      </c>
      <c r="K1383" t="s">
        <v>290</v>
      </c>
      <c r="L1383" s="36">
        <v>2986.5</v>
      </c>
      <c r="M1383">
        <v>0</v>
      </c>
      <c r="N1383" s="66">
        <v>0</v>
      </c>
      <c r="O1383" s="36">
        <v>2986.5</v>
      </c>
      <c r="P1383" s="66">
        <v>0</v>
      </c>
      <c r="Q1383" s="36">
        <v>2936.5</v>
      </c>
      <c r="R1383" s="36">
        <v>3037</v>
      </c>
      <c r="S1383" s="36">
        <v>2923</v>
      </c>
      <c r="T1383" s="66">
        <v>1.7000000000000001E-2</v>
      </c>
      <c r="U1383" s="66">
        <v>-8.0000000000000004E-4</v>
      </c>
      <c r="V1383" s="66">
        <v>-1.66E-2</v>
      </c>
      <c r="W1383" s="66">
        <v>2.1700000000000001E-2</v>
      </c>
      <c r="X1383" s="1">
        <v>3035200</v>
      </c>
      <c r="Y1383" s="1">
        <v>9025885</v>
      </c>
      <c r="Z1383" s="1">
        <v>913198</v>
      </c>
      <c r="AA1383" t="s">
        <v>489</v>
      </c>
      <c r="AB1383" t="s">
        <v>609</v>
      </c>
      <c r="AC1383">
        <v>28.12</v>
      </c>
      <c r="AD1383">
        <v>1.33</v>
      </c>
      <c r="AE1383">
        <v>1.41</v>
      </c>
      <c r="AF1383" t="s">
        <v>230</v>
      </c>
      <c r="AG1383" s="1">
        <v>87800</v>
      </c>
      <c r="AH1383" s="36">
        <v>2987</v>
      </c>
      <c r="AI1383" s="1">
        <v>1000</v>
      </c>
      <c r="AJ1383" s="36">
        <v>2985</v>
      </c>
      <c r="AK1383">
        <v>100</v>
      </c>
      <c r="AL1383" s="2">
        <v>0.64583333333333337</v>
      </c>
      <c r="AN1383" t="s">
        <v>298</v>
      </c>
      <c r="AO1383" t="s">
        <v>488</v>
      </c>
      <c r="AQ1383" t="str">
        <f t="shared" si="21"/>
        <v/>
      </c>
    </row>
    <row r="1384" spans="1:43">
      <c r="A1384" s="8">
        <v>46192</v>
      </c>
      <c r="B1384">
        <v>4044.96</v>
      </c>
      <c r="C1384">
        <v>-0.56999999999999995</v>
      </c>
      <c r="D1384">
        <v>71530</v>
      </c>
      <c r="E1384">
        <v>0.41</v>
      </c>
      <c r="F1384" s="69">
        <v>9069</v>
      </c>
      <c r="G1384" t="s">
        <v>106</v>
      </c>
      <c r="H1384">
        <v>0</v>
      </c>
      <c r="I1384" t="s">
        <v>288</v>
      </c>
      <c r="J1384" t="s">
        <v>289</v>
      </c>
      <c r="K1384" t="s">
        <v>290</v>
      </c>
      <c r="L1384" s="36">
        <v>1883.5</v>
      </c>
      <c r="M1384">
        <v>-14.5</v>
      </c>
      <c r="N1384" s="66">
        <v>-7.6E-3</v>
      </c>
      <c r="O1384" s="36">
        <v>1898</v>
      </c>
      <c r="P1384" s="66">
        <v>-7.6E-3</v>
      </c>
      <c r="Q1384" s="36">
        <v>1893.5</v>
      </c>
      <c r="R1384" s="36">
        <v>1902</v>
      </c>
      <c r="S1384" s="36">
        <v>1872</v>
      </c>
      <c r="T1384" s="66">
        <v>-5.1999999999999998E-3</v>
      </c>
      <c r="U1384" s="66">
        <v>-6.0000000000000001E-3</v>
      </c>
      <c r="V1384" s="66">
        <v>-9.7000000000000003E-3</v>
      </c>
      <c r="W1384" s="66">
        <v>6.1000000000000004E-3</v>
      </c>
      <c r="X1384" s="1">
        <v>534100</v>
      </c>
      <c r="Y1384" s="1">
        <v>1006985</v>
      </c>
      <c r="Z1384" s="1">
        <v>330916</v>
      </c>
      <c r="AA1384" t="s">
        <v>491</v>
      </c>
      <c r="AB1384" t="s">
        <v>492</v>
      </c>
      <c r="AC1384">
        <v>13.47</v>
      </c>
      <c r="AD1384">
        <v>1.38</v>
      </c>
      <c r="AE1384">
        <v>2.97</v>
      </c>
      <c r="AF1384" t="s">
        <v>230</v>
      </c>
      <c r="AG1384" s="1">
        <v>28800</v>
      </c>
      <c r="AH1384" s="36">
        <v>1887</v>
      </c>
      <c r="AI1384" s="1">
        <v>6000</v>
      </c>
      <c r="AJ1384" s="36">
        <v>1882.5</v>
      </c>
      <c r="AK1384">
        <v>800</v>
      </c>
      <c r="AL1384" s="2">
        <v>0.64583333333333337</v>
      </c>
      <c r="AN1384" t="s">
        <v>298</v>
      </c>
      <c r="AO1384" t="s">
        <v>488</v>
      </c>
      <c r="AQ1384" t="str">
        <f t="shared" si="21"/>
        <v/>
      </c>
    </row>
    <row r="1385" spans="1:43">
      <c r="A1385" s="8">
        <v>46192</v>
      </c>
      <c r="B1385">
        <v>4044.96</v>
      </c>
      <c r="C1385">
        <v>-0.56999999999999995</v>
      </c>
      <c r="D1385">
        <v>71530</v>
      </c>
      <c r="E1385">
        <v>0.41</v>
      </c>
      <c r="F1385" s="69">
        <v>9227</v>
      </c>
      <c r="G1385" t="s">
        <v>107</v>
      </c>
      <c r="H1385">
        <v>0</v>
      </c>
      <c r="I1385" t="s">
        <v>347</v>
      </c>
      <c r="J1385" t="s">
        <v>289</v>
      </c>
      <c r="K1385" t="s">
        <v>295</v>
      </c>
      <c r="L1385">
        <v>887</v>
      </c>
      <c r="M1385">
        <v>0</v>
      </c>
      <c r="N1385" s="66">
        <v>0</v>
      </c>
      <c r="O1385">
        <v>887</v>
      </c>
      <c r="P1385" s="66">
        <v>0</v>
      </c>
      <c r="Q1385">
        <v>915</v>
      </c>
      <c r="R1385">
        <v>917</v>
      </c>
      <c r="S1385">
        <v>884</v>
      </c>
      <c r="T1385" s="66">
        <v>-3.0599999999999999E-2</v>
      </c>
      <c r="U1385" s="66">
        <v>-8.8999999999999999E-3</v>
      </c>
      <c r="V1385" s="66">
        <v>-3.27E-2</v>
      </c>
      <c r="W1385" s="66">
        <v>3.3E-3</v>
      </c>
      <c r="X1385" s="1">
        <v>120100</v>
      </c>
      <c r="Y1385" s="1">
        <v>107832</v>
      </c>
      <c r="Z1385" s="1">
        <v>14107</v>
      </c>
      <c r="AA1385" t="s">
        <v>493</v>
      </c>
      <c r="AB1385" t="s">
        <v>494</v>
      </c>
      <c r="AC1385">
        <v>0</v>
      </c>
      <c r="AD1385">
        <v>29.18</v>
      </c>
      <c r="AE1385">
        <v>0</v>
      </c>
      <c r="AF1385">
        <v>2.7</v>
      </c>
      <c r="AG1385" s="1">
        <v>1700</v>
      </c>
      <c r="AH1385">
        <v>891</v>
      </c>
      <c r="AI1385">
        <v>400</v>
      </c>
      <c r="AJ1385">
        <v>886</v>
      </c>
      <c r="AK1385">
        <v>200</v>
      </c>
      <c r="AL1385" s="2">
        <v>0.64583333333333337</v>
      </c>
      <c r="AN1385" t="s">
        <v>350</v>
      </c>
      <c r="AO1385" t="s">
        <v>313</v>
      </c>
      <c r="AQ1385" t="str">
        <f t="shared" si="21"/>
        <v/>
      </c>
    </row>
    <row r="1386" spans="1:43">
      <c r="A1386" s="8">
        <v>46192</v>
      </c>
      <c r="B1386">
        <v>4044.96</v>
      </c>
      <c r="C1386">
        <v>-0.56999999999999995</v>
      </c>
      <c r="D1386">
        <v>71530</v>
      </c>
      <c r="E1386">
        <v>0.41</v>
      </c>
      <c r="F1386" s="69">
        <v>9303</v>
      </c>
      <c r="G1386" t="s">
        <v>108</v>
      </c>
      <c r="H1386">
        <v>0</v>
      </c>
      <c r="I1386" t="s">
        <v>288</v>
      </c>
      <c r="J1386" t="s">
        <v>289</v>
      </c>
      <c r="K1386" t="s">
        <v>290</v>
      </c>
      <c r="L1386" s="36">
        <v>3785</v>
      </c>
      <c r="M1386">
        <v>-35</v>
      </c>
      <c r="N1386" s="66">
        <v>-9.1999999999999998E-3</v>
      </c>
      <c r="O1386" s="36">
        <v>3820</v>
      </c>
      <c r="P1386" s="66">
        <v>-9.1000000000000004E-3</v>
      </c>
      <c r="Q1386" s="36">
        <v>3775</v>
      </c>
      <c r="R1386" s="36">
        <v>3785</v>
      </c>
      <c r="S1386" s="36">
        <v>3730</v>
      </c>
      <c r="T1386" s="66">
        <v>2.5999999999999999E-3</v>
      </c>
      <c r="U1386" s="66">
        <v>1.2999999999999999E-3</v>
      </c>
      <c r="V1386" s="66">
        <v>0</v>
      </c>
      <c r="W1386" s="66">
        <v>1.47E-2</v>
      </c>
      <c r="X1386" s="1">
        <v>129800</v>
      </c>
      <c r="Y1386" s="1">
        <v>489687</v>
      </c>
      <c r="Z1386" s="1">
        <v>289984</v>
      </c>
      <c r="AA1386" t="s">
        <v>495</v>
      </c>
      <c r="AB1386" t="s">
        <v>496</v>
      </c>
      <c r="AC1386">
        <v>16.739999999999998</v>
      </c>
      <c r="AD1386">
        <v>0.91</v>
      </c>
      <c r="AE1386">
        <v>2.72</v>
      </c>
      <c r="AF1386" t="s">
        <v>230</v>
      </c>
      <c r="AG1386" s="1">
        <v>29600</v>
      </c>
      <c r="AH1386" s="36">
        <v>3785</v>
      </c>
      <c r="AI1386" s="1">
        <v>1700</v>
      </c>
      <c r="AJ1386" s="36">
        <v>3760</v>
      </c>
      <c r="AK1386">
        <v>200</v>
      </c>
      <c r="AL1386" s="2">
        <v>0.64583333333333337</v>
      </c>
      <c r="AN1386" t="s">
        <v>298</v>
      </c>
      <c r="AO1386" t="s">
        <v>497</v>
      </c>
      <c r="AQ1386" t="str">
        <f t="shared" si="21"/>
        <v/>
      </c>
    </row>
    <row r="1387" spans="1:43">
      <c r="A1387" s="8">
        <v>46192</v>
      </c>
      <c r="B1387">
        <v>4044.96</v>
      </c>
      <c r="C1387">
        <v>-0.56999999999999995</v>
      </c>
      <c r="D1387">
        <v>71530</v>
      </c>
      <c r="E1387">
        <v>0.41</v>
      </c>
      <c r="F1387" s="69">
        <v>9308</v>
      </c>
      <c r="G1387" t="s">
        <v>109</v>
      </c>
      <c r="H1387">
        <v>0</v>
      </c>
      <c r="I1387" t="s">
        <v>314</v>
      </c>
      <c r="J1387" t="s">
        <v>289</v>
      </c>
      <c r="K1387" t="s">
        <v>295</v>
      </c>
      <c r="L1387" s="36">
        <v>1505</v>
      </c>
      <c r="M1387">
        <v>8</v>
      </c>
      <c r="N1387" s="66">
        <v>5.3E-3</v>
      </c>
      <c r="O1387" s="36">
        <v>1497</v>
      </c>
      <c r="P1387" s="66">
        <v>5.3E-3</v>
      </c>
      <c r="Q1387" s="36">
        <v>1500</v>
      </c>
      <c r="R1387" s="36">
        <v>1544</v>
      </c>
      <c r="S1387" s="36">
        <v>1499</v>
      </c>
      <c r="T1387" s="66">
        <v>3.3E-3</v>
      </c>
      <c r="U1387" s="66">
        <v>-1.37E-2</v>
      </c>
      <c r="V1387" s="66">
        <v>-2.52E-2</v>
      </c>
      <c r="W1387" s="66">
        <v>4.0000000000000001E-3</v>
      </c>
      <c r="X1387" s="1">
        <v>90300</v>
      </c>
      <c r="Y1387" s="1">
        <v>136708</v>
      </c>
      <c r="Z1387" s="1">
        <v>39239</v>
      </c>
      <c r="AA1387" t="s">
        <v>498</v>
      </c>
      <c r="AB1387" t="s">
        <v>499</v>
      </c>
      <c r="AC1387">
        <v>12.85</v>
      </c>
      <c r="AD1387">
        <v>1.01</v>
      </c>
      <c r="AE1387">
        <v>2.31</v>
      </c>
      <c r="AF1387" t="s">
        <v>230</v>
      </c>
      <c r="AG1387" s="1">
        <v>3400</v>
      </c>
      <c r="AH1387" s="36">
        <v>1526</v>
      </c>
      <c r="AI1387">
        <v>400</v>
      </c>
      <c r="AJ1387" s="36">
        <v>1505</v>
      </c>
      <c r="AK1387">
        <v>100</v>
      </c>
      <c r="AL1387" s="2">
        <v>0.64583333333333337</v>
      </c>
      <c r="AN1387" t="s">
        <v>298</v>
      </c>
      <c r="AO1387" t="s">
        <v>500</v>
      </c>
      <c r="AQ1387" t="str">
        <f t="shared" si="21"/>
        <v/>
      </c>
    </row>
    <row r="1388" spans="1:43">
      <c r="A1388" s="8">
        <v>46192</v>
      </c>
      <c r="B1388">
        <v>4044.96</v>
      </c>
      <c r="C1388">
        <v>-0.56999999999999995</v>
      </c>
      <c r="D1388">
        <v>71530</v>
      </c>
      <c r="E1388">
        <v>0.41</v>
      </c>
      <c r="F1388" s="69">
        <v>9348</v>
      </c>
      <c r="G1388" t="s">
        <v>110</v>
      </c>
      <c r="H1388">
        <v>0</v>
      </c>
      <c r="I1388" t="s">
        <v>347</v>
      </c>
      <c r="J1388" t="s">
        <v>323</v>
      </c>
      <c r="K1388" t="s">
        <v>295</v>
      </c>
      <c r="L1388">
        <v>434</v>
      </c>
      <c r="M1388">
        <v>-34</v>
      </c>
      <c r="N1388" s="66">
        <v>-7.2599999999999998E-2</v>
      </c>
      <c r="O1388">
        <v>468</v>
      </c>
      <c r="P1388" s="66">
        <v>-7.2599999999999998E-2</v>
      </c>
      <c r="Q1388">
        <v>468</v>
      </c>
      <c r="R1388">
        <v>469</v>
      </c>
      <c r="S1388">
        <v>434</v>
      </c>
      <c r="T1388" s="66">
        <v>-7.2599999999999998E-2</v>
      </c>
      <c r="U1388" s="66">
        <v>-4.19E-2</v>
      </c>
      <c r="V1388" s="66">
        <v>-7.46E-2</v>
      </c>
      <c r="W1388" s="66">
        <v>0</v>
      </c>
      <c r="X1388" s="1">
        <v>6756700</v>
      </c>
      <c r="Y1388" s="1">
        <v>2979904</v>
      </c>
      <c r="Z1388" s="1">
        <v>63466</v>
      </c>
      <c r="AA1388" t="s">
        <v>552</v>
      </c>
      <c r="AB1388" t="s">
        <v>502</v>
      </c>
      <c r="AC1388">
        <v>0</v>
      </c>
      <c r="AD1388">
        <v>4.21</v>
      </c>
      <c r="AE1388">
        <v>0</v>
      </c>
      <c r="AF1388">
        <v>1.8</v>
      </c>
      <c r="AG1388" s="1">
        <v>72500</v>
      </c>
      <c r="AH1388">
        <v>438</v>
      </c>
      <c r="AI1388">
        <v>100</v>
      </c>
      <c r="AJ1388">
        <v>433</v>
      </c>
      <c r="AK1388" s="1">
        <v>9800</v>
      </c>
      <c r="AL1388" s="2">
        <v>0.64583333333333337</v>
      </c>
      <c r="AN1388" t="s">
        <v>298</v>
      </c>
      <c r="AO1388" t="s">
        <v>313</v>
      </c>
      <c r="AQ1388" t="str">
        <f t="shared" si="21"/>
        <v/>
      </c>
    </row>
    <row r="1389" spans="1:43">
      <c r="A1389" s="8">
        <v>46192</v>
      </c>
      <c r="B1389">
        <v>4044.96</v>
      </c>
      <c r="C1389">
        <v>-0.56999999999999995</v>
      </c>
      <c r="D1389">
        <v>71530</v>
      </c>
      <c r="E1389">
        <v>0.41</v>
      </c>
      <c r="F1389" s="69">
        <v>9432</v>
      </c>
      <c r="G1389" t="s">
        <v>111</v>
      </c>
      <c r="H1389">
        <v>0</v>
      </c>
      <c r="I1389" t="s">
        <v>288</v>
      </c>
      <c r="J1389" t="s">
        <v>289</v>
      </c>
      <c r="K1389" t="s">
        <v>295</v>
      </c>
      <c r="L1389">
        <v>144.4</v>
      </c>
      <c r="M1389">
        <v>-3.5</v>
      </c>
      <c r="N1389" s="66">
        <v>-2.3699999999999999E-2</v>
      </c>
      <c r="O1389">
        <v>147.9</v>
      </c>
      <c r="P1389" s="66">
        <v>-2.3599999999999999E-2</v>
      </c>
      <c r="Q1389">
        <v>147.1</v>
      </c>
      <c r="R1389">
        <v>147.19999999999999</v>
      </c>
      <c r="S1389">
        <v>144.30000000000001</v>
      </c>
      <c r="T1389" s="66">
        <v>-1.83E-2</v>
      </c>
      <c r="U1389" s="66">
        <v>-4.1000000000000003E-3</v>
      </c>
      <c r="V1389" s="66">
        <v>-1.9E-2</v>
      </c>
      <c r="W1389" s="66">
        <v>5.9999999999999995E-4</v>
      </c>
      <c r="X1389" s="1">
        <v>400137200</v>
      </c>
      <c r="Y1389" s="1">
        <v>58044799</v>
      </c>
      <c r="Z1389" s="1">
        <v>13075465</v>
      </c>
      <c r="AA1389" t="s">
        <v>503</v>
      </c>
      <c r="AB1389" t="s">
        <v>621</v>
      </c>
      <c r="AC1389">
        <v>12.03</v>
      </c>
      <c r="AD1389">
        <v>1.2</v>
      </c>
      <c r="AE1389">
        <v>3.74</v>
      </c>
      <c r="AF1389" t="s">
        <v>230</v>
      </c>
      <c r="AG1389" s="1">
        <v>2447300</v>
      </c>
      <c r="AH1389">
        <v>144.5</v>
      </c>
      <c r="AI1389" s="1">
        <v>101300</v>
      </c>
      <c r="AJ1389">
        <v>144.4</v>
      </c>
      <c r="AK1389" s="1">
        <v>1444700</v>
      </c>
      <c r="AL1389" s="2">
        <v>0.64583333333333337</v>
      </c>
      <c r="AN1389" t="s">
        <v>298</v>
      </c>
      <c r="AO1389" t="s">
        <v>351</v>
      </c>
      <c r="AQ1389" t="str">
        <f t="shared" si="21"/>
        <v/>
      </c>
    </row>
    <row r="1390" spans="1:43">
      <c r="A1390" s="8">
        <v>46192</v>
      </c>
      <c r="B1390">
        <v>4044.96</v>
      </c>
      <c r="C1390">
        <v>-0.56999999999999995</v>
      </c>
      <c r="D1390">
        <v>71530</v>
      </c>
      <c r="E1390">
        <v>0.41</v>
      </c>
      <c r="F1390" s="69">
        <v>9449</v>
      </c>
      <c r="G1390" t="s">
        <v>112</v>
      </c>
      <c r="H1390">
        <v>0</v>
      </c>
      <c r="I1390" t="s">
        <v>288</v>
      </c>
      <c r="J1390" t="s">
        <v>289</v>
      </c>
      <c r="K1390" t="s">
        <v>290</v>
      </c>
      <c r="L1390" s="36">
        <v>3000</v>
      </c>
      <c r="M1390">
        <v>-124</v>
      </c>
      <c r="N1390" s="66">
        <v>-3.9699999999999999E-2</v>
      </c>
      <c r="O1390" s="36">
        <v>3124</v>
      </c>
      <c r="P1390" s="66">
        <v>-3.9600000000000003E-2</v>
      </c>
      <c r="Q1390" s="36">
        <v>3112</v>
      </c>
      <c r="R1390" s="36">
        <v>3112</v>
      </c>
      <c r="S1390" s="36">
        <v>2974</v>
      </c>
      <c r="T1390" s="66">
        <v>-3.5900000000000001E-2</v>
      </c>
      <c r="U1390" s="66">
        <v>-1.6000000000000001E-3</v>
      </c>
      <c r="V1390" s="66">
        <v>-3.5900000000000001E-2</v>
      </c>
      <c r="W1390" s="66">
        <v>8.6999999999999994E-3</v>
      </c>
      <c r="X1390" s="1">
        <v>618100</v>
      </c>
      <c r="Y1390" s="1">
        <v>1858895</v>
      </c>
      <c r="Z1390" s="1">
        <v>322047</v>
      </c>
      <c r="AA1390" t="s">
        <v>505</v>
      </c>
      <c r="AB1390" t="s">
        <v>506</v>
      </c>
      <c r="AC1390">
        <v>12.79</v>
      </c>
      <c r="AD1390">
        <v>2.7</v>
      </c>
      <c r="AE1390">
        <v>2.6</v>
      </c>
      <c r="AF1390" t="s">
        <v>230</v>
      </c>
      <c r="AG1390">
        <v>200</v>
      </c>
      <c r="AH1390" s="36">
        <v>3005</v>
      </c>
      <c r="AI1390">
        <v>500</v>
      </c>
      <c r="AJ1390" s="36">
        <v>2992</v>
      </c>
      <c r="AK1390">
        <v>100</v>
      </c>
      <c r="AL1390" s="2">
        <v>0.64583333333333337</v>
      </c>
      <c r="AN1390" t="s">
        <v>293</v>
      </c>
      <c r="AO1390" t="s">
        <v>351</v>
      </c>
      <c r="AQ1390" t="str">
        <f t="shared" si="21"/>
        <v/>
      </c>
    </row>
    <row r="1391" spans="1:43">
      <c r="A1391" s="8">
        <v>46192</v>
      </c>
      <c r="B1391">
        <v>4044.96</v>
      </c>
      <c r="C1391">
        <v>-0.56999999999999995</v>
      </c>
      <c r="D1391">
        <v>71530</v>
      </c>
      <c r="E1391">
        <v>0.41</v>
      </c>
      <c r="F1391" s="69">
        <v>9501</v>
      </c>
      <c r="G1391" t="s">
        <v>113</v>
      </c>
      <c r="H1391">
        <v>0</v>
      </c>
      <c r="I1391" t="s">
        <v>288</v>
      </c>
      <c r="J1391" t="s">
        <v>289</v>
      </c>
      <c r="K1391" t="s">
        <v>290</v>
      </c>
      <c r="L1391">
        <v>514</v>
      </c>
      <c r="M1391">
        <v>3.7</v>
      </c>
      <c r="N1391" s="66">
        <v>7.3000000000000001E-3</v>
      </c>
      <c r="O1391">
        <v>510.3</v>
      </c>
      <c r="P1391" s="66">
        <v>7.1999999999999998E-3</v>
      </c>
      <c r="Q1391">
        <v>510.3</v>
      </c>
      <c r="R1391">
        <v>526</v>
      </c>
      <c r="S1391">
        <v>505.6</v>
      </c>
      <c r="T1391" s="66">
        <v>7.1999999999999998E-3</v>
      </c>
      <c r="U1391" s="66">
        <v>-7.9000000000000008E-3</v>
      </c>
      <c r="V1391" s="66">
        <v>-2.2800000000000001E-2</v>
      </c>
      <c r="W1391" s="66">
        <v>1.66E-2</v>
      </c>
      <c r="X1391" s="1">
        <v>36082100</v>
      </c>
      <c r="Y1391" s="1">
        <v>18631289</v>
      </c>
      <c r="Z1391" s="1">
        <v>826007</v>
      </c>
      <c r="AA1391" t="s">
        <v>507</v>
      </c>
      <c r="AB1391" t="s">
        <v>640</v>
      </c>
      <c r="AC1391">
        <v>3.29</v>
      </c>
      <c r="AD1391">
        <v>0.34</v>
      </c>
      <c r="AE1391">
        <v>0</v>
      </c>
      <c r="AF1391" t="s">
        <v>230</v>
      </c>
      <c r="AG1391" s="1">
        <v>886400</v>
      </c>
      <c r="AH1391">
        <v>514</v>
      </c>
      <c r="AI1391" s="1">
        <v>13400</v>
      </c>
      <c r="AJ1391">
        <v>513.6</v>
      </c>
      <c r="AK1391">
        <v>100</v>
      </c>
      <c r="AL1391" s="2">
        <v>0.64583333333333337</v>
      </c>
      <c r="AN1391" t="s">
        <v>298</v>
      </c>
      <c r="AO1391" t="s">
        <v>509</v>
      </c>
      <c r="AQ1391" t="str">
        <f t="shared" si="21"/>
        <v/>
      </c>
    </row>
    <row r="1392" spans="1:43">
      <c r="A1392" s="8">
        <v>46192</v>
      </c>
      <c r="B1392">
        <v>4044.96</v>
      </c>
      <c r="C1392">
        <v>-0.56999999999999995</v>
      </c>
      <c r="D1392">
        <v>71530</v>
      </c>
      <c r="E1392">
        <v>0.41</v>
      </c>
      <c r="F1392" s="69">
        <v>9531</v>
      </c>
      <c r="G1392" t="s">
        <v>114</v>
      </c>
      <c r="H1392">
        <v>0</v>
      </c>
      <c r="I1392" t="s">
        <v>288</v>
      </c>
      <c r="J1392" t="s">
        <v>289</v>
      </c>
      <c r="K1392" t="s">
        <v>295</v>
      </c>
      <c r="L1392" s="36">
        <v>6178</v>
      </c>
      <c r="M1392">
        <v>4</v>
      </c>
      <c r="N1392" s="66">
        <v>5.9999999999999995E-4</v>
      </c>
      <c r="O1392" s="36">
        <v>6174</v>
      </c>
      <c r="P1392" s="66">
        <v>5.9999999999999995E-4</v>
      </c>
      <c r="Q1392" s="36">
        <v>6145</v>
      </c>
      <c r="R1392" s="36">
        <v>6208</v>
      </c>
      <c r="S1392" s="36">
        <v>6077</v>
      </c>
      <c r="T1392" s="66">
        <v>5.3E-3</v>
      </c>
      <c r="U1392" s="66">
        <v>4.7999999999999996E-3</v>
      </c>
      <c r="V1392" s="66">
        <v>-4.7999999999999996E-3</v>
      </c>
      <c r="W1392" s="66">
        <v>1.66E-2</v>
      </c>
      <c r="X1392" s="1">
        <v>1797600</v>
      </c>
      <c r="Y1392" s="1">
        <v>11089355</v>
      </c>
      <c r="Z1392" s="1">
        <v>2069378</v>
      </c>
      <c r="AA1392" t="s">
        <v>510</v>
      </c>
      <c r="AB1392" t="s">
        <v>600</v>
      </c>
      <c r="AC1392">
        <v>14.96</v>
      </c>
      <c r="AD1392">
        <v>1.19</v>
      </c>
      <c r="AE1392">
        <v>1.94</v>
      </c>
      <c r="AF1392" t="s">
        <v>230</v>
      </c>
      <c r="AG1392" s="1">
        <v>24300</v>
      </c>
      <c r="AH1392" s="36">
        <v>6206</v>
      </c>
      <c r="AI1392" s="1">
        <v>6000</v>
      </c>
      <c r="AJ1392" s="36">
        <v>6177</v>
      </c>
      <c r="AK1392">
        <v>100</v>
      </c>
      <c r="AL1392" s="2">
        <v>0.64583333333333337</v>
      </c>
      <c r="AN1392" t="s">
        <v>298</v>
      </c>
      <c r="AO1392" t="s">
        <v>509</v>
      </c>
      <c r="AQ1392" t="str">
        <f t="shared" si="21"/>
        <v/>
      </c>
    </row>
    <row r="1393" spans="1:43">
      <c r="A1393" s="8">
        <v>46192</v>
      </c>
      <c r="B1393">
        <v>4044.96</v>
      </c>
      <c r="C1393">
        <v>-0.56999999999999995</v>
      </c>
      <c r="D1393">
        <v>71530</v>
      </c>
      <c r="E1393">
        <v>0.41</v>
      </c>
      <c r="F1393" s="69">
        <v>9882</v>
      </c>
      <c r="G1393" t="s">
        <v>115</v>
      </c>
      <c r="H1393">
        <v>0</v>
      </c>
      <c r="I1393" t="s">
        <v>288</v>
      </c>
      <c r="J1393" t="s">
        <v>289</v>
      </c>
      <c r="K1393" t="s">
        <v>290</v>
      </c>
      <c r="L1393" s="36">
        <v>1773</v>
      </c>
      <c r="M1393">
        <v>28</v>
      </c>
      <c r="N1393" s="66">
        <v>1.6E-2</v>
      </c>
      <c r="O1393" s="36">
        <v>1745</v>
      </c>
      <c r="P1393" s="66">
        <v>1.6E-2</v>
      </c>
      <c r="Q1393" s="36">
        <v>1745</v>
      </c>
      <c r="R1393" s="36">
        <v>1773</v>
      </c>
      <c r="S1393" s="36">
        <v>1740</v>
      </c>
      <c r="T1393" s="66">
        <v>1.6E-2</v>
      </c>
      <c r="U1393" s="66">
        <v>4.4999999999999997E-3</v>
      </c>
      <c r="V1393" s="66">
        <v>0</v>
      </c>
      <c r="W1393" s="66">
        <v>1.89E-2</v>
      </c>
      <c r="X1393" s="1">
        <v>220700</v>
      </c>
      <c r="Y1393" s="1">
        <v>389424</v>
      </c>
      <c r="Z1393" s="1">
        <v>152515</v>
      </c>
      <c r="AA1393" t="s">
        <v>670</v>
      </c>
      <c r="AB1393" t="s">
        <v>513</v>
      </c>
      <c r="AC1393">
        <v>11.56</v>
      </c>
      <c r="AD1393">
        <v>1.22</v>
      </c>
      <c r="AE1393">
        <v>3.84</v>
      </c>
      <c r="AF1393" t="s">
        <v>230</v>
      </c>
      <c r="AG1393" s="1">
        <v>37400</v>
      </c>
      <c r="AH1393" s="36">
        <v>1774</v>
      </c>
      <c r="AI1393">
        <v>200</v>
      </c>
      <c r="AJ1393" s="36">
        <v>1762</v>
      </c>
      <c r="AK1393">
        <v>400</v>
      </c>
      <c r="AL1393" s="2">
        <v>0.64583333333333337</v>
      </c>
      <c r="AN1393" t="s">
        <v>298</v>
      </c>
      <c r="AO1393" t="s">
        <v>322</v>
      </c>
      <c r="AQ1393" t="str">
        <f t="shared" si="21"/>
        <v/>
      </c>
    </row>
    <row r="1394" spans="1:43">
      <c r="F1394" s="69">
        <v>6502</v>
      </c>
      <c r="I1394" t="s">
        <v>514</v>
      </c>
      <c r="P1394" t="s">
        <v>230</v>
      </c>
      <c r="T1394" t="s">
        <v>230</v>
      </c>
      <c r="U1394" t="s">
        <v>230</v>
      </c>
      <c r="V1394" t="s">
        <v>230</v>
      </c>
      <c r="W1394" t="s">
        <v>230</v>
      </c>
      <c r="AF1394" t="s">
        <v>230</v>
      </c>
      <c r="AG1394" t="s">
        <v>230</v>
      </c>
      <c r="AO1394" t="s">
        <v>515</v>
      </c>
      <c r="AQ1394" t="str">
        <f t="shared" si="21"/>
        <v/>
      </c>
    </row>
    <row r="1395" spans="1:43">
      <c r="F1395" s="69">
        <v>5759</v>
      </c>
      <c r="I1395" t="s">
        <v>514</v>
      </c>
      <c r="P1395" t="s">
        <v>230</v>
      </c>
      <c r="T1395" t="s">
        <v>230</v>
      </c>
      <c r="U1395" t="s">
        <v>230</v>
      </c>
      <c r="V1395" t="s">
        <v>230</v>
      </c>
      <c r="W1395" t="s">
        <v>230</v>
      </c>
      <c r="AF1395" t="s">
        <v>230</v>
      </c>
      <c r="AG1395" t="s">
        <v>230</v>
      </c>
      <c r="AO1395" t="s">
        <v>515</v>
      </c>
      <c r="AQ1395" t="str">
        <f t="shared" si="21"/>
        <v/>
      </c>
    </row>
    <row r="1396" spans="1:43">
      <c r="AQ1396" t="str">
        <f t="shared" si="21"/>
        <v/>
      </c>
    </row>
    <row r="1397" spans="1:43">
      <c r="AQ1397" t="str">
        <f t="shared" si="21"/>
        <v/>
      </c>
    </row>
    <row r="1398" spans="1:43">
      <c r="AQ1398" t="str">
        <f t="shared" si="21"/>
        <v/>
      </c>
    </row>
    <row r="1399" spans="1:43">
      <c r="B1399" cm="1">
        <f t="array" ref="B1399">_xll.RssIndexMarket("TOPX", "現在値")</f>
        <v>3952.5</v>
      </c>
      <c r="C1399" cm="1">
        <f t="array" ref="C1399">_xll.RssIndexMarket("TOPX", "前日比率")</f>
        <v>-0.54</v>
      </c>
      <c r="D1399" s="1">
        <v>72620</v>
      </c>
      <c r="E1399" s="6">
        <v>1.37</v>
      </c>
      <c r="AQ1399" t="str">
        <f t="shared" si="21"/>
        <v/>
      </c>
    </row>
    <row r="1400" spans="1:43">
      <c r="A1400" s="8" t="s">
        <v>0</v>
      </c>
      <c r="B1400" t="s">
        <v>116</v>
      </c>
      <c r="C1400" t="s">
        <v>1</v>
      </c>
      <c r="D1400" t="s">
        <v>2</v>
      </c>
      <c r="E1400" t="s">
        <v>3</v>
      </c>
      <c r="F1400" s="7" t="s">
        <v>4</v>
      </c>
      <c r="G1400" t="s">
        <v>5</v>
      </c>
      <c r="H1400" t="s">
        <v>268</v>
      </c>
      <c r="I1400" t="s">
        <v>269</v>
      </c>
      <c r="J1400" t="s">
        <v>270</v>
      </c>
      <c r="K1400" t="s">
        <v>271</v>
      </c>
      <c r="L1400" t="s">
        <v>6</v>
      </c>
      <c r="M1400" t="s">
        <v>7</v>
      </c>
      <c r="N1400" t="s">
        <v>8</v>
      </c>
      <c r="O1400" t="s">
        <v>9</v>
      </c>
      <c r="P1400" t="s">
        <v>272</v>
      </c>
      <c r="Q1400" t="s">
        <v>10</v>
      </c>
      <c r="R1400" t="s">
        <v>11</v>
      </c>
      <c r="S1400" t="s">
        <v>12</v>
      </c>
      <c r="T1400" t="s">
        <v>273</v>
      </c>
      <c r="U1400" t="s">
        <v>274</v>
      </c>
      <c r="V1400" t="s">
        <v>275</v>
      </c>
      <c r="W1400" t="s">
        <v>276</v>
      </c>
      <c r="X1400" t="s">
        <v>13</v>
      </c>
      <c r="Y1400" t="s">
        <v>277</v>
      </c>
      <c r="Z1400" t="s">
        <v>278</v>
      </c>
      <c r="AA1400" t="s">
        <v>14</v>
      </c>
      <c r="AB1400" t="s">
        <v>15</v>
      </c>
      <c r="AC1400" t="s">
        <v>279</v>
      </c>
      <c r="AD1400" t="s">
        <v>280</v>
      </c>
      <c r="AE1400" t="s">
        <v>281</v>
      </c>
      <c r="AF1400" t="s">
        <v>282</v>
      </c>
      <c r="AG1400" t="s">
        <v>283</v>
      </c>
      <c r="AH1400" t="s">
        <v>284</v>
      </c>
      <c r="AI1400" t="s">
        <v>16</v>
      </c>
      <c r="AJ1400" t="s">
        <v>17</v>
      </c>
      <c r="AK1400" t="s">
        <v>18</v>
      </c>
      <c r="AL1400" t="s">
        <v>19</v>
      </c>
      <c r="AM1400" t="s">
        <v>20</v>
      </c>
      <c r="AN1400" t="s">
        <v>285</v>
      </c>
      <c r="AO1400" t="s">
        <v>286</v>
      </c>
      <c r="AQ1400" t="str">
        <f t="shared" si="21"/>
        <v/>
      </c>
    </row>
    <row r="1401" spans="1:43">
      <c r="A1401" s="8">
        <v>46195</v>
      </c>
      <c r="B1401" cm="1">
        <f t="array" ref="B1401">_xll.RssIndexMarket("TOPX", "現在値")</f>
        <v>3952.5</v>
      </c>
      <c r="C1401" cm="1">
        <f t="array" ref="C1401">_xll.RssIndexMarket("TOPX", "前日比率")</f>
        <v>-0.54</v>
      </c>
      <c r="D1401" s="1">
        <v>72620</v>
      </c>
      <c r="E1401" s="6">
        <v>1.37</v>
      </c>
      <c r="F1401" s="69">
        <v>1605</v>
      </c>
      <c r="G1401" t="s">
        <v>21</v>
      </c>
      <c r="H1401">
        <v>0</v>
      </c>
      <c r="I1401" t="s">
        <v>288</v>
      </c>
      <c r="J1401" t="s">
        <v>289</v>
      </c>
      <c r="K1401" t="s">
        <v>295</v>
      </c>
      <c r="L1401" s="36">
        <v>3448</v>
      </c>
      <c r="M1401">
        <v>-52</v>
      </c>
      <c r="N1401" s="66">
        <v>-1.49E-2</v>
      </c>
      <c r="O1401" s="36">
        <v>3500</v>
      </c>
      <c r="P1401" s="66">
        <v>-1.4800000000000001E-2</v>
      </c>
      <c r="Q1401" s="36">
        <v>3500</v>
      </c>
      <c r="R1401" s="36">
        <v>3502</v>
      </c>
      <c r="S1401" s="36">
        <v>3442</v>
      </c>
      <c r="T1401" s="66">
        <v>-1.4800000000000001E-2</v>
      </c>
      <c r="U1401" s="66">
        <v>-5.0000000000000001E-4</v>
      </c>
      <c r="V1401" s="66">
        <v>-1.54E-2</v>
      </c>
      <c r="W1401" s="66">
        <v>1.6999999999999999E-3</v>
      </c>
      <c r="X1401" s="1">
        <v>3710300</v>
      </c>
      <c r="Y1401" s="1">
        <v>12840601</v>
      </c>
      <c r="Z1401" s="1">
        <v>4341501</v>
      </c>
      <c r="AA1401" t="s">
        <v>291</v>
      </c>
      <c r="AB1401" t="s">
        <v>292</v>
      </c>
      <c r="AC1401">
        <v>8.9</v>
      </c>
      <c r="AD1401">
        <v>0.84</v>
      </c>
      <c r="AE1401">
        <v>3.13</v>
      </c>
      <c r="AF1401" t="s">
        <v>230</v>
      </c>
      <c r="AG1401" s="1">
        <v>68400</v>
      </c>
      <c r="AH1401" s="36">
        <v>3449</v>
      </c>
      <c r="AI1401">
        <v>800</v>
      </c>
      <c r="AJ1401" s="36">
        <v>3447</v>
      </c>
      <c r="AK1401" s="1">
        <v>5800</v>
      </c>
      <c r="AL1401" s="2">
        <v>0.64583333333333337</v>
      </c>
      <c r="AN1401" t="s">
        <v>293</v>
      </c>
      <c r="AO1401" t="s">
        <v>294</v>
      </c>
      <c r="AQ1401" t="str">
        <f t="shared" si="21"/>
        <v/>
      </c>
    </row>
    <row r="1402" spans="1:43">
      <c r="A1402" s="8">
        <v>46195</v>
      </c>
      <c r="B1402" s="67">
        <v>4095.05</v>
      </c>
      <c r="C1402" s="67">
        <v>1.24</v>
      </c>
      <c r="D1402" s="67">
        <v>72620</v>
      </c>
      <c r="E1402" s="67">
        <v>1.37</v>
      </c>
      <c r="F1402" s="69">
        <v>1833</v>
      </c>
      <c r="G1402" t="s">
        <v>24</v>
      </c>
      <c r="H1402">
        <v>0</v>
      </c>
      <c r="I1402" t="s">
        <v>288</v>
      </c>
      <c r="J1402" t="s">
        <v>289</v>
      </c>
      <c r="K1402" t="s">
        <v>295</v>
      </c>
      <c r="L1402" s="36">
        <v>5690</v>
      </c>
      <c r="M1402">
        <v>20</v>
      </c>
      <c r="N1402" s="66">
        <v>3.5000000000000001E-3</v>
      </c>
      <c r="O1402" s="36">
        <v>5670</v>
      </c>
      <c r="P1402" s="66">
        <v>3.5000000000000001E-3</v>
      </c>
      <c r="Q1402" s="36">
        <v>5640</v>
      </c>
      <c r="R1402" s="36">
        <v>5720</v>
      </c>
      <c r="S1402" s="36">
        <v>5610</v>
      </c>
      <c r="T1402" s="66">
        <v>8.8000000000000005E-3</v>
      </c>
      <c r="U1402" s="66">
        <v>1.6999999999999999E-3</v>
      </c>
      <c r="V1402" s="66">
        <v>-5.1999999999999998E-3</v>
      </c>
      <c r="W1402" s="66">
        <v>1.4200000000000001E-2</v>
      </c>
      <c r="X1402" s="1">
        <v>57600</v>
      </c>
      <c r="Y1402" s="1">
        <v>327224</v>
      </c>
      <c r="Z1402" s="1">
        <v>220005</v>
      </c>
      <c r="AA1402" t="s">
        <v>296</v>
      </c>
      <c r="AB1402" t="s">
        <v>572</v>
      </c>
      <c r="AC1402">
        <v>13.25</v>
      </c>
      <c r="AD1402">
        <v>1.03</v>
      </c>
      <c r="AE1402">
        <v>5.27</v>
      </c>
      <c r="AF1402" t="s">
        <v>230</v>
      </c>
      <c r="AG1402" s="1">
        <v>13900</v>
      </c>
      <c r="AH1402" s="36">
        <v>5710</v>
      </c>
      <c r="AI1402">
        <v>100</v>
      </c>
      <c r="AJ1402" s="36">
        <v>5690</v>
      </c>
      <c r="AK1402">
        <v>300</v>
      </c>
      <c r="AL1402" s="2">
        <v>0.64583333333333337</v>
      </c>
      <c r="AN1402" t="s">
        <v>298</v>
      </c>
      <c r="AO1402" t="s">
        <v>299</v>
      </c>
      <c r="AQ1402" t="str">
        <f t="shared" si="21"/>
        <v/>
      </c>
    </row>
    <row r="1403" spans="1:43">
      <c r="A1403" s="8">
        <v>46195</v>
      </c>
      <c r="B1403" s="67">
        <v>4095.05</v>
      </c>
      <c r="C1403" s="67">
        <v>1.24</v>
      </c>
      <c r="D1403" s="67">
        <v>72620</v>
      </c>
      <c r="E1403" s="67">
        <v>1.37</v>
      </c>
      <c r="F1403" s="69">
        <v>1911</v>
      </c>
      <c r="G1403" t="s">
        <v>25</v>
      </c>
      <c r="H1403">
        <v>0</v>
      </c>
      <c r="I1403" t="s">
        <v>288</v>
      </c>
      <c r="J1403" t="s">
        <v>289</v>
      </c>
      <c r="K1403" t="s">
        <v>295</v>
      </c>
      <c r="L1403" s="36">
        <v>1313.5</v>
      </c>
      <c r="M1403">
        <v>-24.5</v>
      </c>
      <c r="N1403" s="66">
        <v>-1.83E-2</v>
      </c>
      <c r="O1403" s="36">
        <v>1338</v>
      </c>
      <c r="P1403" s="66">
        <v>-1.83E-2</v>
      </c>
      <c r="Q1403" s="36">
        <v>1293.5</v>
      </c>
      <c r="R1403" s="36">
        <v>1324</v>
      </c>
      <c r="S1403" s="36">
        <v>1292</v>
      </c>
      <c r="T1403" s="66">
        <v>1.54E-2</v>
      </c>
      <c r="U1403" s="66">
        <v>-1.1000000000000001E-3</v>
      </c>
      <c r="V1403" s="66">
        <v>-7.9000000000000008E-3</v>
      </c>
      <c r="W1403" s="66">
        <v>1.66E-2</v>
      </c>
      <c r="X1403" s="1">
        <v>3653300</v>
      </c>
      <c r="Y1403" s="1">
        <v>4795145</v>
      </c>
      <c r="Z1403" s="1">
        <v>812486</v>
      </c>
      <c r="AA1403" t="s">
        <v>300</v>
      </c>
      <c r="AB1403" t="s">
        <v>301</v>
      </c>
      <c r="AC1403">
        <v>8.3699999999999992</v>
      </c>
      <c r="AD1403">
        <v>0.79</v>
      </c>
      <c r="AE1403">
        <v>3.81</v>
      </c>
      <c r="AF1403" t="s">
        <v>230</v>
      </c>
      <c r="AG1403" s="1">
        <v>305900</v>
      </c>
      <c r="AH1403" s="36">
        <v>1315</v>
      </c>
      <c r="AI1403">
        <v>100</v>
      </c>
      <c r="AJ1403" s="36">
        <v>1313.5</v>
      </c>
      <c r="AK1403" s="1">
        <v>7400</v>
      </c>
      <c r="AL1403" s="2">
        <v>0.64583333333333337</v>
      </c>
      <c r="AN1403" t="s">
        <v>293</v>
      </c>
      <c r="AO1403" t="s">
        <v>299</v>
      </c>
      <c r="AQ1403" t="str">
        <f t="shared" si="21"/>
        <v/>
      </c>
    </row>
    <row r="1404" spans="1:43">
      <c r="A1404" s="8">
        <v>46195</v>
      </c>
      <c r="B1404" s="67">
        <v>4095.05</v>
      </c>
      <c r="C1404" s="67">
        <v>1.24</v>
      </c>
      <c r="D1404" s="67">
        <v>72620</v>
      </c>
      <c r="E1404" s="67">
        <v>1.37</v>
      </c>
      <c r="F1404" s="69">
        <v>1925</v>
      </c>
      <c r="G1404" t="s">
        <v>26</v>
      </c>
      <c r="H1404">
        <v>0</v>
      </c>
      <c r="I1404" t="s">
        <v>288</v>
      </c>
      <c r="J1404" t="s">
        <v>289</v>
      </c>
      <c r="K1404" t="s">
        <v>290</v>
      </c>
      <c r="L1404" s="36">
        <v>4292</v>
      </c>
      <c r="M1404">
        <v>-71</v>
      </c>
      <c r="N1404" s="66">
        <v>-1.6299999999999999E-2</v>
      </c>
      <c r="O1404" s="36">
        <v>4363</v>
      </c>
      <c r="P1404" s="66">
        <v>-1.6199999999999999E-2</v>
      </c>
      <c r="Q1404" s="36">
        <v>4257</v>
      </c>
      <c r="R1404" s="36">
        <v>4309</v>
      </c>
      <c r="S1404" s="36">
        <v>4226</v>
      </c>
      <c r="T1404" s="66">
        <v>8.2000000000000007E-3</v>
      </c>
      <c r="U1404" s="66">
        <v>9.7999999999999997E-3</v>
      </c>
      <c r="V1404" s="66">
        <v>-3.8999999999999998E-3</v>
      </c>
      <c r="W1404" s="66">
        <v>1.5599999999999999E-2</v>
      </c>
      <c r="X1404" s="1">
        <v>1754600</v>
      </c>
      <c r="Y1404" s="1">
        <v>7503253</v>
      </c>
      <c r="Z1404" s="1">
        <v>2831158</v>
      </c>
      <c r="AA1404" t="s">
        <v>302</v>
      </c>
      <c r="AB1404" t="s">
        <v>573</v>
      </c>
      <c r="AC1404">
        <v>11.7</v>
      </c>
      <c r="AD1404">
        <v>0.91</v>
      </c>
      <c r="AE1404">
        <v>4.0999999999999996</v>
      </c>
      <c r="AF1404" t="s">
        <v>230</v>
      </c>
      <c r="AG1404" s="1">
        <v>68000</v>
      </c>
      <c r="AH1404" s="36">
        <v>4292</v>
      </c>
      <c r="AI1404" s="1">
        <v>5900</v>
      </c>
      <c r="AJ1404" s="36">
        <v>4284</v>
      </c>
      <c r="AK1404">
        <v>500</v>
      </c>
      <c r="AL1404" s="2">
        <v>0.64583333333333337</v>
      </c>
      <c r="AN1404" t="s">
        <v>298</v>
      </c>
      <c r="AO1404" t="s">
        <v>299</v>
      </c>
      <c r="AQ1404" t="str">
        <f t="shared" si="21"/>
        <v/>
      </c>
    </row>
    <row r="1405" spans="1:43">
      <c r="A1405" s="8">
        <v>46195</v>
      </c>
      <c r="B1405" s="67">
        <v>4095.05</v>
      </c>
      <c r="C1405" s="67">
        <v>1.24</v>
      </c>
      <c r="D1405" s="67">
        <v>72620</v>
      </c>
      <c r="E1405" s="67">
        <v>1.37</v>
      </c>
      <c r="F1405" s="69">
        <v>1928</v>
      </c>
      <c r="G1405" t="s">
        <v>27</v>
      </c>
      <c r="H1405">
        <v>0</v>
      </c>
      <c r="I1405" t="s">
        <v>288</v>
      </c>
      <c r="J1405" t="s">
        <v>289</v>
      </c>
      <c r="K1405" t="s">
        <v>290</v>
      </c>
      <c r="L1405" s="36">
        <v>3235</v>
      </c>
      <c r="M1405">
        <v>-36</v>
      </c>
      <c r="N1405" s="66">
        <v>-1.0999999999999999E-2</v>
      </c>
      <c r="O1405" s="36">
        <v>3271</v>
      </c>
      <c r="P1405" s="66">
        <v>-1.0999999999999999E-2</v>
      </c>
      <c r="Q1405" s="36">
        <v>3246</v>
      </c>
      <c r="R1405" s="36">
        <v>3251</v>
      </c>
      <c r="S1405" s="36">
        <v>3216</v>
      </c>
      <c r="T1405" s="66">
        <v>-3.3E-3</v>
      </c>
      <c r="U1405" s="66">
        <v>5.1999999999999998E-3</v>
      </c>
      <c r="V1405" s="66">
        <v>-4.8999999999999998E-3</v>
      </c>
      <c r="W1405" s="66">
        <v>5.8999999999999999E-3</v>
      </c>
      <c r="X1405" s="1">
        <v>2522000</v>
      </c>
      <c r="Y1405" s="1">
        <v>8149660</v>
      </c>
      <c r="Z1405" s="1">
        <v>2107879</v>
      </c>
      <c r="AA1405" t="s">
        <v>304</v>
      </c>
      <c r="AB1405" t="s">
        <v>574</v>
      </c>
      <c r="AC1405">
        <v>9.6199999999999992</v>
      </c>
      <c r="AD1405">
        <v>0.98</v>
      </c>
      <c r="AE1405">
        <v>4.4800000000000004</v>
      </c>
      <c r="AF1405" t="s">
        <v>230</v>
      </c>
      <c r="AG1405" s="1">
        <v>235700</v>
      </c>
      <c r="AH1405" s="36">
        <v>3236</v>
      </c>
      <c r="AI1405">
        <v>300</v>
      </c>
      <c r="AJ1405" s="36">
        <v>3231</v>
      </c>
      <c r="AK1405" s="1">
        <v>6700</v>
      </c>
      <c r="AL1405" s="2">
        <v>0.64583333333333337</v>
      </c>
      <c r="AM1405" s="3">
        <v>46177</v>
      </c>
      <c r="AN1405" t="s">
        <v>306</v>
      </c>
      <c r="AO1405" t="s">
        <v>299</v>
      </c>
      <c r="AQ1405" t="str">
        <f t="shared" si="21"/>
        <v/>
      </c>
    </row>
    <row r="1406" spans="1:43">
      <c r="A1406" s="8">
        <v>46195</v>
      </c>
      <c r="B1406" s="67">
        <v>4095.05</v>
      </c>
      <c r="C1406" s="67">
        <v>1.24</v>
      </c>
      <c r="D1406" s="67">
        <v>72620</v>
      </c>
      <c r="E1406" s="67">
        <v>1.37</v>
      </c>
      <c r="F1406" s="69">
        <v>1929</v>
      </c>
      <c r="G1406" t="s">
        <v>28</v>
      </c>
      <c r="H1406">
        <v>0</v>
      </c>
      <c r="I1406" t="s">
        <v>288</v>
      </c>
      <c r="J1406" t="s">
        <v>289</v>
      </c>
      <c r="K1406" t="s">
        <v>290</v>
      </c>
      <c r="L1406" s="36">
        <v>1101</v>
      </c>
      <c r="M1406">
        <v>-2</v>
      </c>
      <c r="N1406" s="66">
        <v>-1.8E-3</v>
      </c>
      <c r="O1406" s="36">
        <v>1103</v>
      </c>
      <c r="P1406" s="66">
        <v>-1.8E-3</v>
      </c>
      <c r="Q1406" s="36">
        <v>1100</v>
      </c>
      <c r="R1406" s="36">
        <v>1107</v>
      </c>
      <c r="S1406" s="36">
        <v>1094</v>
      </c>
      <c r="T1406" s="66">
        <v>8.9999999999999998E-4</v>
      </c>
      <c r="U1406" s="66">
        <v>4.4999999999999997E-3</v>
      </c>
      <c r="V1406" s="66">
        <v>-5.4000000000000003E-3</v>
      </c>
      <c r="W1406" s="66">
        <v>6.3E-3</v>
      </c>
      <c r="X1406" s="1">
        <v>71600</v>
      </c>
      <c r="Y1406" s="1">
        <v>78718</v>
      </c>
      <c r="Z1406" s="1">
        <v>45994</v>
      </c>
      <c r="AA1406" t="s">
        <v>307</v>
      </c>
      <c r="AB1406" t="s">
        <v>575</v>
      </c>
      <c r="AC1406">
        <v>12.42</v>
      </c>
      <c r="AD1406">
        <v>1.21</v>
      </c>
      <c r="AE1406">
        <v>4.54</v>
      </c>
      <c r="AF1406" t="s">
        <v>230</v>
      </c>
      <c r="AG1406" s="1">
        <v>14600</v>
      </c>
      <c r="AH1406" s="36">
        <v>1101</v>
      </c>
      <c r="AI1406">
        <v>900</v>
      </c>
      <c r="AJ1406" s="36">
        <v>1098</v>
      </c>
      <c r="AK1406">
        <v>500</v>
      </c>
      <c r="AL1406" s="2">
        <v>0.64583333333333337</v>
      </c>
      <c r="AN1406" t="s">
        <v>298</v>
      </c>
      <c r="AO1406" t="s">
        <v>299</v>
      </c>
      <c r="AQ1406" t="str">
        <f t="shared" si="21"/>
        <v/>
      </c>
    </row>
    <row r="1407" spans="1:43">
      <c r="A1407" s="8">
        <v>46195</v>
      </c>
      <c r="B1407" s="67">
        <v>4095.05</v>
      </c>
      <c r="C1407" s="67">
        <v>1.24</v>
      </c>
      <c r="D1407" s="67">
        <v>72620</v>
      </c>
      <c r="E1407" s="67">
        <v>1.37</v>
      </c>
      <c r="F1407" s="69">
        <v>1963</v>
      </c>
      <c r="G1407" t="s">
        <v>29</v>
      </c>
      <c r="H1407">
        <v>0</v>
      </c>
      <c r="I1407" t="s">
        <v>288</v>
      </c>
      <c r="J1407" t="s">
        <v>289</v>
      </c>
      <c r="K1407" t="s">
        <v>290</v>
      </c>
      <c r="L1407" s="36">
        <v>2618</v>
      </c>
      <c r="M1407">
        <v>-99</v>
      </c>
      <c r="N1407" s="66">
        <v>-3.6400000000000002E-2</v>
      </c>
      <c r="O1407" s="36">
        <v>2717</v>
      </c>
      <c r="P1407" s="66">
        <v>-3.6400000000000002E-2</v>
      </c>
      <c r="Q1407" s="36">
        <v>2608</v>
      </c>
      <c r="R1407" s="36">
        <v>2650.5</v>
      </c>
      <c r="S1407" s="36">
        <v>2597.5</v>
      </c>
      <c r="T1407" s="66">
        <v>3.8E-3</v>
      </c>
      <c r="U1407" s="66">
        <v>-1.1000000000000001E-3</v>
      </c>
      <c r="V1407" s="66">
        <v>-1.2200000000000001E-2</v>
      </c>
      <c r="W1407" s="66">
        <v>7.7999999999999996E-3</v>
      </c>
      <c r="X1407" s="1">
        <v>2733400</v>
      </c>
      <c r="Y1407" s="1">
        <v>7175559</v>
      </c>
      <c r="Z1407" s="1">
        <v>639559</v>
      </c>
      <c r="AA1407" t="s">
        <v>309</v>
      </c>
      <c r="AB1407" t="s">
        <v>310</v>
      </c>
      <c r="AC1407">
        <v>13.76</v>
      </c>
      <c r="AD1407">
        <v>1.47</v>
      </c>
      <c r="AE1407">
        <v>1.99</v>
      </c>
      <c r="AF1407" t="s">
        <v>230</v>
      </c>
      <c r="AG1407" s="1">
        <v>32500</v>
      </c>
      <c r="AH1407" s="36">
        <v>2618</v>
      </c>
      <c r="AI1407" s="1">
        <v>8700</v>
      </c>
      <c r="AJ1407" s="36">
        <v>2616</v>
      </c>
      <c r="AK1407">
        <v>200</v>
      </c>
      <c r="AL1407" s="2">
        <v>0.64583333333333337</v>
      </c>
      <c r="AN1407" t="s">
        <v>298</v>
      </c>
      <c r="AO1407" t="s">
        <v>299</v>
      </c>
      <c r="AQ1407" t="str">
        <f t="shared" si="21"/>
        <v/>
      </c>
    </row>
    <row r="1408" spans="1:43">
      <c r="A1408" s="8">
        <v>46195</v>
      </c>
      <c r="B1408" s="67">
        <v>4095.05</v>
      </c>
      <c r="C1408" s="67">
        <v>1.24</v>
      </c>
      <c r="D1408" s="67">
        <v>72620</v>
      </c>
      <c r="E1408" s="67">
        <v>1.37</v>
      </c>
      <c r="F1408" s="69">
        <v>2124</v>
      </c>
      <c r="G1408" t="s">
        <v>30</v>
      </c>
      <c r="H1408">
        <v>0</v>
      </c>
      <c r="I1408" t="s">
        <v>288</v>
      </c>
      <c r="J1408" t="s">
        <v>289</v>
      </c>
      <c r="K1408" t="s">
        <v>290</v>
      </c>
      <c r="L1408">
        <v>854</v>
      </c>
      <c r="M1408">
        <v>3</v>
      </c>
      <c r="N1408" s="66">
        <v>3.5000000000000001E-3</v>
      </c>
      <c r="O1408">
        <v>851</v>
      </c>
      <c r="P1408" s="66">
        <v>3.5000000000000001E-3</v>
      </c>
      <c r="Q1408">
        <v>846</v>
      </c>
      <c r="R1408">
        <v>854</v>
      </c>
      <c r="S1408">
        <v>841</v>
      </c>
      <c r="T1408" s="66">
        <v>9.4000000000000004E-3</v>
      </c>
      <c r="U1408" s="66">
        <v>7.0000000000000001E-3</v>
      </c>
      <c r="V1408" s="66">
        <v>0</v>
      </c>
      <c r="W1408" s="66">
        <v>1.54E-2</v>
      </c>
      <c r="X1408" s="1">
        <v>374700</v>
      </c>
      <c r="Y1408" s="1">
        <v>318490</v>
      </c>
      <c r="Z1408" s="1">
        <v>141385</v>
      </c>
      <c r="AA1408" t="s">
        <v>311</v>
      </c>
      <c r="AB1408" t="s">
        <v>312</v>
      </c>
      <c r="AC1408">
        <v>15.78</v>
      </c>
      <c r="AD1408">
        <v>6.05</v>
      </c>
      <c r="AE1408">
        <v>4.45</v>
      </c>
      <c r="AF1408" t="s">
        <v>230</v>
      </c>
      <c r="AG1408" s="1">
        <v>90000</v>
      </c>
      <c r="AH1408">
        <v>854</v>
      </c>
      <c r="AI1408" s="1">
        <v>1000</v>
      </c>
      <c r="AJ1408">
        <v>850</v>
      </c>
      <c r="AK1408">
        <v>200</v>
      </c>
      <c r="AL1408" s="2">
        <v>0.64583333333333337</v>
      </c>
      <c r="AN1408" t="s">
        <v>293</v>
      </c>
      <c r="AO1408" t="s">
        <v>313</v>
      </c>
      <c r="AQ1408" t="str">
        <f t="shared" si="21"/>
        <v/>
      </c>
    </row>
    <row r="1409" spans="1:43">
      <c r="A1409" s="8">
        <v>46195</v>
      </c>
      <c r="B1409" s="67">
        <v>4095.05</v>
      </c>
      <c r="C1409" s="67">
        <v>1.24</v>
      </c>
      <c r="D1409" s="67">
        <v>72620</v>
      </c>
      <c r="E1409" s="67">
        <v>1.37</v>
      </c>
      <c r="F1409" s="69">
        <v>2162</v>
      </c>
      <c r="G1409" t="s">
        <v>31</v>
      </c>
      <c r="H1409">
        <v>0</v>
      </c>
      <c r="I1409" t="s">
        <v>314</v>
      </c>
      <c r="J1409" t="s">
        <v>289</v>
      </c>
      <c r="K1409" t="s">
        <v>290</v>
      </c>
      <c r="L1409">
        <v>539</v>
      </c>
      <c r="M1409">
        <v>1</v>
      </c>
      <c r="N1409" s="66">
        <v>1.9E-3</v>
      </c>
      <c r="O1409">
        <v>538</v>
      </c>
      <c r="P1409" s="66">
        <v>1.8E-3</v>
      </c>
      <c r="Q1409">
        <v>539</v>
      </c>
      <c r="R1409">
        <v>539</v>
      </c>
      <c r="S1409">
        <v>538</v>
      </c>
      <c r="T1409" s="66">
        <v>0</v>
      </c>
      <c r="U1409" s="66">
        <v>0</v>
      </c>
      <c r="V1409" s="66">
        <v>0</v>
      </c>
      <c r="W1409" s="66">
        <v>1.8E-3</v>
      </c>
      <c r="X1409" s="1">
        <v>454000</v>
      </c>
      <c r="Y1409" s="1">
        <v>244694</v>
      </c>
      <c r="Z1409" s="1">
        <v>11648</v>
      </c>
      <c r="AA1409" t="s">
        <v>576</v>
      </c>
      <c r="AB1409" t="s">
        <v>316</v>
      </c>
      <c r="AC1409">
        <v>31.33</v>
      </c>
      <c r="AD1409">
        <v>2.0499999999999998</v>
      </c>
      <c r="AE1409">
        <v>0</v>
      </c>
      <c r="AF1409">
        <v>0.3</v>
      </c>
      <c r="AG1409" s="1">
        <v>8700</v>
      </c>
      <c r="AH1409">
        <v>539</v>
      </c>
      <c r="AI1409" s="1">
        <v>23700</v>
      </c>
      <c r="AJ1409">
        <v>538</v>
      </c>
      <c r="AK1409" s="1">
        <v>2600900</v>
      </c>
      <c r="AL1409" s="2">
        <v>0.64583333333333337</v>
      </c>
      <c r="AN1409" t="s">
        <v>298</v>
      </c>
      <c r="AO1409" t="s">
        <v>313</v>
      </c>
      <c r="AQ1409" t="str">
        <f t="shared" si="21"/>
        <v/>
      </c>
    </row>
    <row r="1410" spans="1:43">
      <c r="A1410" s="8">
        <v>46195</v>
      </c>
      <c r="B1410" s="67">
        <v>4095.05</v>
      </c>
      <c r="C1410" s="67">
        <v>1.24</v>
      </c>
      <c r="D1410" s="67">
        <v>72620</v>
      </c>
      <c r="E1410" s="67">
        <v>1.37</v>
      </c>
      <c r="F1410" s="69">
        <v>2229</v>
      </c>
      <c r="G1410" t="s">
        <v>32</v>
      </c>
      <c r="H1410">
        <v>0</v>
      </c>
      <c r="I1410" t="s">
        <v>288</v>
      </c>
      <c r="J1410" t="s">
        <v>289</v>
      </c>
      <c r="K1410" t="s">
        <v>295</v>
      </c>
      <c r="L1410" s="36">
        <v>2771</v>
      </c>
      <c r="M1410">
        <v>-26.5</v>
      </c>
      <c r="N1410" s="66">
        <v>-9.4999999999999998E-3</v>
      </c>
      <c r="O1410" s="36">
        <v>2797.5</v>
      </c>
      <c r="P1410" s="66">
        <v>-9.4000000000000004E-3</v>
      </c>
      <c r="Q1410" s="36">
        <v>2789.5</v>
      </c>
      <c r="R1410" s="36">
        <v>2797.5</v>
      </c>
      <c r="S1410" s="36">
        <v>2768</v>
      </c>
      <c r="T1410" s="66">
        <v>-6.6E-3</v>
      </c>
      <c r="U1410" s="66">
        <v>-3.2000000000000002E-3</v>
      </c>
      <c r="V1410" s="66">
        <v>-9.4000000000000004E-3</v>
      </c>
      <c r="W1410" s="66">
        <v>1E-3</v>
      </c>
      <c r="X1410" s="1">
        <v>322800</v>
      </c>
      <c r="Y1410" s="1">
        <v>896521</v>
      </c>
      <c r="Z1410" s="1">
        <v>371119</v>
      </c>
      <c r="AA1410" t="s">
        <v>317</v>
      </c>
      <c r="AB1410" t="s">
        <v>660</v>
      </c>
      <c r="AC1410">
        <v>19.36</v>
      </c>
      <c r="AD1410">
        <v>1.59</v>
      </c>
      <c r="AE1410">
        <v>2.4900000000000002</v>
      </c>
      <c r="AF1410" t="s">
        <v>230</v>
      </c>
      <c r="AG1410" s="1">
        <v>15400</v>
      </c>
      <c r="AH1410" s="36">
        <v>2775.5</v>
      </c>
      <c r="AI1410">
        <v>100</v>
      </c>
      <c r="AJ1410" s="36">
        <v>2770.5</v>
      </c>
      <c r="AK1410" s="1">
        <v>2800</v>
      </c>
      <c r="AL1410" s="2">
        <v>0.64583333333333337</v>
      </c>
      <c r="AN1410" t="s">
        <v>298</v>
      </c>
      <c r="AO1410" t="s">
        <v>319</v>
      </c>
      <c r="AQ1410" t="str">
        <f t="shared" si="21"/>
        <v/>
      </c>
    </row>
    <row r="1411" spans="1:43">
      <c r="A1411" s="8">
        <v>46195</v>
      </c>
      <c r="B1411" s="67">
        <v>4095.05</v>
      </c>
      <c r="C1411" s="67">
        <v>1.24</v>
      </c>
      <c r="D1411" s="67">
        <v>72620</v>
      </c>
      <c r="E1411" s="67">
        <v>1.37</v>
      </c>
      <c r="F1411" s="69">
        <v>2768</v>
      </c>
      <c r="G1411" t="s">
        <v>33</v>
      </c>
      <c r="H1411">
        <v>0</v>
      </c>
      <c r="I1411" t="s">
        <v>288</v>
      </c>
      <c r="J1411" t="s">
        <v>289</v>
      </c>
      <c r="K1411" t="s">
        <v>290</v>
      </c>
      <c r="L1411" s="36">
        <v>5296</v>
      </c>
      <c r="M1411">
        <v>-1</v>
      </c>
      <c r="N1411" s="66">
        <v>-2.0000000000000001E-4</v>
      </c>
      <c r="O1411" s="36">
        <v>5297</v>
      </c>
      <c r="P1411" s="66">
        <v>-1E-4</v>
      </c>
      <c r="Q1411" s="36">
        <v>5256</v>
      </c>
      <c r="R1411" s="36">
        <v>5300</v>
      </c>
      <c r="S1411" s="36">
        <v>5226</v>
      </c>
      <c r="T1411" s="66">
        <v>7.6E-3</v>
      </c>
      <c r="U1411" s="66">
        <v>5.5999999999999999E-3</v>
      </c>
      <c r="V1411" s="66">
        <v>-6.9999999999999999E-4</v>
      </c>
      <c r="W1411" s="66">
        <v>1.3299999999999999E-2</v>
      </c>
      <c r="X1411" s="1">
        <v>742700</v>
      </c>
      <c r="Y1411" s="1">
        <v>3914562</v>
      </c>
      <c r="Z1411" s="1">
        <v>1112160</v>
      </c>
      <c r="AA1411" t="s">
        <v>320</v>
      </c>
      <c r="AB1411" t="s">
        <v>321</v>
      </c>
      <c r="AC1411">
        <v>8.4700000000000006</v>
      </c>
      <c r="AD1411">
        <v>1.01</v>
      </c>
      <c r="AE1411">
        <v>3.4</v>
      </c>
      <c r="AF1411" t="s">
        <v>230</v>
      </c>
      <c r="AG1411" s="1">
        <v>167800</v>
      </c>
      <c r="AH1411" s="36">
        <v>5297</v>
      </c>
      <c r="AI1411">
        <v>200</v>
      </c>
      <c r="AJ1411" s="36">
        <v>5292</v>
      </c>
      <c r="AK1411">
        <v>100</v>
      </c>
      <c r="AL1411" s="2">
        <v>0.64583333333333337</v>
      </c>
      <c r="AN1411" t="s">
        <v>298</v>
      </c>
      <c r="AO1411" t="s">
        <v>322</v>
      </c>
      <c r="AQ1411" t="str">
        <f t="shared" ref="AQ1411:AQ1474" si="22">IF(AP1411="","",ROUND((L1411-AP1411)/AP1411,4))</f>
        <v/>
      </c>
    </row>
    <row r="1412" spans="1:43">
      <c r="A1412" s="8">
        <v>46195</v>
      </c>
      <c r="B1412" s="67">
        <v>4095.05</v>
      </c>
      <c r="C1412" s="67">
        <v>1.24</v>
      </c>
      <c r="D1412" s="67">
        <v>72620</v>
      </c>
      <c r="E1412" s="67">
        <v>1.37</v>
      </c>
      <c r="F1412" s="69">
        <v>2769</v>
      </c>
      <c r="G1412" t="s">
        <v>34</v>
      </c>
      <c r="H1412">
        <v>0</v>
      </c>
      <c r="I1412" t="s">
        <v>314</v>
      </c>
      <c r="J1412" t="s">
        <v>323</v>
      </c>
      <c r="K1412" t="s">
        <v>295</v>
      </c>
      <c r="L1412">
        <v>840</v>
      </c>
      <c r="M1412">
        <v>-13</v>
      </c>
      <c r="N1412" s="66">
        <v>-1.52E-2</v>
      </c>
      <c r="O1412">
        <v>853</v>
      </c>
      <c r="P1412" s="66">
        <v>-1.52E-2</v>
      </c>
      <c r="Q1412">
        <v>852</v>
      </c>
      <c r="R1412">
        <v>852</v>
      </c>
      <c r="S1412">
        <v>840</v>
      </c>
      <c r="T1412" s="66">
        <v>-1.4E-2</v>
      </c>
      <c r="U1412" s="66">
        <v>-1.06E-2</v>
      </c>
      <c r="V1412" s="66">
        <v>-1.4E-2</v>
      </c>
      <c r="W1412" s="66">
        <v>0</v>
      </c>
      <c r="X1412" s="1">
        <v>7200</v>
      </c>
      <c r="Y1412" s="1">
        <v>6102</v>
      </c>
      <c r="Z1412" s="1">
        <v>6603</v>
      </c>
      <c r="AA1412" t="s">
        <v>324</v>
      </c>
      <c r="AB1412" t="s">
        <v>325</v>
      </c>
      <c r="AC1412">
        <v>9.9700000000000006</v>
      </c>
      <c r="AD1412">
        <v>22.32</v>
      </c>
      <c r="AE1412">
        <v>0</v>
      </c>
      <c r="AF1412">
        <v>0.1</v>
      </c>
      <c r="AG1412">
        <v>0</v>
      </c>
      <c r="AH1412">
        <v>845</v>
      </c>
      <c r="AI1412">
        <v>300</v>
      </c>
      <c r="AJ1412">
        <v>839</v>
      </c>
      <c r="AK1412">
        <v>200</v>
      </c>
      <c r="AL1412" s="2">
        <v>0.64583333333333337</v>
      </c>
      <c r="AM1412" s="3">
        <v>46213</v>
      </c>
      <c r="AN1412" t="s">
        <v>326</v>
      </c>
      <c r="AO1412" t="s">
        <v>327</v>
      </c>
      <c r="AQ1412" t="str">
        <f t="shared" si="22"/>
        <v/>
      </c>
    </row>
    <row r="1413" spans="1:43">
      <c r="A1413" s="8">
        <v>46195</v>
      </c>
      <c r="B1413" s="67">
        <v>4095.05</v>
      </c>
      <c r="C1413" s="67">
        <v>1.24</v>
      </c>
      <c r="D1413" s="67">
        <v>72620</v>
      </c>
      <c r="E1413" s="67">
        <v>1.37</v>
      </c>
      <c r="F1413" s="69">
        <v>2914</v>
      </c>
      <c r="G1413" t="s">
        <v>35</v>
      </c>
      <c r="H1413">
        <v>0</v>
      </c>
      <c r="I1413" t="s">
        <v>288</v>
      </c>
      <c r="J1413" t="s">
        <v>289</v>
      </c>
      <c r="K1413" t="s">
        <v>290</v>
      </c>
      <c r="L1413" s="36">
        <v>5968</v>
      </c>
      <c r="M1413">
        <v>-107</v>
      </c>
      <c r="N1413" s="66">
        <v>-1.7600000000000001E-2</v>
      </c>
      <c r="O1413" s="36">
        <v>6075</v>
      </c>
      <c r="P1413" s="66">
        <v>-1.7600000000000001E-2</v>
      </c>
      <c r="Q1413" s="36">
        <v>6028</v>
      </c>
      <c r="R1413" s="36">
        <v>6038</v>
      </c>
      <c r="S1413" s="36">
        <v>5941</v>
      </c>
      <c r="T1413" s="66">
        <v>-9.9000000000000008E-3</v>
      </c>
      <c r="U1413" s="66">
        <v>1E-4</v>
      </c>
      <c r="V1413" s="66">
        <v>-1.15E-2</v>
      </c>
      <c r="W1413" s="66">
        <v>4.4999999999999997E-3</v>
      </c>
      <c r="X1413" s="1">
        <v>6847900</v>
      </c>
      <c r="Y1413" s="1">
        <v>40902349</v>
      </c>
      <c r="Z1413" s="1">
        <v>11936000</v>
      </c>
      <c r="AA1413" t="s">
        <v>328</v>
      </c>
      <c r="AB1413" t="s">
        <v>329</v>
      </c>
      <c r="AC1413">
        <v>18.579999999999998</v>
      </c>
      <c r="AD1413">
        <v>2.59</v>
      </c>
      <c r="AE1413">
        <v>4.05</v>
      </c>
      <c r="AF1413" t="s">
        <v>230</v>
      </c>
      <c r="AG1413" s="1">
        <v>1154300</v>
      </c>
      <c r="AH1413" s="36">
        <v>5968</v>
      </c>
      <c r="AI1413" s="1">
        <v>1600</v>
      </c>
      <c r="AJ1413" s="36">
        <v>5961</v>
      </c>
      <c r="AK1413">
        <v>200</v>
      </c>
      <c r="AL1413" s="2">
        <v>0.64583333333333337</v>
      </c>
      <c r="AN1413" t="s">
        <v>293</v>
      </c>
      <c r="AO1413" t="s">
        <v>319</v>
      </c>
      <c r="AQ1413" t="str">
        <f t="shared" si="22"/>
        <v/>
      </c>
    </row>
    <row r="1414" spans="1:43">
      <c r="A1414" s="8">
        <v>46195</v>
      </c>
      <c r="B1414" s="67">
        <v>4095.05</v>
      </c>
      <c r="C1414" s="67">
        <v>1.24</v>
      </c>
      <c r="D1414" s="67">
        <v>72620</v>
      </c>
      <c r="E1414" s="67">
        <v>1.37</v>
      </c>
      <c r="F1414" s="69">
        <v>3003</v>
      </c>
      <c r="G1414" t="s">
        <v>36</v>
      </c>
      <c r="H1414">
        <v>0</v>
      </c>
      <c r="I1414" t="s">
        <v>288</v>
      </c>
      <c r="J1414" t="s">
        <v>289</v>
      </c>
      <c r="K1414" t="s">
        <v>290</v>
      </c>
      <c r="L1414" s="36">
        <v>1686</v>
      </c>
      <c r="M1414">
        <v>-20.5</v>
      </c>
      <c r="N1414" s="66">
        <v>-1.2E-2</v>
      </c>
      <c r="O1414" s="36">
        <v>1706.5</v>
      </c>
      <c r="P1414" s="66">
        <v>-1.2E-2</v>
      </c>
      <c r="Q1414" s="36">
        <v>1689</v>
      </c>
      <c r="R1414" s="36">
        <v>1693</v>
      </c>
      <c r="S1414" s="36">
        <v>1672.5</v>
      </c>
      <c r="T1414" s="66">
        <v>-1.6999999999999999E-3</v>
      </c>
      <c r="U1414" s="66">
        <v>8.0000000000000002E-3</v>
      </c>
      <c r="V1414" s="66">
        <v>-4.1000000000000003E-3</v>
      </c>
      <c r="W1414" s="66">
        <v>8.0000000000000002E-3</v>
      </c>
      <c r="X1414" s="1">
        <v>2520300</v>
      </c>
      <c r="Y1414" s="1">
        <v>4242340</v>
      </c>
      <c r="Z1414" s="1">
        <v>1294692</v>
      </c>
      <c r="AA1414" t="s">
        <v>330</v>
      </c>
      <c r="AB1414" t="s">
        <v>577</v>
      </c>
      <c r="AC1414">
        <v>10.57</v>
      </c>
      <c r="AD1414">
        <v>1.4</v>
      </c>
      <c r="AE1414">
        <v>3.97</v>
      </c>
      <c r="AF1414" t="s">
        <v>230</v>
      </c>
      <c r="AG1414" s="1">
        <v>26000</v>
      </c>
      <c r="AH1414" s="36">
        <v>1686.5</v>
      </c>
      <c r="AI1414">
        <v>600</v>
      </c>
      <c r="AJ1414" s="36">
        <v>1684.5</v>
      </c>
      <c r="AK1414">
        <v>600</v>
      </c>
      <c r="AL1414" s="2">
        <v>0.64583333333333337</v>
      </c>
      <c r="AN1414" t="s">
        <v>293</v>
      </c>
      <c r="AO1414" t="s">
        <v>332</v>
      </c>
      <c r="AQ1414" t="str">
        <f t="shared" si="22"/>
        <v/>
      </c>
    </row>
    <row r="1415" spans="1:43">
      <c r="A1415" s="8">
        <v>46195</v>
      </c>
      <c r="B1415" s="67">
        <v>4095.05</v>
      </c>
      <c r="C1415" s="67">
        <v>1.24</v>
      </c>
      <c r="D1415" s="67">
        <v>72620</v>
      </c>
      <c r="E1415" s="67">
        <v>1.37</v>
      </c>
      <c r="F1415" s="69">
        <v>3407</v>
      </c>
      <c r="G1415" t="s">
        <v>37</v>
      </c>
      <c r="H1415">
        <v>0</v>
      </c>
      <c r="I1415" t="s">
        <v>288</v>
      </c>
      <c r="J1415" t="s">
        <v>289</v>
      </c>
      <c r="K1415" t="s">
        <v>290</v>
      </c>
      <c r="L1415" s="36">
        <v>1823.5</v>
      </c>
      <c r="M1415">
        <v>31</v>
      </c>
      <c r="N1415" s="66">
        <v>1.7299999999999999E-2</v>
      </c>
      <c r="O1415" s="36">
        <v>1792.5</v>
      </c>
      <c r="P1415" s="66">
        <v>1.72E-2</v>
      </c>
      <c r="Q1415" s="36">
        <v>1834.5</v>
      </c>
      <c r="R1415" s="36">
        <v>1837</v>
      </c>
      <c r="S1415" s="36">
        <v>1795.5</v>
      </c>
      <c r="T1415" s="66">
        <v>-5.8999999999999999E-3</v>
      </c>
      <c r="U1415" s="66">
        <v>2.3999999999999998E-3</v>
      </c>
      <c r="V1415" s="66">
        <v>-7.3000000000000001E-3</v>
      </c>
      <c r="W1415" s="66">
        <v>1.55E-2</v>
      </c>
      <c r="X1415" s="1">
        <v>5950700</v>
      </c>
      <c r="Y1415" s="1">
        <v>10841585</v>
      </c>
      <c r="Z1415" s="1">
        <v>2490448</v>
      </c>
      <c r="AA1415" t="s">
        <v>333</v>
      </c>
      <c r="AB1415" t="s">
        <v>334</v>
      </c>
      <c r="AC1415">
        <v>15.41</v>
      </c>
      <c r="AD1415">
        <v>1.18</v>
      </c>
      <c r="AE1415">
        <v>2.41</v>
      </c>
      <c r="AF1415" t="s">
        <v>230</v>
      </c>
      <c r="AG1415" s="1">
        <v>172900</v>
      </c>
      <c r="AH1415" s="36">
        <v>1823.5</v>
      </c>
      <c r="AI1415" s="1">
        <v>4500</v>
      </c>
      <c r="AJ1415" s="36">
        <v>1822</v>
      </c>
      <c r="AK1415" s="1">
        <v>9300</v>
      </c>
      <c r="AL1415" s="2">
        <v>0.64583333333333337</v>
      </c>
      <c r="AN1415" t="s">
        <v>298</v>
      </c>
      <c r="AO1415" t="s">
        <v>335</v>
      </c>
      <c r="AQ1415" t="str">
        <f t="shared" si="22"/>
        <v/>
      </c>
    </row>
    <row r="1416" spans="1:43">
      <c r="A1416" s="8">
        <v>46195</v>
      </c>
      <c r="B1416" s="67">
        <v>4095.05</v>
      </c>
      <c r="C1416" s="67">
        <v>1.24</v>
      </c>
      <c r="D1416" s="67">
        <v>72620</v>
      </c>
      <c r="E1416" s="67">
        <v>1.37</v>
      </c>
      <c r="F1416" s="69">
        <v>4008</v>
      </c>
      <c r="G1416" t="s">
        <v>38</v>
      </c>
      <c r="H1416">
        <v>0</v>
      </c>
      <c r="I1416" t="s">
        <v>288</v>
      </c>
      <c r="J1416" t="s">
        <v>289</v>
      </c>
      <c r="K1416" t="s">
        <v>290</v>
      </c>
      <c r="L1416" s="36">
        <v>1330</v>
      </c>
      <c r="M1416">
        <v>3</v>
      </c>
      <c r="N1416" s="66">
        <v>2.3E-3</v>
      </c>
      <c r="O1416" s="36">
        <v>1327</v>
      </c>
      <c r="P1416" s="66">
        <v>2.2000000000000001E-3</v>
      </c>
      <c r="Q1416" s="36">
        <v>1327</v>
      </c>
      <c r="R1416" s="36">
        <v>1342</v>
      </c>
      <c r="S1416" s="36">
        <v>1325</v>
      </c>
      <c r="T1416" s="66">
        <v>2.2000000000000001E-3</v>
      </c>
      <c r="U1416" s="66">
        <v>-1.5E-3</v>
      </c>
      <c r="V1416" s="66">
        <v>-8.8999999999999999E-3</v>
      </c>
      <c r="W1416" s="66">
        <v>3.7000000000000002E-3</v>
      </c>
      <c r="X1416" s="1">
        <v>181800</v>
      </c>
      <c r="Y1416" s="1">
        <v>242078</v>
      </c>
      <c r="Z1416" s="1">
        <v>86029</v>
      </c>
      <c r="AA1416" t="s">
        <v>541</v>
      </c>
      <c r="AB1416" t="s">
        <v>337</v>
      </c>
      <c r="AC1416">
        <v>10.88</v>
      </c>
      <c r="AD1416">
        <v>0.83</v>
      </c>
      <c r="AE1416">
        <v>3.61</v>
      </c>
      <c r="AF1416" t="s">
        <v>230</v>
      </c>
      <c r="AG1416" s="1">
        <v>43900</v>
      </c>
      <c r="AH1416" s="36">
        <v>1333</v>
      </c>
      <c r="AI1416" s="1">
        <v>6000</v>
      </c>
      <c r="AJ1416" s="36">
        <v>1330</v>
      </c>
      <c r="AK1416">
        <v>100</v>
      </c>
      <c r="AL1416" s="2">
        <v>0.64583333333333337</v>
      </c>
      <c r="AN1416" t="s">
        <v>298</v>
      </c>
      <c r="AO1416" t="s">
        <v>335</v>
      </c>
      <c r="AQ1416" t="str">
        <f t="shared" si="22"/>
        <v/>
      </c>
    </row>
    <row r="1417" spans="1:43">
      <c r="A1417" s="8">
        <v>46195</v>
      </c>
      <c r="B1417" s="67">
        <v>4095.05</v>
      </c>
      <c r="C1417" s="67">
        <v>1.24</v>
      </c>
      <c r="D1417" s="67">
        <v>72620</v>
      </c>
      <c r="E1417" s="67">
        <v>1.37</v>
      </c>
      <c r="F1417" s="69">
        <v>4026</v>
      </c>
      <c r="G1417" t="s">
        <v>39</v>
      </c>
      <c r="H1417">
        <v>0</v>
      </c>
      <c r="I1417" t="s">
        <v>314</v>
      </c>
      <c r="J1417" t="s">
        <v>289</v>
      </c>
      <c r="K1417" t="s">
        <v>295</v>
      </c>
      <c r="L1417" s="36">
        <v>1714</v>
      </c>
      <c r="M1417">
        <v>17</v>
      </c>
      <c r="N1417" s="66">
        <v>0.01</v>
      </c>
      <c r="O1417" s="36">
        <v>1697</v>
      </c>
      <c r="P1417" s="66">
        <v>0.01</v>
      </c>
      <c r="Q1417" s="36">
        <v>1694</v>
      </c>
      <c r="R1417" s="36">
        <v>1739</v>
      </c>
      <c r="S1417" s="36">
        <v>1681</v>
      </c>
      <c r="T1417" s="66">
        <v>1.18E-2</v>
      </c>
      <c r="U1417" s="66">
        <v>-4.0000000000000001E-3</v>
      </c>
      <c r="V1417" s="66">
        <v>-1.43E-2</v>
      </c>
      <c r="W1417" s="66">
        <v>1.9599999999999999E-2</v>
      </c>
      <c r="X1417" s="1">
        <v>70300</v>
      </c>
      <c r="Y1417" s="1">
        <v>120896</v>
      </c>
      <c r="Z1417" s="1">
        <v>15837</v>
      </c>
      <c r="AA1417" t="s">
        <v>338</v>
      </c>
      <c r="AB1417" t="s">
        <v>629</v>
      </c>
      <c r="AC1417">
        <v>8.11</v>
      </c>
      <c r="AD1417">
        <v>1.06</v>
      </c>
      <c r="AE1417">
        <v>2.92</v>
      </c>
      <c r="AF1417" t="s">
        <v>230</v>
      </c>
      <c r="AG1417" s="1">
        <v>1100</v>
      </c>
      <c r="AH1417" s="36">
        <v>1720</v>
      </c>
      <c r="AI1417">
        <v>200</v>
      </c>
      <c r="AJ1417" s="36">
        <v>1713</v>
      </c>
      <c r="AK1417">
        <v>100</v>
      </c>
      <c r="AL1417" s="2">
        <v>0.64583333333333337</v>
      </c>
      <c r="AM1417" s="3">
        <v>46183</v>
      </c>
      <c r="AN1417" t="s">
        <v>340</v>
      </c>
      <c r="AO1417" t="s">
        <v>341</v>
      </c>
      <c r="AQ1417" t="str">
        <f t="shared" si="22"/>
        <v/>
      </c>
    </row>
    <row r="1418" spans="1:43">
      <c r="A1418" s="8">
        <v>46195</v>
      </c>
      <c r="B1418" s="67">
        <v>4095.05</v>
      </c>
      <c r="C1418" s="67">
        <v>1.24</v>
      </c>
      <c r="D1418" s="67">
        <v>72620</v>
      </c>
      <c r="E1418" s="67">
        <v>1.37</v>
      </c>
      <c r="F1418" s="69">
        <v>4062</v>
      </c>
      <c r="G1418" t="s">
        <v>40</v>
      </c>
      <c r="H1418">
        <v>0</v>
      </c>
      <c r="I1418" t="s">
        <v>288</v>
      </c>
      <c r="J1418" t="s">
        <v>289</v>
      </c>
      <c r="K1418" t="s">
        <v>295</v>
      </c>
      <c r="L1418" s="36">
        <v>26425</v>
      </c>
      <c r="M1418" s="36">
        <v>1865</v>
      </c>
      <c r="N1418" s="66">
        <v>7.5899999999999995E-2</v>
      </c>
      <c r="O1418" s="36">
        <v>24560</v>
      </c>
      <c r="P1418" s="66">
        <v>7.5899999999999995E-2</v>
      </c>
      <c r="Q1418" s="36">
        <v>24335</v>
      </c>
      <c r="R1418" s="36">
        <v>27285</v>
      </c>
      <c r="S1418" s="36">
        <v>24205</v>
      </c>
      <c r="T1418" s="66">
        <v>8.5800000000000001E-2</v>
      </c>
      <c r="U1418" s="66">
        <v>1.4500000000000001E-2</v>
      </c>
      <c r="V1418" s="66">
        <v>-3.15E-2</v>
      </c>
      <c r="W1418" s="66">
        <v>9.1700000000000004E-2</v>
      </c>
      <c r="X1418" s="1">
        <v>10705800</v>
      </c>
      <c r="Y1418" s="1">
        <v>281071419</v>
      </c>
      <c r="Z1418" s="1">
        <v>7444480</v>
      </c>
      <c r="AA1418" t="s">
        <v>671</v>
      </c>
      <c r="AB1418" t="s">
        <v>343</v>
      </c>
      <c r="AC1418">
        <v>127.22</v>
      </c>
      <c r="AD1418">
        <v>13.41</v>
      </c>
      <c r="AE1418">
        <v>0.13</v>
      </c>
      <c r="AF1418" t="s">
        <v>230</v>
      </c>
      <c r="AG1418" s="1">
        <v>83600</v>
      </c>
      <c r="AH1418" s="36">
        <v>26455</v>
      </c>
      <c r="AI1418">
        <v>200</v>
      </c>
      <c r="AJ1418" s="36">
        <v>26425</v>
      </c>
      <c r="AK1418">
        <v>300</v>
      </c>
      <c r="AL1418" s="2">
        <v>0.64583333333333337</v>
      </c>
      <c r="AN1418" t="s">
        <v>298</v>
      </c>
      <c r="AO1418" t="s">
        <v>344</v>
      </c>
      <c r="AQ1418" t="str">
        <f t="shared" si="22"/>
        <v/>
      </c>
    </row>
    <row r="1419" spans="1:43">
      <c r="A1419" s="8">
        <v>46195</v>
      </c>
      <c r="B1419" s="67">
        <v>4095.05</v>
      </c>
      <c r="C1419" s="67">
        <v>1.24</v>
      </c>
      <c r="D1419" s="67">
        <v>72620</v>
      </c>
      <c r="E1419" s="67">
        <v>1.37</v>
      </c>
      <c r="F1419" s="69">
        <v>4063</v>
      </c>
      <c r="G1419" t="s">
        <v>41</v>
      </c>
      <c r="H1419">
        <v>0</v>
      </c>
      <c r="I1419" t="s">
        <v>288</v>
      </c>
      <c r="J1419" t="s">
        <v>289</v>
      </c>
      <c r="K1419" t="s">
        <v>295</v>
      </c>
      <c r="L1419" s="36">
        <v>7307</v>
      </c>
      <c r="M1419">
        <v>-3</v>
      </c>
      <c r="N1419" s="66">
        <v>-4.0000000000000002E-4</v>
      </c>
      <c r="O1419" s="36">
        <v>7310</v>
      </c>
      <c r="P1419" s="66">
        <v>-4.0000000000000002E-4</v>
      </c>
      <c r="Q1419" s="36">
        <v>7160</v>
      </c>
      <c r="R1419" s="36">
        <v>7377</v>
      </c>
      <c r="S1419" s="36">
        <v>7139</v>
      </c>
      <c r="T1419" s="66">
        <v>2.0500000000000001E-2</v>
      </c>
      <c r="U1419" s="66">
        <v>-2.0000000000000001E-4</v>
      </c>
      <c r="V1419" s="66">
        <v>-9.4000000000000004E-3</v>
      </c>
      <c r="W1419" s="66">
        <v>2.35E-2</v>
      </c>
      <c r="X1419" s="1">
        <v>7060600</v>
      </c>
      <c r="Y1419" s="1">
        <v>51583604</v>
      </c>
      <c r="Z1419" s="1">
        <v>14504364</v>
      </c>
      <c r="AA1419" t="s">
        <v>556</v>
      </c>
      <c r="AB1419" t="s">
        <v>346</v>
      </c>
      <c r="AC1419">
        <v>27.17</v>
      </c>
      <c r="AD1419">
        <v>3.04</v>
      </c>
      <c r="AE1419">
        <v>1.45</v>
      </c>
      <c r="AF1419" t="s">
        <v>230</v>
      </c>
      <c r="AG1419" s="1">
        <v>131700</v>
      </c>
      <c r="AH1419" s="36">
        <v>7310</v>
      </c>
      <c r="AI1419">
        <v>100</v>
      </c>
      <c r="AJ1419" s="36">
        <v>7306</v>
      </c>
      <c r="AK1419">
        <v>500</v>
      </c>
      <c r="AL1419" s="2">
        <v>0.64583333333333337</v>
      </c>
      <c r="AN1419" t="s">
        <v>298</v>
      </c>
      <c r="AO1419" t="s">
        <v>335</v>
      </c>
      <c r="AQ1419" t="str">
        <f t="shared" si="22"/>
        <v/>
      </c>
    </row>
    <row r="1420" spans="1:43">
      <c r="A1420" s="8">
        <v>46195</v>
      </c>
      <c r="B1420" s="67">
        <v>4095.05</v>
      </c>
      <c r="C1420" s="67">
        <v>1.24</v>
      </c>
      <c r="D1420" s="67">
        <v>72620</v>
      </c>
      <c r="E1420" s="67">
        <v>1.37</v>
      </c>
      <c r="F1420" s="69">
        <v>4068</v>
      </c>
      <c r="G1420" t="s">
        <v>42</v>
      </c>
      <c r="H1420">
        <v>0</v>
      </c>
      <c r="I1420" t="s">
        <v>347</v>
      </c>
      <c r="J1420" t="s">
        <v>323</v>
      </c>
      <c r="K1420" t="s">
        <v>295</v>
      </c>
      <c r="L1420" s="36">
        <v>1728</v>
      </c>
      <c r="M1420">
        <v>-12</v>
      </c>
      <c r="N1420" s="66">
        <v>-6.8999999999999999E-3</v>
      </c>
      <c r="O1420" s="36">
        <v>1740</v>
      </c>
      <c r="P1420" s="66">
        <v>-6.7999999999999996E-3</v>
      </c>
      <c r="Q1420" s="36">
        <v>1740</v>
      </c>
      <c r="R1420" s="36">
        <v>1743</v>
      </c>
      <c r="S1420" s="36">
        <v>1728</v>
      </c>
      <c r="T1420" s="66">
        <v>-6.7999999999999996E-3</v>
      </c>
      <c r="U1420" s="66">
        <v>-6.3E-3</v>
      </c>
      <c r="V1420" s="66">
        <v>-8.6E-3</v>
      </c>
      <c r="W1420" s="66">
        <v>0</v>
      </c>
      <c r="X1420" s="1">
        <v>4700</v>
      </c>
      <c r="Y1420" s="1">
        <v>8156</v>
      </c>
      <c r="Z1420" s="1">
        <v>3265</v>
      </c>
      <c r="AA1420" t="s">
        <v>348</v>
      </c>
      <c r="AB1420" t="s">
        <v>349</v>
      </c>
      <c r="AC1420">
        <v>22.7</v>
      </c>
      <c r="AD1420">
        <v>1.52</v>
      </c>
      <c r="AE1420">
        <v>0</v>
      </c>
      <c r="AF1420">
        <v>1.6</v>
      </c>
      <c r="AG1420">
        <v>0</v>
      </c>
      <c r="AH1420" s="36">
        <v>1743</v>
      </c>
      <c r="AI1420">
        <v>100</v>
      </c>
      <c r="AJ1420" s="36">
        <v>1728</v>
      </c>
      <c r="AK1420">
        <v>400</v>
      </c>
      <c r="AL1420" s="2">
        <v>0.64583333333333337</v>
      </c>
      <c r="AN1420" t="s">
        <v>350</v>
      </c>
      <c r="AO1420" t="s">
        <v>351</v>
      </c>
      <c r="AQ1420" t="str">
        <f t="shared" si="22"/>
        <v/>
      </c>
    </row>
    <row r="1421" spans="1:43">
      <c r="A1421" s="8">
        <v>46195</v>
      </c>
      <c r="B1421" s="67">
        <v>4095.05</v>
      </c>
      <c r="C1421" s="67">
        <v>1.24</v>
      </c>
      <c r="D1421" s="67">
        <v>72620</v>
      </c>
      <c r="E1421" s="67">
        <v>1.37</v>
      </c>
      <c r="F1421" s="69">
        <v>4100</v>
      </c>
      <c r="G1421" t="s">
        <v>43</v>
      </c>
      <c r="H1421">
        <v>0</v>
      </c>
      <c r="I1421" t="s">
        <v>314</v>
      </c>
      <c r="J1421" t="s">
        <v>289</v>
      </c>
      <c r="K1421" t="s">
        <v>290</v>
      </c>
      <c r="L1421" s="36">
        <v>1940</v>
      </c>
      <c r="M1421">
        <v>51</v>
      </c>
      <c r="N1421" s="66">
        <v>2.7E-2</v>
      </c>
      <c r="O1421" s="36">
        <v>1889</v>
      </c>
      <c r="P1421" s="66">
        <v>2.69E-2</v>
      </c>
      <c r="Q1421" s="36">
        <v>1880</v>
      </c>
      <c r="R1421" s="36">
        <v>1974</v>
      </c>
      <c r="S1421" s="36">
        <v>1875</v>
      </c>
      <c r="T1421" s="66">
        <v>3.1899999999999998E-2</v>
      </c>
      <c r="U1421" s="66">
        <v>-1.47E-2</v>
      </c>
      <c r="V1421" s="66">
        <v>-1.72E-2</v>
      </c>
      <c r="W1421" s="66">
        <v>3.4599999999999999E-2</v>
      </c>
      <c r="X1421" s="1">
        <v>89600</v>
      </c>
      <c r="Y1421" s="1">
        <v>173304</v>
      </c>
      <c r="Z1421" s="1">
        <v>11832</v>
      </c>
      <c r="AA1421" t="s">
        <v>544</v>
      </c>
      <c r="AB1421" t="s">
        <v>353</v>
      </c>
      <c r="AC1421">
        <v>22.45</v>
      </c>
      <c r="AD1421">
        <v>1.24</v>
      </c>
      <c r="AE1421">
        <v>0</v>
      </c>
      <c r="AF1421" t="s">
        <v>230</v>
      </c>
      <c r="AG1421" s="1">
        <v>2300</v>
      </c>
      <c r="AH1421" s="36">
        <v>1940</v>
      </c>
      <c r="AI1421">
        <v>900</v>
      </c>
      <c r="AJ1421" s="36">
        <v>1937</v>
      </c>
      <c r="AK1421">
        <v>500</v>
      </c>
      <c r="AL1421" s="2">
        <v>0.64583333333333337</v>
      </c>
      <c r="AN1421" t="s">
        <v>298</v>
      </c>
      <c r="AO1421" t="s">
        <v>335</v>
      </c>
      <c r="AQ1421" t="str">
        <f t="shared" si="22"/>
        <v/>
      </c>
    </row>
    <row r="1422" spans="1:43">
      <c r="A1422" s="8">
        <v>46195</v>
      </c>
      <c r="B1422" s="67">
        <v>4095.05</v>
      </c>
      <c r="C1422" s="67">
        <v>1.24</v>
      </c>
      <c r="D1422" s="67">
        <v>72620</v>
      </c>
      <c r="E1422" s="67">
        <v>1.37</v>
      </c>
      <c r="F1422" s="69">
        <v>4182</v>
      </c>
      <c r="G1422" t="s">
        <v>44</v>
      </c>
      <c r="H1422">
        <v>0</v>
      </c>
      <c r="I1422" t="s">
        <v>288</v>
      </c>
      <c r="J1422" t="s">
        <v>289</v>
      </c>
      <c r="K1422" t="s">
        <v>290</v>
      </c>
      <c r="L1422" s="36">
        <v>5665</v>
      </c>
      <c r="M1422">
        <v>241</v>
      </c>
      <c r="N1422" s="66">
        <v>4.4400000000000002E-2</v>
      </c>
      <c r="O1422" s="36">
        <v>5424</v>
      </c>
      <c r="P1422" s="66">
        <v>4.4400000000000002E-2</v>
      </c>
      <c r="Q1422" s="36">
        <v>5420</v>
      </c>
      <c r="R1422" s="36">
        <v>5738</v>
      </c>
      <c r="S1422" s="36">
        <v>5418</v>
      </c>
      <c r="T1422" s="66">
        <v>4.5199999999999997E-2</v>
      </c>
      <c r="U1422" s="66">
        <v>-8.2000000000000007E-3</v>
      </c>
      <c r="V1422" s="66">
        <v>-1.2699999999999999E-2</v>
      </c>
      <c r="W1422" s="66">
        <v>4.5499999999999999E-2</v>
      </c>
      <c r="X1422" s="1">
        <v>1178000</v>
      </c>
      <c r="Y1422" s="1">
        <v>6654168</v>
      </c>
      <c r="Z1422" s="1">
        <v>1199204</v>
      </c>
      <c r="AA1422" t="s">
        <v>545</v>
      </c>
      <c r="AB1422" t="s">
        <v>355</v>
      </c>
      <c r="AC1422">
        <v>24.01</v>
      </c>
      <c r="AD1422">
        <v>1.7</v>
      </c>
      <c r="AE1422">
        <v>1.94</v>
      </c>
      <c r="AF1422" t="s">
        <v>230</v>
      </c>
      <c r="AG1422" s="1">
        <v>16900</v>
      </c>
      <c r="AH1422" s="36">
        <v>5665</v>
      </c>
      <c r="AI1422" s="1">
        <v>3200</v>
      </c>
      <c r="AJ1422" s="36">
        <v>5652</v>
      </c>
      <c r="AK1422">
        <v>100</v>
      </c>
      <c r="AL1422" s="2">
        <v>0.64583333333333337</v>
      </c>
      <c r="AN1422" t="s">
        <v>298</v>
      </c>
      <c r="AO1422" t="s">
        <v>335</v>
      </c>
      <c r="AQ1422" t="str">
        <f t="shared" si="22"/>
        <v/>
      </c>
    </row>
    <row r="1423" spans="1:43">
      <c r="A1423" s="8">
        <v>46195</v>
      </c>
      <c r="B1423" s="67">
        <v>4095.05</v>
      </c>
      <c r="C1423" s="67">
        <v>1.24</v>
      </c>
      <c r="D1423" s="67">
        <v>72620</v>
      </c>
      <c r="E1423" s="67">
        <v>1.37</v>
      </c>
      <c r="F1423" s="69">
        <v>4188</v>
      </c>
      <c r="G1423" t="s">
        <v>45</v>
      </c>
      <c r="H1423">
        <v>0</v>
      </c>
      <c r="I1423" t="s">
        <v>288</v>
      </c>
      <c r="J1423" t="s">
        <v>289</v>
      </c>
      <c r="K1423" t="s">
        <v>290</v>
      </c>
      <c r="L1423" s="36">
        <v>1099.5</v>
      </c>
      <c r="M1423">
        <v>7</v>
      </c>
      <c r="N1423" s="66">
        <v>6.4000000000000003E-3</v>
      </c>
      <c r="O1423" s="36">
        <v>1092.5</v>
      </c>
      <c r="P1423" s="66">
        <v>6.4000000000000003E-3</v>
      </c>
      <c r="Q1423" s="36">
        <v>1094</v>
      </c>
      <c r="R1423" s="36">
        <v>1111</v>
      </c>
      <c r="S1423" s="36">
        <v>1090.5</v>
      </c>
      <c r="T1423" s="66">
        <v>5.0000000000000001E-3</v>
      </c>
      <c r="U1423" s="66">
        <v>4.0000000000000002E-4</v>
      </c>
      <c r="V1423" s="66">
        <v>-1.03E-2</v>
      </c>
      <c r="W1423" s="66">
        <v>8.2000000000000007E-3</v>
      </c>
      <c r="X1423" s="1">
        <v>5573400</v>
      </c>
      <c r="Y1423" s="1">
        <v>6126061</v>
      </c>
      <c r="Z1423" s="1">
        <v>1584893</v>
      </c>
      <c r="AA1423" t="s">
        <v>356</v>
      </c>
      <c r="AB1423" t="s">
        <v>357</v>
      </c>
      <c r="AC1423">
        <v>12.56</v>
      </c>
      <c r="AD1423">
        <v>0.84</v>
      </c>
      <c r="AE1423">
        <v>2.91</v>
      </c>
      <c r="AF1423" t="s">
        <v>230</v>
      </c>
      <c r="AG1423" s="1">
        <v>322800</v>
      </c>
      <c r="AH1423" s="36">
        <v>1099.5</v>
      </c>
      <c r="AI1423" s="1">
        <v>1000</v>
      </c>
      <c r="AJ1423" s="36">
        <v>1098.5</v>
      </c>
      <c r="AK1423" s="1">
        <v>11600</v>
      </c>
      <c r="AL1423" s="2">
        <v>0.64583333333333337</v>
      </c>
      <c r="AN1423" t="s">
        <v>298</v>
      </c>
      <c r="AO1423" t="s">
        <v>335</v>
      </c>
      <c r="AQ1423" t="str">
        <f t="shared" si="22"/>
        <v/>
      </c>
    </row>
    <row r="1424" spans="1:43">
      <c r="A1424" s="8">
        <v>46195</v>
      </c>
      <c r="B1424" s="67">
        <v>4095.05</v>
      </c>
      <c r="C1424" s="67">
        <v>1.24</v>
      </c>
      <c r="D1424" s="67">
        <v>72620</v>
      </c>
      <c r="E1424" s="67">
        <v>1.37</v>
      </c>
      <c r="F1424" s="69">
        <v>4220</v>
      </c>
      <c r="G1424" t="s">
        <v>46</v>
      </c>
      <c r="H1424">
        <v>0</v>
      </c>
      <c r="I1424" t="s">
        <v>288</v>
      </c>
      <c r="J1424" t="s">
        <v>289</v>
      </c>
      <c r="K1424" t="s">
        <v>290</v>
      </c>
      <c r="L1424" s="36">
        <v>1737</v>
      </c>
      <c r="M1424">
        <v>24</v>
      </c>
      <c r="N1424" s="66">
        <v>1.4E-2</v>
      </c>
      <c r="O1424" s="36">
        <v>1713</v>
      </c>
      <c r="P1424" s="66">
        <v>1.4E-2</v>
      </c>
      <c r="Q1424" s="36">
        <v>1706</v>
      </c>
      <c r="R1424" s="36">
        <v>1749</v>
      </c>
      <c r="S1424" s="36">
        <v>1705</v>
      </c>
      <c r="T1424" s="66">
        <v>1.8100000000000002E-2</v>
      </c>
      <c r="U1424" s="66">
        <v>3.3999999999999998E-3</v>
      </c>
      <c r="V1424" s="66">
        <v>-6.7999999999999996E-3</v>
      </c>
      <c r="W1424" s="66">
        <v>1.8700000000000001E-2</v>
      </c>
      <c r="X1424" s="1">
        <v>95200</v>
      </c>
      <c r="Y1424" s="1">
        <v>164685</v>
      </c>
      <c r="Z1424" s="1">
        <v>89064</v>
      </c>
      <c r="AA1424" t="s">
        <v>358</v>
      </c>
      <c r="AB1424" t="s">
        <v>578</v>
      </c>
      <c r="AC1424">
        <v>12.15</v>
      </c>
      <c r="AD1424">
        <v>1.22</v>
      </c>
      <c r="AE1424">
        <v>3.11</v>
      </c>
      <c r="AF1424" t="s">
        <v>230</v>
      </c>
      <c r="AG1424" s="1">
        <v>3300</v>
      </c>
      <c r="AH1424" s="36">
        <v>1740</v>
      </c>
      <c r="AI1424">
        <v>200</v>
      </c>
      <c r="AJ1424" s="36">
        <v>1710</v>
      </c>
      <c r="AK1424" s="1">
        <v>1000</v>
      </c>
      <c r="AL1424" s="2">
        <v>0.64583333333333337</v>
      </c>
      <c r="AN1424" t="s">
        <v>298</v>
      </c>
      <c r="AO1424" t="s">
        <v>335</v>
      </c>
      <c r="AQ1424" t="str">
        <f t="shared" si="22"/>
        <v/>
      </c>
    </row>
    <row r="1425" spans="1:43">
      <c r="A1425" s="8">
        <v>46195</v>
      </c>
      <c r="B1425" s="67">
        <v>4095.05</v>
      </c>
      <c r="C1425" s="67">
        <v>1.24</v>
      </c>
      <c r="D1425" s="67">
        <v>72620</v>
      </c>
      <c r="E1425" s="67">
        <v>1.37</v>
      </c>
      <c r="F1425" s="69">
        <v>4334</v>
      </c>
      <c r="G1425" t="s">
        <v>47</v>
      </c>
      <c r="H1425">
        <v>0</v>
      </c>
      <c r="I1425" t="s">
        <v>314</v>
      </c>
      <c r="J1425" t="s">
        <v>323</v>
      </c>
      <c r="K1425" t="s">
        <v>295</v>
      </c>
      <c r="L1425">
        <v>373</v>
      </c>
      <c r="M1425">
        <v>-3</v>
      </c>
      <c r="N1425" s="66">
        <v>-8.0000000000000002E-3</v>
      </c>
      <c r="O1425">
        <v>376</v>
      </c>
      <c r="P1425" s="66">
        <v>-7.9000000000000008E-3</v>
      </c>
      <c r="Q1425">
        <v>372</v>
      </c>
      <c r="R1425">
        <v>375</v>
      </c>
      <c r="S1425">
        <v>371</v>
      </c>
      <c r="T1425" s="66">
        <v>2.5999999999999999E-3</v>
      </c>
      <c r="U1425" s="66">
        <v>5.3E-3</v>
      </c>
      <c r="V1425" s="66">
        <v>-5.3E-3</v>
      </c>
      <c r="W1425" s="66">
        <v>5.3E-3</v>
      </c>
      <c r="X1425" s="1">
        <v>9300</v>
      </c>
      <c r="Y1425" s="1">
        <v>3464</v>
      </c>
      <c r="Z1425" s="1">
        <v>4138</v>
      </c>
      <c r="AA1425" t="s">
        <v>360</v>
      </c>
      <c r="AB1425" t="s">
        <v>630</v>
      </c>
      <c r="AC1425">
        <v>11.2</v>
      </c>
      <c r="AD1425">
        <v>1.23</v>
      </c>
      <c r="AE1425">
        <v>2.68</v>
      </c>
      <c r="AF1425">
        <v>0.1</v>
      </c>
      <c r="AG1425">
        <v>300</v>
      </c>
      <c r="AH1425">
        <v>375</v>
      </c>
      <c r="AI1425">
        <v>400</v>
      </c>
      <c r="AJ1425">
        <v>372</v>
      </c>
      <c r="AK1425">
        <v>600</v>
      </c>
      <c r="AL1425" s="2">
        <v>0.64583333333333337</v>
      </c>
      <c r="AM1425" s="3">
        <v>46183</v>
      </c>
      <c r="AN1425" t="s">
        <v>306</v>
      </c>
      <c r="AO1425" t="s">
        <v>351</v>
      </c>
      <c r="AQ1425" t="str">
        <f t="shared" si="22"/>
        <v/>
      </c>
    </row>
    <row r="1426" spans="1:43">
      <c r="A1426" s="8">
        <v>46195</v>
      </c>
      <c r="B1426" s="67">
        <v>4095.05</v>
      </c>
      <c r="C1426" s="67">
        <v>1.24</v>
      </c>
      <c r="D1426" s="67">
        <v>72620</v>
      </c>
      <c r="E1426" s="67">
        <v>1.37</v>
      </c>
      <c r="F1426" s="69">
        <v>4523</v>
      </c>
      <c r="G1426" t="s">
        <v>48</v>
      </c>
      <c r="H1426">
        <v>0</v>
      </c>
      <c r="I1426" t="s">
        <v>288</v>
      </c>
      <c r="J1426" t="s">
        <v>289</v>
      </c>
      <c r="K1426" t="s">
        <v>290</v>
      </c>
      <c r="L1426" s="36">
        <v>3901</v>
      </c>
      <c r="M1426">
        <v>-1</v>
      </c>
      <c r="N1426" s="66">
        <v>-2.9999999999999997E-4</v>
      </c>
      <c r="O1426" s="36">
        <v>3902</v>
      </c>
      <c r="P1426" s="66">
        <v>-2.0000000000000001E-4</v>
      </c>
      <c r="Q1426" s="36">
        <v>3861</v>
      </c>
      <c r="R1426" s="36">
        <v>3908</v>
      </c>
      <c r="S1426" s="36">
        <v>3822</v>
      </c>
      <c r="T1426" s="66">
        <v>1.03E-2</v>
      </c>
      <c r="U1426" s="66">
        <v>7.4000000000000003E-3</v>
      </c>
      <c r="V1426" s="66">
        <v>-1.6999999999999999E-3</v>
      </c>
      <c r="W1426" s="66">
        <v>2.06E-2</v>
      </c>
      <c r="X1426" s="1">
        <v>1395000</v>
      </c>
      <c r="Y1426" s="1">
        <v>5428417</v>
      </c>
      <c r="Z1426" s="1">
        <v>1137723</v>
      </c>
      <c r="AA1426" t="s">
        <v>362</v>
      </c>
      <c r="AB1426" t="s">
        <v>631</v>
      </c>
      <c r="AC1426">
        <v>21.06</v>
      </c>
      <c r="AD1426">
        <v>1.22</v>
      </c>
      <c r="AE1426">
        <v>4.0999999999999996</v>
      </c>
      <c r="AF1426" t="s">
        <v>230</v>
      </c>
      <c r="AG1426" s="1">
        <v>113200</v>
      </c>
      <c r="AH1426" s="36">
        <v>3902</v>
      </c>
      <c r="AI1426">
        <v>700</v>
      </c>
      <c r="AJ1426" s="36">
        <v>3898</v>
      </c>
      <c r="AK1426">
        <v>100</v>
      </c>
      <c r="AL1426" s="2">
        <v>0.64583333333333337</v>
      </c>
      <c r="AN1426" t="s">
        <v>298</v>
      </c>
      <c r="AO1426" t="s">
        <v>364</v>
      </c>
      <c r="AQ1426" t="str">
        <f t="shared" si="22"/>
        <v/>
      </c>
    </row>
    <row r="1427" spans="1:43">
      <c r="A1427" s="8">
        <v>46195</v>
      </c>
      <c r="B1427" s="67">
        <v>4095.05</v>
      </c>
      <c r="C1427" s="67">
        <v>1.24</v>
      </c>
      <c r="D1427" s="67">
        <v>72620</v>
      </c>
      <c r="E1427" s="67">
        <v>1.37</v>
      </c>
      <c r="F1427" s="69">
        <v>4528</v>
      </c>
      <c r="G1427" t="s">
        <v>49</v>
      </c>
      <c r="H1427">
        <v>0</v>
      </c>
      <c r="I1427" t="s">
        <v>288</v>
      </c>
      <c r="J1427" t="s">
        <v>289</v>
      </c>
      <c r="K1427" t="s">
        <v>290</v>
      </c>
      <c r="L1427" s="36">
        <v>2345.5</v>
      </c>
      <c r="M1427">
        <v>96.5</v>
      </c>
      <c r="N1427" s="66">
        <v>4.2900000000000001E-2</v>
      </c>
      <c r="O1427" s="36">
        <v>2249</v>
      </c>
      <c r="P1427" s="66">
        <v>4.2900000000000001E-2</v>
      </c>
      <c r="Q1427" s="36">
        <v>2335</v>
      </c>
      <c r="R1427" s="36">
        <v>2390</v>
      </c>
      <c r="S1427" s="36">
        <v>2318.5</v>
      </c>
      <c r="T1427" s="66">
        <v>4.4000000000000003E-3</v>
      </c>
      <c r="U1427" s="66">
        <v>1.01E-2</v>
      </c>
      <c r="V1427" s="66">
        <v>-1.8599999999999998E-2</v>
      </c>
      <c r="W1427" s="66">
        <v>1.1599999999999999E-2</v>
      </c>
      <c r="X1427" s="1">
        <v>1832500</v>
      </c>
      <c r="Y1427" s="1">
        <v>4291063</v>
      </c>
      <c r="Z1427" s="1">
        <v>1169683</v>
      </c>
      <c r="AA1427" t="s">
        <v>365</v>
      </c>
      <c r="AB1427" t="s">
        <v>580</v>
      </c>
      <c r="AC1427">
        <v>15.52</v>
      </c>
      <c r="AD1427">
        <v>1.29</v>
      </c>
      <c r="AE1427">
        <v>3.41</v>
      </c>
      <c r="AF1427" t="s">
        <v>230</v>
      </c>
      <c r="AG1427" s="1">
        <v>74200</v>
      </c>
      <c r="AH1427" s="36">
        <v>2346</v>
      </c>
      <c r="AI1427">
        <v>600</v>
      </c>
      <c r="AJ1427" s="36">
        <v>2345</v>
      </c>
      <c r="AK1427">
        <v>100</v>
      </c>
      <c r="AL1427" s="2">
        <v>0.64583333333333337</v>
      </c>
      <c r="AN1427" t="s">
        <v>298</v>
      </c>
      <c r="AO1427" t="s">
        <v>364</v>
      </c>
      <c r="AQ1427" t="str">
        <f t="shared" si="22"/>
        <v/>
      </c>
    </row>
    <row r="1428" spans="1:43">
      <c r="A1428" s="8">
        <v>46195</v>
      </c>
      <c r="B1428" s="67">
        <v>4095.05</v>
      </c>
      <c r="C1428" s="67">
        <v>1.24</v>
      </c>
      <c r="D1428" s="67">
        <v>72620</v>
      </c>
      <c r="E1428" s="67">
        <v>1.37</v>
      </c>
      <c r="F1428" s="69">
        <v>4661</v>
      </c>
      <c r="G1428" t="s">
        <v>50</v>
      </c>
      <c r="H1428">
        <v>0</v>
      </c>
      <c r="I1428" t="s">
        <v>288</v>
      </c>
      <c r="J1428" t="s">
        <v>289</v>
      </c>
      <c r="K1428" t="s">
        <v>295</v>
      </c>
      <c r="L1428" s="36">
        <v>2322.5</v>
      </c>
      <c r="M1428">
        <v>-14</v>
      </c>
      <c r="N1428" s="66">
        <v>-6.0000000000000001E-3</v>
      </c>
      <c r="O1428" s="36">
        <v>2336.5</v>
      </c>
      <c r="P1428" s="66">
        <v>-5.8999999999999999E-3</v>
      </c>
      <c r="Q1428" s="36">
        <v>2328</v>
      </c>
      <c r="R1428" s="36">
        <v>2351.5</v>
      </c>
      <c r="S1428" s="36">
        <v>2308.5</v>
      </c>
      <c r="T1428" s="66">
        <v>-2.3E-3</v>
      </c>
      <c r="U1428" s="66">
        <v>-2.0999999999999999E-3</v>
      </c>
      <c r="V1428" s="66">
        <v>-1.23E-2</v>
      </c>
      <c r="W1428" s="66">
        <v>6.0000000000000001E-3</v>
      </c>
      <c r="X1428" s="1">
        <v>4243200</v>
      </c>
      <c r="Y1428" s="1">
        <v>9874350</v>
      </c>
      <c r="Z1428" s="1">
        <v>4181546</v>
      </c>
      <c r="AA1428" t="s">
        <v>367</v>
      </c>
      <c r="AB1428" t="s">
        <v>368</v>
      </c>
      <c r="AC1428">
        <v>32.520000000000003</v>
      </c>
      <c r="AD1428">
        <v>3.46</v>
      </c>
      <c r="AE1428">
        <v>0.69</v>
      </c>
      <c r="AF1428" t="s">
        <v>230</v>
      </c>
      <c r="AG1428" s="1">
        <v>427700</v>
      </c>
      <c r="AH1428" s="36">
        <v>2323</v>
      </c>
      <c r="AI1428">
        <v>300</v>
      </c>
      <c r="AJ1428" s="36">
        <v>2322</v>
      </c>
      <c r="AK1428">
        <v>500</v>
      </c>
      <c r="AL1428" s="2">
        <v>0.64583333333333337</v>
      </c>
      <c r="AN1428" t="s">
        <v>298</v>
      </c>
      <c r="AO1428" t="s">
        <v>313</v>
      </c>
      <c r="AQ1428" t="str">
        <f t="shared" si="22"/>
        <v/>
      </c>
    </row>
    <row r="1429" spans="1:43">
      <c r="A1429" s="8">
        <v>46195</v>
      </c>
      <c r="B1429" s="67">
        <v>4095.05</v>
      </c>
      <c r="C1429" s="67">
        <v>1.24</v>
      </c>
      <c r="D1429" s="67">
        <v>72620</v>
      </c>
      <c r="E1429" s="67">
        <v>1.37</v>
      </c>
      <c r="F1429" s="69">
        <v>5020</v>
      </c>
      <c r="G1429" t="s">
        <v>51</v>
      </c>
      <c r="H1429">
        <v>0</v>
      </c>
      <c r="I1429" t="s">
        <v>288</v>
      </c>
      <c r="J1429" t="s">
        <v>289</v>
      </c>
      <c r="K1429" t="s">
        <v>295</v>
      </c>
      <c r="L1429" s="36">
        <v>1251.5</v>
      </c>
      <c r="M1429">
        <v>-12.5</v>
      </c>
      <c r="N1429" s="66">
        <v>-9.9000000000000008E-3</v>
      </c>
      <c r="O1429" s="36">
        <v>1264</v>
      </c>
      <c r="P1429" s="66">
        <v>-9.7999999999999997E-3</v>
      </c>
      <c r="Q1429" s="36">
        <v>1253</v>
      </c>
      <c r="R1429" s="36">
        <v>1265</v>
      </c>
      <c r="S1429" s="36">
        <v>1249</v>
      </c>
      <c r="T1429" s="66">
        <v>-1.1000000000000001E-3</v>
      </c>
      <c r="U1429" s="66">
        <v>-3.5000000000000001E-3</v>
      </c>
      <c r="V1429" s="66">
        <v>-1.06E-2</v>
      </c>
      <c r="W1429" s="66">
        <v>2E-3</v>
      </c>
      <c r="X1429" s="1">
        <v>5697400</v>
      </c>
      <c r="Y1429" s="1">
        <v>7149034</v>
      </c>
      <c r="Z1429" s="1">
        <v>3387518</v>
      </c>
      <c r="AA1429" t="s">
        <v>369</v>
      </c>
      <c r="AB1429" t="s">
        <v>370</v>
      </c>
      <c r="AC1429">
        <v>8.08</v>
      </c>
      <c r="AD1429">
        <v>0.99</v>
      </c>
      <c r="AE1429">
        <v>2.72</v>
      </c>
      <c r="AF1429" t="s">
        <v>230</v>
      </c>
      <c r="AG1429" s="1">
        <v>360300</v>
      </c>
      <c r="AH1429" s="36">
        <v>1252</v>
      </c>
      <c r="AI1429" s="1">
        <v>6100</v>
      </c>
      <c r="AJ1429" s="36">
        <v>1251.5</v>
      </c>
      <c r="AK1429" s="1">
        <v>47300</v>
      </c>
      <c r="AL1429" s="2">
        <v>0.64583333333333337</v>
      </c>
      <c r="AN1429" t="s">
        <v>298</v>
      </c>
      <c r="AO1429" t="s">
        <v>371</v>
      </c>
      <c r="AQ1429" t="str">
        <f t="shared" si="22"/>
        <v/>
      </c>
    </row>
    <row r="1430" spans="1:43">
      <c r="A1430" s="8">
        <v>46195</v>
      </c>
      <c r="B1430" s="67">
        <v>4095.05</v>
      </c>
      <c r="C1430" s="67">
        <v>1.24</v>
      </c>
      <c r="D1430" s="67">
        <v>72620</v>
      </c>
      <c r="E1430" s="67">
        <v>1.37</v>
      </c>
      <c r="F1430" s="69">
        <v>5201</v>
      </c>
      <c r="G1430" t="s">
        <v>52</v>
      </c>
      <c r="H1430">
        <v>0</v>
      </c>
      <c r="I1430" t="s">
        <v>288</v>
      </c>
      <c r="J1430" t="s">
        <v>289</v>
      </c>
      <c r="K1430" t="s">
        <v>295</v>
      </c>
      <c r="L1430" s="36">
        <v>7551</v>
      </c>
      <c r="M1430">
        <v>-65</v>
      </c>
      <c r="N1430" s="66">
        <v>-8.5000000000000006E-3</v>
      </c>
      <c r="O1430" s="36">
        <v>7616</v>
      </c>
      <c r="P1430" s="66">
        <v>-8.5000000000000006E-3</v>
      </c>
      <c r="Q1430" s="36">
        <v>7549</v>
      </c>
      <c r="R1430" s="36">
        <v>7682</v>
      </c>
      <c r="S1430" s="36">
        <v>7520</v>
      </c>
      <c r="T1430" s="66">
        <v>2.0000000000000001E-4</v>
      </c>
      <c r="U1430" s="66">
        <v>-1.29E-2</v>
      </c>
      <c r="V1430" s="66">
        <v>-1.7000000000000001E-2</v>
      </c>
      <c r="W1430" s="66">
        <v>4.1000000000000003E-3</v>
      </c>
      <c r="X1430" s="1">
        <v>1225900</v>
      </c>
      <c r="Y1430" s="1">
        <v>9310292</v>
      </c>
      <c r="Z1430" s="1">
        <v>1641849</v>
      </c>
      <c r="AA1430" t="s">
        <v>581</v>
      </c>
      <c r="AB1430" t="s">
        <v>373</v>
      </c>
      <c r="AC1430">
        <v>20.83</v>
      </c>
      <c r="AD1430">
        <v>1.07</v>
      </c>
      <c r="AE1430">
        <v>2.78</v>
      </c>
      <c r="AF1430" t="s">
        <v>230</v>
      </c>
      <c r="AG1430" s="1">
        <v>70300</v>
      </c>
      <c r="AH1430" s="36">
        <v>7565</v>
      </c>
      <c r="AI1430">
        <v>300</v>
      </c>
      <c r="AJ1430" s="36">
        <v>7550</v>
      </c>
      <c r="AK1430" s="1">
        <v>2200</v>
      </c>
      <c r="AL1430" s="2">
        <v>0.64583333333333337</v>
      </c>
      <c r="AN1430" t="s">
        <v>293</v>
      </c>
      <c r="AO1430" t="s">
        <v>341</v>
      </c>
      <c r="AQ1430" t="str">
        <f t="shared" si="22"/>
        <v/>
      </c>
    </row>
    <row r="1431" spans="1:43">
      <c r="A1431" s="8">
        <v>46195</v>
      </c>
      <c r="B1431" s="67">
        <v>4095.05</v>
      </c>
      <c r="C1431" s="67">
        <v>1.24</v>
      </c>
      <c r="D1431" s="67">
        <v>72620</v>
      </c>
      <c r="E1431" s="67">
        <v>1.37</v>
      </c>
      <c r="F1431" s="69">
        <v>5302</v>
      </c>
      <c r="G1431" t="s">
        <v>53</v>
      </c>
      <c r="H1431">
        <v>0</v>
      </c>
      <c r="I1431" t="s">
        <v>288</v>
      </c>
      <c r="J1431" t="s">
        <v>289</v>
      </c>
      <c r="K1431" t="s">
        <v>295</v>
      </c>
      <c r="L1431" s="36">
        <v>4715</v>
      </c>
      <c r="M1431">
        <v>20</v>
      </c>
      <c r="N1431" s="66">
        <v>4.3E-3</v>
      </c>
      <c r="O1431" s="36">
        <v>4695</v>
      </c>
      <c r="P1431" s="66">
        <v>4.1999999999999997E-3</v>
      </c>
      <c r="Q1431" s="36">
        <v>4695</v>
      </c>
      <c r="R1431" s="36">
        <v>4745</v>
      </c>
      <c r="S1431" s="36">
        <v>4690</v>
      </c>
      <c r="T1431" s="66">
        <v>4.1999999999999997E-3</v>
      </c>
      <c r="U1431" s="66">
        <v>2.0999999999999999E-3</v>
      </c>
      <c r="V1431" s="66">
        <v>-6.3E-3</v>
      </c>
      <c r="W1431" s="66">
        <v>5.3E-3</v>
      </c>
      <c r="X1431" s="1">
        <v>65000</v>
      </c>
      <c r="Y1431" s="1">
        <v>306156</v>
      </c>
      <c r="Z1431" s="1">
        <v>55790</v>
      </c>
      <c r="AA1431" t="s">
        <v>374</v>
      </c>
      <c r="AB1431" t="s">
        <v>375</v>
      </c>
      <c r="AC1431">
        <v>19.12</v>
      </c>
      <c r="AD1431">
        <v>0.95</v>
      </c>
      <c r="AE1431">
        <v>4.24</v>
      </c>
      <c r="AF1431" t="s">
        <v>230</v>
      </c>
      <c r="AG1431" s="1">
        <v>1500</v>
      </c>
      <c r="AH1431" s="36">
        <v>4740</v>
      </c>
      <c r="AI1431">
        <v>200</v>
      </c>
      <c r="AJ1431" s="36">
        <v>4700</v>
      </c>
      <c r="AK1431">
        <v>300</v>
      </c>
      <c r="AL1431" s="2">
        <v>0.64583333333333337</v>
      </c>
      <c r="AN1431" t="s">
        <v>293</v>
      </c>
      <c r="AO1431" t="s">
        <v>341</v>
      </c>
      <c r="AQ1431" t="str">
        <f t="shared" si="22"/>
        <v/>
      </c>
    </row>
    <row r="1432" spans="1:43">
      <c r="A1432" s="8">
        <v>46195</v>
      </c>
      <c r="B1432" s="67">
        <v>4095.05</v>
      </c>
      <c r="C1432" s="67">
        <v>1.24</v>
      </c>
      <c r="D1432" s="67">
        <v>72620</v>
      </c>
      <c r="E1432" s="67">
        <v>1.37</v>
      </c>
      <c r="F1432" s="69">
        <v>5310</v>
      </c>
      <c r="G1432" t="s">
        <v>54</v>
      </c>
      <c r="H1432">
        <v>0</v>
      </c>
      <c r="I1432" t="s">
        <v>288</v>
      </c>
      <c r="J1432" t="s">
        <v>289</v>
      </c>
      <c r="K1432" t="s">
        <v>290</v>
      </c>
      <c r="L1432" s="36">
        <v>8290</v>
      </c>
      <c r="M1432">
        <v>-60</v>
      </c>
      <c r="N1432" s="66">
        <v>-7.1999999999999998E-3</v>
      </c>
      <c r="O1432" s="36">
        <v>8350</v>
      </c>
      <c r="P1432" s="66">
        <v>-7.1000000000000004E-3</v>
      </c>
      <c r="Q1432" s="36">
        <v>8490</v>
      </c>
      <c r="R1432" s="36">
        <v>8610</v>
      </c>
      <c r="S1432" s="36">
        <v>8220</v>
      </c>
      <c r="T1432" s="66">
        <v>-2.35E-2</v>
      </c>
      <c r="U1432" s="66">
        <v>-1.1999999999999999E-3</v>
      </c>
      <c r="V1432" s="66">
        <v>-3.7100000000000001E-2</v>
      </c>
      <c r="W1432" s="66">
        <v>8.5000000000000006E-3</v>
      </c>
      <c r="X1432" s="1">
        <v>90600</v>
      </c>
      <c r="Y1432" s="1">
        <v>754058</v>
      </c>
      <c r="Z1432" s="1">
        <v>174028</v>
      </c>
      <c r="AA1432" t="s">
        <v>662</v>
      </c>
      <c r="AB1432" t="s">
        <v>377</v>
      </c>
      <c r="AC1432">
        <v>35.479999999999997</v>
      </c>
      <c r="AD1432">
        <v>1.78</v>
      </c>
      <c r="AE1432">
        <v>1.75</v>
      </c>
      <c r="AF1432" t="s">
        <v>230</v>
      </c>
      <c r="AG1432">
        <v>0</v>
      </c>
      <c r="AH1432" s="36">
        <v>8300</v>
      </c>
      <c r="AI1432">
        <v>500</v>
      </c>
      <c r="AJ1432" s="36">
        <v>8250</v>
      </c>
      <c r="AK1432">
        <v>200</v>
      </c>
      <c r="AL1432" s="2">
        <v>0.64583333333333337</v>
      </c>
      <c r="AN1432" t="s">
        <v>293</v>
      </c>
      <c r="AO1432" t="s">
        <v>341</v>
      </c>
      <c r="AQ1432" t="str">
        <f t="shared" si="22"/>
        <v/>
      </c>
    </row>
    <row r="1433" spans="1:43">
      <c r="A1433" s="8">
        <v>46195</v>
      </c>
      <c r="B1433" s="67">
        <v>4095.05</v>
      </c>
      <c r="C1433" s="67">
        <v>1.24</v>
      </c>
      <c r="D1433" s="67">
        <v>72620</v>
      </c>
      <c r="E1433" s="67">
        <v>1.37</v>
      </c>
      <c r="F1433" s="69">
        <v>5334</v>
      </c>
      <c r="G1433" t="s">
        <v>55</v>
      </c>
      <c r="H1433">
        <v>0</v>
      </c>
      <c r="I1433" t="s">
        <v>288</v>
      </c>
      <c r="J1433" t="s">
        <v>289</v>
      </c>
      <c r="K1433" t="s">
        <v>295</v>
      </c>
      <c r="L1433" s="36">
        <v>10920</v>
      </c>
      <c r="M1433">
        <v>100</v>
      </c>
      <c r="N1433" s="66">
        <v>9.1999999999999998E-3</v>
      </c>
      <c r="O1433" s="36">
        <v>10820</v>
      </c>
      <c r="P1433" s="66">
        <v>9.1999999999999998E-3</v>
      </c>
      <c r="Q1433" s="36">
        <v>10755</v>
      </c>
      <c r="R1433" s="36">
        <v>11000</v>
      </c>
      <c r="S1433" s="36">
        <v>10755</v>
      </c>
      <c r="T1433" s="66">
        <v>1.5299999999999999E-2</v>
      </c>
      <c r="U1433" s="66">
        <v>-8.9999999999999998E-4</v>
      </c>
      <c r="V1433" s="66">
        <v>-7.1999999999999998E-3</v>
      </c>
      <c r="W1433" s="66">
        <v>1.5299999999999999E-2</v>
      </c>
      <c r="X1433" s="1">
        <v>717000</v>
      </c>
      <c r="Y1433" s="1">
        <v>7834642</v>
      </c>
      <c r="Z1433" s="1">
        <v>2175785</v>
      </c>
      <c r="AA1433" t="s">
        <v>672</v>
      </c>
      <c r="AB1433" t="s">
        <v>379</v>
      </c>
      <c r="AC1433">
        <v>20.309999999999999</v>
      </c>
      <c r="AD1433">
        <v>2.79</v>
      </c>
      <c r="AE1433">
        <v>1.92</v>
      </c>
      <c r="AF1433" t="s">
        <v>230</v>
      </c>
      <c r="AG1433" s="1">
        <v>27200</v>
      </c>
      <c r="AH1433" s="36">
        <v>10965</v>
      </c>
      <c r="AI1433">
        <v>200</v>
      </c>
      <c r="AJ1433" s="36">
        <v>10920</v>
      </c>
      <c r="AK1433">
        <v>400</v>
      </c>
      <c r="AL1433" s="2">
        <v>0.64583333333333337</v>
      </c>
      <c r="AN1433" t="s">
        <v>298</v>
      </c>
      <c r="AO1433" t="s">
        <v>341</v>
      </c>
      <c r="AQ1433" t="str">
        <f t="shared" si="22"/>
        <v/>
      </c>
    </row>
    <row r="1434" spans="1:43">
      <c r="A1434" s="8">
        <v>46195</v>
      </c>
      <c r="B1434" s="67">
        <v>4095.05</v>
      </c>
      <c r="C1434" s="67">
        <v>1.24</v>
      </c>
      <c r="D1434" s="67">
        <v>72620</v>
      </c>
      <c r="E1434" s="67">
        <v>1.37</v>
      </c>
      <c r="F1434" s="69">
        <v>5706</v>
      </c>
      <c r="G1434" t="s">
        <v>56</v>
      </c>
      <c r="H1434">
        <v>0</v>
      </c>
      <c r="I1434" t="s">
        <v>288</v>
      </c>
      <c r="J1434" t="s">
        <v>289</v>
      </c>
      <c r="K1434" t="s">
        <v>295</v>
      </c>
      <c r="L1434" s="36">
        <v>52930</v>
      </c>
      <c r="M1434" s="36">
        <v>4110</v>
      </c>
      <c r="N1434" s="66">
        <v>8.4199999999999997E-2</v>
      </c>
      <c r="O1434" s="36">
        <v>48820</v>
      </c>
      <c r="P1434" s="66">
        <v>8.4099999999999994E-2</v>
      </c>
      <c r="Q1434" s="36">
        <v>50220</v>
      </c>
      <c r="R1434" s="36">
        <v>53570</v>
      </c>
      <c r="S1434" s="36">
        <v>49650</v>
      </c>
      <c r="T1434" s="66">
        <v>5.3900000000000003E-2</v>
      </c>
      <c r="U1434" s="66">
        <v>-1.2999999999999999E-3</v>
      </c>
      <c r="V1434" s="66">
        <v>-1.1900000000000001E-2</v>
      </c>
      <c r="W1434" s="66">
        <v>6.6000000000000003E-2</v>
      </c>
      <c r="X1434" s="1">
        <v>1789600</v>
      </c>
      <c r="Y1434" s="1">
        <v>93435820</v>
      </c>
      <c r="Z1434" s="1">
        <v>3038998</v>
      </c>
      <c r="AA1434" t="s">
        <v>521</v>
      </c>
      <c r="AB1434" t="s">
        <v>381</v>
      </c>
      <c r="AC1434">
        <v>40.369999999999997</v>
      </c>
      <c r="AD1434">
        <v>7.34</v>
      </c>
      <c r="AE1434">
        <v>0.53</v>
      </c>
      <c r="AF1434" t="s">
        <v>230</v>
      </c>
      <c r="AG1434" s="1">
        <v>11200</v>
      </c>
      <c r="AH1434" s="36">
        <v>52950</v>
      </c>
      <c r="AI1434">
        <v>100</v>
      </c>
      <c r="AJ1434" s="36">
        <v>52920</v>
      </c>
      <c r="AK1434">
        <v>100</v>
      </c>
      <c r="AL1434" s="2">
        <v>0.64583333333333337</v>
      </c>
      <c r="AN1434" t="s">
        <v>298</v>
      </c>
      <c r="AO1434" t="s">
        <v>382</v>
      </c>
      <c r="AQ1434" t="str">
        <f t="shared" si="22"/>
        <v/>
      </c>
    </row>
    <row r="1435" spans="1:43">
      <c r="A1435" s="8">
        <v>46195</v>
      </c>
      <c r="B1435" s="67">
        <v>4095.05</v>
      </c>
      <c r="C1435" s="67">
        <v>1.24</v>
      </c>
      <c r="D1435" s="67">
        <v>72620</v>
      </c>
      <c r="E1435" s="67">
        <v>1.37</v>
      </c>
      <c r="F1435" s="69">
        <v>5711</v>
      </c>
      <c r="G1435" t="s">
        <v>57</v>
      </c>
      <c r="H1435">
        <v>0</v>
      </c>
      <c r="I1435" t="s">
        <v>288</v>
      </c>
      <c r="J1435" t="s">
        <v>289</v>
      </c>
      <c r="K1435" t="s">
        <v>295</v>
      </c>
      <c r="L1435" s="36">
        <v>4889</v>
      </c>
      <c r="M1435">
        <v>53</v>
      </c>
      <c r="N1435" s="66">
        <v>1.0999999999999999E-2</v>
      </c>
      <c r="O1435" s="36">
        <v>4836</v>
      </c>
      <c r="P1435" s="66">
        <v>1.09E-2</v>
      </c>
      <c r="Q1435" s="36">
        <v>4836</v>
      </c>
      <c r="R1435" s="36">
        <v>4990</v>
      </c>
      <c r="S1435" s="36">
        <v>4830</v>
      </c>
      <c r="T1435" s="66">
        <v>1.09E-2</v>
      </c>
      <c r="U1435" s="66">
        <v>-1.0500000000000001E-2</v>
      </c>
      <c r="V1435" s="66">
        <v>-2.0199999999999999E-2</v>
      </c>
      <c r="W1435" s="66">
        <v>1.2200000000000001E-2</v>
      </c>
      <c r="X1435" s="1">
        <v>1290700</v>
      </c>
      <c r="Y1435" s="1">
        <v>6343890</v>
      </c>
      <c r="Z1435" s="1">
        <v>642852</v>
      </c>
      <c r="AA1435" t="s">
        <v>383</v>
      </c>
      <c r="AB1435" t="s">
        <v>384</v>
      </c>
      <c r="AC1435">
        <v>13.03</v>
      </c>
      <c r="AD1435">
        <v>0.86</v>
      </c>
      <c r="AE1435">
        <v>2.37</v>
      </c>
      <c r="AF1435" t="s">
        <v>230</v>
      </c>
      <c r="AG1435" s="1">
        <v>13300</v>
      </c>
      <c r="AH1435" s="36">
        <v>4904</v>
      </c>
      <c r="AI1435">
        <v>100</v>
      </c>
      <c r="AJ1435" s="36">
        <v>4882</v>
      </c>
      <c r="AK1435">
        <v>100</v>
      </c>
      <c r="AL1435" s="2">
        <v>0.64583333333333337</v>
      </c>
      <c r="AN1435" t="s">
        <v>298</v>
      </c>
      <c r="AO1435" t="s">
        <v>382</v>
      </c>
      <c r="AQ1435" t="str">
        <f t="shared" si="22"/>
        <v/>
      </c>
    </row>
    <row r="1436" spans="1:43">
      <c r="A1436" s="8">
        <v>46195</v>
      </c>
      <c r="B1436" s="67">
        <v>4095.05</v>
      </c>
      <c r="C1436" s="67">
        <v>1.24</v>
      </c>
      <c r="D1436" s="67">
        <v>72620</v>
      </c>
      <c r="E1436" s="67">
        <v>1.37</v>
      </c>
      <c r="F1436" s="69">
        <v>5713</v>
      </c>
      <c r="G1436" t="s">
        <v>58</v>
      </c>
      <c r="H1436">
        <v>0</v>
      </c>
      <c r="I1436" t="s">
        <v>288</v>
      </c>
      <c r="J1436" t="s">
        <v>289</v>
      </c>
      <c r="K1436" t="s">
        <v>295</v>
      </c>
      <c r="L1436" s="36">
        <v>8834</v>
      </c>
      <c r="M1436">
        <v>227</v>
      </c>
      <c r="N1436" s="66">
        <v>2.64E-2</v>
      </c>
      <c r="O1436" s="36">
        <v>8607</v>
      </c>
      <c r="P1436" s="66">
        <v>2.63E-2</v>
      </c>
      <c r="Q1436" s="36">
        <v>8504</v>
      </c>
      <c r="R1436" s="36">
        <v>8934</v>
      </c>
      <c r="S1436" s="36">
        <v>8486</v>
      </c>
      <c r="T1436" s="66">
        <v>3.8800000000000001E-2</v>
      </c>
      <c r="U1436" s="66">
        <v>5.3E-3</v>
      </c>
      <c r="V1436" s="66">
        <v>-1.11E-2</v>
      </c>
      <c r="W1436" s="66">
        <v>4.1000000000000002E-2</v>
      </c>
      <c r="X1436" s="1">
        <v>2386800</v>
      </c>
      <c r="Y1436" s="1">
        <v>20924428</v>
      </c>
      <c r="Z1436" s="1">
        <v>2569051</v>
      </c>
      <c r="AA1436" t="s">
        <v>385</v>
      </c>
      <c r="AB1436" t="s">
        <v>386</v>
      </c>
      <c r="AC1436">
        <v>15.82</v>
      </c>
      <c r="AD1436">
        <v>1.1499999999999999</v>
      </c>
      <c r="AE1436">
        <v>2.34</v>
      </c>
      <c r="AF1436" t="s">
        <v>230</v>
      </c>
      <c r="AG1436" s="1">
        <v>50400</v>
      </c>
      <c r="AH1436" s="36">
        <v>8867</v>
      </c>
      <c r="AI1436">
        <v>100</v>
      </c>
      <c r="AJ1436" s="36">
        <v>8834</v>
      </c>
      <c r="AK1436" s="1">
        <v>6700</v>
      </c>
      <c r="AL1436" s="2">
        <v>0.64583333333333337</v>
      </c>
      <c r="AN1436" t="s">
        <v>298</v>
      </c>
      <c r="AO1436" t="s">
        <v>382</v>
      </c>
      <c r="AQ1436" t="str">
        <f t="shared" si="22"/>
        <v/>
      </c>
    </row>
    <row r="1437" spans="1:43">
      <c r="A1437" s="8">
        <v>46195</v>
      </c>
      <c r="B1437" s="67">
        <v>4095.05</v>
      </c>
      <c r="C1437" s="67">
        <v>1.24</v>
      </c>
      <c r="D1437" s="67">
        <v>72620</v>
      </c>
      <c r="E1437" s="67">
        <v>1.37</v>
      </c>
      <c r="F1437" s="69">
        <v>5802</v>
      </c>
      <c r="G1437" t="s">
        <v>59</v>
      </c>
      <c r="H1437">
        <v>0</v>
      </c>
      <c r="I1437" t="s">
        <v>288</v>
      </c>
      <c r="J1437" t="s">
        <v>289</v>
      </c>
      <c r="K1437" t="s">
        <v>295</v>
      </c>
      <c r="L1437" s="36">
        <v>13500</v>
      </c>
      <c r="M1437">
        <v>15</v>
      </c>
      <c r="N1437" s="66">
        <v>1.1000000000000001E-3</v>
      </c>
      <c r="O1437" s="36">
        <v>13485</v>
      </c>
      <c r="P1437" s="66">
        <v>1.1000000000000001E-3</v>
      </c>
      <c r="Q1437" s="36">
        <v>13695</v>
      </c>
      <c r="R1437" s="36">
        <v>13940</v>
      </c>
      <c r="S1437" s="36">
        <v>13245</v>
      </c>
      <c r="T1437" s="66">
        <v>-1.4200000000000001E-2</v>
      </c>
      <c r="U1437" s="66">
        <v>-2.5899999999999999E-2</v>
      </c>
      <c r="V1437" s="66">
        <v>-3.15E-2</v>
      </c>
      <c r="W1437" s="66">
        <v>1.9199999999999998E-2</v>
      </c>
      <c r="X1437" s="1">
        <v>5864600</v>
      </c>
      <c r="Y1437" s="1">
        <v>79836013</v>
      </c>
      <c r="Z1437" s="1">
        <v>10718197</v>
      </c>
      <c r="AA1437" t="s">
        <v>582</v>
      </c>
      <c r="AB1437" t="s">
        <v>388</v>
      </c>
      <c r="AC1437">
        <v>32.380000000000003</v>
      </c>
      <c r="AD1437">
        <v>3.83</v>
      </c>
      <c r="AE1437">
        <v>1.1599999999999999</v>
      </c>
      <c r="AF1437" t="s">
        <v>230</v>
      </c>
      <c r="AG1437" s="1">
        <v>107400</v>
      </c>
      <c r="AH1437" s="36">
        <v>13505</v>
      </c>
      <c r="AI1437">
        <v>500</v>
      </c>
      <c r="AJ1437" s="36">
        <v>13495</v>
      </c>
      <c r="AK1437" s="1">
        <v>1600</v>
      </c>
      <c r="AL1437" s="2">
        <v>0.64583333333333337</v>
      </c>
      <c r="AN1437" t="s">
        <v>298</v>
      </c>
      <c r="AO1437" t="s">
        <v>382</v>
      </c>
      <c r="AQ1437" t="str">
        <f t="shared" si="22"/>
        <v/>
      </c>
    </row>
    <row r="1438" spans="1:43">
      <c r="A1438" s="8">
        <v>46195</v>
      </c>
      <c r="B1438" s="67">
        <v>4095.05</v>
      </c>
      <c r="C1438" s="67">
        <v>1.24</v>
      </c>
      <c r="D1438" s="67">
        <v>72620</v>
      </c>
      <c r="E1438" s="67">
        <v>1.37</v>
      </c>
      <c r="F1438" s="69">
        <v>5803</v>
      </c>
      <c r="G1438" t="s">
        <v>60</v>
      </c>
      <c r="H1438">
        <v>0</v>
      </c>
      <c r="I1438" t="s">
        <v>288</v>
      </c>
      <c r="J1438" t="s">
        <v>289</v>
      </c>
      <c r="K1438" t="s">
        <v>290</v>
      </c>
      <c r="L1438" s="36">
        <v>6161</v>
      </c>
      <c r="M1438" s="36">
        <v>1000</v>
      </c>
      <c r="N1438" s="66">
        <v>0.1938</v>
      </c>
      <c r="O1438" s="36">
        <v>5161</v>
      </c>
      <c r="P1438" s="66">
        <v>0.19370000000000001</v>
      </c>
      <c r="Q1438" s="36">
        <v>6161</v>
      </c>
      <c r="R1438" s="36">
        <v>6161</v>
      </c>
      <c r="S1438" s="36">
        <v>6161</v>
      </c>
      <c r="T1438" t="s">
        <v>230</v>
      </c>
      <c r="U1438" s="66">
        <v>0</v>
      </c>
      <c r="V1438" s="66">
        <v>0</v>
      </c>
      <c r="W1438" s="66">
        <v>0</v>
      </c>
      <c r="X1438" s="1">
        <v>2675400</v>
      </c>
      <c r="Y1438" s="1">
        <v>16483139</v>
      </c>
      <c r="Z1438" s="1">
        <v>10936887</v>
      </c>
      <c r="AA1438" t="s">
        <v>389</v>
      </c>
      <c r="AB1438" t="s">
        <v>632</v>
      </c>
      <c r="AC1438">
        <v>61.12</v>
      </c>
      <c r="AD1438">
        <v>18.2</v>
      </c>
      <c r="AE1438">
        <v>0.62</v>
      </c>
      <c r="AF1438" t="s">
        <v>230</v>
      </c>
      <c r="AG1438">
        <v>0</v>
      </c>
      <c r="AH1438" t="s">
        <v>230</v>
      </c>
      <c r="AI1438">
        <v>0</v>
      </c>
      <c r="AJ1438" s="36">
        <v>6161</v>
      </c>
      <c r="AK1438" s="1">
        <v>3168200</v>
      </c>
      <c r="AL1438" s="2">
        <v>0.64583333333333337</v>
      </c>
      <c r="AN1438" t="s">
        <v>298</v>
      </c>
      <c r="AO1438" t="s">
        <v>382</v>
      </c>
      <c r="AQ1438" t="str">
        <f t="shared" si="22"/>
        <v/>
      </c>
    </row>
    <row r="1439" spans="1:43">
      <c r="A1439" s="8">
        <v>46195</v>
      </c>
      <c r="B1439" s="67">
        <v>4095.05</v>
      </c>
      <c r="C1439" s="67">
        <v>1.24</v>
      </c>
      <c r="D1439" s="67">
        <v>72620</v>
      </c>
      <c r="E1439" s="67">
        <v>1.37</v>
      </c>
      <c r="F1439" s="69">
        <v>6038</v>
      </c>
      <c r="G1439" t="s">
        <v>61</v>
      </c>
      <c r="H1439">
        <v>0</v>
      </c>
      <c r="I1439" t="s">
        <v>347</v>
      </c>
      <c r="J1439" t="s">
        <v>289</v>
      </c>
      <c r="K1439" t="s">
        <v>295</v>
      </c>
      <c r="L1439">
        <v>906</v>
      </c>
      <c r="M1439">
        <v>-1</v>
      </c>
      <c r="N1439" s="66">
        <v>-1.1000000000000001E-3</v>
      </c>
      <c r="O1439">
        <v>907</v>
      </c>
      <c r="P1439" s="66">
        <v>-1.1000000000000001E-3</v>
      </c>
      <c r="Q1439">
        <v>914</v>
      </c>
      <c r="R1439">
        <v>915</v>
      </c>
      <c r="S1439">
        <v>906</v>
      </c>
      <c r="T1439" s="66">
        <v>-8.6999999999999994E-3</v>
      </c>
      <c r="U1439" s="66">
        <v>-5.4000000000000003E-3</v>
      </c>
      <c r="V1439" s="66">
        <v>-9.7999999999999997E-3</v>
      </c>
      <c r="W1439" s="66">
        <v>0</v>
      </c>
      <c r="X1439" s="1">
        <v>14200</v>
      </c>
      <c r="Y1439" s="1">
        <v>12943</v>
      </c>
      <c r="Z1439" s="1">
        <v>4586</v>
      </c>
      <c r="AA1439" t="s">
        <v>391</v>
      </c>
      <c r="AB1439" t="s">
        <v>392</v>
      </c>
      <c r="AC1439">
        <v>13.07</v>
      </c>
      <c r="AD1439">
        <v>0.91</v>
      </c>
      <c r="AE1439">
        <v>2.54</v>
      </c>
      <c r="AF1439" t="s">
        <v>230</v>
      </c>
      <c r="AG1439">
        <v>100</v>
      </c>
      <c r="AH1439">
        <v>913</v>
      </c>
      <c r="AI1439">
        <v>100</v>
      </c>
      <c r="AJ1439">
        <v>906</v>
      </c>
      <c r="AK1439">
        <v>400</v>
      </c>
      <c r="AL1439" s="2">
        <v>0.64583333333333337</v>
      </c>
      <c r="AN1439" t="s">
        <v>350</v>
      </c>
      <c r="AO1439" t="s">
        <v>313</v>
      </c>
      <c r="AQ1439" t="str">
        <f t="shared" si="22"/>
        <v/>
      </c>
    </row>
    <row r="1440" spans="1:43">
      <c r="A1440" s="8">
        <v>46195</v>
      </c>
      <c r="B1440" s="67">
        <v>4095.05</v>
      </c>
      <c r="C1440" s="67">
        <v>1.24</v>
      </c>
      <c r="D1440" s="67">
        <v>72620</v>
      </c>
      <c r="E1440" s="67">
        <v>1.37</v>
      </c>
      <c r="F1440" s="69">
        <v>6156</v>
      </c>
      <c r="G1440" t="s">
        <v>62</v>
      </c>
      <c r="H1440">
        <v>0</v>
      </c>
      <c r="I1440" t="s">
        <v>314</v>
      </c>
      <c r="J1440" t="s">
        <v>323</v>
      </c>
      <c r="K1440" t="s">
        <v>295</v>
      </c>
      <c r="L1440" s="36">
        <v>2000</v>
      </c>
      <c r="M1440">
        <v>0</v>
      </c>
      <c r="N1440" s="66">
        <v>0</v>
      </c>
      <c r="O1440" s="36">
        <v>2000</v>
      </c>
      <c r="P1440" s="66">
        <v>0</v>
      </c>
      <c r="Q1440" s="36">
        <v>2000</v>
      </c>
      <c r="R1440" s="36">
        <v>2009</v>
      </c>
      <c r="S1440" s="36">
        <v>1995</v>
      </c>
      <c r="T1440" s="66">
        <v>0</v>
      </c>
      <c r="U1440" s="66">
        <v>-3.8999999999999998E-3</v>
      </c>
      <c r="V1440" s="66">
        <v>-4.4000000000000003E-3</v>
      </c>
      <c r="W1440" s="66">
        <v>2.5000000000000001E-3</v>
      </c>
      <c r="X1440" s="1">
        <v>20300</v>
      </c>
      <c r="Y1440" s="1">
        <v>40684</v>
      </c>
      <c r="Z1440" s="1">
        <v>10600</v>
      </c>
      <c r="AA1440" t="s">
        <v>393</v>
      </c>
      <c r="AB1440" t="s">
        <v>394</v>
      </c>
      <c r="AC1440">
        <v>59.34</v>
      </c>
      <c r="AD1440">
        <v>1.4</v>
      </c>
      <c r="AE1440">
        <v>5</v>
      </c>
      <c r="AF1440">
        <v>1.3</v>
      </c>
      <c r="AG1440">
        <v>0</v>
      </c>
      <c r="AH1440" s="36">
        <v>2008</v>
      </c>
      <c r="AI1440">
        <v>100</v>
      </c>
      <c r="AJ1440" s="36">
        <v>2000</v>
      </c>
      <c r="AK1440" s="1">
        <v>1500</v>
      </c>
      <c r="AL1440" s="2">
        <v>0.64583333333333337</v>
      </c>
      <c r="AN1440" t="s">
        <v>350</v>
      </c>
      <c r="AO1440" t="s">
        <v>395</v>
      </c>
      <c r="AQ1440" t="str">
        <f t="shared" si="22"/>
        <v/>
      </c>
    </row>
    <row r="1441" spans="1:43">
      <c r="A1441" s="8">
        <v>46195</v>
      </c>
      <c r="B1441" s="67">
        <v>4095.05</v>
      </c>
      <c r="C1441" s="67">
        <v>1.24</v>
      </c>
      <c r="D1441" s="67">
        <v>72620</v>
      </c>
      <c r="E1441" s="67">
        <v>1.37</v>
      </c>
      <c r="F1441" s="69">
        <v>6178</v>
      </c>
      <c r="G1441" t="s">
        <v>63</v>
      </c>
      <c r="H1441">
        <v>0</v>
      </c>
      <c r="I1441" t="s">
        <v>288</v>
      </c>
      <c r="J1441" t="s">
        <v>289</v>
      </c>
      <c r="K1441" t="s">
        <v>290</v>
      </c>
      <c r="L1441" s="36">
        <v>2227.5</v>
      </c>
      <c r="M1441">
        <v>-13</v>
      </c>
      <c r="N1441" s="66">
        <v>-5.7999999999999996E-3</v>
      </c>
      <c r="O1441" s="36">
        <v>2240.5</v>
      </c>
      <c r="P1441" s="66">
        <v>-5.7999999999999996E-3</v>
      </c>
      <c r="Q1441" s="36">
        <v>2210.5</v>
      </c>
      <c r="R1441" s="36">
        <v>2241</v>
      </c>
      <c r="S1441" s="36">
        <v>2194.5</v>
      </c>
      <c r="T1441" s="66">
        <v>7.6E-3</v>
      </c>
      <c r="U1441" s="66">
        <v>4.8999999999999998E-3</v>
      </c>
      <c r="V1441" s="66">
        <v>-6.0000000000000001E-3</v>
      </c>
      <c r="W1441" s="66">
        <v>1.4999999999999999E-2</v>
      </c>
      <c r="X1441" s="1">
        <v>3687900</v>
      </c>
      <c r="Y1441" s="1">
        <v>8201696</v>
      </c>
      <c r="Z1441" s="1">
        <v>6255253</v>
      </c>
      <c r="AA1441" t="s">
        <v>641</v>
      </c>
      <c r="AB1441" t="s">
        <v>397</v>
      </c>
      <c r="AC1441">
        <v>16.02</v>
      </c>
      <c r="AD1441">
        <v>0.64</v>
      </c>
      <c r="AE1441">
        <v>2.69</v>
      </c>
      <c r="AF1441" t="s">
        <v>230</v>
      </c>
      <c r="AG1441" s="1">
        <v>75200</v>
      </c>
      <c r="AH1441" s="36">
        <v>2228</v>
      </c>
      <c r="AI1441">
        <v>700</v>
      </c>
      <c r="AJ1441" s="36">
        <v>2227.5</v>
      </c>
      <c r="AK1441" s="1">
        <v>6600</v>
      </c>
      <c r="AL1441" s="2">
        <v>0.64583333333333337</v>
      </c>
      <c r="AN1441" t="s">
        <v>298</v>
      </c>
      <c r="AO1441" t="s">
        <v>313</v>
      </c>
      <c r="AQ1441" t="str">
        <f t="shared" si="22"/>
        <v/>
      </c>
    </row>
    <row r="1442" spans="1:43">
      <c r="A1442" s="8">
        <v>46195</v>
      </c>
      <c r="B1442" s="67">
        <v>4095.05</v>
      </c>
      <c r="C1442" s="67">
        <v>1.24</v>
      </c>
      <c r="D1442" s="67">
        <v>72620</v>
      </c>
      <c r="E1442" s="67">
        <v>1.37</v>
      </c>
      <c r="F1442" s="69">
        <v>6208</v>
      </c>
      <c r="G1442" t="s">
        <v>64</v>
      </c>
      <c r="H1442">
        <v>0</v>
      </c>
      <c r="I1442" t="s">
        <v>314</v>
      </c>
      <c r="J1442" t="s">
        <v>289</v>
      </c>
      <c r="K1442" t="s">
        <v>295</v>
      </c>
      <c r="L1442" s="36">
        <v>1820</v>
      </c>
      <c r="M1442">
        <v>29</v>
      </c>
      <c r="N1442" s="66">
        <v>1.6199999999999999E-2</v>
      </c>
      <c r="O1442" s="36">
        <v>1791</v>
      </c>
      <c r="P1442" s="66">
        <v>1.61E-2</v>
      </c>
      <c r="Q1442" s="36">
        <v>1813</v>
      </c>
      <c r="R1442" s="36">
        <v>1887</v>
      </c>
      <c r="S1442" s="36">
        <v>1804</v>
      </c>
      <c r="T1442" s="66">
        <v>3.8E-3</v>
      </c>
      <c r="U1442" s="66">
        <v>1.1000000000000001E-3</v>
      </c>
      <c r="V1442" s="66">
        <v>-3.5499999999999997E-2</v>
      </c>
      <c r="W1442" s="66">
        <v>8.8000000000000005E-3</v>
      </c>
      <c r="X1442" s="1">
        <v>42100</v>
      </c>
      <c r="Y1442" s="1">
        <v>77251</v>
      </c>
      <c r="Z1442" s="1">
        <v>11622</v>
      </c>
      <c r="AA1442" t="s">
        <v>398</v>
      </c>
      <c r="AB1442" t="s">
        <v>399</v>
      </c>
      <c r="AC1442">
        <v>17.73</v>
      </c>
      <c r="AD1442">
        <v>1.85</v>
      </c>
      <c r="AE1442">
        <v>1.1000000000000001</v>
      </c>
      <c r="AF1442">
        <v>2.1</v>
      </c>
      <c r="AG1442">
        <v>0</v>
      </c>
      <c r="AH1442" s="36">
        <v>1826</v>
      </c>
      <c r="AI1442">
        <v>100</v>
      </c>
      <c r="AJ1442" s="36">
        <v>1820</v>
      </c>
      <c r="AK1442">
        <v>100</v>
      </c>
      <c r="AL1442" s="2">
        <v>0.64583333333333337</v>
      </c>
      <c r="AN1442" t="s">
        <v>298</v>
      </c>
      <c r="AO1442" t="s">
        <v>395</v>
      </c>
      <c r="AQ1442" t="str">
        <f t="shared" si="22"/>
        <v/>
      </c>
    </row>
    <row r="1443" spans="1:43">
      <c r="A1443" s="8">
        <v>46195</v>
      </c>
      <c r="B1443" s="67">
        <v>4095.05</v>
      </c>
      <c r="C1443" s="67">
        <v>1.24</v>
      </c>
      <c r="D1443" s="67">
        <v>72620</v>
      </c>
      <c r="E1443" s="67">
        <v>1.37</v>
      </c>
      <c r="F1443" s="69">
        <v>6356</v>
      </c>
      <c r="G1443" t="s">
        <v>65</v>
      </c>
      <c r="H1443">
        <v>0</v>
      </c>
      <c r="I1443" t="s">
        <v>314</v>
      </c>
      <c r="J1443" t="s">
        <v>289</v>
      </c>
      <c r="K1443" t="s">
        <v>290</v>
      </c>
      <c r="L1443" s="36">
        <v>1585</v>
      </c>
      <c r="M1443">
        <v>90</v>
      </c>
      <c r="N1443" s="66">
        <v>6.0199999999999997E-2</v>
      </c>
      <c r="O1443" s="36">
        <v>1495</v>
      </c>
      <c r="P1443" s="66">
        <v>6.0199999999999997E-2</v>
      </c>
      <c r="Q1443" s="36">
        <v>1500</v>
      </c>
      <c r="R1443" s="36">
        <v>1609</v>
      </c>
      <c r="S1443" s="36">
        <v>1476</v>
      </c>
      <c r="T1443" s="66">
        <v>5.6599999999999998E-2</v>
      </c>
      <c r="U1443" s="66">
        <v>1.5299999999999999E-2</v>
      </c>
      <c r="V1443" s="66">
        <v>-1.49E-2</v>
      </c>
      <c r="W1443" s="66">
        <v>7.3800000000000004E-2</v>
      </c>
      <c r="X1443" s="1">
        <v>282800</v>
      </c>
      <c r="Y1443" s="1">
        <v>443896</v>
      </c>
      <c r="Z1443" s="1">
        <v>22633</v>
      </c>
      <c r="AA1443" t="s">
        <v>400</v>
      </c>
      <c r="AB1443" t="s">
        <v>401</v>
      </c>
      <c r="AC1443">
        <v>12.82</v>
      </c>
      <c r="AD1443">
        <v>1.55</v>
      </c>
      <c r="AE1443">
        <v>0.63</v>
      </c>
      <c r="AF1443" t="s">
        <v>230</v>
      </c>
      <c r="AG1443">
        <v>500</v>
      </c>
      <c r="AH1443" s="36">
        <v>1590</v>
      </c>
      <c r="AI1443">
        <v>100</v>
      </c>
      <c r="AJ1443" s="36">
        <v>1579</v>
      </c>
      <c r="AK1443">
        <v>100</v>
      </c>
      <c r="AL1443" s="2">
        <v>0.64583333333333337</v>
      </c>
      <c r="AN1443" t="s">
        <v>298</v>
      </c>
      <c r="AO1443" t="s">
        <v>395</v>
      </c>
      <c r="AQ1443" t="str">
        <f t="shared" si="22"/>
        <v/>
      </c>
    </row>
    <row r="1444" spans="1:43">
      <c r="A1444" s="8">
        <v>46195</v>
      </c>
      <c r="B1444" s="67">
        <v>4095.05</v>
      </c>
      <c r="C1444" s="67">
        <v>1.24</v>
      </c>
      <c r="D1444" s="67">
        <v>72620</v>
      </c>
      <c r="E1444" s="67">
        <v>1.37</v>
      </c>
      <c r="F1444" s="69">
        <v>6378</v>
      </c>
      <c r="G1444" t="s">
        <v>66</v>
      </c>
      <c r="H1444">
        <v>0</v>
      </c>
      <c r="I1444" t="s">
        <v>314</v>
      </c>
      <c r="J1444" t="s">
        <v>289</v>
      </c>
      <c r="K1444" t="s">
        <v>295</v>
      </c>
      <c r="L1444" s="36">
        <v>1270</v>
      </c>
      <c r="M1444">
        <v>-10</v>
      </c>
      <c r="N1444" s="66">
        <v>-7.7999999999999996E-3</v>
      </c>
      <c r="O1444" s="36">
        <v>1280</v>
      </c>
      <c r="P1444" s="66">
        <v>-7.7999999999999996E-3</v>
      </c>
      <c r="Q1444" s="36">
        <v>1285</v>
      </c>
      <c r="R1444" s="36">
        <v>1290</v>
      </c>
      <c r="S1444" s="36">
        <v>1251</v>
      </c>
      <c r="T1444" s="66">
        <v>-1.1599999999999999E-2</v>
      </c>
      <c r="U1444" s="66">
        <v>1.03E-2</v>
      </c>
      <c r="V1444" s="66">
        <v>-1.55E-2</v>
      </c>
      <c r="W1444" s="66">
        <v>1.5100000000000001E-2</v>
      </c>
      <c r="X1444" s="1">
        <v>190300</v>
      </c>
      <c r="Y1444" s="1">
        <v>240998</v>
      </c>
      <c r="Z1444" s="1">
        <v>26162</v>
      </c>
      <c r="AA1444" t="s">
        <v>402</v>
      </c>
      <c r="AB1444" t="s">
        <v>634</v>
      </c>
      <c r="AC1444">
        <v>13.22</v>
      </c>
      <c r="AD1444">
        <v>1.18</v>
      </c>
      <c r="AE1444">
        <v>3.23</v>
      </c>
      <c r="AF1444" t="s">
        <v>230</v>
      </c>
      <c r="AG1444">
        <v>0</v>
      </c>
      <c r="AH1444" s="36">
        <v>1275</v>
      </c>
      <c r="AI1444">
        <v>300</v>
      </c>
      <c r="AJ1444" s="36">
        <v>1270</v>
      </c>
      <c r="AK1444">
        <v>900</v>
      </c>
      <c r="AL1444" s="2">
        <v>0.64583333333333337</v>
      </c>
      <c r="AN1444" t="s">
        <v>298</v>
      </c>
      <c r="AO1444" t="s">
        <v>395</v>
      </c>
      <c r="AQ1444" t="str">
        <f t="shared" si="22"/>
        <v/>
      </c>
    </row>
    <row r="1445" spans="1:43">
      <c r="A1445" s="8">
        <v>46195</v>
      </c>
      <c r="B1445" s="67">
        <v>4095.05</v>
      </c>
      <c r="C1445" s="67">
        <v>1.24</v>
      </c>
      <c r="D1445" s="67">
        <v>72620</v>
      </c>
      <c r="E1445" s="67">
        <v>1.37</v>
      </c>
      <c r="F1445" s="69">
        <v>6526</v>
      </c>
      <c r="G1445" t="s">
        <v>67</v>
      </c>
      <c r="H1445">
        <v>0</v>
      </c>
      <c r="I1445" t="s">
        <v>288</v>
      </c>
      <c r="J1445" t="s">
        <v>289</v>
      </c>
      <c r="K1445" t="s">
        <v>295</v>
      </c>
      <c r="L1445" s="36">
        <v>2710.5</v>
      </c>
      <c r="M1445">
        <v>80.5</v>
      </c>
      <c r="N1445" s="66">
        <v>3.0599999999999999E-2</v>
      </c>
      <c r="O1445" s="36">
        <v>2630</v>
      </c>
      <c r="P1445" s="66">
        <v>3.0599999999999999E-2</v>
      </c>
      <c r="Q1445" s="36">
        <v>2629.5</v>
      </c>
      <c r="R1445" s="36">
        <v>2734</v>
      </c>
      <c r="S1445" s="36">
        <v>2590</v>
      </c>
      <c r="T1445" s="66">
        <v>3.0800000000000001E-2</v>
      </c>
      <c r="U1445" s="66">
        <v>3.8E-3</v>
      </c>
      <c r="V1445" s="66">
        <v>-8.5000000000000006E-3</v>
      </c>
      <c r="W1445" s="66">
        <v>4.65E-2</v>
      </c>
      <c r="X1445" s="1">
        <v>11472400</v>
      </c>
      <c r="Y1445" s="1">
        <v>30709152</v>
      </c>
      <c r="Z1445" s="1">
        <v>487821</v>
      </c>
      <c r="AA1445" t="s">
        <v>584</v>
      </c>
      <c r="AB1445" t="s">
        <v>405</v>
      </c>
      <c r="AC1445">
        <v>47.55</v>
      </c>
      <c r="AD1445">
        <v>3.57</v>
      </c>
      <c r="AE1445">
        <v>1.84</v>
      </c>
      <c r="AF1445" t="s">
        <v>230</v>
      </c>
      <c r="AG1445" s="1">
        <v>243800</v>
      </c>
      <c r="AH1445" s="36">
        <v>2711</v>
      </c>
      <c r="AI1445" s="1">
        <v>1800</v>
      </c>
      <c r="AJ1445" s="36">
        <v>2710.5</v>
      </c>
      <c r="AK1445">
        <v>100</v>
      </c>
      <c r="AL1445" s="2">
        <v>0.64583333333333337</v>
      </c>
      <c r="AN1445" t="s">
        <v>298</v>
      </c>
      <c r="AO1445" t="s">
        <v>344</v>
      </c>
      <c r="AQ1445" t="str">
        <f t="shared" si="22"/>
        <v/>
      </c>
    </row>
    <row r="1446" spans="1:43">
      <c r="A1446" s="8">
        <v>46195</v>
      </c>
      <c r="B1446" s="67">
        <v>4095.05</v>
      </c>
      <c r="C1446" s="67">
        <v>1.24</v>
      </c>
      <c r="D1446" s="67">
        <v>72620</v>
      </c>
      <c r="E1446" s="67">
        <v>1.37</v>
      </c>
      <c r="F1446" s="69">
        <v>6586</v>
      </c>
      <c r="G1446" t="s">
        <v>68</v>
      </c>
      <c r="H1446">
        <v>0</v>
      </c>
      <c r="I1446" t="s">
        <v>288</v>
      </c>
      <c r="J1446" t="s">
        <v>289</v>
      </c>
      <c r="K1446" t="s">
        <v>290</v>
      </c>
      <c r="L1446" s="36">
        <v>5895</v>
      </c>
      <c r="M1446">
        <v>-6</v>
      </c>
      <c r="N1446" s="66">
        <v>-1E-3</v>
      </c>
      <c r="O1446" s="36">
        <v>5901</v>
      </c>
      <c r="P1446" s="66">
        <v>-1E-3</v>
      </c>
      <c r="Q1446" s="36">
        <v>5844</v>
      </c>
      <c r="R1446" s="36">
        <v>5971</v>
      </c>
      <c r="S1446" s="36">
        <v>5838</v>
      </c>
      <c r="T1446" s="66">
        <v>8.6999999999999994E-3</v>
      </c>
      <c r="U1446" s="66">
        <v>-5.3E-3</v>
      </c>
      <c r="V1446" s="66">
        <v>-1.2699999999999999E-2</v>
      </c>
      <c r="W1446" s="66">
        <v>9.7000000000000003E-3</v>
      </c>
      <c r="X1446" s="1">
        <v>431600</v>
      </c>
      <c r="Y1446" s="1">
        <v>2550072</v>
      </c>
      <c r="Z1446" s="1">
        <v>1650703</v>
      </c>
      <c r="AA1446" t="s">
        <v>406</v>
      </c>
      <c r="AB1446" t="s">
        <v>407</v>
      </c>
      <c r="AC1446">
        <v>18.75</v>
      </c>
      <c r="AD1446">
        <v>1.52</v>
      </c>
      <c r="AE1446">
        <v>2.68</v>
      </c>
      <c r="AF1446" t="s">
        <v>230</v>
      </c>
      <c r="AG1446" s="1">
        <v>6800</v>
      </c>
      <c r="AH1446" s="36">
        <v>5905</v>
      </c>
      <c r="AI1446">
        <v>100</v>
      </c>
      <c r="AJ1446" s="36">
        <v>5893</v>
      </c>
      <c r="AK1446">
        <v>100</v>
      </c>
      <c r="AL1446" s="2">
        <v>0.64583333333333337</v>
      </c>
      <c r="AN1446" t="s">
        <v>298</v>
      </c>
      <c r="AO1446" t="s">
        <v>395</v>
      </c>
      <c r="AQ1446" t="str">
        <f t="shared" si="22"/>
        <v/>
      </c>
    </row>
    <row r="1447" spans="1:43">
      <c r="A1447" s="8">
        <v>46195</v>
      </c>
      <c r="B1447" s="67">
        <v>4095.05</v>
      </c>
      <c r="C1447" s="67">
        <v>1.24</v>
      </c>
      <c r="D1447" s="67">
        <v>72620</v>
      </c>
      <c r="E1447" s="67">
        <v>1.37</v>
      </c>
      <c r="F1447" s="69">
        <v>6594</v>
      </c>
      <c r="G1447" t="s">
        <v>69</v>
      </c>
      <c r="H1447">
        <v>0</v>
      </c>
      <c r="I1447" t="s">
        <v>288</v>
      </c>
      <c r="J1447" t="s">
        <v>289</v>
      </c>
      <c r="K1447" t="s">
        <v>290</v>
      </c>
      <c r="L1447" s="36">
        <v>2759</v>
      </c>
      <c r="M1447">
        <v>64</v>
      </c>
      <c r="N1447" s="66">
        <v>2.3699999999999999E-2</v>
      </c>
      <c r="O1447" s="36">
        <v>2695</v>
      </c>
      <c r="P1447" s="66">
        <v>2.3699999999999999E-2</v>
      </c>
      <c r="Q1447" s="36">
        <v>2700</v>
      </c>
      <c r="R1447" s="36">
        <v>2808</v>
      </c>
      <c r="S1447" s="36">
        <v>2685</v>
      </c>
      <c r="T1447" s="66">
        <v>2.18E-2</v>
      </c>
      <c r="U1447" s="66">
        <v>1E-3</v>
      </c>
      <c r="V1447" s="66">
        <v>-1.7399999999999999E-2</v>
      </c>
      <c r="W1447" s="66">
        <v>2.75E-2</v>
      </c>
      <c r="X1447" s="1">
        <v>5640700</v>
      </c>
      <c r="Y1447" s="1">
        <v>15556734</v>
      </c>
      <c r="Z1447" s="1">
        <v>3290297</v>
      </c>
      <c r="AA1447" t="s">
        <v>560</v>
      </c>
      <c r="AB1447" t="s">
        <v>409</v>
      </c>
      <c r="AC1447">
        <v>39.520000000000003</v>
      </c>
      <c r="AD1447">
        <v>1.79</v>
      </c>
      <c r="AE1447">
        <v>0</v>
      </c>
      <c r="AF1447" t="s">
        <v>230</v>
      </c>
      <c r="AG1447" s="1">
        <v>91800</v>
      </c>
      <c r="AH1447" s="36">
        <v>2760</v>
      </c>
      <c r="AI1447" s="1">
        <v>1100</v>
      </c>
      <c r="AJ1447" s="36">
        <v>2757</v>
      </c>
      <c r="AK1447" s="1">
        <v>9900</v>
      </c>
      <c r="AL1447" s="2">
        <v>0.64583333333333337</v>
      </c>
      <c r="AN1447" t="s">
        <v>298</v>
      </c>
      <c r="AO1447" t="s">
        <v>344</v>
      </c>
      <c r="AQ1447" t="str">
        <f t="shared" si="22"/>
        <v/>
      </c>
    </row>
    <row r="1448" spans="1:43">
      <c r="A1448" s="8">
        <v>46195</v>
      </c>
      <c r="B1448" s="67">
        <v>4095.05</v>
      </c>
      <c r="C1448" s="67">
        <v>1.24</v>
      </c>
      <c r="D1448" s="67">
        <v>72620</v>
      </c>
      <c r="E1448" s="67">
        <v>1.37</v>
      </c>
      <c r="F1448" s="69">
        <v>6674</v>
      </c>
      <c r="G1448" t="s">
        <v>70</v>
      </c>
      <c r="H1448">
        <v>0</v>
      </c>
      <c r="I1448" t="s">
        <v>288</v>
      </c>
      <c r="J1448" t="s">
        <v>289</v>
      </c>
      <c r="K1448" t="s">
        <v>290</v>
      </c>
      <c r="L1448" s="36">
        <v>7517</v>
      </c>
      <c r="M1448">
        <v>501</v>
      </c>
      <c r="N1448" s="66">
        <v>7.1400000000000005E-2</v>
      </c>
      <c r="O1448" s="36">
        <v>7016</v>
      </c>
      <c r="P1448" s="66">
        <v>7.1400000000000005E-2</v>
      </c>
      <c r="Q1448" s="36">
        <v>7696</v>
      </c>
      <c r="R1448" s="36">
        <v>7899</v>
      </c>
      <c r="S1448" s="36">
        <v>7452</v>
      </c>
      <c r="T1448" s="66">
        <v>-2.3199999999999998E-2</v>
      </c>
      <c r="U1448" s="66">
        <v>-3.8199999999999998E-2</v>
      </c>
      <c r="V1448" s="66">
        <v>-4.8300000000000003E-2</v>
      </c>
      <c r="W1448" s="66">
        <v>8.6999999999999994E-3</v>
      </c>
      <c r="X1448" s="1">
        <v>1647300</v>
      </c>
      <c r="Y1448" s="1">
        <v>12663364</v>
      </c>
      <c r="Z1448" s="1">
        <v>755055</v>
      </c>
      <c r="AA1448" t="s">
        <v>604</v>
      </c>
      <c r="AB1448" t="s">
        <v>411</v>
      </c>
      <c r="AC1448">
        <v>20.21</v>
      </c>
      <c r="AD1448">
        <v>1.91</v>
      </c>
      <c r="AE1448">
        <v>1.3</v>
      </c>
      <c r="AF1448" t="s">
        <v>230</v>
      </c>
      <c r="AG1448" s="1">
        <v>20500</v>
      </c>
      <c r="AH1448" s="36">
        <v>7521</v>
      </c>
      <c r="AI1448">
        <v>100</v>
      </c>
      <c r="AJ1448" s="36">
        <v>7495</v>
      </c>
      <c r="AK1448">
        <v>100</v>
      </c>
      <c r="AL1448" s="2">
        <v>0.64583333333333337</v>
      </c>
      <c r="AN1448" t="s">
        <v>298</v>
      </c>
      <c r="AO1448" t="s">
        <v>344</v>
      </c>
      <c r="AQ1448" t="str">
        <f t="shared" si="22"/>
        <v/>
      </c>
    </row>
    <row r="1449" spans="1:43">
      <c r="A1449" s="8">
        <v>46195</v>
      </c>
      <c r="B1449" s="67">
        <v>4095.05</v>
      </c>
      <c r="C1449" s="67">
        <v>1.24</v>
      </c>
      <c r="D1449" s="67">
        <v>72620</v>
      </c>
      <c r="E1449" s="67">
        <v>1.37</v>
      </c>
      <c r="F1449" s="69">
        <v>6758</v>
      </c>
      <c r="G1449" t="s">
        <v>71</v>
      </c>
      <c r="H1449">
        <v>0</v>
      </c>
      <c r="I1449" t="s">
        <v>288</v>
      </c>
      <c r="J1449" t="s">
        <v>289</v>
      </c>
      <c r="K1449" t="s">
        <v>295</v>
      </c>
      <c r="L1449" s="36">
        <v>3183</v>
      </c>
      <c r="M1449">
        <v>43</v>
      </c>
      <c r="N1449" s="66">
        <v>1.37E-2</v>
      </c>
      <c r="O1449" s="36">
        <v>3140</v>
      </c>
      <c r="P1449" s="66">
        <v>1.3599999999999999E-2</v>
      </c>
      <c r="Q1449" s="36">
        <v>3120</v>
      </c>
      <c r="R1449" s="36">
        <v>3207</v>
      </c>
      <c r="S1449" s="36">
        <v>3116</v>
      </c>
      <c r="T1449" s="66">
        <v>2.01E-2</v>
      </c>
      <c r="U1449" s="66">
        <v>1.5E-3</v>
      </c>
      <c r="V1449" s="66">
        <v>-7.4000000000000003E-3</v>
      </c>
      <c r="W1449" s="66">
        <v>2.1499999999999998E-2</v>
      </c>
      <c r="X1449" s="1">
        <v>19632700</v>
      </c>
      <c r="Y1449" s="1">
        <v>62376869</v>
      </c>
      <c r="Z1449" s="1">
        <v>18987601</v>
      </c>
      <c r="AA1449" t="s">
        <v>412</v>
      </c>
      <c r="AB1449" t="s">
        <v>413</v>
      </c>
      <c r="AC1449">
        <v>16.16</v>
      </c>
      <c r="AD1449">
        <v>2.31</v>
      </c>
      <c r="AE1449">
        <v>1.1000000000000001</v>
      </c>
      <c r="AF1449" t="s">
        <v>230</v>
      </c>
      <c r="AG1449" s="1">
        <v>514400</v>
      </c>
      <c r="AH1449" s="36">
        <v>3184</v>
      </c>
      <c r="AI1449" s="1">
        <v>1800</v>
      </c>
      <c r="AJ1449" s="36">
        <v>3182</v>
      </c>
      <c r="AK1449" s="1">
        <v>20400</v>
      </c>
      <c r="AL1449" s="2">
        <v>0.64583333333333337</v>
      </c>
      <c r="AN1449" t="s">
        <v>298</v>
      </c>
      <c r="AO1449" t="s">
        <v>344</v>
      </c>
      <c r="AQ1449" t="str">
        <f t="shared" si="22"/>
        <v/>
      </c>
    </row>
    <row r="1450" spans="1:43">
      <c r="A1450" s="8">
        <v>46195</v>
      </c>
      <c r="B1450" s="67">
        <v>4095.05</v>
      </c>
      <c r="C1450" s="67">
        <v>1.24</v>
      </c>
      <c r="D1450" s="67">
        <v>72620</v>
      </c>
      <c r="E1450" s="67">
        <v>1.37</v>
      </c>
      <c r="F1450" s="69">
        <v>6810</v>
      </c>
      <c r="G1450" t="s">
        <v>72</v>
      </c>
      <c r="H1450">
        <v>0</v>
      </c>
      <c r="I1450" t="s">
        <v>288</v>
      </c>
      <c r="J1450" t="s">
        <v>289</v>
      </c>
      <c r="K1450" t="s">
        <v>290</v>
      </c>
      <c r="L1450" s="36">
        <v>2261</v>
      </c>
      <c r="M1450">
        <v>2</v>
      </c>
      <c r="N1450" s="66">
        <v>8.9999999999999998E-4</v>
      </c>
      <c r="O1450" s="36">
        <v>2259</v>
      </c>
      <c r="P1450" s="66">
        <v>8.0000000000000004E-4</v>
      </c>
      <c r="Q1450" s="36">
        <v>2254</v>
      </c>
      <c r="R1450" s="36">
        <v>2325</v>
      </c>
      <c r="S1450" s="36">
        <v>2245</v>
      </c>
      <c r="T1450" s="66">
        <v>3.0999999999999999E-3</v>
      </c>
      <c r="U1450" s="66">
        <v>-6.4999999999999997E-3</v>
      </c>
      <c r="V1450" s="66">
        <v>-2.75E-2</v>
      </c>
      <c r="W1450" s="66">
        <v>7.1000000000000004E-3</v>
      </c>
      <c r="X1450" s="1">
        <v>328400</v>
      </c>
      <c r="Y1450" s="1">
        <v>747840</v>
      </c>
      <c r="Z1450" s="1">
        <v>91941</v>
      </c>
      <c r="AA1450" t="s">
        <v>414</v>
      </c>
      <c r="AB1450" t="s">
        <v>415</v>
      </c>
      <c r="AC1450">
        <v>12.43</v>
      </c>
      <c r="AD1450">
        <v>0.95</v>
      </c>
      <c r="AE1450">
        <v>2.48</v>
      </c>
      <c r="AF1450" t="s">
        <v>230</v>
      </c>
      <c r="AG1450" s="1">
        <v>23500</v>
      </c>
      <c r="AH1450" s="36">
        <v>2267</v>
      </c>
      <c r="AI1450">
        <v>100</v>
      </c>
      <c r="AJ1450" s="36">
        <v>2261</v>
      </c>
      <c r="AK1450" s="1">
        <v>3300</v>
      </c>
      <c r="AL1450" s="2">
        <v>0.64583333333333337</v>
      </c>
      <c r="AN1450" t="s">
        <v>298</v>
      </c>
      <c r="AO1450" t="s">
        <v>344</v>
      </c>
      <c r="AQ1450" t="str">
        <f t="shared" si="22"/>
        <v/>
      </c>
    </row>
    <row r="1451" spans="1:43">
      <c r="A1451" s="8">
        <v>46195</v>
      </c>
      <c r="B1451" s="67">
        <v>4095.05</v>
      </c>
      <c r="C1451" s="67">
        <v>1.24</v>
      </c>
      <c r="D1451" s="67">
        <v>72620</v>
      </c>
      <c r="E1451" s="67">
        <v>1.37</v>
      </c>
      <c r="F1451" s="69">
        <v>6841</v>
      </c>
      <c r="G1451" t="s">
        <v>73</v>
      </c>
      <c r="H1451">
        <v>0</v>
      </c>
      <c r="I1451" t="s">
        <v>288</v>
      </c>
      <c r="J1451" t="s">
        <v>289</v>
      </c>
      <c r="K1451" t="s">
        <v>295</v>
      </c>
      <c r="L1451" s="36">
        <v>5698</v>
      </c>
      <c r="M1451">
        <v>289</v>
      </c>
      <c r="N1451" s="66">
        <v>5.3400000000000003E-2</v>
      </c>
      <c r="O1451" s="36">
        <v>5409</v>
      </c>
      <c r="P1451" s="66">
        <v>5.3400000000000003E-2</v>
      </c>
      <c r="Q1451" s="36">
        <v>5432</v>
      </c>
      <c r="R1451" s="36">
        <v>5740</v>
      </c>
      <c r="S1451" s="36">
        <v>5412</v>
      </c>
      <c r="T1451" s="66">
        <v>4.8899999999999999E-2</v>
      </c>
      <c r="U1451" s="66">
        <v>2.6599999999999999E-2</v>
      </c>
      <c r="V1451" s="66">
        <v>-7.3000000000000001E-3</v>
      </c>
      <c r="W1451" s="66">
        <v>5.28E-2</v>
      </c>
      <c r="X1451" s="1">
        <v>1471400</v>
      </c>
      <c r="Y1451" s="1">
        <v>8281909</v>
      </c>
      <c r="Z1451" s="1">
        <v>1465532</v>
      </c>
      <c r="AA1451" t="s">
        <v>416</v>
      </c>
      <c r="AB1451" t="s">
        <v>635</v>
      </c>
      <c r="AC1451">
        <v>24.59</v>
      </c>
      <c r="AD1451">
        <v>2.79</v>
      </c>
      <c r="AE1451">
        <v>1.61</v>
      </c>
      <c r="AF1451" t="s">
        <v>230</v>
      </c>
      <c r="AG1451" s="1">
        <v>9200</v>
      </c>
      <c r="AH1451" s="36">
        <v>5724</v>
      </c>
      <c r="AI1451">
        <v>200</v>
      </c>
      <c r="AJ1451" s="36">
        <v>5697</v>
      </c>
      <c r="AK1451">
        <v>100</v>
      </c>
      <c r="AL1451" s="2">
        <v>0.64583333333333337</v>
      </c>
      <c r="AN1451" t="s">
        <v>298</v>
      </c>
      <c r="AO1451" t="s">
        <v>344</v>
      </c>
      <c r="AQ1451" t="str">
        <f t="shared" si="22"/>
        <v/>
      </c>
    </row>
    <row r="1452" spans="1:43">
      <c r="A1452" s="8">
        <v>46195</v>
      </c>
      <c r="B1452" s="67">
        <v>4095.05</v>
      </c>
      <c r="C1452" s="67">
        <v>1.24</v>
      </c>
      <c r="D1452" s="67">
        <v>72620</v>
      </c>
      <c r="E1452" s="67">
        <v>1.37</v>
      </c>
      <c r="F1452" s="69">
        <v>6890</v>
      </c>
      <c r="G1452" t="s">
        <v>74</v>
      </c>
      <c r="H1452">
        <v>0</v>
      </c>
      <c r="I1452" t="s">
        <v>314</v>
      </c>
      <c r="J1452" t="s">
        <v>289</v>
      </c>
      <c r="K1452" t="s">
        <v>290</v>
      </c>
      <c r="L1452" s="36">
        <v>11590</v>
      </c>
      <c r="M1452" s="36">
        <v>1120</v>
      </c>
      <c r="N1452" s="66">
        <v>0.107</v>
      </c>
      <c r="O1452" s="36">
        <v>10470</v>
      </c>
      <c r="P1452" s="66">
        <v>0.1069</v>
      </c>
      <c r="Q1452" s="36">
        <v>10590</v>
      </c>
      <c r="R1452" s="36">
        <v>11700</v>
      </c>
      <c r="S1452" s="36">
        <v>10470</v>
      </c>
      <c r="T1452" s="66">
        <v>9.4399999999999998E-2</v>
      </c>
      <c r="U1452" s="66">
        <v>4.5999999999999999E-2</v>
      </c>
      <c r="V1452" s="66">
        <v>-9.4000000000000004E-3</v>
      </c>
      <c r="W1452" s="66">
        <v>0.1069</v>
      </c>
      <c r="X1452" s="1">
        <v>1397000</v>
      </c>
      <c r="Y1452" s="1">
        <v>15718436</v>
      </c>
      <c r="Z1452" s="1">
        <v>610935</v>
      </c>
      <c r="AA1452" t="s">
        <v>673</v>
      </c>
      <c r="AB1452" t="s">
        <v>419</v>
      </c>
      <c r="AC1452">
        <v>26.42</v>
      </c>
      <c r="AD1452">
        <v>2.09</v>
      </c>
      <c r="AE1452">
        <v>1.73</v>
      </c>
      <c r="AF1452" t="s">
        <v>230</v>
      </c>
      <c r="AG1452" s="1">
        <v>12900</v>
      </c>
      <c r="AH1452" s="36">
        <v>11600</v>
      </c>
      <c r="AI1452">
        <v>100</v>
      </c>
      <c r="AJ1452" s="36">
        <v>11590</v>
      </c>
      <c r="AK1452">
        <v>400</v>
      </c>
      <c r="AL1452" s="2">
        <v>0.64583333333333337</v>
      </c>
      <c r="AN1452" t="s">
        <v>293</v>
      </c>
      <c r="AO1452" t="s">
        <v>344</v>
      </c>
      <c r="AQ1452" t="str">
        <f t="shared" si="22"/>
        <v/>
      </c>
    </row>
    <row r="1453" spans="1:43">
      <c r="A1453" s="8">
        <v>46195</v>
      </c>
      <c r="B1453" s="67">
        <v>4095.05</v>
      </c>
      <c r="C1453" s="67">
        <v>1.24</v>
      </c>
      <c r="D1453" s="67">
        <v>72620</v>
      </c>
      <c r="E1453" s="67">
        <v>1.37</v>
      </c>
      <c r="F1453" s="69">
        <v>6925</v>
      </c>
      <c r="G1453" t="s">
        <v>75</v>
      </c>
      <c r="H1453">
        <v>0</v>
      </c>
      <c r="I1453" t="s">
        <v>288</v>
      </c>
      <c r="J1453" t="s">
        <v>289</v>
      </c>
      <c r="K1453" t="s">
        <v>295</v>
      </c>
      <c r="L1453" s="36">
        <v>4765</v>
      </c>
      <c r="M1453">
        <v>134</v>
      </c>
      <c r="N1453" s="66">
        <v>2.8899999999999999E-2</v>
      </c>
      <c r="O1453" s="36">
        <v>4631</v>
      </c>
      <c r="P1453" s="66">
        <v>2.8899999999999999E-2</v>
      </c>
      <c r="Q1453" s="36">
        <v>4693</v>
      </c>
      <c r="R1453" s="36">
        <v>4890</v>
      </c>
      <c r="S1453" s="36">
        <v>4652</v>
      </c>
      <c r="T1453" s="66">
        <v>1.5299999999999999E-2</v>
      </c>
      <c r="U1453" s="66">
        <v>-9.2999999999999992E-3</v>
      </c>
      <c r="V1453" s="66">
        <v>-2.5499999999999998E-2</v>
      </c>
      <c r="W1453" s="66">
        <v>2.4199999999999999E-2</v>
      </c>
      <c r="X1453" s="1">
        <v>402800</v>
      </c>
      <c r="Y1453" s="1">
        <v>1929101</v>
      </c>
      <c r="Z1453" s="1">
        <v>397877</v>
      </c>
      <c r="AA1453" t="s">
        <v>674</v>
      </c>
      <c r="AB1453" t="s">
        <v>421</v>
      </c>
      <c r="AC1453">
        <v>36.01</v>
      </c>
      <c r="AD1453">
        <v>1.91</v>
      </c>
      <c r="AE1453">
        <v>1.47</v>
      </c>
      <c r="AF1453" t="s">
        <v>230</v>
      </c>
      <c r="AG1453" s="1">
        <v>7300</v>
      </c>
      <c r="AH1453" s="36">
        <v>4796</v>
      </c>
      <c r="AI1453" s="1">
        <v>3000</v>
      </c>
      <c r="AJ1453" s="36">
        <v>4763</v>
      </c>
      <c r="AK1453" s="1">
        <v>1600</v>
      </c>
      <c r="AL1453" s="2">
        <v>0.64583333333333337</v>
      </c>
      <c r="AN1453" t="s">
        <v>298</v>
      </c>
      <c r="AO1453" t="s">
        <v>344</v>
      </c>
      <c r="AQ1453" t="str">
        <f t="shared" si="22"/>
        <v/>
      </c>
    </row>
    <row r="1454" spans="1:43">
      <c r="A1454" s="8">
        <v>46195</v>
      </c>
      <c r="B1454" s="67">
        <v>4095.05</v>
      </c>
      <c r="C1454" s="67">
        <v>1.24</v>
      </c>
      <c r="D1454" s="67">
        <v>72620</v>
      </c>
      <c r="E1454" s="67">
        <v>1.37</v>
      </c>
      <c r="F1454" s="69">
        <v>6963</v>
      </c>
      <c r="G1454" t="s">
        <v>76</v>
      </c>
      <c r="H1454">
        <v>0</v>
      </c>
      <c r="I1454" t="s">
        <v>288</v>
      </c>
      <c r="J1454" t="s">
        <v>289</v>
      </c>
      <c r="K1454" t="s">
        <v>290</v>
      </c>
      <c r="L1454" s="36">
        <v>5682</v>
      </c>
      <c r="M1454">
        <v>173</v>
      </c>
      <c r="N1454" s="66">
        <v>3.1399999999999997E-2</v>
      </c>
      <c r="O1454" s="36">
        <v>5509</v>
      </c>
      <c r="P1454" s="66">
        <v>3.1399999999999997E-2</v>
      </c>
      <c r="Q1454" s="36">
        <v>5561</v>
      </c>
      <c r="R1454" s="36">
        <v>5825</v>
      </c>
      <c r="S1454" s="36">
        <v>5537</v>
      </c>
      <c r="T1454" s="66">
        <v>2.1700000000000001E-2</v>
      </c>
      <c r="U1454" s="66">
        <v>-1.9800000000000002E-2</v>
      </c>
      <c r="V1454" s="66">
        <v>-2.4500000000000001E-2</v>
      </c>
      <c r="W1454" s="66">
        <v>2.6100000000000002E-2</v>
      </c>
      <c r="X1454" s="1">
        <v>6097800</v>
      </c>
      <c r="Y1454" s="1">
        <v>34704208</v>
      </c>
      <c r="Z1454" s="1">
        <v>2294164</v>
      </c>
      <c r="AA1454" t="s">
        <v>586</v>
      </c>
      <c r="AB1454" t="s">
        <v>423</v>
      </c>
      <c r="AC1454">
        <v>75.650000000000006</v>
      </c>
      <c r="AD1454">
        <v>2.89</v>
      </c>
      <c r="AE1454">
        <v>0.88</v>
      </c>
      <c r="AF1454" t="s">
        <v>230</v>
      </c>
      <c r="AG1454" s="1">
        <v>73400</v>
      </c>
      <c r="AH1454" s="36">
        <v>5683</v>
      </c>
      <c r="AI1454">
        <v>200</v>
      </c>
      <c r="AJ1454" s="36">
        <v>5682</v>
      </c>
      <c r="AK1454">
        <v>700</v>
      </c>
      <c r="AL1454" s="2">
        <v>0.64583333333333337</v>
      </c>
      <c r="AN1454" t="s">
        <v>298</v>
      </c>
      <c r="AO1454" t="s">
        <v>344</v>
      </c>
      <c r="AQ1454" t="str">
        <f t="shared" si="22"/>
        <v/>
      </c>
    </row>
    <row r="1455" spans="1:43">
      <c r="A1455" s="8">
        <v>46195</v>
      </c>
      <c r="B1455" s="67">
        <v>4095.05</v>
      </c>
      <c r="C1455" s="67">
        <v>1.24</v>
      </c>
      <c r="D1455" s="67">
        <v>72620</v>
      </c>
      <c r="E1455" s="67">
        <v>1.37</v>
      </c>
      <c r="F1455" s="69">
        <v>7011</v>
      </c>
      <c r="G1455" t="s">
        <v>77</v>
      </c>
      <c r="H1455">
        <v>0</v>
      </c>
      <c r="I1455" t="s">
        <v>288</v>
      </c>
      <c r="J1455" t="s">
        <v>289</v>
      </c>
      <c r="K1455" t="s">
        <v>295</v>
      </c>
      <c r="L1455" s="36">
        <v>3909</v>
      </c>
      <c r="M1455">
        <v>-8</v>
      </c>
      <c r="N1455" s="66">
        <v>-2E-3</v>
      </c>
      <c r="O1455" s="36">
        <v>3917</v>
      </c>
      <c r="P1455" s="66">
        <v>-2E-3</v>
      </c>
      <c r="Q1455" s="36">
        <v>3867</v>
      </c>
      <c r="R1455" s="36">
        <v>3914</v>
      </c>
      <c r="S1455" s="36">
        <v>3825</v>
      </c>
      <c r="T1455" s="66">
        <v>1.0800000000000001E-2</v>
      </c>
      <c r="U1455" s="66">
        <v>5.4000000000000003E-3</v>
      </c>
      <c r="V1455" s="66">
        <v>-1.1999999999999999E-3</v>
      </c>
      <c r="W1455" s="66">
        <v>2.1899999999999999E-2</v>
      </c>
      <c r="X1455" s="1">
        <v>13192000</v>
      </c>
      <c r="Y1455" s="1">
        <v>51311781</v>
      </c>
      <c r="Z1455" s="1">
        <v>13187589</v>
      </c>
      <c r="AA1455" t="s">
        <v>424</v>
      </c>
      <c r="AB1455" t="s">
        <v>636</v>
      </c>
      <c r="AC1455">
        <v>34.56</v>
      </c>
      <c r="AD1455">
        <v>4.25</v>
      </c>
      <c r="AE1455">
        <v>0.74</v>
      </c>
      <c r="AF1455" t="s">
        <v>230</v>
      </c>
      <c r="AG1455" s="1">
        <v>720500</v>
      </c>
      <c r="AH1455" s="36">
        <v>3910</v>
      </c>
      <c r="AI1455" s="1">
        <v>3400</v>
      </c>
      <c r="AJ1455" s="36">
        <v>3908</v>
      </c>
      <c r="AK1455" s="1">
        <v>2100</v>
      </c>
      <c r="AL1455" s="2">
        <v>0.64583333333333337</v>
      </c>
      <c r="AN1455" t="s">
        <v>298</v>
      </c>
      <c r="AO1455" t="s">
        <v>395</v>
      </c>
      <c r="AQ1455" t="str">
        <f t="shared" si="22"/>
        <v/>
      </c>
    </row>
    <row r="1456" spans="1:43">
      <c r="A1456" s="8">
        <v>46195</v>
      </c>
      <c r="B1456" s="67">
        <v>4095.05</v>
      </c>
      <c r="C1456" s="67">
        <v>1.24</v>
      </c>
      <c r="D1456" s="67">
        <v>72620</v>
      </c>
      <c r="E1456" s="67">
        <v>1.37</v>
      </c>
      <c r="F1456" s="69">
        <v>7013</v>
      </c>
      <c r="G1456" t="s">
        <v>78</v>
      </c>
      <c r="H1456">
        <v>0</v>
      </c>
      <c r="I1456" t="s">
        <v>288</v>
      </c>
      <c r="J1456" t="s">
        <v>289</v>
      </c>
      <c r="K1456" t="s">
        <v>295</v>
      </c>
      <c r="L1456" s="36">
        <v>2816.5</v>
      </c>
      <c r="M1456">
        <v>-0.5</v>
      </c>
      <c r="N1456" s="66">
        <v>-2.0000000000000001E-4</v>
      </c>
      <c r="O1456" s="36">
        <v>2817</v>
      </c>
      <c r="P1456" s="66">
        <v>-1E-4</v>
      </c>
      <c r="Q1456" s="36">
        <v>2835.5</v>
      </c>
      <c r="R1456" s="36">
        <v>2864.5</v>
      </c>
      <c r="S1456" s="36">
        <v>2794</v>
      </c>
      <c r="T1456" s="66">
        <v>-6.7000000000000002E-3</v>
      </c>
      <c r="U1456" s="66">
        <v>-1.9E-3</v>
      </c>
      <c r="V1456" s="66">
        <v>-1.67E-2</v>
      </c>
      <c r="W1456" s="66">
        <v>8.0000000000000002E-3</v>
      </c>
      <c r="X1456" s="1">
        <v>9808800</v>
      </c>
      <c r="Y1456" s="1">
        <v>27785536</v>
      </c>
      <c r="Z1456" s="1">
        <v>3049592</v>
      </c>
      <c r="AA1456" t="s">
        <v>426</v>
      </c>
      <c r="AB1456" t="s">
        <v>637</v>
      </c>
      <c r="AC1456">
        <v>18.100000000000001</v>
      </c>
      <c r="AD1456">
        <v>4.57</v>
      </c>
      <c r="AE1456">
        <v>0.82</v>
      </c>
      <c r="AF1456" t="s">
        <v>230</v>
      </c>
      <c r="AG1456" s="1">
        <v>589500</v>
      </c>
      <c r="AH1456" s="36">
        <v>2819.5</v>
      </c>
      <c r="AI1456">
        <v>300</v>
      </c>
      <c r="AJ1456" s="36">
        <v>2816</v>
      </c>
      <c r="AK1456">
        <v>700</v>
      </c>
      <c r="AL1456" s="2">
        <v>0.64583333333333337</v>
      </c>
      <c r="AN1456" t="s">
        <v>298</v>
      </c>
      <c r="AO1456" t="s">
        <v>395</v>
      </c>
      <c r="AQ1456" t="str">
        <f t="shared" si="22"/>
        <v/>
      </c>
    </row>
    <row r="1457" spans="1:43">
      <c r="A1457" s="8">
        <v>46195</v>
      </c>
      <c r="B1457" s="67">
        <v>4095.05</v>
      </c>
      <c r="C1457" s="67">
        <v>1.24</v>
      </c>
      <c r="D1457" s="67">
        <v>72620</v>
      </c>
      <c r="E1457" s="67">
        <v>1.37</v>
      </c>
      <c r="F1457" s="69">
        <v>7047</v>
      </c>
      <c r="G1457" t="s">
        <v>79</v>
      </c>
      <c r="H1457">
        <v>0</v>
      </c>
      <c r="I1457" t="s">
        <v>347</v>
      </c>
      <c r="J1457" t="s">
        <v>289</v>
      </c>
      <c r="K1457" t="s">
        <v>295</v>
      </c>
      <c r="L1457" s="36">
        <v>2201</v>
      </c>
      <c r="M1457">
        <v>-53</v>
      </c>
      <c r="N1457" s="66">
        <v>-2.35E-2</v>
      </c>
      <c r="O1457" s="36">
        <v>2254</v>
      </c>
      <c r="P1457" s="66">
        <v>-2.35E-2</v>
      </c>
      <c r="Q1457" s="36">
        <v>2222</v>
      </c>
      <c r="R1457" s="36">
        <v>2250</v>
      </c>
      <c r="S1457" s="36">
        <v>2185</v>
      </c>
      <c r="T1457" s="66">
        <v>-9.4000000000000004E-3</v>
      </c>
      <c r="U1457" s="66">
        <v>0</v>
      </c>
      <c r="V1457" s="66">
        <v>-2.1700000000000001E-2</v>
      </c>
      <c r="W1457" s="66">
        <v>7.3000000000000001E-3</v>
      </c>
      <c r="X1457" s="1">
        <v>90500</v>
      </c>
      <c r="Y1457" s="1">
        <v>200056</v>
      </c>
      <c r="Z1457" s="1">
        <v>31245</v>
      </c>
      <c r="AA1457" t="s">
        <v>428</v>
      </c>
      <c r="AB1457" t="s">
        <v>638</v>
      </c>
      <c r="AC1457">
        <v>8.7200000000000006</v>
      </c>
      <c r="AD1457">
        <v>2.73</v>
      </c>
      <c r="AE1457">
        <v>0.59</v>
      </c>
      <c r="AF1457" t="s">
        <v>230</v>
      </c>
      <c r="AG1457" s="1">
        <v>1200</v>
      </c>
      <c r="AH1457" s="36">
        <v>2230</v>
      </c>
      <c r="AI1457">
        <v>400</v>
      </c>
      <c r="AJ1457" s="36">
        <v>2201</v>
      </c>
      <c r="AK1457" s="1">
        <v>1000</v>
      </c>
      <c r="AL1457" s="2">
        <v>0.64583333333333337</v>
      </c>
      <c r="AN1457" t="s">
        <v>298</v>
      </c>
      <c r="AO1457" t="s">
        <v>313</v>
      </c>
      <c r="AQ1457" t="str">
        <f t="shared" si="22"/>
        <v/>
      </c>
    </row>
    <row r="1458" spans="1:43">
      <c r="A1458" s="8">
        <v>46195</v>
      </c>
      <c r="B1458" s="67">
        <v>4095.05</v>
      </c>
      <c r="C1458" s="67">
        <v>1.24</v>
      </c>
      <c r="D1458" s="67">
        <v>72620</v>
      </c>
      <c r="E1458" s="67">
        <v>1.37</v>
      </c>
      <c r="F1458" s="69">
        <v>7084</v>
      </c>
      <c r="G1458" t="s">
        <v>80</v>
      </c>
      <c r="H1458">
        <v>0</v>
      </c>
      <c r="I1458" t="s">
        <v>347</v>
      </c>
      <c r="J1458" t="s">
        <v>323</v>
      </c>
      <c r="K1458" t="s">
        <v>295</v>
      </c>
      <c r="L1458" s="36">
        <v>2709</v>
      </c>
      <c r="M1458">
        <v>-46</v>
      </c>
      <c r="N1458" s="66">
        <v>-1.67E-2</v>
      </c>
      <c r="O1458" s="36">
        <v>2755</v>
      </c>
      <c r="P1458" s="66">
        <v>-1.66E-2</v>
      </c>
      <c r="Q1458" s="36">
        <v>2750</v>
      </c>
      <c r="R1458" s="36">
        <v>2750</v>
      </c>
      <c r="S1458" s="36">
        <v>2703</v>
      </c>
      <c r="T1458" s="66">
        <v>-1.49E-2</v>
      </c>
      <c r="U1458" s="66">
        <v>-5.1000000000000004E-3</v>
      </c>
      <c r="V1458" s="66">
        <v>-1.49E-2</v>
      </c>
      <c r="W1458" s="66">
        <v>2.2000000000000001E-3</v>
      </c>
      <c r="X1458" s="1">
        <v>9600</v>
      </c>
      <c r="Y1458" s="1">
        <v>26147</v>
      </c>
      <c r="Z1458" s="1">
        <v>8829</v>
      </c>
      <c r="AA1458" t="s">
        <v>430</v>
      </c>
      <c r="AB1458" t="s">
        <v>642</v>
      </c>
      <c r="AC1458">
        <v>39.479999999999997</v>
      </c>
      <c r="AD1458">
        <v>1.41</v>
      </c>
      <c r="AE1458">
        <v>3.88</v>
      </c>
      <c r="AF1458">
        <v>0.4</v>
      </c>
      <c r="AG1458">
        <v>600</v>
      </c>
      <c r="AH1458" s="36">
        <v>2724</v>
      </c>
      <c r="AI1458">
        <v>100</v>
      </c>
      <c r="AJ1458" s="36">
        <v>2703</v>
      </c>
      <c r="AK1458">
        <v>100</v>
      </c>
      <c r="AL1458" s="2">
        <v>0.64583333333333337</v>
      </c>
      <c r="AN1458" t="s">
        <v>298</v>
      </c>
      <c r="AO1458" t="s">
        <v>313</v>
      </c>
      <c r="AQ1458" t="str">
        <f t="shared" si="22"/>
        <v/>
      </c>
    </row>
    <row r="1459" spans="1:43">
      <c r="A1459" s="8">
        <v>46195</v>
      </c>
      <c r="B1459" s="67">
        <v>4095.05</v>
      </c>
      <c r="C1459" s="67">
        <v>1.24</v>
      </c>
      <c r="D1459" s="67">
        <v>72620</v>
      </c>
      <c r="E1459" s="67">
        <v>1.37</v>
      </c>
      <c r="F1459" s="69">
        <v>7182</v>
      </c>
      <c r="G1459" t="s">
        <v>81</v>
      </c>
      <c r="H1459">
        <v>0</v>
      </c>
      <c r="I1459" t="s">
        <v>288</v>
      </c>
      <c r="J1459" t="s">
        <v>289</v>
      </c>
      <c r="K1459" t="s">
        <v>290</v>
      </c>
      <c r="L1459" s="36">
        <v>3269</v>
      </c>
      <c r="M1459">
        <v>79</v>
      </c>
      <c r="N1459" s="66">
        <v>2.4799999999999999E-2</v>
      </c>
      <c r="O1459" s="36">
        <v>3190</v>
      </c>
      <c r="P1459" s="66">
        <v>2.47E-2</v>
      </c>
      <c r="Q1459" s="36">
        <v>3194</v>
      </c>
      <c r="R1459" s="36">
        <v>3286</v>
      </c>
      <c r="S1459" s="36">
        <v>3183</v>
      </c>
      <c r="T1459" s="66">
        <v>2.3400000000000001E-2</v>
      </c>
      <c r="U1459" s="66">
        <v>1.2699999999999999E-2</v>
      </c>
      <c r="V1459" s="66">
        <v>-5.1000000000000004E-3</v>
      </c>
      <c r="W1459" s="66">
        <v>2.7E-2</v>
      </c>
      <c r="X1459" s="1">
        <v>4310800</v>
      </c>
      <c r="Y1459" s="1">
        <v>14013390</v>
      </c>
      <c r="Z1459" s="1">
        <v>11689547</v>
      </c>
      <c r="AA1459" t="s">
        <v>645</v>
      </c>
      <c r="AB1459" t="s">
        <v>433</v>
      </c>
      <c r="AC1459">
        <v>17.64</v>
      </c>
      <c r="AD1459">
        <v>1.26</v>
      </c>
      <c r="AE1459">
        <v>2.84</v>
      </c>
      <c r="AF1459" t="s">
        <v>230</v>
      </c>
      <c r="AG1459" s="1">
        <v>270500</v>
      </c>
      <c r="AH1459" s="36">
        <v>3270</v>
      </c>
      <c r="AI1459">
        <v>500</v>
      </c>
      <c r="AJ1459" s="36">
        <v>3268</v>
      </c>
      <c r="AK1459">
        <v>700</v>
      </c>
      <c r="AL1459" s="2">
        <v>0.64583333333333337</v>
      </c>
      <c r="AN1459" t="s">
        <v>298</v>
      </c>
      <c r="AO1459" t="s">
        <v>434</v>
      </c>
      <c r="AQ1459" t="str">
        <f t="shared" si="22"/>
        <v/>
      </c>
    </row>
    <row r="1460" spans="1:43">
      <c r="A1460" s="8">
        <v>46195</v>
      </c>
      <c r="B1460" s="67">
        <v>4095.05</v>
      </c>
      <c r="C1460" s="67">
        <v>1.24</v>
      </c>
      <c r="D1460" s="67">
        <v>72620</v>
      </c>
      <c r="E1460" s="67">
        <v>1.37</v>
      </c>
      <c r="F1460" s="69">
        <v>7203</v>
      </c>
      <c r="G1460" t="s">
        <v>82</v>
      </c>
      <c r="H1460">
        <v>0</v>
      </c>
      <c r="I1460" t="s">
        <v>288</v>
      </c>
      <c r="J1460" t="s">
        <v>289</v>
      </c>
      <c r="K1460" t="s">
        <v>295</v>
      </c>
      <c r="L1460" s="36">
        <v>2741.5</v>
      </c>
      <c r="M1460">
        <v>-35</v>
      </c>
      <c r="N1460" s="66">
        <v>-1.26E-2</v>
      </c>
      <c r="O1460" s="36">
        <v>2776.5</v>
      </c>
      <c r="P1460" s="66">
        <v>-1.26E-2</v>
      </c>
      <c r="Q1460" s="36">
        <v>2770</v>
      </c>
      <c r="R1460" s="36">
        <v>2802</v>
      </c>
      <c r="S1460" s="36">
        <v>2741.5</v>
      </c>
      <c r="T1460" s="66">
        <v>-1.0200000000000001E-2</v>
      </c>
      <c r="U1460" s="66">
        <v>-3.0000000000000001E-3</v>
      </c>
      <c r="V1460" s="66">
        <v>-2.1499999999999998E-2</v>
      </c>
      <c r="W1460" s="66">
        <v>0</v>
      </c>
      <c r="X1460" s="1">
        <v>22063700</v>
      </c>
      <c r="Y1460" s="1">
        <v>60875292</v>
      </c>
      <c r="Z1460" s="1">
        <v>43301958</v>
      </c>
      <c r="AA1460" t="s">
        <v>435</v>
      </c>
      <c r="AB1460" t="s">
        <v>639</v>
      </c>
      <c r="AC1460">
        <v>10.82</v>
      </c>
      <c r="AD1460">
        <v>0.89</v>
      </c>
      <c r="AE1460">
        <v>3.65</v>
      </c>
      <c r="AF1460" t="s">
        <v>230</v>
      </c>
      <c r="AG1460" s="1">
        <v>1108600</v>
      </c>
      <c r="AH1460" s="36">
        <v>2742</v>
      </c>
      <c r="AI1460" s="1">
        <v>3000</v>
      </c>
      <c r="AJ1460" s="36">
        <v>2741.5</v>
      </c>
      <c r="AK1460" s="1">
        <v>28800</v>
      </c>
      <c r="AL1460" s="2">
        <v>0.64583333333333337</v>
      </c>
      <c r="AN1460" t="s">
        <v>298</v>
      </c>
      <c r="AO1460" t="s">
        <v>437</v>
      </c>
      <c r="AQ1460" t="str">
        <f t="shared" si="22"/>
        <v/>
      </c>
    </row>
    <row r="1461" spans="1:43">
      <c r="A1461" s="8">
        <v>46195</v>
      </c>
      <c r="B1461" s="67">
        <v>4095.05</v>
      </c>
      <c r="C1461" s="67">
        <v>1.24</v>
      </c>
      <c r="D1461" s="67">
        <v>72620</v>
      </c>
      <c r="E1461" s="67">
        <v>1.37</v>
      </c>
      <c r="F1461" s="69">
        <v>7213</v>
      </c>
      <c r="G1461" t="s">
        <v>83</v>
      </c>
      <c r="H1461">
        <v>0</v>
      </c>
      <c r="I1461" t="s">
        <v>314</v>
      </c>
      <c r="J1461" t="s">
        <v>289</v>
      </c>
      <c r="K1461" t="s">
        <v>290</v>
      </c>
      <c r="L1461">
        <v>587</v>
      </c>
      <c r="M1461">
        <v>1</v>
      </c>
      <c r="N1461" s="66">
        <v>1.6999999999999999E-3</v>
      </c>
      <c r="O1461">
        <v>586</v>
      </c>
      <c r="P1461" s="66">
        <v>1.6999999999999999E-3</v>
      </c>
      <c r="Q1461">
        <v>586</v>
      </c>
      <c r="R1461">
        <v>588</v>
      </c>
      <c r="S1461">
        <v>582</v>
      </c>
      <c r="T1461" s="66">
        <v>1.6999999999999999E-3</v>
      </c>
      <c r="U1461" s="66">
        <v>1.6999999999999999E-3</v>
      </c>
      <c r="V1461" s="66">
        <v>-1.6999999999999999E-3</v>
      </c>
      <c r="W1461" s="66">
        <v>8.5000000000000006E-3</v>
      </c>
      <c r="X1461" s="1">
        <v>10900</v>
      </c>
      <c r="Y1461" s="1">
        <v>6383</v>
      </c>
      <c r="Z1461" s="1">
        <v>9328</v>
      </c>
      <c r="AA1461" t="s">
        <v>524</v>
      </c>
      <c r="AB1461" t="s">
        <v>439</v>
      </c>
      <c r="AC1461">
        <v>6.91</v>
      </c>
      <c r="AD1461">
        <v>0.82</v>
      </c>
      <c r="AE1461">
        <v>4.43</v>
      </c>
      <c r="AF1461" t="s">
        <v>230</v>
      </c>
      <c r="AG1461">
        <v>0</v>
      </c>
      <c r="AH1461">
        <v>588</v>
      </c>
      <c r="AI1461">
        <v>300</v>
      </c>
      <c r="AJ1461">
        <v>587</v>
      </c>
      <c r="AK1461">
        <v>500</v>
      </c>
      <c r="AL1461" s="2">
        <v>0.64583333333333337</v>
      </c>
      <c r="AN1461" t="s">
        <v>298</v>
      </c>
      <c r="AO1461" t="s">
        <v>437</v>
      </c>
      <c r="AQ1461" t="str">
        <f t="shared" si="22"/>
        <v/>
      </c>
    </row>
    <row r="1462" spans="1:43">
      <c r="A1462" s="8">
        <v>46195</v>
      </c>
      <c r="B1462" s="67">
        <v>4095.05</v>
      </c>
      <c r="C1462" s="67">
        <v>1.24</v>
      </c>
      <c r="D1462" s="67">
        <v>72620</v>
      </c>
      <c r="E1462" s="67">
        <v>1.37</v>
      </c>
      <c r="F1462" s="69">
        <v>7220</v>
      </c>
      <c r="G1462" t="s">
        <v>84</v>
      </c>
      <c r="H1462">
        <v>0</v>
      </c>
      <c r="I1462" t="s">
        <v>288</v>
      </c>
      <c r="J1462" t="s">
        <v>289</v>
      </c>
      <c r="K1462" t="s">
        <v>290</v>
      </c>
      <c r="L1462" s="36">
        <v>4855</v>
      </c>
      <c r="M1462">
        <v>255</v>
      </c>
      <c r="N1462" s="66">
        <v>5.5399999999999998E-2</v>
      </c>
      <c r="O1462" s="36">
        <v>4600</v>
      </c>
      <c r="P1462" s="66">
        <v>5.5399999999999998E-2</v>
      </c>
      <c r="Q1462" s="36">
        <v>4880</v>
      </c>
      <c r="R1462" s="36">
        <v>5150</v>
      </c>
      <c r="S1462" s="36">
        <v>4705</v>
      </c>
      <c r="T1462" s="66">
        <v>-5.1000000000000004E-3</v>
      </c>
      <c r="U1462" s="66">
        <v>2E-3</v>
      </c>
      <c r="V1462" s="66">
        <v>-5.7200000000000001E-2</v>
      </c>
      <c r="W1462" s="66">
        <v>3.1800000000000002E-2</v>
      </c>
      <c r="X1462" s="1">
        <v>2614800</v>
      </c>
      <c r="Y1462" s="1">
        <v>12835255</v>
      </c>
      <c r="Z1462" s="1">
        <v>318399</v>
      </c>
      <c r="AA1462" t="s">
        <v>563</v>
      </c>
      <c r="AB1462" t="s">
        <v>441</v>
      </c>
      <c r="AC1462">
        <v>48.94</v>
      </c>
      <c r="AD1462">
        <v>2.6</v>
      </c>
      <c r="AE1462">
        <v>0.82</v>
      </c>
      <c r="AF1462" t="s">
        <v>230</v>
      </c>
      <c r="AG1462" s="1">
        <v>30000</v>
      </c>
      <c r="AH1462" s="36">
        <v>4860</v>
      </c>
      <c r="AI1462" s="1">
        <v>1300</v>
      </c>
      <c r="AJ1462" s="36">
        <v>4850</v>
      </c>
      <c r="AK1462">
        <v>400</v>
      </c>
      <c r="AL1462" s="2">
        <v>0.64583333333333337</v>
      </c>
      <c r="AN1462" t="s">
        <v>298</v>
      </c>
      <c r="AO1462" t="s">
        <v>437</v>
      </c>
      <c r="AQ1462" t="str">
        <f t="shared" si="22"/>
        <v/>
      </c>
    </row>
    <row r="1463" spans="1:43">
      <c r="A1463" s="8">
        <v>46195</v>
      </c>
      <c r="B1463" s="67">
        <v>4095.05</v>
      </c>
      <c r="C1463" s="67">
        <v>1.24</v>
      </c>
      <c r="D1463" s="67">
        <v>72620</v>
      </c>
      <c r="E1463" s="67">
        <v>1.37</v>
      </c>
      <c r="F1463" s="69">
        <v>7269</v>
      </c>
      <c r="G1463" t="s">
        <v>85</v>
      </c>
      <c r="H1463">
        <v>0</v>
      </c>
      <c r="I1463" t="s">
        <v>288</v>
      </c>
      <c r="J1463" t="s">
        <v>289</v>
      </c>
      <c r="K1463" t="s">
        <v>295</v>
      </c>
      <c r="L1463" s="36">
        <v>1911</v>
      </c>
      <c r="M1463">
        <v>-5.5</v>
      </c>
      <c r="N1463" s="66">
        <v>-2.8999999999999998E-3</v>
      </c>
      <c r="O1463" s="36">
        <v>1916.5</v>
      </c>
      <c r="P1463" s="66">
        <v>-2.8E-3</v>
      </c>
      <c r="Q1463" s="36">
        <v>1921.5</v>
      </c>
      <c r="R1463" s="36">
        <v>1941.5</v>
      </c>
      <c r="S1463" s="36">
        <v>1908</v>
      </c>
      <c r="T1463" s="66">
        <v>-5.4000000000000003E-3</v>
      </c>
      <c r="U1463" s="66">
        <v>-2E-3</v>
      </c>
      <c r="V1463" s="66">
        <v>-1.5699999999999999E-2</v>
      </c>
      <c r="W1463" s="66">
        <v>1.5E-3</v>
      </c>
      <c r="X1463" s="1">
        <v>5323100</v>
      </c>
      <c r="Y1463" s="1">
        <v>10210139</v>
      </c>
      <c r="Z1463" s="1">
        <v>3754324</v>
      </c>
      <c r="AA1463" t="s">
        <v>442</v>
      </c>
      <c r="AB1463" t="s">
        <v>443</v>
      </c>
      <c r="AC1463">
        <v>9.6999999999999993</v>
      </c>
      <c r="AD1463">
        <v>1.0900000000000001</v>
      </c>
      <c r="AE1463">
        <v>2.67</v>
      </c>
      <c r="AF1463" t="s">
        <v>230</v>
      </c>
      <c r="AG1463" s="1">
        <v>4086700</v>
      </c>
      <c r="AH1463" s="36">
        <v>1912</v>
      </c>
      <c r="AI1463" s="1">
        <v>2000</v>
      </c>
      <c r="AJ1463" s="36">
        <v>1910.5</v>
      </c>
      <c r="AK1463" s="1">
        <v>8900</v>
      </c>
      <c r="AL1463" s="2">
        <v>0.64583333333333337</v>
      </c>
      <c r="AN1463" t="s">
        <v>298</v>
      </c>
      <c r="AO1463" t="s">
        <v>437</v>
      </c>
      <c r="AQ1463" t="str">
        <f t="shared" si="22"/>
        <v/>
      </c>
    </row>
    <row r="1464" spans="1:43">
      <c r="A1464" s="8">
        <v>46195</v>
      </c>
      <c r="B1464" s="67">
        <v>4095.05</v>
      </c>
      <c r="C1464" s="67">
        <v>1.24</v>
      </c>
      <c r="D1464" s="67">
        <v>72620</v>
      </c>
      <c r="E1464" s="67">
        <v>1.37</v>
      </c>
      <c r="F1464" s="69">
        <v>7272</v>
      </c>
      <c r="G1464" t="s">
        <v>86</v>
      </c>
      <c r="H1464">
        <v>0</v>
      </c>
      <c r="I1464" t="s">
        <v>288</v>
      </c>
      <c r="J1464" t="s">
        <v>289</v>
      </c>
      <c r="K1464" t="s">
        <v>290</v>
      </c>
      <c r="L1464" s="36">
        <v>1242</v>
      </c>
      <c r="M1464">
        <v>5</v>
      </c>
      <c r="N1464" s="66">
        <v>4.0000000000000001E-3</v>
      </c>
      <c r="O1464" s="36">
        <v>1237</v>
      </c>
      <c r="P1464" s="66">
        <v>4.0000000000000001E-3</v>
      </c>
      <c r="Q1464" s="36">
        <v>1245</v>
      </c>
      <c r="R1464" s="36">
        <v>1245</v>
      </c>
      <c r="S1464" s="36">
        <v>1227.5</v>
      </c>
      <c r="T1464" s="66">
        <v>-2.3999999999999998E-3</v>
      </c>
      <c r="U1464" s="66">
        <v>2.3999999999999998E-3</v>
      </c>
      <c r="V1464" s="66">
        <v>-2.3999999999999998E-3</v>
      </c>
      <c r="W1464" s="66">
        <v>1.18E-2</v>
      </c>
      <c r="X1464" s="1">
        <v>5355700</v>
      </c>
      <c r="Y1464" s="1">
        <v>6629596</v>
      </c>
      <c r="Z1464" s="1">
        <v>1264511</v>
      </c>
      <c r="AA1464" t="s">
        <v>444</v>
      </c>
      <c r="AB1464" t="s">
        <v>445</v>
      </c>
      <c r="AC1464">
        <v>9.7799999999999994</v>
      </c>
      <c r="AD1464">
        <v>1.06</v>
      </c>
      <c r="AE1464">
        <v>4.03</v>
      </c>
      <c r="AF1464" t="s">
        <v>230</v>
      </c>
      <c r="AG1464" s="1">
        <v>486400</v>
      </c>
      <c r="AH1464" s="36">
        <v>1242</v>
      </c>
      <c r="AI1464" s="1">
        <v>13100</v>
      </c>
      <c r="AJ1464" s="36">
        <v>1240</v>
      </c>
      <c r="AK1464">
        <v>100</v>
      </c>
      <c r="AL1464" s="2">
        <v>0.64583333333333337</v>
      </c>
      <c r="AN1464" t="s">
        <v>293</v>
      </c>
      <c r="AO1464" t="s">
        <v>437</v>
      </c>
      <c r="AQ1464" t="str">
        <f t="shared" si="22"/>
        <v/>
      </c>
    </row>
    <row r="1465" spans="1:43">
      <c r="A1465" s="8">
        <v>46195</v>
      </c>
      <c r="B1465" s="67">
        <v>4095.05</v>
      </c>
      <c r="C1465" s="67">
        <v>1.24</v>
      </c>
      <c r="D1465" s="67">
        <v>72620</v>
      </c>
      <c r="E1465" s="67">
        <v>1.37</v>
      </c>
      <c r="F1465" s="69">
        <v>7376</v>
      </c>
      <c r="G1465" t="s">
        <v>87</v>
      </c>
      <c r="H1465">
        <v>0</v>
      </c>
      <c r="I1465" t="s">
        <v>347</v>
      </c>
      <c r="J1465" t="s">
        <v>323</v>
      </c>
      <c r="K1465" t="s">
        <v>290</v>
      </c>
      <c r="L1465" s="36">
        <v>1100</v>
      </c>
      <c r="M1465">
        <v>1</v>
      </c>
      <c r="N1465" s="66">
        <v>8.9999999999999998E-4</v>
      </c>
      <c r="O1465" s="36">
        <v>1099</v>
      </c>
      <c r="P1465" s="66">
        <v>8.9999999999999998E-4</v>
      </c>
      <c r="Q1465" s="36">
        <v>1102</v>
      </c>
      <c r="R1465" s="36">
        <v>1120</v>
      </c>
      <c r="S1465" s="36">
        <v>1075</v>
      </c>
      <c r="T1465" s="66">
        <v>-1.8E-3</v>
      </c>
      <c r="U1465" s="66">
        <v>5.4000000000000003E-3</v>
      </c>
      <c r="V1465" s="66">
        <v>-1.78E-2</v>
      </c>
      <c r="W1465" s="66">
        <v>2.3199999999999998E-2</v>
      </c>
      <c r="X1465" s="1">
        <v>8700</v>
      </c>
      <c r="Y1465" s="1">
        <v>9538</v>
      </c>
      <c r="Z1465" s="1">
        <v>4685</v>
      </c>
      <c r="AA1465" t="s">
        <v>446</v>
      </c>
      <c r="AB1465" t="s">
        <v>447</v>
      </c>
      <c r="AC1465">
        <v>0</v>
      </c>
      <c r="AD1465">
        <v>4.37</v>
      </c>
      <c r="AE1465">
        <v>0</v>
      </c>
      <c r="AF1465">
        <v>0.6</v>
      </c>
      <c r="AG1465">
        <v>200</v>
      </c>
      <c r="AH1465" s="36">
        <v>1110</v>
      </c>
      <c r="AI1465">
        <v>300</v>
      </c>
      <c r="AJ1465" s="36">
        <v>1100</v>
      </c>
      <c r="AK1465">
        <v>200</v>
      </c>
      <c r="AL1465" s="2">
        <v>0.64583333333333337</v>
      </c>
      <c r="AN1465" t="s">
        <v>448</v>
      </c>
      <c r="AO1465" t="s">
        <v>313</v>
      </c>
      <c r="AQ1465" t="str">
        <f t="shared" si="22"/>
        <v/>
      </c>
    </row>
    <row r="1466" spans="1:43">
      <c r="A1466" s="8">
        <v>46195</v>
      </c>
      <c r="B1466" s="67">
        <v>4095.05</v>
      </c>
      <c r="C1466" s="67">
        <v>1.24</v>
      </c>
      <c r="D1466" s="67">
        <v>72620</v>
      </c>
      <c r="E1466" s="67">
        <v>1.37</v>
      </c>
      <c r="F1466" s="69">
        <v>7525</v>
      </c>
      <c r="G1466" t="s">
        <v>88</v>
      </c>
      <c r="H1466">
        <v>0</v>
      </c>
      <c r="I1466" t="s">
        <v>288</v>
      </c>
      <c r="J1466" t="s">
        <v>289</v>
      </c>
      <c r="K1466" t="s">
        <v>295</v>
      </c>
      <c r="L1466" s="36">
        <v>3540</v>
      </c>
      <c r="M1466">
        <v>-55</v>
      </c>
      <c r="N1466" s="66">
        <v>-1.5299999999999999E-2</v>
      </c>
      <c r="O1466" s="36">
        <v>3595</v>
      </c>
      <c r="P1466" s="66">
        <v>-1.52E-2</v>
      </c>
      <c r="Q1466" s="36">
        <v>3555</v>
      </c>
      <c r="R1466" s="36">
        <v>3585</v>
      </c>
      <c r="S1466" s="36">
        <v>3510</v>
      </c>
      <c r="T1466" s="66">
        <v>-4.1999999999999997E-3</v>
      </c>
      <c r="U1466" s="66">
        <v>-1.4E-3</v>
      </c>
      <c r="V1466" s="66">
        <v>-1.2500000000000001E-2</v>
      </c>
      <c r="W1466" s="66">
        <v>8.5000000000000006E-3</v>
      </c>
      <c r="X1466" s="1">
        <v>7300</v>
      </c>
      <c r="Y1466" s="1">
        <v>25860</v>
      </c>
      <c r="Z1466" s="1">
        <v>30585</v>
      </c>
      <c r="AA1466" t="s">
        <v>449</v>
      </c>
      <c r="AB1466" t="s">
        <v>450</v>
      </c>
      <c r="AC1466">
        <v>9.56</v>
      </c>
      <c r="AD1466">
        <v>0.99</v>
      </c>
      <c r="AE1466">
        <v>4.58</v>
      </c>
      <c r="AF1466" t="s">
        <v>230</v>
      </c>
      <c r="AG1466" s="1">
        <v>7100</v>
      </c>
      <c r="AH1466" s="36">
        <v>3585</v>
      </c>
      <c r="AI1466">
        <v>100</v>
      </c>
      <c r="AJ1466" s="36">
        <v>3540</v>
      </c>
      <c r="AK1466">
        <v>300</v>
      </c>
      <c r="AL1466" s="2">
        <v>0.64583333333333337</v>
      </c>
      <c r="AN1466" t="s">
        <v>298</v>
      </c>
      <c r="AO1466" t="s">
        <v>322</v>
      </c>
      <c r="AQ1466" t="str">
        <f t="shared" si="22"/>
        <v/>
      </c>
    </row>
    <row r="1467" spans="1:43">
      <c r="A1467" s="8">
        <v>46195</v>
      </c>
      <c r="B1467" s="67">
        <v>4095.05</v>
      </c>
      <c r="C1467" s="67">
        <v>1.24</v>
      </c>
      <c r="D1467" s="67">
        <v>72620</v>
      </c>
      <c r="E1467" s="67">
        <v>1.37</v>
      </c>
      <c r="F1467" s="69">
        <v>7729</v>
      </c>
      <c r="G1467" t="s">
        <v>89</v>
      </c>
      <c r="H1467">
        <v>0</v>
      </c>
      <c r="I1467" t="s">
        <v>288</v>
      </c>
      <c r="J1467" t="s">
        <v>289</v>
      </c>
      <c r="K1467" t="s">
        <v>290</v>
      </c>
      <c r="L1467" s="36">
        <v>20160</v>
      </c>
      <c r="M1467">
        <v>85</v>
      </c>
      <c r="N1467" s="66">
        <v>4.1999999999999997E-3</v>
      </c>
      <c r="O1467" s="36">
        <v>20075</v>
      </c>
      <c r="P1467" s="66">
        <v>4.1999999999999997E-3</v>
      </c>
      <c r="Q1467" s="36">
        <v>20075</v>
      </c>
      <c r="R1467" s="36">
        <v>20415</v>
      </c>
      <c r="S1467" s="36">
        <v>19935</v>
      </c>
      <c r="T1467" s="66">
        <v>4.1999999999999997E-3</v>
      </c>
      <c r="U1467" s="66">
        <v>-5.1000000000000004E-3</v>
      </c>
      <c r="V1467" s="66">
        <v>-1.24E-2</v>
      </c>
      <c r="W1467" s="66">
        <v>1.12E-2</v>
      </c>
      <c r="X1467" s="1">
        <v>281300</v>
      </c>
      <c r="Y1467" s="1">
        <v>5674211</v>
      </c>
      <c r="Z1467" s="1">
        <v>852422</v>
      </c>
      <c r="AA1467" t="s">
        <v>675</v>
      </c>
      <c r="AB1467" t="s">
        <v>452</v>
      </c>
      <c r="AC1467">
        <v>29.22</v>
      </c>
      <c r="AD1467">
        <v>4.28</v>
      </c>
      <c r="AE1467">
        <v>1.37</v>
      </c>
      <c r="AF1467" t="s">
        <v>230</v>
      </c>
      <c r="AG1467" s="1">
        <v>6800</v>
      </c>
      <c r="AH1467" s="36">
        <v>20180</v>
      </c>
      <c r="AI1467">
        <v>100</v>
      </c>
      <c r="AJ1467" s="36">
        <v>20100</v>
      </c>
      <c r="AK1467">
        <v>200</v>
      </c>
      <c r="AL1467" s="2">
        <v>0.64583333333333337</v>
      </c>
      <c r="AN1467" t="s">
        <v>298</v>
      </c>
      <c r="AO1467" t="s">
        <v>453</v>
      </c>
      <c r="AQ1467" t="str">
        <f t="shared" si="22"/>
        <v/>
      </c>
    </row>
    <row r="1468" spans="1:43">
      <c r="A1468" s="8">
        <v>46195</v>
      </c>
      <c r="B1468" s="67">
        <v>4095.05</v>
      </c>
      <c r="C1468" s="67">
        <v>1.24</v>
      </c>
      <c r="D1468" s="67">
        <v>72620</v>
      </c>
      <c r="E1468" s="67">
        <v>1.37</v>
      </c>
      <c r="F1468" s="69">
        <v>7921</v>
      </c>
      <c r="G1468" t="s">
        <v>90</v>
      </c>
      <c r="H1468">
        <v>0</v>
      </c>
      <c r="I1468" t="s">
        <v>288</v>
      </c>
      <c r="J1468" t="s">
        <v>289</v>
      </c>
      <c r="K1468" t="s">
        <v>295</v>
      </c>
      <c r="L1468" s="36">
        <v>3110</v>
      </c>
      <c r="M1468">
        <v>-15</v>
      </c>
      <c r="N1468" s="66">
        <v>-4.7999999999999996E-3</v>
      </c>
      <c r="O1468" s="36">
        <v>3125</v>
      </c>
      <c r="P1468" s="66">
        <v>-4.7999999999999996E-3</v>
      </c>
      <c r="Q1468" s="36">
        <v>3125</v>
      </c>
      <c r="R1468" s="36">
        <v>3140</v>
      </c>
      <c r="S1468" s="36">
        <v>3095</v>
      </c>
      <c r="T1468" s="66">
        <v>-4.7999999999999996E-3</v>
      </c>
      <c r="U1468" s="66">
        <v>-4.7999999999999996E-3</v>
      </c>
      <c r="V1468" s="66">
        <v>-9.4999999999999998E-3</v>
      </c>
      <c r="W1468" s="66">
        <v>4.7999999999999996E-3</v>
      </c>
      <c r="X1468" s="1">
        <v>17900</v>
      </c>
      <c r="Y1468" s="1">
        <v>55750</v>
      </c>
      <c r="Z1468" s="1">
        <v>40906</v>
      </c>
      <c r="AA1468" t="s">
        <v>454</v>
      </c>
      <c r="AB1468" t="s">
        <v>591</v>
      </c>
      <c r="AC1468">
        <v>13.84</v>
      </c>
      <c r="AD1468">
        <v>1.3</v>
      </c>
      <c r="AE1468">
        <v>3.86</v>
      </c>
      <c r="AF1468" t="s">
        <v>230</v>
      </c>
      <c r="AG1468" s="1">
        <v>13100</v>
      </c>
      <c r="AH1468" s="36">
        <v>3135</v>
      </c>
      <c r="AI1468">
        <v>100</v>
      </c>
      <c r="AJ1468" s="36">
        <v>3090</v>
      </c>
      <c r="AK1468">
        <v>200</v>
      </c>
      <c r="AL1468" s="2">
        <v>0.64583333333333337</v>
      </c>
      <c r="AM1468" s="3">
        <v>46211</v>
      </c>
      <c r="AN1468" t="s">
        <v>326</v>
      </c>
      <c r="AO1468" t="s">
        <v>456</v>
      </c>
      <c r="AQ1468" t="str">
        <f t="shared" si="22"/>
        <v/>
      </c>
    </row>
    <row r="1469" spans="1:43">
      <c r="A1469" s="8">
        <v>46195</v>
      </c>
      <c r="B1469" s="67">
        <v>4095.05</v>
      </c>
      <c r="C1469" s="67">
        <v>1.24</v>
      </c>
      <c r="D1469" s="67">
        <v>72620</v>
      </c>
      <c r="E1469" s="67">
        <v>1.37</v>
      </c>
      <c r="F1469" s="69">
        <v>8031</v>
      </c>
      <c r="G1469" t="s">
        <v>91</v>
      </c>
      <c r="H1469">
        <v>0</v>
      </c>
      <c r="I1469" t="s">
        <v>288</v>
      </c>
      <c r="J1469" t="s">
        <v>289</v>
      </c>
      <c r="K1469" t="s">
        <v>290</v>
      </c>
      <c r="L1469" s="36">
        <v>4739</v>
      </c>
      <c r="M1469">
        <v>23</v>
      </c>
      <c r="N1469" s="66">
        <v>4.8999999999999998E-3</v>
      </c>
      <c r="O1469" s="36">
        <v>4716</v>
      </c>
      <c r="P1469" s="66">
        <v>4.7999999999999996E-3</v>
      </c>
      <c r="Q1469" s="36">
        <v>4651</v>
      </c>
      <c r="R1469" s="36">
        <v>4755</v>
      </c>
      <c r="S1469" s="36">
        <v>4641</v>
      </c>
      <c r="T1469" s="66">
        <v>1.89E-2</v>
      </c>
      <c r="U1469" s="66">
        <v>4.4000000000000003E-3</v>
      </c>
      <c r="V1469" s="66">
        <v>-3.3E-3</v>
      </c>
      <c r="W1469" s="66">
        <v>2.1100000000000001E-2</v>
      </c>
      <c r="X1469" s="1">
        <v>3228200</v>
      </c>
      <c r="Y1469" s="1">
        <v>15241593</v>
      </c>
      <c r="Z1469" s="1">
        <v>13575654</v>
      </c>
      <c r="AA1469" t="s">
        <v>457</v>
      </c>
      <c r="AB1469" t="s">
        <v>676</v>
      </c>
      <c r="AC1469">
        <v>14.59</v>
      </c>
      <c r="AD1469">
        <v>1.53</v>
      </c>
      <c r="AE1469">
        <v>2.95</v>
      </c>
      <c r="AF1469" t="s">
        <v>230</v>
      </c>
      <c r="AG1469" s="1">
        <v>245000</v>
      </c>
      <c r="AH1469" s="36">
        <v>4741</v>
      </c>
      <c r="AI1469">
        <v>200</v>
      </c>
      <c r="AJ1469" s="36">
        <v>4739</v>
      </c>
      <c r="AK1469" s="1">
        <v>5200</v>
      </c>
      <c r="AL1469" s="2">
        <v>0.64583333333333337</v>
      </c>
      <c r="AN1469" t="s">
        <v>298</v>
      </c>
      <c r="AO1469" t="s">
        <v>322</v>
      </c>
      <c r="AQ1469" t="str">
        <f t="shared" si="22"/>
        <v/>
      </c>
    </row>
    <row r="1470" spans="1:43">
      <c r="A1470" s="8">
        <v>46195</v>
      </c>
      <c r="B1470" s="67">
        <v>4095.05</v>
      </c>
      <c r="C1470" s="67">
        <v>1.24</v>
      </c>
      <c r="D1470" s="67">
        <v>72620</v>
      </c>
      <c r="E1470" s="67">
        <v>1.37</v>
      </c>
      <c r="F1470" s="69">
        <v>8058</v>
      </c>
      <c r="G1470" t="s">
        <v>92</v>
      </c>
      <c r="H1470">
        <v>0</v>
      </c>
      <c r="I1470" t="s">
        <v>288</v>
      </c>
      <c r="J1470" t="s">
        <v>289</v>
      </c>
      <c r="K1470" t="s">
        <v>290</v>
      </c>
      <c r="L1470" s="36">
        <v>4609</v>
      </c>
      <c r="M1470">
        <v>69</v>
      </c>
      <c r="N1470" s="66">
        <v>1.52E-2</v>
      </c>
      <c r="O1470" s="36">
        <v>4540</v>
      </c>
      <c r="P1470" s="66">
        <v>1.5100000000000001E-2</v>
      </c>
      <c r="Q1470" s="36">
        <v>4540</v>
      </c>
      <c r="R1470" s="36">
        <v>4614</v>
      </c>
      <c r="S1470" s="36">
        <v>4498</v>
      </c>
      <c r="T1470" s="66">
        <v>1.5100000000000001E-2</v>
      </c>
      <c r="U1470" s="66">
        <v>1.2E-2</v>
      </c>
      <c r="V1470" s="66">
        <v>-1E-3</v>
      </c>
      <c r="W1470" s="66">
        <v>2.46E-2</v>
      </c>
      <c r="X1470" s="1">
        <v>6645200</v>
      </c>
      <c r="Y1470" s="1">
        <v>30382928</v>
      </c>
      <c r="Z1470" s="1">
        <v>17101826</v>
      </c>
      <c r="AA1470" t="s">
        <v>459</v>
      </c>
      <c r="AB1470" t="s">
        <v>460</v>
      </c>
      <c r="AC1470">
        <v>15.34</v>
      </c>
      <c r="AD1470">
        <v>1.78</v>
      </c>
      <c r="AE1470">
        <v>2.71</v>
      </c>
      <c r="AF1470" t="s">
        <v>230</v>
      </c>
      <c r="AG1470" s="1">
        <v>532200</v>
      </c>
      <c r="AH1470" s="36">
        <v>4610</v>
      </c>
      <c r="AI1470" s="1">
        <v>5500</v>
      </c>
      <c r="AJ1470" s="36">
        <v>4609</v>
      </c>
      <c r="AK1470" s="1">
        <v>1200</v>
      </c>
      <c r="AL1470" s="2">
        <v>0.64583333333333337</v>
      </c>
      <c r="AN1470" t="s">
        <v>298</v>
      </c>
      <c r="AO1470" t="s">
        <v>322</v>
      </c>
      <c r="AQ1470" t="str">
        <f t="shared" si="22"/>
        <v/>
      </c>
    </row>
    <row r="1471" spans="1:43">
      <c r="A1471" s="8">
        <v>46195</v>
      </c>
      <c r="B1471" s="67">
        <v>4095.05</v>
      </c>
      <c r="C1471" s="67">
        <v>1.24</v>
      </c>
      <c r="D1471" s="67">
        <v>72620</v>
      </c>
      <c r="E1471" s="67">
        <v>1.37</v>
      </c>
      <c r="F1471" s="69">
        <v>8233</v>
      </c>
      <c r="G1471" t="s">
        <v>93</v>
      </c>
      <c r="H1471">
        <v>0</v>
      </c>
      <c r="I1471" t="s">
        <v>288</v>
      </c>
      <c r="J1471" t="s">
        <v>289</v>
      </c>
      <c r="K1471" t="s">
        <v>290</v>
      </c>
      <c r="L1471" s="36">
        <v>2359</v>
      </c>
      <c r="M1471">
        <v>98</v>
      </c>
      <c r="N1471" s="66">
        <v>4.3299999999999998E-2</v>
      </c>
      <c r="O1471" s="36">
        <v>2261</v>
      </c>
      <c r="P1471" s="66">
        <v>4.3299999999999998E-2</v>
      </c>
      <c r="Q1471" s="36">
        <v>2294.5</v>
      </c>
      <c r="R1471" s="36">
        <v>2359.5</v>
      </c>
      <c r="S1471" s="36">
        <v>2281.5</v>
      </c>
      <c r="T1471" s="66">
        <v>2.81E-2</v>
      </c>
      <c r="U1471" s="66">
        <v>1.0699999999999999E-2</v>
      </c>
      <c r="V1471" s="66">
        <v>-2.0000000000000001E-4</v>
      </c>
      <c r="W1471" s="66">
        <v>3.39E-2</v>
      </c>
      <c r="X1471" s="1">
        <v>2424600</v>
      </c>
      <c r="Y1471" s="1">
        <v>5662818</v>
      </c>
      <c r="Z1471" s="1">
        <v>719987</v>
      </c>
      <c r="AA1471" t="s">
        <v>461</v>
      </c>
      <c r="AB1471" t="s">
        <v>462</v>
      </c>
      <c r="AC1471">
        <v>18.18</v>
      </c>
      <c r="AD1471">
        <v>1.53</v>
      </c>
      <c r="AE1471">
        <v>1.7</v>
      </c>
      <c r="AF1471" t="s">
        <v>230</v>
      </c>
      <c r="AG1471">
        <v>0</v>
      </c>
      <c r="AH1471" s="36">
        <v>2359.5</v>
      </c>
      <c r="AI1471" s="1">
        <v>1200</v>
      </c>
      <c r="AJ1471" s="36">
        <v>2348</v>
      </c>
      <c r="AK1471" s="1">
        <v>7100</v>
      </c>
      <c r="AL1471" s="2">
        <v>0.64583333333333337</v>
      </c>
      <c r="AM1471" s="3">
        <v>46203</v>
      </c>
      <c r="AN1471" t="s">
        <v>463</v>
      </c>
      <c r="AO1471" t="s">
        <v>327</v>
      </c>
      <c r="AQ1471" t="str">
        <f t="shared" si="22"/>
        <v/>
      </c>
    </row>
    <row r="1472" spans="1:43">
      <c r="A1472" s="8">
        <v>46195</v>
      </c>
      <c r="B1472" s="67">
        <v>4095.05</v>
      </c>
      <c r="C1472" s="67">
        <v>1.24</v>
      </c>
      <c r="D1472" s="67">
        <v>72620</v>
      </c>
      <c r="E1472" s="67">
        <v>1.37</v>
      </c>
      <c r="F1472" s="69">
        <v>8304</v>
      </c>
      <c r="G1472" t="s">
        <v>94</v>
      </c>
      <c r="H1472">
        <v>0</v>
      </c>
      <c r="I1472" t="s">
        <v>288</v>
      </c>
      <c r="J1472" t="s">
        <v>289</v>
      </c>
      <c r="K1472" t="s">
        <v>295</v>
      </c>
      <c r="L1472" s="36">
        <v>2790.5</v>
      </c>
      <c r="M1472">
        <v>-0.5</v>
      </c>
      <c r="N1472" s="66">
        <v>-2.0000000000000001E-4</v>
      </c>
      <c r="O1472" s="36">
        <v>2791</v>
      </c>
      <c r="P1472" s="66">
        <v>-1E-4</v>
      </c>
      <c r="Q1472" s="36">
        <v>2791</v>
      </c>
      <c r="R1472" s="36">
        <v>2809</v>
      </c>
      <c r="S1472" s="36">
        <v>2761</v>
      </c>
      <c r="T1472" s="66">
        <v>-1E-4</v>
      </c>
      <c r="U1472" s="66">
        <v>9.1999999999999998E-3</v>
      </c>
      <c r="V1472" s="66">
        <v>-6.4999999999999997E-3</v>
      </c>
      <c r="W1472" s="66">
        <v>1.06E-2</v>
      </c>
      <c r="X1472" s="1">
        <v>880600</v>
      </c>
      <c r="Y1472" s="1">
        <v>2453773</v>
      </c>
      <c r="Z1472" s="1">
        <v>390082</v>
      </c>
      <c r="AA1472" t="s">
        <v>464</v>
      </c>
      <c r="AB1472" t="s">
        <v>465</v>
      </c>
      <c r="AC1472">
        <v>14.3</v>
      </c>
      <c r="AD1472">
        <v>0.8</v>
      </c>
      <c r="AE1472">
        <v>3.58</v>
      </c>
      <c r="AF1472" t="s">
        <v>230</v>
      </c>
      <c r="AG1472" s="1">
        <v>16100</v>
      </c>
      <c r="AH1472" s="36">
        <v>2791.5</v>
      </c>
      <c r="AI1472" s="1">
        <v>2000</v>
      </c>
      <c r="AJ1472" s="36">
        <v>2790.5</v>
      </c>
      <c r="AK1472" s="1">
        <v>14100</v>
      </c>
      <c r="AL1472" s="2">
        <v>0.64583333333333337</v>
      </c>
      <c r="AN1472" t="s">
        <v>298</v>
      </c>
      <c r="AO1472" t="s">
        <v>434</v>
      </c>
      <c r="AQ1472" t="str">
        <f t="shared" si="22"/>
        <v/>
      </c>
    </row>
    <row r="1473" spans="1:43">
      <c r="A1473" s="8">
        <v>46195</v>
      </c>
      <c r="B1473" s="67">
        <v>4095.05</v>
      </c>
      <c r="C1473" s="67">
        <v>1.24</v>
      </c>
      <c r="D1473" s="67">
        <v>72620</v>
      </c>
      <c r="E1473" s="67">
        <v>1.37</v>
      </c>
      <c r="F1473" s="69">
        <v>8316</v>
      </c>
      <c r="G1473" t="s">
        <v>95</v>
      </c>
      <c r="H1473">
        <v>0</v>
      </c>
      <c r="I1473" t="s">
        <v>288</v>
      </c>
      <c r="J1473" t="s">
        <v>289</v>
      </c>
      <c r="K1473" t="s">
        <v>290</v>
      </c>
      <c r="L1473" s="36">
        <v>6645</v>
      </c>
      <c r="M1473">
        <v>163</v>
      </c>
      <c r="N1473" s="66">
        <v>2.5100000000000001E-2</v>
      </c>
      <c r="O1473" s="36">
        <v>6482</v>
      </c>
      <c r="P1473" s="66">
        <v>2.5100000000000001E-2</v>
      </c>
      <c r="Q1473" s="36">
        <v>6471</v>
      </c>
      <c r="R1473" s="36">
        <v>6653</v>
      </c>
      <c r="S1473" s="36">
        <v>6456</v>
      </c>
      <c r="T1473" s="66">
        <v>2.6800000000000001E-2</v>
      </c>
      <c r="U1473" s="66">
        <v>1.04E-2</v>
      </c>
      <c r="V1473" s="66">
        <v>-1.1999999999999999E-3</v>
      </c>
      <c r="W1473" s="66">
        <v>2.92E-2</v>
      </c>
      <c r="X1473" s="1">
        <v>12138700</v>
      </c>
      <c r="Y1473" s="1">
        <v>79925560</v>
      </c>
      <c r="Z1473" s="1">
        <v>25433725</v>
      </c>
      <c r="AA1473" t="s">
        <v>667</v>
      </c>
      <c r="AB1473" t="s">
        <v>467</v>
      </c>
      <c r="AC1473">
        <v>14.77</v>
      </c>
      <c r="AD1473">
        <v>1.6</v>
      </c>
      <c r="AE1473">
        <v>2.71</v>
      </c>
      <c r="AF1473" t="s">
        <v>230</v>
      </c>
      <c r="AG1473" s="1">
        <v>667100</v>
      </c>
      <c r="AH1473" s="36">
        <v>6645</v>
      </c>
      <c r="AI1473" s="1">
        <v>2600</v>
      </c>
      <c r="AJ1473" s="36">
        <v>6644</v>
      </c>
      <c r="AK1473">
        <v>600</v>
      </c>
      <c r="AL1473" s="2">
        <v>0.64583333333333337</v>
      </c>
      <c r="AN1473" t="s">
        <v>298</v>
      </c>
      <c r="AO1473" t="s">
        <v>434</v>
      </c>
      <c r="AQ1473" t="str">
        <f t="shared" si="22"/>
        <v/>
      </c>
    </row>
    <row r="1474" spans="1:43">
      <c r="A1474" s="8">
        <v>46195</v>
      </c>
      <c r="B1474" s="67">
        <v>4095.05</v>
      </c>
      <c r="C1474" s="67">
        <v>1.24</v>
      </c>
      <c r="D1474" s="67">
        <v>72620</v>
      </c>
      <c r="E1474" s="67">
        <v>1.37</v>
      </c>
      <c r="F1474" s="69">
        <v>8331</v>
      </c>
      <c r="G1474" t="s">
        <v>96</v>
      </c>
      <c r="H1474">
        <v>0</v>
      </c>
      <c r="I1474" t="s">
        <v>288</v>
      </c>
      <c r="J1474" t="s">
        <v>289</v>
      </c>
      <c r="K1474" t="s">
        <v>290</v>
      </c>
      <c r="L1474" s="36">
        <v>2525.5</v>
      </c>
      <c r="M1474">
        <v>34.5</v>
      </c>
      <c r="N1474" s="66">
        <v>1.38E-2</v>
      </c>
      <c r="O1474" s="36">
        <v>2491</v>
      </c>
      <c r="P1474" s="66">
        <v>1.38E-2</v>
      </c>
      <c r="Q1474" s="36">
        <v>2470</v>
      </c>
      <c r="R1474" s="36">
        <v>2528</v>
      </c>
      <c r="S1474" s="36">
        <v>2381</v>
      </c>
      <c r="T1474" s="66">
        <v>2.24E-2</v>
      </c>
      <c r="U1474" s="66">
        <v>1.0200000000000001E-2</v>
      </c>
      <c r="V1474" s="66">
        <v>-8.9999999999999998E-4</v>
      </c>
      <c r="W1474" s="66">
        <v>6.0600000000000001E-2</v>
      </c>
      <c r="X1474" s="1">
        <v>1694900</v>
      </c>
      <c r="Y1474" s="1">
        <v>4245626</v>
      </c>
      <c r="Z1474" s="1">
        <v>1958578</v>
      </c>
      <c r="AA1474" t="s">
        <v>648</v>
      </c>
      <c r="AB1474" t="s">
        <v>469</v>
      </c>
      <c r="AC1474">
        <v>16.34</v>
      </c>
      <c r="AD1474">
        <v>1.4</v>
      </c>
      <c r="AE1474">
        <v>2.5299999999999998</v>
      </c>
      <c r="AF1474" t="s">
        <v>230</v>
      </c>
      <c r="AG1474" s="1">
        <v>44400</v>
      </c>
      <c r="AH1474" s="36">
        <v>2526</v>
      </c>
      <c r="AI1474">
        <v>200</v>
      </c>
      <c r="AJ1474" s="36">
        <v>2520</v>
      </c>
      <c r="AK1474" s="1">
        <v>1200</v>
      </c>
      <c r="AL1474" s="2">
        <v>0.64583333333333337</v>
      </c>
      <c r="AN1474" t="s">
        <v>298</v>
      </c>
      <c r="AO1474" t="s">
        <v>434</v>
      </c>
      <c r="AQ1474" t="str">
        <f t="shared" si="22"/>
        <v/>
      </c>
    </row>
    <row r="1475" spans="1:43">
      <c r="A1475" s="8">
        <v>46195</v>
      </c>
      <c r="B1475" s="67">
        <v>4095.05</v>
      </c>
      <c r="C1475" s="67">
        <v>1.24</v>
      </c>
      <c r="D1475" s="67">
        <v>72620</v>
      </c>
      <c r="E1475" s="67">
        <v>1.37</v>
      </c>
      <c r="F1475" s="69">
        <v>8424</v>
      </c>
      <c r="G1475" t="s">
        <v>97</v>
      </c>
      <c r="H1475">
        <v>0</v>
      </c>
      <c r="I1475" t="s">
        <v>288</v>
      </c>
      <c r="J1475" t="s">
        <v>289</v>
      </c>
      <c r="K1475" t="s">
        <v>295</v>
      </c>
      <c r="L1475" s="36">
        <v>4216</v>
      </c>
      <c r="M1475">
        <v>-40</v>
      </c>
      <c r="N1475" s="66">
        <v>-9.4000000000000004E-3</v>
      </c>
      <c r="O1475" s="36">
        <v>4256</v>
      </c>
      <c r="P1475" s="66">
        <v>-9.2999999999999992E-3</v>
      </c>
      <c r="Q1475" s="36">
        <v>4226</v>
      </c>
      <c r="R1475" s="36">
        <v>4249</v>
      </c>
      <c r="S1475" s="36">
        <v>4205</v>
      </c>
      <c r="T1475" s="66">
        <v>-2.3E-3</v>
      </c>
      <c r="U1475" s="66">
        <v>1.6000000000000001E-3</v>
      </c>
      <c r="V1475" s="66">
        <v>-7.7000000000000002E-3</v>
      </c>
      <c r="W1475" s="66">
        <v>2.5999999999999999E-3</v>
      </c>
      <c r="X1475" s="1">
        <v>160000</v>
      </c>
      <c r="Y1475" s="1">
        <v>676121</v>
      </c>
      <c r="Z1475" s="1">
        <v>383080</v>
      </c>
      <c r="AA1475" t="s">
        <v>470</v>
      </c>
      <c r="AB1475" t="s">
        <v>592</v>
      </c>
      <c r="AC1475">
        <v>7.92</v>
      </c>
      <c r="AD1475">
        <v>0.75</v>
      </c>
      <c r="AE1475">
        <v>4.08</v>
      </c>
      <c r="AF1475" t="s">
        <v>230</v>
      </c>
      <c r="AG1475" s="1">
        <v>26100</v>
      </c>
      <c r="AH1475" s="36">
        <v>4232</v>
      </c>
      <c r="AI1475">
        <v>100</v>
      </c>
      <c r="AJ1475" s="36">
        <v>4212</v>
      </c>
      <c r="AK1475" s="1">
        <v>1100</v>
      </c>
      <c r="AL1475" s="2">
        <v>0.64583333333333337</v>
      </c>
      <c r="AN1475" t="s">
        <v>298</v>
      </c>
      <c r="AO1475" t="s">
        <v>472</v>
      </c>
      <c r="AQ1475" t="str">
        <f t="shared" ref="AQ1475:AQ1538" si="23">IF(AP1475="","",ROUND((L1475-AP1475)/AP1475,4))</f>
        <v/>
      </c>
    </row>
    <row r="1476" spans="1:43">
      <c r="A1476" s="8">
        <v>46195</v>
      </c>
      <c r="B1476" s="67">
        <v>4095.05</v>
      </c>
      <c r="C1476" s="67">
        <v>1.24</v>
      </c>
      <c r="D1476" s="67">
        <v>72620</v>
      </c>
      <c r="E1476" s="67">
        <v>1.37</v>
      </c>
      <c r="F1476" s="69">
        <v>8425</v>
      </c>
      <c r="G1476" t="s">
        <v>98</v>
      </c>
      <c r="H1476">
        <v>0</v>
      </c>
      <c r="I1476" t="s">
        <v>288</v>
      </c>
      <c r="J1476" t="s">
        <v>289</v>
      </c>
      <c r="K1476" t="s">
        <v>295</v>
      </c>
      <c r="L1476" s="36">
        <v>1263</v>
      </c>
      <c r="M1476">
        <v>-6</v>
      </c>
      <c r="N1476" s="66">
        <v>-4.7000000000000002E-3</v>
      </c>
      <c r="O1476" s="36">
        <v>1269</v>
      </c>
      <c r="P1476" s="66">
        <v>-4.7000000000000002E-3</v>
      </c>
      <c r="Q1476" s="36">
        <v>1268</v>
      </c>
      <c r="R1476" s="36">
        <v>1271</v>
      </c>
      <c r="S1476" s="36">
        <v>1260</v>
      </c>
      <c r="T1476" s="66">
        <v>-3.8999999999999998E-3</v>
      </c>
      <c r="U1476" s="66">
        <v>0</v>
      </c>
      <c r="V1476" s="66">
        <v>-6.1999999999999998E-3</v>
      </c>
      <c r="W1476" s="66">
        <v>2.3E-3</v>
      </c>
      <c r="X1476" s="1">
        <v>378500</v>
      </c>
      <c r="Y1476" s="1">
        <v>479154</v>
      </c>
      <c r="Z1476" s="1">
        <v>357007</v>
      </c>
      <c r="AA1476" t="s">
        <v>473</v>
      </c>
      <c r="AB1476" t="s">
        <v>607</v>
      </c>
      <c r="AC1476">
        <v>7.58</v>
      </c>
      <c r="AD1476">
        <v>0.82</v>
      </c>
      <c r="AE1476">
        <v>4.12</v>
      </c>
      <c r="AF1476" t="s">
        <v>230</v>
      </c>
      <c r="AG1476" s="1">
        <v>159600</v>
      </c>
      <c r="AH1476" s="36">
        <v>1266</v>
      </c>
      <c r="AI1476">
        <v>200</v>
      </c>
      <c r="AJ1476" s="36">
        <v>1262</v>
      </c>
      <c r="AK1476">
        <v>600</v>
      </c>
      <c r="AL1476" s="2">
        <v>0.64583333333333337</v>
      </c>
      <c r="AN1476" t="s">
        <v>298</v>
      </c>
      <c r="AO1476" t="s">
        <v>472</v>
      </c>
      <c r="AQ1476" t="str">
        <f t="shared" si="23"/>
        <v/>
      </c>
    </row>
    <row r="1477" spans="1:43">
      <c r="A1477" s="8">
        <v>46195</v>
      </c>
      <c r="B1477" s="67">
        <v>4095.05</v>
      </c>
      <c r="C1477" s="67">
        <v>1.24</v>
      </c>
      <c r="D1477" s="67">
        <v>72620</v>
      </c>
      <c r="E1477" s="67">
        <v>1.37</v>
      </c>
      <c r="F1477" s="69">
        <v>8591</v>
      </c>
      <c r="G1477" t="s">
        <v>99</v>
      </c>
      <c r="H1477">
        <v>0</v>
      </c>
      <c r="I1477" t="s">
        <v>288</v>
      </c>
      <c r="J1477" t="s">
        <v>289</v>
      </c>
      <c r="K1477" t="s">
        <v>290</v>
      </c>
      <c r="L1477" s="36">
        <v>6485</v>
      </c>
      <c r="M1477">
        <v>160</v>
      </c>
      <c r="N1477" s="66">
        <v>2.53E-2</v>
      </c>
      <c r="O1477" s="36">
        <v>6325</v>
      </c>
      <c r="P1477" s="66">
        <v>2.52E-2</v>
      </c>
      <c r="Q1477" s="36">
        <v>6341</v>
      </c>
      <c r="R1477" s="36">
        <v>6502</v>
      </c>
      <c r="S1477" s="36">
        <v>6280</v>
      </c>
      <c r="T1477" s="66">
        <v>2.2700000000000001E-2</v>
      </c>
      <c r="U1477" s="66">
        <v>9.2999999999999992E-3</v>
      </c>
      <c r="V1477" s="66">
        <v>-2.5999999999999999E-3</v>
      </c>
      <c r="W1477" s="66">
        <v>3.2599999999999997E-2</v>
      </c>
      <c r="X1477" s="1">
        <v>3306600</v>
      </c>
      <c r="Y1477" s="1">
        <v>21285991</v>
      </c>
      <c r="Z1477" s="1">
        <v>7289831</v>
      </c>
      <c r="AA1477" t="s">
        <v>668</v>
      </c>
      <c r="AB1477" t="s">
        <v>476</v>
      </c>
      <c r="AC1477">
        <v>13.45</v>
      </c>
      <c r="AD1477">
        <v>1.58</v>
      </c>
      <c r="AE1477">
        <v>2.89</v>
      </c>
      <c r="AF1477" t="s">
        <v>230</v>
      </c>
      <c r="AG1477" s="1">
        <v>243200</v>
      </c>
      <c r="AH1477" s="36">
        <v>6488</v>
      </c>
      <c r="AI1477">
        <v>200</v>
      </c>
      <c r="AJ1477" s="36">
        <v>6484</v>
      </c>
      <c r="AK1477">
        <v>200</v>
      </c>
      <c r="AL1477" s="2">
        <v>0.64583333333333337</v>
      </c>
      <c r="AN1477" t="s">
        <v>298</v>
      </c>
      <c r="AO1477" t="s">
        <v>472</v>
      </c>
      <c r="AQ1477" t="str">
        <f t="shared" si="23"/>
        <v/>
      </c>
    </row>
    <row r="1478" spans="1:43">
      <c r="A1478" s="8">
        <v>46195</v>
      </c>
      <c r="B1478" s="67">
        <v>4095.05</v>
      </c>
      <c r="C1478" s="67">
        <v>1.24</v>
      </c>
      <c r="D1478" s="67">
        <v>72620</v>
      </c>
      <c r="E1478" s="67">
        <v>1.37</v>
      </c>
      <c r="F1478" s="69">
        <v>8593</v>
      </c>
      <c r="G1478" t="s">
        <v>100</v>
      </c>
      <c r="H1478">
        <v>0</v>
      </c>
      <c r="I1478" t="s">
        <v>288</v>
      </c>
      <c r="J1478" t="s">
        <v>289</v>
      </c>
      <c r="K1478" t="s">
        <v>290</v>
      </c>
      <c r="L1478" s="36">
        <v>1307.5</v>
      </c>
      <c r="M1478">
        <v>-4.5</v>
      </c>
      <c r="N1478" s="66">
        <v>-3.3999999999999998E-3</v>
      </c>
      <c r="O1478" s="36">
        <v>1312</v>
      </c>
      <c r="P1478" s="66">
        <v>-3.3999999999999998E-3</v>
      </c>
      <c r="Q1478" s="36">
        <v>1301</v>
      </c>
      <c r="R1478" s="36">
        <v>1312</v>
      </c>
      <c r="S1478" s="36">
        <v>1289</v>
      </c>
      <c r="T1478" s="66">
        <v>4.8999999999999998E-3</v>
      </c>
      <c r="U1478" s="66">
        <v>2.5999999999999999E-3</v>
      </c>
      <c r="V1478" s="66">
        <v>-3.3999999999999998E-3</v>
      </c>
      <c r="W1478" s="66">
        <v>1.43E-2</v>
      </c>
      <c r="X1478" s="1">
        <v>3865000</v>
      </c>
      <c r="Y1478" s="1">
        <v>5042984</v>
      </c>
      <c r="Z1478" s="1">
        <v>1917987</v>
      </c>
      <c r="AA1478" t="s">
        <v>477</v>
      </c>
      <c r="AB1478" t="s">
        <v>594</v>
      </c>
      <c r="AC1478">
        <v>11.73</v>
      </c>
      <c r="AD1478">
        <v>0.94</v>
      </c>
      <c r="AE1478">
        <v>3.9</v>
      </c>
      <c r="AF1478" t="s">
        <v>230</v>
      </c>
      <c r="AG1478" s="1">
        <v>919100</v>
      </c>
      <c r="AH1478" s="36">
        <v>1308</v>
      </c>
      <c r="AI1478" s="1">
        <v>7700</v>
      </c>
      <c r="AJ1478" s="36">
        <v>1307</v>
      </c>
      <c r="AK1478">
        <v>100</v>
      </c>
      <c r="AL1478" s="2">
        <v>0.64583333333333337</v>
      </c>
      <c r="AN1478" t="s">
        <v>298</v>
      </c>
      <c r="AO1478" t="s">
        <v>472</v>
      </c>
      <c r="AQ1478" t="str">
        <f t="shared" si="23"/>
        <v/>
      </c>
    </row>
    <row r="1479" spans="1:43">
      <c r="A1479" s="8">
        <v>46195</v>
      </c>
      <c r="B1479" s="67">
        <v>4095.05</v>
      </c>
      <c r="C1479" s="67">
        <v>1.24</v>
      </c>
      <c r="D1479" s="67">
        <v>72620</v>
      </c>
      <c r="E1479" s="67">
        <v>1.37</v>
      </c>
      <c r="F1479" s="69">
        <v>8604</v>
      </c>
      <c r="G1479" t="s">
        <v>101</v>
      </c>
      <c r="H1479">
        <v>0</v>
      </c>
      <c r="I1479" t="s">
        <v>288</v>
      </c>
      <c r="J1479" t="s">
        <v>289</v>
      </c>
      <c r="K1479" t="s">
        <v>290</v>
      </c>
      <c r="L1479" s="36">
        <v>1436.5</v>
      </c>
      <c r="M1479">
        <v>28</v>
      </c>
      <c r="N1479" s="66">
        <v>1.9900000000000001E-2</v>
      </c>
      <c r="O1479" s="36">
        <v>1408.5</v>
      </c>
      <c r="P1479" s="66">
        <v>1.9800000000000002E-2</v>
      </c>
      <c r="Q1479" s="36">
        <v>1408</v>
      </c>
      <c r="R1479" s="36">
        <v>1436.5</v>
      </c>
      <c r="S1479" s="36">
        <v>1403</v>
      </c>
      <c r="T1479" s="66">
        <v>2.0199999999999999E-2</v>
      </c>
      <c r="U1479" s="66">
        <v>1.09E-2</v>
      </c>
      <c r="V1479" s="66">
        <v>0</v>
      </c>
      <c r="W1479" s="66">
        <v>2.3800000000000002E-2</v>
      </c>
      <c r="X1479" s="1">
        <v>8371300</v>
      </c>
      <c r="Y1479" s="1">
        <v>11952740</v>
      </c>
      <c r="Z1479" s="1">
        <v>4436720</v>
      </c>
      <c r="AA1479" t="s">
        <v>479</v>
      </c>
      <c r="AB1479" t="s">
        <v>480</v>
      </c>
      <c r="AC1479">
        <v>11.17</v>
      </c>
      <c r="AD1479">
        <v>1.1200000000000001</v>
      </c>
      <c r="AE1479">
        <v>3.62</v>
      </c>
      <c r="AF1479" t="s">
        <v>230</v>
      </c>
      <c r="AG1479" s="1">
        <v>664500</v>
      </c>
      <c r="AH1479" s="36">
        <v>1436.5</v>
      </c>
      <c r="AI1479" s="1">
        <v>32600</v>
      </c>
      <c r="AJ1479" s="36">
        <v>1433.5</v>
      </c>
      <c r="AK1479" s="1">
        <v>77000</v>
      </c>
      <c r="AL1479" s="2">
        <v>0.64583333333333337</v>
      </c>
      <c r="AN1479" t="s">
        <v>298</v>
      </c>
      <c r="AO1479" t="s">
        <v>481</v>
      </c>
      <c r="AQ1479" t="str">
        <f t="shared" si="23"/>
        <v/>
      </c>
    </row>
    <row r="1480" spans="1:43">
      <c r="A1480" s="8">
        <v>46195</v>
      </c>
      <c r="B1480" s="67">
        <v>4095.05</v>
      </c>
      <c r="C1480" s="67">
        <v>1.24</v>
      </c>
      <c r="D1480" s="67">
        <v>72620</v>
      </c>
      <c r="E1480" s="67">
        <v>1.37</v>
      </c>
      <c r="F1480" s="69">
        <v>8697</v>
      </c>
      <c r="G1480" t="s">
        <v>102</v>
      </c>
      <c r="H1480">
        <v>0</v>
      </c>
      <c r="I1480" t="s">
        <v>288</v>
      </c>
      <c r="J1480" t="s">
        <v>289</v>
      </c>
      <c r="K1480" t="s">
        <v>295</v>
      </c>
      <c r="L1480" s="36">
        <v>2155</v>
      </c>
      <c r="M1480">
        <v>29.5</v>
      </c>
      <c r="N1480" s="66">
        <v>1.3899999999999999E-2</v>
      </c>
      <c r="O1480" s="36">
        <v>2125.5</v>
      </c>
      <c r="P1480" s="66">
        <v>1.38E-2</v>
      </c>
      <c r="Q1480" s="36">
        <v>2145.5</v>
      </c>
      <c r="R1480" s="36">
        <v>2168.5</v>
      </c>
      <c r="S1480" s="36">
        <v>2111.5</v>
      </c>
      <c r="T1480" s="66">
        <v>4.4000000000000003E-3</v>
      </c>
      <c r="U1480" s="66">
        <v>1.6000000000000001E-3</v>
      </c>
      <c r="V1480" s="66">
        <v>-6.1999999999999998E-3</v>
      </c>
      <c r="W1480" s="66">
        <v>2.06E-2</v>
      </c>
      <c r="X1480" s="1">
        <v>2403100</v>
      </c>
      <c r="Y1480" s="1">
        <v>5161998</v>
      </c>
      <c r="Z1480" s="1">
        <v>2223497</v>
      </c>
      <c r="AA1480" t="s">
        <v>669</v>
      </c>
      <c r="AB1480" t="s">
        <v>483</v>
      </c>
      <c r="AC1480">
        <v>27.34</v>
      </c>
      <c r="AD1480">
        <v>6.42</v>
      </c>
      <c r="AE1480">
        <v>2.92</v>
      </c>
      <c r="AF1480" t="s">
        <v>230</v>
      </c>
      <c r="AG1480" s="1">
        <v>88600</v>
      </c>
      <c r="AH1480" s="36">
        <v>2167</v>
      </c>
      <c r="AI1480">
        <v>100</v>
      </c>
      <c r="AJ1480" s="36">
        <v>2155</v>
      </c>
      <c r="AK1480">
        <v>800</v>
      </c>
      <c r="AL1480" s="2">
        <v>0.64583333333333337</v>
      </c>
      <c r="AN1480" t="s">
        <v>298</v>
      </c>
      <c r="AO1480" t="s">
        <v>472</v>
      </c>
      <c r="AQ1480" t="str">
        <f t="shared" si="23"/>
        <v/>
      </c>
    </row>
    <row r="1481" spans="1:43">
      <c r="A1481" s="8">
        <v>46195</v>
      </c>
      <c r="B1481" s="67">
        <v>4095.05</v>
      </c>
      <c r="C1481" s="67">
        <v>1.24</v>
      </c>
      <c r="D1481" s="67">
        <v>72620</v>
      </c>
      <c r="E1481" s="67">
        <v>1.37</v>
      </c>
      <c r="F1481" s="69">
        <v>8830</v>
      </c>
      <c r="G1481" t="s">
        <v>103</v>
      </c>
      <c r="H1481">
        <v>0</v>
      </c>
      <c r="I1481" t="s">
        <v>288</v>
      </c>
      <c r="J1481" t="s">
        <v>289</v>
      </c>
      <c r="K1481" t="s">
        <v>295</v>
      </c>
      <c r="L1481" s="36">
        <v>3543</v>
      </c>
      <c r="M1481">
        <v>-66</v>
      </c>
      <c r="N1481" s="66">
        <v>-1.83E-2</v>
      </c>
      <c r="O1481" s="36">
        <v>3609</v>
      </c>
      <c r="P1481" s="66">
        <v>-1.8200000000000001E-2</v>
      </c>
      <c r="Q1481" s="36">
        <v>3539</v>
      </c>
      <c r="R1481" s="36">
        <v>3569</v>
      </c>
      <c r="S1481" s="36">
        <v>3506</v>
      </c>
      <c r="T1481" s="66">
        <v>1.1000000000000001E-3</v>
      </c>
      <c r="U1481" s="66">
        <v>-5.0000000000000001E-4</v>
      </c>
      <c r="V1481" s="66">
        <v>-7.1999999999999998E-3</v>
      </c>
      <c r="W1481" s="66">
        <v>1.0500000000000001E-2</v>
      </c>
      <c r="X1481" s="1">
        <v>2378400</v>
      </c>
      <c r="Y1481" s="1">
        <v>8433309</v>
      </c>
      <c r="Z1481" s="1">
        <v>3316248</v>
      </c>
      <c r="AA1481" t="s">
        <v>484</v>
      </c>
      <c r="AB1481" t="s">
        <v>620</v>
      </c>
      <c r="AC1481">
        <v>14.67</v>
      </c>
      <c r="AD1481">
        <v>1.32</v>
      </c>
      <c r="AE1481">
        <v>1.47</v>
      </c>
      <c r="AF1481" t="s">
        <v>230</v>
      </c>
      <c r="AG1481" s="1">
        <v>64200</v>
      </c>
      <c r="AH1481" s="36">
        <v>3548</v>
      </c>
      <c r="AI1481">
        <v>500</v>
      </c>
      <c r="AJ1481" s="36">
        <v>3540</v>
      </c>
      <c r="AK1481">
        <v>100</v>
      </c>
      <c r="AL1481" s="2">
        <v>0.64583333333333337</v>
      </c>
      <c r="AN1481" t="s">
        <v>298</v>
      </c>
      <c r="AO1481" t="s">
        <v>332</v>
      </c>
      <c r="AQ1481" t="str">
        <f t="shared" si="23"/>
        <v/>
      </c>
    </row>
    <row r="1482" spans="1:43">
      <c r="A1482" s="8">
        <v>46195</v>
      </c>
      <c r="B1482" s="67">
        <v>4095.05</v>
      </c>
      <c r="C1482" s="67">
        <v>1.24</v>
      </c>
      <c r="D1482" s="67">
        <v>72620</v>
      </c>
      <c r="E1482" s="67">
        <v>1.37</v>
      </c>
      <c r="F1482" s="69">
        <v>9020</v>
      </c>
      <c r="G1482" t="s">
        <v>104</v>
      </c>
      <c r="H1482">
        <v>0</v>
      </c>
      <c r="I1482" t="s">
        <v>288</v>
      </c>
      <c r="J1482" t="s">
        <v>289</v>
      </c>
      <c r="K1482" t="s">
        <v>290</v>
      </c>
      <c r="L1482" s="36">
        <v>3324</v>
      </c>
      <c r="M1482">
        <v>-91</v>
      </c>
      <c r="N1482" s="66">
        <v>-2.6599999999999999E-2</v>
      </c>
      <c r="O1482" s="36">
        <v>3415</v>
      </c>
      <c r="P1482" s="66">
        <v>-2.6599999999999999E-2</v>
      </c>
      <c r="Q1482" s="36">
        <v>3347</v>
      </c>
      <c r="R1482" s="36">
        <v>3382</v>
      </c>
      <c r="S1482" s="36">
        <v>3314</v>
      </c>
      <c r="T1482" s="66">
        <v>-6.7999999999999996E-3</v>
      </c>
      <c r="U1482" s="66">
        <v>-2.8999999999999998E-3</v>
      </c>
      <c r="V1482" s="66">
        <v>-1.7100000000000001E-2</v>
      </c>
      <c r="W1482" s="66">
        <v>3.0000000000000001E-3</v>
      </c>
      <c r="X1482" s="1">
        <v>2438900</v>
      </c>
      <c r="Y1482" s="1">
        <v>8127358</v>
      </c>
      <c r="Z1482" s="1">
        <v>3770786</v>
      </c>
      <c r="AA1482" t="s">
        <v>486</v>
      </c>
      <c r="AB1482" t="s">
        <v>608</v>
      </c>
      <c r="AC1482">
        <v>14.72</v>
      </c>
      <c r="AD1482">
        <v>1.23</v>
      </c>
      <c r="AE1482">
        <v>2.5299999999999998</v>
      </c>
      <c r="AF1482" t="s">
        <v>230</v>
      </c>
      <c r="AG1482" s="1">
        <v>82300</v>
      </c>
      <c r="AH1482" s="36">
        <v>3324</v>
      </c>
      <c r="AI1482" s="1">
        <v>29500</v>
      </c>
      <c r="AJ1482" s="36">
        <v>3320</v>
      </c>
      <c r="AK1482">
        <v>400</v>
      </c>
      <c r="AL1482" s="2">
        <v>0.64583333333333337</v>
      </c>
      <c r="AN1482" t="s">
        <v>298</v>
      </c>
      <c r="AO1482" t="s">
        <v>488</v>
      </c>
      <c r="AQ1482" t="str">
        <f t="shared" si="23"/>
        <v/>
      </c>
    </row>
    <row r="1483" spans="1:43">
      <c r="A1483" s="8">
        <v>46195</v>
      </c>
      <c r="B1483" s="67">
        <v>4095.05</v>
      </c>
      <c r="C1483" s="67">
        <v>1.24</v>
      </c>
      <c r="D1483" s="67">
        <v>72620</v>
      </c>
      <c r="E1483" s="67">
        <v>1.37</v>
      </c>
      <c r="F1483" s="69">
        <v>9024</v>
      </c>
      <c r="G1483" t="s">
        <v>105</v>
      </c>
      <c r="H1483">
        <v>0</v>
      </c>
      <c r="I1483" t="s">
        <v>288</v>
      </c>
      <c r="J1483" t="s">
        <v>289</v>
      </c>
      <c r="K1483" t="s">
        <v>295</v>
      </c>
      <c r="L1483" s="36">
        <v>3036</v>
      </c>
      <c r="M1483">
        <v>49.5</v>
      </c>
      <c r="N1483" s="66">
        <v>1.66E-2</v>
      </c>
      <c r="O1483" s="36">
        <v>2986.5</v>
      </c>
      <c r="P1483" s="66">
        <v>1.6500000000000001E-2</v>
      </c>
      <c r="Q1483" s="36">
        <v>2969.5</v>
      </c>
      <c r="R1483" s="36">
        <v>3065</v>
      </c>
      <c r="S1483" s="36">
        <v>2957</v>
      </c>
      <c r="T1483" s="66">
        <v>2.23E-2</v>
      </c>
      <c r="U1483" s="66">
        <v>1.52E-2</v>
      </c>
      <c r="V1483" s="66">
        <v>-9.4000000000000004E-3</v>
      </c>
      <c r="W1483" s="66">
        <v>2.6700000000000002E-2</v>
      </c>
      <c r="X1483" s="1">
        <v>1517600</v>
      </c>
      <c r="Y1483" s="1">
        <v>4586875</v>
      </c>
      <c r="Z1483" s="1">
        <v>928334</v>
      </c>
      <c r="AA1483" t="s">
        <v>489</v>
      </c>
      <c r="AB1483" t="s">
        <v>609</v>
      </c>
      <c r="AC1483">
        <v>28.58</v>
      </c>
      <c r="AD1483">
        <v>1.35</v>
      </c>
      <c r="AE1483">
        <v>1.38</v>
      </c>
      <c r="AF1483" t="s">
        <v>230</v>
      </c>
      <c r="AG1483" s="1">
        <v>86000</v>
      </c>
      <c r="AH1483" s="36">
        <v>3044</v>
      </c>
      <c r="AI1483">
        <v>100</v>
      </c>
      <c r="AJ1483" s="36">
        <v>3036</v>
      </c>
      <c r="AK1483" s="1">
        <v>3600</v>
      </c>
      <c r="AL1483" s="2">
        <v>0.64583333333333337</v>
      </c>
      <c r="AN1483" t="s">
        <v>298</v>
      </c>
      <c r="AO1483" t="s">
        <v>488</v>
      </c>
      <c r="AQ1483" t="str">
        <f t="shared" si="23"/>
        <v/>
      </c>
    </row>
    <row r="1484" spans="1:43">
      <c r="A1484" s="8">
        <v>46195</v>
      </c>
      <c r="B1484" s="67">
        <v>4095.05</v>
      </c>
      <c r="C1484" s="67">
        <v>1.24</v>
      </c>
      <c r="D1484" s="67">
        <v>72620</v>
      </c>
      <c r="E1484" s="67">
        <v>1.37</v>
      </c>
      <c r="F1484" s="69">
        <v>9069</v>
      </c>
      <c r="G1484" t="s">
        <v>106</v>
      </c>
      <c r="H1484">
        <v>0</v>
      </c>
      <c r="I1484" t="s">
        <v>288</v>
      </c>
      <c r="J1484" t="s">
        <v>289</v>
      </c>
      <c r="K1484" t="s">
        <v>295</v>
      </c>
      <c r="L1484" s="36">
        <v>1901</v>
      </c>
      <c r="M1484">
        <v>17.5</v>
      </c>
      <c r="N1484" s="66">
        <v>9.2999999999999992E-3</v>
      </c>
      <c r="O1484" s="36">
        <v>1883.5</v>
      </c>
      <c r="P1484" s="66">
        <v>9.1999999999999998E-3</v>
      </c>
      <c r="Q1484" s="36">
        <v>1880</v>
      </c>
      <c r="R1484" s="36">
        <v>1911</v>
      </c>
      <c r="S1484" s="36">
        <v>1878.5</v>
      </c>
      <c r="T1484" s="66">
        <v>1.11E-2</v>
      </c>
      <c r="U1484" s="66">
        <v>-1.5E-3</v>
      </c>
      <c r="V1484" s="66">
        <v>-5.1999999999999998E-3</v>
      </c>
      <c r="W1484" s="66">
        <v>1.1900000000000001E-2</v>
      </c>
      <c r="X1484" s="1">
        <v>240700</v>
      </c>
      <c r="Y1484" s="1">
        <v>457698</v>
      </c>
      <c r="Z1484" s="1">
        <v>333991</v>
      </c>
      <c r="AA1484" t="s">
        <v>491</v>
      </c>
      <c r="AB1484" t="s">
        <v>492</v>
      </c>
      <c r="AC1484">
        <v>13.59</v>
      </c>
      <c r="AD1484">
        <v>1.4</v>
      </c>
      <c r="AE1484">
        <v>2.95</v>
      </c>
      <c r="AF1484" t="s">
        <v>230</v>
      </c>
      <c r="AG1484" s="1">
        <v>28800</v>
      </c>
      <c r="AH1484" s="36">
        <v>1903</v>
      </c>
      <c r="AI1484" s="1">
        <v>1000</v>
      </c>
      <c r="AJ1484" s="36">
        <v>1900</v>
      </c>
      <c r="AK1484" s="1">
        <v>15400</v>
      </c>
      <c r="AL1484" s="2">
        <v>0.64583333333333337</v>
      </c>
      <c r="AN1484" t="s">
        <v>298</v>
      </c>
      <c r="AO1484" t="s">
        <v>488</v>
      </c>
      <c r="AQ1484" t="str">
        <f t="shared" si="23"/>
        <v/>
      </c>
    </row>
    <row r="1485" spans="1:43">
      <c r="A1485" s="8">
        <v>46195</v>
      </c>
      <c r="B1485" s="67">
        <v>4095.05</v>
      </c>
      <c r="C1485" s="67">
        <v>1.24</v>
      </c>
      <c r="D1485" s="67">
        <v>72620</v>
      </c>
      <c r="E1485" s="67">
        <v>1.37</v>
      </c>
      <c r="F1485" s="69">
        <v>9227</v>
      </c>
      <c r="G1485" t="s">
        <v>107</v>
      </c>
      <c r="H1485">
        <v>0</v>
      </c>
      <c r="I1485" t="s">
        <v>347</v>
      </c>
      <c r="J1485" t="s">
        <v>289</v>
      </c>
      <c r="K1485" t="s">
        <v>295</v>
      </c>
      <c r="L1485">
        <v>946</v>
      </c>
      <c r="M1485">
        <v>59</v>
      </c>
      <c r="N1485" s="66">
        <v>6.6500000000000004E-2</v>
      </c>
      <c r="O1485">
        <v>887</v>
      </c>
      <c r="P1485" s="66">
        <v>6.6500000000000004E-2</v>
      </c>
      <c r="Q1485">
        <v>890</v>
      </c>
      <c r="R1485">
        <v>957</v>
      </c>
      <c r="S1485">
        <v>890</v>
      </c>
      <c r="T1485" s="66">
        <v>6.2899999999999998E-2</v>
      </c>
      <c r="U1485" s="66">
        <v>4.1799999999999997E-2</v>
      </c>
      <c r="V1485" s="66">
        <v>-1.14E-2</v>
      </c>
      <c r="W1485" s="66">
        <v>6.2899999999999998E-2</v>
      </c>
      <c r="X1485" s="1">
        <v>276300</v>
      </c>
      <c r="Y1485" s="1">
        <v>254838</v>
      </c>
      <c r="Z1485" s="1">
        <v>15045</v>
      </c>
      <c r="AA1485" t="s">
        <v>493</v>
      </c>
      <c r="AB1485" t="s">
        <v>494</v>
      </c>
      <c r="AC1485">
        <v>0</v>
      </c>
      <c r="AD1485">
        <v>31.12</v>
      </c>
      <c r="AE1485">
        <v>0</v>
      </c>
      <c r="AF1485">
        <v>2.7</v>
      </c>
      <c r="AG1485" s="1">
        <v>1600</v>
      </c>
      <c r="AH1485">
        <v>949</v>
      </c>
      <c r="AI1485">
        <v>100</v>
      </c>
      <c r="AJ1485">
        <v>946</v>
      </c>
      <c r="AK1485">
        <v>300</v>
      </c>
      <c r="AL1485" s="2">
        <v>0.64583333333333337</v>
      </c>
      <c r="AN1485" t="s">
        <v>350</v>
      </c>
      <c r="AO1485" t="s">
        <v>313</v>
      </c>
      <c r="AQ1485" t="str">
        <f t="shared" si="23"/>
        <v/>
      </c>
    </row>
    <row r="1486" spans="1:43">
      <c r="A1486" s="8">
        <v>46195</v>
      </c>
      <c r="B1486" s="67">
        <v>4095.05</v>
      </c>
      <c r="C1486" s="67">
        <v>1.24</v>
      </c>
      <c r="D1486" s="67">
        <v>72620</v>
      </c>
      <c r="E1486" s="67">
        <v>1.37</v>
      </c>
      <c r="F1486" s="69">
        <v>9303</v>
      </c>
      <c r="G1486" t="s">
        <v>108</v>
      </c>
      <c r="H1486">
        <v>0</v>
      </c>
      <c r="I1486" t="s">
        <v>288</v>
      </c>
      <c r="J1486" t="s">
        <v>289</v>
      </c>
      <c r="K1486" t="s">
        <v>290</v>
      </c>
      <c r="L1486" s="36">
        <v>3750</v>
      </c>
      <c r="M1486">
        <v>-35</v>
      </c>
      <c r="N1486" s="66">
        <v>-9.1999999999999998E-3</v>
      </c>
      <c r="O1486" s="36">
        <v>3785</v>
      </c>
      <c r="P1486" s="66">
        <v>-9.1999999999999998E-3</v>
      </c>
      <c r="Q1486" s="36">
        <v>3785</v>
      </c>
      <c r="R1486" s="36">
        <v>3800</v>
      </c>
      <c r="S1486" s="36">
        <v>3725</v>
      </c>
      <c r="T1486" s="66">
        <v>-9.1999999999999998E-3</v>
      </c>
      <c r="U1486" s="66">
        <v>0</v>
      </c>
      <c r="V1486" s="66">
        <v>-1.3100000000000001E-2</v>
      </c>
      <c r="W1486" s="66">
        <v>6.7000000000000002E-3</v>
      </c>
      <c r="X1486" s="1">
        <v>110600</v>
      </c>
      <c r="Y1486" s="1">
        <v>414686</v>
      </c>
      <c r="Z1486" s="1">
        <v>287303</v>
      </c>
      <c r="AA1486" t="s">
        <v>495</v>
      </c>
      <c r="AB1486" t="s">
        <v>496</v>
      </c>
      <c r="AC1486">
        <v>16.579999999999998</v>
      </c>
      <c r="AD1486">
        <v>0.91</v>
      </c>
      <c r="AE1486">
        <v>2.75</v>
      </c>
      <c r="AF1486" t="s">
        <v>230</v>
      </c>
      <c r="AG1486" s="1">
        <v>29700</v>
      </c>
      <c r="AH1486" s="36">
        <v>3755</v>
      </c>
      <c r="AI1486">
        <v>100</v>
      </c>
      <c r="AJ1486" s="36">
        <v>3735</v>
      </c>
      <c r="AK1486" s="1">
        <v>1000</v>
      </c>
      <c r="AL1486" s="2">
        <v>0.64583333333333337</v>
      </c>
      <c r="AN1486" t="s">
        <v>298</v>
      </c>
      <c r="AO1486" t="s">
        <v>497</v>
      </c>
      <c r="AQ1486" t="str">
        <f t="shared" si="23"/>
        <v/>
      </c>
    </row>
    <row r="1487" spans="1:43">
      <c r="A1487" s="8">
        <v>46195</v>
      </c>
      <c r="B1487" s="67">
        <v>4095.05</v>
      </c>
      <c r="C1487" s="67">
        <v>1.24</v>
      </c>
      <c r="D1487" s="67">
        <v>72620</v>
      </c>
      <c r="E1487" s="67">
        <v>1.37</v>
      </c>
      <c r="F1487" s="69">
        <v>9308</v>
      </c>
      <c r="G1487" t="s">
        <v>109</v>
      </c>
      <c r="H1487">
        <v>0</v>
      </c>
      <c r="I1487" t="s">
        <v>314</v>
      </c>
      <c r="J1487" t="s">
        <v>289</v>
      </c>
      <c r="K1487" t="s">
        <v>295</v>
      </c>
      <c r="L1487" s="36">
        <v>1475</v>
      </c>
      <c r="M1487">
        <v>-30</v>
      </c>
      <c r="N1487" s="66">
        <v>-1.9900000000000001E-2</v>
      </c>
      <c r="O1487" s="36">
        <v>1505</v>
      </c>
      <c r="P1487" s="66">
        <v>-1.9900000000000001E-2</v>
      </c>
      <c r="Q1487" s="36">
        <v>1493</v>
      </c>
      <c r="R1487" s="36">
        <v>1500</v>
      </c>
      <c r="S1487" s="36">
        <v>1455</v>
      </c>
      <c r="T1487" s="66">
        <v>-1.2E-2</v>
      </c>
      <c r="U1487" s="66">
        <v>1.0200000000000001E-2</v>
      </c>
      <c r="V1487" s="66">
        <v>-1.66E-2</v>
      </c>
      <c r="W1487" s="66">
        <v>1.37E-2</v>
      </c>
      <c r="X1487" s="1">
        <v>88200</v>
      </c>
      <c r="Y1487" s="1">
        <v>130123</v>
      </c>
      <c r="Z1487" s="1">
        <v>38457</v>
      </c>
      <c r="AA1487" t="s">
        <v>498</v>
      </c>
      <c r="AB1487" t="s">
        <v>499</v>
      </c>
      <c r="AC1487">
        <v>12.59</v>
      </c>
      <c r="AD1487">
        <v>0.99</v>
      </c>
      <c r="AE1487">
        <v>2.35</v>
      </c>
      <c r="AF1487" t="s">
        <v>230</v>
      </c>
      <c r="AG1487" s="1">
        <v>3300</v>
      </c>
      <c r="AH1487" s="36">
        <v>1481</v>
      </c>
      <c r="AI1487">
        <v>100</v>
      </c>
      <c r="AJ1487" s="36">
        <v>1473</v>
      </c>
      <c r="AK1487">
        <v>200</v>
      </c>
      <c r="AL1487" s="2">
        <v>0.64583333333333337</v>
      </c>
      <c r="AN1487" t="s">
        <v>298</v>
      </c>
      <c r="AO1487" t="s">
        <v>500</v>
      </c>
      <c r="AQ1487" t="str">
        <f t="shared" si="23"/>
        <v/>
      </c>
    </row>
    <row r="1488" spans="1:43">
      <c r="A1488" s="8">
        <v>46195</v>
      </c>
      <c r="B1488" s="67">
        <v>4095.05</v>
      </c>
      <c r="C1488" s="67">
        <v>1.24</v>
      </c>
      <c r="D1488" s="67">
        <v>72620</v>
      </c>
      <c r="E1488" s="67">
        <v>1.37</v>
      </c>
      <c r="F1488" s="69">
        <v>9348</v>
      </c>
      <c r="G1488" t="s">
        <v>110</v>
      </c>
      <c r="H1488">
        <v>0</v>
      </c>
      <c r="I1488" t="s">
        <v>347</v>
      </c>
      <c r="J1488" t="s">
        <v>323</v>
      </c>
      <c r="K1488" t="s">
        <v>295</v>
      </c>
      <c r="L1488">
        <v>455</v>
      </c>
      <c r="M1488">
        <v>21</v>
      </c>
      <c r="N1488" s="66">
        <v>4.8399999999999999E-2</v>
      </c>
      <c r="O1488">
        <v>434</v>
      </c>
      <c r="P1488" s="66">
        <v>4.8300000000000003E-2</v>
      </c>
      <c r="Q1488">
        <v>465</v>
      </c>
      <c r="R1488">
        <v>465</v>
      </c>
      <c r="S1488">
        <v>450</v>
      </c>
      <c r="T1488" s="66">
        <v>-2.1499999999999998E-2</v>
      </c>
      <c r="U1488" s="66">
        <v>0</v>
      </c>
      <c r="V1488" s="66">
        <v>-2.1499999999999998E-2</v>
      </c>
      <c r="W1488" s="66">
        <v>1.11E-2</v>
      </c>
      <c r="X1488" s="1">
        <v>2163100</v>
      </c>
      <c r="Y1488" s="1">
        <v>988580</v>
      </c>
      <c r="Z1488" s="1">
        <v>66537</v>
      </c>
      <c r="AA1488" t="s">
        <v>552</v>
      </c>
      <c r="AB1488" t="s">
        <v>502</v>
      </c>
      <c r="AC1488">
        <v>0</v>
      </c>
      <c r="AD1488">
        <v>4.41</v>
      </c>
      <c r="AE1488">
        <v>0</v>
      </c>
      <c r="AF1488">
        <v>1.7</v>
      </c>
      <c r="AG1488" s="1">
        <v>135200</v>
      </c>
      <c r="AH1488">
        <v>456</v>
      </c>
      <c r="AI1488">
        <v>200</v>
      </c>
      <c r="AJ1488">
        <v>455</v>
      </c>
      <c r="AK1488" s="1">
        <v>12000</v>
      </c>
      <c r="AL1488" s="2">
        <v>0.64583333333333337</v>
      </c>
      <c r="AN1488" t="s">
        <v>298</v>
      </c>
      <c r="AO1488" t="s">
        <v>313</v>
      </c>
      <c r="AQ1488" t="str">
        <f t="shared" si="23"/>
        <v/>
      </c>
    </row>
    <row r="1489" spans="1:43">
      <c r="A1489" s="8">
        <v>46195</v>
      </c>
      <c r="B1489" s="67">
        <v>4095.05</v>
      </c>
      <c r="C1489" s="67">
        <v>1.24</v>
      </c>
      <c r="D1489" s="67">
        <v>72620</v>
      </c>
      <c r="E1489" s="67">
        <v>1.37</v>
      </c>
      <c r="F1489" s="69">
        <v>9432</v>
      </c>
      <c r="G1489" t="s">
        <v>111</v>
      </c>
      <c r="H1489">
        <v>0</v>
      </c>
      <c r="I1489" t="s">
        <v>288</v>
      </c>
      <c r="J1489" t="s">
        <v>289</v>
      </c>
      <c r="K1489" t="s">
        <v>290</v>
      </c>
      <c r="L1489">
        <v>144</v>
      </c>
      <c r="M1489">
        <v>-0.4</v>
      </c>
      <c r="N1489" s="66">
        <v>-2.8E-3</v>
      </c>
      <c r="O1489">
        <v>144.4</v>
      </c>
      <c r="P1489" s="66">
        <v>-2.7000000000000001E-3</v>
      </c>
      <c r="Q1489">
        <v>144.30000000000001</v>
      </c>
      <c r="R1489">
        <v>144.80000000000001</v>
      </c>
      <c r="S1489">
        <v>143.1</v>
      </c>
      <c r="T1489" s="66">
        <v>-2E-3</v>
      </c>
      <c r="U1489" s="66">
        <v>2E-3</v>
      </c>
      <c r="V1489" s="66">
        <v>-5.4999999999999997E-3</v>
      </c>
      <c r="W1489" s="66">
        <v>6.1999999999999998E-3</v>
      </c>
      <c r="X1489" s="1">
        <v>231893300</v>
      </c>
      <c r="Y1489" s="1">
        <v>33384193</v>
      </c>
      <c r="Z1489" s="1">
        <v>13039245</v>
      </c>
      <c r="AA1489" t="s">
        <v>503</v>
      </c>
      <c r="AB1489" t="s">
        <v>621</v>
      </c>
      <c r="AC1489">
        <v>12</v>
      </c>
      <c r="AD1489">
        <v>1.2</v>
      </c>
      <c r="AE1489">
        <v>3.75</v>
      </c>
      <c r="AF1489" t="s">
        <v>230</v>
      </c>
      <c r="AG1489" s="1">
        <v>4001400</v>
      </c>
      <c r="AH1489">
        <v>144.1</v>
      </c>
      <c r="AI1489" s="1">
        <v>1194400</v>
      </c>
      <c r="AJ1489">
        <v>143.9</v>
      </c>
      <c r="AK1489" s="1">
        <v>94200</v>
      </c>
      <c r="AL1489" s="2">
        <v>0.64583333333333337</v>
      </c>
      <c r="AN1489" t="s">
        <v>298</v>
      </c>
      <c r="AO1489" t="s">
        <v>351</v>
      </c>
      <c r="AQ1489" t="str">
        <f t="shared" si="23"/>
        <v/>
      </c>
    </row>
    <row r="1490" spans="1:43">
      <c r="A1490" s="8">
        <v>46195</v>
      </c>
      <c r="B1490" s="67">
        <v>4095.05</v>
      </c>
      <c r="C1490" s="67">
        <v>1.24</v>
      </c>
      <c r="D1490" s="67">
        <v>72620</v>
      </c>
      <c r="E1490" s="67">
        <v>1.37</v>
      </c>
      <c r="F1490" s="69">
        <v>9449</v>
      </c>
      <c r="G1490" t="s">
        <v>112</v>
      </c>
      <c r="H1490">
        <v>0</v>
      </c>
      <c r="I1490" t="s">
        <v>288</v>
      </c>
      <c r="J1490" t="s">
        <v>289</v>
      </c>
      <c r="K1490" t="s">
        <v>290</v>
      </c>
      <c r="L1490" s="36">
        <v>3542</v>
      </c>
      <c r="M1490">
        <v>542</v>
      </c>
      <c r="N1490" s="66">
        <v>0.1807</v>
      </c>
      <c r="O1490" s="36">
        <v>3000</v>
      </c>
      <c r="P1490" s="66">
        <v>0.18060000000000001</v>
      </c>
      <c r="Q1490" s="36">
        <v>3416</v>
      </c>
      <c r="R1490" s="36">
        <v>3576</v>
      </c>
      <c r="S1490" s="36">
        <v>3407</v>
      </c>
      <c r="T1490" s="66">
        <v>3.6799999999999999E-2</v>
      </c>
      <c r="U1490" s="66">
        <v>2.8E-3</v>
      </c>
      <c r="V1490" s="66">
        <v>-9.4999999999999998E-3</v>
      </c>
      <c r="W1490" s="66">
        <v>3.9600000000000003E-2</v>
      </c>
      <c r="X1490" s="1">
        <v>1729300</v>
      </c>
      <c r="Y1490" s="1">
        <v>6079057</v>
      </c>
      <c r="Z1490" s="1">
        <v>380230</v>
      </c>
      <c r="AA1490" t="s">
        <v>505</v>
      </c>
      <c r="AB1490" t="s">
        <v>506</v>
      </c>
      <c r="AC1490">
        <v>15.1</v>
      </c>
      <c r="AD1490">
        <v>3.18</v>
      </c>
      <c r="AE1490">
        <v>2.2000000000000002</v>
      </c>
      <c r="AF1490" t="s">
        <v>230</v>
      </c>
      <c r="AG1490">
        <v>200</v>
      </c>
      <c r="AH1490" s="36">
        <v>3544</v>
      </c>
      <c r="AI1490">
        <v>900</v>
      </c>
      <c r="AJ1490" s="36">
        <v>3541</v>
      </c>
      <c r="AK1490" s="1">
        <v>2000</v>
      </c>
      <c r="AL1490" s="2">
        <v>0.64583333333333337</v>
      </c>
      <c r="AN1490" t="s">
        <v>293</v>
      </c>
      <c r="AO1490" t="s">
        <v>351</v>
      </c>
      <c r="AQ1490" t="str">
        <f t="shared" si="23"/>
        <v/>
      </c>
    </row>
    <row r="1491" spans="1:43">
      <c r="A1491" s="8">
        <v>46195</v>
      </c>
      <c r="B1491" s="67">
        <v>4095.05</v>
      </c>
      <c r="C1491" s="67">
        <v>1.24</v>
      </c>
      <c r="D1491" s="67">
        <v>72620</v>
      </c>
      <c r="E1491" s="67">
        <v>1.37</v>
      </c>
      <c r="F1491" s="69">
        <v>9501</v>
      </c>
      <c r="G1491" t="s">
        <v>113</v>
      </c>
      <c r="H1491">
        <v>0</v>
      </c>
      <c r="I1491" t="s">
        <v>288</v>
      </c>
      <c r="J1491" t="s">
        <v>289</v>
      </c>
      <c r="K1491" t="s">
        <v>290</v>
      </c>
      <c r="L1491">
        <v>477.5</v>
      </c>
      <c r="M1491">
        <v>-36.5</v>
      </c>
      <c r="N1491" s="66">
        <v>-7.0999999999999994E-2</v>
      </c>
      <c r="O1491">
        <v>514</v>
      </c>
      <c r="P1491" s="66">
        <v>-7.0999999999999994E-2</v>
      </c>
      <c r="Q1491">
        <v>524</v>
      </c>
      <c r="R1491">
        <v>524</v>
      </c>
      <c r="S1491">
        <v>473</v>
      </c>
      <c r="T1491" s="66">
        <v>-8.8700000000000001E-2</v>
      </c>
      <c r="U1491" s="66">
        <v>-2.1499999999999998E-2</v>
      </c>
      <c r="V1491" s="66">
        <v>-8.8700000000000001E-2</v>
      </c>
      <c r="W1491" s="66">
        <v>9.4999999999999998E-3</v>
      </c>
      <c r="X1491" s="1">
        <v>73392900</v>
      </c>
      <c r="Y1491" s="1">
        <v>36099160</v>
      </c>
      <c r="Z1491" s="1">
        <v>767350</v>
      </c>
      <c r="AA1491" t="s">
        <v>507</v>
      </c>
      <c r="AB1491" t="s">
        <v>640</v>
      </c>
      <c r="AC1491">
        <v>3.06</v>
      </c>
      <c r="AD1491">
        <v>0.32</v>
      </c>
      <c r="AE1491">
        <v>0</v>
      </c>
      <c r="AF1491" t="s">
        <v>230</v>
      </c>
      <c r="AG1491" s="1">
        <v>779300</v>
      </c>
      <c r="AH1491">
        <v>477.5</v>
      </c>
      <c r="AI1491" s="1">
        <v>51200</v>
      </c>
      <c r="AJ1491">
        <v>477.3</v>
      </c>
      <c r="AK1491" s="1">
        <v>3000</v>
      </c>
      <c r="AL1491" s="2">
        <v>0.64583333333333337</v>
      </c>
      <c r="AN1491" t="s">
        <v>298</v>
      </c>
      <c r="AO1491" t="s">
        <v>509</v>
      </c>
      <c r="AQ1491" t="str">
        <f t="shared" si="23"/>
        <v/>
      </c>
    </row>
    <row r="1492" spans="1:43">
      <c r="A1492" s="8">
        <v>46195</v>
      </c>
      <c r="B1492" s="67">
        <v>4095.05</v>
      </c>
      <c r="C1492" s="67">
        <v>1.24</v>
      </c>
      <c r="D1492" s="67">
        <v>72620</v>
      </c>
      <c r="E1492" s="67">
        <v>1.37</v>
      </c>
      <c r="F1492" s="69">
        <v>9531</v>
      </c>
      <c r="G1492" t="s">
        <v>114</v>
      </c>
      <c r="H1492">
        <v>0</v>
      </c>
      <c r="I1492" t="s">
        <v>288</v>
      </c>
      <c r="J1492" t="s">
        <v>289</v>
      </c>
      <c r="K1492" t="s">
        <v>290</v>
      </c>
      <c r="L1492" s="36">
        <v>6210</v>
      </c>
      <c r="M1492">
        <v>32</v>
      </c>
      <c r="N1492" s="66">
        <v>5.1999999999999998E-3</v>
      </c>
      <c r="O1492" s="36">
        <v>6178</v>
      </c>
      <c r="P1492" s="66">
        <v>5.1000000000000004E-3</v>
      </c>
      <c r="Q1492" s="36">
        <v>6180</v>
      </c>
      <c r="R1492" s="36">
        <v>6251</v>
      </c>
      <c r="S1492" s="36">
        <v>6157</v>
      </c>
      <c r="T1492" s="66">
        <v>4.7999999999999996E-3</v>
      </c>
      <c r="U1492" s="66">
        <v>4.5999999999999999E-3</v>
      </c>
      <c r="V1492" s="66">
        <v>-6.4999999999999997E-3</v>
      </c>
      <c r="W1492" s="66">
        <v>8.6E-3</v>
      </c>
      <c r="X1492" s="1">
        <v>767500</v>
      </c>
      <c r="Y1492" s="1">
        <v>4757230</v>
      </c>
      <c r="Z1492" s="1">
        <v>2080096</v>
      </c>
      <c r="AA1492" t="s">
        <v>510</v>
      </c>
      <c r="AB1492" t="s">
        <v>600</v>
      </c>
      <c r="AC1492">
        <v>15.04</v>
      </c>
      <c r="AD1492">
        <v>1.2</v>
      </c>
      <c r="AE1492">
        <v>1.93</v>
      </c>
      <c r="AF1492" t="s">
        <v>230</v>
      </c>
      <c r="AG1492" s="1">
        <v>24100</v>
      </c>
      <c r="AH1492" s="36">
        <v>6211</v>
      </c>
      <c r="AI1492" s="1">
        <v>1200</v>
      </c>
      <c r="AJ1492" s="36">
        <v>6200</v>
      </c>
      <c r="AK1492">
        <v>100</v>
      </c>
      <c r="AL1492" s="2">
        <v>0.64583333333333337</v>
      </c>
      <c r="AN1492" t="s">
        <v>298</v>
      </c>
      <c r="AO1492" t="s">
        <v>509</v>
      </c>
      <c r="AQ1492" t="str">
        <f t="shared" si="23"/>
        <v/>
      </c>
    </row>
    <row r="1493" spans="1:43">
      <c r="A1493" s="8">
        <v>46195</v>
      </c>
      <c r="B1493" s="67">
        <v>4095.05</v>
      </c>
      <c r="C1493" s="67">
        <v>1.24</v>
      </c>
      <c r="D1493" s="67">
        <v>72620</v>
      </c>
      <c r="E1493" s="67">
        <v>1.37</v>
      </c>
      <c r="F1493" s="69">
        <v>9882</v>
      </c>
      <c r="G1493" t="s">
        <v>115</v>
      </c>
      <c r="H1493">
        <v>0</v>
      </c>
      <c r="I1493" t="s">
        <v>288</v>
      </c>
      <c r="J1493" t="s">
        <v>289</v>
      </c>
      <c r="K1493" t="s">
        <v>295</v>
      </c>
      <c r="L1493" s="36">
        <v>1752</v>
      </c>
      <c r="M1493">
        <v>-21</v>
      </c>
      <c r="N1493" s="66">
        <v>-1.18E-2</v>
      </c>
      <c r="O1493" s="36">
        <v>1773</v>
      </c>
      <c r="P1493" s="66">
        <v>-1.18E-2</v>
      </c>
      <c r="Q1493" s="36">
        <v>1770</v>
      </c>
      <c r="R1493" s="36">
        <v>1770</v>
      </c>
      <c r="S1493" s="36">
        <v>1737</v>
      </c>
      <c r="T1493" s="66">
        <v>-1.01E-2</v>
      </c>
      <c r="U1493" s="66">
        <v>-5.0000000000000001E-4</v>
      </c>
      <c r="V1493" s="66">
        <v>-1.01E-2</v>
      </c>
      <c r="W1493" s="66">
        <v>8.6E-3</v>
      </c>
      <c r="X1493" s="1">
        <v>386500</v>
      </c>
      <c r="Y1493" s="1">
        <v>678983</v>
      </c>
      <c r="Z1493" s="1">
        <v>150709</v>
      </c>
      <c r="AA1493" t="s">
        <v>670</v>
      </c>
      <c r="AB1493" t="s">
        <v>513</v>
      </c>
      <c r="AC1493">
        <v>11.42</v>
      </c>
      <c r="AD1493">
        <v>1.21</v>
      </c>
      <c r="AE1493">
        <v>3.88</v>
      </c>
      <c r="AF1493" t="s">
        <v>230</v>
      </c>
      <c r="AG1493" s="1">
        <v>38200</v>
      </c>
      <c r="AH1493" s="36">
        <v>1757</v>
      </c>
      <c r="AI1493">
        <v>100</v>
      </c>
      <c r="AJ1493" s="36">
        <v>1752</v>
      </c>
      <c r="AK1493" s="1">
        <v>1100</v>
      </c>
      <c r="AL1493" s="2">
        <v>0.64583333333333337</v>
      </c>
      <c r="AN1493" t="s">
        <v>298</v>
      </c>
      <c r="AO1493" t="s">
        <v>322</v>
      </c>
      <c r="AQ1493" t="str">
        <f t="shared" si="23"/>
        <v/>
      </c>
    </row>
    <row r="1494" spans="1:43">
      <c r="F1494" s="69">
        <v>6502</v>
      </c>
      <c r="I1494" t="s">
        <v>514</v>
      </c>
      <c r="P1494" t="s">
        <v>230</v>
      </c>
      <c r="T1494" t="s">
        <v>230</v>
      </c>
      <c r="U1494" t="s">
        <v>230</v>
      </c>
      <c r="V1494" t="s">
        <v>230</v>
      </c>
      <c r="W1494" t="s">
        <v>230</v>
      </c>
      <c r="AF1494" t="s">
        <v>230</v>
      </c>
      <c r="AG1494" t="s">
        <v>230</v>
      </c>
      <c r="AO1494" t="s">
        <v>515</v>
      </c>
      <c r="AQ1494" t="str">
        <f t="shared" si="23"/>
        <v/>
      </c>
    </row>
    <row r="1495" spans="1:43">
      <c r="F1495" s="69">
        <v>5759</v>
      </c>
      <c r="I1495" t="s">
        <v>514</v>
      </c>
      <c r="P1495" t="s">
        <v>230</v>
      </c>
      <c r="T1495" t="s">
        <v>230</v>
      </c>
      <c r="U1495" t="s">
        <v>230</v>
      </c>
      <c r="V1495" t="s">
        <v>230</v>
      </c>
      <c r="W1495" t="s">
        <v>230</v>
      </c>
      <c r="AF1495" t="s">
        <v>230</v>
      </c>
      <c r="AG1495" t="s">
        <v>230</v>
      </c>
      <c r="AO1495" t="s">
        <v>515</v>
      </c>
      <c r="AQ1495" t="str">
        <f t="shared" si="23"/>
        <v/>
      </c>
    </row>
    <row r="1496" spans="1:43">
      <c r="AQ1496" t="str">
        <f t="shared" si="23"/>
        <v/>
      </c>
    </row>
    <row r="1497" spans="1:43">
      <c r="AQ1497" t="str">
        <f t="shared" si="23"/>
        <v/>
      </c>
    </row>
    <row r="1498" spans="1:43">
      <c r="AQ1498" t="str">
        <f t="shared" si="23"/>
        <v/>
      </c>
    </row>
    <row r="1499" spans="1:43">
      <c r="B1499" cm="1">
        <f t="array" ref="B1499">_xll.RssIndexMarket("TOPX", "現在値")</f>
        <v>3952.5</v>
      </c>
      <c r="C1499" cm="1">
        <f t="array" ref="C1499">_xll.RssIndexMarket("TOPX", "前日比率")</f>
        <v>-0.54</v>
      </c>
      <c r="D1499" s="71" cm="1">
        <f t="array" ref="D1499">_xll.RssIndexMarket("N225.FUT01.OS", "現在値")</f>
        <v>61710</v>
      </c>
      <c r="E1499" s="6" cm="1">
        <f t="array" ref="E1499">_xll.RssIndexMarket("N225.FUT01.OS", "前日比率")</f>
        <v>-1.18</v>
      </c>
      <c r="F1499"/>
      <c r="AQ1499" t="str">
        <f t="shared" si="23"/>
        <v/>
      </c>
    </row>
    <row r="1500" spans="1:43">
      <c r="A1500" s="8" t="s">
        <v>0</v>
      </c>
      <c r="B1500" t="s">
        <v>116</v>
      </c>
      <c r="C1500" t="s">
        <v>1</v>
      </c>
      <c r="D1500" t="s">
        <v>2</v>
      </c>
      <c r="E1500" t="s">
        <v>3</v>
      </c>
      <c r="F1500" s="7" t="s">
        <v>4</v>
      </c>
      <c r="G1500" t="s">
        <v>5</v>
      </c>
      <c r="H1500" t="s">
        <v>268</v>
      </c>
      <c r="I1500" t="s">
        <v>269</v>
      </c>
      <c r="J1500" t="s">
        <v>270</v>
      </c>
      <c r="K1500" t="s">
        <v>271</v>
      </c>
      <c r="L1500" t="s">
        <v>6</v>
      </c>
      <c r="M1500" t="s">
        <v>7</v>
      </c>
      <c r="N1500" t="s">
        <v>8</v>
      </c>
      <c r="O1500" t="s">
        <v>9</v>
      </c>
      <c r="P1500" t="s">
        <v>272</v>
      </c>
      <c r="Q1500" t="s">
        <v>10</v>
      </c>
      <c r="R1500" t="s">
        <v>11</v>
      </c>
      <c r="S1500" t="s">
        <v>12</v>
      </c>
      <c r="T1500" t="s">
        <v>273</v>
      </c>
      <c r="U1500" t="s">
        <v>274</v>
      </c>
      <c r="V1500" t="s">
        <v>275</v>
      </c>
      <c r="W1500" t="s">
        <v>276</v>
      </c>
      <c r="X1500" t="s">
        <v>13</v>
      </c>
      <c r="Y1500" t="s">
        <v>277</v>
      </c>
      <c r="Z1500" t="s">
        <v>278</v>
      </c>
      <c r="AA1500" t="s">
        <v>14</v>
      </c>
      <c r="AB1500" t="s">
        <v>15</v>
      </c>
      <c r="AC1500" t="s">
        <v>279</v>
      </c>
      <c r="AD1500" t="s">
        <v>280</v>
      </c>
      <c r="AE1500" t="s">
        <v>281</v>
      </c>
      <c r="AF1500" t="s">
        <v>282</v>
      </c>
      <c r="AG1500" t="s">
        <v>283</v>
      </c>
      <c r="AH1500" t="s">
        <v>284</v>
      </c>
      <c r="AI1500" t="s">
        <v>16</v>
      </c>
      <c r="AJ1500" t="s">
        <v>17</v>
      </c>
      <c r="AK1500" t="s">
        <v>18</v>
      </c>
      <c r="AL1500" t="s">
        <v>19</v>
      </c>
      <c r="AM1500" t="s">
        <v>20</v>
      </c>
      <c r="AN1500" t="s">
        <v>285</v>
      </c>
      <c r="AO1500" t="s">
        <v>286</v>
      </c>
      <c r="AQ1500" t="str">
        <f t="shared" si="23"/>
        <v/>
      </c>
    </row>
    <row r="1501" spans="1:43">
      <c r="A1501" s="8">
        <v>46197</v>
      </c>
      <c r="B1501" s="67">
        <v>3963.76</v>
      </c>
      <c r="C1501" s="67">
        <v>-0.67</v>
      </c>
      <c r="D1501" s="67">
        <v>69350</v>
      </c>
      <c r="E1501" s="67">
        <v>-0.6</v>
      </c>
      <c r="F1501" s="69">
        <v>1605</v>
      </c>
      <c r="G1501" t="s">
        <v>21</v>
      </c>
      <c r="H1501">
        <v>0</v>
      </c>
      <c r="I1501" t="s">
        <v>288</v>
      </c>
      <c r="J1501" t="s">
        <v>289</v>
      </c>
      <c r="K1501" t="s">
        <v>290</v>
      </c>
      <c r="L1501" s="36">
        <v>3401</v>
      </c>
      <c r="M1501">
        <v>-55</v>
      </c>
      <c r="N1501" s="66">
        <v>-1.5900000000000001E-2</v>
      </c>
      <c r="O1501" s="36">
        <v>3456</v>
      </c>
      <c r="P1501" s="66">
        <v>-1.5900000000000001E-2</v>
      </c>
      <c r="Q1501" s="36">
        <v>3455</v>
      </c>
      <c r="R1501" s="36">
        <v>3458</v>
      </c>
      <c r="S1501" s="36">
        <v>3386</v>
      </c>
      <c r="T1501" s="66">
        <v>-1.5599999999999999E-2</v>
      </c>
      <c r="U1501" s="66">
        <v>-8.3999999999999995E-3</v>
      </c>
      <c r="V1501" s="66">
        <v>-1.6400000000000001E-2</v>
      </c>
      <c r="W1501" s="66">
        <v>4.4000000000000003E-3</v>
      </c>
      <c r="X1501" s="1">
        <v>4381600</v>
      </c>
      <c r="Y1501" s="1">
        <v>15000779</v>
      </c>
      <c r="Z1501" s="1">
        <v>4282321</v>
      </c>
      <c r="AA1501" t="s">
        <v>291</v>
      </c>
      <c r="AB1501" t="s">
        <v>292</v>
      </c>
      <c r="AC1501">
        <v>8.7799999999999994</v>
      </c>
      <c r="AD1501">
        <v>0.83</v>
      </c>
      <c r="AE1501">
        <v>3.18</v>
      </c>
      <c r="AF1501" t="s">
        <v>230</v>
      </c>
      <c r="AG1501" s="1">
        <v>54900</v>
      </c>
      <c r="AH1501" s="36">
        <v>3401</v>
      </c>
      <c r="AI1501" s="1">
        <v>6100</v>
      </c>
      <c r="AJ1501" s="36">
        <v>3400</v>
      </c>
      <c r="AK1501" s="1">
        <v>1100</v>
      </c>
      <c r="AL1501" s="2">
        <v>0.64583333333333337</v>
      </c>
      <c r="AN1501" t="s">
        <v>293</v>
      </c>
      <c r="AO1501" t="s">
        <v>294</v>
      </c>
      <c r="AQ1501" t="str">
        <f t="shared" si="23"/>
        <v/>
      </c>
    </row>
    <row r="1502" spans="1:43">
      <c r="A1502" s="8">
        <v>46197</v>
      </c>
      <c r="B1502" s="67">
        <v>3963.76</v>
      </c>
      <c r="C1502" s="67">
        <v>-0.67</v>
      </c>
      <c r="D1502" s="67">
        <v>69350</v>
      </c>
      <c r="E1502" s="67">
        <v>-0.6</v>
      </c>
      <c r="F1502" s="69">
        <v>1833</v>
      </c>
      <c r="G1502" t="s">
        <v>24</v>
      </c>
      <c r="H1502">
        <v>0</v>
      </c>
      <c r="I1502" t="s">
        <v>288</v>
      </c>
      <c r="J1502" t="s">
        <v>289</v>
      </c>
      <c r="K1502" t="s">
        <v>295</v>
      </c>
      <c r="L1502" s="36">
        <v>5640</v>
      </c>
      <c r="M1502">
        <v>40</v>
      </c>
      <c r="N1502" s="66">
        <v>7.1000000000000004E-3</v>
      </c>
      <c r="O1502" s="36">
        <v>5600</v>
      </c>
      <c r="P1502" s="66">
        <v>7.1000000000000004E-3</v>
      </c>
      <c r="Q1502" s="36">
        <v>5650</v>
      </c>
      <c r="R1502" s="36">
        <v>5680</v>
      </c>
      <c r="S1502" s="36">
        <v>5620</v>
      </c>
      <c r="T1502" s="66">
        <v>-1.6999999999999999E-3</v>
      </c>
      <c r="U1502" s="66">
        <v>1.6999999999999999E-3</v>
      </c>
      <c r="V1502" s="66">
        <v>-7.0000000000000001E-3</v>
      </c>
      <c r="W1502" s="66">
        <v>3.5000000000000001E-3</v>
      </c>
      <c r="X1502" s="1">
        <v>68100</v>
      </c>
      <c r="Y1502" s="1">
        <v>384118</v>
      </c>
      <c r="Z1502" s="1">
        <v>218071</v>
      </c>
      <c r="AA1502" t="s">
        <v>296</v>
      </c>
      <c r="AB1502" t="s">
        <v>572</v>
      </c>
      <c r="AC1502">
        <v>13.13</v>
      </c>
      <c r="AD1502">
        <v>1.02</v>
      </c>
      <c r="AE1502">
        <v>5.32</v>
      </c>
      <c r="AF1502" t="s">
        <v>230</v>
      </c>
      <c r="AG1502" s="1">
        <v>13400</v>
      </c>
      <c r="AH1502" s="36">
        <v>5640</v>
      </c>
      <c r="AI1502">
        <v>100</v>
      </c>
      <c r="AJ1502" s="36">
        <v>5630</v>
      </c>
      <c r="AK1502">
        <v>700</v>
      </c>
      <c r="AL1502" s="2">
        <v>0.64583333333333337</v>
      </c>
      <c r="AN1502" t="s">
        <v>298</v>
      </c>
      <c r="AO1502" t="s">
        <v>299</v>
      </c>
      <c r="AQ1502" t="str">
        <f t="shared" si="23"/>
        <v/>
      </c>
    </row>
    <row r="1503" spans="1:43">
      <c r="A1503" s="8">
        <v>46197</v>
      </c>
      <c r="B1503" s="67">
        <v>3963.76</v>
      </c>
      <c r="C1503" s="67">
        <v>-0.67</v>
      </c>
      <c r="D1503" s="67">
        <v>69350</v>
      </c>
      <c r="E1503" s="67">
        <v>-0.6</v>
      </c>
      <c r="F1503" s="69">
        <v>1911</v>
      </c>
      <c r="G1503" t="s">
        <v>25</v>
      </c>
      <c r="H1503">
        <v>0</v>
      </c>
      <c r="I1503" t="s">
        <v>288</v>
      </c>
      <c r="J1503" t="s">
        <v>289</v>
      </c>
      <c r="K1503" t="s">
        <v>290</v>
      </c>
      <c r="L1503" s="36">
        <v>1313</v>
      </c>
      <c r="M1503">
        <v>9</v>
      </c>
      <c r="N1503" s="66">
        <v>6.8999999999999999E-3</v>
      </c>
      <c r="O1503" s="36">
        <v>1304</v>
      </c>
      <c r="P1503" s="66">
        <v>6.8999999999999999E-3</v>
      </c>
      <c r="Q1503" s="36">
        <v>1317.5</v>
      </c>
      <c r="R1503" s="36">
        <v>1318.5</v>
      </c>
      <c r="S1503" s="36">
        <v>1305.5</v>
      </c>
      <c r="T1503" s="66">
        <v>-3.3999999999999998E-3</v>
      </c>
      <c r="U1503" s="66">
        <v>5.7000000000000002E-3</v>
      </c>
      <c r="V1503" s="66">
        <v>-4.1000000000000003E-3</v>
      </c>
      <c r="W1503" s="66">
        <v>5.7000000000000002E-3</v>
      </c>
      <c r="X1503" s="1">
        <v>2548100</v>
      </c>
      <c r="Y1503" s="1">
        <v>3344491</v>
      </c>
      <c r="Z1503" s="1">
        <v>812177</v>
      </c>
      <c r="AA1503" t="s">
        <v>300</v>
      </c>
      <c r="AB1503" t="s">
        <v>301</v>
      </c>
      <c r="AC1503">
        <v>8.36</v>
      </c>
      <c r="AD1503">
        <v>0.79</v>
      </c>
      <c r="AE1503">
        <v>3.81</v>
      </c>
      <c r="AF1503" t="s">
        <v>230</v>
      </c>
      <c r="AG1503" s="1">
        <v>306900</v>
      </c>
      <c r="AH1503" s="36">
        <v>1315</v>
      </c>
      <c r="AI1503">
        <v>200</v>
      </c>
      <c r="AJ1503" s="36">
        <v>1311</v>
      </c>
      <c r="AK1503">
        <v>100</v>
      </c>
      <c r="AL1503" s="2">
        <v>0.64583333333333337</v>
      </c>
      <c r="AN1503" t="s">
        <v>293</v>
      </c>
      <c r="AO1503" t="s">
        <v>299</v>
      </c>
      <c r="AQ1503" t="str">
        <f t="shared" si="23"/>
        <v/>
      </c>
    </row>
    <row r="1504" spans="1:43">
      <c r="A1504" s="8">
        <v>46197</v>
      </c>
      <c r="B1504" s="67">
        <v>3963.76</v>
      </c>
      <c r="C1504" s="67">
        <v>-0.67</v>
      </c>
      <c r="D1504" s="67">
        <v>69350</v>
      </c>
      <c r="E1504" s="67">
        <v>-0.6</v>
      </c>
      <c r="F1504" s="69">
        <v>1925</v>
      </c>
      <c r="G1504" t="s">
        <v>26</v>
      </c>
      <c r="H1504">
        <v>0</v>
      </c>
      <c r="I1504" t="s">
        <v>288</v>
      </c>
      <c r="J1504" t="s">
        <v>289</v>
      </c>
      <c r="K1504" t="s">
        <v>290</v>
      </c>
      <c r="L1504" s="36">
        <v>4320</v>
      </c>
      <c r="M1504">
        <v>45</v>
      </c>
      <c r="N1504" s="66">
        <v>1.0500000000000001E-2</v>
      </c>
      <c r="O1504" s="36">
        <v>4275</v>
      </c>
      <c r="P1504" s="66">
        <v>1.0500000000000001E-2</v>
      </c>
      <c r="Q1504" s="36">
        <v>4318</v>
      </c>
      <c r="R1504" s="36">
        <v>4342</v>
      </c>
      <c r="S1504" s="36">
        <v>4287</v>
      </c>
      <c r="T1504" s="66">
        <v>4.0000000000000002E-4</v>
      </c>
      <c r="U1504" s="66">
        <v>1.6000000000000001E-3</v>
      </c>
      <c r="V1504" s="66">
        <v>-5.0000000000000001E-3</v>
      </c>
      <c r="W1504" s="66">
        <v>7.6E-3</v>
      </c>
      <c r="X1504" s="1">
        <v>1622500</v>
      </c>
      <c r="Y1504" s="1">
        <v>7005875</v>
      </c>
      <c r="Z1504" s="1">
        <v>2849628</v>
      </c>
      <c r="AA1504" t="s">
        <v>302</v>
      </c>
      <c r="AB1504" t="s">
        <v>573</v>
      </c>
      <c r="AC1504">
        <v>11.78</v>
      </c>
      <c r="AD1504">
        <v>0.92</v>
      </c>
      <c r="AE1504">
        <v>4.07</v>
      </c>
      <c r="AF1504" t="s">
        <v>230</v>
      </c>
      <c r="AG1504" s="1">
        <v>66900</v>
      </c>
      <c r="AH1504" s="36">
        <v>4321</v>
      </c>
      <c r="AI1504">
        <v>200</v>
      </c>
      <c r="AJ1504" s="36">
        <v>4316</v>
      </c>
      <c r="AK1504">
        <v>200</v>
      </c>
      <c r="AL1504" s="2">
        <v>0.64583333333333337</v>
      </c>
      <c r="AN1504" t="s">
        <v>298</v>
      </c>
      <c r="AO1504" t="s">
        <v>299</v>
      </c>
      <c r="AQ1504" t="str">
        <f t="shared" si="23"/>
        <v/>
      </c>
    </row>
    <row r="1505" spans="1:43">
      <c r="A1505" s="8">
        <v>46197</v>
      </c>
      <c r="B1505" s="67">
        <v>3963.76</v>
      </c>
      <c r="C1505" s="67">
        <v>-0.67</v>
      </c>
      <c r="D1505" s="67">
        <v>69350</v>
      </c>
      <c r="E1505" s="67">
        <v>-0.6</v>
      </c>
      <c r="F1505" s="69">
        <v>1928</v>
      </c>
      <c r="G1505" t="s">
        <v>27</v>
      </c>
      <c r="H1505">
        <v>0</v>
      </c>
      <c r="I1505" t="s">
        <v>288</v>
      </c>
      <c r="J1505" t="s">
        <v>289</v>
      </c>
      <c r="K1505" t="s">
        <v>295</v>
      </c>
      <c r="L1505" s="36">
        <v>3207</v>
      </c>
      <c r="M1505">
        <v>-26</v>
      </c>
      <c r="N1505" s="66">
        <v>-8.0000000000000002E-3</v>
      </c>
      <c r="O1505" s="36">
        <v>3233</v>
      </c>
      <c r="P1505" s="66">
        <v>-8.0000000000000002E-3</v>
      </c>
      <c r="Q1505" s="36">
        <v>3244</v>
      </c>
      <c r="R1505" s="36">
        <v>3247</v>
      </c>
      <c r="S1505" s="36">
        <v>3206</v>
      </c>
      <c r="T1505" s="66">
        <v>-1.14E-2</v>
      </c>
      <c r="U1505" s="66">
        <v>-5.1999999999999998E-3</v>
      </c>
      <c r="V1505" s="66">
        <v>-1.23E-2</v>
      </c>
      <c r="W1505" s="66">
        <v>2.9999999999999997E-4</v>
      </c>
      <c r="X1505" s="1">
        <v>2370600</v>
      </c>
      <c r="Y1505" s="1">
        <v>7633724</v>
      </c>
      <c r="Z1505" s="1">
        <v>2089634</v>
      </c>
      <c r="AA1505" t="s">
        <v>304</v>
      </c>
      <c r="AB1505" t="s">
        <v>574</v>
      </c>
      <c r="AC1505">
        <v>9.5299999999999994</v>
      </c>
      <c r="AD1505">
        <v>0.97</v>
      </c>
      <c r="AE1505">
        <v>4.5199999999999996</v>
      </c>
      <c r="AF1505" t="s">
        <v>230</v>
      </c>
      <c r="AG1505" s="1">
        <v>239500</v>
      </c>
      <c r="AH1505" s="36">
        <v>3210</v>
      </c>
      <c r="AI1505">
        <v>100</v>
      </c>
      <c r="AJ1505" s="36">
        <v>3207</v>
      </c>
      <c r="AK1505" s="1">
        <v>3700</v>
      </c>
      <c r="AL1505" s="2">
        <v>0.64583333333333337</v>
      </c>
      <c r="AM1505" s="3">
        <v>46177</v>
      </c>
      <c r="AN1505" t="s">
        <v>306</v>
      </c>
      <c r="AO1505" t="s">
        <v>299</v>
      </c>
      <c r="AQ1505" t="str">
        <f t="shared" si="23"/>
        <v/>
      </c>
    </row>
    <row r="1506" spans="1:43">
      <c r="A1506" s="8">
        <v>46197</v>
      </c>
      <c r="B1506" s="67">
        <v>3963.76</v>
      </c>
      <c r="C1506" s="67">
        <v>-0.67</v>
      </c>
      <c r="D1506" s="67">
        <v>69350</v>
      </c>
      <c r="E1506" s="67">
        <v>-0.6</v>
      </c>
      <c r="F1506" s="69">
        <v>1929</v>
      </c>
      <c r="G1506" t="s">
        <v>28</v>
      </c>
      <c r="H1506">
        <v>0</v>
      </c>
      <c r="I1506" t="s">
        <v>288</v>
      </c>
      <c r="J1506" t="s">
        <v>289</v>
      </c>
      <c r="K1506" t="s">
        <v>295</v>
      </c>
      <c r="L1506" s="36">
        <v>1088</v>
      </c>
      <c r="M1506">
        <v>3</v>
      </c>
      <c r="N1506" s="66">
        <v>2.8E-3</v>
      </c>
      <c r="O1506" s="36">
        <v>1085</v>
      </c>
      <c r="P1506" s="66">
        <v>2.7000000000000001E-3</v>
      </c>
      <c r="Q1506" s="36">
        <v>1095</v>
      </c>
      <c r="R1506" s="36">
        <v>1100</v>
      </c>
      <c r="S1506" s="36">
        <v>1084</v>
      </c>
      <c r="T1506" s="66">
        <v>-6.3E-3</v>
      </c>
      <c r="U1506" s="66">
        <v>8.9999999999999998E-4</v>
      </c>
      <c r="V1506" s="66">
        <v>-1.09E-2</v>
      </c>
      <c r="W1506" s="66">
        <v>3.5999999999999999E-3</v>
      </c>
      <c r="X1506" s="1">
        <v>64500</v>
      </c>
      <c r="Y1506" s="1">
        <v>70235</v>
      </c>
      <c r="Z1506" s="1">
        <v>45451</v>
      </c>
      <c r="AA1506" t="s">
        <v>307</v>
      </c>
      <c r="AB1506" t="s">
        <v>575</v>
      </c>
      <c r="AC1506">
        <v>12.27</v>
      </c>
      <c r="AD1506">
        <v>1.2</v>
      </c>
      <c r="AE1506">
        <v>4.5999999999999996</v>
      </c>
      <c r="AF1506" t="s">
        <v>230</v>
      </c>
      <c r="AG1506" s="1">
        <v>14400</v>
      </c>
      <c r="AH1506" s="36">
        <v>1094</v>
      </c>
      <c r="AI1506">
        <v>100</v>
      </c>
      <c r="AJ1506" s="36">
        <v>1086</v>
      </c>
      <c r="AK1506">
        <v>200</v>
      </c>
      <c r="AL1506" s="2">
        <v>0.64583333333333337</v>
      </c>
      <c r="AN1506" t="s">
        <v>298</v>
      </c>
      <c r="AO1506" t="s">
        <v>299</v>
      </c>
      <c r="AQ1506" t="str">
        <f t="shared" si="23"/>
        <v/>
      </c>
    </row>
    <row r="1507" spans="1:43">
      <c r="A1507" s="8">
        <v>46197</v>
      </c>
      <c r="B1507" s="67">
        <v>3963.76</v>
      </c>
      <c r="C1507" s="67">
        <v>-0.67</v>
      </c>
      <c r="D1507" s="67">
        <v>69350</v>
      </c>
      <c r="E1507" s="67">
        <v>-0.6</v>
      </c>
      <c r="F1507" s="69">
        <v>1963</v>
      </c>
      <c r="G1507" t="s">
        <v>29</v>
      </c>
      <c r="H1507">
        <v>0</v>
      </c>
      <c r="I1507" t="s">
        <v>288</v>
      </c>
      <c r="J1507" t="s">
        <v>289</v>
      </c>
      <c r="K1507" t="s">
        <v>295</v>
      </c>
      <c r="L1507" s="36">
        <v>2573.5</v>
      </c>
      <c r="M1507">
        <v>-35.5</v>
      </c>
      <c r="N1507" s="66">
        <v>-1.3599999999999999E-2</v>
      </c>
      <c r="O1507" s="36">
        <v>2609</v>
      </c>
      <c r="P1507" s="66">
        <v>-1.3599999999999999E-2</v>
      </c>
      <c r="Q1507" s="36">
        <v>2574</v>
      </c>
      <c r="R1507" s="36">
        <v>2605</v>
      </c>
      <c r="S1507" s="36">
        <v>2530</v>
      </c>
      <c r="T1507" s="66">
        <v>-1E-4</v>
      </c>
      <c r="U1507" s="66">
        <v>-2.0999999999999999E-3</v>
      </c>
      <c r="V1507" s="66">
        <v>-1.2E-2</v>
      </c>
      <c r="W1507" s="66">
        <v>1.7100000000000001E-2</v>
      </c>
      <c r="X1507" s="1">
        <v>1033600</v>
      </c>
      <c r="Y1507" s="1">
        <v>2659044</v>
      </c>
      <c r="Z1507" s="1">
        <v>628688</v>
      </c>
      <c r="AA1507" t="s">
        <v>309</v>
      </c>
      <c r="AB1507" t="s">
        <v>310</v>
      </c>
      <c r="AC1507">
        <v>13.53</v>
      </c>
      <c r="AD1507">
        <v>1.44</v>
      </c>
      <c r="AE1507">
        <v>2.02</v>
      </c>
      <c r="AF1507" t="s">
        <v>230</v>
      </c>
      <c r="AG1507" s="1">
        <v>34700</v>
      </c>
      <c r="AH1507" s="36">
        <v>2583.5</v>
      </c>
      <c r="AI1507">
        <v>400</v>
      </c>
      <c r="AJ1507" s="36">
        <v>2572.5</v>
      </c>
      <c r="AK1507">
        <v>100</v>
      </c>
      <c r="AL1507" s="2">
        <v>0.64583333333333337</v>
      </c>
      <c r="AN1507" t="s">
        <v>298</v>
      </c>
      <c r="AO1507" t="s">
        <v>299</v>
      </c>
      <c r="AQ1507" t="str">
        <f t="shared" si="23"/>
        <v/>
      </c>
    </row>
    <row r="1508" spans="1:43">
      <c r="A1508" s="8">
        <v>46197</v>
      </c>
      <c r="B1508" s="67">
        <v>3963.76</v>
      </c>
      <c r="C1508" s="67">
        <v>-0.67</v>
      </c>
      <c r="D1508" s="67">
        <v>69350</v>
      </c>
      <c r="E1508" s="67">
        <v>-0.6</v>
      </c>
      <c r="F1508" s="69">
        <v>2124</v>
      </c>
      <c r="G1508" t="s">
        <v>30</v>
      </c>
      <c r="H1508">
        <v>0</v>
      </c>
      <c r="I1508" t="s">
        <v>288</v>
      </c>
      <c r="J1508" t="s">
        <v>289</v>
      </c>
      <c r="K1508" t="s">
        <v>290</v>
      </c>
      <c r="L1508">
        <v>839</v>
      </c>
      <c r="M1508">
        <v>4</v>
      </c>
      <c r="N1508" s="66">
        <v>4.7999999999999996E-3</v>
      </c>
      <c r="O1508">
        <v>835</v>
      </c>
      <c r="P1508" s="66">
        <v>4.7000000000000002E-3</v>
      </c>
      <c r="Q1508">
        <v>835</v>
      </c>
      <c r="R1508">
        <v>842</v>
      </c>
      <c r="S1508">
        <v>832</v>
      </c>
      <c r="T1508" s="66">
        <v>4.7000000000000002E-3</v>
      </c>
      <c r="U1508" s="66">
        <v>0</v>
      </c>
      <c r="V1508" s="66">
        <v>-3.5000000000000001E-3</v>
      </c>
      <c r="W1508" s="66">
        <v>8.3999999999999995E-3</v>
      </c>
      <c r="X1508" s="1">
        <v>354900</v>
      </c>
      <c r="Y1508" s="1">
        <v>297484</v>
      </c>
      <c r="Z1508" s="1">
        <v>138902</v>
      </c>
      <c r="AA1508" t="s">
        <v>311</v>
      </c>
      <c r="AB1508" t="s">
        <v>312</v>
      </c>
      <c r="AC1508">
        <v>15.5</v>
      </c>
      <c r="AD1508">
        <v>5.94</v>
      </c>
      <c r="AE1508">
        <v>4.53</v>
      </c>
      <c r="AF1508" t="s">
        <v>230</v>
      </c>
      <c r="AG1508" s="1">
        <v>90700</v>
      </c>
      <c r="AH1508">
        <v>841</v>
      </c>
      <c r="AI1508">
        <v>300</v>
      </c>
      <c r="AJ1508">
        <v>837</v>
      </c>
      <c r="AK1508" s="1">
        <v>2800</v>
      </c>
      <c r="AL1508" s="2">
        <v>0.64583333333333337</v>
      </c>
      <c r="AN1508" t="s">
        <v>293</v>
      </c>
      <c r="AO1508" t="s">
        <v>313</v>
      </c>
      <c r="AQ1508" t="str">
        <f t="shared" si="23"/>
        <v/>
      </c>
    </row>
    <row r="1509" spans="1:43">
      <c r="A1509" s="8">
        <v>46197</v>
      </c>
      <c r="B1509" s="67">
        <v>3963.76</v>
      </c>
      <c r="C1509" s="67">
        <v>-0.67</v>
      </c>
      <c r="D1509" s="67">
        <v>69350</v>
      </c>
      <c r="E1509" s="67">
        <v>-0.6</v>
      </c>
      <c r="F1509" s="69">
        <v>2162</v>
      </c>
      <c r="G1509" t="s">
        <v>31</v>
      </c>
      <c r="H1509">
        <v>0</v>
      </c>
      <c r="I1509" t="s">
        <v>314</v>
      </c>
      <c r="J1509" t="s">
        <v>289</v>
      </c>
      <c r="K1509" t="s">
        <v>295</v>
      </c>
      <c r="L1509">
        <v>538</v>
      </c>
      <c r="M1509">
        <v>0</v>
      </c>
      <c r="N1509" s="66">
        <v>0</v>
      </c>
      <c r="O1509">
        <v>538</v>
      </c>
      <c r="P1509" s="66">
        <v>0</v>
      </c>
      <c r="Q1509">
        <v>538</v>
      </c>
      <c r="R1509">
        <v>539</v>
      </c>
      <c r="S1509">
        <v>538</v>
      </c>
      <c r="T1509" s="66">
        <v>0</v>
      </c>
      <c r="U1509" s="66">
        <v>0</v>
      </c>
      <c r="V1509" s="66">
        <v>-1.8E-3</v>
      </c>
      <c r="W1509" s="66">
        <v>0</v>
      </c>
      <c r="X1509" s="1">
        <v>62100</v>
      </c>
      <c r="Y1509" s="1">
        <v>33448</v>
      </c>
      <c r="Z1509" s="1">
        <v>11626</v>
      </c>
      <c r="AA1509" t="s">
        <v>685</v>
      </c>
      <c r="AB1509" t="s">
        <v>316</v>
      </c>
      <c r="AC1509">
        <v>31.27</v>
      </c>
      <c r="AD1509">
        <v>2.04</v>
      </c>
      <c r="AE1509">
        <v>0</v>
      </c>
      <c r="AF1509" t="s">
        <v>230</v>
      </c>
      <c r="AG1509" s="1">
        <v>3400</v>
      </c>
      <c r="AH1509">
        <v>539</v>
      </c>
      <c r="AI1509" s="1">
        <v>21100</v>
      </c>
      <c r="AJ1509">
        <v>538</v>
      </c>
      <c r="AK1509" s="1">
        <v>2865700</v>
      </c>
      <c r="AL1509" s="2">
        <v>0.64583333333333337</v>
      </c>
      <c r="AN1509" t="s">
        <v>298</v>
      </c>
      <c r="AO1509" t="s">
        <v>313</v>
      </c>
      <c r="AQ1509" t="str">
        <f t="shared" si="23"/>
        <v/>
      </c>
    </row>
    <row r="1510" spans="1:43">
      <c r="A1510" s="8">
        <v>46197</v>
      </c>
      <c r="B1510" s="67">
        <v>3963.76</v>
      </c>
      <c r="C1510" s="67">
        <v>-0.67</v>
      </c>
      <c r="D1510" s="67">
        <v>69350</v>
      </c>
      <c r="E1510" s="67">
        <v>-0.6</v>
      </c>
      <c r="F1510" s="69">
        <v>2229</v>
      </c>
      <c r="G1510" t="s">
        <v>32</v>
      </c>
      <c r="H1510">
        <v>0</v>
      </c>
      <c r="I1510" t="s">
        <v>288</v>
      </c>
      <c r="J1510" t="s">
        <v>289</v>
      </c>
      <c r="K1510" t="s">
        <v>295</v>
      </c>
      <c r="L1510" s="36">
        <v>2844</v>
      </c>
      <c r="M1510">
        <v>20.5</v>
      </c>
      <c r="N1510" s="66">
        <v>7.3000000000000001E-3</v>
      </c>
      <c r="O1510" s="36">
        <v>2823.5</v>
      </c>
      <c r="P1510" s="66">
        <v>7.1999999999999998E-3</v>
      </c>
      <c r="Q1510" s="36">
        <v>2820</v>
      </c>
      <c r="R1510" s="36">
        <v>2867.5</v>
      </c>
      <c r="S1510" s="36">
        <v>2796</v>
      </c>
      <c r="T1510" s="66">
        <v>8.5000000000000006E-3</v>
      </c>
      <c r="U1510" s="66">
        <v>2.0999999999999999E-3</v>
      </c>
      <c r="V1510" s="66">
        <v>-8.0999999999999996E-3</v>
      </c>
      <c r="W1510" s="66">
        <v>1.7100000000000001E-2</v>
      </c>
      <c r="X1510" s="1">
        <v>412000</v>
      </c>
      <c r="Y1510" s="1">
        <v>1170899</v>
      </c>
      <c r="Z1510" s="1">
        <v>380896</v>
      </c>
      <c r="AA1510" t="s">
        <v>317</v>
      </c>
      <c r="AB1510" t="s">
        <v>660</v>
      </c>
      <c r="AC1510">
        <v>19.87</v>
      </c>
      <c r="AD1510">
        <v>1.64</v>
      </c>
      <c r="AE1510">
        <v>2.4300000000000002</v>
      </c>
      <c r="AF1510" t="s">
        <v>230</v>
      </c>
      <c r="AG1510" s="1">
        <v>15300</v>
      </c>
      <c r="AH1510" s="36">
        <v>2850</v>
      </c>
      <c r="AI1510" s="1">
        <v>18400</v>
      </c>
      <c r="AJ1510" s="36">
        <v>2842</v>
      </c>
      <c r="AK1510">
        <v>100</v>
      </c>
      <c r="AL1510" s="2">
        <v>0.64583333333333337</v>
      </c>
      <c r="AN1510" t="s">
        <v>298</v>
      </c>
      <c r="AO1510" t="s">
        <v>319</v>
      </c>
      <c r="AQ1510" t="str">
        <f t="shared" si="23"/>
        <v/>
      </c>
    </row>
    <row r="1511" spans="1:43">
      <c r="A1511" s="8">
        <v>46197</v>
      </c>
      <c r="B1511" s="67">
        <v>3963.76</v>
      </c>
      <c r="C1511" s="67">
        <v>-0.67</v>
      </c>
      <c r="D1511" s="67">
        <v>69350</v>
      </c>
      <c r="E1511" s="67">
        <v>-0.6</v>
      </c>
      <c r="F1511" s="69">
        <v>2768</v>
      </c>
      <c r="G1511" t="s">
        <v>33</v>
      </c>
      <c r="H1511">
        <v>0</v>
      </c>
      <c r="I1511" t="s">
        <v>288</v>
      </c>
      <c r="J1511" t="s">
        <v>289</v>
      </c>
      <c r="K1511" t="s">
        <v>295</v>
      </c>
      <c r="L1511" s="36">
        <v>5187</v>
      </c>
      <c r="M1511">
        <v>0</v>
      </c>
      <c r="N1511" s="66">
        <v>0</v>
      </c>
      <c r="O1511" s="36">
        <v>5187</v>
      </c>
      <c r="P1511" s="66">
        <v>0</v>
      </c>
      <c r="Q1511" s="36">
        <v>5200</v>
      </c>
      <c r="R1511" s="36">
        <v>5232</v>
      </c>
      <c r="S1511" s="36">
        <v>5149</v>
      </c>
      <c r="T1511" s="66">
        <v>-2.5000000000000001E-3</v>
      </c>
      <c r="U1511" s="66">
        <v>-3.0000000000000001E-3</v>
      </c>
      <c r="V1511" s="66">
        <v>-8.6E-3</v>
      </c>
      <c r="W1511" s="66">
        <v>7.3000000000000001E-3</v>
      </c>
      <c r="X1511" s="1">
        <v>904000</v>
      </c>
      <c r="Y1511" s="1">
        <v>4694363</v>
      </c>
      <c r="Z1511" s="1">
        <v>1089270</v>
      </c>
      <c r="AA1511" t="s">
        <v>320</v>
      </c>
      <c r="AB1511" t="s">
        <v>321</v>
      </c>
      <c r="AC1511">
        <v>8.3000000000000007</v>
      </c>
      <c r="AD1511">
        <v>0.98</v>
      </c>
      <c r="AE1511">
        <v>3.47</v>
      </c>
      <c r="AF1511" t="s">
        <v>230</v>
      </c>
      <c r="AG1511" s="1">
        <v>169100</v>
      </c>
      <c r="AH1511" s="36">
        <v>5206</v>
      </c>
      <c r="AI1511">
        <v>200</v>
      </c>
      <c r="AJ1511" s="36">
        <v>5186</v>
      </c>
      <c r="AK1511">
        <v>100</v>
      </c>
      <c r="AL1511" s="2">
        <v>0.64583333333333337</v>
      </c>
      <c r="AN1511" t="s">
        <v>298</v>
      </c>
      <c r="AO1511" t="s">
        <v>322</v>
      </c>
      <c r="AQ1511" t="str">
        <f t="shared" si="23"/>
        <v/>
      </c>
    </row>
    <row r="1512" spans="1:43">
      <c r="A1512" s="8">
        <v>46197</v>
      </c>
      <c r="B1512" s="67">
        <v>3963.76</v>
      </c>
      <c r="C1512" s="67">
        <v>-0.67</v>
      </c>
      <c r="D1512" s="67">
        <v>69350</v>
      </c>
      <c r="E1512" s="67">
        <v>-0.6</v>
      </c>
      <c r="F1512" s="69">
        <v>2769</v>
      </c>
      <c r="G1512" t="s">
        <v>34</v>
      </c>
      <c r="H1512">
        <v>0</v>
      </c>
      <c r="I1512" t="s">
        <v>314</v>
      </c>
      <c r="J1512" t="s">
        <v>323</v>
      </c>
      <c r="K1512" t="s">
        <v>295</v>
      </c>
      <c r="L1512">
        <v>836</v>
      </c>
      <c r="M1512">
        <v>-1</v>
      </c>
      <c r="N1512" s="66">
        <v>-1.1999999999999999E-3</v>
      </c>
      <c r="O1512">
        <v>837</v>
      </c>
      <c r="P1512" s="66">
        <v>-1.1000000000000001E-3</v>
      </c>
      <c r="Q1512">
        <v>840</v>
      </c>
      <c r="R1512">
        <v>841</v>
      </c>
      <c r="S1512">
        <v>835</v>
      </c>
      <c r="T1512" s="66">
        <v>-4.7000000000000002E-3</v>
      </c>
      <c r="U1512" s="66">
        <v>0</v>
      </c>
      <c r="V1512" s="66">
        <v>-5.8999999999999999E-3</v>
      </c>
      <c r="W1512" s="66">
        <v>1.1000000000000001E-3</v>
      </c>
      <c r="X1512" s="1">
        <v>2000</v>
      </c>
      <c r="Y1512" s="1">
        <v>1676</v>
      </c>
      <c r="Z1512" s="1">
        <v>6572</v>
      </c>
      <c r="AA1512" t="s">
        <v>324</v>
      </c>
      <c r="AB1512" t="s">
        <v>325</v>
      </c>
      <c r="AC1512">
        <v>9.92</v>
      </c>
      <c r="AD1512">
        <v>22.22</v>
      </c>
      <c r="AE1512">
        <v>0</v>
      </c>
      <c r="AF1512">
        <v>0.2</v>
      </c>
      <c r="AG1512">
        <v>0</v>
      </c>
      <c r="AH1512">
        <v>841</v>
      </c>
      <c r="AI1512">
        <v>100</v>
      </c>
      <c r="AJ1512">
        <v>835</v>
      </c>
      <c r="AK1512">
        <v>500</v>
      </c>
      <c r="AL1512" s="2">
        <v>0.64583333333333337</v>
      </c>
      <c r="AM1512" s="3">
        <v>46213</v>
      </c>
      <c r="AN1512" t="s">
        <v>326</v>
      </c>
      <c r="AO1512" t="s">
        <v>327</v>
      </c>
      <c r="AQ1512" t="str">
        <f t="shared" si="23"/>
        <v/>
      </c>
    </row>
    <row r="1513" spans="1:43">
      <c r="A1513" s="8">
        <v>46197</v>
      </c>
      <c r="B1513" s="67">
        <v>3963.76</v>
      </c>
      <c r="C1513" s="67">
        <v>-0.67</v>
      </c>
      <c r="D1513" s="67">
        <v>69350</v>
      </c>
      <c r="E1513" s="67">
        <v>-0.6</v>
      </c>
      <c r="F1513" s="69">
        <v>2914</v>
      </c>
      <c r="G1513" t="s">
        <v>35</v>
      </c>
      <c r="H1513">
        <v>0</v>
      </c>
      <c r="I1513" t="s">
        <v>288</v>
      </c>
      <c r="J1513" t="s">
        <v>289</v>
      </c>
      <c r="K1513" t="s">
        <v>295</v>
      </c>
      <c r="L1513" s="36">
        <v>5950</v>
      </c>
      <c r="M1513">
        <v>26</v>
      </c>
      <c r="N1513" s="66">
        <v>4.4000000000000003E-3</v>
      </c>
      <c r="O1513" s="36">
        <v>5924</v>
      </c>
      <c r="P1513" s="66">
        <v>4.3E-3</v>
      </c>
      <c r="Q1513" s="36">
        <v>5967</v>
      </c>
      <c r="R1513" s="36">
        <v>6011</v>
      </c>
      <c r="S1513" s="36">
        <v>5918</v>
      </c>
      <c r="T1513" s="66">
        <v>-2.8E-3</v>
      </c>
      <c r="U1513" s="66">
        <v>-5.9999999999999995E-4</v>
      </c>
      <c r="V1513" s="66">
        <v>-1.01E-2</v>
      </c>
      <c r="W1513" s="66">
        <v>5.4000000000000003E-3</v>
      </c>
      <c r="X1513" s="1">
        <v>4656100</v>
      </c>
      <c r="Y1513" s="1">
        <v>27759468</v>
      </c>
      <c r="Z1513" s="1">
        <v>11900000</v>
      </c>
      <c r="AA1513" t="s">
        <v>328</v>
      </c>
      <c r="AB1513" t="s">
        <v>329</v>
      </c>
      <c r="AC1513">
        <v>18.53</v>
      </c>
      <c r="AD1513">
        <v>2.58</v>
      </c>
      <c r="AE1513">
        <v>4.07</v>
      </c>
      <c r="AF1513" t="s">
        <v>230</v>
      </c>
      <c r="AG1513" s="1">
        <v>1187700</v>
      </c>
      <c r="AH1513" s="36">
        <v>5957</v>
      </c>
      <c r="AI1513" s="1">
        <v>1200</v>
      </c>
      <c r="AJ1513" s="36">
        <v>5950</v>
      </c>
      <c r="AK1513">
        <v>500</v>
      </c>
      <c r="AL1513" s="2">
        <v>0.64583333333333337</v>
      </c>
      <c r="AN1513" t="s">
        <v>293</v>
      </c>
      <c r="AO1513" t="s">
        <v>319</v>
      </c>
      <c r="AQ1513" t="str">
        <f t="shared" si="23"/>
        <v/>
      </c>
    </row>
    <row r="1514" spans="1:43">
      <c r="A1514" s="8">
        <v>46197</v>
      </c>
      <c r="B1514" s="67">
        <v>3963.76</v>
      </c>
      <c r="C1514" s="67">
        <v>-0.67</v>
      </c>
      <c r="D1514" s="67">
        <v>69350</v>
      </c>
      <c r="E1514" s="67">
        <v>-0.6</v>
      </c>
      <c r="F1514" s="69">
        <v>3003</v>
      </c>
      <c r="G1514" t="s">
        <v>36</v>
      </c>
      <c r="H1514">
        <v>0</v>
      </c>
      <c r="I1514" t="s">
        <v>288</v>
      </c>
      <c r="J1514" t="s">
        <v>289</v>
      </c>
      <c r="K1514" t="s">
        <v>295</v>
      </c>
      <c r="L1514" s="36">
        <v>1690</v>
      </c>
      <c r="M1514">
        <v>2.5</v>
      </c>
      <c r="N1514" s="66">
        <v>1.5E-3</v>
      </c>
      <c r="O1514" s="36">
        <v>1687.5</v>
      </c>
      <c r="P1514" s="66">
        <v>1.4E-3</v>
      </c>
      <c r="Q1514" s="36">
        <v>1695</v>
      </c>
      <c r="R1514" s="36">
        <v>1699</v>
      </c>
      <c r="S1514" s="36">
        <v>1687.5</v>
      </c>
      <c r="T1514" s="66">
        <v>-2.8999999999999998E-3</v>
      </c>
      <c r="U1514" s="66">
        <v>0</v>
      </c>
      <c r="V1514" s="66">
        <v>-5.1999999999999998E-3</v>
      </c>
      <c r="W1514" s="66">
        <v>1.4E-3</v>
      </c>
      <c r="X1514" s="1">
        <v>2137200</v>
      </c>
      <c r="Y1514" s="1">
        <v>3615734</v>
      </c>
      <c r="Z1514" s="1">
        <v>1297764</v>
      </c>
      <c r="AA1514" t="s">
        <v>330</v>
      </c>
      <c r="AB1514" t="s">
        <v>577</v>
      </c>
      <c r="AC1514">
        <v>10.6</v>
      </c>
      <c r="AD1514">
        <v>1.4</v>
      </c>
      <c r="AE1514">
        <v>3.96</v>
      </c>
      <c r="AF1514" t="s">
        <v>230</v>
      </c>
      <c r="AG1514" s="1">
        <v>28000</v>
      </c>
      <c r="AH1514" s="36">
        <v>1691</v>
      </c>
      <c r="AI1514">
        <v>100</v>
      </c>
      <c r="AJ1514" s="36">
        <v>1689.5</v>
      </c>
      <c r="AK1514">
        <v>400</v>
      </c>
      <c r="AL1514" s="2">
        <v>0.64583333333333337</v>
      </c>
      <c r="AN1514" t="s">
        <v>293</v>
      </c>
      <c r="AO1514" t="s">
        <v>332</v>
      </c>
      <c r="AQ1514" t="str">
        <f t="shared" si="23"/>
        <v/>
      </c>
    </row>
    <row r="1515" spans="1:43">
      <c r="A1515" s="8">
        <v>46197</v>
      </c>
      <c r="B1515" s="67">
        <v>3963.76</v>
      </c>
      <c r="C1515" s="67">
        <v>-0.67</v>
      </c>
      <c r="D1515" s="67">
        <v>69350</v>
      </c>
      <c r="E1515" s="67">
        <v>-0.6</v>
      </c>
      <c r="F1515" s="69">
        <v>3407</v>
      </c>
      <c r="G1515" t="s">
        <v>37</v>
      </c>
      <c r="H1515">
        <v>0</v>
      </c>
      <c r="I1515" t="s">
        <v>288</v>
      </c>
      <c r="J1515" t="s">
        <v>289</v>
      </c>
      <c r="K1515" t="s">
        <v>290</v>
      </c>
      <c r="L1515" s="36">
        <v>1796</v>
      </c>
      <c r="M1515">
        <v>3</v>
      </c>
      <c r="N1515" s="66">
        <v>1.6999999999999999E-3</v>
      </c>
      <c r="O1515" s="36">
        <v>1793</v>
      </c>
      <c r="P1515" s="66">
        <v>1.6000000000000001E-3</v>
      </c>
      <c r="Q1515" s="36">
        <v>1768</v>
      </c>
      <c r="R1515" s="36">
        <v>1807</v>
      </c>
      <c r="S1515" s="36">
        <v>1750.5</v>
      </c>
      <c r="T1515" s="66">
        <v>1.5800000000000002E-2</v>
      </c>
      <c r="U1515" s="66">
        <v>3.8999999999999998E-3</v>
      </c>
      <c r="V1515" s="66">
        <v>-6.0000000000000001E-3</v>
      </c>
      <c r="W1515" s="66">
        <v>2.5899999999999999E-2</v>
      </c>
      <c r="X1515" s="1">
        <v>4680500</v>
      </c>
      <c r="Y1515" s="1">
        <v>8386903</v>
      </c>
      <c r="Z1515" s="1">
        <v>2452890</v>
      </c>
      <c r="AA1515" t="s">
        <v>333</v>
      </c>
      <c r="AB1515" t="s">
        <v>334</v>
      </c>
      <c r="AC1515">
        <v>15.18</v>
      </c>
      <c r="AD1515">
        <v>1.1599999999999999</v>
      </c>
      <c r="AE1515">
        <v>2.4500000000000002</v>
      </c>
      <c r="AF1515" t="s">
        <v>230</v>
      </c>
      <c r="AG1515" s="1">
        <v>171800</v>
      </c>
      <c r="AH1515" s="36">
        <v>1796.5</v>
      </c>
      <c r="AI1515">
        <v>700</v>
      </c>
      <c r="AJ1515" s="36">
        <v>1791.5</v>
      </c>
      <c r="AK1515">
        <v>200</v>
      </c>
      <c r="AL1515" s="2">
        <v>0.64583333333333337</v>
      </c>
      <c r="AN1515" t="s">
        <v>298</v>
      </c>
      <c r="AO1515" t="s">
        <v>335</v>
      </c>
      <c r="AQ1515" t="str">
        <f t="shared" si="23"/>
        <v/>
      </c>
    </row>
    <row r="1516" spans="1:43">
      <c r="A1516" s="8">
        <v>46197</v>
      </c>
      <c r="B1516" s="67">
        <v>3963.76</v>
      </c>
      <c r="C1516" s="67">
        <v>-0.67</v>
      </c>
      <c r="D1516" s="67">
        <v>69350</v>
      </c>
      <c r="E1516" s="67">
        <v>-0.6</v>
      </c>
      <c r="F1516" s="69">
        <v>4008</v>
      </c>
      <c r="G1516" t="s">
        <v>38</v>
      </c>
      <c r="H1516">
        <v>0</v>
      </c>
      <c r="I1516" t="s">
        <v>288</v>
      </c>
      <c r="J1516" t="s">
        <v>289</v>
      </c>
      <c r="K1516" t="s">
        <v>295</v>
      </c>
      <c r="L1516" s="36">
        <v>1267</v>
      </c>
      <c r="M1516">
        <v>-22</v>
      </c>
      <c r="N1516" s="66">
        <v>-1.7100000000000001E-2</v>
      </c>
      <c r="O1516" s="36">
        <v>1289</v>
      </c>
      <c r="P1516" s="66">
        <v>-1.7000000000000001E-2</v>
      </c>
      <c r="Q1516" s="36">
        <v>1280</v>
      </c>
      <c r="R1516" s="36">
        <v>1289</v>
      </c>
      <c r="S1516" s="36">
        <v>1256</v>
      </c>
      <c r="T1516" s="66">
        <v>-1.01E-2</v>
      </c>
      <c r="U1516" s="66">
        <v>-1.5E-3</v>
      </c>
      <c r="V1516" s="66">
        <v>-1.7000000000000001E-2</v>
      </c>
      <c r="W1516" s="66">
        <v>8.6999999999999994E-3</v>
      </c>
      <c r="X1516" s="1">
        <v>143800</v>
      </c>
      <c r="Y1516" s="1">
        <v>182529</v>
      </c>
      <c r="Z1516" s="1">
        <v>81954</v>
      </c>
      <c r="AA1516" t="s">
        <v>541</v>
      </c>
      <c r="AB1516" t="s">
        <v>337</v>
      </c>
      <c r="AC1516">
        <v>10.36</v>
      </c>
      <c r="AD1516">
        <v>0.79</v>
      </c>
      <c r="AE1516">
        <v>3.79</v>
      </c>
      <c r="AF1516" t="s">
        <v>230</v>
      </c>
      <c r="AG1516" s="1">
        <v>43800</v>
      </c>
      <c r="AH1516" s="36">
        <v>1268</v>
      </c>
      <c r="AI1516" s="1">
        <v>3700</v>
      </c>
      <c r="AJ1516" s="36">
        <v>1267</v>
      </c>
      <c r="AK1516">
        <v>400</v>
      </c>
      <c r="AL1516" s="2">
        <v>0.64583333333333337</v>
      </c>
      <c r="AN1516" t="s">
        <v>298</v>
      </c>
      <c r="AO1516" t="s">
        <v>335</v>
      </c>
      <c r="AQ1516" t="str">
        <f t="shared" si="23"/>
        <v/>
      </c>
    </row>
    <row r="1517" spans="1:43">
      <c r="A1517" s="8">
        <v>46197</v>
      </c>
      <c r="B1517" s="67">
        <v>3963.76</v>
      </c>
      <c r="C1517" s="67">
        <v>-0.67</v>
      </c>
      <c r="D1517" s="67">
        <v>69350</v>
      </c>
      <c r="E1517" s="67">
        <v>-0.6</v>
      </c>
      <c r="F1517" s="69">
        <v>4026</v>
      </c>
      <c r="G1517" t="s">
        <v>39</v>
      </c>
      <c r="H1517">
        <v>0</v>
      </c>
      <c r="I1517" t="s">
        <v>314</v>
      </c>
      <c r="J1517" t="s">
        <v>289</v>
      </c>
      <c r="K1517" t="s">
        <v>290</v>
      </c>
      <c r="L1517" s="36">
        <v>1644</v>
      </c>
      <c r="M1517">
        <v>-8</v>
      </c>
      <c r="N1517" s="66">
        <v>-4.7999999999999996E-3</v>
      </c>
      <c r="O1517" s="36">
        <v>1652</v>
      </c>
      <c r="P1517" s="66">
        <v>-4.7999999999999996E-3</v>
      </c>
      <c r="Q1517" s="36">
        <v>1631</v>
      </c>
      <c r="R1517" s="36">
        <v>1674</v>
      </c>
      <c r="S1517" s="36">
        <v>1615</v>
      </c>
      <c r="T1517" s="66">
        <v>7.9000000000000008E-3</v>
      </c>
      <c r="U1517" s="66">
        <v>2.3999999999999998E-3</v>
      </c>
      <c r="V1517" s="66">
        <v>-1.7899999999999999E-2</v>
      </c>
      <c r="W1517" s="66">
        <v>1.7899999999999999E-2</v>
      </c>
      <c r="X1517" s="1">
        <v>68400</v>
      </c>
      <c r="Y1517" s="1">
        <v>112110</v>
      </c>
      <c r="Z1517" s="1">
        <v>15190</v>
      </c>
      <c r="AA1517" t="s">
        <v>338</v>
      </c>
      <c r="AB1517" t="s">
        <v>629</v>
      </c>
      <c r="AC1517">
        <v>7.78</v>
      </c>
      <c r="AD1517">
        <v>1.01</v>
      </c>
      <c r="AE1517">
        <v>3.04</v>
      </c>
      <c r="AF1517" t="s">
        <v>230</v>
      </c>
      <c r="AG1517">
        <v>900</v>
      </c>
      <c r="AH1517" s="36">
        <v>1647</v>
      </c>
      <c r="AI1517">
        <v>100</v>
      </c>
      <c r="AJ1517" s="36">
        <v>1644</v>
      </c>
      <c r="AK1517">
        <v>100</v>
      </c>
      <c r="AL1517" s="2">
        <v>0.64583333333333337</v>
      </c>
      <c r="AM1517" s="3">
        <v>46183</v>
      </c>
      <c r="AN1517" t="s">
        <v>340</v>
      </c>
      <c r="AO1517" t="s">
        <v>341</v>
      </c>
      <c r="AQ1517" t="str">
        <f t="shared" si="23"/>
        <v/>
      </c>
    </row>
    <row r="1518" spans="1:43">
      <c r="A1518" s="8">
        <v>46197</v>
      </c>
      <c r="B1518" s="67">
        <v>3963.76</v>
      </c>
      <c r="C1518" s="67">
        <v>-0.67</v>
      </c>
      <c r="D1518" s="67">
        <v>69350</v>
      </c>
      <c r="E1518" s="67">
        <v>-0.6</v>
      </c>
      <c r="F1518" s="69">
        <v>4062</v>
      </c>
      <c r="G1518" t="s">
        <v>40</v>
      </c>
      <c r="H1518">
        <v>0</v>
      </c>
      <c r="I1518" t="s">
        <v>288</v>
      </c>
      <c r="J1518" t="s">
        <v>289</v>
      </c>
      <c r="K1518" t="s">
        <v>295</v>
      </c>
      <c r="L1518" s="36">
        <v>24785</v>
      </c>
      <c r="M1518">
        <v>400</v>
      </c>
      <c r="N1518" s="66">
        <v>1.6400000000000001E-2</v>
      </c>
      <c r="O1518" s="36">
        <v>24385</v>
      </c>
      <c r="P1518" s="66">
        <v>1.6400000000000001E-2</v>
      </c>
      <c r="Q1518" s="36">
        <v>24100</v>
      </c>
      <c r="R1518" s="36">
        <v>26010</v>
      </c>
      <c r="S1518" s="36">
        <v>23860</v>
      </c>
      <c r="T1518" s="66">
        <v>2.8400000000000002E-2</v>
      </c>
      <c r="U1518" s="66">
        <v>-8.6E-3</v>
      </c>
      <c r="V1518" s="66">
        <v>-4.7E-2</v>
      </c>
      <c r="W1518" s="66">
        <v>3.8699999999999998E-2</v>
      </c>
      <c r="X1518" s="1">
        <v>10669900</v>
      </c>
      <c r="Y1518" s="1">
        <v>265790694</v>
      </c>
      <c r="Z1518" s="1">
        <v>6982457</v>
      </c>
      <c r="AA1518" t="s">
        <v>677</v>
      </c>
      <c r="AB1518" t="s">
        <v>343</v>
      </c>
      <c r="AC1518">
        <v>119.33</v>
      </c>
      <c r="AD1518">
        <v>12.58</v>
      </c>
      <c r="AE1518">
        <v>0.14000000000000001</v>
      </c>
      <c r="AF1518" t="s">
        <v>230</v>
      </c>
      <c r="AG1518" s="1">
        <v>58200</v>
      </c>
      <c r="AH1518" s="36">
        <v>24860</v>
      </c>
      <c r="AI1518">
        <v>100</v>
      </c>
      <c r="AJ1518" s="36">
        <v>24785</v>
      </c>
      <c r="AK1518">
        <v>400</v>
      </c>
      <c r="AL1518" s="2">
        <v>0.64583333333333337</v>
      </c>
      <c r="AN1518" t="s">
        <v>298</v>
      </c>
      <c r="AO1518" t="s">
        <v>344</v>
      </c>
      <c r="AQ1518" t="str">
        <f t="shared" si="23"/>
        <v/>
      </c>
    </row>
    <row r="1519" spans="1:43">
      <c r="A1519" s="8">
        <v>46197</v>
      </c>
      <c r="B1519" s="67">
        <v>3963.76</v>
      </c>
      <c r="C1519" s="67">
        <v>-0.67</v>
      </c>
      <c r="D1519" s="67">
        <v>69350</v>
      </c>
      <c r="E1519" s="67">
        <v>-0.6</v>
      </c>
      <c r="F1519" s="69">
        <v>4063</v>
      </c>
      <c r="G1519" t="s">
        <v>41</v>
      </c>
      <c r="H1519">
        <v>0</v>
      </c>
      <c r="I1519" t="s">
        <v>288</v>
      </c>
      <c r="J1519" t="s">
        <v>289</v>
      </c>
      <c r="K1519" t="s">
        <v>290</v>
      </c>
      <c r="L1519" s="36">
        <v>7100</v>
      </c>
      <c r="M1519">
        <v>-201</v>
      </c>
      <c r="N1519" s="66">
        <v>-2.75E-2</v>
      </c>
      <c r="O1519" s="36">
        <v>7301</v>
      </c>
      <c r="P1519" s="66">
        <v>-2.75E-2</v>
      </c>
      <c r="Q1519" s="36">
        <v>7001</v>
      </c>
      <c r="R1519" s="36">
        <v>7153</v>
      </c>
      <c r="S1519" s="36">
        <v>6955</v>
      </c>
      <c r="T1519" s="66">
        <v>1.41E-2</v>
      </c>
      <c r="U1519" s="66">
        <v>5.0000000000000001E-3</v>
      </c>
      <c r="V1519" s="66">
        <v>-7.4000000000000003E-3</v>
      </c>
      <c r="W1519" s="66">
        <v>2.0799999999999999E-2</v>
      </c>
      <c r="X1519" s="1">
        <v>6914900</v>
      </c>
      <c r="Y1519" s="1">
        <v>48880599</v>
      </c>
      <c r="Z1519" s="1">
        <v>14093470</v>
      </c>
      <c r="AA1519" t="s">
        <v>556</v>
      </c>
      <c r="AB1519" t="s">
        <v>346</v>
      </c>
      <c r="AC1519">
        <v>26.26</v>
      </c>
      <c r="AD1519">
        <v>2.95</v>
      </c>
      <c r="AE1519">
        <v>1.49</v>
      </c>
      <c r="AF1519" t="s">
        <v>230</v>
      </c>
      <c r="AG1519" s="1">
        <v>124300</v>
      </c>
      <c r="AH1519" s="36">
        <v>7105</v>
      </c>
      <c r="AI1519">
        <v>100</v>
      </c>
      <c r="AJ1519" s="36">
        <v>7100</v>
      </c>
      <c r="AK1519" s="1">
        <v>80000</v>
      </c>
      <c r="AL1519" s="2">
        <v>0.64583333333333337</v>
      </c>
      <c r="AN1519" t="s">
        <v>298</v>
      </c>
      <c r="AO1519" t="s">
        <v>335</v>
      </c>
      <c r="AQ1519" t="str">
        <f t="shared" si="23"/>
        <v/>
      </c>
    </row>
    <row r="1520" spans="1:43">
      <c r="A1520" s="8">
        <v>46197</v>
      </c>
      <c r="B1520" s="67">
        <v>3963.76</v>
      </c>
      <c r="C1520" s="67">
        <v>-0.67</v>
      </c>
      <c r="D1520" s="67">
        <v>69350</v>
      </c>
      <c r="E1520" s="67">
        <v>-0.6</v>
      </c>
      <c r="F1520" s="69">
        <v>4068</v>
      </c>
      <c r="G1520" t="s">
        <v>42</v>
      </c>
      <c r="H1520">
        <v>0</v>
      </c>
      <c r="I1520" t="s">
        <v>347</v>
      </c>
      <c r="J1520" t="s">
        <v>323</v>
      </c>
      <c r="K1520" t="s">
        <v>290</v>
      </c>
      <c r="L1520" s="36">
        <v>1770</v>
      </c>
      <c r="M1520">
        <v>5</v>
      </c>
      <c r="N1520" s="66">
        <v>2.8E-3</v>
      </c>
      <c r="O1520" s="36">
        <v>1765</v>
      </c>
      <c r="P1520" s="66">
        <v>2.8E-3</v>
      </c>
      <c r="Q1520" s="36">
        <v>1742</v>
      </c>
      <c r="R1520" s="36">
        <v>1770</v>
      </c>
      <c r="S1520" s="36">
        <v>1742</v>
      </c>
      <c r="T1520" s="66">
        <v>1.6E-2</v>
      </c>
      <c r="U1520" s="66">
        <v>2.8E-3</v>
      </c>
      <c r="V1520" s="66">
        <v>0</v>
      </c>
      <c r="W1520" s="66">
        <v>1.6E-2</v>
      </c>
      <c r="X1520" s="1">
        <v>1100</v>
      </c>
      <c r="Y1520" s="1">
        <v>1934</v>
      </c>
      <c r="Z1520" s="1">
        <v>3344</v>
      </c>
      <c r="AA1520" t="s">
        <v>348</v>
      </c>
      <c r="AB1520" t="s">
        <v>349</v>
      </c>
      <c r="AC1520">
        <v>23.25</v>
      </c>
      <c r="AD1520">
        <v>1.56</v>
      </c>
      <c r="AE1520">
        <v>0</v>
      </c>
      <c r="AF1520">
        <v>1.7</v>
      </c>
      <c r="AG1520">
        <v>0</v>
      </c>
      <c r="AH1520" s="36">
        <v>1770</v>
      </c>
      <c r="AI1520">
        <v>100</v>
      </c>
      <c r="AJ1520" s="36">
        <v>1765</v>
      </c>
      <c r="AK1520">
        <v>300</v>
      </c>
      <c r="AL1520" s="2">
        <v>0.64583333333333337</v>
      </c>
      <c r="AN1520" t="s">
        <v>350</v>
      </c>
      <c r="AO1520" t="s">
        <v>351</v>
      </c>
      <c r="AQ1520" t="str">
        <f t="shared" si="23"/>
        <v/>
      </c>
    </row>
    <row r="1521" spans="1:43">
      <c r="A1521" s="8">
        <v>46197</v>
      </c>
      <c r="B1521" s="67">
        <v>3963.76</v>
      </c>
      <c r="C1521" s="67">
        <v>-0.67</v>
      </c>
      <c r="D1521" s="67">
        <v>69350</v>
      </c>
      <c r="E1521" s="67">
        <v>-0.6</v>
      </c>
      <c r="F1521" s="69">
        <v>4100</v>
      </c>
      <c r="G1521" t="s">
        <v>43</v>
      </c>
      <c r="H1521">
        <v>0</v>
      </c>
      <c r="I1521" t="s">
        <v>314</v>
      </c>
      <c r="J1521" t="s">
        <v>289</v>
      </c>
      <c r="K1521" t="s">
        <v>290</v>
      </c>
      <c r="L1521" s="36">
        <v>1776</v>
      </c>
      <c r="M1521">
        <v>-134</v>
      </c>
      <c r="N1521" s="66">
        <v>-7.0199999999999999E-2</v>
      </c>
      <c r="O1521" s="36">
        <v>1910</v>
      </c>
      <c r="P1521" s="66">
        <v>-7.0099999999999996E-2</v>
      </c>
      <c r="Q1521" s="36">
        <v>1870</v>
      </c>
      <c r="R1521" s="36">
        <v>1905</v>
      </c>
      <c r="S1521" s="36">
        <v>1766</v>
      </c>
      <c r="T1521" s="66">
        <v>-5.0200000000000002E-2</v>
      </c>
      <c r="U1521" s="66">
        <v>-2.0400000000000001E-2</v>
      </c>
      <c r="V1521" s="66">
        <v>-6.7699999999999996E-2</v>
      </c>
      <c r="W1521" s="66">
        <v>5.5999999999999999E-3</v>
      </c>
      <c r="X1521" s="1">
        <v>135600</v>
      </c>
      <c r="Y1521" s="1">
        <v>246369</v>
      </c>
      <c r="Z1521" s="1">
        <v>10832</v>
      </c>
      <c r="AA1521" t="s">
        <v>544</v>
      </c>
      <c r="AB1521" t="s">
        <v>353</v>
      </c>
      <c r="AC1521">
        <v>20.55</v>
      </c>
      <c r="AD1521">
        <v>1.1299999999999999</v>
      </c>
      <c r="AE1521">
        <v>0</v>
      </c>
      <c r="AF1521" t="s">
        <v>230</v>
      </c>
      <c r="AG1521" s="1">
        <v>1700</v>
      </c>
      <c r="AH1521" s="36">
        <v>1788</v>
      </c>
      <c r="AI1521">
        <v>100</v>
      </c>
      <c r="AJ1521" s="36">
        <v>1768</v>
      </c>
      <c r="AK1521">
        <v>100</v>
      </c>
      <c r="AL1521" s="2">
        <v>0.64583333333333337</v>
      </c>
      <c r="AN1521" t="s">
        <v>298</v>
      </c>
      <c r="AO1521" t="s">
        <v>335</v>
      </c>
      <c r="AQ1521" t="str">
        <f t="shared" si="23"/>
        <v/>
      </c>
    </row>
    <row r="1522" spans="1:43">
      <c r="A1522" s="8">
        <v>46197</v>
      </c>
      <c r="B1522" s="67">
        <v>3963.76</v>
      </c>
      <c r="C1522" s="67">
        <v>-0.67</v>
      </c>
      <c r="D1522" s="67">
        <v>69350</v>
      </c>
      <c r="E1522" s="67">
        <v>-0.6</v>
      </c>
      <c r="F1522" s="69">
        <v>4182</v>
      </c>
      <c r="G1522" t="s">
        <v>44</v>
      </c>
      <c r="H1522">
        <v>0</v>
      </c>
      <c r="I1522" t="s">
        <v>288</v>
      </c>
      <c r="J1522" t="s">
        <v>289</v>
      </c>
      <c r="K1522" t="s">
        <v>290</v>
      </c>
      <c r="L1522" s="36">
        <v>5231</v>
      </c>
      <c r="M1522">
        <v>-113</v>
      </c>
      <c r="N1522" s="66">
        <v>-2.1100000000000001E-2</v>
      </c>
      <c r="O1522" s="36">
        <v>5344</v>
      </c>
      <c r="P1522" s="66">
        <v>-2.1100000000000001E-2</v>
      </c>
      <c r="Q1522" s="36">
        <v>5244</v>
      </c>
      <c r="R1522" s="36">
        <v>5360</v>
      </c>
      <c r="S1522" s="36">
        <v>5159</v>
      </c>
      <c r="T1522" s="66">
        <v>-2.3999999999999998E-3</v>
      </c>
      <c r="U1522" s="66">
        <v>-0.01</v>
      </c>
      <c r="V1522" s="66">
        <v>-2.4E-2</v>
      </c>
      <c r="W1522" s="66">
        <v>1.3899999999999999E-2</v>
      </c>
      <c r="X1522" s="1">
        <v>933100</v>
      </c>
      <c r="Y1522" s="1">
        <v>4908978</v>
      </c>
      <c r="Z1522" s="1">
        <v>1107332</v>
      </c>
      <c r="AA1522" t="s">
        <v>678</v>
      </c>
      <c r="AB1522" t="s">
        <v>355</v>
      </c>
      <c r="AC1522">
        <v>22.17</v>
      </c>
      <c r="AD1522">
        <v>1.57</v>
      </c>
      <c r="AE1522">
        <v>2.1</v>
      </c>
      <c r="AF1522" t="s">
        <v>230</v>
      </c>
      <c r="AG1522" s="1">
        <v>18100</v>
      </c>
      <c r="AH1522" s="36">
        <v>5248</v>
      </c>
      <c r="AI1522" s="1">
        <v>4400</v>
      </c>
      <c r="AJ1522" s="36">
        <v>5225</v>
      </c>
      <c r="AK1522" s="1">
        <v>2400</v>
      </c>
      <c r="AL1522" s="2">
        <v>0.64583333333333337</v>
      </c>
      <c r="AN1522" t="s">
        <v>298</v>
      </c>
      <c r="AO1522" t="s">
        <v>335</v>
      </c>
      <c r="AQ1522" t="str">
        <f t="shared" si="23"/>
        <v/>
      </c>
    </row>
    <row r="1523" spans="1:43">
      <c r="A1523" s="8">
        <v>46197</v>
      </c>
      <c r="B1523" s="67">
        <v>3963.76</v>
      </c>
      <c r="C1523" s="67">
        <v>-0.67</v>
      </c>
      <c r="D1523" s="67">
        <v>69350</v>
      </c>
      <c r="E1523" s="67">
        <v>-0.6</v>
      </c>
      <c r="F1523" s="69">
        <v>4188</v>
      </c>
      <c r="G1523" t="s">
        <v>45</v>
      </c>
      <c r="H1523">
        <v>0</v>
      </c>
      <c r="I1523" t="s">
        <v>288</v>
      </c>
      <c r="J1523" t="s">
        <v>289</v>
      </c>
      <c r="K1523" t="s">
        <v>290</v>
      </c>
      <c r="L1523" s="36">
        <v>1086</v>
      </c>
      <c r="M1523">
        <v>-1</v>
      </c>
      <c r="N1523" s="66">
        <v>-8.9999999999999998E-4</v>
      </c>
      <c r="O1523" s="36">
        <v>1087</v>
      </c>
      <c r="P1523" s="66">
        <v>-8.9999999999999998E-4</v>
      </c>
      <c r="Q1523" s="36">
        <v>1071.5</v>
      </c>
      <c r="R1523" s="36">
        <v>1090.5</v>
      </c>
      <c r="S1523" s="36">
        <v>1062.5</v>
      </c>
      <c r="T1523" s="66">
        <v>1.35E-2</v>
      </c>
      <c r="U1523" s="66">
        <v>6.4000000000000003E-3</v>
      </c>
      <c r="V1523" s="66">
        <v>-4.1000000000000003E-3</v>
      </c>
      <c r="W1523" s="66">
        <v>2.2100000000000002E-2</v>
      </c>
      <c r="X1523" s="1">
        <v>5624300</v>
      </c>
      <c r="Y1523" s="1">
        <v>6084644</v>
      </c>
      <c r="Z1523" s="1">
        <v>1565433</v>
      </c>
      <c r="AA1523" t="s">
        <v>356</v>
      </c>
      <c r="AB1523" t="s">
        <v>357</v>
      </c>
      <c r="AC1523">
        <v>12.41</v>
      </c>
      <c r="AD1523">
        <v>0.83</v>
      </c>
      <c r="AE1523">
        <v>2.95</v>
      </c>
      <c r="AF1523" t="s">
        <v>230</v>
      </c>
      <c r="AG1523" s="1">
        <v>316400</v>
      </c>
      <c r="AH1523" s="36">
        <v>1087</v>
      </c>
      <c r="AI1523">
        <v>200</v>
      </c>
      <c r="AJ1523" s="36">
        <v>1085</v>
      </c>
      <c r="AK1523">
        <v>100</v>
      </c>
      <c r="AL1523" s="2">
        <v>0.64583333333333337</v>
      </c>
      <c r="AN1523" t="s">
        <v>298</v>
      </c>
      <c r="AO1523" t="s">
        <v>335</v>
      </c>
      <c r="AQ1523" t="str">
        <f t="shared" si="23"/>
        <v/>
      </c>
    </row>
    <row r="1524" spans="1:43">
      <c r="A1524" s="8">
        <v>46197</v>
      </c>
      <c r="B1524" s="67">
        <v>3963.76</v>
      </c>
      <c r="C1524" s="67">
        <v>-0.67</v>
      </c>
      <c r="D1524" s="67">
        <v>69350</v>
      </c>
      <c r="E1524" s="67">
        <v>-0.6</v>
      </c>
      <c r="F1524" s="69">
        <v>4220</v>
      </c>
      <c r="G1524" t="s">
        <v>46</v>
      </c>
      <c r="H1524">
        <v>0</v>
      </c>
      <c r="I1524" t="s">
        <v>288</v>
      </c>
      <c r="J1524" t="s">
        <v>289</v>
      </c>
      <c r="K1524" t="s">
        <v>290</v>
      </c>
      <c r="L1524" s="36">
        <v>1687</v>
      </c>
      <c r="M1524">
        <v>-19</v>
      </c>
      <c r="N1524" s="66">
        <v>-1.11E-2</v>
      </c>
      <c r="O1524" s="36">
        <v>1706</v>
      </c>
      <c r="P1524" s="66">
        <v>-1.11E-2</v>
      </c>
      <c r="Q1524" s="36">
        <v>1705</v>
      </c>
      <c r="R1524" s="36">
        <v>1706</v>
      </c>
      <c r="S1524" s="36">
        <v>1655</v>
      </c>
      <c r="T1524" s="66">
        <v>-1.0500000000000001E-2</v>
      </c>
      <c r="U1524" s="66">
        <v>1.4999999999999999E-2</v>
      </c>
      <c r="V1524" s="66">
        <v>-1.11E-2</v>
      </c>
      <c r="W1524" s="66">
        <v>1.9300000000000001E-2</v>
      </c>
      <c r="X1524" s="1">
        <v>113500</v>
      </c>
      <c r="Y1524" s="1">
        <v>190525</v>
      </c>
      <c r="Z1524" s="1">
        <v>86500</v>
      </c>
      <c r="AA1524" t="s">
        <v>358</v>
      </c>
      <c r="AB1524" t="s">
        <v>578</v>
      </c>
      <c r="AC1524">
        <v>11.8</v>
      </c>
      <c r="AD1524">
        <v>1.18</v>
      </c>
      <c r="AE1524">
        <v>3.2</v>
      </c>
      <c r="AF1524" t="s">
        <v>230</v>
      </c>
      <c r="AG1524" s="1">
        <v>3300</v>
      </c>
      <c r="AH1524" s="36">
        <v>1692</v>
      </c>
      <c r="AI1524">
        <v>100</v>
      </c>
      <c r="AJ1524" s="36">
        <v>1683</v>
      </c>
      <c r="AK1524">
        <v>100</v>
      </c>
      <c r="AL1524" s="2">
        <v>0.64583333333333337</v>
      </c>
      <c r="AN1524" t="s">
        <v>298</v>
      </c>
      <c r="AO1524" t="s">
        <v>335</v>
      </c>
      <c r="AQ1524" t="str">
        <f t="shared" si="23"/>
        <v/>
      </c>
    </row>
    <row r="1525" spans="1:43">
      <c r="A1525" s="8">
        <v>46197</v>
      </c>
      <c r="B1525" s="67">
        <v>3963.76</v>
      </c>
      <c r="C1525" s="67">
        <v>-0.67</v>
      </c>
      <c r="D1525" s="67">
        <v>69350</v>
      </c>
      <c r="E1525" s="67">
        <v>-0.6</v>
      </c>
      <c r="F1525" s="69">
        <v>4334</v>
      </c>
      <c r="G1525" t="s">
        <v>47</v>
      </c>
      <c r="H1525">
        <v>0</v>
      </c>
      <c r="I1525" t="s">
        <v>314</v>
      </c>
      <c r="J1525" t="s">
        <v>323</v>
      </c>
      <c r="K1525" t="s">
        <v>295</v>
      </c>
      <c r="L1525">
        <v>369</v>
      </c>
      <c r="M1525">
        <v>-4</v>
      </c>
      <c r="N1525" s="66">
        <v>-1.0699999999999999E-2</v>
      </c>
      <c r="O1525">
        <v>373</v>
      </c>
      <c r="P1525" s="66">
        <v>-1.0699999999999999E-2</v>
      </c>
      <c r="Q1525">
        <v>367</v>
      </c>
      <c r="R1525">
        <v>372</v>
      </c>
      <c r="S1525">
        <v>367</v>
      </c>
      <c r="T1525" s="66">
        <v>5.4000000000000003E-3</v>
      </c>
      <c r="U1525" s="66">
        <v>-5.3E-3</v>
      </c>
      <c r="V1525" s="66">
        <v>-8.0000000000000002E-3</v>
      </c>
      <c r="W1525" s="66">
        <v>5.4000000000000003E-3</v>
      </c>
      <c r="X1525" s="1">
        <v>5600</v>
      </c>
      <c r="Y1525" s="1">
        <v>2071</v>
      </c>
      <c r="Z1525" s="1">
        <v>4094</v>
      </c>
      <c r="AA1525" t="s">
        <v>360</v>
      </c>
      <c r="AB1525" t="s">
        <v>686</v>
      </c>
      <c r="AC1525">
        <v>11.08</v>
      </c>
      <c r="AD1525">
        <v>1.21</v>
      </c>
      <c r="AE1525">
        <v>2.71</v>
      </c>
      <c r="AF1525">
        <v>0.1</v>
      </c>
      <c r="AG1525">
        <v>500</v>
      </c>
      <c r="AH1525">
        <v>371</v>
      </c>
      <c r="AI1525">
        <v>100</v>
      </c>
      <c r="AJ1525">
        <v>369</v>
      </c>
      <c r="AK1525" s="1">
        <v>1200</v>
      </c>
      <c r="AL1525" s="2">
        <v>0.64583333333333337</v>
      </c>
      <c r="AM1525" s="3">
        <v>46183</v>
      </c>
      <c r="AN1525" t="s">
        <v>306</v>
      </c>
      <c r="AO1525" t="s">
        <v>351</v>
      </c>
      <c r="AQ1525" t="str">
        <f t="shared" si="23"/>
        <v/>
      </c>
    </row>
    <row r="1526" spans="1:43">
      <c r="A1526" s="8">
        <v>46197</v>
      </c>
      <c r="B1526" s="67">
        <v>3963.76</v>
      </c>
      <c r="C1526" s="67">
        <v>-0.67</v>
      </c>
      <c r="D1526" s="67">
        <v>69350</v>
      </c>
      <c r="E1526" s="67">
        <v>-0.6</v>
      </c>
      <c r="F1526" s="69">
        <v>4523</v>
      </c>
      <c r="G1526" t="s">
        <v>48</v>
      </c>
      <c r="H1526">
        <v>0</v>
      </c>
      <c r="I1526" t="s">
        <v>288</v>
      </c>
      <c r="J1526" t="s">
        <v>289</v>
      </c>
      <c r="K1526" t="s">
        <v>290</v>
      </c>
      <c r="L1526" s="36">
        <v>3890</v>
      </c>
      <c r="M1526">
        <v>-4</v>
      </c>
      <c r="N1526" s="66">
        <v>-1E-3</v>
      </c>
      <c r="O1526" s="36">
        <v>3894</v>
      </c>
      <c r="P1526" s="66">
        <v>-1E-3</v>
      </c>
      <c r="Q1526" s="36">
        <v>3905</v>
      </c>
      <c r="R1526" s="36">
        <v>3918</v>
      </c>
      <c r="S1526" s="36">
        <v>3876</v>
      </c>
      <c r="T1526" s="66">
        <v>-3.8E-3</v>
      </c>
      <c r="U1526" s="66">
        <v>-3.3E-3</v>
      </c>
      <c r="V1526" s="66">
        <v>-7.1000000000000004E-3</v>
      </c>
      <c r="W1526" s="66">
        <v>3.5999999999999999E-3</v>
      </c>
      <c r="X1526" s="1">
        <v>1345500</v>
      </c>
      <c r="Y1526" s="1">
        <v>5239040</v>
      </c>
      <c r="Z1526" s="1">
        <v>1134515</v>
      </c>
      <c r="AA1526" t="s">
        <v>362</v>
      </c>
      <c r="AB1526" t="s">
        <v>631</v>
      </c>
      <c r="AC1526">
        <v>21</v>
      </c>
      <c r="AD1526">
        <v>1.21</v>
      </c>
      <c r="AE1526">
        <v>4.1100000000000003</v>
      </c>
      <c r="AF1526" t="s">
        <v>230</v>
      </c>
      <c r="AG1526" s="1">
        <v>140200</v>
      </c>
      <c r="AH1526" s="36">
        <v>3891</v>
      </c>
      <c r="AI1526" s="1">
        <v>6900</v>
      </c>
      <c r="AJ1526" s="36">
        <v>3886</v>
      </c>
      <c r="AK1526">
        <v>200</v>
      </c>
      <c r="AL1526" s="2">
        <v>0.64583333333333337</v>
      </c>
      <c r="AN1526" t="s">
        <v>298</v>
      </c>
      <c r="AO1526" t="s">
        <v>364</v>
      </c>
      <c r="AQ1526" t="str">
        <f t="shared" si="23"/>
        <v/>
      </c>
    </row>
    <row r="1527" spans="1:43">
      <c r="A1527" s="8">
        <v>46197</v>
      </c>
      <c r="B1527" s="67">
        <v>3963.76</v>
      </c>
      <c r="C1527" s="67">
        <v>-0.67</v>
      </c>
      <c r="D1527" s="67">
        <v>69350</v>
      </c>
      <c r="E1527" s="67">
        <v>-0.6</v>
      </c>
      <c r="F1527" s="69">
        <v>4528</v>
      </c>
      <c r="G1527" t="s">
        <v>49</v>
      </c>
      <c r="H1527">
        <v>0</v>
      </c>
      <c r="I1527" t="s">
        <v>288</v>
      </c>
      <c r="J1527" t="s">
        <v>289</v>
      </c>
      <c r="K1527" t="s">
        <v>290</v>
      </c>
      <c r="L1527" s="36">
        <v>2350</v>
      </c>
      <c r="M1527">
        <v>21</v>
      </c>
      <c r="N1527" s="66">
        <v>8.9999999999999993E-3</v>
      </c>
      <c r="O1527" s="36">
        <v>2329</v>
      </c>
      <c r="P1527" s="66">
        <v>8.9999999999999993E-3</v>
      </c>
      <c r="Q1527" s="36">
        <v>2326</v>
      </c>
      <c r="R1527" s="36">
        <v>2364.5</v>
      </c>
      <c r="S1527" s="36">
        <v>2323</v>
      </c>
      <c r="T1527" s="66">
        <v>1.03E-2</v>
      </c>
      <c r="U1527" s="66">
        <v>-2.3E-3</v>
      </c>
      <c r="V1527" s="66">
        <v>-6.1000000000000004E-3</v>
      </c>
      <c r="W1527" s="66">
        <v>1.1599999999999999E-2</v>
      </c>
      <c r="X1527" s="1">
        <v>1427500</v>
      </c>
      <c r="Y1527" s="1">
        <v>3352827</v>
      </c>
      <c r="Z1527" s="1">
        <v>1171928</v>
      </c>
      <c r="AA1527" t="s">
        <v>365</v>
      </c>
      <c r="AB1527" t="s">
        <v>580</v>
      </c>
      <c r="AC1527">
        <v>15.56</v>
      </c>
      <c r="AD1527">
        <v>1.29</v>
      </c>
      <c r="AE1527">
        <v>3.4</v>
      </c>
      <c r="AF1527" t="s">
        <v>230</v>
      </c>
      <c r="AG1527" s="1">
        <v>82500</v>
      </c>
      <c r="AH1527" s="36">
        <v>2350.5</v>
      </c>
      <c r="AI1527">
        <v>100</v>
      </c>
      <c r="AJ1527" s="36">
        <v>2342.5</v>
      </c>
      <c r="AK1527">
        <v>100</v>
      </c>
      <c r="AL1527" s="2">
        <v>0.64583333333333337</v>
      </c>
      <c r="AN1527" t="s">
        <v>298</v>
      </c>
      <c r="AO1527" t="s">
        <v>364</v>
      </c>
      <c r="AQ1527" t="str">
        <f t="shared" si="23"/>
        <v/>
      </c>
    </row>
    <row r="1528" spans="1:43">
      <c r="A1528" s="8">
        <v>46197</v>
      </c>
      <c r="B1528" s="67">
        <v>3963.76</v>
      </c>
      <c r="C1528" s="67">
        <v>-0.67</v>
      </c>
      <c r="D1528" s="67">
        <v>69350</v>
      </c>
      <c r="E1528" s="67">
        <v>-0.6</v>
      </c>
      <c r="F1528" s="69">
        <v>4661</v>
      </c>
      <c r="G1528" t="s">
        <v>50</v>
      </c>
      <c r="H1528">
        <v>0</v>
      </c>
      <c r="I1528" t="s">
        <v>288</v>
      </c>
      <c r="J1528" t="s">
        <v>289</v>
      </c>
      <c r="K1528" t="s">
        <v>290</v>
      </c>
      <c r="L1528" s="36">
        <v>2374</v>
      </c>
      <c r="M1528">
        <v>11</v>
      </c>
      <c r="N1528" s="66">
        <v>4.7000000000000002E-3</v>
      </c>
      <c r="O1528" s="36">
        <v>2363</v>
      </c>
      <c r="P1528" s="66">
        <v>4.5999999999999999E-3</v>
      </c>
      <c r="Q1528" s="36">
        <v>2380</v>
      </c>
      <c r="R1528" s="36">
        <v>2399.5</v>
      </c>
      <c r="S1528" s="36">
        <v>2358</v>
      </c>
      <c r="T1528" s="66">
        <v>-2.5000000000000001E-3</v>
      </c>
      <c r="U1528" s="66">
        <v>-4.0000000000000002E-4</v>
      </c>
      <c r="V1528" s="66">
        <v>-1.06E-2</v>
      </c>
      <c r="W1528" s="66">
        <v>6.7000000000000002E-3</v>
      </c>
      <c r="X1528" s="1">
        <v>6627100</v>
      </c>
      <c r="Y1528" s="1">
        <v>15749745</v>
      </c>
      <c r="Z1528" s="1">
        <v>4274270</v>
      </c>
      <c r="AA1528" t="s">
        <v>367</v>
      </c>
      <c r="AB1528" t="s">
        <v>368</v>
      </c>
      <c r="AC1528">
        <v>33.24</v>
      </c>
      <c r="AD1528">
        <v>3.53</v>
      </c>
      <c r="AE1528">
        <v>0.67</v>
      </c>
      <c r="AF1528" t="s">
        <v>230</v>
      </c>
      <c r="AG1528" s="1">
        <v>524700</v>
      </c>
      <c r="AH1528" s="36">
        <v>2374.5</v>
      </c>
      <c r="AI1528">
        <v>400</v>
      </c>
      <c r="AJ1528" s="36">
        <v>2370</v>
      </c>
      <c r="AK1528">
        <v>400</v>
      </c>
      <c r="AL1528" s="2">
        <v>0.64583333333333337</v>
      </c>
      <c r="AN1528" t="s">
        <v>298</v>
      </c>
      <c r="AO1528" t="s">
        <v>313</v>
      </c>
      <c r="AQ1528" t="str">
        <f t="shared" si="23"/>
        <v/>
      </c>
    </row>
    <row r="1529" spans="1:43">
      <c r="A1529" s="8">
        <v>46197</v>
      </c>
      <c r="B1529" s="67">
        <v>3963.76</v>
      </c>
      <c r="C1529" s="67">
        <v>-0.67</v>
      </c>
      <c r="D1529" s="67">
        <v>69350</v>
      </c>
      <c r="E1529" s="67">
        <v>-0.6</v>
      </c>
      <c r="F1529" s="69">
        <v>5020</v>
      </c>
      <c r="G1529" t="s">
        <v>51</v>
      </c>
      <c r="H1529">
        <v>0</v>
      </c>
      <c r="I1529" t="s">
        <v>288</v>
      </c>
      <c r="J1529" t="s">
        <v>289</v>
      </c>
      <c r="K1529" t="s">
        <v>290</v>
      </c>
      <c r="L1529" s="36">
        <v>1207</v>
      </c>
      <c r="M1529">
        <v>-35.5</v>
      </c>
      <c r="N1529" s="66">
        <v>-2.86E-2</v>
      </c>
      <c r="O1529" s="36">
        <v>1242.5</v>
      </c>
      <c r="P1529" s="66">
        <v>-2.8500000000000001E-2</v>
      </c>
      <c r="Q1529" s="36">
        <v>1223</v>
      </c>
      <c r="R1529" s="36">
        <v>1237.5</v>
      </c>
      <c r="S1529" s="36">
        <v>1199.5</v>
      </c>
      <c r="T1529" s="66">
        <v>-1.2999999999999999E-2</v>
      </c>
      <c r="U1529" s="66">
        <v>-2E-3</v>
      </c>
      <c r="V1529" s="66">
        <v>-2.46E-2</v>
      </c>
      <c r="W1529" s="66">
        <v>6.1999999999999998E-3</v>
      </c>
      <c r="X1529" s="1">
        <v>7298200</v>
      </c>
      <c r="Y1529" s="1">
        <v>8838324</v>
      </c>
      <c r="Z1529" s="1">
        <v>3267067</v>
      </c>
      <c r="AA1529" t="s">
        <v>369</v>
      </c>
      <c r="AB1529" t="s">
        <v>370</v>
      </c>
      <c r="AC1529">
        <v>7.8</v>
      </c>
      <c r="AD1529">
        <v>0.96</v>
      </c>
      <c r="AE1529">
        <v>2.82</v>
      </c>
      <c r="AF1529" t="s">
        <v>230</v>
      </c>
      <c r="AG1529" s="1">
        <v>360500</v>
      </c>
      <c r="AH1529" s="36">
        <v>1207.5</v>
      </c>
      <c r="AI1529" s="1">
        <v>7300</v>
      </c>
      <c r="AJ1529" s="36">
        <v>1204</v>
      </c>
      <c r="AK1529" s="1">
        <v>3000</v>
      </c>
      <c r="AL1529" s="2">
        <v>0.64583333333333337</v>
      </c>
      <c r="AN1529" t="s">
        <v>298</v>
      </c>
      <c r="AO1529" t="s">
        <v>371</v>
      </c>
      <c r="AQ1529" t="str">
        <f t="shared" si="23"/>
        <v/>
      </c>
    </row>
    <row r="1530" spans="1:43">
      <c r="A1530" s="8">
        <v>46197</v>
      </c>
      <c r="B1530" s="67">
        <v>3963.76</v>
      </c>
      <c r="C1530" s="67">
        <v>-0.67</v>
      </c>
      <c r="D1530" s="67">
        <v>69350</v>
      </c>
      <c r="E1530" s="67">
        <v>-0.6</v>
      </c>
      <c r="F1530" s="69">
        <v>5201</v>
      </c>
      <c r="G1530" t="s">
        <v>52</v>
      </c>
      <c r="H1530">
        <v>0</v>
      </c>
      <c r="I1530" t="s">
        <v>288</v>
      </c>
      <c r="J1530" t="s">
        <v>289</v>
      </c>
      <c r="K1530" t="s">
        <v>295</v>
      </c>
      <c r="L1530" s="36">
        <v>7178</v>
      </c>
      <c r="M1530">
        <v>-72</v>
      </c>
      <c r="N1530" s="66">
        <v>-9.9000000000000008E-3</v>
      </c>
      <c r="O1530" s="36">
        <v>7250</v>
      </c>
      <c r="P1530" s="66">
        <v>-9.9000000000000008E-3</v>
      </c>
      <c r="Q1530" s="36">
        <v>7242</v>
      </c>
      <c r="R1530" s="36">
        <v>7292</v>
      </c>
      <c r="S1530" s="36">
        <v>7090</v>
      </c>
      <c r="T1530" s="66">
        <v>-8.8000000000000005E-3</v>
      </c>
      <c r="U1530" s="66">
        <v>-8.5000000000000006E-3</v>
      </c>
      <c r="V1530" s="66">
        <v>-1.5599999999999999E-2</v>
      </c>
      <c r="W1530" s="66">
        <v>1.24E-2</v>
      </c>
      <c r="X1530" s="1">
        <v>1191200</v>
      </c>
      <c r="Y1530" s="1">
        <v>8577863</v>
      </c>
      <c r="Z1530" s="1">
        <v>1560746</v>
      </c>
      <c r="AA1530" t="s">
        <v>581</v>
      </c>
      <c r="AB1530" t="s">
        <v>373</v>
      </c>
      <c r="AC1530">
        <v>19.8</v>
      </c>
      <c r="AD1530">
        <v>1.02</v>
      </c>
      <c r="AE1530">
        <v>2.93</v>
      </c>
      <c r="AF1530" t="s">
        <v>230</v>
      </c>
      <c r="AG1530" s="1">
        <v>69100</v>
      </c>
      <c r="AH1530" s="36">
        <v>7199</v>
      </c>
      <c r="AI1530" s="1">
        <v>4400</v>
      </c>
      <c r="AJ1530" s="36">
        <v>7177</v>
      </c>
      <c r="AK1530">
        <v>100</v>
      </c>
      <c r="AL1530" s="2">
        <v>0.64583333333333337</v>
      </c>
      <c r="AN1530" t="s">
        <v>293</v>
      </c>
      <c r="AO1530" t="s">
        <v>341</v>
      </c>
      <c r="AQ1530" t="str">
        <f t="shared" si="23"/>
        <v/>
      </c>
    </row>
    <row r="1531" spans="1:43">
      <c r="A1531" s="8">
        <v>46197</v>
      </c>
      <c r="B1531" s="67">
        <v>3963.76</v>
      </c>
      <c r="C1531" s="67">
        <v>-0.67</v>
      </c>
      <c r="D1531" s="67">
        <v>69350</v>
      </c>
      <c r="E1531" s="67">
        <v>-0.6</v>
      </c>
      <c r="F1531" s="69">
        <v>5302</v>
      </c>
      <c r="G1531" t="s">
        <v>53</v>
      </c>
      <c r="H1531">
        <v>0</v>
      </c>
      <c r="I1531" t="s">
        <v>288</v>
      </c>
      <c r="J1531" t="s">
        <v>289</v>
      </c>
      <c r="K1531" t="s">
        <v>290</v>
      </c>
      <c r="L1531" s="36">
        <v>4660</v>
      </c>
      <c r="M1531">
        <v>10</v>
      </c>
      <c r="N1531" s="66">
        <v>2.2000000000000001E-3</v>
      </c>
      <c r="O1531" s="36">
        <v>4650</v>
      </c>
      <c r="P1531" s="66">
        <v>2.0999999999999999E-3</v>
      </c>
      <c r="Q1531" s="36">
        <v>4630</v>
      </c>
      <c r="R1531" s="36">
        <v>4675</v>
      </c>
      <c r="S1531" s="36">
        <v>4630</v>
      </c>
      <c r="T1531" s="66">
        <v>6.4000000000000003E-3</v>
      </c>
      <c r="U1531" s="66">
        <v>-2.0999999999999999E-3</v>
      </c>
      <c r="V1531" s="66">
        <v>-3.2000000000000002E-3</v>
      </c>
      <c r="W1531" s="66">
        <v>6.4000000000000003E-3</v>
      </c>
      <c r="X1531" s="1">
        <v>48900</v>
      </c>
      <c r="Y1531" s="1">
        <v>227643</v>
      </c>
      <c r="Z1531" s="1">
        <v>55139</v>
      </c>
      <c r="AA1531" t="s">
        <v>374</v>
      </c>
      <c r="AB1531" t="s">
        <v>375</v>
      </c>
      <c r="AC1531">
        <v>18.899999999999999</v>
      </c>
      <c r="AD1531">
        <v>0.94</v>
      </c>
      <c r="AE1531">
        <v>4.29</v>
      </c>
      <c r="AF1531" t="s">
        <v>230</v>
      </c>
      <c r="AG1531" s="1">
        <v>1400</v>
      </c>
      <c r="AH1531" s="36">
        <v>4665</v>
      </c>
      <c r="AI1531">
        <v>100</v>
      </c>
      <c r="AJ1531" s="36">
        <v>4650</v>
      </c>
      <c r="AK1531">
        <v>800</v>
      </c>
      <c r="AL1531" s="2">
        <v>0.64583333333333337</v>
      </c>
      <c r="AN1531" t="s">
        <v>293</v>
      </c>
      <c r="AO1531" t="s">
        <v>341</v>
      </c>
      <c r="AQ1531" t="str">
        <f t="shared" si="23"/>
        <v/>
      </c>
    </row>
    <row r="1532" spans="1:43">
      <c r="A1532" s="8">
        <v>46197</v>
      </c>
      <c r="B1532" s="67">
        <v>3963.76</v>
      </c>
      <c r="C1532" s="67">
        <v>-0.67</v>
      </c>
      <c r="D1532" s="67">
        <v>69350</v>
      </c>
      <c r="E1532" s="67">
        <v>-0.6</v>
      </c>
      <c r="F1532" s="69">
        <v>5310</v>
      </c>
      <c r="G1532" t="s">
        <v>54</v>
      </c>
      <c r="H1532">
        <v>0</v>
      </c>
      <c r="I1532" t="s">
        <v>288</v>
      </c>
      <c r="J1532" t="s">
        <v>289</v>
      </c>
      <c r="K1532" t="s">
        <v>295</v>
      </c>
      <c r="L1532" s="36">
        <v>7870</v>
      </c>
      <c r="M1532">
        <v>-70</v>
      </c>
      <c r="N1532" s="66">
        <v>-8.8000000000000005E-3</v>
      </c>
      <c r="O1532" s="36">
        <v>7940</v>
      </c>
      <c r="P1532" s="66">
        <v>-8.8000000000000005E-3</v>
      </c>
      <c r="Q1532" s="36">
        <v>7920</v>
      </c>
      <c r="R1532" s="36">
        <v>8130</v>
      </c>
      <c r="S1532" s="36">
        <v>7790</v>
      </c>
      <c r="T1532" s="66">
        <v>-6.3E-3</v>
      </c>
      <c r="U1532" s="66">
        <v>-7.4999999999999997E-3</v>
      </c>
      <c r="V1532" s="66">
        <v>-3.1899999999999998E-2</v>
      </c>
      <c r="W1532" s="66">
        <v>1.0200000000000001E-2</v>
      </c>
      <c r="X1532" s="1">
        <v>99200</v>
      </c>
      <c r="Y1532" s="1">
        <v>785353</v>
      </c>
      <c r="Z1532" s="1">
        <v>165211</v>
      </c>
      <c r="AA1532" t="s">
        <v>662</v>
      </c>
      <c r="AB1532" t="s">
        <v>377</v>
      </c>
      <c r="AC1532">
        <v>33.69</v>
      </c>
      <c r="AD1532">
        <v>1.69</v>
      </c>
      <c r="AE1532">
        <v>1.84</v>
      </c>
      <c r="AF1532" t="s">
        <v>230</v>
      </c>
      <c r="AG1532">
        <v>0</v>
      </c>
      <c r="AH1532" s="36">
        <v>7930</v>
      </c>
      <c r="AI1532">
        <v>900</v>
      </c>
      <c r="AJ1532" s="36">
        <v>7840</v>
      </c>
      <c r="AK1532">
        <v>600</v>
      </c>
      <c r="AL1532" s="2">
        <v>0.64583333333333337</v>
      </c>
      <c r="AN1532" t="s">
        <v>293</v>
      </c>
      <c r="AO1532" t="s">
        <v>341</v>
      </c>
      <c r="AQ1532" t="str">
        <f t="shared" si="23"/>
        <v/>
      </c>
    </row>
    <row r="1533" spans="1:43">
      <c r="A1533" s="8">
        <v>46197</v>
      </c>
      <c r="B1533" s="67">
        <v>3963.76</v>
      </c>
      <c r="C1533" s="67">
        <v>-0.67</v>
      </c>
      <c r="D1533" s="67">
        <v>69350</v>
      </c>
      <c r="E1533" s="67">
        <v>-0.6</v>
      </c>
      <c r="F1533" s="69">
        <v>5334</v>
      </c>
      <c r="G1533" t="s">
        <v>55</v>
      </c>
      <c r="H1533">
        <v>0</v>
      </c>
      <c r="I1533" t="s">
        <v>288</v>
      </c>
      <c r="J1533" t="s">
        <v>289</v>
      </c>
      <c r="K1533" t="s">
        <v>290</v>
      </c>
      <c r="L1533" s="36">
        <v>10630</v>
      </c>
      <c r="M1533">
        <v>5</v>
      </c>
      <c r="N1533" s="66">
        <v>5.0000000000000001E-4</v>
      </c>
      <c r="O1533" s="36">
        <v>10625</v>
      </c>
      <c r="P1533" s="66">
        <v>4.0000000000000002E-4</v>
      </c>
      <c r="Q1533" s="36">
        <v>10585</v>
      </c>
      <c r="R1533" s="36">
        <v>10790</v>
      </c>
      <c r="S1533" s="36">
        <v>10525</v>
      </c>
      <c r="T1533" s="66">
        <v>4.1999999999999997E-3</v>
      </c>
      <c r="U1533" s="66">
        <v>-1.0699999999999999E-2</v>
      </c>
      <c r="V1533" s="66">
        <v>-1.4800000000000001E-2</v>
      </c>
      <c r="W1533" s="66">
        <v>9.9000000000000008E-3</v>
      </c>
      <c r="X1533" s="1">
        <v>609500</v>
      </c>
      <c r="Y1533" s="1">
        <v>6487813</v>
      </c>
      <c r="Z1533" s="1">
        <v>2118003</v>
      </c>
      <c r="AA1533" t="s">
        <v>672</v>
      </c>
      <c r="AB1533" t="s">
        <v>379</v>
      </c>
      <c r="AC1533">
        <v>19.77</v>
      </c>
      <c r="AD1533">
        <v>2.71</v>
      </c>
      <c r="AE1533">
        <v>1.98</v>
      </c>
      <c r="AF1533" t="s">
        <v>230</v>
      </c>
      <c r="AG1533" s="1">
        <v>26300</v>
      </c>
      <c r="AH1533" s="36">
        <v>10635</v>
      </c>
      <c r="AI1533">
        <v>200</v>
      </c>
      <c r="AJ1533" s="36">
        <v>10615</v>
      </c>
      <c r="AK1533">
        <v>200</v>
      </c>
      <c r="AL1533" s="2">
        <v>0.64583333333333337</v>
      </c>
      <c r="AN1533" t="s">
        <v>298</v>
      </c>
      <c r="AO1533" t="s">
        <v>341</v>
      </c>
      <c r="AQ1533" t="str">
        <f t="shared" si="23"/>
        <v/>
      </c>
    </row>
    <row r="1534" spans="1:43">
      <c r="A1534" s="8">
        <v>46197</v>
      </c>
      <c r="B1534" s="67">
        <v>3963.76</v>
      </c>
      <c r="C1534" s="67">
        <v>-0.67</v>
      </c>
      <c r="D1534" s="67">
        <v>69350</v>
      </c>
      <c r="E1534" s="67">
        <v>-0.6</v>
      </c>
      <c r="F1534" s="69">
        <v>5706</v>
      </c>
      <c r="G1534" t="s">
        <v>56</v>
      </c>
      <c r="H1534">
        <v>0</v>
      </c>
      <c r="I1534" t="s">
        <v>288</v>
      </c>
      <c r="J1534" t="s">
        <v>289</v>
      </c>
      <c r="K1534" t="s">
        <v>290</v>
      </c>
      <c r="L1534" s="36">
        <v>46040</v>
      </c>
      <c r="M1534">
        <v>-210</v>
      </c>
      <c r="N1534" s="66">
        <v>-4.4999999999999997E-3</v>
      </c>
      <c r="O1534" s="36">
        <v>46250</v>
      </c>
      <c r="P1534" s="66">
        <v>-4.4999999999999997E-3</v>
      </c>
      <c r="Q1534" s="36">
        <v>46290</v>
      </c>
      <c r="R1534" s="36">
        <v>48370</v>
      </c>
      <c r="S1534" s="36">
        <v>45110</v>
      </c>
      <c r="T1534" s="66">
        <v>-5.4000000000000003E-3</v>
      </c>
      <c r="U1534" s="66">
        <v>-2.0400000000000001E-2</v>
      </c>
      <c r="V1534" s="66">
        <v>-4.8099999999999997E-2</v>
      </c>
      <c r="W1534" s="66">
        <v>2.06E-2</v>
      </c>
      <c r="X1534" s="1">
        <v>1646900</v>
      </c>
      <c r="Y1534" s="1">
        <v>77134676</v>
      </c>
      <c r="Z1534" s="1">
        <v>2643406</v>
      </c>
      <c r="AA1534" t="s">
        <v>521</v>
      </c>
      <c r="AB1534" t="s">
        <v>381</v>
      </c>
      <c r="AC1534">
        <v>35.119999999999997</v>
      </c>
      <c r="AD1534">
        <v>6.39</v>
      </c>
      <c r="AE1534">
        <v>0.61</v>
      </c>
      <c r="AF1534" t="s">
        <v>230</v>
      </c>
      <c r="AG1534" s="1">
        <v>8900</v>
      </c>
      <c r="AH1534" s="36">
        <v>46110</v>
      </c>
      <c r="AI1534">
        <v>200</v>
      </c>
      <c r="AJ1534" s="36">
        <v>46030</v>
      </c>
      <c r="AK1534">
        <v>500</v>
      </c>
      <c r="AL1534" s="2">
        <v>0.64583333333333337</v>
      </c>
      <c r="AN1534" t="s">
        <v>298</v>
      </c>
      <c r="AO1534" t="s">
        <v>382</v>
      </c>
      <c r="AQ1534" t="str">
        <f t="shared" si="23"/>
        <v/>
      </c>
    </row>
    <row r="1535" spans="1:43">
      <c r="A1535" s="8">
        <v>46197</v>
      </c>
      <c r="B1535" s="67">
        <v>3963.76</v>
      </c>
      <c r="C1535" s="67">
        <v>-0.67</v>
      </c>
      <c r="D1535" s="67">
        <v>69350</v>
      </c>
      <c r="E1535" s="67">
        <v>-0.6</v>
      </c>
      <c r="F1535" s="69">
        <v>5711</v>
      </c>
      <c r="G1535" t="s">
        <v>57</v>
      </c>
      <c r="H1535">
        <v>0</v>
      </c>
      <c r="I1535" t="s">
        <v>288</v>
      </c>
      <c r="J1535" t="s">
        <v>289</v>
      </c>
      <c r="K1535" t="s">
        <v>295</v>
      </c>
      <c r="L1535" s="36">
        <v>4559</v>
      </c>
      <c r="M1535">
        <v>-71</v>
      </c>
      <c r="N1535" s="66">
        <v>-1.5299999999999999E-2</v>
      </c>
      <c r="O1535" s="36">
        <v>4630</v>
      </c>
      <c r="P1535" s="66">
        <v>-1.5299999999999999E-2</v>
      </c>
      <c r="Q1535" s="36">
        <v>4606</v>
      </c>
      <c r="R1535" s="36">
        <v>4693</v>
      </c>
      <c r="S1535" s="36">
        <v>4505</v>
      </c>
      <c r="T1535" s="66">
        <v>-1.0200000000000001E-2</v>
      </c>
      <c r="U1535" s="66">
        <v>-6.3E-3</v>
      </c>
      <c r="V1535" s="66">
        <v>-2.8500000000000001E-2</v>
      </c>
      <c r="W1535" s="66">
        <v>1.1900000000000001E-2</v>
      </c>
      <c r="X1535" s="1">
        <v>766300</v>
      </c>
      <c r="Y1535" s="1">
        <v>3517060</v>
      </c>
      <c r="Z1535" s="1">
        <v>599460</v>
      </c>
      <c r="AA1535" t="s">
        <v>383</v>
      </c>
      <c r="AB1535" t="s">
        <v>384</v>
      </c>
      <c r="AC1535">
        <v>12.15</v>
      </c>
      <c r="AD1535">
        <v>0.8</v>
      </c>
      <c r="AE1535">
        <v>2.54</v>
      </c>
      <c r="AF1535" t="s">
        <v>230</v>
      </c>
      <c r="AG1535" s="1">
        <v>15700</v>
      </c>
      <c r="AH1535" s="36">
        <v>4569</v>
      </c>
      <c r="AI1535">
        <v>100</v>
      </c>
      <c r="AJ1535" s="36">
        <v>4559</v>
      </c>
      <c r="AK1535">
        <v>500</v>
      </c>
      <c r="AL1535" s="2">
        <v>0.64583333333333337</v>
      </c>
      <c r="AN1535" t="s">
        <v>298</v>
      </c>
      <c r="AO1535" t="s">
        <v>382</v>
      </c>
      <c r="AQ1535" t="str">
        <f t="shared" si="23"/>
        <v/>
      </c>
    </row>
    <row r="1536" spans="1:43">
      <c r="A1536" s="8">
        <v>46197</v>
      </c>
      <c r="B1536" s="67">
        <v>3963.76</v>
      </c>
      <c r="C1536" s="67">
        <v>-0.67</v>
      </c>
      <c r="D1536" s="67">
        <v>69350</v>
      </c>
      <c r="E1536" s="67">
        <v>-0.6</v>
      </c>
      <c r="F1536" s="69">
        <v>5713</v>
      </c>
      <c r="G1536" t="s">
        <v>58</v>
      </c>
      <c r="H1536">
        <v>0</v>
      </c>
      <c r="I1536" t="s">
        <v>288</v>
      </c>
      <c r="J1536" t="s">
        <v>289</v>
      </c>
      <c r="K1536" t="s">
        <v>295</v>
      </c>
      <c r="L1536" s="36">
        <v>7955</v>
      </c>
      <c r="M1536">
        <v>-296</v>
      </c>
      <c r="N1536" s="66">
        <v>-3.5900000000000001E-2</v>
      </c>
      <c r="O1536" s="36">
        <v>8251</v>
      </c>
      <c r="P1536" s="66">
        <v>-3.5799999999999998E-2</v>
      </c>
      <c r="Q1536" s="36">
        <v>8199</v>
      </c>
      <c r="R1536" s="36">
        <v>8282</v>
      </c>
      <c r="S1536" s="36">
        <v>7844</v>
      </c>
      <c r="T1536" s="66">
        <v>-2.9700000000000001E-2</v>
      </c>
      <c r="U1536" s="66">
        <v>-5.1000000000000004E-3</v>
      </c>
      <c r="V1536" s="66">
        <v>-3.9399999999999998E-2</v>
      </c>
      <c r="W1536" s="66">
        <v>1.41E-2</v>
      </c>
      <c r="X1536" s="1">
        <v>3127800</v>
      </c>
      <c r="Y1536" s="1">
        <v>25149244</v>
      </c>
      <c r="Z1536" s="1">
        <v>2313425</v>
      </c>
      <c r="AA1536" t="s">
        <v>385</v>
      </c>
      <c r="AB1536" t="s">
        <v>386</v>
      </c>
      <c r="AC1536">
        <v>14.24</v>
      </c>
      <c r="AD1536">
        <v>1.03</v>
      </c>
      <c r="AE1536">
        <v>2.6</v>
      </c>
      <c r="AF1536" t="s">
        <v>230</v>
      </c>
      <c r="AG1536" s="1">
        <v>49900</v>
      </c>
      <c r="AH1536" s="36">
        <v>7965</v>
      </c>
      <c r="AI1536">
        <v>200</v>
      </c>
      <c r="AJ1536" s="36">
        <v>7954</v>
      </c>
      <c r="AK1536">
        <v>200</v>
      </c>
      <c r="AL1536" s="2">
        <v>0.64583333333333337</v>
      </c>
      <c r="AN1536" t="s">
        <v>298</v>
      </c>
      <c r="AO1536" t="s">
        <v>382</v>
      </c>
      <c r="AQ1536" t="str">
        <f t="shared" si="23"/>
        <v/>
      </c>
    </row>
    <row r="1537" spans="1:43">
      <c r="A1537" s="8">
        <v>46197</v>
      </c>
      <c r="B1537" s="67">
        <v>3963.76</v>
      </c>
      <c r="C1537" s="67">
        <v>-0.67</v>
      </c>
      <c r="D1537" s="67">
        <v>69350</v>
      </c>
      <c r="E1537" s="67">
        <v>-0.6</v>
      </c>
      <c r="F1537" s="69">
        <v>5802</v>
      </c>
      <c r="G1537" t="s">
        <v>59</v>
      </c>
      <c r="H1537">
        <v>0</v>
      </c>
      <c r="I1537" t="s">
        <v>288</v>
      </c>
      <c r="J1537" t="s">
        <v>289</v>
      </c>
      <c r="K1537" t="s">
        <v>295</v>
      </c>
      <c r="L1537" s="36">
        <v>12225</v>
      </c>
      <c r="M1537">
        <v>-370</v>
      </c>
      <c r="N1537" s="66">
        <v>-2.9399999999999999E-2</v>
      </c>
      <c r="O1537" s="36">
        <v>12595</v>
      </c>
      <c r="P1537" s="66">
        <v>-2.93E-2</v>
      </c>
      <c r="Q1537" s="36">
        <v>12310</v>
      </c>
      <c r="R1537" s="36">
        <v>12505</v>
      </c>
      <c r="S1537" s="36">
        <v>11885</v>
      </c>
      <c r="T1537" s="66">
        <v>-6.8999999999999999E-3</v>
      </c>
      <c r="U1537" s="66">
        <v>-2E-3</v>
      </c>
      <c r="V1537" s="66">
        <v>-2.23E-2</v>
      </c>
      <c r="W1537" s="66">
        <v>2.86E-2</v>
      </c>
      <c r="X1537" s="1">
        <v>5697300</v>
      </c>
      <c r="Y1537" s="1">
        <v>69709270</v>
      </c>
      <c r="Z1537" s="1">
        <v>9705923</v>
      </c>
      <c r="AA1537" t="s">
        <v>582</v>
      </c>
      <c r="AB1537" t="s">
        <v>388</v>
      </c>
      <c r="AC1537">
        <v>29.33</v>
      </c>
      <c r="AD1537">
        <v>3.47</v>
      </c>
      <c r="AE1537">
        <v>1.28</v>
      </c>
      <c r="AF1537" t="s">
        <v>230</v>
      </c>
      <c r="AG1537" s="1">
        <v>98700</v>
      </c>
      <c r="AH1537" s="36">
        <v>12280</v>
      </c>
      <c r="AI1537">
        <v>400</v>
      </c>
      <c r="AJ1537" s="36">
        <v>12225</v>
      </c>
      <c r="AK1537" s="1">
        <v>5300</v>
      </c>
      <c r="AL1537" s="2">
        <v>0.64583333333333337</v>
      </c>
      <c r="AN1537" t="s">
        <v>298</v>
      </c>
      <c r="AO1537" t="s">
        <v>382</v>
      </c>
      <c r="AQ1537" t="str">
        <f t="shared" si="23"/>
        <v/>
      </c>
    </row>
    <row r="1538" spans="1:43">
      <c r="A1538" s="8">
        <v>46197</v>
      </c>
      <c r="B1538" s="67">
        <v>3963.76</v>
      </c>
      <c r="C1538" s="67">
        <v>-0.67</v>
      </c>
      <c r="D1538" s="67">
        <v>69350</v>
      </c>
      <c r="E1538" s="67">
        <v>-0.6</v>
      </c>
      <c r="F1538" s="69">
        <v>5803</v>
      </c>
      <c r="G1538" t="s">
        <v>60</v>
      </c>
      <c r="H1538">
        <v>0</v>
      </c>
      <c r="I1538" t="s">
        <v>288</v>
      </c>
      <c r="J1538" t="s">
        <v>289</v>
      </c>
      <c r="K1538" t="s">
        <v>295</v>
      </c>
      <c r="L1538" s="36">
        <v>6313</v>
      </c>
      <c r="M1538">
        <v>-174</v>
      </c>
      <c r="N1538" s="66">
        <v>-2.6800000000000001E-2</v>
      </c>
      <c r="O1538" s="36">
        <v>6487</v>
      </c>
      <c r="P1538" s="66">
        <v>-2.6800000000000001E-2</v>
      </c>
      <c r="Q1538" s="36">
        <v>6400</v>
      </c>
      <c r="R1538" s="36">
        <v>6568</v>
      </c>
      <c r="S1538" s="36">
        <v>6138</v>
      </c>
      <c r="T1538" s="66">
        <v>-1.35E-2</v>
      </c>
      <c r="U1538" s="66">
        <v>-5.0000000000000001E-3</v>
      </c>
      <c r="V1538" s="66">
        <v>-3.8800000000000001E-2</v>
      </c>
      <c r="W1538" s="66">
        <v>2.8500000000000001E-2</v>
      </c>
      <c r="X1538" s="1">
        <v>80829900</v>
      </c>
      <c r="Y1538" s="1">
        <v>513258922</v>
      </c>
      <c r="Z1538" s="1">
        <v>11206714</v>
      </c>
      <c r="AA1538" t="s">
        <v>389</v>
      </c>
      <c r="AB1538" t="s">
        <v>632</v>
      </c>
      <c r="AC1538">
        <v>41.8</v>
      </c>
      <c r="AD1538">
        <v>18.649999999999999</v>
      </c>
      <c r="AE1538">
        <v>0.6</v>
      </c>
      <c r="AF1538" t="s">
        <v>230</v>
      </c>
      <c r="AG1538" s="1">
        <v>475700</v>
      </c>
      <c r="AH1538" s="36">
        <v>6318</v>
      </c>
      <c r="AI1538">
        <v>200</v>
      </c>
      <c r="AJ1538" s="36">
        <v>6312</v>
      </c>
      <c r="AK1538" s="1">
        <v>2800</v>
      </c>
      <c r="AL1538" s="2">
        <v>0.64583333333333337</v>
      </c>
      <c r="AN1538" t="s">
        <v>298</v>
      </c>
      <c r="AO1538" t="s">
        <v>382</v>
      </c>
      <c r="AQ1538" t="str">
        <f t="shared" si="23"/>
        <v/>
      </c>
    </row>
    <row r="1539" spans="1:43">
      <c r="A1539" s="8">
        <v>46197</v>
      </c>
      <c r="B1539" s="67">
        <v>3963.76</v>
      </c>
      <c r="C1539" s="67">
        <v>-0.67</v>
      </c>
      <c r="D1539" s="67">
        <v>69350</v>
      </c>
      <c r="E1539" s="67">
        <v>-0.6</v>
      </c>
      <c r="F1539" s="69">
        <v>6038</v>
      </c>
      <c r="G1539" t="s">
        <v>61</v>
      </c>
      <c r="H1539">
        <v>0</v>
      </c>
      <c r="I1539" t="s">
        <v>347</v>
      </c>
      <c r="J1539" t="s">
        <v>289</v>
      </c>
      <c r="K1539" t="s">
        <v>295</v>
      </c>
      <c r="L1539">
        <v>904</v>
      </c>
      <c r="M1539">
        <v>-6</v>
      </c>
      <c r="N1539" s="66">
        <v>-6.6E-3</v>
      </c>
      <c r="O1539">
        <v>910</v>
      </c>
      <c r="P1539" s="66">
        <v>-6.4999999999999997E-3</v>
      </c>
      <c r="Q1539">
        <v>910</v>
      </c>
      <c r="R1539">
        <v>916</v>
      </c>
      <c r="S1539">
        <v>904</v>
      </c>
      <c r="T1539" s="66">
        <v>-6.4999999999999997E-3</v>
      </c>
      <c r="U1539" s="66">
        <v>-9.7999999999999997E-3</v>
      </c>
      <c r="V1539" s="66">
        <v>-1.3100000000000001E-2</v>
      </c>
      <c r="W1539" s="66">
        <v>0</v>
      </c>
      <c r="X1539" s="1">
        <v>20400</v>
      </c>
      <c r="Y1539" s="1">
        <v>18567</v>
      </c>
      <c r="Z1539" s="1">
        <v>4576</v>
      </c>
      <c r="AA1539" t="s">
        <v>391</v>
      </c>
      <c r="AB1539" t="s">
        <v>392</v>
      </c>
      <c r="AC1539">
        <v>13.04</v>
      </c>
      <c r="AD1539">
        <v>0.91</v>
      </c>
      <c r="AE1539">
        <v>2.54</v>
      </c>
      <c r="AF1539" t="s">
        <v>230</v>
      </c>
      <c r="AG1539">
        <v>200</v>
      </c>
      <c r="AH1539">
        <v>907</v>
      </c>
      <c r="AI1539">
        <v>100</v>
      </c>
      <c r="AJ1539">
        <v>904</v>
      </c>
      <c r="AK1539">
        <v>300</v>
      </c>
      <c r="AL1539" s="2">
        <v>0.64583333333333337</v>
      </c>
      <c r="AN1539" t="s">
        <v>350</v>
      </c>
      <c r="AO1539" t="s">
        <v>313</v>
      </c>
      <c r="AQ1539" t="str">
        <f t="shared" ref="AQ1539:AQ1602" si="24">IF(AP1539="","",ROUND((L1539-AP1539)/AP1539,4))</f>
        <v/>
      </c>
    </row>
    <row r="1540" spans="1:43">
      <c r="A1540" s="8">
        <v>46197</v>
      </c>
      <c r="B1540" s="67">
        <v>3963.76</v>
      </c>
      <c r="C1540" s="67">
        <v>-0.67</v>
      </c>
      <c r="D1540" s="67">
        <v>69350</v>
      </c>
      <c r="E1540" s="67">
        <v>-0.6</v>
      </c>
      <c r="F1540" s="69">
        <v>6156</v>
      </c>
      <c r="G1540" t="s">
        <v>62</v>
      </c>
      <c r="H1540">
        <v>0</v>
      </c>
      <c r="I1540" t="s">
        <v>314</v>
      </c>
      <c r="J1540" t="s">
        <v>323</v>
      </c>
      <c r="K1540" t="s">
        <v>295</v>
      </c>
      <c r="L1540" s="36">
        <v>2014</v>
      </c>
      <c r="M1540">
        <v>-3</v>
      </c>
      <c r="N1540" s="66">
        <v>-1.5E-3</v>
      </c>
      <c r="O1540" s="36">
        <v>2017</v>
      </c>
      <c r="P1540" s="66">
        <v>-1.4E-3</v>
      </c>
      <c r="Q1540" s="36">
        <v>2018</v>
      </c>
      <c r="R1540" s="36">
        <v>2025</v>
      </c>
      <c r="S1540" s="36">
        <v>2006</v>
      </c>
      <c r="T1540" s="66">
        <v>-1.9E-3</v>
      </c>
      <c r="U1540" s="66">
        <v>-4.0000000000000002E-4</v>
      </c>
      <c r="V1540" s="66">
        <v>-5.4000000000000003E-3</v>
      </c>
      <c r="W1540" s="66">
        <v>3.8999999999999998E-3</v>
      </c>
      <c r="X1540" s="1">
        <v>21200</v>
      </c>
      <c r="Y1540" s="1">
        <v>42748</v>
      </c>
      <c r="Z1540" s="1">
        <v>10674</v>
      </c>
      <c r="AA1540" t="s">
        <v>393</v>
      </c>
      <c r="AB1540" t="s">
        <v>394</v>
      </c>
      <c r="AC1540">
        <v>59.76</v>
      </c>
      <c r="AD1540">
        <v>1.41</v>
      </c>
      <c r="AE1540">
        <v>4.97</v>
      </c>
      <c r="AF1540">
        <v>1.3</v>
      </c>
      <c r="AG1540">
        <v>0</v>
      </c>
      <c r="AH1540" s="36">
        <v>2020</v>
      </c>
      <c r="AI1540">
        <v>300</v>
      </c>
      <c r="AJ1540" s="36">
        <v>2010</v>
      </c>
      <c r="AK1540" s="1">
        <v>3100</v>
      </c>
      <c r="AL1540" s="2">
        <v>0.64583333333333337</v>
      </c>
      <c r="AN1540" t="s">
        <v>350</v>
      </c>
      <c r="AO1540" t="s">
        <v>395</v>
      </c>
      <c r="AQ1540" t="str">
        <f t="shared" si="24"/>
        <v/>
      </c>
    </row>
    <row r="1541" spans="1:43">
      <c r="A1541" s="8">
        <v>46197</v>
      </c>
      <c r="B1541" s="67">
        <v>3963.76</v>
      </c>
      <c r="C1541" s="67">
        <v>-0.67</v>
      </c>
      <c r="D1541" s="67">
        <v>69350</v>
      </c>
      <c r="E1541" s="67">
        <v>-0.6</v>
      </c>
      <c r="F1541" s="69">
        <v>6178</v>
      </c>
      <c r="G1541" t="s">
        <v>63</v>
      </c>
      <c r="H1541">
        <v>0</v>
      </c>
      <c r="I1541" t="s">
        <v>288</v>
      </c>
      <c r="J1541" t="s">
        <v>289</v>
      </c>
      <c r="K1541" t="s">
        <v>295</v>
      </c>
      <c r="L1541" s="36">
        <v>2225.5</v>
      </c>
      <c r="M1541">
        <v>10.5</v>
      </c>
      <c r="N1541" s="66">
        <v>4.7000000000000002E-3</v>
      </c>
      <c r="O1541" s="36">
        <v>2215</v>
      </c>
      <c r="P1541" s="66">
        <v>4.7000000000000002E-3</v>
      </c>
      <c r="Q1541" s="36">
        <v>2225.5</v>
      </c>
      <c r="R1541" s="36">
        <v>2252.5</v>
      </c>
      <c r="S1541" s="36">
        <v>2212</v>
      </c>
      <c r="T1541" s="66">
        <v>0</v>
      </c>
      <c r="U1541" s="66">
        <v>-4.1999999999999997E-3</v>
      </c>
      <c r="V1541" s="66">
        <v>-1.1900000000000001E-2</v>
      </c>
      <c r="W1541" s="66">
        <v>6.1000000000000004E-3</v>
      </c>
      <c r="X1541" s="1">
        <v>7296900</v>
      </c>
      <c r="Y1541" s="1">
        <v>16260057</v>
      </c>
      <c r="Z1541" s="1">
        <v>6249637</v>
      </c>
      <c r="AA1541" t="s">
        <v>641</v>
      </c>
      <c r="AB1541" t="s">
        <v>397</v>
      </c>
      <c r="AC1541">
        <v>16.010000000000002</v>
      </c>
      <c r="AD1541">
        <v>0.64</v>
      </c>
      <c r="AE1541">
        <v>2.7</v>
      </c>
      <c r="AF1541" t="s">
        <v>230</v>
      </c>
      <c r="AG1541" s="1">
        <v>77900</v>
      </c>
      <c r="AH1541" s="36">
        <v>2228</v>
      </c>
      <c r="AI1541">
        <v>500</v>
      </c>
      <c r="AJ1541" s="36">
        <v>2223.5</v>
      </c>
      <c r="AK1541" s="1">
        <v>10100</v>
      </c>
      <c r="AL1541" s="2">
        <v>0.64583333333333337</v>
      </c>
      <c r="AN1541" t="s">
        <v>298</v>
      </c>
      <c r="AO1541" t="s">
        <v>313</v>
      </c>
      <c r="AQ1541" t="str">
        <f t="shared" si="24"/>
        <v/>
      </c>
    </row>
    <row r="1542" spans="1:43">
      <c r="A1542" s="8">
        <v>46197</v>
      </c>
      <c r="B1542" s="67">
        <v>3963.76</v>
      </c>
      <c r="C1542" s="67">
        <v>-0.67</v>
      </c>
      <c r="D1542" s="67">
        <v>69350</v>
      </c>
      <c r="E1542" s="67">
        <v>-0.6</v>
      </c>
      <c r="F1542" s="69">
        <v>6208</v>
      </c>
      <c r="G1542" t="s">
        <v>64</v>
      </c>
      <c r="H1542">
        <v>0</v>
      </c>
      <c r="I1542" t="s">
        <v>314</v>
      </c>
      <c r="J1542" t="s">
        <v>289</v>
      </c>
      <c r="K1542" t="s">
        <v>290</v>
      </c>
      <c r="L1542" s="36">
        <v>1730</v>
      </c>
      <c r="M1542">
        <v>-6</v>
      </c>
      <c r="N1542" s="66">
        <v>-3.5000000000000001E-3</v>
      </c>
      <c r="O1542" s="36">
        <v>1736</v>
      </c>
      <c r="P1542" s="66">
        <v>-3.3999999999999998E-3</v>
      </c>
      <c r="Q1542" s="36">
        <v>1729</v>
      </c>
      <c r="R1542" s="36">
        <v>1790</v>
      </c>
      <c r="S1542" s="36">
        <v>1720</v>
      </c>
      <c r="T1542" s="66">
        <v>5.0000000000000001E-4</v>
      </c>
      <c r="U1542" s="66">
        <v>-5.0000000000000001E-4</v>
      </c>
      <c r="V1542" s="66">
        <v>-3.3500000000000002E-2</v>
      </c>
      <c r="W1542" s="66">
        <v>5.7999999999999996E-3</v>
      </c>
      <c r="X1542" s="1">
        <v>33400</v>
      </c>
      <c r="Y1542" s="1">
        <v>58110</v>
      </c>
      <c r="Z1542" s="1">
        <v>11047</v>
      </c>
      <c r="AA1542" t="s">
        <v>398</v>
      </c>
      <c r="AB1542" t="s">
        <v>399</v>
      </c>
      <c r="AC1542">
        <v>16.86</v>
      </c>
      <c r="AD1542">
        <v>1.76</v>
      </c>
      <c r="AE1542">
        <v>1.1599999999999999</v>
      </c>
      <c r="AF1542">
        <v>2</v>
      </c>
      <c r="AG1542">
        <v>700</v>
      </c>
      <c r="AH1542" s="36">
        <v>1731</v>
      </c>
      <c r="AI1542">
        <v>300</v>
      </c>
      <c r="AJ1542" s="36">
        <v>1725</v>
      </c>
      <c r="AK1542">
        <v>600</v>
      </c>
      <c r="AL1542" s="2">
        <v>0.64583333333333337</v>
      </c>
      <c r="AN1542" t="s">
        <v>298</v>
      </c>
      <c r="AO1542" t="s">
        <v>395</v>
      </c>
      <c r="AQ1542" t="str">
        <f t="shared" si="24"/>
        <v/>
      </c>
    </row>
    <row r="1543" spans="1:43">
      <c r="A1543" s="8">
        <v>46197</v>
      </c>
      <c r="B1543" s="67">
        <v>3963.76</v>
      </c>
      <c r="C1543" s="67">
        <v>-0.67</v>
      </c>
      <c r="D1543" s="67">
        <v>69350</v>
      </c>
      <c r="E1543" s="67">
        <v>-0.6</v>
      </c>
      <c r="F1543" s="69">
        <v>6356</v>
      </c>
      <c r="G1543" t="s">
        <v>65</v>
      </c>
      <c r="H1543">
        <v>0</v>
      </c>
      <c r="I1543" t="s">
        <v>314</v>
      </c>
      <c r="J1543" t="s">
        <v>289</v>
      </c>
      <c r="K1543" t="s">
        <v>295</v>
      </c>
      <c r="L1543" s="36">
        <v>1490</v>
      </c>
      <c r="M1543">
        <v>38</v>
      </c>
      <c r="N1543" s="66">
        <v>2.6200000000000001E-2</v>
      </c>
      <c r="O1543" s="36">
        <v>1452</v>
      </c>
      <c r="P1543" s="66">
        <v>2.6100000000000002E-2</v>
      </c>
      <c r="Q1543" s="36">
        <v>1478</v>
      </c>
      <c r="R1543" s="36">
        <v>1544</v>
      </c>
      <c r="S1543" s="36">
        <v>1456</v>
      </c>
      <c r="T1543" s="66">
        <v>8.0999999999999996E-3</v>
      </c>
      <c r="U1543" s="66">
        <v>-6.6E-3</v>
      </c>
      <c r="V1543" s="66">
        <v>-3.49E-2</v>
      </c>
      <c r="W1543" s="66">
        <v>2.3300000000000001E-2</v>
      </c>
      <c r="X1543" s="1">
        <v>299600</v>
      </c>
      <c r="Y1543" s="1">
        <v>449488</v>
      </c>
      <c r="Z1543" s="1">
        <v>21277</v>
      </c>
      <c r="AA1543" t="s">
        <v>400</v>
      </c>
      <c r="AB1543" t="s">
        <v>401</v>
      </c>
      <c r="AC1543">
        <v>12.05</v>
      </c>
      <c r="AD1543">
        <v>1.46</v>
      </c>
      <c r="AE1543">
        <v>0.67</v>
      </c>
      <c r="AF1543" t="s">
        <v>230</v>
      </c>
      <c r="AG1543" s="1">
        <v>5000</v>
      </c>
      <c r="AH1543" s="36">
        <v>1493</v>
      </c>
      <c r="AI1543">
        <v>100</v>
      </c>
      <c r="AJ1543" s="36">
        <v>1490</v>
      </c>
      <c r="AK1543" s="1">
        <v>13500</v>
      </c>
      <c r="AL1543" s="2">
        <v>0.64583333333333337</v>
      </c>
      <c r="AN1543" t="s">
        <v>298</v>
      </c>
      <c r="AO1543" t="s">
        <v>395</v>
      </c>
      <c r="AQ1543" t="str">
        <f t="shared" si="24"/>
        <v/>
      </c>
    </row>
    <row r="1544" spans="1:43">
      <c r="A1544" s="8">
        <v>46197</v>
      </c>
      <c r="B1544" s="67">
        <v>3963.76</v>
      </c>
      <c r="C1544" s="67">
        <v>-0.67</v>
      </c>
      <c r="D1544" s="67">
        <v>69350</v>
      </c>
      <c r="E1544" s="67">
        <v>-0.6</v>
      </c>
      <c r="F1544" s="69">
        <v>6378</v>
      </c>
      <c r="G1544" t="s">
        <v>66</v>
      </c>
      <c r="H1544">
        <v>0</v>
      </c>
      <c r="I1544" t="s">
        <v>314</v>
      </c>
      <c r="J1544" t="s">
        <v>289</v>
      </c>
      <c r="K1544" t="s">
        <v>290</v>
      </c>
      <c r="L1544" s="36">
        <v>1236</v>
      </c>
      <c r="M1544">
        <v>14</v>
      </c>
      <c r="N1544" s="66">
        <v>1.15E-2</v>
      </c>
      <c r="O1544" s="36">
        <v>1222</v>
      </c>
      <c r="P1544" s="66">
        <v>1.14E-2</v>
      </c>
      <c r="Q1544" s="36">
        <v>1224</v>
      </c>
      <c r="R1544" s="36">
        <v>1262</v>
      </c>
      <c r="S1544" s="36">
        <v>1218</v>
      </c>
      <c r="T1544" s="66">
        <v>9.7999999999999997E-3</v>
      </c>
      <c r="U1544" s="66">
        <v>3.2000000000000002E-3</v>
      </c>
      <c r="V1544" s="66">
        <v>-2.06E-2</v>
      </c>
      <c r="W1544" s="66">
        <v>1.47E-2</v>
      </c>
      <c r="X1544" s="1">
        <v>131500</v>
      </c>
      <c r="Y1544" s="1">
        <v>162659</v>
      </c>
      <c r="Z1544" s="1">
        <v>25461</v>
      </c>
      <c r="AA1544" t="s">
        <v>402</v>
      </c>
      <c r="AB1544" t="s">
        <v>634</v>
      </c>
      <c r="AC1544">
        <v>12.87</v>
      </c>
      <c r="AD1544">
        <v>1.1499999999999999</v>
      </c>
      <c r="AE1544">
        <v>3.32</v>
      </c>
      <c r="AF1544" t="s">
        <v>230</v>
      </c>
      <c r="AG1544">
        <v>0</v>
      </c>
      <c r="AH1544" s="36">
        <v>1238</v>
      </c>
      <c r="AI1544">
        <v>300</v>
      </c>
      <c r="AJ1544" s="36">
        <v>1230</v>
      </c>
      <c r="AK1544" s="1">
        <v>1000</v>
      </c>
      <c r="AL1544" s="2">
        <v>0.64583333333333337</v>
      </c>
      <c r="AN1544" t="s">
        <v>298</v>
      </c>
      <c r="AO1544" t="s">
        <v>395</v>
      </c>
      <c r="AQ1544" t="str">
        <f t="shared" si="24"/>
        <v/>
      </c>
    </row>
    <row r="1545" spans="1:43">
      <c r="A1545" s="8">
        <v>46197</v>
      </c>
      <c r="B1545" s="67">
        <v>3963.76</v>
      </c>
      <c r="C1545" s="67">
        <v>-0.67</v>
      </c>
      <c r="D1545" s="67">
        <v>69350</v>
      </c>
      <c r="E1545" s="67">
        <v>-0.6</v>
      </c>
      <c r="F1545" s="69">
        <v>6526</v>
      </c>
      <c r="G1545" t="s">
        <v>67</v>
      </c>
      <c r="H1545">
        <v>0</v>
      </c>
      <c r="I1545" t="s">
        <v>288</v>
      </c>
      <c r="J1545" t="s">
        <v>289</v>
      </c>
      <c r="K1545" t="s">
        <v>295</v>
      </c>
      <c r="L1545" s="36">
        <v>2650.5</v>
      </c>
      <c r="M1545">
        <v>35.5</v>
      </c>
      <c r="N1545" s="66">
        <v>1.3599999999999999E-2</v>
      </c>
      <c r="O1545" s="36">
        <v>2615</v>
      </c>
      <c r="P1545" s="66">
        <v>1.35E-2</v>
      </c>
      <c r="Q1545" s="36">
        <v>2613.5</v>
      </c>
      <c r="R1545" s="36">
        <v>2789</v>
      </c>
      <c r="S1545" s="36">
        <v>2596</v>
      </c>
      <c r="T1545" s="66">
        <v>1.41E-2</v>
      </c>
      <c r="U1545" s="66">
        <v>-3.5000000000000001E-3</v>
      </c>
      <c r="V1545" s="66">
        <v>-4.9599999999999998E-2</v>
      </c>
      <c r="W1545" s="66">
        <v>2.0899999999999998E-2</v>
      </c>
      <c r="X1545" s="1">
        <v>10973500</v>
      </c>
      <c r="Y1545" s="1">
        <v>29478931</v>
      </c>
      <c r="Z1545" s="1">
        <v>477023</v>
      </c>
      <c r="AA1545" t="s">
        <v>584</v>
      </c>
      <c r="AB1545" t="s">
        <v>405</v>
      </c>
      <c r="AC1545">
        <v>46.5</v>
      </c>
      <c r="AD1545">
        <v>3.49</v>
      </c>
      <c r="AE1545">
        <v>1.89</v>
      </c>
      <c r="AF1545" t="s">
        <v>230</v>
      </c>
      <c r="AG1545" s="1">
        <v>226000</v>
      </c>
      <c r="AH1545" s="36">
        <v>2651.5</v>
      </c>
      <c r="AI1545" s="1">
        <v>1900</v>
      </c>
      <c r="AJ1545" s="36">
        <v>2650.5</v>
      </c>
      <c r="AK1545">
        <v>100</v>
      </c>
      <c r="AL1545" s="2">
        <v>0.64583333333333337</v>
      </c>
      <c r="AN1545" t="s">
        <v>298</v>
      </c>
      <c r="AO1545" t="s">
        <v>344</v>
      </c>
      <c r="AQ1545" t="str">
        <f t="shared" si="24"/>
        <v/>
      </c>
    </row>
    <row r="1546" spans="1:43">
      <c r="A1546" s="8">
        <v>46197</v>
      </c>
      <c r="B1546" s="67">
        <v>3963.76</v>
      </c>
      <c r="C1546" s="67">
        <v>-0.67</v>
      </c>
      <c r="D1546" s="67">
        <v>69350</v>
      </c>
      <c r="E1546" s="67">
        <v>-0.6</v>
      </c>
      <c r="F1546" s="69">
        <v>6586</v>
      </c>
      <c r="G1546" t="s">
        <v>68</v>
      </c>
      <c r="H1546">
        <v>0</v>
      </c>
      <c r="I1546" t="s">
        <v>288</v>
      </c>
      <c r="J1546" t="s">
        <v>289</v>
      </c>
      <c r="K1546" t="s">
        <v>295</v>
      </c>
      <c r="L1546" s="36">
        <v>5699</v>
      </c>
      <c r="M1546">
        <v>21</v>
      </c>
      <c r="N1546" s="66">
        <v>3.7000000000000002E-3</v>
      </c>
      <c r="O1546" s="36">
        <v>5678</v>
      </c>
      <c r="P1546" s="66">
        <v>3.5999999999999999E-3</v>
      </c>
      <c r="Q1546" s="36">
        <v>5830</v>
      </c>
      <c r="R1546" s="36">
        <v>5861</v>
      </c>
      <c r="S1546" s="36">
        <v>5687</v>
      </c>
      <c r="T1546" s="66">
        <v>-2.24E-2</v>
      </c>
      <c r="U1546" s="66">
        <v>-1.7000000000000001E-2</v>
      </c>
      <c r="V1546" s="66">
        <v>-2.76E-2</v>
      </c>
      <c r="W1546" s="66">
        <v>2.0999999999999999E-3</v>
      </c>
      <c r="X1546" s="1">
        <v>789300</v>
      </c>
      <c r="Y1546" s="1">
        <v>4531947</v>
      </c>
      <c r="Z1546" s="1">
        <v>1595819</v>
      </c>
      <c r="AA1546" t="s">
        <v>406</v>
      </c>
      <c r="AB1546" t="s">
        <v>407</v>
      </c>
      <c r="AC1546">
        <v>18.12</v>
      </c>
      <c r="AD1546">
        <v>1.47</v>
      </c>
      <c r="AE1546">
        <v>2.77</v>
      </c>
      <c r="AF1546" t="s">
        <v>230</v>
      </c>
      <c r="AG1546" s="1">
        <v>6100</v>
      </c>
      <c r="AH1546" s="36">
        <v>5737</v>
      </c>
      <c r="AI1546">
        <v>100</v>
      </c>
      <c r="AJ1546" s="36">
        <v>5699</v>
      </c>
      <c r="AK1546" s="1">
        <v>4000</v>
      </c>
      <c r="AL1546" s="2">
        <v>0.64583333333333337</v>
      </c>
      <c r="AN1546" t="s">
        <v>298</v>
      </c>
      <c r="AO1546" t="s">
        <v>395</v>
      </c>
      <c r="AQ1546" t="str">
        <f t="shared" si="24"/>
        <v/>
      </c>
    </row>
    <row r="1547" spans="1:43">
      <c r="A1547" s="8">
        <v>46197</v>
      </c>
      <c r="B1547" s="67">
        <v>3963.76</v>
      </c>
      <c r="C1547" s="67">
        <v>-0.67</v>
      </c>
      <c r="D1547" s="67">
        <v>69350</v>
      </c>
      <c r="E1547" s="67">
        <v>-0.6</v>
      </c>
      <c r="F1547" s="69">
        <v>6594</v>
      </c>
      <c r="G1547" t="s">
        <v>69</v>
      </c>
      <c r="H1547">
        <v>0</v>
      </c>
      <c r="I1547" t="s">
        <v>288</v>
      </c>
      <c r="J1547" t="s">
        <v>289</v>
      </c>
      <c r="K1547" t="s">
        <v>290</v>
      </c>
      <c r="L1547" s="36">
        <v>2750</v>
      </c>
      <c r="M1547">
        <v>-39</v>
      </c>
      <c r="N1547" s="66">
        <v>-1.4E-2</v>
      </c>
      <c r="O1547" s="36">
        <v>2789</v>
      </c>
      <c r="P1547" s="66">
        <v>-1.3899999999999999E-2</v>
      </c>
      <c r="Q1547" s="36">
        <v>2751</v>
      </c>
      <c r="R1547" s="36">
        <v>2797</v>
      </c>
      <c r="S1547" s="36">
        <v>2718</v>
      </c>
      <c r="T1547" s="66">
        <v>-2.9999999999999997E-4</v>
      </c>
      <c r="U1547" s="66">
        <v>0</v>
      </c>
      <c r="V1547" s="66">
        <v>-1.6799999999999999E-2</v>
      </c>
      <c r="W1547" s="66">
        <v>1.17E-2</v>
      </c>
      <c r="X1547" s="1">
        <v>3942900</v>
      </c>
      <c r="Y1547" s="1">
        <v>10847485</v>
      </c>
      <c r="Z1547" s="1">
        <v>3279564</v>
      </c>
      <c r="AA1547" t="s">
        <v>560</v>
      </c>
      <c r="AB1547" t="s">
        <v>409</v>
      </c>
      <c r="AC1547">
        <v>39.39</v>
      </c>
      <c r="AD1547">
        <v>1.79</v>
      </c>
      <c r="AE1547">
        <v>0</v>
      </c>
      <c r="AF1547" t="s">
        <v>230</v>
      </c>
      <c r="AG1547" s="1">
        <v>74400</v>
      </c>
      <c r="AH1547" s="36">
        <v>2751</v>
      </c>
      <c r="AI1547" s="1">
        <v>11900</v>
      </c>
      <c r="AJ1547" s="36">
        <v>2749</v>
      </c>
      <c r="AK1547">
        <v>500</v>
      </c>
      <c r="AL1547" s="2">
        <v>0.64583333333333337</v>
      </c>
      <c r="AN1547" t="s">
        <v>298</v>
      </c>
      <c r="AO1547" t="s">
        <v>344</v>
      </c>
      <c r="AQ1547" t="str">
        <f t="shared" si="24"/>
        <v/>
      </c>
    </row>
    <row r="1548" spans="1:43">
      <c r="A1548" s="8">
        <v>46197</v>
      </c>
      <c r="B1548" s="67">
        <v>3963.76</v>
      </c>
      <c r="C1548" s="67">
        <v>-0.67</v>
      </c>
      <c r="D1548" s="67">
        <v>69350</v>
      </c>
      <c r="E1548" s="67">
        <v>-0.6</v>
      </c>
      <c r="F1548" s="69">
        <v>6674</v>
      </c>
      <c r="G1548" t="s">
        <v>70</v>
      </c>
      <c r="H1548">
        <v>0</v>
      </c>
      <c r="I1548" t="s">
        <v>288</v>
      </c>
      <c r="J1548" t="s">
        <v>289</v>
      </c>
      <c r="K1548" t="s">
        <v>295</v>
      </c>
      <c r="L1548" s="36">
        <v>7193</v>
      </c>
      <c r="M1548">
        <v>105</v>
      </c>
      <c r="N1548" s="66">
        <v>1.4800000000000001E-2</v>
      </c>
      <c r="O1548" s="36">
        <v>7088</v>
      </c>
      <c r="P1548" s="66">
        <v>1.4800000000000001E-2</v>
      </c>
      <c r="Q1548" s="36">
        <v>7088</v>
      </c>
      <c r="R1548" s="36">
        <v>7267</v>
      </c>
      <c r="S1548" s="36">
        <v>7021</v>
      </c>
      <c r="T1548" s="66">
        <v>1.4800000000000001E-2</v>
      </c>
      <c r="U1548" s="66">
        <v>6.4999999999999997E-3</v>
      </c>
      <c r="V1548" s="66">
        <v>-1.01E-2</v>
      </c>
      <c r="W1548" s="66">
        <v>2.4400000000000002E-2</v>
      </c>
      <c r="X1548" s="1">
        <v>699700</v>
      </c>
      <c r="Y1548" s="1">
        <v>5006058</v>
      </c>
      <c r="Z1548" s="1">
        <v>722511</v>
      </c>
      <c r="AA1548" t="s">
        <v>679</v>
      </c>
      <c r="AB1548" t="s">
        <v>411</v>
      </c>
      <c r="AC1548">
        <v>19.34</v>
      </c>
      <c r="AD1548">
        <v>1.82</v>
      </c>
      <c r="AE1548">
        <v>1.36</v>
      </c>
      <c r="AF1548" t="s">
        <v>230</v>
      </c>
      <c r="AG1548" s="1">
        <v>9900</v>
      </c>
      <c r="AH1548" s="36">
        <v>7233</v>
      </c>
      <c r="AI1548">
        <v>100</v>
      </c>
      <c r="AJ1548" s="36">
        <v>7190</v>
      </c>
      <c r="AK1548" s="1">
        <v>1000</v>
      </c>
      <c r="AL1548" s="2">
        <v>0.64583333333333337</v>
      </c>
      <c r="AN1548" t="s">
        <v>298</v>
      </c>
      <c r="AO1548" t="s">
        <v>344</v>
      </c>
      <c r="AQ1548" t="str">
        <f t="shared" si="24"/>
        <v/>
      </c>
    </row>
    <row r="1549" spans="1:43">
      <c r="A1549" s="8">
        <v>46197</v>
      </c>
      <c r="B1549" s="67">
        <v>3963.76</v>
      </c>
      <c r="C1549" s="67">
        <v>-0.67</v>
      </c>
      <c r="D1549" s="67">
        <v>69350</v>
      </c>
      <c r="E1549" s="67">
        <v>-0.6</v>
      </c>
      <c r="F1549" s="69">
        <v>6758</v>
      </c>
      <c r="G1549" t="s">
        <v>71</v>
      </c>
      <c r="H1549">
        <v>0</v>
      </c>
      <c r="I1549" t="s">
        <v>288</v>
      </c>
      <c r="J1549" t="s">
        <v>289</v>
      </c>
      <c r="K1549" t="s">
        <v>295</v>
      </c>
      <c r="L1549" s="36">
        <v>3250</v>
      </c>
      <c r="M1549">
        <v>91</v>
      </c>
      <c r="N1549" s="66">
        <v>2.8799999999999999E-2</v>
      </c>
      <c r="O1549" s="36">
        <v>3159</v>
      </c>
      <c r="P1549" s="66">
        <v>2.8799999999999999E-2</v>
      </c>
      <c r="Q1549" s="36">
        <v>3217</v>
      </c>
      <c r="R1549" s="36">
        <v>3267</v>
      </c>
      <c r="S1549" s="36">
        <v>3183</v>
      </c>
      <c r="T1549" s="66">
        <v>1.0200000000000001E-2</v>
      </c>
      <c r="U1549" s="66">
        <v>1.8E-3</v>
      </c>
      <c r="V1549" s="66">
        <v>-5.1999999999999998E-3</v>
      </c>
      <c r="W1549" s="66">
        <v>2.1000000000000001E-2</v>
      </c>
      <c r="X1549" s="1">
        <v>19994500</v>
      </c>
      <c r="Y1549" s="1">
        <v>64665469</v>
      </c>
      <c r="Z1549" s="1">
        <v>19387278</v>
      </c>
      <c r="AA1549" t="s">
        <v>412</v>
      </c>
      <c r="AB1549" t="s">
        <v>413</v>
      </c>
      <c r="AC1549">
        <v>16.5</v>
      </c>
      <c r="AD1549">
        <v>2.36</v>
      </c>
      <c r="AE1549">
        <v>1.08</v>
      </c>
      <c r="AF1549" t="s">
        <v>230</v>
      </c>
      <c r="AG1549" s="1">
        <v>504900</v>
      </c>
      <c r="AH1549" s="36">
        <v>3251</v>
      </c>
      <c r="AI1549" s="1">
        <v>1100</v>
      </c>
      <c r="AJ1549" s="36">
        <v>3249</v>
      </c>
      <c r="AK1549" s="1">
        <v>2600</v>
      </c>
      <c r="AL1549" s="2">
        <v>0.64583333333333337</v>
      </c>
      <c r="AN1549" t="s">
        <v>298</v>
      </c>
      <c r="AO1549" t="s">
        <v>344</v>
      </c>
      <c r="AQ1549" t="str">
        <f t="shared" si="24"/>
        <v/>
      </c>
    </row>
    <row r="1550" spans="1:43">
      <c r="A1550" s="8">
        <v>46197</v>
      </c>
      <c r="B1550" s="67">
        <v>3963.76</v>
      </c>
      <c r="C1550" s="67">
        <v>-0.67</v>
      </c>
      <c r="D1550" s="67">
        <v>69350</v>
      </c>
      <c r="E1550" s="67">
        <v>-0.6</v>
      </c>
      <c r="F1550" s="69">
        <v>6810</v>
      </c>
      <c r="G1550" t="s">
        <v>72</v>
      </c>
      <c r="H1550">
        <v>0</v>
      </c>
      <c r="I1550" t="s">
        <v>288</v>
      </c>
      <c r="J1550" t="s">
        <v>289</v>
      </c>
      <c r="K1550" t="s">
        <v>295</v>
      </c>
      <c r="L1550" s="36">
        <v>2152</v>
      </c>
      <c r="M1550">
        <v>6</v>
      </c>
      <c r="N1550" s="66">
        <v>2.8E-3</v>
      </c>
      <c r="O1550" s="36">
        <v>2146</v>
      </c>
      <c r="P1550" s="66">
        <v>2.7000000000000001E-3</v>
      </c>
      <c r="Q1550" s="36">
        <v>2125</v>
      </c>
      <c r="R1550" s="36">
        <v>2183</v>
      </c>
      <c r="S1550" s="36">
        <v>2117</v>
      </c>
      <c r="T1550" s="66">
        <v>1.2699999999999999E-2</v>
      </c>
      <c r="U1550" s="66">
        <v>2.3E-3</v>
      </c>
      <c r="V1550" s="66">
        <v>-1.4200000000000001E-2</v>
      </c>
      <c r="W1550" s="66">
        <v>1.6500000000000001E-2</v>
      </c>
      <c r="X1550" s="1">
        <v>213500</v>
      </c>
      <c r="Y1550" s="1">
        <v>458444</v>
      </c>
      <c r="Z1550" s="1">
        <v>87508</v>
      </c>
      <c r="AA1550" t="s">
        <v>414</v>
      </c>
      <c r="AB1550" t="s">
        <v>415</v>
      </c>
      <c r="AC1550">
        <v>11.83</v>
      </c>
      <c r="AD1550">
        <v>0.91</v>
      </c>
      <c r="AE1550">
        <v>2.6</v>
      </c>
      <c r="AF1550" t="s">
        <v>230</v>
      </c>
      <c r="AG1550" s="1">
        <v>21200</v>
      </c>
      <c r="AH1550" s="36">
        <v>2157</v>
      </c>
      <c r="AI1550">
        <v>100</v>
      </c>
      <c r="AJ1550" s="36">
        <v>2151</v>
      </c>
      <c r="AK1550">
        <v>100</v>
      </c>
      <c r="AL1550" s="2">
        <v>0.64583333333333337</v>
      </c>
      <c r="AN1550" t="s">
        <v>298</v>
      </c>
      <c r="AO1550" t="s">
        <v>344</v>
      </c>
      <c r="AQ1550" t="str">
        <f t="shared" si="24"/>
        <v/>
      </c>
    </row>
    <row r="1551" spans="1:43">
      <c r="A1551" s="8">
        <v>46197</v>
      </c>
      <c r="B1551" s="67">
        <v>3963.76</v>
      </c>
      <c r="C1551" s="67">
        <v>-0.67</v>
      </c>
      <c r="D1551" s="67">
        <v>69350</v>
      </c>
      <c r="E1551" s="67">
        <v>-0.6</v>
      </c>
      <c r="F1551" s="69">
        <v>6841</v>
      </c>
      <c r="G1551" t="s">
        <v>73</v>
      </c>
      <c r="H1551">
        <v>0</v>
      </c>
      <c r="I1551" t="s">
        <v>288</v>
      </c>
      <c r="J1551" t="s">
        <v>289</v>
      </c>
      <c r="K1551" t="s">
        <v>295</v>
      </c>
      <c r="L1551" s="36">
        <v>5520</v>
      </c>
      <c r="M1551">
        <v>-15</v>
      </c>
      <c r="N1551" s="66">
        <v>-2.7000000000000001E-3</v>
      </c>
      <c r="O1551" s="36">
        <v>5535</v>
      </c>
      <c r="P1551" s="66">
        <v>-2.7000000000000001E-3</v>
      </c>
      <c r="Q1551" s="36">
        <v>5620</v>
      </c>
      <c r="R1551" s="36">
        <v>5621</v>
      </c>
      <c r="S1551" s="36">
        <v>5445</v>
      </c>
      <c r="T1551" s="66">
        <v>-1.77E-2</v>
      </c>
      <c r="U1551" s="66">
        <v>4.8999999999999998E-3</v>
      </c>
      <c r="V1551" s="66">
        <v>-1.7899999999999999E-2</v>
      </c>
      <c r="W1551" s="66">
        <v>1.37E-2</v>
      </c>
      <c r="X1551" s="1">
        <v>986100</v>
      </c>
      <c r="Y1551" s="1">
        <v>5449836</v>
      </c>
      <c r="Z1551" s="1">
        <v>1419750</v>
      </c>
      <c r="AA1551" t="s">
        <v>416</v>
      </c>
      <c r="AB1551" t="s">
        <v>635</v>
      </c>
      <c r="AC1551">
        <v>23.82</v>
      </c>
      <c r="AD1551">
        <v>2.7</v>
      </c>
      <c r="AE1551">
        <v>1.67</v>
      </c>
      <c r="AF1551" t="s">
        <v>230</v>
      </c>
      <c r="AG1551" s="1">
        <v>9700</v>
      </c>
      <c r="AH1551" s="36">
        <v>5526</v>
      </c>
      <c r="AI1551" s="1">
        <v>3800</v>
      </c>
      <c r="AJ1551" s="36">
        <v>5509</v>
      </c>
      <c r="AK1551">
        <v>100</v>
      </c>
      <c r="AL1551" s="2">
        <v>0.64583333333333337</v>
      </c>
      <c r="AN1551" t="s">
        <v>298</v>
      </c>
      <c r="AO1551" t="s">
        <v>344</v>
      </c>
      <c r="AQ1551" t="str">
        <f t="shared" si="24"/>
        <v/>
      </c>
    </row>
    <row r="1552" spans="1:43">
      <c r="A1552" s="8">
        <v>46197</v>
      </c>
      <c r="B1552" s="67">
        <v>3963.76</v>
      </c>
      <c r="C1552" s="67">
        <v>-0.67</v>
      </c>
      <c r="D1552" s="67">
        <v>69350</v>
      </c>
      <c r="E1552" s="67">
        <v>-0.6</v>
      </c>
      <c r="F1552" s="69">
        <v>6890</v>
      </c>
      <c r="G1552" t="s">
        <v>74</v>
      </c>
      <c r="H1552">
        <v>0</v>
      </c>
      <c r="I1552" t="s">
        <v>314</v>
      </c>
      <c r="J1552" t="s">
        <v>289</v>
      </c>
      <c r="K1552" t="s">
        <v>295</v>
      </c>
      <c r="L1552" s="36">
        <v>9800</v>
      </c>
      <c r="M1552">
        <v>-790</v>
      </c>
      <c r="N1552" s="66">
        <v>-7.46E-2</v>
      </c>
      <c r="O1552" s="36">
        <v>10590</v>
      </c>
      <c r="P1552" s="66">
        <v>-7.4499999999999997E-2</v>
      </c>
      <c r="Q1552" s="36">
        <v>10500</v>
      </c>
      <c r="R1552" s="36">
        <v>10910</v>
      </c>
      <c r="S1552" s="36">
        <v>9650</v>
      </c>
      <c r="T1552" s="66">
        <v>-6.6600000000000006E-2</v>
      </c>
      <c r="U1552" s="66">
        <v>-4.8500000000000001E-2</v>
      </c>
      <c r="V1552" s="66">
        <v>-0.1017</v>
      </c>
      <c r="W1552" s="66">
        <v>1.55E-2</v>
      </c>
      <c r="X1552" s="1">
        <v>1423900</v>
      </c>
      <c r="Y1552" s="1">
        <v>14384386</v>
      </c>
      <c r="Z1552" s="1">
        <v>516580</v>
      </c>
      <c r="AA1552" t="s">
        <v>680</v>
      </c>
      <c r="AB1552" t="s">
        <v>419</v>
      </c>
      <c r="AC1552">
        <v>22.34</v>
      </c>
      <c r="AD1552">
        <v>1.77</v>
      </c>
      <c r="AE1552">
        <v>2.04</v>
      </c>
      <c r="AF1552" t="s">
        <v>230</v>
      </c>
      <c r="AG1552" s="1">
        <v>11200</v>
      </c>
      <c r="AH1552" s="36">
        <v>9810</v>
      </c>
      <c r="AI1552">
        <v>200</v>
      </c>
      <c r="AJ1552" s="36">
        <v>9790</v>
      </c>
      <c r="AK1552" s="1">
        <v>1700</v>
      </c>
      <c r="AL1552" s="2">
        <v>0.64583333333333337</v>
      </c>
      <c r="AN1552" t="s">
        <v>293</v>
      </c>
      <c r="AO1552" t="s">
        <v>344</v>
      </c>
      <c r="AQ1552" t="str">
        <f t="shared" si="24"/>
        <v/>
      </c>
    </row>
    <row r="1553" spans="1:43">
      <c r="A1553" s="8">
        <v>46197</v>
      </c>
      <c r="B1553" s="67">
        <v>3963.76</v>
      </c>
      <c r="C1553" s="67">
        <v>-0.67</v>
      </c>
      <c r="D1553" s="67">
        <v>69350</v>
      </c>
      <c r="E1553" s="67">
        <v>-0.6</v>
      </c>
      <c r="F1553" s="69">
        <v>6925</v>
      </c>
      <c r="G1553" t="s">
        <v>75</v>
      </c>
      <c r="H1553">
        <v>0</v>
      </c>
      <c r="I1553" t="s">
        <v>288</v>
      </c>
      <c r="J1553" t="s">
        <v>289</v>
      </c>
      <c r="K1553" t="s">
        <v>290</v>
      </c>
      <c r="L1553" s="36">
        <v>4399</v>
      </c>
      <c r="M1553">
        <v>-141</v>
      </c>
      <c r="N1553" s="66">
        <v>-3.1099999999999999E-2</v>
      </c>
      <c r="O1553" s="36">
        <v>4540</v>
      </c>
      <c r="P1553" s="66">
        <v>-3.1E-2</v>
      </c>
      <c r="Q1553" s="36">
        <v>4470</v>
      </c>
      <c r="R1553" s="36">
        <v>4522</v>
      </c>
      <c r="S1553" s="36">
        <v>4351</v>
      </c>
      <c r="T1553" s="66">
        <v>-1.5800000000000002E-2</v>
      </c>
      <c r="U1553" s="66">
        <v>-2.0000000000000001E-4</v>
      </c>
      <c r="V1553" s="66">
        <v>-2.7199999999999998E-2</v>
      </c>
      <c r="W1553" s="66">
        <v>1.0999999999999999E-2</v>
      </c>
      <c r="X1553" s="1">
        <v>451000</v>
      </c>
      <c r="Y1553" s="1">
        <v>1991122</v>
      </c>
      <c r="Z1553" s="1">
        <v>367316</v>
      </c>
      <c r="AA1553" t="s">
        <v>681</v>
      </c>
      <c r="AB1553" t="s">
        <v>421</v>
      </c>
      <c r="AC1553">
        <v>33.25</v>
      </c>
      <c r="AD1553">
        <v>1.77</v>
      </c>
      <c r="AE1553">
        <v>1.59</v>
      </c>
      <c r="AF1553" t="s">
        <v>230</v>
      </c>
      <c r="AG1553" s="1">
        <v>7600</v>
      </c>
      <c r="AH1553" s="36">
        <v>4399</v>
      </c>
      <c r="AI1553" s="1">
        <v>2200</v>
      </c>
      <c r="AJ1553" s="36">
        <v>4376</v>
      </c>
      <c r="AK1553" s="1">
        <v>1900</v>
      </c>
      <c r="AL1553" s="2">
        <v>0.64583333333333337</v>
      </c>
      <c r="AN1553" t="s">
        <v>298</v>
      </c>
      <c r="AO1553" t="s">
        <v>344</v>
      </c>
      <c r="AQ1553" t="str">
        <f t="shared" si="24"/>
        <v/>
      </c>
    </row>
    <row r="1554" spans="1:43">
      <c r="A1554" s="8">
        <v>46197</v>
      </c>
      <c r="B1554" s="67">
        <v>3963.76</v>
      </c>
      <c r="C1554" s="67">
        <v>-0.67</v>
      </c>
      <c r="D1554" s="67">
        <v>69350</v>
      </c>
      <c r="E1554" s="67">
        <v>-0.6</v>
      </c>
      <c r="F1554" s="69">
        <v>6963</v>
      </c>
      <c r="G1554" t="s">
        <v>76</v>
      </c>
      <c r="H1554">
        <v>0</v>
      </c>
      <c r="I1554" t="s">
        <v>288</v>
      </c>
      <c r="J1554" t="s">
        <v>289</v>
      </c>
      <c r="K1554" t="s">
        <v>290</v>
      </c>
      <c r="L1554" s="36">
        <v>5278</v>
      </c>
      <c r="M1554">
        <v>-166</v>
      </c>
      <c r="N1554" s="66">
        <v>-3.0499999999999999E-2</v>
      </c>
      <c r="O1554" s="36">
        <v>5444</v>
      </c>
      <c r="P1554" s="66">
        <v>-3.04E-2</v>
      </c>
      <c r="Q1554" s="36">
        <v>5400</v>
      </c>
      <c r="R1554" s="36">
        <v>5550</v>
      </c>
      <c r="S1554" s="36">
        <v>5117</v>
      </c>
      <c r="T1554" s="66">
        <v>-2.2499999999999999E-2</v>
      </c>
      <c r="U1554" s="66">
        <v>-4.7000000000000002E-3</v>
      </c>
      <c r="V1554" s="66">
        <v>-4.9000000000000002E-2</v>
      </c>
      <c r="W1554" s="66">
        <v>3.1399999999999997E-2</v>
      </c>
      <c r="X1554" s="1">
        <v>5790100</v>
      </c>
      <c r="Y1554" s="1">
        <v>30758744</v>
      </c>
      <c r="Z1554" s="1">
        <v>2131045</v>
      </c>
      <c r="AA1554" t="s">
        <v>687</v>
      </c>
      <c r="AB1554" t="s">
        <v>423</v>
      </c>
      <c r="AC1554">
        <v>70.27</v>
      </c>
      <c r="AD1554">
        <v>2.68</v>
      </c>
      <c r="AE1554">
        <v>0.95</v>
      </c>
      <c r="AF1554" t="s">
        <v>230</v>
      </c>
      <c r="AG1554" s="1">
        <v>74900</v>
      </c>
      <c r="AH1554" s="36">
        <v>5278</v>
      </c>
      <c r="AI1554">
        <v>100</v>
      </c>
      <c r="AJ1554" s="36">
        <v>5271</v>
      </c>
      <c r="AK1554">
        <v>300</v>
      </c>
      <c r="AL1554" s="2">
        <v>0.64583333333333337</v>
      </c>
      <c r="AN1554" t="s">
        <v>298</v>
      </c>
      <c r="AO1554" t="s">
        <v>344</v>
      </c>
      <c r="AQ1554" t="str">
        <f t="shared" si="24"/>
        <v/>
      </c>
    </row>
    <row r="1555" spans="1:43">
      <c r="A1555" s="8">
        <v>46197</v>
      </c>
      <c r="B1555" s="67">
        <v>3963.76</v>
      </c>
      <c r="C1555" s="67">
        <v>-0.67</v>
      </c>
      <c r="D1555" s="67">
        <v>69350</v>
      </c>
      <c r="E1555" s="67">
        <v>-0.6</v>
      </c>
      <c r="F1555" s="69">
        <v>7011</v>
      </c>
      <c r="G1555" t="s">
        <v>77</v>
      </c>
      <c r="H1555">
        <v>0</v>
      </c>
      <c r="I1555" t="s">
        <v>288</v>
      </c>
      <c r="J1555" t="s">
        <v>289</v>
      </c>
      <c r="K1555" t="s">
        <v>295</v>
      </c>
      <c r="L1555" s="36">
        <v>3743</v>
      </c>
      <c r="M1555">
        <v>1</v>
      </c>
      <c r="N1555" s="66">
        <v>2.9999999999999997E-4</v>
      </c>
      <c r="O1555" s="36">
        <v>3742</v>
      </c>
      <c r="P1555" s="66">
        <v>2.0000000000000001E-4</v>
      </c>
      <c r="Q1555" s="36">
        <v>3725</v>
      </c>
      <c r="R1555" s="36">
        <v>3809</v>
      </c>
      <c r="S1555" s="36">
        <v>3716</v>
      </c>
      <c r="T1555" s="66">
        <v>4.7999999999999996E-3</v>
      </c>
      <c r="U1555" s="66">
        <v>-1.4200000000000001E-2</v>
      </c>
      <c r="V1555" s="66">
        <v>-1.7299999999999999E-2</v>
      </c>
      <c r="W1555" s="66">
        <v>7.1999999999999998E-3</v>
      </c>
      <c r="X1555" s="1">
        <v>14242700</v>
      </c>
      <c r="Y1555" s="1">
        <v>53654678</v>
      </c>
      <c r="Z1555" s="1">
        <v>12627563</v>
      </c>
      <c r="AA1555" t="s">
        <v>424</v>
      </c>
      <c r="AB1555" t="s">
        <v>636</v>
      </c>
      <c r="AC1555">
        <v>33.090000000000003</v>
      </c>
      <c r="AD1555">
        <v>4.07</v>
      </c>
      <c r="AE1555">
        <v>0.77</v>
      </c>
      <c r="AF1555" t="s">
        <v>230</v>
      </c>
      <c r="AG1555" s="1">
        <v>717500</v>
      </c>
      <c r="AH1555" s="36">
        <v>3744</v>
      </c>
      <c r="AI1555" s="1">
        <v>2400</v>
      </c>
      <c r="AJ1555" s="36">
        <v>3742</v>
      </c>
      <c r="AK1555" s="1">
        <v>13400</v>
      </c>
      <c r="AL1555" s="2">
        <v>0.64583333333333337</v>
      </c>
      <c r="AN1555" t="s">
        <v>298</v>
      </c>
      <c r="AO1555" t="s">
        <v>395</v>
      </c>
      <c r="AQ1555" t="str">
        <f t="shared" si="24"/>
        <v/>
      </c>
    </row>
    <row r="1556" spans="1:43">
      <c r="A1556" s="8">
        <v>46197</v>
      </c>
      <c r="B1556" s="67">
        <v>3963.76</v>
      </c>
      <c r="C1556" s="67">
        <v>-0.67</v>
      </c>
      <c r="D1556" s="67">
        <v>69350</v>
      </c>
      <c r="E1556" s="67">
        <v>-0.6</v>
      </c>
      <c r="F1556" s="69">
        <v>7013</v>
      </c>
      <c r="G1556" t="s">
        <v>78</v>
      </c>
      <c r="H1556">
        <v>0</v>
      </c>
      <c r="I1556" t="s">
        <v>288</v>
      </c>
      <c r="J1556" t="s">
        <v>289</v>
      </c>
      <c r="K1556" t="s">
        <v>295</v>
      </c>
      <c r="L1556" s="36">
        <v>2782.5</v>
      </c>
      <c r="M1556">
        <v>65</v>
      </c>
      <c r="N1556" s="66">
        <v>2.3900000000000001E-2</v>
      </c>
      <c r="O1556" s="36">
        <v>2717.5</v>
      </c>
      <c r="P1556" s="66">
        <v>2.3900000000000001E-2</v>
      </c>
      <c r="Q1556" s="36">
        <v>2700.5</v>
      </c>
      <c r="R1556" s="36">
        <v>2848</v>
      </c>
      <c r="S1556" s="36">
        <v>2700.5</v>
      </c>
      <c r="T1556" s="66">
        <v>3.0300000000000001E-2</v>
      </c>
      <c r="U1556" s="66">
        <v>-7.4000000000000003E-3</v>
      </c>
      <c r="V1556" s="66">
        <v>-2.29E-2</v>
      </c>
      <c r="W1556" s="66">
        <v>3.0300000000000001E-2</v>
      </c>
      <c r="X1556" s="1">
        <v>14352000</v>
      </c>
      <c r="Y1556" s="1">
        <v>40160754</v>
      </c>
      <c r="Z1556" s="1">
        <v>3012778</v>
      </c>
      <c r="AA1556" t="s">
        <v>426</v>
      </c>
      <c r="AB1556" t="s">
        <v>637</v>
      </c>
      <c r="AC1556">
        <v>17.88</v>
      </c>
      <c r="AD1556">
        <v>4.5199999999999996</v>
      </c>
      <c r="AE1556">
        <v>0.83</v>
      </c>
      <c r="AF1556" t="s">
        <v>230</v>
      </c>
      <c r="AG1556" s="1">
        <v>567400</v>
      </c>
      <c r="AH1556" s="36">
        <v>2783</v>
      </c>
      <c r="AI1556">
        <v>500</v>
      </c>
      <c r="AJ1556" s="36">
        <v>2782</v>
      </c>
      <c r="AK1556">
        <v>200</v>
      </c>
      <c r="AL1556" s="2">
        <v>0.64583333333333337</v>
      </c>
      <c r="AN1556" t="s">
        <v>298</v>
      </c>
      <c r="AO1556" t="s">
        <v>395</v>
      </c>
      <c r="AQ1556" t="str">
        <f t="shared" si="24"/>
        <v/>
      </c>
    </row>
    <row r="1557" spans="1:43">
      <c r="A1557" s="8">
        <v>46197</v>
      </c>
      <c r="B1557" s="67">
        <v>3963.76</v>
      </c>
      <c r="C1557" s="67">
        <v>-0.67</v>
      </c>
      <c r="D1557" s="67">
        <v>69350</v>
      </c>
      <c r="E1557" s="67">
        <v>-0.6</v>
      </c>
      <c r="F1557" s="69">
        <v>7047</v>
      </c>
      <c r="G1557" t="s">
        <v>79</v>
      </c>
      <c r="H1557">
        <v>0</v>
      </c>
      <c r="I1557" t="s">
        <v>347</v>
      </c>
      <c r="J1557" t="s">
        <v>289</v>
      </c>
      <c r="K1557" t="s">
        <v>295</v>
      </c>
      <c r="L1557" s="36">
        <v>2035</v>
      </c>
      <c r="M1557">
        <v>-34</v>
      </c>
      <c r="N1557" s="66">
        <v>-1.6400000000000001E-2</v>
      </c>
      <c r="O1557" s="36">
        <v>2069</v>
      </c>
      <c r="P1557" s="66">
        <v>-1.6400000000000001E-2</v>
      </c>
      <c r="Q1557" s="36">
        <v>2090</v>
      </c>
      <c r="R1557" s="36">
        <v>2104</v>
      </c>
      <c r="S1557" s="36">
        <v>2004</v>
      </c>
      <c r="T1557" s="66">
        <v>-2.63E-2</v>
      </c>
      <c r="U1557" s="66">
        <v>-6.7999999999999996E-3</v>
      </c>
      <c r="V1557" s="66">
        <v>-3.27E-2</v>
      </c>
      <c r="W1557" s="66">
        <v>1.54E-2</v>
      </c>
      <c r="X1557" s="1">
        <v>111300</v>
      </c>
      <c r="Y1557" s="1">
        <v>226950</v>
      </c>
      <c r="Z1557" s="1">
        <v>28888</v>
      </c>
      <c r="AA1557" t="s">
        <v>428</v>
      </c>
      <c r="AB1557" t="s">
        <v>638</v>
      </c>
      <c r="AC1557">
        <v>8.06</v>
      </c>
      <c r="AD1557">
        <v>2.5299999999999998</v>
      </c>
      <c r="AE1557">
        <v>0.64</v>
      </c>
      <c r="AF1557" t="s">
        <v>230</v>
      </c>
      <c r="AG1557" s="1">
        <v>1800</v>
      </c>
      <c r="AH1557" s="36">
        <v>2050</v>
      </c>
      <c r="AI1557">
        <v>100</v>
      </c>
      <c r="AJ1557" s="36">
        <v>2033</v>
      </c>
      <c r="AK1557">
        <v>100</v>
      </c>
      <c r="AL1557" s="2">
        <v>0.64583333333333337</v>
      </c>
      <c r="AN1557" t="s">
        <v>298</v>
      </c>
      <c r="AO1557" t="s">
        <v>313</v>
      </c>
      <c r="AQ1557" t="str">
        <f t="shared" si="24"/>
        <v/>
      </c>
    </row>
    <row r="1558" spans="1:43">
      <c r="A1558" s="8">
        <v>46197</v>
      </c>
      <c r="B1558" s="67">
        <v>3963.76</v>
      </c>
      <c r="C1558" s="67">
        <v>-0.67</v>
      </c>
      <c r="D1558" s="67">
        <v>69350</v>
      </c>
      <c r="E1558" s="67">
        <v>-0.6</v>
      </c>
      <c r="F1558" s="69">
        <v>7084</v>
      </c>
      <c r="G1558" t="s">
        <v>80</v>
      </c>
      <c r="H1558">
        <v>0</v>
      </c>
      <c r="I1558" t="s">
        <v>347</v>
      </c>
      <c r="J1558" t="s">
        <v>323</v>
      </c>
      <c r="K1558" t="s">
        <v>295</v>
      </c>
      <c r="L1558" s="36">
        <v>2750</v>
      </c>
      <c r="M1558">
        <v>-20</v>
      </c>
      <c r="N1558" s="66">
        <v>-7.1999999999999998E-3</v>
      </c>
      <c r="O1558" s="36">
        <v>2770</v>
      </c>
      <c r="P1558" s="66">
        <v>-7.1999999999999998E-3</v>
      </c>
      <c r="Q1558" s="36">
        <v>2769</v>
      </c>
      <c r="R1558" s="36">
        <v>2769</v>
      </c>
      <c r="S1558" s="36">
        <v>2699</v>
      </c>
      <c r="T1558" s="66">
        <v>-6.7999999999999996E-3</v>
      </c>
      <c r="U1558" s="66">
        <v>0</v>
      </c>
      <c r="V1558" s="66">
        <v>-6.7999999999999996E-3</v>
      </c>
      <c r="W1558" s="66">
        <v>1.8800000000000001E-2</v>
      </c>
      <c r="X1558" s="1">
        <v>6800</v>
      </c>
      <c r="Y1558" s="1">
        <v>18516</v>
      </c>
      <c r="Z1558" s="1">
        <v>8963</v>
      </c>
      <c r="AA1558" t="s">
        <v>430</v>
      </c>
      <c r="AB1558" t="s">
        <v>642</v>
      </c>
      <c r="AC1558">
        <v>40.08</v>
      </c>
      <c r="AD1558">
        <v>1.43</v>
      </c>
      <c r="AE1558">
        <v>3.82</v>
      </c>
      <c r="AF1558">
        <v>0.9</v>
      </c>
      <c r="AG1558">
        <v>300</v>
      </c>
      <c r="AH1558" s="36">
        <v>2750</v>
      </c>
      <c r="AI1558">
        <v>100</v>
      </c>
      <c r="AJ1558" s="36">
        <v>2706</v>
      </c>
      <c r="AK1558">
        <v>100</v>
      </c>
      <c r="AL1558" s="2">
        <v>0.64583333333333337</v>
      </c>
      <c r="AN1558" t="s">
        <v>298</v>
      </c>
      <c r="AO1558" t="s">
        <v>313</v>
      </c>
      <c r="AQ1558" t="str">
        <f t="shared" si="24"/>
        <v/>
      </c>
    </row>
    <row r="1559" spans="1:43">
      <c r="A1559" s="8">
        <v>46197</v>
      </c>
      <c r="B1559" s="67">
        <v>3963.76</v>
      </c>
      <c r="C1559" s="67">
        <v>-0.67</v>
      </c>
      <c r="D1559" s="67">
        <v>69350</v>
      </c>
      <c r="E1559" s="67">
        <v>-0.6</v>
      </c>
      <c r="F1559" s="69">
        <v>7182</v>
      </c>
      <c r="G1559" t="s">
        <v>81</v>
      </c>
      <c r="H1559">
        <v>0</v>
      </c>
      <c r="I1559" t="s">
        <v>288</v>
      </c>
      <c r="J1559" t="s">
        <v>289</v>
      </c>
      <c r="K1559" t="s">
        <v>295</v>
      </c>
      <c r="L1559" s="36">
        <v>3101</v>
      </c>
      <c r="M1559">
        <v>-109</v>
      </c>
      <c r="N1559" s="66">
        <v>-3.4000000000000002E-2</v>
      </c>
      <c r="O1559" s="36">
        <v>3210</v>
      </c>
      <c r="P1559" s="66">
        <v>-3.39E-2</v>
      </c>
      <c r="Q1559" s="36">
        <v>3239</v>
      </c>
      <c r="R1559" s="36">
        <v>3242</v>
      </c>
      <c r="S1559" s="36">
        <v>3072</v>
      </c>
      <c r="T1559" s="66">
        <v>-4.2599999999999999E-2</v>
      </c>
      <c r="U1559" s="66">
        <v>-5.1000000000000004E-3</v>
      </c>
      <c r="V1559" s="66">
        <v>-4.3400000000000001E-2</v>
      </c>
      <c r="W1559" s="66">
        <v>9.4000000000000004E-3</v>
      </c>
      <c r="X1559" s="1">
        <v>6660300</v>
      </c>
      <c r="Y1559" s="1">
        <v>20833720</v>
      </c>
      <c r="Z1559" s="1">
        <v>11088799</v>
      </c>
      <c r="AA1559" t="s">
        <v>645</v>
      </c>
      <c r="AB1559" t="s">
        <v>433</v>
      </c>
      <c r="AC1559">
        <v>16.73</v>
      </c>
      <c r="AD1559">
        <v>1.19</v>
      </c>
      <c r="AE1559">
        <v>3</v>
      </c>
      <c r="AF1559" t="s">
        <v>230</v>
      </c>
      <c r="AG1559" s="1">
        <v>263600</v>
      </c>
      <c r="AH1559" s="36">
        <v>3110</v>
      </c>
      <c r="AI1559">
        <v>100</v>
      </c>
      <c r="AJ1559" s="36">
        <v>3101</v>
      </c>
      <c r="AK1559" s="1">
        <v>26600</v>
      </c>
      <c r="AL1559" s="2">
        <v>0.64583333333333337</v>
      </c>
      <c r="AN1559" t="s">
        <v>298</v>
      </c>
      <c r="AO1559" t="s">
        <v>434</v>
      </c>
      <c r="AQ1559" t="str">
        <f t="shared" si="24"/>
        <v/>
      </c>
    </row>
    <row r="1560" spans="1:43">
      <c r="A1560" s="8">
        <v>46197</v>
      </c>
      <c r="B1560" s="67">
        <v>3963.76</v>
      </c>
      <c r="C1560" s="67">
        <v>-0.67</v>
      </c>
      <c r="D1560" s="67">
        <v>69350</v>
      </c>
      <c r="E1560" s="67">
        <v>-0.6</v>
      </c>
      <c r="F1560" s="69">
        <v>7203</v>
      </c>
      <c r="G1560" t="s">
        <v>82</v>
      </c>
      <c r="H1560">
        <v>0</v>
      </c>
      <c r="I1560" t="s">
        <v>288</v>
      </c>
      <c r="J1560" t="s">
        <v>289</v>
      </c>
      <c r="K1560" t="s">
        <v>295</v>
      </c>
      <c r="L1560" s="36">
        <v>2686</v>
      </c>
      <c r="M1560">
        <v>-20</v>
      </c>
      <c r="N1560" s="66">
        <v>-7.4000000000000003E-3</v>
      </c>
      <c r="O1560" s="36">
        <v>2706</v>
      </c>
      <c r="P1560" s="66">
        <v>-7.3000000000000001E-3</v>
      </c>
      <c r="Q1560" s="36">
        <v>2731</v>
      </c>
      <c r="R1560" s="36">
        <v>2731</v>
      </c>
      <c r="S1560" s="36">
        <v>2686</v>
      </c>
      <c r="T1560" s="66">
        <v>-1.6400000000000001E-2</v>
      </c>
      <c r="U1560" s="66">
        <v>-5.8999999999999999E-3</v>
      </c>
      <c r="V1560" s="66">
        <v>-1.6400000000000001E-2</v>
      </c>
      <c r="W1560" s="66">
        <v>0</v>
      </c>
      <c r="X1560" s="1">
        <v>25725300</v>
      </c>
      <c r="Y1560" s="1">
        <v>69413697</v>
      </c>
      <c r="Z1560" s="1">
        <v>42425336</v>
      </c>
      <c r="AA1560" t="s">
        <v>435</v>
      </c>
      <c r="AB1560" t="s">
        <v>688</v>
      </c>
      <c r="AC1560">
        <v>10.6</v>
      </c>
      <c r="AD1560">
        <v>0.87</v>
      </c>
      <c r="AE1560">
        <v>3.72</v>
      </c>
      <c r="AF1560" t="s">
        <v>230</v>
      </c>
      <c r="AG1560" s="1">
        <v>1175400</v>
      </c>
      <c r="AH1560" s="36">
        <v>2690</v>
      </c>
      <c r="AI1560">
        <v>200</v>
      </c>
      <c r="AJ1560" s="36">
        <v>2686</v>
      </c>
      <c r="AK1560" s="1">
        <v>32100</v>
      </c>
      <c r="AL1560" s="2">
        <v>0.64583333333333337</v>
      </c>
      <c r="AN1560" t="s">
        <v>298</v>
      </c>
      <c r="AO1560" t="s">
        <v>437</v>
      </c>
      <c r="AQ1560" t="str">
        <f t="shared" si="24"/>
        <v/>
      </c>
    </row>
    <row r="1561" spans="1:43">
      <c r="A1561" s="8">
        <v>46197</v>
      </c>
      <c r="B1561" s="67">
        <v>3963.76</v>
      </c>
      <c r="C1561" s="67">
        <v>-0.67</v>
      </c>
      <c r="D1561" s="67">
        <v>69350</v>
      </c>
      <c r="E1561" s="67">
        <v>-0.6</v>
      </c>
      <c r="F1561" s="69">
        <v>7213</v>
      </c>
      <c r="G1561" t="s">
        <v>83</v>
      </c>
      <c r="H1561">
        <v>0</v>
      </c>
      <c r="I1561" t="s">
        <v>314</v>
      </c>
      <c r="J1561" t="s">
        <v>289</v>
      </c>
      <c r="K1561" t="s">
        <v>290</v>
      </c>
      <c r="L1561">
        <v>579</v>
      </c>
      <c r="M1561">
        <v>-2</v>
      </c>
      <c r="N1561" s="66">
        <v>-3.3999999999999998E-3</v>
      </c>
      <c r="O1561">
        <v>581</v>
      </c>
      <c r="P1561" s="66">
        <v>-3.3999999999999998E-3</v>
      </c>
      <c r="Q1561">
        <v>580</v>
      </c>
      <c r="R1561">
        <v>585</v>
      </c>
      <c r="S1561">
        <v>571</v>
      </c>
      <c r="T1561" s="66">
        <v>-1.6999999999999999E-3</v>
      </c>
      <c r="U1561" s="66">
        <v>-8.5000000000000006E-3</v>
      </c>
      <c r="V1561" s="66">
        <v>-1.0200000000000001E-2</v>
      </c>
      <c r="W1561" s="66">
        <v>1.4E-2</v>
      </c>
      <c r="X1561" s="1">
        <v>15900</v>
      </c>
      <c r="Y1561" s="1">
        <v>9202</v>
      </c>
      <c r="Z1561" s="1">
        <v>9201</v>
      </c>
      <c r="AA1561" t="s">
        <v>524</v>
      </c>
      <c r="AB1561" t="s">
        <v>439</v>
      </c>
      <c r="AC1561">
        <v>6.81</v>
      </c>
      <c r="AD1561">
        <v>0.81</v>
      </c>
      <c r="AE1561">
        <v>4.49</v>
      </c>
      <c r="AF1561">
        <v>0.3</v>
      </c>
      <c r="AG1561">
        <v>0</v>
      </c>
      <c r="AH1561">
        <v>580</v>
      </c>
      <c r="AI1561">
        <v>200</v>
      </c>
      <c r="AJ1561">
        <v>575</v>
      </c>
      <c r="AK1561">
        <v>200</v>
      </c>
      <c r="AL1561" s="2">
        <v>0.64583333333333337</v>
      </c>
      <c r="AN1561" t="s">
        <v>298</v>
      </c>
      <c r="AO1561" t="s">
        <v>437</v>
      </c>
      <c r="AQ1561" t="str">
        <f t="shared" si="24"/>
        <v/>
      </c>
    </row>
    <row r="1562" spans="1:43">
      <c r="A1562" s="8">
        <v>46197</v>
      </c>
      <c r="B1562" s="67">
        <v>3963.76</v>
      </c>
      <c r="C1562" s="67">
        <v>-0.67</v>
      </c>
      <c r="D1562" s="67">
        <v>69350</v>
      </c>
      <c r="E1562" s="67">
        <v>-0.6</v>
      </c>
      <c r="F1562" s="69">
        <v>7220</v>
      </c>
      <c r="G1562" t="s">
        <v>84</v>
      </c>
      <c r="H1562">
        <v>0</v>
      </c>
      <c r="I1562" t="s">
        <v>288</v>
      </c>
      <c r="J1562" t="s">
        <v>289</v>
      </c>
      <c r="K1562" t="s">
        <v>290</v>
      </c>
      <c r="L1562" s="36">
        <v>4035</v>
      </c>
      <c r="M1562">
        <v>-495</v>
      </c>
      <c r="N1562" s="66">
        <v>-0.10929999999999999</v>
      </c>
      <c r="O1562" s="36">
        <v>4530</v>
      </c>
      <c r="P1562" s="66">
        <v>-0.10920000000000001</v>
      </c>
      <c r="Q1562" s="36">
        <v>4390</v>
      </c>
      <c r="R1562" s="36">
        <v>4400</v>
      </c>
      <c r="S1562" s="36">
        <v>3900</v>
      </c>
      <c r="T1562" s="66">
        <v>-8.0799999999999997E-2</v>
      </c>
      <c r="U1562" s="66">
        <v>-1.0999999999999999E-2</v>
      </c>
      <c r="V1562" s="66">
        <v>-8.2900000000000001E-2</v>
      </c>
      <c r="W1562" s="66">
        <v>3.4599999999999999E-2</v>
      </c>
      <c r="X1562" s="1">
        <v>3476800</v>
      </c>
      <c r="Y1562" s="1">
        <v>14140739</v>
      </c>
      <c r="Z1562" s="1">
        <v>264622</v>
      </c>
      <c r="AA1562" t="s">
        <v>563</v>
      </c>
      <c r="AB1562" t="s">
        <v>441</v>
      </c>
      <c r="AC1562">
        <v>40.67</v>
      </c>
      <c r="AD1562">
        <v>2.16</v>
      </c>
      <c r="AE1562">
        <v>0.99</v>
      </c>
      <c r="AF1562" t="s">
        <v>230</v>
      </c>
      <c r="AG1562" s="1">
        <v>30900</v>
      </c>
      <c r="AH1562" s="36">
        <v>4040</v>
      </c>
      <c r="AI1562" s="1">
        <v>8000</v>
      </c>
      <c r="AJ1562" s="36">
        <v>4030</v>
      </c>
      <c r="AK1562">
        <v>600</v>
      </c>
      <c r="AL1562" s="2">
        <v>0.64583333333333337</v>
      </c>
      <c r="AN1562" t="s">
        <v>298</v>
      </c>
      <c r="AO1562" t="s">
        <v>437</v>
      </c>
      <c r="AQ1562" t="str">
        <f t="shared" si="24"/>
        <v/>
      </c>
    </row>
    <row r="1563" spans="1:43">
      <c r="A1563" s="8">
        <v>46197</v>
      </c>
      <c r="B1563" s="67">
        <v>3963.76</v>
      </c>
      <c r="C1563" s="67">
        <v>-0.67</v>
      </c>
      <c r="D1563" s="67">
        <v>69350</v>
      </c>
      <c r="E1563" s="67">
        <v>-0.6</v>
      </c>
      <c r="F1563" s="69">
        <v>7269</v>
      </c>
      <c r="G1563" t="s">
        <v>85</v>
      </c>
      <c r="H1563">
        <v>0</v>
      </c>
      <c r="I1563" t="s">
        <v>288</v>
      </c>
      <c r="J1563" t="s">
        <v>289</v>
      </c>
      <c r="K1563" t="s">
        <v>295</v>
      </c>
      <c r="L1563" s="36">
        <v>1883.5</v>
      </c>
      <c r="M1563">
        <v>0.5</v>
      </c>
      <c r="N1563" s="66">
        <v>2.9999999999999997E-4</v>
      </c>
      <c r="O1563" s="36">
        <v>1883</v>
      </c>
      <c r="P1563" s="66">
        <v>2.0000000000000001E-4</v>
      </c>
      <c r="Q1563" s="36">
        <v>1886.5</v>
      </c>
      <c r="R1563" s="36">
        <v>1904</v>
      </c>
      <c r="S1563" s="36">
        <v>1876.5</v>
      </c>
      <c r="T1563" s="66">
        <v>-1.5E-3</v>
      </c>
      <c r="U1563" s="66">
        <v>-6.3E-3</v>
      </c>
      <c r="V1563" s="66">
        <v>-1.0699999999999999E-2</v>
      </c>
      <c r="W1563" s="66">
        <v>3.7000000000000002E-3</v>
      </c>
      <c r="X1563" s="1">
        <v>8459300</v>
      </c>
      <c r="Y1563" s="1">
        <v>15981047</v>
      </c>
      <c r="Z1563" s="1">
        <v>3700298</v>
      </c>
      <c r="AA1563" t="s">
        <v>442</v>
      </c>
      <c r="AB1563" t="s">
        <v>443</v>
      </c>
      <c r="AC1563">
        <v>9.56</v>
      </c>
      <c r="AD1563">
        <v>1.07</v>
      </c>
      <c r="AE1563">
        <v>2.71</v>
      </c>
      <c r="AF1563" t="s">
        <v>230</v>
      </c>
      <c r="AG1563" s="1">
        <v>4100000</v>
      </c>
      <c r="AH1563" s="36">
        <v>1893</v>
      </c>
      <c r="AI1563" s="1">
        <v>1000</v>
      </c>
      <c r="AJ1563" s="36">
        <v>1883</v>
      </c>
      <c r="AK1563" s="1">
        <v>23300</v>
      </c>
      <c r="AL1563" s="2">
        <v>0.64583333333333337</v>
      </c>
      <c r="AN1563" t="s">
        <v>298</v>
      </c>
      <c r="AO1563" t="s">
        <v>437</v>
      </c>
      <c r="AQ1563" t="str">
        <f t="shared" si="24"/>
        <v/>
      </c>
    </row>
    <row r="1564" spans="1:43">
      <c r="A1564" s="8">
        <v>46197</v>
      </c>
      <c r="B1564" s="67">
        <v>3963.76</v>
      </c>
      <c r="C1564" s="67">
        <v>-0.67</v>
      </c>
      <c r="D1564" s="67">
        <v>69350</v>
      </c>
      <c r="E1564" s="67">
        <v>-0.6</v>
      </c>
      <c r="F1564" s="69">
        <v>7272</v>
      </c>
      <c r="G1564" t="s">
        <v>86</v>
      </c>
      <c r="H1564">
        <v>0</v>
      </c>
      <c r="I1564" t="s">
        <v>288</v>
      </c>
      <c r="J1564" t="s">
        <v>289</v>
      </c>
      <c r="K1564" t="s">
        <v>290</v>
      </c>
      <c r="L1564" s="36">
        <v>1223</v>
      </c>
      <c r="M1564">
        <v>-1</v>
      </c>
      <c r="N1564" s="66">
        <v>-8.0000000000000004E-4</v>
      </c>
      <c r="O1564" s="36">
        <v>1224</v>
      </c>
      <c r="P1564" s="66">
        <v>-8.0000000000000004E-4</v>
      </c>
      <c r="Q1564" s="36">
        <v>1224</v>
      </c>
      <c r="R1564" s="36">
        <v>1234</v>
      </c>
      <c r="S1564" s="36">
        <v>1214</v>
      </c>
      <c r="T1564" s="66">
        <v>-8.0000000000000004E-4</v>
      </c>
      <c r="U1564" s="66">
        <v>-1.6000000000000001E-3</v>
      </c>
      <c r="V1564" s="66">
        <v>-8.8999999999999999E-3</v>
      </c>
      <c r="W1564" s="66">
        <v>7.4000000000000003E-3</v>
      </c>
      <c r="X1564" s="1">
        <v>4494200</v>
      </c>
      <c r="Y1564" s="1">
        <v>5498760</v>
      </c>
      <c r="Z1564" s="1">
        <v>1245166</v>
      </c>
      <c r="AA1564" t="s">
        <v>444</v>
      </c>
      <c r="AB1564" t="s">
        <v>445</v>
      </c>
      <c r="AC1564">
        <v>9.6300000000000008</v>
      </c>
      <c r="AD1564">
        <v>1.04</v>
      </c>
      <c r="AE1564">
        <v>4.09</v>
      </c>
      <c r="AF1564" t="s">
        <v>230</v>
      </c>
      <c r="AG1564" s="1">
        <v>523700</v>
      </c>
      <c r="AH1564" s="36">
        <v>1223.5</v>
      </c>
      <c r="AI1564">
        <v>100</v>
      </c>
      <c r="AJ1564" s="36">
        <v>1222.5</v>
      </c>
      <c r="AK1564">
        <v>100</v>
      </c>
      <c r="AL1564" s="2">
        <v>0.64583333333333337</v>
      </c>
      <c r="AN1564" t="s">
        <v>293</v>
      </c>
      <c r="AO1564" t="s">
        <v>437</v>
      </c>
      <c r="AQ1564" t="str">
        <f t="shared" si="24"/>
        <v/>
      </c>
    </row>
    <row r="1565" spans="1:43">
      <c r="A1565" s="8">
        <v>46197</v>
      </c>
      <c r="B1565" s="67">
        <v>3963.76</v>
      </c>
      <c r="C1565" s="67">
        <v>-0.67</v>
      </c>
      <c r="D1565" s="67">
        <v>69350</v>
      </c>
      <c r="E1565" s="67">
        <v>-0.6</v>
      </c>
      <c r="F1565" s="69">
        <v>7376</v>
      </c>
      <c r="G1565" t="s">
        <v>87</v>
      </c>
      <c r="H1565">
        <v>0</v>
      </c>
      <c r="I1565" t="s">
        <v>347</v>
      </c>
      <c r="J1565" t="s">
        <v>323</v>
      </c>
      <c r="K1565" t="s">
        <v>290</v>
      </c>
      <c r="L1565" s="36">
        <v>1112</v>
      </c>
      <c r="M1565">
        <v>-7</v>
      </c>
      <c r="N1565" s="66">
        <v>-6.3E-3</v>
      </c>
      <c r="O1565" s="36">
        <v>1119</v>
      </c>
      <c r="P1565" s="66">
        <v>-6.1999999999999998E-3</v>
      </c>
      <c r="Q1565" s="36">
        <v>1120</v>
      </c>
      <c r="R1565" s="36">
        <v>1120</v>
      </c>
      <c r="S1565" s="36">
        <v>1080</v>
      </c>
      <c r="T1565" s="66">
        <v>-7.1000000000000004E-3</v>
      </c>
      <c r="U1565" s="66">
        <v>2.01E-2</v>
      </c>
      <c r="V1565" s="66">
        <v>-7.1000000000000004E-3</v>
      </c>
      <c r="W1565" s="66">
        <v>2.9600000000000001E-2</v>
      </c>
      <c r="X1565" s="1">
        <v>2900</v>
      </c>
      <c r="Y1565" s="1">
        <v>3207</v>
      </c>
      <c r="Z1565" s="1">
        <v>4736</v>
      </c>
      <c r="AA1565" t="s">
        <v>446</v>
      </c>
      <c r="AB1565" t="s">
        <v>447</v>
      </c>
      <c r="AC1565">
        <v>0</v>
      </c>
      <c r="AD1565">
        <v>4.42</v>
      </c>
      <c r="AE1565">
        <v>0</v>
      </c>
      <c r="AF1565">
        <v>0.6</v>
      </c>
      <c r="AG1565">
        <v>100</v>
      </c>
      <c r="AH1565" s="36">
        <v>1120</v>
      </c>
      <c r="AI1565">
        <v>500</v>
      </c>
      <c r="AJ1565" s="36">
        <v>1070</v>
      </c>
      <c r="AK1565">
        <v>100</v>
      </c>
      <c r="AL1565" s="2">
        <v>0.64583333333333337</v>
      </c>
      <c r="AN1565" t="s">
        <v>448</v>
      </c>
      <c r="AO1565" t="s">
        <v>313</v>
      </c>
      <c r="AQ1565" t="str">
        <f t="shared" si="24"/>
        <v/>
      </c>
    </row>
    <row r="1566" spans="1:43">
      <c r="A1566" s="8">
        <v>46197</v>
      </c>
      <c r="B1566" s="67">
        <v>3963.76</v>
      </c>
      <c r="C1566" s="67">
        <v>-0.67</v>
      </c>
      <c r="D1566" s="67">
        <v>69350</v>
      </c>
      <c r="E1566" s="67">
        <v>-0.6</v>
      </c>
      <c r="F1566" s="69">
        <v>7525</v>
      </c>
      <c r="G1566" t="s">
        <v>88</v>
      </c>
      <c r="H1566">
        <v>0</v>
      </c>
      <c r="I1566" t="s">
        <v>288</v>
      </c>
      <c r="J1566" t="s">
        <v>289</v>
      </c>
      <c r="K1566" t="s">
        <v>295</v>
      </c>
      <c r="L1566" s="36">
        <v>3430</v>
      </c>
      <c r="M1566">
        <v>-10</v>
      </c>
      <c r="N1566" s="66">
        <v>-2.8999999999999998E-3</v>
      </c>
      <c r="O1566" s="36">
        <v>3440</v>
      </c>
      <c r="P1566" s="66">
        <v>-2.8999999999999998E-3</v>
      </c>
      <c r="Q1566" s="36">
        <v>3415</v>
      </c>
      <c r="R1566" s="36">
        <v>3475</v>
      </c>
      <c r="S1566" s="36">
        <v>3415</v>
      </c>
      <c r="T1566" s="66">
        <v>4.3E-3</v>
      </c>
      <c r="U1566" s="66">
        <v>-4.3E-3</v>
      </c>
      <c r="V1566" s="66">
        <v>-1.29E-2</v>
      </c>
      <c r="W1566" s="66">
        <v>4.3E-3</v>
      </c>
      <c r="X1566" s="1">
        <v>7500</v>
      </c>
      <c r="Y1566" s="1">
        <v>25800</v>
      </c>
      <c r="Z1566" s="1">
        <v>29635</v>
      </c>
      <c r="AA1566" t="s">
        <v>449</v>
      </c>
      <c r="AB1566" t="s">
        <v>450</v>
      </c>
      <c r="AC1566">
        <v>9.26</v>
      </c>
      <c r="AD1566">
        <v>0.96</v>
      </c>
      <c r="AE1566">
        <v>4.72</v>
      </c>
      <c r="AF1566" t="s">
        <v>230</v>
      </c>
      <c r="AG1566" s="1">
        <v>7000</v>
      </c>
      <c r="AH1566" s="36">
        <v>3480</v>
      </c>
      <c r="AI1566">
        <v>100</v>
      </c>
      <c r="AJ1566" s="36">
        <v>3430</v>
      </c>
      <c r="AK1566">
        <v>100</v>
      </c>
      <c r="AL1566" s="2">
        <v>0.64583333333333337</v>
      </c>
      <c r="AN1566" t="s">
        <v>298</v>
      </c>
      <c r="AO1566" t="s">
        <v>322</v>
      </c>
      <c r="AQ1566" t="str">
        <f t="shared" si="24"/>
        <v/>
      </c>
    </row>
    <row r="1567" spans="1:43">
      <c r="A1567" s="8">
        <v>46197</v>
      </c>
      <c r="B1567" s="67">
        <v>3963.76</v>
      </c>
      <c r="C1567" s="67">
        <v>-0.67</v>
      </c>
      <c r="D1567" s="67">
        <v>69350</v>
      </c>
      <c r="E1567" s="67">
        <v>-0.6</v>
      </c>
      <c r="F1567" s="69">
        <v>7729</v>
      </c>
      <c r="G1567" t="s">
        <v>89</v>
      </c>
      <c r="H1567">
        <v>0</v>
      </c>
      <c r="I1567" t="s">
        <v>288</v>
      </c>
      <c r="J1567" t="s">
        <v>289</v>
      </c>
      <c r="K1567" t="s">
        <v>290</v>
      </c>
      <c r="L1567" s="36">
        <v>18730</v>
      </c>
      <c r="M1567">
        <v>-170</v>
      </c>
      <c r="N1567" s="66">
        <v>-8.9999999999999993E-3</v>
      </c>
      <c r="O1567" s="36">
        <v>18900</v>
      </c>
      <c r="P1567" s="66">
        <v>-8.8999999999999999E-3</v>
      </c>
      <c r="Q1567" s="36">
        <v>18865</v>
      </c>
      <c r="R1567" s="36">
        <v>19530</v>
      </c>
      <c r="S1567" s="36">
        <v>18355</v>
      </c>
      <c r="T1567" s="66">
        <v>-7.1000000000000004E-3</v>
      </c>
      <c r="U1567" s="66">
        <v>8.0000000000000004E-4</v>
      </c>
      <c r="V1567" s="66">
        <v>-4.0899999999999999E-2</v>
      </c>
      <c r="W1567" s="66">
        <v>2.0400000000000001E-2</v>
      </c>
      <c r="X1567" s="1">
        <v>327300</v>
      </c>
      <c r="Y1567" s="1">
        <v>6164597</v>
      </c>
      <c r="Z1567" s="1">
        <v>791958</v>
      </c>
      <c r="AA1567" t="s">
        <v>675</v>
      </c>
      <c r="AB1567" t="s">
        <v>452</v>
      </c>
      <c r="AC1567">
        <v>27.15</v>
      </c>
      <c r="AD1567">
        <v>3.97</v>
      </c>
      <c r="AE1567">
        <v>1.47</v>
      </c>
      <c r="AF1567" t="s">
        <v>230</v>
      </c>
      <c r="AG1567" s="1">
        <v>6300</v>
      </c>
      <c r="AH1567" s="36">
        <v>18740</v>
      </c>
      <c r="AI1567" s="1">
        <v>1300</v>
      </c>
      <c r="AJ1567" s="36">
        <v>18715</v>
      </c>
      <c r="AK1567">
        <v>100</v>
      </c>
      <c r="AL1567" s="2">
        <v>0.64583333333333337</v>
      </c>
      <c r="AN1567" t="s">
        <v>298</v>
      </c>
      <c r="AO1567" t="s">
        <v>453</v>
      </c>
      <c r="AQ1567" t="str">
        <f t="shared" si="24"/>
        <v/>
      </c>
    </row>
    <row r="1568" spans="1:43">
      <c r="A1568" s="8">
        <v>46197</v>
      </c>
      <c r="B1568" s="67">
        <v>3963.76</v>
      </c>
      <c r="C1568" s="67">
        <v>-0.67</v>
      </c>
      <c r="D1568" s="67">
        <v>69350</v>
      </c>
      <c r="E1568" s="67">
        <v>-0.6</v>
      </c>
      <c r="F1568" s="69">
        <v>7921</v>
      </c>
      <c r="G1568" t="s">
        <v>90</v>
      </c>
      <c r="H1568">
        <v>0</v>
      </c>
      <c r="I1568" t="s">
        <v>288</v>
      </c>
      <c r="J1568" t="s">
        <v>289</v>
      </c>
      <c r="K1568" t="s">
        <v>295</v>
      </c>
      <c r="L1568" s="36">
        <v>3060</v>
      </c>
      <c r="M1568">
        <v>-5</v>
      </c>
      <c r="N1568" s="66">
        <v>-1.6000000000000001E-3</v>
      </c>
      <c r="O1568" s="36">
        <v>3065</v>
      </c>
      <c r="P1568" s="66">
        <v>-1.6000000000000001E-3</v>
      </c>
      <c r="Q1568" s="36">
        <v>3035</v>
      </c>
      <c r="R1568" s="36">
        <v>3085</v>
      </c>
      <c r="S1568" s="36">
        <v>2958</v>
      </c>
      <c r="T1568" s="66">
        <v>8.2000000000000007E-3</v>
      </c>
      <c r="U1568" s="66">
        <v>1.32E-2</v>
      </c>
      <c r="V1568" s="66">
        <v>-8.0999999999999996E-3</v>
      </c>
      <c r="W1568" s="66">
        <v>3.44E-2</v>
      </c>
      <c r="X1568" s="1">
        <v>20000</v>
      </c>
      <c r="Y1568" s="1">
        <v>60564</v>
      </c>
      <c r="Z1568" s="1">
        <v>40249</v>
      </c>
      <c r="AA1568" t="s">
        <v>454</v>
      </c>
      <c r="AB1568" t="s">
        <v>591</v>
      </c>
      <c r="AC1568">
        <v>13.61</v>
      </c>
      <c r="AD1568">
        <v>1.28</v>
      </c>
      <c r="AE1568">
        <v>3.92</v>
      </c>
      <c r="AF1568" t="s">
        <v>230</v>
      </c>
      <c r="AG1568" s="1">
        <v>13200</v>
      </c>
      <c r="AH1568" s="36">
        <v>3065</v>
      </c>
      <c r="AI1568">
        <v>100</v>
      </c>
      <c r="AJ1568" s="36">
        <v>3055</v>
      </c>
      <c r="AK1568">
        <v>300</v>
      </c>
      <c r="AL1568" s="2">
        <v>0.64583333333333337</v>
      </c>
      <c r="AM1568" s="3">
        <v>46211</v>
      </c>
      <c r="AN1568" t="s">
        <v>326</v>
      </c>
      <c r="AO1568" t="s">
        <v>456</v>
      </c>
      <c r="AQ1568" t="str">
        <f t="shared" si="24"/>
        <v/>
      </c>
    </row>
    <row r="1569" spans="1:43">
      <c r="A1569" s="8">
        <v>46197</v>
      </c>
      <c r="B1569" s="67">
        <v>3963.76</v>
      </c>
      <c r="C1569" s="67">
        <v>-0.67</v>
      </c>
      <c r="D1569" s="67">
        <v>69350</v>
      </c>
      <c r="E1569" s="67">
        <v>-0.6</v>
      </c>
      <c r="F1569" s="69">
        <v>8031</v>
      </c>
      <c r="G1569" t="s">
        <v>91</v>
      </c>
      <c r="H1569">
        <v>0</v>
      </c>
      <c r="I1569" t="s">
        <v>288</v>
      </c>
      <c r="J1569" t="s">
        <v>289</v>
      </c>
      <c r="K1569" t="s">
        <v>290</v>
      </c>
      <c r="L1569" s="36">
        <v>4596</v>
      </c>
      <c r="M1569">
        <v>-76</v>
      </c>
      <c r="N1569" s="66">
        <v>-1.6299999999999999E-2</v>
      </c>
      <c r="O1569" s="36">
        <v>4672</v>
      </c>
      <c r="P1569" s="66">
        <v>-1.6199999999999999E-2</v>
      </c>
      <c r="Q1569" s="36">
        <v>4606</v>
      </c>
      <c r="R1569" s="36">
        <v>4641</v>
      </c>
      <c r="S1569" s="36">
        <v>4571</v>
      </c>
      <c r="T1569" s="66">
        <v>-2.0999999999999999E-3</v>
      </c>
      <c r="U1569" s="66">
        <v>-2.0000000000000001E-4</v>
      </c>
      <c r="V1569" s="66">
        <v>-9.5999999999999992E-3</v>
      </c>
      <c r="W1569" s="66">
        <v>5.4000000000000003E-3</v>
      </c>
      <c r="X1569" s="1">
        <v>6725800</v>
      </c>
      <c r="Y1569" s="1">
        <v>30944730</v>
      </c>
      <c r="Z1569" s="1">
        <v>13166007</v>
      </c>
      <c r="AA1569" t="s">
        <v>457</v>
      </c>
      <c r="AB1569" t="s">
        <v>676</v>
      </c>
      <c r="AC1569">
        <v>14.15</v>
      </c>
      <c r="AD1569">
        <v>1.48</v>
      </c>
      <c r="AE1569">
        <v>3.05</v>
      </c>
      <c r="AF1569" t="s">
        <v>230</v>
      </c>
      <c r="AG1569" s="1">
        <v>242300</v>
      </c>
      <c r="AH1569" s="36">
        <v>4597</v>
      </c>
      <c r="AI1569">
        <v>400</v>
      </c>
      <c r="AJ1569" s="36">
        <v>4595</v>
      </c>
      <c r="AK1569">
        <v>500</v>
      </c>
      <c r="AL1569" s="2">
        <v>0.64583333333333337</v>
      </c>
      <c r="AN1569" t="s">
        <v>298</v>
      </c>
      <c r="AO1569" t="s">
        <v>322</v>
      </c>
      <c r="AQ1569" t="str">
        <f t="shared" si="24"/>
        <v/>
      </c>
    </row>
    <row r="1570" spans="1:43">
      <c r="A1570" s="8">
        <v>46197</v>
      </c>
      <c r="B1570" s="67">
        <v>3963.76</v>
      </c>
      <c r="C1570" s="67">
        <v>-0.67</v>
      </c>
      <c r="D1570" s="67">
        <v>69350</v>
      </c>
      <c r="E1570" s="67">
        <v>-0.6</v>
      </c>
      <c r="F1570" s="69">
        <v>8058</v>
      </c>
      <c r="G1570" t="s">
        <v>92</v>
      </c>
      <c r="H1570">
        <v>0</v>
      </c>
      <c r="I1570" t="s">
        <v>288</v>
      </c>
      <c r="J1570" t="s">
        <v>289</v>
      </c>
      <c r="K1570" t="s">
        <v>295</v>
      </c>
      <c r="L1570" s="36">
        <v>4530</v>
      </c>
      <c r="M1570">
        <v>-61</v>
      </c>
      <c r="N1570" s="66">
        <v>-1.3299999999999999E-2</v>
      </c>
      <c r="O1570" s="36">
        <v>4591</v>
      </c>
      <c r="P1570" s="66">
        <v>-1.32E-2</v>
      </c>
      <c r="Q1570" s="36">
        <v>4585</v>
      </c>
      <c r="R1570" s="36">
        <v>4608</v>
      </c>
      <c r="S1570" s="36">
        <v>4508</v>
      </c>
      <c r="T1570" s="66">
        <v>-1.1900000000000001E-2</v>
      </c>
      <c r="U1570" s="66">
        <v>-1.2999999999999999E-3</v>
      </c>
      <c r="V1570" s="66">
        <v>-1.6899999999999998E-2</v>
      </c>
      <c r="W1570" s="66">
        <v>4.7999999999999996E-3</v>
      </c>
      <c r="X1570" s="1">
        <v>7881300</v>
      </c>
      <c r="Y1570" s="1">
        <v>35831580</v>
      </c>
      <c r="Z1570" s="1">
        <v>16808695</v>
      </c>
      <c r="AA1570" t="s">
        <v>459</v>
      </c>
      <c r="AB1570" t="s">
        <v>460</v>
      </c>
      <c r="AC1570">
        <v>15.07</v>
      </c>
      <c r="AD1570">
        <v>1.75</v>
      </c>
      <c r="AE1570">
        <v>2.76</v>
      </c>
      <c r="AF1570" t="s">
        <v>230</v>
      </c>
      <c r="AG1570" s="1">
        <v>522000</v>
      </c>
      <c r="AH1570" s="36">
        <v>4531</v>
      </c>
      <c r="AI1570" s="1">
        <v>14900</v>
      </c>
      <c r="AJ1570" s="36">
        <v>4529</v>
      </c>
      <c r="AK1570">
        <v>100</v>
      </c>
      <c r="AL1570" s="2">
        <v>0.64583333333333337</v>
      </c>
      <c r="AN1570" t="s">
        <v>298</v>
      </c>
      <c r="AO1570" t="s">
        <v>322</v>
      </c>
      <c r="AQ1570" t="str">
        <f t="shared" si="24"/>
        <v/>
      </c>
    </row>
    <row r="1571" spans="1:43">
      <c r="A1571" s="8">
        <v>46197</v>
      </c>
      <c r="B1571" s="67">
        <v>3963.76</v>
      </c>
      <c r="C1571" s="67">
        <v>-0.67</v>
      </c>
      <c r="D1571" s="67">
        <v>69350</v>
      </c>
      <c r="E1571" s="67">
        <v>-0.6</v>
      </c>
      <c r="F1571" s="69">
        <v>8233</v>
      </c>
      <c r="G1571" t="s">
        <v>93</v>
      </c>
      <c r="H1571">
        <v>0</v>
      </c>
      <c r="I1571" t="s">
        <v>288</v>
      </c>
      <c r="J1571" t="s">
        <v>289</v>
      </c>
      <c r="K1571" t="s">
        <v>290</v>
      </c>
      <c r="L1571" s="36">
        <v>2417</v>
      </c>
      <c r="M1571">
        <v>49</v>
      </c>
      <c r="N1571" s="66">
        <v>2.07E-2</v>
      </c>
      <c r="O1571" s="36">
        <v>2368</v>
      </c>
      <c r="P1571" s="66">
        <v>2.06E-2</v>
      </c>
      <c r="Q1571" s="36">
        <v>2382</v>
      </c>
      <c r="R1571" s="36">
        <v>2464</v>
      </c>
      <c r="S1571" s="36">
        <v>2368</v>
      </c>
      <c r="T1571" s="66">
        <v>1.46E-2</v>
      </c>
      <c r="U1571" s="66">
        <v>-1.4E-2</v>
      </c>
      <c r="V1571" s="66">
        <v>-1.9E-2</v>
      </c>
      <c r="W1571" s="66">
        <v>2.06E-2</v>
      </c>
      <c r="X1571" s="1">
        <v>2881200</v>
      </c>
      <c r="Y1571" s="1">
        <v>6975417</v>
      </c>
      <c r="Z1571" s="1">
        <v>737689</v>
      </c>
      <c r="AA1571" t="s">
        <v>461</v>
      </c>
      <c r="AB1571" t="s">
        <v>462</v>
      </c>
      <c r="AC1571">
        <v>18.63</v>
      </c>
      <c r="AD1571">
        <v>1.57</v>
      </c>
      <c r="AE1571">
        <v>1.65</v>
      </c>
      <c r="AF1571" t="s">
        <v>230</v>
      </c>
      <c r="AG1571">
        <v>0</v>
      </c>
      <c r="AH1571" s="36">
        <v>2417</v>
      </c>
      <c r="AI1571" s="1">
        <v>6700</v>
      </c>
      <c r="AJ1571" s="36">
        <v>2413</v>
      </c>
      <c r="AK1571">
        <v>200</v>
      </c>
      <c r="AL1571" s="2">
        <v>0.64583333333333337</v>
      </c>
      <c r="AM1571" s="3">
        <v>46203</v>
      </c>
      <c r="AN1571" t="s">
        <v>463</v>
      </c>
      <c r="AO1571" t="s">
        <v>327</v>
      </c>
      <c r="AQ1571" t="str">
        <f t="shared" si="24"/>
        <v/>
      </c>
    </row>
    <row r="1572" spans="1:43">
      <c r="A1572" s="8">
        <v>46197</v>
      </c>
      <c r="B1572" s="67">
        <v>3963.76</v>
      </c>
      <c r="C1572" s="67">
        <v>-0.67</v>
      </c>
      <c r="D1572" s="67">
        <v>69350</v>
      </c>
      <c r="E1572" s="67">
        <v>-0.6</v>
      </c>
      <c r="F1572" s="69">
        <v>8304</v>
      </c>
      <c r="G1572" t="s">
        <v>94</v>
      </c>
      <c r="H1572">
        <v>0</v>
      </c>
      <c r="I1572" t="s">
        <v>288</v>
      </c>
      <c r="J1572" t="s">
        <v>289</v>
      </c>
      <c r="K1572" t="s">
        <v>295</v>
      </c>
      <c r="L1572" s="36">
        <v>2738.5</v>
      </c>
      <c r="M1572">
        <v>-16.5</v>
      </c>
      <c r="N1572" s="66">
        <v>-6.0000000000000001E-3</v>
      </c>
      <c r="O1572" s="36">
        <v>2755</v>
      </c>
      <c r="P1572" s="66">
        <v>-5.8999999999999999E-3</v>
      </c>
      <c r="Q1572" s="36">
        <v>2757</v>
      </c>
      <c r="R1572" s="36">
        <v>2775.5</v>
      </c>
      <c r="S1572" s="36">
        <v>2718.5</v>
      </c>
      <c r="T1572" s="66">
        <v>-6.7000000000000002E-3</v>
      </c>
      <c r="U1572" s="66">
        <v>4.4999999999999997E-3</v>
      </c>
      <c r="V1572" s="66">
        <v>-1.3299999999999999E-2</v>
      </c>
      <c r="W1572" s="66">
        <v>7.3000000000000001E-3</v>
      </c>
      <c r="X1572" s="1">
        <v>766300</v>
      </c>
      <c r="Y1572" s="1">
        <v>2098904</v>
      </c>
      <c r="Z1572" s="1">
        <v>382813</v>
      </c>
      <c r="AA1572" t="s">
        <v>464</v>
      </c>
      <c r="AB1572" t="s">
        <v>465</v>
      </c>
      <c r="AC1572">
        <v>14.03</v>
      </c>
      <c r="AD1572">
        <v>0.79</v>
      </c>
      <c r="AE1572">
        <v>3.65</v>
      </c>
      <c r="AF1572" t="s">
        <v>230</v>
      </c>
      <c r="AG1572" s="1">
        <v>12700</v>
      </c>
      <c r="AH1572" s="36">
        <v>2744</v>
      </c>
      <c r="AI1572">
        <v>100</v>
      </c>
      <c r="AJ1572" s="36">
        <v>2738</v>
      </c>
      <c r="AK1572" s="1">
        <v>3900</v>
      </c>
      <c r="AL1572" s="2">
        <v>0.64583333333333337</v>
      </c>
      <c r="AN1572" t="s">
        <v>298</v>
      </c>
      <c r="AO1572" t="s">
        <v>434</v>
      </c>
      <c r="AQ1572" t="str">
        <f t="shared" si="24"/>
        <v/>
      </c>
    </row>
    <row r="1573" spans="1:43">
      <c r="A1573" s="8">
        <v>46197</v>
      </c>
      <c r="B1573" s="67">
        <v>3963.76</v>
      </c>
      <c r="C1573" s="67">
        <v>-0.67</v>
      </c>
      <c r="D1573" s="67">
        <v>69350</v>
      </c>
      <c r="E1573" s="67">
        <v>-0.6</v>
      </c>
      <c r="F1573" s="69">
        <v>8316</v>
      </c>
      <c r="G1573" t="s">
        <v>95</v>
      </c>
      <c r="H1573">
        <v>0</v>
      </c>
      <c r="I1573" t="s">
        <v>288</v>
      </c>
      <c r="J1573" t="s">
        <v>289</v>
      </c>
      <c r="K1573" t="s">
        <v>295</v>
      </c>
      <c r="L1573" s="36">
        <v>6356</v>
      </c>
      <c r="M1573">
        <v>-102</v>
      </c>
      <c r="N1573" s="66">
        <v>-1.5800000000000002E-2</v>
      </c>
      <c r="O1573" s="36">
        <v>6458</v>
      </c>
      <c r="P1573" s="66">
        <v>-1.5699999999999999E-2</v>
      </c>
      <c r="Q1573" s="36">
        <v>6516</v>
      </c>
      <c r="R1573" s="36">
        <v>6517</v>
      </c>
      <c r="S1573" s="36">
        <v>6338</v>
      </c>
      <c r="T1573" s="66">
        <v>-2.4500000000000001E-2</v>
      </c>
      <c r="U1573" s="66">
        <v>-4.5999999999999999E-3</v>
      </c>
      <c r="V1573" s="66">
        <v>-2.47E-2</v>
      </c>
      <c r="W1573" s="66">
        <v>2.8E-3</v>
      </c>
      <c r="X1573" s="1">
        <v>11902900</v>
      </c>
      <c r="Y1573" s="1">
        <v>76165732</v>
      </c>
      <c r="Z1573" s="1">
        <v>24327578</v>
      </c>
      <c r="AA1573" t="s">
        <v>667</v>
      </c>
      <c r="AB1573" t="s">
        <v>467</v>
      </c>
      <c r="AC1573">
        <v>14.13</v>
      </c>
      <c r="AD1573">
        <v>1.53</v>
      </c>
      <c r="AE1573">
        <v>2.83</v>
      </c>
      <c r="AF1573" t="s">
        <v>230</v>
      </c>
      <c r="AG1573" s="1">
        <v>682500</v>
      </c>
      <c r="AH1573" s="36">
        <v>6365</v>
      </c>
      <c r="AI1573">
        <v>100</v>
      </c>
      <c r="AJ1573" s="36">
        <v>6356</v>
      </c>
      <c r="AK1573" s="1">
        <v>1600</v>
      </c>
      <c r="AL1573" s="2">
        <v>0.64583333333333337</v>
      </c>
      <c r="AN1573" t="s">
        <v>298</v>
      </c>
      <c r="AO1573" t="s">
        <v>434</v>
      </c>
      <c r="AQ1573" t="str">
        <f t="shared" si="24"/>
        <v/>
      </c>
    </row>
    <row r="1574" spans="1:43">
      <c r="A1574" s="8">
        <v>46197</v>
      </c>
      <c r="B1574" s="67">
        <v>3963.76</v>
      </c>
      <c r="C1574" s="67">
        <v>-0.67</v>
      </c>
      <c r="D1574" s="67">
        <v>69350</v>
      </c>
      <c r="E1574" s="67">
        <v>-0.6</v>
      </c>
      <c r="F1574" s="69">
        <v>8331</v>
      </c>
      <c r="G1574" t="s">
        <v>96</v>
      </c>
      <c r="H1574">
        <v>0</v>
      </c>
      <c r="I1574" t="s">
        <v>288</v>
      </c>
      <c r="J1574" t="s">
        <v>289</v>
      </c>
      <c r="K1574" t="s">
        <v>295</v>
      </c>
      <c r="L1574" s="36">
        <v>2419</v>
      </c>
      <c r="M1574">
        <v>-50</v>
      </c>
      <c r="N1574" s="66">
        <v>-2.0299999999999999E-2</v>
      </c>
      <c r="O1574" s="36">
        <v>2469</v>
      </c>
      <c r="P1574" s="66">
        <v>-2.0199999999999999E-2</v>
      </c>
      <c r="Q1574" s="36">
        <v>2493</v>
      </c>
      <c r="R1574" s="36">
        <v>2509</v>
      </c>
      <c r="S1574" s="36">
        <v>2409.5</v>
      </c>
      <c r="T1574" s="66">
        <v>-2.9600000000000001E-2</v>
      </c>
      <c r="U1574" s="66">
        <v>-2.8E-3</v>
      </c>
      <c r="V1574" s="66">
        <v>-3.5799999999999998E-2</v>
      </c>
      <c r="W1574" s="66">
        <v>3.8999999999999998E-3</v>
      </c>
      <c r="X1574" s="1">
        <v>1808000</v>
      </c>
      <c r="Y1574" s="1">
        <v>4407015</v>
      </c>
      <c r="Z1574" s="1">
        <v>1875985</v>
      </c>
      <c r="AA1574" t="s">
        <v>648</v>
      </c>
      <c r="AB1574" t="s">
        <v>469</v>
      </c>
      <c r="AC1574">
        <v>15.65</v>
      </c>
      <c r="AD1574">
        <v>1.34</v>
      </c>
      <c r="AE1574">
        <v>2.65</v>
      </c>
      <c r="AF1574" t="s">
        <v>230</v>
      </c>
      <c r="AG1574" s="1">
        <v>44100</v>
      </c>
      <c r="AH1574" s="36">
        <v>2431</v>
      </c>
      <c r="AI1574">
        <v>100</v>
      </c>
      <c r="AJ1574" s="36">
        <v>2418.5</v>
      </c>
      <c r="AK1574">
        <v>700</v>
      </c>
      <c r="AL1574" s="2">
        <v>0.64583333333333337</v>
      </c>
      <c r="AN1574" t="s">
        <v>298</v>
      </c>
      <c r="AO1574" t="s">
        <v>434</v>
      </c>
      <c r="AQ1574" t="str">
        <f t="shared" si="24"/>
        <v/>
      </c>
    </row>
    <row r="1575" spans="1:43">
      <c r="A1575" s="8">
        <v>46197</v>
      </c>
      <c r="B1575" s="67">
        <v>3963.76</v>
      </c>
      <c r="C1575" s="67">
        <v>-0.67</v>
      </c>
      <c r="D1575" s="67">
        <v>69350</v>
      </c>
      <c r="E1575" s="67">
        <v>-0.6</v>
      </c>
      <c r="F1575" s="69">
        <v>8424</v>
      </c>
      <c r="G1575" t="s">
        <v>97</v>
      </c>
      <c r="H1575">
        <v>0</v>
      </c>
      <c r="I1575" t="s">
        <v>288</v>
      </c>
      <c r="J1575" t="s">
        <v>289</v>
      </c>
      <c r="K1575" t="s">
        <v>295</v>
      </c>
      <c r="L1575" s="36">
        <v>4180</v>
      </c>
      <c r="M1575">
        <v>4</v>
      </c>
      <c r="N1575" s="66">
        <v>1E-3</v>
      </c>
      <c r="O1575" s="36">
        <v>4176</v>
      </c>
      <c r="P1575" s="66">
        <v>8.9999999999999998E-4</v>
      </c>
      <c r="Q1575" s="36">
        <v>4176</v>
      </c>
      <c r="R1575" s="36">
        <v>4216</v>
      </c>
      <c r="S1575" s="36">
        <v>4175</v>
      </c>
      <c r="T1575" s="66">
        <v>8.9999999999999998E-4</v>
      </c>
      <c r="U1575" s="66">
        <v>-4.1999999999999997E-3</v>
      </c>
      <c r="V1575" s="66">
        <v>-8.5000000000000006E-3</v>
      </c>
      <c r="W1575" s="66">
        <v>1.1000000000000001E-3</v>
      </c>
      <c r="X1575" s="1">
        <v>125900</v>
      </c>
      <c r="Y1575" s="1">
        <v>527345</v>
      </c>
      <c r="Z1575" s="1">
        <v>379809</v>
      </c>
      <c r="AA1575" t="s">
        <v>470</v>
      </c>
      <c r="AB1575" t="s">
        <v>592</v>
      </c>
      <c r="AC1575">
        <v>7.85</v>
      </c>
      <c r="AD1575">
        <v>0.74</v>
      </c>
      <c r="AE1575">
        <v>4.1100000000000003</v>
      </c>
      <c r="AF1575" t="s">
        <v>230</v>
      </c>
      <c r="AG1575" s="1">
        <v>25900</v>
      </c>
      <c r="AH1575" s="36">
        <v>4204</v>
      </c>
      <c r="AI1575">
        <v>100</v>
      </c>
      <c r="AJ1575" s="36">
        <v>4177</v>
      </c>
      <c r="AK1575">
        <v>200</v>
      </c>
      <c r="AL1575" s="2">
        <v>0.64583333333333337</v>
      </c>
      <c r="AN1575" t="s">
        <v>298</v>
      </c>
      <c r="AO1575" t="s">
        <v>472</v>
      </c>
      <c r="AQ1575" t="str">
        <f t="shared" si="24"/>
        <v/>
      </c>
    </row>
    <row r="1576" spans="1:43">
      <c r="A1576" s="8">
        <v>46197</v>
      </c>
      <c r="B1576" s="67">
        <v>3963.76</v>
      </c>
      <c r="C1576" s="67">
        <v>-0.67</v>
      </c>
      <c r="D1576" s="67">
        <v>69350</v>
      </c>
      <c r="E1576" s="67">
        <v>-0.6</v>
      </c>
      <c r="F1576" s="69">
        <v>8425</v>
      </c>
      <c r="G1576" t="s">
        <v>98</v>
      </c>
      <c r="H1576">
        <v>0</v>
      </c>
      <c r="I1576" t="s">
        <v>288</v>
      </c>
      <c r="J1576" t="s">
        <v>289</v>
      </c>
      <c r="K1576" t="s">
        <v>295</v>
      </c>
      <c r="L1576" s="36">
        <v>1247</v>
      </c>
      <c r="M1576">
        <v>-5</v>
      </c>
      <c r="N1576" s="66">
        <v>-4.0000000000000001E-3</v>
      </c>
      <c r="O1576" s="36">
        <v>1252</v>
      </c>
      <c r="P1576" s="66">
        <v>-3.8999999999999998E-3</v>
      </c>
      <c r="Q1576" s="36">
        <v>1253</v>
      </c>
      <c r="R1576" s="36">
        <v>1265</v>
      </c>
      <c r="S1576" s="36">
        <v>1247</v>
      </c>
      <c r="T1576" s="66">
        <v>-4.7000000000000002E-3</v>
      </c>
      <c r="U1576" s="66">
        <v>-5.4999999999999997E-3</v>
      </c>
      <c r="V1576" s="66">
        <v>-1.4200000000000001E-2</v>
      </c>
      <c r="W1576" s="66">
        <v>0</v>
      </c>
      <c r="X1576" s="1">
        <v>510200</v>
      </c>
      <c r="Y1576" s="1">
        <v>639000</v>
      </c>
      <c r="Z1576" s="1">
        <v>352484</v>
      </c>
      <c r="AA1576" t="s">
        <v>473</v>
      </c>
      <c r="AB1576" t="s">
        <v>607</v>
      </c>
      <c r="AC1576">
        <v>7.48</v>
      </c>
      <c r="AD1576">
        <v>0.81</v>
      </c>
      <c r="AE1576">
        <v>4.17</v>
      </c>
      <c r="AF1576" t="s">
        <v>230</v>
      </c>
      <c r="AG1576" s="1">
        <v>160600</v>
      </c>
      <c r="AH1576" s="36">
        <v>1252</v>
      </c>
      <c r="AI1576">
        <v>400</v>
      </c>
      <c r="AJ1576" s="36">
        <v>1247</v>
      </c>
      <c r="AK1576" s="1">
        <v>2100</v>
      </c>
      <c r="AL1576" s="2">
        <v>0.64583333333333337</v>
      </c>
      <c r="AN1576" t="s">
        <v>298</v>
      </c>
      <c r="AO1576" t="s">
        <v>472</v>
      </c>
      <c r="AQ1576" t="str">
        <f t="shared" si="24"/>
        <v/>
      </c>
    </row>
    <row r="1577" spans="1:43">
      <c r="A1577" s="8">
        <v>46197</v>
      </c>
      <c r="B1577" s="67">
        <v>3963.76</v>
      </c>
      <c r="C1577" s="67">
        <v>-0.67</v>
      </c>
      <c r="D1577" s="67">
        <v>69350</v>
      </c>
      <c r="E1577" s="67">
        <v>-0.6</v>
      </c>
      <c r="F1577" s="69">
        <v>8591</v>
      </c>
      <c r="G1577" t="s">
        <v>99</v>
      </c>
      <c r="H1577">
        <v>0</v>
      </c>
      <c r="I1577" t="s">
        <v>288</v>
      </c>
      <c r="J1577" t="s">
        <v>289</v>
      </c>
      <c r="K1577" t="s">
        <v>295</v>
      </c>
      <c r="L1577" s="36">
        <v>6207</v>
      </c>
      <c r="M1577">
        <v>-127</v>
      </c>
      <c r="N1577" s="66">
        <v>-2.01E-2</v>
      </c>
      <c r="O1577" s="36">
        <v>6334</v>
      </c>
      <c r="P1577" s="66">
        <v>-0.02</v>
      </c>
      <c r="Q1577" s="36">
        <v>6306</v>
      </c>
      <c r="R1577" s="36">
        <v>6344</v>
      </c>
      <c r="S1577" s="36">
        <v>6144</v>
      </c>
      <c r="T1577" s="66">
        <v>-1.5599999999999999E-2</v>
      </c>
      <c r="U1577" s="66">
        <v>5.9999999999999995E-4</v>
      </c>
      <c r="V1577" s="66">
        <v>-2.1499999999999998E-2</v>
      </c>
      <c r="W1577" s="66">
        <v>1.0200000000000001E-2</v>
      </c>
      <c r="X1577" s="1">
        <v>3424300</v>
      </c>
      <c r="Y1577" s="1">
        <v>21307373</v>
      </c>
      <c r="Z1577" s="1">
        <v>6977329</v>
      </c>
      <c r="AA1577" t="s">
        <v>668</v>
      </c>
      <c r="AB1577" t="s">
        <v>476</v>
      </c>
      <c r="AC1577">
        <v>12.88</v>
      </c>
      <c r="AD1577">
        <v>1.52</v>
      </c>
      <c r="AE1577">
        <v>3.02</v>
      </c>
      <c r="AF1577" t="s">
        <v>230</v>
      </c>
      <c r="AG1577" s="1">
        <v>238600</v>
      </c>
      <c r="AH1577" s="36">
        <v>6210</v>
      </c>
      <c r="AI1577">
        <v>100</v>
      </c>
      <c r="AJ1577" s="36">
        <v>6207</v>
      </c>
      <c r="AK1577" s="1">
        <v>4000</v>
      </c>
      <c r="AL1577" s="2">
        <v>0.64583333333333337</v>
      </c>
      <c r="AN1577" t="s">
        <v>298</v>
      </c>
      <c r="AO1577" t="s">
        <v>472</v>
      </c>
      <c r="AQ1577" t="str">
        <f t="shared" si="24"/>
        <v/>
      </c>
    </row>
    <row r="1578" spans="1:43">
      <c r="A1578" s="8">
        <v>46197</v>
      </c>
      <c r="B1578" s="67">
        <v>3963.76</v>
      </c>
      <c r="C1578" s="67">
        <v>-0.67</v>
      </c>
      <c r="D1578" s="67">
        <v>69350</v>
      </c>
      <c r="E1578" s="67">
        <v>-0.6</v>
      </c>
      <c r="F1578" s="69">
        <v>8593</v>
      </c>
      <c r="G1578" t="s">
        <v>100</v>
      </c>
      <c r="H1578">
        <v>0</v>
      </c>
      <c r="I1578" t="s">
        <v>288</v>
      </c>
      <c r="J1578" t="s">
        <v>289</v>
      </c>
      <c r="K1578" t="s">
        <v>295</v>
      </c>
      <c r="L1578" s="36">
        <v>1294.5</v>
      </c>
      <c r="M1578">
        <v>5.5</v>
      </c>
      <c r="N1578" s="66">
        <v>4.3E-3</v>
      </c>
      <c r="O1578" s="36">
        <v>1289</v>
      </c>
      <c r="P1578" s="66">
        <v>4.1999999999999997E-3</v>
      </c>
      <c r="Q1578" s="36">
        <v>1292.5</v>
      </c>
      <c r="R1578" s="36">
        <v>1301.5</v>
      </c>
      <c r="S1578" s="36">
        <v>1290</v>
      </c>
      <c r="T1578" s="66">
        <v>1.5E-3</v>
      </c>
      <c r="U1578" s="66">
        <v>-1.1000000000000001E-3</v>
      </c>
      <c r="V1578" s="66">
        <v>-5.3E-3</v>
      </c>
      <c r="W1578" s="66">
        <v>3.3999999999999998E-3</v>
      </c>
      <c r="X1578" s="1">
        <v>3805300</v>
      </c>
      <c r="Y1578" s="1">
        <v>4930328</v>
      </c>
      <c r="Z1578" s="1">
        <v>1898917</v>
      </c>
      <c r="AA1578" t="s">
        <v>477</v>
      </c>
      <c r="AB1578" t="s">
        <v>594</v>
      </c>
      <c r="AC1578">
        <v>11.62</v>
      </c>
      <c r="AD1578">
        <v>0.93</v>
      </c>
      <c r="AE1578">
        <v>3.94</v>
      </c>
      <c r="AF1578" t="s">
        <v>230</v>
      </c>
      <c r="AG1578" s="1">
        <v>924500</v>
      </c>
      <c r="AH1578" s="36">
        <v>1295</v>
      </c>
      <c r="AI1578">
        <v>100</v>
      </c>
      <c r="AJ1578" s="36">
        <v>1294</v>
      </c>
      <c r="AK1578" s="1">
        <v>2800</v>
      </c>
      <c r="AL1578" s="2">
        <v>0.64583333333333337</v>
      </c>
      <c r="AN1578" t="s">
        <v>298</v>
      </c>
      <c r="AO1578" t="s">
        <v>472</v>
      </c>
      <c r="AQ1578" t="str">
        <f t="shared" si="24"/>
        <v/>
      </c>
    </row>
    <row r="1579" spans="1:43">
      <c r="A1579" s="8">
        <v>46197</v>
      </c>
      <c r="B1579" s="67">
        <v>3963.76</v>
      </c>
      <c r="C1579" s="67">
        <v>-0.67</v>
      </c>
      <c r="D1579" s="67">
        <v>69350</v>
      </c>
      <c r="E1579" s="67">
        <v>-0.6</v>
      </c>
      <c r="F1579" s="69">
        <v>8604</v>
      </c>
      <c r="G1579" t="s">
        <v>101</v>
      </c>
      <c r="H1579">
        <v>0</v>
      </c>
      <c r="I1579" t="s">
        <v>288</v>
      </c>
      <c r="J1579" t="s">
        <v>289</v>
      </c>
      <c r="K1579" t="s">
        <v>295</v>
      </c>
      <c r="L1579" s="36">
        <v>1407</v>
      </c>
      <c r="M1579">
        <v>6</v>
      </c>
      <c r="N1579" s="66">
        <v>4.3E-3</v>
      </c>
      <c r="O1579" s="36">
        <v>1401</v>
      </c>
      <c r="P1579" s="66">
        <v>4.1999999999999997E-3</v>
      </c>
      <c r="Q1579" s="36">
        <v>1410</v>
      </c>
      <c r="R1579" s="36">
        <v>1429.5</v>
      </c>
      <c r="S1579" s="36">
        <v>1396</v>
      </c>
      <c r="T1579" s="66">
        <v>-2.0999999999999999E-3</v>
      </c>
      <c r="U1579" s="66">
        <v>-7.7000000000000002E-3</v>
      </c>
      <c r="V1579" s="66">
        <v>-1.5699999999999999E-2</v>
      </c>
      <c r="W1579" s="66">
        <v>7.7999999999999996E-3</v>
      </c>
      <c r="X1579" s="1">
        <v>11416600</v>
      </c>
      <c r="Y1579" s="1">
        <v>16101567</v>
      </c>
      <c r="Z1579" s="1">
        <v>4345607</v>
      </c>
      <c r="AA1579" t="s">
        <v>479</v>
      </c>
      <c r="AB1579" t="s">
        <v>480</v>
      </c>
      <c r="AC1579">
        <v>10.94</v>
      </c>
      <c r="AD1579">
        <v>1.1000000000000001</v>
      </c>
      <c r="AE1579">
        <v>3.7</v>
      </c>
      <c r="AF1579" t="s">
        <v>230</v>
      </c>
      <c r="AG1579" s="1">
        <v>653300</v>
      </c>
      <c r="AH1579" s="36">
        <v>1416.5</v>
      </c>
      <c r="AI1579">
        <v>100</v>
      </c>
      <c r="AJ1579" s="36">
        <v>1406.5</v>
      </c>
      <c r="AK1579" s="1">
        <v>6300</v>
      </c>
      <c r="AL1579" s="2">
        <v>0.64583333333333337</v>
      </c>
      <c r="AN1579" t="s">
        <v>298</v>
      </c>
      <c r="AO1579" t="s">
        <v>481</v>
      </c>
      <c r="AQ1579" t="str">
        <f t="shared" si="24"/>
        <v/>
      </c>
    </row>
    <row r="1580" spans="1:43">
      <c r="A1580" s="8">
        <v>46197</v>
      </c>
      <c r="B1580" s="67">
        <v>3963.76</v>
      </c>
      <c r="C1580" s="67">
        <v>-0.67</v>
      </c>
      <c r="D1580" s="67">
        <v>69350</v>
      </c>
      <c r="E1580" s="67">
        <v>-0.6</v>
      </c>
      <c r="F1580" s="69">
        <v>8697</v>
      </c>
      <c r="G1580" t="s">
        <v>102</v>
      </c>
      <c r="H1580">
        <v>0</v>
      </c>
      <c r="I1580" t="s">
        <v>288</v>
      </c>
      <c r="J1580" t="s">
        <v>289</v>
      </c>
      <c r="K1580" t="s">
        <v>295</v>
      </c>
      <c r="L1580" s="36">
        <v>2015.5</v>
      </c>
      <c r="M1580">
        <v>-47.5</v>
      </c>
      <c r="N1580" s="66">
        <v>-2.3E-2</v>
      </c>
      <c r="O1580" s="36">
        <v>2063</v>
      </c>
      <c r="P1580" s="66">
        <v>-2.3E-2</v>
      </c>
      <c r="Q1580" s="36">
        <v>2069.5</v>
      </c>
      <c r="R1580" s="36">
        <v>2084</v>
      </c>
      <c r="S1580" s="36">
        <v>2011</v>
      </c>
      <c r="T1580" s="66">
        <v>-2.5999999999999999E-2</v>
      </c>
      <c r="U1580" s="66">
        <v>-2.3400000000000001E-2</v>
      </c>
      <c r="V1580" s="66">
        <v>-3.2800000000000003E-2</v>
      </c>
      <c r="W1580" s="66">
        <v>2.2000000000000001E-3</v>
      </c>
      <c r="X1580" s="1">
        <v>3402000</v>
      </c>
      <c r="Y1580" s="1">
        <v>6921978</v>
      </c>
      <c r="Z1580" s="1">
        <v>2079563</v>
      </c>
      <c r="AA1580" t="s">
        <v>669</v>
      </c>
      <c r="AB1580" t="s">
        <v>483</v>
      </c>
      <c r="AC1580">
        <v>25.57</v>
      </c>
      <c r="AD1580">
        <v>6</v>
      </c>
      <c r="AE1580">
        <v>3.13</v>
      </c>
      <c r="AF1580" t="s">
        <v>230</v>
      </c>
      <c r="AG1580" s="1">
        <v>87700</v>
      </c>
      <c r="AH1580" s="36">
        <v>2021</v>
      </c>
      <c r="AI1580">
        <v>200</v>
      </c>
      <c r="AJ1580" s="36">
        <v>2015.5</v>
      </c>
      <c r="AK1580">
        <v>300</v>
      </c>
      <c r="AL1580" s="2">
        <v>0.64583333333333337</v>
      </c>
      <c r="AN1580" t="s">
        <v>298</v>
      </c>
      <c r="AO1580" t="s">
        <v>472</v>
      </c>
      <c r="AQ1580" t="str">
        <f t="shared" si="24"/>
        <v/>
      </c>
    </row>
    <row r="1581" spans="1:43">
      <c r="A1581" s="8">
        <v>46197</v>
      </c>
      <c r="B1581" s="67">
        <v>3963.76</v>
      </c>
      <c r="C1581" s="67">
        <v>-0.67</v>
      </c>
      <c r="D1581" s="67">
        <v>69350</v>
      </c>
      <c r="E1581" s="67">
        <v>-0.6</v>
      </c>
      <c r="F1581" s="69">
        <v>8830</v>
      </c>
      <c r="G1581" t="s">
        <v>103</v>
      </c>
      <c r="H1581">
        <v>0</v>
      </c>
      <c r="I1581" t="s">
        <v>288</v>
      </c>
      <c r="J1581" t="s">
        <v>289</v>
      </c>
      <c r="K1581" t="s">
        <v>295</v>
      </c>
      <c r="L1581" s="36">
        <v>3463</v>
      </c>
      <c r="M1581">
        <v>-31</v>
      </c>
      <c r="N1581" s="66">
        <v>-8.8999999999999999E-3</v>
      </c>
      <c r="O1581" s="36">
        <v>3494</v>
      </c>
      <c r="P1581" s="66">
        <v>-8.8000000000000005E-3</v>
      </c>
      <c r="Q1581" s="36">
        <v>3494</v>
      </c>
      <c r="R1581" s="36">
        <v>3511</v>
      </c>
      <c r="S1581" s="36">
        <v>3447</v>
      </c>
      <c r="T1581" s="66">
        <v>-8.8000000000000005E-3</v>
      </c>
      <c r="U1581" s="66">
        <v>0</v>
      </c>
      <c r="V1581" s="66">
        <v>-1.3599999999999999E-2</v>
      </c>
      <c r="W1581" s="66">
        <v>4.5999999999999999E-3</v>
      </c>
      <c r="X1581" s="1">
        <v>3106700</v>
      </c>
      <c r="Y1581" s="1">
        <v>10785422</v>
      </c>
      <c r="Z1581" s="1">
        <v>3241368</v>
      </c>
      <c r="AA1581" t="s">
        <v>484</v>
      </c>
      <c r="AB1581" t="s">
        <v>620</v>
      </c>
      <c r="AC1581">
        <v>14.34</v>
      </c>
      <c r="AD1581">
        <v>1.29</v>
      </c>
      <c r="AE1581">
        <v>1.5</v>
      </c>
      <c r="AF1581" t="s">
        <v>230</v>
      </c>
      <c r="AG1581" s="1">
        <v>63700</v>
      </c>
      <c r="AH1581" s="36">
        <v>3481</v>
      </c>
      <c r="AI1581">
        <v>200</v>
      </c>
      <c r="AJ1581" s="36">
        <v>3462</v>
      </c>
      <c r="AK1581" s="1">
        <v>1900</v>
      </c>
      <c r="AL1581" s="2">
        <v>0.64583333333333337</v>
      </c>
      <c r="AN1581" t="s">
        <v>298</v>
      </c>
      <c r="AO1581" t="s">
        <v>332</v>
      </c>
      <c r="AQ1581" t="str">
        <f t="shared" si="24"/>
        <v/>
      </c>
    </row>
    <row r="1582" spans="1:43">
      <c r="A1582" s="8">
        <v>46197</v>
      </c>
      <c r="B1582" s="67">
        <v>3963.76</v>
      </c>
      <c r="C1582" s="67">
        <v>-0.67</v>
      </c>
      <c r="D1582" s="67">
        <v>69350</v>
      </c>
      <c r="E1582" s="67">
        <v>-0.6</v>
      </c>
      <c r="F1582" s="69">
        <v>9020</v>
      </c>
      <c r="G1582" t="s">
        <v>104</v>
      </c>
      <c r="H1582">
        <v>0</v>
      </c>
      <c r="I1582" t="s">
        <v>288</v>
      </c>
      <c r="J1582" t="s">
        <v>289</v>
      </c>
      <c r="K1582" t="s">
        <v>290</v>
      </c>
      <c r="L1582" s="36">
        <v>3363</v>
      </c>
      <c r="M1582">
        <v>12</v>
      </c>
      <c r="N1582" s="66">
        <v>3.5999999999999999E-3</v>
      </c>
      <c r="O1582" s="36">
        <v>3351</v>
      </c>
      <c r="P1582" s="66">
        <v>3.5000000000000001E-3</v>
      </c>
      <c r="Q1582" s="36">
        <v>3395</v>
      </c>
      <c r="R1582" s="36">
        <v>3407</v>
      </c>
      <c r="S1582" s="36">
        <v>3352</v>
      </c>
      <c r="T1582" s="66">
        <v>-9.4000000000000004E-3</v>
      </c>
      <c r="U1582" s="66">
        <v>-5.0000000000000001E-3</v>
      </c>
      <c r="V1582" s="66">
        <v>-1.29E-2</v>
      </c>
      <c r="W1582" s="66">
        <v>3.2000000000000002E-3</v>
      </c>
      <c r="X1582" s="1">
        <v>2475400</v>
      </c>
      <c r="Y1582" s="1">
        <v>8347982</v>
      </c>
      <c r="Z1582" s="1">
        <v>3815028</v>
      </c>
      <c r="AA1582" t="s">
        <v>486</v>
      </c>
      <c r="AB1582" t="s">
        <v>608</v>
      </c>
      <c r="AC1582">
        <v>14.89</v>
      </c>
      <c r="AD1582">
        <v>1.24</v>
      </c>
      <c r="AE1582">
        <v>2.5</v>
      </c>
      <c r="AF1582" t="s">
        <v>230</v>
      </c>
      <c r="AG1582" s="1">
        <v>82900</v>
      </c>
      <c r="AH1582" s="36">
        <v>3367</v>
      </c>
      <c r="AI1582" s="1">
        <v>1300</v>
      </c>
      <c r="AJ1582" s="36">
        <v>3361</v>
      </c>
      <c r="AK1582">
        <v>200</v>
      </c>
      <c r="AL1582" s="2">
        <v>0.64583333333333337</v>
      </c>
      <c r="AN1582" t="s">
        <v>298</v>
      </c>
      <c r="AO1582" t="s">
        <v>488</v>
      </c>
      <c r="AQ1582" t="str">
        <f t="shared" si="24"/>
        <v/>
      </c>
    </row>
    <row r="1583" spans="1:43">
      <c r="A1583" s="8">
        <v>46197</v>
      </c>
      <c r="B1583" s="67">
        <v>3963.76</v>
      </c>
      <c r="C1583" s="67">
        <v>-0.67</v>
      </c>
      <c r="D1583" s="67">
        <v>69350</v>
      </c>
      <c r="E1583" s="67">
        <v>-0.6</v>
      </c>
      <c r="F1583" s="69">
        <v>9024</v>
      </c>
      <c r="G1583" t="s">
        <v>105</v>
      </c>
      <c r="H1583">
        <v>0</v>
      </c>
      <c r="I1583" t="s">
        <v>288</v>
      </c>
      <c r="J1583" t="s">
        <v>289</v>
      </c>
      <c r="K1583" t="s">
        <v>290</v>
      </c>
      <c r="L1583" s="36">
        <v>2885.5</v>
      </c>
      <c r="M1583">
        <v>-86</v>
      </c>
      <c r="N1583" s="66">
        <v>-2.8899999999999999E-2</v>
      </c>
      <c r="O1583" s="36">
        <v>2971.5</v>
      </c>
      <c r="P1583" s="66">
        <v>-2.8899999999999999E-2</v>
      </c>
      <c r="Q1583" s="36">
        <v>2985</v>
      </c>
      <c r="R1583" s="36">
        <v>3020</v>
      </c>
      <c r="S1583" s="36">
        <v>2872.5</v>
      </c>
      <c r="T1583" s="66">
        <v>-3.3300000000000003E-2</v>
      </c>
      <c r="U1583" s="66">
        <v>-7.9000000000000008E-3</v>
      </c>
      <c r="V1583" s="66">
        <v>-4.4499999999999998E-2</v>
      </c>
      <c r="W1583" s="66">
        <v>4.4999999999999997E-3</v>
      </c>
      <c r="X1583" s="1">
        <v>2092800</v>
      </c>
      <c r="Y1583" s="1">
        <v>6079549</v>
      </c>
      <c r="Z1583" s="1">
        <v>882315</v>
      </c>
      <c r="AA1583" t="s">
        <v>489</v>
      </c>
      <c r="AB1583" t="s">
        <v>609</v>
      </c>
      <c r="AC1583">
        <v>27.17</v>
      </c>
      <c r="AD1583">
        <v>1.28</v>
      </c>
      <c r="AE1583">
        <v>1.46</v>
      </c>
      <c r="AF1583" t="s">
        <v>230</v>
      </c>
      <c r="AG1583" s="1">
        <v>87000</v>
      </c>
      <c r="AH1583" s="36">
        <v>2885.5</v>
      </c>
      <c r="AI1583" s="1">
        <v>2400</v>
      </c>
      <c r="AJ1583" s="36">
        <v>2884.5</v>
      </c>
      <c r="AK1583">
        <v>100</v>
      </c>
      <c r="AL1583" s="2">
        <v>0.64583333333333337</v>
      </c>
      <c r="AN1583" t="s">
        <v>298</v>
      </c>
      <c r="AO1583" t="s">
        <v>488</v>
      </c>
      <c r="AQ1583" t="str">
        <f t="shared" si="24"/>
        <v/>
      </c>
    </row>
    <row r="1584" spans="1:43">
      <c r="A1584" s="8">
        <v>46197</v>
      </c>
      <c r="B1584" s="67">
        <v>3963.76</v>
      </c>
      <c r="C1584" s="67">
        <v>-0.67</v>
      </c>
      <c r="D1584" s="67">
        <v>69350</v>
      </c>
      <c r="E1584" s="67">
        <v>-0.6</v>
      </c>
      <c r="F1584" s="69">
        <v>9069</v>
      </c>
      <c r="G1584" t="s">
        <v>106</v>
      </c>
      <c r="H1584">
        <v>0</v>
      </c>
      <c r="I1584" t="s">
        <v>288</v>
      </c>
      <c r="J1584" t="s">
        <v>289</v>
      </c>
      <c r="K1584" t="s">
        <v>295</v>
      </c>
      <c r="L1584" s="36">
        <v>1891</v>
      </c>
      <c r="M1584">
        <v>-8.5</v>
      </c>
      <c r="N1584" s="66">
        <v>-4.4999999999999997E-3</v>
      </c>
      <c r="O1584" s="36">
        <v>1899.5</v>
      </c>
      <c r="P1584" s="66">
        <v>-4.4000000000000003E-3</v>
      </c>
      <c r="Q1584" s="36">
        <v>1895.5</v>
      </c>
      <c r="R1584" s="36">
        <v>1905.5</v>
      </c>
      <c r="S1584" s="36">
        <v>1865.5</v>
      </c>
      <c r="T1584" s="66">
        <v>-2.3E-3</v>
      </c>
      <c r="U1584" s="66">
        <v>-1E-3</v>
      </c>
      <c r="V1584" s="66">
        <v>-7.6E-3</v>
      </c>
      <c r="W1584" s="66">
        <v>1.3599999999999999E-2</v>
      </c>
      <c r="X1584" s="1">
        <v>301300</v>
      </c>
      <c r="Y1584" s="1">
        <v>570267</v>
      </c>
      <c r="Z1584" s="1">
        <v>332234</v>
      </c>
      <c r="AA1584" t="s">
        <v>491</v>
      </c>
      <c r="AB1584" t="s">
        <v>492</v>
      </c>
      <c r="AC1584">
        <v>13.52</v>
      </c>
      <c r="AD1584">
        <v>1.39</v>
      </c>
      <c r="AE1584">
        <v>2.96</v>
      </c>
      <c r="AF1584" t="s">
        <v>230</v>
      </c>
      <c r="AG1584" s="1">
        <v>28800</v>
      </c>
      <c r="AH1584" s="36">
        <v>1900</v>
      </c>
      <c r="AI1584" s="1">
        <v>2000</v>
      </c>
      <c r="AJ1584" s="36">
        <v>1888</v>
      </c>
      <c r="AK1584" s="1">
        <v>2700</v>
      </c>
      <c r="AL1584" s="2">
        <v>0.64583333333333337</v>
      </c>
      <c r="AN1584" t="s">
        <v>298</v>
      </c>
      <c r="AO1584" t="s">
        <v>488</v>
      </c>
      <c r="AQ1584" t="str">
        <f t="shared" si="24"/>
        <v/>
      </c>
    </row>
    <row r="1585" spans="1:43">
      <c r="A1585" s="8">
        <v>46197</v>
      </c>
      <c r="B1585" s="67">
        <v>3963.76</v>
      </c>
      <c r="C1585" s="67">
        <v>-0.67</v>
      </c>
      <c r="D1585" s="67">
        <v>69350</v>
      </c>
      <c r="E1585" s="67">
        <v>-0.6</v>
      </c>
      <c r="F1585" s="69">
        <v>9227</v>
      </c>
      <c r="G1585" t="s">
        <v>107</v>
      </c>
      <c r="H1585">
        <v>0</v>
      </c>
      <c r="I1585" t="s">
        <v>347</v>
      </c>
      <c r="J1585" t="s">
        <v>289</v>
      </c>
      <c r="K1585" t="s">
        <v>290</v>
      </c>
      <c r="L1585">
        <v>896</v>
      </c>
      <c r="M1585">
        <v>4</v>
      </c>
      <c r="N1585" s="66">
        <v>4.4999999999999997E-3</v>
      </c>
      <c r="O1585">
        <v>892</v>
      </c>
      <c r="P1585" s="66">
        <v>4.4000000000000003E-3</v>
      </c>
      <c r="Q1585">
        <v>885</v>
      </c>
      <c r="R1585">
        <v>902</v>
      </c>
      <c r="S1585">
        <v>883</v>
      </c>
      <c r="T1585" s="66">
        <v>1.24E-2</v>
      </c>
      <c r="U1585" s="66">
        <v>4.4000000000000003E-3</v>
      </c>
      <c r="V1585" s="66">
        <v>-6.6E-3</v>
      </c>
      <c r="W1585" s="66">
        <v>1.47E-2</v>
      </c>
      <c r="X1585" s="1">
        <v>71800</v>
      </c>
      <c r="Y1585" s="1">
        <v>63975</v>
      </c>
      <c r="Z1585" s="1">
        <v>14250</v>
      </c>
      <c r="AA1585" t="s">
        <v>493</v>
      </c>
      <c r="AB1585" t="s">
        <v>494</v>
      </c>
      <c r="AC1585">
        <v>0</v>
      </c>
      <c r="AD1585">
        <v>29.48</v>
      </c>
      <c r="AE1585">
        <v>0</v>
      </c>
      <c r="AF1585">
        <v>2.8</v>
      </c>
      <c r="AG1585" s="1">
        <v>2000</v>
      </c>
      <c r="AH1585">
        <v>896</v>
      </c>
      <c r="AI1585">
        <v>300</v>
      </c>
      <c r="AJ1585">
        <v>895</v>
      </c>
      <c r="AK1585">
        <v>800</v>
      </c>
      <c r="AL1585" s="2">
        <v>0.64583333333333337</v>
      </c>
      <c r="AN1585" t="s">
        <v>350</v>
      </c>
      <c r="AO1585" t="s">
        <v>313</v>
      </c>
      <c r="AQ1585" t="str">
        <f t="shared" si="24"/>
        <v/>
      </c>
    </row>
    <row r="1586" spans="1:43">
      <c r="A1586" s="8">
        <v>46197</v>
      </c>
      <c r="B1586" s="67">
        <v>3963.76</v>
      </c>
      <c r="C1586" s="67">
        <v>-0.67</v>
      </c>
      <c r="D1586" s="67">
        <v>69350</v>
      </c>
      <c r="E1586" s="67">
        <v>-0.6</v>
      </c>
      <c r="F1586" s="69">
        <v>9303</v>
      </c>
      <c r="G1586" t="s">
        <v>108</v>
      </c>
      <c r="H1586">
        <v>0</v>
      </c>
      <c r="I1586" t="s">
        <v>288</v>
      </c>
      <c r="J1586" t="s">
        <v>289</v>
      </c>
      <c r="K1586" t="s">
        <v>290</v>
      </c>
      <c r="L1586" s="36">
        <v>3780</v>
      </c>
      <c r="M1586">
        <v>0</v>
      </c>
      <c r="N1586" s="66">
        <v>0</v>
      </c>
      <c r="O1586" s="36">
        <v>3780</v>
      </c>
      <c r="P1586" s="66">
        <v>0</v>
      </c>
      <c r="Q1586" s="36">
        <v>3795</v>
      </c>
      <c r="R1586" s="36">
        <v>3815</v>
      </c>
      <c r="S1586" s="36">
        <v>3760</v>
      </c>
      <c r="T1586" s="66">
        <v>-3.8999999999999998E-3</v>
      </c>
      <c r="U1586" s="66">
        <v>0</v>
      </c>
      <c r="V1586" s="66">
        <v>-9.1000000000000004E-3</v>
      </c>
      <c r="W1586" s="66">
        <v>5.3E-3</v>
      </c>
      <c r="X1586" s="1">
        <v>96400</v>
      </c>
      <c r="Y1586" s="1">
        <v>364540</v>
      </c>
      <c r="Z1586" s="1">
        <v>289601</v>
      </c>
      <c r="AA1586" t="s">
        <v>495</v>
      </c>
      <c r="AB1586" t="s">
        <v>496</v>
      </c>
      <c r="AC1586">
        <v>16.71</v>
      </c>
      <c r="AD1586">
        <v>0.91</v>
      </c>
      <c r="AE1586">
        <v>2.72</v>
      </c>
      <c r="AF1586" t="s">
        <v>230</v>
      </c>
      <c r="AG1586" s="1">
        <v>29800</v>
      </c>
      <c r="AH1586" s="36">
        <v>3800</v>
      </c>
      <c r="AI1586" s="1">
        <v>1800</v>
      </c>
      <c r="AJ1586" s="36">
        <v>3770</v>
      </c>
      <c r="AK1586">
        <v>100</v>
      </c>
      <c r="AL1586" s="2">
        <v>0.64583333333333337</v>
      </c>
      <c r="AN1586" t="s">
        <v>298</v>
      </c>
      <c r="AO1586" t="s">
        <v>497</v>
      </c>
      <c r="AQ1586" t="str">
        <f t="shared" si="24"/>
        <v/>
      </c>
    </row>
    <row r="1587" spans="1:43">
      <c r="A1587" s="8">
        <v>46197</v>
      </c>
      <c r="B1587" s="67">
        <v>3963.76</v>
      </c>
      <c r="C1587" s="67">
        <v>-0.67</v>
      </c>
      <c r="D1587" s="67">
        <v>69350</v>
      </c>
      <c r="E1587" s="67">
        <v>-0.6</v>
      </c>
      <c r="F1587" s="69">
        <v>9308</v>
      </c>
      <c r="G1587" t="s">
        <v>109</v>
      </c>
      <c r="H1587">
        <v>0</v>
      </c>
      <c r="I1587" t="s">
        <v>314</v>
      </c>
      <c r="J1587" t="s">
        <v>289</v>
      </c>
      <c r="K1587" t="s">
        <v>295</v>
      </c>
      <c r="L1587" s="36">
        <v>1452</v>
      </c>
      <c r="M1587">
        <v>1</v>
      </c>
      <c r="N1587" s="66">
        <v>6.9999999999999999E-4</v>
      </c>
      <c r="O1587" s="36">
        <v>1451</v>
      </c>
      <c r="P1587" s="66">
        <v>5.9999999999999995E-4</v>
      </c>
      <c r="Q1587" s="36">
        <v>1466</v>
      </c>
      <c r="R1587" s="36">
        <v>1485</v>
      </c>
      <c r="S1587" s="36">
        <v>1450</v>
      </c>
      <c r="T1587" s="66">
        <v>-9.4999999999999998E-3</v>
      </c>
      <c r="U1587" s="66">
        <v>-7.4999999999999997E-3</v>
      </c>
      <c r="V1587" s="66">
        <v>-2.2200000000000001E-2</v>
      </c>
      <c r="W1587" s="66">
        <v>1.2999999999999999E-3</v>
      </c>
      <c r="X1587" s="1">
        <v>87100</v>
      </c>
      <c r="Y1587" s="1">
        <v>127386</v>
      </c>
      <c r="Z1587" s="1">
        <v>37857</v>
      </c>
      <c r="AA1587" t="s">
        <v>498</v>
      </c>
      <c r="AB1587" t="s">
        <v>499</v>
      </c>
      <c r="AC1587">
        <v>12.39</v>
      </c>
      <c r="AD1587">
        <v>0.97</v>
      </c>
      <c r="AE1587">
        <v>2.39</v>
      </c>
      <c r="AF1587" t="s">
        <v>230</v>
      </c>
      <c r="AG1587" s="1">
        <v>4400</v>
      </c>
      <c r="AH1587" s="36">
        <v>1462</v>
      </c>
      <c r="AI1587">
        <v>100</v>
      </c>
      <c r="AJ1587" s="36">
        <v>1448</v>
      </c>
      <c r="AK1587">
        <v>100</v>
      </c>
      <c r="AL1587" s="2">
        <v>0.64583333333333337</v>
      </c>
      <c r="AN1587" t="s">
        <v>298</v>
      </c>
      <c r="AO1587" t="s">
        <v>500</v>
      </c>
      <c r="AQ1587" t="str">
        <f t="shared" si="24"/>
        <v/>
      </c>
    </row>
    <row r="1588" spans="1:43">
      <c r="A1588" s="8">
        <v>46197</v>
      </c>
      <c r="B1588" s="67">
        <v>3963.76</v>
      </c>
      <c r="C1588" s="67">
        <v>-0.67</v>
      </c>
      <c r="D1588" s="67">
        <v>69350</v>
      </c>
      <c r="E1588" s="67">
        <v>-0.6</v>
      </c>
      <c r="F1588" s="69">
        <v>9348</v>
      </c>
      <c r="G1588" t="s">
        <v>110</v>
      </c>
      <c r="H1588">
        <v>0</v>
      </c>
      <c r="I1588" t="s">
        <v>347</v>
      </c>
      <c r="J1588" t="s">
        <v>323</v>
      </c>
      <c r="K1588" t="s">
        <v>295</v>
      </c>
      <c r="L1588">
        <v>441</v>
      </c>
      <c r="M1588">
        <v>6</v>
      </c>
      <c r="N1588" s="66">
        <v>1.38E-2</v>
      </c>
      <c r="O1588">
        <v>435</v>
      </c>
      <c r="P1588" s="66">
        <v>1.37E-2</v>
      </c>
      <c r="Q1588">
        <v>439</v>
      </c>
      <c r="R1588">
        <v>451</v>
      </c>
      <c r="S1588">
        <v>433</v>
      </c>
      <c r="T1588" s="66">
        <v>4.4999999999999997E-3</v>
      </c>
      <c r="U1588" s="66">
        <v>-1.5599999999999999E-2</v>
      </c>
      <c r="V1588" s="66">
        <v>-2.2100000000000002E-2</v>
      </c>
      <c r="W1588" s="66">
        <v>1.84E-2</v>
      </c>
      <c r="X1588" s="1">
        <v>1025800</v>
      </c>
      <c r="Y1588" s="1">
        <v>454857</v>
      </c>
      <c r="Z1588" s="1">
        <v>64490</v>
      </c>
      <c r="AA1588" t="s">
        <v>552</v>
      </c>
      <c r="AB1588" t="s">
        <v>502</v>
      </c>
      <c r="AC1588">
        <v>0</v>
      </c>
      <c r="AD1588">
        <v>4.28</v>
      </c>
      <c r="AE1588">
        <v>0</v>
      </c>
      <c r="AF1588">
        <v>1.7</v>
      </c>
      <c r="AG1588" s="1">
        <v>61300</v>
      </c>
      <c r="AH1588">
        <v>442</v>
      </c>
      <c r="AI1588">
        <v>400</v>
      </c>
      <c r="AJ1588">
        <v>441</v>
      </c>
      <c r="AK1588" s="1">
        <v>16600</v>
      </c>
      <c r="AL1588" s="2">
        <v>0.64583333333333337</v>
      </c>
      <c r="AN1588" t="s">
        <v>298</v>
      </c>
      <c r="AO1588" t="s">
        <v>313</v>
      </c>
      <c r="AQ1588" t="str">
        <f t="shared" si="24"/>
        <v/>
      </c>
    </row>
    <row r="1589" spans="1:43">
      <c r="A1589" s="8">
        <v>46197</v>
      </c>
      <c r="B1589" s="67">
        <v>3963.76</v>
      </c>
      <c r="C1589" s="67">
        <v>-0.67</v>
      </c>
      <c r="D1589" s="67">
        <v>69350</v>
      </c>
      <c r="E1589" s="67">
        <v>-0.6</v>
      </c>
      <c r="F1589" s="69">
        <v>9432</v>
      </c>
      <c r="G1589" t="s">
        <v>111</v>
      </c>
      <c r="H1589">
        <v>0</v>
      </c>
      <c r="I1589" t="s">
        <v>288</v>
      </c>
      <c r="J1589" t="s">
        <v>289</v>
      </c>
      <c r="K1589" t="s">
        <v>290</v>
      </c>
      <c r="L1589">
        <v>145.1</v>
      </c>
      <c r="M1589">
        <v>0.9</v>
      </c>
      <c r="N1589" s="66">
        <v>6.1999999999999998E-3</v>
      </c>
      <c r="O1589">
        <v>144.19999999999999</v>
      </c>
      <c r="P1589" s="66">
        <v>6.1999999999999998E-3</v>
      </c>
      <c r="Q1589">
        <v>143.5</v>
      </c>
      <c r="R1589">
        <v>145.69999999999999</v>
      </c>
      <c r="S1589">
        <v>143.4</v>
      </c>
      <c r="T1589" s="66">
        <v>1.11E-2</v>
      </c>
      <c r="U1589" s="66">
        <v>3.3999999999999998E-3</v>
      </c>
      <c r="V1589" s="66">
        <v>-4.1000000000000003E-3</v>
      </c>
      <c r="W1589" s="66">
        <v>1.18E-2</v>
      </c>
      <c r="X1589" s="1">
        <v>190304000</v>
      </c>
      <c r="Y1589" s="1">
        <v>27550105</v>
      </c>
      <c r="Z1589" s="1">
        <v>13138850</v>
      </c>
      <c r="AA1589" t="s">
        <v>503</v>
      </c>
      <c r="AB1589" t="s">
        <v>689</v>
      </c>
      <c r="AC1589">
        <v>12.09</v>
      </c>
      <c r="AD1589">
        <v>1.21</v>
      </c>
      <c r="AE1589">
        <v>3.72</v>
      </c>
      <c r="AF1589" t="s">
        <v>230</v>
      </c>
      <c r="AG1589" s="1">
        <v>1217100</v>
      </c>
      <c r="AH1589">
        <v>145.19999999999999</v>
      </c>
      <c r="AI1589" s="1">
        <v>380300</v>
      </c>
      <c r="AJ1589">
        <v>145</v>
      </c>
      <c r="AK1589" s="1">
        <v>42300</v>
      </c>
      <c r="AL1589" s="2">
        <v>0.64583333333333337</v>
      </c>
      <c r="AN1589" t="s">
        <v>298</v>
      </c>
      <c r="AO1589" t="s">
        <v>351</v>
      </c>
      <c r="AQ1589" t="str">
        <f t="shared" si="24"/>
        <v/>
      </c>
    </row>
    <row r="1590" spans="1:43">
      <c r="A1590" s="8">
        <v>46197</v>
      </c>
      <c r="B1590" s="67">
        <v>3963.76</v>
      </c>
      <c r="C1590" s="67">
        <v>-0.67</v>
      </c>
      <c r="D1590" s="67">
        <v>69350</v>
      </c>
      <c r="E1590" s="67">
        <v>-0.6</v>
      </c>
      <c r="F1590" s="69">
        <v>9449</v>
      </c>
      <c r="G1590" t="s">
        <v>112</v>
      </c>
      <c r="H1590">
        <v>0</v>
      </c>
      <c r="I1590" t="s">
        <v>288</v>
      </c>
      <c r="J1590" t="s">
        <v>289</v>
      </c>
      <c r="K1590" t="s">
        <v>290</v>
      </c>
      <c r="L1590" s="36">
        <v>3275</v>
      </c>
      <c r="M1590">
        <v>33</v>
      </c>
      <c r="N1590" s="66">
        <v>1.0200000000000001E-2</v>
      </c>
      <c r="O1590" s="36">
        <v>3242</v>
      </c>
      <c r="P1590" s="66">
        <v>1.01E-2</v>
      </c>
      <c r="Q1590" s="36">
        <v>3244</v>
      </c>
      <c r="R1590" s="36">
        <v>3285</v>
      </c>
      <c r="S1590" s="36">
        <v>3183</v>
      </c>
      <c r="T1590" s="66">
        <v>9.4999999999999998E-3</v>
      </c>
      <c r="U1590" s="66">
        <v>2.3400000000000001E-2</v>
      </c>
      <c r="V1590" s="66">
        <v>-3.0000000000000001E-3</v>
      </c>
      <c r="W1590" s="66">
        <v>2.8899999999999999E-2</v>
      </c>
      <c r="X1590" s="1">
        <v>530800</v>
      </c>
      <c r="Y1590" s="1">
        <v>1718601</v>
      </c>
      <c r="Z1590" s="1">
        <v>351568</v>
      </c>
      <c r="AA1590" t="s">
        <v>505</v>
      </c>
      <c r="AB1590" t="s">
        <v>506</v>
      </c>
      <c r="AC1590">
        <v>13.96</v>
      </c>
      <c r="AD1590">
        <v>2.94</v>
      </c>
      <c r="AE1590">
        <v>2.38</v>
      </c>
      <c r="AF1590" t="s">
        <v>230</v>
      </c>
      <c r="AG1590">
        <v>200</v>
      </c>
      <c r="AH1590" s="36">
        <v>3280</v>
      </c>
      <c r="AI1590" s="1">
        <v>2100</v>
      </c>
      <c r="AJ1590" s="36">
        <v>3217</v>
      </c>
      <c r="AK1590" s="1">
        <v>7000</v>
      </c>
      <c r="AL1590" s="2">
        <v>0.64583333333333337</v>
      </c>
      <c r="AN1590" t="s">
        <v>293</v>
      </c>
      <c r="AO1590" t="s">
        <v>351</v>
      </c>
      <c r="AQ1590" t="str">
        <f t="shared" si="24"/>
        <v/>
      </c>
    </row>
    <row r="1591" spans="1:43">
      <c r="A1591" s="8">
        <v>46197</v>
      </c>
      <c r="B1591" s="67">
        <v>3963.76</v>
      </c>
      <c r="C1591" s="67">
        <v>-0.67</v>
      </c>
      <c r="D1591" s="67">
        <v>69350</v>
      </c>
      <c r="E1591" s="67">
        <v>-0.6</v>
      </c>
      <c r="F1591" s="69">
        <v>9501</v>
      </c>
      <c r="G1591" t="s">
        <v>113</v>
      </c>
      <c r="H1591">
        <v>0</v>
      </c>
      <c r="I1591" t="s">
        <v>288</v>
      </c>
      <c r="J1591" t="s">
        <v>289</v>
      </c>
      <c r="K1591" t="s">
        <v>295</v>
      </c>
      <c r="L1591">
        <v>470.7</v>
      </c>
      <c r="M1591">
        <v>0.1</v>
      </c>
      <c r="N1591" s="66">
        <v>2.0000000000000001E-4</v>
      </c>
      <c r="O1591">
        <v>470.6</v>
      </c>
      <c r="P1591" s="66">
        <v>2.0000000000000001E-4</v>
      </c>
      <c r="Q1591">
        <v>465</v>
      </c>
      <c r="R1591">
        <v>477.7</v>
      </c>
      <c r="S1591">
        <v>450.4</v>
      </c>
      <c r="T1591" s="66">
        <v>1.2200000000000001E-2</v>
      </c>
      <c r="U1591" s="66">
        <v>3.1300000000000001E-2</v>
      </c>
      <c r="V1591" s="66">
        <v>-1.46E-2</v>
      </c>
      <c r="W1591" s="66">
        <v>4.4999999999999998E-2</v>
      </c>
      <c r="X1591" s="1">
        <v>58711800</v>
      </c>
      <c r="Y1591" s="1">
        <v>27317914</v>
      </c>
      <c r="Z1591" s="1">
        <v>756423</v>
      </c>
      <c r="AA1591" t="s">
        <v>507</v>
      </c>
      <c r="AB1591" t="s">
        <v>690</v>
      </c>
      <c r="AC1591">
        <v>3.01</v>
      </c>
      <c r="AD1591">
        <v>0.31</v>
      </c>
      <c r="AE1591">
        <v>0</v>
      </c>
      <c r="AF1591" t="s">
        <v>230</v>
      </c>
      <c r="AG1591" s="1">
        <v>987800</v>
      </c>
      <c r="AH1591">
        <v>471</v>
      </c>
      <c r="AI1591">
        <v>100</v>
      </c>
      <c r="AJ1591">
        <v>470.7</v>
      </c>
      <c r="AK1591" s="1">
        <v>44900</v>
      </c>
      <c r="AL1591" s="2">
        <v>0.64583333333333337</v>
      </c>
      <c r="AN1591" t="s">
        <v>298</v>
      </c>
      <c r="AO1591" t="s">
        <v>509</v>
      </c>
      <c r="AQ1591" t="str">
        <f t="shared" si="24"/>
        <v/>
      </c>
    </row>
    <row r="1592" spans="1:43">
      <c r="A1592" s="8">
        <v>46197</v>
      </c>
      <c r="B1592" s="67">
        <v>3963.76</v>
      </c>
      <c r="C1592" s="67">
        <v>-0.67</v>
      </c>
      <c r="D1592" s="67">
        <v>69350</v>
      </c>
      <c r="E1592" s="67">
        <v>-0.6</v>
      </c>
      <c r="F1592" s="69">
        <v>9531</v>
      </c>
      <c r="G1592" t="s">
        <v>114</v>
      </c>
      <c r="H1592">
        <v>0</v>
      </c>
      <c r="I1592" t="s">
        <v>288</v>
      </c>
      <c r="J1592" t="s">
        <v>289</v>
      </c>
      <c r="K1592" t="s">
        <v>290</v>
      </c>
      <c r="L1592" s="36">
        <v>6110</v>
      </c>
      <c r="M1592">
        <v>-28</v>
      </c>
      <c r="N1592" s="66">
        <v>-4.5999999999999999E-3</v>
      </c>
      <c r="O1592" s="36">
        <v>6138</v>
      </c>
      <c r="P1592" s="66">
        <v>-4.4999999999999997E-3</v>
      </c>
      <c r="Q1592" s="36">
        <v>6137</v>
      </c>
      <c r="R1592" s="36">
        <v>6196</v>
      </c>
      <c r="S1592" s="36">
        <v>6089</v>
      </c>
      <c r="T1592" s="66">
        <v>-4.3E-3</v>
      </c>
      <c r="U1592" s="66">
        <v>-1.2999999999999999E-3</v>
      </c>
      <c r="V1592" s="66">
        <v>-1.38E-2</v>
      </c>
      <c r="W1592" s="66">
        <v>3.3999999999999998E-3</v>
      </c>
      <c r="X1592" s="1">
        <v>891400</v>
      </c>
      <c r="Y1592" s="1">
        <v>5458068</v>
      </c>
      <c r="Z1592" s="1">
        <v>2046601</v>
      </c>
      <c r="AA1592" t="s">
        <v>510</v>
      </c>
      <c r="AB1592" t="s">
        <v>600</v>
      </c>
      <c r="AC1592">
        <v>14.8</v>
      </c>
      <c r="AD1592">
        <v>1.18</v>
      </c>
      <c r="AE1592">
        <v>1.96</v>
      </c>
      <c r="AF1592" t="s">
        <v>230</v>
      </c>
      <c r="AG1592" s="1">
        <v>24200</v>
      </c>
      <c r="AH1592" s="36">
        <v>6111</v>
      </c>
      <c r="AI1592">
        <v>100</v>
      </c>
      <c r="AJ1592" s="36">
        <v>6098</v>
      </c>
      <c r="AK1592">
        <v>100</v>
      </c>
      <c r="AL1592" s="2">
        <v>0.64583333333333337</v>
      </c>
      <c r="AN1592" t="s">
        <v>298</v>
      </c>
      <c r="AO1592" t="s">
        <v>509</v>
      </c>
      <c r="AQ1592" t="str">
        <f t="shared" si="24"/>
        <v/>
      </c>
    </row>
    <row r="1593" spans="1:43">
      <c r="A1593" s="8">
        <v>46197</v>
      </c>
      <c r="B1593" s="67">
        <v>3963.76</v>
      </c>
      <c r="C1593" s="67">
        <v>-0.67</v>
      </c>
      <c r="D1593" s="67">
        <v>69350</v>
      </c>
      <c r="E1593" s="67">
        <v>-0.6</v>
      </c>
      <c r="F1593" s="69">
        <v>9882</v>
      </c>
      <c r="G1593" t="s">
        <v>115</v>
      </c>
      <c r="H1593">
        <v>0</v>
      </c>
      <c r="I1593" t="s">
        <v>288</v>
      </c>
      <c r="J1593" t="s">
        <v>289</v>
      </c>
      <c r="K1593" t="s">
        <v>290</v>
      </c>
      <c r="L1593" s="36">
        <v>1749</v>
      </c>
      <c r="M1593">
        <v>4</v>
      </c>
      <c r="N1593" s="66">
        <v>2.3E-3</v>
      </c>
      <c r="O1593" s="36">
        <v>1745</v>
      </c>
      <c r="P1593" s="66">
        <v>2.2000000000000001E-3</v>
      </c>
      <c r="Q1593" s="36">
        <v>1745</v>
      </c>
      <c r="R1593" s="36">
        <v>1757</v>
      </c>
      <c r="S1593" s="36">
        <v>1731</v>
      </c>
      <c r="T1593" s="66">
        <v>2.2000000000000001E-3</v>
      </c>
      <c r="U1593" s="66">
        <v>1.1000000000000001E-3</v>
      </c>
      <c r="V1593" s="66">
        <v>-4.4999999999999997E-3</v>
      </c>
      <c r="W1593" s="66">
        <v>1.03E-2</v>
      </c>
      <c r="X1593" s="1">
        <v>206100</v>
      </c>
      <c r="Y1593" s="1">
        <v>359733</v>
      </c>
      <c r="Z1593" s="1">
        <v>150451</v>
      </c>
      <c r="AA1593" t="s">
        <v>670</v>
      </c>
      <c r="AB1593" t="s">
        <v>513</v>
      </c>
      <c r="AC1593">
        <v>11.4</v>
      </c>
      <c r="AD1593">
        <v>1.2</v>
      </c>
      <c r="AE1593">
        <v>3.89</v>
      </c>
      <c r="AF1593" t="s">
        <v>230</v>
      </c>
      <c r="AG1593" s="1">
        <v>39300</v>
      </c>
      <c r="AH1593" s="36">
        <v>1756</v>
      </c>
      <c r="AI1593">
        <v>100</v>
      </c>
      <c r="AJ1593" s="36">
        <v>1739</v>
      </c>
      <c r="AK1593">
        <v>100</v>
      </c>
      <c r="AL1593" s="2">
        <v>0.64583333333333337</v>
      </c>
      <c r="AN1593" t="s">
        <v>298</v>
      </c>
      <c r="AO1593" t="s">
        <v>322</v>
      </c>
      <c r="AQ1593" t="str">
        <f t="shared" si="24"/>
        <v/>
      </c>
    </row>
    <row r="1594" spans="1:43">
      <c r="F1594" s="69">
        <v>6502</v>
      </c>
      <c r="I1594" t="s">
        <v>514</v>
      </c>
      <c r="P1594" t="s">
        <v>230</v>
      </c>
      <c r="T1594" t="s">
        <v>230</v>
      </c>
      <c r="U1594" t="s">
        <v>230</v>
      </c>
      <c r="V1594" t="s">
        <v>230</v>
      </c>
      <c r="W1594" t="s">
        <v>230</v>
      </c>
      <c r="AF1594" t="s">
        <v>230</v>
      </c>
      <c r="AG1594" t="s">
        <v>230</v>
      </c>
      <c r="AO1594" t="s">
        <v>515</v>
      </c>
      <c r="AQ1594" t="str">
        <f t="shared" si="24"/>
        <v/>
      </c>
    </row>
    <row r="1595" spans="1:43">
      <c r="F1595" s="69">
        <v>5759</v>
      </c>
      <c r="I1595" t="s">
        <v>514</v>
      </c>
      <c r="P1595" t="s">
        <v>230</v>
      </c>
      <c r="T1595" t="s">
        <v>230</v>
      </c>
      <c r="U1595" t="s">
        <v>230</v>
      </c>
      <c r="V1595" t="s">
        <v>230</v>
      </c>
      <c r="W1595" t="s">
        <v>230</v>
      </c>
      <c r="AF1595" t="s">
        <v>230</v>
      </c>
      <c r="AG1595" t="s">
        <v>230</v>
      </c>
      <c r="AO1595" t="s">
        <v>515</v>
      </c>
      <c r="AQ1595" t="str">
        <f t="shared" si="24"/>
        <v/>
      </c>
    </row>
    <row r="1596" spans="1:43">
      <c r="AQ1596" t="str">
        <f t="shared" si="24"/>
        <v/>
      </c>
    </row>
    <row r="1597" spans="1:43">
      <c r="AQ1597" t="str">
        <f t="shared" si="24"/>
        <v/>
      </c>
    </row>
    <row r="1598" spans="1:43">
      <c r="AQ1598" t="str">
        <f t="shared" si="24"/>
        <v/>
      </c>
    </row>
    <row r="1599" spans="1:43">
      <c r="B1599"/>
      <c r="C1599"/>
      <c r="D1599" s="71"/>
      <c r="E1599" s="6"/>
      <c r="F1599"/>
      <c r="AQ1599" t="str">
        <f t="shared" si="24"/>
        <v/>
      </c>
    </row>
    <row r="1600" spans="1:43">
      <c r="A1600" s="8" t="s">
        <v>0</v>
      </c>
      <c r="B1600" t="s">
        <v>116</v>
      </c>
      <c r="C1600" t="s">
        <v>1</v>
      </c>
      <c r="D1600" t="s">
        <v>2</v>
      </c>
      <c r="E1600" t="s">
        <v>3</v>
      </c>
      <c r="F1600" s="7" t="s">
        <v>4</v>
      </c>
      <c r="G1600" t="s">
        <v>5</v>
      </c>
      <c r="H1600" t="s">
        <v>268</v>
      </c>
      <c r="I1600" t="s">
        <v>269</v>
      </c>
      <c r="J1600" t="s">
        <v>270</v>
      </c>
      <c r="K1600" t="s">
        <v>271</v>
      </c>
      <c r="L1600" t="s">
        <v>6</v>
      </c>
      <c r="M1600" t="s">
        <v>7</v>
      </c>
      <c r="N1600" t="s">
        <v>8</v>
      </c>
      <c r="O1600" t="s">
        <v>9</v>
      </c>
      <c r="P1600" t="s">
        <v>272</v>
      </c>
      <c r="Q1600" t="s">
        <v>10</v>
      </c>
      <c r="R1600" t="s">
        <v>11</v>
      </c>
      <c r="S1600" t="s">
        <v>12</v>
      </c>
      <c r="T1600" t="s">
        <v>273</v>
      </c>
      <c r="U1600" t="s">
        <v>274</v>
      </c>
      <c r="V1600" t="s">
        <v>275</v>
      </c>
      <c r="W1600" t="s">
        <v>276</v>
      </c>
      <c r="X1600" t="s">
        <v>13</v>
      </c>
      <c r="Y1600" t="s">
        <v>277</v>
      </c>
      <c r="Z1600" t="s">
        <v>278</v>
      </c>
      <c r="AA1600" t="s">
        <v>14</v>
      </c>
      <c r="AB1600" t="s">
        <v>15</v>
      </c>
      <c r="AC1600" t="s">
        <v>279</v>
      </c>
      <c r="AD1600" t="s">
        <v>280</v>
      </c>
      <c r="AE1600" t="s">
        <v>281</v>
      </c>
      <c r="AF1600" t="s">
        <v>282</v>
      </c>
      <c r="AG1600" t="s">
        <v>283</v>
      </c>
      <c r="AH1600" t="s">
        <v>284</v>
      </c>
      <c r="AI1600" t="s">
        <v>16</v>
      </c>
      <c r="AJ1600" t="s">
        <v>17</v>
      </c>
      <c r="AK1600" t="s">
        <v>18</v>
      </c>
      <c r="AL1600" t="s">
        <v>19</v>
      </c>
      <c r="AM1600" t="s">
        <v>20</v>
      </c>
      <c r="AN1600" t="s">
        <v>285</v>
      </c>
      <c r="AO1600" t="s">
        <v>286</v>
      </c>
      <c r="AQ1600" t="str">
        <f t="shared" si="24"/>
        <v/>
      </c>
    </row>
    <row r="1601" spans="1:43">
      <c r="A1601" s="8">
        <v>46205</v>
      </c>
      <c r="B1601" s="67">
        <v>4014.98</v>
      </c>
      <c r="C1601" s="67">
        <v>0.09</v>
      </c>
      <c r="D1601" s="67">
        <v>69000</v>
      </c>
      <c r="E1601" s="67">
        <v>-2.3199999999999998</v>
      </c>
      <c r="F1601" s="69">
        <v>1605</v>
      </c>
      <c r="G1601" t="s">
        <v>21</v>
      </c>
      <c r="H1601">
        <v>0</v>
      </c>
      <c r="I1601" t="s">
        <v>288</v>
      </c>
      <c r="J1601" t="s">
        <v>289</v>
      </c>
      <c r="K1601" t="s">
        <v>290</v>
      </c>
      <c r="L1601" s="36">
        <v>3204</v>
      </c>
      <c r="M1601">
        <v>-1</v>
      </c>
      <c r="N1601" s="66">
        <v>-2.9999999999999997E-4</v>
      </c>
      <c r="O1601" s="36">
        <v>3205</v>
      </c>
      <c r="P1601" s="66">
        <v>-2.9999999999999997E-4</v>
      </c>
      <c r="Q1601" s="36">
        <v>3206</v>
      </c>
      <c r="R1601" s="36">
        <v>3238</v>
      </c>
      <c r="S1601" s="36">
        <v>3192</v>
      </c>
      <c r="T1601" s="66">
        <v>-5.9999999999999995E-4</v>
      </c>
      <c r="U1601" s="66">
        <v>-3.3999999999999998E-3</v>
      </c>
      <c r="V1601" s="66">
        <v>-1.0500000000000001E-2</v>
      </c>
      <c r="W1601" s="66">
        <v>3.7000000000000002E-3</v>
      </c>
      <c r="X1601" s="1">
        <v>4501300</v>
      </c>
      <c r="Y1601" s="1">
        <v>14465268</v>
      </c>
      <c r="Z1601" s="1">
        <v>4034271</v>
      </c>
      <c r="AA1601" t="s">
        <v>291</v>
      </c>
      <c r="AB1601" t="s">
        <v>292</v>
      </c>
      <c r="AC1601">
        <v>8.27</v>
      </c>
      <c r="AD1601">
        <v>0.78</v>
      </c>
      <c r="AE1601">
        <v>3.37</v>
      </c>
      <c r="AF1601" t="s">
        <v>230</v>
      </c>
      <c r="AG1601" s="1">
        <v>843900</v>
      </c>
      <c r="AH1601" s="36">
        <v>3205</v>
      </c>
      <c r="AI1601" s="1">
        <v>11300</v>
      </c>
      <c r="AJ1601" s="36">
        <v>3201</v>
      </c>
      <c r="AK1601">
        <v>200</v>
      </c>
      <c r="AL1601" s="2">
        <v>0.64583333333333337</v>
      </c>
      <c r="AN1601" t="s">
        <v>293</v>
      </c>
      <c r="AO1601" t="s">
        <v>294</v>
      </c>
      <c r="AQ1601" t="str">
        <f t="shared" si="24"/>
        <v/>
      </c>
    </row>
    <row r="1602" spans="1:43">
      <c r="A1602" s="8">
        <v>46205</v>
      </c>
      <c r="B1602" s="67">
        <v>4014.98</v>
      </c>
      <c r="C1602" s="67">
        <v>0.09</v>
      </c>
      <c r="D1602" s="67">
        <v>69000</v>
      </c>
      <c r="E1602" s="67">
        <v>-2.3199999999999998</v>
      </c>
      <c r="F1602" s="69">
        <v>1833</v>
      </c>
      <c r="G1602" t="s">
        <v>24</v>
      </c>
      <c r="H1602">
        <v>0</v>
      </c>
      <c r="I1602" t="s">
        <v>288</v>
      </c>
      <c r="J1602" t="s">
        <v>289</v>
      </c>
      <c r="K1602" t="s">
        <v>290</v>
      </c>
      <c r="L1602" s="36">
        <v>5660</v>
      </c>
      <c r="M1602">
        <v>20</v>
      </c>
      <c r="N1602" s="66">
        <v>3.5000000000000001E-3</v>
      </c>
      <c r="O1602" s="36">
        <v>5640</v>
      </c>
      <c r="P1602" s="66">
        <v>3.5000000000000001E-3</v>
      </c>
      <c r="Q1602" s="36">
        <v>5680</v>
      </c>
      <c r="R1602" s="36">
        <v>5740</v>
      </c>
      <c r="S1602" s="36">
        <v>5650</v>
      </c>
      <c r="T1602" s="66">
        <v>-3.5000000000000001E-3</v>
      </c>
      <c r="U1602" s="66">
        <v>-8.6999999999999994E-3</v>
      </c>
      <c r="V1602" s="66">
        <v>-1.3899999999999999E-2</v>
      </c>
      <c r="W1602" s="66">
        <v>1.6999999999999999E-3</v>
      </c>
      <c r="X1602" s="1">
        <v>85400</v>
      </c>
      <c r="Y1602" s="1">
        <v>485883</v>
      </c>
      <c r="Z1602" s="1">
        <v>218845</v>
      </c>
      <c r="AA1602" t="s">
        <v>296</v>
      </c>
      <c r="AB1602" t="s">
        <v>572</v>
      </c>
      <c r="AC1602">
        <v>13.18</v>
      </c>
      <c r="AD1602">
        <v>1.03</v>
      </c>
      <c r="AE1602">
        <v>5.3</v>
      </c>
      <c r="AF1602" t="s">
        <v>230</v>
      </c>
      <c r="AG1602" s="1">
        <v>13600</v>
      </c>
      <c r="AH1602" s="36">
        <v>5670</v>
      </c>
      <c r="AI1602">
        <v>100</v>
      </c>
      <c r="AJ1602" s="36">
        <v>5650</v>
      </c>
      <c r="AK1602" s="1">
        <v>2000</v>
      </c>
      <c r="AL1602" s="2">
        <v>0.64583333333333337</v>
      </c>
      <c r="AN1602" t="s">
        <v>298</v>
      </c>
      <c r="AO1602" t="s">
        <v>299</v>
      </c>
      <c r="AQ1602" t="str">
        <f t="shared" si="24"/>
        <v/>
      </c>
    </row>
    <row r="1603" spans="1:43">
      <c r="A1603" s="8">
        <v>46205</v>
      </c>
      <c r="B1603" s="67">
        <v>4014.98</v>
      </c>
      <c r="C1603" s="67">
        <v>0.09</v>
      </c>
      <c r="D1603" s="67">
        <v>69000</v>
      </c>
      <c r="E1603" s="67">
        <v>-2.3199999999999998</v>
      </c>
      <c r="F1603" s="69">
        <v>1911</v>
      </c>
      <c r="G1603" t="s">
        <v>25</v>
      </c>
      <c r="H1603">
        <v>0</v>
      </c>
      <c r="I1603" t="s">
        <v>288</v>
      </c>
      <c r="J1603" t="s">
        <v>289</v>
      </c>
      <c r="K1603" t="s">
        <v>290</v>
      </c>
      <c r="L1603" s="36">
        <v>1345</v>
      </c>
      <c r="M1603">
        <v>17</v>
      </c>
      <c r="N1603" s="66">
        <v>1.2800000000000001E-2</v>
      </c>
      <c r="O1603" s="36">
        <v>1328</v>
      </c>
      <c r="P1603" s="66">
        <v>1.2800000000000001E-2</v>
      </c>
      <c r="Q1603" s="36">
        <v>1330.5</v>
      </c>
      <c r="R1603" s="36">
        <v>1350</v>
      </c>
      <c r="S1603" s="36">
        <v>1327</v>
      </c>
      <c r="T1603" s="66">
        <v>1.0800000000000001E-2</v>
      </c>
      <c r="U1603" s="66">
        <v>4.7999999999999996E-3</v>
      </c>
      <c r="V1603" s="66">
        <v>-3.7000000000000002E-3</v>
      </c>
      <c r="W1603" s="66">
        <v>1.35E-2</v>
      </c>
      <c r="X1603" s="1">
        <v>2175900</v>
      </c>
      <c r="Y1603" s="1">
        <v>2917969</v>
      </c>
      <c r="Z1603" s="1">
        <v>831971</v>
      </c>
      <c r="AA1603" t="s">
        <v>300</v>
      </c>
      <c r="AB1603" t="s">
        <v>301</v>
      </c>
      <c r="AC1603">
        <v>8.57</v>
      </c>
      <c r="AD1603">
        <v>0.81</v>
      </c>
      <c r="AE1603">
        <v>3.72</v>
      </c>
      <c r="AF1603" t="s">
        <v>230</v>
      </c>
      <c r="AG1603" s="1">
        <v>193500</v>
      </c>
      <c r="AH1603" s="36">
        <v>1346</v>
      </c>
      <c r="AI1603" s="1">
        <v>10600</v>
      </c>
      <c r="AJ1603" s="36">
        <v>1337</v>
      </c>
      <c r="AK1603">
        <v>300</v>
      </c>
      <c r="AL1603" s="2">
        <v>0.64583333333333337</v>
      </c>
      <c r="AN1603" t="s">
        <v>293</v>
      </c>
      <c r="AO1603" t="s">
        <v>299</v>
      </c>
      <c r="AQ1603" t="str">
        <f t="shared" ref="AQ1603:AQ1666" si="25">IF(AP1603="","",ROUND((L1603-AP1603)/AP1603,4))</f>
        <v/>
      </c>
    </row>
    <row r="1604" spans="1:43">
      <c r="A1604" s="8">
        <v>46205</v>
      </c>
      <c r="B1604" s="67">
        <v>4014.98</v>
      </c>
      <c r="C1604" s="67">
        <v>0.09</v>
      </c>
      <c r="D1604" s="67">
        <v>69000</v>
      </c>
      <c r="E1604" s="67">
        <v>-2.3199999999999998</v>
      </c>
      <c r="F1604" s="69">
        <v>1925</v>
      </c>
      <c r="G1604" t="s">
        <v>26</v>
      </c>
      <c r="H1604">
        <v>0</v>
      </c>
      <c r="I1604" t="s">
        <v>288</v>
      </c>
      <c r="J1604" t="s">
        <v>289</v>
      </c>
      <c r="K1604" t="s">
        <v>290</v>
      </c>
      <c r="L1604" s="36">
        <v>4458</v>
      </c>
      <c r="M1604">
        <v>67</v>
      </c>
      <c r="N1604" s="66">
        <v>1.5299999999999999E-2</v>
      </c>
      <c r="O1604" s="36">
        <v>4391</v>
      </c>
      <c r="P1604" s="66">
        <v>1.52E-2</v>
      </c>
      <c r="Q1604" s="36">
        <v>4425</v>
      </c>
      <c r="R1604" s="36">
        <v>4463</v>
      </c>
      <c r="S1604" s="36">
        <v>4400</v>
      </c>
      <c r="T1604" s="66">
        <v>7.4000000000000003E-3</v>
      </c>
      <c r="U1604" s="66">
        <v>-4.0000000000000002E-4</v>
      </c>
      <c r="V1604" s="66">
        <v>-1.1000000000000001E-3</v>
      </c>
      <c r="W1604" s="66">
        <v>1.3100000000000001E-2</v>
      </c>
      <c r="X1604" s="1">
        <v>1870700</v>
      </c>
      <c r="Y1604" s="1">
        <v>8316217</v>
      </c>
      <c r="Z1604" s="1">
        <v>2940658</v>
      </c>
      <c r="AA1604" t="s">
        <v>302</v>
      </c>
      <c r="AB1604" t="s">
        <v>573</v>
      </c>
      <c r="AC1604">
        <v>12.16</v>
      </c>
      <c r="AD1604">
        <v>0.95</v>
      </c>
      <c r="AE1604">
        <v>3.95</v>
      </c>
      <c r="AF1604" t="s">
        <v>230</v>
      </c>
      <c r="AG1604" s="1">
        <v>28400</v>
      </c>
      <c r="AH1604" s="36">
        <v>4459</v>
      </c>
      <c r="AI1604">
        <v>300</v>
      </c>
      <c r="AJ1604" s="36">
        <v>4444</v>
      </c>
      <c r="AK1604" s="1">
        <v>1300</v>
      </c>
      <c r="AL1604" s="2">
        <v>0.64583333333333337</v>
      </c>
      <c r="AN1604" t="s">
        <v>298</v>
      </c>
      <c r="AO1604" t="s">
        <v>299</v>
      </c>
      <c r="AQ1604" t="str">
        <f t="shared" si="25"/>
        <v/>
      </c>
    </row>
    <row r="1605" spans="1:43">
      <c r="A1605" s="8">
        <v>46205</v>
      </c>
      <c r="B1605" s="67">
        <v>4014.98</v>
      </c>
      <c r="C1605" s="67">
        <v>0.09</v>
      </c>
      <c r="D1605" s="67">
        <v>69000</v>
      </c>
      <c r="E1605" s="67">
        <v>-2.3199999999999998</v>
      </c>
      <c r="F1605" s="69">
        <v>1928</v>
      </c>
      <c r="G1605" t="s">
        <v>27</v>
      </c>
      <c r="H1605">
        <v>0</v>
      </c>
      <c r="I1605" t="s">
        <v>288</v>
      </c>
      <c r="J1605" t="s">
        <v>289</v>
      </c>
      <c r="K1605" t="s">
        <v>290</v>
      </c>
      <c r="L1605" s="36">
        <v>3422</v>
      </c>
      <c r="M1605">
        <v>59</v>
      </c>
      <c r="N1605" s="66">
        <v>1.7500000000000002E-2</v>
      </c>
      <c r="O1605" s="36">
        <v>3363</v>
      </c>
      <c r="P1605" s="66">
        <v>1.7500000000000002E-2</v>
      </c>
      <c r="Q1605" s="36">
        <v>3390</v>
      </c>
      <c r="R1605" s="36">
        <v>3422</v>
      </c>
      <c r="S1605" s="36">
        <v>3374</v>
      </c>
      <c r="T1605" s="66">
        <v>9.4000000000000004E-3</v>
      </c>
      <c r="U1605" s="66">
        <v>7.6E-3</v>
      </c>
      <c r="V1605" s="66">
        <v>0</v>
      </c>
      <c r="W1605" s="66">
        <v>1.4200000000000001E-2</v>
      </c>
      <c r="X1605" s="1">
        <v>2666900</v>
      </c>
      <c r="Y1605" s="1">
        <v>9084967</v>
      </c>
      <c r="Z1605" s="1">
        <v>2229725</v>
      </c>
      <c r="AA1605" t="s">
        <v>304</v>
      </c>
      <c r="AB1605" t="s">
        <v>574</v>
      </c>
      <c r="AC1605">
        <v>10.17</v>
      </c>
      <c r="AD1605">
        <v>1.03</v>
      </c>
      <c r="AE1605">
        <v>4.24</v>
      </c>
      <c r="AF1605" t="s">
        <v>230</v>
      </c>
      <c r="AG1605" s="1">
        <v>231400</v>
      </c>
      <c r="AH1605" s="36">
        <v>3423</v>
      </c>
      <c r="AI1605" s="1">
        <v>1100</v>
      </c>
      <c r="AJ1605" s="36">
        <v>3413</v>
      </c>
      <c r="AK1605">
        <v>100</v>
      </c>
      <c r="AL1605" s="2">
        <v>0.64583333333333337</v>
      </c>
      <c r="AM1605" s="3">
        <v>46177</v>
      </c>
      <c r="AN1605" t="s">
        <v>306</v>
      </c>
      <c r="AO1605" t="s">
        <v>299</v>
      </c>
      <c r="AQ1605" t="str">
        <f t="shared" si="25"/>
        <v/>
      </c>
    </row>
    <row r="1606" spans="1:43">
      <c r="A1606" s="8">
        <v>46205</v>
      </c>
      <c r="B1606" s="67">
        <v>4014.98</v>
      </c>
      <c r="C1606" s="67">
        <v>0.09</v>
      </c>
      <c r="D1606" s="67">
        <v>69000</v>
      </c>
      <c r="E1606" s="67">
        <v>-2.3199999999999998</v>
      </c>
      <c r="F1606" s="69">
        <v>1929</v>
      </c>
      <c r="G1606" t="s">
        <v>28</v>
      </c>
      <c r="H1606">
        <v>0</v>
      </c>
      <c r="I1606" t="s">
        <v>288</v>
      </c>
      <c r="J1606" t="s">
        <v>289</v>
      </c>
      <c r="K1606" t="s">
        <v>290</v>
      </c>
      <c r="L1606" s="36">
        <v>1111</v>
      </c>
      <c r="M1606">
        <v>9</v>
      </c>
      <c r="N1606" s="66">
        <v>8.2000000000000007E-3</v>
      </c>
      <c r="O1606" s="36">
        <v>1102</v>
      </c>
      <c r="P1606" s="66">
        <v>8.0999999999999996E-3</v>
      </c>
      <c r="Q1606" s="36">
        <v>1102</v>
      </c>
      <c r="R1606" s="36">
        <v>1120</v>
      </c>
      <c r="S1606" s="36">
        <v>1101</v>
      </c>
      <c r="T1606" s="66">
        <v>8.0999999999999996E-3</v>
      </c>
      <c r="U1606" s="66">
        <v>-1.6999999999999999E-3</v>
      </c>
      <c r="V1606" s="66">
        <v>-8.0000000000000002E-3</v>
      </c>
      <c r="W1606" s="66">
        <v>8.9999999999999993E-3</v>
      </c>
      <c r="X1606" s="1">
        <v>66800</v>
      </c>
      <c r="Y1606" s="1">
        <v>74341</v>
      </c>
      <c r="Z1606" s="1">
        <v>46411</v>
      </c>
      <c r="AA1606" t="s">
        <v>307</v>
      </c>
      <c r="AB1606" t="s">
        <v>575</v>
      </c>
      <c r="AC1606">
        <v>12.55</v>
      </c>
      <c r="AD1606">
        <v>1.23</v>
      </c>
      <c r="AE1606">
        <v>4.5</v>
      </c>
      <c r="AF1606" t="s">
        <v>230</v>
      </c>
      <c r="AG1606" s="1">
        <v>14200</v>
      </c>
      <c r="AH1606" s="36">
        <v>1115</v>
      </c>
      <c r="AI1606">
        <v>200</v>
      </c>
      <c r="AJ1606" s="36">
        <v>1108</v>
      </c>
      <c r="AK1606">
        <v>400</v>
      </c>
      <c r="AL1606" s="2">
        <v>0.64583333333333337</v>
      </c>
      <c r="AN1606" t="s">
        <v>298</v>
      </c>
      <c r="AO1606" t="s">
        <v>299</v>
      </c>
      <c r="AQ1606" t="str">
        <f t="shared" si="25"/>
        <v/>
      </c>
    </row>
    <row r="1607" spans="1:43">
      <c r="A1607" s="8">
        <v>46205</v>
      </c>
      <c r="B1607" s="67">
        <v>4014.98</v>
      </c>
      <c r="C1607" s="67">
        <v>0.09</v>
      </c>
      <c r="D1607" s="67">
        <v>69000</v>
      </c>
      <c r="E1607" s="67">
        <v>-2.3199999999999998</v>
      </c>
      <c r="F1607" s="69">
        <v>1963</v>
      </c>
      <c r="G1607" t="s">
        <v>29</v>
      </c>
      <c r="H1607">
        <v>0</v>
      </c>
      <c r="I1607" t="s">
        <v>288</v>
      </c>
      <c r="J1607" t="s">
        <v>289</v>
      </c>
      <c r="K1607" t="s">
        <v>295</v>
      </c>
      <c r="L1607" s="36">
        <v>2498</v>
      </c>
      <c r="M1607">
        <v>15.5</v>
      </c>
      <c r="N1607" s="66">
        <v>6.1999999999999998E-3</v>
      </c>
      <c r="O1607" s="36">
        <v>2482.5</v>
      </c>
      <c r="P1607" s="66">
        <v>6.1999999999999998E-3</v>
      </c>
      <c r="Q1607" s="36">
        <v>2486.5</v>
      </c>
      <c r="R1607" s="36">
        <v>2521</v>
      </c>
      <c r="S1607" s="36">
        <v>2470.5</v>
      </c>
      <c r="T1607" s="66">
        <v>4.5999999999999999E-3</v>
      </c>
      <c r="U1607" s="66">
        <v>-3.8999999999999998E-3</v>
      </c>
      <c r="V1607" s="66">
        <v>-9.1000000000000004E-3</v>
      </c>
      <c r="W1607" s="66">
        <v>1.11E-2</v>
      </c>
      <c r="X1607" s="1">
        <v>1111900</v>
      </c>
      <c r="Y1607" s="1">
        <v>2781951</v>
      </c>
      <c r="Z1607" s="1">
        <v>610243</v>
      </c>
      <c r="AA1607" t="s">
        <v>309</v>
      </c>
      <c r="AB1607" t="s">
        <v>310</v>
      </c>
      <c r="AC1607">
        <v>13.13</v>
      </c>
      <c r="AD1607">
        <v>1.4</v>
      </c>
      <c r="AE1607">
        <v>2.08</v>
      </c>
      <c r="AF1607" t="s">
        <v>230</v>
      </c>
      <c r="AG1607" s="1">
        <v>38600</v>
      </c>
      <c r="AH1607" s="36">
        <v>2503.5</v>
      </c>
      <c r="AI1607">
        <v>100</v>
      </c>
      <c r="AJ1607" s="36">
        <v>2496</v>
      </c>
      <c r="AK1607">
        <v>600</v>
      </c>
      <c r="AL1607" s="2">
        <v>0.64583333333333337</v>
      </c>
      <c r="AN1607" t="s">
        <v>298</v>
      </c>
      <c r="AO1607" t="s">
        <v>299</v>
      </c>
      <c r="AQ1607" t="str">
        <f t="shared" si="25"/>
        <v/>
      </c>
    </row>
    <row r="1608" spans="1:43">
      <c r="A1608" s="8">
        <v>46205</v>
      </c>
      <c r="B1608" s="67">
        <v>4014.98</v>
      </c>
      <c r="C1608" s="67">
        <v>0.09</v>
      </c>
      <c r="D1608" s="67">
        <v>69000</v>
      </c>
      <c r="E1608" s="67">
        <v>-2.3199999999999998</v>
      </c>
      <c r="F1608" s="69">
        <v>2124</v>
      </c>
      <c r="G1608" t="s">
        <v>30</v>
      </c>
      <c r="H1608">
        <v>0</v>
      </c>
      <c r="I1608" t="s">
        <v>288</v>
      </c>
      <c r="J1608" t="s">
        <v>289</v>
      </c>
      <c r="K1608" t="s">
        <v>295</v>
      </c>
      <c r="L1608">
        <v>857</v>
      </c>
      <c r="M1608">
        <v>16</v>
      </c>
      <c r="N1608" s="66">
        <v>1.9E-2</v>
      </c>
      <c r="O1608">
        <v>841</v>
      </c>
      <c r="P1608" s="66">
        <v>1.9E-2</v>
      </c>
      <c r="Q1608">
        <v>850</v>
      </c>
      <c r="R1608">
        <v>871</v>
      </c>
      <c r="S1608">
        <v>847</v>
      </c>
      <c r="T1608" s="66">
        <v>8.2000000000000007E-3</v>
      </c>
      <c r="U1608" s="66">
        <v>-9.1999999999999998E-3</v>
      </c>
      <c r="V1608" s="66">
        <v>-1.6E-2</v>
      </c>
      <c r="W1608" s="66">
        <v>1.18E-2</v>
      </c>
      <c r="X1608" s="1">
        <v>436700</v>
      </c>
      <c r="Y1608" s="1">
        <v>376083</v>
      </c>
      <c r="Z1608" s="1">
        <v>141882</v>
      </c>
      <c r="AA1608" t="s">
        <v>311</v>
      </c>
      <c r="AB1608" t="s">
        <v>312</v>
      </c>
      <c r="AC1608">
        <v>15.84</v>
      </c>
      <c r="AD1608">
        <v>6.07</v>
      </c>
      <c r="AE1608">
        <v>4.43</v>
      </c>
      <c r="AF1608" t="s">
        <v>230</v>
      </c>
      <c r="AG1608" s="1">
        <v>88500</v>
      </c>
      <c r="AH1608">
        <v>860</v>
      </c>
      <c r="AI1608" s="1">
        <v>1100</v>
      </c>
      <c r="AJ1608">
        <v>856</v>
      </c>
      <c r="AK1608">
        <v>100</v>
      </c>
      <c r="AL1608" s="2">
        <v>0.64583333333333337</v>
      </c>
      <c r="AN1608" t="s">
        <v>293</v>
      </c>
      <c r="AO1608" t="s">
        <v>313</v>
      </c>
      <c r="AQ1608" t="str">
        <f t="shared" si="25"/>
        <v/>
      </c>
    </row>
    <row r="1609" spans="1:43">
      <c r="A1609" s="8">
        <v>46205</v>
      </c>
      <c r="B1609" s="67">
        <v>4014.98</v>
      </c>
      <c r="C1609" s="67">
        <v>0.09</v>
      </c>
      <c r="D1609" s="67">
        <v>69000</v>
      </c>
      <c r="E1609" s="67">
        <v>-2.3199999999999998</v>
      </c>
      <c r="F1609" s="69">
        <v>2162</v>
      </c>
      <c r="G1609" t="s">
        <v>31</v>
      </c>
      <c r="H1609">
        <v>0</v>
      </c>
      <c r="I1609" t="s">
        <v>314</v>
      </c>
      <c r="J1609" t="s">
        <v>289</v>
      </c>
      <c r="K1609" t="s">
        <v>295</v>
      </c>
      <c r="L1609">
        <v>539</v>
      </c>
      <c r="M1609">
        <v>0</v>
      </c>
      <c r="N1609" s="66">
        <v>0</v>
      </c>
      <c r="O1609">
        <v>539</v>
      </c>
      <c r="P1609" s="66">
        <v>0</v>
      </c>
      <c r="Q1609">
        <v>539</v>
      </c>
      <c r="R1609">
        <v>540</v>
      </c>
      <c r="S1609">
        <v>539</v>
      </c>
      <c r="T1609" s="66">
        <v>0</v>
      </c>
      <c r="U1609" s="66">
        <v>0</v>
      </c>
      <c r="V1609" s="66">
        <v>-1.8E-3</v>
      </c>
      <c r="W1609" s="66">
        <v>0</v>
      </c>
      <c r="X1609" s="1">
        <v>29700</v>
      </c>
      <c r="Y1609" s="1">
        <v>16010</v>
      </c>
      <c r="Z1609" s="1">
        <v>11648</v>
      </c>
      <c r="AA1609" t="s">
        <v>685</v>
      </c>
      <c r="AB1609" t="s">
        <v>316</v>
      </c>
      <c r="AC1609">
        <v>31.33</v>
      </c>
      <c r="AD1609">
        <v>2.0499999999999998</v>
      </c>
      <c r="AE1609">
        <v>0</v>
      </c>
      <c r="AF1609">
        <v>0.5</v>
      </c>
      <c r="AG1609">
        <v>0</v>
      </c>
      <c r="AH1609">
        <v>540</v>
      </c>
      <c r="AI1609" s="1">
        <v>193100</v>
      </c>
      <c r="AJ1609">
        <v>539</v>
      </c>
      <c r="AK1609" s="1">
        <v>615700</v>
      </c>
      <c r="AL1609" s="2">
        <v>0.64583333333333337</v>
      </c>
      <c r="AN1609" t="s">
        <v>298</v>
      </c>
      <c r="AO1609" t="s">
        <v>313</v>
      </c>
      <c r="AQ1609" t="str">
        <f t="shared" si="25"/>
        <v/>
      </c>
    </row>
    <row r="1610" spans="1:43">
      <c r="A1610" s="8">
        <v>46205</v>
      </c>
      <c r="B1610" s="67">
        <v>4014.98</v>
      </c>
      <c r="C1610" s="67">
        <v>0.09</v>
      </c>
      <c r="D1610" s="67">
        <v>69000</v>
      </c>
      <c r="E1610" s="67">
        <v>-2.3199999999999998</v>
      </c>
      <c r="F1610" s="69">
        <v>2229</v>
      </c>
      <c r="G1610" t="s">
        <v>32</v>
      </c>
      <c r="H1610">
        <v>0</v>
      </c>
      <c r="I1610" t="s">
        <v>288</v>
      </c>
      <c r="J1610" t="s">
        <v>289</v>
      </c>
      <c r="K1610" t="s">
        <v>295</v>
      </c>
      <c r="L1610" s="36">
        <v>2982</v>
      </c>
      <c r="M1610">
        <v>96</v>
      </c>
      <c r="N1610" s="66">
        <v>3.3300000000000003E-2</v>
      </c>
      <c r="O1610" s="36">
        <v>2886</v>
      </c>
      <c r="P1610" s="66">
        <v>3.32E-2</v>
      </c>
      <c r="Q1610" s="36">
        <v>2923</v>
      </c>
      <c r="R1610" s="36">
        <v>2993.5</v>
      </c>
      <c r="S1610" s="36">
        <v>2890.5</v>
      </c>
      <c r="T1610" s="66">
        <v>2.01E-2</v>
      </c>
      <c r="U1610" s="66">
        <v>4.0000000000000001E-3</v>
      </c>
      <c r="V1610" s="66">
        <v>-3.8E-3</v>
      </c>
      <c r="W1610" s="66">
        <v>3.1600000000000003E-2</v>
      </c>
      <c r="X1610" s="1">
        <v>413100</v>
      </c>
      <c r="Y1610" s="1">
        <v>1228490</v>
      </c>
      <c r="Z1610" s="1">
        <v>399378</v>
      </c>
      <c r="AA1610" t="s">
        <v>317</v>
      </c>
      <c r="AB1610" t="s">
        <v>660</v>
      </c>
      <c r="AC1610">
        <v>20.83</v>
      </c>
      <c r="AD1610">
        <v>1.72</v>
      </c>
      <c r="AE1610">
        <v>2.31</v>
      </c>
      <c r="AF1610" t="s">
        <v>230</v>
      </c>
      <c r="AG1610" s="1">
        <v>4100</v>
      </c>
      <c r="AH1610" s="36">
        <v>2992.5</v>
      </c>
      <c r="AI1610">
        <v>300</v>
      </c>
      <c r="AJ1610" s="36">
        <v>2978</v>
      </c>
      <c r="AK1610" s="1">
        <v>2600</v>
      </c>
      <c r="AL1610" s="2">
        <v>0.64583333333333337</v>
      </c>
      <c r="AN1610" t="s">
        <v>298</v>
      </c>
      <c r="AO1610" t="s">
        <v>319</v>
      </c>
      <c r="AQ1610" t="str">
        <f t="shared" si="25"/>
        <v/>
      </c>
    </row>
    <row r="1611" spans="1:43">
      <c r="A1611" s="8">
        <v>46205</v>
      </c>
      <c r="B1611" s="67">
        <v>4014.98</v>
      </c>
      <c r="C1611" s="67">
        <v>0.09</v>
      </c>
      <c r="D1611" s="67">
        <v>69000</v>
      </c>
      <c r="E1611" s="67">
        <v>-2.3199999999999998</v>
      </c>
      <c r="F1611" s="69">
        <v>2768</v>
      </c>
      <c r="G1611" t="s">
        <v>33</v>
      </c>
      <c r="H1611">
        <v>0</v>
      </c>
      <c r="I1611" t="s">
        <v>288</v>
      </c>
      <c r="J1611" t="s">
        <v>289</v>
      </c>
      <c r="K1611" t="s">
        <v>290</v>
      </c>
      <c r="L1611" s="36">
        <v>5206</v>
      </c>
      <c r="M1611">
        <v>47</v>
      </c>
      <c r="N1611" s="66">
        <v>9.1000000000000004E-3</v>
      </c>
      <c r="O1611" s="36">
        <v>5159</v>
      </c>
      <c r="P1611" s="66">
        <v>9.1000000000000004E-3</v>
      </c>
      <c r="Q1611" s="36">
        <v>5220</v>
      </c>
      <c r="R1611" s="36">
        <v>5287</v>
      </c>
      <c r="S1611" s="36">
        <v>5193</v>
      </c>
      <c r="T1611" s="66">
        <v>-2.5999999999999999E-3</v>
      </c>
      <c r="U1611" s="66">
        <v>-8.3000000000000001E-3</v>
      </c>
      <c r="V1611" s="66">
        <v>-1.5299999999999999E-2</v>
      </c>
      <c r="W1611" s="66">
        <v>2.5000000000000001E-3</v>
      </c>
      <c r="X1611" s="1">
        <v>1035100</v>
      </c>
      <c r="Y1611" s="1">
        <v>5416795</v>
      </c>
      <c r="Z1611" s="1">
        <v>1093260</v>
      </c>
      <c r="AA1611" t="s">
        <v>320</v>
      </c>
      <c r="AB1611" t="s">
        <v>321</v>
      </c>
      <c r="AC1611">
        <v>8.33</v>
      </c>
      <c r="AD1611">
        <v>0.99</v>
      </c>
      <c r="AE1611">
        <v>3.46</v>
      </c>
      <c r="AF1611" t="s">
        <v>230</v>
      </c>
      <c r="AG1611" s="1">
        <v>168200</v>
      </c>
      <c r="AH1611" s="36">
        <v>5206</v>
      </c>
      <c r="AI1611" s="1">
        <v>3800</v>
      </c>
      <c r="AJ1611" s="36">
        <v>5197</v>
      </c>
      <c r="AK1611">
        <v>300</v>
      </c>
      <c r="AL1611" s="2">
        <v>0.64583333333333337</v>
      </c>
      <c r="AN1611" t="s">
        <v>298</v>
      </c>
      <c r="AO1611" t="s">
        <v>322</v>
      </c>
      <c r="AQ1611" t="str">
        <f t="shared" si="25"/>
        <v/>
      </c>
    </row>
    <row r="1612" spans="1:43">
      <c r="A1612" s="8">
        <v>46205</v>
      </c>
      <c r="B1612" s="67">
        <v>4014.98</v>
      </c>
      <c r="C1612" s="67">
        <v>0.09</v>
      </c>
      <c r="D1612" s="67">
        <v>69000</v>
      </c>
      <c r="E1612" s="67">
        <v>-2.3199999999999998</v>
      </c>
      <c r="F1612" s="69">
        <v>2769</v>
      </c>
      <c r="G1612" t="s">
        <v>34</v>
      </c>
      <c r="H1612">
        <v>0</v>
      </c>
      <c r="I1612" t="s">
        <v>314</v>
      </c>
      <c r="J1612" t="s">
        <v>323</v>
      </c>
      <c r="K1612" t="s">
        <v>290</v>
      </c>
      <c r="L1612">
        <v>866</v>
      </c>
      <c r="M1612">
        <v>2</v>
      </c>
      <c r="N1612" s="66">
        <v>2.3E-3</v>
      </c>
      <c r="O1612">
        <v>864</v>
      </c>
      <c r="P1612" s="66">
        <v>2.3E-3</v>
      </c>
      <c r="Q1612">
        <v>867</v>
      </c>
      <c r="R1612">
        <v>870</v>
      </c>
      <c r="S1612">
        <v>864</v>
      </c>
      <c r="T1612" s="66">
        <v>-1.1000000000000001E-3</v>
      </c>
      <c r="U1612" s="66">
        <v>0</v>
      </c>
      <c r="V1612" s="66">
        <v>-4.4999999999999997E-3</v>
      </c>
      <c r="W1612" s="66">
        <v>2.3E-3</v>
      </c>
      <c r="X1612" s="1">
        <v>5600</v>
      </c>
      <c r="Y1612" s="1">
        <v>4853</v>
      </c>
      <c r="Z1612" s="1">
        <v>6808</v>
      </c>
      <c r="AA1612" t="s">
        <v>324</v>
      </c>
      <c r="AB1612" t="s">
        <v>325</v>
      </c>
      <c r="AC1612">
        <v>10.28</v>
      </c>
      <c r="AD1612">
        <v>23.01</v>
      </c>
      <c r="AE1612">
        <v>0</v>
      </c>
      <c r="AF1612">
        <v>0.2</v>
      </c>
      <c r="AG1612">
        <v>0</v>
      </c>
      <c r="AH1612">
        <v>869</v>
      </c>
      <c r="AI1612">
        <v>400</v>
      </c>
      <c r="AJ1612">
        <v>865</v>
      </c>
      <c r="AK1612">
        <v>100</v>
      </c>
      <c r="AL1612" s="2">
        <v>0.64583333333333337</v>
      </c>
      <c r="AM1612" s="3">
        <v>46213</v>
      </c>
      <c r="AN1612" t="s">
        <v>326</v>
      </c>
      <c r="AO1612" t="s">
        <v>327</v>
      </c>
      <c r="AQ1612" t="str">
        <f t="shared" si="25"/>
        <v/>
      </c>
    </row>
    <row r="1613" spans="1:43">
      <c r="A1613" s="8">
        <v>46205</v>
      </c>
      <c r="B1613" s="67">
        <v>4014.98</v>
      </c>
      <c r="C1613" s="67">
        <v>0.09</v>
      </c>
      <c r="D1613" s="67">
        <v>69000</v>
      </c>
      <c r="E1613" s="67">
        <v>-2.3199999999999998</v>
      </c>
      <c r="F1613" s="69">
        <v>2914</v>
      </c>
      <c r="G1613" t="s">
        <v>35</v>
      </c>
      <c r="H1613">
        <v>0</v>
      </c>
      <c r="I1613" t="s">
        <v>288</v>
      </c>
      <c r="J1613" t="s">
        <v>289</v>
      </c>
      <c r="K1613" t="s">
        <v>290</v>
      </c>
      <c r="L1613" s="36">
        <v>6089</v>
      </c>
      <c r="M1613">
        <v>114</v>
      </c>
      <c r="N1613" s="66">
        <v>1.9099999999999999E-2</v>
      </c>
      <c r="O1613" s="36">
        <v>5975</v>
      </c>
      <c r="P1613" s="66">
        <v>1.9E-2</v>
      </c>
      <c r="Q1613" s="36">
        <v>6012</v>
      </c>
      <c r="R1613" s="36">
        <v>6097</v>
      </c>
      <c r="S1613" s="36">
        <v>5996</v>
      </c>
      <c r="T1613" s="66">
        <v>1.2800000000000001E-2</v>
      </c>
      <c r="U1613" s="66">
        <v>2.7000000000000001E-3</v>
      </c>
      <c r="V1613" s="66">
        <v>-1.2999999999999999E-3</v>
      </c>
      <c r="W1613" s="66">
        <v>1.55E-2</v>
      </c>
      <c r="X1613" s="1">
        <v>4939200</v>
      </c>
      <c r="Y1613" s="1">
        <v>29970726</v>
      </c>
      <c r="Z1613" s="1">
        <v>12178000</v>
      </c>
      <c r="AA1613" t="s">
        <v>328</v>
      </c>
      <c r="AB1613" t="s">
        <v>329</v>
      </c>
      <c r="AC1613">
        <v>18.96</v>
      </c>
      <c r="AD1613">
        <v>2.64</v>
      </c>
      <c r="AE1613">
        <v>3.97</v>
      </c>
      <c r="AF1613" t="s">
        <v>230</v>
      </c>
      <c r="AG1613" s="1">
        <v>1035900</v>
      </c>
      <c r="AH1613" s="36">
        <v>6090</v>
      </c>
      <c r="AI1613" s="1">
        <v>12700</v>
      </c>
      <c r="AJ1613" s="36">
        <v>6069</v>
      </c>
      <c r="AK1613" s="1">
        <v>1600</v>
      </c>
      <c r="AL1613" s="2">
        <v>0.64583333333333337</v>
      </c>
      <c r="AN1613" t="s">
        <v>293</v>
      </c>
      <c r="AO1613" t="s">
        <v>319</v>
      </c>
      <c r="AQ1613" t="str">
        <f t="shared" si="25"/>
        <v/>
      </c>
    </row>
    <row r="1614" spans="1:43">
      <c r="A1614" s="8">
        <v>46205</v>
      </c>
      <c r="B1614" s="67">
        <v>4014.98</v>
      </c>
      <c r="C1614" s="67">
        <v>0.09</v>
      </c>
      <c r="D1614" s="67">
        <v>69000</v>
      </c>
      <c r="E1614" s="67">
        <v>-2.3199999999999998</v>
      </c>
      <c r="F1614" s="69">
        <v>3003</v>
      </c>
      <c r="G1614" t="s">
        <v>36</v>
      </c>
      <c r="H1614">
        <v>0</v>
      </c>
      <c r="I1614" t="s">
        <v>288</v>
      </c>
      <c r="J1614" t="s">
        <v>289</v>
      </c>
      <c r="K1614" t="s">
        <v>290</v>
      </c>
      <c r="L1614" s="36">
        <v>1713.5</v>
      </c>
      <c r="M1614">
        <v>49</v>
      </c>
      <c r="N1614" s="66">
        <v>2.9399999999999999E-2</v>
      </c>
      <c r="O1614" s="36">
        <v>1664.5</v>
      </c>
      <c r="P1614" s="66">
        <v>2.9399999999999999E-2</v>
      </c>
      <c r="Q1614" s="36">
        <v>1704.5</v>
      </c>
      <c r="R1614" s="36">
        <v>1713.5</v>
      </c>
      <c r="S1614" s="36">
        <v>1688</v>
      </c>
      <c r="T1614" s="66">
        <v>5.1999999999999998E-3</v>
      </c>
      <c r="U1614" s="66">
        <v>2E-3</v>
      </c>
      <c r="V1614" s="66">
        <v>0</v>
      </c>
      <c r="W1614" s="66">
        <v>1.5100000000000001E-2</v>
      </c>
      <c r="X1614" s="1">
        <v>4112400</v>
      </c>
      <c r="Y1614" s="1">
        <v>7024567</v>
      </c>
      <c r="Z1614" s="1">
        <v>1315809</v>
      </c>
      <c r="AA1614" t="s">
        <v>330</v>
      </c>
      <c r="AB1614" t="s">
        <v>577</v>
      </c>
      <c r="AC1614">
        <v>10.74</v>
      </c>
      <c r="AD1614">
        <v>1.42</v>
      </c>
      <c r="AE1614">
        <v>3.91</v>
      </c>
      <c r="AF1614" t="s">
        <v>230</v>
      </c>
      <c r="AG1614" s="1">
        <v>325000</v>
      </c>
      <c r="AH1614" s="36">
        <v>1713.5</v>
      </c>
      <c r="AI1614" s="1">
        <v>1500</v>
      </c>
      <c r="AJ1614" s="36">
        <v>1707</v>
      </c>
      <c r="AK1614">
        <v>100</v>
      </c>
      <c r="AL1614" s="2">
        <v>0.64583333333333337</v>
      </c>
      <c r="AN1614" t="s">
        <v>293</v>
      </c>
      <c r="AO1614" t="s">
        <v>332</v>
      </c>
      <c r="AQ1614" t="str">
        <f t="shared" si="25"/>
        <v/>
      </c>
    </row>
    <row r="1615" spans="1:43">
      <c r="A1615" s="8">
        <v>46205</v>
      </c>
      <c r="B1615" s="67">
        <v>4014.98</v>
      </c>
      <c r="C1615" s="67">
        <v>0.09</v>
      </c>
      <c r="D1615" s="67">
        <v>69000</v>
      </c>
      <c r="E1615" s="67">
        <v>-2.3199999999999998</v>
      </c>
      <c r="F1615" s="69">
        <v>3407</v>
      </c>
      <c r="G1615" t="s">
        <v>37</v>
      </c>
      <c r="H1615">
        <v>0</v>
      </c>
      <c r="I1615" t="s">
        <v>288</v>
      </c>
      <c r="J1615" t="s">
        <v>289</v>
      </c>
      <c r="K1615" t="s">
        <v>290</v>
      </c>
      <c r="L1615" s="36">
        <v>1783.5</v>
      </c>
      <c r="M1615">
        <v>1</v>
      </c>
      <c r="N1615" s="66">
        <v>5.9999999999999995E-4</v>
      </c>
      <c r="O1615" s="36">
        <v>1782.5</v>
      </c>
      <c r="P1615" s="66">
        <v>5.0000000000000001E-4</v>
      </c>
      <c r="Q1615" s="36">
        <v>1781.5</v>
      </c>
      <c r="R1615" s="36">
        <v>1803.5</v>
      </c>
      <c r="S1615" s="36">
        <v>1761.5</v>
      </c>
      <c r="T1615" s="66">
        <v>1.1000000000000001E-3</v>
      </c>
      <c r="U1615" s="66">
        <v>-9.1000000000000004E-3</v>
      </c>
      <c r="V1615" s="66">
        <v>-1.0999999999999999E-2</v>
      </c>
      <c r="W1615" s="66">
        <v>1.24E-2</v>
      </c>
      <c r="X1615" s="1">
        <v>4101200</v>
      </c>
      <c r="Y1615" s="1">
        <v>7321503</v>
      </c>
      <c r="Z1615" s="1">
        <v>2435818</v>
      </c>
      <c r="AA1615" t="s">
        <v>333</v>
      </c>
      <c r="AB1615" t="s">
        <v>334</v>
      </c>
      <c r="AC1615">
        <v>15.07</v>
      </c>
      <c r="AD1615">
        <v>1.1499999999999999</v>
      </c>
      <c r="AE1615">
        <v>2.4700000000000002</v>
      </c>
      <c r="AF1615" t="s">
        <v>230</v>
      </c>
      <c r="AG1615" s="1">
        <v>171200</v>
      </c>
      <c r="AH1615" s="36">
        <v>1784</v>
      </c>
      <c r="AI1615">
        <v>100</v>
      </c>
      <c r="AJ1615" s="36">
        <v>1781</v>
      </c>
      <c r="AK1615">
        <v>100</v>
      </c>
      <c r="AL1615" s="2">
        <v>0.64583333333333337</v>
      </c>
      <c r="AN1615" t="s">
        <v>298</v>
      </c>
      <c r="AO1615" t="s">
        <v>335</v>
      </c>
      <c r="AQ1615" t="str">
        <f t="shared" si="25"/>
        <v/>
      </c>
    </row>
    <row r="1616" spans="1:43">
      <c r="A1616" s="8">
        <v>46205</v>
      </c>
      <c r="B1616" s="67">
        <v>4014.98</v>
      </c>
      <c r="C1616" s="67">
        <v>0.09</v>
      </c>
      <c r="D1616" s="67">
        <v>69000</v>
      </c>
      <c r="E1616" s="67">
        <v>-2.3199999999999998</v>
      </c>
      <c r="F1616" s="69">
        <v>4008</v>
      </c>
      <c r="G1616" t="s">
        <v>38</v>
      </c>
      <c r="H1616">
        <v>0</v>
      </c>
      <c r="I1616" t="s">
        <v>288</v>
      </c>
      <c r="J1616" t="s">
        <v>289</v>
      </c>
      <c r="K1616" t="s">
        <v>295</v>
      </c>
      <c r="L1616" s="36">
        <v>1305</v>
      </c>
      <c r="M1616">
        <v>19</v>
      </c>
      <c r="N1616" s="66">
        <v>1.4800000000000001E-2</v>
      </c>
      <c r="O1616" s="36">
        <v>1286</v>
      </c>
      <c r="P1616" s="66">
        <v>1.47E-2</v>
      </c>
      <c r="Q1616" s="36">
        <v>1295</v>
      </c>
      <c r="R1616" s="36">
        <v>1318</v>
      </c>
      <c r="S1616" s="36">
        <v>1295</v>
      </c>
      <c r="T1616" s="66">
        <v>7.7000000000000002E-3</v>
      </c>
      <c r="U1616" s="66">
        <v>-2.2000000000000001E-3</v>
      </c>
      <c r="V1616" s="66">
        <v>-9.7999999999999997E-3</v>
      </c>
      <c r="W1616" s="66">
        <v>7.7000000000000002E-3</v>
      </c>
      <c r="X1616" s="1">
        <v>173600</v>
      </c>
      <c r="Y1616" s="1">
        <v>227011</v>
      </c>
      <c r="Z1616" s="1">
        <v>84412</v>
      </c>
      <c r="AA1616" t="s">
        <v>541</v>
      </c>
      <c r="AB1616" t="s">
        <v>337</v>
      </c>
      <c r="AC1616">
        <v>10.68</v>
      </c>
      <c r="AD1616">
        <v>0.81</v>
      </c>
      <c r="AE1616">
        <v>3.68</v>
      </c>
      <c r="AF1616" t="s">
        <v>230</v>
      </c>
      <c r="AG1616">
        <v>0</v>
      </c>
      <c r="AH1616" s="36">
        <v>1307</v>
      </c>
      <c r="AI1616">
        <v>400</v>
      </c>
      <c r="AJ1616" s="36">
        <v>1302</v>
      </c>
      <c r="AK1616">
        <v>100</v>
      </c>
      <c r="AL1616" s="2">
        <v>0.64583333333333337</v>
      </c>
      <c r="AN1616" t="s">
        <v>298</v>
      </c>
      <c r="AO1616" t="s">
        <v>335</v>
      </c>
      <c r="AQ1616" t="str">
        <f t="shared" si="25"/>
        <v/>
      </c>
    </row>
    <row r="1617" spans="1:43">
      <c r="A1617" s="8">
        <v>46205</v>
      </c>
      <c r="B1617" s="67">
        <v>4014.98</v>
      </c>
      <c r="C1617" s="67">
        <v>0.09</v>
      </c>
      <c r="D1617" s="67">
        <v>69000</v>
      </c>
      <c r="E1617" s="67">
        <v>-2.3199999999999998</v>
      </c>
      <c r="F1617" s="69">
        <v>4026</v>
      </c>
      <c r="G1617" t="s">
        <v>39</v>
      </c>
      <c r="H1617">
        <v>0</v>
      </c>
      <c r="I1617" t="s">
        <v>314</v>
      </c>
      <c r="J1617" t="s">
        <v>289</v>
      </c>
      <c r="K1617" t="s">
        <v>290</v>
      </c>
      <c r="L1617" s="36">
        <v>1626</v>
      </c>
      <c r="M1617">
        <v>-4</v>
      </c>
      <c r="N1617" s="66">
        <v>-2.5000000000000001E-3</v>
      </c>
      <c r="O1617" s="36">
        <v>1630</v>
      </c>
      <c r="P1617" s="66">
        <v>-2.3999999999999998E-3</v>
      </c>
      <c r="Q1617" s="36">
        <v>1631</v>
      </c>
      <c r="R1617" s="36">
        <v>1645</v>
      </c>
      <c r="S1617" s="36">
        <v>1616</v>
      </c>
      <c r="T1617" s="66">
        <v>-3.0000000000000001E-3</v>
      </c>
      <c r="U1617" s="66">
        <v>-9.1000000000000004E-3</v>
      </c>
      <c r="V1617" s="66">
        <v>-1.15E-2</v>
      </c>
      <c r="W1617" s="66">
        <v>6.1000000000000004E-3</v>
      </c>
      <c r="X1617" s="1">
        <v>44600</v>
      </c>
      <c r="Y1617" s="1">
        <v>72722</v>
      </c>
      <c r="Z1617" s="1">
        <v>15024</v>
      </c>
      <c r="AA1617" t="s">
        <v>338</v>
      </c>
      <c r="AB1617" t="s">
        <v>629</v>
      </c>
      <c r="AC1617">
        <v>7.69</v>
      </c>
      <c r="AD1617">
        <v>1</v>
      </c>
      <c r="AE1617">
        <v>3.08</v>
      </c>
      <c r="AF1617" t="s">
        <v>230</v>
      </c>
      <c r="AG1617">
        <v>0</v>
      </c>
      <c r="AH1617" s="36">
        <v>1628</v>
      </c>
      <c r="AI1617">
        <v>100</v>
      </c>
      <c r="AJ1617" s="36">
        <v>1617</v>
      </c>
      <c r="AK1617">
        <v>500</v>
      </c>
      <c r="AL1617" s="2">
        <v>0.64583333333333337</v>
      </c>
      <c r="AM1617" s="3">
        <v>46183</v>
      </c>
      <c r="AN1617" t="s">
        <v>340</v>
      </c>
      <c r="AO1617" t="s">
        <v>341</v>
      </c>
      <c r="AQ1617" t="str">
        <f t="shared" si="25"/>
        <v/>
      </c>
    </row>
    <row r="1618" spans="1:43">
      <c r="A1618" s="8">
        <v>46205</v>
      </c>
      <c r="B1618" s="67">
        <v>4014.98</v>
      </c>
      <c r="C1618" s="67">
        <v>0.09</v>
      </c>
      <c r="D1618" s="67">
        <v>69000</v>
      </c>
      <c r="E1618" s="67">
        <v>-2.3199999999999998</v>
      </c>
      <c r="F1618" s="69">
        <v>4062</v>
      </c>
      <c r="G1618" t="s">
        <v>40</v>
      </c>
      <c r="H1618">
        <v>0</v>
      </c>
      <c r="I1618" t="s">
        <v>288</v>
      </c>
      <c r="J1618" t="s">
        <v>289</v>
      </c>
      <c r="K1618" t="s">
        <v>290</v>
      </c>
      <c r="L1618" s="36">
        <v>23420</v>
      </c>
      <c r="M1618" s="36">
        <v>-2365</v>
      </c>
      <c r="N1618" s="66">
        <v>-9.1700000000000004E-2</v>
      </c>
      <c r="O1618" s="36">
        <v>25785</v>
      </c>
      <c r="P1618" s="66">
        <v>-9.1700000000000004E-2</v>
      </c>
      <c r="Q1618" s="36">
        <v>24055</v>
      </c>
      <c r="R1618" s="36">
        <v>24385</v>
      </c>
      <c r="S1618" s="36">
        <v>22955</v>
      </c>
      <c r="T1618" s="66">
        <v>-2.63E-2</v>
      </c>
      <c r="U1618" s="66">
        <v>-1.38E-2</v>
      </c>
      <c r="V1618" s="66">
        <v>-3.95E-2</v>
      </c>
      <c r="W1618" s="66">
        <v>2.0199999999999999E-2</v>
      </c>
      <c r="X1618" s="1">
        <v>7721400</v>
      </c>
      <c r="Y1618" s="1">
        <v>183465657</v>
      </c>
      <c r="Z1618" s="1">
        <v>6597908</v>
      </c>
      <c r="AA1618" t="s">
        <v>691</v>
      </c>
      <c r="AB1618" t="s">
        <v>343</v>
      </c>
      <c r="AC1618">
        <v>112.75</v>
      </c>
      <c r="AD1618">
        <v>11.88</v>
      </c>
      <c r="AE1618">
        <v>0.15</v>
      </c>
      <c r="AF1618" t="s">
        <v>230</v>
      </c>
      <c r="AG1618" s="1">
        <v>9900</v>
      </c>
      <c r="AH1618" s="36">
        <v>23420</v>
      </c>
      <c r="AI1618">
        <v>100</v>
      </c>
      <c r="AJ1618" s="36">
        <v>23415</v>
      </c>
      <c r="AK1618" s="1">
        <v>13200</v>
      </c>
      <c r="AL1618" s="2">
        <v>0.64583333333333337</v>
      </c>
      <c r="AN1618" t="s">
        <v>298</v>
      </c>
      <c r="AO1618" t="s">
        <v>344</v>
      </c>
      <c r="AQ1618" t="str">
        <f t="shared" si="25"/>
        <v/>
      </c>
    </row>
    <row r="1619" spans="1:43">
      <c r="A1619" s="8">
        <v>46205</v>
      </c>
      <c r="B1619" s="67">
        <v>4014.98</v>
      </c>
      <c r="C1619" s="67">
        <v>0.09</v>
      </c>
      <c r="D1619" s="67">
        <v>69000</v>
      </c>
      <c r="E1619" s="67">
        <v>-2.3199999999999998</v>
      </c>
      <c r="F1619" s="69">
        <v>4063</v>
      </c>
      <c r="G1619" t="s">
        <v>41</v>
      </c>
      <c r="H1619">
        <v>0</v>
      </c>
      <c r="I1619" t="s">
        <v>288</v>
      </c>
      <c r="J1619" t="s">
        <v>289</v>
      </c>
      <c r="K1619" t="s">
        <v>290</v>
      </c>
      <c r="L1619" s="36">
        <v>7024</v>
      </c>
      <c r="M1619">
        <v>-235</v>
      </c>
      <c r="N1619" s="66">
        <v>-3.2399999999999998E-2</v>
      </c>
      <c r="O1619" s="36">
        <v>7259</v>
      </c>
      <c r="P1619" s="66">
        <v>-3.2300000000000002E-2</v>
      </c>
      <c r="Q1619" s="36">
        <v>7180</v>
      </c>
      <c r="R1619" s="36">
        <v>7195</v>
      </c>
      <c r="S1619" s="36">
        <v>6992</v>
      </c>
      <c r="T1619" s="66">
        <v>-2.1700000000000001E-2</v>
      </c>
      <c r="U1619" s="66">
        <v>-8.8000000000000005E-3</v>
      </c>
      <c r="V1619" s="66">
        <v>-2.3699999999999999E-2</v>
      </c>
      <c r="W1619" s="66">
        <v>4.4999999999999997E-3</v>
      </c>
      <c r="X1619" s="1">
        <v>7304400</v>
      </c>
      <c r="Y1619" s="1">
        <v>51688172</v>
      </c>
      <c r="Z1619" s="1">
        <v>13942610</v>
      </c>
      <c r="AA1619" t="s">
        <v>556</v>
      </c>
      <c r="AB1619" t="s">
        <v>346</v>
      </c>
      <c r="AC1619">
        <v>25.98</v>
      </c>
      <c r="AD1619">
        <v>2.92</v>
      </c>
      <c r="AE1619">
        <v>1.51</v>
      </c>
      <c r="AF1619" t="s">
        <v>230</v>
      </c>
      <c r="AG1619" s="1">
        <v>130400</v>
      </c>
      <c r="AH1619" s="36">
        <v>7025</v>
      </c>
      <c r="AI1619">
        <v>600</v>
      </c>
      <c r="AJ1619" s="36">
        <v>7011</v>
      </c>
      <c r="AK1619">
        <v>200</v>
      </c>
      <c r="AL1619" s="2">
        <v>0.64583333333333337</v>
      </c>
      <c r="AN1619" t="s">
        <v>298</v>
      </c>
      <c r="AO1619" t="s">
        <v>335</v>
      </c>
      <c r="AQ1619" t="str">
        <f t="shared" si="25"/>
        <v/>
      </c>
    </row>
    <row r="1620" spans="1:43">
      <c r="A1620" s="8">
        <v>46205</v>
      </c>
      <c r="B1620" s="67">
        <v>4014.98</v>
      </c>
      <c r="C1620" s="67">
        <v>0.09</v>
      </c>
      <c r="D1620" s="67">
        <v>69000</v>
      </c>
      <c r="E1620" s="67">
        <v>-2.3199999999999998</v>
      </c>
      <c r="F1620" s="69">
        <v>4068</v>
      </c>
      <c r="G1620" t="s">
        <v>42</v>
      </c>
      <c r="H1620">
        <v>0</v>
      </c>
      <c r="I1620" t="s">
        <v>347</v>
      </c>
      <c r="J1620" t="s">
        <v>323</v>
      </c>
      <c r="K1620" t="s">
        <v>290</v>
      </c>
      <c r="L1620" s="36">
        <v>1607</v>
      </c>
      <c r="M1620">
        <v>-4</v>
      </c>
      <c r="N1620" s="66">
        <v>-2.5000000000000001E-3</v>
      </c>
      <c r="O1620" s="36">
        <v>1611</v>
      </c>
      <c r="P1620" s="66">
        <v>-2.3999999999999998E-3</v>
      </c>
      <c r="Q1620" s="36">
        <v>1604</v>
      </c>
      <c r="R1620" s="36">
        <v>1622</v>
      </c>
      <c r="S1620" s="36">
        <v>1604</v>
      </c>
      <c r="T1620" s="66">
        <v>1.8E-3</v>
      </c>
      <c r="U1620" s="66">
        <v>5.9999999999999995E-4</v>
      </c>
      <c r="V1620" s="66">
        <v>-9.1999999999999998E-3</v>
      </c>
      <c r="W1620" s="66">
        <v>1.8E-3</v>
      </c>
      <c r="X1620" s="1">
        <v>4900</v>
      </c>
      <c r="Y1620" s="1">
        <v>7874</v>
      </c>
      <c r="Z1620" s="1">
        <v>3036</v>
      </c>
      <c r="AA1620" t="s">
        <v>348</v>
      </c>
      <c r="AB1620" t="s">
        <v>692</v>
      </c>
      <c r="AC1620">
        <v>21.11</v>
      </c>
      <c r="AD1620">
        <v>1.41</v>
      </c>
      <c r="AE1620">
        <v>0</v>
      </c>
      <c r="AF1620">
        <v>1.5</v>
      </c>
      <c r="AG1620">
        <v>200</v>
      </c>
      <c r="AH1620" s="36">
        <v>1607</v>
      </c>
      <c r="AI1620">
        <v>100</v>
      </c>
      <c r="AJ1620" s="36">
        <v>1604</v>
      </c>
      <c r="AK1620">
        <v>400</v>
      </c>
      <c r="AL1620" s="2">
        <v>0.64583333333333337</v>
      </c>
      <c r="AN1620" t="s">
        <v>350</v>
      </c>
      <c r="AO1620" t="s">
        <v>351</v>
      </c>
      <c r="AQ1620" t="str">
        <f t="shared" si="25"/>
        <v/>
      </c>
    </row>
    <row r="1621" spans="1:43">
      <c r="A1621" s="8">
        <v>46205</v>
      </c>
      <c r="B1621" s="67">
        <v>4014.98</v>
      </c>
      <c r="C1621" s="67">
        <v>0.09</v>
      </c>
      <c r="D1621" s="67">
        <v>69000</v>
      </c>
      <c r="E1621" s="67">
        <v>-2.3199999999999998</v>
      </c>
      <c r="F1621" s="69">
        <v>4100</v>
      </c>
      <c r="G1621" t="s">
        <v>43</v>
      </c>
      <c r="H1621">
        <v>0</v>
      </c>
      <c r="I1621" t="s">
        <v>314</v>
      </c>
      <c r="J1621" t="s">
        <v>289</v>
      </c>
      <c r="K1621" t="s">
        <v>295</v>
      </c>
      <c r="L1621" s="36">
        <v>1595</v>
      </c>
      <c r="M1621">
        <v>-64</v>
      </c>
      <c r="N1621" s="66">
        <v>-3.8600000000000002E-2</v>
      </c>
      <c r="O1621" s="36">
        <v>1659</v>
      </c>
      <c r="P1621" s="66">
        <v>-3.85E-2</v>
      </c>
      <c r="Q1621" s="36">
        <v>1641</v>
      </c>
      <c r="R1621" s="36">
        <v>1657</v>
      </c>
      <c r="S1621" s="36">
        <v>1591</v>
      </c>
      <c r="T1621" s="66">
        <v>-2.8000000000000001E-2</v>
      </c>
      <c r="U1621" s="66">
        <v>-2.8000000000000001E-2</v>
      </c>
      <c r="V1621" s="66">
        <v>-3.7400000000000003E-2</v>
      </c>
      <c r="W1621" s="66">
        <v>2.5000000000000001E-3</v>
      </c>
      <c r="X1621" s="1">
        <v>60200</v>
      </c>
      <c r="Y1621" s="1">
        <v>97337</v>
      </c>
      <c r="Z1621" s="1">
        <v>9728</v>
      </c>
      <c r="AA1621" t="s">
        <v>544</v>
      </c>
      <c r="AB1621" t="s">
        <v>353</v>
      </c>
      <c r="AC1621">
        <v>18.46</v>
      </c>
      <c r="AD1621">
        <v>1.02</v>
      </c>
      <c r="AE1621">
        <v>0</v>
      </c>
      <c r="AF1621" t="s">
        <v>230</v>
      </c>
      <c r="AG1621">
        <v>700</v>
      </c>
      <c r="AH1621" s="36">
        <v>1604</v>
      </c>
      <c r="AI1621">
        <v>100</v>
      </c>
      <c r="AJ1621" s="36">
        <v>1590</v>
      </c>
      <c r="AK1621">
        <v>600</v>
      </c>
      <c r="AL1621" s="2">
        <v>0.64583333333333337</v>
      </c>
      <c r="AN1621" t="s">
        <v>298</v>
      </c>
      <c r="AO1621" t="s">
        <v>335</v>
      </c>
      <c r="AQ1621" t="str">
        <f t="shared" si="25"/>
        <v/>
      </c>
    </row>
    <row r="1622" spans="1:43">
      <c r="A1622" s="8">
        <v>46205</v>
      </c>
      <c r="B1622" s="67">
        <v>4014.98</v>
      </c>
      <c r="C1622" s="67">
        <v>0.09</v>
      </c>
      <c r="D1622" s="67">
        <v>69000</v>
      </c>
      <c r="E1622" s="67">
        <v>-2.3199999999999998</v>
      </c>
      <c r="F1622" s="69">
        <v>4182</v>
      </c>
      <c r="G1622" t="s">
        <v>44</v>
      </c>
      <c r="H1622">
        <v>0</v>
      </c>
      <c r="I1622" t="s">
        <v>288</v>
      </c>
      <c r="J1622" t="s">
        <v>289</v>
      </c>
      <c r="K1622" t="s">
        <v>290</v>
      </c>
      <c r="L1622" s="36">
        <v>4848</v>
      </c>
      <c r="M1622">
        <v>-310</v>
      </c>
      <c r="N1622" s="66">
        <v>-6.0100000000000001E-2</v>
      </c>
      <c r="O1622" s="36">
        <v>5158</v>
      </c>
      <c r="P1622" s="66">
        <v>-6.0100000000000001E-2</v>
      </c>
      <c r="Q1622" s="36">
        <v>4990</v>
      </c>
      <c r="R1622" s="36">
        <v>5029</v>
      </c>
      <c r="S1622" s="36">
        <v>4822</v>
      </c>
      <c r="T1622" s="66">
        <v>-2.8400000000000002E-2</v>
      </c>
      <c r="U1622" s="66">
        <v>-1.04E-2</v>
      </c>
      <c r="V1622" s="66">
        <v>-3.5900000000000001E-2</v>
      </c>
      <c r="W1622" s="66">
        <v>5.3E-3</v>
      </c>
      <c r="X1622" s="1">
        <v>1862900</v>
      </c>
      <c r="Y1622" s="1">
        <v>9104259</v>
      </c>
      <c r="Z1622" s="1">
        <v>1026256</v>
      </c>
      <c r="AA1622" t="s">
        <v>678</v>
      </c>
      <c r="AB1622" t="s">
        <v>355</v>
      </c>
      <c r="AC1622">
        <v>20.55</v>
      </c>
      <c r="AD1622">
        <v>1.46</v>
      </c>
      <c r="AE1622">
        <v>2.27</v>
      </c>
      <c r="AF1622" t="s">
        <v>230</v>
      </c>
      <c r="AG1622" s="1">
        <v>18000</v>
      </c>
      <c r="AH1622" s="36">
        <v>4859</v>
      </c>
      <c r="AI1622">
        <v>100</v>
      </c>
      <c r="AJ1622" s="36">
        <v>4840</v>
      </c>
      <c r="AK1622">
        <v>100</v>
      </c>
      <c r="AL1622" s="2">
        <v>0.64583333333333337</v>
      </c>
      <c r="AN1622" t="s">
        <v>298</v>
      </c>
      <c r="AO1622" t="s">
        <v>335</v>
      </c>
      <c r="AQ1622" t="str">
        <f t="shared" si="25"/>
        <v/>
      </c>
    </row>
    <row r="1623" spans="1:43">
      <c r="A1623" s="8">
        <v>46205</v>
      </c>
      <c r="B1623" s="67">
        <v>4014.98</v>
      </c>
      <c r="C1623" s="67">
        <v>0.09</v>
      </c>
      <c r="D1623" s="67">
        <v>69000</v>
      </c>
      <c r="E1623" s="67">
        <v>-2.3199999999999998</v>
      </c>
      <c r="F1623" s="69">
        <v>4188</v>
      </c>
      <c r="G1623" t="s">
        <v>45</v>
      </c>
      <c r="H1623">
        <v>0</v>
      </c>
      <c r="I1623" t="s">
        <v>288</v>
      </c>
      <c r="J1623" t="s">
        <v>289</v>
      </c>
      <c r="K1623" t="s">
        <v>290</v>
      </c>
      <c r="L1623" s="36">
        <v>1129.5</v>
      </c>
      <c r="M1623">
        <v>14.5</v>
      </c>
      <c r="N1623" s="66">
        <v>1.2999999999999999E-2</v>
      </c>
      <c r="O1623" s="36">
        <v>1115</v>
      </c>
      <c r="P1623" s="66">
        <v>1.2999999999999999E-2</v>
      </c>
      <c r="Q1623" s="36">
        <v>1113.5</v>
      </c>
      <c r="R1623" s="36">
        <v>1140</v>
      </c>
      <c r="S1623" s="36">
        <v>1104</v>
      </c>
      <c r="T1623" s="66">
        <v>1.43E-2</v>
      </c>
      <c r="U1623" s="66">
        <v>-4.4000000000000003E-3</v>
      </c>
      <c r="V1623" s="66">
        <v>-9.1999999999999998E-3</v>
      </c>
      <c r="W1623" s="66">
        <v>2.3E-2</v>
      </c>
      <c r="X1623" s="1">
        <v>4771600</v>
      </c>
      <c r="Y1623" s="1">
        <v>5379075</v>
      </c>
      <c r="Z1623" s="1">
        <v>1628137</v>
      </c>
      <c r="AA1623" t="s">
        <v>356</v>
      </c>
      <c r="AB1623" t="s">
        <v>357</v>
      </c>
      <c r="AC1623">
        <v>12.9</v>
      </c>
      <c r="AD1623">
        <v>0.87</v>
      </c>
      <c r="AE1623">
        <v>2.83</v>
      </c>
      <c r="AF1623" t="s">
        <v>230</v>
      </c>
      <c r="AG1623" s="1">
        <v>316500</v>
      </c>
      <c r="AH1623" s="36">
        <v>1129.5</v>
      </c>
      <c r="AI1623" s="1">
        <v>14000</v>
      </c>
      <c r="AJ1623" s="36">
        <v>1128</v>
      </c>
      <c r="AK1623">
        <v>600</v>
      </c>
      <c r="AL1623" s="2">
        <v>0.64583333333333337</v>
      </c>
      <c r="AN1623" t="s">
        <v>298</v>
      </c>
      <c r="AO1623" t="s">
        <v>335</v>
      </c>
      <c r="AQ1623" t="str">
        <f t="shared" si="25"/>
        <v/>
      </c>
    </row>
    <row r="1624" spans="1:43">
      <c r="A1624" s="8">
        <v>46205</v>
      </c>
      <c r="B1624" s="67">
        <v>4014.98</v>
      </c>
      <c r="C1624" s="67">
        <v>0.09</v>
      </c>
      <c r="D1624" s="67">
        <v>69000</v>
      </c>
      <c r="E1624" s="67">
        <v>-2.3199999999999998</v>
      </c>
      <c r="F1624" s="69">
        <v>4220</v>
      </c>
      <c r="G1624" t="s">
        <v>46</v>
      </c>
      <c r="H1624">
        <v>0</v>
      </c>
      <c r="I1624" t="s">
        <v>288</v>
      </c>
      <c r="J1624" t="s">
        <v>289</v>
      </c>
      <c r="K1624" t="s">
        <v>290</v>
      </c>
      <c r="L1624" s="36">
        <v>1718</v>
      </c>
      <c r="M1624">
        <v>22</v>
      </c>
      <c r="N1624" s="66">
        <v>1.2999999999999999E-2</v>
      </c>
      <c r="O1624" s="36">
        <v>1696</v>
      </c>
      <c r="P1624" s="66">
        <v>1.29E-2</v>
      </c>
      <c r="Q1624" s="36">
        <v>1706</v>
      </c>
      <c r="R1624" s="36">
        <v>1734</v>
      </c>
      <c r="S1624" s="36">
        <v>1697</v>
      </c>
      <c r="T1624" s="66">
        <v>7.0000000000000001E-3</v>
      </c>
      <c r="U1624" s="66">
        <v>-4.0000000000000001E-3</v>
      </c>
      <c r="V1624" s="66">
        <v>-9.1999999999999998E-3</v>
      </c>
      <c r="W1624" s="66">
        <v>1.23E-2</v>
      </c>
      <c r="X1624" s="1">
        <v>101000</v>
      </c>
      <c r="Y1624" s="1">
        <v>173339</v>
      </c>
      <c r="Z1624" s="1">
        <v>88090</v>
      </c>
      <c r="AA1624" t="s">
        <v>358</v>
      </c>
      <c r="AB1624" t="s">
        <v>578</v>
      </c>
      <c r="AC1624">
        <v>12.02</v>
      </c>
      <c r="AD1624">
        <v>1.2</v>
      </c>
      <c r="AE1624">
        <v>3.14</v>
      </c>
      <c r="AF1624" t="s">
        <v>230</v>
      </c>
      <c r="AG1624">
        <v>0</v>
      </c>
      <c r="AH1624" s="36">
        <v>1724</v>
      </c>
      <c r="AI1624">
        <v>100</v>
      </c>
      <c r="AJ1624" s="36">
        <v>1710</v>
      </c>
      <c r="AK1624">
        <v>200</v>
      </c>
      <c r="AL1624" s="2">
        <v>0.64583333333333337</v>
      </c>
      <c r="AN1624" t="s">
        <v>298</v>
      </c>
      <c r="AO1624" t="s">
        <v>335</v>
      </c>
      <c r="AQ1624" t="str">
        <f t="shared" si="25"/>
        <v/>
      </c>
    </row>
    <row r="1625" spans="1:43">
      <c r="A1625" s="8">
        <v>46205</v>
      </c>
      <c r="B1625" s="67">
        <v>4014.98</v>
      </c>
      <c r="C1625" s="67">
        <v>0.09</v>
      </c>
      <c r="D1625" s="67">
        <v>69000</v>
      </c>
      <c r="E1625" s="67">
        <v>-2.3199999999999998</v>
      </c>
      <c r="F1625" s="69">
        <v>4334</v>
      </c>
      <c r="G1625" t="s">
        <v>47</v>
      </c>
      <c r="H1625">
        <v>0</v>
      </c>
      <c r="I1625" t="s">
        <v>314</v>
      </c>
      <c r="J1625" t="s">
        <v>323</v>
      </c>
      <c r="K1625" t="s">
        <v>295</v>
      </c>
      <c r="L1625">
        <v>372</v>
      </c>
      <c r="M1625">
        <v>4</v>
      </c>
      <c r="N1625" s="66">
        <v>1.09E-2</v>
      </c>
      <c r="O1625">
        <v>368</v>
      </c>
      <c r="P1625" s="66">
        <v>1.0800000000000001E-2</v>
      </c>
      <c r="Q1625">
        <v>369</v>
      </c>
      <c r="R1625">
        <v>374</v>
      </c>
      <c r="S1625">
        <v>369</v>
      </c>
      <c r="T1625" s="66">
        <v>8.0999999999999996E-3</v>
      </c>
      <c r="U1625" s="66">
        <v>5.4000000000000003E-3</v>
      </c>
      <c r="V1625" s="66">
        <v>-5.3E-3</v>
      </c>
      <c r="W1625" s="66">
        <v>8.0999999999999996E-3</v>
      </c>
      <c r="X1625" s="1">
        <v>2200</v>
      </c>
      <c r="Y1625">
        <v>817</v>
      </c>
      <c r="Z1625" s="1">
        <v>4127</v>
      </c>
      <c r="AA1625" t="s">
        <v>360</v>
      </c>
      <c r="AB1625" t="s">
        <v>693</v>
      </c>
      <c r="AC1625">
        <v>11.17</v>
      </c>
      <c r="AD1625">
        <v>1.22</v>
      </c>
      <c r="AE1625">
        <v>2.69</v>
      </c>
      <c r="AF1625">
        <v>0.1</v>
      </c>
      <c r="AG1625">
        <v>0</v>
      </c>
      <c r="AH1625">
        <v>375</v>
      </c>
      <c r="AI1625">
        <v>600</v>
      </c>
      <c r="AJ1625">
        <v>371</v>
      </c>
      <c r="AK1625">
        <v>200</v>
      </c>
      <c r="AL1625" s="2">
        <v>0.64583333333333337</v>
      </c>
      <c r="AM1625" s="3">
        <v>46183</v>
      </c>
      <c r="AN1625" t="s">
        <v>306</v>
      </c>
      <c r="AO1625" t="s">
        <v>351</v>
      </c>
      <c r="AQ1625" t="str">
        <f t="shared" si="25"/>
        <v/>
      </c>
    </row>
    <row r="1626" spans="1:43">
      <c r="A1626" s="8">
        <v>46205</v>
      </c>
      <c r="B1626" s="67">
        <v>4014.98</v>
      </c>
      <c r="C1626" s="67">
        <v>0.09</v>
      </c>
      <c r="D1626" s="67">
        <v>69000</v>
      </c>
      <c r="E1626" s="67">
        <v>-2.3199999999999998</v>
      </c>
      <c r="F1626" s="69">
        <v>4523</v>
      </c>
      <c r="G1626" t="s">
        <v>48</v>
      </c>
      <c r="H1626">
        <v>0</v>
      </c>
      <c r="I1626" t="s">
        <v>288</v>
      </c>
      <c r="J1626" t="s">
        <v>289</v>
      </c>
      <c r="K1626" t="s">
        <v>290</v>
      </c>
      <c r="L1626" s="36">
        <v>4188</v>
      </c>
      <c r="M1626">
        <v>79</v>
      </c>
      <c r="N1626" s="66">
        <v>1.9199999999999998E-2</v>
      </c>
      <c r="O1626" s="36">
        <v>4109</v>
      </c>
      <c r="P1626" s="66">
        <v>1.9199999999999998E-2</v>
      </c>
      <c r="Q1626" s="36">
        <v>4175</v>
      </c>
      <c r="R1626" s="36">
        <v>4188</v>
      </c>
      <c r="S1626" s="36">
        <v>4114</v>
      </c>
      <c r="T1626" s="66">
        <v>3.0999999999999999E-3</v>
      </c>
      <c r="U1626" s="66">
        <v>1.03E-2</v>
      </c>
      <c r="V1626" s="66">
        <v>0</v>
      </c>
      <c r="W1626" s="66">
        <v>1.7899999999999999E-2</v>
      </c>
      <c r="X1626" s="1">
        <v>1778100</v>
      </c>
      <c r="Y1626" s="1">
        <v>7415909</v>
      </c>
      <c r="Z1626" s="1">
        <v>1221426</v>
      </c>
      <c r="AA1626" t="s">
        <v>362</v>
      </c>
      <c r="AB1626" t="s">
        <v>631</v>
      </c>
      <c r="AC1626">
        <v>22.61</v>
      </c>
      <c r="AD1626">
        <v>1.31</v>
      </c>
      <c r="AE1626">
        <v>3.82</v>
      </c>
      <c r="AF1626" t="s">
        <v>230</v>
      </c>
      <c r="AG1626" s="1">
        <v>98400</v>
      </c>
      <c r="AH1626" s="36">
        <v>4188</v>
      </c>
      <c r="AI1626">
        <v>600</v>
      </c>
      <c r="AJ1626" s="36">
        <v>4179</v>
      </c>
      <c r="AK1626">
        <v>200</v>
      </c>
      <c r="AL1626" s="2">
        <v>0.64583333333333337</v>
      </c>
      <c r="AN1626" t="s">
        <v>298</v>
      </c>
      <c r="AO1626" t="s">
        <v>364</v>
      </c>
      <c r="AQ1626" t="str">
        <f t="shared" si="25"/>
        <v/>
      </c>
    </row>
    <row r="1627" spans="1:43">
      <c r="A1627" s="8">
        <v>46205</v>
      </c>
      <c r="B1627" s="67">
        <v>4014.98</v>
      </c>
      <c r="C1627" s="67">
        <v>0.09</v>
      </c>
      <c r="D1627" s="67">
        <v>69000</v>
      </c>
      <c r="E1627" s="67">
        <v>-2.3199999999999998</v>
      </c>
      <c r="F1627" s="69">
        <v>4528</v>
      </c>
      <c r="G1627" t="s">
        <v>49</v>
      </c>
      <c r="H1627">
        <v>0</v>
      </c>
      <c r="I1627" t="s">
        <v>288</v>
      </c>
      <c r="J1627" t="s">
        <v>289</v>
      </c>
      <c r="K1627" t="s">
        <v>290</v>
      </c>
      <c r="L1627" s="36">
        <v>2402</v>
      </c>
      <c r="M1627">
        <v>34</v>
      </c>
      <c r="N1627" s="66">
        <v>1.44E-2</v>
      </c>
      <c r="O1627" s="36">
        <v>2368</v>
      </c>
      <c r="P1627" s="66">
        <v>1.43E-2</v>
      </c>
      <c r="Q1627" s="36">
        <v>2400</v>
      </c>
      <c r="R1627" s="36">
        <v>2422</v>
      </c>
      <c r="S1627" s="36">
        <v>2352</v>
      </c>
      <c r="T1627" s="66">
        <v>8.0000000000000004E-4</v>
      </c>
      <c r="U1627" s="66">
        <v>1.1999999999999999E-3</v>
      </c>
      <c r="V1627" s="66">
        <v>-8.2000000000000007E-3</v>
      </c>
      <c r="W1627" s="66">
        <v>2.12E-2</v>
      </c>
      <c r="X1627" s="1">
        <v>1440100</v>
      </c>
      <c r="Y1627" s="1">
        <v>3461415</v>
      </c>
      <c r="Z1627" s="1">
        <v>1197860</v>
      </c>
      <c r="AA1627" t="s">
        <v>365</v>
      </c>
      <c r="AB1627" t="s">
        <v>580</v>
      </c>
      <c r="AC1627">
        <v>15.9</v>
      </c>
      <c r="AD1627">
        <v>1.32</v>
      </c>
      <c r="AE1627">
        <v>3.33</v>
      </c>
      <c r="AF1627" t="s">
        <v>230</v>
      </c>
      <c r="AG1627" s="1">
        <v>80400</v>
      </c>
      <c r="AH1627" s="36">
        <v>2402</v>
      </c>
      <c r="AI1627" s="1">
        <v>7700</v>
      </c>
      <c r="AJ1627" s="36">
        <v>2389.5</v>
      </c>
      <c r="AK1627" s="1">
        <v>4400</v>
      </c>
      <c r="AL1627" s="2">
        <v>0.64583333333333337</v>
      </c>
      <c r="AN1627" t="s">
        <v>298</v>
      </c>
      <c r="AO1627" t="s">
        <v>364</v>
      </c>
      <c r="AQ1627" t="str">
        <f t="shared" si="25"/>
        <v/>
      </c>
    </row>
    <row r="1628" spans="1:43">
      <c r="A1628" s="8">
        <v>46205</v>
      </c>
      <c r="B1628" s="67">
        <v>4014.98</v>
      </c>
      <c r="C1628" s="67">
        <v>0.09</v>
      </c>
      <c r="D1628" s="67">
        <v>69000</v>
      </c>
      <c r="E1628" s="67">
        <v>-2.3199999999999998</v>
      </c>
      <c r="F1628" s="69">
        <v>4661</v>
      </c>
      <c r="G1628" t="s">
        <v>50</v>
      </c>
      <c r="H1628">
        <v>0</v>
      </c>
      <c r="I1628" t="s">
        <v>288</v>
      </c>
      <c r="J1628" t="s">
        <v>289</v>
      </c>
      <c r="K1628" t="s">
        <v>290</v>
      </c>
      <c r="L1628" s="36">
        <v>2505</v>
      </c>
      <c r="M1628">
        <v>93</v>
      </c>
      <c r="N1628" s="66">
        <v>3.8600000000000002E-2</v>
      </c>
      <c r="O1628" s="36">
        <v>2412</v>
      </c>
      <c r="P1628" s="66">
        <v>3.85E-2</v>
      </c>
      <c r="Q1628" s="36">
        <v>2462</v>
      </c>
      <c r="R1628" s="36">
        <v>2518</v>
      </c>
      <c r="S1628" s="36">
        <v>2455.5</v>
      </c>
      <c r="T1628" s="66">
        <v>1.7399999999999999E-2</v>
      </c>
      <c r="U1628" s="66">
        <v>-3.8999999999999998E-3</v>
      </c>
      <c r="V1628" s="66">
        <v>-5.1000000000000004E-3</v>
      </c>
      <c r="W1628" s="66">
        <v>2.01E-2</v>
      </c>
      <c r="X1628" s="1">
        <v>4709600</v>
      </c>
      <c r="Y1628" s="1">
        <v>11777726</v>
      </c>
      <c r="Z1628" s="1">
        <v>4510129</v>
      </c>
      <c r="AA1628" t="s">
        <v>367</v>
      </c>
      <c r="AB1628" t="s">
        <v>368</v>
      </c>
      <c r="AC1628">
        <v>35.08</v>
      </c>
      <c r="AD1628">
        <v>3.73</v>
      </c>
      <c r="AE1628">
        <v>0.64</v>
      </c>
      <c r="AF1628" t="s">
        <v>230</v>
      </c>
      <c r="AG1628">
        <v>0</v>
      </c>
      <c r="AH1628" s="36">
        <v>2505</v>
      </c>
      <c r="AI1628" s="1">
        <v>29100</v>
      </c>
      <c r="AJ1628" s="36">
        <v>2501.5</v>
      </c>
      <c r="AK1628">
        <v>100</v>
      </c>
      <c r="AL1628" s="2">
        <v>0.64583333333333337</v>
      </c>
      <c r="AN1628" t="s">
        <v>298</v>
      </c>
      <c r="AO1628" t="s">
        <v>313</v>
      </c>
      <c r="AQ1628" t="str">
        <f t="shared" si="25"/>
        <v/>
      </c>
    </row>
    <row r="1629" spans="1:43">
      <c r="A1629" s="8">
        <v>46205</v>
      </c>
      <c r="B1629" s="67">
        <v>4014.98</v>
      </c>
      <c r="C1629" s="67">
        <v>0.09</v>
      </c>
      <c r="D1629" s="67">
        <v>69000</v>
      </c>
      <c r="E1629" s="67">
        <v>-2.3199999999999998</v>
      </c>
      <c r="F1629" s="69">
        <v>5020</v>
      </c>
      <c r="G1629" t="s">
        <v>51</v>
      </c>
      <c r="H1629">
        <v>0</v>
      </c>
      <c r="I1629" t="s">
        <v>288</v>
      </c>
      <c r="J1629" t="s">
        <v>289</v>
      </c>
      <c r="K1629" t="s">
        <v>290</v>
      </c>
      <c r="L1629" s="36">
        <v>1219.5</v>
      </c>
      <c r="M1629">
        <v>14</v>
      </c>
      <c r="N1629" s="66">
        <v>1.1599999999999999E-2</v>
      </c>
      <c r="O1629" s="36">
        <v>1205.5</v>
      </c>
      <c r="P1629" s="66">
        <v>1.1599999999999999E-2</v>
      </c>
      <c r="Q1629" s="36">
        <v>1203</v>
      </c>
      <c r="R1629" s="36">
        <v>1228</v>
      </c>
      <c r="S1629" s="36">
        <v>1203</v>
      </c>
      <c r="T1629" s="66">
        <v>1.37E-2</v>
      </c>
      <c r="U1629" s="66">
        <v>-1.1999999999999999E-3</v>
      </c>
      <c r="V1629" s="66">
        <v>-6.8999999999999999E-3</v>
      </c>
      <c r="W1629" s="66">
        <v>1.37E-2</v>
      </c>
      <c r="X1629" s="1">
        <v>6904700</v>
      </c>
      <c r="Y1629" s="1">
        <v>8414962</v>
      </c>
      <c r="Z1629" s="1">
        <v>3300901</v>
      </c>
      <c r="AA1629" t="s">
        <v>369</v>
      </c>
      <c r="AB1629" t="s">
        <v>370</v>
      </c>
      <c r="AC1629">
        <v>7.88</v>
      </c>
      <c r="AD1629">
        <v>0.97</v>
      </c>
      <c r="AE1629">
        <v>2.79</v>
      </c>
      <c r="AF1629" t="s">
        <v>230</v>
      </c>
      <c r="AG1629" s="1">
        <v>352800</v>
      </c>
      <c r="AH1629" s="36">
        <v>1220</v>
      </c>
      <c r="AI1629" s="1">
        <v>6600</v>
      </c>
      <c r="AJ1629" s="36">
        <v>1219.5</v>
      </c>
      <c r="AK1629" s="1">
        <v>26800</v>
      </c>
      <c r="AL1629" s="2">
        <v>0.64583333333333337</v>
      </c>
      <c r="AN1629" t="s">
        <v>298</v>
      </c>
      <c r="AO1629" t="s">
        <v>371</v>
      </c>
      <c r="AQ1629" t="str">
        <f t="shared" si="25"/>
        <v/>
      </c>
    </row>
    <row r="1630" spans="1:43">
      <c r="A1630" s="8">
        <v>46205</v>
      </c>
      <c r="B1630" s="67">
        <v>4014.98</v>
      </c>
      <c r="C1630" s="67">
        <v>0.09</v>
      </c>
      <c r="D1630" s="67">
        <v>69000</v>
      </c>
      <c r="E1630" s="67">
        <v>-2.3199999999999998</v>
      </c>
      <c r="F1630" s="69">
        <v>5201</v>
      </c>
      <c r="G1630" t="s">
        <v>52</v>
      </c>
      <c r="H1630">
        <v>0</v>
      </c>
      <c r="I1630" t="s">
        <v>288</v>
      </c>
      <c r="J1630" t="s">
        <v>289</v>
      </c>
      <c r="K1630" t="s">
        <v>290</v>
      </c>
      <c r="L1630" s="36">
        <v>6780</v>
      </c>
      <c r="M1630">
        <v>-177</v>
      </c>
      <c r="N1630" s="66">
        <v>-2.5399999999999999E-2</v>
      </c>
      <c r="O1630" s="36">
        <v>6957</v>
      </c>
      <c r="P1630" s="66">
        <v>-2.5399999999999999E-2</v>
      </c>
      <c r="Q1630" s="36">
        <v>6838</v>
      </c>
      <c r="R1630" s="36">
        <v>6920</v>
      </c>
      <c r="S1630" s="36">
        <v>6740</v>
      </c>
      <c r="T1630" s="66">
        <v>-8.3999999999999995E-3</v>
      </c>
      <c r="U1630" s="66">
        <v>-1.6299999999999999E-2</v>
      </c>
      <c r="V1630" s="66">
        <v>-2.0199999999999999E-2</v>
      </c>
      <c r="W1630" s="66">
        <v>5.8999999999999999E-3</v>
      </c>
      <c r="X1630" s="1">
        <v>979000</v>
      </c>
      <c r="Y1630" s="1">
        <v>6670571</v>
      </c>
      <c r="Z1630" s="1">
        <v>1474207</v>
      </c>
      <c r="AA1630" t="s">
        <v>581</v>
      </c>
      <c r="AB1630" t="s">
        <v>373</v>
      </c>
      <c r="AC1630">
        <v>18.7</v>
      </c>
      <c r="AD1630">
        <v>0.96</v>
      </c>
      <c r="AE1630">
        <v>3.1</v>
      </c>
      <c r="AF1630" t="s">
        <v>230</v>
      </c>
      <c r="AG1630" s="1">
        <v>72400</v>
      </c>
      <c r="AH1630" s="36">
        <v>6781</v>
      </c>
      <c r="AI1630">
        <v>200</v>
      </c>
      <c r="AJ1630" s="36">
        <v>6750</v>
      </c>
      <c r="AK1630">
        <v>100</v>
      </c>
      <c r="AL1630" s="2">
        <v>0.64583333333333337</v>
      </c>
      <c r="AN1630" t="s">
        <v>293</v>
      </c>
      <c r="AO1630" t="s">
        <v>341</v>
      </c>
      <c r="AQ1630" t="str">
        <f t="shared" si="25"/>
        <v/>
      </c>
    </row>
    <row r="1631" spans="1:43">
      <c r="A1631" s="8">
        <v>46205</v>
      </c>
      <c r="B1631" s="67">
        <v>4014.98</v>
      </c>
      <c r="C1631" s="67">
        <v>0.09</v>
      </c>
      <c r="D1631" s="67">
        <v>69000</v>
      </c>
      <c r="E1631" s="67">
        <v>-2.3199999999999998</v>
      </c>
      <c r="F1631" s="69">
        <v>5302</v>
      </c>
      <c r="G1631" t="s">
        <v>53</v>
      </c>
      <c r="H1631">
        <v>0</v>
      </c>
      <c r="I1631" t="s">
        <v>288</v>
      </c>
      <c r="J1631" t="s">
        <v>289</v>
      </c>
      <c r="K1631" t="s">
        <v>290</v>
      </c>
      <c r="L1631" s="36">
        <v>4825</v>
      </c>
      <c r="M1631">
        <v>45</v>
      </c>
      <c r="N1631" s="66">
        <v>9.4000000000000004E-3</v>
      </c>
      <c r="O1631" s="36">
        <v>4780</v>
      </c>
      <c r="P1631" s="66">
        <v>9.4000000000000004E-3</v>
      </c>
      <c r="Q1631" s="36">
        <v>4750</v>
      </c>
      <c r="R1631" s="36">
        <v>4865</v>
      </c>
      <c r="S1631" s="36">
        <v>4735</v>
      </c>
      <c r="T1631" s="66">
        <v>1.5699999999999999E-2</v>
      </c>
      <c r="U1631" s="66">
        <v>3.0999999999999999E-3</v>
      </c>
      <c r="V1631" s="66">
        <v>-8.2000000000000007E-3</v>
      </c>
      <c r="W1631" s="66">
        <v>1.9E-2</v>
      </c>
      <c r="X1631" s="1">
        <v>152400</v>
      </c>
      <c r="Y1631" s="1">
        <v>735073</v>
      </c>
      <c r="Z1631" s="1">
        <v>57091</v>
      </c>
      <c r="AA1631" t="s">
        <v>374</v>
      </c>
      <c r="AB1631" t="s">
        <v>375</v>
      </c>
      <c r="AC1631">
        <v>19.57</v>
      </c>
      <c r="AD1631">
        <v>0.98</v>
      </c>
      <c r="AE1631">
        <v>4.1500000000000004</v>
      </c>
      <c r="AF1631" t="s">
        <v>230</v>
      </c>
      <c r="AG1631" s="1">
        <v>13000</v>
      </c>
      <c r="AH1631" s="36">
        <v>4830</v>
      </c>
      <c r="AI1631">
        <v>300</v>
      </c>
      <c r="AJ1631" s="36">
        <v>4805</v>
      </c>
      <c r="AK1631" s="1">
        <v>1000</v>
      </c>
      <c r="AL1631" s="2">
        <v>0.64583333333333337</v>
      </c>
      <c r="AN1631" t="s">
        <v>293</v>
      </c>
      <c r="AO1631" t="s">
        <v>341</v>
      </c>
      <c r="AQ1631" t="str">
        <f t="shared" si="25"/>
        <v/>
      </c>
    </row>
    <row r="1632" spans="1:43">
      <c r="A1632" s="8">
        <v>46205</v>
      </c>
      <c r="B1632" s="67">
        <v>4014.98</v>
      </c>
      <c r="C1632" s="67">
        <v>0.09</v>
      </c>
      <c r="D1632" s="67">
        <v>69000</v>
      </c>
      <c r="E1632" s="67">
        <v>-2.3199999999999998</v>
      </c>
      <c r="F1632" s="69">
        <v>5310</v>
      </c>
      <c r="G1632" t="s">
        <v>54</v>
      </c>
      <c r="H1632">
        <v>0</v>
      </c>
      <c r="I1632" t="s">
        <v>288</v>
      </c>
      <c r="J1632" t="s">
        <v>289</v>
      </c>
      <c r="K1632" t="s">
        <v>290</v>
      </c>
      <c r="L1632" s="36">
        <v>7390</v>
      </c>
      <c r="M1632">
        <v>-110</v>
      </c>
      <c r="N1632" s="66">
        <v>-1.47E-2</v>
      </c>
      <c r="O1632" s="36">
        <v>7500</v>
      </c>
      <c r="P1632" s="66">
        <v>-1.46E-2</v>
      </c>
      <c r="Q1632" s="36">
        <v>7100</v>
      </c>
      <c r="R1632" s="36">
        <v>7540</v>
      </c>
      <c r="S1632" s="36">
        <v>7000</v>
      </c>
      <c r="T1632" s="66">
        <v>4.0800000000000003E-2</v>
      </c>
      <c r="U1632" s="66">
        <v>0</v>
      </c>
      <c r="V1632" s="66">
        <v>-1.9800000000000002E-2</v>
      </c>
      <c r="W1632" s="66">
        <v>5.57E-2</v>
      </c>
      <c r="X1632" s="1">
        <v>140500</v>
      </c>
      <c r="Y1632" s="1">
        <v>1031223</v>
      </c>
      <c r="Z1632" s="1">
        <v>155135</v>
      </c>
      <c r="AA1632" t="s">
        <v>662</v>
      </c>
      <c r="AB1632" t="s">
        <v>377</v>
      </c>
      <c r="AC1632">
        <v>31.63</v>
      </c>
      <c r="AD1632">
        <v>1.58</v>
      </c>
      <c r="AE1632">
        <v>1.96</v>
      </c>
      <c r="AF1632" t="s">
        <v>230</v>
      </c>
      <c r="AG1632">
        <v>0</v>
      </c>
      <c r="AH1632" s="36">
        <v>7450</v>
      </c>
      <c r="AI1632">
        <v>100</v>
      </c>
      <c r="AJ1632" s="36">
        <v>7200</v>
      </c>
      <c r="AK1632">
        <v>200</v>
      </c>
      <c r="AL1632" s="2">
        <v>0.64583333333333337</v>
      </c>
      <c r="AN1632" t="s">
        <v>293</v>
      </c>
      <c r="AO1632" t="s">
        <v>341</v>
      </c>
      <c r="AQ1632" t="str">
        <f t="shared" si="25"/>
        <v/>
      </c>
    </row>
    <row r="1633" spans="1:43">
      <c r="A1633" s="8">
        <v>46205</v>
      </c>
      <c r="B1633" s="67">
        <v>4014.98</v>
      </c>
      <c r="C1633" s="67">
        <v>0.09</v>
      </c>
      <c r="D1633" s="67">
        <v>69000</v>
      </c>
      <c r="E1633" s="67">
        <v>-2.3199999999999998</v>
      </c>
      <c r="F1633" s="69">
        <v>5334</v>
      </c>
      <c r="G1633" t="s">
        <v>55</v>
      </c>
      <c r="H1633">
        <v>0</v>
      </c>
      <c r="I1633" t="s">
        <v>288</v>
      </c>
      <c r="J1633" t="s">
        <v>289</v>
      </c>
      <c r="K1633" t="s">
        <v>290</v>
      </c>
      <c r="L1633" s="36">
        <v>10760</v>
      </c>
      <c r="M1633">
        <v>-25</v>
      </c>
      <c r="N1633" s="66">
        <v>-2.3E-3</v>
      </c>
      <c r="O1633" s="36">
        <v>10785</v>
      </c>
      <c r="P1633" s="66">
        <v>-2.3E-3</v>
      </c>
      <c r="Q1633" s="36">
        <v>10755</v>
      </c>
      <c r="R1633" s="36">
        <v>10905</v>
      </c>
      <c r="S1633" s="36">
        <v>10680</v>
      </c>
      <c r="T1633" s="66">
        <v>4.0000000000000002E-4</v>
      </c>
      <c r="U1633" s="66">
        <v>-6.0000000000000001E-3</v>
      </c>
      <c r="V1633" s="66">
        <v>-1.32E-2</v>
      </c>
      <c r="W1633" s="66">
        <v>7.4000000000000003E-3</v>
      </c>
      <c r="X1633" s="1">
        <v>669300</v>
      </c>
      <c r="Y1633" s="1">
        <v>7225178</v>
      </c>
      <c r="Z1633" s="1">
        <v>2143905</v>
      </c>
      <c r="AA1633" t="s">
        <v>672</v>
      </c>
      <c r="AB1633" t="s">
        <v>379</v>
      </c>
      <c r="AC1633">
        <v>20.010000000000002</v>
      </c>
      <c r="AD1633">
        <v>2.75</v>
      </c>
      <c r="AE1633">
        <v>1.95</v>
      </c>
      <c r="AF1633" t="s">
        <v>230</v>
      </c>
      <c r="AG1633" s="1">
        <v>25200</v>
      </c>
      <c r="AH1633" s="36">
        <v>10760</v>
      </c>
      <c r="AI1633">
        <v>700</v>
      </c>
      <c r="AJ1633" s="36">
        <v>10745</v>
      </c>
      <c r="AK1633">
        <v>100</v>
      </c>
      <c r="AL1633" s="2">
        <v>0.64583333333333337</v>
      </c>
      <c r="AN1633" t="s">
        <v>298</v>
      </c>
      <c r="AO1633" t="s">
        <v>341</v>
      </c>
      <c r="AQ1633" t="str">
        <f t="shared" si="25"/>
        <v/>
      </c>
    </row>
    <row r="1634" spans="1:43">
      <c r="A1634" s="8">
        <v>46205</v>
      </c>
      <c r="B1634" s="67">
        <v>4014.98</v>
      </c>
      <c r="C1634" s="67">
        <v>0.09</v>
      </c>
      <c r="D1634" s="67">
        <v>69000</v>
      </c>
      <c r="E1634" s="67">
        <v>-2.3199999999999998</v>
      </c>
      <c r="F1634" s="69">
        <v>5706</v>
      </c>
      <c r="G1634" t="s">
        <v>56</v>
      </c>
      <c r="H1634">
        <v>0</v>
      </c>
      <c r="I1634" t="s">
        <v>288</v>
      </c>
      <c r="J1634" t="s">
        <v>289</v>
      </c>
      <c r="K1634" t="s">
        <v>290</v>
      </c>
      <c r="L1634" s="36">
        <v>38250</v>
      </c>
      <c r="M1634" s="36">
        <v>-4910</v>
      </c>
      <c r="N1634" s="66">
        <v>-0.1138</v>
      </c>
      <c r="O1634" s="36">
        <v>43160</v>
      </c>
      <c r="P1634" s="66">
        <v>-0.1137</v>
      </c>
      <c r="Q1634" s="36">
        <v>41500</v>
      </c>
      <c r="R1634" s="36">
        <v>41540</v>
      </c>
      <c r="S1634" s="36">
        <v>38080</v>
      </c>
      <c r="T1634" s="66">
        <v>-7.8299999999999995E-2</v>
      </c>
      <c r="U1634" s="66">
        <v>-2.4899999999999999E-2</v>
      </c>
      <c r="V1634" s="66">
        <v>-7.9200000000000007E-2</v>
      </c>
      <c r="W1634" s="66">
        <v>4.4000000000000003E-3</v>
      </c>
      <c r="X1634" s="1">
        <v>1595100</v>
      </c>
      <c r="Y1634" s="1">
        <v>62663334</v>
      </c>
      <c r="Z1634" s="1">
        <v>2196140</v>
      </c>
      <c r="AA1634" t="s">
        <v>521</v>
      </c>
      <c r="AB1634" t="s">
        <v>381</v>
      </c>
      <c r="AC1634">
        <v>29.17</v>
      </c>
      <c r="AD1634">
        <v>5.31</v>
      </c>
      <c r="AE1634">
        <v>0.73</v>
      </c>
      <c r="AF1634" t="s">
        <v>230</v>
      </c>
      <c r="AG1634" s="1">
        <v>16800</v>
      </c>
      <c r="AH1634" s="36">
        <v>38260</v>
      </c>
      <c r="AI1634">
        <v>100</v>
      </c>
      <c r="AJ1634" s="36">
        <v>38240</v>
      </c>
      <c r="AK1634">
        <v>200</v>
      </c>
      <c r="AL1634" s="2">
        <v>0.64583333333333337</v>
      </c>
      <c r="AN1634" t="s">
        <v>298</v>
      </c>
      <c r="AO1634" t="s">
        <v>382</v>
      </c>
      <c r="AQ1634" t="str">
        <f t="shared" si="25"/>
        <v/>
      </c>
    </row>
    <row r="1635" spans="1:43">
      <c r="A1635" s="8">
        <v>46205</v>
      </c>
      <c r="B1635" s="67">
        <v>4014.98</v>
      </c>
      <c r="C1635" s="67">
        <v>0.09</v>
      </c>
      <c r="D1635" s="67">
        <v>69000</v>
      </c>
      <c r="E1635" s="67">
        <v>-2.3199999999999998</v>
      </c>
      <c r="F1635" s="69">
        <v>5711</v>
      </c>
      <c r="G1635" t="s">
        <v>57</v>
      </c>
      <c r="H1635">
        <v>0</v>
      </c>
      <c r="I1635" t="s">
        <v>288</v>
      </c>
      <c r="J1635" t="s">
        <v>289</v>
      </c>
      <c r="K1635" t="s">
        <v>290</v>
      </c>
      <c r="L1635" s="36">
        <v>4452</v>
      </c>
      <c r="M1635">
        <v>65</v>
      </c>
      <c r="N1635" s="66">
        <v>1.4800000000000001E-2</v>
      </c>
      <c r="O1635" s="36">
        <v>4387</v>
      </c>
      <c r="P1635" s="66">
        <v>1.4800000000000001E-2</v>
      </c>
      <c r="Q1635" s="36">
        <v>4435</v>
      </c>
      <c r="R1635" s="36">
        <v>4499</v>
      </c>
      <c r="S1635" s="36">
        <v>4369</v>
      </c>
      <c r="T1635" s="66">
        <v>3.8E-3</v>
      </c>
      <c r="U1635" s="66">
        <v>2.7000000000000001E-3</v>
      </c>
      <c r="V1635" s="66">
        <v>-1.04E-2</v>
      </c>
      <c r="W1635" s="66">
        <v>1.89E-2</v>
      </c>
      <c r="X1635" s="1">
        <v>917500</v>
      </c>
      <c r="Y1635" s="1">
        <v>4082985</v>
      </c>
      <c r="Z1635" s="1">
        <v>585391</v>
      </c>
      <c r="AA1635" t="s">
        <v>383</v>
      </c>
      <c r="AB1635" t="s">
        <v>384</v>
      </c>
      <c r="AC1635">
        <v>11.87</v>
      </c>
      <c r="AD1635">
        <v>0.79</v>
      </c>
      <c r="AE1635">
        <v>2.61</v>
      </c>
      <c r="AF1635" t="s">
        <v>230</v>
      </c>
      <c r="AG1635" s="1">
        <v>19600</v>
      </c>
      <c r="AH1635" s="36">
        <v>4460</v>
      </c>
      <c r="AI1635">
        <v>200</v>
      </c>
      <c r="AJ1635" s="36">
        <v>4441</v>
      </c>
      <c r="AK1635">
        <v>100</v>
      </c>
      <c r="AL1635" s="2">
        <v>0.64583333333333337</v>
      </c>
      <c r="AN1635" t="s">
        <v>298</v>
      </c>
      <c r="AO1635" t="s">
        <v>382</v>
      </c>
      <c r="AQ1635" t="str">
        <f t="shared" si="25"/>
        <v/>
      </c>
    </row>
    <row r="1636" spans="1:43">
      <c r="A1636" s="8">
        <v>46205</v>
      </c>
      <c r="B1636" s="67">
        <v>4014.98</v>
      </c>
      <c r="C1636" s="67">
        <v>0.09</v>
      </c>
      <c r="D1636" s="67">
        <v>69000</v>
      </c>
      <c r="E1636" s="67">
        <v>-2.3199999999999998</v>
      </c>
      <c r="F1636" s="69">
        <v>5713</v>
      </c>
      <c r="G1636" t="s">
        <v>58</v>
      </c>
      <c r="H1636">
        <v>0</v>
      </c>
      <c r="I1636" t="s">
        <v>288</v>
      </c>
      <c r="J1636" t="s">
        <v>289</v>
      </c>
      <c r="K1636" t="s">
        <v>290</v>
      </c>
      <c r="L1636" s="36">
        <v>7521</v>
      </c>
      <c r="M1636">
        <v>185</v>
      </c>
      <c r="N1636" s="66">
        <v>2.52E-2</v>
      </c>
      <c r="O1636" s="36">
        <v>7336</v>
      </c>
      <c r="P1636" s="66">
        <v>2.52E-2</v>
      </c>
      <c r="Q1636" s="36">
        <v>7486</v>
      </c>
      <c r="R1636" s="36">
        <v>7739</v>
      </c>
      <c r="S1636" s="36">
        <v>7401</v>
      </c>
      <c r="T1636" s="66">
        <v>4.5999999999999999E-3</v>
      </c>
      <c r="U1636" s="66">
        <v>-1.6799999999999999E-2</v>
      </c>
      <c r="V1636" s="66">
        <v>-2.81E-2</v>
      </c>
      <c r="W1636" s="66">
        <v>1.6199999999999999E-2</v>
      </c>
      <c r="X1636" s="1">
        <v>2866400</v>
      </c>
      <c r="Y1636" s="1">
        <v>21678280</v>
      </c>
      <c r="Z1636" s="1">
        <v>2187212</v>
      </c>
      <c r="AA1636" t="s">
        <v>385</v>
      </c>
      <c r="AB1636" t="s">
        <v>386</v>
      </c>
      <c r="AC1636">
        <v>13.47</v>
      </c>
      <c r="AD1636">
        <v>0.98</v>
      </c>
      <c r="AE1636">
        <v>2.75</v>
      </c>
      <c r="AF1636" t="s">
        <v>230</v>
      </c>
      <c r="AG1636" s="1">
        <v>65200</v>
      </c>
      <c r="AH1636" s="36">
        <v>7522</v>
      </c>
      <c r="AI1636" s="1">
        <v>6000</v>
      </c>
      <c r="AJ1636" s="36">
        <v>7516</v>
      </c>
      <c r="AK1636">
        <v>100</v>
      </c>
      <c r="AL1636" s="2">
        <v>0.64583333333333337</v>
      </c>
      <c r="AN1636" t="s">
        <v>298</v>
      </c>
      <c r="AO1636" t="s">
        <v>382</v>
      </c>
      <c r="AQ1636" t="str">
        <f t="shared" si="25"/>
        <v/>
      </c>
    </row>
    <row r="1637" spans="1:43">
      <c r="A1637" s="8">
        <v>46205</v>
      </c>
      <c r="B1637" s="67">
        <v>4014.98</v>
      </c>
      <c r="C1637" s="67">
        <v>0.09</v>
      </c>
      <c r="D1637" s="67">
        <v>69000</v>
      </c>
      <c r="E1637" s="67">
        <v>-2.3199999999999998</v>
      </c>
      <c r="F1637" s="69">
        <v>5802</v>
      </c>
      <c r="G1637" t="s">
        <v>59</v>
      </c>
      <c r="H1637">
        <v>0</v>
      </c>
      <c r="I1637" t="s">
        <v>288</v>
      </c>
      <c r="J1637" t="s">
        <v>289</v>
      </c>
      <c r="K1637" t="s">
        <v>290</v>
      </c>
      <c r="L1637" s="36">
        <v>2688.5</v>
      </c>
      <c r="M1637">
        <v>-145.5</v>
      </c>
      <c r="N1637" s="66">
        <v>-5.1299999999999998E-2</v>
      </c>
      <c r="O1637" s="36">
        <v>2834</v>
      </c>
      <c r="P1637" s="66">
        <v>-5.1299999999999998E-2</v>
      </c>
      <c r="Q1637" s="36">
        <v>2780.5</v>
      </c>
      <c r="R1637" s="36">
        <v>2783.5</v>
      </c>
      <c r="S1637" s="36">
        <v>2640</v>
      </c>
      <c r="T1637" s="66">
        <v>-3.3000000000000002E-2</v>
      </c>
      <c r="U1637" s="66">
        <v>-1.8700000000000001E-2</v>
      </c>
      <c r="V1637" s="66">
        <v>-3.4099999999999998E-2</v>
      </c>
      <c r="W1637" s="66">
        <v>1.83E-2</v>
      </c>
      <c r="X1637" s="1">
        <v>20864900</v>
      </c>
      <c r="Y1637" s="1">
        <v>56639093</v>
      </c>
      <c r="Z1637" s="1">
        <v>8538036</v>
      </c>
      <c r="AA1637" t="s">
        <v>694</v>
      </c>
      <c r="AB1637" t="s">
        <v>695</v>
      </c>
      <c r="AC1637">
        <v>25.8</v>
      </c>
      <c r="AD1637">
        <v>3.05</v>
      </c>
      <c r="AE1637">
        <v>1.45</v>
      </c>
      <c r="AF1637" t="s">
        <v>230</v>
      </c>
      <c r="AG1637" s="1">
        <v>168200</v>
      </c>
      <c r="AH1637" s="36">
        <v>2688.5</v>
      </c>
      <c r="AI1637" s="1">
        <v>15500</v>
      </c>
      <c r="AJ1637" s="36">
        <v>2685</v>
      </c>
      <c r="AK1637">
        <v>100</v>
      </c>
      <c r="AL1637" s="2">
        <v>0.64583333333333337</v>
      </c>
      <c r="AN1637" t="s">
        <v>298</v>
      </c>
      <c r="AO1637" t="s">
        <v>382</v>
      </c>
      <c r="AQ1637" t="str">
        <f t="shared" si="25"/>
        <v/>
      </c>
    </row>
    <row r="1638" spans="1:43">
      <c r="A1638" s="8">
        <v>46205</v>
      </c>
      <c r="B1638" s="67">
        <v>4014.98</v>
      </c>
      <c r="C1638" s="67">
        <v>0.09</v>
      </c>
      <c r="D1638" s="67">
        <v>69000</v>
      </c>
      <c r="E1638" s="67">
        <v>-2.3199999999999998</v>
      </c>
      <c r="F1638" s="69">
        <v>5803</v>
      </c>
      <c r="G1638" t="s">
        <v>60</v>
      </c>
      <c r="H1638">
        <v>0</v>
      </c>
      <c r="I1638" t="s">
        <v>288</v>
      </c>
      <c r="J1638" t="s">
        <v>289</v>
      </c>
      <c r="K1638" t="s">
        <v>295</v>
      </c>
      <c r="L1638" s="36">
        <v>5368</v>
      </c>
      <c r="M1638">
        <v>-458</v>
      </c>
      <c r="N1638" s="66">
        <v>-7.8600000000000003E-2</v>
      </c>
      <c r="O1638" s="36">
        <v>5826</v>
      </c>
      <c r="P1638" s="66">
        <v>-7.8600000000000003E-2</v>
      </c>
      <c r="Q1638" s="36">
        <v>5500</v>
      </c>
      <c r="R1638" s="36">
        <v>5555</v>
      </c>
      <c r="S1638" s="36">
        <v>5361</v>
      </c>
      <c r="T1638" s="66">
        <v>-2.4E-2</v>
      </c>
      <c r="U1638" s="66">
        <v>-2.4E-2</v>
      </c>
      <c r="V1638" s="66">
        <v>-3.3599999999999998E-2</v>
      </c>
      <c r="W1638" s="66">
        <v>1.2999999999999999E-3</v>
      </c>
      <c r="X1638" s="1">
        <v>34213100</v>
      </c>
      <c r="Y1638" s="1">
        <v>186815151</v>
      </c>
      <c r="Z1638" s="1">
        <v>9529169</v>
      </c>
      <c r="AA1638" t="s">
        <v>389</v>
      </c>
      <c r="AB1638" t="s">
        <v>632</v>
      </c>
      <c r="AC1638">
        <v>35.54</v>
      </c>
      <c r="AD1638">
        <v>15.86</v>
      </c>
      <c r="AE1638">
        <v>0.71</v>
      </c>
      <c r="AF1638" t="s">
        <v>230</v>
      </c>
      <c r="AG1638" s="1">
        <v>427800</v>
      </c>
      <c r="AH1638" s="36">
        <v>5370</v>
      </c>
      <c r="AI1638" s="1">
        <v>3300</v>
      </c>
      <c r="AJ1638" s="36">
        <v>5368</v>
      </c>
      <c r="AK1638" s="1">
        <v>2600</v>
      </c>
      <c r="AL1638" s="2">
        <v>0.64583333333333337</v>
      </c>
      <c r="AN1638" t="s">
        <v>298</v>
      </c>
      <c r="AO1638" t="s">
        <v>382</v>
      </c>
      <c r="AQ1638" t="str">
        <f t="shared" si="25"/>
        <v/>
      </c>
    </row>
    <row r="1639" spans="1:43">
      <c r="A1639" s="8">
        <v>46205</v>
      </c>
      <c r="B1639" s="67">
        <v>4014.98</v>
      </c>
      <c r="C1639" s="67">
        <v>0.09</v>
      </c>
      <c r="D1639" s="67">
        <v>69000</v>
      </c>
      <c r="E1639" s="67">
        <v>-2.3199999999999998</v>
      </c>
      <c r="F1639" s="69">
        <v>6038</v>
      </c>
      <c r="G1639" t="s">
        <v>61</v>
      </c>
      <c r="H1639">
        <v>0</v>
      </c>
      <c r="I1639" t="s">
        <v>347</v>
      </c>
      <c r="J1639" t="s">
        <v>289</v>
      </c>
      <c r="K1639" t="s">
        <v>295</v>
      </c>
      <c r="L1639">
        <v>797</v>
      </c>
      <c r="M1639">
        <v>1</v>
      </c>
      <c r="N1639" s="66">
        <v>1.2999999999999999E-3</v>
      </c>
      <c r="O1639">
        <v>796</v>
      </c>
      <c r="P1639" s="66">
        <v>1.1999999999999999E-3</v>
      </c>
      <c r="Q1639">
        <v>799</v>
      </c>
      <c r="R1639">
        <v>804</v>
      </c>
      <c r="S1639">
        <v>797</v>
      </c>
      <c r="T1639" s="66">
        <v>-2.5000000000000001E-3</v>
      </c>
      <c r="U1639" s="66">
        <v>-2.5000000000000001E-3</v>
      </c>
      <c r="V1639" s="66">
        <v>-8.6999999999999994E-3</v>
      </c>
      <c r="W1639" s="66">
        <v>0</v>
      </c>
      <c r="X1639" s="1">
        <v>19800</v>
      </c>
      <c r="Y1639" s="1">
        <v>15827</v>
      </c>
      <c r="Z1639" s="1">
        <v>4034</v>
      </c>
      <c r="AA1639" t="s">
        <v>391</v>
      </c>
      <c r="AB1639" t="s">
        <v>696</v>
      </c>
      <c r="AC1639">
        <v>11.5</v>
      </c>
      <c r="AD1639">
        <v>0.8</v>
      </c>
      <c r="AE1639">
        <v>2.89</v>
      </c>
      <c r="AF1639" t="s">
        <v>230</v>
      </c>
      <c r="AG1639">
        <v>600</v>
      </c>
      <c r="AH1639">
        <v>800</v>
      </c>
      <c r="AI1639">
        <v>200</v>
      </c>
      <c r="AJ1639">
        <v>797</v>
      </c>
      <c r="AK1639" s="1">
        <v>3500</v>
      </c>
      <c r="AL1639" s="2">
        <v>0.64583333333333337</v>
      </c>
      <c r="AN1639" t="s">
        <v>350</v>
      </c>
      <c r="AO1639" t="s">
        <v>313</v>
      </c>
      <c r="AQ1639" t="str">
        <f t="shared" si="25"/>
        <v/>
      </c>
    </row>
    <row r="1640" spans="1:43">
      <c r="A1640" s="8">
        <v>46205</v>
      </c>
      <c r="B1640" s="67">
        <v>4014.98</v>
      </c>
      <c r="C1640" s="67">
        <v>0.09</v>
      </c>
      <c r="D1640" s="67">
        <v>69000</v>
      </c>
      <c r="E1640" s="67">
        <v>-2.3199999999999998</v>
      </c>
      <c r="F1640" s="69">
        <v>6156</v>
      </c>
      <c r="G1640" t="s">
        <v>62</v>
      </c>
      <c r="H1640">
        <v>0</v>
      </c>
      <c r="I1640" t="s">
        <v>314</v>
      </c>
      <c r="J1640" t="s">
        <v>323</v>
      </c>
      <c r="K1640" t="s">
        <v>295</v>
      </c>
      <c r="L1640" s="36">
        <v>1707</v>
      </c>
      <c r="M1640">
        <v>-23</v>
      </c>
      <c r="N1640" s="66">
        <v>-1.3299999999999999E-2</v>
      </c>
      <c r="O1640" s="36">
        <v>1730</v>
      </c>
      <c r="P1640" s="66">
        <v>-1.32E-2</v>
      </c>
      <c r="Q1640" s="36">
        <v>1730</v>
      </c>
      <c r="R1640" s="36">
        <v>1735</v>
      </c>
      <c r="S1640" s="36">
        <v>1703</v>
      </c>
      <c r="T1640" s="66">
        <v>-1.32E-2</v>
      </c>
      <c r="U1640" s="66">
        <v>-7.4999999999999997E-3</v>
      </c>
      <c r="V1640" s="66">
        <v>-1.61E-2</v>
      </c>
      <c r="W1640" s="66">
        <v>2.3E-3</v>
      </c>
      <c r="X1640" s="1">
        <v>63900</v>
      </c>
      <c r="Y1640" s="1">
        <v>109737</v>
      </c>
      <c r="Z1640" s="1">
        <v>9047</v>
      </c>
      <c r="AA1640" t="s">
        <v>393</v>
      </c>
      <c r="AB1640" t="s">
        <v>697</v>
      </c>
      <c r="AC1640">
        <v>50.65</v>
      </c>
      <c r="AD1640">
        <v>1.19</v>
      </c>
      <c r="AE1640">
        <v>5.86</v>
      </c>
      <c r="AF1640">
        <v>1.1000000000000001</v>
      </c>
      <c r="AG1640" s="1">
        <v>1100</v>
      </c>
      <c r="AH1640" s="36">
        <v>1710</v>
      </c>
      <c r="AI1640" s="1">
        <v>3100</v>
      </c>
      <c r="AJ1640" s="36">
        <v>1707</v>
      </c>
      <c r="AK1640">
        <v>400</v>
      </c>
      <c r="AL1640" s="2">
        <v>0.64583333333333337</v>
      </c>
      <c r="AN1640" t="s">
        <v>350</v>
      </c>
      <c r="AO1640" t="s">
        <v>395</v>
      </c>
      <c r="AQ1640" t="str">
        <f t="shared" si="25"/>
        <v/>
      </c>
    </row>
    <row r="1641" spans="1:43">
      <c r="A1641" s="8">
        <v>46205</v>
      </c>
      <c r="B1641" s="67">
        <v>4014.98</v>
      </c>
      <c r="C1641" s="67">
        <v>0.09</v>
      </c>
      <c r="D1641" s="67">
        <v>69000</v>
      </c>
      <c r="E1641" s="67">
        <v>-2.3199999999999998</v>
      </c>
      <c r="F1641" s="69">
        <v>6178</v>
      </c>
      <c r="G1641" t="s">
        <v>63</v>
      </c>
      <c r="H1641">
        <v>0</v>
      </c>
      <c r="I1641" t="s">
        <v>288</v>
      </c>
      <c r="J1641" t="s">
        <v>289</v>
      </c>
      <c r="K1641" t="s">
        <v>290</v>
      </c>
      <c r="L1641" s="36">
        <v>2237.5</v>
      </c>
      <c r="M1641">
        <v>69</v>
      </c>
      <c r="N1641" s="66">
        <v>3.1800000000000002E-2</v>
      </c>
      <c r="O1641" s="36">
        <v>2168.5</v>
      </c>
      <c r="P1641" s="66">
        <v>3.1800000000000002E-2</v>
      </c>
      <c r="Q1641" s="36">
        <v>2200.5</v>
      </c>
      <c r="R1641" s="36">
        <v>2245</v>
      </c>
      <c r="S1641" s="36">
        <v>2196</v>
      </c>
      <c r="T1641" s="66">
        <v>1.6799999999999999E-2</v>
      </c>
      <c r="U1641" s="66">
        <v>8.0999999999999996E-3</v>
      </c>
      <c r="V1641" s="66">
        <v>-3.3E-3</v>
      </c>
      <c r="W1641" s="66">
        <v>1.8800000000000001E-2</v>
      </c>
      <c r="X1641" s="1">
        <v>4825100</v>
      </c>
      <c r="Y1641" s="1">
        <v>10756809</v>
      </c>
      <c r="Z1641" s="1">
        <v>6283335</v>
      </c>
      <c r="AA1641" t="s">
        <v>641</v>
      </c>
      <c r="AB1641" t="s">
        <v>397</v>
      </c>
      <c r="AC1641">
        <v>16.09</v>
      </c>
      <c r="AD1641">
        <v>0.64</v>
      </c>
      <c r="AE1641">
        <v>2.68</v>
      </c>
      <c r="AF1641" t="s">
        <v>230</v>
      </c>
      <c r="AG1641" s="1">
        <v>73400</v>
      </c>
      <c r="AH1641" s="36">
        <v>2238</v>
      </c>
      <c r="AI1641" s="1">
        <v>18800</v>
      </c>
      <c r="AJ1641" s="36">
        <v>2232.5</v>
      </c>
      <c r="AK1641">
        <v>300</v>
      </c>
      <c r="AL1641" s="2">
        <v>0.64583333333333337</v>
      </c>
      <c r="AN1641" t="s">
        <v>298</v>
      </c>
      <c r="AO1641" t="s">
        <v>313</v>
      </c>
      <c r="AQ1641" t="str">
        <f t="shared" si="25"/>
        <v/>
      </c>
    </row>
    <row r="1642" spans="1:43">
      <c r="A1642" s="8">
        <v>46205</v>
      </c>
      <c r="B1642" s="67">
        <v>4014.98</v>
      </c>
      <c r="C1642" s="67">
        <v>0.09</v>
      </c>
      <c r="D1642" s="67">
        <v>69000</v>
      </c>
      <c r="E1642" s="67">
        <v>-2.3199999999999998</v>
      </c>
      <c r="F1642" s="69">
        <v>6208</v>
      </c>
      <c r="G1642" t="s">
        <v>64</v>
      </c>
      <c r="H1642">
        <v>0</v>
      </c>
      <c r="I1642" t="s">
        <v>314</v>
      </c>
      <c r="J1642" t="s">
        <v>289</v>
      </c>
      <c r="K1642" t="s">
        <v>295</v>
      </c>
      <c r="L1642" s="36">
        <v>1720</v>
      </c>
      <c r="M1642">
        <v>-21</v>
      </c>
      <c r="N1642" s="66">
        <v>-1.21E-2</v>
      </c>
      <c r="O1642" s="36">
        <v>1741</v>
      </c>
      <c r="P1642" s="66">
        <v>-1.2E-2</v>
      </c>
      <c r="Q1642" s="36">
        <v>1740</v>
      </c>
      <c r="R1642" s="36">
        <v>1775</v>
      </c>
      <c r="S1642" s="36">
        <v>1720</v>
      </c>
      <c r="T1642" s="66">
        <v>-1.14E-2</v>
      </c>
      <c r="U1642" s="66">
        <v>-2.1600000000000001E-2</v>
      </c>
      <c r="V1642" s="66">
        <v>-3.09E-2</v>
      </c>
      <c r="W1642" s="66">
        <v>0</v>
      </c>
      <c r="X1642" s="1">
        <v>42700</v>
      </c>
      <c r="Y1642" s="1">
        <v>74751</v>
      </c>
      <c r="Z1642" s="1">
        <v>10983</v>
      </c>
      <c r="AA1642" t="s">
        <v>398</v>
      </c>
      <c r="AB1642" t="s">
        <v>399</v>
      </c>
      <c r="AC1642">
        <v>16.760000000000002</v>
      </c>
      <c r="AD1642">
        <v>1.75</v>
      </c>
      <c r="AE1642">
        <v>1.1599999999999999</v>
      </c>
      <c r="AF1642">
        <v>2</v>
      </c>
      <c r="AG1642">
        <v>300</v>
      </c>
      <c r="AH1642" s="36">
        <v>1730</v>
      </c>
      <c r="AI1642">
        <v>100</v>
      </c>
      <c r="AJ1642" s="36">
        <v>1720</v>
      </c>
      <c r="AK1642">
        <v>800</v>
      </c>
      <c r="AL1642" s="2">
        <v>0.64583333333333337</v>
      </c>
      <c r="AN1642" t="s">
        <v>298</v>
      </c>
      <c r="AO1642" t="s">
        <v>395</v>
      </c>
      <c r="AQ1642" t="str">
        <f t="shared" si="25"/>
        <v/>
      </c>
    </row>
    <row r="1643" spans="1:43">
      <c r="A1643" s="8">
        <v>46205</v>
      </c>
      <c r="B1643" s="67">
        <v>4014.98</v>
      </c>
      <c r="C1643" s="67">
        <v>0.09</v>
      </c>
      <c r="D1643" s="67">
        <v>69000</v>
      </c>
      <c r="E1643" s="67">
        <v>-2.3199999999999998</v>
      </c>
      <c r="F1643" s="69">
        <v>6356</v>
      </c>
      <c r="G1643" t="s">
        <v>65</v>
      </c>
      <c r="H1643">
        <v>0</v>
      </c>
      <c r="I1643" t="s">
        <v>314</v>
      </c>
      <c r="J1643" t="s">
        <v>289</v>
      </c>
      <c r="K1643" t="s">
        <v>295</v>
      </c>
      <c r="L1643" s="36">
        <v>1527</v>
      </c>
      <c r="M1643">
        <v>47</v>
      </c>
      <c r="N1643" s="66">
        <v>3.1800000000000002E-2</v>
      </c>
      <c r="O1643" s="36">
        <v>1480</v>
      </c>
      <c r="P1643" s="66">
        <v>3.1699999999999999E-2</v>
      </c>
      <c r="Q1643" s="36">
        <v>1480</v>
      </c>
      <c r="R1643" s="36">
        <v>1567</v>
      </c>
      <c r="S1643" s="36">
        <v>1455</v>
      </c>
      <c r="T1643" s="66">
        <v>3.1699999999999999E-2</v>
      </c>
      <c r="U1643" s="66">
        <v>-1.4800000000000001E-2</v>
      </c>
      <c r="V1643" s="66">
        <v>-2.5499999999999998E-2</v>
      </c>
      <c r="W1643" s="66">
        <v>4.9399999999999999E-2</v>
      </c>
      <c r="X1643" s="1">
        <v>261500</v>
      </c>
      <c r="Y1643" s="1">
        <v>397471</v>
      </c>
      <c r="Z1643" s="1">
        <v>21805</v>
      </c>
      <c r="AA1643" t="s">
        <v>400</v>
      </c>
      <c r="AB1643" t="s">
        <v>401</v>
      </c>
      <c r="AC1643">
        <v>12.35</v>
      </c>
      <c r="AD1643">
        <v>1.5</v>
      </c>
      <c r="AE1643">
        <v>0.65</v>
      </c>
      <c r="AF1643" t="s">
        <v>230</v>
      </c>
      <c r="AG1643" s="1">
        <v>1700</v>
      </c>
      <c r="AH1643" s="36">
        <v>1530</v>
      </c>
      <c r="AI1643">
        <v>200</v>
      </c>
      <c r="AJ1643" s="36">
        <v>1521</v>
      </c>
      <c r="AK1643">
        <v>100</v>
      </c>
      <c r="AL1643" s="2">
        <v>0.64583333333333337</v>
      </c>
      <c r="AN1643" t="s">
        <v>298</v>
      </c>
      <c r="AO1643" t="s">
        <v>395</v>
      </c>
      <c r="AQ1643" t="str">
        <f t="shared" si="25"/>
        <v/>
      </c>
    </row>
    <row r="1644" spans="1:43">
      <c r="A1644" s="8">
        <v>46205</v>
      </c>
      <c r="B1644" s="67">
        <v>4014.98</v>
      </c>
      <c r="C1644" s="67">
        <v>0.09</v>
      </c>
      <c r="D1644" s="67">
        <v>69000</v>
      </c>
      <c r="E1644" s="67">
        <v>-2.3199999999999998</v>
      </c>
      <c r="F1644" s="69">
        <v>6378</v>
      </c>
      <c r="G1644" t="s">
        <v>66</v>
      </c>
      <c r="H1644">
        <v>0</v>
      </c>
      <c r="I1644" t="s">
        <v>314</v>
      </c>
      <c r="J1644" t="s">
        <v>289</v>
      </c>
      <c r="K1644" t="s">
        <v>295</v>
      </c>
      <c r="L1644" s="36">
        <v>1202</v>
      </c>
      <c r="M1644">
        <v>6</v>
      </c>
      <c r="N1644" s="66">
        <v>5.0000000000000001E-3</v>
      </c>
      <c r="O1644" s="36">
        <v>1196</v>
      </c>
      <c r="P1644" s="66">
        <v>5.0000000000000001E-3</v>
      </c>
      <c r="Q1644" s="36">
        <v>1182</v>
      </c>
      <c r="R1644" s="36">
        <v>1224</v>
      </c>
      <c r="S1644" s="36">
        <v>1182</v>
      </c>
      <c r="T1644" s="66">
        <v>1.6899999999999998E-2</v>
      </c>
      <c r="U1644" s="66">
        <v>-1.7100000000000001E-2</v>
      </c>
      <c r="V1644" s="66">
        <v>-1.7899999999999999E-2</v>
      </c>
      <c r="W1644" s="66">
        <v>1.6899999999999998E-2</v>
      </c>
      <c r="X1644" s="1">
        <v>71100</v>
      </c>
      <c r="Y1644" s="1">
        <v>85918</v>
      </c>
      <c r="Z1644" s="1">
        <v>24761</v>
      </c>
      <c r="AA1644" t="s">
        <v>402</v>
      </c>
      <c r="AB1644" t="s">
        <v>634</v>
      </c>
      <c r="AC1644">
        <v>12.52</v>
      </c>
      <c r="AD1644">
        <v>1.1200000000000001</v>
      </c>
      <c r="AE1644">
        <v>3.41</v>
      </c>
      <c r="AF1644" t="s">
        <v>230</v>
      </c>
      <c r="AG1644">
        <v>0</v>
      </c>
      <c r="AH1644" s="36">
        <v>1203</v>
      </c>
      <c r="AI1644">
        <v>200</v>
      </c>
      <c r="AJ1644" s="36">
        <v>1200</v>
      </c>
      <c r="AK1644">
        <v>300</v>
      </c>
      <c r="AL1644" s="2">
        <v>0.64583333333333337</v>
      </c>
      <c r="AN1644" t="s">
        <v>298</v>
      </c>
      <c r="AO1644" t="s">
        <v>395</v>
      </c>
      <c r="AQ1644" t="str">
        <f t="shared" si="25"/>
        <v/>
      </c>
    </row>
    <row r="1645" spans="1:43">
      <c r="A1645" s="8">
        <v>46205</v>
      </c>
      <c r="B1645" s="67">
        <v>4014.98</v>
      </c>
      <c r="C1645" s="67">
        <v>0.09</v>
      </c>
      <c r="D1645" s="67">
        <v>69000</v>
      </c>
      <c r="E1645" s="67">
        <v>-2.3199999999999998</v>
      </c>
      <c r="F1645" s="69">
        <v>6526</v>
      </c>
      <c r="G1645" t="s">
        <v>67</v>
      </c>
      <c r="H1645">
        <v>0</v>
      </c>
      <c r="I1645" t="s">
        <v>288</v>
      </c>
      <c r="J1645" t="s">
        <v>289</v>
      </c>
      <c r="K1645" t="s">
        <v>295</v>
      </c>
      <c r="L1645" s="36">
        <v>2767.5</v>
      </c>
      <c r="M1645">
        <v>48</v>
      </c>
      <c r="N1645" s="66">
        <v>1.77E-2</v>
      </c>
      <c r="O1645" s="36">
        <v>2719.5</v>
      </c>
      <c r="P1645" s="66">
        <v>1.7600000000000001E-2</v>
      </c>
      <c r="Q1645" s="36">
        <v>2677.5</v>
      </c>
      <c r="R1645" s="36">
        <v>2857.5</v>
      </c>
      <c r="S1645" s="36">
        <v>2636.5</v>
      </c>
      <c r="T1645" s="66">
        <v>3.3599999999999998E-2</v>
      </c>
      <c r="U1645" s="66">
        <v>-4.4000000000000003E-3</v>
      </c>
      <c r="V1645" s="66">
        <v>-3.1399999999999997E-2</v>
      </c>
      <c r="W1645" s="66">
        <v>4.9599999999999998E-2</v>
      </c>
      <c r="X1645" s="1">
        <v>17865700</v>
      </c>
      <c r="Y1645" s="1">
        <v>49597638</v>
      </c>
      <c r="Z1645" s="1">
        <v>498089</v>
      </c>
      <c r="AA1645" t="s">
        <v>584</v>
      </c>
      <c r="AB1645" t="s">
        <v>405</v>
      </c>
      <c r="AC1645">
        <v>48.55</v>
      </c>
      <c r="AD1645">
        <v>3.64</v>
      </c>
      <c r="AE1645">
        <v>1.81</v>
      </c>
      <c r="AF1645" t="s">
        <v>230</v>
      </c>
      <c r="AG1645" s="1">
        <v>204000</v>
      </c>
      <c r="AH1645" s="36">
        <v>2768</v>
      </c>
      <c r="AI1645" s="1">
        <v>1300</v>
      </c>
      <c r="AJ1645" s="36">
        <v>2767.5</v>
      </c>
      <c r="AK1645" s="1">
        <v>4300</v>
      </c>
      <c r="AL1645" s="2">
        <v>0.64583333333333337</v>
      </c>
      <c r="AN1645" t="s">
        <v>298</v>
      </c>
      <c r="AO1645" t="s">
        <v>344</v>
      </c>
      <c r="AQ1645" t="str">
        <f t="shared" si="25"/>
        <v/>
      </c>
    </row>
    <row r="1646" spans="1:43">
      <c r="A1646" s="8">
        <v>46205</v>
      </c>
      <c r="B1646" s="67">
        <v>4014.98</v>
      </c>
      <c r="C1646" s="67">
        <v>0.09</v>
      </c>
      <c r="D1646" s="67">
        <v>69000</v>
      </c>
      <c r="E1646" s="67">
        <v>-2.3199999999999998</v>
      </c>
      <c r="F1646" s="69">
        <v>6586</v>
      </c>
      <c r="G1646" t="s">
        <v>68</v>
      </c>
      <c r="H1646">
        <v>0</v>
      </c>
      <c r="I1646" t="s">
        <v>288</v>
      </c>
      <c r="J1646" t="s">
        <v>289</v>
      </c>
      <c r="K1646" t="s">
        <v>290</v>
      </c>
      <c r="L1646" s="36">
        <v>5782</v>
      </c>
      <c r="M1646">
        <v>92</v>
      </c>
      <c r="N1646" s="66">
        <v>1.6199999999999999E-2</v>
      </c>
      <c r="O1646" s="36">
        <v>5690</v>
      </c>
      <c r="P1646" s="66">
        <v>1.61E-2</v>
      </c>
      <c r="Q1646" s="36">
        <v>5684</v>
      </c>
      <c r="R1646" s="36">
        <v>5854</v>
      </c>
      <c r="S1646" s="36">
        <v>5658</v>
      </c>
      <c r="T1646" s="66">
        <v>1.72E-2</v>
      </c>
      <c r="U1646" s="66">
        <v>-1.1599999999999999E-2</v>
      </c>
      <c r="V1646" s="66">
        <v>-1.2200000000000001E-2</v>
      </c>
      <c r="W1646" s="66">
        <v>2.1899999999999999E-2</v>
      </c>
      <c r="X1646" s="1">
        <v>608000</v>
      </c>
      <c r="Y1646" s="1">
        <v>3513434</v>
      </c>
      <c r="Z1646" s="1">
        <v>1619061</v>
      </c>
      <c r="AA1646" t="s">
        <v>406</v>
      </c>
      <c r="AB1646" t="s">
        <v>407</v>
      </c>
      <c r="AC1646">
        <v>18.39</v>
      </c>
      <c r="AD1646">
        <v>1.49</v>
      </c>
      <c r="AE1646">
        <v>2.73</v>
      </c>
      <c r="AF1646" t="s">
        <v>230</v>
      </c>
      <c r="AG1646" s="1">
        <v>6200</v>
      </c>
      <c r="AH1646" s="36">
        <v>5786</v>
      </c>
      <c r="AI1646">
        <v>100</v>
      </c>
      <c r="AJ1646" s="36">
        <v>5781</v>
      </c>
      <c r="AK1646">
        <v>200</v>
      </c>
      <c r="AL1646" s="2">
        <v>0.64583333333333337</v>
      </c>
      <c r="AN1646" t="s">
        <v>298</v>
      </c>
      <c r="AO1646" t="s">
        <v>395</v>
      </c>
      <c r="AQ1646" t="str">
        <f t="shared" si="25"/>
        <v/>
      </c>
    </row>
    <row r="1647" spans="1:43">
      <c r="A1647" s="8">
        <v>46205</v>
      </c>
      <c r="B1647" s="67">
        <v>4014.98</v>
      </c>
      <c r="C1647" s="67">
        <v>0.09</v>
      </c>
      <c r="D1647" s="67">
        <v>69000</v>
      </c>
      <c r="E1647" s="67">
        <v>-2.3199999999999998</v>
      </c>
      <c r="F1647" s="69">
        <v>6594</v>
      </c>
      <c r="G1647" t="s">
        <v>69</v>
      </c>
      <c r="H1647">
        <v>0</v>
      </c>
      <c r="I1647" t="s">
        <v>288</v>
      </c>
      <c r="J1647" t="s">
        <v>289</v>
      </c>
      <c r="K1647" t="s">
        <v>290</v>
      </c>
      <c r="L1647" s="36">
        <v>2678</v>
      </c>
      <c r="M1647">
        <v>-69</v>
      </c>
      <c r="N1647" s="66">
        <v>-2.5100000000000001E-2</v>
      </c>
      <c r="O1647" s="36">
        <v>2747</v>
      </c>
      <c r="P1647" s="66">
        <v>-2.5100000000000001E-2</v>
      </c>
      <c r="Q1647" s="36">
        <v>2701</v>
      </c>
      <c r="R1647" s="36">
        <v>2778</v>
      </c>
      <c r="S1647" s="36">
        <v>2654</v>
      </c>
      <c r="T1647" s="66">
        <v>-8.5000000000000006E-3</v>
      </c>
      <c r="U1647" s="66">
        <v>-1.3599999999999999E-2</v>
      </c>
      <c r="V1647" s="66">
        <v>-3.5900000000000001E-2</v>
      </c>
      <c r="W1647" s="66">
        <v>8.9999999999999993E-3</v>
      </c>
      <c r="X1647" s="1">
        <v>3619300</v>
      </c>
      <c r="Y1647" s="1">
        <v>9813783</v>
      </c>
      <c r="Z1647" s="1">
        <v>3193699</v>
      </c>
      <c r="AA1647" t="s">
        <v>560</v>
      </c>
      <c r="AB1647" t="s">
        <v>409</v>
      </c>
      <c r="AC1647">
        <v>38.36</v>
      </c>
      <c r="AD1647">
        <v>1.74</v>
      </c>
      <c r="AE1647">
        <v>0</v>
      </c>
      <c r="AF1647" t="s">
        <v>230</v>
      </c>
      <c r="AG1647" s="1">
        <v>59300</v>
      </c>
      <c r="AH1647" s="36">
        <v>2679</v>
      </c>
      <c r="AI1647">
        <v>100</v>
      </c>
      <c r="AJ1647" s="36">
        <v>2666</v>
      </c>
      <c r="AK1647">
        <v>200</v>
      </c>
      <c r="AL1647" s="2">
        <v>0.64583333333333337</v>
      </c>
      <c r="AN1647" t="s">
        <v>298</v>
      </c>
      <c r="AO1647" t="s">
        <v>344</v>
      </c>
      <c r="AQ1647" t="str">
        <f t="shared" si="25"/>
        <v/>
      </c>
    </row>
    <row r="1648" spans="1:43">
      <c r="A1648" s="8">
        <v>46205</v>
      </c>
      <c r="B1648" s="67">
        <v>4014.98</v>
      </c>
      <c r="C1648" s="67">
        <v>0.09</v>
      </c>
      <c r="D1648" s="67">
        <v>69000</v>
      </c>
      <c r="E1648" s="67">
        <v>-2.3199999999999998</v>
      </c>
      <c r="F1648" s="69">
        <v>6674</v>
      </c>
      <c r="G1648" t="s">
        <v>70</v>
      </c>
      <c r="H1648">
        <v>0</v>
      </c>
      <c r="I1648" t="s">
        <v>288</v>
      </c>
      <c r="J1648" t="s">
        <v>289</v>
      </c>
      <c r="K1648" t="s">
        <v>290</v>
      </c>
      <c r="L1648" s="36">
        <v>6602</v>
      </c>
      <c r="M1648">
        <v>-65</v>
      </c>
      <c r="N1648" s="66">
        <v>-9.7000000000000003E-3</v>
      </c>
      <c r="O1648" s="36">
        <v>6667</v>
      </c>
      <c r="P1648" s="66">
        <v>-9.7000000000000003E-3</v>
      </c>
      <c r="Q1648" s="36">
        <v>6640</v>
      </c>
      <c r="R1648" s="36">
        <v>6794</v>
      </c>
      <c r="S1648" s="36">
        <v>6500</v>
      </c>
      <c r="T1648" s="66">
        <v>-5.7000000000000002E-3</v>
      </c>
      <c r="U1648" s="66">
        <v>-1.3100000000000001E-2</v>
      </c>
      <c r="V1648" s="66">
        <v>-2.8199999999999999E-2</v>
      </c>
      <c r="W1648" s="66">
        <v>1.5599999999999999E-2</v>
      </c>
      <c r="X1648" s="1">
        <v>742000</v>
      </c>
      <c r="Y1648" s="1">
        <v>4923146</v>
      </c>
      <c r="Z1648" s="1">
        <v>663147</v>
      </c>
      <c r="AA1648" t="s">
        <v>679</v>
      </c>
      <c r="AB1648" t="s">
        <v>411</v>
      </c>
      <c r="AC1648">
        <v>17.75</v>
      </c>
      <c r="AD1648">
        <v>1.67</v>
      </c>
      <c r="AE1648">
        <v>1.48</v>
      </c>
      <c r="AF1648" t="s">
        <v>230</v>
      </c>
      <c r="AG1648" s="1">
        <v>19100</v>
      </c>
      <c r="AH1648" s="36">
        <v>6634</v>
      </c>
      <c r="AI1648" s="1">
        <v>2700</v>
      </c>
      <c r="AJ1648" s="36">
        <v>6601</v>
      </c>
      <c r="AK1648" s="1">
        <v>1000</v>
      </c>
      <c r="AL1648" s="2">
        <v>0.64583333333333337</v>
      </c>
      <c r="AN1648" t="s">
        <v>298</v>
      </c>
      <c r="AO1648" t="s">
        <v>344</v>
      </c>
      <c r="AQ1648" t="str">
        <f t="shared" si="25"/>
        <v/>
      </c>
    </row>
    <row r="1649" spans="1:43">
      <c r="A1649" s="8">
        <v>46205</v>
      </c>
      <c r="B1649" s="67">
        <v>4014.98</v>
      </c>
      <c r="C1649" s="67">
        <v>0.09</v>
      </c>
      <c r="D1649" s="67">
        <v>69000</v>
      </c>
      <c r="E1649" s="67">
        <v>-2.3199999999999998</v>
      </c>
      <c r="F1649" s="69">
        <v>6758</v>
      </c>
      <c r="G1649" t="s">
        <v>71</v>
      </c>
      <c r="H1649">
        <v>0</v>
      </c>
      <c r="I1649" t="s">
        <v>288</v>
      </c>
      <c r="J1649" t="s">
        <v>289</v>
      </c>
      <c r="K1649" t="s">
        <v>290</v>
      </c>
      <c r="L1649" s="36">
        <v>3330</v>
      </c>
      <c r="M1649">
        <v>80</v>
      </c>
      <c r="N1649" s="66">
        <v>2.46E-2</v>
      </c>
      <c r="O1649" s="36">
        <v>3250</v>
      </c>
      <c r="P1649" s="66">
        <v>2.46E-2</v>
      </c>
      <c r="Q1649" s="36">
        <v>3315</v>
      </c>
      <c r="R1649" s="36">
        <v>3400</v>
      </c>
      <c r="S1649" s="36">
        <v>3296</v>
      </c>
      <c r="T1649" s="66">
        <v>4.4999999999999997E-3</v>
      </c>
      <c r="U1649" s="66">
        <v>-7.4000000000000003E-3</v>
      </c>
      <c r="V1649" s="66">
        <v>-2.0500000000000001E-2</v>
      </c>
      <c r="W1649" s="66">
        <v>1.03E-2</v>
      </c>
      <c r="X1649" s="1">
        <v>19252900</v>
      </c>
      <c r="Y1649" s="1">
        <v>64430983</v>
      </c>
      <c r="Z1649" s="1">
        <v>19864503</v>
      </c>
      <c r="AA1649" t="s">
        <v>412</v>
      </c>
      <c r="AB1649" t="s">
        <v>413</v>
      </c>
      <c r="AC1649">
        <v>16.91</v>
      </c>
      <c r="AD1649">
        <v>2.42</v>
      </c>
      <c r="AE1649">
        <v>1.05</v>
      </c>
      <c r="AF1649" t="s">
        <v>230</v>
      </c>
      <c r="AG1649" s="1">
        <v>499600</v>
      </c>
      <c r="AH1649" s="36">
        <v>3331</v>
      </c>
      <c r="AI1649" s="1">
        <v>1900</v>
      </c>
      <c r="AJ1649" s="36">
        <v>3321</v>
      </c>
      <c r="AK1649">
        <v>300</v>
      </c>
      <c r="AL1649" s="2">
        <v>0.64583333333333337</v>
      </c>
      <c r="AN1649" t="s">
        <v>298</v>
      </c>
      <c r="AO1649" t="s">
        <v>344</v>
      </c>
      <c r="AQ1649" t="str">
        <f t="shared" si="25"/>
        <v/>
      </c>
    </row>
    <row r="1650" spans="1:43">
      <c r="A1650" s="8">
        <v>46205</v>
      </c>
      <c r="B1650" s="67">
        <v>4014.98</v>
      </c>
      <c r="C1650" s="67">
        <v>0.09</v>
      </c>
      <c r="D1650" s="67">
        <v>69000</v>
      </c>
      <c r="E1650" s="67">
        <v>-2.3199999999999998</v>
      </c>
      <c r="F1650" s="69">
        <v>6810</v>
      </c>
      <c r="G1650" t="s">
        <v>72</v>
      </c>
      <c r="H1650">
        <v>0</v>
      </c>
      <c r="I1650" t="s">
        <v>288</v>
      </c>
      <c r="J1650" t="s">
        <v>289</v>
      </c>
      <c r="K1650" t="s">
        <v>290</v>
      </c>
      <c r="L1650" s="36">
        <v>2148</v>
      </c>
      <c r="M1650">
        <v>33</v>
      </c>
      <c r="N1650" s="66">
        <v>1.5599999999999999E-2</v>
      </c>
      <c r="O1650" s="36">
        <v>2115</v>
      </c>
      <c r="P1650" s="66">
        <v>1.5599999999999999E-2</v>
      </c>
      <c r="Q1650" s="36">
        <v>2113</v>
      </c>
      <c r="R1650" s="36">
        <v>2162</v>
      </c>
      <c r="S1650" s="36">
        <v>2099</v>
      </c>
      <c r="T1650" s="66">
        <v>1.6500000000000001E-2</v>
      </c>
      <c r="U1650" s="66">
        <v>2.8E-3</v>
      </c>
      <c r="V1650" s="66">
        <v>-6.4000000000000003E-3</v>
      </c>
      <c r="W1650" s="66">
        <v>2.3300000000000001E-2</v>
      </c>
      <c r="X1650" s="1">
        <v>160400</v>
      </c>
      <c r="Y1650" s="1">
        <v>343481</v>
      </c>
      <c r="Z1650" s="1">
        <v>87346</v>
      </c>
      <c r="AA1650" t="s">
        <v>414</v>
      </c>
      <c r="AB1650" t="s">
        <v>415</v>
      </c>
      <c r="AC1650">
        <v>11.81</v>
      </c>
      <c r="AD1650">
        <v>0.9</v>
      </c>
      <c r="AE1650">
        <v>2.61</v>
      </c>
      <c r="AF1650" t="s">
        <v>230</v>
      </c>
      <c r="AG1650" s="1">
        <v>21400</v>
      </c>
      <c r="AH1650" s="36">
        <v>2152</v>
      </c>
      <c r="AI1650">
        <v>100</v>
      </c>
      <c r="AJ1650" s="36">
        <v>2144</v>
      </c>
      <c r="AK1650">
        <v>400</v>
      </c>
      <c r="AL1650" s="2">
        <v>0.64583333333333337</v>
      </c>
      <c r="AN1650" t="s">
        <v>298</v>
      </c>
      <c r="AO1650" t="s">
        <v>344</v>
      </c>
      <c r="AQ1650" t="str">
        <f t="shared" si="25"/>
        <v/>
      </c>
    </row>
    <row r="1651" spans="1:43">
      <c r="A1651" s="8">
        <v>46205</v>
      </c>
      <c r="B1651" s="67">
        <v>4014.98</v>
      </c>
      <c r="C1651" s="67">
        <v>0.09</v>
      </c>
      <c r="D1651" s="67">
        <v>69000</v>
      </c>
      <c r="E1651" s="67">
        <v>-2.3199999999999998</v>
      </c>
      <c r="F1651" s="69">
        <v>6841</v>
      </c>
      <c r="G1651" t="s">
        <v>73</v>
      </c>
      <c r="H1651">
        <v>0</v>
      </c>
      <c r="I1651" t="s">
        <v>288</v>
      </c>
      <c r="J1651" t="s">
        <v>289</v>
      </c>
      <c r="K1651" t="s">
        <v>290</v>
      </c>
      <c r="L1651" s="36">
        <v>5584</v>
      </c>
      <c r="M1651">
        <v>-130</v>
      </c>
      <c r="N1651" s="66">
        <v>-2.2800000000000001E-2</v>
      </c>
      <c r="O1651" s="36">
        <v>5714</v>
      </c>
      <c r="P1651" s="66">
        <v>-2.2700000000000001E-2</v>
      </c>
      <c r="Q1651" s="36">
        <v>5514</v>
      </c>
      <c r="R1651" s="36">
        <v>5722</v>
      </c>
      <c r="S1651" s="36">
        <v>5449</v>
      </c>
      <c r="T1651" s="66">
        <v>1.26E-2</v>
      </c>
      <c r="U1651" s="66">
        <v>-1.8800000000000001E-2</v>
      </c>
      <c r="V1651" s="66">
        <v>-2.41E-2</v>
      </c>
      <c r="W1651" s="66">
        <v>2.47E-2</v>
      </c>
      <c r="X1651" s="1">
        <v>1179100</v>
      </c>
      <c r="Y1651" s="1">
        <v>6587100</v>
      </c>
      <c r="Z1651" s="1">
        <v>1436211</v>
      </c>
      <c r="AA1651" t="s">
        <v>416</v>
      </c>
      <c r="AB1651" t="s">
        <v>635</v>
      </c>
      <c r="AC1651">
        <v>24.1</v>
      </c>
      <c r="AD1651">
        <v>2.73</v>
      </c>
      <c r="AE1651">
        <v>1.65</v>
      </c>
      <c r="AF1651" t="s">
        <v>230</v>
      </c>
      <c r="AG1651" s="1">
        <v>9100</v>
      </c>
      <c r="AH1651" s="36">
        <v>5587</v>
      </c>
      <c r="AI1651">
        <v>100</v>
      </c>
      <c r="AJ1651" s="36">
        <v>5568</v>
      </c>
      <c r="AK1651">
        <v>100</v>
      </c>
      <c r="AL1651" s="2">
        <v>0.64583333333333337</v>
      </c>
      <c r="AN1651" t="s">
        <v>298</v>
      </c>
      <c r="AO1651" t="s">
        <v>344</v>
      </c>
      <c r="AQ1651" t="str">
        <f t="shared" si="25"/>
        <v/>
      </c>
    </row>
    <row r="1652" spans="1:43">
      <c r="A1652" s="8">
        <v>46205</v>
      </c>
      <c r="B1652" s="67">
        <v>4014.98</v>
      </c>
      <c r="C1652" s="67">
        <v>0.09</v>
      </c>
      <c r="D1652" s="67">
        <v>69000</v>
      </c>
      <c r="E1652" s="67">
        <v>-2.3199999999999998</v>
      </c>
      <c r="F1652" s="69">
        <v>6890</v>
      </c>
      <c r="G1652" t="s">
        <v>74</v>
      </c>
      <c r="H1652">
        <v>0</v>
      </c>
      <c r="I1652" t="s">
        <v>314</v>
      </c>
      <c r="J1652" t="s">
        <v>289</v>
      </c>
      <c r="K1652" t="s">
        <v>290</v>
      </c>
      <c r="L1652" s="36">
        <v>8950</v>
      </c>
      <c r="M1652">
        <v>-770</v>
      </c>
      <c r="N1652" s="66">
        <v>-7.9200000000000007E-2</v>
      </c>
      <c r="O1652" s="36">
        <v>9720</v>
      </c>
      <c r="P1652" s="66">
        <v>-7.9200000000000007E-2</v>
      </c>
      <c r="Q1652" s="36">
        <v>9250</v>
      </c>
      <c r="R1652" s="36">
        <v>9400</v>
      </c>
      <c r="S1652" s="36">
        <v>8870</v>
      </c>
      <c r="T1652" s="66">
        <v>-3.2399999999999998E-2</v>
      </c>
      <c r="U1652" s="66">
        <v>-2.29E-2</v>
      </c>
      <c r="V1652" s="66">
        <v>-4.7800000000000002E-2</v>
      </c>
      <c r="W1652" s="66">
        <v>8.9999999999999993E-3</v>
      </c>
      <c r="X1652" s="1">
        <v>1055200</v>
      </c>
      <c r="Y1652" s="1">
        <v>9553168</v>
      </c>
      <c r="Z1652" s="1">
        <v>471775</v>
      </c>
      <c r="AA1652" t="s">
        <v>680</v>
      </c>
      <c r="AB1652" t="s">
        <v>419</v>
      </c>
      <c r="AC1652">
        <v>20.399999999999999</v>
      </c>
      <c r="AD1652">
        <v>1.61</v>
      </c>
      <c r="AE1652">
        <v>2.23</v>
      </c>
      <c r="AF1652" t="s">
        <v>230</v>
      </c>
      <c r="AG1652" s="1">
        <v>11800</v>
      </c>
      <c r="AH1652" s="36">
        <v>8960</v>
      </c>
      <c r="AI1652">
        <v>200</v>
      </c>
      <c r="AJ1652" s="36">
        <v>8950</v>
      </c>
      <c r="AK1652" s="1">
        <v>1700</v>
      </c>
      <c r="AL1652" s="2">
        <v>0.64583333333333337</v>
      </c>
      <c r="AN1652" t="s">
        <v>293</v>
      </c>
      <c r="AO1652" t="s">
        <v>344</v>
      </c>
      <c r="AQ1652" t="str">
        <f t="shared" si="25"/>
        <v/>
      </c>
    </row>
    <row r="1653" spans="1:43">
      <c r="A1653" s="8">
        <v>46205</v>
      </c>
      <c r="B1653" s="67">
        <v>4014.98</v>
      </c>
      <c r="C1653" s="67">
        <v>0.09</v>
      </c>
      <c r="D1653" s="67">
        <v>69000</v>
      </c>
      <c r="E1653" s="67">
        <v>-2.3199999999999998</v>
      </c>
      <c r="F1653" s="69">
        <v>6925</v>
      </c>
      <c r="G1653" t="s">
        <v>75</v>
      </c>
      <c r="H1653">
        <v>0</v>
      </c>
      <c r="I1653" t="s">
        <v>288</v>
      </c>
      <c r="J1653" t="s">
        <v>289</v>
      </c>
      <c r="K1653" t="s">
        <v>295</v>
      </c>
      <c r="L1653" s="36">
        <v>4684</v>
      </c>
      <c r="M1653">
        <v>-144</v>
      </c>
      <c r="N1653" s="66">
        <v>-2.98E-2</v>
      </c>
      <c r="O1653" s="36">
        <v>4828</v>
      </c>
      <c r="P1653" s="66">
        <v>-2.98E-2</v>
      </c>
      <c r="Q1653" s="36">
        <v>4688</v>
      </c>
      <c r="R1653" s="36">
        <v>4820</v>
      </c>
      <c r="S1653" s="36">
        <v>4610</v>
      </c>
      <c r="T1653" s="66">
        <v>-8.0000000000000004E-4</v>
      </c>
      <c r="U1653" s="66">
        <v>-1.38E-2</v>
      </c>
      <c r="V1653" s="66">
        <v>-2.8199999999999999E-2</v>
      </c>
      <c r="W1653" s="66">
        <v>1.6E-2</v>
      </c>
      <c r="X1653" s="1">
        <v>755100</v>
      </c>
      <c r="Y1653" s="1">
        <v>3562878</v>
      </c>
      <c r="Z1653" s="1">
        <v>391114</v>
      </c>
      <c r="AA1653" t="s">
        <v>698</v>
      </c>
      <c r="AB1653" t="s">
        <v>421</v>
      </c>
      <c r="AC1653">
        <v>35.4</v>
      </c>
      <c r="AD1653">
        <v>1.88</v>
      </c>
      <c r="AE1653">
        <v>1.49</v>
      </c>
      <c r="AF1653" t="s">
        <v>230</v>
      </c>
      <c r="AG1653" s="1">
        <v>9500</v>
      </c>
      <c r="AH1653" s="36">
        <v>4730</v>
      </c>
      <c r="AI1653" s="1">
        <v>3300</v>
      </c>
      <c r="AJ1653" s="36">
        <v>4671</v>
      </c>
      <c r="AK1653" s="1">
        <v>2600</v>
      </c>
      <c r="AL1653" s="2">
        <v>0.64583333333333337</v>
      </c>
      <c r="AN1653" t="s">
        <v>298</v>
      </c>
      <c r="AO1653" t="s">
        <v>344</v>
      </c>
      <c r="AQ1653" t="str">
        <f t="shared" si="25"/>
        <v/>
      </c>
    </row>
    <row r="1654" spans="1:43">
      <c r="A1654" s="8">
        <v>46205</v>
      </c>
      <c r="B1654" s="67">
        <v>4014.98</v>
      </c>
      <c r="C1654" s="67">
        <v>0.09</v>
      </c>
      <c r="D1654" s="67">
        <v>69000</v>
      </c>
      <c r="E1654" s="67">
        <v>-2.3199999999999998</v>
      </c>
      <c r="F1654" s="69">
        <v>6963</v>
      </c>
      <c r="G1654" t="s">
        <v>76</v>
      </c>
      <c r="H1654">
        <v>0</v>
      </c>
      <c r="I1654" t="s">
        <v>288</v>
      </c>
      <c r="J1654" t="s">
        <v>289</v>
      </c>
      <c r="K1654" t="s">
        <v>295</v>
      </c>
      <c r="L1654" s="36">
        <v>5211</v>
      </c>
      <c r="M1654">
        <v>-292</v>
      </c>
      <c r="N1654" s="66">
        <v>-5.3100000000000001E-2</v>
      </c>
      <c r="O1654" s="36">
        <v>5503</v>
      </c>
      <c r="P1654" s="66">
        <v>-5.2999999999999999E-2</v>
      </c>
      <c r="Q1654" s="36">
        <v>5240</v>
      </c>
      <c r="R1654" s="36">
        <v>5355</v>
      </c>
      <c r="S1654" s="36">
        <v>5107</v>
      </c>
      <c r="T1654" s="66">
        <v>-5.4999999999999997E-3</v>
      </c>
      <c r="U1654" s="66">
        <v>-2.1399999999999999E-2</v>
      </c>
      <c r="V1654" s="66">
        <v>-2.6800000000000001E-2</v>
      </c>
      <c r="W1654" s="66">
        <v>2.0299999999999999E-2</v>
      </c>
      <c r="X1654" s="1">
        <v>4079600</v>
      </c>
      <c r="Y1654" s="1">
        <v>21422128</v>
      </c>
      <c r="Z1654" s="1">
        <v>2103993</v>
      </c>
      <c r="AA1654" t="s">
        <v>687</v>
      </c>
      <c r="AB1654" t="s">
        <v>423</v>
      </c>
      <c r="AC1654">
        <v>69.38</v>
      </c>
      <c r="AD1654">
        <v>2.65</v>
      </c>
      <c r="AE1654">
        <v>0.96</v>
      </c>
      <c r="AF1654" t="s">
        <v>230</v>
      </c>
      <c r="AG1654" s="1">
        <v>60900</v>
      </c>
      <c r="AH1654" s="36">
        <v>5212</v>
      </c>
      <c r="AI1654">
        <v>500</v>
      </c>
      <c r="AJ1654" s="36">
        <v>5210</v>
      </c>
      <c r="AK1654">
        <v>100</v>
      </c>
      <c r="AL1654" s="2">
        <v>0.64583333333333337</v>
      </c>
      <c r="AN1654" t="s">
        <v>298</v>
      </c>
      <c r="AO1654" t="s">
        <v>344</v>
      </c>
      <c r="AQ1654" t="str">
        <f t="shared" si="25"/>
        <v/>
      </c>
    </row>
    <row r="1655" spans="1:43">
      <c r="A1655" s="8">
        <v>46205</v>
      </c>
      <c r="B1655" s="67">
        <v>4014.98</v>
      </c>
      <c r="C1655" s="67">
        <v>0.09</v>
      </c>
      <c r="D1655" s="67">
        <v>69000</v>
      </c>
      <c r="E1655" s="67">
        <v>-2.3199999999999998</v>
      </c>
      <c r="F1655" s="69">
        <v>7011</v>
      </c>
      <c r="G1655" t="s">
        <v>77</v>
      </c>
      <c r="H1655">
        <v>0</v>
      </c>
      <c r="I1655" t="s">
        <v>288</v>
      </c>
      <c r="J1655" t="s">
        <v>289</v>
      </c>
      <c r="K1655" t="s">
        <v>290</v>
      </c>
      <c r="L1655" s="36">
        <v>3788</v>
      </c>
      <c r="M1655">
        <v>52</v>
      </c>
      <c r="N1655" s="66">
        <v>1.3899999999999999E-2</v>
      </c>
      <c r="O1655" s="36">
        <v>3736</v>
      </c>
      <c r="P1655" s="66">
        <v>1.3899999999999999E-2</v>
      </c>
      <c r="Q1655" s="36">
        <v>3783</v>
      </c>
      <c r="R1655" s="36">
        <v>3867</v>
      </c>
      <c r="S1655" s="36">
        <v>3752</v>
      </c>
      <c r="T1655" s="66">
        <v>1.2999999999999999E-3</v>
      </c>
      <c r="U1655" s="66">
        <v>-1.61E-2</v>
      </c>
      <c r="V1655" s="66">
        <v>-2.0400000000000001E-2</v>
      </c>
      <c r="W1655" s="66">
        <v>9.4999999999999998E-3</v>
      </c>
      <c r="X1655" s="1">
        <v>17061600</v>
      </c>
      <c r="Y1655" s="1">
        <v>65094788</v>
      </c>
      <c r="Z1655" s="1">
        <v>12779377</v>
      </c>
      <c r="AA1655" t="s">
        <v>424</v>
      </c>
      <c r="AB1655" t="s">
        <v>636</v>
      </c>
      <c r="AC1655">
        <v>33.49</v>
      </c>
      <c r="AD1655">
        <v>4.12</v>
      </c>
      <c r="AE1655">
        <v>0.77</v>
      </c>
      <c r="AF1655" t="s">
        <v>230</v>
      </c>
      <c r="AG1655" s="1">
        <v>707500</v>
      </c>
      <c r="AH1655" s="36">
        <v>3789</v>
      </c>
      <c r="AI1655">
        <v>700</v>
      </c>
      <c r="AJ1655" s="36">
        <v>3786</v>
      </c>
      <c r="AK1655">
        <v>100</v>
      </c>
      <c r="AL1655" s="2">
        <v>0.64583333333333337</v>
      </c>
      <c r="AN1655" t="s">
        <v>298</v>
      </c>
      <c r="AO1655" t="s">
        <v>395</v>
      </c>
      <c r="AQ1655" t="str">
        <f t="shared" si="25"/>
        <v/>
      </c>
    </row>
    <row r="1656" spans="1:43">
      <c r="A1656" s="8">
        <v>46205</v>
      </c>
      <c r="B1656" s="67">
        <v>4014.98</v>
      </c>
      <c r="C1656" s="67">
        <v>0.09</v>
      </c>
      <c r="D1656" s="67">
        <v>69000</v>
      </c>
      <c r="E1656" s="67">
        <v>-2.3199999999999998</v>
      </c>
      <c r="F1656" s="69">
        <v>7013</v>
      </c>
      <c r="G1656" t="s">
        <v>78</v>
      </c>
      <c r="H1656">
        <v>0</v>
      </c>
      <c r="I1656" t="s">
        <v>288</v>
      </c>
      <c r="J1656" t="s">
        <v>289</v>
      </c>
      <c r="K1656" t="s">
        <v>290</v>
      </c>
      <c r="L1656" s="36">
        <v>2801.5</v>
      </c>
      <c r="M1656">
        <v>128</v>
      </c>
      <c r="N1656" s="66">
        <v>4.7899999999999998E-2</v>
      </c>
      <c r="O1656" s="36">
        <v>2673.5</v>
      </c>
      <c r="P1656" s="66">
        <v>4.7800000000000002E-2</v>
      </c>
      <c r="Q1656" s="36">
        <v>2740</v>
      </c>
      <c r="R1656" s="36">
        <v>2824</v>
      </c>
      <c r="S1656" s="36">
        <v>2712</v>
      </c>
      <c r="T1656" s="66">
        <v>2.24E-2</v>
      </c>
      <c r="U1656" s="66">
        <v>3.3999999999999998E-3</v>
      </c>
      <c r="V1656" s="66">
        <v>-7.9000000000000008E-3</v>
      </c>
      <c r="W1656" s="66">
        <v>3.3000000000000002E-2</v>
      </c>
      <c r="X1656" s="1">
        <v>14849100</v>
      </c>
      <c r="Y1656" s="1">
        <v>41504550</v>
      </c>
      <c r="Z1656" s="1">
        <v>3033351</v>
      </c>
      <c r="AA1656" t="s">
        <v>426</v>
      </c>
      <c r="AB1656" t="s">
        <v>637</v>
      </c>
      <c r="AC1656">
        <v>18</v>
      </c>
      <c r="AD1656">
        <v>4.55</v>
      </c>
      <c r="AE1656">
        <v>0.82</v>
      </c>
      <c r="AF1656" t="s">
        <v>230</v>
      </c>
      <c r="AG1656" s="1">
        <v>527600</v>
      </c>
      <c r="AH1656" s="36">
        <v>2802</v>
      </c>
      <c r="AI1656" s="1">
        <v>1800</v>
      </c>
      <c r="AJ1656" s="36">
        <v>2800</v>
      </c>
      <c r="AK1656">
        <v>600</v>
      </c>
      <c r="AL1656" s="2">
        <v>0.64583333333333337</v>
      </c>
      <c r="AN1656" t="s">
        <v>298</v>
      </c>
      <c r="AO1656" t="s">
        <v>395</v>
      </c>
      <c r="AQ1656" t="str">
        <f t="shared" si="25"/>
        <v/>
      </c>
    </row>
    <row r="1657" spans="1:43">
      <c r="A1657" s="8">
        <v>46205</v>
      </c>
      <c r="B1657" s="67">
        <v>4014.98</v>
      </c>
      <c r="C1657" s="67">
        <v>0.09</v>
      </c>
      <c r="D1657" s="67">
        <v>69000</v>
      </c>
      <c r="E1657" s="67">
        <v>-2.3199999999999998</v>
      </c>
      <c r="F1657" s="69">
        <v>7047</v>
      </c>
      <c r="G1657" t="s">
        <v>79</v>
      </c>
      <c r="H1657">
        <v>0</v>
      </c>
      <c r="I1657" t="s">
        <v>347</v>
      </c>
      <c r="J1657" t="s">
        <v>289</v>
      </c>
      <c r="K1657" t="s">
        <v>290</v>
      </c>
      <c r="L1657" s="36">
        <v>2348</v>
      </c>
      <c r="M1657">
        <v>117</v>
      </c>
      <c r="N1657" s="66">
        <v>5.2400000000000002E-2</v>
      </c>
      <c r="O1657" s="36">
        <v>2231</v>
      </c>
      <c r="P1657" s="66">
        <v>5.2400000000000002E-2</v>
      </c>
      <c r="Q1657" s="36">
        <v>2247</v>
      </c>
      <c r="R1657" s="36">
        <v>2379</v>
      </c>
      <c r="S1657" s="36">
        <v>2247</v>
      </c>
      <c r="T1657" s="66">
        <v>4.4900000000000002E-2</v>
      </c>
      <c r="U1657" s="66">
        <v>-9.7000000000000003E-3</v>
      </c>
      <c r="V1657" s="66">
        <v>-1.2999999999999999E-2</v>
      </c>
      <c r="W1657" s="66">
        <v>4.4900000000000002E-2</v>
      </c>
      <c r="X1657" s="1">
        <v>132300</v>
      </c>
      <c r="Y1657" s="1">
        <v>308556</v>
      </c>
      <c r="Z1657" s="1">
        <v>33332</v>
      </c>
      <c r="AA1657" t="s">
        <v>428</v>
      </c>
      <c r="AB1657" t="s">
        <v>638</v>
      </c>
      <c r="AC1657">
        <v>9.3000000000000007</v>
      </c>
      <c r="AD1657">
        <v>2.91</v>
      </c>
      <c r="AE1657">
        <v>0.55000000000000004</v>
      </c>
      <c r="AF1657" t="s">
        <v>230</v>
      </c>
      <c r="AG1657">
        <v>0</v>
      </c>
      <c r="AH1657" s="36">
        <v>2349</v>
      </c>
      <c r="AI1657">
        <v>200</v>
      </c>
      <c r="AJ1657" s="36">
        <v>2332</v>
      </c>
      <c r="AK1657" s="1">
        <v>1500</v>
      </c>
      <c r="AL1657" s="2">
        <v>0.64583333333333337</v>
      </c>
      <c r="AN1657" t="s">
        <v>298</v>
      </c>
      <c r="AO1657" t="s">
        <v>313</v>
      </c>
      <c r="AQ1657" t="str">
        <f t="shared" si="25"/>
        <v/>
      </c>
    </row>
    <row r="1658" spans="1:43">
      <c r="A1658" s="8">
        <v>46205</v>
      </c>
      <c r="B1658" s="67">
        <v>4014.98</v>
      </c>
      <c r="C1658" s="67">
        <v>0.09</v>
      </c>
      <c r="D1658" s="67">
        <v>69000</v>
      </c>
      <c r="E1658" s="67">
        <v>-2.3199999999999998</v>
      </c>
      <c r="F1658" s="69">
        <v>7084</v>
      </c>
      <c r="G1658" t="s">
        <v>80</v>
      </c>
      <c r="H1658">
        <v>0</v>
      </c>
      <c r="I1658" t="s">
        <v>347</v>
      </c>
      <c r="J1658" t="s">
        <v>323</v>
      </c>
      <c r="K1658" t="s">
        <v>290</v>
      </c>
      <c r="L1658" s="36">
        <v>2767</v>
      </c>
      <c r="M1658">
        <v>-4</v>
      </c>
      <c r="N1658" s="66">
        <v>-1.4E-3</v>
      </c>
      <c r="O1658" s="36">
        <v>2771</v>
      </c>
      <c r="P1658" s="66">
        <v>-1.4E-3</v>
      </c>
      <c r="Q1658" s="36">
        <v>2764</v>
      </c>
      <c r="R1658" s="36">
        <v>2791</v>
      </c>
      <c r="S1658" s="36">
        <v>2740</v>
      </c>
      <c r="T1658" s="66">
        <v>1E-3</v>
      </c>
      <c r="U1658" s="66">
        <v>6.1000000000000004E-3</v>
      </c>
      <c r="V1658" s="66">
        <v>-8.5000000000000006E-3</v>
      </c>
      <c r="W1658" s="66">
        <v>9.7999999999999997E-3</v>
      </c>
      <c r="X1658" s="1">
        <v>3300</v>
      </c>
      <c r="Y1658" s="1">
        <v>9114</v>
      </c>
      <c r="Z1658" s="1">
        <v>9019</v>
      </c>
      <c r="AA1658" t="s">
        <v>430</v>
      </c>
      <c r="AB1658" t="s">
        <v>642</v>
      </c>
      <c r="AC1658">
        <v>40.33</v>
      </c>
      <c r="AD1658">
        <v>1.44</v>
      </c>
      <c r="AE1658">
        <v>3.79</v>
      </c>
      <c r="AF1658">
        <v>0.9</v>
      </c>
      <c r="AG1658">
        <v>0</v>
      </c>
      <c r="AH1658" s="36">
        <v>2770</v>
      </c>
      <c r="AI1658">
        <v>100</v>
      </c>
      <c r="AJ1658" s="36">
        <v>2750</v>
      </c>
      <c r="AK1658">
        <v>100</v>
      </c>
      <c r="AL1658" s="2">
        <v>0.64583333333333337</v>
      </c>
      <c r="AN1658" t="s">
        <v>298</v>
      </c>
      <c r="AO1658" t="s">
        <v>313</v>
      </c>
      <c r="AQ1658" t="str">
        <f t="shared" si="25"/>
        <v/>
      </c>
    </row>
    <row r="1659" spans="1:43">
      <c r="A1659" s="8">
        <v>46205</v>
      </c>
      <c r="B1659" s="67">
        <v>4014.98</v>
      </c>
      <c r="C1659" s="67">
        <v>0.09</v>
      </c>
      <c r="D1659" s="67">
        <v>69000</v>
      </c>
      <c r="E1659" s="67">
        <v>-2.3199999999999998</v>
      </c>
      <c r="F1659" s="69">
        <v>7182</v>
      </c>
      <c r="G1659" t="s">
        <v>81</v>
      </c>
      <c r="H1659">
        <v>0</v>
      </c>
      <c r="I1659" t="s">
        <v>288</v>
      </c>
      <c r="J1659" t="s">
        <v>289</v>
      </c>
      <c r="K1659" t="s">
        <v>290</v>
      </c>
      <c r="L1659" s="36">
        <v>3148</v>
      </c>
      <c r="M1659">
        <v>61</v>
      </c>
      <c r="N1659" s="66">
        <v>1.9800000000000002E-2</v>
      </c>
      <c r="O1659" s="36">
        <v>3087</v>
      </c>
      <c r="P1659" s="66">
        <v>1.9699999999999999E-2</v>
      </c>
      <c r="Q1659" s="36">
        <v>3116</v>
      </c>
      <c r="R1659" s="36">
        <v>3169</v>
      </c>
      <c r="S1659" s="36">
        <v>3114</v>
      </c>
      <c r="T1659" s="66">
        <v>1.0200000000000001E-2</v>
      </c>
      <c r="U1659" s="66">
        <v>-2.2000000000000001E-3</v>
      </c>
      <c r="V1659" s="66">
        <v>-6.6E-3</v>
      </c>
      <c r="W1659" s="66">
        <v>1.09E-2</v>
      </c>
      <c r="X1659" s="1">
        <v>4817700</v>
      </c>
      <c r="Y1659" s="1">
        <v>15166907</v>
      </c>
      <c r="Z1659" s="1">
        <v>11256866</v>
      </c>
      <c r="AA1659" t="s">
        <v>645</v>
      </c>
      <c r="AB1659" t="s">
        <v>433</v>
      </c>
      <c r="AC1659">
        <v>16.98</v>
      </c>
      <c r="AD1659">
        <v>1.21</v>
      </c>
      <c r="AE1659">
        <v>2.95</v>
      </c>
      <c r="AF1659" t="s">
        <v>230</v>
      </c>
      <c r="AG1659" s="1">
        <v>56500</v>
      </c>
      <c r="AH1659" s="36">
        <v>3149</v>
      </c>
      <c r="AI1659">
        <v>700</v>
      </c>
      <c r="AJ1659" s="36">
        <v>3138</v>
      </c>
      <c r="AK1659">
        <v>400</v>
      </c>
      <c r="AL1659" s="2">
        <v>0.64583333333333337</v>
      </c>
      <c r="AN1659" t="s">
        <v>298</v>
      </c>
      <c r="AO1659" t="s">
        <v>434</v>
      </c>
      <c r="AQ1659" t="str">
        <f t="shared" si="25"/>
        <v/>
      </c>
    </row>
    <row r="1660" spans="1:43">
      <c r="A1660" s="8">
        <v>46205</v>
      </c>
      <c r="B1660" s="67">
        <v>4014.98</v>
      </c>
      <c r="C1660" s="67">
        <v>0.09</v>
      </c>
      <c r="D1660" s="67">
        <v>69000</v>
      </c>
      <c r="E1660" s="67">
        <v>-2.3199999999999998</v>
      </c>
      <c r="F1660" s="69">
        <v>7203</v>
      </c>
      <c r="G1660" t="s">
        <v>82</v>
      </c>
      <c r="H1660">
        <v>0</v>
      </c>
      <c r="I1660" t="s">
        <v>288</v>
      </c>
      <c r="J1660" t="s">
        <v>289</v>
      </c>
      <c r="K1660" t="s">
        <v>290</v>
      </c>
      <c r="L1660" s="36">
        <v>2793</v>
      </c>
      <c r="M1660">
        <v>68.5</v>
      </c>
      <c r="N1660" s="66">
        <v>2.5100000000000001E-2</v>
      </c>
      <c r="O1660" s="36">
        <v>2724.5</v>
      </c>
      <c r="P1660" s="66">
        <v>2.5100000000000001E-2</v>
      </c>
      <c r="Q1660" s="36">
        <v>2759</v>
      </c>
      <c r="R1660" s="36">
        <v>2839</v>
      </c>
      <c r="S1660" s="36">
        <v>2750</v>
      </c>
      <c r="T1660" s="66">
        <v>1.23E-2</v>
      </c>
      <c r="U1660" s="66">
        <v>-7.7999999999999996E-3</v>
      </c>
      <c r="V1660" s="66">
        <v>-1.6199999999999999E-2</v>
      </c>
      <c r="W1660" s="66">
        <v>1.5599999999999999E-2</v>
      </c>
      <c r="X1660" s="1">
        <v>30358500</v>
      </c>
      <c r="Y1660" s="1">
        <v>85060222</v>
      </c>
      <c r="Z1660" s="1">
        <v>40763799</v>
      </c>
      <c r="AA1660" t="s">
        <v>435</v>
      </c>
      <c r="AB1660" t="s">
        <v>699</v>
      </c>
      <c r="AC1660">
        <v>11.02</v>
      </c>
      <c r="AD1660">
        <v>0.91</v>
      </c>
      <c r="AE1660">
        <v>3.58</v>
      </c>
      <c r="AF1660" t="s">
        <v>230</v>
      </c>
      <c r="AG1660" s="1">
        <v>279800</v>
      </c>
      <c r="AH1660" s="36">
        <v>2793</v>
      </c>
      <c r="AI1660" s="1">
        <v>6300</v>
      </c>
      <c r="AJ1660" s="36">
        <v>2792.5</v>
      </c>
      <c r="AK1660" s="1">
        <v>1000</v>
      </c>
      <c r="AL1660" s="2">
        <v>0.64583333333333337</v>
      </c>
      <c r="AN1660" t="s">
        <v>298</v>
      </c>
      <c r="AO1660" t="s">
        <v>437</v>
      </c>
      <c r="AQ1660" t="str">
        <f t="shared" si="25"/>
        <v/>
      </c>
    </row>
    <row r="1661" spans="1:43">
      <c r="A1661" s="8">
        <v>46205</v>
      </c>
      <c r="B1661" s="67">
        <v>4014.98</v>
      </c>
      <c r="C1661" s="67">
        <v>0.09</v>
      </c>
      <c r="D1661" s="67">
        <v>69000</v>
      </c>
      <c r="E1661" s="67">
        <v>-2.3199999999999998</v>
      </c>
      <c r="F1661" s="69">
        <v>7213</v>
      </c>
      <c r="G1661" t="s">
        <v>83</v>
      </c>
      <c r="H1661">
        <v>0</v>
      </c>
      <c r="I1661" t="s">
        <v>314</v>
      </c>
      <c r="J1661" t="s">
        <v>289</v>
      </c>
      <c r="K1661" t="s">
        <v>290</v>
      </c>
      <c r="L1661">
        <v>595</v>
      </c>
      <c r="M1661">
        <v>5</v>
      </c>
      <c r="N1661" s="66">
        <v>8.5000000000000006E-3</v>
      </c>
      <c r="O1661">
        <v>590</v>
      </c>
      <c r="P1661" s="66">
        <v>8.3999999999999995E-3</v>
      </c>
      <c r="Q1661">
        <v>590</v>
      </c>
      <c r="R1661">
        <v>600</v>
      </c>
      <c r="S1661">
        <v>589</v>
      </c>
      <c r="T1661" s="66">
        <v>8.3999999999999995E-3</v>
      </c>
      <c r="U1661" s="66">
        <v>-1.6000000000000001E-3</v>
      </c>
      <c r="V1661" s="66">
        <v>-8.3000000000000001E-3</v>
      </c>
      <c r="W1661" s="66">
        <v>1.01E-2</v>
      </c>
      <c r="X1661" s="1">
        <v>19400</v>
      </c>
      <c r="Y1661" s="1">
        <v>11542</v>
      </c>
      <c r="Z1661" s="1">
        <v>9455</v>
      </c>
      <c r="AA1661" t="s">
        <v>524</v>
      </c>
      <c r="AB1661" t="s">
        <v>439</v>
      </c>
      <c r="AC1661">
        <v>7</v>
      </c>
      <c r="AD1661">
        <v>0.83</v>
      </c>
      <c r="AE1661">
        <v>4.37</v>
      </c>
      <c r="AF1661" t="s">
        <v>230</v>
      </c>
      <c r="AG1661">
        <v>0</v>
      </c>
      <c r="AH1661">
        <v>596</v>
      </c>
      <c r="AI1661">
        <v>700</v>
      </c>
      <c r="AJ1661">
        <v>590</v>
      </c>
      <c r="AK1661">
        <v>200</v>
      </c>
      <c r="AL1661" s="2">
        <v>0.64166666666666672</v>
      </c>
      <c r="AN1661" t="s">
        <v>298</v>
      </c>
      <c r="AO1661" t="s">
        <v>437</v>
      </c>
      <c r="AQ1661" t="str">
        <f t="shared" si="25"/>
        <v/>
      </c>
    </row>
    <row r="1662" spans="1:43">
      <c r="A1662" s="8">
        <v>46205</v>
      </c>
      <c r="B1662" s="67">
        <v>4014.98</v>
      </c>
      <c r="C1662" s="67">
        <v>0.09</v>
      </c>
      <c r="D1662" s="67">
        <v>69000</v>
      </c>
      <c r="E1662" s="67">
        <v>-2.3199999999999998</v>
      </c>
      <c r="F1662" s="69">
        <v>7220</v>
      </c>
      <c r="G1662" t="s">
        <v>84</v>
      </c>
      <c r="H1662">
        <v>0</v>
      </c>
      <c r="I1662" t="s">
        <v>288</v>
      </c>
      <c r="J1662" t="s">
        <v>289</v>
      </c>
      <c r="K1662" t="s">
        <v>295</v>
      </c>
      <c r="L1662" s="36">
        <v>3950</v>
      </c>
      <c r="M1662">
        <v>20</v>
      </c>
      <c r="N1662" s="66">
        <v>5.1000000000000004E-3</v>
      </c>
      <c r="O1662" s="36">
        <v>3930</v>
      </c>
      <c r="P1662" s="66">
        <v>5.0000000000000001E-3</v>
      </c>
      <c r="Q1662" s="36">
        <v>3840</v>
      </c>
      <c r="R1662" s="36">
        <v>4030</v>
      </c>
      <c r="S1662" s="36">
        <v>3705</v>
      </c>
      <c r="T1662" s="66">
        <v>2.86E-2</v>
      </c>
      <c r="U1662" s="66">
        <v>1.1999999999999999E-3</v>
      </c>
      <c r="V1662" s="66">
        <v>-1.9800000000000002E-2</v>
      </c>
      <c r="W1662" s="66">
        <v>6.6100000000000006E-2</v>
      </c>
      <c r="X1662" s="1">
        <v>1181200</v>
      </c>
      <c r="Y1662" s="1">
        <v>4589105</v>
      </c>
      <c r="Z1662" s="1">
        <v>259048</v>
      </c>
      <c r="AA1662" t="s">
        <v>563</v>
      </c>
      <c r="AB1662" t="s">
        <v>441</v>
      </c>
      <c r="AC1662">
        <v>39.81</v>
      </c>
      <c r="AD1662">
        <v>2.12</v>
      </c>
      <c r="AE1662">
        <v>1.01</v>
      </c>
      <c r="AF1662" t="s">
        <v>230</v>
      </c>
      <c r="AG1662" s="1">
        <v>14400</v>
      </c>
      <c r="AH1662" s="36">
        <v>3970</v>
      </c>
      <c r="AI1662">
        <v>100</v>
      </c>
      <c r="AJ1662" s="36">
        <v>3950</v>
      </c>
      <c r="AK1662" s="1">
        <v>2500</v>
      </c>
      <c r="AL1662" s="2">
        <v>0.64583333333333337</v>
      </c>
      <c r="AN1662" t="s">
        <v>298</v>
      </c>
      <c r="AO1662" t="s">
        <v>437</v>
      </c>
      <c r="AQ1662" t="str">
        <f t="shared" si="25"/>
        <v/>
      </c>
    </row>
    <row r="1663" spans="1:43">
      <c r="A1663" s="8">
        <v>46205</v>
      </c>
      <c r="B1663" s="67">
        <v>4014.98</v>
      </c>
      <c r="C1663" s="67">
        <v>0.09</v>
      </c>
      <c r="D1663" s="67">
        <v>69000</v>
      </c>
      <c r="E1663" s="67">
        <v>-2.3199999999999998</v>
      </c>
      <c r="F1663" s="69">
        <v>7269</v>
      </c>
      <c r="G1663" t="s">
        <v>85</v>
      </c>
      <c r="H1663">
        <v>0</v>
      </c>
      <c r="I1663" t="s">
        <v>288</v>
      </c>
      <c r="J1663" t="s">
        <v>289</v>
      </c>
      <c r="K1663" t="s">
        <v>290</v>
      </c>
      <c r="L1663" s="36">
        <v>2062.5</v>
      </c>
      <c r="M1663">
        <v>72</v>
      </c>
      <c r="N1663" s="66">
        <v>3.6200000000000003E-2</v>
      </c>
      <c r="O1663" s="36">
        <v>1990.5</v>
      </c>
      <c r="P1663" s="66">
        <v>3.61E-2</v>
      </c>
      <c r="Q1663" s="36">
        <v>1981</v>
      </c>
      <c r="R1663" s="36">
        <v>2078</v>
      </c>
      <c r="S1663" s="36">
        <v>1973.5</v>
      </c>
      <c r="T1663" s="66">
        <v>4.1099999999999998E-2</v>
      </c>
      <c r="U1663" s="66">
        <v>4.0000000000000002E-4</v>
      </c>
      <c r="V1663" s="66">
        <v>-7.4000000000000003E-3</v>
      </c>
      <c r="W1663" s="66">
        <v>4.4999999999999998E-2</v>
      </c>
      <c r="X1663" s="1">
        <v>12378400</v>
      </c>
      <c r="Y1663" s="1">
        <v>25383751</v>
      </c>
      <c r="Z1663" s="1">
        <v>4051959</v>
      </c>
      <c r="AA1663" t="s">
        <v>442</v>
      </c>
      <c r="AB1663" t="s">
        <v>443</v>
      </c>
      <c r="AC1663">
        <v>10.46</v>
      </c>
      <c r="AD1663">
        <v>1.17</v>
      </c>
      <c r="AE1663">
        <v>2.4700000000000002</v>
      </c>
      <c r="AF1663" t="s">
        <v>230</v>
      </c>
      <c r="AG1663" s="1">
        <v>4093000</v>
      </c>
      <c r="AH1663" s="36">
        <v>2063</v>
      </c>
      <c r="AI1663" s="1">
        <v>1200</v>
      </c>
      <c r="AJ1663" s="36">
        <v>2060</v>
      </c>
      <c r="AK1663">
        <v>100</v>
      </c>
      <c r="AL1663" s="2">
        <v>0.64583333333333337</v>
      </c>
      <c r="AN1663" t="s">
        <v>298</v>
      </c>
      <c r="AO1663" t="s">
        <v>437</v>
      </c>
      <c r="AQ1663" t="str">
        <f t="shared" si="25"/>
        <v/>
      </c>
    </row>
    <row r="1664" spans="1:43">
      <c r="A1664" s="8">
        <v>46205</v>
      </c>
      <c r="B1664" s="67">
        <v>4014.98</v>
      </c>
      <c r="C1664" s="67">
        <v>0.09</v>
      </c>
      <c r="D1664" s="67">
        <v>69000</v>
      </c>
      <c r="E1664" s="67">
        <v>-2.3199999999999998</v>
      </c>
      <c r="F1664" s="69">
        <v>7272</v>
      </c>
      <c r="G1664" t="s">
        <v>86</v>
      </c>
      <c r="H1664">
        <v>0</v>
      </c>
      <c r="I1664" t="s">
        <v>288</v>
      </c>
      <c r="J1664" t="s">
        <v>289</v>
      </c>
      <c r="K1664" t="s">
        <v>295</v>
      </c>
      <c r="L1664" s="36">
        <v>1233.5</v>
      </c>
      <c r="M1664">
        <v>17</v>
      </c>
      <c r="N1664" s="66">
        <v>1.4E-2</v>
      </c>
      <c r="O1664" s="36">
        <v>1216.5</v>
      </c>
      <c r="P1664" s="66">
        <v>1.3899999999999999E-2</v>
      </c>
      <c r="Q1664" s="36">
        <v>1216.5</v>
      </c>
      <c r="R1664" s="36">
        <v>1241.5</v>
      </c>
      <c r="S1664" s="36">
        <v>1207.5</v>
      </c>
      <c r="T1664" s="66">
        <v>1.3899999999999999E-2</v>
      </c>
      <c r="U1664" s="66">
        <v>-2E-3</v>
      </c>
      <c r="V1664" s="66">
        <v>-6.4000000000000003E-3</v>
      </c>
      <c r="W1664" s="66">
        <v>2.1499999999999998E-2</v>
      </c>
      <c r="X1664" s="1">
        <v>6976800</v>
      </c>
      <c r="Y1664" s="1">
        <v>8603855</v>
      </c>
      <c r="Z1664" s="1">
        <v>1255857</v>
      </c>
      <c r="AA1664" t="s">
        <v>444</v>
      </c>
      <c r="AB1664" t="s">
        <v>445</v>
      </c>
      <c r="AC1664">
        <v>9.7200000000000006</v>
      </c>
      <c r="AD1664">
        <v>1.05</v>
      </c>
      <c r="AE1664">
        <v>4.05</v>
      </c>
      <c r="AF1664" t="s">
        <v>230</v>
      </c>
      <c r="AG1664" s="1">
        <v>505700</v>
      </c>
      <c r="AH1664" s="36">
        <v>1234</v>
      </c>
      <c r="AI1664">
        <v>200</v>
      </c>
      <c r="AJ1664" s="36">
        <v>1232.5</v>
      </c>
      <c r="AK1664">
        <v>200</v>
      </c>
      <c r="AL1664" s="2">
        <v>0.64583333333333337</v>
      </c>
      <c r="AN1664" t="s">
        <v>293</v>
      </c>
      <c r="AO1664" t="s">
        <v>437</v>
      </c>
      <c r="AQ1664" t="str">
        <f t="shared" si="25"/>
        <v/>
      </c>
    </row>
    <row r="1665" spans="1:43">
      <c r="A1665" s="8">
        <v>46205</v>
      </c>
      <c r="B1665" s="67">
        <v>4014.98</v>
      </c>
      <c r="C1665" s="67">
        <v>0.09</v>
      </c>
      <c r="D1665" s="67">
        <v>69000</v>
      </c>
      <c r="E1665" s="67">
        <v>-2.3199999999999998</v>
      </c>
      <c r="F1665" s="69">
        <v>7376</v>
      </c>
      <c r="G1665" t="s">
        <v>87</v>
      </c>
      <c r="H1665">
        <v>0</v>
      </c>
      <c r="I1665" t="s">
        <v>347</v>
      </c>
      <c r="J1665" t="s">
        <v>323</v>
      </c>
      <c r="K1665" t="s">
        <v>290</v>
      </c>
      <c r="L1665" s="36">
        <v>1096</v>
      </c>
      <c r="M1665">
        <v>150</v>
      </c>
      <c r="N1665" s="66">
        <v>0.15859999999999999</v>
      </c>
      <c r="O1665">
        <v>946</v>
      </c>
      <c r="P1665" s="66">
        <v>0.1585</v>
      </c>
      <c r="Q1665">
        <v>950</v>
      </c>
      <c r="R1665" s="36">
        <v>1096</v>
      </c>
      <c r="S1665">
        <v>950</v>
      </c>
      <c r="T1665" s="66">
        <v>0.15359999999999999</v>
      </c>
      <c r="U1665" s="66">
        <v>0</v>
      </c>
      <c r="V1665" s="66">
        <v>0</v>
      </c>
      <c r="W1665" s="66">
        <v>0.15359999999999999</v>
      </c>
      <c r="X1665" s="1">
        <v>35900</v>
      </c>
      <c r="Y1665" s="1">
        <v>38019</v>
      </c>
      <c r="Z1665" s="1">
        <v>4668</v>
      </c>
      <c r="AA1665" t="s">
        <v>446</v>
      </c>
      <c r="AB1665" t="s">
        <v>447</v>
      </c>
      <c r="AC1665">
        <v>0</v>
      </c>
      <c r="AD1665">
        <v>4.3600000000000003</v>
      </c>
      <c r="AE1665">
        <v>0</v>
      </c>
      <c r="AF1665">
        <v>0.5</v>
      </c>
      <c r="AG1665">
        <v>0</v>
      </c>
      <c r="AH1665" t="s">
        <v>230</v>
      </c>
      <c r="AI1665">
        <v>0</v>
      </c>
      <c r="AJ1665" s="36">
        <v>1096</v>
      </c>
      <c r="AK1665" s="1">
        <v>2200</v>
      </c>
      <c r="AL1665" s="2">
        <v>0.64583333333333337</v>
      </c>
      <c r="AN1665" t="s">
        <v>448</v>
      </c>
      <c r="AO1665" t="s">
        <v>313</v>
      </c>
      <c r="AQ1665" t="str">
        <f t="shared" si="25"/>
        <v/>
      </c>
    </row>
    <row r="1666" spans="1:43">
      <c r="A1666" s="8">
        <v>46205</v>
      </c>
      <c r="B1666" s="67">
        <v>4014.98</v>
      </c>
      <c r="C1666" s="67">
        <v>0.09</v>
      </c>
      <c r="D1666" s="67">
        <v>69000</v>
      </c>
      <c r="E1666" s="67">
        <v>-2.3199999999999998</v>
      </c>
      <c r="F1666" s="69">
        <v>7525</v>
      </c>
      <c r="G1666" t="s">
        <v>88</v>
      </c>
      <c r="H1666">
        <v>0</v>
      </c>
      <c r="I1666" t="s">
        <v>288</v>
      </c>
      <c r="J1666" t="s">
        <v>289</v>
      </c>
      <c r="K1666" t="s">
        <v>290</v>
      </c>
      <c r="L1666" s="36">
        <v>3515</v>
      </c>
      <c r="M1666">
        <v>-10</v>
      </c>
      <c r="N1666" s="66">
        <v>-2.8E-3</v>
      </c>
      <c r="O1666" s="36">
        <v>3525</v>
      </c>
      <c r="P1666" s="66">
        <v>-2.8E-3</v>
      </c>
      <c r="Q1666" s="36">
        <v>3510</v>
      </c>
      <c r="R1666" s="36">
        <v>3550</v>
      </c>
      <c r="S1666" s="36">
        <v>3500</v>
      </c>
      <c r="T1666" s="66">
        <v>1.4E-3</v>
      </c>
      <c r="U1666" s="66">
        <v>-2.8E-3</v>
      </c>
      <c r="V1666" s="66">
        <v>-9.7999999999999997E-3</v>
      </c>
      <c r="W1666" s="66">
        <v>4.1999999999999997E-3</v>
      </c>
      <c r="X1666" s="1">
        <v>15500</v>
      </c>
      <c r="Y1666" s="1">
        <v>54538</v>
      </c>
      <c r="Z1666" s="1">
        <v>30369</v>
      </c>
      <c r="AA1666" t="s">
        <v>449</v>
      </c>
      <c r="AB1666" t="s">
        <v>450</v>
      </c>
      <c r="AC1666">
        <v>9.49</v>
      </c>
      <c r="AD1666">
        <v>0.99</v>
      </c>
      <c r="AE1666">
        <v>4.6100000000000003</v>
      </c>
      <c r="AF1666" t="s">
        <v>230</v>
      </c>
      <c r="AG1666" s="1">
        <v>6200</v>
      </c>
      <c r="AH1666" s="36">
        <v>3520</v>
      </c>
      <c r="AI1666" s="1">
        <v>2600</v>
      </c>
      <c r="AJ1666" s="36">
        <v>3510</v>
      </c>
      <c r="AK1666">
        <v>100</v>
      </c>
      <c r="AL1666" s="2">
        <v>0.64583333333333337</v>
      </c>
      <c r="AN1666" t="s">
        <v>298</v>
      </c>
      <c r="AO1666" t="s">
        <v>322</v>
      </c>
      <c r="AQ1666" t="str">
        <f t="shared" si="25"/>
        <v/>
      </c>
    </row>
    <row r="1667" spans="1:43">
      <c r="A1667" s="8">
        <v>46205</v>
      </c>
      <c r="B1667" s="67">
        <v>4014.98</v>
      </c>
      <c r="C1667" s="67">
        <v>0.09</v>
      </c>
      <c r="D1667" s="67">
        <v>69000</v>
      </c>
      <c r="E1667" s="67">
        <v>-2.3199999999999998</v>
      </c>
      <c r="F1667" s="69">
        <v>7729</v>
      </c>
      <c r="G1667" t="s">
        <v>89</v>
      </c>
      <c r="H1667">
        <v>0</v>
      </c>
      <c r="I1667" t="s">
        <v>288</v>
      </c>
      <c r="J1667" t="s">
        <v>289</v>
      </c>
      <c r="K1667" t="s">
        <v>295</v>
      </c>
      <c r="L1667" s="36">
        <v>19110</v>
      </c>
      <c r="M1667" s="36">
        <v>-1810</v>
      </c>
      <c r="N1667" s="66">
        <v>-8.6499999999999994E-2</v>
      </c>
      <c r="O1667" s="36">
        <v>20920</v>
      </c>
      <c r="P1667" s="66">
        <v>-8.6499999999999994E-2</v>
      </c>
      <c r="Q1667" s="36">
        <v>20015</v>
      </c>
      <c r="R1667" s="36">
        <v>20185</v>
      </c>
      <c r="S1667" s="36">
        <v>19110</v>
      </c>
      <c r="T1667" s="66">
        <v>-4.5199999999999997E-2</v>
      </c>
      <c r="U1667" s="66">
        <v>-2.92E-2</v>
      </c>
      <c r="V1667" s="66">
        <v>-5.3199999999999997E-2</v>
      </c>
      <c r="W1667" s="66">
        <v>0</v>
      </c>
      <c r="X1667" s="1">
        <v>638400</v>
      </c>
      <c r="Y1667" s="1">
        <v>12427435</v>
      </c>
      <c r="Z1667" s="1">
        <v>808065</v>
      </c>
      <c r="AA1667" t="s">
        <v>700</v>
      </c>
      <c r="AB1667" t="s">
        <v>452</v>
      </c>
      <c r="AC1667">
        <v>27.7</v>
      </c>
      <c r="AD1667">
        <v>4.0599999999999996</v>
      </c>
      <c r="AE1667">
        <v>1.44</v>
      </c>
      <c r="AF1667" t="s">
        <v>230</v>
      </c>
      <c r="AG1667" s="1">
        <v>5300</v>
      </c>
      <c r="AH1667" s="36">
        <v>19165</v>
      </c>
      <c r="AI1667">
        <v>100</v>
      </c>
      <c r="AJ1667" s="36">
        <v>19105</v>
      </c>
      <c r="AK1667">
        <v>800</v>
      </c>
      <c r="AL1667" s="2">
        <v>0.64583333333333337</v>
      </c>
      <c r="AN1667" t="s">
        <v>298</v>
      </c>
      <c r="AO1667" t="s">
        <v>453</v>
      </c>
      <c r="AQ1667" t="str">
        <f t="shared" ref="AQ1667:AQ1730" si="26">IF(AP1667="","",ROUND((L1667-AP1667)/AP1667,4))</f>
        <v/>
      </c>
    </row>
    <row r="1668" spans="1:43">
      <c r="A1668" s="8">
        <v>46205</v>
      </c>
      <c r="B1668" s="67">
        <v>4014.98</v>
      </c>
      <c r="C1668" s="67">
        <v>0.09</v>
      </c>
      <c r="D1668" s="67">
        <v>69000</v>
      </c>
      <c r="E1668" s="67">
        <v>-2.3199999999999998</v>
      </c>
      <c r="F1668" s="69">
        <v>7921</v>
      </c>
      <c r="G1668" t="s">
        <v>90</v>
      </c>
      <c r="H1668">
        <v>0</v>
      </c>
      <c r="I1668" t="s">
        <v>288</v>
      </c>
      <c r="J1668" t="s">
        <v>289</v>
      </c>
      <c r="K1668" t="s">
        <v>290</v>
      </c>
      <c r="L1668" s="36">
        <v>3340</v>
      </c>
      <c r="M1668">
        <v>90</v>
      </c>
      <c r="N1668" s="66">
        <v>2.7699999999999999E-2</v>
      </c>
      <c r="O1668" s="36">
        <v>3250</v>
      </c>
      <c r="P1668" s="66">
        <v>2.76E-2</v>
      </c>
      <c r="Q1668" s="36">
        <v>3275</v>
      </c>
      <c r="R1668" s="36">
        <v>3375</v>
      </c>
      <c r="S1668" s="36">
        <v>3270</v>
      </c>
      <c r="T1668" s="66">
        <v>1.9800000000000002E-2</v>
      </c>
      <c r="U1668" s="66">
        <v>1.4E-3</v>
      </c>
      <c r="V1668" s="66">
        <v>-1.03E-2</v>
      </c>
      <c r="W1668" s="66">
        <v>2.1399999999999999E-2</v>
      </c>
      <c r="X1668" s="1">
        <v>27700</v>
      </c>
      <c r="Y1668" s="1">
        <v>92520</v>
      </c>
      <c r="Z1668" s="1">
        <v>43931</v>
      </c>
      <c r="AA1668" t="s">
        <v>454</v>
      </c>
      <c r="AB1668" t="s">
        <v>591</v>
      </c>
      <c r="AC1668">
        <v>14.86</v>
      </c>
      <c r="AD1668">
        <v>1.4</v>
      </c>
      <c r="AE1668">
        <v>3.59</v>
      </c>
      <c r="AF1668" t="s">
        <v>230</v>
      </c>
      <c r="AG1668" s="1">
        <v>13100</v>
      </c>
      <c r="AH1668" s="36">
        <v>3350</v>
      </c>
      <c r="AI1668">
        <v>300</v>
      </c>
      <c r="AJ1668" s="36">
        <v>3310</v>
      </c>
      <c r="AK1668">
        <v>100</v>
      </c>
      <c r="AL1668" s="2">
        <v>0.64583333333333337</v>
      </c>
      <c r="AM1668" s="3">
        <v>46211</v>
      </c>
      <c r="AN1668" t="s">
        <v>326</v>
      </c>
      <c r="AO1668" t="s">
        <v>456</v>
      </c>
      <c r="AQ1668" t="str">
        <f t="shared" si="26"/>
        <v/>
      </c>
    </row>
    <row r="1669" spans="1:43">
      <c r="A1669" s="8">
        <v>46205</v>
      </c>
      <c r="B1669" s="67">
        <v>4014.98</v>
      </c>
      <c r="C1669" s="67">
        <v>0.09</v>
      </c>
      <c r="D1669" s="67">
        <v>69000</v>
      </c>
      <c r="E1669" s="67">
        <v>-2.3199999999999998</v>
      </c>
      <c r="F1669" s="69">
        <v>8031</v>
      </c>
      <c r="G1669" t="s">
        <v>91</v>
      </c>
      <c r="H1669">
        <v>0</v>
      </c>
      <c r="I1669" t="s">
        <v>288</v>
      </c>
      <c r="J1669" t="s">
        <v>289</v>
      </c>
      <c r="K1669" t="s">
        <v>290</v>
      </c>
      <c r="L1669" s="36">
        <v>4551</v>
      </c>
      <c r="M1669">
        <v>111</v>
      </c>
      <c r="N1669" s="66">
        <v>2.5000000000000001E-2</v>
      </c>
      <c r="O1669" s="36">
        <v>4440</v>
      </c>
      <c r="P1669" s="66">
        <v>2.5000000000000001E-2</v>
      </c>
      <c r="Q1669" s="36">
        <v>4549</v>
      </c>
      <c r="R1669" s="36">
        <v>4660</v>
      </c>
      <c r="S1669" s="36">
        <v>4535</v>
      </c>
      <c r="T1669" s="66">
        <v>4.0000000000000002E-4</v>
      </c>
      <c r="U1669" s="66">
        <v>-1.6400000000000001E-2</v>
      </c>
      <c r="V1669" s="66">
        <v>-2.3300000000000001E-2</v>
      </c>
      <c r="W1669" s="66">
        <v>3.5000000000000001E-3</v>
      </c>
      <c r="X1669" s="1">
        <v>9651400</v>
      </c>
      <c r="Y1669" s="1">
        <v>44282195</v>
      </c>
      <c r="Z1669" s="1">
        <v>13037097</v>
      </c>
      <c r="AA1669" t="s">
        <v>457</v>
      </c>
      <c r="AB1669" t="s">
        <v>701</v>
      </c>
      <c r="AC1669">
        <v>14.02</v>
      </c>
      <c r="AD1669">
        <v>1.47</v>
      </c>
      <c r="AE1669">
        <v>3.08</v>
      </c>
      <c r="AF1669" t="s">
        <v>230</v>
      </c>
      <c r="AG1669" s="1">
        <v>256600</v>
      </c>
      <c r="AH1669" s="36">
        <v>4553</v>
      </c>
      <c r="AI1669" s="1">
        <v>16100</v>
      </c>
      <c r="AJ1669" s="36">
        <v>4550</v>
      </c>
      <c r="AK1669" s="1">
        <v>1200</v>
      </c>
      <c r="AL1669" s="2">
        <v>0.64583333333333337</v>
      </c>
      <c r="AN1669" t="s">
        <v>298</v>
      </c>
      <c r="AO1669" t="s">
        <v>322</v>
      </c>
      <c r="AQ1669" t="str">
        <f t="shared" si="26"/>
        <v/>
      </c>
    </row>
    <row r="1670" spans="1:43">
      <c r="A1670" s="8">
        <v>46205</v>
      </c>
      <c r="B1670" s="67">
        <v>4014.98</v>
      </c>
      <c r="C1670" s="67">
        <v>0.09</v>
      </c>
      <c r="D1670" s="67">
        <v>69000</v>
      </c>
      <c r="E1670" s="67">
        <v>-2.3199999999999998</v>
      </c>
      <c r="F1670" s="69">
        <v>8058</v>
      </c>
      <c r="G1670" t="s">
        <v>92</v>
      </c>
      <c r="H1670">
        <v>0</v>
      </c>
      <c r="I1670" t="s">
        <v>288</v>
      </c>
      <c r="J1670" t="s">
        <v>289</v>
      </c>
      <c r="K1670" t="s">
        <v>290</v>
      </c>
      <c r="L1670" s="36">
        <v>4385</v>
      </c>
      <c r="M1670">
        <v>41</v>
      </c>
      <c r="N1670" s="66">
        <v>9.4000000000000004E-3</v>
      </c>
      <c r="O1670" s="36">
        <v>4344</v>
      </c>
      <c r="P1670" s="66">
        <v>9.4000000000000004E-3</v>
      </c>
      <c r="Q1670" s="36">
        <v>4454</v>
      </c>
      <c r="R1670" s="36">
        <v>4463</v>
      </c>
      <c r="S1670" s="36">
        <v>4368</v>
      </c>
      <c r="T1670" s="66">
        <v>-1.54E-2</v>
      </c>
      <c r="U1670" s="66">
        <v>-1.21E-2</v>
      </c>
      <c r="V1670" s="66">
        <v>-1.7399999999999999E-2</v>
      </c>
      <c r="W1670" s="66">
        <v>3.8E-3</v>
      </c>
      <c r="X1670" s="1">
        <v>8436000</v>
      </c>
      <c r="Y1670" s="1">
        <v>37271141</v>
      </c>
      <c r="Z1670" s="1">
        <v>16270668</v>
      </c>
      <c r="AA1670" t="s">
        <v>459</v>
      </c>
      <c r="AB1670" t="s">
        <v>460</v>
      </c>
      <c r="AC1670">
        <v>14.59</v>
      </c>
      <c r="AD1670">
        <v>1.7</v>
      </c>
      <c r="AE1670">
        <v>2.85</v>
      </c>
      <c r="AF1670" t="s">
        <v>230</v>
      </c>
      <c r="AG1670" s="1">
        <v>530500</v>
      </c>
      <c r="AH1670" s="36">
        <v>4386</v>
      </c>
      <c r="AI1670">
        <v>900</v>
      </c>
      <c r="AJ1670" s="36">
        <v>4381</v>
      </c>
      <c r="AK1670">
        <v>100</v>
      </c>
      <c r="AL1670" s="2">
        <v>0.64583333333333337</v>
      </c>
      <c r="AN1670" t="s">
        <v>298</v>
      </c>
      <c r="AO1670" t="s">
        <v>322</v>
      </c>
      <c r="AQ1670" t="str">
        <f t="shared" si="26"/>
        <v/>
      </c>
    </row>
    <row r="1671" spans="1:43">
      <c r="A1671" s="8">
        <v>46205</v>
      </c>
      <c r="B1671" s="67">
        <v>4014.98</v>
      </c>
      <c r="C1671" s="67">
        <v>0.09</v>
      </c>
      <c r="D1671" s="67">
        <v>69000</v>
      </c>
      <c r="E1671" s="67">
        <v>-2.3199999999999998</v>
      </c>
      <c r="F1671" s="69">
        <v>8233</v>
      </c>
      <c r="G1671" t="s">
        <v>93</v>
      </c>
      <c r="H1671">
        <v>0</v>
      </c>
      <c r="I1671" t="s">
        <v>288</v>
      </c>
      <c r="J1671" t="s">
        <v>289</v>
      </c>
      <c r="K1671" t="s">
        <v>290</v>
      </c>
      <c r="L1671" s="36">
        <v>2376</v>
      </c>
      <c r="M1671">
        <v>-69</v>
      </c>
      <c r="N1671" s="66">
        <v>-2.8199999999999999E-2</v>
      </c>
      <c r="O1671" s="36">
        <v>2445</v>
      </c>
      <c r="P1671" s="66">
        <v>-2.8199999999999999E-2</v>
      </c>
      <c r="Q1671" s="36">
        <v>2480</v>
      </c>
      <c r="R1671" s="36">
        <v>2495</v>
      </c>
      <c r="S1671" s="36">
        <v>2367</v>
      </c>
      <c r="T1671" s="66">
        <v>-4.19E-2</v>
      </c>
      <c r="U1671" s="66">
        <v>-9.1000000000000004E-3</v>
      </c>
      <c r="V1671" s="66">
        <v>-4.7600000000000003E-2</v>
      </c>
      <c r="W1671" s="66">
        <v>3.8E-3</v>
      </c>
      <c r="X1671" s="1">
        <v>2385600</v>
      </c>
      <c r="Y1671" s="1">
        <v>5716819</v>
      </c>
      <c r="Z1671" s="1">
        <v>725176</v>
      </c>
      <c r="AA1671" t="s">
        <v>702</v>
      </c>
      <c r="AB1671" t="s">
        <v>462</v>
      </c>
      <c r="AC1671">
        <v>18.309999999999999</v>
      </c>
      <c r="AD1671">
        <v>1.54</v>
      </c>
      <c r="AE1671">
        <v>1.68</v>
      </c>
      <c r="AF1671" t="s">
        <v>230</v>
      </c>
      <c r="AG1671" s="1">
        <v>58000</v>
      </c>
      <c r="AH1671" s="36">
        <v>2380</v>
      </c>
      <c r="AI1671">
        <v>100</v>
      </c>
      <c r="AJ1671" s="36">
        <v>2375</v>
      </c>
      <c r="AK1671">
        <v>100</v>
      </c>
      <c r="AL1671" s="2">
        <v>0.64583333333333337</v>
      </c>
      <c r="AM1671" s="3">
        <v>46203</v>
      </c>
      <c r="AN1671" t="s">
        <v>463</v>
      </c>
      <c r="AO1671" t="s">
        <v>327</v>
      </c>
      <c r="AQ1671" t="str">
        <f t="shared" si="26"/>
        <v/>
      </c>
    </row>
    <row r="1672" spans="1:43">
      <c r="A1672" s="8">
        <v>46205</v>
      </c>
      <c r="B1672" s="67">
        <v>4014.98</v>
      </c>
      <c r="C1672" s="67">
        <v>0.09</v>
      </c>
      <c r="D1672" s="67">
        <v>69000</v>
      </c>
      <c r="E1672" s="67">
        <v>-2.3199999999999998</v>
      </c>
      <c r="F1672" s="69">
        <v>8304</v>
      </c>
      <c r="G1672" t="s">
        <v>94</v>
      </c>
      <c r="H1672">
        <v>0</v>
      </c>
      <c r="I1672" t="s">
        <v>288</v>
      </c>
      <c r="J1672" t="s">
        <v>289</v>
      </c>
      <c r="K1672" t="s">
        <v>295</v>
      </c>
      <c r="L1672" s="36">
        <v>2791</v>
      </c>
      <c r="M1672">
        <v>50.5</v>
      </c>
      <c r="N1672" s="66">
        <v>1.84E-2</v>
      </c>
      <c r="O1672" s="36">
        <v>2740.5</v>
      </c>
      <c r="P1672" s="66">
        <v>1.84E-2</v>
      </c>
      <c r="Q1672" s="36">
        <v>2782</v>
      </c>
      <c r="R1672" s="36">
        <v>2812</v>
      </c>
      <c r="S1672" s="36">
        <v>2768</v>
      </c>
      <c r="T1672" s="66">
        <v>3.2000000000000002E-3</v>
      </c>
      <c r="U1672" s="66">
        <v>2.5000000000000001E-3</v>
      </c>
      <c r="V1672" s="66">
        <v>-7.4000000000000003E-3</v>
      </c>
      <c r="W1672" s="66">
        <v>8.3000000000000001E-3</v>
      </c>
      <c r="X1672" s="1">
        <v>1036100</v>
      </c>
      <c r="Y1672" s="1">
        <v>2894926</v>
      </c>
      <c r="Z1672" s="1">
        <v>390152</v>
      </c>
      <c r="AA1672" t="s">
        <v>464</v>
      </c>
      <c r="AB1672" t="s">
        <v>465</v>
      </c>
      <c r="AC1672">
        <v>14.3</v>
      </c>
      <c r="AD1672">
        <v>0.8</v>
      </c>
      <c r="AE1672">
        <v>3.58</v>
      </c>
      <c r="AF1672" t="s">
        <v>230</v>
      </c>
      <c r="AG1672" s="1">
        <v>81000</v>
      </c>
      <c r="AH1672" s="36">
        <v>2791.5</v>
      </c>
      <c r="AI1672">
        <v>800</v>
      </c>
      <c r="AJ1672" s="36">
        <v>2791</v>
      </c>
      <c r="AK1672" s="1">
        <v>2900</v>
      </c>
      <c r="AL1672" s="2">
        <v>0.64583333333333337</v>
      </c>
      <c r="AN1672" t="s">
        <v>298</v>
      </c>
      <c r="AO1672" t="s">
        <v>434</v>
      </c>
      <c r="AQ1672" t="str">
        <f t="shared" si="26"/>
        <v/>
      </c>
    </row>
    <row r="1673" spans="1:43">
      <c r="A1673" s="8">
        <v>46205</v>
      </c>
      <c r="B1673" s="67">
        <v>4014.98</v>
      </c>
      <c r="C1673" s="67">
        <v>0.09</v>
      </c>
      <c r="D1673" s="67">
        <v>69000</v>
      </c>
      <c r="E1673" s="67">
        <v>-2.3199999999999998</v>
      </c>
      <c r="F1673" s="69">
        <v>8316</v>
      </c>
      <c r="G1673" t="s">
        <v>95</v>
      </c>
      <c r="H1673">
        <v>0</v>
      </c>
      <c r="I1673" t="s">
        <v>288</v>
      </c>
      <c r="J1673" t="s">
        <v>289</v>
      </c>
      <c r="K1673" t="s">
        <v>290</v>
      </c>
      <c r="L1673" s="36">
        <v>6573</v>
      </c>
      <c r="M1673">
        <v>140</v>
      </c>
      <c r="N1673" s="66">
        <v>2.18E-2</v>
      </c>
      <c r="O1673" s="36">
        <v>6433</v>
      </c>
      <c r="P1673" s="66">
        <v>2.1700000000000001E-2</v>
      </c>
      <c r="Q1673" s="36">
        <v>6500</v>
      </c>
      <c r="R1673" s="36">
        <v>6636</v>
      </c>
      <c r="S1673" s="36">
        <v>6469</v>
      </c>
      <c r="T1673" s="66">
        <v>1.12E-2</v>
      </c>
      <c r="U1673" s="66">
        <v>-7.7999999999999996E-3</v>
      </c>
      <c r="V1673" s="66">
        <v>-9.4000000000000004E-3</v>
      </c>
      <c r="W1673" s="66">
        <v>1.6E-2</v>
      </c>
      <c r="X1673" s="1">
        <v>11873800</v>
      </c>
      <c r="Y1673" s="1">
        <v>78099440</v>
      </c>
      <c r="Z1673" s="1">
        <v>25158145</v>
      </c>
      <c r="AA1673" t="s">
        <v>667</v>
      </c>
      <c r="AB1673" t="s">
        <v>467</v>
      </c>
      <c r="AC1673">
        <v>14.61</v>
      </c>
      <c r="AD1673">
        <v>1.58</v>
      </c>
      <c r="AE1673">
        <v>2.74</v>
      </c>
      <c r="AF1673" t="s">
        <v>230</v>
      </c>
      <c r="AG1673">
        <v>0</v>
      </c>
      <c r="AH1673" s="36">
        <v>6574</v>
      </c>
      <c r="AI1673" s="1">
        <v>1000</v>
      </c>
      <c r="AJ1673" s="36">
        <v>6570</v>
      </c>
      <c r="AK1673">
        <v>100</v>
      </c>
      <c r="AL1673" s="2">
        <v>0.64583333333333337</v>
      </c>
      <c r="AN1673" t="s">
        <v>298</v>
      </c>
      <c r="AO1673" t="s">
        <v>434</v>
      </c>
      <c r="AQ1673" t="str">
        <f t="shared" si="26"/>
        <v/>
      </c>
    </row>
    <row r="1674" spans="1:43">
      <c r="A1674" s="8">
        <v>46205</v>
      </c>
      <c r="B1674" s="67">
        <v>4014.98</v>
      </c>
      <c r="C1674" s="67">
        <v>0.09</v>
      </c>
      <c r="D1674" s="67">
        <v>69000</v>
      </c>
      <c r="E1674" s="67">
        <v>-2.3199999999999998</v>
      </c>
      <c r="F1674" s="69">
        <v>8331</v>
      </c>
      <c r="G1674" t="s">
        <v>96</v>
      </c>
      <c r="H1674">
        <v>0</v>
      </c>
      <c r="I1674" t="s">
        <v>288</v>
      </c>
      <c r="J1674" t="s">
        <v>289</v>
      </c>
      <c r="K1674" t="s">
        <v>290</v>
      </c>
      <c r="L1674" s="36">
        <v>2555</v>
      </c>
      <c r="M1674">
        <v>55.5</v>
      </c>
      <c r="N1674" s="66">
        <v>2.2200000000000001E-2</v>
      </c>
      <c r="O1674" s="36">
        <v>2499.5</v>
      </c>
      <c r="P1674" s="66">
        <v>2.2200000000000001E-2</v>
      </c>
      <c r="Q1674" s="36">
        <v>2540</v>
      </c>
      <c r="R1674" s="36">
        <v>2569.5</v>
      </c>
      <c r="S1674" s="36">
        <v>2507.5</v>
      </c>
      <c r="T1674" s="66">
        <v>5.8999999999999999E-3</v>
      </c>
      <c r="U1674" s="66">
        <v>-5.0000000000000001E-4</v>
      </c>
      <c r="V1674" s="66">
        <v>-5.5999999999999999E-3</v>
      </c>
      <c r="W1674" s="66">
        <v>1.89E-2</v>
      </c>
      <c r="X1674" s="1">
        <v>1921900</v>
      </c>
      <c r="Y1674" s="1">
        <v>4904084</v>
      </c>
      <c r="Z1674" s="1">
        <v>1981456</v>
      </c>
      <c r="AA1674" t="s">
        <v>648</v>
      </c>
      <c r="AB1674" t="s">
        <v>469</v>
      </c>
      <c r="AC1674">
        <v>16.510000000000002</v>
      </c>
      <c r="AD1674">
        <v>1.41</v>
      </c>
      <c r="AE1674">
        <v>2.5</v>
      </c>
      <c r="AF1674" t="s">
        <v>230</v>
      </c>
      <c r="AG1674" s="1">
        <v>18000</v>
      </c>
      <c r="AH1674" s="36">
        <v>2555.5</v>
      </c>
      <c r="AI1674">
        <v>200</v>
      </c>
      <c r="AJ1674" s="36">
        <v>2540.5</v>
      </c>
      <c r="AK1674">
        <v>200</v>
      </c>
      <c r="AL1674" s="2">
        <v>0.64583333333333337</v>
      </c>
      <c r="AN1674" t="s">
        <v>298</v>
      </c>
      <c r="AO1674" t="s">
        <v>434</v>
      </c>
      <c r="AQ1674" t="str">
        <f t="shared" si="26"/>
        <v/>
      </c>
    </row>
    <row r="1675" spans="1:43">
      <c r="A1675" s="8">
        <v>46205</v>
      </c>
      <c r="B1675" s="67">
        <v>4014.98</v>
      </c>
      <c r="C1675" s="67">
        <v>0.09</v>
      </c>
      <c r="D1675" s="67">
        <v>69000</v>
      </c>
      <c r="E1675" s="67">
        <v>-2.3199999999999998</v>
      </c>
      <c r="F1675" s="69">
        <v>8424</v>
      </c>
      <c r="G1675" t="s">
        <v>97</v>
      </c>
      <c r="H1675">
        <v>0</v>
      </c>
      <c r="I1675" t="s">
        <v>288</v>
      </c>
      <c r="J1675" t="s">
        <v>289</v>
      </c>
      <c r="K1675" t="s">
        <v>290</v>
      </c>
      <c r="L1675" s="36">
        <v>4181</v>
      </c>
      <c r="M1675">
        <v>18</v>
      </c>
      <c r="N1675" s="66">
        <v>4.3E-3</v>
      </c>
      <c r="O1675" s="36">
        <v>4163</v>
      </c>
      <c r="P1675" s="66">
        <v>4.3E-3</v>
      </c>
      <c r="Q1675" s="36">
        <v>4230</v>
      </c>
      <c r="R1675" s="36">
        <v>4236</v>
      </c>
      <c r="S1675" s="36">
        <v>4174</v>
      </c>
      <c r="T1675" s="66">
        <v>-1.15E-2</v>
      </c>
      <c r="U1675" s="66">
        <v>-8.0000000000000002E-3</v>
      </c>
      <c r="V1675" s="66">
        <v>-1.29E-2</v>
      </c>
      <c r="W1675" s="66">
        <v>1.6000000000000001E-3</v>
      </c>
      <c r="X1675" s="1">
        <v>179700</v>
      </c>
      <c r="Y1675" s="1">
        <v>754905</v>
      </c>
      <c r="Z1675" s="1">
        <v>379900</v>
      </c>
      <c r="AA1675" t="s">
        <v>470</v>
      </c>
      <c r="AB1675" t="s">
        <v>592</v>
      </c>
      <c r="AC1675">
        <v>7.85</v>
      </c>
      <c r="AD1675">
        <v>0.74</v>
      </c>
      <c r="AE1675">
        <v>4.1100000000000003</v>
      </c>
      <c r="AF1675" t="s">
        <v>230</v>
      </c>
      <c r="AG1675" s="1">
        <v>1500</v>
      </c>
      <c r="AH1675" s="36">
        <v>4190</v>
      </c>
      <c r="AI1675">
        <v>700</v>
      </c>
      <c r="AJ1675" s="36">
        <v>4179</v>
      </c>
      <c r="AK1675">
        <v>100</v>
      </c>
      <c r="AL1675" s="2">
        <v>0.64583333333333337</v>
      </c>
      <c r="AN1675" t="s">
        <v>298</v>
      </c>
      <c r="AO1675" t="s">
        <v>472</v>
      </c>
      <c r="AQ1675" t="str">
        <f t="shared" si="26"/>
        <v/>
      </c>
    </row>
    <row r="1676" spans="1:43">
      <c r="A1676" s="8">
        <v>46205</v>
      </c>
      <c r="B1676" s="67">
        <v>4014.98</v>
      </c>
      <c r="C1676" s="67">
        <v>0.09</v>
      </c>
      <c r="D1676" s="67">
        <v>69000</v>
      </c>
      <c r="E1676" s="67">
        <v>-2.3199999999999998</v>
      </c>
      <c r="F1676" s="69">
        <v>8425</v>
      </c>
      <c r="G1676" t="s">
        <v>98</v>
      </c>
      <c r="H1676">
        <v>0</v>
      </c>
      <c r="I1676" t="s">
        <v>288</v>
      </c>
      <c r="J1676" t="s">
        <v>289</v>
      </c>
      <c r="K1676" t="s">
        <v>290</v>
      </c>
      <c r="L1676" s="36">
        <v>1250</v>
      </c>
      <c r="M1676">
        <v>10</v>
      </c>
      <c r="N1676" s="66">
        <v>8.0999999999999996E-3</v>
      </c>
      <c r="O1676" s="36">
        <v>1240</v>
      </c>
      <c r="P1676" s="66">
        <v>8.0000000000000002E-3</v>
      </c>
      <c r="Q1676" s="36">
        <v>1250</v>
      </c>
      <c r="R1676" s="36">
        <v>1255</v>
      </c>
      <c r="S1676" s="36">
        <v>1243</v>
      </c>
      <c r="T1676" s="66">
        <v>0</v>
      </c>
      <c r="U1676" s="66">
        <v>-6.9999999999999999E-4</v>
      </c>
      <c r="V1676" s="66">
        <v>-3.8999999999999998E-3</v>
      </c>
      <c r="W1676" s="66">
        <v>5.5999999999999999E-3</v>
      </c>
      <c r="X1676" s="1">
        <v>954400</v>
      </c>
      <c r="Y1676" s="1">
        <v>1192261</v>
      </c>
      <c r="Z1676" s="1">
        <v>393332</v>
      </c>
      <c r="AA1676" t="s">
        <v>473</v>
      </c>
      <c r="AB1676" t="s">
        <v>607</v>
      </c>
      <c r="AC1676">
        <v>7.5</v>
      </c>
      <c r="AD1676">
        <v>0.81</v>
      </c>
      <c r="AE1676">
        <v>4.16</v>
      </c>
      <c r="AF1676" t="s">
        <v>230</v>
      </c>
      <c r="AG1676" s="1">
        <v>168000</v>
      </c>
      <c r="AH1676" s="36">
        <v>1250</v>
      </c>
      <c r="AI1676" s="1">
        <v>1200</v>
      </c>
      <c r="AJ1676" s="36">
        <v>1246</v>
      </c>
      <c r="AK1676">
        <v>100</v>
      </c>
      <c r="AL1676" s="2">
        <v>0.64583333333333337</v>
      </c>
      <c r="AN1676" t="s">
        <v>298</v>
      </c>
      <c r="AO1676" t="s">
        <v>472</v>
      </c>
      <c r="AQ1676" t="str">
        <f t="shared" si="26"/>
        <v/>
      </c>
    </row>
    <row r="1677" spans="1:43">
      <c r="A1677" s="8">
        <v>46205</v>
      </c>
      <c r="B1677" s="67">
        <v>4014.98</v>
      </c>
      <c r="C1677" s="67">
        <v>0.09</v>
      </c>
      <c r="D1677" s="67">
        <v>69000</v>
      </c>
      <c r="E1677" s="67">
        <v>-2.3199999999999998</v>
      </c>
      <c r="F1677" s="69">
        <v>8591</v>
      </c>
      <c r="G1677" t="s">
        <v>99</v>
      </c>
      <c r="H1677">
        <v>0</v>
      </c>
      <c r="I1677" t="s">
        <v>288</v>
      </c>
      <c r="J1677" t="s">
        <v>289</v>
      </c>
      <c r="K1677" t="s">
        <v>290</v>
      </c>
      <c r="L1677" s="36">
        <v>6278</v>
      </c>
      <c r="M1677">
        <v>79</v>
      </c>
      <c r="N1677" s="66">
        <v>1.2699999999999999E-2</v>
      </c>
      <c r="O1677" s="36">
        <v>6199</v>
      </c>
      <c r="P1677" s="66">
        <v>1.2699999999999999E-2</v>
      </c>
      <c r="Q1677" s="36">
        <v>6229</v>
      </c>
      <c r="R1677" s="36">
        <v>6321</v>
      </c>
      <c r="S1677" s="36">
        <v>6187</v>
      </c>
      <c r="T1677" s="66">
        <v>7.7999999999999996E-3</v>
      </c>
      <c r="U1677" s="66">
        <v>-3.3E-3</v>
      </c>
      <c r="V1677" s="66">
        <v>-6.7999999999999996E-3</v>
      </c>
      <c r="W1677" s="66">
        <v>1.47E-2</v>
      </c>
      <c r="X1677" s="1">
        <v>3281100</v>
      </c>
      <c r="Y1677" s="1">
        <v>20595399</v>
      </c>
      <c r="Z1677" s="1">
        <v>7057141</v>
      </c>
      <c r="AA1677" t="s">
        <v>668</v>
      </c>
      <c r="AB1677" t="s">
        <v>476</v>
      </c>
      <c r="AC1677">
        <v>13.02</v>
      </c>
      <c r="AD1677">
        <v>1.53</v>
      </c>
      <c r="AE1677">
        <v>2.98</v>
      </c>
      <c r="AF1677" t="s">
        <v>230</v>
      </c>
      <c r="AG1677" s="1">
        <v>243100</v>
      </c>
      <c r="AH1677" s="36">
        <v>6279</v>
      </c>
      <c r="AI1677">
        <v>200</v>
      </c>
      <c r="AJ1677" s="36">
        <v>6252</v>
      </c>
      <c r="AK1677" s="1">
        <v>1200</v>
      </c>
      <c r="AL1677" s="2">
        <v>0.64583333333333337</v>
      </c>
      <c r="AN1677" t="s">
        <v>298</v>
      </c>
      <c r="AO1677" t="s">
        <v>472</v>
      </c>
      <c r="AQ1677" t="str">
        <f t="shared" si="26"/>
        <v/>
      </c>
    </row>
    <row r="1678" spans="1:43">
      <c r="A1678" s="8">
        <v>46205</v>
      </c>
      <c r="B1678" s="67">
        <v>4014.98</v>
      </c>
      <c r="C1678" s="67">
        <v>0.09</v>
      </c>
      <c r="D1678" s="67">
        <v>69000</v>
      </c>
      <c r="E1678" s="67">
        <v>-2.3199999999999998</v>
      </c>
      <c r="F1678" s="69">
        <v>8593</v>
      </c>
      <c r="G1678" t="s">
        <v>100</v>
      </c>
      <c r="H1678">
        <v>0</v>
      </c>
      <c r="I1678" t="s">
        <v>288</v>
      </c>
      <c r="J1678" t="s">
        <v>289</v>
      </c>
      <c r="K1678" t="s">
        <v>290</v>
      </c>
      <c r="L1678" s="36">
        <v>1330</v>
      </c>
      <c r="M1678">
        <v>22</v>
      </c>
      <c r="N1678" s="66">
        <v>1.6799999999999999E-2</v>
      </c>
      <c r="O1678" s="36">
        <v>1308</v>
      </c>
      <c r="P1678" s="66">
        <v>1.6799999999999999E-2</v>
      </c>
      <c r="Q1678" s="36">
        <v>1320</v>
      </c>
      <c r="R1678" s="36">
        <v>1332.5</v>
      </c>
      <c r="S1678" s="36">
        <v>1318.5</v>
      </c>
      <c r="T1678" s="66">
        <v>7.4999999999999997E-3</v>
      </c>
      <c r="U1678" s="66">
        <v>6.9999999999999999E-4</v>
      </c>
      <c r="V1678" s="66">
        <v>-1.8E-3</v>
      </c>
      <c r="W1678" s="66">
        <v>8.6999999999999994E-3</v>
      </c>
      <c r="X1678" s="1">
        <v>4069700</v>
      </c>
      <c r="Y1678" s="1">
        <v>5402543</v>
      </c>
      <c r="Z1678" s="1">
        <v>1950993</v>
      </c>
      <c r="AA1678" t="s">
        <v>477</v>
      </c>
      <c r="AB1678" t="s">
        <v>594</v>
      </c>
      <c r="AC1678">
        <v>11.93</v>
      </c>
      <c r="AD1678">
        <v>0.96</v>
      </c>
      <c r="AE1678">
        <v>3.83</v>
      </c>
      <c r="AF1678" t="s">
        <v>230</v>
      </c>
      <c r="AG1678" s="1">
        <v>910400</v>
      </c>
      <c r="AH1678" s="36">
        <v>1330.5</v>
      </c>
      <c r="AI1678" s="1">
        <v>23300</v>
      </c>
      <c r="AJ1678" s="36">
        <v>1329</v>
      </c>
      <c r="AK1678">
        <v>100</v>
      </c>
      <c r="AL1678" s="2">
        <v>0.64583333333333337</v>
      </c>
      <c r="AN1678" t="s">
        <v>298</v>
      </c>
      <c r="AO1678" t="s">
        <v>472</v>
      </c>
      <c r="AQ1678" t="str">
        <f t="shared" si="26"/>
        <v/>
      </c>
    </row>
    <row r="1679" spans="1:43">
      <c r="A1679" s="8">
        <v>46205</v>
      </c>
      <c r="B1679" s="67">
        <v>4014.98</v>
      </c>
      <c r="C1679" s="67">
        <v>0.09</v>
      </c>
      <c r="D1679" s="67">
        <v>69000</v>
      </c>
      <c r="E1679" s="67">
        <v>-2.3199999999999998</v>
      </c>
      <c r="F1679" s="69">
        <v>8604</v>
      </c>
      <c r="G1679" t="s">
        <v>101</v>
      </c>
      <c r="H1679">
        <v>0</v>
      </c>
      <c r="I1679" t="s">
        <v>288</v>
      </c>
      <c r="J1679" t="s">
        <v>289</v>
      </c>
      <c r="K1679" t="s">
        <v>290</v>
      </c>
      <c r="L1679" s="36">
        <v>1458</v>
      </c>
      <c r="M1679">
        <v>18.5</v>
      </c>
      <c r="N1679" s="66">
        <v>1.29E-2</v>
      </c>
      <c r="O1679" s="36">
        <v>1439.5</v>
      </c>
      <c r="P1679" s="66">
        <v>1.2800000000000001E-2</v>
      </c>
      <c r="Q1679" s="36">
        <v>1457</v>
      </c>
      <c r="R1679" s="36">
        <v>1458</v>
      </c>
      <c r="S1679" s="36">
        <v>1436</v>
      </c>
      <c r="T1679" s="66">
        <v>5.9999999999999995E-4</v>
      </c>
      <c r="U1679" s="66">
        <v>3.0000000000000001E-3</v>
      </c>
      <c r="V1679" s="66">
        <v>0</v>
      </c>
      <c r="W1679" s="66">
        <v>1.5299999999999999E-2</v>
      </c>
      <c r="X1679" s="1">
        <v>8388500</v>
      </c>
      <c r="Y1679" s="1">
        <v>12193652</v>
      </c>
      <c r="Z1679" s="1">
        <v>4503124</v>
      </c>
      <c r="AA1679" t="s">
        <v>479</v>
      </c>
      <c r="AB1679" t="s">
        <v>480</v>
      </c>
      <c r="AC1679">
        <v>11.33</v>
      </c>
      <c r="AD1679">
        <v>1.1399999999999999</v>
      </c>
      <c r="AE1679">
        <v>3.57</v>
      </c>
      <c r="AF1679" t="s">
        <v>230</v>
      </c>
      <c r="AG1679" s="1">
        <v>649800</v>
      </c>
      <c r="AH1679" s="36">
        <v>1458.5</v>
      </c>
      <c r="AI1679" s="1">
        <v>7500</v>
      </c>
      <c r="AJ1679" s="36">
        <v>1451</v>
      </c>
      <c r="AK1679">
        <v>500</v>
      </c>
      <c r="AL1679" s="2">
        <v>0.64583333333333337</v>
      </c>
      <c r="AN1679" t="s">
        <v>298</v>
      </c>
      <c r="AO1679" t="s">
        <v>481</v>
      </c>
      <c r="AQ1679" t="str">
        <f t="shared" si="26"/>
        <v/>
      </c>
    </row>
    <row r="1680" spans="1:43">
      <c r="A1680" s="8">
        <v>46205</v>
      </c>
      <c r="B1680" s="67">
        <v>4014.98</v>
      </c>
      <c r="C1680" s="67">
        <v>0.09</v>
      </c>
      <c r="D1680" s="67">
        <v>69000</v>
      </c>
      <c r="E1680" s="67">
        <v>-2.3199999999999998</v>
      </c>
      <c r="F1680" s="69">
        <v>8697</v>
      </c>
      <c r="G1680" t="s">
        <v>102</v>
      </c>
      <c r="H1680">
        <v>0</v>
      </c>
      <c r="I1680" t="s">
        <v>288</v>
      </c>
      <c r="J1680" t="s">
        <v>289</v>
      </c>
      <c r="K1680" t="s">
        <v>295</v>
      </c>
      <c r="L1680" s="36">
        <v>2124.5</v>
      </c>
      <c r="M1680">
        <v>56</v>
      </c>
      <c r="N1680" s="66">
        <v>2.7099999999999999E-2</v>
      </c>
      <c r="O1680" s="36">
        <v>2068.5</v>
      </c>
      <c r="P1680" s="66">
        <v>2.7E-2</v>
      </c>
      <c r="Q1680" s="36">
        <v>2083.5</v>
      </c>
      <c r="R1680" s="36">
        <v>2152</v>
      </c>
      <c r="S1680" s="36">
        <v>2083.5</v>
      </c>
      <c r="T1680" s="66">
        <v>1.9599999999999999E-2</v>
      </c>
      <c r="U1680" s="66">
        <v>-3.7000000000000002E-3</v>
      </c>
      <c r="V1680" s="66">
        <v>-1.2699999999999999E-2</v>
      </c>
      <c r="W1680" s="66">
        <v>1.9599999999999999E-2</v>
      </c>
      <c r="X1680" s="1">
        <v>4650100</v>
      </c>
      <c r="Y1680" s="1">
        <v>9890757</v>
      </c>
      <c r="Z1680" s="1">
        <v>2192027</v>
      </c>
      <c r="AA1680" t="s">
        <v>669</v>
      </c>
      <c r="AB1680" t="s">
        <v>483</v>
      </c>
      <c r="AC1680">
        <v>26.96</v>
      </c>
      <c r="AD1680">
        <v>6.32</v>
      </c>
      <c r="AE1680">
        <v>2.97</v>
      </c>
      <c r="AF1680" t="s">
        <v>230</v>
      </c>
      <c r="AG1680" s="1">
        <v>88800</v>
      </c>
      <c r="AH1680" s="36">
        <v>2128</v>
      </c>
      <c r="AI1680">
        <v>100</v>
      </c>
      <c r="AJ1680" s="36">
        <v>2124.5</v>
      </c>
      <c r="AK1680">
        <v>600</v>
      </c>
      <c r="AL1680" s="2">
        <v>0.64583333333333337</v>
      </c>
      <c r="AN1680" t="s">
        <v>298</v>
      </c>
      <c r="AO1680" t="s">
        <v>472</v>
      </c>
      <c r="AQ1680" t="str">
        <f t="shared" si="26"/>
        <v/>
      </c>
    </row>
    <row r="1681" spans="1:43">
      <c r="A1681" s="8">
        <v>46205</v>
      </c>
      <c r="B1681" s="67">
        <v>4014.98</v>
      </c>
      <c r="C1681" s="67">
        <v>0.09</v>
      </c>
      <c r="D1681" s="67">
        <v>69000</v>
      </c>
      <c r="E1681" s="67">
        <v>-2.3199999999999998</v>
      </c>
      <c r="F1681" s="69">
        <v>8830</v>
      </c>
      <c r="G1681" t="s">
        <v>103</v>
      </c>
      <c r="H1681">
        <v>0</v>
      </c>
      <c r="I1681" t="s">
        <v>288</v>
      </c>
      <c r="J1681" t="s">
        <v>289</v>
      </c>
      <c r="K1681" t="s">
        <v>290</v>
      </c>
      <c r="L1681" s="36">
        <v>3729</v>
      </c>
      <c r="M1681">
        <v>61</v>
      </c>
      <c r="N1681" s="66">
        <v>1.66E-2</v>
      </c>
      <c r="O1681" s="36">
        <v>3668</v>
      </c>
      <c r="P1681" s="66">
        <v>1.66E-2</v>
      </c>
      <c r="Q1681" s="36">
        <v>3726</v>
      </c>
      <c r="R1681" s="36">
        <v>3757</v>
      </c>
      <c r="S1681" s="36">
        <v>3660</v>
      </c>
      <c r="T1681" s="66">
        <v>8.0000000000000004E-4</v>
      </c>
      <c r="U1681" s="66">
        <v>1.6000000000000001E-3</v>
      </c>
      <c r="V1681" s="66">
        <v>-7.4000000000000003E-3</v>
      </c>
      <c r="W1681" s="66">
        <v>1.8800000000000001E-2</v>
      </c>
      <c r="X1681" s="1">
        <v>3350700</v>
      </c>
      <c r="Y1681" s="1">
        <v>12485313</v>
      </c>
      <c r="Z1681" s="1">
        <v>3490344</v>
      </c>
      <c r="AA1681" t="s">
        <v>484</v>
      </c>
      <c r="AB1681" t="s">
        <v>620</v>
      </c>
      <c r="AC1681">
        <v>15.44</v>
      </c>
      <c r="AD1681">
        <v>1.39</v>
      </c>
      <c r="AE1681">
        <v>1.39</v>
      </c>
      <c r="AF1681" t="s">
        <v>230</v>
      </c>
      <c r="AG1681" s="1">
        <v>30700</v>
      </c>
      <c r="AH1681" s="36">
        <v>3730</v>
      </c>
      <c r="AI1681">
        <v>500</v>
      </c>
      <c r="AJ1681" s="36">
        <v>3716</v>
      </c>
      <c r="AK1681">
        <v>100</v>
      </c>
      <c r="AL1681" s="2">
        <v>0.64583333333333337</v>
      </c>
      <c r="AN1681" t="s">
        <v>298</v>
      </c>
      <c r="AO1681" t="s">
        <v>332</v>
      </c>
      <c r="AQ1681" t="str">
        <f t="shared" si="26"/>
        <v/>
      </c>
    </row>
    <row r="1682" spans="1:43">
      <c r="A1682" s="8">
        <v>46205</v>
      </c>
      <c r="B1682" s="67">
        <v>4014.98</v>
      </c>
      <c r="C1682" s="67">
        <v>0.09</v>
      </c>
      <c r="D1682" s="67">
        <v>69000</v>
      </c>
      <c r="E1682" s="67">
        <v>-2.3199999999999998</v>
      </c>
      <c r="F1682" s="69">
        <v>9020</v>
      </c>
      <c r="G1682" t="s">
        <v>104</v>
      </c>
      <c r="H1682">
        <v>0</v>
      </c>
      <c r="I1682" t="s">
        <v>288</v>
      </c>
      <c r="J1682" t="s">
        <v>289</v>
      </c>
      <c r="K1682" t="s">
        <v>295</v>
      </c>
      <c r="L1682" s="36">
        <v>3410</v>
      </c>
      <c r="M1682">
        <v>115</v>
      </c>
      <c r="N1682" s="66">
        <v>3.49E-2</v>
      </c>
      <c r="O1682" s="36">
        <v>3295</v>
      </c>
      <c r="P1682" s="66">
        <v>3.49E-2</v>
      </c>
      <c r="Q1682" s="36">
        <v>3360</v>
      </c>
      <c r="R1682" s="36">
        <v>3443</v>
      </c>
      <c r="S1682" s="36">
        <v>3338</v>
      </c>
      <c r="T1682" s="66">
        <v>1.4800000000000001E-2</v>
      </c>
      <c r="U1682" s="66">
        <v>-8.0999999999999996E-3</v>
      </c>
      <c r="V1682" s="66">
        <v>-9.4999999999999998E-3</v>
      </c>
      <c r="W1682" s="66">
        <v>2.1499999999999998E-2</v>
      </c>
      <c r="X1682" s="1">
        <v>3174500</v>
      </c>
      <c r="Y1682" s="1">
        <v>10821306</v>
      </c>
      <c r="Z1682" s="1">
        <v>3868345</v>
      </c>
      <c r="AA1682" t="s">
        <v>486</v>
      </c>
      <c r="AB1682" t="s">
        <v>608</v>
      </c>
      <c r="AC1682">
        <v>15.1</v>
      </c>
      <c r="AD1682">
        <v>1.26</v>
      </c>
      <c r="AE1682">
        <v>2.46</v>
      </c>
      <c r="AF1682" t="s">
        <v>230</v>
      </c>
      <c r="AG1682" s="1">
        <v>26200</v>
      </c>
      <c r="AH1682" s="36">
        <v>3414</v>
      </c>
      <c r="AI1682">
        <v>100</v>
      </c>
      <c r="AJ1682" s="36">
        <v>3410</v>
      </c>
      <c r="AK1682">
        <v>900</v>
      </c>
      <c r="AL1682" s="2">
        <v>0.64583333333333337</v>
      </c>
      <c r="AN1682" t="s">
        <v>298</v>
      </c>
      <c r="AO1682" t="s">
        <v>488</v>
      </c>
      <c r="AQ1682" t="str">
        <f t="shared" si="26"/>
        <v/>
      </c>
    </row>
    <row r="1683" spans="1:43">
      <c r="A1683" s="8">
        <v>46205</v>
      </c>
      <c r="B1683" s="67">
        <v>4014.98</v>
      </c>
      <c r="C1683" s="67">
        <v>0.09</v>
      </c>
      <c r="D1683" s="67">
        <v>69000</v>
      </c>
      <c r="E1683" s="67">
        <v>-2.3199999999999998</v>
      </c>
      <c r="F1683" s="69">
        <v>9024</v>
      </c>
      <c r="G1683" t="s">
        <v>105</v>
      </c>
      <c r="H1683">
        <v>0</v>
      </c>
      <c r="I1683" t="s">
        <v>288</v>
      </c>
      <c r="J1683" t="s">
        <v>289</v>
      </c>
      <c r="K1683" t="s">
        <v>290</v>
      </c>
      <c r="L1683" s="36">
        <v>3280</v>
      </c>
      <c r="M1683">
        <v>111</v>
      </c>
      <c r="N1683" s="66">
        <v>3.5000000000000003E-2</v>
      </c>
      <c r="O1683" s="36">
        <v>3169</v>
      </c>
      <c r="P1683" s="66">
        <v>3.5000000000000003E-2</v>
      </c>
      <c r="Q1683" s="36">
        <v>3201</v>
      </c>
      <c r="R1683" s="36">
        <v>3333</v>
      </c>
      <c r="S1683" s="36">
        <v>3187</v>
      </c>
      <c r="T1683" s="66">
        <v>2.46E-2</v>
      </c>
      <c r="U1683" s="66">
        <v>-5.1000000000000004E-3</v>
      </c>
      <c r="V1683" s="66">
        <v>-1.5900000000000001E-2</v>
      </c>
      <c r="W1683" s="66">
        <v>2.9100000000000001E-2</v>
      </c>
      <c r="X1683" s="1">
        <v>1745200</v>
      </c>
      <c r="Y1683" s="1">
        <v>5726435</v>
      </c>
      <c r="Z1683" s="1">
        <v>1002943</v>
      </c>
      <c r="AA1683" t="s">
        <v>489</v>
      </c>
      <c r="AB1683" t="s">
        <v>609</v>
      </c>
      <c r="AC1683">
        <v>30.88</v>
      </c>
      <c r="AD1683">
        <v>1.46</v>
      </c>
      <c r="AE1683">
        <v>1.28</v>
      </c>
      <c r="AF1683" t="s">
        <v>230</v>
      </c>
      <c r="AG1683">
        <v>0</v>
      </c>
      <c r="AH1683" s="36">
        <v>3282</v>
      </c>
      <c r="AI1683">
        <v>100</v>
      </c>
      <c r="AJ1683" s="36">
        <v>3270</v>
      </c>
      <c r="AK1683" s="1">
        <v>1000</v>
      </c>
      <c r="AL1683" s="2">
        <v>0.64583333333333337</v>
      </c>
      <c r="AN1683" t="s">
        <v>298</v>
      </c>
      <c r="AO1683" t="s">
        <v>488</v>
      </c>
      <c r="AQ1683" t="str">
        <f t="shared" si="26"/>
        <v/>
      </c>
    </row>
    <row r="1684" spans="1:43">
      <c r="A1684" s="8">
        <v>46205</v>
      </c>
      <c r="B1684" s="67">
        <v>4014.98</v>
      </c>
      <c r="C1684" s="67">
        <v>0.09</v>
      </c>
      <c r="D1684" s="67">
        <v>69000</v>
      </c>
      <c r="E1684" s="67">
        <v>-2.3199999999999998</v>
      </c>
      <c r="F1684" s="69">
        <v>9069</v>
      </c>
      <c r="G1684" t="s">
        <v>106</v>
      </c>
      <c r="H1684">
        <v>0</v>
      </c>
      <c r="I1684" t="s">
        <v>288</v>
      </c>
      <c r="J1684" t="s">
        <v>289</v>
      </c>
      <c r="K1684" t="s">
        <v>290</v>
      </c>
      <c r="L1684" s="36">
        <v>1906.5</v>
      </c>
      <c r="M1684">
        <v>6.5</v>
      </c>
      <c r="N1684" s="66">
        <v>3.3999999999999998E-3</v>
      </c>
      <c r="O1684" s="36">
        <v>1900</v>
      </c>
      <c r="P1684" s="66">
        <v>3.3999999999999998E-3</v>
      </c>
      <c r="Q1684" s="36">
        <v>1918</v>
      </c>
      <c r="R1684" s="36">
        <v>1937.5</v>
      </c>
      <c r="S1684" s="36">
        <v>1903</v>
      </c>
      <c r="T1684" s="66">
        <v>-5.8999999999999999E-3</v>
      </c>
      <c r="U1684" s="66">
        <v>-3.3E-3</v>
      </c>
      <c r="V1684" s="66">
        <v>-1.6E-2</v>
      </c>
      <c r="W1684" s="66">
        <v>1.8E-3</v>
      </c>
      <c r="X1684" s="1">
        <v>513500</v>
      </c>
      <c r="Y1684" s="1">
        <v>983245</v>
      </c>
      <c r="Z1684" s="1">
        <v>334957</v>
      </c>
      <c r="AA1684" t="s">
        <v>491</v>
      </c>
      <c r="AB1684" t="s">
        <v>492</v>
      </c>
      <c r="AC1684">
        <v>13.64</v>
      </c>
      <c r="AD1684">
        <v>1.4</v>
      </c>
      <c r="AE1684">
        <v>2.94</v>
      </c>
      <c r="AF1684" t="s">
        <v>230</v>
      </c>
      <c r="AG1684" s="1">
        <v>28900</v>
      </c>
      <c r="AH1684" s="36">
        <v>1910</v>
      </c>
      <c r="AI1684">
        <v>200</v>
      </c>
      <c r="AJ1684" s="36">
        <v>1905</v>
      </c>
      <c r="AK1684">
        <v>100</v>
      </c>
      <c r="AL1684" s="2">
        <v>0.64583333333333337</v>
      </c>
      <c r="AN1684" t="s">
        <v>298</v>
      </c>
      <c r="AO1684" t="s">
        <v>488</v>
      </c>
      <c r="AQ1684" t="str">
        <f t="shared" si="26"/>
        <v/>
      </c>
    </row>
    <row r="1685" spans="1:43">
      <c r="A1685" s="8">
        <v>46205</v>
      </c>
      <c r="B1685" s="67">
        <v>4014.98</v>
      </c>
      <c r="C1685" s="67">
        <v>0.09</v>
      </c>
      <c r="D1685" s="67">
        <v>69000</v>
      </c>
      <c r="E1685" s="67">
        <v>-2.3199999999999998</v>
      </c>
      <c r="F1685" s="69">
        <v>9227</v>
      </c>
      <c r="G1685" t="s">
        <v>107</v>
      </c>
      <c r="H1685">
        <v>0</v>
      </c>
      <c r="I1685" t="s">
        <v>347</v>
      </c>
      <c r="J1685" t="s">
        <v>289</v>
      </c>
      <c r="K1685" t="s">
        <v>290</v>
      </c>
      <c r="L1685">
        <v>947</v>
      </c>
      <c r="M1685">
        <v>7</v>
      </c>
      <c r="N1685" s="66">
        <v>7.4000000000000003E-3</v>
      </c>
      <c r="O1685">
        <v>940</v>
      </c>
      <c r="P1685" s="66">
        <v>7.4000000000000003E-3</v>
      </c>
      <c r="Q1685">
        <v>955</v>
      </c>
      <c r="R1685">
        <v>957</v>
      </c>
      <c r="S1685">
        <v>922</v>
      </c>
      <c r="T1685" s="66">
        <v>-8.3000000000000001E-3</v>
      </c>
      <c r="U1685" s="66">
        <v>1.17E-2</v>
      </c>
      <c r="V1685" s="66">
        <v>-1.04E-2</v>
      </c>
      <c r="W1685" s="66">
        <v>2.7099999999999999E-2</v>
      </c>
      <c r="X1685" s="1">
        <v>150400</v>
      </c>
      <c r="Y1685" s="1">
        <v>141089</v>
      </c>
      <c r="Z1685" s="1">
        <v>15061</v>
      </c>
      <c r="AA1685" t="s">
        <v>493</v>
      </c>
      <c r="AB1685" t="s">
        <v>494</v>
      </c>
      <c r="AC1685">
        <v>0</v>
      </c>
      <c r="AD1685">
        <v>31.16</v>
      </c>
      <c r="AE1685">
        <v>0</v>
      </c>
      <c r="AF1685">
        <v>2.6</v>
      </c>
      <c r="AG1685" s="1">
        <v>3400</v>
      </c>
      <c r="AH1685">
        <v>949</v>
      </c>
      <c r="AI1685">
        <v>300</v>
      </c>
      <c r="AJ1685">
        <v>928</v>
      </c>
      <c r="AK1685">
        <v>200</v>
      </c>
      <c r="AL1685" s="2">
        <v>0.64583333333333337</v>
      </c>
      <c r="AN1685" t="s">
        <v>350</v>
      </c>
      <c r="AO1685" t="s">
        <v>313</v>
      </c>
      <c r="AQ1685" t="str">
        <f t="shared" si="26"/>
        <v/>
      </c>
    </row>
    <row r="1686" spans="1:43">
      <c r="A1686" s="8">
        <v>46205</v>
      </c>
      <c r="B1686" s="67">
        <v>4014.98</v>
      </c>
      <c r="C1686" s="67">
        <v>0.09</v>
      </c>
      <c r="D1686" s="67">
        <v>69000</v>
      </c>
      <c r="E1686" s="67">
        <v>-2.3199999999999998</v>
      </c>
      <c r="F1686" s="69">
        <v>9303</v>
      </c>
      <c r="G1686" t="s">
        <v>108</v>
      </c>
      <c r="H1686">
        <v>0</v>
      </c>
      <c r="I1686" t="s">
        <v>288</v>
      </c>
      <c r="J1686" t="s">
        <v>289</v>
      </c>
      <c r="K1686" t="s">
        <v>295</v>
      </c>
      <c r="L1686" s="36">
        <v>3785</v>
      </c>
      <c r="M1686">
        <v>30</v>
      </c>
      <c r="N1686" s="66">
        <v>8.0000000000000002E-3</v>
      </c>
      <c r="O1686" s="36">
        <v>3755</v>
      </c>
      <c r="P1686" s="66">
        <v>7.9000000000000008E-3</v>
      </c>
      <c r="Q1686" s="36">
        <v>3795</v>
      </c>
      <c r="R1686" s="36">
        <v>3840</v>
      </c>
      <c r="S1686" s="36">
        <v>3760</v>
      </c>
      <c r="T1686" s="66">
        <v>-2.5999999999999999E-3</v>
      </c>
      <c r="U1686" s="66">
        <v>-1.2999999999999999E-2</v>
      </c>
      <c r="V1686" s="66">
        <v>-1.43E-2</v>
      </c>
      <c r="W1686" s="66">
        <v>6.6E-3</v>
      </c>
      <c r="X1686" s="1">
        <v>130000</v>
      </c>
      <c r="Y1686" s="1">
        <v>494567</v>
      </c>
      <c r="Z1686" s="1">
        <v>289984</v>
      </c>
      <c r="AA1686" t="s">
        <v>495</v>
      </c>
      <c r="AB1686" t="s">
        <v>496</v>
      </c>
      <c r="AC1686">
        <v>16.739999999999998</v>
      </c>
      <c r="AD1686">
        <v>0.91</v>
      </c>
      <c r="AE1686">
        <v>2.72</v>
      </c>
      <c r="AF1686" t="s">
        <v>230</v>
      </c>
      <c r="AG1686" s="1">
        <v>29600</v>
      </c>
      <c r="AH1686" s="36">
        <v>3795</v>
      </c>
      <c r="AI1686">
        <v>100</v>
      </c>
      <c r="AJ1686" s="36">
        <v>3785</v>
      </c>
      <c r="AK1686">
        <v>100</v>
      </c>
      <c r="AL1686" s="2">
        <v>0.64583333333333337</v>
      </c>
      <c r="AN1686" t="s">
        <v>298</v>
      </c>
      <c r="AO1686" t="s">
        <v>497</v>
      </c>
      <c r="AQ1686" t="str">
        <f t="shared" si="26"/>
        <v/>
      </c>
    </row>
    <row r="1687" spans="1:43">
      <c r="A1687" s="8">
        <v>46205</v>
      </c>
      <c r="B1687" s="67">
        <v>4014.98</v>
      </c>
      <c r="C1687" s="67">
        <v>0.09</v>
      </c>
      <c r="D1687" s="67">
        <v>69000</v>
      </c>
      <c r="E1687" s="67">
        <v>-2.3199999999999998</v>
      </c>
      <c r="F1687" s="69">
        <v>9308</v>
      </c>
      <c r="G1687" t="s">
        <v>109</v>
      </c>
      <c r="H1687">
        <v>0</v>
      </c>
      <c r="I1687" t="s">
        <v>314</v>
      </c>
      <c r="J1687" t="s">
        <v>289</v>
      </c>
      <c r="K1687" t="s">
        <v>290</v>
      </c>
      <c r="L1687" s="36">
        <v>1457</v>
      </c>
      <c r="M1687">
        <v>-15</v>
      </c>
      <c r="N1687" s="66">
        <v>-1.0200000000000001E-2</v>
      </c>
      <c r="O1687" s="36">
        <v>1472</v>
      </c>
      <c r="P1687" s="66">
        <v>-1.01E-2</v>
      </c>
      <c r="Q1687" s="36">
        <v>1481</v>
      </c>
      <c r="R1687" s="36">
        <v>1488</v>
      </c>
      <c r="S1687" s="36">
        <v>1450</v>
      </c>
      <c r="T1687" s="66">
        <v>-1.6199999999999999E-2</v>
      </c>
      <c r="U1687" s="66">
        <v>-7.4000000000000003E-3</v>
      </c>
      <c r="V1687" s="66">
        <v>-2.0799999999999999E-2</v>
      </c>
      <c r="W1687" s="66">
        <v>4.7999999999999996E-3</v>
      </c>
      <c r="X1687" s="1">
        <v>65900</v>
      </c>
      <c r="Y1687" s="1">
        <v>96427</v>
      </c>
      <c r="Z1687" s="1">
        <v>37988</v>
      </c>
      <c r="AA1687" t="s">
        <v>498</v>
      </c>
      <c r="AB1687" t="s">
        <v>499</v>
      </c>
      <c r="AC1687">
        <v>12.45</v>
      </c>
      <c r="AD1687">
        <v>0.98</v>
      </c>
      <c r="AE1687">
        <v>2.38</v>
      </c>
      <c r="AF1687" t="s">
        <v>230</v>
      </c>
      <c r="AG1687" s="1">
        <v>3400</v>
      </c>
      <c r="AH1687" s="36">
        <v>1460</v>
      </c>
      <c r="AI1687">
        <v>100</v>
      </c>
      <c r="AJ1687" s="36">
        <v>1454</v>
      </c>
      <c r="AK1687">
        <v>200</v>
      </c>
      <c r="AL1687" s="2">
        <v>0.64583333333333337</v>
      </c>
      <c r="AN1687" t="s">
        <v>298</v>
      </c>
      <c r="AO1687" t="s">
        <v>500</v>
      </c>
      <c r="AQ1687" t="str">
        <f t="shared" si="26"/>
        <v/>
      </c>
    </row>
    <row r="1688" spans="1:43">
      <c r="A1688" s="8">
        <v>46205</v>
      </c>
      <c r="B1688" s="67">
        <v>4014.98</v>
      </c>
      <c r="C1688" s="67">
        <v>0.09</v>
      </c>
      <c r="D1688" s="67">
        <v>69000</v>
      </c>
      <c r="E1688" s="67">
        <v>-2.3199999999999998</v>
      </c>
      <c r="F1688" s="69">
        <v>9348</v>
      </c>
      <c r="G1688" t="s">
        <v>110</v>
      </c>
      <c r="H1688">
        <v>0</v>
      </c>
      <c r="I1688" t="s">
        <v>347</v>
      </c>
      <c r="J1688" t="s">
        <v>323</v>
      </c>
      <c r="K1688" t="s">
        <v>290</v>
      </c>
      <c r="L1688">
        <v>441</v>
      </c>
      <c r="M1688">
        <v>1</v>
      </c>
      <c r="N1688" s="66">
        <v>2.3E-3</v>
      </c>
      <c r="O1688">
        <v>440</v>
      </c>
      <c r="P1688" s="66">
        <v>2.2000000000000001E-3</v>
      </c>
      <c r="Q1688">
        <v>443</v>
      </c>
      <c r="R1688">
        <v>448</v>
      </c>
      <c r="S1688">
        <v>433</v>
      </c>
      <c r="T1688" s="66">
        <v>-4.4999999999999997E-3</v>
      </c>
      <c r="U1688" s="66">
        <v>-2.2000000000000001E-3</v>
      </c>
      <c r="V1688" s="66">
        <v>-1.5599999999999999E-2</v>
      </c>
      <c r="W1688" s="66">
        <v>1.84E-2</v>
      </c>
      <c r="X1688" s="1">
        <v>942700</v>
      </c>
      <c r="Y1688" s="1">
        <v>415108</v>
      </c>
      <c r="Z1688" s="1">
        <v>64520</v>
      </c>
      <c r="AA1688" t="s">
        <v>552</v>
      </c>
      <c r="AB1688" t="s">
        <v>502</v>
      </c>
      <c r="AC1688">
        <v>0</v>
      </c>
      <c r="AD1688">
        <v>4.28</v>
      </c>
      <c r="AE1688">
        <v>0</v>
      </c>
      <c r="AF1688">
        <v>1.7</v>
      </c>
      <c r="AG1688" s="1">
        <v>22800</v>
      </c>
      <c r="AH1688">
        <v>442</v>
      </c>
      <c r="AI1688">
        <v>100</v>
      </c>
      <c r="AJ1688">
        <v>440</v>
      </c>
      <c r="AK1688" s="1">
        <v>11500</v>
      </c>
      <c r="AL1688" s="2">
        <v>0.64583333333333337</v>
      </c>
      <c r="AN1688" t="s">
        <v>298</v>
      </c>
      <c r="AO1688" t="s">
        <v>313</v>
      </c>
      <c r="AQ1688" t="str">
        <f t="shared" si="26"/>
        <v/>
      </c>
    </row>
    <row r="1689" spans="1:43">
      <c r="A1689" s="8">
        <v>46205</v>
      </c>
      <c r="B1689" s="67">
        <v>4014.98</v>
      </c>
      <c r="C1689" s="67">
        <v>0.09</v>
      </c>
      <c r="D1689" s="67">
        <v>69000</v>
      </c>
      <c r="E1689" s="67">
        <v>-2.3199999999999998</v>
      </c>
      <c r="F1689" s="69">
        <v>9432</v>
      </c>
      <c r="G1689" t="s">
        <v>111</v>
      </c>
      <c r="H1689">
        <v>0</v>
      </c>
      <c r="I1689" t="s">
        <v>288</v>
      </c>
      <c r="J1689" t="s">
        <v>289</v>
      </c>
      <c r="K1689" t="s">
        <v>290</v>
      </c>
      <c r="L1689">
        <v>146.1</v>
      </c>
      <c r="M1689">
        <v>3.3</v>
      </c>
      <c r="N1689" s="66">
        <v>2.3099999999999999E-2</v>
      </c>
      <c r="O1689">
        <v>142.80000000000001</v>
      </c>
      <c r="P1689" s="66">
        <v>2.3099999999999999E-2</v>
      </c>
      <c r="Q1689">
        <v>143.80000000000001</v>
      </c>
      <c r="R1689">
        <v>146.1</v>
      </c>
      <c r="S1689">
        <v>143.5</v>
      </c>
      <c r="T1689" s="66">
        <v>1.5900000000000001E-2</v>
      </c>
      <c r="U1689" s="66">
        <v>4.1000000000000003E-3</v>
      </c>
      <c r="V1689" s="66">
        <v>0</v>
      </c>
      <c r="W1689" s="66">
        <v>1.8100000000000002E-2</v>
      </c>
      <c r="X1689" s="1">
        <v>263408800</v>
      </c>
      <c r="Y1689" s="1">
        <v>38235980</v>
      </c>
      <c r="Z1689" s="1">
        <v>13229401</v>
      </c>
      <c r="AA1689" t="s">
        <v>503</v>
      </c>
      <c r="AB1689" t="s">
        <v>689</v>
      </c>
      <c r="AC1689">
        <v>12.17</v>
      </c>
      <c r="AD1689">
        <v>1.22</v>
      </c>
      <c r="AE1689">
        <v>3.7</v>
      </c>
      <c r="AF1689" t="s">
        <v>230</v>
      </c>
      <c r="AG1689" s="1">
        <v>3110100</v>
      </c>
      <c r="AH1689">
        <v>146.19999999999999</v>
      </c>
      <c r="AI1689" s="1">
        <v>1643500</v>
      </c>
      <c r="AJ1689">
        <v>146</v>
      </c>
      <c r="AK1689" s="1">
        <v>64400</v>
      </c>
      <c r="AL1689" s="2">
        <v>0.64583333333333337</v>
      </c>
      <c r="AN1689" t="s">
        <v>298</v>
      </c>
      <c r="AO1689" t="s">
        <v>351</v>
      </c>
      <c r="AQ1689" t="str">
        <f t="shared" si="26"/>
        <v/>
      </c>
    </row>
    <row r="1690" spans="1:43">
      <c r="A1690" s="8">
        <v>46205</v>
      </c>
      <c r="B1690" s="67">
        <v>4014.98</v>
      </c>
      <c r="C1690" s="67">
        <v>0.09</v>
      </c>
      <c r="D1690" s="67">
        <v>69000</v>
      </c>
      <c r="E1690" s="67">
        <v>-2.3199999999999998</v>
      </c>
      <c r="F1690" s="69">
        <v>9449</v>
      </c>
      <c r="G1690" t="s">
        <v>112</v>
      </c>
      <c r="H1690">
        <v>0</v>
      </c>
      <c r="I1690" t="s">
        <v>288</v>
      </c>
      <c r="J1690" t="s">
        <v>289</v>
      </c>
      <c r="K1690" t="s">
        <v>295</v>
      </c>
      <c r="L1690" s="36">
        <v>3534</v>
      </c>
      <c r="M1690">
        <v>164</v>
      </c>
      <c r="N1690" s="66">
        <v>4.87E-2</v>
      </c>
      <c r="O1690" s="36">
        <v>3370</v>
      </c>
      <c r="P1690" s="66">
        <v>4.8599999999999997E-2</v>
      </c>
      <c r="Q1690" s="36">
        <v>3461</v>
      </c>
      <c r="R1690" s="36">
        <v>3623</v>
      </c>
      <c r="S1690" s="36">
        <v>3443</v>
      </c>
      <c r="T1690" s="66">
        <v>2.1000000000000001E-2</v>
      </c>
      <c r="U1690" s="66">
        <v>-1.4200000000000001E-2</v>
      </c>
      <c r="V1690" s="66">
        <v>-2.4500000000000001E-2</v>
      </c>
      <c r="W1690" s="66">
        <v>2.64E-2</v>
      </c>
      <c r="X1690" s="1">
        <v>627300</v>
      </c>
      <c r="Y1690" s="1">
        <v>2236386</v>
      </c>
      <c r="Z1690" s="1">
        <v>379371</v>
      </c>
      <c r="AA1690" t="s">
        <v>505</v>
      </c>
      <c r="AB1690" t="s">
        <v>506</v>
      </c>
      <c r="AC1690">
        <v>15.07</v>
      </c>
      <c r="AD1690">
        <v>3.18</v>
      </c>
      <c r="AE1690">
        <v>2.21</v>
      </c>
      <c r="AF1690" t="s">
        <v>230</v>
      </c>
      <c r="AG1690" s="1">
        <v>3800</v>
      </c>
      <c r="AH1690" s="36">
        <v>3557</v>
      </c>
      <c r="AI1690">
        <v>900</v>
      </c>
      <c r="AJ1690" s="36">
        <v>3530</v>
      </c>
      <c r="AK1690" s="1">
        <v>1000</v>
      </c>
      <c r="AL1690" s="2">
        <v>0.64583333333333337</v>
      </c>
      <c r="AN1690" t="s">
        <v>293</v>
      </c>
      <c r="AO1690" t="s">
        <v>351</v>
      </c>
      <c r="AQ1690" t="str">
        <f t="shared" si="26"/>
        <v/>
      </c>
    </row>
    <row r="1691" spans="1:43">
      <c r="A1691" s="8">
        <v>46205</v>
      </c>
      <c r="B1691" s="67">
        <v>4014.98</v>
      </c>
      <c r="C1691" s="67">
        <v>0.09</v>
      </c>
      <c r="D1691" s="67">
        <v>69000</v>
      </c>
      <c r="E1691" s="67">
        <v>-2.3199999999999998</v>
      </c>
      <c r="F1691" s="69">
        <v>9501</v>
      </c>
      <c r="G1691" t="s">
        <v>113</v>
      </c>
      <c r="H1691">
        <v>0</v>
      </c>
      <c r="I1691" t="s">
        <v>288</v>
      </c>
      <c r="J1691" t="s">
        <v>289</v>
      </c>
      <c r="K1691" t="s">
        <v>290</v>
      </c>
      <c r="L1691">
        <v>457.4</v>
      </c>
      <c r="M1691">
        <v>2.2999999999999998</v>
      </c>
      <c r="N1691" s="66">
        <v>5.1000000000000004E-3</v>
      </c>
      <c r="O1691">
        <v>455.1</v>
      </c>
      <c r="P1691" s="66">
        <v>5.0000000000000001E-3</v>
      </c>
      <c r="Q1691">
        <v>455.1</v>
      </c>
      <c r="R1691">
        <v>464.1</v>
      </c>
      <c r="S1691">
        <v>450.5</v>
      </c>
      <c r="T1691" s="66">
        <v>5.0000000000000001E-3</v>
      </c>
      <c r="U1691" s="66">
        <v>-6.7000000000000002E-3</v>
      </c>
      <c r="V1691" s="66">
        <v>-1.44E-2</v>
      </c>
      <c r="W1691" s="66">
        <v>1.5299999999999999E-2</v>
      </c>
      <c r="X1691" s="1">
        <v>24127200</v>
      </c>
      <c r="Y1691" s="1">
        <v>11060601</v>
      </c>
      <c r="Z1691" s="1">
        <v>735049</v>
      </c>
      <c r="AA1691" t="s">
        <v>507</v>
      </c>
      <c r="AB1691" t="s">
        <v>703</v>
      </c>
      <c r="AC1691">
        <v>2.93</v>
      </c>
      <c r="AD1691">
        <v>0.3</v>
      </c>
      <c r="AE1691">
        <v>0</v>
      </c>
      <c r="AF1691" t="s">
        <v>230</v>
      </c>
      <c r="AG1691" s="1">
        <v>979200</v>
      </c>
      <c r="AH1691">
        <v>457.6</v>
      </c>
      <c r="AI1691">
        <v>100</v>
      </c>
      <c r="AJ1691">
        <v>457.4</v>
      </c>
      <c r="AK1691" s="1">
        <v>10100</v>
      </c>
      <c r="AL1691" s="2">
        <v>0.64583333333333337</v>
      </c>
      <c r="AN1691" t="s">
        <v>298</v>
      </c>
      <c r="AO1691" t="s">
        <v>509</v>
      </c>
      <c r="AQ1691" t="str">
        <f t="shared" si="26"/>
        <v/>
      </c>
    </row>
    <row r="1692" spans="1:43">
      <c r="A1692" s="8">
        <v>46205</v>
      </c>
      <c r="B1692" s="67">
        <v>4014.98</v>
      </c>
      <c r="C1692" s="67">
        <v>0.09</v>
      </c>
      <c r="D1692" s="67">
        <v>69000</v>
      </c>
      <c r="E1692" s="67">
        <v>-2.3199999999999998</v>
      </c>
      <c r="F1692" s="69">
        <v>9531</v>
      </c>
      <c r="G1692" t="s">
        <v>114</v>
      </c>
      <c r="H1692">
        <v>0</v>
      </c>
      <c r="I1692" t="s">
        <v>288</v>
      </c>
      <c r="J1692" t="s">
        <v>289</v>
      </c>
      <c r="K1692" t="s">
        <v>290</v>
      </c>
      <c r="L1692" s="36">
        <v>6006</v>
      </c>
      <c r="M1692">
        <v>19</v>
      </c>
      <c r="N1692" s="66">
        <v>3.2000000000000002E-3</v>
      </c>
      <c r="O1692" s="36">
        <v>5987</v>
      </c>
      <c r="P1692" s="66">
        <v>3.0999999999999999E-3</v>
      </c>
      <c r="Q1692" s="36">
        <v>6041</v>
      </c>
      <c r="R1692" s="36">
        <v>6098</v>
      </c>
      <c r="S1692" s="36">
        <v>5977</v>
      </c>
      <c r="T1692" s="66">
        <v>-5.7000000000000002E-3</v>
      </c>
      <c r="U1692" s="66">
        <v>-3.3999999999999998E-3</v>
      </c>
      <c r="V1692" s="66">
        <v>-1.4999999999999999E-2</v>
      </c>
      <c r="W1692" s="66">
        <v>4.7999999999999996E-3</v>
      </c>
      <c r="X1692" s="1">
        <v>811300</v>
      </c>
      <c r="Y1692" s="1">
        <v>4886755</v>
      </c>
      <c r="Z1692" s="1">
        <v>2011765</v>
      </c>
      <c r="AA1692" t="s">
        <v>510</v>
      </c>
      <c r="AB1692" t="s">
        <v>704</v>
      </c>
      <c r="AC1692">
        <v>14.55</v>
      </c>
      <c r="AD1692">
        <v>1.1599999999999999</v>
      </c>
      <c r="AE1692">
        <v>2</v>
      </c>
      <c r="AF1692" t="s">
        <v>230</v>
      </c>
      <c r="AG1692" s="1">
        <v>24600</v>
      </c>
      <c r="AH1692" s="36">
        <v>6007</v>
      </c>
      <c r="AI1692">
        <v>100</v>
      </c>
      <c r="AJ1692" s="36">
        <v>5989</v>
      </c>
      <c r="AK1692">
        <v>100</v>
      </c>
      <c r="AL1692" s="2">
        <v>0.64583333333333337</v>
      </c>
      <c r="AN1692" t="s">
        <v>298</v>
      </c>
      <c r="AO1692" t="s">
        <v>509</v>
      </c>
      <c r="AQ1692" t="str">
        <f t="shared" si="26"/>
        <v/>
      </c>
    </row>
    <row r="1693" spans="1:43">
      <c r="A1693" s="8">
        <v>46205</v>
      </c>
      <c r="B1693" s="67">
        <v>4014.98</v>
      </c>
      <c r="C1693" s="67">
        <v>0.09</v>
      </c>
      <c r="D1693" s="67">
        <v>69000</v>
      </c>
      <c r="E1693" s="67">
        <v>-2.3199999999999998</v>
      </c>
      <c r="F1693" s="69">
        <v>9882</v>
      </c>
      <c r="G1693" t="s">
        <v>115</v>
      </c>
      <c r="H1693">
        <v>0</v>
      </c>
      <c r="I1693" t="s">
        <v>288</v>
      </c>
      <c r="J1693" t="s">
        <v>289</v>
      </c>
      <c r="K1693" t="s">
        <v>290</v>
      </c>
      <c r="L1693" s="36">
        <v>1765</v>
      </c>
      <c r="M1693">
        <v>24</v>
      </c>
      <c r="N1693" s="66">
        <v>1.38E-2</v>
      </c>
      <c r="O1693" s="36">
        <v>1741</v>
      </c>
      <c r="P1693" s="66">
        <v>1.37E-2</v>
      </c>
      <c r="Q1693" s="36">
        <v>1758</v>
      </c>
      <c r="R1693" s="36">
        <v>1778</v>
      </c>
      <c r="S1693" s="36">
        <v>1741</v>
      </c>
      <c r="T1693" s="66">
        <v>3.8999999999999998E-3</v>
      </c>
      <c r="U1693" s="66">
        <v>-2.8E-3</v>
      </c>
      <c r="V1693" s="66">
        <v>-7.3000000000000001E-3</v>
      </c>
      <c r="W1693" s="66">
        <v>1.37E-2</v>
      </c>
      <c r="X1693" s="1">
        <v>168900</v>
      </c>
      <c r="Y1693" s="1">
        <v>298345</v>
      </c>
      <c r="Z1693" s="1">
        <v>151827</v>
      </c>
      <c r="AA1693" t="s">
        <v>705</v>
      </c>
      <c r="AB1693" t="s">
        <v>513</v>
      </c>
      <c r="AC1693">
        <v>11.51</v>
      </c>
      <c r="AD1693">
        <v>1.22</v>
      </c>
      <c r="AE1693">
        <v>3.85</v>
      </c>
      <c r="AF1693" t="s">
        <v>230</v>
      </c>
      <c r="AG1693">
        <v>0</v>
      </c>
      <c r="AH1693" s="36">
        <v>1766</v>
      </c>
      <c r="AI1693">
        <v>200</v>
      </c>
      <c r="AJ1693" s="36">
        <v>1759</v>
      </c>
      <c r="AK1693">
        <v>100</v>
      </c>
      <c r="AL1693" s="2">
        <v>0.64583333333333337</v>
      </c>
      <c r="AN1693" t="s">
        <v>298</v>
      </c>
      <c r="AO1693" t="s">
        <v>322</v>
      </c>
      <c r="AQ1693" t="str">
        <f t="shared" si="26"/>
        <v/>
      </c>
    </row>
    <row r="1694" spans="1:43">
      <c r="F1694" s="69">
        <v>6502</v>
      </c>
      <c r="I1694" t="s">
        <v>514</v>
      </c>
      <c r="P1694" t="s">
        <v>230</v>
      </c>
      <c r="T1694" t="s">
        <v>230</v>
      </c>
      <c r="U1694" t="s">
        <v>230</v>
      </c>
      <c r="V1694" t="s">
        <v>230</v>
      </c>
      <c r="W1694" t="s">
        <v>230</v>
      </c>
      <c r="AF1694" t="s">
        <v>230</v>
      </c>
      <c r="AG1694" t="s">
        <v>230</v>
      </c>
      <c r="AO1694" t="s">
        <v>515</v>
      </c>
      <c r="AQ1694" t="str">
        <f t="shared" si="26"/>
        <v/>
      </c>
    </row>
    <row r="1695" spans="1:43">
      <c r="F1695" s="69">
        <v>5759</v>
      </c>
      <c r="I1695" t="s">
        <v>514</v>
      </c>
      <c r="P1695" t="s">
        <v>230</v>
      </c>
      <c r="T1695" t="s">
        <v>230</v>
      </c>
      <c r="U1695" t="s">
        <v>230</v>
      </c>
      <c r="V1695" t="s">
        <v>230</v>
      </c>
      <c r="W1695" t="s">
        <v>230</v>
      </c>
      <c r="AF1695" t="s">
        <v>230</v>
      </c>
      <c r="AG1695" t="s">
        <v>230</v>
      </c>
      <c r="AO1695" t="s">
        <v>515</v>
      </c>
      <c r="AQ1695" t="str">
        <f t="shared" si="26"/>
        <v/>
      </c>
    </row>
    <row r="1696" spans="1:43">
      <c r="AQ1696" t="str">
        <f t="shared" si="26"/>
        <v/>
      </c>
    </row>
    <row r="1697" spans="1:43">
      <c r="AQ1697" t="str">
        <f t="shared" si="26"/>
        <v/>
      </c>
    </row>
    <row r="1698" spans="1:43">
      <c r="AQ1698" t="str">
        <f t="shared" si="26"/>
        <v/>
      </c>
    </row>
    <row r="1699" spans="1:43">
      <c r="B1699"/>
      <c r="C1699"/>
      <c r="D1699" s="71"/>
      <c r="E1699" s="6"/>
      <c r="AQ1699" t="str">
        <f t="shared" si="26"/>
        <v/>
      </c>
    </row>
    <row r="1700" spans="1:43">
      <c r="A1700" s="8" t="s">
        <v>0</v>
      </c>
      <c r="B1700" t="s">
        <v>116</v>
      </c>
      <c r="C1700" t="s">
        <v>1</v>
      </c>
      <c r="D1700" t="s">
        <v>2</v>
      </c>
      <c r="E1700" t="s">
        <v>3</v>
      </c>
      <c r="F1700" s="69" t="s">
        <v>4</v>
      </c>
      <c r="G1700" t="s">
        <v>5</v>
      </c>
      <c r="H1700" t="s">
        <v>268</v>
      </c>
      <c r="I1700" t="s">
        <v>269</v>
      </c>
      <c r="J1700" t="s">
        <v>270</v>
      </c>
      <c r="K1700" t="s">
        <v>271</v>
      </c>
      <c r="L1700" t="s">
        <v>6</v>
      </c>
      <c r="M1700" t="s">
        <v>7</v>
      </c>
      <c r="N1700" t="s">
        <v>8</v>
      </c>
      <c r="O1700" t="s">
        <v>9</v>
      </c>
      <c r="P1700" t="s">
        <v>272</v>
      </c>
      <c r="Q1700" t="s">
        <v>10</v>
      </c>
      <c r="R1700" t="s">
        <v>11</v>
      </c>
      <c r="S1700" t="s">
        <v>12</v>
      </c>
      <c r="T1700" t="s">
        <v>273</v>
      </c>
      <c r="U1700" t="s">
        <v>274</v>
      </c>
      <c r="V1700" t="s">
        <v>275</v>
      </c>
      <c r="W1700" t="s">
        <v>276</v>
      </c>
      <c r="X1700" t="s">
        <v>13</v>
      </c>
      <c r="Y1700" t="s">
        <v>277</v>
      </c>
      <c r="Z1700" t="s">
        <v>278</v>
      </c>
      <c r="AA1700" t="s">
        <v>14</v>
      </c>
      <c r="AB1700" t="s">
        <v>15</v>
      </c>
      <c r="AC1700" t="s">
        <v>279</v>
      </c>
      <c r="AD1700" t="s">
        <v>280</v>
      </c>
      <c r="AE1700" t="s">
        <v>281</v>
      </c>
      <c r="AF1700" t="s">
        <v>282</v>
      </c>
      <c r="AG1700" t="s">
        <v>283</v>
      </c>
      <c r="AH1700" t="s">
        <v>284</v>
      </c>
      <c r="AI1700" t="s">
        <v>16</v>
      </c>
      <c r="AJ1700" t="s">
        <v>17</v>
      </c>
      <c r="AK1700" t="s">
        <v>18</v>
      </c>
      <c r="AL1700" t="s">
        <v>19</v>
      </c>
      <c r="AM1700" t="s">
        <v>20</v>
      </c>
      <c r="AN1700" t="s">
        <v>285</v>
      </c>
      <c r="AO1700" t="s">
        <v>286</v>
      </c>
      <c r="AQ1700" t="str">
        <f t="shared" si="26"/>
        <v/>
      </c>
    </row>
    <row r="1701" spans="1:43">
      <c r="A1701" s="8">
        <v>46206</v>
      </c>
      <c r="B1701" s="67">
        <v>4064.6</v>
      </c>
      <c r="C1701" s="67">
        <v>1.24</v>
      </c>
      <c r="D1701" s="67">
        <v>69680</v>
      </c>
      <c r="E1701" s="67">
        <v>-0.51</v>
      </c>
      <c r="F1701" s="69">
        <v>1605</v>
      </c>
      <c r="G1701" t="str" cm="1">
        <f t="array" ref="G1701">_xll.RssMarket(F1701, "銘柄名称")</f>
        <v>ＩＮＰＥＸ</v>
      </c>
      <c r="H1701">
        <v>0</v>
      </c>
      <c r="I1701" t="s">
        <v>288</v>
      </c>
      <c r="J1701" t="s">
        <v>289</v>
      </c>
      <c r="K1701" t="s">
        <v>290</v>
      </c>
      <c r="L1701" s="36">
        <v>3242</v>
      </c>
      <c r="M1701">
        <v>38</v>
      </c>
      <c r="N1701" s="66">
        <v>1.1900000000000001E-2</v>
      </c>
      <c r="O1701" s="36">
        <v>3204</v>
      </c>
      <c r="P1701" s="66">
        <v>1.18E-2</v>
      </c>
      <c r="Q1701" s="36">
        <v>3235</v>
      </c>
      <c r="R1701" s="36">
        <v>3261</v>
      </c>
      <c r="S1701" s="36">
        <v>3215</v>
      </c>
      <c r="T1701" s="66">
        <v>2.0999999999999999E-3</v>
      </c>
      <c r="U1701" s="66">
        <v>-3.0000000000000001E-3</v>
      </c>
      <c r="V1701" s="66">
        <v>-5.7999999999999996E-3</v>
      </c>
      <c r="W1701" s="66">
        <v>8.3000000000000001E-3</v>
      </c>
      <c r="X1701" s="1">
        <v>3551900</v>
      </c>
      <c r="Y1701" s="1">
        <v>11510455</v>
      </c>
      <c r="Z1701" s="1">
        <v>4082119</v>
      </c>
      <c r="AA1701" t="s">
        <v>291</v>
      </c>
      <c r="AB1701" t="s">
        <v>292</v>
      </c>
      <c r="AC1701">
        <v>8.3699999999999992</v>
      </c>
      <c r="AD1701">
        <v>0.79</v>
      </c>
      <c r="AE1701">
        <v>3.33</v>
      </c>
      <c r="AF1701" t="s">
        <v>230</v>
      </c>
      <c r="AG1701" s="1">
        <v>840500</v>
      </c>
      <c r="AH1701" s="36">
        <v>3242</v>
      </c>
      <c r="AI1701" s="1">
        <v>9400</v>
      </c>
      <c r="AJ1701" s="36">
        <v>3240</v>
      </c>
      <c r="AK1701">
        <v>100</v>
      </c>
      <c r="AL1701" s="2">
        <v>0.64583333333333337</v>
      </c>
      <c r="AN1701" t="s">
        <v>293</v>
      </c>
      <c r="AO1701" t="s">
        <v>294</v>
      </c>
      <c r="AQ1701" t="str">
        <f t="shared" si="26"/>
        <v/>
      </c>
    </row>
    <row r="1702" spans="1:43">
      <c r="A1702" s="8">
        <v>46206</v>
      </c>
      <c r="B1702" s="67">
        <v>4064.6</v>
      </c>
      <c r="C1702" s="67">
        <v>1.24</v>
      </c>
      <c r="D1702" s="67">
        <v>69680</v>
      </c>
      <c r="E1702" s="67">
        <v>-0.51</v>
      </c>
      <c r="F1702" s="69">
        <v>1833</v>
      </c>
      <c r="G1702" t="s">
        <v>24</v>
      </c>
      <c r="H1702">
        <v>0</v>
      </c>
      <c r="I1702" t="s">
        <v>288</v>
      </c>
      <c r="J1702" t="s">
        <v>289</v>
      </c>
      <c r="K1702" t="s">
        <v>295</v>
      </c>
      <c r="L1702" s="36">
        <v>5680</v>
      </c>
      <c r="M1702">
        <v>20</v>
      </c>
      <c r="N1702" s="66">
        <v>3.5000000000000001E-3</v>
      </c>
      <c r="O1702" s="36">
        <v>5660</v>
      </c>
      <c r="P1702" s="66">
        <v>3.5000000000000001E-3</v>
      </c>
      <c r="Q1702" s="36">
        <v>5720</v>
      </c>
      <c r="R1702" s="36">
        <v>5730</v>
      </c>
      <c r="S1702" s="36">
        <v>5670</v>
      </c>
      <c r="T1702" s="66">
        <v>-6.8999999999999999E-3</v>
      </c>
      <c r="U1702" s="66">
        <v>-3.5000000000000001E-3</v>
      </c>
      <c r="V1702" s="66">
        <v>-8.6999999999999994E-3</v>
      </c>
      <c r="W1702" s="66">
        <v>1.6999999999999999E-3</v>
      </c>
      <c r="X1702" s="1">
        <v>75100</v>
      </c>
      <c r="Y1702" s="1">
        <v>427626</v>
      </c>
      <c r="Z1702" s="1">
        <v>219618</v>
      </c>
      <c r="AA1702" t="s">
        <v>296</v>
      </c>
      <c r="AB1702" t="s">
        <v>572</v>
      </c>
      <c r="AC1702">
        <v>13.23</v>
      </c>
      <c r="AD1702">
        <v>1.03</v>
      </c>
      <c r="AE1702">
        <v>5.28</v>
      </c>
      <c r="AF1702" t="s">
        <v>230</v>
      </c>
      <c r="AG1702" s="1">
        <v>13900</v>
      </c>
      <c r="AH1702" s="36">
        <v>5690</v>
      </c>
      <c r="AI1702">
        <v>300</v>
      </c>
      <c r="AJ1702" s="36">
        <v>5670</v>
      </c>
      <c r="AK1702" s="1">
        <v>3300</v>
      </c>
      <c r="AL1702" s="2">
        <v>0.64583333333333337</v>
      </c>
      <c r="AN1702" t="s">
        <v>298</v>
      </c>
      <c r="AO1702" t="s">
        <v>299</v>
      </c>
      <c r="AQ1702" t="str">
        <f t="shared" si="26"/>
        <v/>
      </c>
    </row>
    <row r="1703" spans="1:43">
      <c r="A1703" s="8">
        <v>46206</v>
      </c>
      <c r="B1703" s="67">
        <v>4064.6</v>
      </c>
      <c r="C1703" s="67">
        <v>1.24</v>
      </c>
      <c r="D1703" s="67">
        <v>69680</v>
      </c>
      <c r="E1703" s="67">
        <v>-0.51</v>
      </c>
      <c r="F1703" s="69">
        <v>1911</v>
      </c>
      <c r="G1703" t="s">
        <v>25</v>
      </c>
      <c r="H1703">
        <v>0</v>
      </c>
      <c r="I1703" t="s">
        <v>288</v>
      </c>
      <c r="J1703" t="s">
        <v>289</v>
      </c>
      <c r="K1703" t="s">
        <v>290</v>
      </c>
      <c r="L1703" s="36">
        <v>1361.5</v>
      </c>
      <c r="M1703">
        <v>16.5</v>
      </c>
      <c r="N1703" s="66">
        <v>1.23E-2</v>
      </c>
      <c r="O1703" s="36">
        <v>1345</v>
      </c>
      <c r="P1703" s="66">
        <v>1.2200000000000001E-2</v>
      </c>
      <c r="Q1703" s="36">
        <v>1360</v>
      </c>
      <c r="R1703" s="36">
        <v>1373</v>
      </c>
      <c r="S1703" s="36">
        <v>1354.5</v>
      </c>
      <c r="T1703" s="66">
        <v>1.1000000000000001E-3</v>
      </c>
      <c r="U1703" s="66">
        <v>-5.7999999999999996E-3</v>
      </c>
      <c r="V1703" s="66">
        <v>-8.3000000000000001E-3</v>
      </c>
      <c r="W1703" s="66">
        <v>5.1000000000000004E-3</v>
      </c>
      <c r="X1703" s="1">
        <v>2231100</v>
      </c>
      <c r="Y1703" s="1">
        <v>3039679</v>
      </c>
      <c r="Z1703" s="1">
        <v>842178</v>
      </c>
      <c r="AA1703" t="s">
        <v>300</v>
      </c>
      <c r="AB1703" t="s">
        <v>301</v>
      </c>
      <c r="AC1703">
        <v>8.67</v>
      </c>
      <c r="AD1703">
        <v>0.82</v>
      </c>
      <c r="AE1703">
        <v>3.67</v>
      </c>
      <c r="AF1703" t="s">
        <v>230</v>
      </c>
      <c r="AG1703" s="1">
        <v>330400</v>
      </c>
      <c r="AH1703" s="36">
        <v>1363</v>
      </c>
      <c r="AI1703">
        <v>400</v>
      </c>
      <c r="AJ1703" s="36">
        <v>1361</v>
      </c>
      <c r="AK1703" s="1">
        <v>18100</v>
      </c>
      <c r="AL1703" s="2">
        <v>0.64583333333333337</v>
      </c>
      <c r="AN1703" t="s">
        <v>293</v>
      </c>
      <c r="AO1703" t="s">
        <v>299</v>
      </c>
      <c r="AQ1703" t="str">
        <f t="shared" si="26"/>
        <v/>
      </c>
    </row>
    <row r="1704" spans="1:43">
      <c r="A1704" s="8">
        <v>46206</v>
      </c>
      <c r="B1704" s="67">
        <v>4064.6</v>
      </c>
      <c r="C1704" s="67">
        <v>1.24</v>
      </c>
      <c r="D1704" s="67">
        <v>69680</v>
      </c>
      <c r="E1704" s="67">
        <v>-0.51</v>
      </c>
      <c r="F1704" s="69">
        <v>1925</v>
      </c>
      <c r="G1704" t="s">
        <v>26</v>
      </c>
      <c r="H1704">
        <v>0</v>
      </c>
      <c r="I1704" t="s">
        <v>288</v>
      </c>
      <c r="J1704" t="s">
        <v>289</v>
      </c>
      <c r="K1704" t="s">
        <v>290</v>
      </c>
      <c r="L1704" s="36">
        <v>4503</v>
      </c>
      <c r="M1704">
        <v>45</v>
      </c>
      <c r="N1704" s="66">
        <v>1.01E-2</v>
      </c>
      <c r="O1704" s="36">
        <v>4458</v>
      </c>
      <c r="P1704" s="66">
        <v>0.01</v>
      </c>
      <c r="Q1704" s="36">
        <v>4530</v>
      </c>
      <c r="R1704" s="36">
        <v>4557</v>
      </c>
      <c r="S1704" s="36">
        <v>4480</v>
      </c>
      <c r="T1704" s="66">
        <v>-5.8999999999999999E-3</v>
      </c>
      <c r="U1704" s="66">
        <v>-5.8999999999999999E-3</v>
      </c>
      <c r="V1704" s="66">
        <v>-1.18E-2</v>
      </c>
      <c r="W1704" s="66">
        <v>5.1000000000000004E-3</v>
      </c>
      <c r="X1704" s="1">
        <v>1833600</v>
      </c>
      <c r="Y1704" s="1">
        <v>8273700</v>
      </c>
      <c r="Z1704" s="1">
        <v>2970341</v>
      </c>
      <c r="AA1704" t="s">
        <v>302</v>
      </c>
      <c r="AB1704" t="s">
        <v>573</v>
      </c>
      <c r="AC1704">
        <v>12.28</v>
      </c>
      <c r="AD1704">
        <v>0.96</v>
      </c>
      <c r="AE1704">
        <v>3.91</v>
      </c>
      <c r="AF1704" t="s">
        <v>230</v>
      </c>
      <c r="AG1704" s="1">
        <v>28000</v>
      </c>
      <c r="AH1704" s="36">
        <v>4504</v>
      </c>
      <c r="AI1704" s="1">
        <v>1600</v>
      </c>
      <c r="AJ1704" s="36">
        <v>4498</v>
      </c>
      <c r="AK1704">
        <v>200</v>
      </c>
      <c r="AL1704" s="2">
        <v>0.64583333333333337</v>
      </c>
      <c r="AN1704" t="s">
        <v>298</v>
      </c>
      <c r="AO1704" t="s">
        <v>299</v>
      </c>
      <c r="AQ1704" t="str">
        <f t="shared" si="26"/>
        <v/>
      </c>
    </row>
    <row r="1705" spans="1:43">
      <c r="A1705" s="8">
        <v>46206</v>
      </c>
      <c r="B1705" s="67">
        <v>4064.6</v>
      </c>
      <c r="C1705" s="67">
        <v>1.24</v>
      </c>
      <c r="D1705" s="67">
        <v>69680</v>
      </c>
      <c r="E1705" s="67">
        <v>-0.51</v>
      </c>
      <c r="F1705" s="69">
        <v>1928</v>
      </c>
      <c r="G1705" t="s">
        <v>27</v>
      </c>
      <c r="H1705">
        <v>0</v>
      </c>
      <c r="I1705" t="s">
        <v>288</v>
      </c>
      <c r="J1705" t="s">
        <v>289</v>
      </c>
      <c r="K1705" t="s">
        <v>295</v>
      </c>
      <c r="L1705" s="36">
        <v>3445</v>
      </c>
      <c r="M1705">
        <v>23</v>
      </c>
      <c r="N1705" s="66">
        <v>6.7000000000000002E-3</v>
      </c>
      <c r="O1705" s="36">
        <v>3422</v>
      </c>
      <c r="P1705" s="66">
        <v>6.7000000000000002E-3</v>
      </c>
      <c r="Q1705" s="36">
        <v>3450</v>
      </c>
      <c r="R1705" s="36">
        <v>3479</v>
      </c>
      <c r="S1705" s="36">
        <v>3440</v>
      </c>
      <c r="T1705" s="66">
        <v>-1.4E-3</v>
      </c>
      <c r="U1705" s="66">
        <v>-8.6E-3</v>
      </c>
      <c r="V1705" s="66">
        <v>-9.7000000000000003E-3</v>
      </c>
      <c r="W1705" s="66">
        <v>1.4E-3</v>
      </c>
      <c r="X1705" s="1">
        <v>2639300</v>
      </c>
      <c r="Y1705" s="1">
        <v>9132816</v>
      </c>
      <c r="Z1705" s="1">
        <v>2244712</v>
      </c>
      <c r="AA1705" t="s">
        <v>304</v>
      </c>
      <c r="AB1705" t="s">
        <v>574</v>
      </c>
      <c r="AC1705">
        <v>10.24</v>
      </c>
      <c r="AD1705">
        <v>1.04</v>
      </c>
      <c r="AE1705">
        <v>4.21</v>
      </c>
      <c r="AF1705" t="s">
        <v>230</v>
      </c>
      <c r="AG1705" s="1">
        <v>227500</v>
      </c>
      <c r="AH1705" s="36">
        <v>3447</v>
      </c>
      <c r="AI1705">
        <v>100</v>
      </c>
      <c r="AJ1705" s="36">
        <v>3445</v>
      </c>
      <c r="AK1705" s="1">
        <v>1400</v>
      </c>
      <c r="AL1705" s="2">
        <v>0.64583333333333337</v>
      </c>
      <c r="AM1705" s="3">
        <v>46177</v>
      </c>
      <c r="AN1705" t="s">
        <v>306</v>
      </c>
      <c r="AO1705" t="s">
        <v>299</v>
      </c>
      <c r="AQ1705" t="str">
        <f t="shared" si="26"/>
        <v/>
      </c>
    </row>
    <row r="1706" spans="1:43">
      <c r="A1706" s="8">
        <v>46206</v>
      </c>
      <c r="B1706" s="67">
        <v>4064.6</v>
      </c>
      <c r="C1706" s="67">
        <v>1.24</v>
      </c>
      <c r="D1706" s="67">
        <v>69680</v>
      </c>
      <c r="E1706" s="67">
        <v>-0.51</v>
      </c>
      <c r="F1706" s="69">
        <v>1929</v>
      </c>
      <c r="G1706" t="s">
        <v>28</v>
      </c>
      <c r="H1706">
        <v>0</v>
      </c>
      <c r="I1706" t="s">
        <v>288</v>
      </c>
      <c r="J1706" t="s">
        <v>289</v>
      </c>
      <c r="K1706" t="s">
        <v>295</v>
      </c>
      <c r="L1706" s="36">
        <v>1110</v>
      </c>
      <c r="M1706">
        <v>-1</v>
      </c>
      <c r="N1706" s="66">
        <v>-8.9999999999999998E-4</v>
      </c>
      <c r="O1706" s="36">
        <v>1111</v>
      </c>
      <c r="P1706" s="66">
        <v>-8.9999999999999998E-4</v>
      </c>
      <c r="Q1706" s="36">
        <v>1118</v>
      </c>
      <c r="R1706" s="36">
        <v>1123</v>
      </c>
      <c r="S1706" s="36">
        <v>1106</v>
      </c>
      <c r="T1706" s="66">
        <v>-7.1000000000000004E-3</v>
      </c>
      <c r="U1706" s="66">
        <v>-8.9999999999999998E-4</v>
      </c>
      <c r="V1706" s="66">
        <v>-1.15E-2</v>
      </c>
      <c r="W1706" s="66">
        <v>3.5999999999999999E-3</v>
      </c>
      <c r="X1706" s="1">
        <v>76000</v>
      </c>
      <c r="Y1706" s="1">
        <v>84543</v>
      </c>
      <c r="Z1706" s="1">
        <v>46370</v>
      </c>
      <c r="AA1706" t="s">
        <v>307</v>
      </c>
      <c r="AB1706" t="s">
        <v>575</v>
      </c>
      <c r="AC1706">
        <v>12.54</v>
      </c>
      <c r="AD1706">
        <v>1.22</v>
      </c>
      <c r="AE1706">
        <v>4.5</v>
      </c>
      <c r="AF1706" t="s">
        <v>230</v>
      </c>
      <c r="AG1706" s="1">
        <v>13800</v>
      </c>
      <c r="AH1706" s="36">
        <v>1114</v>
      </c>
      <c r="AI1706">
        <v>100</v>
      </c>
      <c r="AJ1706" s="36">
        <v>1110</v>
      </c>
      <c r="AK1706">
        <v>400</v>
      </c>
      <c r="AL1706" s="2">
        <v>0.64583333333333337</v>
      </c>
      <c r="AN1706" t="s">
        <v>298</v>
      </c>
      <c r="AO1706" t="s">
        <v>299</v>
      </c>
      <c r="AQ1706" t="str">
        <f t="shared" si="26"/>
        <v/>
      </c>
    </row>
    <row r="1707" spans="1:43">
      <c r="A1707" s="8">
        <v>46206</v>
      </c>
      <c r="B1707" s="67">
        <v>4064.6</v>
      </c>
      <c r="C1707" s="67">
        <v>1.24</v>
      </c>
      <c r="D1707" s="67">
        <v>69680</v>
      </c>
      <c r="E1707" s="67">
        <v>-0.51</v>
      </c>
      <c r="F1707" s="69">
        <v>1963</v>
      </c>
      <c r="G1707" t="s">
        <v>29</v>
      </c>
      <c r="H1707">
        <v>0</v>
      </c>
      <c r="I1707" t="s">
        <v>288</v>
      </c>
      <c r="J1707" t="s">
        <v>289</v>
      </c>
      <c r="K1707" t="s">
        <v>290</v>
      </c>
      <c r="L1707" s="36">
        <v>2493.5</v>
      </c>
      <c r="M1707">
        <v>-4.5</v>
      </c>
      <c r="N1707" s="66">
        <v>-1.8E-3</v>
      </c>
      <c r="O1707" s="36">
        <v>2498</v>
      </c>
      <c r="P1707" s="66">
        <v>-1.8E-3</v>
      </c>
      <c r="Q1707" s="36">
        <v>2520</v>
      </c>
      <c r="R1707" s="36">
        <v>2525</v>
      </c>
      <c r="S1707" s="36">
        <v>2442.5</v>
      </c>
      <c r="T1707" s="66">
        <v>-1.0500000000000001E-2</v>
      </c>
      <c r="U1707" s="66">
        <v>4.0000000000000001E-3</v>
      </c>
      <c r="V1707" s="66">
        <v>-1.24E-2</v>
      </c>
      <c r="W1707" s="66">
        <v>2.0799999999999999E-2</v>
      </c>
      <c r="X1707" s="1">
        <v>1470500</v>
      </c>
      <c r="Y1707" s="1">
        <v>3652980</v>
      </c>
      <c r="Z1707" s="1">
        <v>609144</v>
      </c>
      <c r="AA1707" t="s">
        <v>309</v>
      </c>
      <c r="AB1707" t="s">
        <v>310</v>
      </c>
      <c r="AC1707">
        <v>13.1</v>
      </c>
      <c r="AD1707">
        <v>1.4</v>
      </c>
      <c r="AE1707">
        <v>2.09</v>
      </c>
      <c r="AF1707" t="s">
        <v>230</v>
      </c>
      <c r="AG1707" s="1">
        <v>38700</v>
      </c>
      <c r="AH1707" s="36">
        <v>2493.5</v>
      </c>
      <c r="AI1707" s="1">
        <v>3100</v>
      </c>
      <c r="AJ1707" s="36">
        <v>2482</v>
      </c>
      <c r="AK1707">
        <v>100</v>
      </c>
      <c r="AL1707" s="2">
        <v>0.64583333333333337</v>
      </c>
      <c r="AN1707" t="s">
        <v>298</v>
      </c>
      <c r="AO1707" t="s">
        <v>299</v>
      </c>
      <c r="AQ1707" t="str">
        <f t="shared" si="26"/>
        <v/>
      </c>
    </row>
    <row r="1708" spans="1:43">
      <c r="A1708" s="8">
        <v>46206</v>
      </c>
      <c r="B1708" s="67">
        <v>4064.6</v>
      </c>
      <c r="C1708" s="67">
        <v>1.24</v>
      </c>
      <c r="D1708" s="67">
        <v>69680</v>
      </c>
      <c r="E1708" s="67">
        <v>-0.51</v>
      </c>
      <c r="F1708" s="69">
        <v>2124</v>
      </c>
      <c r="G1708" t="s">
        <v>30</v>
      </c>
      <c r="H1708">
        <v>0</v>
      </c>
      <c r="I1708" t="s">
        <v>288</v>
      </c>
      <c r="J1708" t="s">
        <v>289</v>
      </c>
      <c r="K1708" t="s">
        <v>295</v>
      </c>
      <c r="L1708">
        <v>852</v>
      </c>
      <c r="M1708">
        <v>-5</v>
      </c>
      <c r="N1708" s="66">
        <v>-5.7999999999999996E-3</v>
      </c>
      <c r="O1708">
        <v>857</v>
      </c>
      <c r="P1708" s="66">
        <v>-5.7999999999999996E-3</v>
      </c>
      <c r="Q1708">
        <v>867</v>
      </c>
      <c r="R1708">
        <v>869</v>
      </c>
      <c r="S1708">
        <v>851</v>
      </c>
      <c r="T1708" s="66">
        <v>-1.7299999999999999E-2</v>
      </c>
      <c r="U1708" s="66">
        <v>-1.1599999999999999E-2</v>
      </c>
      <c r="V1708" s="66">
        <v>-1.95E-2</v>
      </c>
      <c r="W1708" s="66">
        <v>1.1000000000000001E-3</v>
      </c>
      <c r="X1708" s="1">
        <v>453400</v>
      </c>
      <c r="Y1708" s="1">
        <v>389407</v>
      </c>
      <c r="Z1708" s="1">
        <v>141054</v>
      </c>
      <c r="AA1708" t="s">
        <v>311</v>
      </c>
      <c r="AB1708" t="s">
        <v>312</v>
      </c>
      <c r="AC1708">
        <v>15.74</v>
      </c>
      <c r="AD1708">
        <v>6.03</v>
      </c>
      <c r="AE1708">
        <v>4.46</v>
      </c>
      <c r="AF1708" t="s">
        <v>230</v>
      </c>
      <c r="AG1708" s="1">
        <v>88400</v>
      </c>
      <c r="AH1708">
        <v>855</v>
      </c>
      <c r="AI1708">
        <v>300</v>
      </c>
      <c r="AJ1708">
        <v>851</v>
      </c>
      <c r="AK1708">
        <v>700</v>
      </c>
      <c r="AL1708" s="2">
        <v>0.64583333333333337</v>
      </c>
      <c r="AN1708" t="s">
        <v>293</v>
      </c>
      <c r="AO1708" t="s">
        <v>313</v>
      </c>
      <c r="AQ1708" t="str">
        <f t="shared" si="26"/>
        <v/>
      </c>
    </row>
    <row r="1709" spans="1:43">
      <c r="A1709" s="8">
        <v>46206</v>
      </c>
      <c r="B1709" s="67">
        <v>4064.6</v>
      </c>
      <c r="C1709" s="67">
        <v>1.24</v>
      </c>
      <c r="D1709" s="67">
        <v>69680</v>
      </c>
      <c r="E1709" s="67">
        <v>-0.51</v>
      </c>
      <c r="F1709" s="69">
        <v>2162</v>
      </c>
      <c r="G1709" t="s">
        <v>31</v>
      </c>
      <c r="H1709">
        <v>0</v>
      </c>
      <c r="I1709" t="s">
        <v>314</v>
      </c>
      <c r="J1709" t="s">
        <v>289</v>
      </c>
      <c r="K1709" t="s">
        <v>295</v>
      </c>
      <c r="L1709">
        <v>539</v>
      </c>
      <c r="M1709">
        <v>0</v>
      </c>
      <c r="N1709" s="66">
        <v>0</v>
      </c>
      <c r="O1709">
        <v>539</v>
      </c>
      <c r="P1709" s="66">
        <v>0</v>
      </c>
      <c r="Q1709">
        <v>539</v>
      </c>
      <c r="R1709">
        <v>540</v>
      </c>
      <c r="S1709">
        <v>539</v>
      </c>
      <c r="T1709" s="66">
        <v>0</v>
      </c>
      <c r="U1709" s="66">
        <v>-1.8E-3</v>
      </c>
      <c r="V1709" s="66">
        <v>-1.8E-3</v>
      </c>
      <c r="W1709" s="66">
        <v>0</v>
      </c>
      <c r="X1709" s="1">
        <v>25900</v>
      </c>
      <c r="Y1709" s="1">
        <v>13978</v>
      </c>
      <c r="Z1709" s="1">
        <v>11648</v>
      </c>
      <c r="AA1709" t="s">
        <v>685</v>
      </c>
      <c r="AB1709" t="s">
        <v>316</v>
      </c>
      <c r="AC1709">
        <v>31.33</v>
      </c>
      <c r="AD1709">
        <v>2.0499999999999998</v>
      </c>
      <c r="AE1709">
        <v>0</v>
      </c>
      <c r="AF1709">
        <v>0.5</v>
      </c>
      <c r="AG1709">
        <v>400</v>
      </c>
      <c r="AH1709">
        <v>540</v>
      </c>
      <c r="AI1709" s="1">
        <v>92800</v>
      </c>
      <c r="AJ1709">
        <v>539</v>
      </c>
      <c r="AK1709" s="1">
        <v>857300</v>
      </c>
      <c r="AL1709" s="2">
        <v>0.64583333333333337</v>
      </c>
      <c r="AN1709" t="s">
        <v>298</v>
      </c>
      <c r="AO1709" t="s">
        <v>313</v>
      </c>
      <c r="AQ1709" t="str">
        <f t="shared" si="26"/>
        <v/>
      </c>
    </row>
    <row r="1710" spans="1:43">
      <c r="A1710" s="8">
        <v>46206</v>
      </c>
      <c r="B1710" s="67">
        <v>4064.6</v>
      </c>
      <c r="C1710" s="67">
        <v>1.24</v>
      </c>
      <c r="D1710" s="67">
        <v>69680</v>
      </c>
      <c r="E1710" s="67">
        <v>-0.51</v>
      </c>
      <c r="F1710" s="69">
        <v>2229</v>
      </c>
      <c r="G1710" t="s">
        <v>32</v>
      </c>
      <c r="H1710">
        <v>0</v>
      </c>
      <c r="I1710" t="s">
        <v>288</v>
      </c>
      <c r="J1710" t="s">
        <v>289</v>
      </c>
      <c r="K1710" t="s">
        <v>295</v>
      </c>
      <c r="L1710" s="36">
        <v>2972.5</v>
      </c>
      <c r="M1710">
        <v>-9.5</v>
      </c>
      <c r="N1710" s="66">
        <v>-3.2000000000000002E-3</v>
      </c>
      <c r="O1710" s="36">
        <v>2982</v>
      </c>
      <c r="P1710" s="66">
        <v>-3.0999999999999999E-3</v>
      </c>
      <c r="Q1710" s="36">
        <v>3009</v>
      </c>
      <c r="R1710" s="36">
        <v>3039</v>
      </c>
      <c r="S1710" s="36">
        <v>2971</v>
      </c>
      <c r="T1710" s="66">
        <v>-1.21E-2</v>
      </c>
      <c r="U1710" s="66">
        <v>-1.34E-2</v>
      </c>
      <c r="V1710" s="66">
        <v>-2.18E-2</v>
      </c>
      <c r="W1710" s="66">
        <v>5.0000000000000001E-4</v>
      </c>
      <c r="X1710" s="1">
        <v>398000</v>
      </c>
      <c r="Y1710" s="1">
        <v>1193232</v>
      </c>
      <c r="Z1710" s="1">
        <v>398106</v>
      </c>
      <c r="AA1710" t="s">
        <v>317</v>
      </c>
      <c r="AB1710" t="s">
        <v>660</v>
      </c>
      <c r="AC1710">
        <v>20.77</v>
      </c>
      <c r="AD1710">
        <v>1.71</v>
      </c>
      <c r="AE1710">
        <v>2.3199999999999998</v>
      </c>
      <c r="AF1710" t="s">
        <v>230</v>
      </c>
      <c r="AG1710" s="1">
        <v>4300</v>
      </c>
      <c r="AH1710" s="36">
        <v>2985</v>
      </c>
      <c r="AI1710">
        <v>100</v>
      </c>
      <c r="AJ1710" s="36">
        <v>2971.5</v>
      </c>
      <c r="AK1710" s="1">
        <v>3000</v>
      </c>
      <c r="AL1710" s="2">
        <v>0.64583333333333337</v>
      </c>
      <c r="AN1710" t="s">
        <v>298</v>
      </c>
      <c r="AO1710" t="s">
        <v>319</v>
      </c>
      <c r="AQ1710" t="str">
        <f t="shared" si="26"/>
        <v/>
      </c>
    </row>
    <row r="1711" spans="1:43">
      <c r="A1711" s="8">
        <v>46206</v>
      </c>
      <c r="B1711" s="67">
        <v>4064.6</v>
      </c>
      <c r="C1711" s="67">
        <v>1.24</v>
      </c>
      <c r="D1711" s="67">
        <v>69680</v>
      </c>
      <c r="E1711" s="67">
        <v>-0.51</v>
      </c>
      <c r="F1711" s="69">
        <v>2768</v>
      </c>
      <c r="G1711" t="s">
        <v>33</v>
      </c>
      <c r="H1711">
        <v>0</v>
      </c>
      <c r="I1711" t="s">
        <v>288</v>
      </c>
      <c r="J1711" t="s">
        <v>289</v>
      </c>
      <c r="K1711" t="s">
        <v>295</v>
      </c>
      <c r="L1711" s="36">
        <v>5227</v>
      </c>
      <c r="M1711">
        <v>21</v>
      </c>
      <c r="N1711" s="66">
        <v>4.0000000000000001E-3</v>
      </c>
      <c r="O1711" s="36">
        <v>5206</v>
      </c>
      <c r="P1711" s="66">
        <v>4.0000000000000001E-3</v>
      </c>
      <c r="Q1711" s="36">
        <v>5280</v>
      </c>
      <c r="R1711" s="36">
        <v>5305</v>
      </c>
      <c r="S1711" s="36">
        <v>5226</v>
      </c>
      <c r="T1711" s="66">
        <v>-0.01</v>
      </c>
      <c r="U1711" s="66">
        <v>-8.0999999999999996E-3</v>
      </c>
      <c r="V1711" s="66">
        <v>-1.47E-2</v>
      </c>
      <c r="W1711" s="66">
        <v>1E-4</v>
      </c>
      <c r="X1711" s="1">
        <v>829700</v>
      </c>
      <c r="Y1711" s="1">
        <v>4356722</v>
      </c>
      <c r="Z1711" s="1">
        <v>1097670</v>
      </c>
      <c r="AA1711" t="s">
        <v>320</v>
      </c>
      <c r="AB1711" t="s">
        <v>321</v>
      </c>
      <c r="AC1711">
        <v>8.36</v>
      </c>
      <c r="AD1711">
        <v>0.99</v>
      </c>
      <c r="AE1711">
        <v>3.44</v>
      </c>
      <c r="AF1711" t="s">
        <v>230</v>
      </c>
      <c r="AG1711" s="1">
        <v>169300</v>
      </c>
      <c r="AH1711" s="36">
        <v>5234</v>
      </c>
      <c r="AI1711">
        <v>100</v>
      </c>
      <c r="AJ1711" s="36">
        <v>5226</v>
      </c>
      <c r="AK1711" s="1">
        <v>1200</v>
      </c>
      <c r="AL1711" s="2">
        <v>0.64583333333333337</v>
      </c>
      <c r="AN1711" t="s">
        <v>298</v>
      </c>
      <c r="AO1711" t="s">
        <v>322</v>
      </c>
      <c r="AQ1711" t="str">
        <f t="shared" si="26"/>
        <v/>
      </c>
    </row>
    <row r="1712" spans="1:43">
      <c r="A1712" s="8">
        <v>46206</v>
      </c>
      <c r="B1712" s="67">
        <v>4064.6</v>
      </c>
      <c r="C1712" s="67">
        <v>1.24</v>
      </c>
      <c r="D1712" s="67">
        <v>69680</v>
      </c>
      <c r="E1712" s="67">
        <v>-0.51</v>
      </c>
      <c r="F1712" s="69">
        <v>2769</v>
      </c>
      <c r="G1712" t="s">
        <v>34</v>
      </c>
      <c r="H1712">
        <v>0</v>
      </c>
      <c r="I1712" t="s">
        <v>314</v>
      </c>
      <c r="J1712" t="s">
        <v>323</v>
      </c>
      <c r="K1712" t="s">
        <v>290</v>
      </c>
      <c r="L1712">
        <v>880</v>
      </c>
      <c r="M1712">
        <v>14</v>
      </c>
      <c r="N1712" s="66">
        <v>1.6199999999999999E-2</v>
      </c>
      <c r="O1712">
        <v>866</v>
      </c>
      <c r="P1712" s="66">
        <v>1.61E-2</v>
      </c>
      <c r="Q1712">
        <v>870</v>
      </c>
      <c r="R1712">
        <v>880</v>
      </c>
      <c r="S1712">
        <v>869</v>
      </c>
      <c r="T1712" s="66">
        <v>1.14E-2</v>
      </c>
      <c r="U1712" s="66">
        <v>5.7000000000000002E-3</v>
      </c>
      <c r="V1712" s="66">
        <v>0</v>
      </c>
      <c r="W1712" s="66">
        <v>1.26E-2</v>
      </c>
      <c r="X1712" s="1">
        <v>7500</v>
      </c>
      <c r="Y1712" s="1">
        <v>6551</v>
      </c>
      <c r="Z1712" s="1">
        <v>6918</v>
      </c>
      <c r="AA1712" t="s">
        <v>324</v>
      </c>
      <c r="AB1712" t="s">
        <v>325</v>
      </c>
      <c r="AC1712">
        <v>10.45</v>
      </c>
      <c r="AD1712">
        <v>23.39</v>
      </c>
      <c r="AE1712">
        <v>0</v>
      </c>
      <c r="AF1712">
        <v>0.2</v>
      </c>
      <c r="AG1712">
        <v>0</v>
      </c>
      <c r="AH1712">
        <v>880</v>
      </c>
      <c r="AI1712" s="1">
        <v>1700</v>
      </c>
      <c r="AJ1712">
        <v>879</v>
      </c>
      <c r="AK1712">
        <v>200</v>
      </c>
      <c r="AL1712" s="2">
        <v>0.64583333333333337</v>
      </c>
      <c r="AM1712" s="3">
        <v>46213</v>
      </c>
      <c r="AN1712" t="s">
        <v>326</v>
      </c>
      <c r="AO1712" t="s">
        <v>327</v>
      </c>
      <c r="AQ1712" t="str">
        <f t="shared" si="26"/>
        <v/>
      </c>
    </row>
    <row r="1713" spans="1:43">
      <c r="A1713" s="8">
        <v>46206</v>
      </c>
      <c r="B1713" s="67">
        <v>4064.6</v>
      </c>
      <c r="C1713" s="67">
        <v>1.24</v>
      </c>
      <c r="D1713" s="67">
        <v>69680</v>
      </c>
      <c r="E1713" s="67">
        <v>-0.51</v>
      </c>
      <c r="F1713" s="69">
        <v>2914</v>
      </c>
      <c r="G1713" t="s">
        <v>35</v>
      </c>
      <c r="H1713">
        <v>0</v>
      </c>
      <c r="I1713" t="s">
        <v>288</v>
      </c>
      <c r="J1713" t="s">
        <v>289</v>
      </c>
      <c r="K1713" t="s">
        <v>290</v>
      </c>
      <c r="L1713" s="36">
        <v>6057</v>
      </c>
      <c r="M1713">
        <v>-32</v>
      </c>
      <c r="N1713" s="66">
        <v>-5.3E-3</v>
      </c>
      <c r="O1713" s="36">
        <v>6089</v>
      </c>
      <c r="P1713" s="66">
        <v>-5.1999999999999998E-3</v>
      </c>
      <c r="Q1713" s="36">
        <v>6100</v>
      </c>
      <c r="R1713" s="36">
        <v>6207</v>
      </c>
      <c r="S1713" s="36">
        <v>6046</v>
      </c>
      <c r="T1713" s="66">
        <v>-7.0000000000000001E-3</v>
      </c>
      <c r="U1713" s="66">
        <v>-1.49E-2</v>
      </c>
      <c r="V1713" s="66">
        <v>-2.41E-2</v>
      </c>
      <c r="W1713" s="66">
        <v>1.8E-3</v>
      </c>
      <c r="X1713" s="1">
        <v>5202300</v>
      </c>
      <c r="Y1713" s="1">
        <v>31887533</v>
      </c>
      <c r="Z1713" s="1">
        <v>12114000</v>
      </c>
      <c r="AA1713" t="s">
        <v>328</v>
      </c>
      <c r="AB1713" t="s">
        <v>329</v>
      </c>
      <c r="AC1713">
        <v>18.86</v>
      </c>
      <c r="AD1713">
        <v>2.63</v>
      </c>
      <c r="AE1713">
        <v>4</v>
      </c>
      <c r="AF1713" t="s">
        <v>230</v>
      </c>
      <c r="AG1713" s="1">
        <v>1015500</v>
      </c>
      <c r="AH1713" s="36">
        <v>6060</v>
      </c>
      <c r="AI1713" s="1">
        <v>1000</v>
      </c>
      <c r="AJ1713" s="36">
        <v>6055</v>
      </c>
      <c r="AK1713" s="1">
        <v>1600</v>
      </c>
      <c r="AL1713" s="2">
        <v>0.64583333333333337</v>
      </c>
      <c r="AN1713" t="s">
        <v>293</v>
      </c>
      <c r="AO1713" t="s">
        <v>319</v>
      </c>
      <c r="AQ1713" t="str">
        <f t="shared" si="26"/>
        <v/>
      </c>
    </row>
    <row r="1714" spans="1:43">
      <c r="A1714" s="8">
        <v>46206</v>
      </c>
      <c r="B1714" s="67">
        <v>4064.6</v>
      </c>
      <c r="C1714" s="67">
        <v>1.24</v>
      </c>
      <c r="D1714" s="67">
        <v>69680</v>
      </c>
      <c r="E1714" s="67">
        <v>-0.51</v>
      </c>
      <c r="F1714" s="69">
        <v>3003</v>
      </c>
      <c r="G1714" t="s">
        <v>36</v>
      </c>
      <c r="H1714">
        <v>0</v>
      </c>
      <c r="I1714" t="s">
        <v>288</v>
      </c>
      <c r="J1714" t="s">
        <v>289</v>
      </c>
      <c r="K1714" t="s">
        <v>290</v>
      </c>
      <c r="L1714" s="36">
        <v>1734.5</v>
      </c>
      <c r="M1714">
        <v>21</v>
      </c>
      <c r="N1714" s="66">
        <v>1.23E-2</v>
      </c>
      <c r="O1714" s="36">
        <v>1713.5</v>
      </c>
      <c r="P1714" s="66">
        <v>1.2200000000000001E-2</v>
      </c>
      <c r="Q1714" s="36">
        <v>1744</v>
      </c>
      <c r="R1714" s="36">
        <v>1750.5</v>
      </c>
      <c r="S1714" s="36">
        <v>1726.5</v>
      </c>
      <c r="T1714" s="66">
        <v>-5.4000000000000003E-3</v>
      </c>
      <c r="U1714" s="66">
        <v>-7.7000000000000002E-3</v>
      </c>
      <c r="V1714" s="66">
        <v>-9.1000000000000004E-3</v>
      </c>
      <c r="W1714" s="66">
        <v>4.5999999999999999E-3</v>
      </c>
      <c r="X1714" s="1">
        <v>2226600</v>
      </c>
      <c r="Y1714" s="1">
        <v>3873948</v>
      </c>
      <c r="Z1714" s="1">
        <v>1331935</v>
      </c>
      <c r="AA1714" t="s">
        <v>330</v>
      </c>
      <c r="AB1714" t="s">
        <v>577</v>
      </c>
      <c r="AC1714">
        <v>10.88</v>
      </c>
      <c r="AD1714">
        <v>1.44</v>
      </c>
      <c r="AE1714">
        <v>3.86</v>
      </c>
      <c r="AF1714" t="s">
        <v>230</v>
      </c>
      <c r="AG1714" s="1">
        <v>313900</v>
      </c>
      <c r="AH1714" s="36">
        <v>1734.5</v>
      </c>
      <c r="AI1714" s="1">
        <v>10800</v>
      </c>
      <c r="AJ1714" s="36">
        <v>1728.5</v>
      </c>
      <c r="AK1714" s="1">
        <v>4000</v>
      </c>
      <c r="AL1714" s="2">
        <v>0.64583333333333337</v>
      </c>
      <c r="AN1714" t="s">
        <v>293</v>
      </c>
      <c r="AO1714" t="s">
        <v>332</v>
      </c>
      <c r="AQ1714" t="str">
        <f t="shared" si="26"/>
        <v/>
      </c>
    </row>
    <row r="1715" spans="1:43">
      <c r="A1715" s="8">
        <v>46206</v>
      </c>
      <c r="B1715" s="67">
        <v>4064.6</v>
      </c>
      <c r="C1715" s="67">
        <v>1.24</v>
      </c>
      <c r="D1715" s="67">
        <v>69680</v>
      </c>
      <c r="E1715" s="67">
        <v>-0.51</v>
      </c>
      <c r="F1715" s="69">
        <v>3407</v>
      </c>
      <c r="G1715" t="s">
        <v>37</v>
      </c>
      <c r="H1715">
        <v>0</v>
      </c>
      <c r="I1715" t="s">
        <v>288</v>
      </c>
      <c r="J1715" t="s">
        <v>289</v>
      </c>
      <c r="K1715" t="s">
        <v>290</v>
      </c>
      <c r="L1715" s="36">
        <v>1849</v>
      </c>
      <c r="M1715">
        <v>65.5</v>
      </c>
      <c r="N1715" s="66">
        <v>3.6700000000000003E-2</v>
      </c>
      <c r="O1715" s="36">
        <v>1783.5</v>
      </c>
      <c r="P1715" s="66">
        <v>3.6700000000000003E-2</v>
      </c>
      <c r="Q1715" s="36">
        <v>1798</v>
      </c>
      <c r="R1715" s="36">
        <v>1849</v>
      </c>
      <c r="S1715" s="36">
        <v>1775</v>
      </c>
      <c r="T1715" s="66">
        <v>2.8299999999999999E-2</v>
      </c>
      <c r="U1715" s="66">
        <v>1.9E-2</v>
      </c>
      <c r="V1715" s="66">
        <v>0</v>
      </c>
      <c r="W1715" s="66">
        <v>4.1599999999999998E-2</v>
      </c>
      <c r="X1715" s="1">
        <v>4990500</v>
      </c>
      <c r="Y1715" s="1">
        <v>9102629</v>
      </c>
      <c r="Z1715" s="1">
        <v>2525275</v>
      </c>
      <c r="AA1715" t="s">
        <v>333</v>
      </c>
      <c r="AB1715" t="s">
        <v>334</v>
      </c>
      <c r="AC1715">
        <v>15.62</v>
      </c>
      <c r="AD1715">
        <v>1.2</v>
      </c>
      <c r="AE1715">
        <v>2.38</v>
      </c>
      <c r="AF1715" t="s">
        <v>230</v>
      </c>
      <c r="AG1715" s="1">
        <v>174000</v>
      </c>
      <c r="AH1715" s="36">
        <v>1849.5</v>
      </c>
      <c r="AI1715">
        <v>600</v>
      </c>
      <c r="AJ1715" s="36">
        <v>1842</v>
      </c>
      <c r="AK1715">
        <v>100</v>
      </c>
      <c r="AL1715" s="2">
        <v>0.64583333333333337</v>
      </c>
      <c r="AN1715" t="s">
        <v>298</v>
      </c>
      <c r="AO1715" t="s">
        <v>335</v>
      </c>
      <c r="AQ1715" t="str">
        <f t="shared" si="26"/>
        <v/>
      </c>
    </row>
    <row r="1716" spans="1:43">
      <c r="A1716" s="8">
        <v>46206</v>
      </c>
      <c r="B1716" s="67">
        <v>4064.6</v>
      </c>
      <c r="C1716" s="67">
        <v>1.24</v>
      </c>
      <c r="D1716" s="67">
        <v>69680</v>
      </c>
      <c r="E1716" s="67">
        <v>-0.51</v>
      </c>
      <c r="F1716" s="69">
        <v>4008</v>
      </c>
      <c r="G1716" t="s">
        <v>38</v>
      </c>
      <c r="H1716">
        <v>0</v>
      </c>
      <c r="I1716" t="s">
        <v>288</v>
      </c>
      <c r="J1716" t="s">
        <v>289</v>
      </c>
      <c r="K1716" t="s">
        <v>295</v>
      </c>
      <c r="L1716" s="36">
        <v>1376</v>
      </c>
      <c r="M1716">
        <v>71</v>
      </c>
      <c r="N1716" s="66">
        <v>5.4399999999999997E-2</v>
      </c>
      <c r="O1716" s="36">
        <v>1305</v>
      </c>
      <c r="P1716" s="66">
        <v>5.4399999999999997E-2</v>
      </c>
      <c r="Q1716" s="36">
        <v>1307</v>
      </c>
      <c r="R1716" s="36">
        <v>1384</v>
      </c>
      <c r="S1716" s="36">
        <v>1307</v>
      </c>
      <c r="T1716" s="66">
        <v>5.2699999999999997E-2</v>
      </c>
      <c r="U1716" s="66">
        <v>3.4500000000000003E-2</v>
      </c>
      <c r="V1716" s="66">
        <v>-5.7000000000000002E-3</v>
      </c>
      <c r="W1716" s="66">
        <v>5.2699999999999997E-2</v>
      </c>
      <c r="X1716" s="1">
        <v>289600</v>
      </c>
      <c r="Y1716" s="1">
        <v>392619</v>
      </c>
      <c r="Z1716" s="1">
        <v>89004</v>
      </c>
      <c r="AA1716" t="s">
        <v>541</v>
      </c>
      <c r="AB1716" t="s">
        <v>337</v>
      </c>
      <c r="AC1716">
        <v>11.26</v>
      </c>
      <c r="AD1716">
        <v>0.85</v>
      </c>
      <c r="AE1716">
        <v>3.49</v>
      </c>
      <c r="AF1716" t="s">
        <v>230</v>
      </c>
      <c r="AG1716">
        <v>0</v>
      </c>
      <c r="AH1716" s="36">
        <v>1379</v>
      </c>
      <c r="AI1716">
        <v>200</v>
      </c>
      <c r="AJ1716" s="36">
        <v>1370</v>
      </c>
      <c r="AK1716">
        <v>100</v>
      </c>
      <c r="AL1716" s="2">
        <v>0.64583333333333337</v>
      </c>
      <c r="AN1716" t="s">
        <v>298</v>
      </c>
      <c r="AO1716" t="s">
        <v>335</v>
      </c>
      <c r="AQ1716" t="str">
        <f t="shared" si="26"/>
        <v/>
      </c>
    </row>
    <row r="1717" spans="1:43">
      <c r="A1717" s="8">
        <v>46206</v>
      </c>
      <c r="B1717" s="67">
        <v>4064.6</v>
      </c>
      <c r="C1717" s="67">
        <v>1.24</v>
      </c>
      <c r="D1717" s="67">
        <v>69680</v>
      </c>
      <c r="E1717" s="67">
        <v>-0.51</v>
      </c>
      <c r="F1717" s="69">
        <v>4026</v>
      </c>
      <c r="G1717" t="s">
        <v>39</v>
      </c>
      <c r="H1717">
        <v>0</v>
      </c>
      <c r="I1717" t="s">
        <v>314</v>
      </c>
      <c r="J1717" t="s">
        <v>289</v>
      </c>
      <c r="K1717" t="s">
        <v>290</v>
      </c>
      <c r="L1717" s="36">
        <v>1666</v>
      </c>
      <c r="M1717">
        <v>40</v>
      </c>
      <c r="N1717" s="66">
        <v>2.46E-2</v>
      </c>
      <c r="O1717" s="36">
        <v>1626</v>
      </c>
      <c r="P1717" s="66">
        <v>2.46E-2</v>
      </c>
      <c r="Q1717" s="36">
        <v>1632</v>
      </c>
      <c r="R1717" s="36">
        <v>1666</v>
      </c>
      <c r="S1717" s="36">
        <v>1610</v>
      </c>
      <c r="T1717" s="66">
        <v>2.0799999999999999E-2</v>
      </c>
      <c r="U1717" s="66">
        <v>1.2699999999999999E-2</v>
      </c>
      <c r="V1717" s="66">
        <v>0</v>
      </c>
      <c r="W1717" s="66">
        <v>3.4700000000000002E-2</v>
      </c>
      <c r="X1717" s="1">
        <v>63200</v>
      </c>
      <c r="Y1717" s="1">
        <v>103468</v>
      </c>
      <c r="Z1717" s="1">
        <v>15393</v>
      </c>
      <c r="AA1717" t="s">
        <v>338</v>
      </c>
      <c r="AB1717" t="s">
        <v>629</v>
      </c>
      <c r="AC1717">
        <v>7.88</v>
      </c>
      <c r="AD1717">
        <v>1.03</v>
      </c>
      <c r="AE1717">
        <v>3</v>
      </c>
      <c r="AF1717" t="s">
        <v>230</v>
      </c>
      <c r="AG1717">
        <v>700</v>
      </c>
      <c r="AH1717" s="36">
        <v>1666</v>
      </c>
      <c r="AI1717">
        <v>500</v>
      </c>
      <c r="AJ1717" s="36">
        <v>1654</v>
      </c>
      <c r="AK1717">
        <v>200</v>
      </c>
      <c r="AL1717" s="2">
        <v>0.64583333333333337</v>
      </c>
      <c r="AM1717" s="3">
        <v>46183</v>
      </c>
      <c r="AN1717" t="s">
        <v>340</v>
      </c>
      <c r="AO1717" t="s">
        <v>341</v>
      </c>
      <c r="AQ1717" t="str">
        <f t="shared" si="26"/>
        <v/>
      </c>
    </row>
    <row r="1718" spans="1:43">
      <c r="A1718" s="8">
        <v>46206</v>
      </c>
      <c r="B1718" s="67">
        <v>4064.6</v>
      </c>
      <c r="C1718" s="67">
        <v>1.24</v>
      </c>
      <c r="D1718" s="67">
        <v>69680</v>
      </c>
      <c r="E1718" s="67">
        <v>-0.51</v>
      </c>
      <c r="F1718" s="69">
        <v>4062</v>
      </c>
      <c r="G1718" t="s">
        <v>40</v>
      </c>
      <c r="H1718">
        <v>0</v>
      </c>
      <c r="I1718" t="s">
        <v>288</v>
      </c>
      <c r="J1718" t="s">
        <v>289</v>
      </c>
      <c r="K1718" t="s">
        <v>295</v>
      </c>
      <c r="L1718" s="36">
        <v>23345</v>
      </c>
      <c r="M1718">
        <v>-75</v>
      </c>
      <c r="N1718" s="66">
        <v>-3.2000000000000002E-3</v>
      </c>
      <c r="O1718" s="36">
        <v>23420</v>
      </c>
      <c r="P1718" s="66">
        <v>-3.2000000000000002E-3</v>
      </c>
      <c r="Q1718" s="36">
        <v>21920</v>
      </c>
      <c r="R1718" s="36">
        <v>23545</v>
      </c>
      <c r="S1718" s="36">
        <v>20900</v>
      </c>
      <c r="T1718" s="66">
        <v>6.5000000000000002E-2</v>
      </c>
      <c r="U1718" s="66">
        <v>3.27E-2</v>
      </c>
      <c r="V1718" s="66">
        <v>-8.3999999999999995E-3</v>
      </c>
      <c r="W1718" s="66">
        <v>0.1169</v>
      </c>
      <c r="X1718" s="1">
        <v>8723400</v>
      </c>
      <c r="Y1718" s="1">
        <v>194509377</v>
      </c>
      <c r="Z1718" s="1">
        <v>6576779</v>
      </c>
      <c r="AA1718" t="s">
        <v>691</v>
      </c>
      <c r="AB1718" t="s">
        <v>343</v>
      </c>
      <c r="AC1718">
        <v>112.39</v>
      </c>
      <c r="AD1718">
        <v>11.85</v>
      </c>
      <c r="AE1718">
        <v>0.15</v>
      </c>
      <c r="AF1718" t="s">
        <v>230</v>
      </c>
      <c r="AG1718" s="1">
        <v>34900</v>
      </c>
      <c r="AH1718" s="36">
        <v>23400</v>
      </c>
      <c r="AI1718" s="1">
        <v>2100</v>
      </c>
      <c r="AJ1718" s="36">
        <v>23345</v>
      </c>
      <c r="AK1718" s="1">
        <v>1000</v>
      </c>
      <c r="AL1718" s="2">
        <v>0.64583333333333337</v>
      </c>
      <c r="AN1718" t="s">
        <v>298</v>
      </c>
      <c r="AO1718" t="s">
        <v>344</v>
      </c>
      <c r="AQ1718" t="str">
        <f t="shared" si="26"/>
        <v/>
      </c>
    </row>
    <row r="1719" spans="1:43">
      <c r="A1719" s="8">
        <v>46206</v>
      </c>
      <c r="B1719" s="67">
        <v>4064.6</v>
      </c>
      <c r="C1719" s="67">
        <v>1.24</v>
      </c>
      <c r="D1719" s="67">
        <v>69680</v>
      </c>
      <c r="E1719" s="67">
        <v>-0.51</v>
      </c>
      <c r="F1719" s="69">
        <v>4063</v>
      </c>
      <c r="G1719" t="s">
        <v>41</v>
      </c>
      <c r="H1719">
        <v>0</v>
      </c>
      <c r="I1719" t="s">
        <v>288</v>
      </c>
      <c r="J1719" t="s">
        <v>289</v>
      </c>
      <c r="K1719" t="s">
        <v>290</v>
      </c>
      <c r="L1719" s="36">
        <v>6958</v>
      </c>
      <c r="M1719">
        <v>-66</v>
      </c>
      <c r="N1719" s="66">
        <v>-9.4000000000000004E-3</v>
      </c>
      <c r="O1719" s="36">
        <v>7024</v>
      </c>
      <c r="P1719" s="66">
        <v>-9.2999999999999992E-3</v>
      </c>
      <c r="Q1719" s="36">
        <v>6874</v>
      </c>
      <c r="R1719" s="36">
        <v>6993</v>
      </c>
      <c r="S1719" s="36">
        <v>6789</v>
      </c>
      <c r="T1719" s="66">
        <v>1.2200000000000001E-2</v>
      </c>
      <c r="U1719" s="66">
        <v>4.4000000000000003E-3</v>
      </c>
      <c r="V1719" s="66">
        <v>-5.0000000000000001E-3</v>
      </c>
      <c r="W1719" s="66">
        <v>2.4799999999999999E-2</v>
      </c>
      <c r="X1719" s="1">
        <v>6711900</v>
      </c>
      <c r="Y1719" s="1">
        <v>46427380</v>
      </c>
      <c r="Z1719" s="1">
        <v>13811601</v>
      </c>
      <c r="AA1719" t="s">
        <v>556</v>
      </c>
      <c r="AB1719" t="s">
        <v>346</v>
      </c>
      <c r="AC1719">
        <v>25.74</v>
      </c>
      <c r="AD1719">
        <v>2.89</v>
      </c>
      <c r="AE1719">
        <v>1.52</v>
      </c>
      <c r="AF1719" t="s">
        <v>230</v>
      </c>
      <c r="AG1719" s="1">
        <v>143600</v>
      </c>
      <c r="AH1719" s="36">
        <v>6959</v>
      </c>
      <c r="AI1719">
        <v>600</v>
      </c>
      <c r="AJ1719" s="36">
        <v>6951</v>
      </c>
      <c r="AK1719" s="1">
        <v>2500</v>
      </c>
      <c r="AL1719" s="2">
        <v>0.64583333333333337</v>
      </c>
      <c r="AN1719" t="s">
        <v>298</v>
      </c>
      <c r="AO1719" t="s">
        <v>335</v>
      </c>
      <c r="AQ1719" t="str">
        <f t="shared" si="26"/>
        <v/>
      </c>
    </row>
    <row r="1720" spans="1:43">
      <c r="A1720" s="8">
        <v>46206</v>
      </c>
      <c r="B1720" s="67">
        <v>4064.6</v>
      </c>
      <c r="C1720" s="67">
        <v>1.24</v>
      </c>
      <c r="D1720" s="67">
        <v>69680</v>
      </c>
      <c r="E1720" s="67">
        <v>-0.51</v>
      </c>
      <c r="F1720" s="69">
        <v>4068</v>
      </c>
      <c r="G1720" t="s">
        <v>42</v>
      </c>
      <c r="H1720">
        <v>0</v>
      </c>
      <c r="I1720" t="s">
        <v>347</v>
      </c>
      <c r="J1720" t="s">
        <v>323</v>
      </c>
      <c r="K1720" t="s">
        <v>295</v>
      </c>
      <c r="L1720" s="36">
        <v>1596</v>
      </c>
      <c r="M1720">
        <v>-11</v>
      </c>
      <c r="N1720" s="66">
        <v>-6.7999999999999996E-3</v>
      </c>
      <c r="O1720" s="36">
        <v>1607</v>
      </c>
      <c r="P1720" s="66">
        <v>-6.7999999999999996E-3</v>
      </c>
      <c r="Q1720" s="36">
        <v>1604</v>
      </c>
      <c r="R1720" s="36">
        <v>1610</v>
      </c>
      <c r="S1720" s="36">
        <v>1590</v>
      </c>
      <c r="T1720" s="66">
        <v>-4.8999999999999998E-3</v>
      </c>
      <c r="U1720" s="66">
        <v>-4.8999999999999998E-3</v>
      </c>
      <c r="V1720" s="66">
        <v>-8.6E-3</v>
      </c>
      <c r="W1720" s="66">
        <v>3.7000000000000002E-3</v>
      </c>
      <c r="X1720" s="1">
        <v>7000</v>
      </c>
      <c r="Y1720" s="1">
        <v>11214</v>
      </c>
      <c r="Z1720" s="1">
        <v>3015</v>
      </c>
      <c r="AA1720" t="s">
        <v>348</v>
      </c>
      <c r="AB1720" t="s">
        <v>692</v>
      </c>
      <c r="AC1720">
        <v>20.97</v>
      </c>
      <c r="AD1720">
        <v>1.4</v>
      </c>
      <c r="AE1720">
        <v>0</v>
      </c>
      <c r="AF1720">
        <v>1.5</v>
      </c>
      <c r="AG1720">
        <v>200</v>
      </c>
      <c r="AH1720" s="36">
        <v>1602</v>
      </c>
      <c r="AI1720">
        <v>300</v>
      </c>
      <c r="AJ1720" s="36">
        <v>1595</v>
      </c>
      <c r="AK1720">
        <v>200</v>
      </c>
      <c r="AL1720" s="2">
        <v>0.64583333333333337</v>
      </c>
      <c r="AN1720" t="s">
        <v>350</v>
      </c>
      <c r="AO1720" t="s">
        <v>351</v>
      </c>
      <c r="AQ1720" t="str">
        <f t="shared" si="26"/>
        <v/>
      </c>
    </row>
    <row r="1721" spans="1:43">
      <c r="A1721" s="8">
        <v>46206</v>
      </c>
      <c r="B1721" s="67">
        <v>4064.6</v>
      </c>
      <c r="C1721" s="67">
        <v>1.24</v>
      </c>
      <c r="D1721" s="67">
        <v>69680</v>
      </c>
      <c r="E1721" s="67">
        <v>-0.51</v>
      </c>
      <c r="F1721" s="69">
        <v>4100</v>
      </c>
      <c r="G1721" t="s">
        <v>43</v>
      </c>
      <c r="H1721">
        <v>0</v>
      </c>
      <c r="I1721" t="s">
        <v>314</v>
      </c>
      <c r="J1721" t="s">
        <v>289</v>
      </c>
      <c r="K1721" t="s">
        <v>290</v>
      </c>
      <c r="L1721" s="36">
        <v>1636</v>
      </c>
      <c r="M1721">
        <v>41</v>
      </c>
      <c r="N1721" s="66">
        <v>2.5700000000000001E-2</v>
      </c>
      <c r="O1721" s="36">
        <v>1595</v>
      </c>
      <c r="P1721" s="66">
        <v>2.5700000000000001E-2</v>
      </c>
      <c r="Q1721" s="36">
        <v>1595</v>
      </c>
      <c r="R1721" s="36">
        <v>1636</v>
      </c>
      <c r="S1721" s="36">
        <v>1543</v>
      </c>
      <c r="T1721" s="66">
        <v>2.5700000000000001E-2</v>
      </c>
      <c r="U1721" s="66">
        <v>2.8899999999999999E-2</v>
      </c>
      <c r="V1721" s="66">
        <v>0</v>
      </c>
      <c r="W1721" s="66">
        <v>6.0199999999999997E-2</v>
      </c>
      <c r="X1721" s="1">
        <v>69500</v>
      </c>
      <c r="Y1721" s="1">
        <v>110686</v>
      </c>
      <c r="Z1721" s="1">
        <v>9978</v>
      </c>
      <c r="AA1721" t="s">
        <v>544</v>
      </c>
      <c r="AB1721" t="s">
        <v>353</v>
      </c>
      <c r="AC1721">
        <v>18.93</v>
      </c>
      <c r="AD1721">
        <v>1.04</v>
      </c>
      <c r="AE1721">
        <v>0</v>
      </c>
      <c r="AF1721" t="s">
        <v>230</v>
      </c>
      <c r="AG1721">
        <v>700</v>
      </c>
      <c r="AH1721" s="36">
        <v>1636</v>
      </c>
      <c r="AI1721">
        <v>100</v>
      </c>
      <c r="AJ1721" s="36">
        <v>1624</v>
      </c>
      <c r="AK1721">
        <v>200</v>
      </c>
      <c r="AL1721" s="2">
        <v>0.64583333333333337</v>
      </c>
      <c r="AN1721" t="s">
        <v>298</v>
      </c>
      <c r="AO1721" t="s">
        <v>335</v>
      </c>
      <c r="AQ1721" t="str">
        <f t="shared" si="26"/>
        <v/>
      </c>
    </row>
    <row r="1722" spans="1:43">
      <c r="A1722" s="8">
        <v>46206</v>
      </c>
      <c r="B1722" s="67">
        <v>4064.6</v>
      </c>
      <c r="C1722" s="67">
        <v>1.24</v>
      </c>
      <c r="D1722" s="67">
        <v>69680</v>
      </c>
      <c r="E1722" s="67">
        <v>-0.51</v>
      </c>
      <c r="F1722" s="69">
        <v>4182</v>
      </c>
      <c r="G1722" t="s">
        <v>44</v>
      </c>
      <c r="H1722">
        <v>0</v>
      </c>
      <c r="I1722" t="s">
        <v>288</v>
      </c>
      <c r="J1722" t="s">
        <v>289</v>
      </c>
      <c r="K1722" t="s">
        <v>290</v>
      </c>
      <c r="L1722" s="36">
        <v>4973</v>
      </c>
      <c r="M1722">
        <v>125</v>
      </c>
      <c r="N1722" s="66">
        <v>2.58E-2</v>
      </c>
      <c r="O1722" s="36">
        <v>4848</v>
      </c>
      <c r="P1722" s="66">
        <v>2.5700000000000001E-2</v>
      </c>
      <c r="Q1722" s="36">
        <v>4675</v>
      </c>
      <c r="R1722" s="36">
        <v>4973</v>
      </c>
      <c r="S1722" s="36">
        <v>4660</v>
      </c>
      <c r="T1722" s="66">
        <v>6.3700000000000007E-2</v>
      </c>
      <c r="U1722" s="66">
        <v>1.5900000000000001E-2</v>
      </c>
      <c r="V1722" s="66">
        <v>0</v>
      </c>
      <c r="W1722" s="66">
        <v>6.7100000000000007E-2</v>
      </c>
      <c r="X1722" s="1">
        <v>892600</v>
      </c>
      <c r="Y1722" s="1">
        <v>4347524</v>
      </c>
      <c r="Z1722" s="1">
        <v>1052717</v>
      </c>
      <c r="AA1722" t="s">
        <v>678</v>
      </c>
      <c r="AB1722" t="s">
        <v>355</v>
      </c>
      <c r="AC1722">
        <v>21.08</v>
      </c>
      <c r="AD1722">
        <v>1.49</v>
      </c>
      <c r="AE1722">
        <v>2.21</v>
      </c>
      <c r="AF1722" t="s">
        <v>230</v>
      </c>
      <c r="AG1722" s="1">
        <v>17800</v>
      </c>
      <c r="AH1722" s="36">
        <v>4975</v>
      </c>
      <c r="AI1722">
        <v>300</v>
      </c>
      <c r="AJ1722" s="36">
        <v>4955</v>
      </c>
      <c r="AK1722">
        <v>100</v>
      </c>
      <c r="AL1722" s="2">
        <v>0.64583333333333337</v>
      </c>
      <c r="AN1722" t="s">
        <v>298</v>
      </c>
      <c r="AO1722" t="s">
        <v>335</v>
      </c>
      <c r="AQ1722" t="str">
        <f t="shared" si="26"/>
        <v/>
      </c>
    </row>
    <row r="1723" spans="1:43">
      <c r="A1723" s="8">
        <v>46206</v>
      </c>
      <c r="B1723" s="67">
        <v>4064.6</v>
      </c>
      <c r="C1723" s="67">
        <v>1.24</v>
      </c>
      <c r="D1723" s="67">
        <v>69680</v>
      </c>
      <c r="E1723" s="67">
        <v>-0.51</v>
      </c>
      <c r="F1723" s="69">
        <v>4188</v>
      </c>
      <c r="G1723" t="s">
        <v>45</v>
      </c>
      <c r="H1723">
        <v>0</v>
      </c>
      <c r="I1723" t="s">
        <v>288</v>
      </c>
      <c r="J1723" t="s">
        <v>289</v>
      </c>
      <c r="K1723" t="s">
        <v>295</v>
      </c>
      <c r="L1723" s="36">
        <v>1163</v>
      </c>
      <c r="M1723">
        <v>33.5</v>
      </c>
      <c r="N1723" s="66">
        <v>2.9700000000000001E-2</v>
      </c>
      <c r="O1723" s="36">
        <v>1129.5</v>
      </c>
      <c r="P1723" s="66">
        <v>2.9600000000000001E-2</v>
      </c>
      <c r="Q1723" s="36">
        <v>1142</v>
      </c>
      <c r="R1723" s="36">
        <v>1175.5</v>
      </c>
      <c r="S1723" s="36">
        <v>1126.5</v>
      </c>
      <c r="T1723" s="66">
        <v>1.83E-2</v>
      </c>
      <c r="U1723" s="66">
        <v>1.1299999999999999E-2</v>
      </c>
      <c r="V1723" s="66">
        <v>-1.06E-2</v>
      </c>
      <c r="W1723" s="66">
        <v>3.2399999999999998E-2</v>
      </c>
      <c r="X1723" s="1">
        <v>5744300</v>
      </c>
      <c r="Y1723" s="1">
        <v>6635709</v>
      </c>
      <c r="Z1723" s="1">
        <v>1676426</v>
      </c>
      <c r="AA1723" t="s">
        <v>356</v>
      </c>
      <c r="AB1723" t="s">
        <v>357</v>
      </c>
      <c r="AC1723">
        <v>13.29</v>
      </c>
      <c r="AD1723">
        <v>0.89</v>
      </c>
      <c r="AE1723">
        <v>2.75</v>
      </c>
      <c r="AF1723" t="s">
        <v>230</v>
      </c>
      <c r="AG1723" s="1">
        <v>314700</v>
      </c>
      <c r="AH1723" s="36">
        <v>1167</v>
      </c>
      <c r="AI1723">
        <v>100</v>
      </c>
      <c r="AJ1723" s="36">
        <v>1163</v>
      </c>
      <c r="AK1723" s="1">
        <v>5500</v>
      </c>
      <c r="AL1723" s="2">
        <v>0.64583333333333337</v>
      </c>
      <c r="AN1723" t="s">
        <v>298</v>
      </c>
      <c r="AO1723" t="s">
        <v>335</v>
      </c>
      <c r="AQ1723" t="str">
        <f t="shared" si="26"/>
        <v/>
      </c>
    </row>
    <row r="1724" spans="1:43">
      <c r="A1724" s="8">
        <v>46206</v>
      </c>
      <c r="B1724" s="67">
        <v>4064.6</v>
      </c>
      <c r="C1724" s="67">
        <v>1.24</v>
      </c>
      <c r="D1724" s="67">
        <v>69680</v>
      </c>
      <c r="E1724" s="67">
        <v>-0.51</v>
      </c>
      <c r="F1724" s="69">
        <v>4220</v>
      </c>
      <c r="G1724" t="s">
        <v>46</v>
      </c>
      <c r="H1724">
        <v>0</v>
      </c>
      <c r="I1724" t="s">
        <v>288</v>
      </c>
      <c r="J1724" t="s">
        <v>289</v>
      </c>
      <c r="K1724" t="s">
        <v>290</v>
      </c>
      <c r="L1724" s="36">
        <v>1756</v>
      </c>
      <c r="M1724">
        <v>38</v>
      </c>
      <c r="N1724" s="66">
        <v>2.2100000000000002E-2</v>
      </c>
      <c r="O1724" s="36">
        <v>1718</v>
      </c>
      <c r="P1724" s="66">
        <v>2.2100000000000002E-2</v>
      </c>
      <c r="Q1724" s="36">
        <v>1725</v>
      </c>
      <c r="R1724" s="36">
        <v>1760</v>
      </c>
      <c r="S1724" s="36">
        <v>1711</v>
      </c>
      <c r="T1724" s="66">
        <v>1.7899999999999999E-2</v>
      </c>
      <c r="U1724" s="66">
        <v>9.7000000000000003E-3</v>
      </c>
      <c r="V1724" s="66">
        <v>-2.2000000000000001E-3</v>
      </c>
      <c r="W1724" s="66">
        <v>2.63E-2</v>
      </c>
      <c r="X1724" s="1">
        <v>102500</v>
      </c>
      <c r="Y1724" s="1">
        <v>178335</v>
      </c>
      <c r="Z1724" s="1">
        <v>90038</v>
      </c>
      <c r="AA1724" t="s">
        <v>358</v>
      </c>
      <c r="AB1724" t="s">
        <v>578</v>
      </c>
      <c r="AC1724">
        <v>12.28</v>
      </c>
      <c r="AD1724">
        <v>1.23</v>
      </c>
      <c r="AE1724">
        <v>3.08</v>
      </c>
      <c r="AF1724" t="s">
        <v>230</v>
      </c>
      <c r="AG1724">
        <v>0</v>
      </c>
      <c r="AH1724" s="36">
        <v>1760</v>
      </c>
      <c r="AI1724">
        <v>500</v>
      </c>
      <c r="AJ1724" s="36">
        <v>1735</v>
      </c>
      <c r="AK1724">
        <v>100</v>
      </c>
      <c r="AL1724" s="2">
        <v>0.64583333333333337</v>
      </c>
      <c r="AN1724" t="s">
        <v>298</v>
      </c>
      <c r="AO1724" t="s">
        <v>335</v>
      </c>
      <c r="AQ1724" t="str">
        <f t="shared" si="26"/>
        <v/>
      </c>
    </row>
    <row r="1725" spans="1:43">
      <c r="A1725" s="8">
        <v>46206</v>
      </c>
      <c r="B1725" s="67">
        <v>4064.6</v>
      </c>
      <c r="C1725" s="67">
        <v>1.24</v>
      </c>
      <c r="D1725" s="67">
        <v>69680</v>
      </c>
      <c r="E1725" s="67">
        <v>-0.51</v>
      </c>
      <c r="F1725" s="69">
        <v>4334</v>
      </c>
      <c r="G1725" t="s">
        <v>47</v>
      </c>
      <c r="H1725">
        <v>0</v>
      </c>
      <c r="I1725" t="s">
        <v>314</v>
      </c>
      <c r="J1725" t="s">
        <v>323</v>
      </c>
      <c r="K1725" t="s">
        <v>295</v>
      </c>
      <c r="L1725">
        <v>378</v>
      </c>
      <c r="M1725">
        <v>6</v>
      </c>
      <c r="N1725" s="66">
        <v>1.61E-2</v>
      </c>
      <c r="O1725">
        <v>372</v>
      </c>
      <c r="P1725" s="66">
        <v>1.61E-2</v>
      </c>
      <c r="Q1725">
        <v>370</v>
      </c>
      <c r="R1725">
        <v>381</v>
      </c>
      <c r="S1725">
        <v>370</v>
      </c>
      <c r="T1725" s="66">
        <v>2.1600000000000001E-2</v>
      </c>
      <c r="U1725" s="66">
        <v>1.34E-2</v>
      </c>
      <c r="V1725" s="66">
        <v>-7.7999999999999996E-3</v>
      </c>
      <c r="W1725" s="66">
        <v>2.1600000000000001E-2</v>
      </c>
      <c r="X1725" s="1">
        <v>9800</v>
      </c>
      <c r="Y1725" s="1">
        <v>3700</v>
      </c>
      <c r="Z1725" s="1">
        <v>4194</v>
      </c>
      <c r="AA1725" t="s">
        <v>360</v>
      </c>
      <c r="AB1725" t="s">
        <v>693</v>
      </c>
      <c r="AC1725">
        <v>11.35</v>
      </c>
      <c r="AD1725">
        <v>1.24</v>
      </c>
      <c r="AE1725">
        <v>2.65</v>
      </c>
      <c r="AF1725">
        <v>0.1</v>
      </c>
      <c r="AG1725">
        <v>0</v>
      </c>
      <c r="AH1725">
        <v>380</v>
      </c>
      <c r="AI1725">
        <v>100</v>
      </c>
      <c r="AJ1725">
        <v>377</v>
      </c>
      <c r="AK1725" s="1">
        <v>1100</v>
      </c>
      <c r="AL1725" s="2">
        <v>0.64583333333333337</v>
      </c>
      <c r="AM1725" s="3">
        <v>46183</v>
      </c>
      <c r="AN1725" t="s">
        <v>306</v>
      </c>
      <c r="AO1725" t="s">
        <v>351</v>
      </c>
      <c r="AQ1725" t="str">
        <f t="shared" si="26"/>
        <v/>
      </c>
    </row>
    <row r="1726" spans="1:43">
      <c r="A1726" s="8">
        <v>46206</v>
      </c>
      <c r="B1726" s="67">
        <v>4064.6</v>
      </c>
      <c r="C1726" s="67">
        <v>1.24</v>
      </c>
      <c r="D1726" s="67">
        <v>69680</v>
      </c>
      <c r="E1726" s="67">
        <v>-0.51</v>
      </c>
      <c r="F1726" s="69">
        <v>4523</v>
      </c>
      <c r="G1726" t="s">
        <v>48</v>
      </c>
      <c r="H1726">
        <v>0</v>
      </c>
      <c r="I1726" t="s">
        <v>288</v>
      </c>
      <c r="J1726" t="s">
        <v>289</v>
      </c>
      <c r="K1726" t="s">
        <v>290</v>
      </c>
      <c r="L1726" s="36">
        <v>4255</v>
      </c>
      <c r="M1726">
        <v>67</v>
      </c>
      <c r="N1726" s="66">
        <v>1.6E-2</v>
      </c>
      <c r="O1726" s="36">
        <v>4188</v>
      </c>
      <c r="P1726" s="66">
        <v>1.5900000000000001E-2</v>
      </c>
      <c r="Q1726" s="36">
        <v>4301</v>
      </c>
      <c r="R1726" s="36">
        <v>4342</v>
      </c>
      <c r="S1726" s="36">
        <v>4242</v>
      </c>
      <c r="T1726" s="66">
        <v>-1.06E-2</v>
      </c>
      <c r="U1726" s="66">
        <v>-1.1599999999999999E-2</v>
      </c>
      <c r="V1726" s="66">
        <v>-0.02</v>
      </c>
      <c r="W1726" s="66">
        <v>3.0000000000000001E-3</v>
      </c>
      <c r="X1726" s="1">
        <v>1598200</v>
      </c>
      <c r="Y1726" s="1">
        <v>6855093</v>
      </c>
      <c r="Z1726" s="1">
        <v>1240967</v>
      </c>
      <c r="AA1726" t="s">
        <v>362</v>
      </c>
      <c r="AB1726" t="s">
        <v>631</v>
      </c>
      <c r="AC1726">
        <v>22.97</v>
      </c>
      <c r="AD1726">
        <v>1.33</v>
      </c>
      <c r="AE1726">
        <v>3.76</v>
      </c>
      <c r="AF1726" t="s">
        <v>230</v>
      </c>
      <c r="AG1726" s="1">
        <v>96200</v>
      </c>
      <c r="AH1726" s="36">
        <v>4255</v>
      </c>
      <c r="AI1726">
        <v>200</v>
      </c>
      <c r="AJ1726" s="36">
        <v>4250</v>
      </c>
      <c r="AK1726">
        <v>300</v>
      </c>
      <c r="AL1726" s="2">
        <v>0.64583333333333337</v>
      </c>
      <c r="AN1726" t="s">
        <v>298</v>
      </c>
      <c r="AO1726" t="s">
        <v>364</v>
      </c>
      <c r="AQ1726" t="str">
        <f t="shared" si="26"/>
        <v/>
      </c>
    </row>
    <row r="1727" spans="1:43">
      <c r="A1727" s="8">
        <v>46206</v>
      </c>
      <c r="B1727" s="67">
        <v>4064.6</v>
      </c>
      <c r="C1727" s="67">
        <v>1.24</v>
      </c>
      <c r="D1727" s="67">
        <v>69680</v>
      </c>
      <c r="E1727" s="67">
        <v>-0.51</v>
      </c>
      <c r="F1727" s="69">
        <v>4528</v>
      </c>
      <c r="G1727" t="s">
        <v>49</v>
      </c>
      <c r="H1727">
        <v>0</v>
      </c>
      <c r="I1727" t="s">
        <v>288</v>
      </c>
      <c r="J1727" t="s">
        <v>289</v>
      </c>
      <c r="K1727" t="s">
        <v>290</v>
      </c>
      <c r="L1727" s="36">
        <v>2419</v>
      </c>
      <c r="M1727">
        <v>17</v>
      </c>
      <c r="N1727" s="66">
        <v>7.1000000000000004E-3</v>
      </c>
      <c r="O1727" s="36">
        <v>2402</v>
      </c>
      <c r="P1727" s="66">
        <v>7.0000000000000001E-3</v>
      </c>
      <c r="Q1727" s="36">
        <v>2460</v>
      </c>
      <c r="R1727" s="36">
        <v>2469.5</v>
      </c>
      <c r="S1727" s="36">
        <v>2408.5</v>
      </c>
      <c r="T1727" s="66">
        <v>-1.66E-2</v>
      </c>
      <c r="U1727" s="66">
        <v>-6.3E-3</v>
      </c>
      <c r="V1727" s="66">
        <v>-2.0400000000000001E-2</v>
      </c>
      <c r="W1727" s="66">
        <v>4.3E-3</v>
      </c>
      <c r="X1727" s="1">
        <v>1067000</v>
      </c>
      <c r="Y1727" s="1">
        <v>2592167</v>
      </c>
      <c r="Z1727" s="1">
        <v>1206337</v>
      </c>
      <c r="AA1727" t="s">
        <v>365</v>
      </c>
      <c r="AB1727" t="s">
        <v>580</v>
      </c>
      <c r="AC1727">
        <v>16.010000000000002</v>
      </c>
      <c r="AD1727">
        <v>1.33</v>
      </c>
      <c r="AE1727">
        <v>3.31</v>
      </c>
      <c r="AF1727" t="s">
        <v>230</v>
      </c>
      <c r="AG1727" s="1">
        <v>80900</v>
      </c>
      <c r="AH1727" s="36">
        <v>2419.5</v>
      </c>
      <c r="AI1727">
        <v>100</v>
      </c>
      <c r="AJ1727" s="36">
        <v>2409</v>
      </c>
      <c r="AK1727">
        <v>200</v>
      </c>
      <c r="AL1727" s="2">
        <v>0.64583333333333337</v>
      </c>
      <c r="AN1727" t="s">
        <v>298</v>
      </c>
      <c r="AO1727" t="s">
        <v>364</v>
      </c>
      <c r="AQ1727" t="str">
        <f t="shared" si="26"/>
        <v/>
      </c>
    </row>
    <row r="1728" spans="1:43">
      <c r="A1728" s="8">
        <v>46206</v>
      </c>
      <c r="B1728" s="67">
        <v>4064.6</v>
      </c>
      <c r="C1728" s="67">
        <v>1.24</v>
      </c>
      <c r="D1728" s="67">
        <v>69680</v>
      </c>
      <c r="E1728" s="67">
        <v>-0.51</v>
      </c>
      <c r="F1728" s="69">
        <v>4661</v>
      </c>
      <c r="G1728" t="s">
        <v>50</v>
      </c>
      <c r="H1728">
        <v>0</v>
      </c>
      <c r="I1728" t="s">
        <v>288</v>
      </c>
      <c r="J1728" t="s">
        <v>289</v>
      </c>
      <c r="K1728" t="s">
        <v>290</v>
      </c>
      <c r="L1728" s="36">
        <v>2543.5</v>
      </c>
      <c r="M1728">
        <v>38.5</v>
      </c>
      <c r="N1728" s="66">
        <v>1.54E-2</v>
      </c>
      <c r="O1728" s="36">
        <v>2505</v>
      </c>
      <c r="P1728" s="66">
        <v>1.5299999999999999E-2</v>
      </c>
      <c r="Q1728" s="36">
        <v>2554.5</v>
      </c>
      <c r="R1728" s="36">
        <v>2582.5</v>
      </c>
      <c r="S1728" s="36">
        <v>2538</v>
      </c>
      <c r="T1728" s="66">
        <v>-4.3E-3</v>
      </c>
      <c r="U1728" s="66">
        <v>-6.4000000000000003E-3</v>
      </c>
      <c r="V1728" s="66">
        <v>-1.5100000000000001E-2</v>
      </c>
      <c r="W1728" s="66">
        <v>2.0999999999999999E-3</v>
      </c>
      <c r="X1728" s="1">
        <v>4980300</v>
      </c>
      <c r="Y1728" s="1">
        <v>12714593</v>
      </c>
      <c r="Z1728" s="1">
        <v>4579446</v>
      </c>
      <c r="AA1728" t="s">
        <v>367</v>
      </c>
      <c r="AB1728" t="s">
        <v>368</v>
      </c>
      <c r="AC1728">
        <v>35.619999999999997</v>
      </c>
      <c r="AD1728">
        <v>3.79</v>
      </c>
      <c r="AE1728">
        <v>0.63</v>
      </c>
      <c r="AF1728" t="s">
        <v>230</v>
      </c>
      <c r="AG1728">
        <v>0</v>
      </c>
      <c r="AH1728" s="36">
        <v>2543.5</v>
      </c>
      <c r="AI1728" s="1">
        <v>16600</v>
      </c>
      <c r="AJ1728" s="36">
        <v>2540</v>
      </c>
      <c r="AK1728" s="1">
        <v>1100</v>
      </c>
      <c r="AL1728" s="2">
        <v>0.64583333333333337</v>
      </c>
      <c r="AN1728" t="s">
        <v>298</v>
      </c>
      <c r="AO1728" t="s">
        <v>313</v>
      </c>
      <c r="AQ1728" t="str">
        <f t="shared" si="26"/>
        <v/>
      </c>
    </row>
    <row r="1729" spans="1:43">
      <c r="A1729" s="8">
        <v>46206</v>
      </c>
      <c r="B1729" s="67">
        <v>4064.6</v>
      </c>
      <c r="C1729" s="67">
        <v>1.24</v>
      </c>
      <c r="D1729" s="67">
        <v>69680</v>
      </c>
      <c r="E1729" s="67">
        <v>-0.51</v>
      </c>
      <c r="F1729" s="69">
        <v>5020</v>
      </c>
      <c r="G1729" t="s">
        <v>51</v>
      </c>
      <c r="H1729">
        <v>0</v>
      </c>
      <c r="I1729" t="s">
        <v>288</v>
      </c>
      <c r="J1729" t="s">
        <v>289</v>
      </c>
      <c r="K1729" t="s">
        <v>295</v>
      </c>
      <c r="L1729" s="36">
        <v>1221</v>
      </c>
      <c r="M1729">
        <v>1.5</v>
      </c>
      <c r="N1729" s="66">
        <v>1.1999999999999999E-3</v>
      </c>
      <c r="O1729" s="36">
        <v>1219.5</v>
      </c>
      <c r="P1729" s="66">
        <v>1.1999999999999999E-3</v>
      </c>
      <c r="Q1729" s="36">
        <v>1230</v>
      </c>
      <c r="R1729" s="36">
        <v>1237</v>
      </c>
      <c r="S1729" s="36">
        <v>1216.5</v>
      </c>
      <c r="T1729" s="66">
        <v>-7.3000000000000001E-3</v>
      </c>
      <c r="U1729" s="66">
        <v>-6.1000000000000004E-3</v>
      </c>
      <c r="V1729" s="66">
        <v>-1.29E-2</v>
      </c>
      <c r="W1729" s="66">
        <v>3.5999999999999999E-3</v>
      </c>
      <c r="X1729" s="1">
        <v>4827900</v>
      </c>
      <c r="Y1729" s="1">
        <v>5913259</v>
      </c>
      <c r="Z1729" s="1">
        <v>3304961</v>
      </c>
      <c r="AA1729" t="s">
        <v>369</v>
      </c>
      <c r="AB1729" t="s">
        <v>370</v>
      </c>
      <c r="AC1729">
        <v>7.89</v>
      </c>
      <c r="AD1729">
        <v>0.97</v>
      </c>
      <c r="AE1729">
        <v>2.78</v>
      </c>
      <c r="AF1729" t="s">
        <v>230</v>
      </c>
      <c r="AG1729" s="1">
        <v>355300</v>
      </c>
      <c r="AH1729" s="36">
        <v>1221.5</v>
      </c>
      <c r="AI1729">
        <v>200</v>
      </c>
      <c r="AJ1729" s="36">
        <v>1221</v>
      </c>
      <c r="AK1729" s="1">
        <v>4600</v>
      </c>
      <c r="AL1729" s="2">
        <v>0.64583333333333337</v>
      </c>
      <c r="AN1729" t="s">
        <v>298</v>
      </c>
      <c r="AO1729" t="s">
        <v>371</v>
      </c>
      <c r="AQ1729" t="str">
        <f t="shared" si="26"/>
        <v/>
      </c>
    </row>
    <row r="1730" spans="1:43">
      <c r="A1730" s="8">
        <v>46206</v>
      </c>
      <c r="B1730" s="67">
        <v>4064.6</v>
      </c>
      <c r="C1730" s="67">
        <v>1.24</v>
      </c>
      <c r="D1730" s="67">
        <v>69680</v>
      </c>
      <c r="E1730" s="67">
        <v>-0.51</v>
      </c>
      <c r="F1730" s="69">
        <v>5201</v>
      </c>
      <c r="G1730" t="s">
        <v>52</v>
      </c>
      <c r="H1730">
        <v>0</v>
      </c>
      <c r="I1730" t="s">
        <v>288</v>
      </c>
      <c r="J1730" t="s">
        <v>289</v>
      </c>
      <c r="K1730" t="s">
        <v>290</v>
      </c>
      <c r="L1730" s="36">
        <v>6885</v>
      </c>
      <c r="M1730">
        <v>105</v>
      </c>
      <c r="N1730" s="66">
        <v>1.55E-2</v>
      </c>
      <c r="O1730" s="36">
        <v>6780</v>
      </c>
      <c r="P1730" s="66">
        <v>1.54E-2</v>
      </c>
      <c r="Q1730" s="36">
        <v>6770</v>
      </c>
      <c r="R1730" s="36">
        <v>6885</v>
      </c>
      <c r="S1730" s="36">
        <v>6715</v>
      </c>
      <c r="T1730" s="66">
        <v>1.6899999999999998E-2</v>
      </c>
      <c r="U1730" s="66">
        <v>7.6E-3</v>
      </c>
      <c r="V1730" s="66">
        <v>0</v>
      </c>
      <c r="W1730" s="66">
        <v>2.53E-2</v>
      </c>
      <c r="X1730" s="1">
        <v>954300</v>
      </c>
      <c r="Y1730" s="1">
        <v>6510409</v>
      </c>
      <c r="Z1730" s="1">
        <v>1497037</v>
      </c>
      <c r="AA1730" t="s">
        <v>581</v>
      </c>
      <c r="AB1730" t="s">
        <v>373</v>
      </c>
      <c r="AC1730">
        <v>18.989999999999998</v>
      </c>
      <c r="AD1730">
        <v>0.98</v>
      </c>
      <c r="AE1730">
        <v>3.05</v>
      </c>
      <c r="AF1730" t="s">
        <v>230</v>
      </c>
      <c r="AG1730" s="1">
        <v>73600</v>
      </c>
      <c r="AH1730" s="36">
        <v>6886</v>
      </c>
      <c r="AI1730">
        <v>100</v>
      </c>
      <c r="AJ1730" s="36">
        <v>6840</v>
      </c>
      <c r="AK1730">
        <v>200</v>
      </c>
      <c r="AL1730" s="2">
        <v>0.64583333333333337</v>
      </c>
      <c r="AN1730" t="s">
        <v>293</v>
      </c>
      <c r="AO1730" t="s">
        <v>341</v>
      </c>
      <c r="AQ1730" t="str">
        <f t="shared" si="26"/>
        <v/>
      </c>
    </row>
    <row r="1731" spans="1:43">
      <c r="A1731" s="8">
        <v>46206</v>
      </c>
      <c r="B1731" s="67">
        <v>4064.6</v>
      </c>
      <c r="C1731" s="67">
        <v>1.24</v>
      </c>
      <c r="D1731" s="67">
        <v>69680</v>
      </c>
      <c r="E1731" s="67">
        <v>-0.51</v>
      </c>
      <c r="F1731" s="69">
        <v>5302</v>
      </c>
      <c r="G1731" t="s">
        <v>53</v>
      </c>
      <c r="H1731">
        <v>0</v>
      </c>
      <c r="I1731" t="s">
        <v>288</v>
      </c>
      <c r="J1731" t="s">
        <v>289</v>
      </c>
      <c r="K1731" t="s">
        <v>295</v>
      </c>
      <c r="L1731" s="36">
        <v>4860</v>
      </c>
      <c r="M1731">
        <v>35</v>
      </c>
      <c r="N1731" s="66">
        <v>7.3000000000000001E-3</v>
      </c>
      <c r="O1731" s="36">
        <v>4825</v>
      </c>
      <c r="P1731" s="66">
        <v>7.1999999999999998E-3</v>
      </c>
      <c r="Q1731" s="36">
        <v>4830</v>
      </c>
      <c r="R1731" s="36">
        <v>4900</v>
      </c>
      <c r="S1731" s="36">
        <v>4820</v>
      </c>
      <c r="T1731" s="66">
        <v>6.1999999999999998E-3</v>
      </c>
      <c r="U1731" s="66">
        <v>0</v>
      </c>
      <c r="V1731" s="66">
        <v>-8.0999999999999996E-3</v>
      </c>
      <c r="W1731" s="66">
        <v>8.2000000000000007E-3</v>
      </c>
      <c r="X1731" s="1">
        <v>89500</v>
      </c>
      <c r="Y1731" s="1">
        <v>435664</v>
      </c>
      <c r="Z1731" s="1">
        <v>57505</v>
      </c>
      <c r="AA1731" t="s">
        <v>374</v>
      </c>
      <c r="AB1731" t="s">
        <v>375</v>
      </c>
      <c r="AC1731">
        <v>19.71</v>
      </c>
      <c r="AD1731">
        <v>0.98</v>
      </c>
      <c r="AE1731">
        <v>4.12</v>
      </c>
      <c r="AF1731" t="s">
        <v>230</v>
      </c>
      <c r="AG1731" s="1">
        <v>13000</v>
      </c>
      <c r="AH1731" s="36">
        <v>4880</v>
      </c>
      <c r="AI1731">
        <v>300</v>
      </c>
      <c r="AJ1731" s="36">
        <v>4855</v>
      </c>
      <c r="AK1731">
        <v>100</v>
      </c>
      <c r="AL1731" s="2">
        <v>0.64583333333333337</v>
      </c>
      <c r="AN1731" t="s">
        <v>293</v>
      </c>
      <c r="AO1731" t="s">
        <v>341</v>
      </c>
      <c r="AQ1731" t="str">
        <f t="shared" ref="AQ1731:AQ1794" si="27">IF(AP1731="","",ROUND((L1731-AP1731)/AP1731,4))</f>
        <v/>
      </c>
    </row>
    <row r="1732" spans="1:43">
      <c r="A1732" s="8">
        <v>46206</v>
      </c>
      <c r="B1732" s="67">
        <v>4064.6</v>
      </c>
      <c r="C1732" s="67">
        <v>1.24</v>
      </c>
      <c r="D1732" s="67">
        <v>69680</v>
      </c>
      <c r="E1732" s="67">
        <v>-0.51</v>
      </c>
      <c r="F1732" s="69">
        <v>5310</v>
      </c>
      <c r="G1732" t="s">
        <v>54</v>
      </c>
      <c r="H1732">
        <v>0</v>
      </c>
      <c r="I1732" t="s">
        <v>288</v>
      </c>
      <c r="J1732" t="s">
        <v>289</v>
      </c>
      <c r="K1732" t="s">
        <v>295</v>
      </c>
      <c r="L1732" s="36">
        <v>7710</v>
      </c>
      <c r="M1732">
        <v>320</v>
      </c>
      <c r="N1732" s="66">
        <v>4.3299999999999998E-2</v>
      </c>
      <c r="O1732" s="36">
        <v>7390</v>
      </c>
      <c r="P1732" s="66">
        <v>4.3299999999999998E-2</v>
      </c>
      <c r="Q1732" s="36">
        <v>7240</v>
      </c>
      <c r="R1732" s="36">
        <v>7780</v>
      </c>
      <c r="S1732" s="36">
        <v>7200</v>
      </c>
      <c r="T1732" s="66">
        <v>6.4899999999999999E-2</v>
      </c>
      <c r="U1732" s="66">
        <v>1.9800000000000002E-2</v>
      </c>
      <c r="V1732" s="66">
        <v>-8.8999999999999999E-3</v>
      </c>
      <c r="W1732" s="66">
        <v>7.0800000000000002E-2</v>
      </c>
      <c r="X1732" s="1">
        <v>124600</v>
      </c>
      <c r="Y1732" s="1">
        <v>947036</v>
      </c>
      <c r="Z1732" s="1">
        <v>161852</v>
      </c>
      <c r="AA1732" t="s">
        <v>662</v>
      </c>
      <c r="AB1732" t="s">
        <v>377</v>
      </c>
      <c r="AC1732">
        <v>33</v>
      </c>
      <c r="AD1732">
        <v>1.65</v>
      </c>
      <c r="AE1732">
        <v>1.88</v>
      </c>
      <c r="AF1732" t="s">
        <v>230</v>
      </c>
      <c r="AG1732" s="1">
        <v>1400</v>
      </c>
      <c r="AH1732" s="36">
        <v>7750</v>
      </c>
      <c r="AI1732" s="1">
        <v>1400</v>
      </c>
      <c r="AJ1732" s="36">
        <v>7690</v>
      </c>
      <c r="AK1732">
        <v>100</v>
      </c>
      <c r="AL1732" s="2">
        <v>0.64583333333333337</v>
      </c>
      <c r="AN1732" t="s">
        <v>293</v>
      </c>
      <c r="AO1732" t="s">
        <v>341</v>
      </c>
      <c r="AQ1732" t="str">
        <f t="shared" si="27"/>
        <v/>
      </c>
    </row>
    <row r="1733" spans="1:43">
      <c r="A1733" s="8">
        <v>46206</v>
      </c>
      <c r="B1733" s="67">
        <v>4064.6</v>
      </c>
      <c r="C1733" s="67">
        <v>1.24</v>
      </c>
      <c r="D1733" s="67">
        <v>69680</v>
      </c>
      <c r="E1733" s="67">
        <v>-0.51</v>
      </c>
      <c r="F1733" s="69">
        <v>5334</v>
      </c>
      <c r="G1733" t="s">
        <v>55</v>
      </c>
      <c r="H1733">
        <v>0</v>
      </c>
      <c r="I1733" t="s">
        <v>288</v>
      </c>
      <c r="J1733" t="s">
        <v>289</v>
      </c>
      <c r="K1733" t="s">
        <v>290</v>
      </c>
      <c r="L1733" s="36">
        <v>10990</v>
      </c>
      <c r="M1733">
        <v>230</v>
      </c>
      <c r="N1733" s="66">
        <v>2.1399999999999999E-2</v>
      </c>
      <c r="O1733" s="36">
        <v>10760</v>
      </c>
      <c r="P1733" s="66">
        <v>2.1299999999999999E-2</v>
      </c>
      <c r="Q1733" s="36">
        <v>10680</v>
      </c>
      <c r="R1733" s="36">
        <v>10990</v>
      </c>
      <c r="S1733" s="36">
        <v>10390</v>
      </c>
      <c r="T1733" s="66">
        <v>2.9000000000000001E-2</v>
      </c>
      <c r="U1733" s="66">
        <v>1.0999999999999999E-2</v>
      </c>
      <c r="V1733" s="66">
        <v>0</v>
      </c>
      <c r="W1733" s="66">
        <v>5.7700000000000001E-2</v>
      </c>
      <c r="X1733" s="1">
        <v>714700</v>
      </c>
      <c r="Y1733" s="1">
        <v>7733089</v>
      </c>
      <c r="Z1733" s="1">
        <v>2189732</v>
      </c>
      <c r="AA1733" t="s">
        <v>672</v>
      </c>
      <c r="AB1733" t="s">
        <v>379</v>
      </c>
      <c r="AC1733">
        <v>20.440000000000001</v>
      </c>
      <c r="AD1733">
        <v>2.81</v>
      </c>
      <c r="AE1733">
        <v>1.91</v>
      </c>
      <c r="AF1733" t="s">
        <v>230</v>
      </c>
      <c r="AG1733" s="1">
        <v>25100</v>
      </c>
      <c r="AH1733" s="36">
        <v>10995</v>
      </c>
      <c r="AI1733" s="1">
        <v>1300</v>
      </c>
      <c r="AJ1733" s="36">
        <v>10940</v>
      </c>
      <c r="AK1733">
        <v>100</v>
      </c>
      <c r="AL1733" s="2">
        <v>0.64583333333333337</v>
      </c>
      <c r="AN1733" t="s">
        <v>298</v>
      </c>
      <c r="AO1733" t="s">
        <v>341</v>
      </c>
      <c r="AQ1733" t="str">
        <f t="shared" si="27"/>
        <v/>
      </c>
    </row>
    <row r="1734" spans="1:43">
      <c r="A1734" s="8">
        <v>46206</v>
      </c>
      <c r="B1734" s="67">
        <v>4064.6</v>
      </c>
      <c r="C1734" s="67">
        <v>1.24</v>
      </c>
      <c r="D1734" s="67">
        <v>69680</v>
      </c>
      <c r="E1734" s="67">
        <v>-0.51</v>
      </c>
      <c r="F1734" s="69">
        <v>5706</v>
      </c>
      <c r="G1734" t="s">
        <v>56</v>
      </c>
      <c r="H1734">
        <v>0</v>
      </c>
      <c r="I1734" t="s">
        <v>288</v>
      </c>
      <c r="J1734" t="s">
        <v>289</v>
      </c>
      <c r="K1734" t="s">
        <v>290</v>
      </c>
      <c r="L1734" s="36">
        <v>38740</v>
      </c>
      <c r="M1734">
        <v>490</v>
      </c>
      <c r="N1734" s="66">
        <v>1.2800000000000001E-2</v>
      </c>
      <c r="O1734" s="36">
        <v>38250</v>
      </c>
      <c r="P1734" s="66">
        <v>1.2800000000000001E-2</v>
      </c>
      <c r="Q1734" s="36">
        <v>37670</v>
      </c>
      <c r="R1734" s="36">
        <v>38860</v>
      </c>
      <c r="S1734" s="36">
        <v>36190</v>
      </c>
      <c r="T1734" s="66">
        <v>2.8400000000000002E-2</v>
      </c>
      <c r="U1734" s="66">
        <v>2.9399999999999999E-2</v>
      </c>
      <c r="V1734" s="66">
        <v>-3.0000000000000001E-3</v>
      </c>
      <c r="W1734" s="66">
        <v>7.0400000000000004E-2</v>
      </c>
      <c r="X1734" s="1">
        <v>2185000</v>
      </c>
      <c r="Y1734" s="1">
        <v>82657762</v>
      </c>
      <c r="Z1734" s="1">
        <v>2224273</v>
      </c>
      <c r="AA1734" t="s">
        <v>521</v>
      </c>
      <c r="AB1734" t="s">
        <v>381</v>
      </c>
      <c r="AC1734">
        <v>29.55</v>
      </c>
      <c r="AD1734">
        <v>5.37</v>
      </c>
      <c r="AE1734">
        <v>0.72</v>
      </c>
      <c r="AF1734" t="s">
        <v>230</v>
      </c>
      <c r="AG1734" s="1">
        <v>17400</v>
      </c>
      <c r="AH1734" s="36">
        <v>38740</v>
      </c>
      <c r="AI1734">
        <v>400</v>
      </c>
      <c r="AJ1734" s="36">
        <v>38530</v>
      </c>
      <c r="AK1734">
        <v>100</v>
      </c>
      <c r="AL1734" s="2">
        <v>0.64583333333333337</v>
      </c>
      <c r="AN1734" t="s">
        <v>298</v>
      </c>
      <c r="AO1734" t="s">
        <v>382</v>
      </c>
      <c r="AQ1734" t="str">
        <f t="shared" si="27"/>
        <v/>
      </c>
    </row>
    <row r="1735" spans="1:43">
      <c r="A1735" s="8">
        <v>46206</v>
      </c>
      <c r="B1735" s="67">
        <v>4064.6</v>
      </c>
      <c r="C1735" s="67">
        <v>1.24</v>
      </c>
      <c r="D1735" s="67">
        <v>69680</v>
      </c>
      <c r="E1735" s="67">
        <v>-0.51</v>
      </c>
      <c r="F1735" s="69">
        <v>5711</v>
      </c>
      <c r="G1735" t="s">
        <v>57</v>
      </c>
      <c r="H1735">
        <v>0</v>
      </c>
      <c r="I1735" t="s">
        <v>288</v>
      </c>
      <c r="J1735" t="s">
        <v>289</v>
      </c>
      <c r="K1735" t="s">
        <v>290</v>
      </c>
      <c r="L1735" s="36">
        <v>4555</v>
      </c>
      <c r="M1735">
        <v>103</v>
      </c>
      <c r="N1735" s="66">
        <v>2.3099999999999999E-2</v>
      </c>
      <c r="O1735" s="36">
        <v>4452</v>
      </c>
      <c r="P1735" s="66">
        <v>2.3099999999999999E-2</v>
      </c>
      <c r="Q1735" s="36">
        <v>4495</v>
      </c>
      <c r="R1735" s="36">
        <v>4566</v>
      </c>
      <c r="S1735" s="36">
        <v>4403</v>
      </c>
      <c r="T1735" s="66">
        <v>1.3299999999999999E-2</v>
      </c>
      <c r="U1735" s="66">
        <v>8.8000000000000005E-3</v>
      </c>
      <c r="V1735" s="66">
        <v>-2.3999999999999998E-3</v>
      </c>
      <c r="W1735" s="66">
        <v>3.4500000000000003E-2</v>
      </c>
      <c r="X1735" s="1">
        <v>1089600</v>
      </c>
      <c r="Y1735" s="1">
        <v>4924758</v>
      </c>
      <c r="Z1735" s="1">
        <v>598934</v>
      </c>
      <c r="AA1735" t="s">
        <v>383</v>
      </c>
      <c r="AB1735" t="s">
        <v>384</v>
      </c>
      <c r="AC1735">
        <v>12.14</v>
      </c>
      <c r="AD1735">
        <v>0.8</v>
      </c>
      <c r="AE1735">
        <v>2.5499999999999998</v>
      </c>
      <c r="AF1735" t="s">
        <v>230</v>
      </c>
      <c r="AG1735" s="1">
        <v>15800</v>
      </c>
      <c r="AH1735" s="36">
        <v>4555</v>
      </c>
      <c r="AI1735" s="1">
        <v>1000</v>
      </c>
      <c r="AJ1735" s="36">
        <v>4550</v>
      </c>
      <c r="AK1735" s="1">
        <v>1300</v>
      </c>
      <c r="AL1735" s="2">
        <v>0.64583333333333337</v>
      </c>
      <c r="AN1735" t="s">
        <v>298</v>
      </c>
      <c r="AO1735" t="s">
        <v>382</v>
      </c>
      <c r="AQ1735" t="str">
        <f t="shared" si="27"/>
        <v/>
      </c>
    </row>
    <row r="1736" spans="1:43">
      <c r="A1736" s="8">
        <v>46206</v>
      </c>
      <c r="B1736" s="67">
        <v>4064.6</v>
      </c>
      <c r="C1736" s="67">
        <v>1.24</v>
      </c>
      <c r="D1736" s="67">
        <v>69680</v>
      </c>
      <c r="E1736" s="67">
        <v>-0.51</v>
      </c>
      <c r="F1736" s="69">
        <v>5713</v>
      </c>
      <c r="G1736" t="s">
        <v>58</v>
      </c>
      <c r="H1736">
        <v>0</v>
      </c>
      <c r="I1736" t="s">
        <v>288</v>
      </c>
      <c r="J1736" t="s">
        <v>289</v>
      </c>
      <c r="K1736" t="s">
        <v>295</v>
      </c>
      <c r="L1736" s="36">
        <v>7930</v>
      </c>
      <c r="M1736">
        <v>409</v>
      </c>
      <c r="N1736" s="66">
        <v>5.4399999999999997E-2</v>
      </c>
      <c r="O1736" s="36">
        <v>7521</v>
      </c>
      <c r="P1736" s="66">
        <v>5.4300000000000001E-2</v>
      </c>
      <c r="Q1736" s="36">
        <v>7658</v>
      </c>
      <c r="R1736" s="36">
        <v>7969</v>
      </c>
      <c r="S1736" s="36">
        <v>7581</v>
      </c>
      <c r="T1736" s="66">
        <v>3.5499999999999997E-2</v>
      </c>
      <c r="U1736" s="66">
        <v>1.3899999999999999E-2</v>
      </c>
      <c r="V1736" s="66">
        <v>-4.7999999999999996E-3</v>
      </c>
      <c r="W1736" s="66">
        <v>4.5999999999999999E-2</v>
      </c>
      <c r="X1736" s="1">
        <v>3730000</v>
      </c>
      <c r="Y1736" s="1">
        <v>29174037</v>
      </c>
      <c r="Z1736" s="1">
        <v>2306155</v>
      </c>
      <c r="AA1736" t="s">
        <v>385</v>
      </c>
      <c r="AB1736" t="s">
        <v>386</v>
      </c>
      <c r="AC1736">
        <v>14.2</v>
      </c>
      <c r="AD1736">
        <v>1.03</v>
      </c>
      <c r="AE1736">
        <v>2.61</v>
      </c>
      <c r="AF1736" t="s">
        <v>230</v>
      </c>
      <c r="AG1736" s="1">
        <v>61300</v>
      </c>
      <c r="AH1736" s="36">
        <v>7946</v>
      </c>
      <c r="AI1736">
        <v>100</v>
      </c>
      <c r="AJ1736" s="36">
        <v>7929</v>
      </c>
      <c r="AK1736" s="1">
        <v>3600</v>
      </c>
      <c r="AL1736" s="2">
        <v>0.64583333333333337</v>
      </c>
      <c r="AN1736" t="s">
        <v>298</v>
      </c>
      <c r="AO1736" t="s">
        <v>382</v>
      </c>
      <c r="AQ1736" t="str">
        <f t="shared" si="27"/>
        <v/>
      </c>
    </row>
    <row r="1737" spans="1:43">
      <c r="A1737" s="8">
        <v>46206</v>
      </c>
      <c r="B1737" s="67">
        <v>4064.6</v>
      </c>
      <c r="C1737" s="67">
        <v>1.24</v>
      </c>
      <c r="D1737" s="67">
        <v>69680</v>
      </c>
      <c r="E1737" s="67">
        <v>-0.51</v>
      </c>
      <c r="F1737" s="69">
        <v>5802</v>
      </c>
      <c r="G1737" t="s">
        <v>59</v>
      </c>
      <c r="H1737">
        <v>0</v>
      </c>
      <c r="I1737" t="s">
        <v>288</v>
      </c>
      <c r="J1737" t="s">
        <v>289</v>
      </c>
      <c r="K1737" t="s">
        <v>295</v>
      </c>
      <c r="L1737" s="36">
        <v>2664</v>
      </c>
      <c r="M1737">
        <v>-24.5</v>
      </c>
      <c r="N1737" s="66">
        <v>-9.1000000000000004E-3</v>
      </c>
      <c r="O1737" s="36">
        <v>2688.5</v>
      </c>
      <c r="P1737" s="66">
        <v>-9.1000000000000004E-3</v>
      </c>
      <c r="Q1737" s="36">
        <v>2567.5</v>
      </c>
      <c r="R1737" s="36">
        <v>2688</v>
      </c>
      <c r="S1737" s="36">
        <v>2509</v>
      </c>
      <c r="T1737" s="66">
        <v>3.7499999999999999E-2</v>
      </c>
      <c r="U1737" s="66">
        <v>5.1999999999999998E-3</v>
      </c>
      <c r="V1737" s="66">
        <v>-8.8999999999999999E-3</v>
      </c>
      <c r="W1737" s="66">
        <v>6.1699999999999998E-2</v>
      </c>
      <c r="X1737" s="1">
        <v>25597100</v>
      </c>
      <c r="Y1737" s="1">
        <v>66845860</v>
      </c>
      <c r="Z1737" s="1">
        <v>8460230</v>
      </c>
      <c r="AA1737" t="s">
        <v>694</v>
      </c>
      <c r="AB1737" t="s">
        <v>789</v>
      </c>
      <c r="AC1737">
        <v>25.56</v>
      </c>
      <c r="AD1737">
        <v>3.02</v>
      </c>
      <c r="AE1737">
        <v>1.46</v>
      </c>
      <c r="AF1737" t="s">
        <v>230</v>
      </c>
      <c r="AG1737" s="1">
        <v>469600</v>
      </c>
      <c r="AH1737" s="36">
        <v>2665</v>
      </c>
      <c r="AI1737">
        <v>100</v>
      </c>
      <c r="AJ1737" s="36">
        <v>2663.5</v>
      </c>
      <c r="AK1737" s="1">
        <v>1800</v>
      </c>
      <c r="AL1737" s="2">
        <v>0.64583333333333337</v>
      </c>
      <c r="AN1737" t="s">
        <v>298</v>
      </c>
      <c r="AO1737" t="s">
        <v>382</v>
      </c>
      <c r="AQ1737" t="str">
        <f t="shared" si="27"/>
        <v/>
      </c>
    </row>
    <row r="1738" spans="1:43">
      <c r="A1738" s="8">
        <v>46206</v>
      </c>
      <c r="B1738" s="67">
        <v>4064.6</v>
      </c>
      <c r="C1738" s="67">
        <v>1.24</v>
      </c>
      <c r="D1738" s="67">
        <v>69680</v>
      </c>
      <c r="E1738" s="67">
        <v>-0.51</v>
      </c>
      <c r="F1738" s="69">
        <v>5803</v>
      </c>
      <c r="G1738" t="s">
        <v>60</v>
      </c>
      <c r="H1738">
        <v>0</v>
      </c>
      <c r="I1738" t="s">
        <v>288</v>
      </c>
      <c r="J1738" t="s">
        <v>289</v>
      </c>
      <c r="K1738" t="s">
        <v>295</v>
      </c>
      <c r="L1738" s="36">
        <v>5358</v>
      </c>
      <c r="M1738">
        <v>-10</v>
      </c>
      <c r="N1738" s="66">
        <v>-1.9E-3</v>
      </c>
      <c r="O1738" s="36">
        <v>5368</v>
      </c>
      <c r="P1738" s="66">
        <v>-1.8E-3</v>
      </c>
      <c r="Q1738" s="36">
        <v>5100</v>
      </c>
      <c r="R1738" s="36">
        <v>5379</v>
      </c>
      <c r="S1738" s="36">
        <v>5006</v>
      </c>
      <c r="T1738" s="66">
        <v>5.0500000000000003E-2</v>
      </c>
      <c r="U1738" s="66">
        <v>1.7999999999999999E-2</v>
      </c>
      <c r="V1738" s="66">
        <v>-3.8999999999999998E-3</v>
      </c>
      <c r="W1738" s="66">
        <v>7.0300000000000001E-2</v>
      </c>
      <c r="X1738" s="1">
        <v>42677500</v>
      </c>
      <c r="Y1738" s="1">
        <v>221827727</v>
      </c>
      <c r="Z1738" s="1">
        <v>9511417</v>
      </c>
      <c r="AA1738" t="s">
        <v>389</v>
      </c>
      <c r="AB1738" t="s">
        <v>632</v>
      </c>
      <c r="AC1738">
        <v>35.479999999999997</v>
      </c>
      <c r="AD1738">
        <v>15.83</v>
      </c>
      <c r="AE1738">
        <v>0.71</v>
      </c>
      <c r="AF1738" t="s">
        <v>230</v>
      </c>
      <c r="AG1738" s="1">
        <v>457300</v>
      </c>
      <c r="AH1738" s="36">
        <v>5358</v>
      </c>
      <c r="AI1738">
        <v>900</v>
      </c>
      <c r="AJ1738" s="36">
        <v>5357</v>
      </c>
      <c r="AK1738">
        <v>500</v>
      </c>
      <c r="AL1738" s="2">
        <v>0.64583333333333337</v>
      </c>
      <c r="AN1738" t="s">
        <v>298</v>
      </c>
      <c r="AO1738" t="s">
        <v>382</v>
      </c>
      <c r="AQ1738" t="str">
        <f t="shared" si="27"/>
        <v/>
      </c>
    </row>
    <row r="1739" spans="1:43">
      <c r="A1739" s="8">
        <v>46206</v>
      </c>
      <c r="B1739" s="67">
        <v>4064.6</v>
      </c>
      <c r="C1739" s="67">
        <v>1.24</v>
      </c>
      <c r="D1739" s="67">
        <v>69680</v>
      </c>
      <c r="E1739" s="67">
        <v>-0.51</v>
      </c>
      <c r="F1739" s="69">
        <v>6038</v>
      </c>
      <c r="G1739" t="s">
        <v>61</v>
      </c>
      <c r="H1739">
        <v>0</v>
      </c>
      <c r="I1739" t="s">
        <v>347</v>
      </c>
      <c r="J1739" t="s">
        <v>289</v>
      </c>
      <c r="K1739" t="s">
        <v>290</v>
      </c>
      <c r="L1739">
        <v>797</v>
      </c>
      <c r="M1739">
        <v>0</v>
      </c>
      <c r="N1739" s="66">
        <v>0</v>
      </c>
      <c r="O1739">
        <v>797</v>
      </c>
      <c r="P1739" s="66">
        <v>0</v>
      </c>
      <c r="Q1739">
        <v>796</v>
      </c>
      <c r="R1739">
        <v>798</v>
      </c>
      <c r="S1739">
        <v>790</v>
      </c>
      <c r="T1739" s="66">
        <v>1.1999999999999999E-3</v>
      </c>
      <c r="U1739" s="66">
        <v>1.1999999999999999E-3</v>
      </c>
      <c r="V1739" s="66">
        <v>-1.1999999999999999E-3</v>
      </c>
      <c r="W1739" s="66">
        <v>8.8000000000000005E-3</v>
      </c>
      <c r="X1739" s="1">
        <v>30400</v>
      </c>
      <c r="Y1739" s="1">
        <v>24163</v>
      </c>
      <c r="Z1739" s="1">
        <v>4034</v>
      </c>
      <c r="AA1739" t="s">
        <v>391</v>
      </c>
      <c r="AB1739" t="s">
        <v>696</v>
      </c>
      <c r="AC1739">
        <v>11.5</v>
      </c>
      <c r="AD1739">
        <v>0.8</v>
      </c>
      <c r="AE1739">
        <v>2.89</v>
      </c>
      <c r="AF1739" t="s">
        <v>230</v>
      </c>
      <c r="AG1739">
        <v>500</v>
      </c>
      <c r="AH1739">
        <v>797</v>
      </c>
      <c r="AI1739">
        <v>400</v>
      </c>
      <c r="AJ1739">
        <v>796</v>
      </c>
      <c r="AK1739">
        <v>500</v>
      </c>
      <c r="AL1739" s="2">
        <v>0.64583333333333337</v>
      </c>
      <c r="AN1739" t="s">
        <v>350</v>
      </c>
      <c r="AO1739" t="s">
        <v>313</v>
      </c>
      <c r="AQ1739" t="str">
        <f t="shared" si="27"/>
        <v/>
      </c>
    </row>
    <row r="1740" spans="1:43">
      <c r="A1740" s="8">
        <v>46206</v>
      </c>
      <c r="B1740" s="67">
        <v>4064.6</v>
      </c>
      <c r="C1740" s="67">
        <v>1.24</v>
      </c>
      <c r="D1740" s="67">
        <v>69680</v>
      </c>
      <c r="E1740" s="67">
        <v>-0.51</v>
      </c>
      <c r="F1740" s="69">
        <v>6156</v>
      </c>
      <c r="G1740" t="s">
        <v>62</v>
      </c>
      <c r="H1740">
        <v>0</v>
      </c>
      <c r="I1740" t="s">
        <v>314</v>
      </c>
      <c r="J1740" t="s">
        <v>323</v>
      </c>
      <c r="K1740" t="s">
        <v>295</v>
      </c>
      <c r="L1740" s="36">
        <v>1730</v>
      </c>
      <c r="M1740">
        <v>23</v>
      </c>
      <c r="N1740" s="66">
        <v>1.35E-2</v>
      </c>
      <c r="O1740" s="36">
        <v>1707</v>
      </c>
      <c r="P1740" s="66">
        <v>1.34E-2</v>
      </c>
      <c r="Q1740" s="36">
        <v>1733</v>
      </c>
      <c r="R1740" s="36">
        <v>1757</v>
      </c>
      <c r="S1740" s="36">
        <v>1726</v>
      </c>
      <c r="T1740" s="66">
        <v>-1.6999999999999999E-3</v>
      </c>
      <c r="U1740" s="66">
        <v>-5.1000000000000004E-3</v>
      </c>
      <c r="V1740" s="66">
        <v>-1.5299999999999999E-2</v>
      </c>
      <c r="W1740" s="66">
        <v>2.3E-3</v>
      </c>
      <c r="X1740" s="1">
        <v>36600</v>
      </c>
      <c r="Y1740" s="1">
        <v>63491</v>
      </c>
      <c r="Z1740" s="1">
        <v>9169</v>
      </c>
      <c r="AA1740" t="s">
        <v>393</v>
      </c>
      <c r="AB1740" t="s">
        <v>697</v>
      </c>
      <c r="AC1740">
        <v>51.33</v>
      </c>
      <c r="AD1740">
        <v>1.21</v>
      </c>
      <c r="AE1740">
        <v>5.78</v>
      </c>
      <c r="AF1740">
        <v>1.1000000000000001</v>
      </c>
      <c r="AG1740" s="1">
        <v>1300</v>
      </c>
      <c r="AH1740" s="36">
        <v>1741</v>
      </c>
      <c r="AI1740">
        <v>100</v>
      </c>
      <c r="AJ1740" s="36">
        <v>1730</v>
      </c>
      <c r="AK1740" s="1">
        <v>1600</v>
      </c>
      <c r="AL1740" s="2">
        <v>0.64583333333333337</v>
      </c>
      <c r="AN1740" t="s">
        <v>350</v>
      </c>
      <c r="AO1740" t="s">
        <v>395</v>
      </c>
      <c r="AQ1740" t="str">
        <f t="shared" si="27"/>
        <v/>
      </c>
    </row>
    <row r="1741" spans="1:43">
      <c r="A1741" s="8">
        <v>46206</v>
      </c>
      <c r="B1741" s="67">
        <v>4064.6</v>
      </c>
      <c r="C1741" s="67">
        <v>1.24</v>
      </c>
      <c r="D1741" s="67">
        <v>69680</v>
      </c>
      <c r="E1741" s="67">
        <v>-0.51</v>
      </c>
      <c r="F1741" s="69">
        <v>6178</v>
      </c>
      <c r="G1741" t="s">
        <v>63</v>
      </c>
      <c r="H1741">
        <v>0</v>
      </c>
      <c r="I1741" t="s">
        <v>288</v>
      </c>
      <c r="J1741" t="s">
        <v>289</v>
      </c>
      <c r="K1741" t="s">
        <v>290</v>
      </c>
      <c r="L1741" s="36">
        <v>2271.5</v>
      </c>
      <c r="M1741">
        <v>34</v>
      </c>
      <c r="N1741" s="66">
        <v>1.52E-2</v>
      </c>
      <c r="O1741" s="36">
        <v>2237.5</v>
      </c>
      <c r="P1741" s="66">
        <v>1.5100000000000001E-2</v>
      </c>
      <c r="Q1741" s="36">
        <v>2287.5</v>
      </c>
      <c r="R1741" s="36">
        <v>2290</v>
      </c>
      <c r="S1741" s="36">
        <v>2250.5</v>
      </c>
      <c r="T1741" s="66">
        <v>-6.8999999999999999E-3</v>
      </c>
      <c r="U1741" s="66">
        <v>3.5000000000000001E-3</v>
      </c>
      <c r="V1741" s="66">
        <v>-8.0000000000000002E-3</v>
      </c>
      <c r="W1741" s="66">
        <v>9.2999999999999992E-3</v>
      </c>
      <c r="X1741" s="1">
        <v>4037800</v>
      </c>
      <c r="Y1741" s="1">
        <v>9163010</v>
      </c>
      <c r="Z1741" s="1">
        <v>6378814</v>
      </c>
      <c r="AA1741" t="s">
        <v>641</v>
      </c>
      <c r="AB1741" t="s">
        <v>397</v>
      </c>
      <c r="AC1741">
        <v>16.34</v>
      </c>
      <c r="AD1741">
        <v>0.65</v>
      </c>
      <c r="AE1741">
        <v>2.64</v>
      </c>
      <c r="AF1741" t="s">
        <v>230</v>
      </c>
      <c r="AG1741" s="1">
        <v>63800</v>
      </c>
      <c r="AH1741" s="36">
        <v>2271.5</v>
      </c>
      <c r="AI1741" s="1">
        <v>11300</v>
      </c>
      <c r="AJ1741" s="36">
        <v>2267</v>
      </c>
      <c r="AK1741" s="1">
        <v>1500</v>
      </c>
      <c r="AL1741" s="2">
        <v>0.64583333333333337</v>
      </c>
      <c r="AN1741" t="s">
        <v>298</v>
      </c>
      <c r="AO1741" t="s">
        <v>313</v>
      </c>
      <c r="AQ1741" t="str">
        <f t="shared" si="27"/>
        <v/>
      </c>
    </row>
    <row r="1742" spans="1:43">
      <c r="A1742" s="8">
        <v>46206</v>
      </c>
      <c r="B1742" s="67">
        <v>4064.6</v>
      </c>
      <c r="C1742" s="67">
        <v>1.24</v>
      </c>
      <c r="D1742" s="67">
        <v>69680</v>
      </c>
      <c r="E1742" s="67">
        <v>-0.51</v>
      </c>
      <c r="F1742" s="69">
        <v>6208</v>
      </c>
      <c r="G1742" t="s">
        <v>64</v>
      </c>
      <c r="H1742">
        <v>0</v>
      </c>
      <c r="I1742" t="s">
        <v>314</v>
      </c>
      <c r="J1742" t="s">
        <v>289</v>
      </c>
      <c r="K1742" t="s">
        <v>290</v>
      </c>
      <c r="L1742" s="36">
        <v>1740</v>
      </c>
      <c r="M1742">
        <v>20</v>
      </c>
      <c r="N1742" s="66">
        <v>1.1599999999999999E-2</v>
      </c>
      <c r="O1742" s="36">
        <v>1720</v>
      </c>
      <c r="P1742" s="66">
        <v>1.1599999999999999E-2</v>
      </c>
      <c r="Q1742" s="36">
        <v>1720</v>
      </c>
      <c r="R1742" s="36">
        <v>1750</v>
      </c>
      <c r="S1742" s="36">
        <v>1718</v>
      </c>
      <c r="T1742" s="66">
        <v>1.1599999999999999E-2</v>
      </c>
      <c r="U1742" s="66">
        <v>4.0000000000000001E-3</v>
      </c>
      <c r="V1742" s="66">
        <v>-5.7000000000000002E-3</v>
      </c>
      <c r="W1742" s="66">
        <v>1.2800000000000001E-2</v>
      </c>
      <c r="X1742" s="1">
        <v>37200</v>
      </c>
      <c r="Y1742" s="1">
        <v>64285</v>
      </c>
      <c r="Z1742" s="1">
        <v>11111</v>
      </c>
      <c r="AA1742" t="s">
        <v>398</v>
      </c>
      <c r="AB1742" t="s">
        <v>399</v>
      </c>
      <c r="AC1742">
        <v>16.95</v>
      </c>
      <c r="AD1742">
        <v>1.77</v>
      </c>
      <c r="AE1742">
        <v>1.1499999999999999</v>
      </c>
      <c r="AF1742">
        <v>2</v>
      </c>
      <c r="AG1742">
        <v>400</v>
      </c>
      <c r="AH1742" s="36">
        <v>1744</v>
      </c>
      <c r="AI1742">
        <v>300</v>
      </c>
      <c r="AJ1742" s="36">
        <v>1731</v>
      </c>
      <c r="AK1742">
        <v>500</v>
      </c>
      <c r="AL1742" s="2">
        <v>0.64583333333333337</v>
      </c>
      <c r="AN1742" t="s">
        <v>298</v>
      </c>
      <c r="AO1742" t="s">
        <v>395</v>
      </c>
      <c r="AQ1742" t="str">
        <f t="shared" si="27"/>
        <v/>
      </c>
    </row>
    <row r="1743" spans="1:43">
      <c r="A1743" s="8">
        <v>46206</v>
      </c>
      <c r="B1743" s="67">
        <v>4064.6</v>
      </c>
      <c r="C1743" s="67">
        <v>1.24</v>
      </c>
      <c r="D1743" s="67">
        <v>69680</v>
      </c>
      <c r="E1743" s="67">
        <v>-0.51</v>
      </c>
      <c r="F1743" s="69">
        <v>6356</v>
      </c>
      <c r="G1743" t="s">
        <v>65</v>
      </c>
      <c r="H1743">
        <v>0</v>
      </c>
      <c r="I1743" t="s">
        <v>314</v>
      </c>
      <c r="J1743" t="s">
        <v>289</v>
      </c>
      <c r="K1743" t="s">
        <v>290</v>
      </c>
      <c r="L1743" s="36">
        <v>1647</v>
      </c>
      <c r="M1743">
        <v>120</v>
      </c>
      <c r="N1743" s="66">
        <v>7.8600000000000003E-2</v>
      </c>
      <c r="O1743" s="36">
        <v>1527</v>
      </c>
      <c r="P1743" s="66">
        <v>7.85E-2</v>
      </c>
      <c r="Q1743" s="36">
        <v>1558</v>
      </c>
      <c r="R1743" s="36">
        <v>1668</v>
      </c>
      <c r="S1743" s="36">
        <v>1521</v>
      </c>
      <c r="T1743" s="66">
        <v>5.7099999999999998E-2</v>
      </c>
      <c r="U1743" s="66">
        <v>1.1599999999999999E-2</v>
      </c>
      <c r="V1743" s="66">
        <v>-1.2500000000000001E-2</v>
      </c>
      <c r="W1743" s="66">
        <v>8.2799999999999999E-2</v>
      </c>
      <c r="X1743" s="1">
        <v>487000</v>
      </c>
      <c r="Y1743" s="1">
        <v>785447</v>
      </c>
      <c r="Z1743" s="1">
        <v>23519</v>
      </c>
      <c r="AA1743" t="s">
        <v>400</v>
      </c>
      <c r="AB1743" t="s">
        <v>401</v>
      </c>
      <c r="AC1743">
        <v>13.32</v>
      </c>
      <c r="AD1743">
        <v>1.61</v>
      </c>
      <c r="AE1743">
        <v>0.61</v>
      </c>
      <c r="AF1743" t="s">
        <v>230</v>
      </c>
      <c r="AG1743" s="1">
        <v>4900</v>
      </c>
      <c r="AH1743" s="36">
        <v>1647</v>
      </c>
      <c r="AI1743">
        <v>100</v>
      </c>
      <c r="AJ1743" s="36">
        <v>1646</v>
      </c>
      <c r="AK1743">
        <v>200</v>
      </c>
      <c r="AL1743" s="2">
        <v>0.64583333333333337</v>
      </c>
      <c r="AN1743" t="s">
        <v>298</v>
      </c>
      <c r="AO1743" t="s">
        <v>395</v>
      </c>
      <c r="AQ1743" t="str">
        <f t="shared" si="27"/>
        <v/>
      </c>
    </row>
    <row r="1744" spans="1:43">
      <c r="A1744" s="8">
        <v>46206</v>
      </c>
      <c r="B1744" s="67">
        <v>4064.6</v>
      </c>
      <c r="C1744" s="67">
        <v>1.24</v>
      </c>
      <c r="D1744" s="67">
        <v>69680</v>
      </c>
      <c r="E1744" s="67">
        <v>-0.51</v>
      </c>
      <c r="F1744" s="69">
        <v>6378</v>
      </c>
      <c r="G1744" t="s">
        <v>66</v>
      </c>
      <c r="H1744">
        <v>0</v>
      </c>
      <c r="I1744" t="s">
        <v>314</v>
      </c>
      <c r="J1744" t="s">
        <v>289</v>
      </c>
      <c r="K1744" t="s">
        <v>295</v>
      </c>
      <c r="L1744" s="36">
        <v>1223</v>
      </c>
      <c r="M1744">
        <v>21</v>
      </c>
      <c r="N1744" s="66">
        <v>1.7500000000000002E-2</v>
      </c>
      <c r="O1744" s="36">
        <v>1202</v>
      </c>
      <c r="P1744" s="66">
        <v>1.7399999999999999E-2</v>
      </c>
      <c r="Q1744" s="36">
        <v>1217</v>
      </c>
      <c r="R1744" s="36">
        <v>1229</v>
      </c>
      <c r="S1744" s="36">
        <v>1198</v>
      </c>
      <c r="T1744" s="66">
        <v>4.8999999999999998E-3</v>
      </c>
      <c r="U1744" s="66">
        <v>7.4000000000000003E-3</v>
      </c>
      <c r="V1744" s="66">
        <v>-4.7999999999999996E-3</v>
      </c>
      <c r="W1744" s="66">
        <v>2.0799999999999999E-2</v>
      </c>
      <c r="X1744" s="1">
        <v>133900</v>
      </c>
      <c r="Y1744" s="1">
        <v>162664</v>
      </c>
      <c r="Z1744" s="1">
        <v>25193</v>
      </c>
      <c r="AA1744" t="s">
        <v>402</v>
      </c>
      <c r="AB1744" t="s">
        <v>634</v>
      </c>
      <c r="AC1744">
        <v>12.73</v>
      </c>
      <c r="AD1744">
        <v>1.1399999999999999</v>
      </c>
      <c r="AE1744">
        <v>3.35</v>
      </c>
      <c r="AF1744" t="s">
        <v>230</v>
      </c>
      <c r="AG1744">
        <v>0</v>
      </c>
      <c r="AH1744" s="36">
        <v>1230</v>
      </c>
      <c r="AI1744">
        <v>900</v>
      </c>
      <c r="AJ1744" s="36">
        <v>1215</v>
      </c>
      <c r="AK1744">
        <v>200</v>
      </c>
      <c r="AL1744" s="2">
        <v>0.64583333333333337</v>
      </c>
      <c r="AN1744" t="s">
        <v>298</v>
      </c>
      <c r="AO1744" t="s">
        <v>395</v>
      </c>
      <c r="AQ1744" t="str">
        <f t="shared" si="27"/>
        <v/>
      </c>
    </row>
    <row r="1745" spans="1:43">
      <c r="A1745" s="8">
        <v>46206</v>
      </c>
      <c r="B1745" s="67">
        <v>4064.6</v>
      </c>
      <c r="C1745" s="67">
        <v>1.24</v>
      </c>
      <c r="D1745" s="67">
        <v>69680</v>
      </c>
      <c r="E1745" s="67">
        <v>-0.51</v>
      </c>
      <c r="F1745" s="69">
        <v>6526</v>
      </c>
      <c r="G1745" t="s">
        <v>67</v>
      </c>
      <c r="H1745">
        <v>0</v>
      </c>
      <c r="I1745" t="s">
        <v>288</v>
      </c>
      <c r="J1745" t="s">
        <v>289</v>
      </c>
      <c r="K1745" t="s">
        <v>290</v>
      </c>
      <c r="L1745" s="36">
        <v>2874</v>
      </c>
      <c r="M1745">
        <v>106.5</v>
      </c>
      <c r="N1745" s="66">
        <v>3.85E-2</v>
      </c>
      <c r="O1745" s="36">
        <v>2767.5</v>
      </c>
      <c r="P1745" s="66">
        <v>3.8399999999999997E-2</v>
      </c>
      <c r="Q1745" s="36">
        <v>2667.5</v>
      </c>
      <c r="R1745" s="36">
        <v>2878</v>
      </c>
      <c r="S1745" s="36">
        <v>2588.5</v>
      </c>
      <c r="T1745" s="66">
        <v>7.7399999999999997E-2</v>
      </c>
      <c r="U1745" s="66">
        <v>3.3799999999999997E-2</v>
      </c>
      <c r="V1745" s="66">
        <v>-1.2999999999999999E-3</v>
      </c>
      <c r="W1745" s="66">
        <v>0.11020000000000001</v>
      </c>
      <c r="X1745" s="1">
        <v>12212600</v>
      </c>
      <c r="Y1745" s="1">
        <v>33575582</v>
      </c>
      <c r="Z1745" s="1">
        <v>517256</v>
      </c>
      <c r="AA1745" t="s">
        <v>584</v>
      </c>
      <c r="AB1745" t="s">
        <v>405</v>
      </c>
      <c r="AC1745">
        <v>50.42</v>
      </c>
      <c r="AD1745">
        <v>3.78</v>
      </c>
      <c r="AE1745">
        <v>1.74</v>
      </c>
      <c r="AF1745" t="s">
        <v>230</v>
      </c>
      <c r="AG1745" s="1">
        <v>117100</v>
      </c>
      <c r="AH1745" s="36">
        <v>2874.5</v>
      </c>
      <c r="AI1745" s="1">
        <v>5400</v>
      </c>
      <c r="AJ1745" s="36">
        <v>2870</v>
      </c>
      <c r="AK1745">
        <v>200</v>
      </c>
      <c r="AL1745" s="2">
        <v>0.64583333333333337</v>
      </c>
      <c r="AN1745" t="s">
        <v>298</v>
      </c>
      <c r="AO1745" t="s">
        <v>344</v>
      </c>
      <c r="AQ1745" t="str">
        <f t="shared" si="27"/>
        <v/>
      </c>
    </row>
    <row r="1746" spans="1:43">
      <c r="A1746" s="8">
        <v>46206</v>
      </c>
      <c r="B1746" s="67">
        <v>4064.6</v>
      </c>
      <c r="C1746" s="67">
        <v>1.24</v>
      </c>
      <c r="D1746" s="67">
        <v>69680</v>
      </c>
      <c r="E1746" s="67">
        <v>-0.51</v>
      </c>
      <c r="F1746" s="69">
        <v>6586</v>
      </c>
      <c r="G1746" t="s">
        <v>68</v>
      </c>
      <c r="H1746">
        <v>0</v>
      </c>
      <c r="I1746" t="s">
        <v>288</v>
      </c>
      <c r="J1746" t="s">
        <v>289</v>
      </c>
      <c r="K1746" t="s">
        <v>290</v>
      </c>
      <c r="L1746" s="36">
        <v>5993</v>
      </c>
      <c r="M1746">
        <v>211</v>
      </c>
      <c r="N1746" s="66">
        <v>3.6499999999999998E-2</v>
      </c>
      <c r="O1746" s="36">
        <v>5782</v>
      </c>
      <c r="P1746" s="66">
        <v>3.6400000000000002E-2</v>
      </c>
      <c r="Q1746" s="36">
        <v>5843</v>
      </c>
      <c r="R1746" s="36">
        <v>6006</v>
      </c>
      <c r="S1746" s="36">
        <v>5796</v>
      </c>
      <c r="T1746" s="66">
        <v>2.5600000000000001E-2</v>
      </c>
      <c r="U1746" s="66">
        <v>8.0000000000000002E-3</v>
      </c>
      <c r="V1746" s="66">
        <v>-2.0999999999999999E-3</v>
      </c>
      <c r="W1746" s="66">
        <v>3.39E-2</v>
      </c>
      <c r="X1746" s="1">
        <v>561200</v>
      </c>
      <c r="Y1746" s="1">
        <v>3340038</v>
      </c>
      <c r="Z1746" s="1">
        <v>1678144</v>
      </c>
      <c r="AA1746" t="s">
        <v>406</v>
      </c>
      <c r="AB1746" t="s">
        <v>407</v>
      </c>
      <c r="AC1746">
        <v>19.059999999999999</v>
      </c>
      <c r="AD1746">
        <v>1.55</v>
      </c>
      <c r="AE1746">
        <v>2.64</v>
      </c>
      <c r="AF1746" t="s">
        <v>230</v>
      </c>
      <c r="AG1746" s="1">
        <v>6000</v>
      </c>
      <c r="AH1746" s="36">
        <v>5994</v>
      </c>
      <c r="AI1746">
        <v>100</v>
      </c>
      <c r="AJ1746" s="36">
        <v>5992</v>
      </c>
      <c r="AK1746">
        <v>100</v>
      </c>
      <c r="AL1746" s="2">
        <v>0.64583333333333337</v>
      </c>
      <c r="AN1746" t="s">
        <v>298</v>
      </c>
      <c r="AO1746" t="s">
        <v>395</v>
      </c>
      <c r="AQ1746" t="str">
        <f t="shared" si="27"/>
        <v/>
      </c>
    </row>
    <row r="1747" spans="1:43">
      <c r="A1747" s="8">
        <v>46206</v>
      </c>
      <c r="B1747" s="67">
        <v>4064.6</v>
      </c>
      <c r="C1747" s="67">
        <v>1.24</v>
      </c>
      <c r="D1747" s="67">
        <v>69680</v>
      </c>
      <c r="E1747" s="67">
        <v>-0.51</v>
      </c>
      <c r="F1747" s="69">
        <v>6594</v>
      </c>
      <c r="G1747" t="s">
        <v>69</v>
      </c>
      <c r="H1747">
        <v>0</v>
      </c>
      <c r="I1747" t="s">
        <v>288</v>
      </c>
      <c r="J1747" t="s">
        <v>289</v>
      </c>
      <c r="K1747" t="s">
        <v>290</v>
      </c>
      <c r="L1747" s="36">
        <v>2787</v>
      </c>
      <c r="M1747">
        <v>109</v>
      </c>
      <c r="N1747" s="66">
        <v>4.07E-2</v>
      </c>
      <c r="O1747" s="36">
        <v>2678</v>
      </c>
      <c r="P1747" s="66">
        <v>4.07E-2</v>
      </c>
      <c r="Q1747" s="36">
        <v>2640</v>
      </c>
      <c r="R1747" s="36">
        <v>2812</v>
      </c>
      <c r="S1747" s="36">
        <v>2638</v>
      </c>
      <c r="T1747" s="66">
        <v>5.5599999999999997E-2</v>
      </c>
      <c r="U1747" s="66">
        <v>2.7199999999999998E-2</v>
      </c>
      <c r="V1747" s="66">
        <v>-8.8000000000000005E-3</v>
      </c>
      <c r="W1747" s="66">
        <v>5.6399999999999999E-2</v>
      </c>
      <c r="X1747" s="1">
        <v>5546500</v>
      </c>
      <c r="Y1747" s="1">
        <v>15277650</v>
      </c>
      <c r="Z1747" s="1">
        <v>3323689</v>
      </c>
      <c r="AA1747" t="s">
        <v>560</v>
      </c>
      <c r="AB1747" t="s">
        <v>409</v>
      </c>
      <c r="AC1747">
        <v>39.92</v>
      </c>
      <c r="AD1747">
        <v>1.81</v>
      </c>
      <c r="AE1747">
        <v>0</v>
      </c>
      <c r="AF1747" t="s">
        <v>230</v>
      </c>
      <c r="AG1747" s="1">
        <v>55500</v>
      </c>
      <c r="AH1747" s="36">
        <v>2787</v>
      </c>
      <c r="AI1747" s="1">
        <v>6200</v>
      </c>
      <c r="AJ1747" s="36">
        <v>2772</v>
      </c>
      <c r="AK1747">
        <v>100</v>
      </c>
      <c r="AL1747" s="2">
        <v>0.64583333333333337</v>
      </c>
      <c r="AN1747" t="s">
        <v>298</v>
      </c>
      <c r="AO1747" t="s">
        <v>344</v>
      </c>
      <c r="AQ1747" t="str">
        <f t="shared" si="27"/>
        <v/>
      </c>
    </row>
    <row r="1748" spans="1:43">
      <c r="A1748" s="8">
        <v>46206</v>
      </c>
      <c r="B1748" s="67">
        <v>4064.6</v>
      </c>
      <c r="C1748" s="67">
        <v>1.24</v>
      </c>
      <c r="D1748" s="67">
        <v>69680</v>
      </c>
      <c r="E1748" s="67">
        <v>-0.51</v>
      </c>
      <c r="F1748" s="69">
        <v>6674</v>
      </c>
      <c r="G1748" t="s">
        <v>70</v>
      </c>
      <c r="H1748">
        <v>0</v>
      </c>
      <c r="I1748" t="s">
        <v>288</v>
      </c>
      <c r="J1748" t="s">
        <v>289</v>
      </c>
      <c r="K1748" t="s">
        <v>290</v>
      </c>
      <c r="L1748" s="36">
        <v>6737</v>
      </c>
      <c r="M1748">
        <v>135</v>
      </c>
      <c r="N1748" s="66">
        <v>2.0400000000000001E-2</v>
      </c>
      <c r="O1748" s="36">
        <v>6602</v>
      </c>
      <c r="P1748" s="66">
        <v>2.0400000000000001E-2</v>
      </c>
      <c r="Q1748" s="36">
        <v>6520</v>
      </c>
      <c r="R1748" s="36">
        <v>6798</v>
      </c>
      <c r="S1748" s="36">
        <v>6446</v>
      </c>
      <c r="T1748" s="66">
        <v>3.32E-2</v>
      </c>
      <c r="U1748" s="66">
        <v>1.4E-3</v>
      </c>
      <c r="V1748" s="66">
        <v>-8.8999999999999999E-3</v>
      </c>
      <c r="W1748" s="66">
        <v>4.5100000000000001E-2</v>
      </c>
      <c r="X1748" s="1">
        <v>587000</v>
      </c>
      <c r="Y1748" s="1">
        <v>3905607</v>
      </c>
      <c r="Z1748" s="1">
        <v>676707</v>
      </c>
      <c r="AA1748" t="s">
        <v>679</v>
      </c>
      <c r="AB1748" t="s">
        <v>411</v>
      </c>
      <c r="AC1748">
        <v>18.11</v>
      </c>
      <c r="AD1748">
        <v>1.71</v>
      </c>
      <c r="AE1748">
        <v>1.45</v>
      </c>
      <c r="AF1748" t="s">
        <v>230</v>
      </c>
      <c r="AG1748" s="1">
        <v>18800</v>
      </c>
      <c r="AH1748" s="36">
        <v>6748</v>
      </c>
      <c r="AI1748">
        <v>200</v>
      </c>
      <c r="AJ1748" s="36">
        <v>6735</v>
      </c>
      <c r="AK1748">
        <v>200</v>
      </c>
      <c r="AL1748" s="2">
        <v>0.64583333333333337</v>
      </c>
      <c r="AN1748" t="s">
        <v>298</v>
      </c>
      <c r="AO1748" t="s">
        <v>344</v>
      </c>
      <c r="AQ1748" t="str">
        <f t="shared" si="27"/>
        <v/>
      </c>
    </row>
    <row r="1749" spans="1:43">
      <c r="A1749" s="8">
        <v>46206</v>
      </c>
      <c r="B1749" s="67">
        <v>4064.6</v>
      </c>
      <c r="C1749" s="67">
        <v>1.24</v>
      </c>
      <c r="D1749" s="67">
        <v>69680</v>
      </c>
      <c r="E1749" s="67">
        <v>-0.51</v>
      </c>
      <c r="F1749" s="69">
        <v>6758</v>
      </c>
      <c r="G1749" t="s">
        <v>71</v>
      </c>
      <c r="H1749">
        <v>0</v>
      </c>
      <c r="I1749" t="s">
        <v>288</v>
      </c>
      <c r="J1749" t="s">
        <v>289</v>
      </c>
      <c r="K1749" t="s">
        <v>290</v>
      </c>
      <c r="L1749" s="36">
        <v>3380</v>
      </c>
      <c r="M1749">
        <v>50</v>
      </c>
      <c r="N1749" s="66">
        <v>1.4999999999999999E-2</v>
      </c>
      <c r="O1749" s="36">
        <v>3330</v>
      </c>
      <c r="P1749" s="66">
        <v>1.4999999999999999E-2</v>
      </c>
      <c r="Q1749" s="36">
        <v>3390</v>
      </c>
      <c r="R1749" s="36">
        <v>3497</v>
      </c>
      <c r="S1749" s="36">
        <v>3364</v>
      </c>
      <c r="T1749" s="66">
        <v>-2.8999999999999998E-3</v>
      </c>
      <c r="U1749" s="66">
        <v>-8.2000000000000007E-3</v>
      </c>
      <c r="V1749" s="66">
        <v>-3.3399999999999999E-2</v>
      </c>
      <c r="W1749" s="66">
        <v>4.7000000000000002E-3</v>
      </c>
      <c r="X1749" s="1">
        <v>22702600</v>
      </c>
      <c r="Y1749" s="1">
        <v>77473043</v>
      </c>
      <c r="Z1749" s="1">
        <v>20162769</v>
      </c>
      <c r="AA1749" t="s">
        <v>412</v>
      </c>
      <c r="AB1749" t="s">
        <v>413</v>
      </c>
      <c r="AC1749">
        <v>17.16</v>
      </c>
      <c r="AD1749">
        <v>2.4500000000000002</v>
      </c>
      <c r="AE1749">
        <v>1.04</v>
      </c>
      <c r="AF1749" t="s">
        <v>230</v>
      </c>
      <c r="AG1749" s="1">
        <v>457600</v>
      </c>
      <c r="AH1749" s="36">
        <v>3381</v>
      </c>
      <c r="AI1749" s="1">
        <v>2200</v>
      </c>
      <c r="AJ1749" s="36">
        <v>3380</v>
      </c>
      <c r="AK1749" s="1">
        <v>13300</v>
      </c>
      <c r="AL1749" s="2">
        <v>0.64583333333333337</v>
      </c>
      <c r="AN1749" t="s">
        <v>298</v>
      </c>
      <c r="AO1749" t="s">
        <v>344</v>
      </c>
      <c r="AQ1749" t="str">
        <f t="shared" si="27"/>
        <v/>
      </c>
    </row>
    <row r="1750" spans="1:43">
      <c r="A1750" s="8">
        <v>46206</v>
      </c>
      <c r="B1750" s="67">
        <v>4064.6</v>
      </c>
      <c r="C1750" s="67">
        <v>1.24</v>
      </c>
      <c r="D1750" s="67">
        <v>69680</v>
      </c>
      <c r="E1750" s="67">
        <v>-0.51</v>
      </c>
      <c r="F1750" s="69">
        <v>6810</v>
      </c>
      <c r="G1750" t="s">
        <v>72</v>
      </c>
      <c r="H1750">
        <v>0</v>
      </c>
      <c r="I1750" t="s">
        <v>288</v>
      </c>
      <c r="J1750" t="s">
        <v>289</v>
      </c>
      <c r="K1750" t="s">
        <v>290</v>
      </c>
      <c r="L1750" s="36">
        <v>2153</v>
      </c>
      <c r="M1750">
        <v>5</v>
      </c>
      <c r="N1750" s="66">
        <v>2.3E-3</v>
      </c>
      <c r="O1750" s="36">
        <v>2148</v>
      </c>
      <c r="P1750" s="66">
        <v>2.3E-3</v>
      </c>
      <c r="Q1750" s="36">
        <v>2150</v>
      </c>
      <c r="R1750" s="36">
        <v>2164</v>
      </c>
      <c r="S1750" s="36">
        <v>2112</v>
      </c>
      <c r="T1750" s="66">
        <v>1.2999999999999999E-3</v>
      </c>
      <c r="U1750" s="66">
        <v>7.4000000000000003E-3</v>
      </c>
      <c r="V1750" s="66">
        <v>-5.0000000000000001E-3</v>
      </c>
      <c r="W1750" s="66">
        <v>1.9400000000000001E-2</v>
      </c>
      <c r="X1750" s="1">
        <v>184000</v>
      </c>
      <c r="Y1750" s="1">
        <v>393872</v>
      </c>
      <c r="Z1750" s="1">
        <v>87549</v>
      </c>
      <c r="AA1750" t="s">
        <v>414</v>
      </c>
      <c r="AB1750" t="s">
        <v>415</v>
      </c>
      <c r="AC1750">
        <v>11.84</v>
      </c>
      <c r="AD1750">
        <v>0.91</v>
      </c>
      <c r="AE1750">
        <v>2.6</v>
      </c>
      <c r="AF1750" t="s">
        <v>230</v>
      </c>
      <c r="AG1750" s="1">
        <v>21800</v>
      </c>
      <c r="AH1750" s="36">
        <v>2156</v>
      </c>
      <c r="AI1750">
        <v>100</v>
      </c>
      <c r="AJ1750" s="36">
        <v>2146</v>
      </c>
      <c r="AK1750">
        <v>200</v>
      </c>
      <c r="AL1750" s="2">
        <v>0.64583333333333337</v>
      </c>
      <c r="AN1750" t="s">
        <v>298</v>
      </c>
      <c r="AO1750" t="s">
        <v>344</v>
      </c>
      <c r="AQ1750" t="str">
        <f t="shared" si="27"/>
        <v/>
      </c>
    </row>
    <row r="1751" spans="1:43">
      <c r="A1751" s="8">
        <v>46206</v>
      </c>
      <c r="B1751" s="67">
        <v>4064.6</v>
      </c>
      <c r="C1751" s="67">
        <v>1.24</v>
      </c>
      <c r="D1751" s="67">
        <v>69680</v>
      </c>
      <c r="E1751" s="67">
        <v>-0.51</v>
      </c>
      <c r="F1751" s="69">
        <v>6841</v>
      </c>
      <c r="G1751" t="s">
        <v>73</v>
      </c>
      <c r="H1751">
        <v>0</v>
      </c>
      <c r="I1751" t="s">
        <v>288</v>
      </c>
      <c r="J1751" t="s">
        <v>289</v>
      </c>
      <c r="K1751" t="s">
        <v>290</v>
      </c>
      <c r="L1751" s="36">
        <v>5812</v>
      </c>
      <c r="M1751">
        <v>228</v>
      </c>
      <c r="N1751" s="66">
        <v>4.0800000000000003E-2</v>
      </c>
      <c r="O1751" s="36">
        <v>5584</v>
      </c>
      <c r="P1751" s="66">
        <v>4.0800000000000003E-2</v>
      </c>
      <c r="Q1751" s="36">
        <v>5530</v>
      </c>
      <c r="R1751" s="36">
        <v>5812</v>
      </c>
      <c r="S1751" s="36">
        <v>5530</v>
      </c>
      <c r="T1751" s="66">
        <v>5.0900000000000001E-2</v>
      </c>
      <c r="U1751" s="66">
        <v>1.5299999999999999E-2</v>
      </c>
      <c r="V1751" s="66">
        <v>0</v>
      </c>
      <c r="W1751" s="66">
        <v>5.0900000000000001E-2</v>
      </c>
      <c r="X1751" s="1">
        <v>986600</v>
      </c>
      <c r="Y1751" s="1">
        <v>5645879</v>
      </c>
      <c r="Z1751" s="1">
        <v>1494853</v>
      </c>
      <c r="AA1751" t="s">
        <v>416</v>
      </c>
      <c r="AB1751" t="s">
        <v>635</v>
      </c>
      <c r="AC1751">
        <v>25.08</v>
      </c>
      <c r="AD1751">
        <v>2.84</v>
      </c>
      <c r="AE1751">
        <v>1.58</v>
      </c>
      <c r="AF1751" t="s">
        <v>230</v>
      </c>
      <c r="AG1751" s="1">
        <v>9100</v>
      </c>
      <c r="AH1751" s="36">
        <v>5813</v>
      </c>
      <c r="AI1751" s="1">
        <v>1200</v>
      </c>
      <c r="AJ1751" s="36">
        <v>5780</v>
      </c>
      <c r="AK1751">
        <v>100</v>
      </c>
      <c r="AL1751" s="2">
        <v>0.64583333333333337</v>
      </c>
      <c r="AN1751" t="s">
        <v>298</v>
      </c>
      <c r="AO1751" t="s">
        <v>344</v>
      </c>
      <c r="AQ1751" t="str">
        <f t="shared" si="27"/>
        <v/>
      </c>
    </row>
    <row r="1752" spans="1:43">
      <c r="A1752" s="8">
        <v>46206</v>
      </c>
      <c r="B1752" s="67">
        <v>4064.6</v>
      </c>
      <c r="C1752" s="67">
        <v>1.24</v>
      </c>
      <c r="D1752" s="67">
        <v>69680</v>
      </c>
      <c r="E1752" s="67">
        <v>-0.51</v>
      </c>
      <c r="F1752" s="69">
        <v>6890</v>
      </c>
      <c r="G1752" t="s">
        <v>74</v>
      </c>
      <c r="H1752">
        <v>0</v>
      </c>
      <c r="I1752" t="s">
        <v>314</v>
      </c>
      <c r="J1752" t="s">
        <v>289</v>
      </c>
      <c r="K1752" t="s">
        <v>290</v>
      </c>
      <c r="L1752" s="36">
        <v>9280</v>
      </c>
      <c r="M1752">
        <v>330</v>
      </c>
      <c r="N1752" s="66">
        <v>3.6900000000000002E-2</v>
      </c>
      <c r="O1752" s="36">
        <v>8950</v>
      </c>
      <c r="P1752" s="66">
        <v>3.6799999999999999E-2</v>
      </c>
      <c r="Q1752" s="36">
        <v>8650</v>
      </c>
      <c r="R1752" s="36">
        <v>9280</v>
      </c>
      <c r="S1752" s="36">
        <v>8400</v>
      </c>
      <c r="T1752" s="66">
        <v>7.2800000000000004E-2</v>
      </c>
      <c r="U1752" s="66">
        <v>4.4999999999999998E-2</v>
      </c>
      <c r="V1752" s="66">
        <v>0</v>
      </c>
      <c r="W1752" s="66">
        <v>0.1047</v>
      </c>
      <c r="X1752" s="1">
        <v>1253400</v>
      </c>
      <c r="Y1752" s="1">
        <v>11002954</v>
      </c>
      <c r="Z1752" s="1">
        <v>489170</v>
      </c>
      <c r="AA1752" t="s">
        <v>680</v>
      </c>
      <c r="AB1752" t="s">
        <v>419</v>
      </c>
      <c r="AC1752">
        <v>21.15</v>
      </c>
      <c r="AD1752">
        <v>1.67</v>
      </c>
      <c r="AE1752">
        <v>2.16</v>
      </c>
      <c r="AF1752" t="s">
        <v>230</v>
      </c>
      <c r="AG1752" s="1">
        <v>12600</v>
      </c>
      <c r="AH1752" s="36">
        <v>9290</v>
      </c>
      <c r="AI1752" s="1">
        <v>1500</v>
      </c>
      <c r="AJ1752" s="36">
        <v>9240</v>
      </c>
      <c r="AK1752">
        <v>100</v>
      </c>
      <c r="AL1752" s="2">
        <v>0.64583333333333337</v>
      </c>
      <c r="AN1752" t="s">
        <v>293</v>
      </c>
      <c r="AO1752" t="s">
        <v>344</v>
      </c>
      <c r="AQ1752" t="str">
        <f t="shared" si="27"/>
        <v/>
      </c>
    </row>
    <row r="1753" spans="1:43">
      <c r="A1753" s="8">
        <v>46206</v>
      </c>
      <c r="B1753" s="67">
        <v>4064.6</v>
      </c>
      <c r="C1753" s="67">
        <v>1.24</v>
      </c>
      <c r="D1753" s="67">
        <v>69680</v>
      </c>
      <c r="E1753" s="67">
        <v>-0.51</v>
      </c>
      <c r="F1753" s="69">
        <v>6925</v>
      </c>
      <c r="G1753" t="s">
        <v>75</v>
      </c>
      <c r="H1753">
        <v>0</v>
      </c>
      <c r="I1753" t="s">
        <v>288</v>
      </c>
      <c r="J1753" t="s">
        <v>289</v>
      </c>
      <c r="K1753" t="s">
        <v>290</v>
      </c>
      <c r="L1753" s="36">
        <v>4700</v>
      </c>
      <c r="M1753">
        <v>16</v>
      </c>
      <c r="N1753" s="66">
        <v>3.3999999999999998E-3</v>
      </c>
      <c r="O1753" s="36">
        <v>4684</v>
      </c>
      <c r="P1753" s="66">
        <v>3.3999999999999998E-3</v>
      </c>
      <c r="Q1753" s="36">
        <v>4484</v>
      </c>
      <c r="R1753" s="36">
        <v>4712</v>
      </c>
      <c r="S1753" s="36">
        <v>4438</v>
      </c>
      <c r="T1753" s="66">
        <v>4.8099999999999997E-2</v>
      </c>
      <c r="U1753" s="66">
        <v>2.01E-2</v>
      </c>
      <c r="V1753" s="66">
        <v>-2.5000000000000001E-3</v>
      </c>
      <c r="W1753" s="66">
        <v>5.8999999999999997E-2</v>
      </c>
      <c r="X1753" s="1">
        <v>534800</v>
      </c>
      <c r="Y1753" s="1">
        <v>2469484</v>
      </c>
      <c r="Z1753" s="1">
        <v>392450</v>
      </c>
      <c r="AA1753" t="s">
        <v>698</v>
      </c>
      <c r="AB1753" t="s">
        <v>421</v>
      </c>
      <c r="AC1753">
        <v>35.520000000000003</v>
      </c>
      <c r="AD1753">
        <v>1.89</v>
      </c>
      <c r="AE1753">
        <v>1.49</v>
      </c>
      <c r="AF1753" t="s">
        <v>230</v>
      </c>
      <c r="AG1753" s="1">
        <v>12800</v>
      </c>
      <c r="AH1753" s="36">
        <v>4709</v>
      </c>
      <c r="AI1753">
        <v>100</v>
      </c>
      <c r="AJ1753" s="36">
        <v>4679</v>
      </c>
      <c r="AK1753">
        <v>100</v>
      </c>
      <c r="AL1753" s="2">
        <v>0.64583333333333337</v>
      </c>
      <c r="AN1753" t="s">
        <v>298</v>
      </c>
      <c r="AO1753" t="s">
        <v>344</v>
      </c>
      <c r="AQ1753" t="str">
        <f t="shared" si="27"/>
        <v/>
      </c>
    </row>
    <row r="1754" spans="1:43">
      <c r="A1754" s="8">
        <v>46206</v>
      </c>
      <c r="B1754" s="67">
        <v>4064.6</v>
      </c>
      <c r="C1754" s="67">
        <v>1.24</v>
      </c>
      <c r="D1754" s="67">
        <v>69680</v>
      </c>
      <c r="E1754" s="67">
        <v>-0.51</v>
      </c>
      <c r="F1754" s="69">
        <v>6963</v>
      </c>
      <c r="G1754" t="s">
        <v>76</v>
      </c>
      <c r="H1754">
        <v>0</v>
      </c>
      <c r="I1754" t="s">
        <v>288</v>
      </c>
      <c r="J1754" t="s">
        <v>289</v>
      </c>
      <c r="K1754" t="s">
        <v>290</v>
      </c>
      <c r="L1754" s="36">
        <v>5950</v>
      </c>
      <c r="M1754">
        <v>739</v>
      </c>
      <c r="N1754" s="66">
        <v>0.14180000000000001</v>
      </c>
      <c r="O1754" s="36">
        <v>5211</v>
      </c>
      <c r="P1754" s="66">
        <v>0.14180000000000001</v>
      </c>
      <c r="Q1754" s="36">
        <v>5299</v>
      </c>
      <c r="R1754" s="36">
        <v>5950</v>
      </c>
      <c r="S1754" s="36">
        <v>5206</v>
      </c>
      <c r="T1754" s="66">
        <v>0.12280000000000001</v>
      </c>
      <c r="U1754" s="66">
        <v>6.3E-2</v>
      </c>
      <c r="V1754" s="66">
        <v>0</v>
      </c>
      <c r="W1754" s="66">
        <v>0.1429</v>
      </c>
      <c r="X1754" s="1">
        <v>10113300</v>
      </c>
      <c r="Y1754" s="1">
        <v>57190618</v>
      </c>
      <c r="Z1754" s="1">
        <v>2402372</v>
      </c>
      <c r="AA1754" t="s">
        <v>687</v>
      </c>
      <c r="AB1754" t="s">
        <v>423</v>
      </c>
      <c r="AC1754">
        <v>79.22</v>
      </c>
      <c r="AD1754">
        <v>3.03</v>
      </c>
      <c r="AE1754">
        <v>0.84</v>
      </c>
      <c r="AF1754" t="s">
        <v>230</v>
      </c>
      <c r="AG1754" s="1">
        <v>52300</v>
      </c>
      <c r="AH1754" s="36">
        <v>5951</v>
      </c>
      <c r="AI1754">
        <v>200</v>
      </c>
      <c r="AJ1754" s="36">
        <v>5950</v>
      </c>
      <c r="AK1754">
        <v>600</v>
      </c>
      <c r="AL1754" s="2">
        <v>0.64583333333333337</v>
      </c>
      <c r="AN1754" t="s">
        <v>298</v>
      </c>
      <c r="AO1754" t="s">
        <v>344</v>
      </c>
      <c r="AQ1754" t="str">
        <f t="shared" si="27"/>
        <v/>
      </c>
    </row>
    <row r="1755" spans="1:43">
      <c r="A1755" s="8">
        <v>46206</v>
      </c>
      <c r="B1755" s="67">
        <v>4064.6</v>
      </c>
      <c r="C1755" s="67">
        <v>1.24</v>
      </c>
      <c r="D1755" s="67">
        <v>69680</v>
      </c>
      <c r="E1755" s="67">
        <v>-0.51</v>
      </c>
      <c r="F1755" s="69">
        <v>7011</v>
      </c>
      <c r="G1755" t="s">
        <v>77</v>
      </c>
      <c r="H1755">
        <v>0</v>
      </c>
      <c r="I1755" t="s">
        <v>288</v>
      </c>
      <c r="J1755" t="s">
        <v>289</v>
      </c>
      <c r="K1755" t="s">
        <v>290</v>
      </c>
      <c r="L1755" s="36">
        <v>3792</v>
      </c>
      <c r="M1755">
        <v>4</v>
      </c>
      <c r="N1755" s="66">
        <v>1.1000000000000001E-3</v>
      </c>
      <c r="O1755" s="36">
        <v>3788</v>
      </c>
      <c r="P1755" s="66">
        <v>1E-3</v>
      </c>
      <c r="Q1755" s="36">
        <v>3858</v>
      </c>
      <c r="R1755" s="36">
        <v>3899</v>
      </c>
      <c r="S1755" s="36">
        <v>3766</v>
      </c>
      <c r="T1755" s="66">
        <v>-1.7100000000000001E-2</v>
      </c>
      <c r="U1755" s="66">
        <v>-3.8999999999999998E-3</v>
      </c>
      <c r="V1755" s="66">
        <v>-2.7400000000000001E-2</v>
      </c>
      <c r="W1755" s="66">
        <v>6.8999999999999999E-3</v>
      </c>
      <c r="X1755" s="1">
        <v>15350400</v>
      </c>
      <c r="Y1755" s="1">
        <v>58499543</v>
      </c>
      <c r="Z1755" s="1">
        <v>12792872</v>
      </c>
      <c r="AA1755" t="s">
        <v>424</v>
      </c>
      <c r="AB1755" t="s">
        <v>636</v>
      </c>
      <c r="AC1755">
        <v>33.520000000000003</v>
      </c>
      <c r="AD1755">
        <v>4.12</v>
      </c>
      <c r="AE1755">
        <v>0.76</v>
      </c>
      <c r="AF1755" t="s">
        <v>230</v>
      </c>
      <c r="AG1755" s="1">
        <v>697500</v>
      </c>
      <c r="AH1755" s="36">
        <v>3793</v>
      </c>
      <c r="AI1755" s="1">
        <v>3000</v>
      </c>
      <c r="AJ1755" s="36">
        <v>3791</v>
      </c>
      <c r="AK1755">
        <v>100</v>
      </c>
      <c r="AL1755" s="2">
        <v>0.64583333333333337</v>
      </c>
      <c r="AN1755" t="s">
        <v>298</v>
      </c>
      <c r="AO1755" t="s">
        <v>395</v>
      </c>
      <c r="AQ1755" t="str">
        <f t="shared" si="27"/>
        <v/>
      </c>
    </row>
    <row r="1756" spans="1:43">
      <c r="A1756" s="8">
        <v>46206</v>
      </c>
      <c r="B1756" s="67">
        <v>4064.6</v>
      </c>
      <c r="C1756" s="67">
        <v>1.24</v>
      </c>
      <c r="D1756" s="67">
        <v>69680</v>
      </c>
      <c r="E1756" s="67">
        <v>-0.51</v>
      </c>
      <c r="F1756" s="69">
        <v>7013</v>
      </c>
      <c r="G1756" t="s">
        <v>78</v>
      </c>
      <c r="H1756">
        <v>0</v>
      </c>
      <c r="I1756" t="s">
        <v>288</v>
      </c>
      <c r="J1756" t="s">
        <v>289</v>
      </c>
      <c r="K1756" t="s">
        <v>290</v>
      </c>
      <c r="L1756" s="36">
        <v>2869.5</v>
      </c>
      <c r="M1756">
        <v>68</v>
      </c>
      <c r="N1756" s="66">
        <v>2.4299999999999999E-2</v>
      </c>
      <c r="O1756" s="36">
        <v>2801.5</v>
      </c>
      <c r="P1756" s="66">
        <v>2.4199999999999999E-2</v>
      </c>
      <c r="Q1756" s="36">
        <v>2824</v>
      </c>
      <c r="R1756" s="36">
        <v>2879</v>
      </c>
      <c r="S1756" s="36">
        <v>2741</v>
      </c>
      <c r="T1756" s="66">
        <v>1.61E-2</v>
      </c>
      <c r="U1756" s="66">
        <v>1.8599999999999998E-2</v>
      </c>
      <c r="V1756" s="66">
        <v>-3.2000000000000002E-3</v>
      </c>
      <c r="W1756" s="66">
        <v>4.6800000000000001E-2</v>
      </c>
      <c r="X1756" s="1">
        <v>13751600</v>
      </c>
      <c r="Y1756" s="1">
        <v>38781799</v>
      </c>
      <c r="Z1756" s="1">
        <v>3106978</v>
      </c>
      <c r="AA1756" t="s">
        <v>426</v>
      </c>
      <c r="AB1756" t="s">
        <v>637</v>
      </c>
      <c r="AC1756">
        <v>18.440000000000001</v>
      </c>
      <c r="AD1756">
        <v>4.66</v>
      </c>
      <c r="AE1756">
        <v>0.8</v>
      </c>
      <c r="AF1756" t="s">
        <v>230</v>
      </c>
      <c r="AG1756" s="1">
        <v>495600</v>
      </c>
      <c r="AH1756" s="36">
        <v>2870</v>
      </c>
      <c r="AI1756" s="1">
        <v>18400</v>
      </c>
      <c r="AJ1756" s="36">
        <v>2868.5</v>
      </c>
      <c r="AK1756">
        <v>100</v>
      </c>
      <c r="AL1756" s="2">
        <v>0.64583333333333337</v>
      </c>
      <c r="AN1756" t="s">
        <v>298</v>
      </c>
      <c r="AO1756" t="s">
        <v>395</v>
      </c>
      <c r="AQ1756" t="str">
        <f t="shared" si="27"/>
        <v/>
      </c>
    </row>
    <row r="1757" spans="1:43">
      <c r="A1757" s="8">
        <v>46206</v>
      </c>
      <c r="B1757" s="67">
        <v>4064.6</v>
      </c>
      <c r="C1757" s="67">
        <v>1.24</v>
      </c>
      <c r="D1757" s="67">
        <v>69680</v>
      </c>
      <c r="E1757" s="67">
        <v>-0.51</v>
      </c>
      <c r="F1757" s="69">
        <v>7047</v>
      </c>
      <c r="G1757" t="s">
        <v>79</v>
      </c>
      <c r="H1757">
        <v>0</v>
      </c>
      <c r="I1757" t="s">
        <v>347</v>
      </c>
      <c r="J1757" t="s">
        <v>289</v>
      </c>
      <c r="K1757" t="s">
        <v>290</v>
      </c>
      <c r="L1757" s="36">
        <v>2400</v>
      </c>
      <c r="M1757">
        <v>52</v>
      </c>
      <c r="N1757" s="66">
        <v>2.2100000000000002E-2</v>
      </c>
      <c r="O1757" s="36">
        <v>2348</v>
      </c>
      <c r="P1757" s="66">
        <v>2.2100000000000002E-2</v>
      </c>
      <c r="Q1757" s="36">
        <v>2362</v>
      </c>
      <c r="R1757" s="36">
        <v>2456</v>
      </c>
      <c r="S1757" s="36">
        <v>2362</v>
      </c>
      <c r="T1757" s="66">
        <v>1.6E-2</v>
      </c>
      <c r="U1757" s="66">
        <v>7.1000000000000004E-3</v>
      </c>
      <c r="V1757" s="66">
        <v>-2.2800000000000001E-2</v>
      </c>
      <c r="W1757" s="66">
        <v>1.6E-2</v>
      </c>
      <c r="X1757" s="1">
        <v>115000</v>
      </c>
      <c r="Y1757" s="1">
        <v>275708</v>
      </c>
      <c r="Z1757" s="1">
        <v>34070</v>
      </c>
      <c r="AA1757" t="s">
        <v>428</v>
      </c>
      <c r="AB1757" t="s">
        <v>638</v>
      </c>
      <c r="AC1757">
        <v>9.51</v>
      </c>
      <c r="AD1757">
        <v>2.98</v>
      </c>
      <c r="AE1757">
        <v>0.54</v>
      </c>
      <c r="AF1757" t="s">
        <v>230</v>
      </c>
      <c r="AG1757" s="1">
        <v>1200</v>
      </c>
      <c r="AH1757" s="36">
        <v>2407</v>
      </c>
      <c r="AI1757" s="1">
        <v>1500</v>
      </c>
      <c r="AJ1757" s="36">
        <v>2394</v>
      </c>
      <c r="AK1757">
        <v>100</v>
      </c>
      <c r="AL1757" s="2">
        <v>0.64583333333333337</v>
      </c>
      <c r="AN1757" t="s">
        <v>298</v>
      </c>
      <c r="AO1757" t="s">
        <v>313</v>
      </c>
      <c r="AQ1757" t="str">
        <f t="shared" si="27"/>
        <v/>
      </c>
    </row>
    <row r="1758" spans="1:43">
      <c r="A1758" s="8">
        <v>46206</v>
      </c>
      <c r="B1758" s="67">
        <v>4064.6</v>
      </c>
      <c r="C1758" s="67">
        <v>1.24</v>
      </c>
      <c r="D1758" s="67">
        <v>69680</v>
      </c>
      <c r="E1758" s="67">
        <v>-0.51</v>
      </c>
      <c r="F1758" s="69">
        <v>7084</v>
      </c>
      <c r="G1758" t="s">
        <v>80</v>
      </c>
      <c r="H1758">
        <v>0</v>
      </c>
      <c r="I1758" t="s">
        <v>347</v>
      </c>
      <c r="J1758" t="s">
        <v>323</v>
      </c>
      <c r="K1758" t="s">
        <v>295</v>
      </c>
      <c r="L1758" s="36">
        <v>2764</v>
      </c>
      <c r="M1758">
        <v>-3</v>
      </c>
      <c r="N1758" s="66">
        <v>-1.1000000000000001E-3</v>
      </c>
      <c r="O1758" s="36">
        <v>2767</v>
      </c>
      <c r="P1758" s="66">
        <v>-1E-3</v>
      </c>
      <c r="Q1758" s="36">
        <v>2751</v>
      </c>
      <c r="R1758" s="36">
        <v>2777</v>
      </c>
      <c r="S1758" s="36">
        <v>2711</v>
      </c>
      <c r="T1758" s="66">
        <v>4.7000000000000002E-3</v>
      </c>
      <c r="U1758" t="s">
        <v>230</v>
      </c>
      <c r="V1758" s="66">
        <v>-4.5999999999999999E-3</v>
      </c>
      <c r="W1758" s="66">
        <v>1.95E-2</v>
      </c>
      <c r="X1758" s="1">
        <v>2600</v>
      </c>
      <c r="Y1758" s="1">
        <v>7148</v>
      </c>
      <c r="Z1758" s="1">
        <v>9009</v>
      </c>
      <c r="AA1758" t="s">
        <v>430</v>
      </c>
      <c r="AB1758" t="s">
        <v>642</v>
      </c>
      <c r="AC1758">
        <v>40.29</v>
      </c>
      <c r="AD1758">
        <v>1.44</v>
      </c>
      <c r="AE1758">
        <v>3.8</v>
      </c>
      <c r="AF1758">
        <v>0.6</v>
      </c>
      <c r="AG1758">
        <v>100</v>
      </c>
      <c r="AH1758" s="36">
        <v>2763</v>
      </c>
      <c r="AI1758">
        <v>100</v>
      </c>
      <c r="AJ1758" s="36">
        <v>2750</v>
      </c>
      <c r="AK1758">
        <v>100</v>
      </c>
      <c r="AL1758" s="2">
        <v>0.47916666666666669</v>
      </c>
      <c r="AN1758" t="s">
        <v>298</v>
      </c>
      <c r="AO1758" t="s">
        <v>313</v>
      </c>
      <c r="AQ1758" t="str">
        <f t="shared" si="27"/>
        <v/>
      </c>
    </row>
    <row r="1759" spans="1:43">
      <c r="A1759" s="8">
        <v>46206</v>
      </c>
      <c r="B1759" s="67">
        <v>4064.6</v>
      </c>
      <c r="C1759" s="67">
        <v>1.24</v>
      </c>
      <c r="D1759" s="67">
        <v>69680</v>
      </c>
      <c r="E1759" s="67">
        <v>-0.51</v>
      </c>
      <c r="F1759" s="69">
        <v>7182</v>
      </c>
      <c r="G1759" t="s">
        <v>81</v>
      </c>
      <c r="H1759">
        <v>0</v>
      </c>
      <c r="I1759" t="s">
        <v>288</v>
      </c>
      <c r="J1759" t="s">
        <v>289</v>
      </c>
      <c r="K1759" t="s">
        <v>290</v>
      </c>
      <c r="L1759" s="36">
        <v>3230</v>
      </c>
      <c r="M1759">
        <v>82</v>
      </c>
      <c r="N1759" s="66">
        <v>2.5999999999999999E-2</v>
      </c>
      <c r="O1759" s="36">
        <v>3148</v>
      </c>
      <c r="P1759" s="66">
        <v>2.5999999999999999E-2</v>
      </c>
      <c r="Q1759" s="36">
        <v>3200</v>
      </c>
      <c r="R1759" s="36">
        <v>3230</v>
      </c>
      <c r="S1759" s="36">
        <v>3156</v>
      </c>
      <c r="T1759" s="66">
        <v>9.2999999999999992E-3</v>
      </c>
      <c r="U1759" s="66">
        <v>0.01</v>
      </c>
      <c r="V1759" s="66">
        <v>0</v>
      </c>
      <c r="W1759" s="66">
        <v>2.3400000000000001E-2</v>
      </c>
      <c r="X1759" s="1">
        <v>5814900</v>
      </c>
      <c r="Y1759" s="1">
        <v>18620673</v>
      </c>
      <c r="Z1759" s="1">
        <v>11550088</v>
      </c>
      <c r="AA1759" t="s">
        <v>645</v>
      </c>
      <c r="AB1759" t="s">
        <v>433</v>
      </c>
      <c r="AC1759">
        <v>17.43</v>
      </c>
      <c r="AD1759">
        <v>1.24</v>
      </c>
      <c r="AE1759">
        <v>2.88</v>
      </c>
      <c r="AF1759" t="s">
        <v>230</v>
      </c>
      <c r="AG1759" s="1">
        <v>58200</v>
      </c>
      <c r="AH1759" s="36">
        <v>3230</v>
      </c>
      <c r="AI1759" s="1">
        <v>14100</v>
      </c>
      <c r="AJ1759" s="36">
        <v>3224</v>
      </c>
      <c r="AK1759">
        <v>500</v>
      </c>
      <c r="AL1759" s="2">
        <v>0.64583333333333337</v>
      </c>
      <c r="AN1759" t="s">
        <v>298</v>
      </c>
      <c r="AO1759" t="s">
        <v>434</v>
      </c>
      <c r="AQ1759" t="str">
        <f t="shared" si="27"/>
        <v/>
      </c>
    </row>
    <row r="1760" spans="1:43">
      <c r="A1760" s="8">
        <v>46206</v>
      </c>
      <c r="B1760" s="67">
        <v>4064.6</v>
      </c>
      <c r="C1760" s="67">
        <v>1.24</v>
      </c>
      <c r="D1760" s="67">
        <v>69680</v>
      </c>
      <c r="E1760" s="67">
        <v>-0.51</v>
      </c>
      <c r="F1760" s="69">
        <v>7203</v>
      </c>
      <c r="G1760" t="s">
        <v>82</v>
      </c>
      <c r="H1760">
        <v>0</v>
      </c>
      <c r="I1760" t="s">
        <v>288</v>
      </c>
      <c r="J1760" t="s">
        <v>289</v>
      </c>
      <c r="K1760" t="s">
        <v>295</v>
      </c>
      <c r="L1760" s="36">
        <v>2828</v>
      </c>
      <c r="M1760">
        <v>35</v>
      </c>
      <c r="N1760" s="66">
        <v>1.2500000000000001E-2</v>
      </c>
      <c r="O1760" s="36">
        <v>2793</v>
      </c>
      <c r="P1760" s="66">
        <v>1.2500000000000001E-2</v>
      </c>
      <c r="Q1760" s="36">
        <v>2839</v>
      </c>
      <c r="R1760" s="36">
        <v>2856.5</v>
      </c>
      <c r="S1760" s="36">
        <v>2813</v>
      </c>
      <c r="T1760" s="66">
        <v>-3.8E-3</v>
      </c>
      <c r="U1760" s="66">
        <v>-7.0000000000000001E-3</v>
      </c>
      <c r="V1760" s="66">
        <v>-9.9000000000000008E-3</v>
      </c>
      <c r="W1760" s="66">
        <v>5.3E-3</v>
      </c>
      <c r="X1760" s="1">
        <v>23428700</v>
      </c>
      <c r="Y1760" s="1">
        <v>66395574</v>
      </c>
      <c r="Z1760" s="1">
        <v>41274624</v>
      </c>
      <c r="AA1760" t="s">
        <v>435</v>
      </c>
      <c r="AB1760" t="s">
        <v>699</v>
      </c>
      <c r="AC1760">
        <v>11.16</v>
      </c>
      <c r="AD1760">
        <v>0.92</v>
      </c>
      <c r="AE1760">
        <v>3.54</v>
      </c>
      <c r="AF1760" t="s">
        <v>230</v>
      </c>
      <c r="AG1760" s="1">
        <v>280800</v>
      </c>
      <c r="AH1760" s="36">
        <v>2830</v>
      </c>
      <c r="AI1760">
        <v>100</v>
      </c>
      <c r="AJ1760" s="36">
        <v>2827.5</v>
      </c>
      <c r="AK1760" s="1">
        <v>8100</v>
      </c>
      <c r="AL1760" s="2">
        <v>0.64583333333333337</v>
      </c>
      <c r="AN1760" t="s">
        <v>298</v>
      </c>
      <c r="AO1760" t="s">
        <v>437</v>
      </c>
      <c r="AQ1760" t="str">
        <f t="shared" si="27"/>
        <v/>
      </c>
    </row>
    <row r="1761" spans="1:43">
      <c r="A1761" s="8">
        <v>46206</v>
      </c>
      <c r="B1761" s="67">
        <v>4064.6</v>
      </c>
      <c r="C1761" s="67">
        <v>1.24</v>
      </c>
      <c r="D1761" s="67">
        <v>69680</v>
      </c>
      <c r="E1761" s="67">
        <v>-0.51</v>
      </c>
      <c r="F1761" s="69">
        <v>7213</v>
      </c>
      <c r="G1761" t="s">
        <v>83</v>
      </c>
      <c r="H1761">
        <v>0</v>
      </c>
      <c r="I1761" t="s">
        <v>314</v>
      </c>
      <c r="J1761" t="s">
        <v>289</v>
      </c>
      <c r="K1761" t="s">
        <v>290</v>
      </c>
      <c r="L1761">
        <v>612</v>
      </c>
      <c r="M1761">
        <v>17</v>
      </c>
      <c r="N1761" s="66">
        <v>2.86E-2</v>
      </c>
      <c r="O1761">
        <v>595</v>
      </c>
      <c r="P1761" s="66">
        <v>2.8500000000000001E-2</v>
      </c>
      <c r="Q1761">
        <v>597</v>
      </c>
      <c r="R1761">
        <v>614</v>
      </c>
      <c r="S1761">
        <v>597</v>
      </c>
      <c r="T1761" s="66">
        <v>2.5100000000000001E-2</v>
      </c>
      <c r="U1761" s="66">
        <v>0</v>
      </c>
      <c r="V1761" s="66">
        <v>-3.2000000000000002E-3</v>
      </c>
      <c r="W1761" s="66">
        <v>2.5100000000000001E-2</v>
      </c>
      <c r="X1761" s="1">
        <v>39200</v>
      </c>
      <c r="Y1761" s="1">
        <v>23762</v>
      </c>
      <c r="Z1761" s="1">
        <v>9725</v>
      </c>
      <c r="AA1761" t="s">
        <v>524</v>
      </c>
      <c r="AB1761" t="s">
        <v>439</v>
      </c>
      <c r="AC1761">
        <v>7.2</v>
      </c>
      <c r="AD1761">
        <v>0.86</v>
      </c>
      <c r="AE1761">
        <v>4.25</v>
      </c>
      <c r="AF1761" t="s">
        <v>230</v>
      </c>
      <c r="AG1761">
        <v>500</v>
      </c>
      <c r="AH1761">
        <v>612</v>
      </c>
      <c r="AI1761">
        <v>500</v>
      </c>
      <c r="AJ1761">
        <v>606</v>
      </c>
      <c r="AK1761">
        <v>100</v>
      </c>
      <c r="AL1761" s="2">
        <v>0.64583333333333337</v>
      </c>
      <c r="AN1761" t="s">
        <v>298</v>
      </c>
      <c r="AO1761" t="s">
        <v>437</v>
      </c>
      <c r="AQ1761" t="str">
        <f t="shared" si="27"/>
        <v/>
      </c>
    </row>
    <row r="1762" spans="1:43">
      <c r="A1762" s="8">
        <v>46206</v>
      </c>
      <c r="B1762" s="67">
        <v>4064.6</v>
      </c>
      <c r="C1762" s="67">
        <v>1.24</v>
      </c>
      <c r="D1762" s="67">
        <v>69680</v>
      </c>
      <c r="E1762" s="67">
        <v>-0.51</v>
      </c>
      <c r="F1762" s="69">
        <v>7220</v>
      </c>
      <c r="G1762" t="s">
        <v>84</v>
      </c>
      <c r="H1762">
        <v>0</v>
      </c>
      <c r="I1762" t="s">
        <v>288</v>
      </c>
      <c r="J1762" t="s">
        <v>289</v>
      </c>
      <c r="K1762" t="s">
        <v>290</v>
      </c>
      <c r="L1762" s="36">
        <v>4125</v>
      </c>
      <c r="M1762">
        <v>175</v>
      </c>
      <c r="N1762" s="66">
        <v>4.4299999999999999E-2</v>
      </c>
      <c r="O1762" s="36">
        <v>3950</v>
      </c>
      <c r="P1762" s="66">
        <v>4.4299999999999999E-2</v>
      </c>
      <c r="Q1762" s="36">
        <v>3900</v>
      </c>
      <c r="R1762" s="36">
        <v>4135</v>
      </c>
      <c r="S1762" s="36">
        <v>3830</v>
      </c>
      <c r="T1762" s="66">
        <v>5.7599999999999998E-2</v>
      </c>
      <c r="U1762" s="66">
        <v>2.35E-2</v>
      </c>
      <c r="V1762" s="66">
        <v>-2.3999999999999998E-3</v>
      </c>
      <c r="W1762" s="66">
        <v>7.6999999999999999E-2</v>
      </c>
      <c r="X1762" s="1">
        <v>1289200</v>
      </c>
      <c r="Y1762" s="1">
        <v>5187298</v>
      </c>
      <c r="Z1762" s="1">
        <v>270525</v>
      </c>
      <c r="AA1762" t="s">
        <v>563</v>
      </c>
      <c r="AB1762" t="s">
        <v>441</v>
      </c>
      <c r="AC1762">
        <v>41.58</v>
      </c>
      <c r="AD1762">
        <v>2.21</v>
      </c>
      <c r="AE1762">
        <v>0.97</v>
      </c>
      <c r="AF1762" t="s">
        <v>230</v>
      </c>
      <c r="AG1762" s="1">
        <v>10700</v>
      </c>
      <c r="AH1762" s="36">
        <v>4125</v>
      </c>
      <c r="AI1762">
        <v>100</v>
      </c>
      <c r="AJ1762" s="36">
        <v>4120</v>
      </c>
      <c r="AK1762">
        <v>100</v>
      </c>
      <c r="AL1762" s="2">
        <v>0.64583333333333337</v>
      </c>
      <c r="AN1762" t="s">
        <v>298</v>
      </c>
      <c r="AO1762" t="s">
        <v>437</v>
      </c>
      <c r="AQ1762" t="str">
        <f t="shared" si="27"/>
        <v/>
      </c>
    </row>
    <row r="1763" spans="1:43">
      <c r="A1763" s="8">
        <v>46206</v>
      </c>
      <c r="B1763" s="67">
        <v>4064.6</v>
      </c>
      <c r="C1763" s="67">
        <v>1.24</v>
      </c>
      <c r="D1763" s="67">
        <v>69680</v>
      </c>
      <c r="E1763" s="67">
        <v>-0.51</v>
      </c>
      <c r="F1763" s="69">
        <v>7269</v>
      </c>
      <c r="G1763" t="s">
        <v>85</v>
      </c>
      <c r="H1763">
        <v>0</v>
      </c>
      <c r="I1763" t="s">
        <v>288</v>
      </c>
      <c r="J1763" t="s">
        <v>289</v>
      </c>
      <c r="K1763" t="s">
        <v>295</v>
      </c>
      <c r="L1763" s="36">
        <v>2110</v>
      </c>
      <c r="M1763">
        <v>47.5</v>
      </c>
      <c r="N1763" s="66">
        <v>2.3E-2</v>
      </c>
      <c r="O1763" s="36">
        <v>2062.5</v>
      </c>
      <c r="P1763" s="66">
        <v>2.3E-2</v>
      </c>
      <c r="Q1763" s="36">
        <v>2100</v>
      </c>
      <c r="R1763" s="36">
        <v>2138</v>
      </c>
      <c r="S1763" s="36">
        <v>2082.5</v>
      </c>
      <c r="T1763" s="66">
        <v>4.7000000000000002E-3</v>
      </c>
      <c r="U1763" s="66">
        <v>-1.2800000000000001E-2</v>
      </c>
      <c r="V1763" s="66">
        <v>-1.2999999999999999E-2</v>
      </c>
      <c r="W1763" s="66">
        <v>1.32E-2</v>
      </c>
      <c r="X1763" s="1">
        <v>9983400</v>
      </c>
      <c r="Y1763" s="1">
        <v>21086263</v>
      </c>
      <c r="Z1763" s="1">
        <v>4145277</v>
      </c>
      <c r="AA1763" t="s">
        <v>442</v>
      </c>
      <c r="AB1763" t="s">
        <v>443</v>
      </c>
      <c r="AC1763">
        <v>10.71</v>
      </c>
      <c r="AD1763">
        <v>1.2</v>
      </c>
      <c r="AE1763">
        <v>2.42</v>
      </c>
      <c r="AF1763" t="s">
        <v>230</v>
      </c>
      <c r="AG1763" s="1">
        <v>4080500</v>
      </c>
      <c r="AH1763" s="36">
        <v>2113</v>
      </c>
      <c r="AI1763">
        <v>400</v>
      </c>
      <c r="AJ1763" s="36">
        <v>2109.5</v>
      </c>
      <c r="AK1763">
        <v>500</v>
      </c>
      <c r="AL1763" s="2">
        <v>0.64583333333333337</v>
      </c>
      <c r="AN1763" t="s">
        <v>298</v>
      </c>
      <c r="AO1763" t="s">
        <v>437</v>
      </c>
      <c r="AQ1763" t="str">
        <f t="shared" si="27"/>
        <v/>
      </c>
    </row>
    <row r="1764" spans="1:43">
      <c r="A1764" s="8">
        <v>46206</v>
      </c>
      <c r="B1764" s="67">
        <v>4064.6</v>
      </c>
      <c r="C1764" s="67">
        <v>1.24</v>
      </c>
      <c r="D1764" s="67">
        <v>69680</v>
      </c>
      <c r="E1764" s="67">
        <v>-0.51</v>
      </c>
      <c r="F1764" s="69">
        <v>7272</v>
      </c>
      <c r="G1764" t="s">
        <v>86</v>
      </c>
      <c r="H1764">
        <v>0</v>
      </c>
      <c r="I1764" t="s">
        <v>288</v>
      </c>
      <c r="J1764" t="s">
        <v>289</v>
      </c>
      <c r="K1764" t="s">
        <v>290</v>
      </c>
      <c r="L1764" s="36">
        <v>1249</v>
      </c>
      <c r="M1764">
        <v>15.5</v>
      </c>
      <c r="N1764" s="66">
        <v>1.26E-2</v>
      </c>
      <c r="O1764" s="36">
        <v>1233.5</v>
      </c>
      <c r="P1764" s="66">
        <v>1.2500000000000001E-2</v>
      </c>
      <c r="Q1764" s="36">
        <v>1250</v>
      </c>
      <c r="R1764" s="36">
        <v>1260</v>
      </c>
      <c r="S1764" s="36">
        <v>1238</v>
      </c>
      <c r="T1764" s="66">
        <v>-8.0000000000000004E-4</v>
      </c>
      <c r="U1764" s="66">
        <v>-7.1000000000000004E-3</v>
      </c>
      <c r="V1764" s="66">
        <v>-8.6999999999999994E-3</v>
      </c>
      <c r="W1764" s="66">
        <v>8.8000000000000005E-3</v>
      </c>
      <c r="X1764" s="1">
        <v>5638400</v>
      </c>
      <c r="Y1764" s="1">
        <v>7045222</v>
      </c>
      <c r="Z1764" s="1">
        <v>1271638</v>
      </c>
      <c r="AA1764" t="s">
        <v>444</v>
      </c>
      <c r="AB1764" t="s">
        <v>445</v>
      </c>
      <c r="AC1764">
        <v>9.84</v>
      </c>
      <c r="AD1764">
        <v>1.07</v>
      </c>
      <c r="AE1764">
        <v>4</v>
      </c>
      <c r="AF1764" t="s">
        <v>230</v>
      </c>
      <c r="AG1764" s="1">
        <v>460900</v>
      </c>
      <c r="AH1764" s="36">
        <v>1249</v>
      </c>
      <c r="AI1764" s="1">
        <v>5500</v>
      </c>
      <c r="AJ1764" s="36">
        <v>1248</v>
      </c>
      <c r="AK1764">
        <v>500</v>
      </c>
      <c r="AL1764" s="2">
        <v>0.64583333333333337</v>
      </c>
      <c r="AN1764" t="s">
        <v>293</v>
      </c>
      <c r="AO1764" t="s">
        <v>437</v>
      </c>
      <c r="AQ1764" t="str">
        <f t="shared" si="27"/>
        <v/>
      </c>
    </row>
    <row r="1765" spans="1:43">
      <c r="A1765" s="8">
        <v>46206</v>
      </c>
      <c r="B1765" s="67">
        <v>4064.6</v>
      </c>
      <c r="C1765" s="67">
        <v>1.24</v>
      </c>
      <c r="D1765" s="67">
        <v>69680</v>
      </c>
      <c r="E1765" s="67">
        <v>-0.51</v>
      </c>
      <c r="F1765" s="69">
        <v>7376</v>
      </c>
      <c r="G1765" t="s">
        <v>87</v>
      </c>
      <c r="H1765">
        <v>0</v>
      </c>
      <c r="I1765" t="s">
        <v>347</v>
      </c>
      <c r="J1765" t="s">
        <v>323</v>
      </c>
      <c r="K1765" t="s">
        <v>290</v>
      </c>
      <c r="L1765" s="36">
        <v>1000</v>
      </c>
      <c r="M1765">
        <v>-96</v>
      </c>
      <c r="N1765" s="66">
        <v>-8.7599999999999997E-2</v>
      </c>
      <c r="O1765" s="36">
        <v>1096</v>
      </c>
      <c r="P1765" s="66">
        <v>-8.7499999999999994E-2</v>
      </c>
      <c r="Q1765">
        <v>976</v>
      </c>
      <c r="R1765" s="36">
        <v>1054</v>
      </c>
      <c r="S1765">
        <v>950</v>
      </c>
      <c r="T1765" s="66">
        <v>2.4500000000000001E-2</v>
      </c>
      <c r="U1765" s="66">
        <v>4.5999999999999999E-2</v>
      </c>
      <c r="V1765" s="66">
        <v>-5.1200000000000002E-2</v>
      </c>
      <c r="W1765" s="66">
        <v>5.2600000000000001E-2</v>
      </c>
      <c r="X1765" s="1">
        <v>66000</v>
      </c>
      <c r="Y1765" s="1">
        <v>64931</v>
      </c>
      <c r="Z1765" s="1">
        <v>4259</v>
      </c>
      <c r="AA1765" t="s">
        <v>446</v>
      </c>
      <c r="AB1765" t="s">
        <v>447</v>
      </c>
      <c r="AC1765">
        <v>0</v>
      </c>
      <c r="AD1765">
        <v>3.98</v>
      </c>
      <c r="AE1765">
        <v>0</v>
      </c>
      <c r="AF1765">
        <v>0.5</v>
      </c>
      <c r="AG1765" s="1">
        <v>1400</v>
      </c>
      <c r="AH1765" s="36">
        <v>1032</v>
      </c>
      <c r="AI1765">
        <v>100</v>
      </c>
      <c r="AJ1765" s="36">
        <v>1000</v>
      </c>
      <c r="AK1765">
        <v>300</v>
      </c>
      <c r="AL1765" s="2">
        <v>0.64583333333333337</v>
      </c>
      <c r="AN1765" t="s">
        <v>448</v>
      </c>
      <c r="AO1765" t="s">
        <v>313</v>
      </c>
      <c r="AQ1765" t="str">
        <f t="shared" si="27"/>
        <v/>
      </c>
    </row>
    <row r="1766" spans="1:43">
      <c r="A1766" s="8">
        <v>46206</v>
      </c>
      <c r="B1766" s="67">
        <v>4064.6</v>
      </c>
      <c r="C1766" s="67">
        <v>1.24</v>
      </c>
      <c r="D1766" s="67">
        <v>69680</v>
      </c>
      <c r="E1766" s="67">
        <v>-0.51</v>
      </c>
      <c r="F1766" s="69">
        <v>7525</v>
      </c>
      <c r="G1766" t="s">
        <v>88</v>
      </c>
      <c r="H1766">
        <v>0</v>
      </c>
      <c r="I1766" t="s">
        <v>288</v>
      </c>
      <c r="J1766" t="s">
        <v>289</v>
      </c>
      <c r="K1766" t="s">
        <v>295</v>
      </c>
      <c r="L1766" s="36">
        <v>3500</v>
      </c>
      <c r="M1766">
        <v>-15</v>
      </c>
      <c r="N1766" s="66">
        <v>-4.3E-3</v>
      </c>
      <c r="O1766" s="36">
        <v>3515</v>
      </c>
      <c r="P1766" s="66">
        <v>-4.1999999999999997E-3</v>
      </c>
      <c r="Q1766" s="36">
        <v>3545</v>
      </c>
      <c r="R1766" s="36">
        <v>3545</v>
      </c>
      <c r="S1766" s="36">
        <v>3495</v>
      </c>
      <c r="T1766" s="66">
        <v>-1.26E-2</v>
      </c>
      <c r="U1766" s="66">
        <v>-2.8E-3</v>
      </c>
      <c r="V1766" s="66">
        <v>-1.26E-2</v>
      </c>
      <c r="W1766" s="66">
        <v>1.4E-3</v>
      </c>
      <c r="X1766" s="1">
        <v>15200</v>
      </c>
      <c r="Y1766" s="1">
        <v>53384</v>
      </c>
      <c r="Z1766" s="1">
        <v>30240</v>
      </c>
      <c r="AA1766" t="s">
        <v>449</v>
      </c>
      <c r="AB1766" t="s">
        <v>450</v>
      </c>
      <c r="AC1766">
        <v>9.4499999999999993</v>
      </c>
      <c r="AD1766">
        <v>0.98</v>
      </c>
      <c r="AE1766">
        <v>4.63</v>
      </c>
      <c r="AF1766" t="s">
        <v>230</v>
      </c>
      <c r="AG1766" s="1">
        <v>6200</v>
      </c>
      <c r="AH1766" s="36">
        <v>3505</v>
      </c>
      <c r="AI1766">
        <v>200</v>
      </c>
      <c r="AJ1766" s="36">
        <v>3500</v>
      </c>
      <c r="AK1766">
        <v>400</v>
      </c>
      <c r="AL1766" s="2">
        <v>0.64583333333333337</v>
      </c>
      <c r="AN1766" t="s">
        <v>298</v>
      </c>
      <c r="AO1766" t="s">
        <v>322</v>
      </c>
      <c r="AQ1766" t="str">
        <f t="shared" si="27"/>
        <v/>
      </c>
    </row>
    <row r="1767" spans="1:43">
      <c r="A1767" s="8">
        <v>46206</v>
      </c>
      <c r="B1767" s="67">
        <v>4064.6</v>
      </c>
      <c r="C1767" s="67">
        <v>1.24</v>
      </c>
      <c r="D1767" s="67">
        <v>69680</v>
      </c>
      <c r="E1767" s="67">
        <v>-0.51</v>
      </c>
      <c r="F1767" s="69">
        <v>7729</v>
      </c>
      <c r="G1767" t="s">
        <v>89</v>
      </c>
      <c r="H1767">
        <v>0</v>
      </c>
      <c r="I1767" t="s">
        <v>288</v>
      </c>
      <c r="J1767" t="s">
        <v>289</v>
      </c>
      <c r="K1767" t="s">
        <v>295</v>
      </c>
      <c r="L1767" s="36">
        <v>19370</v>
      </c>
      <c r="M1767">
        <v>260</v>
      </c>
      <c r="N1767" s="66">
        <v>1.3599999999999999E-2</v>
      </c>
      <c r="O1767" s="36">
        <v>19110</v>
      </c>
      <c r="P1767" s="66">
        <v>1.3599999999999999E-2</v>
      </c>
      <c r="Q1767" s="36">
        <v>18235</v>
      </c>
      <c r="R1767" s="36">
        <v>19540</v>
      </c>
      <c r="S1767" s="36">
        <v>18050</v>
      </c>
      <c r="T1767" s="66">
        <v>6.2199999999999998E-2</v>
      </c>
      <c r="U1767" s="66">
        <v>6.7000000000000002E-3</v>
      </c>
      <c r="V1767" s="66">
        <v>-8.6999999999999994E-3</v>
      </c>
      <c r="W1767" s="66">
        <v>7.3099999999999998E-2</v>
      </c>
      <c r="X1767" s="1">
        <v>855300</v>
      </c>
      <c r="Y1767" s="1">
        <v>16294310</v>
      </c>
      <c r="Z1767" s="1">
        <v>819060</v>
      </c>
      <c r="AA1767" t="s">
        <v>700</v>
      </c>
      <c r="AB1767" t="s">
        <v>452</v>
      </c>
      <c r="AC1767">
        <v>28.08</v>
      </c>
      <c r="AD1767">
        <v>4.1100000000000003</v>
      </c>
      <c r="AE1767">
        <v>1.42</v>
      </c>
      <c r="AF1767" t="s">
        <v>230</v>
      </c>
      <c r="AG1767" s="1">
        <v>5700</v>
      </c>
      <c r="AH1767" s="36">
        <v>19385</v>
      </c>
      <c r="AI1767">
        <v>100</v>
      </c>
      <c r="AJ1767" s="36">
        <v>19365</v>
      </c>
      <c r="AK1767">
        <v>100</v>
      </c>
      <c r="AL1767" s="2">
        <v>0.64583333333333337</v>
      </c>
      <c r="AN1767" t="s">
        <v>298</v>
      </c>
      <c r="AO1767" t="s">
        <v>453</v>
      </c>
      <c r="AQ1767" t="str">
        <f t="shared" si="27"/>
        <v/>
      </c>
    </row>
    <row r="1768" spans="1:43">
      <c r="A1768" s="8">
        <v>46206</v>
      </c>
      <c r="B1768" s="67">
        <v>4064.6</v>
      </c>
      <c r="C1768" s="67">
        <v>1.24</v>
      </c>
      <c r="D1768" s="67">
        <v>69680</v>
      </c>
      <c r="E1768" s="67">
        <v>-0.51</v>
      </c>
      <c r="F1768" s="69">
        <v>7921</v>
      </c>
      <c r="G1768" t="s">
        <v>90</v>
      </c>
      <c r="H1768">
        <v>0</v>
      </c>
      <c r="I1768" t="s">
        <v>288</v>
      </c>
      <c r="J1768" t="s">
        <v>289</v>
      </c>
      <c r="K1768" t="s">
        <v>290</v>
      </c>
      <c r="L1768" s="36">
        <v>3340</v>
      </c>
      <c r="M1768">
        <v>0</v>
      </c>
      <c r="N1768" s="66">
        <v>0</v>
      </c>
      <c r="O1768" s="36">
        <v>3340</v>
      </c>
      <c r="P1768" s="66">
        <v>0</v>
      </c>
      <c r="Q1768" s="36">
        <v>3340</v>
      </c>
      <c r="R1768" s="36">
        <v>3365</v>
      </c>
      <c r="S1768" s="36">
        <v>3305</v>
      </c>
      <c r="T1768" s="66">
        <v>0</v>
      </c>
      <c r="U1768" s="66">
        <v>-1.4E-3</v>
      </c>
      <c r="V1768" s="66">
        <v>-7.4000000000000003E-3</v>
      </c>
      <c r="W1768" s="66">
        <v>1.0500000000000001E-2</v>
      </c>
      <c r="X1768" s="1">
        <v>27800</v>
      </c>
      <c r="Y1768" s="1">
        <v>92719</v>
      </c>
      <c r="Z1768" s="1">
        <v>43931</v>
      </c>
      <c r="AA1768" t="s">
        <v>454</v>
      </c>
      <c r="AB1768" t="s">
        <v>591</v>
      </c>
      <c r="AC1768">
        <v>14.86</v>
      </c>
      <c r="AD1768">
        <v>1.4</v>
      </c>
      <c r="AE1768">
        <v>3.59</v>
      </c>
      <c r="AF1768" t="s">
        <v>230</v>
      </c>
      <c r="AG1768" s="1">
        <v>12900</v>
      </c>
      <c r="AH1768" s="36">
        <v>3355</v>
      </c>
      <c r="AI1768">
        <v>100</v>
      </c>
      <c r="AJ1768" s="36">
        <v>3330</v>
      </c>
      <c r="AK1768">
        <v>100</v>
      </c>
      <c r="AL1768" s="2">
        <v>0.64583333333333337</v>
      </c>
      <c r="AM1768" s="3">
        <v>46211</v>
      </c>
      <c r="AN1768" t="s">
        <v>326</v>
      </c>
      <c r="AO1768" t="s">
        <v>456</v>
      </c>
      <c r="AQ1768" t="str">
        <f t="shared" si="27"/>
        <v/>
      </c>
    </row>
    <row r="1769" spans="1:43">
      <c r="A1769" s="8">
        <v>46206</v>
      </c>
      <c r="B1769" s="67">
        <v>4064.6</v>
      </c>
      <c r="C1769" s="67">
        <v>1.24</v>
      </c>
      <c r="D1769" s="67">
        <v>69680</v>
      </c>
      <c r="E1769" s="67">
        <v>-0.51</v>
      </c>
      <c r="F1769" s="69">
        <v>8031</v>
      </c>
      <c r="G1769" t="s">
        <v>91</v>
      </c>
      <c r="H1769">
        <v>0</v>
      </c>
      <c r="I1769" t="s">
        <v>288</v>
      </c>
      <c r="J1769" t="s">
        <v>289</v>
      </c>
      <c r="K1769" t="s">
        <v>290</v>
      </c>
      <c r="L1769" s="36">
        <v>4600</v>
      </c>
      <c r="M1769">
        <v>49</v>
      </c>
      <c r="N1769" s="66">
        <v>1.0800000000000001E-2</v>
      </c>
      <c r="O1769" s="36">
        <v>4551</v>
      </c>
      <c r="P1769" s="66">
        <v>1.0699999999999999E-2</v>
      </c>
      <c r="Q1769" s="36">
        <v>4659</v>
      </c>
      <c r="R1769" s="36">
        <v>4711</v>
      </c>
      <c r="S1769" s="36">
        <v>4571</v>
      </c>
      <c r="T1769" s="66">
        <v>-1.26E-2</v>
      </c>
      <c r="U1769" s="66">
        <v>-4.3E-3</v>
      </c>
      <c r="V1769" s="66">
        <v>-2.35E-2</v>
      </c>
      <c r="W1769" s="66">
        <v>6.3E-3</v>
      </c>
      <c r="X1769" s="1">
        <v>6593600</v>
      </c>
      <c r="Y1769" s="1">
        <v>30496360</v>
      </c>
      <c r="Z1769" s="1">
        <v>13177466</v>
      </c>
      <c r="AA1769" t="s">
        <v>457</v>
      </c>
      <c r="AB1769" t="s">
        <v>701</v>
      </c>
      <c r="AC1769">
        <v>14.17</v>
      </c>
      <c r="AD1769">
        <v>1.48</v>
      </c>
      <c r="AE1769">
        <v>3.04</v>
      </c>
      <c r="AF1769" t="s">
        <v>230</v>
      </c>
      <c r="AG1769" s="1">
        <v>265500</v>
      </c>
      <c r="AH1769" s="36">
        <v>4601</v>
      </c>
      <c r="AI1769">
        <v>100</v>
      </c>
      <c r="AJ1769" s="36">
        <v>4599</v>
      </c>
      <c r="AK1769" s="1">
        <v>1000</v>
      </c>
      <c r="AL1769" s="2">
        <v>0.64583333333333337</v>
      </c>
      <c r="AN1769" t="s">
        <v>298</v>
      </c>
      <c r="AO1769" t="s">
        <v>322</v>
      </c>
      <c r="AQ1769" t="str">
        <f t="shared" si="27"/>
        <v/>
      </c>
    </row>
    <row r="1770" spans="1:43">
      <c r="A1770" s="8">
        <v>46206</v>
      </c>
      <c r="B1770" s="67">
        <v>4064.6</v>
      </c>
      <c r="C1770" s="67">
        <v>1.24</v>
      </c>
      <c r="D1770" s="67">
        <v>69680</v>
      </c>
      <c r="E1770" s="67">
        <v>-0.51</v>
      </c>
      <c r="F1770" s="69">
        <v>8058</v>
      </c>
      <c r="G1770" t="s">
        <v>92</v>
      </c>
      <c r="H1770">
        <v>0</v>
      </c>
      <c r="I1770" t="s">
        <v>288</v>
      </c>
      <c r="J1770" t="s">
        <v>289</v>
      </c>
      <c r="K1770" t="s">
        <v>290</v>
      </c>
      <c r="L1770" s="36">
        <v>4457</v>
      </c>
      <c r="M1770">
        <v>72</v>
      </c>
      <c r="N1770" s="66">
        <v>1.6400000000000001E-2</v>
      </c>
      <c r="O1770" s="36">
        <v>4385</v>
      </c>
      <c r="P1770" s="66">
        <v>1.6400000000000001E-2</v>
      </c>
      <c r="Q1770" s="36">
        <v>4492</v>
      </c>
      <c r="R1770" s="36">
        <v>4574</v>
      </c>
      <c r="S1770" s="36">
        <v>4455</v>
      </c>
      <c r="T1770" s="66">
        <v>-7.7000000000000002E-3</v>
      </c>
      <c r="U1770" s="66">
        <v>-5.7000000000000002E-3</v>
      </c>
      <c r="V1770" s="66">
        <v>-2.5499999999999998E-2</v>
      </c>
      <c r="W1770" s="66">
        <v>4.0000000000000002E-4</v>
      </c>
      <c r="X1770" s="1">
        <v>7471500</v>
      </c>
      <c r="Y1770" s="1">
        <v>33563646</v>
      </c>
      <c r="Z1770" s="1">
        <v>16537826</v>
      </c>
      <c r="AA1770" t="s">
        <v>459</v>
      </c>
      <c r="AB1770" t="s">
        <v>460</v>
      </c>
      <c r="AC1770">
        <v>14.83</v>
      </c>
      <c r="AD1770">
        <v>1.72</v>
      </c>
      <c r="AE1770">
        <v>2.8</v>
      </c>
      <c r="AF1770" t="s">
        <v>230</v>
      </c>
      <c r="AG1770" s="1">
        <v>538100</v>
      </c>
      <c r="AH1770" s="36">
        <v>4457</v>
      </c>
      <c r="AI1770">
        <v>100</v>
      </c>
      <c r="AJ1770" s="36">
        <v>4456</v>
      </c>
      <c r="AK1770" s="1">
        <v>7500</v>
      </c>
      <c r="AL1770" s="2">
        <v>0.64583333333333337</v>
      </c>
      <c r="AN1770" t="s">
        <v>298</v>
      </c>
      <c r="AO1770" t="s">
        <v>322</v>
      </c>
      <c r="AQ1770" t="str">
        <f t="shared" si="27"/>
        <v/>
      </c>
    </row>
    <row r="1771" spans="1:43">
      <c r="A1771" s="8">
        <v>46206</v>
      </c>
      <c r="B1771" s="67">
        <v>4064.6</v>
      </c>
      <c r="C1771" s="67">
        <v>1.24</v>
      </c>
      <c r="D1771" s="67">
        <v>69680</v>
      </c>
      <c r="E1771" s="67">
        <v>-0.51</v>
      </c>
      <c r="F1771" s="69">
        <v>8233</v>
      </c>
      <c r="G1771" t="s">
        <v>93</v>
      </c>
      <c r="H1771">
        <v>0</v>
      </c>
      <c r="I1771" t="s">
        <v>288</v>
      </c>
      <c r="J1771" t="s">
        <v>289</v>
      </c>
      <c r="K1771" t="s">
        <v>290</v>
      </c>
      <c r="L1771" s="36">
        <v>2336</v>
      </c>
      <c r="M1771">
        <v>-40</v>
      </c>
      <c r="N1771" s="66">
        <v>-1.6799999999999999E-2</v>
      </c>
      <c r="O1771" s="36">
        <v>2376</v>
      </c>
      <c r="P1771" s="66">
        <v>-1.6799999999999999E-2</v>
      </c>
      <c r="Q1771" s="36">
        <v>2419.5</v>
      </c>
      <c r="R1771" s="36">
        <v>2432.5</v>
      </c>
      <c r="S1771" s="36">
        <v>2318</v>
      </c>
      <c r="T1771" s="66">
        <v>-3.4500000000000003E-2</v>
      </c>
      <c r="U1771" s="66">
        <v>-1.0699999999999999E-2</v>
      </c>
      <c r="V1771" s="66">
        <v>-3.9600000000000003E-2</v>
      </c>
      <c r="W1771" s="66">
        <v>7.7000000000000002E-3</v>
      </c>
      <c r="X1771" s="1">
        <v>1974500</v>
      </c>
      <c r="Y1771" s="1">
        <v>4648716</v>
      </c>
      <c r="Z1771" s="1">
        <v>712968</v>
      </c>
      <c r="AA1771" t="s">
        <v>702</v>
      </c>
      <c r="AB1771" t="s">
        <v>462</v>
      </c>
      <c r="AC1771">
        <v>18.010000000000002</v>
      </c>
      <c r="AD1771">
        <v>1.52</v>
      </c>
      <c r="AE1771">
        <v>1.71</v>
      </c>
      <c r="AF1771" t="s">
        <v>230</v>
      </c>
      <c r="AG1771" s="1">
        <v>62200</v>
      </c>
      <c r="AH1771" s="36">
        <v>2336.5</v>
      </c>
      <c r="AI1771">
        <v>500</v>
      </c>
      <c r="AJ1771" s="36">
        <v>2335</v>
      </c>
      <c r="AK1771">
        <v>400</v>
      </c>
      <c r="AL1771" s="2">
        <v>0.64583333333333337</v>
      </c>
      <c r="AM1771" s="3">
        <v>46203</v>
      </c>
      <c r="AN1771" t="s">
        <v>463</v>
      </c>
      <c r="AO1771" t="s">
        <v>327</v>
      </c>
      <c r="AQ1771" t="str">
        <f t="shared" si="27"/>
        <v/>
      </c>
    </row>
    <row r="1772" spans="1:43">
      <c r="A1772" s="8">
        <v>46206</v>
      </c>
      <c r="B1772" s="67">
        <v>4064.6</v>
      </c>
      <c r="C1772" s="67">
        <v>1.24</v>
      </c>
      <c r="D1772" s="67">
        <v>69680</v>
      </c>
      <c r="E1772" s="67">
        <v>-0.51</v>
      </c>
      <c r="F1772" s="69">
        <v>8304</v>
      </c>
      <c r="G1772" t="s">
        <v>94</v>
      </c>
      <c r="H1772">
        <v>0</v>
      </c>
      <c r="I1772" t="s">
        <v>288</v>
      </c>
      <c r="J1772" t="s">
        <v>289</v>
      </c>
      <c r="K1772" t="s">
        <v>290</v>
      </c>
      <c r="L1772" s="36">
        <v>2830</v>
      </c>
      <c r="M1772">
        <v>39</v>
      </c>
      <c r="N1772" s="66">
        <v>1.4E-2</v>
      </c>
      <c r="O1772" s="36">
        <v>2791</v>
      </c>
      <c r="P1772" s="66">
        <v>1.3899999999999999E-2</v>
      </c>
      <c r="Q1772" s="36">
        <v>2826.5</v>
      </c>
      <c r="R1772" s="36">
        <v>2857</v>
      </c>
      <c r="S1772" s="36">
        <v>2796</v>
      </c>
      <c r="T1772" s="66">
        <v>1.1999999999999999E-3</v>
      </c>
      <c r="U1772" s="66">
        <v>3.8999999999999998E-3</v>
      </c>
      <c r="V1772" s="66">
        <v>-9.4000000000000004E-3</v>
      </c>
      <c r="W1772" s="66">
        <v>1.21E-2</v>
      </c>
      <c r="X1772" s="1">
        <v>1154700</v>
      </c>
      <c r="Y1772" s="1">
        <v>3257451</v>
      </c>
      <c r="Z1772" s="1">
        <v>395604</v>
      </c>
      <c r="AA1772" t="s">
        <v>464</v>
      </c>
      <c r="AB1772" t="s">
        <v>465</v>
      </c>
      <c r="AC1772">
        <v>14.5</v>
      </c>
      <c r="AD1772">
        <v>0.81</v>
      </c>
      <c r="AE1772">
        <v>3.53</v>
      </c>
      <c r="AF1772" t="s">
        <v>230</v>
      </c>
      <c r="AG1772" s="1">
        <v>12900</v>
      </c>
      <c r="AH1772" s="36">
        <v>2830</v>
      </c>
      <c r="AI1772" s="1">
        <v>4900</v>
      </c>
      <c r="AJ1772" s="36">
        <v>2820</v>
      </c>
      <c r="AK1772" s="1">
        <v>4800</v>
      </c>
      <c r="AL1772" s="2">
        <v>0.64583333333333337</v>
      </c>
      <c r="AN1772" t="s">
        <v>298</v>
      </c>
      <c r="AO1772" t="s">
        <v>434</v>
      </c>
      <c r="AQ1772" t="str">
        <f t="shared" si="27"/>
        <v/>
      </c>
    </row>
    <row r="1773" spans="1:43">
      <c r="A1773" s="8">
        <v>46206</v>
      </c>
      <c r="B1773" s="67">
        <v>4064.6</v>
      </c>
      <c r="C1773" s="67">
        <v>1.24</v>
      </c>
      <c r="D1773" s="67">
        <v>69680</v>
      </c>
      <c r="E1773" s="67">
        <v>-0.51</v>
      </c>
      <c r="F1773" s="69">
        <v>8316</v>
      </c>
      <c r="G1773" t="s">
        <v>95</v>
      </c>
      <c r="H1773">
        <v>0</v>
      </c>
      <c r="I1773" t="s">
        <v>288</v>
      </c>
      <c r="J1773" t="s">
        <v>289</v>
      </c>
      <c r="K1773" t="s">
        <v>290</v>
      </c>
      <c r="L1773" s="36">
        <v>6672</v>
      </c>
      <c r="M1773">
        <v>99</v>
      </c>
      <c r="N1773" s="66">
        <v>1.5100000000000001E-2</v>
      </c>
      <c r="O1773" s="36">
        <v>6573</v>
      </c>
      <c r="P1773" s="66">
        <v>1.4999999999999999E-2</v>
      </c>
      <c r="Q1773" s="36">
        <v>6649</v>
      </c>
      <c r="R1773" s="36">
        <v>6685</v>
      </c>
      <c r="S1773" s="36">
        <v>6583</v>
      </c>
      <c r="T1773" s="66">
        <v>3.3999999999999998E-3</v>
      </c>
      <c r="U1773" s="66">
        <v>1.8E-3</v>
      </c>
      <c r="V1773" s="66">
        <v>-1.9E-3</v>
      </c>
      <c r="W1773" s="66">
        <v>1.35E-2</v>
      </c>
      <c r="X1773" s="1">
        <v>9409100</v>
      </c>
      <c r="Y1773" s="1">
        <v>62561844</v>
      </c>
      <c r="Z1773" s="1">
        <v>25537067</v>
      </c>
      <c r="AA1773" t="s">
        <v>667</v>
      </c>
      <c r="AB1773" t="s">
        <v>467</v>
      </c>
      <c r="AC1773">
        <v>14.83</v>
      </c>
      <c r="AD1773">
        <v>1.61</v>
      </c>
      <c r="AE1773">
        <v>2.7</v>
      </c>
      <c r="AF1773" t="s">
        <v>230</v>
      </c>
      <c r="AG1773">
        <v>0</v>
      </c>
      <c r="AH1773" s="36">
        <v>6672</v>
      </c>
      <c r="AI1773" s="1">
        <v>19600</v>
      </c>
      <c r="AJ1773" s="36">
        <v>6671</v>
      </c>
      <c r="AK1773">
        <v>200</v>
      </c>
      <c r="AL1773" s="2">
        <v>0.64583333333333337</v>
      </c>
      <c r="AN1773" t="s">
        <v>298</v>
      </c>
      <c r="AO1773" t="s">
        <v>434</v>
      </c>
      <c r="AQ1773" t="str">
        <f t="shared" si="27"/>
        <v/>
      </c>
    </row>
    <row r="1774" spans="1:43">
      <c r="A1774" s="8">
        <v>46206</v>
      </c>
      <c r="B1774" s="67">
        <v>4064.6</v>
      </c>
      <c r="C1774" s="67">
        <v>1.24</v>
      </c>
      <c r="D1774" s="67">
        <v>69680</v>
      </c>
      <c r="E1774" s="67">
        <v>-0.51</v>
      </c>
      <c r="F1774" s="69">
        <v>8331</v>
      </c>
      <c r="G1774" t="s">
        <v>96</v>
      </c>
      <c r="H1774">
        <v>0</v>
      </c>
      <c r="I1774" t="s">
        <v>288</v>
      </c>
      <c r="J1774" t="s">
        <v>289</v>
      </c>
      <c r="K1774" t="s">
        <v>290</v>
      </c>
      <c r="L1774" s="36">
        <v>2665</v>
      </c>
      <c r="M1774">
        <v>110</v>
      </c>
      <c r="N1774" s="66">
        <v>4.3099999999999999E-2</v>
      </c>
      <c r="O1774" s="36">
        <v>2555</v>
      </c>
      <c r="P1774" s="66">
        <v>4.2999999999999997E-2</v>
      </c>
      <c r="Q1774" s="36">
        <v>2605</v>
      </c>
      <c r="R1774" s="36">
        <v>2665</v>
      </c>
      <c r="S1774" s="36">
        <v>2570</v>
      </c>
      <c r="T1774" s="66">
        <v>2.3E-2</v>
      </c>
      <c r="U1774" s="66">
        <v>1.4E-2</v>
      </c>
      <c r="V1774" s="66">
        <v>0</v>
      </c>
      <c r="W1774" s="66">
        <v>3.6900000000000002E-2</v>
      </c>
      <c r="X1774" s="1">
        <v>2314100</v>
      </c>
      <c r="Y1774" s="1">
        <v>6092080</v>
      </c>
      <c r="Z1774" s="1">
        <v>2066763</v>
      </c>
      <c r="AA1774" t="s">
        <v>648</v>
      </c>
      <c r="AB1774" t="s">
        <v>469</v>
      </c>
      <c r="AC1774">
        <v>17.22</v>
      </c>
      <c r="AD1774">
        <v>1.47</v>
      </c>
      <c r="AE1774">
        <v>2.4</v>
      </c>
      <c r="AF1774" t="s">
        <v>230</v>
      </c>
      <c r="AG1774" s="1">
        <v>23200</v>
      </c>
      <c r="AH1774" s="36">
        <v>2665.5</v>
      </c>
      <c r="AI1774">
        <v>100</v>
      </c>
      <c r="AJ1774" s="36">
        <v>2660</v>
      </c>
      <c r="AK1774">
        <v>600</v>
      </c>
      <c r="AL1774" s="2">
        <v>0.64583333333333337</v>
      </c>
      <c r="AN1774" t="s">
        <v>298</v>
      </c>
      <c r="AO1774" t="s">
        <v>434</v>
      </c>
      <c r="AQ1774" t="str">
        <f t="shared" si="27"/>
        <v/>
      </c>
    </row>
    <row r="1775" spans="1:43">
      <c r="A1775" s="8">
        <v>46206</v>
      </c>
      <c r="B1775" s="67">
        <v>4064.6</v>
      </c>
      <c r="C1775" s="67">
        <v>1.24</v>
      </c>
      <c r="D1775" s="67">
        <v>69680</v>
      </c>
      <c r="E1775" s="67">
        <v>-0.51</v>
      </c>
      <c r="F1775" s="69">
        <v>8424</v>
      </c>
      <c r="G1775" t="s">
        <v>97</v>
      </c>
      <c r="H1775">
        <v>0</v>
      </c>
      <c r="I1775" t="s">
        <v>288</v>
      </c>
      <c r="J1775" t="s">
        <v>289</v>
      </c>
      <c r="K1775" t="s">
        <v>295</v>
      </c>
      <c r="L1775" s="36">
        <v>4189</v>
      </c>
      <c r="M1775">
        <v>8</v>
      </c>
      <c r="N1775" s="66">
        <v>1.9E-3</v>
      </c>
      <c r="O1775" s="36">
        <v>4181</v>
      </c>
      <c r="P1775" s="66">
        <v>1.9E-3</v>
      </c>
      <c r="Q1775" s="36">
        <v>4222</v>
      </c>
      <c r="R1775" s="36">
        <v>4239</v>
      </c>
      <c r="S1775" s="36">
        <v>4188</v>
      </c>
      <c r="T1775" s="66">
        <v>-7.7999999999999996E-3</v>
      </c>
      <c r="U1775" s="66">
        <v>-1.0999999999999999E-2</v>
      </c>
      <c r="V1775" s="66">
        <v>-1.17E-2</v>
      </c>
      <c r="W1775" s="66">
        <v>2.0000000000000001E-4</v>
      </c>
      <c r="X1775" s="1">
        <v>235000</v>
      </c>
      <c r="Y1775" s="1">
        <v>990403</v>
      </c>
      <c r="Z1775" s="1">
        <v>380626</v>
      </c>
      <c r="AA1775" t="s">
        <v>470</v>
      </c>
      <c r="AB1775" t="s">
        <v>592</v>
      </c>
      <c r="AC1775">
        <v>7.87</v>
      </c>
      <c r="AD1775">
        <v>0.75</v>
      </c>
      <c r="AE1775">
        <v>4.1100000000000003</v>
      </c>
      <c r="AF1775" t="s">
        <v>230</v>
      </c>
      <c r="AG1775" s="1">
        <v>2400</v>
      </c>
      <c r="AH1775" s="36">
        <v>4198</v>
      </c>
      <c r="AI1775">
        <v>200</v>
      </c>
      <c r="AJ1775" s="36">
        <v>4188</v>
      </c>
      <c r="AK1775" s="1">
        <v>3100</v>
      </c>
      <c r="AL1775" s="2">
        <v>0.64583333333333337</v>
      </c>
      <c r="AN1775" t="s">
        <v>298</v>
      </c>
      <c r="AO1775" t="s">
        <v>472</v>
      </c>
      <c r="AQ1775" t="str">
        <f t="shared" si="27"/>
        <v/>
      </c>
    </row>
    <row r="1776" spans="1:43">
      <c r="A1776" s="8">
        <v>46206</v>
      </c>
      <c r="B1776" s="67">
        <v>4064.6</v>
      </c>
      <c r="C1776" s="67">
        <v>1.24</v>
      </c>
      <c r="D1776" s="67">
        <v>69680</v>
      </c>
      <c r="E1776" s="67">
        <v>-0.51</v>
      </c>
      <c r="F1776" s="69">
        <v>8425</v>
      </c>
      <c r="G1776" t="s">
        <v>98</v>
      </c>
      <c r="H1776">
        <v>0</v>
      </c>
      <c r="I1776" t="s">
        <v>288</v>
      </c>
      <c r="J1776" t="s">
        <v>289</v>
      </c>
      <c r="K1776" t="s">
        <v>290</v>
      </c>
      <c r="L1776" s="36">
        <v>1262</v>
      </c>
      <c r="M1776">
        <v>12</v>
      </c>
      <c r="N1776" s="66">
        <v>9.5999999999999992E-3</v>
      </c>
      <c r="O1776" s="36">
        <v>1250</v>
      </c>
      <c r="P1776" s="66">
        <v>9.5999999999999992E-3</v>
      </c>
      <c r="Q1776" s="36">
        <v>1265</v>
      </c>
      <c r="R1776" s="36">
        <v>1273</v>
      </c>
      <c r="S1776" s="36">
        <v>1252</v>
      </c>
      <c r="T1776" s="66">
        <v>-2.3E-3</v>
      </c>
      <c r="U1776" s="66">
        <v>-6.1999999999999998E-3</v>
      </c>
      <c r="V1776" s="66">
        <v>-8.6E-3</v>
      </c>
      <c r="W1776" s="66">
        <v>7.9000000000000008E-3</v>
      </c>
      <c r="X1776" s="1">
        <v>1625500</v>
      </c>
      <c r="Y1776" s="1">
        <v>2054601</v>
      </c>
      <c r="Z1776" s="1">
        <v>397108</v>
      </c>
      <c r="AA1776" t="s">
        <v>473</v>
      </c>
      <c r="AB1776" t="s">
        <v>607</v>
      </c>
      <c r="AC1776">
        <v>7.57</v>
      </c>
      <c r="AD1776">
        <v>0.82</v>
      </c>
      <c r="AE1776">
        <v>4.12</v>
      </c>
      <c r="AF1776" t="s">
        <v>230</v>
      </c>
      <c r="AG1776" s="1">
        <v>170200</v>
      </c>
      <c r="AH1776" s="36">
        <v>1263</v>
      </c>
      <c r="AI1776" s="1">
        <v>1100</v>
      </c>
      <c r="AJ1776" s="36">
        <v>1260</v>
      </c>
      <c r="AK1776">
        <v>100</v>
      </c>
      <c r="AL1776" s="2">
        <v>0.64583333333333337</v>
      </c>
      <c r="AN1776" t="s">
        <v>298</v>
      </c>
      <c r="AO1776" t="s">
        <v>472</v>
      </c>
      <c r="AQ1776" t="str">
        <f t="shared" si="27"/>
        <v/>
      </c>
    </row>
    <row r="1777" spans="1:43">
      <c r="A1777" s="8">
        <v>46206</v>
      </c>
      <c r="B1777" s="67">
        <v>4064.6</v>
      </c>
      <c r="C1777" s="67">
        <v>1.24</v>
      </c>
      <c r="D1777" s="67">
        <v>69680</v>
      </c>
      <c r="E1777" s="67">
        <v>-0.51</v>
      </c>
      <c r="F1777" s="69">
        <v>8591</v>
      </c>
      <c r="G1777" t="s">
        <v>99</v>
      </c>
      <c r="H1777">
        <v>0</v>
      </c>
      <c r="I1777" t="s">
        <v>288</v>
      </c>
      <c r="J1777" t="s">
        <v>289</v>
      </c>
      <c r="K1777" t="s">
        <v>290</v>
      </c>
      <c r="L1777" s="36">
        <v>6331</v>
      </c>
      <c r="M1777">
        <v>53</v>
      </c>
      <c r="N1777" s="66">
        <v>8.3999999999999995E-3</v>
      </c>
      <c r="O1777" s="36">
        <v>6278</v>
      </c>
      <c r="P1777" s="66">
        <v>8.3999999999999995E-3</v>
      </c>
      <c r="Q1777" s="36">
        <v>6300</v>
      </c>
      <c r="R1777" s="36">
        <v>6345</v>
      </c>
      <c r="S1777" s="36">
        <v>6209</v>
      </c>
      <c r="T1777" s="66">
        <v>4.8999999999999998E-3</v>
      </c>
      <c r="U1777" s="66">
        <v>3.3E-3</v>
      </c>
      <c r="V1777" s="66">
        <v>-2.2000000000000001E-3</v>
      </c>
      <c r="W1777" s="66">
        <v>1.9599999999999999E-2</v>
      </c>
      <c r="X1777" s="1">
        <v>2361500</v>
      </c>
      <c r="Y1777" s="1">
        <v>14880747</v>
      </c>
      <c r="Z1777" s="1">
        <v>7116719</v>
      </c>
      <c r="AA1777" t="s">
        <v>668</v>
      </c>
      <c r="AB1777" t="s">
        <v>476</v>
      </c>
      <c r="AC1777">
        <v>13.13</v>
      </c>
      <c r="AD1777">
        <v>1.55</v>
      </c>
      <c r="AE1777">
        <v>2.96</v>
      </c>
      <c r="AF1777" t="s">
        <v>230</v>
      </c>
      <c r="AG1777" s="1">
        <v>241200</v>
      </c>
      <c r="AH1777" s="36">
        <v>6332</v>
      </c>
      <c r="AI1777">
        <v>800</v>
      </c>
      <c r="AJ1777" s="36">
        <v>6325</v>
      </c>
      <c r="AK1777">
        <v>100</v>
      </c>
      <c r="AL1777" s="2">
        <v>0.64583333333333337</v>
      </c>
      <c r="AN1777" t="s">
        <v>298</v>
      </c>
      <c r="AO1777" t="s">
        <v>472</v>
      </c>
      <c r="AQ1777" t="str">
        <f t="shared" si="27"/>
        <v/>
      </c>
    </row>
    <row r="1778" spans="1:43">
      <c r="A1778" s="8">
        <v>46206</v>
      </c>
      <c r="B1778" s="67">
        <v>4064.6</v>
      </c>
      <c r="C1778" s="67">
        <v>1.24</v>
      </c>
      <c r="D1778" s="67">
        <v>69680</v>
      </c>
      <c r="E1778" s="67">
        <v>-0.51</v>
      </c>
      <c r="F1778" s="69">
        <v>8593</v>
      </c>
      <c r="G1778" t="s">
        <v>100</v>
      </c>
      <c r="H1778">
        <v>0</v>
      </c>
      <c r="I1778" t="s">
        <v>288</v>
      </c>
      <c r="J1778" t="s">
        <v>289</v>
      </c>
      <c r="K1778" t="s">
        <v>295</v>
      </c>
      <c r="L1778" s="36">
        <v>1351</v>
      </c>
      <c r="M1778">
        <v>21</v>
      </c>
      <c r="N1778" s="66">
        <v>1.5800000000000002E-2</v>
      </c>
      <c r="O1778" s="36">
        <v>1330</v>
      </c>
      <c r="P1778" s="66">
        <v>1.5699999999999999E-2</v>
      </c>
      <c r="Q1778" s="36">
        <v>1350</v>
      </c>
      <c r="R1778" s="36">
        <v>1362</v>
      </c>
      <c r="S1778" s="36">
        <v>1346</v>
      </c>
      <c r="T1778" s="66">
        <v>6.9999999999999999E-4</v>
      </c>
      <c r="U1778" s="66">
        <v>-5.7999999999999996E-3</v>
      </c>
      <c r="V1778" s="66">
        <v>-8.0000000000000002E-3</v>
      </c>
      <c r="W1778" s="66">
        <v>3.7000000000000002E-3</v>
      </c>
      <c r="X1778" s="1">
        <v>4308600</v>
      </c>
      <c r="Y1778" s="1">
        <v>5834623</v>
      </c>
      <c r="Z1778" s="1">
        <v>1981798</v>
      </c>
      <c r="AA1778" t="s">
        <v>477</v>
      </c>
      <c r="AB1778" t="s">
        <v>594</v>
      </c>
      <c r="AC1778">
        <v>12.12</v>
      </c>
      <c r="AD1778">
        <v>0.97</v>
      </c>
      <c r="AE1778">
        <v>3.77</v>
      </c>
      <c r="AF1778" t="s">
        <v>230</v>
      </c>
      <c r="AG1778" s="1">
        <v>883500</v>
      </c>
      <c r="AH1778" s="36">
        <v>1351.5</v>
      </c>
      <c r="AI1778">
        <v>200</v>
      </c>
      <c r="AJ1778" s="36">
        <v>1351</v>
      </c>
      <c r="AK1778" s="1">
        <v>8500</v>
      </c>
      <c r="AL1778" s="2">
        <v>0.64583333333333337</v>
      </c>
      <c r="AN1778" t="s">
        <v>298</v>
      </c>
      <c r="AO1778" t="s">
        <v>472</v>
      </c>
      <c r="AQ1778" t="str">
        <f t="shared" si="27"/>
        <v/>
      </c>
    </row>
    <row r="1779" spans="1:43">
      <c r="A1779" s="8">
        <v>46206</v>
      </c>
      <c r="B1779" s="67">
        <v>4064.6</v>
      </c>
      <c r="C1779" s="67">
        <v>1.24</v>
      </c>
      <c r="D1779" s="67">
        <v>69680</v>
      </c>
      <c r="E1779" s="67">
        <v>-0.51</v>
      </c>
      <c r="F1779" s="69">
        <v>8604</v>
      </c>
      <c r="G1779" t="s">
        <v>101</v>
      </c>
      <c r="H1779">
        <v>0</v>
      </c>
      <c r="I1779" t="s">
        <v>288</v>
      </c>
      <c r="J1779" t="s">
        <v>289</v>
      </c>
      <c r="K1779" t="s">
        <v>290</v>
      </c>
      <c r="L1779" s="36">
        <v>1471.5</v>
      </c>
      <c r="M1779">
        <v>13.5</v>
      </c>
      <c r="N1779" s="66">
        <v>9.2999999999999992E-3</v>
      </c>
      <c r="O1779" s="36">
        <v>1458</v>
      </c>
      <c r="P1779" s="66">
        <v>9.1999999999999998E-3</v>
      </c>
      <c r="Q1779" s="36">
        <v>1467.5</v>
      </c>
      <c r="R1779" s="36">
        <v>1474.5</v>
      </c>
      <c r="S1779" s="36">
        <v>1452</v>
      </c>
      <c r="T1779" s="66">
        <v>2.7000000000000001E-3</v>
      </c>
      <c r="U1779" s="66">
        <v>4.4000000000000003E-3</v>
      </c>
      <c r="V1779" s="66">
        <v>-2E-3</v>
      </c>
      <c r="W1779" s="66">
        <v>1.34E-2</v>
      </c>
      <c r="X1779" s="1">
        <v>7889300</v>
      </c>
      <c r="Y1779" s="1">
        <v>11582797</v>
      </c>
      <c r="Z1779" s="1">
        <v>4544819</v>
      </c>
      <c r="AA1779" t="s">
        <v>479</v>
      </c>
      <c r="AB1779" t="s">
        <v>480</v>
      </c>
      <c r="AC1779">
        <v>11.44</v>
      </c>
      <c r="AD1779">
        <v>1.1499999999999999</v>
      </c>
      <c r="AE1779">
        <v>3.53</v>
      </c>
      <c r="AF1779" t="s">
        <v>230</v>
      </c>
      <c r="AG1779" s="1">
        <v>645100</v>
      </c>
      <c r="AH1779" s="36">
        <v>1472</v>
      </c>
      <c r="AI1779" s="1">
        <v>42300</v>
      </c>
      <c r="AJ1779" s="36">
        <v>1470.5</v>
      </c>
      <c r="AK1779" s="1">
        <v>1000</v>
      </c>
      <c r="AL1779" s="2">
        <v>0.64583333333333337</v>
      </c>
      <c r="AN1779" t="s">
        <v>298</v>
      </c>
      <c r="AO1779" t="s">
        <v>481</v>
      </c>
      <c r="AQ1779" t="str">
        <f t="shared" si="27"/>
        <v/>
      </c>
    </row>
    <row r="1780" spans="1:43">
      <c r="A1780" s="8">
        <v>46206</v>
      </c>
      <c r="B1780" s="67">
        <v>4064.6</v>
      </c>
      <c r="C1780" s="67">
        <v>1.24</v>
      </c>
      <c r="D1780" s="67">
        <v>69680</v>
      </c>
      <c r="E1780" s="67">
        <v>-0.51</v>
      </c>
      <c r="F1780" s="69">
        <v>8697</v>
      </c>
      <c r="G1780" t="s">
        <v>102</v>
      </c>
      <c r="H1780">
        <v>0</v>
      </c>
      <c r="I1780" t="s">
        <v>288</v>
      </c>
      <c r="J1780" t="s">
        <v>289</v>
      </c>
      <c r="K1780" t="s">
        <v>290</v>
      </c>
      <c r="L1780" s="36">
        <v>2179</v>
      </c>
      <c r="M1780">
        <v>54.5</v>
      </c>
      <c r="N1780" s="66">
        <v>2.5700000000000001E-2</v>
      </c>
      <c r="O1780" s="36">
        <v>2124.5</v>
      </c>
      <c r="P1780" s="66">
        <v>2.5600000000000001E-2</v>
      </c>
      <c r="Q1780" s="36">
        <v>2146.5</v>
      </c>
      <c r="R1780" s="36">
        <v>2191.5</v>
      </c>
      <c r="S1780" s="36">
        <v>2115</v>
      </c>
      <c r="T1780" s="66">
        <v>1.5100000000000001E-2</v>
      </c>
      <c r="U1780" s="66">
        <v>0</v>
      </c>
      <c r="V1780" s="66">
        <v>-5.7000000000000002E-3</v>
      </c>
      <c r="W1780" s="66">
        <v>3.0200000000000001E-2</v>
      </c>
      <c r="X1780" s="1">
        <v>3923200</v>
      </c>
      <c r="Y1780" s="1">
        <v>8488030</v>
      </c>
      <c r="Z1780" s="1">
        <v>2248260</v>
      </c>
      <c r="AA1780" t="s">
        <v>669</v>
      </c>
      <c r="AB1780" t="s">
        <v>483</v>
      </c>
      <c r="AC1780">
        <v>27.65</v>
      </c>
      <c r="AD1780">
        <v>6.49</v>
      </c>
      <c r="AE1780">
        <v>2.89</v>
      </c>
      <c r="AF1780" t="s">
        <v>230</v>
      </c>
      <c r="AG1780" s="1">
        <v>88600</v>
      </c>
      <c r="AH1780" s="36">
        <v>2179.5</v>
      </c>
      <c r="AI1780" s="1">
        <v>15200</v>
      </c>
      <c r="AJ1780" s="36">
        <v>2174</v>
      </c>
      <c r="AK1780">
        <v>400</v>
      </c>
      <c r="AL1780" s="2">
        <v>0.64583333333333337</v>
      </c>
      <c r="AN1780" t="s">
        <v>298</v>
      </c>
      <c r="AO1780" t="s">
        <v>472</v>
      </c>
      <c r="AQ1780" t="str">
        <f t="shared" si="27"/>
        <v/>
      </c>
    </row>
    <row r="1781" spans="1:43">
      <c r="A1781" s="8">
        <v>46206</v>
      </c>
      <c r="B1781" s="67">
        <v>4064.6</v>
      </c>
      <c r="C1781" s="67">
        <v>1.24</v>
      </c>
      <c r="D1781" s="67">
        <v>69680</v>
      </c>
      <c r="E1781" s="67">
        <v>-0.51</v>
      </c>
      <c r="F1781" s="69">
        <v>8830</v>
      </c>
      <c r="G1781" t="s">
        <v>103</v>
      </c>
      <c r="H1781">
        <v>0</v>
      </c>
      <c r="I1781" t="s">
        <v>288</v>
      </c>
      <c r="J1781" t="s">
        <v>289</v>
      </c>
      <c r="K1781" t="s">
        <v>290</v>
      </c>
      <c r="L1781" s="36">
        <v>3847</v>
      </c>
      <c r="M1781">
        <v>118</v>
      </c>
      <c r="N1781" s="66">
        <v>3.1600000000000003E-2</v>
      </c>
      <c r="O1781" s="36">
        <v>3729</v>
      </c>
      <c r="P1781" s="66">
        <v>3.1600000000000003E-2</v>
      </c>
      <c r="Q1781" s="36">
        <v>3900</v>
      </c>
      <c r="R1781" s="36">
        <v>3923</v>
      </c>
      <c r="S1781" s="36">
        <v>3818</v>
      </c>
      <c r="T1781" s="66">
        <v>-1.35E-2</v>
      </c>
      <c r="U1781" s="66">
        <v>-5.5999999999999999E-3</v>
      </c>
      <c r="V1781" s="66">
        <v>-1.9300000000000001E-2</v>
      </c>
      <c r="W1781" s="66">
        <v>7.4999999999999997E-3</v>
      </c>
      <c r="X1781" s="1">
        <v>3332300</v>
      </c>
      <c r="Y1781" s="1">
        <v>12841721</v>
      </c>
      <c r="Z1781" s="1">
        <v>3600792</v>
      </c>
      <c r="AA1781" t="s">
        <v>484</v>
      </c>
      <c r="AB1781" t="s">
        <v>620</v>
      </c>
      <c r="AC1781">
        <v>15.93</v>
      </c>
      <c r="AD1781">
        <v>1.43</v>
      </c>
      <c r="AE1781">
        <v>1.35</v>
      </c>
      <c r="AF1781" t="s">
        <v>230</v>
      </c>
      <c r="AG1781" s="1">
        <v>26700</v>
      </c>
      <c r="AH1781" s="36">
        <v>3850</v>
      </c>
      <c r="AI1781" s="1">
        <v>9700</v>
      </c>
      <c r="AJ1781" s="36">
        <v>3842</v>
      </c>
      <c r="AK1781" s="1">
        <v>1100</v>
      </c>
      <c r="AL1781" s="2">
        <v>0.64583333333333337</v>
      </c>
      <c r="AN1781" t="s">
        <v>298</v>
      </c>
      <c r="AO1781" t="s">
        <v>332</v>
      </c>
      <c r="AQ1781" t="str">
        <f t="shared" si="27"/>
        <v/>
      </c>
    </row>
    <row r="1782" spans="1:43">
      <c r="A1782" s="8">
        <v>46206</v>
      </c>
      <c r="B1782" s="67">
        <v>4064.6</v>
      </c>
      <c r="C1782" s="67">
        <v>1.24</v>
      </c>
      <c r="D1782" s="67">
        <v>69680</v>
      </c>
      <c r="E1782" s="67">
        <v>-0.51</v>
      </c>
      <c r="F1782" s="69">
        <v>9020</v>
      </c>
      <c r="G1782" t="s">
        <v>104</v>
      </c>
      <c r="H1782">
        <v>0</v>
      </c>
      <c r="I1782" t="s">
        <v>288</v>
      </c>
      <c r="J1782" t="s">
        <v>289</v>
      </c>
      <c r="K1782" t="s">
        <v>290</v>
      </c>
      <c r="L1782" s="36">
        <v>3459</v>
      </c>
      <c r="M1782">
        <v>49</v>
      </c>
      <c r="N1782" s="66">
        <v>1.44E-2</v>
      </c>
      <c r="O1782" s="36">
        <v>3410</v>
      </c>
      <c r="P1782" s="66">
        <v>1.43E-2</v>
      </c>
      <c r="Q1782" s="36">
        <v>3536</v>
      </c>
      <c r="R1782" s="36">
        <v>3544</v>
      </c>
      <c r="S1782" s="36">
        <v>3451</v>
      </c>
      <c r="T1782" s="66">
        <v>-2.1700000000000001E-2</v>
      </c>
      <c r="U1782" s="66">
        <v>-4.5999999999999999E-3</v>
      </c>
      <c r="V1782" s="66">
        <v>-2.3900000000000001E-2</v>
      </c>
      <c r="W1782" s="66">
        <v>2.3E-3</v>
      </c>
      <c r="X1782" s="1">
        <v>2205300</v>
      </c>
      <c r="Y1782" s="1">
        <v>7694043</v>
      </c>
      <c r="Z1782" s="1">
        <v>3923931</v>
      </c>
      <c r="AA1782" t="s">
        <v>486</v>
      </c>
      <c r="AB1782" t="s">
        <v>608</v>
      </c>
      <c r="AC1782">
        <v>15.31</v>
      </c>
      <c r="AD1782">
        <v>1.28</v>
      </c>
      <c r="AE1782">
        <v>2.4300000000000002</v>
      </c>
      <c r="AF1782" t="s">
        <v>230</v>
      </c>
      <c r="AG1782" s="1">
        <v>29100</v>
      </c>
      <c r="AH1782" s="36">
        <v>3460</v>
      </c>
      <c r="AI1782">
        <v>300</v>
      </c>
      <c r="AJ1782" s="36">
        <v>3454</v>
      </c>
      <c r="AK1782">
        <v>500</v>
      </c>
      <c r="AL1782" s="2">
        <v>0.64583333333333337</v>
      </c>
      <c r="AN1782" t="s">
        <v>298</v>
      </c>
      <c r="AO1782" t="s">
        <v>488</v>
      </c>
      <c r="AQ1782" t="str">
        <f t="shared" si="27"/>
        <v/>
      </c>
    </row>
    <row r="1783" spans="1:43">
      <c r="A1783" s="8">
        <v>46206</v>
      </c>
      <c r="B1783" s="67">
        <v>4064.6</v>
      </c>
      <c r="C1783" s="67">
        <v>1.24</v>
      </c>
      <c r="D1783" s="67">
        <v>69680</v>
      </c>
      <c r="E1783" s="67">
        <v>-0.51</v>
      </c>
      <c r="F1783" s="69">
        <v>9024</v>
      </c>
      <c r="G1783" t="s">
        <v>105</v>
      </c>
      <c r="H1783">
        <v>0</v>
      </c>
      <c r="I1783" t="s">
        <v>288</v>
      </c>
      <c r="J1783" t="s">
        <v>289</v>
      </c>
      <c r="K1783" t="s">
        <v>290</v>
      </c>
      <c r="L1783" s="36">
        <v>3402</v>
      </c>
      <c r="M1783">
        <v>122</v>
      </c>
      <c r="N1783" s="66">
        <v>3.7199999999999997E-2</v>
      </c>
      <c r="O1783" s="36">
        <v>3280</v>
      </c>
      <c r="P1783" s="66">
        <v>3.7100000000000001E-2</v>
      </c>
      <c r="Q1783" s="36">
        <v>3350</v>
      </c>
      <c r="R1783" s="36">
        <v>3410</v>
      </c>
      <c r="S1783" s="36">
        <v>3329</v>
      </c>
      <c r="T1783" s="66">
        <v>1.55E-2</v>
      </c>
      <c r="U1783" s="66">
        <v>9.4000000000000004E-3</v>
      </c>
      <c r="V1783" s="66">
        <v>-2.3E-3</v>
      </c>
      <c r="W1783" s="66">
        <v>2.1899999999999999E-2</v>
      </c>
      <c r="X1783" s="1">
        <v>1613600</v>
      </c>
      <c r="Y1783" s="1">
        <v>5462531</v>
      </c>
      <c r="Z1783" s="1">
        <v>1040248</v>
      </c>
      <c r="AA1783" t="s">
        <v>489</v>
      </c>
      <c r="AB1783" t="s">
        <v>609</v>
      </c>
      <c r="AC1783">
        <v>32.03</v>
      </c>
      <c r="AD1783">
        <v>1.52</v>
      </c>
      <c r="AE1783">
        <v>1.23</v>
      </c>
      <c r="AF1783" t="s">
        <v>230</v>
      </c>
      <c r="AG1783">
        <v>0</v>
      </c>
      <c r="AH1783" s="36">
        <v>3402</v>
      </c>
      <c r="AI1783" s="1">
        <v>3800</v>
      </c>
      <c r="AJ1783" s="36">
        <v>3395</v>
      </c>
      <c r="AK1783">
        <v>100</v>
      </c>
      <c r="AL1783" s="2">
        <v>0.64583333333333337</v>
      </c>
      <c r="AN1783" t="s">
        <v>298</v>
      </c>
      <c r="AO1783" t="s">
        <v>488</v>
      </c>
      <c r="AQ1783" t="str">
        <f t="shared" si="27"/>
        <v/>
      </c>
    </row>
    <row r="1784" spans="1:43">
      <c r="A1784" s="8">
        <v>46206</v>
      </c>
      <c r="B1784" s="67">
        <v>4064.6</v>
      </c>
      <c r="C1784" s="67">
        <v>1.24</v>
      </c>
      <c r="D1784" s="67">
        <v>69680</v>
      </c>
      <c r="E1784" s="67">
        <v>-0.51</v>
      </c>
      <c r="F1784" s="69">
        <v>9069</v>
      </c>
      <c r="G1784" t="s">
        <v>106</v>
      </c>
      <c r="H1784">
        <v>0</v>
      </c>
      <c r="I1784" t="s">
        <v>288</v>
      </c>
      <c r="J1784" t="s">
        <v>289</v>
      </c>
      <c r="K1784" t="s">
        <v>290</v>
      </c>
      <c r="L1784" s="36">
        <v>1974</v>
      </c>
      <c r="M1784">
        <v>67.5</v>
      </c>
      <c r="N1784" s="66">
        <v>3.5400000000000001E-2</v>
      </c>
      <c r="O1784" s="36">
        <v>1906.5</v>
      </c>
      <c r="P1784" s="66">
        <v>3.5400000000000001E-2</v>
      </c>
      <c r="Q1784" s="36">
        <v>1952.5</v>
      </c>
      <c r="R1784" s="36">
        <v>1988</v>
      </c>
      <c r="S1784" s="36">
        <v>1952.5</v>
      </c>
      <c r="T1784" s="66">
        <v>1.0999999999999999E-2</v>
      </c>
      <c r="U1784" s="66">
        <v>-2.7000000000000001E-3</v>
      </c>
      <c r="V1784" s="66">
        <v>-7.0000000000000001E-3</v>
      </c>
      <c r="W1784" s="66">
        <v>1.0999999999999999E-2</v>
      </c>
      <c r="X1784" s="1">
        <v>425000</v>
      </c>
      <c r="Y1784" s="1">
        <v>838114</v>
      </c>
      <c r="Z1784" s="1">
        <v>346816</v>
      </c>
      <c r="AA1784" t="s">
        <v>491</v>
      </c>
      <c r="AB1784" t="s">
        <v>492</v>
      </c>
      <c r="AC1784">
        <v>14.13</v>
      </c>
      <c r="AD1784">
        <v>1.45</v>
      </c>
      <c r="AE1784">
        <v>2.84</v>
      </c>
      <c r="AF1784" t="s">
        <v>230</v>
      </c>
      <c r="AG1784" s="1">
        <v>28900</v>
      </c>
      <c r="AH1784" s="36">
        <v>1974.5</v>
      </c>
      <c r="AI1784">
        <v>100</v>
      </c>
      <c r="AJ1784" s="36">
        <v>1972</v>
      </c>
      <c r="AK1784">
        <v>100</v>
      </c>
      <c r="AL1784" s="2">
        <v>0.64583333333333337</v>
      </c>
      <c r="AN1784" t="s">
        <v>298</v>
      </c>
      <c r="AO1784" t="s">
        <v>488</v>
      </c>
      <c r="AQ1784" t="str">
        <f t="shared" si="27"/>
        <v/>
      </c>
    </row>
    <row r="1785" spans="1:43">
      <c r="A1785" s="8">
        <v>46206</v>
      </c>
      <c r="B1785" s="67">
        <v>4064.6</v>
      </c>
      <c r="C1785" s="67">
        <v>1.24</v>
      </c>
      <c r="D1785" s="67">
        <v>69680</v>
      </c>
      <c r="E1785" s="67">
        <v>-0.51</v>
      </c>
      <c r="F1785" s="69">
        <v>9227</v>
      </c>
      <c r="G1785" t="s">
        <v>107</v>
      </c>
      <c r="H1785">
        <v>0</v>
      </c>
      <c r="I1785" t="s">
        <v>347</v>
      </c>
      <c r="J1785" t="s">
        <v>289</v>
      </c>
      <c r="K1785" t="s">
        <v>290</v>
      </c>
      <c r="L1785">
        <v>938</v>
      </c>
      <c r="M1785">
        <v>-9</v>
      </c>
      <c r="N1785" s="66">
        <v>-9.4999999999999998E-3</v>
      </c>
      <c r="O1785">
        <v>947</v>
      </c>
      <c r="P1785" s="66">
        <v>-9.4999999999999998E-3</v>
      </c>
      <c r="Q1785">
        <v>932</v>
      </c>
      <c r="R1785">
        <v>942</v>
      </c>
      <c r="S1785">
        <v>920</v>
      </c>
      <c r="T1785" s="66">
        <v>6.4000000000000003E-3</v>
      </c>
      <c r="U1785" s="66">
        <v>4.1999999999999997E-3</v>
      </c>
      <c r="V1785" s="66">
        <v>-4.1999999999999997E-3</v>
      </c>
      <c r="W1785" s="66">
        <v>1.95E-2</v>
      </c>
      <c r="X1785" s="1">
        <v>89400</v>
      </c>
      <c r="Y1785" s="1">
        <v>83091</v>
      </c>
      <c r="Z1785" s="1">
        <v>14918</v>
      </c>
      <c r="AA1785" t="s">
        <v>493</v>
      </c>
      <c r="AB1785" t="s">
        <v>494</v>
      </c>
      <c r="AC1785">
        <v>0</v>
      </c>
      <c r="AD1785">
        <v>30.86</v>
      </c>
      <c r="AE1785">
        <v>0</v>
      </c>
      <c r="AF1785">
        <v>2.6</v>
      </c>
      <c r="AG1785" s="1">
        <v>1600</v>
      </c>
      <c r="AH1785">
        <v>939</v>
      </c>
      <c r="AI1785">
        <v>100</v>
      </c>
      <c r="AJ1785">
        <v>935</v>
      </c>
      <c r="AK1785">
        <v>100</v>
      </c>
      <c r="AL1785" s="2">
        <v>0.64583333333333337</v>
      </c>
      <c r="AN1785" t="s">
        <v>350</v>
      </c>
      <c r="AO1785" t="s">
        <v>313</v>
      </c>
      <c r="AQ1785" t="str">
        <f t="shared" si="27"/>
        <v/>
      </c>
    </row>
    <row r="1786" spans="1:43">
      <c r="A1786" s="8">
        <v>46206</v>
      </c>
      <c r="B1786" s="67">
        <v>4064.6</v>
      </c>
      <c r="C1786" s="67">
        <v>1.24</v>
      </c>
      <c r="D1786" s="67">
        <v>69680</v>
      </c>
      <c r="E1786" s="67">
        <v>-0.51</v>
      </c>
      <c r="F1786" s="69">
        <v>9303</v>
      </c>
      <c r="G1786" t="s">
        <v>108</v>
      </c>
      <c r="H1786">
        <v>0</v>
      </c>
      <c r="I1786" t="s">
        <v>288</v>
      </c>
      <c r="J1786" t="s">
        <v>289</v>
      </c>
      <c r="K1786" t="s">
        <v>295</v>
      </c>
      <c r="L1786" s="36">
        <v>3800</v>
      </c>
      <c r="M1786">
        <v>15</v>
      </c>
      <c r="N1786" s="66">
        <v>4.0000000000000001E-3</v>
      </c>
      <c r="O1786" s="36">
        <v>3785</v>
      </c>
      <c r="P1786" s="66">
        <v>3.8999999999999998E-3</v>
      </c>
      <c r="Q1786" s="36">
        <v>3830</v>
      </c>
      <c r="R1786" s="36">
        <v>3870</v>
      </c>
      <c r="S1786" s="36">
        <v>3800</v>
      </c>
      <c r="T1786" s="66">
        <v>-7.7999999999999996E-3</v>
      </c>
      <c r="U1786" s="66">
        <v>-1.17E-2</v>
      </c>
      <c r="V1786" s="66">
        <v>-1.7999999999999999E-2</v>
      </c>
      <c r="W1786" s="66">
        <v>0</v>
      </c>
      <c r="X1786" s="1">
        <v>94200</v>
      </c>
      <c r="Y1786" s="1">
        <v>360789</v>
      </c>
      <c r="Z1786" s="1">
        <v>291134</v>
      </c>
      <c r="AA1786" t="s">
        <v>495</v>
      </c>
      <c r="AB1786" t="s">
        <v>496</v>
      </c>
      <c r="AC1786">
        <v>16.8</v>
      </c>
      <c r="AD1786">
        <v>0.92</v>
      </c>
      <c r="AE1786">
        <v>2.71</v>
      </c>
      <c r="AF1786" t="s">
        <v>230</v>
      </c>
      <c r="AG1786" s="1">
        <v>29500</v>
      </c>
      <c r="AH1786" s="36">
        <v>3805</v>
      </c>
      <c r="AI1786">
        <v>100</v>
      </c>
      <c r="AJ1786" s="36">
        <v>3800</v>
      </c>
      <c r="AK1786">
        <v>200</v>
      </c>
      <c r="AL1786" s="2">
        <v>0.64583333333333337</v>
      </c>
      <c r="AN1786" t="s">
        <v>298</v>
      </c>
      <c r="AO1786" t="s">
        <v>497</v>
      </c>
      <c r="AQ1786" t="str">
        <f t="shared" si="27"/>
        <v/>
      </c>
    </row>
    <row r="1787" spans="1:43">
      <c r="A1787" s="8">
        <v>46206</v>
      </c>
      <c r="B1787" s="67">
        <v>4064.6</v>
      </c>
      <c r="C1787" s="67">
        <v>1.24</v>
      </c>
      <c r="D1787" s="67">
        <v>69680</v>
      </c>
      <c r="E1787" s="67">
        <v>-0.51</v>
      </c>
      <c r="F1787" s="69">
        <v>9308</v>
      </c>
      <c r="G1787" t="s">
        <v>109</v>
      </c>
      <c r="H1787">
        <v>0</v>
      </c>
      <c r="I1787" t="s">
        <v>314</v>
      </c>
      <c r="J1787" t="s">
        <v>289</v>
      </c>
      <c r="K1787" t="s">
        <v>290</v>
      </c>
      <c r="L1787" s="36">
        <v>1467</v>
      </c>
      <c r="M1787">
        <v>10</v>
      </c>
      <c r="N1787" s="66">
        <v>6.8999999999999999E-3</v>
      </c>
      <c r="O1787" s="36">
        <v>1457</v>
      </c>
      <c r="P1787" s="66">
        <v>6.7999999999999996E-3</v>
      </c>
      <c r="Q1787" s="36">
        <v>1471</v>
      </c>
      <c r="R1787" s="36">
        <v>1489</v>
      </c>
      <c r="S1787" s="36">
        <v>1465</v>
      </c>
      <c r="T1787" s="66">
        <v>-2.7000000000000001E-3</v>
      </c>
      <c r="U1787" s="66">
        <v>-1.0699999999999999E-2</v>
      </c>
      <c r="V1787" s="66">
        <v>-1.47E-2</v>
      </c>
      <c r="W1787" s="66">
        <v>1.2999999999999999E-3</v>
      </c>
      <c r="X1787" s="1">
        <v>43100</v>
      </c>
      <c r="Y1787" s="1">
        <v>63567</v>
      </c>
      <c r="Z1787" s="1">
        <v>38249</v>
      </c>
      <c r="AA1787" t="s">
        <v>498</v>
      </c>
      <c r="AB1787" t="s">
        <v>499</v>
      </c>
      <c r="AC1787">
        <v>12.53</v>
      </c>
      <c r="AD1787">
        <v>0.98</v>
      </c>
      <c r="AE1787">
        <v>2.37</v>
      </c>
      <c r="AF1787" t="s">
        <v>230</v>
      </c>
      <c r="AG1787" s="1">
        <v>2500</v>
      </c>
      <c r="AH1787" s="36">
        <v>1471</v>
      </c>
      <c r="AI1787">
        <v>100</v>
      </c>
      <c r="AJ1787" s="36">
        <v>1466</v>
      </c>
      <c r="AK1787">
        <v>200</v>
      </c>
      <c r="AL1787" s="2">
        <v>0.64583333333333337</v>
      </c>
      <c r="AN1787" t="s">
        <v>298</v>
      </c>
      <c r="AO1787" t="s">
        <v>500</v>
      </c>
      <c r="AQ1787" t="str">
        <f t="shared" si="27"/>
        <v/>
      </c>
    </row>
    <row r="1788" spans="1:43">
      <c r="A1788" s="8">
        <v>46206</v>
      </c>
      <c r="B1788" s="67">
        <v>4064.6</v>
      </c>
      <c r="C1788" s="67">
        <v>1.24</v>
      </c>
      <c r="D1788" s="67">
        <v>69680</v>
      </c>
      <c r="E1788" s="67">
        <v>-0.51</v>
      </c>
      <c r="F1788" s="69">
        <v>9348</v>
      </c>
      <c r="G1788" t="s">
        <v>110</v>
      </c>
      <c r="H1788">
        <v>0</v>
      </c>
      <c r="I1788" t="s">
        <v>347</v>
      </c>
      <c r="J1788" t="s">
        <v>323</v>
      </c>
      <c r="K1788" t="s">
        <v>295</v>
      </c>
      <c r="L1788">
        <v>450</v>
      </c>
      <c r="M1788">
        <v>9</v>
      </c>
      <c r="N1788" s="66">
        <v>2.0400000000000001E-2</v>
      </c>
      <c r="O1788">
        <v>441</v>
      </c>
      <c r="P1788" s="66">
        <v>2.0400000000000001E-2</v>
      </c>
      <c r="Q1788">
        <v>440</v>
      </c>
      <c r="R1788">
        <v>453</v>
      </c>
      <c r="S1788">
        <v>437</v>
      </c>
      <c r="T1788" s="66">
        <v>2.2700000000000001E-2</v>
      </c>
      <c r="U1788" s="66">
        <v>1.35E-2</v>
      </c>
      <c r="V1788" s="66">
        <v>-6.6E-3</v>
      </c>
      <c r="W1788" s="66">
        <v>2.9700000000000001E-2</v>
      </c>
      <c r="X1788" s="1">
        <v>1117200</v>
      </c>
      <c r="Y1788" s="1">
        <v>498587</v>
      </c>
      <c r="Z1788" s="1">
        <v>65836</v>
      </c>
      <c r="AA1788" t="s">
        <v>552</v>
      </c>
      <c r="AB1788" t="s">
        <v>502</v>
      </c>
      <c r="AC1788">
        <v>0</v>
      </c>
      <c r="AD1788">
        <v>4.3600000000000003</v>
      </c>
      <c r="AE1788">
        <v>0</v>
      </c>
      <c r="AF1788">
        <v>1.8</v>
      </c>
      <c r="AG1788" s="1">
        <v>22400</v>
      </c>
      <c r="AH1788">
        <v>451</v>
      </c>
      <c r="AI1788">
        <v>800</v>
      </c>
      <c r="AJ1788">
        <v>450</v>
      </c>
      <c r="AK1788">
        <v>700</v>
      </c>
      <c r="AL1788" s="2">
        <v>0.64583333333333337</v>
      </c>
      <c r="AN1788" t="s">
        <v>298</v>
      </c>
      <c r="AO1788" t="s">
        <v>313</v>
      </c>
      <c r="AQ1788" t="str">
        <f t="shared" si="27"/>
        <v/>
      </c>
    </row>
    <row r="1789" spans="1:43">
      <c r="A1789" s="8">
        <v>46206</v>
      </c>
      <c r="B1789" s="67">
        <v>4064.6</v>
      </c>
      <c r="C1789" s="67">
        <v>1.24</v>
      </c>
      <c r="D1789" s="67">
        <v>69680</v>
      </c>
      <c r="E1789" s="67">
        <v>-0.51</v>
      </c>
      <c r="F1789" s="69">
        <v>9432</v>
      </c>
      <c r="G1789" t="s">
        <v>111</v>
      </c>
      <c r="H1789">
        <v>0</v>
      </c>
      <c r="I1789" t="s">
        <v>288</v>
      </c>
      <c r="J1789" t="s">
        <v>289</v>
      </c>
      <c r="K1789" t="s">
        <v>295</v>
      </c>
      <c r="L1789">
        <v>146.1</v>
      </c>
      <c r="M1789">
        <v>0</v>
      </c>
      <c r="N1789" s="66">
        <v>0</v>
      </c>
      <c r="O1789">
        <v>146.1</v>
      </c>
      <c r="P1789" s="66">
        <v>0</v>
      </c>
      <c r="Q1789">
        <v>147.1</v>
      </c>
      <c r="R1789">
        <v>148.4</v>
      </c>
      <c r="S1789">
        <v>146.1</v>
      </c>
      <c r="T1789" s="66">
        <v>-6.7000000000000002E-3</v>
      </c>
      <c r="U1789" s="66">
        <v>-9.4000000000000004E-3</v>
      </c>
      <c r="V1789" s="66">
        <v>-1.54E-2</v>
      </c>
      <c r="W1789" s="66">
        <v>0</v>
      </c>
      <c r="X1789" s="1">
        <v>269766300</v>
      </c>
      <c r="Y1789" s="1">
        <v>39714013</v>
      </c>
      <c r="Z1789" s="1">
        <v>13229401</v>
      </c>
      <c r="AA1789" t="s">
        <v>503</v>
      </c>
      <c r="AB1789" t="s">
        <v>689</v>
      </c>
      <c r="AC1789">
        <v>12.17</v>
      </c>
      <c r="AD1789">
        <v>1.22</v>
      </c>
      <c r="AE1789">
        <v>3.7</v>
      </c>
      <c r="AF1789" t="s">
        <v>230</v>
      </c>
      <c r="AG1789" s="1">
        <v>2697700</v>
      </c>
      <c r="AH1789">
        <v>146.19999999999999</v>
      </c>
      <c r="AI1789" s="1">
        <v>688900</v>
      </c>
      <c r="AJ1789">
        <v>146.1</v>
      </c>
      <c r="AK1789" s="1">
        <v>185800</v>
      </c>
      <c r="AL1789" s="2">
        <v>0.64583333333333337</v>
      </c>
      <c r="AN1789" t="s">
        <v>298</v>
      </c>
      <c r="AO1789" t="s">
        <v>351</v>
      </c>
      <c r="AQ1789" t="str">
        <f t="shared" si="27"/>
        <v/>
      </c>
    </row>
    <row r="1790" spans="1:43">
      <c r="A1790" s="8">
        <v>46206</v>
      </c>
      <c r="B1790" s="67">
        <v>4064.6</v>
      </c>
      <c r="C1790" s="67">
        <v>1.24</v>
      </c>
      <c r="D1790" s="67">
        <v>69680</v>
      </c>
      <c r="E1790" s="67">
        <v>-0.51</v>
      </c>
      <c r="F1790" s="69">
        <v>9449</v>
      </c>
      <c r="G1790" t="s">
        <v>112</v>
      </c>
      <c r="H1790">
        <v>0</v>
      </c>
      <c r="I1790" t="s">
        <v>288</v>
      </c>
      <c r="J1790" t="s">
        <v>289</v>
      </c>
      <c r="K1790" t="s">
        <v>290</v>
      </c>
      <c r="L1790" s="36">
        <v>3609</v>
      </c>
      <c r="M1790">
        <v>75</v>
      </c>
      <c r="N1790" s="66">
        <v>2.12E-2</v>
      </c>
      <c r="O1790" s="36">
        <v>3534</v>
      </c>
      <c r="P1790" s="66">
        <v>2.12E-2</v>
      </c>
      <c r="Q1790" s="36">
        <v>3604</v>
      </c>
      <c r="R1790" s="36">
        <v>3640</v>
      </c>
      <c r="S1790" s="36">
        <v>3571</v>
      </c>
      <c r="T1790" s="66">
        <v>1.2999999999999999E-3</v>
      </c>
      <c r="U1790" s="66">
        <v>5.7999999999999996E-3</v>
      </c>
      <c r="V1790" s="66">
        <v>-8.5000000000000006E-3</v>
      </c>
      <c r="W1790" s="66">
        <v>1.06E-2</v>
      </c>
      <c r="X1790" s="1">
        <v>362300</v>
      </c>
      <c r="Y1790" s="1">
        <v>1303638</v>
      </c>
      <c r="Z1790" s="1">
        <v>387422</v>
      </c>
      <c r="AA1790" t="s">
        <v>505</v>
      </c>
      <c r="AB1790" t="s">
        <v>506</v>
      </c>
      <c r="AC1790">
        <v>15.39</v>
      </c>
      <c r="AD1790">
        <v>3.24</v>
      </c>
      <c r="AE1790">
        <v>2.16</v>
      </c>
      <c r="AF1790" t="s">
        <v>230</v>
      </c>
      <c r="AG1790" s="1">
        <v>2900</v>
      </c>
      <c r="AH1790" s="36">
        <v>3613</v>
      </c>
      <c r="AI1790">
        <v>100</v>
      </c>
      <c r="AJ1790" s="36">
        <v>3603</v>
      </c>
      <c r="AK1790">
        <v>100</v>
      </c>
      <c r="AL1790" s="2">
        <v>0.64583333333333337</v>
      </c>
      <c r="AN1790" t="s">
        <v>293</v>
      </c>
      <c r="AO1790" t="s">
        <v>351</v>
      </c>
      <c r="AQ1790" t="str">
        <f t="shared" si="27"/>
        <v/>
      </c>
    </row>
    <row r="1791" spans="1:43">
      <c r="A1791" s="8">
        <v>46206</v>
      </c>
      <c r="B1791" s="67">
        <v>4064.6</v>
      </c>
      <c r="C1791" s="67">
        <v>1.24</v>
      </c>
      <c r="D1791" s="67">
        <v>69680</v>
      </c>
      <c r="E1791" s="67">
        <v>-0.51</v>
      </c>
      <c r="F1791" s="69">
        <v>9501</v>
      </c>
      <c r="G1791" t="s">
        <v>113</v>
      </c>
      <c r="H1791">
        <v>0</v>
      </c>
      <c r="I1791" t="s">
        <v>288</v>
      </c>
      <c r="J1791" t="s">
        <v>289</v>
      </c>
      <c r="K1791" t="s">
        <v>295</v>
      </c>
      <c r="L1791">
        <v>465</v>
      </c>
      <c r="M1791">
        <v>7.6</v>
      </c>
      <c r="N1791" s="66">
        <v>1.66E-2</v>
      </c>
      <c r="O1791">
        <v>457.4</v>
      </c>
      <c r="P1791" s="66">
        <v>1.66E-2</v>
      </c>
      <c r="Q1791">
        <v>460.7</v>
      </c>
      <c r="R1791">
        <v>472.7</v>
      </c>
      <c r="S1791">
        <v>458.4</v>
      </c>
      <c r="T1791" s="66">
        <v>9.2999999999999992E-3</v>
      </c>
      <c r="U1791" s="66">
        <v>-5.7000000000000002E-3</v>
      </c>
      <c r="V1791" s="66">
        <v>-1.6199999999999999E-2</v>
      </c>
      <c r="W1791" s="66">
        <v>1.43E-2</v>
      </c>
      <c r="X1791" s="1">
        <v>29269100</v>
      </c>
      <c r="Y1791" s="1">
        <v>13631436</v>
      </c>
      <c r="Z1791" s="1">
        <v>747263</v>
      </c>
      <c r="AA1791" t="s">
        <v>507</v>
      </c>
      <c r="AB1791" t="s">
        <v>703</v>
      </c>
      <c r="AC1791">
        <v>2.98</v>
      </c>
      <c r="AD1791">
        <v>0.31</v>
      </c>
      <c r="AE1791">
        <v>0</v>
      </c>
      <c r="AF1791" t="s">
        <v>230</v>
      </c>
      <c r="AG1791" s="1">
        <v>944300</v>
      </c>
      <c r="AH1791">
        <v>465.1</v>
      </c>
      <c r="AI1791">
        <v>100</v>
      </c>
      <c r="AJ1791">
        <v>465</v>
      </c>
      <c r="AK1791" s="1">
        <v>30900</v>
      </c>
      <c r="AL1791" s="2">
        <v>0.64583333333333337</v>
      </c>
      <c r="AN1791" t="s">
        <v>298</v>
      </c>
      <c r="AO1791" t="s">
        <v>509</v>
      </c>
      <c r="AQ1791" t="str">
        <f t="shared" si="27"/>
        <v/>
      </c>
    </row>
    <row r="1792" spans="1:43">
      <c r="A1792" s="8">
        <v>46206</v>
      </c>
      <c r="B1792" s="67">
        <v>4064.6</v>
      </c>
      <c r="C1792" s="67">
        <v>1.24</v>
      </c>
      <c r="D1792" s="67">
        <v>69680</v>
      </c>
      <c r="E1792" s="67">
        <v>-0.51</v>
      </c>
      <c r="F1792" s="69">
        <v>9531</v>
      </c>
      <c r="G1792" t="s">
        <v>114</v>
      </c>
      <c r="H1792">
        <v>0</v>
      </c>
      <c r="I1792" t="s">
        <v>288</v>
      </c>
      <c r="J1792" t="s">
        <v>289</v>
      </c>
      <c r="K1792" t="s">
        <v>290</v>
      </c>
      <c r="L1792" s="36">
        <v>6037</v>
      </c>
      <c r="M1792">
        <v>31</v>
      </c>
      <c r="N1792" s="66">
        <v>5.1999999999999998E-3</v>
      </c>
      <c r="O1792" s="36">
        <v>6006</v>
      </c>
      <c r="P1792" s="66">
        <v>5.1000000000000004E-3</v>
      </c>
      <c r="Q1792" s="36">
        <v>6106</v>
      </c>
      <c r="R1792" s="36">
        <v>6124</v>
      </c>
      <c r="S1792" s="36">
        <v>6021</v>
      </c>
      <c r="T1792" s="66">
        <v>-1.1299999999999999E-2</v>
      </c>
      <c r="U1792" s="66">
        <v>-8.8000000000000005E-3</v>
      </c>
      <c r="V1792" s="66">
        <v>-1.4200000000000001E-2</v>
      </c>
      <c r="W1792" s="66">
        <v>2.5999999999999999E-3</v>
      </c>
      <c r="X1792" s="1">
        <v>730100</v>
      </c>
      <c r="Y1792" s="1">
        <v>4431068</v>
      </c>
      <c r="Z1792" s="1">
        <v>2022149</v>
      </c>
      <c r="AA1792" t="s">
        <v>510</v>
      </c>
      <c r="AB1792" t="s">
        <v>704</v>
      </c>
      <c r="AC1792">
        <v>14.62</v>
      </c>
      <c r="AD1792">
        <v>1.17</v>
      </c>
      <c r="AE1792">
        <v>1.99</v>
      </c>
      <c r="AF1792" t="s">
        <v>230</v>
      </c>
      <c r="AG1792" s="1">
        <v>24800</v>
      </c>
      <c r="AH1792" s="36">
        <v>6038</v>
      </c>
      <c r="AI1792">
        <v>100</v>
      </c>
      <c r="AJ1792" s="36">
        <v>6032</v>
      </c>
      <c r="AK1792" s="1">
        <v>1300</v>
      </c>
      <c r="AL1792" s="2">
        <v>0.64583333333333337</v>
      </c>
      <c r="AN1792" t="s">
        <v>298</v>
      </c>
      <c r="AO1792" t="s">
        <v>509</v>
      </c>
      <c r="AQ1792" t="str">
        <f t="shared" si="27"/>
        <v/>
      </c>
    </row>
    <row r="1793" spans="1:43">
      <c r="A1793" s="8">
        <v>46206</v>
      </c>
      <c r="B1793" s="67">
        <v>4064.6</v>
      </c>
      <c r="C1793" s="67">
        <v>1.24</v>
      </c>
      <c r="D1793" s="67">
        <v>69680</v>
      </c>
      <c r="E1793" s="67">
        <v>-0.51</v>
      </c>
      <c r="F1793" s="69">
        <v>9882</v>
      </c>
      <c r="G1793" t="s">
        <v>115</v>
      </c>
      <c r="H1793">
        <v>0</v>
      </c>
      <c r="I1793" t="s">
        <v>288</v>
      </c>
      <c r="J1793" t="s">
        <v>289</v>
      </c>
      <c r="K1793" t="s">
        <v>290</v>
      </c>
      <c r="L1793" s="36">
        <v>1780</v>
      </c>
      <c r="M1793">
        <v>15</v>
      </c>
      <c r="N1793" s="66">
        <v>8.5000000000000006E-3</v>
      </c>
      <c r="O1793" s="36">
        <v>1765</v>
      </c>
      <c r="P1793" s="66">
        <v>8.3999999999999995E-3</v>
      </c>
      <c r="Q1793" s="36">
        <v>1777</v>
      </c>
      <c r="R1793" s="36">
        <v>1794</v>
      </c>
      <c r="S1793" s="36">
        <v>1769</v>
      </c>
      <c r="T1793" s="66">
        <v>1.6000000000000001E-3</v>
      </c>
      <c r="U1793" s="66">
        <v>-5.0000000000000001E-3</v>
      </c>
      <c r="V1793" s="66">
        <v>-7.7999999999999996E-3</v>
      </c>
      <c r="W1793" s="66">
        <v>6.1999999999999998E-3</v>
      </c>
      <c r="X1793" s="1">
        <v>143900</v>
      </c>
      <c r="Y1793" s="1">
        <v>256455</v>
      </c>
      <c r="Z1793" s="1">
        <v>153118</v>
      </c>
      <c r="AA1793" t="s">
        <v>705</v>
      </c>
      <c r="AB1793" t="s">
        <v>513</v>
      </c>
      <c r="AC1793">
        <v>11.61</v>
      </c>
      <c r="AD1793">
        <v>1.23</v>
      </c>
      <c r="AE1793">
        <v>3.82</v>
      </c>
      <c r="AF1793" t="s">
        <v>230</v>
      </c>
      <c r="AG1793">
        <v>0</v>
      </c>
      <c r="AH1793" s="36">
        <v>1783</v>
      </c>
      <c r="AI1793">
        <v>400</v>
      </c>
      <c r="AJ1793" s="36">
        <v>1773</v>
      </c>
      <c r="AK1793">
        <v>100</v>
      </c>
      <c r="AL1793" s="2">
        <v>0.64583333333333337</v>
      </c>
      <c r="AN1793" t="s">
        <v>298</v>
      </c>
      <c r="AO1793" t="s">
        <v>322</v>
      </c>
      <c r="AQ1793" t="str">
        <f t="shared" si="27"/>
        <v/>
      </c>
    </row>
    <row r="1794" spans="1:43">
      <c r="F1794" s="69">
        <v>6502</v>
      </c>
      <c r="I1794" t="s">
        <v>514</v>
      </c>
      <c r="P1794" t="s">
        <v>230</v>
      </c>
      <c r="T1794" t="s">
        <v>230</v>
      </c>
      <c r="U1794" t="s">
        <v>230</v>
      </c>
      <c r="V1794" t="s">
        <v>230</v>
      </c>
      <c r="W1794" t="s">
        <v>230</v>
      </c>
      <c r="AF1794" t="s">
        <v>230</v>
      </c>
      <c r="AG1794" t="s">
        <v>230</v>
      </c>
      <c r="AO1794" t="s">
        <v>515</v>
      </c>
      <c r="AQ1794" t="str">
        <f t="shared" si="27"/>
        <v/>
      </c>
    </row>
    <row r="1795" spans="1:43">
      <c r="F1795" s="69">
        <v>5759</v>
      </c>
      <c r="I1795" t="s">
        <v>514</v>
      </c>
      <c r="P1795" t="s">
        <v>230</v>
      </c>
      <c r="T1795" t="s">
        <v>230</v>
      </c>
      <c r="U1795" t="s">
        <v>230</v>
      </c>
      <c r="V1795" t="s">
        <v>230</v>
      </c>
      <c r="W1795" t="s">
        <v>230</v>
      </c>
      <c r="AF1795" t="s">
        <v>230</v>
      </c>
      <c r="AG1795" t="s">
        <v>230</v>
      </c>
      <c r="AO1795" t="s">
        <v>515</v>
      </c>
      <c r="AQ1795" t="str">
        <f>IF(AP1795="","",ROUND((L1795-AP1795)/AP1795,4))</f>
        <v/>
      </c>
    </row>
    <row r="1799" spans="1:43">
      <c r="B1799"/>
      <c r="C1799"/>
      <c r="D1799" s="71"/>
      <c r="E1799" s="6"/>
      <c r="F1799"/>
    </row>
    <row r="1800" spans="1:43">
      <c r="A1800" s="8" t="s">
        <v>0</v>
      </c>
      <c r="B1800" t="s">
        <v>116</v>
      </c>
      <c r="C1800" t="s">
        <v>1</v>
      </c>
      <c r="D1800" t="s">
        <v>2</v>
      </c>
      <c r="E1800" t="s">
        <v>3</v>
      </c>
      <c r="F1800" s="7" t="s">
        <v>4</v>
      </c>
      <c r="G1800" t="s">
        <v>5</v>
      </c>
      <c r="H1800" t="s">
        <v>268</v>
      </c>
      <c r="I1800" t="s">
        <v>269</v>
      </c>
      <c r="J1800" t="s">
        <v>270</v>
      </c>
      <c r="K1800" t="s">
        <v>271</v>
      </c>
      <c r="L1800" t="s">
        <v>6</v>
      </c>
      <c r="M1800" t="s">
        <v>7</v>
      </c>
      <c r="N1800" t="s">
        <v>8</v>
      </c>
      <c r="O1800" t="s">
        <v>9</v>
      </c>
      <c r="P1800" t="s">
        <v>272</v>
      </c>
      <c r="Q1800" t="s">
        <v>10</v>
      </c>
      <c r="R1800" t="s">
        <v>11</v>
      </c>
      <c r="S1800" t="s">
        <v>12</v>
      </c>
      <c r="T1800" t="s">
        <v>273</v>
      </c>
      <c r="U1800" t="s">
        <v>274</v>
      </c>
      <c r="V1800" t="s">
        <v>275</v>
      </c>
      <c r="W1800" t="s">
        <v>276</v>
      </c>
      <c r="X1800" t="s">
        <v>13</v>
      </c>
      <c r="Y1800" t="s">
        <v>277</v>
      </c>
      <c r="Z1800" t="s">
        <v>278</v>
      </c>
      <c r="AA1800" t="s">
        <v>14</v>
      </c>
      <c r="AB1800" t="s">
        <v>15</v>
      </c>
      <c r="AC1800" t="s">
        <v>279</v>
      </c>
      <c r="AD1800" t="s">
        <v>280</v>
      </c>
      <c r="AE1800" t="s">
        <v>281</v>
      </c>
      <c r="AF1800" t="s">
        <v>282</v>
      </c>
      <c r="AG1800" t="s">
        <v>283</v>
      </c>
      <c r="AH1800" t="s">
        <v>284</v>
      </c>
      <c r="AI1800" t="s">
        <v>16</v>
      </c>
      <c r="AJ1800" t="s">
        <v>17</v>
      </c>
      <c r="AK1800" t="s">
        <v>18</v>
      </c>
      <c r="AL1800" t="s">
        <v>19</v>
      </c>
      <c r="AM1800" t="s">
        <v>20</v>
      </c>
      <c r="AN1800" t="s">
        <v>285</v>
      </c>
      <c r="AO1800" t="s">
        <v>286</v>
      </c>
    </row>
    <row r="1801" spans="1:43">
      <c r="A1801" s="8">
        <v>46216</v>
      </c>
      <c r="B1801" s="67">
        <v>4007.49</v>
      </c>
      <c r="C1801" s="67">
        <v>-0.71</v>
      </c>
      <c r="D1801" s="67">
        <v>67310</v>
      </c>
      <c r="E1801" s="67">
        <v>-2.1800000000000002</v>
      </c>
      <c r="F1801" s="69">
        <v>1605</v>
      </c>
      <c r="G1801" t="s">
        <v>21</v>
      </c>
      <c r="H1801">
        <v>0</v>
      </c>
      <c r="I1801" t="s">
        <v>288</v>
      </c>
      <c r="J1801" t="s">
        <v>289</v>
      </c>
      <c r="K1801" t="s">
        <v>290</v>
      </c>
      <c r="L1801" s="36">
        <v>3391</v>
      </c>
      <c r="M1801">
        <v>30</v>
      </c>
      <c r="N1801" s="66">
        <v>8.8999999999999999E-3</v>
      </c>
      <c r="O1801" s="36">
        <v>3361</v>
      </c>
      <c r="P1801" s="66">
        <v>8.8999999999999999E-3</v>
      </c>
      <c r="Q1801" s="36">
        <v>3384</v>
      </c>
      <c r="R1801" s="36">
        <v>3419</v>
      </c>
      <c r="S1801" s="36">
        <v>3359</v>
      </c>
      <c r="T1801" s="66">
        <v>2E-3</v>
      </c>
      <c r="U1801" s="66">
        <v>-2.5999999999999999E-3</v>
      </c>
      <c r="V1801" s="66">
        <v>-8.0999999999999996E-3</v>
      </c>
      <c r="W1801" s="66">
        <v>9.4999999999999998E-3</v>
      </c>
      <c r="X1801" s="1">
        <v>3123300</v>
      </c>
      <c r="Y1801" s="1">
        <v>10576687</v>
      </c>
      <c r="Z1801" s="1">
        <v>4269730</v>
      </c>
      <c r="AA1801" t="s">
        <v>291</v>
      </c>
      <c r="AB1801" t="s">
        <v>292</v>
      </c>
      <c r="AC1801">
        <v>8.75</v>
      </c>
      <c r="AD1801">
        <v>0.83</v>
      </c>
      <c r="AE1801">
        <v>3.18</v>
      </c>
      <c r="AF1801" t="s">
        <v>230</v>
      </c>
      <c r="AG1801" s="1">
        <v>692800</v>
      </c>
      <c r="AH1801" s="36">
        <v>3392</v>
      </c>
      <c r="AI1801" s="1">
        <v>2600</v>
      </c>
      <c r="AJ1801" s="36">
        <v>3391</v>
      </c>
      <c r="AK1801" s="1">
        <v>5200</v>
      </c>
      <c r="AL1801" s="2">
        <v>0.64583333333333337</v>
      </c>
      <c r="AM1801" s="3">
        <v>46241</v>
      </c>
      <c r="AN1801" t="s">
        <v>293</v>
      </c>
      <c r="AO1801" t="s">
        <v>294</v>
      </c>
    </row>
    <row r="1802" spans="1:43">
      <c r="A1802" s="8">
        <v>46216</v>
      </c>
      <c r="B1802" s="67">
        <v>4007.49</v>
      </c>
      <c r="C1802" s="67">
        <v>-0.71</v>
      </c>
      <c r="D1802" s="67">
        <v>67310</v>
      </c>
      <c r="E1802" s="67">
        <v>-2.1800000000000002</v>
      </c>
      <c r="F1802" s="69">
        <v>1833</v>
      </c>
      <c r="G1802" t="s">
        <v>24</v>
      </c>
      <c r="H1802">
        <v>0</v>
      </c>
      <c r="I1802" t="s">
        <v>288</v>
      </c>
      <c r="J1802" t="s">
        <v>289</v>
      </c>
      <c r="K1802" t="s">
        <v>295</v>
      </c>
      <c r="L1802" s="36">
        <v>5560</v>
      </c>
      <c r="M1802">
        <v>-90</v>
      </c>
      <c r="N1802" s="66">
        <v>-1.5900000000000001E-2</v>
      </c>
      <c r="O1802" s="36">
        <v>5650</v>
      </c>
      <c r="P1802" s="66">
        <v>-1.5900000000000001E-2</v>
      </c>
      <c r="Q1802" s="36">
        <v>5640</v>
      </c>
      <c r="R1802" s="36">
        <v>5680</v>
      </c>
      <c r="S1802" s="36">
        <v>5560</v>
      </c>
      <c r="T1802" s="66">
        <v>-1.41E-2</v>
      </c>
      <c r="U1802" s="66">
        <v>-7.1000000000000004E-3</v>
      </c>
      <c r="V1802" s="66">
        <v>-2.1100000000000001E-2</v>
      </c>
      <c r="W1802" s="66">
        <v>0</v>
      </c>
      <c r="X1802" s="1">
        <v>100000</v>
      </c>
      <c r="Y1802" s="1">
        <v>560427</v>
      </c>
      <c r="Z1802" s="1">
        <v>214978</v>
      </c>
      <c r="AA1802" t="s">
        <v>296</v>
      </c>
      <c r="AB1802" t="s">
        <v>572</v>
      </c>
      <c r="AC1802">
        <v>12.95</v>
      </c>
      <c r="AD1802">
        <v>1.01</v>
      </c>
      <c r="AE1802">
        <v>5.4</v>
      </c>
      <c r="AF1802">
        <v>3.3</v>
      </c>
      <c r="AG1802" s="1">
        <v>1000</v>
      </c>
      <c r="AH1802" s="36">
        <v>5580</v>
      </c>
      <c r="AI1802" s="1">
        <v>2200</v>
      </c>
      <c r="AJ1802" s="36">
        <v>5560</v>
      </c>
      <c r="AK1802" s="1">
        <v>3300</v>
      </c>
      <c r="AL1802" s="2">
        <v>0.64583333333333337</v>
      </c>
      <c r="AM1802" s="3">
        <v>46241</v>
      </c>
      <c r="AN1802" t="s">
        <v>298</v>
      </c>
      <c r="AO1802" t="s">
        <v>299</v>
      </c>
    </row>
    <row r="1803" spans="1:43">
      <c r="A1803" s="8">
        <v>46216</v>
      </c>
      <c r="B1803" s="67">
        <v>4007.49</v>
      </c>
      <c r="C1803" s="67">
        <v>-0.71</v>
      </c>
      <c r="D1803" s="67">
        <v>67310</v>
      </c>
      <c r="E1803" s="67">
        <v>-2.1800000000000002</v>
      </c>
      <c r="F1803" s="69">
        <v>1911</v>
      </c>
      <c r="G1803" t="s">
        <v>25</v>
      </c>
      <c r="H1803">
        <v>0</v>
      </c>
      <c r="I1803" t="s">
        <v>288</v>
      </c>
      <c r="J1803" t="s">
        <v>289</v>
      </c>
      <c r="K1803" t="s">
        <v>295</v>
      </c>
      <c r="L1803" s="36">
        <v>1317.5</v>
      </c>
      <c r="M1803">
        <v>-3.5</v>
      </c>
      <c r="N1803" s="66">
        <v>-2.5999999999999999E-3</v>
      </c>
      <c r="O1803" s="36">
        <v>1321</v>
      </c>
      <c r="P1803" s="66">
        <v>-2.5999999999999999E-3</v>
      </c>
      <c r="Q1803" s="36">
        <v>1330</v>
      </c>
      <c r="R1803" s="36">
        <v>1334.5</v>
      </c>
      <c r="S1803" s="36">
        <v>1312</v>
      </c>
      <c r="T1803" s="66">
        <v>-9.2999999999999992E-3</v>
      </c>
      <c r="U1803" s="66">
        <v>-1.1000000000000001E-3</v>
      </c>
      <c r="V1803" s="66">
        <v>-1.2699999999999999E-2</v>
      </c>
      <c r="W1803" s="66">
        <v>4.1000000000000003E-3</v>
      </c>
      <c r="X1803" s="1">
        <v>2467300</v>
      </c>
      <c r="Y1803" s="1">
        <v>3256655</v>
      </c>
      <c r="Z1803" s="1">
        <v>814961</v>
      </c>
      <c r="AA1803" t="s">
        <v>300</v>
      </c>
      <c r="AB1803" t="s">
        <v>301</v>
      </c>
      <c r="AC1803">
        <v>8.39</v>
      </c>
      <c r="AD1803">
        <v>0.8</v>
      </c>
      <c r="AE1803">
        <v>3.8</v>
      </c>
      <c r="AF1803" t="s">
        <v>230</v>
      </c>
      <c r="AG1803" s="1">
        <v>363800</v>
      </c>
      <c r="AH1803" s="36">
        <v>1322.5</v>
      </c>
      <c r="AI1803" s="1">
        <v>16200</v>
      </c>
      <c r="AJ1803" s="36">
        <v>1317</v>
      </c>
      <c r="AK1803" s="1">
        <v>6800</v>
      </c>
      <c r="AL1803" s="2">
        <v>0.64583333333333337</v>
      </c>
      <c r="AM1803" s="3">
        <v>46241</v>
      </c>
      <c r="AN1803" t="s">
        <v>293</v>
      </c>
      <c r="AO1803" t="s">
        <v>299</v>
      </c>
    </row>
    <row r="1804" spans="1:43">
      <c r="A1804" s="8">
        <v>46216</v>
      </c>
      <c r="B1804" s="67">
        <v>4007.49</v>
      </c>
      <c r="C1804" s="67">
        <v>-0.71</v>
      </c>
      <c r="D1804" s="67">
        <v>67310</v>
      </c>
      <c r="E1804" s="67">
        <v>-2.1800000000000002</v>
      </c>
      <c r="F1804" s="69">
        <v>1925</v>
      </c>
      <c r="G1804" t="s">
        <v>26</v>
      </c>
      <c r="H1804">
        <v>0</v>
      </c>
      <c r="I1804" t="s">
        <v>288</v>
      </c>
      <c r="J1804" t="s">
        <v>289</v>
      </c>
      <c r="K1804" t="s">
        <v>295</v>
      </c>
      <c r="L1804" s="36">
        <v>4541</v>
      </c>
      <c r="M1804">
        <v>35</v>
      </c>
      <c r="N1804" s="66">
        <v>7.7999999999999996E-3</v>
      </c>
      <c r="O1804" s="36">
        <v>4506</v>
      </c>
      <c r="P1804" s="66">
        <v>7.7000000000000002E-3</v>
      </c>
      <c r="Q1804" s="36">
        <v>4523</v>
      </c>
      <c r="R1804" s="36">
        <v>4553</v>
      </c>
      <c r="S1804" s="36">
        <v>4481</v>
      </c>
      <c r="T1804" s="66">
        <v>3.8999999999999998E-3</v>
      </c>
      <c r="U1804" s="66">
        <v>4.1999999999999997E-3</v>
      </c>
      <c r="V1804" s="66">
        <v>-2.5999999999999999E-3</v>
      </c>
      <c r="W1804" s="66">
        <v>1.3299999999999999E-2</v>
      </c>
      <c r="X1804" s="1">
        <v>1862600</v>
      </c>
      <c r="Y1804" s="1">
        <v>8436973</v>
      </c>
      <c r="Z1804" s="1">
        <v>2995407</v>
      </c>
      <c r="AA1804" t="s">
        <v>302</v>
      </c>
      <c r="AB1804" t="s">
        <v>573</v>
      </c>
      <c r="AC1804">
        <v>12.38</v>
      </c>
      <c r="AD1804">
        <v>0.97</v>
      </c>
      <c r="AE1804">
        <v>3.88</v>
      </c>
      <c r="AF1804" t="s">
        <v>230</v>
      </c>
      <c r="AG1804" s="1">
        <v>19000</v>
      </c>
      <c r="AH1804" s="36">
        <v>4550</v>
      </c>
      <c r="AI1804">
        <v>200</v>
      </c>
      <c r="AJ1804" s="36">
        <v>4540</v>
      </c>
      <c r="AK1804" s="1">
        <v>1400</v>
      </c>
      <c r="AL1804" s="2">
        <v>0.64583333333333337</v>
      </c>
      <c r="AM1804" s="3">
        <v>46240</v>
      </c>
      <c r="AN1804" t="s">
        <v>298</v>
      </c>
      <c r="AO1804" t="s">
        <v>299</v>
      </c>
    </row>
    <row r="1805" spans="1:43">
      <c r="A1805" s="8">
        <v>46216</v>
      </c>
      <c r="B1805" s="67">
        <v>4007.49</v>
      </c>
      <c r="C1805" s="67">
        <v>-0.71</v>
      </c>
      <c r="D1805" s="67">
        <v>67310</v>
      </c>
      <c r="E1805" s="67">
        <v>-2.1800000000000002</v>
      </c>
      <c r="F1805" s="69">
        <v>1928</v>
      </c>
      <c r="G1805" t="s">
        <v>27</v>
      </c>
      <c r="H1805">
        <v>0</v>
      </c>
      <c r="I1805" t="s">
        <v>288</v>
      </c>
      <c r="J1805" t="s">
        <v>289</v>
      </c>
      <c r="K1805" t="s">
        <v>295</v>
      </c>
      <c r="L1805" s="36">
        <v>3472</v>
      </c>
      <c r="M1805">
        <v>17</v>
      </c>
      <c r="N1805" s="66">
        <v>4.8999999999999998E-3</v>
      </c>
      <c r="O1805" s="36">
        <v>3455</v>
      </c>
      <c r="P1805" s="66">
        <v>4.8999999999999998E-3</v>
      </c>
      <c r="Q1805" s="36">
        <v>3480</v>
      </c>
      <c r="R1805" s="36">
        <v>3489</v>
      </c>
      <c r="S1805" s="36">
        <v>3452</v>
      </c>
      <c r="T1805" s="66">
        <v>-2.2000000000000001E-3</v>
      </c>
      <c r="U1805" s="66">
        <v>-1.1000000000000001E-3</v>
      </c>
      <c r="V1805" s="66">
        <v>-4.7999999999999996E-3</v>
      </c>
      <c r="W1805" s="66">
        <v>5.7000000000000002E-3</v>
      </c>
      <c r="X1805" s="1">
        <v>2207400</v>
      </c>
      <c r="Y1805" s="1">
        <v>7665146</v>
      </c>
      <c r="Z1805" s="1">
        <v>2262305</v>
      </c>
      <c r="AA1805" t="s">
        <v>304</v>
      </c>
      <c r="AB1805" t="s">
        <v>574</v>
      </c>
      <c r="AC1805">
        <v>10.32</v>
      </c>
      <c r="AD1805">
        <v>1.05</v>
      </c>
      <c r="AE1805">
        <v>4.18</v>
      </c>
      <c r="AF1805" t="s">
        <v>230</v>
      </c>
      <c r="AG1805" s="1">
        <v>237600</v>
      </c>
      <c r="AH1805" s="36">
        <v>3476</v>
      </c>
      <c r="AI1805">
        <v>100</v>
      </c>
      <c r="AJ1805" s="36">
        <v>3471</v>
      </c>
      <c r="AK1805">
        <v>100</v>
      </c>
      <c r="AL1805" s="2">
        <v>0.64583333333333337</v>
      </c>
      <c r="AN1805" t="s">
        <v>306</v>
      </c>
      <c r="AO1805" t="s">
        <v>299</v>
      </c>
    </row>
    <row r="1806" spans="1:43">
      <c r="A1806" s="8">
        <v>46216</v>
      </c>
      <c r="B1806" s="67">
        <v>4007.49</v>
      </c>
      <c r="C1806" s="67">
        <v>-0.71</v>
      </c>
      <c r="D1806" s="67">
        <v>67310</v>
      </c>
      <c r="E1806" s="67">
        <v>-2.1800000000000002</v>
      </c>
      <c r="F1806" s="69">
        <v>1929</v>
      </c>
      <c r="G1806" t="s">
        <v>28</v>
      </c>
      <c r="H1806">
        <v>0</v>
      </c>
      <c r="I1806" t="s">
        <v>288</v>
      </c>
      <c r="J1806" t="s">
        <v>289</v>
      </c>
      <c r="K1806" t="s">
        <v>295</v>
      </c>
      <c r="L1806" s="36">
        <v>1119</v>
      </c>
      <c r="M1806">
        <v>-8</v>
      </c>
      <c r="N1806" s="66">
        <v>-7.1000000000000004E-3</v>
      </c>
      <c r="O1806" s="36">
        <v>1127</v>
      </c>
      <c r="P1806" s="66">
        <v>-7.0000000000000001E-3</v>
      </c>
      <c r="Q1806" s="36">
        <v>1127</v>
      </c>
      <c r="R1806" s="36">
        <v>1133</v>
      </c>
      <c r="S1806" s="36">
        <v>1117</v>
      </c>
      <c r="T1806" s="66">
        <v>-7.0000000000000001E-3</v>
      </c>
      <c r="U1806" s="66">
        <v>8.0000000000000004E-4</v>
      </c>
      <c r="V1806" s="66">
        <v>-1.23E-2</v>
      </c>
      <c r="W1806" s="66">
        <v>1.6999999999999999E-3</v>
      </c>
      <c r="X1806" s="1">
        <v>73600</v>
      </c>
      <c r="Y1806" s="1">
        <v>82580</v>
      </c>
      <c r="Z1806" s="1">
        <v>46746</v>
      </c>
      <c r="AA1806" t="s">
        <v>307</v>
      </c>
      <c r="AB1806" t="s">
        <v>575</v>
      </c>
      <c r="AC1806">
        <v>12.64</v>
      </c>
      <c r="AD1806">
        <v>1.23</v>
      </c>
      <c r="AE1806">
        <v>4.47</v>
      </c>
      <c r="AF1806" t="s">
        <v>230</v>
      </c>
      <c r="AG1806" s="1">
        <v>13600</v>
      </c>
      <c r="AH1806" s="36">
        <v>1119</v>
      </c>
      <c r="AI1806">
        <v>400</v>
      </c>
      <c r="AJ1806" s="36">
        <v>1118</v>
      </c>
      <c r="AK1806">
        <v>500</v>
      </c>
      <c r="AL1806" s="2">
        <v>0.64583333333333337</v>
      </c>
      <c r="AM1806" s="3">
        <v>46241</v>
      </c>
      <c r="AN1806" t="s">
        <v>298</v>
      </c>
      <c r="AO1806" t="s">
        <v>299</v>
      </c>
    </row>
    <row r="1807" spans="1:43">
      <c r="A1807" s="8">
        <v>46216</v>
      </c>
      <c r="B1807" s="67">
        <v>4007.49</v>
      </c>
      <c r="C1807" s="67">
        <v>-0.71</v>
      </c>
      <c r="D1807" s="67">
        <v>67310</v>
      </c>
      <c r="E1807" s="67">
        <v>-2.1800000000000002</v>
      </c>
      <c r="F1807" s="69">
        <v>1963</v>
      </c>
      <c r="G1807" t="s">
        <v>29</v>
      </c>
      <c r="H1807">
        <v>0</v>
      </c>
      <c r="I1807" t="s">
        <v>288</v>
      </c>
      <c r="J1807" t="s">
        <v>289</v>
      </c>
      <c r="K1807" t="s">
        <v>295</v>
      </c>
      <c r="L1807" s="36">
        <v>2303</v>
      </c>
      <c r="M1807">
        <v>-32.5</v>
      </c>
      <c r="N1807" s="66">
        <v>-1.3899999999999999E-2</v>
      </c>
      <c r="O1807" s="36">
        <v>2335.5</v>
      </c>
      <c r="P1807" s="66">
        <v>-1.3899999999999999E-2</v>
      </c>
      <c r="Q1807" s="36">
        <v>2368</v>
      </c>
      <c r="R1807" s="36">
        <v>2432</v>
      </c>
      <c r="S1807" s="36">
        <v>2296.5</v>
      </c>
      <c r="T1807" s="66">
        <v>-2.7400000000000001E-2</v>
      </c>
      <c r="U1807" s="66">
        <v>-9.1999999999999998E-3</v>
      </c>
      <c r="V1807" s="66">
        <v>-5.2999999999999999E-2</v>
      </c>
      <c r="W1807" s="66">
        <v>2.8E-3</v>
      </c>
      <c r="X1807" s="1">
        <v>1746500</v>
      </c>
      <c r="Y1807" s="1">
        <v>4088743</v>
      </c>
      <c r="Z1807" s="1">
        <v>562606</v>
      </c>
      <c r="AA1807" t="s">
        <v>309</v>
      </c>
      <c r="AB1807" t="s">
        <v>310</v>
      </c>
      <c r="AC1807">
        <v>12.1</v>
      </c>
      <c r="AD1807">
        <v>1.29</v>
      </c>
      <c r="AE1807">
        <v>2.2599999999999998</v>
      </c>
      <c r="AF1807" t="s">
        <v>230</v>
      </c>
      <c r="AG1807" s="1">
        <v>41600</v>
      </c>
      <c r="AH1807" s="36">
        <v>2309</v>
      </c>
      <c r="AI1807">
        <v>100</v>
      </c>
      <c r="AJ1807" s="36">
        <v>2301.5</v>
      </c>
      <c r="AK1807">
        <v>100</v>
      </c>
      <c r="AL1807" s="2">
        <v>0.64583333333333337</v>
      </c>
      <c r="AM1807" s="3">
        <v>46241</v>
      </c>
      <c r="AN1807" t="s">
        <v>298</v>
      </c>
      <c r="AO1807" t="s">
        <v>299</v>
      </c>
    </row>
    <row r="1808" spans="1:43">
      <c r="A1808" s="8">
        <v>46216</v>
      </c>
      <c r="B1808" s="67">
        <v>4007.49</v>
      </c>
      <c r="C1808" s="67">
        <v>-0.71</v>
      </c>
      <c r="D1808" s="67">
        <v>67310</v>
      </c>
      <c r="E1808" s="67">
        <v>-2.1800000000000002</v>
      </c>
      <c r="F1808" s="69">
        <v>2124</v>
      </c>
      <c r="G1808" t="s">
        <v>30</v>
      </c>
      <c r="H1808">
        <v>0</v>
      </c>
      <c r="I1808" t="s">
        <v>288</v>
      </c>
      <c r="J1808" t="s">
        <v>289</v>
      </c>
      <c r="K1808" t="s">
        <v>295</v>
      </c>
      <c r="L1808">
        <v>877</v>
      </c>
      <c r="M1808">
        <v>3</v>
      </c>
      <c r="N1808" s="66">
        <v>3.3999999999999998E-3</v>
      </c>
      <c r="O1808">
        <v>874</v>
      </c>
      <c r="P1808" s="66">
        <v>3.3999999999999998E-3</v>
      </c>
      <c r="Q1808">
        <v>877</v>
      </c>
      <c r="R1808">
        <v>883</v>
      </c>
      <c r="S1808">
        <v>874</v>
      </c>
      <c r="T1808" s="66">
        <v>0</v>
      </c>
      <c r="U1808" s="66">
        <v>0</v>
      </c>
      <c r="V1808" s="66">
        <v>-6.7000000000000002E-3</v>
      </c>
      <c r="W1808" s="66">
        <v>3.3999999999999998E-3</v>
      </c>
      <c r="X1808" s="1">
        <v>336600</v>
      </c>
      <c r="Y1808" s="1">
        <v>295701</v>
      </c>
      <c r="Z1808" s="1">
        <v>145193</v>
      </c>
      <c r="AA1808" t="s">
        <v>311</v>
      </c>
      <c r="AB1808" t="s">
        <v>312</v>
      </c>
      <c r="AC1808">
        <v>16.21</v>
      </c>
      <c r="AD1808">
        <v>6.21</v>
      </c>
      <c r="AE1808">
        <v>4.33</v>
      </c>
      <c r="AF1808" t="s">
        <v>230</v>
      </c>
      <c r="AG1808" s="1">
        <v>87100</v>
      </c>
      <c r="AH1808">
        <v>878</v>
      </c>
      <c r="AI1808">
        <v>500</v>
      </c>
      <c r="AJ1808">
        <v>876</v>
      </c>
      <c r="AK1808">
        <v>400</v>
      </c>
      <c r="AL1808" s="2">
        <v>0.64583333333333337</v>
      </c>
      <c r="AM1808" s="3">
        <v>46246</v>
      </c>
      <c r="AN1808" t="s">
        <v>293</v>
      </c>
      <c r="AO1808" t="s">
        <v>313</v>
      </c>
    </row>
    <row r="1809" spans="1:41">
      <c r="A1809" s="8">
        <v>46216</v>
      </c>
      <c r="B1809" s="67">
        <v>4007.49</v>
      </c>
      <c r="C1809" s="67">
        <v>-0.71</v>
      </c>
      <c r="D1809" s="67">
        <v>67310</v>
      </c>
      <c r="E1809" s="67">
        <v>-2.1800000000000002</v>
      </c>
      <c r="F1809" s="69">
        <v>2162</v>
      </c>
      <c r="G1809" t="s">
        <v>31</v>
      </c>
      <c r="H1809">
        <v>0</v>
      </c>
      <c r="I1809" t="s">
        <v>314</v>
      </c>
      <c r="J1809" t="s">
        <v>289</v>
      </c>
      <c r="K1809" t="s">
        <v>295</v>
      </c>
      <c r="L1809">
        <v>533</v>
      </c>
      <c r="M1809">
        <v>0</v>
      </c>
      <c r="N1809" s="66">
        <v>0</v>
      </c>
      <c r="O1809">
        <v>533</v>
      </c>
      <c r="P1809" s="66">
        <v>0</v>
      </c>
      <c r="Q1809">
        <v>534</v>
      </c>
      <c r="R1809">
        <v>534</v>
      </c>
      <c r="S1809">
        <v>533</v>
      </c>
      <c r="T1809" s="66">
        <v>-1.8E-3</v>
      </c>
      <c r="U1809" s="66">
        <v>-1.8E-3</v>
      </c>
      <c r="V1809" s="66">
        <v>-1.8E-3</v>
      </c>
      <c r="W1809" s="66">
        <v>0</v>
      </c>
      <c r="X1809" s="1">
        <v>27300</v>
      </c>
      <c r="Y1809" s="1">
        <v>14576</v>
      </c>
      <c r="Z1809" s="1">
        <v>11518</v>
      </c>
      <c r="AA1809" t="s">
        <v>685</v>
      </c>
      <c r="AB1809" t="s">
        <v>316</v>
      </c>
      <c r="AC1809">
        <v>30.98</v>
      </c>
      <c r="AD1809">
        <v>2.0299999999999998</v>
      </c>
      <c r="AE1809">
        <v>0</v>
      </c>
      <c r="AF1809">
        <v>0.5</v>
      </c>
      <c r="AG1809">
        <v>0</v>
      </c>
      <c r="AH1809">
        <v>534</v>
      </c>
      <c r="AI1809" s="1">
        <v>1900</v>
      </c>
      <c r="AJ1809">
        <v>533</v>
      </c>
      <c r="AK1809" s="1">
        <v>49900</v>
      </c>
      <c r="AL1809" s="2">
        <v>0.64583333333333337</v>
      </c>
      <c r="AM1809" s="3">
        <v>46241</v>
      </c>
      <c r="AN1809" t="s">
        <v>298</v>
      </c>
      <c r="AO1809" t="s">
        <v>313</v>
      </c>
    </row>
    <row r="1810" spans="1:41">
      <c r="A1810" s="8">
        <v>46216</v>
      </c>
      <c r="B1810" s="67">
        <v>4007.49</v>
      </c>
      <c r="C1810" s="67">
        <v>-0.71</v>
      </c>
      <c r="D1810" s="67">
        <v>67310</v>
      </c>
      <c r="E1810" s="67">
        <v>-2.1800000000000002</v>
      </c>
      <c r="F1810" s="69">
        <v>2229</v>
      </c>
      <c r="G1810" t="s">
        <v>32</v>
      </c>
      <c r="H1810">
        <v>0</v>
      </c>
      <c r="I1810" t="s">
        <v>288</v>
      </c>
      <c r="J1810" t="s">
        <v>289</v>
      </c>
      <c r="K1810" t="s">
        <v>290</v>
      </c>
      <c r="L1810" s="36">
        <v>2990.5</v>
      </c>
      <c r="M1810">
        <v>31.5</v>
      </c>
      <c r="N1810" s="66">
        <v>1.06E-2</v>
      </c>
      <c r="O1810" s="36">
        <v>2959</v>
      </c>
      <c r="P1810" s="66">
        <v>1.06E-2</v>
      </c>
      <c r="Q1810" s="36">
        <v>2970</v>
      </c>
      <c r="R1810" s="36">
        <v>2998</v>
      </c>
      <c r="S1810" s="36">
        <v>2959</v>
      </c>
      <c r="T1810" s="66">
        <v>6.8999999999999999E-3</v>
      </c>
      <c r="U1810" s="66">
        <v>4.3E-3</v>
      </c>
      <c r="V1810" s="66">
        <v>-2.5000000000000001E-3</v>
      </c>
      <c r="W1810" s="66">
        <v>1.06E-2</v>
      </c>
      <c r="X1810" s="1">
        <v>210800</v>
      </c>
      <c r="Y1810" s="1">
        <v>629649</v>
      </c>
      <c r="Z1810" s="1">
        <v>400517</v>
      </c>
      <c r="AA1810" t="s">
        <v>317</v>
      </c>
      <c r="AB1810" t="s">
        <v>660</v>
      </c>
      <c r="AC1810">
        <v>20.89</v>
      </c>
      <c r="AD1810">
        <v>1.72</v>
      </c>
      <c r="AE1810">
        <v>2.31</v>
      </c>
      <c r="AF1810" t="s">
        <v>230</v>
      </c>
      <c r="AG1810" s="1">
        <v>3400</v>
      </c>
      <c r="AH1810" s="36">
        <v>2992.5</v>
      </c>
      <c r="AI1810">
        <v>100</v>
      </c>
      <c r="AJ1810" s="36">
        <v>2981</v>
      </c>
      <c r="AK1810">
        <v>100</v>
      </c>
      <c r="AL1810" s="2">
        <v>0.64583333333333337</v>
      </c>
      <c r="AM1810" s="3">
        <v>46233</v>
      </c>
      <c r="AN1810" t="s">
        <v>298</v>
      </c>
      <c r="AO1810" t="s">
        <v>319</v>
      </c>
    </row>
    <row r="1811" spans="1:41">
      <c r="A1811" s="8">
        <v>46216</v>
      </c>
      <c r="B1811" s="67">
        <v>4007.49</v>
      </c>
      <c r="C1811" s="67">
        <v>-0.71</v>
      </c>
      <c r="D1811" s="67">
        <v>67310</v>
      </c>
      <c r="E1811" s="67">
        <v>-2.1800000000000002</v>
      </c>
      <c r="F1811" s="69">
        <v>2768</v>
      </c>
      <c r="G1811" t="s">
        <v>33</v>
      </c>
      <c r="H1811">
        <v>0</v>
      </c>
      <c r="I1811" t="s">
        <v>288</v>
      </c>
      <c r="J1811" t="s">
        <v>289</v>
      </c>
      <c r="K1811" t="s">
        <v>290</v>
      </c>
      <c r="L1811" s="36">
        <v>5054</v>
      </c>
      <c r="M1811">
        <v>-46</v>
      </c>
      <c r="N1811" s="66">
        <v>-8.9999999999999993E-3</v>
      </c>
      <c r="O1811" s="36">
        <v>5100</v>
      </c>
      <c r="P1811" s="66">
        <v>-8.9999999999999993E-3</v>
      </c>
      <c r="Q1811" s="36">
        <v>5194</v>
      </c>
      <c r="R1811" s="36">
        <v>5204</v>
      </c>
      <c r="S1811" s="36">
        <v>5021</v>
      </c>
      <c r="T1811" s="66">
        <v>-2.69E-2</v>
      </c>
      <c r="U1811" s="66">
        <v>-4.4999999999999997E-3</v>
      </c>
      <c r="V1811" s="66">
        <v>-2.8799999999999999E-2</v>
      </c>
      <c r="W1811" s="66">
        <v>6.4999999999999997E-3</v>
      </c>
      <c r="X1811" s="1">
        <v>1755500</v>
      </c>
      <c r="Y1811" s="1">
        <v>8911605</v>
      </c>
      <c r="Z1811" s="1">
        <v>1061340</v>
      </c>
      <c r="AA1811" t="s">
        <v>320</v>
      </c>
      <c r="AB1811" t="s">
        <v>321</v>
      </c>
      <c r="AC1811">
        <v>8.08</v>
      </c>
      <c r="AD1811">
        <v>0.96</v>
      </c>
      <c r="AE1811">
        <v>3.56</v>
      </c>
      <c r="AF1811" t="s">
        <v>230</v>
      </c>
      <c r="AG1811" s="1">
        <v>174900</v>
      </c>
      <c r="AH1811" s="36">
        <v>5055</v>
      </c>
      <c r="AI1811" s="1">
        <v>8200</v>
      </c>
      <c r="AJ1811" s="36">
        <v>5032</v>
      </c>
      <c r="AK1811">
        <v>100</v>
      </c>
      <c r="AL1811" s="2">
        <v>0.64583333333333337</v>
      </c>
      <c r="AM1811" s="3">
        <v>46234</v>
      </c>
      <c r="AN1811" t="s">
        <v>298</v>
      </c>
      <c r="AO1811" t="s">
        <v>322</v>
      </c>
    </row>
    <row r="1812" spans="1:41">
      <c r="A1812" s="8">
        <v>46216</v>
      </c>
      <c r="B1812" s="67">
        <v>4007.49</v>
      </c>
      <c r="C1812" s="67">
        <v>-0.71</v>
      </c>
      <c r="D1812" s="67">
        <v>67310</v>
      </c>
      <c r="E1812" s="67">
        <v>-2.1800000000000002</v>
      </c>
      <c r="F1812" s="69">
        <v>2769</v>
      </c>
      <c r="G1812" t="s">
        <v>34</v>
      </c>
      <c r="H1812">
        <v>0</v>
      </c>
      <c r="I1812" t="s">
        <v>314</v>
      </c>
      <c r="J1812" t="s">
        <v>323</v>
      </c>
      <c r="K1812" t="s">
        <v>295</v>
      </c>
      <c r="L1812">
        <v>881</v>
      </c>
      <c r="M1812">
        <v>-18</v>
      </c>
      <c r="N1812" s="66">
        <v>-0.02</v>
      </c>
      <c r="O1812">
        <v>899</v>
      </c>
      <c r="P1812" s="66">
        <v>-0.02</v>
      </c>
      <c r="Q1812">
        <v>884</v>
      </c>
      <c r="R1812">
        <v>895</v>
      </c>
      <c r="S1812">
        <v>876</v>
      </c>
      <c r="T1812" s="66">
        <v>-3.3E-3</v>
      </c>
      <c r="U1812" s="66">
        <v>-1.1000000000000001E-3</v>
      </c>
      <c r="V1812" s="66">
        <v>-1.5599999999999999E-2</v>
      </c>
      <c r="W1812" s="66">
        <v>5.7000000000000002E-3</v>
      </c>
      <c r="X1812" s="1">
        <v>9300</v>
      </c>
      <c r="Y1812" s="1">
        <v>8219</v>
      </c>
      <c r="Z1812" s="1">
        <v>6926</v>
      </c>
      <c r="AA1812" t="s">
        <v>324</v>
      </c>
      <c r="AB1812" t="s">
        <v>325</v>
      </c>
      <c r="AC1812">
        <v>10.46</v>
      </c>
      <c r="AD1812">
        <v>23.41</v>
      </c>
      <c r="AE1812">
        <v>0</v>
      </c>
      <c r="AF1812">
        <v>0.2</v>
      </c>
      <c r="AG1812">
        <v>0</v>
      </c>
      <c r="AH1812">
        <v>883</v>
      </c>
      <c r="AI1812">
        <v>100</v>
      </c>
      <c r="AJ1812">
        <v>881</v>
      </c>
      <c r="AK1812">
        <v>200</v>
      </c>
      <c r="AL1812" s="2">
        <v>0.64583333333333337</v>
      </c>
      <c r="AM1812" s="3">
        <v>46213</v>
      </c>
      <c r="AN1812" t="s">
        <v>326</v>
      </c>
      <c r="AO1812" t="s">
        <v>327</v>
      </c>
    </row>
    <row r="1813" spans="1:41">
      <c r="A1813" s="8">
        <v>46216</v>
      </c>
      <c r="B1813" s="67">
        <v>4007.49</v>
      </c>
      <c r="C1813" s="67">
        <v>-0.71</v>
      </c>
      <c r="D1813" s="67">
        <v>67310</v>
      </c>
      <c r="E1813" s="67">
        <v>-2.1800000000000002</v>
      </c>
      <c r="F1813" s="69">
        <v>2914</v>
      </c>
      <c r="G1813" t="s">
        <v>35</v>
      </c>
      <c r="H1813">
        <v>0</v>
      </c>
      <c r="I1813" t="s">
        <v>288</v>
      </c>
      <c r="J1813" t="s">
        <v>289</v>
      </c>
      <c r="K1813" t="s">
        <v>295</v>
      </c>
      <c r="L1813" s="36">
        <v>6101</v>
      </c>
      <c r="M1813">
        <v>-16</v>
      </c>
      <c r="N1813" s="66">
        <v>-2.5999999999999999E-3</v>
      </c>
      <c r="O1813" s="36">
        <v>6117</v>
      </c>
      <c r="P1813" s="66">
        <v>-2.5999999999999999E-3</v>
      </c>
      <c r="Q1813" s="36">
        <v>6120</v>
      </c>
      <c r="R1813" s="36">
        <v>6152</v>
      </c>
      <c r="S1813" s="36">
        <v>6049</v>
      </c>
      <c r="T1813" s="66">
        <v>-3.0999999999999999E-3</v>
      </c>
      <c r="U1813" s="66">
        <v>2.5999999999999999E-3</v>
      </c>
      <c r="V1813" s="66">
        <v>-8.2000000000000007E-3</v>
      </c>
      <c r="W1813" s="66">
        <v>8.5000000000000006E-3</v>
      </c>
      <c r="X1813" s="1">
        <v>3223400</v>
      </c>
      <c r="Y1813" s="1">
        <v>19661580</v>
      </c>
      <c r="Z1813" s="1">
        <v>12202000</v>
      </c>
      <c r="AA1813" t="s">
        <v>328</v>
      </c>
      <c r="AB1813" t="s">
        <v>329</v>
      </c>
      <c r="AC1813">
        <v>19</v>
      </c>
      <c r="AD1813">
        <v>2.65</v>
      </c>
      <c r="AE1813">
        <v>3.97</v>
      </c>
      <c r="AF1813" t="s">
        <v>230</v>
      </c>
      <c r="AG1813" s="1">
        <v>906500</v>
      </c>
      <c r="AH1813" s="36">
        <v>6108</v>
      </c>
      <c r="AI1813" s="1">
        <v>1500</v>
      </c>
      <c r="AJ1813" s="36">
        <v>6101</v>
      </c>
      <c r="AK1813" s="1">
        <v>7700</v>
      </c>
      <c r="AL1813" s="2">
        <v>0.64583333333333337</v>
      </c>
      <c r="AM1813" s="3">
        <v>46233</v>
      </c>
      <c r="AN1813" t="s">
        <v>293</v>
      </c>
      <c r="AO1813" t="s">
        <v>319</v>
      </c>
    </row>
    <row r="1814" spans="1:41">
      <c r="A1814" s="8">
        <v>46216</v>
      </c>
      <c r="B1814" s="67">
        <v>4007.49</v>
      </c>
      <c r="C1814" s="67">
        <v>-0.71</v>
      </c>
      <c r="D1814" s="67">
        <v>67310</v>
      </c>
      <c r="E1814" s="67">
        <v>-2.1800000000000002</v>
      </c>
      <c r="F1814" s="69">
        <v>3003</v>
      </c>
      <c r="G1814" t="s">
        <v>36</v>
      </c>
      <c r="H1814">
        <v>0</v>
      </c>
      <c r="I1814" t="s">
        <v>288</v>
      </c>
      <c r="J1814" t="s">
        <v>289</v>
      </c>
      <c r="K1814" t="s">
        <v>295</v>
      </c>
      <c r="L1814" s="36">
        <v>1765.5</v>
      </c>
      <c r="M1814">
        <v>10.5</v>
      </c>
      <c r="N1814" s="66">
        <v>6.0000000000000001E-3</v>
      </c>
      <c r="O1814" s="36">
        <v>1755</v>
      </c>
      <c r="P1814" s="66">
        <v>5.8999999999999999E-3</v>
      </c>
      <c r="Q1814" s="36">
        <v>1774.5</v>
      </c>
      <c r="R1814" s="36">
        <v>1774.5</v>
      </c>
      <c r="S1814" s="36">
        <v>1755.5</v>
      </c>
      <c r="T1814" s="66">
        <v>-5.0000000000000001E-3</v>
      </c>
      <c r="U1814" s="66">
        <v>1.6999999999999999E-3</v>
      </c>
      <c r="V1814" s="66">
        <v>-5.0000000000000001E-3</v>
      </c>
      <c r="W1814" s="66">
        <v>5.5999999999999999E-3</v>
      </c>
      <c r="X1814" s="1">
        <v>1829200</v>
      </c>
      <c r="Y1814" s="1">
        <v>3228444</v>
      </c>
      <c r="Z1814" s="1">
        <v>1355741</v>
      </c>
      <c r="AA1814" t="s">
        <v>330</v>
      </c>
      <c r="AB1814" t="s">
        <v>577</v>
      </c>
      <c r="AC1814">
        <v>11.07</v>
      </c>
      <c r="AD1814">
        <v>1.46</v>
      </c>
      <c r="AE1814">
        <v>3.79</v>
      </c>
      <c r="AF1814" t="s">
        <v>230</v>
      </c>
      <c r="AG1814" s="1">
        <v>314100</v>
      </c>
      <c r="AH1814" s="36">
        <v>1766.5</v>
      </c>
      <c r="AI1814">
        <v>100</v>
      </c>
      <c r="AJ1814" s="36">
        <v>1765</v>
      </c>
      <c r="AK1814">
        <v>600</v>
      </c>
      <c r="AL1814" s="2">
        <v>0.64583333333333337</v>
      </c>
      <c r="AM1814" s="3">
        <v>46231</v>
      </c>
      <c r="AN1814" t="s">
        <v>293</v>
      </c>
      <c r="AO1814" t="s">
        <v>332</v>
      </c>
    </row>
    <row r="1815" spans="1:41">
      <c r="A1815" s="8">
        <v>46216</v>
      </c>
      <c r="B1815" s="67">
        <v>4007.49</v>
      </c>
      <c r="C1815" s="67">
        <v>-0.71</v>
      </c>
      <c r="D1815" s="67">
        <v>67310</v>
      </c>
      <c r="E1815" s="67">
        <v>-2.1800000000000002</v>
      </c>
      <c r="F1815" s="69">
        <v>3407</v>
      </c>
      <c r="G1815" t="s">
        <v>37</v>
      </c>
      <c r="H1815">
        <v>0</v>
      </c>
      <c r="I1815" t="s">
        <v>288</v>
      </c>
      <c r="J1815" t="s">
        <v>289</v>
      </c>
      <c r="K1815" t="s">
        <v>295</v>
      </c>
      <c r="L1815" s="36">
        <v>1815.5</v>
      </c>
      <c r="M1815">
        <v>-26.5</v>
      </c>
      <c r="N1815" s="66">
        <v>-1.44E-2</v>
      </c>
      <c r="O1815" s="36">
        <v>1842</v>
      </c>
      <c r="P1815" s="66">
        <v>-1.43E-2</v>
      </c>
      <c r="Q1815" s="36">
        <v>1859</v>
      </c>
      <c r="R1815" s="36">
        <v>1868.5</v>
      </c>
      <c r="S1815" s="36">
        <v>1815.5</v>
      </c>
      <c r="T1815" s="66">
        <v>-2.3300000000000001E-2</v>
      </c>
      <c r="U1815" s="66">
        <v>-7.9000000000000008E-3</v>
      </c>
      <c r="V1815" s="66">
        <v>-2.8299999999999999E-2</v>
      </c>
      <c r="W1815" s="66">
        <v>0</v>
      </c>
      <c r="X1815" s="1">
        <v>3763900</v>
      </c>
      <c r="Y1815" s="1">
        <v>6873998</v>
      </c>
      <c r="Z1815" s="1">
        <v>2479522</v>
      </c>
      <c r="AA1815" t="s">
        <v>706</v>
      </c>
      <c r="AB1815" t="s">
        <v>334</v>
      </c>
      <c r="AC1815">
        <v>15.28</v>
      </c>
      <c r="AD1815">
        <v>1.17</v>
      </c>
      <c r="AE1815">
        <v>2.42</v>
      </c>
      <c r="AF1815" t="s">
        <v>230</v>
      </c>
      <c r="AG1815" s="1">
        <v>171100</v>
      </c>
      <c r="AH1815" s="36">
        <v>1817</v>
      </c>
      <c r="AI1815">
        <v>100</v>
      </c>
      <c r="AJ1815" s="36">
        <v>1815</v>
      </c>
      <c r="AK1815" s="1">
        <v>2500</v>
      </c>
      <c r="AL1815" s="2">
        <v>0.64583333333333337</v>
      </c>
      <c r="AM1815" s="3">
        <v>46234</v>
      </c>
      <c r="AN1815" t="s">
        <v>298</v>
      </c>
      <c r="AO1815" t="s">
        <v>335</v>
      </c>
    </row>
    <row r="1816" spans="1:41">
      <c r="A1816" s="8">
        <v>46216</v>
      </c>
      <c r="B1816" s="67">
        <v>4007.49</v>
      </c>
      <c r="C1816" s="67">
        <v>-0.71</v>
      </c>
      <c r="D1816" s="67">
        <v>67310</v>
      </c>
      <c r="E1816" s="67">
        <v>-2.1800000000000002</v>
      </c>
      <c r="F1816" s="69">
        <v>4008</v>
      </c>
      <c r="G1816" t="s">
        <v>38</v>
      </c>
      <c r="H1816">
        <v>0</v>
      </c>
      <c r="I1816" t="s">
        <v>288</v>
      </c>
      <c r="J1816" t="s">
        <v>289</v>
      </c>
      <c r="K1816" t="s">
        <v>295</v>
      </c>
      <c r="L1816" s="36">
        <v>1261</v>
      </c>
      <c r="M1816">
        <v>-5</v>
      </c>
      <c r="N1816" s="66">
        <v>-3.8999999999999998E-3</v>
      </c>
      <c r="O1816" s="36">
        <v>1266</v>
      </c>
      <c r="P1816" s="66">
        <v>-3.8999999999999998E-3</v>
      </c>
      <c r="Q1816" s="36">
        <v>1281</v>
      </c>
      <c r="R1816" s="36">
        <v>1288</v>
      </c>
      <c r="S1816" s="36">
        <v>1259</v>
      </c>
      <c r="T1816" s="66">
        <v>-1.5599999999999999E-2</v>
      </c>
      <c r="U1816" s="66">
        <v>-3.8999999999999998E-3</v>
      </c>
      <c r="V1816" s="66">
        <v>-2.0899999999999998E-2</v>
      </c>
      <c r="W1816" s="66">
        <v>1.5E-3</v>
      </c>
      <c r="X1816" s="1">
        <v>172000</v>
      </c>
      <c r="Y1816" s="1">
        <v>217822</v>
      </c>
      <c r="Z1816" s="1">
        <v>81566</v>
      </c>
      <c r="AA1816" t="s">
        <v>707</v>
      </c>
      <c r="AB1816" t="s">
        <v>337</v>
      </c>
      <c r="AC1816">
        <v>10.32</v>
      </c>
      <c r="AD1816">
        <v>0.78</v>
      </c>
      <c r="AE1816">
        <v>3.81</v>
      </c>
      <c r="AF1816" t="s">
        <v>230</v>
      </c>
      <c r="AG1816">
        <v>0</v>
      </c>
      <c r="AH1816" s="36">
        <v>1263</v>
      </c>
      <c r="AI1816">
        <v>100</v>
      </c>
      <c r="AJ1816" s="36">
        <v>1260</v>
      </c>
      <c r="AK1816">
        <v>400</v>
      </c>
      <c r="AL1816" s="2">
        <v>0.64583333333333337</v>
      </c>
      <c r="AM1816" s="3">
        <v>46240</v>
      </c>
      <c r="AN1816" t="s">
        <v>298</v>
      </c>
      <c r="AO1816" t="s">
        <v>335</v>
      </c>
    </row>
    <row r="1817" spans="1:41">
      <c r="A1817" s="8">
        <v>46216</v>
      </c>
      <c r="B1817" s="67">
        <v>4007.49</v>
      </c>
      <c r="C1817" s="67">
        <v>-0.71</v>
      </c>
      <c r="D1817" s="67">
        <v>67310</v>
      </c>
      <c r="E1817" s="67">
        <v>-2.1800000000000002</v>
      </c>
      <c r="F1817" s="69">
        <v>4026</v>
      </c>
      <c r="G1817" t="s">
        <v>39</v>
      </c>
      <c r="H1817">
        <v>0</v>
      </c>
      <c r="I1817" t="s">
        <v>314</v>
      </c>
      <c r="J1817" t="s">
        <v>289</v>
      </c>
      <c r="K1817" t="s">
        <v>290</v>
      </c>
      <c r="L1817" s="36">
        <v>1558</v>
      </c>
      <c r="M1817">
        <v>-15</v>
      </c>
      <c r="N1817" s="66">
        <v>-9.4999999999999998E-3</v>
      </c>
      <c r="O1817" s="36">
        <v>1573</v>
      </c>
      <c r="P1817" s="66">
        <v>-9.4999999999999998E-3</v>
      </c>
      <c r="Q1817" s="36">
        <v>1603</v>
      </c>
      <c r="R1817" s="36">
        <v>1640</v>
      </c>
      <c r="S1817" s="36">
        <v>1543</v>
      </c>
      <c r="T1817" s="66">
        <v>-2.8000000000000001E-2</v>
      </c>
      <c r="U1817" s="66">
        <v>-6.3E-3</v>
      </c>
      <c r="V1817" s="66">
        <v>-0.05</v>
      </c>
      <c r="W1817" s="66">
        <v>9.7000000000000003E-3</v>
      </c>
      <c r="X1817" s="1">
        <v>108500</v>
      </c>
      <c r="Y1817" s="1">
        <v>171396</v>
      </c>
      <c r="Z1817" s="1">
        <v>14395</v>
      </c>
      <c r="AA1817" t="s">
        <v>338</v>
      </c>
      <c r="AB1817" t="s">
        <v>629</v>
      </c>
      <c r="AC1817">
        <v>7.37</v>
      </c>
      <c r="AD1817">
        <v>0.96</v>
      </c>
      <c r="AE1817">
        <v>3.21</v>
      </c>
      <c r="AF1817" t="s">
        <v>230</v>
      </c>
      <c r="AG1817">
        <v>600</v>
      </c>
      <c r="AH1817" s="36">
        <v>1560</v>
      </c>
      <c r="AI1817">
        <v>100</v>
      </c>
      <c r="AJ1817" s="36">
        <v>1552</v>
      </c>
      <c r="AK1817" s="1">
        <v>2900</v>
      </c>
      <c r="AL1817" s="2">
        <v>0.64583333333333337</v>
      </c>
      <c r="AN1817" t="s">
        <v>340</v>
      </c>
      <c r="AO1817" t="s">
        <v>341</v>
      </c>
    </row>
    <row r="1818" spans="1:41">
      <c r="A1818" s="8">
        <v>46216</v>
      </c>
      <c r="B1818" s="67">
        <v>4007.49</v>
      </c>
      <c r="C1818" s="67">
        <v>-0.71</v>
      </c>
      <c r="D1818" s="67">
        <v>67310</v>
      </c>
      <c r="E1818" s="67">
        <v>-2.1800000000000002</v>
      </c>
      <c r="F1818" s="69">
        <v>4062</v>
      </c>
      <c r="G1818" t="s">
        <v>40</v>
      </c>
      <c r="H1818">
        <v>0</v>
      </c>
      <c r="I1818" t="s">
        <v>288</v>
      </c>
      <c r="J1818" t="s">
        <v>289</v>
      </c>
      <c r="K1818" t="s">
        <v>290</v>
      </c>
      <c r="L1818" s="36">
        <v>18690</v>
      </c>
      <c r="M1818" s="36">
        <v>-1610</v>
      </c>
      <c r="N1818" s="66">
        <v>-7.9299999999999995E-2</v>
      </c>
      <c r="O1818" s="36">
        <v>20300</v>
      </c>
      <c r="P1818" s="66">
        <v>-7.9299999999999995E-2</v>
      </c>
      <c r="Q1818" s="36">
        <v>19885</v>
      </c>
      <c r="R1818" s="36">
        <v>20465</v>
      </c>
      <c r="S1818" s="36">
        <v>18145</v>
      </c>
      <c r="T1818" s="66">
        <v>-0.06</v>
      </c>
      <c r="U1818" s="66">
        <v>-3.2000000000000002E-3</v>
      </c>
      <c r="V1818" s="66">
        <v>-8.6699999999999999E-2</v>
      </c>
      <c r="W1818" s="66">
        <v>0.03</v>
      </c>
      <c r="X1818" s="1">
        <v>7667300</v>
      </c>
      <c r="Y1818" s="1">
        <v>145802014</v>
      </c>
      <c r="Z1818" s="1">
        <v>5265367</v>
      </c>
      <c r="AA1818" t="s">
        <v>691</v>
      </c>
      <c r="AB1818" t="s">
        <v>343</v>
      </c>
      <c r="AC1818">
        <v>89.98</v>
      </c>
      <c r="AD1818">
        <v>9.48</v>
      </c>
      <c r="AE1818">
        <v>0.19</v>
      </c>
      <c r="AF1818" t="s">
        <v>230</v>
      </c>
      <c r="AG1818" s="1">
        <v>8300</v>
      </c>
      <c r="AH1818" s="36">
        <v>18695</v>
      </c>
      <c r="AI1818">
        <v>600</v>
      </c>
      <c r="AJ1818" s="36">
        <v>18670</v>
      </c>
      <c r="AK1818">
        <v>200</v>
      </c>
      <c r="AL1818" s="2">
        <v>0.64583333333333337</v>
      </c>
      <c r="AM1818" s="3">
        <v>46238</v>
      </c>
      <c r="AN1818" t="s">
        <v>298</v>
      </c>
      <c r="AO1818" t="s">
        <v>344</v>
      </c>
    </row>
    <row r="1819" spans="1:41">
      <c r="A1819" s="8">
        <v>46216</v>
      </c>
      <c r="B1819" s="67">
        <v>4007.49</v>
      </c>
      <c r="C1819" s="67">
        <v>-0.71</v>
      </c>
      <c r="D1819" s="67">
        <v>67310</v>
      </c>
      <c r="E1819" s="67">
        <v>-2.1800000000000002</v>
      </c>
      <c r="F1819" s="69">
        <v>4063</v>
      </c>
      <c r="G1819" t="s">
        <v>41</v>
      </c>
      <c r="H1819">
        <v>0</v>
      </c>
      <c r="I1819" t="s">
        <v>288</v>
      </c>
      <c r="J1819" t="s">
        <v>289</v>
      </c>
      <c r="K1819" t="s">
        <v>295</v>
      </c>
      <c r="L1819" s="36">
        <v>7340</v>
      </c>
      <c r="M1819">
        <v>20</v>
      </c>
      <c r="N1819" s="66">
        <v>2.7000000000000001E-3</v>
      </c>
      <c r="O1819" s="36">
        <v>7320</v>
      </c>
      <c r="P1819" s="66">
        <v>2.7000000000000001E-3</v>
      </c>
      <c r="Q1819" s="36">
        <v>7390</v>
      </c>
      <c r="R1819" s="36">
        <v>7655</v>
      </c>
      <c r="S1819" s="36">
        <v>7309</v>
      </c>
      <c r="T1819" s="66">
        <v>-6.7000000000000002E-3</v>
      </c>
      <c r="U1819" s="66">
        <v>-1.37E-2</v>
      </c>
      <c r="V1819" s="66">
        <v>-4.1099999999999998E-2</v>
      </c>
      <c r="W1819" s="66">
        <v>4.1999999999999997E-3</v>
      </c>
      <c r="X1819" s="1">
        <v>8068800</v>
      </c>
      <c r="Y1819" s="1">
        <v>59962560</v>
      </c>
      <c r="Z1819" s="1">
        <v>14569869</v>
      </c>
      <c r="AA1819" t="s">
        <v>556</v>
      </c>
      <c r="AB1819" t="s">
        <v>346</v>
      </c>
      <c r="AC1819">
        <v>27.15</v>
      </c>
      <c r="AD1819">
        <v>3.05</v>
      </c>
      <c r="AE1819">
        <v>1.44</v>
      </c>
      <c r="AF1819" t="s">
        <v>230</v>
      </c>
      <c r="AG1819" s="1">
        <v>115400</v>
      </c>
      <c r="AH1819" s="36">
        <v>7348</v>
      </c>
      <c r="AI1819" s="1">
        <v>10300</v>
      </c>
      <c r="AJ1819" s="36">
        <v>7338</v>
      </c>
      <c r="AK1819">
        <v>100</v>
      </c>
      <c r="AL1819" s="2">
        <v>0.64583333333333337</v>
      </c>
      <c r="AM1819" s="3">
        <v>46227</v>
      </c>
      <c r="AN1819" t="s">
        <v>298</v>
      </c>
      <c r="AO1819" t="s">
        <v>335</v>
      </c>
    </row>
    <row r="1820" spans="1:41">
      <c r="A1820" s="8">
        <v>46216</v>
      </c>
      <c r="B1820" s="67">
        <v>4007.49</v>
      </c>
      <c r="C1820" s="67">
        <v>-0.71</v>
      </c>
      <c r="D1820" s="67">
        <v>67310</v>
      </c>
      <c r="E1820" s="67">
        <v>-2.1800000000000002</v>
      </c>
      <c r="F1820" s="69">
        <v>4068</v>
      </c>
      <c r="G1820" t="s">
        <v>42</v>
      </c>
      <c r="H1820">
        <v>0</v>
      </c>
      <c r="I1820" t="s">
        <v>347</v>
      </c>
      <c r="J1820" t="s">
        <v>323</v>
      </c>
      <c r="K1820" t="s">
        <v>290</v>
      </c>
      <c r="L1820" s="36">
        <v>1621</v>
      </c>
      <c r="M1820">
        <v>4</v>
      </c>
      <c r="N1820" s="66">
        <v>2.5000000000000001E-3</v>
      </c>
      <c r="O1820" s="36">
        <v>1617</v>
      </c>
      <c r="P1820" s="66">
        <v>2.3999999999999998E-3</v>
      </c>
      <c r="Q1820" s="36">
        <v>1641</v>
      </c>
      <c r="R1820" s="36">
        <v>1642</v>
      </c>
      <c r="S1820" s="36">
        <v>1620</v>
      </c>
      <c r="T1820" s="66">
        <v>-1.21E-2</v>
      </c>
      <c r="U1820" s="66">
        <v>-5.4999999999999997E-3</v>
      </c>
      <c r="V1820" s="66">
        <v>-1.2699999999999999E-2</v>
      </c>
      <c r="W1820" s="66">
        <v>5.9999999999999995E-4</v>
      </c>
      <c r="X1820" s="1">
        <v>1500</v>
      </c>
      <c r="Y1820" s="1">
        <v>2442</v>
      </c>
      <c r="Z1820" s="1">
        <v>3063</v>
      </c>
      <c r="AA1820" t="s">
        <v>348</v>
      </c>
      <c r="AB1820" t="s">
        <v>692</v>
      </c>
      <c r="AC1820">
        <v>21.3</v>
      </c>
      <c r="AD1820">
        <v>1.43</v>
      </c>
      <c r="AE1820">
        <v>0</v>
      </c>
      <c r="AF1820">
        <v>1.6</v>
      </c>
      <c r="AG1820">
        <v>0</v>
      </c>
      <c r="AH1820" s="36">
        <v>1622</v>
      </c>
      <c r="AI1820">
        <v>100</v>
      </c>
      <c r="AJ1820" s="36">
        <v>1620</v>
      </c>
      <c r="AK1820">
        <v>400</v>
      </c>
      <c r="AL1820" s="2">
        <v>0.64027777777777772</v>
      </c>
      <c r="AM1820" s="3">
        <v>46248</v>
      </c>
      <c r="AN1820" t="s">
        <v>350</v>
      </c>
      <c r="AO1820" t="s">
        <v>351</v>
      </c>
    </row>
    <row r="1821" spans="1:41">
      <c r="A1821" s="8">
        <v>46216</v>
      </c>
      <c r="B1821" s="67">
        <v>4007.49</v>
      </c>
      <c r="C1821" s="67">
        <v>-0.71</v>
      </c>
      <c r="D1821" s="67">
        <v>67310</v>
      </c>
      <c r="E1821" s="67">
        <v>-2.1800000000000002</v>
      </c>
      <c r="F1821" s="69">
        <v>4100</v>
      </c>
      <c r="G1821" t="s">
        <v>43</v>
      </c>
      <c r="H1821">
        <v>0</v>
      </c>
      <c r="I1821" t="s">
        <v>314</v>
      </c>
      <c r="J1821" t="s">
        <v>289</v>
      </c>
      <c r="K1821" t="s">
        <v>295</v>
      </c>
      <c r="L1821" s="36">
        <v>1446</v>
      </c>
      <c r="M1821">
        <v>-57</v>
      </c>
      <c r="N1821" s="66">
        <v>-3.7900000000000003E-2</v>
      </c>
      <c r="O1821" s="36">
        <v>1503</v>
      </c>
      <c r="P1821" s="66">
        <v>-3.7900000000000003E-2</v>
      </c>
      <c r="Q1821" s="36">
        <v>1511</v>
      </c>
      <c r="R1821" s="36">
        <v>1523</v>
      </c>
      <c r="S1821" s="36">
        <v>1442</v>
      </c>
      <c r="T1821" s="66">
        <v>-4.2999999999999997E-2</v>
      </c>
      <c r="U1821" s="66">
        <v>-1.49E-2</v>
      </c>
      <c r="V1821" s="66">
        <v>-5.0500000000000003E-2</v>
      </c>
      <c r="W1821" s="66">
        <v>2.7000000000000001E-3</v>
      </c>
      <c r="X1821" s="1">
        <v>45600</v>
      </c>
      <c r="Y1821" s="1">
        <v>66834</v>
      </c>
      <c r="Z1821" s="1">
        <v>8819</v>
      </c>
      <c r="AA1821" t="s">
        <v>544</v>
      </c>
      <c r="AB1821" t="s">
        <v>353</v>
      </c>
      <c r="AC1821">
        <v>16.73</v>
      </c>
      <c r="AD1821">
        <v>0.92</v>
      </c>
      <c r="AE1821">
        <v>0</v>
      </c>
      <c r="AF1821" t="s">
        <v>230</v>
      </c>
      <c r="AG1821">
        <v>0</v>
      </c>
      <c r="AH1821" s="36">
        <v>1449</v>
      </c>
      <c r="AI1821">
        <v>100</v>
      </c>
      <c r="AJ1821" s="36">
        <v>1442</v>
      </c>
      <c r="AK1821">
        <v>100</v>
      </c>
      <c r="AL1821" s="2">
        <v>0.64583333333333337</v>
      </c>
      <c r="AM1821" s="3">
        <v>46241</v>
      </c>
      <c r="AN1821" t="s">
        <v>298</v>
      </c>
      <c r="AO1821" t="s">
        <v>335</v>
      </c>
    </row>
    <row r="1822" spans="1:41">
      <c r="A1822" s="8">
        <v>46216</v>
      </c>
      <c r="B1822" s="67">
        <v>4007.49</v>
      </c>
      <c r="C1822" s="67">
        <v>-0.71</v>
      </c>
      <c r="D1822" s="67">
        <v>67310</v>
      </c>
      <c r="E1822" s="67">
        <v>-2.1800000000000002</v>
      </c>
      <c r="F1822" s="69">
        <v>4182</v>
      </c>
      <c r="G1822" t="s">
        <v>44</v>
      </c>
      <c r="H1822">
        <v>0</v>
      </c>
      <c r="I1822" t="s">
        <v>288</v>
      </c>
      <c r="J1822" t="s">
        <v>289</v>
      </c>
      <c r="K1822" t="s">
        <v>290</v>
      </c>
      <c r="L1822" s="36">
        <v>4564</v>
      </c>
      <c r="M1822">
        <v>-121</v>
      </c>
      <c r="N1822" s="66">
        <v>-2.58E-2</v>
      </c>
      <c r="O1822" s="36">
        <v>4685</v>
      </c>
      <c r="P1822" s="66">
        <v>-2.58E-2</v>
      </c>
      <c r="Q1822" s="36">
        <v>4745</v>
      </c>
      <c r="R1822" s="36">
        <v>4787</v>
      </c>
      <c r="S1822" s="36">
        <v>4496</v>
      </c>
      <c r="T1822" s="66">
        <v>-3.8100000000000002E-2</v>
      </c>
      <c r="U1822" s="66">
        <v>-3.3999999999999998E-3</v>
      </c>
      <c r="V1822" s="66">
        <v>-4.65E-2</v>
      </c>
      <c r="W1822" s="66">
        <v>1.5100000000000001E-2</v>
      </c>
      <c r="X1822" s="1">
        <v>1042100</v>
      </c>
      <c r="Y1822" s="1">
        <v>4794365</v>
      </c>
      <c r="Z1822" s="1">
        <v>966137</v>
      </c>
      <c r="AA1822" t="s">
        <v>678</v>
      </c>
      <c r="AB1822" t="s">
        <v>355</v>
      </c>
      <c r="AC1822">
        <v>19.34</v>
      </c>
      <c r="AD1822">
        <v>1.37</v>
      </c>
      <c r="AE1822">
        <v>2.41</v>
      </c>
      <c r="AF1822" t="s">
        <v>230</v>
      </c>
      <c r="AG1822" s="1">
        <v>17000</v>
      </c>
      <c r="AH1822" s="36">
        <v>4566</v>
      </c>
      <c r="AI1822">
        <v>100</v>
      </c>
      <c r="AJ1822" s="36">
        <v>4542</v>
      </c>
      <c r="AK1822">
        <v>100</v>
      </c>
      <c r="AL1822" s="2">
        <v>0.64583333333333337</v>
      </c>
      <c r="AM1822" s="3">
        <v>46241</v>
      </c>
      <c r="AN1822" t="s">
        <v>298</v>
      </c>
      <c r="AO1822" t="s">
        <v>335</v>
      </c>
    </row>
    <row r="1823" spans="1:41">
      <c r="A1823" s="8">
        <v>46216</v>
      </c>
      <c r="B1823" s="67">
        <v>4007.49</v>
      </c>
      <c r="C1823" s="67">
        <v>-0.71</v>
      </c>
      <c r="D1823" s="67">
        <v>67310</v>
      </c>
      <c r="E1823" s="67">
        <v>-2.1800000000000002</v>
      </c>
      <c r="F1823" s="69">
        <v>4188</v>
      </c>
      <c r="G1823" t="s">
        <v>45</v>
      </c>
      <c r="H1823">
        <v>0</v>
      </c>
      <c r="I1823" t="s">
        <v>288</v>
      </c>
      <c r="J1823" t="s">
        <v>289</v>
      </c>
      <c r="K1823" t="s">
        <v>295</v>
      </c>
      <c r="L1823" s="36">
        <v>1161.5</v>
      </c>
      <c r="M1823">
        <v>0</v>
      </c>
      <c r="N1823" s="66">
        <v>0</v>
      </c>
      <c r="O1823" s="36">
        <v>1161.5</v>
      </c>
      <c r="P1823" s="66">
        <v>0</v>
      </c>
      <c r="Q1823" s="36">
        <v>1175</v>
      </c>
      <c r="R1823" s="36">
        <v>1182.5</v>
      </c>
      <c r="S1823" s="36">
        <v>1156</v>
      </c>
      <c r="T1823" s="66">
        <v>-1.14E-2</v>
      </c>
      <c r="U1823" s="66">
        <v>3.3999999999999998E-3</v>
      </c>
      <c r="V1823" s="66">
        <v>-1.77E-2</v>
      </c>
      <c r="W1823" s="66">
        <v>4.7000000000000002E-3</v>
      </c>
      <c r="X1823" s="1">
        <v>4077700</v>
      </c>
      <c r="Y1823" s="1">
        <v>4746955</v>
      </c>
      <c r="Z1823" s="1">
        <v>1674264</v>
      </c>
      <c r="AA1823" t="s">
        <v>708</v>
      </c>
      <c r="AB1823" t="s">
        <v>357</v>
      </c>
      <c r="AC1823">
        <v>13.27</v>
      </c>
      <c r="AD1823">
        <v>0.89</v>
      </c>
      <c r="AE1823">
        <v>2.76</v>
      </c>
      <c r="AF1823" t="s">
        <v>230</v>
      </c>
      <c r="AG1823" s="1">
        <v>316600</v>
      </c>
      <c r="AH1823" s="36">
        <v>1162</v>
      </c>
      <c r="AI1823" s="1">
        <v>1500</v>
      </c>
      <c r="AJ1823" s="36">
        <v>1161</v>
      </c>
      <c r="AK1823">
        <v>300</v>
      </c>
      <c r="AL1823" s="2">
        <v>0.64583333333333337</v>
      </c>
      <c r="AM1823" s="3">
        <v>46234</v>
      </c>
      <c r="AN1823" t="s">
        <v>298</v>
      </c>
      <c r="AO1823" t="s">
        <v>335</v>
      </c>
    </row>
    <row r="1824" spans="1:41">
      <c r="A1824" s="8">
        <v>46216</v>
      </c>
      <c r="B1824" s="67">
        <v>4007.49</v>
      </c>
      <c r="C1824" s="67">
        <v>-0.71</v>
      </c>
      <c r="D1824" s="67">
        <v>67310</v>
      </c>
      <c r="E1824" s="67">
        <v>-2.1800000000000002</v>
      </c>
      <c r="F1824" s="69">
        <v>4220</v>
      </c>
      <c r="G1824" t="s">
        <v>46</v>
      </c>
      <c r="H1824">
        <v>0</v>
      </c>
      <c r="I1824" t="s">
        <v>288</v>
      </c>
      <c r="J1824" t="s">
        <v>289</v>
      </c>
      <c r="K1824" t="s">
        <v>290</v>
      </c>
      <c r="L1824" s="36">
        <v>1815</v>
      </c>
      <c r="M1824">
        <v>20</v>
      </c>
      <c r="N1824" s="66">
        <v>1.11E-2</v>
      </c>
      <c r="O1824" s="36">
        <v>1795</v>
      </c>
      <c r="P1824" s="66">
        <v>1.11E-2</v>
      </c>
      <c r="Q1824" s="36">
        <v>1818</v>
      </c>
      <c r="R1824" s="36">
        <v>1843</v>
      </c>
      <c r="S1824" s="36">
        <v>1793</v>
      </c>
      <c r="T1824" s="66">
        <v>-1.6000000000000001E-3</v>
      </c>
      <c r="U1824" s="66">
        <v>1.6000000000000001E-3</v>
      </c>
      <c r="V1824" s="66">
        <v>-1.5100000000000001E-2</v>
      </c>
      <c r="W1824" s="66">
        <v>1.2200000000000001E-2</v>
      </c>
      <c r="X1824" s="1">
        <v>117100</v>
      </c>
      <c r="Y1824" s="1">
        <v>212446</v>
      </c>
      <c r="Z1824" s="1">
        <v>93063</v>
      </c>
      <c r="AA1824" t="s">
        <v>358</v>
      </c>
      <c r="AB1824" t="s">
        <v>578</v>
      </c>
      <c r="AC1824">
        <v>12.7</v>
      </c>
      <c r="AD1824">
        <v>1.27</v>
      </c>
      <c r="AE1824">
        <v>2.98</v>
      </c>
      <c r="AF1824" t="s">
        <v>230</v>
      </c>
      <c r="AG1824">
        <v>0</v>
      </c>
      <c r="AH1824" s="36">
        <v>1816</v>
      </c>
      <c r="AI1824">
        <v>400</v>
      </c>
      <c r="AJ1824" s="36">
        <v>1810</v>
      </c>
      <c r="AK1824">
        <v>300</v>
      </c>
      <c r="AL1824" s="2">
        <v>0.64583333333333337</v>
      </c>
      <c r="AM1824" s="3">
        <v>46234</v>
      </c>
      <c r="AN1824" t="s">
        <v>298</v>
      </c>
      <c r="AO1824" t="s">
        <v>335</v>
      </c>
    </row>
    <row r="1825" spans="1:41">
      <c r="A1825" s="8">
        <v>46216</v>
      </c>
      <c r="B1825" s="67">
        <v>4007.49</v>
      </c>
      <c r="C1825" s="67">
        <v>-0.71</v>
      </c>
      <c r="D1825" s="67">
        <v>67310</v>
      </c>
      <c r="E1825" s="67">
        <v>-2.1800000000000002</v>
      </c>
      <c r="F1825" s="69">
        <v>4334</v>
      </c>
      <c r="G1825" t="s">
        <v>47</v>
      </c>
      <c r="H1825">
        <v>0</v>
      </c>
      <c r="I1825" t="s">
        <v>314</v>
      </c>
      <c r="J1825" t="s">
        <v>323</v>
      </c>
      <c r="K1825" t="s">
        <v>295</v>
      </c>
      <c r="L1825">
        <v>379</v>
      </c>
      <c r="M1825">
        <v>-1</v>
      </c>
      <c r="N1825" s="66">
        <v>-2.5999999999999999E-3</v>
      </c>
      <c r="O1825">
        <v>380</v>
      </c>
      <c r="P1825" s="66">
        <v>-2.5999999999999999E-3</v>
      </c>
      <c r="Q1825">
        <v>380</v>
      </c>
      <c r="R1825">
        <v>385</v>
      </c>
      <c r="S1825">
        <v>378</v>
      </c>
      <c r="T1825" s="66">
        <v>-2.5999999999999999E-3</v>
      </c>
      <c r="U1825" s="66">
        <v>-2.5999999999999999E-3</v>
      </c>
      <c r="V1825" s="66">
        <v>-1.55E-2</v>
      </c>
      <c r="W1825" s="66">
        <v>2.5999999999999999E-3</v>
      </c>
      <c r="X1825" s="1">
        <v>6200</v>
      </c>
      <c r="Y1825" s="1">
        <v>2362</v>
      </c>
      <c r="Z1825" s="1">
        <v>4205</v>
      </c>
      <c r="AA1825" t="s">
        <v>360</v>
      </c>
      <c r="AB1825" t="s">
        <v>693</v>
      </c>
      <c r="AC1825">
        <v>11.38</v>
      </c>
      <c r="AD1825">
        <v>1.25</v>
      </c>
      <c r="AE1825">
        <v>2.64</v>
      </c>
      <c r="AF1825">
        <v>0.1</v>
      </c>
      <c r="AG1825">
        <v>200</v>
      </c>
      <c r="AH1825">
        <v>381</v>
      </c>
      <c r="AI1825">
        <v>400</v>
      </c>
      <c r="AJ1825">
        <v>378</v>
      </c>
      <c r="AK1825" s="1">
        <v>1000</v>
      </c>
      <c r="AL1825" s="2">
        <v>0.64583333333333337</v>
      </c>
      <c r="AN1825" t="s">
        <v>306</v>
      </c>
      <c r="AO1825" t="s">
        <v>351</v>
      </c>
    </row>
    <row r="1826" spans="1:41">
      <c r="A1826" s="8">
        <v>46216</v>
      </c>
      <c r="B1826" s="67">
        <v>4007.49</v>
      </c>
      <c r="C1826" s="67">
        <v>-0.71</v>
      </c>
      <c r="D1826" s="67">
        <v>67310</v>
      </c>
      <c r="E1826" s="67">
        <v>-2.1800000000000002</v>
      </c>
      <c r="F1826" s="69">
        <v>4523</v>
      </c>
      <c r="G1826" t="s">
        <v>48</v>
      </c>
      <c r="H1826">
        <v>0</v>
      </c>
      <c r="I1826" t="s">
        <v>288</v>
      </c>
      <c r="J1826" t="s">
        <v>289</v>
      </c>
      <c r="K1826" t="s">
        <v>295</v>
      </c>
      <c r="L1826" s="36">
        <v>4243</v>
      </c>
      <c r="M1826">
        <v>-53</v>
      </c>
      <c r="N1826" s="66">
        <v>-1.23E-2</v>
      </c>
      <c r="O1826" s="36">
        <v>4296</v>
      </c>
      <c r="P1826" s="66">
        <v>-1.23E-2</v>
      </c>
      <c r="Q1826" s="36">
        <v>4300</v>
      </c>
      <c r="R1826" s="36">
        <v>4316</v>
      </c>
      <c r="S1826" s="36">
        <v>4222</v>
      </c>
      <c r="T1826" s="66">
        <v>-1.32E-2</v>
      </c>
      <c r="U1826" s="66">
        <v>-4.5999999999999999E-3</v>
      </c>
      <c r="V1826" s="66">
        <v>-1.6899999999999998E-2</v>
      </c>
      <c r="W1826" s="66">
        <v>4.8999999999999998E-3</v>
      </c>
      <c r="X1826" s="1">
        <v>1196800</v>
      </c>
      <c r="Y1826" s="1">
        <v>5092449</v>
      </c>
      <c r="Z1826" s="1">
        <v>1237467</v>
      </c>
      <c r="AA1826" t="s">
        <v>362</v>
      </c>
      <c r="AB1826" t="s">
        <v>631</v>
      </c>
      <c r="AC1826">
        <v>22.91</v>
      </c>
      <c r="AD1826">
        <v>1.33</v>
      </c>
      <c r="AE1826">
        <v>3.77</v>
      </c>
      <c r="AF1826" t="s">
        <v>230</v>
      </c>
      <c r="AG1826" s="1">
        <v>94200</v>
      </c>
      <c r="AH1826" s="36">
        <v>4244</v>
      </c>
      <c r="AI1826">
        <v>300</v>
      </c>
      <c r="AJ1826" s="36">
        <v>4240</v>
      </c>
      <c r="AK1826">
        <v>800</v>
      </c>
      <c r="AL1826" s="2">
        <v>0.64583333333333337</v>
      </c>
      <c r="AM1826" s="3">
        <v>46237</v>
      </c>
      <c r="AN1826" t="s">
        <v>298</v>
      </c>
      <c r="AO1826" t="s">
        <v>364</v>
      </c>
    </row>
    <row r="1827" spans="1:41">
      <c r="A1827" s="8">
        <v>46216</v>
      </c>
      <c r="B1827" s="67">
        <v>4007.49</v>
      </c>
      <c r="C1827" s="67">
        <v>-0.71</v>
      </c>
      <c r="D1827" s="67">
        <v>67310</v>
      </c>
      <c r="E1827" s="67">
        <v>-2.1800000000000002</v>
      </c>
      <c r="F1827" s="69">
        <v>4528</v>
      </c>
      <c r="G1827" t="s">
        <v>49</v>
      </c>
      <c r="H1827">
        <v>0</v>
      </c>
      <c r="I1827" t="s">
        <v>288</v>
      </c>
      <c r="J1827" t="s">
        <v>289</v>
      </c>
      <c r="K1827" t="s">
        <v>290</v>
      </c>
      <c r="L1827" s="36">
        <v>2400.5</v>
      </c>
      <c r="M1827">
        <v>-27.5</v>
      </c>
      <c r="N1827" s="66">
        <v>-1.1299999999999999E-2</v>
      </c>
      <c r="O1827" s="36">
        <v>2428</v>
      </c>
      <c r="P1827" s="66">
        <v>-1.1299999999999999E-2</v>
      </c>
      <c r="Q1827" s="36">
        <v>2449</v>
      </c>
      <c r="R1827" s="36">
        <v>2449.5</v>
      </c>
      <c r="S1827" s="36">
        <v>2386</v>
      </c>
      <c r="T1827" s="66">
        <v>-1.9800000000000002E-2</v>
      </c>
      <c r="U1827" s="66">
        <v>-6.4000000000000003E-3</v>
      </c>
      <c r="V1827" s="66">
        <v>-0.02</v>
      </c>
      <c r="W1827" s="66">
        <v>6.0000000000000001E-3</v>
      </c>
      <c r="X1827" s="1">
        <v>1072800</v>
      </c>
      <c r="Y1827" s="1">
        <v>2578889</v>
      </c>
      <c r="Z1827" s="1">
        <v>1197112</v>
      </c>
      <c r="AA1827" t="s">
        <v>365</v>
      </c>
      <c r="AB1827" t="s">
        <v>580</v>
      </c>
      <c r="AC1827">
        <v>15.89</v>
      </c>
      <c r="AD1827">
        <v>1.32</v>
      </c>
      <c r="AE1827">
        <v>3.33</v>
      </c>
      <c r="AF1827" t="s">
        <v>230</v>
      </c>
      <c r="AG1827" s="1">
        <v>78700</v>
      </c>
      <c r="AH1827" s="36">
        <v>2401</v>
      </c>
      <c r="AI1827">
        <v>500</v>
      </c>
      <c r="AJ1827" s="36">
        <v>2389</v>
      </c>
      <c r="AK1827">
        <v>500</v>
      </c>
      <c r="AL1827" s="2">
        <v>0.64583333333333337</v>
      </c>
      <c r="AM1827" s="3">
        <v>46234</v>
      </c>
      <c r="AN1827" t="s">
        <v>298</v>
      </c>
      <c r="AO1827" t="s">
        <v>364</v>
      </c>
    </row>
    <row r="1828" spans="1:41">
      <c r="A1828" s="8">
        <v>46216</v>
      </c>
      <c r="B1828" s="67">
        <v>4007.49</v>
      </c>
      <c r="C1828" s="67">
        <v>-0.71</v>
      </c>
      <c r="D1828" s="67">
        <v>67310</v>
      </c>
      <c r="E1828" s="67">
        <v>-2.1800000000000002</v>
      </c>
      <c r="F1828" s="69">
        <v>4661</v>
      </c>
      <c r="G1828" t="s">
        <v>50</v>
      </c>
      <c r="H1828">
        <v>0</v>
      </c>
      <c r="I1828" t="s">
        <v>288</v>
      </c>
      <c r="J1828" t="s">
        <v>289</v>
      </c>
      <c r="K1828" t="s">
        <v>290</v>
      </c>
      <c r="L1828" s="36">
        <v>2650</v>
      </c>
      <c r="M1828">
        <v>35</v>
      </c>
      <c r="N1828" s="66">
        <v>1.34E-2</v>
      </c>
      <c r="O1828" s="36">
        <v>2615</v>
      </c>
      <c r="P1828" s="66">
        <v>1.3299999999999999E-2</v>
      </c>
      <c r="Q1828" s="36">
        <v>2624</v>
      </c>
      <c r="R1828" s="36">
        <v>2650</v>
      </c>
      <c r="S1828" s="36">
        <v>2597</v>
      </c>
      <c r="T1828" s="66">
        <v>9.9000000000000008E-3</v>
      </c>
      <c r="U1828" s="66">
        <v>1.0200000000000001E-2</v>
      </c>
      <c r="V1828" s="66">
        <v>0</v>
      </c>
      <c r="W1828" s="66">
        <v>2.0400000000000001E-2</v>
      </c>
      <c r="X1828" s="1">
        <v>3837200</v>
      </c>
      <c r="Y1828" s="1">
        <v>10104225</v>
      </c>
      <c r="Z1828" s="1">
        <v>4771194</v>
      </c>
      <c r="AA1828" t="s">
        <v>367</v>
      </c>
      <c r="AB1828" t="s">
        <v>368</v>
      </c>
      <c r="AC1828">
        <v>37.11</v>
      </c>
      <c r="AD1828">
        <v>3.95</v>
      </c>
      <c r="AE1828">
        <v>0.6</v>
      </c>
      <c r="AF1828" t="s">
        <v>230</v>
      </c>
      <c r="AG1828">
        <v>0</v>
      </c>
      <c r="AH1828" s="36">
        <v>2650</v>
      </c>
      <c r="AI1828" s="1">
        <v>78900</v>
      </c>
      <c r="AJ1828" s="36">
        <v>2649.5</v>
      </c>
      <c r="AK1828">
        <v>100</v>
      </c>
      <c r="AL1828" s="2">
        <v>0.64583333333333337</v>
      </c>
      <c r="AM1828" s="3">
        <v>46233</v>
      </c>
      <c r="AN1828" t="s">
        <v>298</v>
      </c>
      <c r="AO1828" t="s">
        <v>313</v>
      </c>
    </row>
    <row r="1829" spans="1:41">
      <c r="A1829" s="8">
        <v>46216</v>
      </c>
      <c r="B1829" s="67">
        <v>4007.49</v>
      </c>
      <c r="C1829" s="67">
        <v>-0.71</v>
      </c>
      <c r="D1829" s="67">
        <v>67310</v>
      </c>
      <c r="E1829" s="67">
        <v>-2.1800000000000002</v>
      </c>
      <c r="F1829" s="69">
        <v>5020</v>
      </c>
      <c r="G1829" t="s">
        <v>51</v>
      </c>
      <c r="H1829">
        <v>0</v>
      </c>
      <c r="I1829" t="s">
        <v>288</v>
      </c>
      <c r="J1829" t="s">
        <v>289</v>
      </c>
      <c r="K1829" t="s">
        <v>290</v>
      </c>
      <c r="L1829" s="36">
        <v>1254.5</v>
      </c>
      <c r="M1829">
        <v>2.5</v>
      </c>
      <c r="N1829" s="66">
        <v>2E-3</v>
      </c>
      <c r="O1829" s="36">
        <v>1252</v>
      </c>
      <c r="P1829" s="66">
        <v>1.9E-3</v>
      </c>
      <c r="Q1829" s="36">
        <v>1260</v>
      </c>
      <c r="R1829" s="36">
        <v>1269.5</v>
      </c>
      <c r="S1829" s="36">
        <v>1244</v>
      </c>
      <c r="T1829" s="66">
        <v>-4.3E-3</v>
      </c>
      <c r="U1829" s="66">
        <v>2.9999999999999997E-4</v>
      </c>
      <c r="V1829" s="66">
        <v>-1.18E-2</v>
      </c>
      <c r="W1829" s="66">
        <v>8.3999999999999995E-3</v>
      </c>
      <c r="X1829" s="1">
        <v>4477900</v>
      </c>
      <c r="Y1829" s="1">
        <v>5614242</v>
      </c>
      <c r="Z1829" s="1">
        <v>3395638</v>
      </c>
      <c r="AA1829" t="s">
        <v>369</v>
      </c>
      <c r="AB1829" t="s">
        <v>370</v>
      </c>
      <c r="AC1829">
        <v>8.0500000000000007</v>
      </c>
      <c r="AD1829">
        <v>1</v>
      </c>
      <c r="AE1829">
        <v>2.71</v>
      </c>
      <c r="AF1829" t="s">
        <v>230</v>
      </c>
      <c r="AG1829" s="1">
        <v>356600</v>
      </c>
      <c r="AH1829" s="36">
        <v>1255</v>
      </c>
      <c r="AI1829" s="1">
        <v>30900</v>
      </c>
      <c r="AJ1829" s="36">
        <v>1247.5</v>
      </c>
      <c r="AK1829">
        <v>600</v>
      </c>
      <c r="AL1829" s="2">
        <v>0.64583333333333337</v>
      </c>
      <c r="AM1829" s="3">
        <v>46241</v>
      </c>
      <c r="AN1829" t="s">
        <v>298</v>
      </c>
      <c r="AO1829" t="s">
        <v>371</v>
      </c>
    </row>
    <row r="1830" spans="1:41">
      <c r="A1830" s="8">
        <v>46216</v>
      </c>
      <c r="B1830" s="67">
        <v>4007.49</v>
      </c>
      <c r="C1830" s="67">
        <v>-0.71</v>
      </c>
      <c r="D1830" s="67">
        <v>67310</v>
      </c>
      <c r="E1830" s="67">
        <v>-2.1800000000000002</v>
      </c>
      <c r="F1830" s="69">
        <v>5201</v>
      </c>
      <c r="G1830" t="s">
        <v>52</v>
      </c>
      <c r="H1830">
        <v>0</v>
      </c>
      <c r="I1830" t="s">
        <v>288</v>
      </c>
      <c r="J1830" t="s">
        <v>289</v>
      </c>
      <c r="K1830" t="s">
        <v>290</v>
      </c>
      <c r="L1830" s="36">
        <v>6339</v>
      </c>
      <c r="M1830">
        <v>-87</v>
      </c>
      <c r="N1830" s="66">
        <v>-1.35E-2</v>
      </c>
      <c r="O1830" s="36">
        <v>6426</v>
      </c>
      <c r="P1830" s="66">
        <v>-1.35E-2</v>
      </c>
      <c r="Q1830" s="36">
        <v>6476</v>
      </c>
      <c r="R1830" s="36">
        <v>6499</v>
      </c>
      <c r="S1830" s="36">
        <v>6293</v>
      </c>
      <c r="T1830" s="66">
        <v>-2.1100000000000001E-2</v>
      </c>
      <c r="U1830" s="66">
        <v>-4.7999999999999996E-3</v>
      </c>
      <c r="V1830" s="66">
        <v>-2.46E-2</v>
      </c>
      <c r="W1830" s="66">
        <v>7.3000000000000001E-3</v>
      </c>
      <c r="X1830" s="1">
        <v>1094500</v>
      </c>
      <c r="Y1830" s="1">
        <v>6952069</v>
      </c>
      <c r="Z1830" s="1">
        <v>1378318</v>
      </c>
      <c r="AA1830" t="s">
        <v>581</v>
      </c>
      <c r="AB1830" t="s">
        <v>373</v>
      </c>
      <c r="AC1830">
        <v>17.48</v>
      </c>
      <c r="AD1830">
        <v>0.9</v>
      </c>
      <c r="AE1830">
        <v>3.31</v>
      </c>
      <c r="AF1830" t="s">
        <v>230</v>
      </c>
      <c r="AG1830" s="1">
        <v>78100</v>
      </c>
      <c r="AH1830" s="36">
        <v>6340</v>
      </c>
      <c r="AI1830">
        <v>200</v>
      </c>
      <c r="AJ1830" s="36">
        <v>6324</v>
      </c>
      <c r="AK1830">
        <v>100</v>
      </c>
      <c r="AL1830" s="2">
        <v>0.64583333333333337</v>
      </c>
      <c r="AM1830" s="3">
        <v>46238</v>
      </c>
      <c r="AN1830" t="s">
        <v>293</v>
      </c>
      <c r="AO1830" t="s">
        <v>341</v>
      </c>
    </row>
    <row r="1831" spans="1:41">
      <c r="A1831" s="8">
        <v>46216</v>
      </c>
      <c r="B1831" s="67">
        <v>4007.49</v>
      </c>
      <c r="C1831" s="67">
        <v>-0.71</v>
      </c>
      <c r="D1831" s="67">
        <v>67310</v>
      </c>
      <c r="E1831" s="67">
        <v>-2.1800000000000002</v>
      </c>
      <c r="F1831" s="69">
        <v>5302</v>
      </c>
      <c r="G1831" t="s">
        <v>53</v>
      </c>
      <c r="H1831">
        <v>0</v>
      </c>
      <c r="I1831" t="s">
        <v>288</v>
      </c>
      <c r="J1831" t="s">
        <v>289</v>
      </c>
      <c r="K1831" t="s">
        <v>290</v>
      </c>
      <c r="L1831" s="36">
        <v>4620</v>
      </c>
      <c r="M1831">
        <v>-110</v>
      </c>
      <c r="N1831" s="66">
        <v>-2.3300000000000001E-2</v>
      </c>
      <c r="O1831" s="36">
        <v>4730</v>
      </c>
      <c r="P1831" s="66">
        <v>-2.3199999999999998E-2</v>
      </c>
      <c r="Q1831" s="36">
        <v>4745</v>
      </c>
      <c r="R1831" s="36">
        <v>4755</v>
      </c>
      <c r="S1831" s="36">
        <v>4600</v>
      </c>
      <c r="T1831" s="66">
        <v>-2.63E-2</v>
      </c>
      <c r="U1831" s="66">
        <v>-2.0999999999999999E-3</v>
      </c>
      <c r="V1831" s="66">
        <v>-2.8299999999999999E-2</v>
      </c>
      <c r="W1831" s="66">
        <v>4.3E-3</v>
      </c>
      <c r="X1831" s="1">
        <v>57600</v>
      </c>
      <c r="Y1831" s="1">
        <v>267633</v>
      </c>
      <c r="Z1831" s="1">
        <v>54666</v>
      </c>
      <c r="AA1831" t="s">
        <v>374</v>
      </c>
      <c r="AB1831" t="s">
        <v>375</v>
      </c>
      <c r="AC1831">
        <v>18.53</v>
      </c>
      <c r="AD1831">
        <v>0.93</v>
      </c>
      <c r="AE1831">
        <v>4.33</v>
      </c>
      <c r="AF1831" t="s">
        <v>230</v>
      </c>
      <c r="AG1831" s="1">
        <v>12900</v>
      </c>
      <c r="AH1831" s="36">
        <v>4665</v>
      </c>
      <c r="AI1831" s="1">
        <v>1600</v>
      </c>
      <c r="AJ1831" s="36">
        <v>4600</v>
      </c>
      <c r="AK1831" s="1">
        <v>1300</v>
      </c>
      <c r="AL1831" s="2">
        <v>0.64583333333333337</v>
      </c>
      <c r="AM1831" s="3">
        <v>46244</v>
      </c>
      <c r="AN1831" t="s">
        <v>293</v>
      </c>
      <c r="AO1831" t="s">
        <v>341</v>
      </c>
    </row>
    <row r="1832" spans="1:41">
      <c r="A1832" s="8">
        <v>46216</v>
      </c>
      <c r="B1832" s="67">
        <v>4007.49</v>
      </c>
      <c r="C1832" s="67">
        <v>-0.71</v>
      </c>
      <c r="D1832" s="67">
        <v>67310</v>
      </c>
      <c r="E1832" s="67">
        <v>-2.1800000000000002</v>
      </c>
      <c r="F1832" s="69">
        <v>5310</v>
      </c>
      <c r="G1832" t="s">
        <v>54</v>
      </c>
      <c r="H1832">
        <v>0</v>
      </c>
      <c r="I1832" t="s">
        <v>288</v>
      </c>
      <c r="J1832" t="s">
        <v>289</v>
      </c>
      <c r="K1832" t="s">
        <v>295</v>
      </c>
      <c r="L1832" s="36">
        <v>7020</v>
      </c>
      <c r="M1832">
        <v>-60</v>
      </c>
      <c r="N1832" s="66">
        <v>-8.5000000000000006E-3</v>
      </c>
      <c r="O1832" s="36">
        <v>7080</v>
      </c>
      <c r="P1832" s="66">
        <v>-8.3999999999999995E-3</v>
      </c>
      <c r="Q1832" s="36">
        <v>7080</v>
      </c>
      <c r="R1832" s="36">
        <v>7180</v>
      </c>
      <c r="S1832" s="36">
        <v>6860</v>
      </c>
      <c r="T1832" s="66">
        <v>-8.3999999999999995E-3</v>
      </c>
      <c r="U1832" s="66">
        <v>8.6E-3</v>
      </c>
      <c r="V1832" s="66">
        <v>-2.2200000000000001E-2</v>
      </c>
      <c r="W1832" s="66">
        <v>2.3300000000000001E-2</v>
      </c>
      <c r="X1832" s="1">
        <v>92100</v>
      </c>
      <c r="Y1832" s="1">
        <v>644669</v>
      </c>
      <c r="Z1832" s="1">
        <v>147367</v>
      </c>
      <c r="AA1832" t="s">
        <v>662</v>
      </c>
      <c r="AB1832" t="s">
        <v>377</v>
      </c>
      <c r="AC1832">
        <v>30.05</v>
      </c>
      <c r="AD1832">
        <v>1.51</v>
      </c>
      <c r="AE1832">
        <v>2.0699999999999998</v>
      </c>
      <c r="AF1832" t="s">
        <v>230</v>
      </c>
      <c r="AG1832" s="1">
        <v>2000</v>
      </c>
      <c r="AH1832" s="36">
        <v>7070</v>
      </c>
      <c r="AI1832">
        <v>100</v>
      </c>
      <c r="AJ1832" s="36">
        <v>6980</v>
      </c>
      <c r="AK1832">
        <v>100</v>
      </c>
      <c r="AL1832" s="2">
        <v>0.64583333333333337</v>
      </c>
      <c r="AM1832" s="3">
        <v>46241</v>
      </c>
      <c r="AN1832" t="s">
        <v>293</v>
      </c>
      <c r="AO1832" t="s">
        <v>341</v>
      </c>
    </row>
    <row r="1833" spans="1:41">
      <c r="A1833" s="8">
        <v>46216</v>
      </c>
      <c r="B1833" s="67">
        <v>4007.49</v>
      </c>
      <c r="C1833" s="67">
        <v>-0.71</v>
      </c>
      <c r="D1833" s="67">
        <v>67310</v>
      </c>
      <c r="E1833" s="67">
        <v>-2.1800000000000002</v>
      </c>
      <c r="F1833" s="69">
        <v>5334</v>
      </c>
      <c r="G1833" t="s">
        <v>55</v>
      </c>
      <c r="H1833">
        <v>0</v>
      </c>
      <c r="I1833" t="s">
        <v>288</v>
      </c>
      <c r="J1833" t="s">
        <v>289</v>
      </c>
      <c r="K1833" t="s">
        <v>290</v>
      </c>
      <c r="L1833" s="36">
        <v>10245</v>
      </c>
      <c r="M1833">
        <v>-180</v>
      </c>
      <c r="N1833" s="66">
        <v>-1.7299999999999999E-2</v>
      </c>
      <c r="O1833" s="36">
        <v>10425</v>
      </c>
      <c r="P1833" s="66">
        <v>-1.72E-2</v>
      </c>
      <c r="Q1833" s="36">
        <v>10505</v>
      </c>
      <c r="R1833" s="36">
        <v>10565</v>
      </c>
      <c r="S1833" s="36">
        <v>10155</v>
      </c>
      <c r="T1833" s="66">
        <v>-2.47E-2</v>
      </c>
      <c r="U1833" s="66">
        <v>-2.8999999999999998E-3</v>
      </c>
      <c r="V1833" s="66">
        <v>-3.0200000000000001E-2</v>
      </c>
      <c r="W1833" s="66">
        <v>8.8000000000000005E-3</v>
      </c>
      <c r="X1833" s="1">
        <v>721100</v>
      </c>
      <c r="Y1833" s="1">
        <v>7422024</v>
      </c>
      <c r="Z1833" s="1">
        <v>2041292</v>
      </c>
      <c r="AA1833" t="s">
        <v>709</v>
      </c>
      <c r="AB1833" t="s">
        <v>379</v>
      </c>
      <c r="AC1833">
        <v>19.02</v>
      </c>
      <c r="AD1833">
        <v>2.62</v>
      </c>
      <c r="AE1833">
        <v>2.0499999999999998</v>
      </c>
      <c r="AF1833" t="s">
        <v>230</v>
      </c>
      <c r="AG1833" s="1">
        <v>25400</v>
      </c>
      <c r="AH1833" s="36">
        <v>10260</v>
      </c>
      <c r="AI1833">
        <v>100</v>
      </c>
      <c r="AJ1833" s="36">
        <v>10235</v>
      </c>
      <c r="AK1833">
        <v>100</v>
      </c>
      <c r="AL1833" s="2">
        <v>0.64583333333333337</v>
      </c>
      <c r="AM1833" s="3">
        <v>46234</v>
      </c>
      <c r="AN1833" t="s">
        <v>298</v>
      </c>
      <c r="AO1833" t="s">
        <v>341</v>
      </c>
    </row>
    <row r="1834" spans="1:41">
      <c r="A1834" s="8">
        <v>46216</v>
      </c>
      <c r="B1834" s="67">
        <v>4007.49</v>
      </c>
      <c r="C1834" s="67">
        <v>-0.71</v>
      </c>
      <c r="D1834" s="67">
        <v>67310</v>
      </c>
      <c r="E1834" s="67">
        <v>-2.1800000000000002</v>
      </c>
      <c r="F1834" s="69">
        <v>5706</v>
      </c>
      <c r="G1834" t="s">
        <v>56</v>
      </c>
      <c r="H1834">
        <v>0</v>
      </c>
      <c r="I1834" t="s">
        <v>288</v>
      </c>
      <c r="J1834" t="s">
        <v>289</v>
      </c>
      <c r="K1834" t="s">
        <v>290</v>
      </c>
      <c r="L1834" s="36">
        <v>35280</v>
      </c>
      <c r="M1834" s="36">
        <v>-1180</v>
      </c>
      <c r="N1834" s="66">
        <v>-3.2399999999999998E-2</v>
      </c>
      <c r="O1834" s="36">
        <v>36460</v>
      </c>
      <c r="P1834" s="66">
        <v>-3.2300000000000002E-2</v>
      </c>
      <c r="Q1834" s="36">
        <v>35880</v>
      </c>
      <c r="R1834" s="36">
        <v>37100</v>
      </c>
      <c r="S1834" s="36">
        <v>34460</v>
      </c>
      <c r="T1834" s="66">
        <v>-1.67E-2</v>
      </c>
      <c r="U1834" s="66">
        <v>-3.3E-3</v>
      </c>
      <c r="V1834" s="66">
        <v>-4.9000000000000002E-2</v>
      </c>
      <c r="W1834" s="66">
        <v>2.3699999999999999E-2</v>
      </c>
      <c r="X1834" s="1">
        <v>779800</v>
      </c>
      <c r="Y1834" s="1">
        <v>27628194</v>
      </c>
      <c r="Z1834" s="1">
        <v>2025616</v>
      </c>
      <c r="AA1834" t="s">
        <v>521</v>
      </c>
      <c r="AB1834" t="s">
        <v>381</v>
      </c>
      <c r="AC1834">
        <v>26.91</v>
      </c>
      <c r="AD1834">
        <v>4.8899999999999997</v>
      </c>
      <c r="AE1834">
        <v>0.79</v>
      </c>
      <c r="AF1834" t="s">
        <v>230</v>
      </c>
      <c r="AG1834" s="1">
        <v>13300</v>
      </c>
      <c r="AH1834" s="36">
        <v>35290</v>
      </c>
      <c r="AI1834">
        <v>200</v>
      </c>
      <c r="AJ1834" s="36">
        <v>35230</v>
      </c>
      <c r="AK1834">
        <v>700</v>
      </c>
      <c r="AL1834" s="2">
        <v>0.64583333333333337</v>
      </c>
      <c r="AM1834" s="3">
        <v>46241</v>
      </c>
      <c r="AN1834" t="s">
        <v>298</v>
      </c>
      <c r="AO1834" t="s">
        <v>382</v>
      </c>
    </row>
    <row r="1835" spans="1:41">
      <c r="A1835" s="8">
        <v>46216</v>
      </c>
      <c r="B1835" s="67">
        <v>4007.49</v>
      </c>
      <c r="C1835" s="67">
        <v>-0.71</v>
      </c>
      <c r="D1835" s="67">
        <v>67310</v>
      </c>
      <c r="E1835" s="67">
        <v>-2.1800000000000002</v>
      </c>
      <c r="F1835" s="69">
        <v>5711</v>
      </c>
      <c r="G1835" t="s">
        <v>57</v>
      </c>
      <c r="H1835">
        <v>0</v>
      </c>
      <c r="I1835" t="s">
        <v>288</v>
      </c>
      <c r="J1835" t="s">
        <v>289</v>
      </c>
      <c r="K1835" t="s">
        <v>295</v>
      </c>
      <c r="L1835" s="36">
        <v>4047</v>
      </c>
      <c r="M1835">
        <v>-40</v>
      </c>
      <c r="N1835" s="66">
        <v>-9.7999999999999997E-3</v>
      </c>
      <c r="O1835" s="36">
        <v>4087</v>
      </c>
      <c r="P1835" s="66">
        <v>-9.7000000000000003E-3</v>
      </c>
      <c r="Q1835" s="36">
        <v>4137</v>
      </c>
      <c r="R1835" s="36">
        <v>4140</v>
      </c>
      <c r="S1835" s="36">
        <v>3987</v>
      </c>
      <c r="T1835" s="66">
        <v>-2.1700000000000001E-2</v>
      </c>
      <c r="U1835" s="66">
        <v>-6.9999999999999999E-4</v>
      </c>
      <c r="V1835" s="66">
        <v>-2.24E-2</v>
      </c>
      <c r="W1835" s="66">
        <v>1.4999999999999999E-2</v>
      </c>
      <c r="X1835" s="1">
        <v>1402600</v>
      </c>
      <c r="Y1835" s="1">
        <v>5688794</v>
      </c>
      <c r="Z1835" s="1">
        <v>532138</v>
      </c>
      <c r="AA1835" t="s">
        <v>383</v>
      </c>
      <c r="AB1835" t="s">
        <v>384</v>
      </c>
      <c r="AC1835">
        <v>10.79</v>
      </c>
      <c r="AD1835">
        <v>0.71</v>
      </c>
      <c r="AE1835">
        <v>2.87</v>
      </c>
      <c r="AF1835" t="s">
        <v>230</v>
      </c>
      <c r="AG1835" s="1">
        <v>26200</v>
      </c>
      <c r="AH1835" s="36">
        <v>4050</v>
      </c>
      <c r="AI1835">
        <v>800</v>
      </c>
      <c r="AJ1835" s="36">
        <v>4047</v>
      </c>
      <c r="AK1835" s="1">
        <v>32400</v>
      </c>
      <c r="AL1835" s="2">
        <v>0.64583333333333337</v>
      </c>
      <c r="AM1835" s="3">
        <v>46240</v>
      </c>
      <c r="AN1835" t="s">
        <v>298</v>
      </c>
      <c r="AO1835" t="s">
        <v>382</v>
      </c>
    </row>
    <row r="1836" spans="1:41">
      <c r="A1836" s="8">
        <v>46216</v>
      </c>
      <c r="B1836" s="67">
        <v>4007.49</v>
      </c>
      <c r="C1836" s="67">
        <v>-0.71</v>
      </c>
      <c r="D1836" s="67">
        <v>67310</v>
      </c>
      <c r="E1836" s="67">
        <v>-2.1800000000000002</v>
      </c>
      <c r="F1836" s="69">
        <v>5713</v>
      </c>
      <c r="G1836" t="s">
        <v>58</v>
      </c>
      <c r="H1836">
        <v>0</v>
      </c>
      <c r="I1836" t="s">
        <v>288</v>
      </c>
      <c r="J1836" t="s">
        <v>289</v>
      </c>
      <c r="K1836" t="s">
        <v>290</v>
      </c>
      <c r="L1836" s="36">
        <v>7156</v>
      </c>
      <c r="M1836">
        <v>-119</v>
      </c>
      <c r="N1836" s="66">
        <v>-1.6400000000000001E-2</v>
      </c>
      <c r="O1836" s="36">
        <v>7275</v>
      </c>
      <c r="P1836" s="66">
        <v>-1.6299999999999999E-2</v>
      </c>
      <c r="Q1836" s="36">
        <v>7242</v>
      </c>
      <c r="R1836" s="36">
        <v>7382</v>
      </c>
      <c r="S1836" s="36">
        <v>7023</v>
      </c>
      <c r="T1836" s="66">
        <v>-1.18E-2</v>
      </c>
      <c r="U1836" s="66">
        <v>-1.5E-3</v>
      </c>
      <c r="V1836" s="66">
        <v>-3.0599999999999999E-2</v>
      </c>
      <c r="W1836" s="66">
        <v>1.89E-2</v>
      </c>
      <c r="X1836" s="1">
        <v>1612700</v>
      </c>
      <c r="Y1836" s="1">
        <v>11578050</v>
      </c>
      <c r="Z1836" s="1">
        <v>2081065</v>
      </c>
      <c r="AA1836" t="s">
        <v>385</v>
      </c>
      <c r="AB1836" t="s">
        <v>386</v>
      </c>
      <c r="AC1836">
        <v>12.81</v>
      </c>
      <c r="AD1836">
        <v>0.93</v>
      </c>
      <c r="AE1836">
        <v>2.89</v>
      </c>
      <c r="AF1836" t="s">
        <v>230</v>
      </c>
      <c r="AG1836" s="1">
        <v>68200</v>
      </c>
      <c r="AH1836" s="36">
        <v>7157</v>
      </c>
      <c r="AI1836">
        <v>300</v>
      </c>
      <c r="AJ1836" s="36">
        <v>7149</v>
      </c>
      <c r="AK1836">
        <v>100</v>
      </c>
      <c r="AL1836" s="2">
        <v>0.64583333333333337</v>
      </c>
      <c r="AM1836" s="3">
        <v>46244</v>
      </c>
      <c r="AN1836" t="s">
        <v>298</v>
      </c>
      <c r="AO1836" t="s">
        <v>382</v>
      </c>
    </row>
    <row r="1837" spans="1:41">
      <c r="A1837" s="8">
        <v>46216</v>
      </c>
      <c r="B1837" s="67">
        <v>4007.49</v>
      </c>
      <c r="C1837" s="67">
        <v>-0.71</v>
      </c>
      <c r="D1837" s="67">
        <v>67310</v>
      </c>
      <c r="E1837" s="67">
        <v>-2.1800000000000002</v>
      </c>
      <c r="F1837" s="69">
        <v>5802</v>
      </c>
      <c r="G1837" t="s">
        <v>59</v>
      </c>
      <c r="H1837">
        <v>0</v>
      </c>
      <c r="I1837" t="s">
        <v>288</v>
      </c>
      <c r="J1837" t="s">
        <v>289</v>
      </c>
      <c r="K1837" t="s">
        <v>290</v>
      </c>
      <c r="L1837" s="36">
        <v>2486</v>
      </c>
      <c r="M1837">
        <v>-96</v>
      </c>
      <c r="N1837" s="66">
        <v>-3.7199999999999997E-2</v>
      </c>
      <c r="O1837" s="36">
        <v>2582</v>
      </c>
      <c r="P1837" s="66">
        <v>-3.7100000000000001E-2</v>
      </c>
      <c r="Q1837" s="36">
        <v>2571</v>
      </c>
      <c r="R1837" s="36">
        <v>2620.5</v>
      </c>
      <c r="S1837" s="36">
        <v>2446.5</v>
      </c>
      <c r="T1837" s="66">
        <v>-3.3000000000000002E-2</v>
      </c>
      <c r="U1837" s="66">
        <v>-1.2699999999999999E-2</v>
      </c>
      <c r="V1837" s="66">
        <v>-5.1299999999999998E-2</v>
      </c>
      <c r="W1837" s="66">
        <v>1.61E-2</v>
      </c>
      <c r="X1837" s="1">
        <v>16839600</v>
      </c>
      <c r="Y1837" s="1">
        <v>42290424</v>
      </c>
      <c r="Z1837" s="1">
        <v>7894945</v>
      </c>
      <c r="AA1837" t="s">
        <v>694</v>
      </c>
      <c r="AB1837" t="s">
        <v>710</v>
      </c>
      <c r="AC1837">
        <v>23.85</v>
      </c>
      <c r="AD1837">
        <v>2.82</v>
      </c>
      <c r="AE1837">
        <v>1.57</v>
      </c>
      <c r="AF1837" t="s">
        <v>230</v>
      </c>
      <c r="AG1837" s="1">
        <v>493800</v>
      </c>
      <c r="AH1837" s="36">
        <v>2486.5</v>
      </c>
      <c r="AI1837" s="1">
        <v>1500</v>
      </c>
      <c r="AJ1837" s="36">
        <v>2485</v>
      </c>
      <c r="AK1837">
        <v>400</v>
      </c>
      <c r="AL1837" s="2">
        <v>0.64583333333333337</v>
      </c>
      <c r="AM1837" s="3">
        <v>46234</v>
      </c>
      <c r="AN1837" t="s">
        <v>298</v>
      </c>
      <c r="AO1837" t="s">
        <v>382</v>
      </c>
    </row>
    <row r="1838" spans="1:41">
      <c r="A1838" s="8">
        <v>46216</v>
      </c>
      <c r="B1838" s="67">
        <v>4007.49</v>
      </c>
      <c r="C1838" s="67">
        <v>-0.71</v>
      </c>
      <c r="D1838" s="67">
        <v>67310</v>
      </c>
      <c r="E1838" s="67">
        <v>-2.1800000000000002</v>
      </c>
      <c r="F1838" s="69">
        <v>5803</v>
      </c>
      <c r="G1838" t="s">
        <v>60</v>
      </c>
      <c r="H1838">
        <v>0</v>
      </c>
      <c r="I1838" t="s">
        <v>288</v>
      </c>
      <c r="J1838" t="s">
        <v>289</v>
      </c>
      <c r="K1838" t="s">
        <v>290</v>
      </c>
      <c r="L1838" s="36">
        <v>5007</v>
      </c>
      <c r="M1838">
        <v>-143</v>
      </c>
      <c r="N1838" s="66">
        <v>-2.7799999999999998E-2</v>
      </c>
      <c r="O1838" s="36">
        <v>5150</v>
      </c>
      <c r="P1838" s="66">
        <v>-2.7699999999999999E-2</v>
      </c>
      <c r="Q1838" s="36">
        <v>5134</v>
      </c>
      <c r="R1838" s="36">
        <v>5380</v>
      </c>
      <c r="S1838" s="36">
        <v>4915</v>
      </c>
      <c r="T1838" s="66">
        <v>-2.47E-2</v>
      </c>
      <c r="U1838" s="66">
        <v>-1.9900000000000001E-2</v>
      </c>
      <c r="V1838" s="66">
        <v>-6.93E-2</v>
      </c>
      <c r="W1838" s="66">
        <v>1.8700000000000001E-2</v>
      </c>
      <c r="X1838" s="1">
        <v>40749200</v>
      </c>
      <c r="Y1838" s="1">
        <v>207862129</v>
      </c>
      <c r="Z1838" s="1">
        <v>8888328</v>
      </c>
      <c r="AA1838" t="s">
        <v>389</v>
      </c>
      <c r="AB1838" t="s">
        <v>632</v>
      </c>
      <c r="AC1838">
        <v>33.15</v>
      </c>
      <c r="AD1838">
        <v>14.79</v>
      </c>
      <c r="AE1838">
        <v>0.76</v>
      </c>
      <c r="AF1838" t="s">
        <v>230</v>
      </c>
      <c r="AG1838" s="1">
        <v>379500</v>
      </c>
      <c r="AH1838" s="36">
        <v>5007</v>
      </c>
      <c r="AI1838" s="1">
        <v>24700</v>
      </c>
      <c r="AJ1838" s="36">
        <v>5005</v>
      </c>
      <c r="AK1838">
        <v>200</v>
      </c>
      <c r="AL1838" s="2">
        <v>0.64583333333333337</v>
      </c>
      <c r="AM1838" s="3">
        <v>46241</v>
      </c>
      <c r="AN1838" t="s">
        <v>298</v>
      </c>
      <c r="AO1838" t="s">
        <v>382</v>
      </c>
    </row>
    <row r="1839" spans="1:41">
      <c r="A1839" s="8">
        <v>46216</v>
      </c>
      <c r="B1839" s="67">
        <v>4007.49</v>
      </c>
      <c r="C1839" s="67">
        <v>-0.71</v>
      </c>
      <c r="D1839" s="67">
        <v>67310</v>
      </c>
      <c r="E1839" s="67">
        <v>-2.1800000000000002</v>
      </c>
      <c r="F1839" s="69">
        <v>6038</v>
      </c>
      <c r="G1839" t="s">
        <v>61</v>
      </c>
      <c r="H1839">
        <v>0</v>
      </c>
      <c r="I1839" t="s">
        <v>347</v>
      </c>
      <c r="J1839" t="s">
        <v>289</v>
      </c>
      <c r="K1839" t="s">
        <v>295</v>
      </c>
      <c r="L1839">
        <v>831</v>
      </c>
      <c r="M1839">
        <v>5</v>
      </c>
      <c r="N1839" s="66">
        <v>6.1000000000000004E-3</v>
      </c>
      <c r="O1839">
        <v>826</v>
      </c>
      <c r="P1839" s="66">
        <v>6.0000000000000001E-3</v>
      </c>
      <c r="Q1839">
        <v>826</v>
      </c>
      <c r="R1839">
        <v>834</v>
      </c>
      <c r="S1839">
        <v>826</v>
      </c>
      <c r="T1839" s="66">
        <v>6.0000000000000001E-3</v>
      </c>
      <c r="U1839" s="66">
        <v>0</v>
      </c>
      <c r="V1839" s="66">
        <v>-3.5000000000000001E-3</v>
      </c>
      <c r="W1839" s="66">
        <v>6.0000000000000001E-3</v>
      </c>
      <c r="X1839" s="1">
        <v>5700</v>
      </c>
      <c r="Y1839" s="1">
        <v>4734</v>
      </c>
      <c r="Z1839" s="1">
        <v>4207</v>
      </c>
      <c r="AA1839" t="s">
        <v>391</v>
      </c>
      <c r="AB1839" t="s">
        <v>711</v>
      </c>
      <c r="AC1839">
        <v>11.99</v>
      </c>
      <c r="AD1839">
        <v>0.83</v>
      </c>
      <c r="AE1839">
        <v>2.77</v>
      </c>
      <c r="AF1839" t="s">
        <v>230</v>
      </c>
      <c r="AG1839">
        <v>100</v>
      </c>
      <c r="AH1839">
        <v>833</v>
      </c>
      <c r="AI1839">
        <v>100</v>
      </c>
      <c r="AJ1839">
        <v>830</v>
      </c>
      <c r="AK1839">
        <v>400</v>
      </c>
      <c r="AL1839" s="2">
        <v>0.64583333333333337</v>
      </c>
      <c r="AM1839" s="3">
        <v>46248</v>
      </c>
      <c r="AN1839" t="s">
        <v>350</v>
      </c>
      <c r="AO1839" t="s">
        <v>313</v>
      </c>
    </row>
    <row r="1840" spans="1:41">
      <c r="A1840" s="8">
        <v>46216</v>
      </c>
      <c r="B1840" s="67">
        <v>4007.49</v>
      </c>
      <c r="C1840" s="67">
        <v>-0.71</v>
      </c>
      <c r="D1840" s="67">
        <v>67310</v>
      </c>
      <c r="E1840" s="67">
        <v>-2.1800000000000002</v>
      </c>
      <c r="F1840" s="69">
        <v>6156</v>
      </c>
      <c r="G1840" t="s">
        <v>62</v>
      </c>
      <c r="H1840">
        <v>0</v>
      </c>
      <c r="I1840" t="s">
        <v>314</v>
      </c>
      <c r="J1840" t="s">
        <v>323</v>
      </c>
      <c r="K1840" t="s">
        <v>295</v>
      </c>
      <c r="L1840" s="36">
        <v>1752</v>
      </c>
      <c r="M1840">
        <v>-38</v>
      </c>
      <c r="N1840" s="66">
        <v>-2.12E-2</v>
      </c>
      <c r="O1840" s="36">
        <v>1790</v>
      </c>
      <c r="P1840" s="66">
        <v>-2.12E-2</v>
      </c>
      <c r="Q1840" s="36">
        <v>1790</v>
      </c>
      <c r="R1840" s="36">
        <v>1799</v>
      </c>
      <c r="S1840" s="36">
        <v>1752</v>
      </c>
      <c r="T1840" s="66">
        <v>-2.12E-2</v>
      </c>
      <c r="U1840" s="66">
        <v>-5.5999999999999999E-3</v>
      </c>
      <c r="V1840" s="66">
        <v>-2.6100000000000002E-2</v>
      </c>
      <c r="W1840" s="66">
        <v>0</v>
      </c>
      <c r="X1840" s="1">
        <v>17100</v>
      </c>
      <c r="Y1840" s="1">
        <v>30305</v>
      </c>
      <c r="Z1840" s="1">
        <v>9285</v>
      </c>
      <c r="AA1840" t="s">
        <v>393</v>
      </c>
      <c r="AB1840" t="s">
        <v>697</v>
      </c>
      <c r="AC1840">
        <v>51.98</v>
      </c>
      <c r="AD1840">
        <v>1.23</v>
      </c>
      <c r="AE1840">
        <v>5.71</v>
      </c>
      <c r="AF1840">
        <v>1.3</v>
      </c>
      <c r="AG1840">
        <v>700</v>
      </c>
      <c r="AH1840" s="36">
        <v>1759</v>
      </c>
      <c r="AI1840">
        <v>300</v>
      </c>
      <c r="AJ1840" s="36">
        <v>1752</v>
      </c>
      <c r="AK1840">
        <v>200</v>
      </c>
      <c r="AL1840" s="2">
        <v>0.64583333333333337</v>
      </c>
      <c r="AM1840" s="3">
        <v>46244</v>
      </c>
      <c r="AN1840" t="s">
        <v>350</v>
      </c>
      <c r="AO1840" t="s">
        <v>395</v>
      </c>
    </row>
    <row r="1841" spans="1:41">
      <c r="A1841" s="8">
        <v>46216</v>
      </c>
      <c r="B1841" s="67">
        <v>4007.49</v>
      </c>
      <c r="C1841" s="67">
        <v>-0.71</v>
      </c>
      <c r="D1841" s="67">
        <v>67310</v>
      </c>
      <c r="E1841" s="67">
        <v>-2.1800000000000002</v>
      </c>
      <c r="F1841" s="69">
        <v>6178</v>
      </c>
      <c r="G1841" t="s">
        <v>63</v>
      </c>
      <c r="H1841">
        <v>0</v>
      </c>
      <c r="I1841" t="s">
        <v>288</v>
      </c>
      <c r="J1841" t="s">
        <v>289</v>
      </c>
      <c r="K1841" t="s">
        <v>295</v>
      </c>
      <c r="L1841" s="36">
        <v>2333</v>
      </c>
      <c r="M1841">
        <v>13.5</v>
      </c>
      <c r="N1841" s="66">
        <v>5.7999999999999996E-3</v>
      </c>
      <c r="O1841" s="36">
        <v>2319.5</v>
      </c>
      <c r="P1841" s="66">
        <v>5.7999999999999996E-3</v>
      </c>
      <c r="Q1841" s="36">
        <v>2340</v>
      </c>
      <c r="R1841" s="36">
        <v>2353.5</v>
      </c>
      <c r="S1841" s="36">
        <v>2324</v>
      </c>
      <c r="T1841" s="66">
        <v>-2.8999999999999998E-3</v>
      </c>
      <c r="U1841" s="66">
        <v>-3.8E-3</v>
      </c>
      <c r="V1841" s="66">
        <v>-8.6999999999999994E-3</v>
      </c>
      <c r="W1841" s="66">
        <v>3.8E-3</v>
      </c>
      <c r="X1841" s="1">
        <v>4787100</v>
      </c>
      <c r="Y1841" s="1">
        <v>11176127</v>
      </c>
      <c r="Z1841" s="1">
        <v>6551518</v>
      </c>
      <c r="AA1841" t="s">
        <v>712</v>
      </c>
      <c r="AB1841" t="s">
        <v>397</v>
      </c>
      <c r="AC1841">
        <v>16.78</v>
      </c>
      <c r="AD1841">
        <v>0.67</v>
      </c>
      <c r="AE1841">
        <v>2.57</v>
      </c>
      <c r="AF1841" t="s">
        <v>230</v>
      </c>
      <c r="AG1841" s="1">
        <v>71800</v>
      </c>
      <c r="AH1841" s="36">
        <v>2336</v>
      </c>
      <c r="AI1841">
        <v>100</v>
      </c>
      <c r="AJ1841" s="36">
        <v>2331</v>
      </c>
      <c r="AK1841" s="1">
        <v>9000</v>
      </c>
      <c r="AL1841" s="2">
        <v>0.64583333333333337</v>
      </c>
      <c r="AM1841" s="3">
        <v>46241</v>
      </c>
      <c r="AN1841" t="s">
        <v>298</v>
      </c>
      <c r="AO1841" t="s">
        <v>313</v>
      </c>
    </row>
    <row r="1842" spans="1:41">
      <c r="A1842" s="8">
        <v>46216</v>
      </c>
      <c r="B1842" s="67">
        <v>4007.49</v>
      </c>
      <c r="C1842" s="67">
        <v>-0.71</v>
      </c>
      <c r="D1842" s="67">
        <v>67310</v>
      </c>
      <c r="E1842" s="67">
        <v>-2.1800000000000002</v>
      </c>
      <c r="F1842" s="69">
        <v>6208</v>
      </c>
      <c r="G1842" t="s">
        <v>64</v>
      </c>
      <c r="H1842">
        <v>0</v>
      </c>
      <c r="I1842" t="s">
        <v>314</v>
      </c>
      <c r="J1842" t="s">
        <v>289</v>
      </c>
      <c r="K1842" t="s">
        <v>290</v>
      </c>
      <c r="L1842" s="36">
        <v>1756</v>
      </c>
      <c r="M1842">
        <v>14</v>
      </c>
      <c r="N1842" s="66">
        <v>8.0000000000000002E-3</v>
      </c>
      <c r="O1842" s="36">
        <v>1742</v>
      </c>
      <c r="P1842" s="66">
        <v>8.0000000000000002E-3</v>
      </c>
      <c r="Q1842" s="36">
        <v>1742</v>
      </c>
      <c r="R1842" s="36">
        <v>1793</v>
      </c>
      <c r="S1842" s="36">
        <v>1722</v>
      </c>
      <c r="T1842" s="66">
        <v>8.0000000000000002E-3</v>
      </c>
      <c r="U1842" s="66">
        <v>4.4999999999999997E-3</v>
      </c>
      <c r="V1842" s="66">
        <v>-2.06E-2</v>
      </c>
      <c r="W1842" s="66">
        <v>1.9699999999999999E-2</v>
      </c>
      <c r="X1842" s="1">
        <v>41400</v>
      </c>
      <c r="Y1842" s="1">
        <v>72711</v>
      </c>
      <c r="Z1842" s="1">
        <v>11213</v>
      </c>
      <c r="AA1842" t="s">
        <v>398</v>
      </c>
      <c r="AB1842" t="s">
        <v>399</v>
      </c>
      <c r="AC1842">
        <v>17.11</v>
      </c>
      <c r="AD1842">
        <v>1.78</v>
      </c>
      <c r="AE1842">
        <v>1.1399999999999999</v>
      </c>
      <c r="AF1842">
        <v>2</v>
      </c>
      <c r="AG1842">
        <v>0</v>
      </c>
      <c r="AH1842" s="36">
        <v>1756</v>
      </c>
      <c r="AI1842">
        <v>100</v>
      </c>
      <c r="AJ1842" s="36">
        <v>1745</v>
      </c>
      <c r="AK1842">
        <v>100</v>
      </c>
      <c r="AL1842" s="2">
        <v>0.64583333333333337</v>
      </c>
      <c r="AN1842" t="s">
        <v>298</v>
      </c>
      <c r="AO1842" t="s">
        <v>395</v>
      </c>
    </row>
    <row r="1843" spans="1:41">
      <c r="A1843" s="8">
        <v>46216</v>
      </c>
      <c r="B1843" s="67">
        <v>4007.49</v>
      </c>
      <c r="C1843" s="67">
        <v>-0.71</v>
      </c>
      <c r="D1843" s="67">
        <v>67310</v>
      </c>
      <c r="E1843" s="67">
        <v>-2.1800000000000002</v>
      </c>
      <c r="F1843" s="69">
        <v>6356</v>
      </c>
      <c r="G1843" t="s">
        <v>65</v>
      </c>
      <c r="H1843">
        <v>0</v>
      </c>
      <c r="I1843" t="s">
        <v>314</v>
      </c>
      <c r="J1843" t="s">
        <v>289</v>
      </c>
      <c r="K1843" t="s">
        <v>295</v>
      </c>
      <c r="L1843" s="36">
        <v>1500</v>
      </c>
      <c r="M1843">
        <v>0</v>
      </c>
      <c r="N1843" s="66">
        <v>0</v>
      </c>
      <c r="O1843" s="36">
        <v>1500</v>
      </c>
      <c r="P1843" s="66">
        <v>0</v>
      </c>
      <c r="Q1843" s="36">
        <v>1480</v>
      </c>
      <c r="R1843" s="36">
        <v>1545</v>
      </c>
      <c r="S1843" s="36">
        <v>1455</v>
      </c>
      <c r="T1843" s="66">
        <v>1.35E-2</v>
      </c>
      <c r="U1843" s="66">
        <v>9.4000000000000004E-3</v>
      </c>
      <c r="V1843" s="66">
        <v>-2.9100000000000001E-2</v>
      </c>
      <c r="W1843" s="66">
        <v>3.09E-2</v>
      </c>
      <c r="X1843" s="1">
        <v>235600</v>
      </c>
      <c r="Y1843" s="1">
        <v>352159</v>
      </c>
      <c r="Z1843" s="1">
        <v>21420</v>
      </c>
      <c r="AA1843" t="s">
        <v>400</v>
      </c>
      <c r="AB1843" t="s">
        <v>401</v>
      </c>
      <c r="AC1843">
        <v>12.13</v>
      </c>
      <c r="AD1843">
        <v>1.47</v>
      </c>
      <c r="AE1843">
        <v>0.67</v>
      </c>
      <c r="AF1843" t="s">
        <v>230</v>
      </c>
      <c r="AG1843" s="1">
        <v>5200</v>
      </c>
      <c r="AH1843" s="36">
        <v>1502</v>
      </c>
      <c r="AI1843">
        <v>100</v>
      </c>
      <c r="AJ1843" s="36">
        <v>1500</v>
      </c>
      <c r="AK1843">
        <v>200</v>
      </c>
      <c r="AL1843" s="2">
        <v>0.64583333333333337</v>
      </c>
      <c r="AN1843" t="s">
        <v>298</v>
      </c>
      <c r="AO1843" t="s">
        <v>395</v>
      </c>
    </row>
    <row r="1844" spans="1:41">
      <c r="A1844" s="8">
        <v>46216</v>
      </c>
      <c r="B1844" s="67">
        <v>4007.49</v>
      </c>
      <c r="C1844" s="67">
        <v>-0.71</v>
      </c>
      <c r="D1844" s="67">
        <v>67310</v>
      </c>
      <c r="E1844" s="67">
        <v>-2.1800000000000002</v>
      </c>
      <c r="F1844" s="69">
        <v>6378</v>
      </c>
      <c r="G1844" t="s">
        <v>66</v>
      </c>
      <c r="H1844">
        <v>0</v>
      </c>
      <c r="I1844" t="s">
        <v>314</v>
      </c>
      <c r="J1844" t="s">
        <v>289</v>
      </c>
      <c r="K1844" t="s">
        <v>295</v>
      </c>
      <c r="L1844" s="36">
        <v>1171</v>
      </c>
      <c r="M1844">
        <v>-18</v>
      </c>
      <c r="N1844" s="66">
        <v>-1.5100000000000001E-2</v>
      </c>
      <c r="O1844" s="36">
        <v>1189</v>
      </c>
      <c r="P1844" s="66">
        <v>-1.5100000000000001E-2</v>
      </c>
      <c r="Q1844" s="36">
        <v>1207</v>
      </c>
      <c r="R1844" s="36">
        <v>1208</v>
      </c>
      <c r="S1844" s="36">
        <v>1153</v>
      </c>
      <c r="T1844" s="66">
        <v>-2.98E-2</v>
      </c>
      <c r="U1844" s="66">
        <v>6.7999999999999996E-3</v>
      </c>
      <c r="V1844" s="66">
        <v>-3.0599999999999999E-2</v>
      </c>
      <c r="W1844" s="66">
        <v>1.5599999999999999E-2</v>
      </c>
      <c r="X1844" s="1">
        <v>156700</v>
      </c>
      <c r="Y1844" s="1">
        <v>184227</v>
      </c>
      <c r="Z1844" s="1">
        <v>24122</v>
      </c>
      <c r="AA1844" t="s">
        <v>402</v>
      </c>
      <c r="AB1844" t="s">
        <v>634</v>
      </c>
      <c r="AC1844">
        <v>12.19</v>
      </c>
      <c r="AD1844">
        <v>1.0900000000000001</v>
      </c>
      <c r="AE1844">
        <v>3.5</v>
      </c>
      <c r="AF1844" t="s">
        <v>230</v>
      </c>
      <c r="AG1844">
        <v>0</v>
      </c>
      <c r="AH1844" s="36">
        <v>1175</v>
      </c>
      <c r="AI1844">
        <v>200</v>
      </c>
      <c r="AJ1844" s="36">
        <v>1170</v>
      </c>
      <c r="AK1844">
        <v>100</v>
      </c>
      <c r="AL1844" s="2">
        <v>0.64583333333333337</v>
      </c>
      <c r="AM1844" s="3">
        <v>46241</v>
      </c>
      <c r="AN1844" t="s">
        <v>298</v>
      </c>
      <c r="AO1844" t="s">
        <v>395</v>
      </c>
    </row>
    <row r="1845" spans="1:41">
      <c r="A1845" s="8">
        <v>46216</v>
      </c>
      <c r="B1845" s="67">
        <v>4007.49</v>
      </c>
      <c r="C1845" s="67">
        <v>-0.71</v>
      </c>
      <c r="D1845" s="67">
        <v>67310</v>
      </c>
      <c r="E1845" s="67">
        <v>-2.1800000000000002</v>
      </c>
      <c r="F1845" s="69">
        <v>6526</v>
      </c>
      <c r="G1845" t="s">
        <v>67</v>
      </c>
      <c r="H1845">
        <v>0</v>
      </c>
      <c r="I1845" t="s">
        <v>288</v>
      </c>
      <c r="J1845" t="s">
        <v>289</v>
      </c>
      <c r="K1845" t="s">
        <v>290</v>
      </c>
      <c r="L1845" s="36">
        <v>2677</v>
      </c>
      <c r="M1845">
        <v>-173</v>
      </c>
      <c r="N1845" s="66">
        <v>-6.0699999999999997E-2</v>
      </c>
      <c r="O1845" s="36">
        <v>2850</v>
      </c>
      <c r="P1845" s="66">
        <v>-6.0699999999999997E-2</v>
      </c>
      <c r="Q1845" s="36">
        <v>2792</v>
      </c>
      <c r="R1845" s="36">
        <v>2912.5</v>
      </c>
      <c r="S1845" s="36">
        <v>2651</v>
      </c>
      <c r="T1845" s="66">
        <v>-4.1099999999999998E-2</v>
      </c>
      <c r="U1845" s="66">
        <v>-4.3900000000000002E-2</v>
      </c>
      <c r="V1845" s="66">
        <v>-8.0799999999999997E-2</v>
      </c>
      <c r="W1845" s="66">
        <v>9.7999999999999997E-3</v>
      </c>
      <c r="X1845" s="1">
        <v>10289200</v>
      </c>
      <c r="Y1845" s="1">
        <v>28596255</v>
      </c>
      <c r="Z1845" s="1">
        <v>481801</v>
      </c>
      <c r="AA1845" t="s">
        <v>584</v>
      </c>
      <c r="AB1845" t="s">
        <v>405</v>
      </c>
      <c r="AC1845">
        <v>46.96</v>
      </c>
      <c r="AD1845">
        <v>3.52</v>
      </c>
      <c r="AE1845">
        <v>1.87</v>
      </c>
      <c r="AF1845" t="s">
        <v>230</v>
      </c>
      <c r="AG1845" s="1">
        <v>164500</v>
      </c>
      <c r="AH1845" s="36">
        <v>2677.5</v>
      </c>
      <c r="AI1845" s="1">
        <v>1100</v>
      </c>
      <c r="AJ1845" s="36">
        <v>2677</v>
      </c>
      <c r="AK1845" s="1">
        <v>25000</v>
      </c>
      <c r="AL1845" s="2">
        <v>0.64583333333333337</v>
      </c>
      <c r="AM1845" s="3">
        <v>46232</v>
      </c>
      <c r="AN1845" t="s">
        <v>298</v>
      </c>
      <c r="AO1845" t="s">
        <v>344</v>
      </c>
    </row>
    <row r="1846" spans="1:41">
      <c r="A1846" s="8">
        <v>46216</v>
      </c>
      <c r="B1846" s="67">
        <v>4007.49</v>
      </c>
      <c r="C1846" s="67">
        <v>-0.71</v>
      </c>
      <c r="D1846" s="67">
        <v>67310</v>
      </c>
      <c r="E1846" s="67">
        <v>-2.1800000000000002</v>
      </c>
      <c r="F1846" s="69">
        <v>6586</v>
      </c>
      <c r="G1846" t="s">
        <v>68</v>
      </c>
      <c r="H1846">
        <v>0</v>
      </c>
      <c r="I1846" t="s">
        <v>288</v>
      </c>
      <c r="J1846" t="s">
        <v>289</v>
      </c>
      <c r="K1846" t="s">
        <v>295</v>
      </c>
      <c r="L1846" s="36">
        <v>5548</v>
      </c>
      <c r="M1846">
        <v>-55</v>
      </c>
      <c r="N1846" s="66">
        <v>-9.7999999999999997E-3</v>
      </c>
      <c r="O1846" s="36">
        <v>5603</v>
      </c>
      <c r="P1846" s="66">
        <v>-9.7999999999999997E-3</v>
      </c>
      <c r="Q1846" s="36">
        <v>5627</v>
      </c>
      <c r="R1846" s="36">
        <v>5650</v>
      </c>
      <c r="S1846" s="36">
        <v>5511</v>
      </c>
      <c r="T1846" s="66">
        <v>-1.4E-2</v>
      </c>
      <c r="U1846" s="66">
        <v>-1E-3</v>
      </c>
      <c r="V1846" s="66">
        <v>-1.7999999999999999E-2</v>
      </c>
      <c r="W1846" s="66">
        <v>6.7000000000000002E-3</v>
      </c>
      <c r="X1846" s="1">
        <v>603000</v>
      </c>
      <c r="Y1846" s="1">
        <v>3358734</v>
      </c>
      <c r="Z1846" s="1">
        <v>1553537</v>
      </c>
      <c r="AA1846" t="s">
        <v>406</v>
      </c>
      <c r="AB1846" t="s">
        <v>407</v>
      </c>
      <c r="AC1846">
        <v>17.64</v>
      </c>
      <c r="AD1846">
        <v>1.43</v>
      </c>
      <c r="AE1846">
        <v>2.85</v>
      </c>
      <c r="AF1846" t="s">
        <v>230</v>
      </c>
      <c r="AG1846" s="1">
        <v>6400</v>
      </c>
      <c r="AH1846" s="36">
        <v>5559</v>
      </c>
      <c r="AI1846">
        <v>100</v>
      </c>
      <c r="AJ1846" s="36">
        <v>5547</v>
      </c>
      <c r="AK1846">
        <v>100</v>
      </c>
      <c r="AL1846" s="2">
        <v>0.64583333333333337</v>
      </c>
      <c r="AM1846" s="3">
        <v>46232</v>
      </c>
      <c r="AN1846" t="s">
        <v>298</v>
      </c>
      <c r="AO1846" t="s">
        <v>395</v>
      </c>
    </row>
    <row r="1847" spans="1:41">
      <c r="A1847" s="8">
        <v>46216</v>
      </c>
      <c r="B1847" s="67">
        <v>4007.49</v>
      </c>
      <c r="C1847" s="67">
        <v>-0.71</v>
      </c>
      <c r="D1847" s="67">
        <v>67310</v>
      </c>
      <c r="E1847" s="67">
        <v>-2.1800000000000002</v>
      </c>
      <c r="F1847" s="69">
        <v>6594</v>
      </c>
      <c r="G1847" t="s">
        <v>69</v>
      </c>
      <c r="H1847">
        <v>0</v>
      </c>
      <c r="I1847" t="s">
        <v>288</v>
      </c>
      <c r="J1847" t="s">
        <v>289</v>
      </c>
      <c r="K1847" t="s">
        <v>290</v>
      </c>
      <c r="L1847" s="36">
        <v>2645</v>
      </c>
      <c r="M1847">
        <v>-15</v>
      </c>
      <c r="N1847" s="66">
        <v>-5.5999999999999999E-3</v>
      </c>
      <c r="O1847" s="36">
        <v>2660</v>
      </c>
      <c r="P1847" s="66">
        <v>-5.5999999999999999E-3</v>
      </c>
      <c r="Q1847" s="36">
        <v>2682</v>
      </c>
      <c r="R1847" s="36">
        <v>2696</v>
      </c>
      <c r="S1847" s="36">
        <v>2621</v>
      </c>
      <c r="T1847" s="66">
        <v>-1.37E-2</v>
      </c>
      <c r="U1847" s="66">
        <v>-4.4999999999999997E-3</v>
      </c>
      <c r="V1847" s="66">
        <v>-1.89E-2</v>
      </c>
      <c r="W1847" s="66">
        <v>9.1000000000000004E-3</v>
      </c>
      <c r="X1847" s="1">
        <v>3499600</v>
      </c>
      <c r="Y1847" s="1">
        <v>9261915</v>
      </c>
      <c r="Z1847" s="1">
        <v>3154344</v>
      </c>
      <c r="AA1847" t="s">
        <v>560</v>
      </c>
      <c r="AB1847" t="s">
        <v>409</v>
      </c>
      <c r="AC1847">
        <v>37.89</v>
      </c>
      <c r="AD1847">
        <v>1.72</v>
      </c>
      <c r="AE1847">
        <v>0</v>
      </c>
      <c r="AF1847" t="s">
        <v>230</v>
      </c>
      <c r="AG1847">
        <v>0</v>
      </c>
      <c r="AH1847" s="36">
        <v>2645</v>
      </c>
      <c r="AI1847">
        <v>100</v>
      </c>
      <c r="AJ1847" s="36">
        <v>2642</v>
      </c>
      <c r="AK1847" s="1">
        <v>6300</v>
      </c>
      <c r="AL1847" s="2">
        <v>0.64583333333333337</v>
      </c>
      <c r="AN1847" t="s">
        <v>298</v>
      </c>
      <c r="AO1847" t="s">
        <v>344</v>
      </c>
    </row>
    <row r="1848" spans="1:41">
      <c r="A1848" s="8">
        <v>46216</v>
      </c>
      <c r="B1848" s="67">
        <v>4007.49</v>
      </c>
      <c r="C1848" s="67">
        <v>-0.71</v>
      </c>
      <c r="D1848" s="67">
        <v>67310</v>
      </c>
      <c r="E1848" s="67">
        <v>-2.1800000000000002</v>
      </c>
      <c r="F1848" s="69">
        <v>6674</v>
      </c>
      <c r="G1848" t="s">
        <v>70</v>
      </c>
      <c r="H1848">
        <v>0</v>
      </c>
      <c r="I1848" t="s">
        <v>288</v>
      </c>
      <c r="J1848" t="s">
        <v>289</v>
      </c>
      <c r="K1848" t="s">
        <v>295</v>
      </c>
      <c r="L1848" s="36">
        <v>6015</v>
      </c>
      <c r="M1848">
        <v>-163</v>
      </c>
      <c r="N1848" s="66">
        <v>-2.64E-2</v>
      </c>
      <c r="O1848" s="36">
        <v>6178</v>
      </c>
      <c r="P1848" s="66">
        <v>-2.63E-2</v>
      </c>
      <c r="Q1848" s="36">
        <v>6258</v>
      </c>
      <c r="R1848" s="36">
        <v>6324</v>
      </c>
      <c r="S1848" s="36">
        <v>5944</v>
      </c>
      <c r="T1848" s="66">
        <v>-3.8800000000000001E-2</v>
      </c>
      <c r="U1848" s="66">
        <v>-9.7999999999999997E-3</v>
      </c>
      <c r="V1848" s="66">
        <v>-4.8800000000000003E-2</v>
      </c>
      <c r="W1848" s="66">
        <v>1.1900000000000001E-2</v>
      </c>
      <c r="X1848" s="1">
        <v>756300</v>
      </c>
      <c r="Y1848" s="1">
        <v>4597409</v>
      </c>
      <c r="Z1848" s="1">
        <v>604185</v>
      </c>
      <c r="AA1848" t="s">
        <v>679</v>
      </c>
      <c r="AB1848" t="s">
        <v>411</v>
      </c>
      <c r="AC1848">
        <v>16.170000000000002</v>
      </c>
      <c r="AD1848">
        <v>1.52</v>
      </c>
      <c r="AE1848">
        <v>1.63</v>
      </c>
      <c r="AF1848" t="s">
        <v>230</v>
      </c>
      <c r="AG1848" s="1">
        <v>20100</v>
      </c>
      <c r="AH1848" s="36">
        <v>6043</v>
      </c>
      <c r="AI1848" s="1">
        <v>3300</v>
      </c>
      <c r="AJ1848" s="36">
        <v>6012</v>
      </c>
      <c r="AK1848" s="1">
        <v>1700</v>
      </c>
      <c r="AL1848" s="2">
        <v>0.64583333333333337</v>
      </c>
      <c r="AM1848" s="3">
        <v>46239</v>
      </c>
      <c r="AN1848" t="s">
        <v>298</v>
      </c>
      <c r="AO1848" t="s">
        <v>344</v>
      </c>
    </row>
    <row r="1849" spans="1:41">
      <c r="A1849" s="8">
        <v>46216</v>
      </c>
      <c r="B1849" s="67">
        <v>4007.49</v>
      </c>
      <c r="C1849" s="67">
        <v>-0.71</v>
      </c>
      <c r="D1849" s="67">
        <v>67310</v>
      </c>
      <c r="E1849" s="67">
        <v>-2.1800000000000002</v>
      </c>
      <c r="F1849" s="69">
        <v>6758</v>
      </c>
      <c r="G1849" t="s">
        <v>71</v>
      </c>
      <c r="H1849">
        <v>0</v>
      </c>
      <c r="I1849" t="s">
        <v>288</v>
      </c>
      <c r="J1849" t="s">
        <v>289</v>
      </c>
      <c r="K1849" t="s">
        <v>290</v>
      </c>
      <c r="L1849" s="36">
        <v>3341</v>
      </c>
      <c r="M1849">
        <v>-18</v>
      </c>
      <c r="N1849" s="66">
        <v>-5.4000000000000003E-3</v>
      </c>
      <c r="O1849" s="36">
        <v>3359</v>
      </c>
      <c r="P1849" s="66">
        <v>-5.3E-3</v>
      </c>
      <c r="Q1849" s="36">
        <v>3374</v>
      </c>
      <c r="R1849" s="36">
        <v>3384</v>
      </c>
      <c r="S1849" s="36">
        <v>3306</v>
      </c>
      <c r="T1849" s="66">
        <v>-9.7000000000000003E-3</v>
      </c>
      <c r="U1849" s="66">
        <v>-5.0000000000000001E-4</v>
      </c>
      <c r="V1849" s="66">
        <v>-1.2699999999999999E-2</v>
      </c>
      <c r="W1849" s="66">
        <v>1.0500000000000001E-2</v>
      </c>
      <c r="X1849" s="1">
        <v>10860400</v>
      </c>
      <c r="Y1849" s="1">
        <v>36239437</v>
      </c>
      <c r="Z1849" s="1">
        <v>19930121</v>
      </c>
      <c r="AA1849" t="s">
        <v>412</v>
      </c>
      <c r="AB1849" t="s">
        <v>413</v>
      </c>
      <c r="AC1849">
        <v>16.899999999999999</v>
      </c>
      <c r="AD1849">
        <v>2.4300000000000002</v>
      </c>
      <c r="AE1849">
        <v>1.05</v>
      </c>
      <c r="AF1849" t="s">
        <v>230</v>
      </c>
      <c r="AG1849" s="1">
        <v>451500</v>
      </c>
      <c r="AH1849" s="36">
        <v>3341</v>
      </c>
      <c r="AI1849" s="1">
        <v>29400</v>
      </c>
      <c r="AJ1849" s="36">
        <v>3340</v>
      </c>
      <c r="AK1849">
        <v>100</v>
      </c>
      <c r="AL1849" s="2">
        <v>0.64583333333333337</v>
      </c>
      <c r="AN1849" t="s">
        <v>298</v>
      </c>
      <c r="AO1849" t="s">
        <v>344</v>
      </c>
    </row>
    <row r="1850" spans="1:41">
      <c r="A1850" s="8">
        <v>46216</v>
      </c>
      <c r="B1850" s="67">
        <v>4007.49</v>
      </c>
      <c r="C1850" s="67">
        <v>-0.71</v>
      </c>
      <c r="D1850" s="67">
        <v>67310</v>
      </c>
      <c r="E1850" s="67">
        <v>-2.1800000000000002</v>
      </c>
      <c r="F1850" s="69">
        <v>6810</v>
      </c>
      <c r="G1850" t="s">
        <v>72</v>
      </c>
      <c r="H1850">
        <v>0</v>
      </c>
      <c r="I1850" t="s">
        <v>288</v>
      </c>
      <c r="J1850" t="s">
        <v>289</v>
      </c>
      <c r="K1850" t="s">
        <v>295</v>
      </c>
      <c r="L1850" s="36">
        <v>2047</v>
      </c>
      <c r="M1850">
        <v>-40</v>
      </c>
      <c r="N1850" s="66">
        <v>-1.9199999999999998E-2</v>
      </c>
      <c r="O1850" s="36">
        <v>2087</v>
      </c>
      <c r="P1850" s="66">
        <v>-1.9099999999999999E-2</v>
      </c>
      <c r="Q1850" s="36">
        <v>2109</v>
      </c>
      <c r="R1850" s="36">
        <v>2116</v>
      </c>
      <c r="S1850" s="36">
        <v>2042</v>
      </c>
      <c r="T1850" s="66">
        <v>-2.93E-2</v>
      </c>
      <c r="U1850" s="66">
        <v>-5.7999999999999996E-3</v>
      </c>
      <c r="V1850" s="66">
        <v>-3.2599999999999997E-2</v>
      </c>
      <c r="W1850" s="66">
        <v>2.3999999999999998E-3</v>
      </c>
      <c r="X1850" s="1">
        <v>215900</v>
      </c>
      <c r="Y1850" s="1">
        <v>445057</v>
      </c>
      <c r="Z1850" s="1">
        <v>83239</v>
      </c>
      <c r="AA1850" t="s">
        <v>414</v>
      </c>
      <c r="AB1850" t="s">
        <v>415</v>
      </c>
      <c r="AC1850">
        <v>11.25</v>
      </c>
      <c r="AD1850">
        <v>0.86</v>
      </c>
      <c r="AE1850">
        <v>2.74</v>
      </c>
      <c r="AF1850" t="s">
        <v>230</v>
      </c>
      <c r="AG1850" s="1">
        <v>20800</v>
      </c>
      <c r="AH1850" s="36">
        <v>2058</v>
      </c>
      <c r="AI1850">
        <v>100</v>
      </c>
      <c r="AJ1850" s="36">
        <v>2046</v>
      </c>
      <c r="AK1850">
        <v>100</v>
      </c>
      <c r="AL1850" s="2">
        <v>0.64583333333333337</v>
      </c>
      <c r="AM1850" s="3">
        <v>46234</v>
      </c>
      <c r="AN1850" t="s">
        <v>298</v>
      </c>
      <c r="AO1850" t="s">
        <v>344</v>
      </c>
    </row>
    <row r="1851" spans="1:41">
      <c r="A1851" s="8">
        <v>46216</v>
      </c>
      <c r="B1851" s="67">
        <v>4007.49</v>
      </c>
      <c r="C1851" s="67">
        <v>-0.71</v>
      </c>
      <c r="D1851" s="67">
        <v>67310</v>
      </c>
      <c r="E1851" s="67">
        <v>-2.1800000000000002</v>
      </c>
      <c r="F1851" s="69">
        <v>6841</v>
      </c>
      <c r="G1851" t="s">
        <v>73</v>
      </c>
      <c r="H1851">
        <v>0</v>
      </c>
      <c r="I1851" t="s">
        <v>288</v>
      </c>
      <c r="J1851" t="s">
        <v>289</v>
      </c>
      <c r="K1851" t="s">
        <v>295</v>
      </c>
      <c r="L1851" s="36">
        <v>5577</v>
      </c>
      <c r="M1851">
        <v>18</v>
      </c>
      <c r="N1851" s="66">
        <v>3.2000000000000002E-3</v>
      </c>
      <c r="O1851" s="36">
        <v>5559</v>
      </c>
      <c r="P1851" s="66">
        <v>3.2000000000000002E-3</v>
      </c>
      <c r="Q1851" s="36">
        <v>5586</v>
      </c>
      <c r="R1851" s="36">
        <v>5659</v>
      </c>
      <c r="S1851" s="36">
        <v>5535</v>
      </c>
      <c r="T1851" s="66">
        <v>-1.6000000000000001E-3</v>
      </c>
      <c r="U1851" s="66">
        <v>-2.5999999999999999E-3</v>
      </c>
      <c r="V1851" s="66">
        <v>-1.44E-2</v>
      </c>
      <c r="W1851" s="66">
        <v>7.4999999999999997E-3</v>
      </c>
      <c r="X1851" s="1">
        <v>982300</v>
      </c>
      <c r="Y1851" s="1">
        <v>5490887</v>
      </c>
      <c r="Z1851" s="1">
        <v>1434411</v>
      </c>
      <c r="AA1851" t="s">
        <v>416</v>
      </c>
      <c r="AB1851" t="s">
        <v>635</v>
      </c>
      <c r="AC1851">
        <v>23.88</v>
      </c>
      <c r="AD1851">
        <v>2.73</v>
      </c>
      <c r="AE1851">
        <v>1.65</v>
      </c>
      <c r="AF1851" t="s">
        <v>230</v>
      </c>
      <c r="AG1851" s="1">
        <v>8900</v>
      </c>
      <c r="AH1851" s="36">
        <v>5585</v>
      </c>
      <c r="AI1851">
        <v>100</v>
      </c>
      <c r="AJ1851" s="36">
        <v>5576</v>
      </c>
      <c r="AK1851">
        <v>100</v>
      </c>
      <c r="AL1851" s="2">
        <v>0.64583333333333337</v>
      </c>
      <c r="AM1851" s="3">
        <v>46238</v>
      </c>
      <c r="AN1851" t="s">
        <v>298</v>
      </c>
      <c r="AO1851" t="s">
        <v>344</v>
      </c>
    </row>
    <row r="1852" spans="1:41">
      <c r="A1852" s="8">
        <v>46216</v>
      </c>
      <c r="B1852" s="67">
        <v>4007.49</v>
      </c>
      <c r="C1852" s="67">
        <v>-0.71</v>
      </c>
      <c r="D1852" s="67">
        <v>67310</v>
      </c>
      <c r="E1852" s="67">
        <v>-2.1800000000000002</v>
      </c>
      <c r="F1852" s="69">
        <v>6890</v>
      </c>
      <c r="G1852" t="s">
        <v>74</v>
      </c>
      <c r="H1852">
        <v>0</v>
      </c>
      <c r="I1852" t="s">
        <v>314</v>
      </c>
      <c r="J1852" t="s">
        <v>289</v>
      </c>
      <c r="K1852" t="s">
        <v>295</v>
      </c>
      <c r="L1852" s="36">
        <v>8430</v>
      </c>
      <c r="M1852">
        <v>-660</v>
      </c>
      <c r="N1852" s="66">
        <v>-7.2599999999999998E-2</v>
      </c>
      <c r="O1852" s="36">
        <v>9090</v>
      </c>
      <c r="P1852" s="66">
        <v>-7.2599999999999998E-2</v>
      </c>
      <c r="Q1852" s="36">
        <v>9000</v>
      </c>
      <c r="R1852" s="36">
        <v>9280</v>
      </c>
      <c r="S1852" s="36">
        <v>8420</v>
      </c>
      <c r="T1852" s="66">
        <v>-6.3299999999999995E-2</v>
      </c>
      <c r="U1852" s="66">
        <v>-3.6499999999999998E-2</v>
      </c>
      <c r="V1852" s="66">
        <v>-9.1499999999999998E-2</v>
      </c>
      <c r="W1852" s="66">
        <v>1.1000000000000001E-3</v>
      </c>
      <c r="X1852" s="1">
        <v>938400</v>
      </c>
      <c r="Y1852" s="1">
        <v>8186378</v>
      </c>
      <c r="Z1852" s="1">
        <v>444364</v>
      </c>
      <c r="AA1852" t="s">
        <v>680</v>
      </c>
      <c r="AB1852" t="s">
        <v>419</v>
      </c>
      <c r="AC1852">
        <v>19.25</v>
      </c>
      <c r="AD1852">
        <v>1.52</v>
      </c>
      <c r="AE1852">
        <v>2.37</v>
      </c>
      <c r="AF1852" t="s">
        <v>230</v>
      </c>
      <c r="AG1852" s="1">
        <v>14300</v>
      </c>
      <c r="AH1852" s="36">
        <v>8480</v>
      </c>
      <c r="AI1852">
        <v>100</v>
      </c>
      <c r="AJ1852" s="36">
        <v>8430</v>
      </c>
      <c r="AK1852" s="1">
        <v>1500</v>
      </c>
      <c r="AL1852" s="2">
        <v>0.64583333333333337</v>
      </c>
      <c r="AM1852" s="3">
        <v>46248</v>
      </c>
      <c r="AN1852" t="s">
        <v>293</v>
      </c>
      <c r="AO1852" t="s">
        <v>344</v>
      </c>
    </row>
    <row r="1853" spans="1:41">
      <c r="A1853" s="8">
        <v>46216</v>
      </c>
      <c r="B1853" s="67">
        <v>4007.49</v>
      </c>
      <c r="C1853" s="67">
        <v>-0.71</v>
      </c>
      <c r="D1853" s="67">
        <v>67310</v>
      </c>
      <c r="E1853" s="67">
        <v>-2.1800000000000002</v>
      </c>
      <c r="F1853" s="69">
        <v>6925</v>
      </c>
      <c r="G1853" t="s">
        <v>75</v>
      </c>
      <c r="H1853">
        <v>0</v>
      </c>
      <c r="I1853" t="s">
        <v>288</v>
      </c>
      <c r="J1853" t="s">
        <v>289</v>
      </c>
      <c r="K1853" t="s">
        <v>295</v>
      </c>
      <c r="L1853" s="36">
        <v>4195</v>
      </c>
      <c r="M1853">
        <v>-168</v>
      </c>
      <c r="N1853" s="66">
        <v>-3.85E-2</v>
      </c>
      <c r="O1853" s="36">
        <v>4363</v>
      </c>
      <c r="P1853" s="66">
        <v>-3.85E-2</v>
      </c>
      <c r="Q1853" s="36">
        <v>4302</v>
      </c>
      <c r="R1853" s="36">
        <v>4364</v>
      </c>
      <c r="S1853" s="36">
        <v>4151</v>
      </c>
      <c r="T1853" s="66">
        <v>-2.4799999999999999E-2</v>
      </c>
      <c r="U1853" s="66">
        <v>-6.7999999999999996E-3</v>
      </c>
      <c r="V1853" s="66">
        <v>-3.8699999999999998E-2</v>
      </c>
      <c r="W1853" s="66">
        <v>1.0500000000000001E-2</v>
      </c>
      <c r="X1853" s="1">
        <v>254100</v>
      </c>
      <c r="Y1853" s="1">
        <v>1072161</v>
      </c>
      <c r="Z1853" s="1">
        <v>350282</v>
      </c>
      <c r="AA1853" t="s">
        <v>698</v>
      </c>
      <c r="AB1853" t="s">
        <v>421</v>
      </c>
      <c r="AC1853">
        <v>31.7</v>
      </c>
      <c r="AD1853">
        <v>1.68</v>
      </c>
      <c r="AE1853">
        <v>1.67</v>
      </c>
      <c r="AF1853" t="s">
        <v>230</v>
      </c>
      <c r="AG1853" s="1">
        <v>8000</v>
      </c>
      <c r="AH1853" s="36">
        <v>4229</v>
      </c>
      <c r="AI1853" s="1">
        <v>2500</v>
      </c>
      <c r="AJ1853" s="36">
        <v>4189</v>
      </c>
      <c r="AK1853">
        <v>200</v>
      </c>
      <c r="AL1853" s="2">
        <v>0.64583333333333337</v>
      </c>
      <c r="AM1853" s="3">
        <v>46238</v>
      </c>
      <c r="AN1853" t="s">
        <v>298</v>
      </c>
      <c r="AO1853" t="s">
        <v>344</v>
      </c>
    </row>
    <row r="1854" spans="1:41">
      <c r="A1854" s="8">
        <v>46216</v>
      </c>
      <c r="B1854" s="67">
        <v>4007.49</v>
      </c>
      <c r="C1854" s="67">
        <v>-0.71</v>
      </c>
      <c r="D1854" s="67">
        <v>67310</v>
      </c>
      <c r="E1854" s="67">
        <v>-2.1800000000000002</v>
      </c>
      <c r="F1854" s="69">
        <v>6963</v>
      </c>
      <c r="G1854" t="s">
        <v>76</v>
      </c>
      <c r="H1854">
        <v>0</v>
      </c>
      <c r="I1854" t="s">
        <v>288</v>
      </c>
      <c r="J1854" t="s">
        <v>289</v>
      </c>
      <c r="K1854" t="s">
        <v>295</v>
      </c>
      <c r="L1854" s="36">
        <v>5243</v>
      </c>
      <c r="M1854">
        <v>-357</v>
      </c>
      <c r="N1854" s="66">
        <v>-6.3799999999999996E-2</v>
      </c>
      <c r="O1854" s="36">
        <v>5600</v>
      </c>
      <c r="P1854" s="66">
        <v>-6.3700000000000007E-2</v>
      </c>
      <c r="Q1854" s="36">
        <v>5600</v>
      </c>
      <c r="R1854" s="36">
        <v>5768</v>
      </c>
      <c r="S1854" s="36">
        <v>5204</v>
      </c>
      <c r="T1854" s="66">
        <v>-6.3700000000000007E-2</v>
      </c>
      <c r="U1854" s="66">
        <v>-2.6499999999999999E-2</v>
      </c>
      <c r="V1854" s="66">
        <v>-9.0999999999999998E-2</v>
      </c>
      <c r="W1854" s="66">
        <v>7.4000000000000003E-3</v>
      </c>
      <c r="X1854" s="1">
        <v>4810400</v>
      </c>
      <c r="Y1854" s="1">
        <v>25881434</v>
      </c>
      <c r="Z1854" s="1">
        <v>2116913</v>
      </c>
      <c r="AA1854" t="s">
        <v>713</v>
      </c>
      <c r="AB1854" t="s">
        <v>423</v>
      </c>
      <c r="AC1854">
        <v>69.81</v>
      </c>
      <c r="AD1854">
        <v>2.67</v>
      </c>
      <c r="AE1854">
        <v>0.95</v>
      </c>
      <c r="AF1854" t="s">
        <v>230</v>
      </c>
      <c r="AG1854" s="1">
        <v>62600</v>
      </c>
      <c r="AH1854" s="36">
        <v>5248</v>
      </c>
      <c r="AI1854">
        <v>400</v>
      </c>
      <c r="AJ1854" s="36">
        <v>5242</v>
      </c>
      <c r="AK1854">
        <v>600</v>
      </c>
      <c r="AL1854" s="2">
        <v>0.64583333333333337</v>
      </c>
      <c r="AM1854" s="3">
        <v>46239</v>
      </c>
      <c r="AN1854" t="s">
        <v>298</v>
      </c>
      <c r="AO1854" t="s">
        <v>344</v>
      </c>
    </row>
    <row r="1855" spans="1:41">
      <c r="A1855" s="8">
        <v>46216</v>
      </c>
      <c r="B1855" s="67">
        <v>4007.49</v>
      </c>
      <c r="C1855" s="67">
        <v>-0.71</v>
      </c>
      <c r="D1855" s="67">
        <v>67310</v>
      </c>
      <c r="E1855" s="67">
        <v>-2.1800000000000002</v>
      </c>
      <c r="F1855" s="69">
        <v>7011</v>
      </c>
      <c r="G1855" t="s">
        <v>77</v>
      </c>
      <c r="H1855">
        <v>0</v>
      </c>
      <c r="I1855" t="s">
        <v>288</v>
      </c>
      <c r="J1855" t="s">
        <v>289</v>
      </c>
      <c r="K1855" t="s">
        <v>290</v>
      </c>
      <c r="L1855" s="36">
        <v>3758</v>
      </c>
      <c r="M1855">
        <v>-60</v>
      </c>
      <c r="N1855" s="66">
        <v>-1.5699999999999999E-2</v>
      </c>
      <c r="O1855" s="36">
        <v>3818</v>
      </c>
      <c r="P1855" s="66">
        <v>-1.5699999999999999E-2</v>
      </c>
      <c r="Q1855" s="36">
        <v>3810</v>
      </c>
      <c r="R1855" s="36">
        <v>3818</v>
      </c>
      <c r="S1855" s="36">
        <v>3693</v>
      </c>
      <c r="T1855" s="66">
        <v>-1.3599999999999999E-2</v>
      </c>
      <c r="U1855" s="66">
        <v>-1.5E-3</v>
      </c>
      <c r="V1855" s="66">
        <v>-1.5699999999999999E-2</v>
      </c>
      <c r="W1855" s="66">
        <v>1.7600000000000001E-2</v>
      </c>
      <c r="X1855" s="1">
        <v>13530900</v>
      </c>
      <c r="Y1855" s="1">
        <v>50785568</v>
      </c>
      <c r="Z1855" s="1">
        <v>12678168</v>
      </c>
      <c r="AA1855" t="s">
        <v>424</v>
      </c>
      <c r="AB1855" t="s">
        <v>636</v>
      </c>
      <c r="AC1855">
        <v>33.22</v>
      </c>
      <c r="AD1855">
        <v>4.08</v>
      </c>
      <c r="AE1855">
        <v>0.77</v>
      </c>
      <c r="AF1855" t="s">
        <v>230</v>
      </c>
      <c r="AG1855" s="1">
        <v>662200</v>
      </c>
      <c r="AH1855" s="36">
        <v>3759</v>
      </c>
      <c r="AI1855" s="1">
        <v>4100</v>
      </c>
      <c r="AJ1855" s="36">
        <v>3755</v>
      </c>
      <c r="AK1855">
        <v>100</v>
      </c>
      <c r="AL1855" s="2">
        <v>0.64583333333333337</v>
      </c>
      <c r="AM1855" s="3">
        <v>46238</v>
      </c>
      <c r="AN1855" t="s">
        <v>298</v>
      </c>
      <c r="AO1855" t="s">
        <v>395</v>
      </c>
    </row>
    <row r="1856" spans="1:41">
      <c r="A1856" s="8">
        <v>46216</v>
      </c>
      <c r="B1856" s="67">
        <v>4007.49</v>
      </c>
      <c r="C1856" s="67">
        <v>-0.71</v>
      </c>
      <c r="D1856" s="67">
        <v>67310</v>
      </c>
      <c r="E1856" s="67">
        <v>-2.1800000000000002</v>
      </c>
      <c r="F1856" s="69">
        <v>7013</v>
      </c>
      <c r="G1856" t="s">
        <v>78</v>
      </c>
      <c r="H1856">
        <v>0</v>
      </c>
      <c r="I1856" t="s">
        <v>288</v>
      </c>
      <c r="J1856" t="s">
        <v>289</v>
      </c>
      <c r="K1856" t="s">
        <v>295</v>
      </c>
      <c r="L1856" s="36">
        <v>2812.5</v>
      </c>
      <c r="M1856">
        <v>2</v>
      </c>
      <c r="N1856" s="66">
        <v>6.9999999999999999E-4</v>
      </c>
      <c r="O1856" s="36">
        <v>2810.5</v>
      </c>
      <c r="P1856" s="66">
        <v>6.9999999999999999E-4</v>
      </c>
      <c r="Q1856" s="36">
        <v>2784</v>
      </c>
      <c r="R1856" s="36">
        <v>2873</v>
      </c>
      <c r="S1856" s="36">
        <v>2725.5</v>
      </c>
      <c r="T1856" s="66">
        <v>1.0200000000000001E-2</v>
      </c>
      <c r="U1856" s="66">
        <v>2.5999999999999999E-3</v>
      </c>
      <c r="V1856" s="66">
        <v>-2.1000000000000001E-2</v>
      </c>
      <c r="W1856" s="66">
        <v>3.1899999999999998E-2</v>
      </c>
      <c r="X1856" s="1">
        <v>13028600</v>
      </c>
      <c r="Y1856" s="1">
        <v>36523942</v>
      </c>
      <c r="Z1856" s="1">
        <v>3045261</v>
      </c>
      <c r="AA1856" t="s">
        <v>426</v>
      </c>
      <c r="AB1856" t="s">
        <v>637</v>
      </c>
      <c r="AC1856">
        <v>18.07</v>
      </c>
      <c r="AD1856">
        <v>4.57</v>
      </c>
      <c r="AE1856">
        <v>0.82</v>
      </c>
      <c r="AF1856" t="s">
        <v>230</v>
      </c>
      <c r="AG1856" s="1">
        <v>461700</v>
      </c>
      <c r="AH1856" s="36">
        <v>2819</v>
      </c>
      <c r="AI1856">
        <v>600</v>
      </c>
      <c r="AJ1856" s="36">
        <v>2812</v>
      </c>
      <c r="AK1856">
        <v>800</v>
      </c>
      <c r="AL1856" s="2">
        <v>0.64583333333333337</v>
      </c>
      <c r="AM1856" s="3">
        <v>46239</v>
      </c>
      <c r="AN1856" t="s">
        <v>298</v>
      </c>
      <c r="AO1856" t="s">
        <v>395</v>
      </c>
    </row>
    <row r="1857" spans="1:41">
      <c r="A1857" s="8">
        <v>46216</v>
      </c>
      <c r="B1857" s="67">
        <v>4007.49</v>
      </c>
      <c r="C1857" s="67">
        <v>-0.71</v>
      </c>
      <c r="D1857" s="67">
        <v>67310</v>
      </c>
      <c r="E1857" s="67">
        <v>-2.1800000000000002</v>
      </c>
      <c r="F1857" s="69">
        <v>7047</v>
      </c>
      <c r="G1857" t="s">
        <v>79</v>
      </c>
      <c r="H1857">
        <v>0</v>
      </c>
      <c r="I1857" t="s">
        <v>347</v>
      </c>
      <c r="J1857" t="s">
        <v>289</v>
      </c>
      <c r="K1857" t="s">
        <v>295</v>
      </c>
      <c r="L1857" s="36">
        <v>2554</v>
      </c>
      <c r="M1857">
        <v>8</v>
      </c>
      <c r="N1857" s="66">
        <v>3.0999999999999999E-3</v>
      </c>
      <c r="O1857" s="36">
        <v>2546</v>
      </c>
      <c r="P1857" s="66">
        <v>3.0999999999999999E-3</v>
      </c>
      <c r="Q1857" s="36">
        <v>2545</v>
      </c>
      <c r="R1857" s="36">
        <v>2606</v>
      </c>
      <c r="S1857" s="36">
        <v>2537</v>
      </c>
      <c r="T1857" s="66">
        <v>3.5000000000000001E-3</v>
      </c>
      <c r="U1857" s="66">
        <v>-5.0000000000000001E-3</v>
      </c>
      <c r="V1857" s="66">
        <v>-1.9900000000000001E-2</v>
      </c>
      <c r="W1857" s="66">
        <v>6.7000000000000002E-3</v>
      </c>
      <c r="X1857" s="1">
        <v>108300</v>
      </c>
      <c r="Y1857" s="1">
        <v>277764</v>
      </c>
      <c r="Z1857" s="1">
        <v>36256</v>
      </c>
      <c r="AA1857" t="s">
        <v>714</v>
      </c>
      <c r="AB1857" t="s">
        <v>638</v>
      </c>
      <c r="AC1857">
        <v>10.119999999999999</v>
      </c>
      <c r="AD1857">
        <v>3.17</v>
      </c>
      <c r="AE1857">
        <v>0.51</v>
      </c>
      <c r="AF1857" t="s">
        <v>230</v>
      </c>
      <c r="AG1857">
        <v>0</v>
      </c>
      <c r="AH1857" s="36">
        <v>2580</v>
      </c>
      <c r="AI1857">
        <v>100</v>
      </c>
      <c r="AJ1857" s="36">
        <v>2546</v>
      </c>
      <c r="AK1857">
        <v>100</v>
      </c>
      <c r="AL1857" s="2">
        <v>0.64583333333333337</v>
      </c>
      <c r="AM1857" s="3">
        <v>46246</v>
      </c>
      <c r="AN1857" t="s">
        <v>298</v>
      </c>
      <c r="AO1857" t="s">
        <v>313</v>
      </c>
    </row>
    <row r="1858" spans="1:41">
      <c r="A1858" s="8">
        <v>46216</v>
      </c>
      <c r="B1858" s="67">
        <v>4007.49</v>
      </c>
      <c r="C1858" s="67">
        <v>-0.71</v>
      </c>
      <c r="D1858" s="67">
        <v>67310</v>
      </c>
      <c r="E1858" s="67">
        <v>-2.1800000000000002</v>
      </c>
      <c r="F1858" s="69">
        <v>7084</v>
      </c>
      <c r="G1858" t="s">
        <v>80</v>
      </c>
      <c r="H1858">
        <v>0</v>
      </c>
      <c r="I1858" t="s">
        <v>347</v>
      </c>
      <c r="J1858" t="s">
        <v>323</v>
      </c>
      <c r="K1858" t="s">
        <v>290</v>
      </c>
      <c r="L1858" s="36">
        <v>2760</v>
      </c>
      <c r="M1858">
        <v>-16</v>
      </c>
      <c r="N1858" s="66">
        <v>-5.7999999999999996E-3</v>
      </c>
      <c r="O1858" s="36">
        <v>2776</v>
      </c>
      <c r="P1858" s="66">
        <v>-5.7000000000000002E-3</v>
      </c>
      <c r="Q1858" s="36">
        <v>2776</v>
      </c>
      <c r="R1858" s="36">
        <v>2776</v>
      </c>
      <c r="S1858" s="36">
        <v>2750</v>
      </c>
      <c r="T1858" s="66">
        <v>-5.7000000000000002E-3</v>
      </c>
      <c r="U1858" s="66">
        <v>-4.5999999999999999E-3</v>
      </c>
      <c r="V1858" s="66">
        <v>-5.7000000000000002E-3</v>
      </c>
      <c r="W1858" s="66">
        <v>3.5999999999999999E-3</v>
      </c>
      <c r="X1858" s="1">
        <v>3100</v>
      </c>
      <c r="Y1858" s="1">
        <v>8558</v>
      </c>
      <c r="Z1858" s="1">
        <v>8996</v>
      </c>
      <c r="AA1858" t="s">
        <v>430</v>
      </c>
      <c r="AB1858" t="s">
        <v>642</v>
      </c>
      <c r="AC1858">
        <v>40.229999999999997</v>
      </c>
      <c r="AD1858">
        <v>1.43</v>
      </c>
      <c r="AE1858">
        <v>3.8</v>
      </c>
      <c r="AF1858">
        <v>0.6</v>
      </c>
      <c r="AG1858">
        <v>100</v>
      </c>
      <c r="AH1858" s="36">
        <v>2770</v>
      </c>
      <c r="AI1858">
        <v>100</v>
      </c>
      <c r="AJ1858" s="36">
        <v>2748</v>
      </c>
      <c r="AK1858">
        <v>200</v>
      </c>
      <c r="AL1858" s="2">
        <v>0.64583333333333337</v>
      </c>
      <c r="AM1858" s="3">
        <v>46248</v>
      </c>
      <c r="AN1858" t="s">
        <v>298</v>
      </c>
      <c r="AO1858" t="s">
        <v>313</v>
      </c>
    </row>
    <row r="1859" spans="1:41">
      <c r="A1859" s="8">
        <v>46216</v>
      </c>
      <c r="B1859" s="67">
        <v>4007.49</v>
      </c>
      <c r="C1859" s="67">
        <v>-0.71</v>
      </c>
      <c r="D1859" s="67">
        <v>67310</v>
      </c>
      <c r="E1859" s="67">
        <v>-2.1800000000000002</v>
      </c>
      <c r="F1859" s="69">
        <v>7182</v>
      </c>
      <c r="G1859" t="s">
        <v>81</v>
      </c>
      <c r="H1859">
        <v>0</v>
      </c>
      <c r="I1859" t="s">
        <v>288</v>
      </c>
      <c r="J1859" t="s">
        <v>289</v>
      </c>
      <c r="K1859" t="s">
        <v>290</v>
      </c>
      <c r="L1859" s="36">
        <v>3299</v>
      </c>
      <c r="M1859">
        <v>38</v>
      </c>
      <c r="N1859" s="66">
        <v>1.17E-2</v>
      </c>
      <c r="O1859" s="36">
        <v>3261</v>
      </c>
      <c r="P1859" s="66">
        <v>1.1599999999999999E-2</v>
      </c>
      <c r="Q1859" s="36">
        <v>3290</v>
      </c>
      <c r="R1859" s="36">
        <v>3363</v>
      </c>
      <c r="S1859" s="36">
        <v>3281</v>
      </c>
      <c r="T1859" s="66">
        <v>2.7000000000000001E-3</v>
      </c>
      <c r="U1859" s="66">
        <v>-9.2999999999999992E-3</v>
      </c>
      <c r="V1859" s="66">
        <v>-1.9E-2</v>
      </c>
      <c r="W1859" s="66">
        <v>5.4000000000000003E-3</v>
      </c>
      <c r="X1859" s="1">
        <v>4707400</v>
      </c>
      <c r="Y1859" s="1">
        <v>15595754</v>
      </c>
      <c r="Z1859" s="1">
        <v>11796823</v>
      </c>
      <c r="AA1859" t="s">
        <v>715</v>
      </c>
      <c r="AB1859" t="s">
        <v>433</v>
      </c>
      <c r="AC1859">
        <v>17.8</v>
      </c>
      <c r="AD1859">
        <v>1.27</v>
      </c>
      <c r="AE1859">
        <v>2.82</v>
      </c>
      <c r="AF1859" t="s">
        <v>230</v>
      </c>
      <c r="AG1859" s="1">
        <v>54800</v>
      </c>
      <c r="AH1859" s="36">
        <v>3300</v>
      </c>
      <c r="AI1859" s="1">
        <v>1900</v>
      </c>
      <c r="AJ1859" s="36">
        <v>3298</v>
      </c>
      <c r="AK1859">
        <v>300</v>
      </c>
      <c r="AL1859" s="2">
        <v>0.64583333333333337</v>
      </c>
      <c r="AM1859" s="3">
        <v>46241</v>
      </c>
      <c r="AN1859" t="s">
        <v>298</v>
      </c>
      <c r="AO1859" t="s">
        <v>434</v>
      </c>
    </row>
    <row r="1860" spans="1:41">
      <c r="A1860" s="8">
        <v>46216</v>
      </c>
      <c r="B1860" s="67">
        <v>4007.49</v>
      </c>
      <c r="C1860" s="67">
        <v>-0.71</v>
      </c>
      <c r="D1860" s="67">
        <v>67310</v>
      </c>
      <c r="E1860" s="67">
        <v>-2.1800000000000002</v>
      </c>
      <c r="F1860" s="69">
        <v>7203</v>
      </c>
      <c r="G1860" t="s">
        <v>82</v>
      </c>
      <c r="H1860">
        <v>0</v>
      </c>
      <c r="I1860" t="s">
        <v>288</v>
      </c>
      <c r="J1860" t="s">
        <v>289</v>
      </c>
      <c r="K1860" t="s">
        <v>290</v>
      </c>
      <c r="L1860" s="36">
        <v>2806</v>
      </c>
      <c r="M1860">
        <v>-17</v>
      </c>
      <c r="N1860" s="66">
        <v>-6.0000000000000001E-3</v>
      </c>
      <c r="O1860" s="36">
        <v>2823</v>
      </c>
      <c r="P1860" s="66">
        <v>-6.0000000000000001E-3</v>
      </c>
      <c r="Q1860" s="36">
        <v>2844</v>
      </c>
      <c r="R1860" s="36">
        <v>2847</v>
      </c>
      <c r="S1860" s="36">
        <v>2794</v>
      </c>
      <c r="T1860" s="66">
        <v>-1.3299999999999999E-2</v>
      </c>
      <c r="U1860" s="66">
        <v>-1.4E-3</v>
      </c>
      <c r="V1860" s="66">
        <v>-1.44E-2</v>
      </c>
      <c r="W1860" s="66">
        <v>4.1999999999999997E-3</v>
      </c>
      <c r="X1860" s="1">
        <v>19932600</v>
      </c>
      <c r="Y1860" s="1">
        <v>56008444</v>
      </c>
      <c r="Z1860" s="1">
        <v>40953534</v>
      </c>
      <c r="AA1860" t="s">
        <v>435</v>
      </c>
      <c r="AB1860" t="s">
        <v>699</v>
      </c>
      <c r="AC1860">
        <v>11.07</v>
      </c>
      <c r="AD1860">
        <v>0.91</v>
      </c>
      <c r="AE1860">
        <v>3.56</v>
      </c>
      <c r="AF1860" t="s">
        <v>230</v>
      </c>
      <c r="AG1860" s="1">
        <v>286500</v>
      </c>
      <c r="AH1860" s="36">
        <v>2806.5</v>
      </c>
      <c r="AI1860" s="1">
        <v>20400</v>
      </c>
      <c r="AJ1860" s="36">
        <v>2805</v>
      </c>
      <c r="AK1860">
        <v>200</v>
      </c>
      <c r="AL1860" s="2">
        <v>0.64583333333333337</v>
      </c>
      <c r="AM1860" s="3">
        <v>46238</v>
      </c>
      <c r="AN1860" t="s">
        <v>298</v>
      </c>
      <c r="AO1860" t="s">
        <v>437</v>
      </c>
    </row>
    <row r="1861" spans="1:41">
      <c r="A1861" s="8">
        <v>46216</v>
      </c>
      <c r="B1861" s="67">
        <v>4007.49</v>
      </c>
      <c r="C1861" s="67">
        <v>-0.71</v>
      </c>
      <c r="D1861" s="67">
        <v>67310</v>
      </c>
      <c r="E1861" s="67">
        <v>-2.1800000000000002</v>
      </c>
      <c r="F1861" s="69">
        <v>7213</v>
      </c>
      <c r="G1861" t="s">
        <v>83</v>
      </c>
      <c r="H1861">
        <v>0</v>
      </c>
      <c r="I1861" t="s">
        <v>314</v>
      </c>
      <c r="J1861" t="s">
        <v>289</v>
      </c>
      <c r="K1861" t="s">
        <v>295</v>
      </c>
      <c r="L1861">
        <v>611</v>
      </c>
      <c r="M1861">
        <v>-13</v>
      </c>
      <c r="N1861" s="66">
        <v>-2.0799999999999999E-2</v>
      </c>
      <c r="O1861">
        <v>624</v>
      </c>
      <c r="P1861" s="66">
        <v>-2.0799999999999999E-2</v>
      </c>
      <c r="Q1861">
        <v>623</v>
      </c>
      <c r="R1861">
        <v>624</v>
      </c>
      <c r="S1861">
        <v>606</v>
      </c>
      <c r="T1861" s="66">
        <v>-1.9199999999999998E-2</v>
      </c>
      <c r="U1861" s="66">
        <v>-1.6000000000000001E-3</v>
      </c>
      <c r="V1861" s="66">
        <v>-2.0799999999999999E-2</v>
      </c>
      <c r="W1861" s="66">
        <v>8.2000000000000007E-3</v>
      </c>
      <c r="X1861" s="1">
        <v>28500</v>
      </c>
      <c r="Y1861" s="1">
        <v>17463</v>
      </c>
      <c r="Z1861" s="1">
        <v>9709</v>
      </c>
      <c r="AA1861" t="s">
        <v>524</v>
      </c>
      <c r="AB1861" t="s">
        <v>439</v>
      </c>
      <c r="AC1861">
        <v>7.16</v>
      </c>
      <c r="AD1861">
        <v>0.86</v>
      </c>
      <c r="AE1861">
        <v>4.26</v>
      </c>
      <c r="AF1861" t="s">
        <v>230</v>
      </c>
      <c r="AG1861">
        <v>300</v>
      </c>
      <c r="AH1861">
        <v>615</v>
      </c>
      <c r="AI1861">
        <v>200</v>
      </c>
      <c r="AJ1861">
        <v>611</v>
      </c>
      <c r="AK1861">
        <v>200</v>
      </c>
      <c r="AL1861" s="2">
        <v>0.64583333333333337</v>
      </c>
      <c r="AM1861" s="3">
        <v>46241</v>
      </c>
      <c r="AN1861" t="s">
        <v>298</v>
      </c>
      <c r="AO1861" t="s">
        <v>437</v>
      </c>
    </row>
    <row r="1862" spans="1:41">
      <c r="A1862" s="8">
        <v>46216</v>
      </c>
      <c r="B1862" s="67">
        <v>4007.49</v>
      </c>
      <c r="C1862" s="67">
        <v>-0.71</v>
      </c>
      <c r="D1862" s="67">
        <v>67310</v>
      </c>
      <c r="E1862" s="67">
        <v>-2.1800000000000002</v>
      </c>
      <c r="F1862" s="69">
        <v>7220</v>
      </c>
      <c r="G1862" t="s">
        <v>84</v>
      </c>
      <c r="H1862">
        <v>0</v>
      </c>
      <c r="I1862" t="s">
        <v>288</v>
      </c>
      <c r="J1862" t="s">
        <v>289</v>
      </c>
      <c r="K1862" t="s">
        <v>290</v>
      </c>
      <c r="L1862" s="36">
        <v>3590</v>
      </c>
      <c r="M1862">
        <v>-50</v>
      </c>
      <c r="N1862" s="66">
        <v>-1.37E-2</v>
      </c>
      <c r="O1862" s="36">
        <v>3640</v>
      </c>
      <c r="P1862" s="66">
        <v>-1.37E-2</v>
      </c>
      <c r="Q1862" s="36">
        <v>3690</v>
      </c>
      <c r="R1862" s="36">
        <v>3835</v>
      </c>
      <c r="S1862" s="36">
        <v>3540</v>
      </c>
      <c r="T1862" s="66">
        <v>-2.7099999999999999E-2</v>
      </c>
      <c r="U1862" s="66">
        <v>-3.6200000000000003E-2</v>
      </c>
      <c r="V1862" s="66">
        <v>-6.3799999999999996E-2</v>
      </c>
      <c r="W1862" s="66">
        <v>1.41E-2</v>
      </c>
      <c r="X1862" s="1">
        <v>1497600</v>
      </c>
      <c r="Y1862" s="1">
        <v>5496380</v>
      </c>
      <c r="Z1862" s="1">
        <v>235438</v>
      </c>
      <c r="AA1862" t="s">
        <v>563</v>
      </c>
      <c r="AB1862" t="s">
        <v>441</v>
      </c>
      <c r="AC1862">
        <v>36.18</v>
      </c>
      <c r="AD1862">
        <v>1.92</v>
      </c>
      <c r="AE1862">
        <v>1.1100000000000001</v>
      </c>
      <c r="AF1862" t="s">
        <v>230</v>
      </c>
      <c r="AG1862" s="1">
        <v>11300</v>
      </c>
      <c r="AH1862" s="36">
        <v>3590</v>
      </c>
      <c r="AI1862" s="1">
        <v>10100</v>
      </c>
      <c r="AJ1862" s="36">
        <v>3570</v>
      </c>
      <c r="AK1862">
        <v>200</v>
      </c>
      <c r="AL1862" s="2">
        <v>0.64583333333333337</v>
      </c>
      <c r="AM1862" s="3">
        <v>46239</v>
      </c>
      <c r="AN1862" t="s">
        <v>298</v>
      </c>
      <c r="AO1862" t="s">
        <v>437</v>
      </c>
    </row>
    <row r="1863" spans="1:41">
      <c r="A1863" s="8">
        <v>46216</v>
      </c>
      <c r="B1863" s="67">
        <v>4007.49</v>
      </c>
      <c r="C1863" s="67">
        <v>-0.71</v>
      </c>
      <c r="D1863" s="67">
        <v>67310</v>
      </c>
      <c r="E1863" s="67">
        <v>-2.1800000000000002</v>
      </c>
      <c r="F1863" s="69">
        <v>7269</v>
      </c>
      <c r="G1863" t="s">
        <v>85</v>
      </c>
      <c r="H1863">
        <v>0</v>
      </c>
      <c r="I1863" t="s">
        <v>288</v>
      </c>
      <c r="J1863" t="s">
        <v>289</v>
      </c>
      <c r="K1863" t="s">
        <v>295</v>
      </c>
      <c r="L1863" s="36">
        <v>2029.5</v>
      </c>
      <c r="M1863">
        <v>-6.5</v>
      </c>
      <c r="N1863" s="66">
        <v>-3.2000000000000002E-3</v>
      </c>
      <c r="O1863" s="36">
        <v>2036</v>
      </c>
      <c r="P1863" s="66">
        <v>-3.0999999999999999E-3</v>
      </c>
      <c r="Q1863" s="36">
        <v>2051</v>
      </c>
      <c r="R1863" s="36">
        <v>2053</v>
      </c>
      <c r="S1863" s="36">
        <v>2013</v>
      </c>
      <c r="T1863" s="66">
        <v>-1.04E-2</v>
      </c>
      <c r="U1863" s="66">
        <v>8.0999999999999996E-3</v>
      </c>
      <c r="V1863" s="66">
        <v>-1.14E-2</v>
      </c>
      <c r="W1863" s="66">
        <v>8.0999999999999996E-3</v>
      </c>
      <c r="X1863" s="1">
        <v>6670100</v>
      </c>
      <c r="Y1863" s="1">
        <v>13528079</v>
      </c>
      <c r="Z1863" s="1">
        <v>3987128</v>
      </c>
      <c r="AA1863" t="s">
        <v>442</v>
      </c>
      <c r="AB1863" t="s">
        <v>443</v>
      </c>
      <c r="AC1863">
        <v>10.3</v>
      </c>
      <c r="AD1863">
        <v>1.1499999999999999</v>
      </c>
      <c r="AE1863">
        <v>2.5099999999999998</v>
      </c>
      <c r="AF1863" t="s">
        <v>230</v>
      </c>
      <c r="AG1863" s="1">
        <v>4089900</v>
      </c>
      <c r="AH1863" s="36">
        <v>2030.5</v>
      </c>
      <c r="AI1863">
        <v>100</v>
      </c>
      <c r="AJ1863" s="36">
        <v>2029</v>
      </c>
      <c r="AK1863">
        <v>700</v>
      </c>
      <c r="AL1863" s="2">
        <v>0.64583333333333337</v>
      </c>
      <c r="AM1863" s="3">
        <v>46239</v>
      </c>
      <c r="AN1863" t="s">
        <v>298</v>
      </c>
      <c r="AO1863" t="s">
        <v>437</v>
      </c>
    </row>
    <row r="1864" spans="1:41">
      <c r="A1864" s="8">
        <v>46216</v>
      </c>
      <c r="B1864" s="67">
        <v>4007.49</v>
      </c>
      <c r="C1864" s="67">
        <v>-0.71</v>
      </c>
      <c r="D1864" s="67">
        <v>67310</v>
      </c>
      <c r="E1864" s="67">
        <v>-2.1800000000000002</v>
      </c>
      <c r="F1864" s="69">
        <v>7272</v>
      </c>
      <c r="G1864" t="s">
        <v>86</v>
      </c>
      <c r="H1864">
        <v>0</v>
      </c>
      <c r="I1864" t="s">
        <v>288</v>
      </c>
      <c r="J1864" t="s">
        <v>289</v>
      </c>
      <c r="K1864" t="s">
        <v>290</v>
      </c>
      <c r="L1864" s="36">
        <v>1238.5</v>
      </c>
      <c r="M1864">
        <v>-5</v>
      </c>
      <c r="N1864" s="66">
        <v>-4.0000000000000001E-3</v>
      </c>
      <c r="O1864" s="36">
        <v>1243.5</v>
      </c>
      <c r="P1864" s="66">
        <v>-4.0000000000000001E-3</v>
      </c>
      <c r="Q1864" s="36">
        <v>1252.5</v>
      </c>
      <c r="R1864" s="36">
        <v>1254</v>
      </c>
      <c r="S1864" s="36">
        <v>1231.5</v>
      </c>
      <c r="T1864" s="66">
        <v>-1.11E-2</v>
      </c>
      <c r="U1864" s="66">
        <v>2.8E-3</v>
      </c>
      <c r="V1864" s="66">
        <v>-1.23E-2</v>
      </c>
      <c r="W1864" s="66">
        <v>5.5999999999999999E-3</v>
      </c>
      <c r="X1864" s="1">
        <v>4032400</v>
      </c>
      <c r="Y1864" s="1">
        <v>4999492</v>
      </c>
      <c r="Z1864" s="1">
        <v>1260947</v>
      </c>
      <c r="AA1864" t="s">
        <v>444</v>
      </c>
      <c r="AB1864" t="s">
        <v>445</v>
      </c>
      <c r="AC1864">
        <v>9.75</v>
      </c>
      <c r="AD1864">
        <v>1.06</v>
      </c>
      <c r="AE1864">
        <v>4.04</v>
      </c>
      <c r="AF1864" t="s">
        <v>230</v>
      </c>
      <c r="AG1864" s="1">
        <v>456900</v>
      </c>
      <c r="AH1864" s="36">
        <v>1240</v>
      </c>
      <c r="AI1864" s="1">
        <v>1600</v>
      </c>
      <c r="AJ1864" s="36">
        <v>1238</v>
      </c>
      <c r="AK1864">
        <v>200</v>
      </c>
      <c r="AL1864" s="2">
        <v>0.64583333333333337</v>
      </c>
      <c r="AM1864" s="3">
        <v>46238</v>
      </c>
      <c r="AN1864" t="s">
        <v>293</v>
      </c>
      <c r="AO1864" t="s">
        <v>437</v>
      </c>
    </row>
    <row r="1865" spans="1:41">
      <c r="A1865" s="8">
        <v>46216</v>
      </c>
      <c r="B1865" s="67">
        <v>4007.49</v>
      </c>
      <c r="C1865" s="67">
        <v>-0.71</v>
      </c>
      <c r="D1865" s="67">
        <v>67310</v>
      </c>
      <c r="E1865" s="67">
        <v>-2.1800000000000002</v>
      </c>
      <c r="F1865" s="69">
        <v>7376</v>
      </c>
      <c r="G1865" t="s">
        <v>87</v>
      </c>
      <c r="H1865">
        <v>0</v>
      </c>
      <c r="I1865" t="s">
        <v>347</v>
      </c>
      <c r="J1865" t="s">
        <v>323</v>
      </c>
      <c r="K1865" t="s">
        <v>290</v>
      </c>
      <c r="L1865">
        <v>979</v>
      </c>
      <c r="M1865">
        <v>5</v>
      </c>
      <c r="N1865" s="66">
        <v>5.1000000000000004E-3</v>
      </c>
      <c r="O1865">
        <v>974</v>
      </c>
      <c r="P1865" s="66">
        <v>5.1000000000000004E-3</v>
      </c>
      <c r="Q1865">
        <v>974</v>
      </c>
      <c r="R1865">
        <v>985</v>
      </c>
      <c r="S1865">
        <v>951</v>
      </c>
      <c r="T1865" s="66">
        <v>5.1000000000000004E-3</v>
      </c>
      <c r="U1865" s="66">
        <v>9.1999999999999998E-3</v>
      </c>
      <c r="V1865" s="66">
        <v>-6.0000000000000001E-3</v>
      </c>
      <c r="W1865" s="66">
        <v>2.9399999999999999E-2</v>
      </c>
      <c r="X1865" s="1">
        <v>8200</v>
      </c>
      <c r="Y1865" s="1">
        <v>7950</v>
      </c>
      <c r="Z1865" s="1">
        <v>4169</v>
      </c>
      <c r="AA1865" t="s">
        <v>446</v>
      </c>
      <c r="AB1865" t="s">
        <v>447</v>
      </c>
      <c r="AC1865">
        <v>0</v>
      </c>
      <c r="AD1865">
        <v>3.89</v>
      </c>
      <c r="AE1865">
        <v>0</v>
      </c>
      <c r="AF1865">
        <v>0.5</v>
      </c>
      <c r="AG1865">
        <v>0</v>
      </c>
      <c r="AH1865">
        <v>980</v>
      </c>
      <c r="AI1865">
        <v>100</v>
      </c>
      <c r="AJ1865">
        <v>955</v>
      </c>
      <c r="AK1865">
        <v>300</v>
      </c>
      <c r="AL1865" s="2">
        <v>0.64583333333333337</v>
      </c>
      <c r="AM1865" s="3">
        <v>46246</v>
      </c>
      <c r="AN1865" t="s">
        <v>448</v>
      </c>
      <c r="AO1865" t="s">
        <v>313</v>
      </c>
    </row>
    <row r="1866" spans="1:41">
      <c r="A1866" s="8">
        <v>46216</v>
      </c>
      <c r="B1866" s="67">
        <v>4007.49</v>
      </c>
      <c r="C1866" s="67">
        <v>-0.71</v>
      </c>
      <c r="D1866" s="67">
        <v>67310</v>
      </c>
      <c r="E1866" s="67">
        <v>-2.1800000000000002</v>
      </c>
      <c r="F1866" s="69">
        <v>7525</v>
      </c>
      <c r="G1866" t="s">
        <v>88</v>
      </c>
      <c r="H1866">
        <v>0</v>
      </c>
      <c r="I1866" t="s">
        <v>288</v>
      </c>
      <c r="J1866" t="s">
        <v>289</v>
      </c>
      <c r="K1866" t="s">
        <v>295</v>
      </c>
      <c r="L1866" s="36">
        <v>3550</v>
      </c>
      <c r="M1866">
        <v>-35</v>
      </c>
      <c r="N1866" s="66">
        <v>-9.7999999999999997E-3</v>
      </c>
      <c r="O1866" s="36">
        <v>3585</v>
      </c>
      <c r="P1866" s="66">
        <v>-9.7000000000000003E-3</v>
      </c>
      <c r="Q1866" s="36">
        <v>3585</v>
      </c>
      <c r="R1866" s="36">
        <v>3630</v>
      </c>
      <c r="S1866" s="36">
        <v>3550</v>
      </c>
      <c r="T1866" s="66">
        <v>-9.7000000000000003E-3</v>
      </c>
      <c r="U1866" s="66">
        <v>-2.8E-3</v>
      </c>
      <c r="V1866" s="66">
        <v>-2.1999999999999999E-2</v>
      </c>
      <c r="W1866" s="66">
        <v>0</v>
      </c>
      <c r="X1866" s="1">
        <v>8000</v>
      </c>
      <c r="Y1866" s="1">
        <v>28625</v>
      </c>
      <c r="Z1866" s="1">
        <v>30672</v>
      </c>
      <c r="AA1866" t="s">
        <v>449</v>
      </c>
      <c r="AB1866" t="s">
        <v>450</v>
      </c>
      <c r="AC1866">
        <v>9.59</v>
      </c>
      <c r="AD1866">
        <v>1</v>
      </c>
      <c r="AE1866">
        <v>4.5599999999999996</v>
      </c>
      <c r="AF1866" t="s">
        <v>230</v>
      </c>
      <c r="AG1866" s="1">
        <v>7600</v>
      </c>
      <c r="AH1866" s="36">
        <v>3550</v>
      </c>
      <c r="AI1866">
        <v>200</v>
      </c>
      <c r="AJ1866" s="36">
        <v>3545</v>
      </c>
      <c r="AK1866">
        <v>500</v>
      </c>
      <c r="AL1866" s="2">
        <v>0.64583333333333337</v>
      </c>
      <c r="AM1866" s="3">
        <v>46241</v>
      </c>
      <c r="AN1866" t="s">
        <v>298</v>
      </c>
      <c r="AO1866" t="s">
        <v>322</v>
      </c>
    </row>
    <row r="1867" spans="1:41">
      <c r="A1867" s="8">
        <v>46216</v>
      </c>
      <c r="B1867" s="67">
        <v>4007.49</v>
      </c>
      <c r="C1867" s="67">
        <v>-0.71</v>
      </c>
      <c r="D1867" s="67">
        <v>67310</v>
      </c>
      <c r="E1867" s="67">
        <v>-2.1800000000000002</v>
      </c>
      <c r="F1867" s="69">
        <v>7729</v>
      </c>
      <c r="G1867" t="s">
        <v>89</v>
      </c>
      <c r="H1867">
        <v>0</v>
      </c>
      <c r="I1867" t="s">
        <v>288</v>
      </c>
      <c r="J1867" t="s">
        <v>289</v>
      </c>
      <c r="K1867" t="s">
        <v>290</v>
      </c>
      <c r="L1867" s="36">
        <v>18815</v>
      </c>
      <c r="M1867">
        <v>-90</v>
      </c>
      <c r="N1867" s="66">
        <v>-4.7999999999999996E-3</v>
      </c>
      <c r="O1867" s="36">
        <v>18905</v>
      </c>
      <c r="P1867" s="66">
        <v>-4.7000000000000002E-3</v>
      </c>
      <c r="Q1867" s="36">
        <v>18910</v>
      </c>
      <c r="R1867" s="36">
        <v>19420</v>
      </c>
      <c r="S1867" s="36">
        <v>18625</v>
      </c>
      <c r="T1867" s="66">
        <v>-5.0000000000000001E-3</v>
      </c>
      <c r="U1867" s="66">
        <v>-1.0999999999999999E-2</v>
      </c>
      <c r="V1867" s="66">
        <v>-3.1099999999999999E-2</v>
      </c>
      <c r="W1867" s="66">
        <v>1.0200000000000001E-2</v>
      </c>
      <c r="X1867" s="1">
        <v>453800</v>
      </c>
      <c r="Y1867" s="1">
        <v>8573398</v>
      </c>
      <c r="Z1867" s="1">
        <v>795591</v>
      </c>
      <c r="AA1867" t="s">
        <v>700</v>
      </c>
      <c r="AB1867" t="s">
        <v>452</v>
      </c>
      <c r="AC1867">
        <v>27.27</v>
      </c>
      <c r="AD1867">
        <v>3.99</v>
      </c>
      <c r="AE1867">
        <v>1.47</v>
      </c>
      <c r="AF1867" t="s">
        <v>230</v>
      </c>
      <c r="AG1867" s="1">
        <v>5800</v>
      </c>
      <c r="AH1867" s="36">
        <v>18815</v>
      </c>
      <c r="AI1867" s="1">
        <v>1300</v>
      </c>
      <c r="AJ1867" s="36">
        <v>18805</v>
      </c>
      <c r="AK1867">
        <v>200</v>
      </c>
      <c r="AL1867" s="2">
        <v>0.64583333333333337</v>
      </c>
      <c r="AM1867" s="3">
        <v>46238</v>
      </c>
      <c r="AN1867" t="s">
        <v>298</v>
      </c>
      <c r="AO1867" t="s">
        <v>453</v>
      </c>
    </row>
    <row r="1868" spans="1:41">
      <c r="A1868" s="8">
        <v>46216</v>
      </c>
      <c r="B1868" s="67">
        <v>4007.49</v>
      </c>
      <c r="C1868" s="67">
        <v>-0.71</v>
      </c>
      <c r="D1868" s="67">
        <v>67310</v>
      </c>
      <c r="E1868" s="67">
        <v>-2.1800000000000002</v>
      </c>
      <c r="F1868" s="69">
        <v>7921</v>
      </c>
      <c r="G1868" t="s">
        <v>90</v>
      </c>
      <c r="H1868">
        <v>0</v>
      </c>
      <c r="I1868" t="s">
        <v>288</v>
      </c>
      <c r="J1868" t="s">
        <v>289</v>
      </c>
      <c r="K1868" t="s">
        <v>295</v>
      </c>
      <c r="L1868" s="36">
        <v>4255</v>
      </c>
      <c r="M1868">
        <v>90</v>
      </c>
      <c r="N1868" s="66">
        <v>2.1600000000000001E-2</v>
      </c>
      <c r="O1868" s="36">
        <v>4165</v>
      </c>
      <c r="P1868" s="66">
        <v>2.1600000000000001E-2</v>
      </c>
      <c r="Q1868" s="36">
        <v>4175</v>
      </c>
      <c r="R1868" s="36">
        <v>4325</v>
      </c>
      <c r="S1868" s="36">
        <v>4175</v>
      </c>
      <c r="T1868" s="66">
        <v>1.9099999999999999E-2</v>
      </c>
      <c r="U1868" s="66">
        <v>-4.5999999999999999E-3</v>
      </c>
      <c r="V1868" s="66">
        <v>-1.61E-2</v>
      </c>
      <c r="W1868" s="66">
        <v>1.9099999999999999E-2</v>
      </c>
      <c r="X1868" s="1">
        <v>84000</v>
      </c>
      <c r="Y1868" s="1">
        <v>358992</v>
      </c>
      <c r="Z1868" s="1">
        <v>55967</v>
      </c>
      <c r="AA1868" t="s">
        <v>454</v>
      </c>
      <c r="AB1868" t="s">
        <v>591</v>
      </c>
      <c r="AC1868">
        <v>18.93</v>
      </c>
      <c r="AD1868">
        <v>1.78</v>
      </c>
      <c r="AE1868">
        <v>2.82</v>
      </c>
      <c r="AF1868" t="s">
        <v>230</v>
      </c>
      <c r="AG1868" s="1">
        <v>1300</v>
      </c>
      <c r="AH1868" s="36">
        <v>4305</v>
      </c>
      <c r="AI1868">
        <v>300</v>
      </c>
      <c r="AJ1868" s="36">
        <v>4250</v>
      </c>
      <c r="AK1868">
        <v>200</v>
      </c>
      <c r="AL1868" s="2">
        <v>0.64583333333333337</v>
      </c>
      <c r="AM1868" s="3">
        <v>46211</v>
      </c>
      <c r="AN1868" t="s">
        <v>326</v>
      </c>
      <c r="AO1868" t="s">
        <v>456</v>
      </c>
    </row>
    <row r="1869" spans="1:41">
      <c r="A1869" s="8">
        <v>46216</v>
      </c>
      <c r="B1869" s="67">
        <v>4007.49</v>
      </c>
      <c r="C1869" s="67">
        <v>-0.71</v>
      </c>
      <c r="D1869" s="67">
        <v>67310</v>
      </c>
      <c r="E1869" s="67">
        <v>-2.1800000000000002</v>
      </c>
      <c r="F1869" s="69">
        <v>8031</v>
      </c>
      <c r="G1869" t="s">
        <v>91</v>
      </c>
      <c r="H1869">
        <v>0</v>
      </c>
      <c r="I1869" t="s">
        <v>288</v>
      </c>
      <c r="J1869" t="s">
        <v>289</v>
      </c>
      <c r="K1869" t="s">
        <v>290</v>
      </c>
      <c r="L1869" s="36">
        <v>4580</v>
      </c>
      <c r="M1869">
        <v>24</v>
      </c>
      <c r="N1869" s="66">
        <v>5.3E-3</v>
      </c>
      <c r="O1869" s="36">
        <v>4556</v>
      </c>
      <c r="P1869" s="66">
        <v>5.1999999999999998E-3</v>
      </c>
      <c r="Q1869" s="36">
        <v>4618</v>
      </c>
      <c r="R1869" s="36">
        <v>4635</v>
      </c>
      <c r="S1869" s="36">
        <v>4559</v>
      </c>
      <c r="T1869" s="66">
        <v>-8.2000000000000007E-3</v>
      </c>
      <c r="U1869" s="66">
        <v>-2.0999999999999999E-3</v>
      </c>
      <c r="V1869" s="66">
        <v>-1.18E-2</v>
      </c>
      <c r="W1869" s="66">
        <v>4.5999999999999999E-3</v>
      </c>
      <c r="X1869" s="1">
        <v>3844500</v>
      </c>
      <c r="Y1869" s="1">
        <v>17643293</v>
      </c>
      <c r="Z1869" s="1">
        <v>13120172</v>
      </c>
      <c r="AA1869" t="s">
        <v>457</v>
      </c>
      <c r="AB1869" t="s">
        <v>701</v>
      </c>
      <c r="AC1869">
        <v>14.1</v>
      </c>
      <c r="AD1869">
        <v>1.48</v>
      </c>
      <c r="AE1869">
        <v>3.06</v>
      </c>
      <c r="AF1869" t="s">
        <v>230</v>
      </c>
      <c r="AG1869" s="1">
        <v>288300</v>
      </c>
      <c r="AH1869" s="36">
        <v>4581</v>
      </c>
      <c r="AI1869">
        <v>200</v>
      </c>
      <c r="AJ1869" s="36">
        <v>4572</v>
      </c>
      <c r="AK1869">
        <v>400</v>
      </c>
      <c r="AL1869" s="2">
        <v>0.64583333333333337</v>
      </c>
      <c r="AM1869" s="3">
        <v>46238</v>
      </c>
      <c r="AN1869" t="s">
        <v>298</v>
      </c>
      <c r="AO1869" t="s">
        <v>322</v>
      </c>
    </row>
    <row r="1870" spans="1:41">
      <c r="A1870" s="8">
        <v>46216</v>
      </c>
      <c r="B1870" s="67">
        <v>4007.49</v>
      </c>
      <c r="C1870" s="67">
        <v>-0.71</v>
      </c>
      <c r="D1870" s="67">
        <v>67310</v>
      </c>
      <c r="E1870" s="67">
        <v>-2.1800000000000002</v>
      </c>
      <c r="F1870" s="69">
        <v>8058</v>
      </c>
      <c r="G1870" t="s">
        <v>92</v>
      </c>
      <c r="H1870">
        <v>0</v>
      </c>
      <c r="I1870" t="s">
        <v>288</v>
      </c>
      <c r="J1870" t="s">
        <v>289</v>
      </c>
      <c r="K1870" t="s">
        <v>290</v>
      </c>
      <c r="L1870" s="36">
        <v>4440</v>
      </c>
      <c r="M1870">
        <v>31</v>
      </c>
      <c r="N1870" s="66">
        <v>7.0000000000000001E-3</v>
      </c>
      <c r="O1870" s="36">
        <v>4409</v>
      </c>
      <c r="P1870" s="66">
        <v>7.0000000000000001E-3</v>
      </c>
      <c r="Q1870" s="36">
        <v>4479</v>
      </c>
      <c r="R1870" s="36">
        <v>4518</v>
      </c>
      <c r="S1870" s="36">
        <v>4404</v>
      </c>
      <c r="T1870" s="66">
        <v>-8.6999999999999994E-3</v>
      </c>
      <c r="U1870" s="66">
        <v>-6.7000000000000002E-3</v>
      </c>
      <c r="V1870" s="66">
        <v>-1.72E-2</v>
      </c>
      <c r="W1870" s="66">
        <v>8.0999999999999996E-3</v>
      </c>
      <c r="X1870" s="1">
        <v>6197500</v>
      </c>
      <c r="Y1870" s="1">
        <v>27599305</v>
      </c>
      <c r="Z1870" s="1">
        <v>16474747</v>
      </c>
      <c r="AA1870" t="s">
        <v>459</v>
      </c>
      <c r="AB1870" t="s">
        <v>460</v>
      </c>
      <c r="AC1870">
        <v>14.78</v>
      </c>
      <c r="AD1870">
        <v>1.72</v>
      </c>
      <c r="AE1870">
        <v>2.82</v>
      </c>
      <c r="AF1870" t="s">
        <v>230</v>
      </c>
      <c r="AG1870" s="1">
        <v>583600</v>
      </c>
      <c r="AH1870" s="36">
        <v>4440</v>
      </c>
      <c r="AI1870" s="1">
        <v>3400</v>
      </c>
      <c r="AJ1870" s="36">
        <v>4439</v>
      </c>
      <c r="AK1870" s="1">
        <v>1100</v>
      </c>
      <c r="AL1870" s="2">
        <v>0.64583333333333337</v>
      </c>
      <c r="AM1870" s="3">
        <v>46237</v>
      </c>
      <c r="AN1870" t="s">
        <v>298</v>
      </c>
      <c r="AO1870" t="s">
        <v>322</v>
      </c>
    </row>
    <row r="1871" spans="1:41">
      <c r="A1871" s="8">
        <v>46216</v>
      </c>
      <c r="B1871" s="67">
        <v>4007.49</v>
      </c>
      <c r="C1871" s="67">
        <v>-0.71</v>
      </c>
      <c r="D1871" s="67">
        <v>67310</v>
      </c>
      <c r="E1871" s="67">
        <v>-2.1800000000000002</v>
      </c>
      <c r="F1871" s="69">
        <v>8233</v>
      </c>
      <c r="G1871" t="s">
        <v>93</v>
      </c>
      <c r="H1871">
        <v>0</v>
      </c>
      <c r="I1871" t="s">
        <v>288</v>
      </c>
      <c r="J1871" t="s">
        <v>289</v>
      </c>
      <c r="K1871" t="s">
        <v>295</v>
      </c>
      <c r="L1871" s="36">
        <v>2302.5</v>
      </c>
      <c r="M1871">
        <v>11.5</v>
      </c>
      <c r="N1871" s="66">
        <v>5.0000000000000001E-3</v>
      </c>
      <c r="O1871" s="36">
        <v>2291</v>
      </c>
      <c r="P1871" s="66">
        <v>5.0000000000000001E-3</v>
      </c>
      <c r="Q1871" s="36">
        <v>2308</v>
      </c>
      <c r="R1871" s="36">
        <v>2332.5</v>
      </c>
      <c r="S1871" s="36">
        <v>2251.5</v>
      </c>
      <c r="T1871" s="66">
        <v>-2.3E-3</v>
      </c>
      <c r="U1871" s="66">
        <v>8.8999999999999999E-3</v>
      </c>
      <c r="V1871" s="66">
        <v>-1.2800000000000001E-2</v>
      </c>
      <c r="W1871" s="66">
        <v>2.2599999999999999E-2</v>
      </c>
      <c r="X1871" s="1">
        <v>1468500</v>
      </c>
      <c r="Y1871" s="1">
        <v>3375945</v>
      </c>
      <c r="Z1871" s="1">
        <v>702743</v>
      </c>
      <c r="AA1871" t="s">
        <v>702</v>
      </c>
      <c r="AB1871" t="s">
        <v>462</v>
      </c>
      <c r="AC1871">
        <v>17.75</v>
      </c>
      <c r="AD1871">
        <v>1.49</v>
      </c>
      <c r="AE1871">
        <v>1.74</v>
      </c>
      <c r="AF1871" t="s">
        <v>230</v>
      </c>
      <c r="AG1871" s="1">
        <v>65600</v>
      </c>
      <c r="AH1871" s="36">
        <v>2308</v>
      </c>
      <c r="AI1871">
        <v>300</v>
      </c>
      <c r="AJ1871" s="36">
        <v>2300</v>
      </c>
      <c r="AK1871">
        <v>700</v>
      </c>
      <c r="AL1871" s="2">
        <v>0.64583333333333337</v>
      </c>
      <c r="AM1871" s="3">
        <v>46203</v>
      </c>
      <c r="AN1871" t="s">
        <v>463</v>
      </c>
      <c r="AO1871" t="s">
        <v>327</v>
      </c>
    </row>
    <row r="1872" spans="1:41">
      <c r="A1872" s="8">
        <v>46216</v>
      </c>
      <c r="B1872" s="67">
        <v>4007.49</v>
      </c>
      <c r="C1872" s="67">
        <v>-0.71</v>
      </c>
      <c r="D1872" s="67">
        <v>67310</v>
      </c>
      <c r="E1872" s="67">
        <v>-2.1800000000000002</v>
      </c>
      <c r="F1872" s="69">
        <v>8304</v>
      </c>
      <c r="G1872" t="s">
        <v>94</v>
      </c>
      <c r="H1872">
        <v>0</v>
      </c>
      <c r="I1872" t="s">
        <v>288</v>
      </c>
      <c r="J1872" t="s">
        <v>289</v>
      </c>
      <c r="K1872" t="s">
        <v>295</v>
      </c>
      <c r="L1872" s="36">
        <v>2907.5</v>
      </c>
      <c r="M1872">
        <v>0</v>
      </c>
      <c r="N1872" s="66">
        <v>0</v>
      </c>
      <c r="O1872" s="36">
        <v>2907.5</v>
      </c>
      <c r="P1872" s="66">
        <v>0</v>
      </c>
      <c r="Q1872" s="36">
        <v>2935</v>
      </c>
      <c r="R1872" s="36">
        <v>2964.5</v>
      </c>
      <c r="S1872" s="36">
        <v>2883</v>
      </c>
      <c r="T1872" s="66">
        <v>-9.2999999999999992E-3</v>
      </c>
      <c r="U1872" s="66">
        <v>0</v>
      </c>
      <c r="V1872" s="66">
        <v>-1.9199999999999998E-2</v>
      </c>
      <c r="W1872" s="66">
        <v>8.3999999999999995E-3</v>
      </c>
      <c r="X1872" s="1">
        <v>1272200</v>
      </c>
      <c r="Y1872" s="1">
        <v>3704269</v>
      </c>
      <c r="Z1872" s="1">
        <v>406437</v>
      </c>
      <c r="AA1872" t="s">
        <v>716</v>
      </c>
      <c r="AB1872" t="s">
        <v>465</v>
      </c>
      <c r="AC1872">
        <v>14.9</v>
      </c>
      <c r="AD1872">
        <v>0.83</v>
      </c>
      <c r="AE1872">
        <v>3.44</v>
      </c>
      <c r="AF1872" t="s">
        <v>230</v>
      </c>
      <c r="AG1872" s="1">
        <v>15200</v>
      </c>
      <c r="AH1872" s="36">
        <v>2908</v>
      </c>
      <c r="AI1872" s="1">
        <v>13100</v>
      </c>
      <c r="AJ1872" s="36">
        <v>2907.5</v>
      </c>
      <c r="AK1872">
        <v>400</v>
      </c>
      <c r="AL1872" s="2">
        <v>0.64583333333333337</v>
      </c>
      <c r="AM1872" s="3">
        <v>46234</v>
      </c>
      <c r="AN1872" t="s">
        <v>298</v>
      </c>
      <c r="AO1872" t="s">
        <v>434</v>
      </c>
    </row>
    <row r="1873" spans="1:41">
      <c r="A1873" s="8">
        <v>46216</v>
      </c>
      <c r="B1873" s="67">
        <v>4007.49</v>
      </c>
      <c r="C1873" s="67">
        <v>-0.71</v>
      </c>
      <c r="D1873" s="67">
        <v>67310</v>
      </c>
      <c r="E1873" s="67">
        <v>-2.1800000000000002</v>
      </c>
      <c r="F1873" s="69">
        <v>8316</v>
      </c>
      <c r="G1873" t="s">
        <v>95</v>
      </c>
      <c r="H1873">
        <v>0</v>
      </c>
      <c r="I1873" t="s">
        <v>288</v>
      </c>
      <c r="J1873" t="s">
        <v>289</v>
      </c>
      <c r="K1873" t="s">
        <v>295</v>
      </c>
      <c r="L1873" s="36">
        <v>6925</v>
      </c>
      <c r="M1873">
        <v>111</v>
      </c>
      <c r="N1873" s="66">
        <v>1.6299999999999999E-2</v>
      </c>
      <c r="O1873" s="36">
        <v>6814</v>
      </c>
      <c r="P1873" s="66">
        <v>1.6199999999999999E-2</v>
      </c>
      <c r="Q1873" s="36">
        <v>6890</v>
      </c>
      <c r="R1873" s="36">
        <v>7029</v>
      </c>
      <c r="S1873" s="36">
        <v>6883</v>
      </c>
      <c r="T1873" s="66">
        <v>5.0000000000000001E-3</v>
      </c>
      <c r="U1873" s="66">
        <v>-1.09E-2</v>
      </c>
      <c r="V1873" s="66">
        <v>-1.47E-2</v>
      </c>
      <c r="W1873" s="66">
        <v>6.1000000000000004E-3</v>
      </c>
      <c r="X1873" s="1">
        <v>12981600</v>
      </c>
      <c r="Y1873" s="1">
        <v>90280940</v>
      </c>
      <c r="Z1873" s="1">
        <v>26505424</v>
      </c>
      <c r="AA1873" t="s">
        <v>717</v>
      </c>
      <c r="AB1873" t="s">
        <v>467</v>
      </c>
      <c r="AC1873">
        <v>15.4</v>
      </c>
      <c r="AD1873">
        <v>1.67</v>
      </c>
      <c r="AE1873">
        <v>2.6</v>
      </c>
      <c r="AF1873" t="s">
        <v>230</v>
      </c>
      <c r="AG1873">
        <v>0</v>
      </c>
      <c r="AH1873" s="36">
        <v>6927</v>
      </c>
      <c r="AI1873">
        <v>100</v>
      </c>
      <c r="AJ1873" s="36">
        <v>6924</v>
      </c>
      <c r="AK1873">
        <v>500</v>
      </c>
      <c r="AL1873" s="2">
        <v>0.64583333333333337</v>
      </c>
      <c r="AM1873" s="3">
        <v>46234</v>
      </c>
      <c r="AN1873" t="s">
        <v>298</v>
      </c>
      <c r="AO1873" t="s">
        <v>434</v>
      </c>
    </row>
    <row r="1874" spans="1:41">
      <c r="A1874" s="8">
        <v>46216</v>
      </c>
      <c r="B1874" s="67">
        <v>4007.49</v>
      </c>
      <c r="C1874" s="67">
        <v>-0.71</v>
      </c>
      <c r="D1874" s="67">
        <v>67310</v>
      </c>
      <c r="E1874" s="67">
        <v>-2.1800000000000002</v>
      </c>
      <c r="F1874" s="69">
        <v>8331</v>
      </c>
      <c r="G1874" t="s">
        <v>96</v>
      </c>
      <c r="H1874">
        <v>0</v>
      </c>
      <c r="I1874" t="s">
        <v>288</v>
      </c>
      <c r="J1874" t="s">
        <v>289</v>
      </c>
      <c r="K1874" t="s">
        <v>290</v>
      </c>
      <c r="L1874" s="36">
        <v>2753</v>
      </c>
      <c r="M1874">
        <v>-0.5</v>
      </c>
      <c r="N1874" s="66">
        <v>-2.0000000000000001E-4</v>
      </c>
      <c r="O1874" s="36">
        <v>2753.5</v>
      </c>
      <c r="P1874" s="66">
        <v>-1E-4</v>
      </c>
      <c r="Q1874" s="36">
        <v>2740</v>
      </c>
      <c r="R1874" s="36">
        <v>2797.5</v>
      </c>
      <c r="S1874" s="36">
        <v>2737.5</v>
      </c>
      <c r="T1874" s="66">
        <v>4.7000000000000002E-3</v>
      </c>
      <c r="U1874" s="66">
        <v>-2.9999999999999997E-4</v>
      </c>
      <c r="V1874" s="66">
        <v>-1.5900000000000001E-2</v>
      </c>
      <c r="W1874" s="66">
        <v>5.5999999999999999E-3</v>
      </c>
      <c r="X1874" s="1">
        <v>3230200</v>
      </c>
      <c r="Y1874" s="1">
        <v>8903306</v>
      </c>
      <c r="Z1874" s="1">
        <v>2135009</v>
      </c>
      <c r="AA1874" t="s">
        <v>718</v>
      </c>
      <c r="AB1874" t="s">
        <v>469</v>
      </c>
      <c r="AC1874">
        <v>17.79</v>
      </c>
      <c r="AD1874">
        <v>1.52</v>
      </c>
      <c r="AE1874">
        <v>2.3199999999999998</v>
      </c>
      <c r="AF1874" t="s">
        <v>230</v>
      </c>
      <c r="AG1874" s="1">
        <v>30800</v>
      </c>
      <c r="AH1874" s="36">
        <v>2754</v>
      </c>
      <c r="AI1874">
        <v>600</v>
      </c>
      <c r="AJ1874" s="36">
        <v>2751</v>
      </c>
      <c r="AK1874" s="1">
        <v>1000</v>
      </c>
      <c r="AL1874" s="2">
        <v>0.64583333333333337</v>
      </c>
      <c r="AM1874" s="3">
        <v>46238</v>
      </c>
      <c r="AN1874" t="s">
        <v>298</v>
      </c>
      <c r="AO1874" t="s">
        <v>434</v>
      </c>
    </row>
    <row r="1875" spans="1:41">
      <c r="A1875" s="8">
        <v>46216</v>
      </c>
      <c r="B1875" s="67">
        <v>4007.49</v>
      </c>
      <c r="C1875" s="67">
        <v>-0.71</v>
      </c>
      <c r="D1875" s="67">
        <v>67310</v>
      </c>
      <c r="E1875" s="67">
        <v>-2.1800000000000002</v>
      </c>
      <c r="F1875" s="69">
        <v>8424</v>
      </c>
      <c r="G1875" t="s">
        <v>97</v>
      </c>
      <c r="H1875">
        <v>0</v>
      </c>
      <c r="I1875" t="s">
        <v>288</v>
      </c>
      <c r="J1875" t="s">
        <v>289</v>
      </c>
      <c r="K1875" t="s">
        <v>290</v>
      </c>
      <c r="L1875" s="36">
        <v>4271</v>
      </c>
      <c r="M1875">
        <v>4</v>
      </c>
      <c r="N1875" s="66">
        <v>8.9999999999999998E-4</v>
      </c>
      <c r="O1875" s="36">
        <v>4267</v>
      </c>
      <c r="P1875" s="66">
        <v>8.9999999999999998E-4</v>
      </c>
      <c r="Q1875" s="36">
        <v>4310</v>
      </c>
      <c r="R1875" s="36">
        <v>4318</v>
      </c>
      <c r="S1875" s="36">
        <v>4262</v>
      </c>
      <c r="T1875" s="66">
        <v>-8.9999999999999993E-3</v>
      </c>
      <c r="U1875" s="66">
        <v>-2.5000000000000001E-3</v>
      </c>
      <c r="V1875" s="66">
        <v>-1.0800000000000001E-2</v>
      </c>
      <c r="W1875" s="66">
        <v>2.0999999999999999E-3</v>
      </c>
      <c r="X1875" s="1">
        <v>107100</v>
      </c>
      <c r="Y1875" s="1">
        <v>458199</v>
      </c>
      <c r="Z1875" s="1">
        <v>388077</v>
      </c>
      <c r="AA1875" t="s">
        <v>470</v>
      </c>
      <c r="AB1875" t="s">
        <v>592</v>
      </c>
      <c r="AC1875">
        <v>8.02</v>
      </c>
      <c r="AD1875">
        <v>0.76</v>
      </c>
      <c r="AE1875">
        <v>4.03</v>
      </c>
      <c r="AF1875" t="s">
        <v>230</v>
      </c>
      <c r="AG1875" s="1">
        <v>2000</v>
      </c>
      <c r="AH1875" s="36">
        <v>4276</v>
      </c>
      <c r="AI1875">
        <v>100</v>
      </c>
      <c r="AJ1875" s="36">
        <v>4262</v>
      </c>
      <c r="AK1875">
        <v>500</v>
      </c>
      <c r="AL1875" s="2">
        <v>0.64583333333333337</v>
      </c>
      <c r="AM1875" s="3">
        <v>46233</v>
      </c>
      <c r="AN1875" t="s">
        <v>298</v>
      </c>
      <c r="AO1875" t="s">
        <v>472</v>
      </c>
    </row>
    <row r="1876" spans="1:41">
      <c r="A1876" s="8">
        <v>46216</v>
      </c>
      <c r="B1876" s="67">
        <v>4007.49</v>
      </c>
      <c r="C1876" s="67">
        <v>-0.71</v>
      </c>
      <c r="D1876" s="67">
        <v>67310</v>
      </c>
      <c r="E1876" s="67">
        <v>-2.1800000000000002</v>
      </c>
      <c r="F1876" s="69">
        <v>8425</v>
      </c>
      <c r="G1876" t="s">
        <v>98</v>
      </c>
      <c r="H1876">
        <v>0</v>
      </c>
      <c r="I1876" t="s">
        <v>288</v>
      </c>
      <c r="J1876" t="s">
        <v>289</v>
      </c>
      <c r="K1876" t="s">
        <v>290</v>
      </c>
      <c r="L1876" s="36">
        <v>1295</v>
      </c>
      <c r="M1876">
        <v>-1</v>
      </c>
      <c r="N1876" s="66">
        <v>-8.0000000000000004E-4</v>
      </c>
      <c r="O1876" s="36">
        <v>1296</v>
      </c>
      <c r="P1876" s="66">
        <v>-6.9999999999999999E-4</v>
      </c>
      <c r="Q1876" s="36">
        <v>1309</v>
      </c>
      <c r="R1876" s="36">
        <v>1310</v>
      </c>
      <c r="S1876" s="36">
        <v>1290</v>
      </c>
      <c r="T1876" s="66">
        <v>-1.06E-2</v>
      </c>
      <c r="U1876" s="66">
        <v>6.9999999999999999E-4</v>
      </c>
      <c r="V1876" s="66">
        <v>-1.14E-2</v>
      </c>
      <c r="W1876" s="66">
        <v>3.8E-3</v>
      </c>
      <c r="X1876" s="1">
        <v>489700</v>
      </c>
      <c r="Y1876" s="1">
        <v>635187</v>
      </c>
      <c r="Z1876" s="1">
        <v>407492</v>
      </c>
      <c r="AA1876" t="s">
        <v>473</v>
      </c>
      <c r="AB1876" t="s">
        <v>607</v>
      </c>
      <c r="AC1876">
        <v>7.77</v>
      </c>
      <c r="AD1876">
        <v>0.84</v>
      </c>
      <c r="AE1876">
        <v>4.0199999999999996</v>
      </c>
      <c r="AF1876" t="s">
        <v>230</v>
      </c>
      <c r="AG1876" s="1">
        <v>180700</v>
      </c>
      <c r="AH1876" s="36">
        <v>1295</v>
      </c>
      <c r="AI1876" s="1">
        <v>1200</v>
      </c>
      <c r="AJ1876" s="36">
        <v>1291</v>
      </c>
      <c r="AK1876">
        <v>100</v>
      </c>
      <c r="AL1876" s="2">
        <v>0.64583333333333337</v>
      </c>
      <c r="AM1876" s="3">
        <v>46233</v>
      </c>
      <c r="AN1876" t="s">
        <v>298</v>
      </c>
      <c r="AO1876" t="s">
        <v>472</v>
      </c>
    </row>
    <row r="1877" spans="1:41">
      <c r="A1877" s="8">
        <v>46216</v>
      </c>
      <c r="B1877" s="67">
        <v>4007.49</v>
      </c>
      <c r="C1877" s="67">
        <v>-0.71</v>
      </c>
      <c r="D1877" s="67">
        <v>67310</v>
      </c>
      <c r="E1877" s="67">
        <v>-2.1800000000000002</v>
      </c>
      <c r="F1877" s="69">
        <v>8591</v>
      </c>
      <c r="G1877" t="s">
        <v>99</v>
      </c>
      <c r="H1877">
        <v>0</v>
      </c>
      <c r="I1877" t="s">
        <v>288</v>
      </c>
      <c r="J1877" t="s">
        <v>289</v>
      </c>
      <c r="K1877" t="s">
        <v>290</v>
      </c>
      <c r="L1877" s="36">
        <v>6391</v>
      </c>
      <c r="M1877">
        <v>-78</v>
      </c>
      <c r="N1877" s="66">
        <v>-1.21E-2</v>
      </c>
      <c r="O1877" s="36">
        <v>6469</v>
      </c>
      <c r="P1877" s="66">
        <v>-1.2E-2</v>
      </c>
      <c r="Q1877" s="36">
        <v>6509</v>
      </c>
      <c r="R1877" s="36">
        <v>6580</v>
      </c>
      <c r="S1877" s="36">
        <v>6364</v>
      </c>
      <c r="T1877" s="66">
        <v>-1.8100000000000002E-2</v>
      </c>
      <c r="U1877" s="66">
        <v>-7.6E-3</v>
      </c>
      <c r="V1877" s="66">
        <v>-2.87E-2</v>
      </c>
      <c r="W1877" s="66">
        <v>4.1999999999999997E-3</v>
      </c>
      <c r="X1877" s="1">
        <v>2391800</v>
      </c>
      <c r="Y1877" s="1">
        <v>15402871</v>
      </c>
      <c r="Z1877" s="1">
        <v>7184165</v>
      </c>
      <c r="AA1877" t="s">
        <v>668</v>
      </c>
      <c r="AB1877" t="s">
        <v>476</v>
      </c>
      <c r="AC1877">
        <v>13.2</v>
      </c>
      <c r="AD1877">
        <v>1.56</v>
      </c>
      <c r="AE1877">
        <v>2.93</v>
      </c>
      <c r="AF1877" t="s">
        <v>230</v>
      </c>
      <c r="AG1877" s="1">
        <v>238400</v>
      </c>
      <c r="AH1877" s="36">
        <v>6392</v>
      </c>
      <c r="AI1877">
        <v>200</v>
      </c>
      <c r="AJ1877" s="36">
        <v>6391</v>
      </c>
      <c r="AK1877">
        <v>800</v>
      </c>
      <c r="AL1877" s="2">
        <v>0.64583333333333337</v>
      </c>
      <c r="AM1877" s="3">
        <v>46240</v>
      </c>
      <c r="AN1877" t="s">
        <v>298</v>
      </c>
      <c r="AO1877" t="s">
        <v>472</v>
      </c>
    </row>
    <row r="1878" spans="1:41">
      <c r="A1878" s="8">
        <v>46216</v>
      </c>
      <c r="B1878" s="67">
        <v>4007.49</v>
      </c>
      <c r="C1878" s="67">
        <v>-0.71</v>
      </c>
      <c r="D1878" s="67">
        <v>67310</v>
      </c>
      <c r="E1878" s="67">
        <v>-2.1800000000000002</v>
      </c>
      <c r="F1878" s="69">
        <v>8593</v>
      </c>
      <c r="G1878" t="s">
        <v>100</v>
      </c>
      <c r="H1878">
        <v>0</v>
      </c>
      <c r="I1878" t="s">
        <v>288</v>
      </c>
      <c r="J1878" t="s">
        <v>289</v>
      </c>
      <c r="K1878" t="s">
        <v>290</v>
      </c>
      <c r="L1878" s="36">
        <v>1378</v>
      </c>
      <c r="M1878">
        <v>13.5</v>
      </c>
      <c r="N1878" s="66">
        <v>9.9000000000000008E-3</v>
      </c>
      <c r="O1878" s="36">
        <v>1364.5</v>
      </c>
      <c r="P1878" s="66">
        <v>9.7999999999999997E-3</v>
      </c>
      <c r="Q1878" s="36">
        <v>1374.5</v>
      </c>
      <c r="R1878" s="36">
        <v>1381.5</v>
      </c>
      <c r="S1878" s="36">
        <v>1369.5</v>
      </c>
      <c r="T1878" s="66">
        <v>2.5000000000000001E-3</v>
      </c>
      <c r="U1878" s="66">
        <v>-1.4E-3</v>
      </c>
      <c r="V1878" s="66">
        <v>-2.5000000000000001E-3</v>
      </c>
      <c r="W1878" s="66">
        <v>6.1999999999999998E-3</v>
      </c>
      <c r="X1878" s="1">
        <v>3054700</v>
      </c>
      <c r="Y1878" s="1">
        <v>4205558</v>
      </c>
      <c r="Z1878" s="1">
        <v>2021405</v>
      </c>
      <c r="AA1878" t="s">
        <v>477</v>
      </c>
      <c r="AB1878" t="s">
        <v>594</v>
      </c>
      <c r="AC1878">
        <v>12.36</v>
      </c>
      <c r="AD1878">
        <v>0.99</v>
      </c>
      <c r="AE1878">
        <v>3.7</v>
      </c>
      <c r="AF1878" t="s">
        <v>230</v>
      </c>
      <c r="AG1878" s="1">
        <v>876300</v>
      </c>
      <c r="AH1878" s="36">
        <v>1378</v>
      </c>
      <c r="AI1878" s="1">
        <v>5500</v>
      </c>
      <c r="AJ1878" s="36">
        <v>1374</v>
      </c>
      <c r="AK1878">
        <v>500</v>
      </c>
      <c r="AL1878" s="2">
        <v>0.64583333333333337</v>
      </c>
      <c r="AM1878" s="3">
        <v>46241</v>
      </c>
      <c r="AN1878" t="s">
        <v>298</v>
      </c>
      <c r="AO1878" t="s">
        <v>472</v>
      </c>
    </row>
    <row r="1879" spans="1:41">
      <c r="A1879" s="8">
        <v>46216</v>
      </c>
      <c r="B1879" s="67">
        <v>4007.49</v>
      </c>
      <c r="C1879" s="67">
        <v>-0.71</v>
      </c>
      <c r="D1879" s="67">
        <v>67310</v>
      </c>
      <c r="E1879" s="67">
        <v>-2.1800000000000002</v>
      </c>
      <c r="F1879" s="69">
        <v>8604</v>
      </c>
      <c r="G1879" t="s">
        <v>101</v>
      </c>
      <c r="H1879">
        <v>0</v>
      </c>
      <c r="I1879" t="s">
        <v>288</v>
      </c>
      <c r="J1879" t="s">
        <v>289</v>
      </c>
      <c r="K1879" t="s">
        <v>295</v>
      </c>
      <c r="L1879" s="36">
        <v>1542.5</v>
      </c>
      <c r="M1879">
        <v>-0.5</v>
      </c>
      <c r="N1879" s="66">
        <v>-2.9999999999999997E-4</v>
      </c>
      <c r="O1879" s="36">
        <v>1543</v>
      </c>
      <c r="P1879" s="66">
        <v>-2.9999999999999997E-4</v>
      </c>
      <c r="Q1879" s="36">
        <v>1551</v>
      </c>
      <c r="R1879" s="36">
        <v>1577</v>
      </c>
      <c r="S1879" s="36">
        <v>1542.5</v>
      </c>
      <c r="T1879" s="66">
        <v>-5.4000000000000003E-3</v>
      </c>
      <c r="U1879" s="66">
        <v>-1.18E-2</v>
      </c>
      <c r="V1879" s="66">
        <v>-2.18E-2</v>
      </c>
      <c r="W1879" s="66">
        <v>0</v>
      </c>
      <c r="X1879" s="1">
        <v>8545500</v>
      </c>
      <c r="Y1879" s="1">
        <v>13282444</v>
      </c>
      <c r="Z1879" s="1">
        <v>4764107</v>
      </c>
      <c r="AA1879" t="s">
        <v>719</v>
      </c>
      <c r="AB1879" t="s">
        <v>480</v>
      </c>
      <c r="AC1879">
        <v>11.99</v>
      </c>
      <c r="AD1879">
        <v>1.2</v>
      </c>
      <c r="AE1879">
        <v>3.37</v>
      </c>
      <c r="AF1879" t="s">
        <v>230</v>
      </c>
      <c r="AG1879" s="1">
        <v>622100</v>
      </c>
      <c r="AH1879" s="36">
        <v>1543.5</v>
      </c>
      <c r="AI1879">
        <v>600</v>
      </c>
      <c r="AJ1879" s="36">
        <v>1542.5</v>
      </c>
      <c r="AK1879">
        <v>200</v>
      </c>
      <c r="AL1879" s="2">
        <v>0.64583333333333337</v>
      </c>
      <c r="AM1879" s="3">
        <v>46232</v>
      </c>
      <c r="AN1879" t="s">
        <v>298</v>
      </c>
      <c r="AO1879" t="s">
        <v>481</v>
      </c>
    </row>
    <row r="1880" spans="1:41">
      <c r="A1880" s="8">
        <v>46216</v>
      </c>
      <c r="B1880" s="67">
        <v>4007.49</v>
      </c>
      <c r="C1880" s="67">
        <v>-0.71</v>
      </c>
      <c r="D1880" s="67">
        <v>67310</v>
      </c>
      <c r="E1880" s="67">
        <v>-2.1800000000000002</v>
      </c>
      <c r="F1880" s="69">
        <v>8697</v>
      </c>
      <c r="G1880" t="s">
        <v>102</v>
      </c>
      <c r="H1880">
        <v>0</v>
      </c>
      <c r="I1880" t="s">
        <v>288</v>
      </c>
      <c r="J1880" t="s">
        <v>289</v>
      </c>
      <c r="K1880" t="s">
        <v>295</v>
      </c>
      <c r="L1880" s="36">
        <v>2196.5</v>
      </c>
      <c r="M1880">
        <v>20</v>
      </c>
      <c r="N1880" s="66">
        <v>9.1999999999999998E-3</v>
      </c>
      <c r="O1880" s="36">
        <v>2176.5</v>
      </c>
      <c r="P1880" s="66">
        <v>9.1000000000000004E-3</v>
      </c>
      <c r="Q1880" s="36">
        <v>2221</v>
      </c>
      <c r="R1880" s="36">
        <v>2236.5</v>
      </c>
      <c r="S1880" s="36">
        <v>2189</v>
      </c>
      <c r="T1880" s="66">
        <v>-1.0999999999999999E-2</v>
      </c>
      <c r="U1880" s="66">
        <v>-3.5999999999999999E-3</v>
      </c>
      <c r="V1880" s="66">
        <v>-1.78E-2</v>
      </c>
      <c r="W1880" s="66">
        <v>3.3999999999999998E-3</v>
      </c>
      <c r="X1880" s="1">
        <v>2911300</v>
      </c>
      <c r="Y1880" s="1">
        <v>6415080</v>
      </c>
      <c r="Z1880" s="1">
        <v>2266316</v>
      </c>
      <c r="AA1880" t="s">
        <v>669</v>
      </c>
      <c r="AB1880" t="s">
        <v>483</v>
      </c>
      <c r="AC1880">
        <v>27.66</v>
      </c>
      <c r="AD1880">
        <v>6.54</v>
      </c>
      <c r="AE1880">
        <v>2.87</v>
      </c>
      <c r="AF1880" t="s">
        <v>230</v>
      </c>
      <c r="AG1880" s="1">
        <v>87600</v>
      </c>
      <c r="AH1880" s="36">
        <v>2209</v>
      </c>
      <c r="AI1880">
        <v>600</v>
      </c>
      <c r="AJ1880" s="36">
        <v>2196</v>
      </c>
      <c r="AK1880">
        <v>700</v>
      </c>
      <c r="AL1880" s="2">
        <v>0.64583333333333337</v>
      </c>
      <c r="AM1880" s="3">
        <v>46231</v>
      </c>
      <c r="AN1880" t="s">
        <v>298</v>
      </c>
      <c r="AO1880" t="s">
        <v>472</v>
      </c>
    </row>
    <row r="1881" spans="1:41">
      <c r="A1881" s="8">
        <v>46216</v>
      </c>
      <c r="B1881" s="67">
        <v>4007.49</v>
      </c>
      <c r="C1881" s="67">
        <v>-0.71</v>
      </c>
      <c r="D1881" s="67">
        <v>67310</v>
      </c>
      <c r="E1881" s="67">
        <v>-2.1800000000000002</v>
      </c>
      <c r="F1881" s="69">
        <v>8830</v>
      </c>
      <c r="G1881" t="s">
        <v>103</v>
      </c>
      <c r="H1881">
        <v>0</v>
      </c>
      <c r="I1881" t="s">
        <v>288</v>
      </c>
      <c r="J1881" t="s">
        <v>289</v>
      </c>
      <c r="K1881" t="s">
        <v>290</v>
      </c>
      <c r="L1881" s="36">
        <v>3767</v>
      </c>
      <c r="M1881">
        <v>5</v>
      </c>
      <c r="N1881" s="66">
        <v>1.2999999999999999E-3</v>
      </c>
      <c r="O1881" s="36">
        <v>3762</v>
      </c>
      <c r="P1881" s="66">
        <v>1.2999999999999999E-3</v>
      </c>
      <c r="Q1881" s="36">
        <v>3832</v>
      </c>
      <c r="R1881" s="36">
        <v>3864</v>
      </c>
      <c r="S1881" s="36">
        <v>3738</v>
      </c>
      <c r="T1881" s="66">
        <v>-1.6899999999999998E-2</v>
      </c>
      <c r="U1881" s="66">
        <v>4.4999999999999997E-3</v>
      </c>
      <c r="V1881" s="66">
        <v>-2.5100000000000001E-2</v>
      </c>
      <c r="W1881" s="66">
        <v>7.7000000000000002E-3</v>
      </c>
      <c r="X1881" s="1">
        <v>2049800</v>
      </c>
      <c r="Y1881" s="1">
        <v>7726070</v>
      </c>
      <c r="Z1881" s="1">
        <v>3525912</v>
      </c>
      <c r="AA1881" t="s">
        <v>484</v>
      </c>
      <c r="AB1881" t="s">
        <v>620</v>
      </c>
      <c r="AC1881">
        <v>15.6</v>
      </c>
      <c r="AD1881">
        <v>1.4</v>
      </c>
      <c r="AE1881">
        <v>1.38</v>
      </c>
      <c r="AF1881" t="s">
        <v>230</v>
      </c>
      <c r="AG1881" s="1">
        <v>24200</v>
      </c>
      <c r="AH1881" s="36">
        <v>3768</v>
      </c>
      <c r="AI1881">
        <v>400</v>
      </c>
      <c r="AJ1881" s="36">
        <v>3762</v>
      </c>
      <c r="AK1881">
        <v>400</v>
      </c>
      <c r="AL1881" s="2">
        <v>0.64583333333333337</v>
      </c>
      <c r="AM1881" s="3">
        <v>46240</v>
      </c>
      <c r="AN1881" t="s">
        <v>298</v>
      </c>
      <c r="AO1881" t="s">
        <v>332</v>
      </c>
    </row>
    <row r="1882" spans="1:41">
      <c r="A1882" s="8">
        <v>46216</v>
      </c>
      <c r="B1882" s="67">
        <v>4007.49</v>
      </c>
      <c r="C1882" s="67">
        <v>-0.71</v>
      </c>
      <c r="D1882" s="67">
        <v>67310</v>
      </c>
      <c r="E1882" s="67">
        <v>-2.1800000000000002</v>
      </c>
      <c r="F1882" s="69">
        <v>9020</v>
      </c>
      <c r="G1882" t="s">
        <v>104</v>
      </c>
      <c r="H1882">
        <v>0</v>
      </c>
      <c r="I1882" t="s">
        <v>288</v>
      </c>
      <c r="J1882" t="s">
        <v>289</v>
      </c>
      <c r="K1882" t="s">
        <v>290</v>
      </c>
      <c r="L1882" s="36">
        <v>3531</v>
      </c>
      <c r="M1882">
        <v>53</v>
      </c>
      <c r="N1882" s="66">
        <v>1.52E-2</v>
      </c>
      <c r="O1882" s="36">
        <v>3478</v>
      </c>
      <c r="P1882" s="66">
        <v>1.52E-2</v>
      </c>
      <c r="Q1882" s="36">
        <v>3502</v>
      </c>
      <c r="R1882" s="36">
        <v>3539</v>
      </c>
      <c r="S1882" s="36">
        <v>3469</v>
      </c>
      <c r="T1882" s="66">
        <v>8.2000000000000007E-3</v>
      </c>
      <c r="U1882" s="66">
        <v>-1.6000000000000001E-3</v>
      </c>
      <c r="V1882" s="66">
        <v>-2.2000000000000001E-3</v>
      </c>
      <c r="W1882" s="66">
        <v>1.78E-2</v>
      </c>
      <c r="X1882" s="1">
        <v>2533800</v>
      </c>
      <c r="Y1882" s="1">
        <v>8913528</v>
      </c>
      <c r="Z1882" s="1">
        <v>4005609</v>
      </c>
      <c r="AA1882" t="s">
        <v>486</v>
      </c>
      <c r="AB1882" t="s">
        <v>608</v>
      </c>
      <c r="AC1882">
        <v>15.63</v>
      </c>
      <c r="AD1882">
        <v>1.3</v>
      </c>
      <c r="AE1882">
        <v>2.38</v>
      </c>
      <c r="AF1882" t="s">
        <v>230</v>
      </c>
      <c r="AG1882" s="1">
        <v>31100</v>
      </c>
      <c r="AH1882" s="36">
        <v>3532</v>
      </c>
      <c r="AI1882">
        <v>700</v>
      </c>
      <c r="AJ1882" s="36">
        <v>3522</v>
      </c>
      <c r="AK1882">
        <v>100</v>
      </c>
      <c r="AL1882" s="2">
        <v>0.64583333333333337</v>
      </c>
      <c r="AM1882" s="3">
        <v>46234</v>
      </c>
      <c r="AN1882" t="s">
        <v>298</v>
      </c>
      <c r="AO1882" t="s">
        <v>488</v>
      </c>
    </row>
    <row r="1883" spans="1:41">
      <c r="A1883" s="8">
        <v>46216</v>
      </c>
      <c r="B1883" s="67">
        <v>4007.49</v>
      </c>
      <c r="C1883" s="67">
        <v>-0.71</v>
      </c>
      <c r="D1883" s="67">
        <v>67310</v>
      </c>
      <c r="E1883" s="67">
        <v>-2.1800000000000002</v>
      </c>
      <c r="F1883" s="69">
        <v>9024</v>
      </c>
      <c r="G1883" t="s">
        <v>105</v>
      </c>
      <c r="H1883">
        <v>0</v>
      </c>
      <c r="I1883" t="s">
        <v>288</v>
      </c>
      <c r="J1883" t="s">
        <v>289</v>
      </c>
      <c r="K1883" t="s">
        <v>290</v>
      </c>
      <c r="L1883" s="36">
        <v>3554</v>
      </c>
      <c r="M1883">
        <v>29</v>
      </c>
      <c r="N1883" s="66">
        <v>8.2000000000000007E-3</v>
      </c>
      <c r="O1883" s="36">
        <v>3525</v>
      </c>
      <c r="P1883" s="66">
        <v>8.2000000000000007E-3</v>
      </c>
      <c r="Q1883" s="36">
        <v>3540</v>
      </c>
      <c r="R1883" s="36">
        <v>3577</v>
      </c>
      <c r="S1883" s="36">
        <v>3494</v>
      </c>
      <c r="T1883" s="66">
        <v>3.8999999999999998E-3</v>
      </c>
      <c r="U1883" s="66">
        <v>3.5999999999999999E-3</v>
      </c>
      <c r="V1883" s="66">
        <v>-6.4000000000000003E-3</v>
      </c>
      <c r="W1883" s="66">
        <v>1.7100000000000001E-2</v>
      </c>
      <c r="X1883" s="1">
        <v>1256400</v>
      </c>
      <c r="Y1883" s="1">
        <v>4453891</v>
      </c>
      <c r="Z1883" s="1">
        <v>1086726</v>
      </c>
      <c r="AA1883" t="s">
        <v>489</v>
      </c>
      <c r="AB1883" t="s">
        <v>609</v>
      </c>
      <c r="AC1883">
        <v>33.46</v>
      </c>
      <c r="AD1883">
        <v>1.58</v>
      </c>
      <c r="AE1883">
        <v>1.18</v>
      </c>
      <c r="AF1883" t="s">
        <v>230</v>
      </c>
      <c r="AG1883">
        <v>0</v>
      </c>
      <c r="AH1883" s="36">
        <v>3556</v>
      </c>
      <c r="AI1883">
        <v>100</v>
      </c>
      <c r="AJ1883" s="36">
        <v>3542</v>
      </c>
      <c r="AK1883" s="1">
        <v>2900</v>
      </c>
      <c r="AL1883" s="2">
        <v>0.64583333333333337</v>
      </c>
      <c r="AM1883" s="3">
        <v>46234</v>
      </c>
      <c r="AN1883" t="s">
        <v>298</v>
      </c>
      <c r="AO1883" t="s">
        <v>488</v>
      </c>
    </row>
    <row r="1884" spans="1:41">
      <c r="A1884" s="8">
        <v>46216</v>
      </c>
      <c r="B1884" s="67">
        <v>4007.49</v>
      </c>
      <c r="C1884" s="67">
        <v>-0.71</v>
      </c>
      <c r="D1884" s="67">
        <v>67310</v>
      </c>
      <c r="E1884" s="67">
        <v>-2.1800000000000002</v>
      </c>
      <c r="F1884" s="69">
        <v>9069</v>
      </c>
      <c r="G1884" t="s">
        <v>106</v>
      </c>
      <c r="H1884">
        <v>0</v>
      </c>
      <c r="I1884" t="s">
        <v>288</v>
      </c>
      <c r="J1884" t="s">
        <v>289</v>
      </c>
      <c r="K1884" t="s">
        <v>295</v>
      </c>
      <c r="L1884" s="36">
        <v>2103.5</v>
      </c>
      <c r="M1884">
        <v>51.5</v>
      </c>
      <c r="N1884" s="66">
        <v>2.5100000000000001E-2</v>
      </c>
      <c r="O1884" s="36">
        <v>2052</v>
      </c>
      <c r="P1884" s="66">
        <v>2.5000000000000001E-2</v>
      </c>
      <c r="Q1884" s="36">
        <v>2073</v>
      </c>
      <c r="R1884" s="36">
        <v>2114</v>
      </c>
      <c r="S1884" s="36">
        <v>2064</v>
      </c>
      <c r="T1884" s="66">
        <v>1.47E-2</v>
      </c>
      <c r="U1884" s="66">
        <v>8.3000000000000001E-3</v>
      </c>
      <c r="V1884" s="66">
        <v>-4.8999999999999998E-3</v>
      </c>
      <c r="W1884" s="66">
        <v>1.9099999999999999E-2</v>
      </c>
      <c r="X1884" s="1">
        <v>415400</v>
      </c>
      <c r="Y1884" s="1">
        <v>869897</v>
      </c>
      <c r="Z1884" s="1">
        <v>369569</v>
      </c>
      <c r="AA1884" t="s">
        <v>491</v>
      </c>
      <c r="AB1884" t="s">
        <v>492</v>
      </c>
      <c r="AC1884">
        <v>15.05</v>
      </c>
      <c r="AD1884">
        <v>1.54</v>
      </c>
      <c r="AE1884">
        <v>2.66</v>
      </c>
      <c r="AF1884" t="s">
        <v>230</v>
      </c>
      <c r="AG1884" s="1">
        <v>23800</v>
      </c>
      <c r="AH1884" s="36">
        <v>2114</v>
      </c>
      <c r="AI1884">
        <v>100</v>
      </c>
      <c r="AJ1884" s="36">
        <v>2103</v>
      </c>
      <c r="AK1884">
        <v>100</v>
      </c>
      <c r="AL1884" s="2">
        <v>0.64583333333333337</v>
      </c>
      <c r="AM1884" s="3">
        <v>46246</v>
      </c>
      <c r="AN1884" t="s">
        <v>298</v>
      </c>
      <c r="AO1884" t="s">
        <v>488</v>
      </c>
    </row>
    <row r="1885" spans="1:41">
      <c r="A1885" s="8">
        <v>46216</v>
      </c>
      <c r="B1885" s="67">
        <v>4007.49</v>
      </c>
      <c r="C1885" s="67">
        <v>-0.71</v>
      </c>
      <c r="D1885" s="67">
        <v>67310</v>
      </c>
      <c r="E1885" s="67">
        <v>-2.1800000000000002</v>
      </c>
      <c r="F1885" s="69">
        <v>9227</v>
      </c>
      <c r="G1885" t="s">
        <v>107</v>
      </c>
      <c r="H1885">
        <v>0</v>
      </c>
      <c r="I1885" t="s">
        <v>347</v>
      </c>
      <c r="J1885" t="s">
        <v>289</v>
      </c>
      <c r="K1885" t="s">
        <v>295</v>
      </c>
      <c r="L1885">
        <v>835</v>
      </c>
      <c r="M1885">
        <v>-40</v>
      </c>
      <c r="N1885" s="66">
        <v>-4.5699999999999998E-2</v>
      </c>
      <c r="O1885">
        <v>875</v>
      </c>
      <c r="P1885" s="66">
        <v>-4.5699999999999998E-2</v>
      </c>
      <c r="Q1885">
        <v>888</v>
      </c>
      <c r="R1885">
        <v>888</v>
      </c>
      <c r="S1885">
        <v>827</v>
      </c>
      <c r="T1885" s="66">
        <v>-5.96E-2</v>
      </c>
      <c r="U1885" s="66">
        <v>-9.4000000000000004E-3</v>
      </c>
      <c r="V1885" s="66">
        <v>-5.96E-2</v>
      </c>
      <c r="W1885" s="66">
        <v>9.5999999999999992E-3</v>
      </c>
      <c r="X1885" s="1">
        <v>189300</v>
      </c>
      <c r="Y1885" s="1">
        <v>159880</v>
      </c>
      <c r="Z1885" s="1">
        <v>13280</v>
      </c>
      <c r="AA1885" t="s">
        <v>493</v>
      </c>
      <c r="AB1885" t="s">
        <v>494</v>
      </c>
      <c r="AC1885">
        <v>0</v>
      </c>
      <c r="AD1885">
        <v>27.47</v>
      </c>
      <c r="AE1885">
        <v>0</v>
      </c>
      <c r="AF1885">
        <v>2.5</v>
      </c>
      <c r="AG1885" s="1">
        <v>1400</v>
      </c>
      <c r="AH1885">
        <v>841</v>
      </c>
      <c r="AI1885">
        <v>500</v>
      </c>
      <c r="AJ1885">
        <v>835</v>
      </c>
      <c r="AK1885">
        <v>800</v>
      </c>
      <c r="AL1885" s="2">
        <v>0.64583333333333337</v>
      </c>
      <c r="AM1885" s="3">
        <v>46246</v>
      </c>
      <c r="AN1885" t="s">
        <v>350</v>
      </c>
      <c r="AO1885" t="s">
        <v>313</v>
      </c>
    </row>
    <row r="1886" spans="1:41">
      <c r="A1886" s="8">
        <v>46216</v>
      </c>
      <c r="B1886" s="67">
        <v>4007.49</v>
      </c>
      <c r="C1886" s="67">
        <v>-0.71</v>
      </c>
      <c r="D1886" s="67">
        <v>67310</v>
      </c>
      <c r="E1886" s="67">
        <v>-2.1800000000000002</v>
      </c>
      <c r="F1886" s="69">
        <v>9303</v>
      </c>
      <c r="G1886" t="s">
        <v>108</v>
      </c>
      <c r="H1886">
        <v>0</v>
      </c>
      <c r="I1886" t="s">
        <v>288</v>
      </c>
      <c r="J1886" t="s">
        <v>289</v>
      </c>
      <c r="K1886" t="s">
        <v>290</v>
      </c>
      <c r="L1886" s="36">
        <v>3885</v>
      </c>
      <c r="M1886">
        <v>20</v>
      </c>
      <c r="N1886" s="66">
        <v>5.1999999999999998E-3</v>
      </c>
      <c r="O1886" s="36">
        <v>3865</v>
      </c>
      <c r="P1886" s="66">
        <v>5.1000000000000004E-3</v>
      </c>
      <c r="Q1886" s="36">
        <v>3880</v>
      </c>
      <c r="R1886" s="36">
        <v>3910</v>
      </c>
      <c r="S1886" s="36">
        <v>3865</v>
      </c>
      <c r="T1886" s="66">
        <v>1.1999999999999999E-3</v>
      </c>
      <c r="U1886" s="66">
        <v>-3.8E-3</v>
      </c>
      <c r="V1886" s="66">
        <v>-6.3E-3</v>
      </c>
      <c r="W1886" s="66">
        <v>5.1000000000000004E-3</v>
      </c>
      <c r="X1886" s="1">
        <v>81100</v>
      </c>
      <c r="Y1886" s="1">
        <v>315116</v>
      </c>
      <c r="Z1886" s="1">
        <v>297646</v>
      </c>
      <c r="AA1886" t="s">
        <v>495</v>
      </c>
      <c r="AB1886" t="s">
        <v>496</v>
      </c>
      <c r="AC1886">
        <v>17.14</v>
      </c>
      <c r="AD1886">
        <v>0.94</v>
      </c>
      <c r="AE1886">
        <v>2.65</v>
      </c>
      <c r="AF1886" t="s">
        <v>230</v>
      </c>
      <c r="AG1886" s="1">
        <v>1300</v>
      </c>
      <c r="AH1886" s="36">
        <v>3920</v>
      </c>
      <c r="AI1886">
        <v>100</v>
      </c>
      <c r="AJ1886" s="36">
        <v>3860</v>
      </c>
      <c r="AK1886">
        <v>800</v>
      </c>
      <c r="AL1886" s="2">
        <v>0.64583333333333337</v>
      </c>
      <c r="AM1886" s="3">
        <v>46241</v>
      </c>
      <c r="AN1886" t="s">
        <v>298</v>
      </c>
      <c r="AO1886" t="s">
        <v>497</v>
      </c>
    </row>
    <row r="1887" spans="1:41">
      <c r="A1887" s="8">
        <v>46216</v>
      </c>
      <c r="B1887" s="67">
        <v>4007.49</v>
      </c>
      <c r="C1887" s="67">
        <v>-0.71</v>
      </c>
      <c r="D1887" s="67">
        <v>67310</v>
      </c>
      <c r="E1887" s="67">
        <v>-2.1800000000000002</v>
      </c>
      <c r="F1887" s="69">
        <v>9308</v>
      </c>
      <c r="G1887" t="s">
        <v>109</v>
      </c>
      <c r="H1887">
        <v>0</v>
      </c>
      <c r="I1887" t="s">
        <v>314</v>
      </c>
      <c r="J1887" t="s">
        <v>289</v>
      </c>
      <c r="K1887" t="s">
        <v>290</v>
      </c>
      <c r="L1887" s="36">
        <v>1581</v>
      </c>
      <c r="M1887">
        <v>-7</v>
      </c>
      <c r="N1887" s="66">
        <v>-4.4000000000000003E-3</v>
      </c>
      <c r="O1887" s="36">
        <v>1588</v>
      </c>
      <c r="P1887" s="66">
        <v>-4.4000000000000003E-3</v>
      </c>
      <c r="Q1887" s="36">
        <v>1600</v>
      </c>
      <c r="R1887" s="36">
        <v>1617</v>
      </c>
      <c r="S1887" s="36">
        <v>1570</v>
      </c>
      <c r="T1887" s="66">
        <v>-1.18E-2</v>
      </c>
      <c r="U1887" s="66">
        <v>-5.9999999999999995E-4</v>
      </c>
      <c r="V1887" s="66">
        <v>-2.2200000000000001E-2</v>
      </c>
      <c r="W1887" s="66">
        <v>7.0000000000000001E-3</v>
      </c>
      <c r="X1887" s="1">
        <v>38100</v>
      </c>
      <c r="Y1887" s="1">
        <v>60422</v>
      </c>
      <c r="Z1887" s="1">
        <v>41221</v>
      </c>
      <c r="AA1887" t="s">
        <v>498</v>
      </c>
      <c r="AB1887" t="s">
        <v>499</v>
      </c>
      <c r="AC1887">
        <v>13.51</v>
      </c>
      <c r="AD1887">
        <v>1.06</v>
      </c>
      <c r="AE1887">
        <v>2.2000000000000002</v>
      </c>
      <c r="AF1887" t="s">
        <v>230</v>
      </c>
      <c r="AG1887" s="1">
        <v>2300</v>
      </c>
      <c r="AH1887" s="36">
        <v>1600</v>
      </c>
      <c r="AI1887">
        <v>400</v>
      </c>
      <c r="AJ1887" s="36">
        <v>1575</v>
      </c>
      <c r="AK1887">
        <v>300</v>
      </c>
      <c r="AL1887" s="2">
        <v>0.64583333333333337</v>
      </c>
      <c r="AM1887" s="3">
        <v>46241</v>
      </c>
      <c r="AN1887" t="s">
        <v>298</v>
      </c>
      <c r="AO1887" t="s">
        <v>500</v>
      </c>
    </row>
    <row r="1888" spans="1:41">
      <c r="A1888" s="8">
        <v>46216</v>
      </c>
      <c r="B1888" s="67">
        <v>4007.49</v>
      </c>
      <c r="C1888" s="67">
        <v>-0.71</v>
      </c>
      <c r="D1888" s="67">
        <v>67310</v>
      </c>
      <c r="E1888" s="67">
        <v>-2.1800000000000002</v>
      </c>
      <c r="F1888" s="69">
        <v>9348</v>
      </c>
      <c r="G1888" t="s">
        <v>110</v>
      </c>
      <c r="H1888">
        <v>0</v>
      </c>
      <c r="I1888" t="s">
        <v>347</v>
      </c>
      <c r="J1888" t="s">
        <v>323</v>
      </c>
      <c r="K1888" t="s">
        <v>290</v>
      </c>
      <c r="L1888">
        <v>442</v>
      </c>
      <c r="M1888">
        <v>-3</v>
      </c>
      <c r="N1888" s="66">
        <v>-6.7000000000000002E-3</v>
      </c>
      <c r="O1888">
        <v>445</v>
      </c>
      <c r="P1888" s="66">
        <v>-6.7000000000000002E-3</v>
      </c>
      <c r="Q1888">
        <v>447</v>
      </c>
      <c r="R1888">
        <v>464</v>
      </c>
      <c r="S1888">
        <v>440</v>
      </c>
      <c r="T1888" s="66">
        <v>-1.11E-2</v>
      </c>
      <c r="U1888" s="66">
        <v>-1.3299999999999999E-2</v>
      </c>
      <c r="V1888" s="66">
        <v>-4.7399999999999998E-2</v>
      </c>
      <c r="W1888" s="66">
        <v>4.4999999999999997E-3</v>
      </c>
      <c r="X1888" s="1">
        <v>3276000</v>
      </c>
      <c r="Y1888" s="1">
        <v>1470664</v>
      </c>
      <c r="Z1888" s="1">
        <v>64666</v>
      </c>
      <c r="AA1888" t="s">
        <v>552</v>
      </c>
      <c r="AB1888" t="s">
        <v>502</v>
      </c>
      <c r="AC1888">
        <v>0</v>
      </c>
      <c r="AD1888">
        <v>4.29</v>
      </c>
      <c r="AE1888">
        <v>0</v>
      </c>
      <c r="AF1888">
        <v>1.8</v>
      </c>
      <c r="AG1888" s="1">
        <v>195800</v>
      </c>
      <c r="AH1888">
        <v>442</v>
      </c>
      <c r="AI1888" s="1">
        <v>9700</v>
      </c>
      <c r="AJ1888">
        <v>441</v>
      </c>
      <c r="AK1888" s="1">
        <v>17700</v>
      </c>
      <c r="AL1888" s="2">
        <v>0.64583333333333337</v>
      </c>
      <c r="AM1888" s="3">
        <v>46241</v>
      </c>
      <c r="AN1888" t="s">
        <v>298</v>
      </c>
      <c r="AO1888" t="s">
        <v>313</v>
      </c>
    </row>
    <row r="1889" spans="1:41">
      <c r="A1889" s="8">
        <v>46216</v>
      </c>
      <c r="B1889" s="67">
        <v>4007.49</v>
      </c>
      <c r="C1889" s="67">
        <v>-0.71</v>
      </c>
      <c r="D1889" s="67">
        <v>67310</v>
      </c>
      <c r="E1889" s="67">
        <v>-2.1800000000000002</v>
      </c>
      <c r="F1889" s="69">
        <v>9432</v>
      </c>
      <c r="G1889" t="s">
        <v>111</v>
      </c>
      <c r="H1889">
        <v>0</v>
      </c>
      <c r="I1889" t="s">
        <v>288</v>
      </c>
      <c r="J1889" t="s">
        <v>289</v>
      </c>
      <c r="K1889" t="s">
        <v>290</v>
      </c>
      <c r="L1889">
        <v>149.1</v>
      </c>
      <c r="M1889">
        <v>1.5</v>
      </c>
      <c r="N1889" s="66">
        <v>1.0200000000000001E-2</v>
      </c>
      <c r="O1889">
        <v>147.6</v>
      </c>
      <c r="P1889" s="66">
        <v>1.01E-2</v>
      </c>
      <c r="Q1889">
        <v>148.1</v>
      </c>
      <c r="R1889">
        <v>149.30000000000001</v>
      </c>
      <c r="S1889">
        <v>147.80000000000001</v>
      </c>
      <c r="T1889" s="66">
        <v>6.7000000000000002E-3</v>
      </c>
      <c r="U1889" s="66">
        <v>4.0000000000000001E-3</v>
      </c>
      <c r="V1889" s="66">
        <v>-1.2999999999999999E-3</v>
      </c>
      <c r="W1889" s="66">
        <v>8.6999999999999994E-3</v>
      </c>
      <c r="X1889" s="1">
        <v>164233800</v>
      </c>
      <c r="Y1889" s="1">
        <v>24416335</v>
      </c>
      <c r="Z1889" s="1">
        <v>13501052</v>
      </c>
      <c r="AA1889" t="s">
        <v>503</v>
      </c>
      <c r="AB1889" t="s">
        <v>689</v>
      </c>
      <c r="AC1889">
        <v>12.42</v>
      </c>
      <c r="AD1889">
        <v>1.24</v>
      </c>
      <c r="AE1889">
        <v>3.62</v>
      </c>
      <c r="AF1889" t="s">
        <v>230</v>
      </c>
      <c r="AG1889" s="1">
        <v>2145300</v>
      </c>
      <c r="AH1889">
        <v>149.1</v>
      </c>
      <c r="AI1889" s="1">
        <v>1066900</v>
      </c>
      <c r="AJ1889">
        <v>149</v>
      </c>
      <c r="AK1889" s="1">
        <v>10300</v>
      </c>
      <c r="AL1889" s="2">
        <v>0.64583333333333337</v>
      </c>
      <c r="AM1889" s="3">
        <v>46240</v>
      </c>
      <c r="AN1889" t="s">
        <v>298</v>
      </c>
      <c r="AO1889" t="s">
        <v>351</v>
      </c>
    </row>
    <row r="1890" spans="1:41">
      <c r="A1890" s="8">
        <v>46216</v>
      </c>
      <c r="B1890" s="67">
        <v>4007.49</v>
      </c>
      <c r="C1890" s="67">
        <v>-0.71</v>
      </c>
      <c r="D1890" s="67">
        <v>67310</v>
      </c>
      <c r="E1890" s="67">
        <v>-2.1800000000000002</v>
      </c>
      <c r="F1890" s="69">
        <v>9449</v>
      </c>
      <c r="G1890" t="s">
        <v>112</v>
      </c>
      <c r="H1890">
        <v>0</v>
      </c>
      <c r="I1890" t="s">
        <v>288</v>
      </c>
      <c r="J1890" t="s">
        <v>289</v>
      </c>
      <c r="K1890" t="s">
        <v>290</v>
      </c>
      <c r="L1890" s="36">
        <v>3912</v>
      </c>
      <c r="M1890">
        <v>4</v>
      </c>
      <c r="N1890" s="66">
        <v>1E-3</v>
      </c>
      <c r="O1890" s="36">
        <v>3908</v>
      </c>
      <c r="P1890" s="66">
        <v>1E-3</v>
      </c>
      <c r="Q1890" s="36">
        <v>3897</v>
      </c>
      <c r="R1890" s="36">
        <v>3935</v>
      </c>
      <c r="S1890" s="36">
        <v>3870</v>
      </c>
      <c r="T1890" s="66">
        <v>3.8E-3</v>
      </c>
      <c r="U1890" s="66">
        <v>1E-3</v>
      </c>
      <c r="V1890" s="66">
        <v>-5.7999999999999996E-3</v>
      </c>
      <c r="W1890" s="66">
        <v>1.0800000000000001E-2</v>
      </c>
      <c r="X1890" s="1">
        <v>412600</v>
      </c>
      <c r="Y1890" s="1">
        <v>1611465</v>
      </c>
      <c r="Z1890" s="1">
        <v>419949</v>
      </c>
      <c r="AA1890" t="s">
        <v>505</v>
      </c>
      <c r="AB1890" t="s">
        <v>506</v>
      </c>
      <c r="AC1890">
        <v>16.59</v>
      </c>
      <c r="AD1890">
        <v>3.52</v>
      </c>
      <c r="AE1890">
        <v>1.99</v>
      </c>
      <c r="AF1890" t="s">
        <v>230</v>
      </c>
      <c r="AG1890" s="1">
        <v>3600</v>
      </c>
      <c r="AH1890" s="36">
        <v>3915</v>
      </c>
      <c r="AI1890">
        <v>300</v>
      </c>
      <c r="AJ1890" s="36">
        <v>3902</v>
      </c>
      <c r="AK1890" s="1">
        <v>1100</v>
      </c>
      <c r="AL1890" s="2">
        <v>0.64583333333333337</v>
      </c>
      <c r="AM1890" s="3">
        <v>46248</v>
      </c>
      <c r="AN1890" t="s">
        <v>293</v>
      </c>
      <c r="AO1890" t="s">
        <v>351</v>
      </c>
    </row>
    <row r="1891" spans="1:41">
      <c r="A1891" s="8">
        <v>46216</v>
      </c>
      <c r="B1891" s="67">
        <v>4007.49</v>
      </c>
      <c r="C1891" s="67">
        <v>-0.71</v>
      </c>
      <c r="D1891" s="67">
        <v>67310</v>
      </c>
      <c r="E1891" s="67">
        <v>-2.1800000000000002</v>
      </c>
      <c r="F1891" s="69">
        <v>9501</v>
      </c>
      <c r="G1891" t="s">
        <v>113</v>
      </c>
      <c r="H1891">
        <v>0</v>
      </c>
      <c r="I1891" t="s">
        <v>288</v>
      </c>
      <c r="J1891" t="s">
        <v>289</v>
      </c>
      <c r="K1891" t="s">
        <v>295</v>
      </c>
      <c r="L1891">
        <v>485.3</v>
      </c>
      <c r="M1891">
        <v>4.9000000000000004</v>
      </c>
      <c r="N1891" s="66">
        <v>1.0200000000000001E-2</v>
      </c>
      <c r="O1891">
        <v>480.4</v>
      </c>
      <c r="P1891" s="66">
        <v>1.01E-2</v>
      </c>
      <c r="Q1891">
        <v>479.1</v>
      </c>
      <c r="R1891">
        <v>494.8</v>
      </c>
      <c r="S1891">
        <v>477.5</v>
      </c>
      <c r="T1891" s="66">
        <v>1.29E-2</v>
      </c>
      <c r="U1891" s="66">
        <v>8.3000000000000001E-3</v>
      </c>
      <c r="V1891" s="66">
        <v>-1.9099999999999999E-2</v>
      </c>
      <c r="W1891" s="66">
        <v>1.6299999999999999E-2</v>
      </c>
      <c r="X1891" s="1">
        <v>26889200</v>
      </c>
      <c r="Y1891" s="1">
        <v>13025589</v>
      </c>
      <c r="Z1891" s="1">
        <v>779885</v>
      </c>
      <c r="AA1891" t="s">
        <v>507</v>
      </c>
      <c r="AB1891" t="s">
        <v>703</v>
      </c>
      <c r="AC1891">
        <v>3.11</v>
      </c>
      <c r="AD1891">
        <v>0.32</v>
      </c>
      <c r="AE1891">
        <v>0</v>
      </c>
      <c r="AF1891" t="s">
        <v>230</v>
      </c>
      <c r="AG1891" s="1">
        <v>735000</v>
      </c>
      <c r="AH1891">
        <v>485.4</v>
      </c>
      <c r="AI1891" s="1">
        <v>1000</v>
      </c>
      <c r="AJ1891">
        <v>485.3</v>
      </c>
      <c r="AK1891" s="1">
        <v>4900</v>
      </c>
      <c r="AL1891" s="2">
        <v>0.64583333333333337</v>
      </c>
      <c r="AM1891" s="3">
        <v>46232</v>
      </c>
      <c r="AN1891" t="s">
        <v>298</v>
      </c>
      <c r="AO1891" t="s">
        <v>509</v>
      </c>
    </row>
    <row r="1892" spans="1:41">
      <c r="A1892" s="8">
        <v>46216</v>
      </c>
      <c r="B1892" s="67">
        <v>4007.49</v>
      </c>
      <c r="C1892" s="67">
        <v>-0.71</v>
      </c>
      <c r="D1892" s="67">
        <v>67310</v>
      </c>
      <c r="E1892" s="67">
        <v>-2.1800000000000002</v>
      </c>
      <c r="F1892" s="69">
        <v>9531</v>
      </c>
      <c r="G1892" t="s">
        <v>114</v>
      </c>
      <c r="H1892">
        <v>0</v>
      </c>
      <c r="I1892" t="s">
        <v>288</v>
      </c>
      <c r="J1892" t="s">
        <v>289</v>
      </c>
      <c r="K1892" t="s">
        <v>295</v>
      </c>
      <c r="L1892" s="36">
        <v>5905</v>
      </c>
      <c r="M1892">
        <v>-61</v>
      </c>
      <c r="N1892" s="66">
        <v>-1.0200000000000001E-2</v>
      </c>
      <c r="O1892" s="36">
        <v>5966</v>
      </c>
      <c r="P1892" s="66">
        <v>-1.0200000000000001E-2</v>
      </c>
      <c r="Q1892" s="36">
        <v>6003</v>
      </c>
      <c r="R1892" s="36">
        <v>6030</v>
      </c>
      <c r="S1892" s="36">
        <v>5905</v>
      </c>
      <c r="T1892" s="66">
        <v>-1.6299999999999999E-2</v>
      </c>
      <c r="U1892" s="66">
        <v>-8.6999999999999994E-3</v>
      </c>
      <c r="V1892" s="66">
        <v>-2.07E-2</v>
      </c>
      <c r="W1892" s="66">
        <v>0</v>
      </c>
      <c r="X1892" s="1">
        <v>970900</v>
      </c>
      <c r="Y1892" s="1">
        <v>5768722</v>
      </c>
      <c r="Z1892" s="1">
        <v>1977934</v>
      </c>
      <c r="AA1892" t="s">
        <v>510</v>
      </c>
      <c r="AB1892" t="s">
        <v>704</v>
      </c>
      <c r="AC1892">
        <v>14.24</v>
      </c>
      <c r="AD1892">
        <v>1.1399999999999999</v>
      </c>
      <c r="AE1892">
        <v>2.0299999999999998</v>
      </c>
      <c r="AF1892" t="s">
        <v>230</v>
      </c>
      <c r="AG1892" s="1">
        <v>28500</v>
      </c>
      <c r="AH1892" s="36">
        <v>5921</v>
      </c>
      <c r="AI1892">
        <v>100</v>
      </c>
      <c r="AJ1892" s="36">
        <v>5905</v>
      </c>
      <c r="AK1892">
        <v>200</v>
      </c>
      <c r="AL1892" s="2">
        <v>0.64583333333333337</v>
      </c>
      <c r="AM1892" s="3">
        <v>46233</v>
      </c>
      <c r="AN1892" t="s">
        <v>298</v>
      </c>
      <c r="AO1892" t="s">
        <v>509</v>
      </c>
    </row>
    <row r="1893" spans="1:41">
      <c r="A1893" s="8">
        <v>46216</v>
      </c>
      <c r="B1893" s="67">
        <v>4007.49</v>
      </c>
      <c r="C1893" s="67">
        <v>-0.71</v>
      </c>
      <c r="D1893" s="67">
        <v>67310</v>
      </c>
      <c r="E1893" s="67">
        <v>-2.1800000000000002</v>
      </c>
      <c r="F1893" s="69">
        <v>9882</v>
      </c>
      <c r="G1893" t="s">
        <v>115</v>
      </c>
      <c r="H1893">
        <v>0</v>
      </c>
      <c r="I1893" t="s">
        <v>288</v>
      </c>
      <c r="J1893" t="s">
        <v>289</v>
      </c>
      <c r="K1893" t="s">
        <v>290</v>
      </c>
      <c r="L1893" s="36">
        <v>1813</v>
      </c>
      <c r="M1893">
        <v>-7</v>
      </c>
      <c r="N1893" s="66">
        <v>-3.8E-3</v>
      </c>
      <c r="O1893" s="36">
        <v>1820</v>
      </c>
      <c r="P1893" s="66">
        <v>-3.8E-3</v>
      </c>
      <c r="Q1893" s="36">
        <v>1830</v>
      </c>
      <c r="R1893" s="36">
        <v>1848</v>
      </c>
      <c r="S1893" s="36">
        <v>1806</v>
      </c>
      <c r="T1893" s="66">
        <v>-9.1999999999999998E-3</v>
      </c>
      <c r="U1893" s="66">
        <v>-3.2000000000000002E-3</v>
      </c>
      <c r="V1893" s="66">
        <v>-1.89E-2</v>
      </c>
      <c r="W1893" s="66">
        <v>3.8E-3</v>
      </c>
      <c r="X1893" s="1">
        <v>170600</v>
      </c>
      <c r="Y1893" s="1">
        <v>311253</v>
      </c>
      <c r="Z1893" s="1">
        <v>155956</v>
      </c>
      <c r="AA1893" t="s">
        <v>720</v>
      </c>
      <c r="AB1893" t="s">
        <v>513</v>
      </c>
      <c r="AC1893">
        <v>11.82</v>
      </c>
      <c r="AD1893">
        <v>1.25</v>
      </c>
      <c r="AE1893">
        <v>3.75</v>
      </c>
      <c r="AF1893" t="s">
        <v>230</v>
      </c>
      <c r="AG1893">
        <v>0</v>
      </c>
      <c r="AH1893" s="36">
        <v>1820</v>
      </c>
      <c r="AI1893">
        <v>400</v>
      </c>
      <c r="AJ1893" s="36">
        <v>1811</v>
      </c>
      <c r="AK1893">
        <v>200</v>
      </c>
      <c r="AL1893" s="2">
        <v>0.64583333333333337</v>
      </c>
      <c r="AM1893" s="3">
        <v>46234</v>
      </c>
      <c r="AN1893" t="s">
        <v>298</v>
      </c>
      <c r="AO1893" t="s">
        <v>322</v>
      </c>
    </row>
    <row r="1894" spans="1:41">
      <c r="F1894" s="69">
        <v>6502</v>
      </c>
      <c r="I1894" t="s">
        <v>514</v>
      </c>
      <c r="P1894" t="s">
        <v>230</v>
      </c>
      <c r="T1894" t="s">
        <v>230</v>
      </c>
      <c r="U1894" t="s">
        <v>230</v>
      </c>
      <c r="V1894" t="s">
        <v>230</v>
      </c>
      <c r="W1894" t="s">
        <v>230</v>
      </c>
      <c r="AF1894" t="s">
        <v>230</v>
      </c>
      <c r="AG1894" t="s">
        <v>230</v>
      </c>
      <c r="AO1894" t="s">
        <v>515</v>
      </c>
    </row>
    <row r="1895" spans="1:41">
      <c r="F1895" s="69">
        <v>5759</v>
      </c>
      <c r="I1895" t="s">
        <v>514</v>
      </c>
      <c r="P1895" t="s">
        <v>230</v>
      </c>
      <c r="T1895" t="s">
        <v>230</v>
      </c>
      <c r="U1895" t="s">
        <v>230</v>
      </c>
      <c r="V1895" t="s">
        <v>230</v>
      </c>
      <c r="W1895" t="s">
        <v>230</v>
      </c>
      <c r="AF1895" t="s">
        <v>230</v>
      </c>
      <c r="AG1895" t="s">
        <v>230</v>
      </c>
      <c r="AO1895" t="s">
        <v>515</v>
      </c>
    </row>
    <row r="1899" spans="1:41">
      <c r="B1899"/>
      <c r="C1899"/>
      <c r="D1899" s="71"/>
      <c r="E1899" s="6"/>
      <c r="F1899"/>
    </row>
    <row r="1900" spans="1:41">
      <c r="A1900" s="8" t="s">
        <v>0</v>
      </c>
      <c r="B1900" t="s">
        <v>116</v>
      </c>
      <c r="C1900" t="s">
        <v>1</v>
      </c>
      <c r="D1900" t="s">
        <v>2</v>
      </c>
      <c r="E1900" t="s">
        <v>3</v>
      </c>
      <c r="F1900" s="7" t="s">
        <v>4</v>
      </c>
      <c r="G1900" t="s">
        <v>5</v>
      </c>
      <c r="H1900" t="s">
        <v>268</v>
      </c>
      <c r="I1900" t="s">
        <v>269</v>
      </c>
      <c r="J1900" t="s">
        <v>270</v>
      </c>
      <c r="K1900" t="s">
        <v>271</v>
      </c>
      <c r="L1900" t="s">
        <v>6</v>
      </c>
      <c r="M1900" t="s">
        <v>7</v>
      </c>
      <c r="N1900" t="s">
        <v>8</v>
      </c>
      <c r="O1900" t="s">
        <v>9</v>
      </c>
      <c r="P1900" t="s">
        <v>272</v>
      </c>
      <c r="Q1900" t="s">
        <v>10</v>
      </c>
      <c r="R1900" t="s">
        <v>11</v>
      </c>
      <c r="S1900" t="s">
        <v>12</v>
      </c>
      <c r="T1900" t="s">
        <v>273</v>
      </c>
      <c r="U1900" t="s">
        <v>274</v>
      </c>
      <c r="V1900" t="s">
        <v>275</v>
      </c>
      <c r="W1900" t="s">
        <v>276</v>
      </c>
      <c r="X1900" t="s">
        <v>13</v>
      </c>
      <c r="Y1900" t="s">
        <v>277</v>
      </c>
      <c r="Z1900" t="s">
        <v>278</v>
      </c>
      <c r="AA1900" t="s">
        <v>14</v>
      </c>
      <c r="AB1900" t="s">
        <v>15</v>
      </c>
      <c r="AC1900" t="s">
        <v>279</v>
      </c>
      <c r="AD1900" t="s">
        <v>280</v>
      </c>
      <c r="AE1900" t="s">
        <v>281</v>
      </c>
      <c r="AF1900" t="s">
        <v>282</v>
      </c>
      <c r="AG1900" t="s">
        <v>283</v>
      </c>
      <c r="AH1900" t="s">
        <v>284</v>
      </c>
      <c r="AI1900" t="s">
        <v>16</v>
      </c>
      <c r="AJ1900" t="s">
        <v>17</v>
      </c>
      <c r="AK1900" t="s">
        <v>18</v>
      </c>
      <c r="AL1900" t="s">
        <v>19</v>
      </c>
      <c r="AM1900" t="s">
        <v>20</v>
      </c>
      <c r="AN1900" t="s">
        <v>285</v>
      </c>
      <c r="AO1900" t="s">
        <v>286</v>
      </c>
    </row>
    <row r="1901" spans="1:41">
      <c r="A1901" s="8">
        <v>46218</v>
      </c>
      <c r="B1901" s="67">
        <v>4088.12</v>
      </c>
      <c r="C1901" s="67">
        <v>1.22</v>
      </c>
      <c r="D1901" s="67">
        <v>68870</v>
      </c>
      <c r="E1901" s="67">
        <v>1.58</v>
      </c>
      <c r="F1901" s="69">
        <v>1605</v>
      </c>
      <c r="G1901" t="s">
        <v>21</v>
      </c>
      <c r="H1901">
        <v>0</v>
      </c>
      <c r="I1901" t="s">
        <v>288</v>
      </c>
      <c r="J1901" t="s">
        <v>289</v>
      </c>
      <c r="K1901" t="s">
        <v>290</v>
      </c>
      <c r="L1901" s="36">
        <v>3450</v>
      </c>
      <c r="M1901">
        <v>-74</v>
      </c>
      <c r="N1901" s="66">
        <v>-2.1000000000000001E-2</v>
      </c>
      <c r="O1901" s="36">
        <v>3524</v>
      </c>
      <c r="P1901" s="66">
        <v>-2.0899999999999998E-2</v>
      </c>
      <c r="Q1901" s="36">
        <v>3491</v>
      </c>
      <c r="R1901" s="36">
        <v>3528</v>
      </c>
      <c r="S1901" s="36">
        <v>3424</v>
      </c>
      <c r="T1901" s="66">
        <v>-1.17E-2</v>
      </c>
      <c r="U1901" s="66">
        <v>1.1000000000000001E-3</v>
      </c>
      <c r="V1901" s="66">
        <v>-2.2100000000000002E-2</v>
      </c>
      <c r="W1901" s="66">
        <v>7.4999999999999997E-3</v>
      </c>
      <c r="X1901" s="1">
        <v>4976000</v>
      </c>
      <c r="Y1901" s="1">
        <v>17240357</v>
      </c>
      <c r="Z1901" s="1">
        <v>4344019</v>
      </c>
      <c r="AA1901" t="s">
        <v>291</v>
      </c>
      <c r="AB1901" t="s">
        <v>292</v>
      </c>
      <c r="AC1901">
        <v>8.91</v>
      </c>
      <c r="AD1901">
        <v>0.84</v>
      </c>
      <c r="AE1901">
        <v>3.13</v>
      </c>
      <c r="AF1901" t="s">
        <v>230</v>
      </c>
      <c r="AG1901" s="1">
        <v>685700</v>
      </c>
      <c r="AH1901" s="36">
        <v>3451</v>
      </c>
      <c r="AI1901" s="1">
        <v>1800</v>
      </c>
      <c r="AJ1901" s="36">
        <v>3447</v>
      </c>
      <c r="AK1901">
        <v>100</v>
      </c>
      <c r="AL1901" s="2">
        <v>0.64583333333333337</v>
      </c>
      <c r="AM1901" s="3">
        <v>46241</v>
      </c>
      <c r="AN1901" t="s">
        <v>293</v>
      </c>
      <c r="AO1901" t="s">
        <v>294</v>
      </c>
    </row>
    <row r="1902" spans="1:41">
      <c r="A1902" s="8">
        <v>46218</v>
      </c>
      <c r="B1902" s="67">
        <v>4088.12</v>
      </c>
      <c r="C1902" s="67">
        <v>1.22</v>
      </c>
      <c r="D1902" s="67">
        <v>68870</v>
      </c>
      <c r="E1902" s="67">
        <v>1.58</v>
      </c>
      <c r="F1902" s="69">
        <v>1833</v>
      </c>
      <c r="G1902" t="s">
        <v>24</v>
      </c>
      <c r="H1902">
        <v>0</v>
      </c>
      <c r="I1902" t="s">
        <v>288</v>
      </c>
      <c r="J1902" t="s">
        <v>289</v>
      </c>
      <c r="K1902" t="s">
        <v>295</v>
      </c>
      <c r="L1902" s="36">
        <v>5680</v>
      </c>
      <c r="M1902">
        <v>70</v>
      </c>
      <c r="N1902" s="66">
        <v>1.2500000000000001E-2</v>
      </c>
      <c r="O1902" s="36">
        <v>5610</v>
      </c>
      <c r="P1902" s="66">
        <v>1.24E-2</v>
      </c>
      <c r="Q1902" s="36">
        <v>5670</v>
      </c>
      <c r="R1902" s="36">
        <v>5710</v>
      </c>
      <c r="S1902" s="36">
        <v>5610</v>
      </c>
      <c r="T1902" s="66">
        <v>1.6999999999999999E-3</v>
      </c>
      <c r="U1902" s="66">
        <v>5.3E-3</v>
      </c>
      <c r="V1902" s="66">
        <v>-5.1999999999999998E-3</v>
      </c>
      <c r="W1902" s="66">
        <v>1.24E-2</v>
      </c>
      <c r="X1902" s="1">
        <v>108600</v>
      </c>
      <c r="Y1902" s="1">
        <v>616007</v>
      </c>
      <c r="Z1902" s="1">
        <v>219618</v>
      </c>
      <c r="AA1902" t="s">
        <v>296</v>
      </c>
      <c r="AB1902" t="s">
        <v>572</v>
      </c>
      <c r="AC1902">
        <v>13.23</v>
      </c>
      <c r="AD1902">
        <v>1.03</v>
      </c>
      <c r="AE1902">
        <v>5.28</v>
      </c>
      <c r="AF1902">
        <v>3.3</v>
      </c>
      <c r="AG1902">
        <v>0</v>
      </c>
      <c r="AH1902" s="36">
        <v>5690</v>
      </c>
      <c r="AI1902">
        <v>100</v>
      </c>
      <c r="AJ1902" s="36">
        <v>5670</v>
      </c>
      <c r="AK1902">
        <v>100</v>
      </c>
      <c r="AL1902" s="2">
        <v>0.64583333333333337</v>
      </c>
      <c r="AM1902" s="3">
        <v>46241</v>
      </c>
      <c r="AN1902" t="s">
        <v>298</v>
      </c>
      <c r="AO1902" t="s">
        <v>299</v>
      </c>
    </row>
    <row r="1903" spans="1:41">
      <c r="A1903" s="8">
        <v>46218</v>
      </c>
      <c r="B1903" s="67">
        <v>4088.12</v>
      </c>
      <c r="C1903" s="67">
        <v>1.22</v>
      </c>
      <c r="D1903" s="67">
        <v>68870</v>
      </c>
      <c r="E1903" s="67">
        <v>1.58</v>
      </c>
      <c r="F1903" s="69">
        <v>1911</v>
      </c>
      <c r="G1903" t="s">
        <v>25</v>
      </c>
      <c r="H1903">
        <v>0</v>
      </c>
      <c r="I1903" t="s">
        <v>288</v>
      </c>
      <c r="J1903" t="s">
        <v>289</v>
      </c>
      <c r="K1903" t="s">
        <v>290</v>
      </c>
      <c r="L1903" s="36">
        <v>1356</v>
      </c>
      <c r="M1903">
        <v>12</v>
      </c>
      <c r="N1903" s="66">
        <v>8.8999999999999999E-3</v>
      </c>
      <c r="O1903" s="36">
        <v>1344</v>
      </c>
      <c r="P1903" s="66">
        <v>8.8999999999999999E-3</v>
      </c>
      <c r="Q1903" s="36">
        <v>1360</v>
      </c>
      <c r="R1903" s="36">
        <v>1363.5</v>
      </c>
      <c r="S1903" s="36">
        <v>1347.5</v>
      </c>
      <c r="T1903" s="66">
        <v>-2.8999999999999998E-3</v>
      </c>
      <c r="U1903" s="66">
        <v>-6.9999999999999999E-4</v>
      </c>
      <c r="V1903" s="66">
        <v>-5.4999999999999997E-3</v>
      </c>
      <c r="W1903" s="66">
        <v>6.3E-3</v>
      </c>
      <c r="X1903" s="1">
        <v>2582400</v>
      </c>
      <c r="Y1903" s="1">
        <v>3504061</v>
      </c>
      <c r="Z1903" s="1">
        <v>838775</v>
      </c>
      <c r="AA1903" t="s">
        <v>300</v>
      </c>
      <c r="AB1903" t="s">
        <v>301</v>
      </c>
      <c r="AC1903">
        <v>8.64</v>
      </c>
      <c r="AD1903">
        <v>0.82</v>
      </c>
      <c r="AE1903">
        <v>3.69</v>
      </c>
      <c r="AF1903" t="s">
        <v>230</v>
      </c>
      <c r="AG1903" s="1">
        <v>358000</v>
      </c>
      <c r="AH1903" s="36">
        <v>1356.5</v>
      </c>
      <c r="AI1903">
        <v>100</v>
      </c>
      <c r="AJ1903" s="36">
        <v>1352.5</v>
      </c>
      <c r="AK1903">
        <v>100</v>
      </c>
      <c r="AL1903" s="2">
        <v>0.64583333333333337</v>
      </c>
      <c r="AM1903" s="3">
        <v>46241</v>
      </c>
      <c r="AN1903" t="s">
        <v>293</v>
      </c>
      <c r="AO1903" t="s">
        <v>299</v>
      </c>
    </row>
    <row r="1904" spans="1:41">
      <c r="A1904" s="8">
        <v>46218</v>
      </c>
      <c r="B1904" s="67">
        <v>4088.12</v>
      </c>
      <c r="C1904" s="67">
        <v>1.22</v>
      </c>
      <c r="D1904" s="67">
        <v>68870</v>
      </c>
      <c r="E1904" s="67">
        <v>1.58</v>
      </c>
      <c r="F1904" s="69">
        <v>1925</v>
      </c>
      <c r="G1904" t="s">
        <v>26</v>
      </c>
      <c r="H1904">
        <v>0</v>
      </c>
      <c r="I1904" t="s">
        <v>288</v>
      </c>
      <c r="J1904" t="s">
        <v>289</v>
      </c>
      <c r="K1904" t="s">
        <v>290</v>
      </c>
      <c r="L1904" s="36">
        <v>4600</v>
      </c>
      <c r="M1904">
        <v>6</v>
      </c>
      <c r="N1904" s="66">
        <v>1.2999999999999999E-3</v>
      </c>
      <c r="O1904" s="36">
        <v>4594</v>
      </c>
      <c r="P1904" s="66">
        <v>1.2999999999999999E-3</v>
      </c>
      <c r="Q1904" s="36">
        <v>4610</v>
      </c>
      <c r="R1904" s="36">
        <v>4628</v>
      </c>
      <c r="S1904" s="36">
        <v>4577</v>
      </c>
      <c r="T1904" s="66">
        <v>-2.0999999999999999E-3</v>
      </c>
      <c r="U1904" s="66">
        <v>1E-3</v>
      </c>
      <c r="V1904" s="66">
        <v>-6.0000000000000001E-3</v>
      </c>
      <c r="W1904" s="66">
        <v>5.0000000000000001E-3</v>
      </c>
      <c r="X1904" s="1">
        <v>1844700</v>
      </c>
      <c r="Y1904" s="1">
        <v>8483665</v>
      </c>
      <c r="Z1904" s="1">
        <v>3034326</v>
      </c>
      <c r="AA1904" t="s">
        <v>302</v>
      </c>
      <c r="AB1904" t="s">
        <v>573</v>
      </c>
      <c r="AC1904">
        <v>12.55</v>
      </c>
      <c r="AD1904">
        <v>0.98</v>
      </c>
      <c r="AE1904">
        <v>3.83</v>
      </c>
      <c r="AF1904" t="s">
        <v>230</v>
      </c>
      <c r="AG1904" s="1">
        <v>19000</v>
      </c>
      <c r="AH1904" s="36">
        <v>4601</v>
      </c>
      <c r="AI1904">
        <v>300</v>
      </c>
      <c r="AJ1904" s="36">
        <v>4583</v>
      </c>
      <c r="AK1904">
        <v>100</v>
      </c>
      <c r="AL1904" s="2">
        <v>0.64583333333333337</v>
      </c>
      <c r="AM1904" s="3">
        <v>46240</v>
      </c>
      <c r="AN1904" t="s">
        <v>298</v>
      </c>
      <c r="AO1904" t="s">
        <v>299</v>
      </c>
    </row>
    <row r="1905" spans="1:41">
      <c r="A1905" s="8">
        <v>46218</v>
      </c>
      <c r="B1905" s="67">
        <v>4088.12</v>
      </c>
      <c r="C1905" s="67">
        <v>1.22</v>
      </c>
      <c r="D1905" s="67">
        <v>68870</v>
      </c>
      <c r="E1905" s="67">
        <v>1.58</v>
      </c>
      <c r="F1905" s="69">
        <v>1928</v>
      </c>
      <c r="G1905" t="s">
        <v>27</v>
      </c>
      <c r="H1905">
        <v>0</v>
      </c>
      <c r="I1905" t="s">
        <v>288</v>
      </c>
      <c r="J1905" t="s">
        <v>289</v>
      </c>
      <c r="K1905" t="s">
        <v>295</v>
      </c>
      <c r="L1905" s="36">
        <v>3516</v>
      </c>
      <c r="M1905">
        <v>8</v>
      </c>
      <c r="N1905" s="66">
        <v>2.3E-3</v>
      </c>
      <c r="O1905" s="36">
        <v>3508</v>
      </c>
      <c r="P1905" s="66">
        <v>2.2000000000000001E-3</v>
      </c>
      <c r="Q1905" s="36">
        <v>3541</v>
      </c>
      <c r="R1905" s="36">
        <v>3551</v>
      </c>
      <c r="S1905" s="36">
        <v>3516</v>
      </c>
      <c r="T1905" s="66">
        <v>-7.0000000000000001E-3</v>
      </c>
      <c r="U1905" s="66">
        <v>-7.3000000000000001E-3</v>
      </c>
      <c r="V1905" s="66">
        <v>-9.7999999999999997E-3</v>
      </c>
      <c r="W1905" s="66">
        <v>0</v>
      </c>
      <c r="X1905" s="1">
        <v>2295200</v>
      </c>
      <c r="Y1905" s="1">
        <v>8101673</v>
      </c>
      <c r="Z1905" s="1">
        <v>2290974</v>
      </c>
      <c r="AA1905" t="s">
        <v>304</v>
      </c>
      <c r="AB1905" t="s">
        <v>574</v>
      </c>
      <c r="AC1905">
        <v>10.45</v>
      </c>
      <c r="AD1905">
        <v>1.06</v>
      </c>
      <c r="AE1905">
        <v>4.12</v>
      </c>
      <c r="AF1905" t="s">
        <v>230</v>
      </c>
      <c r="AG1905" s="1">
        <v>236400</v>
      </c>
      <c r="AH1905" s="36">
        <v>3519</v>
      </c>
      <c r="AI1905">
        <v>100</v>
      </c>
      <c r="AJ1905" s="36">
        <v>3516</v>
      </c>
      <c r="AK1905" s="1">
        <v>4000</v>
      </c>
      <c r="AL1905" s="2">
        <v>0.64583333333333337</v>
      </c>
      <c r="AN1905" t="s">
        <v>306</v>
      </c>
      <c r="AO1905" t="s">
        <v>299</v>
      </c>
    </row>
    <row r="1906" spans="1:41">
      <c r="A1906" s="8">
        <v>46218</v>
      </c>
      <c r="B1906" s="67">
        <v>4088.12</v>
      </c>
      <c r="C1906" s="67">
        <v>1.22</v>
      </c>
      <c r="D1906" s="67">
        <v>68870</v>
      </c>
      <c r="E1906" s="67">
        <v>1.58</v>
      </c>
      <c r="F1906" s="69">
        <v>1929</v>
      </c>
      <c r="G1906" t="s">
        <v>28</v>
      </c>
      <c r="H1906">
        <v>0</v>
      </c>
      <c r="I1906" t="s">
        <v>288</v>
      </c>
      <c r="J1906" t="s">
        <v>289</v>
      </c>
      <c r="K1906" t="s">
        <v>290</v>
      </c>
      <c r="L1906" s="36">
        <v>1123</v>
      </c>
      <c r="M1906">
        <v>7</v>
      </c>
      <c r="N1906" s="66">
        <v>6.3E-3</v>
      </c>
      <c r="O1906" s="36">
        <v>1116</v>
      </c>
      <c r="P1906" s="66">
        <v>6.1999999999999998E-3</v>
      </c>
      <c r="Q1906" s="36">
        <v>1125</v>
      </c>
      <c r="R1906" s="36">
        <v>1134</v>
      </c>
      <c r="S1906" s="36">
        <v>1119</v>
      </c>
      <c r="T1906" s="66">
        <v>-1.6999999999999999E-3</v>
      </c>
      <c r="U1906" s="66">
        <v>1.6999999999999999E-3</v>
      </c>
      <c r="V1906" s="66">
        <v>-9.7000000000000003E-3</v>
      </c>
      <c r="W1906" s="66">
        <v>3.5000000000000001E-3</v>
      </c>
      <c r="X1906" s="1">
        <v>106800</v>
      </c>
      <c r="Y1906" s="1">
        <v>119962</v>
      </c>
      <c r="Z1906" s="1">
        <v>46913</v>
      </c>
      <c r="AA1906" t="s">
        <v>307</v>
      </c>
      <c r="AB1906" t="s">
        <v>575</v>
      </c>
      <c r="AC1906">
        <v>12.68</v>
      </c>
      <c r="AD1906">
        <v>1.24</v>
      </c>
      <c r="AE1906">
        <v>4.45</v>
      </c>
      <c r="AF1906" t="s">
        <v>230</v>
      </c>
      <c r="AG1906" s="1">
        <v>13900</v>
      </c>
      <c r="AH1906" s="36">
        <v>1124</v>
      </c>
      <c r="AI1906">
        <v>300</v>
      </c>
      <c r="AJ1906" s="36">
        <v>1122</v>
      </c>
      <c r="AK1906">
        <v>100</v>
      </c>
      <c r="AL1906" s="2">
        <v>0.64583333333333337</v>
      </c>
      <c r="AM1906" s="3">
        <v>46241</v>
      </c>
      <c r="AN1906" t="s">
        <v>298</v>
      </c>
      <c r="AO1906" t="s">
        <v>299</v>
      </c>
    </row>
    <row r="1907" spans="1:41">
      <c r="A1907" s="8">
        <v>46218</v>
      </c>
      <c r="B1907" s="67">
        <v>4088.12</v>
      </c>
      <c r="C1907" s="67">
        <v>1.22</v>
      </c>
      <c r="D1907" s="67">
        <v>68870</v>
      </c>
      <c r="E1907" s="67">
        <v>1.58</v>
      </c>
      <c r="F1907" s="69">
        <v>1963</v>
      </c>
      <c r="G1907" t="s">
        <v>29</v>
      </c>
      <c r="H1907">
        <v>0</v>
      </c>
      <c r="I1907" t="s">
        <v>288</v>
      </c>
      <c r="J1907" t="s">
        <v>289</v>
      </c>
      <c r="K1907" t="s">
        <v>295</v>
      </c>
      <c r="L1907" s="36">
        <v>2325</v>
      </c>
      <c r="M1907">
        <v>44</v>
      </c>
      <c r="N1907" s="66">
        <v>1.9300000000000001E-2</v>
      </c>
      <c r="O1907" s="36">
        <v>2281</v>
      </c>
      <c r="P1907" s="66">
        <v>1.9199999999999998E-2</v>
      </c>
      <c r="Q1907" s="36">
        <v>2310</v>
      </c>
      <c r="R1907" s="36">
        <v>2337.5</v>
      </c>
      <c r="S1907" s="36">
        <v>2295</v>
      </c>
      <c r="T1907" s="66">
        <v>6.4000000000000003E-3</v>
      </c>
      <c r="U1907" s="66">
        <v>-1.6999999999999999E-3</v>
      </c>
      <c r="V1907" s="66">
        <v>-5.3E-3</v>
      </c>
      <c r="W1907" s="66">
        <v>1.2999999999999999E-2</v>
      </c>
      <c r="X1907" s="1">
        <v>1446700</v>
      </c>
      <c r="Y1907" s="1">
        <v>3355440</v>
      </c>
      <c r="Z1907" s="1">
        <v>567981</v>
      </c>
      <c r="AA1907" t="s">
        <v>309</v>
      </c>
      <c r="AB1907" t="s">
        <v>310</v>
      </c>
      <c r="AC1907">
        <v>12.23</v>
      </c>
      <c r="AD1907">
        <v>1.3</v>
      </c>
      <c r="AE1907">
        <v>2.2400000000000002</v>
      </c>
      <c r="AF1907" t="s">
        <v>230</v>
      </c>
      <c r="AG1907" s="1">
        <v>40900</v>
      </c>
      <c r="AH1907" s="36">
        <v>2326</v>
      </c>
      <c r="AI1907">
        <v>200</v>
      </c>
      <c r="AJ1907" s="36">
        <v>2323.5</v>
      </c>
      <c r="AK1907" s="1">
        <v>4900</v>
      </c>
      <c r="AL1907" s="2">
        <v>0.64583333333333337</v>
      </c>
      <c r="AM1907" s="3">
        <v>46241</v>
      </c>
      <c r="AN1907" t="s">
        <v>298</v>
      </c>
      <c r="AO1907" t="s">
        <v>299</v>
      </c>
    </row>
    <row r="1908" spans="1:41">
      <c r="A1908" s="8">
        <v>46218</v>
      </c>
      <c r="B1908" s="67">
        <v>4088.12</v>
      </c>
      <c r="C1908" s="67">
        <v>1.22</v>
      </c>
      <c r="D1908" s="67">
        <v>68870</v>
      </c>
      <c r="E1908" s="67">
        <v>1.58</v>
      </c>
      <c r="F1908" s="69">
        <v>2124</v>
      </c>
      <c r="G1908" t="s">
        <v>30</v>
      </c>
      <c r="H1908">
        <v>0</v>
      </c>
      <c r="I1908" t="s">
        <v>288</v>
      </c>
      <c r="J1908" t="s">
        <v>289</v>
      </c>
      <c r="K1908" t="s">
        <v>295</v>
      </c>
      <c r="L1908">
        <v>903</v>
      </c>
      <c r="M1908">
        <v>9</v>
      </c>
      <c r="N1908" s="66">
        <v>1.01E-2</v>
      </c>
      <c r="O1908">
        <v>894</v>
      </c>
      <c r="P1908" s="66">
        <v>0.01</v>
      </c>
      <c r="Q1908">
        <v>890</v>
      </c>
      <c r="R1908">
        <v>904</v>
      </c>
      <c r="S1908">
        <v>890</v>
      </c>
      <c r="T1908" s="66">
        <v>1.46E-2</v>
      </c>
      <c r="U1908" s="66">
        <v>4.4000000000000003E-3</v>
      </c>
      <c r="V1908" s="66">
        <v>-1.1000000000000001E-3</v>
      </c>
      <c r="W1908" s="66">
        <v>1.46E-2</v>
      </c>
      <c r="X1908" s="1">
        <v>540900</v>
      </c>
      <c r="Y1908" s="1">
        <v>485833</v>
      </c>
      <c r="Z1908" s="1">
        <v>149498</v>
      </c>
      <c r="AA1908" t="s">
        <v>311</v>
      </c>
      <c r="AB1908" t="s">
        <v>312</v>
      </c>
      <c r="AC1908">
        <v>16.690000000000001</v>
      </c>
      <c r="AD1908">
        <v>6.4</v>
      </c>
      <c r="AE1908">
        <v>4.21</v>
      </c>
      <c r="AF1908" t="s">
        <v>230</v>
      </c>
      <c r="AG1908" s="1">
        <v>88900</v>
      </c>
      <c r="AH1908">
        <v>905</v>
      </c>
      <c r="AI1908">
        <v>200</v>
      </c>
      <c r="AJ1908">
        <v>903</v>
      </c>
      <c r="AK1908">
        <v>100</v>
      </c>
      <c r="AL1908" s="2">
        <v>0.64583333333333337</v>
      </c>
      <c r="AM1908" s="3">
        <v>46246</v>
      </c>
      <c r="AN1908" t="s">
        <v>293</v>
      </c>
      <c r="AO1908" t="s">
        <v>313</v>
      </c>
    </row>
    <row r="1909" spans="1:41">
      <c r="A1909" s="8">
        <v>46218</v>
      </c>
      <c r="B1909" s="67">
        <v>4088.12</v>
      </c>
      <c r="C1909" s="67">
        <v>1.22</v>
      </c>
      <c r="D1909" s="67">
        <v>68870</v>
      </c>
      <c r="E1909" s="67">
        <v>1.58</v>
      </c>
      <c r="F1909" s="69">
        <v>2162</v>
      </c>
      <c r="G1909" t="s">
        <v>31</v>
      </c>
      <c r="H1909">
        <v>0</v>
      </c>
      <c r="I1909" t="s">
        <v>314</v>
      </c>
      <c r="J1909" t="s">
        <v>289</v>
      </c>
      <c r="K1909" t="s">
        <v>290</v>
      </c>
      <c r="L1909">
        <v>536</v>
      </c>
      <c r="M1909">
        <v>2</v>
      </c>
      <c r="N1909" s="66">
        <v>3.7000000000000002E-3</v>
      </c>
      <c r="O1909">
        <v>534</v>
      </c>
      <c r="P1909" s="66">
        <v>3.7000000000000002E-3</v>
      </c>
      <c r="Q1909">
        <v>534</v>
      </c>
      <c r="R1909">
        <v>536</v>
      </c>
      <c r="S1909">
        <v>534</v>
      </c>
      <c r="T1909" s="66">
        <v>3.7000000000000002E-3</v>
      </c>
      <c r="U1909" s="66">
        <v>1.8E-3</v>
      </c>
      <c r="V1909" s="66">
        <v>0</v>
      </c>
      <c r="W1909" s="66">
        <v>3.7000000000000002E-3</v>
      </c>
      <c r="X1909" s="1">
        <v>10100</v>
      </c>
      <c r="Y1909" s="1">
        <v>5408</v>
      </c>
      <c r="Z1909" s="1">
        <v>11583</v>
      </c>
      <c r="AA1909" t="s">
        <v>685</v>
      </c>
      <c r="AB1909" t="s">
        <v>316</v>
      </c>
      <c r="AC1909">
        <v>31.16</v>
      </c>
      <c r="AD1909">
        <v>2.04</v>
      </c>
      <c r="AE1909">
        <v>0</v>
      </c>
      <c r="AF1909">
        <v>0.5</v>
      </c>
      <c r="AG1909">
        <v>0</v>
      </c>
      <c r="AH1909">
        <v>537</v>
      </c>
      <c r="AI1909" s="1">
        <v>22300</v>
      </c>
      <c r="AJ1909">
        <v>535</v>
      </c>
      <c r="AK1909" s="1">
        <v>23000</v>
      </c>
      <c r="AL1909" s="2">
        <v>0.64583333333333337</v>
      </c>
      <c r="AM1909" s="3">
        <v>46241</v>
      </c>
      <c r="AN1909" t="s">
        <v>298</v>
      </c>
      <c r="AO1909" t="s">
        <v>313</v>
      </c>
    </row>
    <row r="1910" spans="1:41">
      <c r="A1910" s="8">
        <v>46218</v>
      </c>
      <c r="B1910" s="67">
        <v>4088.12</v>
      </c>
      <c r="C1910" s="67">
        <v>1.22</v>
      </c>
      <c r="D1910" s="67">
        <v>68870</v>
      </c>
      <c r="E1910" s="67">
        <v>1.58</v>
      </c>
      <c r="F1910" s="69">
        <v>2229</v>
      </c>
      <c r="G1910" t="s">
        <v>32</v>
      </c>
      <c r="H1910">
        <v>0</v>
      </c>
      <c r="I1910" t="s">
        <v>288</v>
      </c>
      <c r="J1910" t="s">
        <v>289</v>
      </c>
      <c r="K1910" t="s">
        <v>290</v>
      </c>
      <c r="L1910" s="36">
        <v>2976.5</v>
      </c>
      <c r="M1910">
        <v>-21.5</v>
      </c>
      <c r="N1910" s="66">
        <v>-7.1999999999999998E-3</v>
      </c>
      <c r="O1910" s="36">
        <v>2998</v>
      </c>
      <c r="P1910" s="66">
        <v>-7.1000000000000004E-3</v>
      </c>
      <c r="Q1910" s="36">
        <v>3015</v>
      </c>
      <c r="R1910" s="36">
        <v>3015</v>
      </c>
      <c r="S1910" s="36">
        <v>2970.5</v>
      </c>
      <c r="T1910" s="66">
        <v>-1.2699999999999999E-2</v>
      </c>
      <c r="U1910" s="66">
        <v>-4.3E-3</v>
      </c>
      <c r="V1910" s="66">
        <v>-1.2699999999999999E-2</v>
      </c>
      <c r="W1910" s="66">
        <v>2E-3</v>
      </c>
      <c r="X1910" s="1">
        <v>241000</v>
      </c>
      <c r="Y1910" s="1">
        <v>719239</v>
      </c>
      <c r="Z1910" s="1">
        <v>398642</v>
      </c>
      <c r="AA1910" t="s">
        <v>317</v>
      </c>
      <c r="AB1910" t="s">
        <v>660</v>
      </c>
      <c r="AC1910">
        <v>20.8</v>
      </c>
      <c r="AD1910">
        <v>1.71</v>
      </c>
      <c r="AE1910">
        <v>2.3199999999999998</v>
      </c>
      <c r="AF1910" t="s">
        <v>230</v>
      </c>
      <c r="AG1910" s="1">
        <v>2700</v>
      </c>
      <c r="AH1910" s="36">
        <v>2980</v>
      </c>
      <c r="AI1910">
        <v>100</v>
      </c>
      <c r="AJ1910" s="36">
        <v>2970.5</v>
      </c>
      <c r="AK1910">
        <v>100</v>
      </c>
      <c r="AL1910" s="2">
        <v>0.64583333333333337</v>
      </c>
      <c r="AM1910" s="3">
        <v>46233</v>
      </c>
      <c r="AN1910" t="s">
        <v>298</v>
      </c>
      <c r="AO1910" t="s">
        <v>319</v>
      </c>
    </row>
    <row r="1911" spans="1:41">
      <c r="A1911" s="8">
        <v>46218</v>
      </c>
      <c r="B1911" s="67">
        <v>4088.12</v>
      </c>
      <c r="C1911" s="67">
        <v>1.22</v>
      </c>
      <c r="D1911" s="67">
        <v>68870</v>
      </c>
      <c r="E1911" s="67">
        <v>1.58</v>
      </c>
      <c r="F1911" s="69">
        <v>2768</v>
      </c>
      <c r="G1911" t="s">
        <v>33</v>
      </c>
      <c r="H1911">
        <v>0</v>
      </c>
      <c r="I1911" t="s">
        <v>288</v>
      </c>
      <c r="J1911" t="s">
        <v>289</v>
      </c>
      <c r="K1911" t="s">
        <v>290</v>
      </c>
      <c r="L1911" s="36">
        <v>5220</v>
      </c>
      <c r="M1911">
        <v>100</v>
      </c>
      <c r="N1911" s="66">
        <v>1.95E-2</v>
      </c>
      <c r="O1911" s="36">
        <v>5120</v>
      </c>
      <c r="P1911" s="66">
        <v>1.95E-2</v>
      </c>
      <c r="Q1911" s="36">
        <v>5154</v>
      </c>
      <c r="R1911" s="36">
        <v>5220</v>
      </c>
      <c r="S1911" s="36">
        <v>5140</v>
      </c>
      <c r="T1911" s="66">
        <v>1.2800000000000001E-2</v>
      </c>
      <c r="U1911" s="66">
        <v>4.7999999999999996E-3</v>
      </c>
      <c r="V1911" s="66">
        <v>0</v>
      </c>
      <c r="W1911" s="66">
        <v>1.55E-2</v>
      </c>
      <c r="X1911" s="1">
        <v>1081900</v>
      </c>
      <c r="Y1911" s="1">
        <v>5617850</v>
      </c>
      <c r="Z1911" s="1">
        <v>1096200</v>
      </c>
      <c r="AA1911" t="s">
        <v>320</v>
      </c>
      <c r="AB1911" t="s">
        <v>321</v>
      </c>
      <c r="AC1911">
        <v>8.35</v>
      </c>
      <c r="AD1911">
        <v>0.99</v>
      </c>
      <c r="AE1911">
        <v>3.45</v>
      </c>
      <c r="AF1911" t="s">
        <v>230</v>
      </c>
      <c r="AG1911" s="1">
        <v>176300</v>
      </c>
      <c r="AH1911" s="36">
        <v>5220</v>
      </c>
      <c r="AI1911" s="1">
        <v>2800</v>
      </c>
      <c r="AJ1911" s="36">
        <v>5215</v>
      </c>
      <c r="AK1911">
        <v>100</v>
      </c>
      <c r="AL1911" s="2">
        <v>0.64583333333333337</v>
      </c>
      <c r="AM1911" s="3">
        <v>46234</v>
      </c>
      <c r="AN1911" t="s">
        <v>298</v>
      </c>
      <c r="AO1911" t="s">
        <v>322</v>
      </c>
    </row>
    <row r="1912" spans="1:41">
      <c r="A1912" s="8">
        <v>46218</v>
      </c>
      <c r="B1912" s="67">
        <v>4088.12</v>
      </c>
      <c r="C1912" s="67">
        <v>1.22</v>
      </c>
      <c r="D1912" s="67">
        <v>68870</v>
      </c>
      <c r="E1912" s="67">
        <v>1.58</v>
      </c>
      <c r="F1912" s="69">
        <v>2769</v>
      </c>
      <c r="G1912" t="s">
        <v>34</v>
      </c>
      <c r="H1912">
        <v>0</v>
      </c>
      <c r="I1912" t="s">
        <v>314</v>
      </c>
      <c r="J1912" t="s">
        <v>323</v>
      </c>
      <c r="K1912" t="s">
        <v>290</v>
      </c>
      <c r="L1912">
        <v>896</v>
      </c>
      <c r="M1912">
        <v>-1</v>
      </c>
      <c r="N1912" s="66">
        <v>-1.1000000000000001E-3</v>
      </c>
      <c r="O1912">
        <v>897</v>
      </c>
      <c r="P1912" s="66">
        <v>-1.1000000000000001E-3</v>
      </c>
      <c r="Q1912">
        <v>898</v>
      </c>
      <c r="R1912">
        <v>898</v>
      </c>
      <c r="S1912">
        <v>890</v>
      </c>
      <c r="T1912" s="66">
        <v>-2.2000000000000001E-3</v>
      </c>
      <c r="U1912" s="66">
        <v>1.1000000000000001E-3</v>
      </c>
      <c r="V1912" s="66">
        <v>-2.2000000000000001E-3</v>
      </c>
      <c r="W1912" s="66">
        <v>6.7000000000000002E-3</v>
      </c>
      <c r="X1912" s="1">
        <v>4600</v>
      </c>
      <c r="Y1912" s="1">
        <v>4120</v>
      </c>
      <c r="Z1912" s="1">
        <v>7044</v>
      </c>
      <c r="AA1912" t="s">
        <v>324</v>
      </c>
      <c r="AB1912" t="s">
        <v>325</v>
      </c>
      <c r="AC1912">
        <v>53.97</v>
      </c>
      <c r="AD1912">
        <v>8.3800000000000008</v>
      </c>
      <c r="AE1912">
        <v>0</v>
      </c>
      <c r="AF1912">
        <v>0.2</v>
      </c>
      <c r="AG1912">
        <v>0</v>
      </c>
      <c r="AH1912">
        <v>896</v>
      </c>
      <c r="AI1912">
        <v>200</v>
      </c>
      <c r="AJ1912">
        <v>892</v>
      </c>
      <c r="AK1912" s="1">
        <v>1100</v>
      </c>
      <c r="AL1912" s="2">
        <v>0.64583333333333337</v>
      </c>
      <c r="AM1912" s="3">
        <v>46213</v>
      </c>
      <c r="AN1912" t="s">
        <v>326</v>
      </c>
      <c r="AO1912" t="s">
        <v>327</v>
      </c>
    </row>
    <row r="1913" spans="1:41">
      <c r="A1913" s="8">
        <v>46218</v>
      </c>
      <c r="B1913" s="67">
        <v>4088.12</v>
      </c>
      <c r="C1913" s="67">
        <v>1.22</v>
      </c>
      <c r="D1913" s="67">
        <v>68870</v>
      </c>
      <c r="E1913" s="67">
        <v>1.58</v>
      </c>
      <c r="F1913" s="69">
        <v>2914</v>
      </c>
      <c r="G1913" t="s">
        <v>35</v>
      </c>
      <c r="H1913">
        <v>0</v>
      </c>
      <c r="I1913" t="s">
        <v>288</v>
      </c>
      <c r="J1913" t="s">
        <v>289</v>
      </c>
      <c r="K1913" t="s">
        <v>290</v>
      </c>
      <c r="L1913" s="36">
        <v>6110</v>
      </c>
      <c r="M1913">
        <v>-6</v>
      </c>
      <c r="N1913" s="66">
        <v>-1E-3</v>
      </c>
      <c r="O1913" s="36">
        <v>6116</v>
      </c>
      <c r="P1913" s="66">
        <v>-8.9999999999999998E-4</v>
      </c>
      <c r="Q1913" s="36">
        <v>6140</v>
      </c>
      <c r="R1913" s="36">
        <v>6150</v>
      </c>
      <c r="S1913" s="36">
        <v>6085</v>
      </c>
      <c r="T1913" s="66">
        <v>-4.7999999999999996E-3</v>
      </c>
      <c r="U1913" s="66">
        <v>-2.0999999999999999E-3</v>
      </c>
      <c r="V1913" s="66">
        <v>-6.4999999999999997E-3</v>
      </c>
      <c r="W1913" s="66">
        <v>4.1000000000000003E-3</v>
      </c>
      <c r="X1913" s="1">
        <v>2876300</v>
      </c>
      <c r="Y1913" s="1">
        <v>17583499</v>
      </c>
      <c r="Z1913" s="1">
        <v>12220000</v>
      </c>
      <c r="AA1913" t="s">
        <v>328</v>
      </c>
      <c r="AB1913" t="s">
        <v>329</v>
      </c>
      <c r="AC1913">
        <v>19.02</v>
      </c>
      <c r="AD1913">
        <v>2.65</v>
      </c>
      <c r="AE1913">
        <v>3.96</v>
      </c>
      <c r="AF1913" t="s">
        <v>230</v>
      </c>
      <c r="AG1913" s="1">
        <v>900600</v>
      </c>
      <c r="AH1913" s="36">
        <v>6110</v>
      </c>
      <c r="AI1913">
        <v>400</v>
      </c>
      <c r="AJ1913" s="36">
        <v>6102</v>
      </c>
      <c r="AK1913">
        <v>100</v>
      </c>
      <c r="AL1913" s="2">
        <v>0.64583333333333337</v>
      </c>
      <c r="AM1913" s="3">
        <v>46233</v>
      </c>
      <c r="AN1913" t="s">
        <v>293</v>
      </c>
      <c r="AO1913" t="s">
        <v>319</v>
      </c>
    </row>
    <row r="1914" spans="1:41">
      <c r="A1914" s="8">
        <v>46218</v>
      </c>
      <c r="B1914" s="67">
        <v>4088.12</v>
      </c>
      <c r="C1914" s="67">
        <v>1.22</v>
      </c>
      <c r="D1914" s="67">
        <v>68870</v>
      </c>
      <c r="E1914" s="67">
        <v>1.58</v>
      </c>
      <c r="F1914" s="69">
        <v>3003</v>
      </c>
      <c r="G1914" t="s">
        <v>36</v>
      </c>
      <c r="H1914">
        <v>0</v>
      </c>
      <c r="I1914" t="s">
        <v>288</v>
      </c>
      <c r="J1914" t="s">
        <v>289</v>
      </c>
      <c r="K1914" t="s">
        <v>290</v>
      </c>
      <c r="L1914" s="36">
        <v>1792.5</v>
      </c>
      <c r="M1914">
        <v>4.5</v>
      </c>
      <c r="N1914" s="66">
        <v>2.5000000000000001E-3</v>
      </c>
      <c r="O1914" s="36">
        <v>1788</v>
      </c>
      <c r="P1914" s="66">
        <v>2.5000000000000001E-3</v>
      </c>
      <c r="Q1914" s="36">
        <v>1795</v>
      </c>
      <c r="R1914" s="36">
        <v>1798.5</v>
      </c>
      <c r="S1914" s="36">
        <v>1781.5</v>
      </c>
      <c r="T1914" s="66">
        <v>-1.2999999999999999E-3</v>
      </c>
      <c r="U1914" s="66">
        <v>5.3E-3</v>
      </c>
      <c r="V1914" s="66">
        <v>-3.3E-3</v>
      </c>
      <c r="W1914" s="66">
        <v>6.1000000000000004E-3</v>
      </c>
      <c r="X1914" s="1">
        <v>2528200</v>
      </c>
      <c r="Y1914" s="1">
        <v>4526598</v>
      </c>
      <c r="Z1914" s="1">
        <v>1376474</v>
      </c>
      <c r="AA1914" t="s">
        <v>330</v>
      </c>
      <c r="AB1914" t="s">
        <v>577</v>
      </c>
      <c r="AC1914">
        <v>11.24</v>
      </c>
      <c r="AD1914">
        <v>1.49</v>
      </c>
      <c r="AE1914">
        <v>3.74</v>
      </c>
      <c r="AF1914" t="s">
        <v>230</v>
      </c>
      <c r="AG1914" s="1">
        <v>310600</v>
      </c>
      <c r="AH1914" s="36">
        <v>1793</v>
      </c>
      <c r="AI1914">
        <v>100</v>
      </c>
      <c r="AJ1914" s="36">
        <v>1784</v>
      </c>
      <c r="AK1914">
        <v>200</v>
      </c>
      <c r="AL1914" s="2">
        <v>0.64583333333333337</v>
      </c>
      <c r="AM1914" s="3">
        <v>46231</v>
      </c>
      <c r="AN1914" t="s">
        <v>293</v>
      </c>
      <c r="AO1914" t="s">
        <v>332</v>
      </c>
    </row>
    <row r="1915" spans="1:41">
      <c r="A1915" s="8">
        <v>46218</v>
      </c>
      <c r="B1915" s="67">
        <v>4088.12</v>
      </c>
      <c r="C1915" s="67">
        <v>1.22</v>
      </c>
      <c r="D1915" s="67">
        <v>68870</v>
      </c>
      <c r="E1915" s="67">
        <v>1.58</v>
      </c>
      <c r="F1915" s="69">
        <v>3407</v>
      </c>
      <c r="G1915" t="s">
        <v>37</v>
      </c>
      <c r="H1915">
        <v>0</v>
      </c>
      <c r="I1915" t="s">
        <v>288</v>
      </c>
      <c r="J1915" t="s">
        <v>289</v>
      </c>
      <c r="K1915" t="s">
        <v>290</v>
      </c>
      <c r="L1915" s="36">
        <v>1887.5</v>
      </c>
      <c r="M1915">
        <v>20.5</v>
      </c>
      <c r="N1915" s="66">
        <v>1.0999999999999999E-2</v>
      </c>
      <c r="O1915" s="36">
        <v>1867</v>
      </c>
      <c r="P1915" s="66">
        <v>1.09E-2</v>
      </c>
      <c r="Q1915" s="36">
        <v>1900</v>
      </c>
      <c r="R1915" s="36">
        <v>1905</v>
      </c>
      <c r="S1915" s="36">
        <v>1868</v>
      </c>
      <c r="T1915" s="66">
        <v>-6.4999999999999997E-3</v>
      </c>
      <c r="U1915" s="66">
        <v>5.7999999999999996E-3</v>
      </c>
      <c r="V1915" s="66">
        <v>-9.1000000000000004E-3</v>
      </c>
      <c r="W1915" s="66">
        <v>1.04E-2</v>
      </c>
      <c r="X1915" s="1">
        <v>5013700</v>
      </c>
      <c r="Y1915" s="1">
        <v>9444276</v>
      </c>
      <c r="Z1915" s="1">
        <v>2577856</v>
      </c>
      <c r="AA1915" t="s">
        <v>706</v>
      </c>
      <c r="AB1915" t="s">
        <v>334</v>
      </c>
      <c r="AC1915">
        <v>15.88</v>
      </c>
      <c r="AD1915">
        <v>1.22</v>
      </c>
      <c r="AE1915">
        <v>2.33</v>
      </c>
      <c r="AF1915" t="s">
        <v>230</v>
      </c>
      <c r="AG1915" s="1">
        <v>176200</v>
      </c>
      <c r="AH1915" s="36">
        <v>1888</v>
      </c>
      <c r="AI1915" s="1">
        <v>2200</v>
      </c>
      <c r="AJ1915" s="36">
        <v>1884</v>
      </c>
      <c r="AK1915">
        <v>300</v>
      </c>
      <c r="AL1915" s="2">
        <v>0.64583333333333337</v>
      </c>
      <c r="AM1915" s="3">
        <v>46234</v>
      </c>
      <c r="AN1915" t="s">
        <v>298</v>
      </c>
      <c r="AO1915" t="s">
        <v>335</v>
      </c>
    </row>
    <row r="1916" spans="1:41">
      <c r="A1916" s="8">
        <v>46218</v>
      </c>
      <c r="B1916" s="67">
        <v>4088.12</v>
      </c>
      <c r="C1916" s="67">
        <v>1.22</v>
      </c>
      <c r="D1916" s="67">
        <v>68870</v>
      </c>
      <c r="E1916" s="67">
        <v>1.58</v>
      </c>
      <c r="F1916" s="69">
        <v>4008</v>
      </c>
      <c r="G1916" t="s">
        <v>38</v>
      </c>
      <c r="H1916">
        <v>0</v>
      </c>
      <c r="I1916" t="s">
        <v>288</v>
      </c>
      <c r="J1916" t="s">
        <v>289</v>
      </c>
      <c r="K1916" t="s">
        <v>295</v>
      </c>
      <c r="L1916" s="36">
        <v>1314</v>
      </c>
      <c r="M1916">
        <v>31</v>
      </c>
      <c r="N1916" s="66">
        <v>2.4199999999999999E-2</v>
      </c>
      <c r="O1916" s="36">
        <v>1283</v>
      </c>
      <c r="P1916" s="66">
        <v>2.41E-2</v>
      </c>
      <c r="Q1916" s="36">
        <v>1293</v>
      </c>
      <c r="R1916" s="36">
        <v>1318</v>
      </c>
      <c r="S1916" s="36">
        <v>1293</v>
      </c>
      <c r="T1916" s="66">
        <v>1.6199999999999999E-2</v>
      </c>
      <c r="U1916" s="66">
        <v>1.0699999999999999E-2</v>
      </c>
      <c r="V1916" s="66">
        <v>-3.0000000000000001E-3</v>
      </c>
      <c r="W1916" s="66">
        <v>1.6199999999999999E-2</v>
      </c>
      <c r="X1916" s="1">
        <v>119200</v>
      </c>
      <c r="Y1916" s="1">
        <v>155813</v>
      </c>
      <c r="Z1916" s="1">
        <v>84994</v>
      </c>
      <c r="AA1916" t="s">
        <v>707</v>
      </c>
      <c r="AB1916" t="s">
        <v>337</v>
      </c>
      <c r="AC1916">
        <v>10.76</v>
      </c>
      <c r="AD1916">
        <v>0.82</v>
      </c>
      <c r="AE1916">
        <v>3.65</v>
      </c>
      <c r="AF1916" t="s">
        <v>230</v>
      </c>
      <c r="AG1916">
        <v>0</v>
      </c>
      <c r="AH1916" s="36">
        <v>1316</v>
      </c>
      <c r="AI1916">
        <v>300</v>
      </c>
      <c r="AJ1916" s="36">
        <v>1310</v>
      </c>
      <c r="AK1916">
        <v>100</v>
      </c>
      <c r="AL1916" s="2">
        <v>0.64583333333333337</v>
      </c>
      <c r="AM1916" s="3">
        <v>46240</v>
      </c>
      <c r="AN1916" t="s">
        <v>298</v>
      </c>
      <c r="AO1916" t="s">
        <v>335</v>
      </c>
    </row>
    <row r="1917" spans="1:41">
      <c r="A1917" s="8">
        <v>46218</v>
      </c>
      <c r="B1917" s="67">
        <v>4088.12</v>
      </c>
      <c r="C1917" s="67">
        <v>1.22</v>
      </c>
      <c r="D1917" s="67">
        <v>68870</v>
      </c>
      <c r="E1917" s="67">
        <v>1.58</v>
      </c>
      <c r="F1917" s="69">
        <v>4026</v>
      </c>
      <c r="G1917" t="s">
        <v>39</v>
      </c>
      <c r="H1917">
        <v>0</v>
      </c>
      <c r="I1917" t="s">
        <v>314</v>
      </c>
      <c r="J1917" t="s">
        <v>289</v>
      </c>
      <c r="K1917" t="s">
        <v>295</v>
      </c>
      <c r="L1917" s="36">
        <v>1574</v>
      </c>
      <c r="M1917">
        <v>14</v>
      </c>
      <c r="N1917" s="66">
        <v>8.9999999999999993E-3</v>
      </c>
      <c r="O1917" s="36">
        <v>1560</v>
      </c>
      <c r="P1917" s="66">
        <v>8.8999999999999999E-3</v>
      </c>
      <c r="Q1917" s="36">
        <v>1560</v>
      </c>
      <c r="R1917" s="36">
        <v>1579</v>
      </c>
      <c r="S1917" s="36">
        <v>1550</v>
      </c>
      <c r="T1917" s="66">
        <v>8.8999999999999999E-3</v>
      </c>
      <c r="U1917" s="66">
        <v>5.7000000000000002E-3</v>
      </c>
      <c r="V1917" s="66">
        <v>-3.0999999999999999E-3</v>
      </c>
      <c r="W1917" s="66">
        <v>1.54E-2</v>
      </c>
      <c r="X1917" s="1">
        <v>42900</v>
      </c>
      <c r="Y1917" s="1">
        <v>67117</v>
      </c>
      <c r="Z1917" s="1">
        <v>14543</v>
      </c>
      <c r="AA1917" t="s">
        <v>338</v>
      </c>
      <c r="AB1917" t="s">
        <v>629</v>
      </c>
      <c r="AC1917">
        <v>7.44</v>
      </c>
      <c r="AD1917">
        <v>0.97</v>
      </c>
      <c r="AE1917">
        <v>3.18</v>
      </c>
      <c r="AF1917" t="s">
        <v>230</v>
      </c>
      <c r="AG1917">
        <v>800</v>
      </c>
      <c r="AH1917" s="36">
        <v>1574</v>
      </c>
      <c r="AI1917">
        <v>100</v>
      </c>
      <c r="AJ1917" s="36">
        <v>1570</v>
      </c>
      <c r="AK1917">
        <v>300</v>
      </c>
      <c r="AL1917" s="2">
        <v>0.64583333333333337</v>
      </c>
      <c r="AN1917" t="s">
        <v>340</v>
      </c>
      <c r="AO1917" t="s">
        <v>341</v>
      </c>
    </row>
    <row r="1918" spans="1:41">
      <c r="A1918" s="8">
        <v>46218</v>
      </c>
      <c r="B1918" s="67">
        <v>4088.12</v>
      </c>
      <c r="C1918" s="67">
        <v>1.22</v>
      </c>
      <c r="D1918" s="67">
        <v>68870</v>
      </c>
      <c r="E1918" s="67">
        <v>1.58</v>
      </c>
      <c r="F1918" s="69">
        <v>4062</v>
      </c>
      <c r="G1918" t="s">
        <v>40</v>
      </c>
      <c r="H1918">
        <v>0</v>
      </c>
      <c r="I1918" t="s">
        <v>288</v>
      </c>
      <c r="J1918" t="s">
        <v>289</v>
      </c>
      <c r="K1918" t="s">
        <v>295</v>
      </c>
      <c r="L1918" s="36">
        <v>19340</v>
      </c>
      <c r="M1918" s="36">
        <v>1360</v>
      </c>
      <c r="N1918" s="66">
        <v>7.5600000000000001E-2</v>
      </c>
      <c r="O1918" s="36">
        <v>17980</v>
      </c>
      <c r="P1918" s="66">
        <v>7.5600000000000001E-2</v>
      </c>
      <c r="Q1918" s="36">
        <v>18070</v>
      </c>
      <c r="R1918" s="36">
        <v>19455</v>
      </c>
      <c r="S1918" s="36">
        <v>17805</v>
      </c>
      <c r="T1918" s="66">
        <v>7.0199999999999999E-2</v>
      </c>
      <c r="U1918" s="66">
        <v>2E-3</v>
      </c>
      <c r="V1918" s="66">
        <v>-5.8999999999999999E-3</v>
      </c>
      <c r="W1918" s="66">
        <v>8.6199999999999999E-2</v>
      </c>
      <c r="X1918" s="1">
        <v>8657500</v>
      </c>
      <c r="Y1918" s="1">
        <v>164316689</v>
      </c>
      <c r="Z1918" s="1">
        <v>5448486</v>
      </c>
      <c r="AA1918" t="s">
        <v>691</v>
      </c>
      <c r="AB1918" t="s">
        <v>343</v>
      </c>
      <c r="AC1918">
        <v>93.11</v>
      </c>
      <c r="AD1918">
        <v>9.81</v>
      </c>
      <c r="AE1918">
        <v>0.18</v>
      </c>
      <c r="AF1918" t="s">
        <v>230</v>
      </c>
      <c r="AG1918" s="1">
        <v>28000</v>
      </c>
      <c r="AH1918" s="36">
        <v>19340</v>
      </c>
      <c r="AI1918" s="1">
        <v>4100</v>
      </c>
      <c r="AJ1918" s="36">
        <v>19335</v>
      </c>
      <c r="AK1918">
        <v>100</v>
      </c>
      <c r="AL1918" s="2">
        <v>0.64583333333333337</v>
      </c>
      <c r="AM1918" s="3">
        <v>46238</v>
      </c>
      <c r="AN1918" t="s">
        <v>298</v>
      </c>
      <c r="AO1918" t="s">
        <v>344</v>
      </c>
    </row>
    <row r="1919" spans="1:41">
      <c r="A1919" s="8">
        <v>46218</v>
      </c>
      <c r="B1919" s="67">
        <v>4088.12</v>
      </c>
      <c r="C1919" s="67">
        <v>1.22</v>
      </c>
      <c r="D1919" s="67">
        <v>68870</v>
      </c>
      <c r="E1919" s="67">
        <v>1.58</v>
      </c>
      <c r="F1919" s="69">
        <v>4063</v>
      </c>
      <c r="G1919" t="s">
        <v>41</v>
      </c>
      <c r="H1919">
        <v>0</v>
      </c>
      <c r="I1919" t="s">
        <v>288</v>
      </c>
      <c r="J1919" t="s">
        <v>289</v>
      </c>
      <c r="K1919" t="s">
        <v>290</v>
      </c>
      <c r="L1919" s="36">
        <v>7690</v>
      </c>
      <c r="M1919">
        <v>219</v>
      </c>
      <c r="N1919" s="66">
        <v>2.93E-2</v>
      </c>
      <c r="O1919" s="36">
        <v>7471</v>
      </c>
      <c r="P1919" s="66">
        <v>2.93E-2</v>
      </c>
      <c r="Q1919" s="36">
        <v>7582</v>
      </c>
      <c r="R1919" s="36">
        <v>7690</v>
      </c>
      <c r="S1919" s="36">
        <v>7482</v>
      </c>
      <c r="T1919" s="66">
        <v>1.4200000000000001E-2</v>
      </c>
      <c r="U1919" s="66">
        <v>1.18E-2</v>
      </c>
      <c r="V1919" s="66">
        <v>0</v>
      </c>
      <c r="W1919" s="66">
        <v>2.7799999999999998E-2</v>
      </c>
      <c r="X1919" s="1">
        <v>6309000</v>
      </c>
      <c r="Y1919" s="1">
        <v>48157994</v>
      </c>
      <c r="Z1919" s="1">
        <v>15264618</v>
      </c>
      <c r="AA1919" t="s">
        <v>556</v>
      </c>
      <c r="AB1919" t="s">
        <v>346</v>
      </c>
      <c r="AC1919">
        <v>28.44</v>
      </c>
      <c r="AD1919">
        <v>3.2</v>
      </c>
      <c r="AE1919">
        <v>1.38</v>
      </c>
      <c r="AF1919" t="s">
        <v>230</v>
      </c>
      <c r="AG1919" s="1">
        <v>92000</v>
      </c>
      <c r="AH1919" s="36">
        <v>7690</v>
      </c>
      <c r="AI1919" s="1">
        <v>12100</v>
      </c>
      <c r="AJ1919" s="36">
        <v>7670</v>
      </c>
      <c r="AK1919">
        <v>100</v>
      </c>
      <c r="AL1919" s="2">
        <v>0.64583333333333337</v>
      </c>
      <c r="AM1919" s="3">
        <v>46227</v>
      </c>
      <c r="AN1919" t="s">
        <v>298</v>
      </c>
      <c r="AO1919" t="s">
        <v>335</v>
      </c>
    </row>
    <row r="1920" spans="1:41">
      <c r="A1920" s="8">
        <v>46218</v>
      </c>
      <c r="B1920" s="67">
        <v>4088.12</v>
      </c>
      <c r="C1920" s="67">
        <v>1.22</v>
      </c>
      <c r="D1920" s="67">
        <v>68870</v>
      </c>
      <c r="E1920" s="67">
        <v>1.58</v>
      </c>
      <c r="F1920" s="69">
        <v>4068</v>
      </c>
      <c r="G1920" t="s">
        <v>42</v>
      </c>
      <c r="H1920">
        <v>0</v>
      </c>
      <c r="I1920" t="s">
        <v>347</v>
      </c>
      <c r="J1920" t="s">
        <v>323</v>
      </c>
      <c r="K1920" t="s">
        <v>290</v>
      </c>
      <c r="L1920" s="36">
        <v>1635</v>
      </c>
      <c r="M1920">
        <v>14</v>
      </c>
      <c r="N1920" s="66">
        <v>8.6E-3</v>
      </c>
      <c r="O1920" s="36">
        <v>1621</v>
      </c>
      <c r="P1920" s="66">
        <v>8.6E-3</v>
      </c>
      <c r="Q1920" s="36">
        <v>1621</v>
      </c>
      <c r="R1920" s="36">
        <v>1639</v>
      </c>
      <c r="S1920" s="36">
        <v>1620</v>
      </c>
      <c r="T1920" s="66">
        <v>8.6E-3</v>
      </c>
      <c r="U1920" s="66">
        <v>6.7000000000000002E-3</v>
      </c>
      <c r="V1920" s="66">
        <v>-2.3999999999999998E-3</v>
      </c>
      <c r="W1920" s="66">
        <v>9.1999999999999998E-3</v>
      </c>
      <c r="X1920" s="1">
        <v>2200</v>
      </c>
      <c r="Y1920" s="1">
        <v>3577</v>
      </c>
      <c r="Z1920" s="1">
        <v>3089</v>
      </c>
      <c r="AA1920" t="s">
        <v>348</v>
      </c>
      <c r="AB1920" t="s">
        <v>692</v>
      </c>
      <c r="AC1920">
        <v>21.48</v>
      </c>
      <c r="AD1920">
        <v>1.44</v>
      </c>
      <c r="AE1920">
        <v>0</v>
      </c>
      <c r="AF1920">
        <v>1.6</v>
      </c>
      <c r="AG1920">
        <v>0</v>
      </c>
      <c r="AH1920" s="36">
        <v>1637</v>
      </c>
      <c r="AI1920">
        <v>100</v>
      </c>
      <c r="AJ1920" s="36">
        <v>1625</v>
      </c>
      <c r="AK1920">
        <v>300</v>
      </c>
      <c r="AL1920" s="2">
        <v>0.64583333333333337</v>
      </c>
      <c r="AM1920" s="3">
        <v>46248</v>
      </c>
      <c r="AN1920" t="s">
        <v>350</v>
      </c>
      <c r="AO1920" t="s">
        <v>351</v>
      </c>
    </row>
    <row r="1921" spans="1:41">
      <c r="A1921" s="8">
        <v>46218</v>
      </c>
      <c r="B1921" s="67">
        <v>4088.12</v>
      </c>
      <c r="C1921" s="67">
        <v>1.22</v>
      </c>
      <c r="D1921" s="67">
        <v>68870</v>
      </c>
      <c r="E1921" s="67">
        <v>1.58</v>
      </c>
      <c r="F1921" s="69">
        <v>4100</v>
      </c>
      <c r="G1921" t="s">
        <v>43</v>
      </c>
      <c r="H1921">
        <v>0</v>
      </c>
      <c r="I1921" t="s">
        <v>314</v>
      </c>
      <c r="J1921" t="s">
        <v>289</v>
      </c>
      <c r="K1921" t="s">
        <v>295</v>
      </c>
      <c r="L1921" s="36">
        <v>1496</v>
      </c>
      <c r="M1921">
        <v>28</v>
      </c>
      <c r="N1921" s="66">
        <v>1.9099999999999999E-2</v>
      </c>
      <c r="O1921" s="36">
        <v>1468</v>
      </c>
      <c r="P1921" s="66">
        <v>1.9E-2</v>
      </c>
      <c r="Q1921" s="36">
        <v>1441</v>
      </c>
      <c r="R1921" s="36">
        <v>1519</v>
      </c>
      <c r="S1921" s="36">
        <v>1441</v>
      </c>
      <c r="T1921" s="66">
        <v>3.8100000000000002E-2</v>
      </c>
      <c r="U1921" s="66">
        <v>5.9999999999999995E-4</v>
      </c>
      <c r="V1921" s="66">
        <v>-1.5100000000000001E-2</v>
      </c>
      <c r="W1921" s="66">
        <v>3.8100000000000002E-2</v>
      </c>
      <c r="X1921" s="1">
        <v>42900</v>
      </c>
      <c r="Y1921" s="1">
        <v>63850</v>
      </c>
      <c r="Z1921" s="1">
        <v>9124</v>
      </c>
      <c r="AA1921" t="s">
        <v>544</v>
      </c>
      <c r="AB1921" t="s">
        <v>353</v>
      </c>
      <c r="AC1921">
        <v>17.309999999999999</v>
      </c>
      <c r="AD1921">
        <v>0.95</v>
      </c>
      <c r="AE1921">
        <v>0</v>
      </c>
      <c r="AF1921" t="s">
        <v>230</v>
      </c>
      <c r="AG1921">
        <v>0</v>
      </c>
      <c r="AH1921" s="36">
        <v>1507</v>
      </c>
      <c r="AI1921">
        <v>200</v>
      </c>
      <c r="AJ1921" s="36">
        <v>1492</v>
      </c>
      <c r="AK1921">
        <v>200</v>
      </c>
      <c r="AL1921" s="2">
        <v>0.64583333333333337</v>
      </c>
      <c r="AM1921" s="3">
        <v>46241</v>
      </c>
      <c r="AN1921" t="s">
        <v>298</v>
      </c>
      <c r="AO1921" t="s">
        <v>335</v>
      </c>
    </row>
    <row r="1922" spans="1:41">
      <c r="A1922" s="8">
        <v>46218</v>
      </c>
      <c r="B1922" s="67">
        <v>4088.12</v>
      </c>
      <c r="C1922" s="67">
        <v>1.22</v>
      </c>
      <c r="D1922" s="67">
        <v>68870</v>
      </c>
      <c r="E1922" s="67">
        <v>1.58</v>
      </c>
      <c r="F1922" s="69">
        <v>4182</v>
      </c>
      <c r="G1922" t="s">
        <v>44</v>
      </c>
      <c r="H1922">
        <v>0</v>
      </c>
      <c r="I1922" t="s">
        <v>288</v>
      </c>
      <c r="J1922" t="s">
        <v>289</v>
      </c>
      <c r="K1922" t="s">
        <v>290</v>
      </c>
      <c r="L1922" s="36">
        <v>4762</v>
      </c>
      <c r="M1922">
        <v>129</v>
      </c>
      <c r="N1922" s="66">
        <v>2.7799999999999998E-2</v>
      </c>
      <c r="O1922" s="36">
        <v>4633</v>
      </c>
      <c r="P1922" s="66">
        <v>2.7799999999999998E-2</v>
      </c>
      <c r="Q1922" s="36">
        <v>4703</v>
      </c>
      <c r="R1922" s="36">
        <v>4783</v>
      </c>
      <c r="S1922" s="36">
        <v>4640</v>
      </c>
      <c r="T1922" s="66">
        <v>1.2500000000000001E-2</v>
      </c>
      <c r="U1922" s="66">
        <v>1.14E-2</v>
      </c>
      <c r="V1922" s="66">
        <v>-4.3E-3</v>
      </c>
      <c r="W1922" s="66">
        <v>2.6200000000000001E-2</v>
      </c>
      <c r="X1922" s="1">
        <v>875300</v>
      </c>
      <c r="Y1922" s="1">
        <v>4142439</v>
      </c>
      <c r="Z1922" s="1">
        <v>1008051</v>
      </c>
      <c r="AA1922" t="s">
        <v>678</v>
      </c>
      <c r="AB1922" t="s">
        <v>355</v>
      </c>
      <c r="AC1922">
        <v>20.18</v>
      </c>
      <c r="AD1922">
        <v>1.43</v>
      </c>
      <c r="AE1922">
        <v>2.31</v>
      </c>
      <c r="AF1922" t="s">
        <v>230</v>
      </c>
      <c r="AG1922" s="1">
        <v>17300</v>
      </c>
      <c r="AH1922" s="36">
        <v>4762</v>
      </c>
      <c r="AI1922" s="1">
        <v>1400</v>
      </c>
      <c r="AJ1922" s="36">
        <v>4745</v>
      </c>
      <c r="AK1922">
        <v>400</v>
      </c>
      <c r="AL1922" s="2">
        <v>0.64583333333333337</v>
      </c>
      <c r="AM1922" s="3">
        <v>46241</v>
      </c>
      <c r="AN1922" t="s">
        <v>298</v>
      </c>
      <c r="AO1922" t="s">
        <v>335</v>
      </c>
    </row>
    <row r="1923" spans="1:41">
      <c r="A1923" s="8">
        <v>46218</v>
      </c>
      <c r="B1923" s="67">
        <v>4088.12</v>
      </c>
      <c r="C1923" s="67">
        <v>1.22</v>
      </c>
      <c r="D1923" s="67">
        <v>68870</v>
      </c>
      <c r="E1923" s="67">
        <v>1.58</v>
      </c>
      <c r="F1923" s="69">
        <v>4188</v>
      </c>
      <c r="G1923" t="s">
        <v>45</v>
      </c>
      <c r="H1923">
        <v>0</v>
      </c>
      <c r="I1923" t="s">
        <v>288</v>
      </c>
      <c r="J1923" t="s">
        <v>289</v>
      </c>
      <c r="K1923" t="s">
        <v>295</v>
      </c>
      <c r="L1923" s="36">
        <v>1222</v>
      </c>
      <c r="M1923">
        <v>19</v>
      </c>
      <c r="N1923" s="66">
        <v>1.5800000000000002E-2</v>
      </c>
      <c r="O1923" s="36">
        <v>1203</v>
      </c>
      <c r="P1923" s="66">
        <v>1.5699999999999999E-2</v>
      </c>
      <c r="Q1923" s="36">
        <v>1209.5</v>
      </c>
      <c r="R1923" s="36">
        <v>1228.5</v>
      </c>
      <c r="S1923" s="36">
        <v>1203</v>
      </c>
      <c r="T1923" s="66">
        <v>1.03E-2</v>
      </c>
      <c r="U1923" s="66">
        <v>4.8999999999999998E-3</v>
      </c>
      <c r="V1923" s="66">
        <v>-5.1999999999999998E-3</v>
      </c>
      <c r="W1923" s="66">
        <v>1.5699999999999999E-2</v>
      </c>
      <c r="X1923" s="1">
        <v>4726400</v>
      </c>
      <c r="Y1923" s="1">
        <v>5757202</v>
      </c>
      <c r="Z1923" s="1">
        <v>1761472</v>
      </c>
      <c r="AA1923" t="s">
        <v>708</v>
      </c>
      <c r="AB1923" t="s">
        <v>357</v>
      </c>
      <c r="AC1923">
        <v>13.96</v>
      </c>
      <c r="AD1923">
        <v>0.94</v>
      </c>
      <c r="AE1923">
        <v>2.62</v>
      </c>
      <c r="AF1923" t="s">
        <v>230</v>
      </c>
      <c r="AG1923" s="1">
        <v>313500</v>
      </c>
      <c r="AH1923" s="36">
        <v>1224</v>
      </c>
      <c r="AI1923" s="1">
        <v>1400</v>
      </c>
      <c r="AJ1923" s="36">
        <v>1221.5</v>
      </c>
      <c r="AK1923">
        <v>800</v>
      </c>
      <c r="AL1923" s="2">
        <v>0.64583333333333337</v>
      </c>
      <c r="AM1923" s="3">
        <v>46234</v>
      </c>
      <c r="AN1923" t="s">
        <v>298</v>
      </c>
      <c r="AO1923" t="s">
        <v>335</v>
      </c>
    </row>
    <row r="1924" spans="1:41">
      <c r="A1924" s="8">
        <v>46218</v>
      </c>
      <c r="B1924" s="67">
        <v>4088.12</v>
      </c>
      <c r="C1924" s="67">
        <v>1.22</v>
      </c>
      <c r="D1924" s="67">
        <v>68870</v>
      </c>
      <c r="E1924" s="67">
        <v>1.58</v>
      </c>
      <c r="F1924" s="69">
        <v>4220</v>
      </c>
      <c r="G1924" t="s">
        <v>46</v>
      </c>
      <c r="H1924">
        <v>0</v>
      </c>
      <c r="I1924" t="s">
        <v>288</v>
      </c>
      <c r="J1924" t="s">
        <v>289</v>
      </c>
      <c r="K1924" t="s">
        <v>290</v>
      </c>
      <c r="L1924" s="36">
        <v>1872</v>
      </c>
      <c r="M1924">
        <v>15</v>
      </c>
      <c r="N1924" s="66">
        <v>8.0999999999999996E-3</v>
      </c>
      <c r="O1924" s="36">
        <v>1857</v>
      </c>
      <c r="P1924" s="66">
        <v>8.0000000000000002E-3</v>
      </c>
      <c r="Q1924" s="36">
        <v>1871</v>
      </c>
      <c r="R1924" s="36">
        <v>1880</v>
      </c>
      <c r="S1924" s="36">
        <v>1846</v>
      </c>
      <c r="T1924" s="66">
        <v>5.0000000000000001E-4</v>
      </c>
      <c r="U1924" s="66">
        <v>8.6E-3</v>
      </c>
      <c r="V1924" s="66">
        <v>-4.1999999999999997E-3</v>
      </c>
      <c r="W1924" s="66">
        <v>1.4E-2</v>
      </c>
      <c r="X1924" s="1">
        <v>112100</v>
      </c>
      <c r="Y1924" s="1">
        <v>209016</v>
      </c>
      <c r="Z1924" s="1">
        <v>95986</v>
      </c>
      <c r="AA1924" t="s">
        <v>790</v>
      </c>
      <c r="AB1924" t="s">
        <v>578</v>
      </c>
      <c r="AC1924">
        <v>13.1</v>
      </c>
      <c r="AD1924">
        <v>1.31</v>
      </c>
      <c r="AE1924">
        <v>2.88</v>
      </c>
      <c r="AF1924" t="s">
        <v>230</v>
      </c>
      <c r="AG1924">
        <v>0</v>
      </c>
      <c r="AH1924" s="36">
        <v>1876</v>
      </c>
      <c r="AI1924">
        <v>100</v>
      </c>
      <c r="AJ1924" s="36">
        <v>1870</v>
      </c>
      <c r="AK1924">
        <v>100</v>
      </c>
      <c r="AL1924" s="2">
        <v>0.64583333333333337</v>
      </c>
      <c r="AM1924" s="3">
        <v>46234</v>
      </c>
      <c r="AN1924" t="s">
        <v>298</v>
      </c>
      <c r="AO1924" t="s">
        <v>335</v>
      </c>
    </row>
    <row r="1925" spans="1:41">
      <c r="A1925" s="8">
        <v>46218</v>
      </c>
      <c r="B1925" s="67">
        <v>4088.12</v>
      </c>
      <c r="C1925" s="67">
        <v>1.22</v>
      </c>
      <c r="D1925" s="67">
        <v>68870</v>
      </c>
      <c r="E1925" s="67">
        <v>1.58</v>
      </c>
      <c r="F1925" s="69">
        <v>4334</v>
      </c>
      <c r="G1925" t="s">
        <v>47</v>
      </c>
      <c r="H1925">
        <v>0</v>
      </c>
      <c r="I1925" t="s">
        <v>314</v>
      </c>
      <c r="J1925" t="s">
        <v>323</v>
      </c>
      <c r="K1925" t="s">
        <v>290</v>
      </c>
      <c r="L1925">
        <v>385</v>
      </c>
      <c r="M1925">
        <v>5</v>
      </c>
      <c r="N1925" s="66">
        <v>1.32E-2</v>
      </c>
      <c r="O1925">
        <v>380</v>
      </c>
      <c r="P1925" s="66">
        <v>1.3100000000000001E-2</v>
      </c>
      <c r="Q1925">
        <v>380</v>
      </c>
      <c r="R1925">
        <v>386</v>
      </c>
      <c r="S1925">
        <v>380</v>
      </c>
      <c r="T1925" s="66">
        <v>1.3100000000000001E-2</v>
      </c>
      <c r="U1925" s="66">
        <v>5.1999999999999998E-3</v>
      </c>
      <c r="V1925" s="66">
        <v>-2.5000000000000001E-3</v>
      </c>
      <c r="W1925" s="66">
        <v>1.3100000000000001E-2</v>
      </c>
      <c r="X1925" s="1">
        <v>7400</v>
      </c>
      <c r="Y1925" s="1">
        <v>2842</v>
      </c>
      <c r="Z1925" s="1">
        <v>4271</v>
      </c>
      <c r="AA1925" t="s">
        <v>360</v>
      </c>
      <c r="AB1925" t="s">
        <v>693</v>
      </c>
      <c r="AC1925">
        <v>11.56</v>
      </c>
      <c r="AD1925">
        <v>1.27</v>
      </c>
      <c r="AE1925">
        <v>2.6</v>
      </c>
      <c r="AF1925">
        <v>0.1</v>
      </c>
      <c r="AG1925">
        <v>0</v>
      </c>
      <c r="AH1925">
        <v>386</v>
      </c>
      <c r="AI1925">
        <v>200</v>
      </c>
      <c r="AJ1925">
        <v>382</v>
      </c>
      <c r="AK1925">
        <v>900</v>
      </c>
      <c r="AL1925" s="2">
        <v>0.64583333333333337</v>
      </c>
      <c r="AN1925" t="s">
        <v>306</v>
      </c>
      <c r="AO1925" t="s">
        <v>351</v>
      </c>
    </row>
    <row r="1926" spans="1:41">
      <c r="A1926" s="8">
        <v>46218</v>
      </c>
      <c r="B1926" s="67">
        <v>4088.12</v>
      </c>
      <c r="C1926" s="67">
        <v>1.22</v>
      </c>
      <c r="D1926" s="67">
        <v>68870</v>
      </c>
      <c r="E1926" s="67">
        <v>1.58</v>
      </c>
      <c r="F1926" s="69">
        <v>4523</v>
      </c>
      <c r="G1926" t="s">
        <v>48</v>
      </c>
      <c r="H1926">
        <v>0</v>
      </c>
      <c r="I1926" t="s">
        <v>288</v>
      </c>
      <c r="J1926" t="s">
        <v>289</v>
      </c>
      <c r="K1926" t="s">
        <v>290</v>
      </c>
      <c r="L1926" s="36">
        <v>4256</v>
      </c>
      <c r="M1926">
        <v>-120</v>
      </c>
      <c r="N1926" s="66">
        <v>-2.7400000000000001E-2</v>
      </c>
      <c r="O1926" s="36">
        <v>4376</v>
      </c>
      <c r="P1926" s="66">
        <v>-2.7400000000000001E-2</v>
      </c>
      <c r="Q1926" s="36">
        <v>4270</v>
      </c>
      <c r="R1926" s="36">
        <v>4331</v>
      </c>
      <c r="S1926" s="36">
        <v>4238</v>
      </c>
      <c r="T1926" s="66">
        <v>-3.2000000000000002E-3</v>
      </c>
      <c r="U1926" s="66">
        <v>-3.5000000000000001E-3</v>
      </c>
      <c r="V1926" s="66">
        <v>-1.7299999999999999E-2</v>
      </c>
      <c r="W1926" s="66">
        <v>4.1999999999999997E-3</v>
      </c>
      <c r="X1926" s="1">
        <v>1765700</v>
      </c>
      <c r="Y1926" s="1">
        <v>7532095</v>
      </c>
      <c r="Z1926" s="1">
        <v>1241258</v>
      </c>
      <c r="AA1926" t="s">
        <v>362</v>
      </c>
      <c r="AB1926" t="s">
        <v>631</v>
      </c>
      <c r="AC1926">
        <v>22.98</v>
      </c>
      <c r="AD1926">
        <v>1.33</v>
      </c>
      <c r="AE1926">
        <v>3.76</v>
      </c>
      <c r="AF1926" t="s">
        <v>230</v>
      </c>
      <c r="AG1926" s="1">
        <v>93000</v>
      </c>
      <c r="AH1926" s="36">
        <v>4257</v>
      </c>
      <c r="AI1926" s="1">
        <v>1200</v>
      </c>
      <c r="AJ1926" s="36">
        <v>4254</v>
      </c>
      <c r="AK1926" s="1">
        <v>1400</v>
      </c>
      <c r="AL1926" s="2">
        <v>0.64583333333333337</v>
      </c>
      <c r="AM1926" s="3">
        <v>46237</v>
      </c>
      <c r="AN1926" t="s">
        <v>298</v>
      </c>
      <c r="AO1926" t="s">
        <v>364</v>
      </c>
    </row>
    <row r="1927" spans="1:41">
      <c r="A1927" s="8">
        <v>46218</v>
      </c>
      <c r="B1927" s="67">
        <v>4088.12</v>
      </c>
      <c r="C1927" s="67">
        <v>1.22</v>
      </c>
      <c r="D1927" s="67">
        <v>68870</v>
      </c>
      <c r="E1927" s="67">
        <v>1.58</v>
      </c>
      <c r="F1927" s="69">
        <v>4528</v>
      </c>
      <c r="G1927" t="s">
        <v>49</v>
      </c>
      <c r="H1927">
        <v>0</v>
      </c>
      <c r="I1927" t="s">
        <v>288</v>
      </c>
      <c r="J1927" t="s">
        <v>289</v>
      </c>
      <c r="K1927" t="s">
        <v>290</v>
      </c>
      <c r="L1927" s="36">
        <v>2388.5</v>
      </c>
      <c r="M1927">
        <v>-44</v>
      </c>
      <c r="N1927" s="66">
        <v>-1.8100000000000002E-2</v>
      </c>
      <c r="O1927" s="36">
        <v>2432.5</v>
      </c>
      <c r="P1927" s="66">
        <v>-1.7999999999999999E-2</v>
      </c>
      <c r="Q1927" s="36">
        <v>2382.5</v>
      </c>
      <c r="R1927" s="36">
        <v>2418</v>
      </c>
      <c r="S1927" s="36">
        <v>2364.5</v>
      </c>
      <c r="T1927" s="66">
        <v>2.5000000000000001E-3</v>
      </c>
      <c r="U1927" s="66">
        <v>4.0000000000000002E-4</v>
      </c>
      <c r="V1927" s="66">
        <v>-1.2200000000000001E-2</v>
      </c>
      <c r="W1927" s="66">
        <v>1.01E-2</v>
      </c>
      <c r="X1927" s="1">
        <v>1516100</v>
      </c>
      <c r="Y1927" s="1">
        <v>3619072</v>
      </c>
      <c r="Z1927" s="1">
        <v>1191127</v>
      </c>
      <c r="AA1927" t="s">
        <v>365</v>
      </c>
      <c r="AB1927" t="s">
        <v>580</v>
      </c>
      <c r="AC1927">
        <v>15.81</v>
      </c>
      <c r="AD1927">
        <v>1.31</v>
      </c>
      <c r="AE1927">
        <v>3.35</v>
      </c>
      <c r="AF1927" t="s">
        <v>230</v>
      </c>
      <c r="AG1927" s="1">
        <v>76900</v>
      </c>
      <c r="AH1927" s="36">
        <v>2389</v>
      </c>
      <c r="AI1927">
        <v>800</v>
      </c>
      <c r="AJ1927" s="36">
        <v>2380</v>
      </c>
      <c r="AK1927">
        <v>100</v>
      </c>
      <c r="AL1927" s="2">
        <v>0.64583333333333337</v>
      </c>
      <c r="AM1927" s="3">
        <v>46234</v>
      </c>
      <c r="AN1927" t="s">
        <v>298</v>
      </c>
      <c r="AO1927" t="s">
        <v>364</v>
      </c>
    </row>
    <row r="1928" spans="1:41">
      <c r="A1928" s="8">
        <v>46218</v>
      </c>
      <c r="B1928" s="67">
        <v>4088.12</v>
      </c>
      <c r="C1928" s="67">
        <v>1.22</v>
      </c>
      <c r="D1928" s="67">
        <v>68870</v>
      </c>
      <c r="E1928" s="67">
        <v>1.58</v>
      </c>
      <c r="F1928" s="69">
        <v>4661</v>
      </c>
      <c r="G1928" t="s">
        <v>50</v>
      </c>
      <c r="H1928">
        <v>0</v>
      </c>
      <c r="I1928" t="s">
        <v>288</v>
      </c>
      <c r="J1928" t="s">
        <v>289</v>
      </c>
      <c r="K1928" t="s">
        <v>290</v>
      </c>
      <c r="L1928" s="36">
        <v>2622</v>
      </c>
      <c r="M1928">
        <v>-123</v>
      </c>
      <c r="N1928" s="66">
        <v>-4.48E-2</v>
      </c>
      <c r="O1928" s="36">
        <v>2745</v>
      </c>
      <c r="P1928" s="66">
        <v>-4.48E-2</v>
      </c>
      <c r="Q1928" s="36">
        <v>2710</v>
      </c>
      <c r="R1928" s="36">
        <v>2726</v>
      </c>
      <c r="S1928" s="36">
        <v>2612.5</v>
      </c>
      <c r="T1928" s="66">
        <v>-3.2399999999999998E-2</v>
      </c>
      <c r="U1928" s="66">
        <v>-1.2E-2</v>
      </c>
      <c r="V1928" s="66">
        <v>-3.8100000000000002E-2</v>
      </c>
      <c r="W1928" s="66">
        <v>3.5999999999999999E-3</v>
      </c>
      <c r="X1928" s="1">
        <v>8770200</v>
      </c>
      <c r="Y1928" s="1">
        <v>23245259</v>
      </c>
      <c r="Z1928" s="1">
        <v>4720781</v>
      </c>
      <c r="AA1928" t="s">
        <v>367</v>
      </c>
      <c r="AB1928" t="s">
        <v>368</v>
      </c>
      <c r="AC1928">
        <v>36.72</v>
      </c>
      <c r="AD1928">
        <v>3.9</v>
      </c>
      <c r="AE1928">
        <v>0.61</v>
      </c>
      <c r="AF1928" t="s">
        <v>230</v>
      </c>
      <c r="AG1928">
        <v>0</v>
      </c>
      <c r="AH1928" s="36">
        <v>2622</v>
      </c>
      <c r="AI1928" s="1">
        <v>12100</v>
      </c>
      <c r="AJ1928" s="36">
        <v>2621.5</v>
      </c>
      <c r="AK1928">
        <v>300</v>
      </c>
      <c r="AL1928" s="2">
        <v>0.64583333333333337</v>
      </c>
      <c r="AM1928" s="3">
        <v>46233</v>
      </c>
      <c r="AN1928" t="s">
        <v>298</v>
      </c>
      <c r="AO1928" t="s">
        <v>313</v>
      </c>
    </row>
    <row r="1929" spans="1:41">
      <c r="A1929" s="8">
        <v>46218</v>
      </c>
      <c r="B1929" s="67">
        <v>4088.12</v>
      </c>
      <c r="C1929" s="67">
        <v>1.22</v>
      </c>
      <c r="D1929" s="67">
        <v>68870</v>
      </c>
      <c r="E1929" s="67">
        <v>1.58</v>
      </c>
      <c r="F1929" s="69">
        <v>5020</v>
      </c>
      <c r="G1929" t="s">
        <v>51</v>
      </c>
      <c r="H1929">
        <v>0</v>
      </c>
      <c r="I1929" t="s">
        <v>288</v>
      </c>
      <c r="J1929" t="s">
        <v>289</v>
      </c>
      <c r="K1929" t="s">
        <v>295</v>
      </c>
      <c r="L1929" s="36">
        <v>1283</v>
      </c>
      <c r="M1929">
        <v>18.5</v>
      </c>
      <c r="N1929" s="66">
        <v>1.46E-2</v>
      </c>
      <c r="O1929" s="36">
        <v>1264.5</v>
      </c>
      <c r="P1929" s="66">
        <v>1.46E-2</v>
      </c>
      <c r="Q1929" s="36">
        <v>1294.5</v>
      </c>
      <c r="R1929" s="36">
        <v>1298.5</v>
      </c>
      <c r="S1929" s="36">
        <v>1271</v>
      </c>
      <c r="T1929" s="66">
        <v>-8.8000000000000005E-3</v>
      </c>
      <c r="U1929" s="66">
        <v>5.0000000000000001E-3</v>
      </c>
      <c r="V1929" s="66">
        <v>-1.1900000000000001E-2</v>
      </c>
      <c r="W1929" s="66">
        <v>9.4000000000000004E-3</v>
      </c>
      <c r="X1929" s="1">
        <v>6894900</v>
      </c>
      <c r="Y1929" s="1">
        <v>8861174</v>
      </c>
      <c r="Z1929" s="1">
        <v>3472781</v>
      </c>
      <c r="AA1929" t="s">
        <v>369</v>
      </c>
      <c r="AB1929" t="s">
        <v>370</v>
      </c>
      <c r="AC1929">
        <v>8.24</v>
      </c>
      <c r="AD1929">
        <v>1.02</v>
      </c>
      <c r="AE1929">
        <v>2.65</v>
      </c>
      <c r="AF1929" t="s">
        <v>230</v>
      </c>
      <c r="AG1929" s="1">
        <v>350800</v>
      </c>
      <c r="AH1929" s="36">
        <v>1285</v>
      </c>
      <c r="AI1929">
        <v>100</v>
      </c>
      <c r="AJ1929" s="36">
        <v>1283</v>
      </c>
      <c r="AK1929" s="1">
        <v>17300</v>
      </c>
      <c r="AL1929" s="2">
        <v>0.64583333333333337</v>
      </c>
      <c r="AM1929" s="3">
        <v>46241</v>
      </c>
      <c r="AN1929" t="s">
        <v>298</v>
      </c>
      <c r="AO1929" t="s">
        <v>371</v>
      </c>
    </row>
    <row r="1930" spans="1:41">
      <c r="A1930" s="8">
        <v>46218</v>
      </c>
      <c r="B1930" s="67">
        <v>4088.12</v>
      </c>
      <c r="C1930" s="67">
        <v>1.22</v>
      </c>
      <c r="D1930" s="67">
        <v>68870</v>
      </c>
      <c r="E1930" s="67">
        <v>1.58</v>
      </c>
      <c r="F1930" s="69">
        <v>5201</v>
      </c>
      <c r="G1930" t="s">
        <v>52</v>
      </c>
      <c r="H1930">
        <v>0</v>
      </c>
      <c r="I1930" t="s">
        <v>288</v>
      </c>
      <c r="J1930" t="s">
        <v>289</v>
      </c>
      <c r="K1930" t="s">
        <v>290</v>
      </c>
      <c r="L1930" s="36">
        <v>6516</v>
      </c>
      <c r="M1930">
        <v>94</v>
      </c>
      <c r="N1930" s="66">
        <v>1.46E-2</v>
      </c>
      <c r="O1930" s="36">
        <v>6422</v>
      </c>
      <c r="P1930" s="66">
        <v>1.46E-2</v>
      </c>
      <c r="Q1930" s="36">
        <v>6434</v>
      </c>
      <c r="R1930" s="36">
        <v>6518</v>
      </c>
      <c r="S1930" s="36">
        <v>6417</v>
      </c>
      <c r="T1930" s="66">
        <v>1.2699999999999999E-2</v>
      </c>
      <c r="U1930" s="66">
        <v>7.1000000000000004E-3</v>
      </c>
      <c r="V1930" s="66">
        <v>-2.9999999999999997E-4</v>
      </c>
      <c r="W1930" s="66">
        <v>1.54E-2</v>
      </c>
      <c r="X1930" s="1">
        <v>862500</v>
      </c>
      <c r="Y1930" s="1">
        <v>5594705</v>
      </c>
      <c r="Z1930" s="1">
        <v>1416804</v>
      </c>
      <c r="AA1930" t="s">
        <v>581</v>
      </c>
      <c r="AB1930" t="s">
        <v>373</v>
      </c>
      <c r="AC1930">
        <v>17.97</v>
      </c>
      <c r="AD1930">
        <v>0.93</v>
      </c>
      <c r="AE1930">
        <v>3.22</v>
      </c>
      <c r="AF1930" t="s">
        <v>230</v>
      </c>
      <c r="AG1930" s="1">
        <v>74200</v>
      </c>
      <c r="AH1930" s="36">
        <v>6518</v>
      </c>
      <c r="AI1930">
        <v>300</v>
      </c>
      <c r="AJ1930" s="36">
        <v>6515</v>
      </c>
      <c r="AK1930">
        <v>100</v>
      </c>
      <c r="AL1930" s="2">
        <v>0.64583333333333337</v>
      </c>
      <c r="AM1930" s="3">
        <v>46238</v>
      </c>
      <c r="AN1930" t="s">
        <v>293</v>
      </c>
      <c r="AO1930" t="s">
        <v>341</v>
      </c>
    </row>
    <row r="1931" spans="1:41">
      <c r="A1931" s="8">
        <v>46218</v>
      </c>
      <c r="B1931" s="67">
        <v>4088.12</v>
      </c>
      <c r="C1931" s="67">
        <v>1.22</v>
      </c>
      <c r="D1931" s="67">
        <v>68870</v>
      </c>
      <c r="E1931" s="67">
        <v>1.58</v>
      </c>
      <c r="F1931" s="69">
        <v>5302</v>
      </c>
      <c r="G1931" t="s">
        <v>53</v>
      </c>
      <c r="H1931">
        <v>0</v>
      </c>
      <c r="I1931" t="s">
        <v>288</v>
      </c>
      <c r="J1931" t="s">
        <v>289</v>
      </c>
      <c r="K1931" t="s">
        <v>295</v>
      </c>
      <c r="L1931" s="36">
        <v>4725</v>
      </c>
      <c r="M1931">
        <v>75</v>
      </c>
      <c r="N1931" s="66">
        <v>1.61E-2</v>
      </c>
      <c r="O1931" s="36">
        <v>4650</v>
      </c>
      <c r="P1931" s="66">
        <v>1.61E-2</v>
      </c>
      <c r="Q1931" s="36">
        <v>4720</v>
      </c>
      <c r="R1931" s="36">
        <v>4740</v>
      </c>
      <c r="S1931" s="36">
        <v>4705</v>
      </c>
      <c r="T1931" s="66">
        <v>1E-3</v>
      </c>
      <c r="U1931" s="66">
        <v>2.0999999999999999E-3</v>
      </c>
      <c r="V1931" s="66">
        <v>-3.0999999999999999E-3</v>
      </c>
      <c r="W1931" s="66">
        <v>4.1999999999999997E-3</v>
      </c>
      <c r="X1931" s="1">
        <v>63500</v>
      </c>
      <c r="Y1931" s="1">
        <v>300060</v>
      </c>
      <c r="Z1931" s="1">
        <v>55908</v>
      </c>
      <c r="AA1931" t="s">
        <v>374</v>
      </c>
      <c r="AB1931" t="s">
        <v>375</v>
      </c>
      <c r="AC1931">
        <v>18.95</v>
      </c>
      <c r="AD1931">
        <v>0.96</v>
      </c>
      <c r="AE1931">
        <v>4.2300000000000004</v>
      </c>
      <c r="AF1931" t="s">
        <v>230</v>
      </c>
      <c r="AG1931" s="1">
        <v>12900</v>
      </c>
      <c r="AH1931" s="36">
        <v>4740</v>
      </c>
      <c r="AI1931">
        <v>200</v>
      </c>
      <c r="AJ1931" s="36">
        <v>4715</v>
      </c>
      <c r="AK1931">
        <v>100</v>
      </c>
      <c r="AL1931" s="2">
        <v>0.64583333333333337</v>
      </c>
      <c r="AM1931" s="3">
        <v>46244</v>
      </c>
      <c r="AN1931" t="s">
        <v>293</v>
      </c>
      <c r="AO1931" t="s">
        <v>341</v>
      </c>
    </row>
    <row r="1932" spans="1:41">
      <c r="A1932" s="8">
        <v>46218</v>
      </c>
      <c r="B1932" s="67">
        <v>4088.12</v>
      </c>
      <c r="C1932" s="67">
        <v>1.22</v>
      </c>
      <c r="D1932" s="67">
        <v>68870</v>
      </c>
      <c r="E1932" s="67">
        <v>1.58</v>
      </c>
      <c r="F1932" s="69">
        <v>5310</v>
      </c>
      <c r="G1932" t="s">
        <v>54</v>
      </c>
      <c r="H1932">
        <v>0</v>
      </c>
      <c r="I1932" t="s">
        <v>288</v>
      </c>
      <c r="J1932" t="s">
        <v>289</v>
      </c>
      <c r="K1932" t="s">
        <v>290</v>
      </c>
      <c r="L1932" s="36">
        <v>7160</v>
      </c>
      <c r="M1932">
        <v>190</v>
      </c>
      <c r="N1932" s="66">
        <v>2.7300000000000001E-2</v>
      </c>
      <c r="O1932" s="36">
        <v>6970</v>
      </c>
      <c r="P1932" s="66">
        <v>2.7199999999999998E-2</v>
      </c>
      <c r="Q1932" s="36">
        <v>6900</v>
      </c>
      <c r="R1932" s="36">
        <v>7170</v>
      </c>
      <c r="S1932" s="36">
        <v>6860</v>
      </c>
      <c r="T1932" s="66">
        <v>3.7600000000000001E-2</v>
      </c>
      <c r="U1932" s="66">
        <v>1.7000000000000001E-2</v>
      </c>
      <c r="V1932" s="66">
        <v>-1.2999999999999999E-3</v>
      </c>
      <c r="W1932" s="66">
        <v>4.3700000000000003E-2</v>
      </c>
      <c r="X1932" s="1">
        <v>113800</v>
      </c>
      <c r="Y1932" s="1">
        <v>804697</v>
      </c>
      <c r="Z1932" s="1">
        <v>150306</v>
      </c>
      <c r="AA1932" t="s">
        <v>662</v>
      </c>
      <c r="AB1932" t="s">
        <v>377</v>
      </c>
      <c r="AC1932">
        <v>30.65</v>
      </c>
      <c r="AD1932">
        <v>1.54</v>
      </c>
      <c r="AE1932">
        <v>2.0299999999999998</v>
      </c>
      <c r="AF1932" t="s">
        <v>230</v>
      </c>
      <c r="AG1932" s="1">
        <v>1400</v>
      </c>
      <c r="AH1932" s="36">
        <v>7200</v>
      </c>
      <c r="AI1932" s="1">
        <v>1300</v>
      </c>
      <c r="AJ1932" s="36">
        <v>7120</v>
      </c>
      <c r="AK1932">
        <v>100</v>
      </c>
      <c r="AL1932" s="2">
        <v>0.64583333333333337</v>
      </c>
      <c r="AM1932" s="3">
        <v>46241</v>
      </c>
      <c r="AN1932" t="s">
        <v>293</v>
      </c>
      <c r="AO1932" t="s">
        <v>341</v>
      </c>
    </row>
    <row r="1933" spans="1:41">
      <c r="A1933" s="8">
        <v>46218</v>
      </c>
      <c r="B1933" s="67">
        <v>4088.12</v>
      </c>
      <c r="C1933" s="67">
        <v>1.22</v>
      </c>
      <c r="D1933" s="67">
        <v>68870</v>
      </c>
      <c r="E1933" s="67">
        <v>1.58</v>
      </c>
      <c r="F1933" s="69">
        <v>5334</v>
      </c>
      <c r="G1933" t="s">
        <v>55</v>
      </c>
      <c r="H1933">
        <v>0</v>
      </c>
      <c r="I1933" t="s">
        <v>288</v>
      </c>
      <c r="J1933" t="s">
        <v>289</v>
      </c>
      <c r="K1933" t="s">
        <v>295</v>
      </c>
      <c r="L1933" s="36">
        <v>10370</v>
      </c>
      <c r="M1933">
        <v>370</v>
      </c>
      <c r="N1933" s="66">
        <v>3.6999999999999998E-2</v>
      </c>
      <c r="O1933" s="36">
        <v>10000</v>
      </c>
      <c r="P1933" s="66">
        <v>3.6999999999999998E-2</v>
      </c>
      <c r="Q1933" s="36">
        <v>10200</v>
      </c>
      <c r="R1933" s="36">
        <v>10440</v>
      </c>
      <c r="S1933" s="36">
        <v>10135</v>
      </c>
      <c r="T1933" s="66">
        <v>1.66E-2</v>
      </c>
      <c r="U1933" s="66">
        <v>-2.8E-3</v>
      </c>
      <c r="V1933" s="66">
        <v>-6.7000000000000002E-3</v>
      </c>
      <c r="W1933" s="66">
        <v>2.3099999999999999E-2</v>
      </c>
      <c r="X1933" s="1">
        <v>973300</v>
      </c>
      <c r="Y1933" s="1">
        <v>10056826</v>
      </c>
      <c r="Z1933" s="1">
        <v>2066198</v>
      </c>
      <c r="AA1933" t="s">
        <v>709</v>
      </c>
      <c r="AB1933" t="s">
        <v>379</v>
      </c>
      <c r="AC1933">
        <v>19.25</v>
      </c>
      <c r="AD1933">
        <v>2.65</v>
      </c>
      <c r="AE1933">
        <v>2.0299999999999998</v>
      </c>
      <c r="AF1933" t="s">
        <v>230</v>
      </c>
      <c r="AG1933" s="1">
        <v>25700</v>
      </c>
      <c r="AH1933" s="36">
        <v>10390</v>
      </c>
      <c r="AI1933">
        <v>100</v>
      </c>
      <c r="AJ1933" s="36">
        <v>10365</v>
      </c>
      <c r="AK1933">
        <v>100</v>
      </c>
      <c r="AL1933" s="2">
        <v>0.64583333333333337</v>
      </c>
      <c r="AM1933" s="3">
        <v>46234</v>
      </c>
      <c r="AN1933" t="s">
        <v>298</v>
      </c>
      <c r="AO1933" t="s">
        <v>341</v>
      </c>
    </row>
    <row r="1934" spans="1:41">
      <c r="A1934" s="8">
        <v>46218</v>
      </c>
      <c r="B1934" s="67">
        <v>4088.12</v>
      </c>
      <c r="C1934" s="67">
        <v>1.22</v>
      </c>
      <c r="D1934" s="67">
        <v>68870</v>
      </c>
      <c r="E1934" s="67">
        <v>1.58</v>
      </c>
      <c r="F1934" s="69">
        <v>5706</v>
      </c>
      <c r="G1934" t="s">
        <v>56</v>
      </c>
      <c r="H1934">
        <v>0</v>
      </c>
      <c r="I1934" t="s">
        <v>288</v>
      </c>
      <c r="J1934" t="s">
        <v>289</v>
      </c>
      <c r="K1934" t="s">
        <v>290</v>
      </c>
      <c r="L1934" s="36">
        <v>34980</v>
      </c>
      <c r="M1934">
        <v>590</v>
      </c>
      <c r="N1934" s="66">
        <v>1.72E-2</v>
      </c>
      <c r="O1934" s="36">
        <v>34390</v>
      </c>
      <c r="P1934" s="66">
        <v>1.7100000000000001E-2</v>
      </c>
      <c r="Q1934" s="36">
        <v>35490</v>
      </c>
      <c r="R1934" s="36">
        <v>35830</v>
      </c>
      <c r="S1934" s="36">
        <v>33750</v>
      </c>
      <c r="T1934" s="66">
        <v>-1.43E-2</v>
      </c>
      <c r="U1934" s="66">
        <v>1.03E-2</v>
      </c>
      <c r="V1934" s="66">
        <v>-2.3699999999999999E-2</v>
      </c>
      <c r="W1934" s="66">
        <v>3.6400000000000002E-2</v>
      </c>
      <c r="X1934" s="1">
        <v>940800</v>
      </c>
      <c r="Y1934" s="1">
        <v>32675275</v>
      </c>
      <c r="Z1934" s="1">
        <v>2008391</v>
      </c>
      <c r="AA1934" t="s">
        <v>521</v>
      </c>
      <c r="AB1934" t="s">
        <v>381</v>
      </c>
      <c r="AC1934">
        <v>26.68</v>
      </c>
      <c r="AD1934">
        <v>4.8499999999999996</v>
      </c>
      <c r="AE1934">
        <v>0.8</v>
      </c>
      <c r="AF1934" t="s">
        <v>230</v>
      </c>
      <c r="AG1934" s="1">
        <v>8300</v>
      </c>
      <c r="AH1934" s="36">
        <v>34980</v>
      </c>
      <c r="AI1934">
        <v>400</v>
      </c>
      <c r="AJ1934" s="36">
        <v>34940</v>
      </c>
      <c r="AK1934">
        <v>100</v>
      </c>
      <c r="AL1934" s="2">
        <v>0.64583333333333337</v>
      </c>
      <c r="AM1934" s="3">
        <v>46241</v>
      </c>
      <c r="AN1934" t="s">
        <v>298</v>
      </c>
      <c r="AO1934" t="s">
        <v>382</v>
      </c>
    </row>
    <row r="1935" spans="1:41">
      <c r="A1935" s="8">
        <v>46218</v>
      </c>
      <c r="B1935" s="67">
        <v>4088.12</v>
      </c>
      <c r="C1935" s="67">
        <v>1.22</v>
      </c>
      <c r="D1935" s="67">
        <v>68870</v>
      </c>
      <c r="E1935" s="67">
        <v>1.58</v>
      </c>
      <c r="F1935" s="69">
        <v>5711</v>
      </c>
      <c r="G1935" t="s">
        <v>57</v>
      </c>
      <c r="H1935">
        <v>0</v>
      </c>
      <c r="I1935" t="s">
        <v>288</v>
      </c>
      <c r="J1935" t="s">
        <v>289</v>
      </c>
      <c r="K1935" t="s">
        <v>295</v>
      </c>
      <c r="L1935" s="36">
        <v>4242</v>
      </c>
      <c r="M1935">
        <v>82</v>
      </c>
      <c r="N1935" s="66">
        <v>1.9699999999999999E-2</v>
      </c>
      <c r="O1935" s="36">
        <v>4160</v>
      </c>
      <c r="P1935" s="66">
        <v>1.9699999999999999E-2</v>
      </c>
      <c r="Q1935" s="36">
        <v>4300</v>
      </c>
      <c r="R1935" s="36">
        <v>4313</v>
      </c>
      <c r="S1935" s="36">
        <v>4186</v>
      </c>
      <c r="T1935" s="66">
        <v>-1.34E-2</v>
      </c>
      <c r="U1935" s="66">
        <v>6.9999999999999999E-4</v>
      </c>
      <c r="V1935" s="66">
        <v>-1.6400000000000001E-2</v>
      </c>
      <c r="W1935" s="66">
        <v>1.3299999999999999E-2</v>
      </c>
      <c r="X1935" s="1">
        <v>1544800</v>
      </c>
      <c r="Y1935" s="1">
        <v>6563600</v>
      </c>
      <c r="Z1935" s="1">
        <v>557778</v>
      </c>
      <c r="AA1935" t="s">
        <v>383</v>
      </c>
      <c r="AB1935" t="s">
        <v>384</v>
      </c>
      <c r="AC1935">
        <v>11.31</v>
      </c>
      <c r="AD1935">
        <v>0.75</v>
      </c>
      <c r="AE1935">
        <v>2.73</v>
      </c>
      <c r="AF1935" t="s">
        <v>230</v>
      </c>
      <c r="AG1935" s="1">
        <v>15300</v>
      </c>
      <c r="AH1935" s="36">
        <v>4248</v>
      </c>
      <c r="AI1935" s="1">
        <v>10000</v>
      </c>
      <c r="AJ1935" s="36">
        <v>4242</v>
      </c>
      <c r="AK1935">
        <v>100</v>
      </c>
      <c r="AL1935" s="2">
        <v>0.64583333333333337</v>
      </c>
      <c r="AM1935" s="3">
        <v>46240</v>
      </c>
      <c r="AN1935" t="s">
        <v>298</v>
      </c>
      <c r="AO1935" t="s">
        <v>382</v>
      </c>
    </row>
    <row r="1936" spans="1:41">
      <c r="A1936" s="8">
        <v>46218</v>
      </c>
      <c r="B1936" s="67">
        <v>4088.12</v>
      </c>
      <c r="C1936" s="67">
        <v>1.22</v>
      </c>
      <c r="D1936" s="67">
        <v>68870</v>
      </c>
      <c r="E1936" s="67">
        <v>1.58</v>
      </c>
      <c r="F1936" s="69">
        <v>5713</v>
      </c>
      <c r="G1936" t="s">
        <v>58</v>
      </c>
      <c r="H1936">
        <v>0</v>
      </c>
      <c r="I1936" t="s">
        <v>288</v>
      </c>
      <c r="J1936" t="s">
        <v>289</v>
      </c>
      <c r="K1936" t="s">
        <v>290</v>
      </c>
      <c r="L1936" s="36">
        <v>7404</v>
      </c>
      <c r="M1936">
        <v>75</v>
      </c>
      <c r="N1936" s="66">
        <v>1.0200000000000001E-2</v>
      </c>
      <c r="O1936" s="36">
        <v>7329</v>
      </c>
      <c r="P1936" s="66">
        <v>1.0200000000000001E-2</v>
      </c>
      <c r="Q1936" s="36">
        <v>7433</v>
      </c>
      <c r="R1936" s="36">
        <v>7509</v>
      </c>
      <c r="S1936" s="36">
        <v>7261</v>
      </c>
      <c r="T1936" s="66">
        <v>-3.8999999999999998E-3</v>
      </c>
      <c r="U1936" s="66">
        <v>5.8999999999999999E-3</v>
      </c>
      <c r="V1936" s="66">
        <v>-1.3899999999999999E-2</v>
      </c>
      <c r="W1936" s="66">
        <v>1.9599999999999999E-2</v>
      </c>
      <c r="X1936" s="1">
        <v>2084200</v>
      </c>
      <c r="Y1936" s="1">
        <v>15397087</v>
      </c>
      <c r="Z1936" s="1">
        <v>2153186</v>
      </c>
      <c r="AA1936" t="s">
        <v>385</v>
      </c>
      <c r="AB1936" t="s">
        <v>386</v>
      </c>
      <c r="AC1936">
        <v>13.26</v>
      </c>
      <c r="AD1936">
        <v>0.96</v>
      </c>
      <c r="AE1936">
        <v>2.8</v>
      </c>
      <c r="AF1936" t="s">
        <v>230</v>
      </c>
      <c r="AG1936" s="1">
        <v>65200</v>
      </c>
      <c r="AH1936" s="36">
        <v>7405</v>
      </c>
      <c r="AI1936">
        <v>100</v>
      </c>
      <c r="AJ1936" s="36">
        <v>7404</v>
      </c>
      <c r="AK1936">
        <v>100</v>
      </c>
      <c r="AL1936" s="2">
        <v>0.64583333333333337</v>
      </c>
      <c r="AM1936" s="3">
        <v>46244</v>
      </c>
      <c r="AN1936" t="s">
        <v>298</v>
      </c>
      <c r="AO1936" t="s">
        <v>382</v>
      </c>
    </row>
    <row r="1937" spans="1:41">
      <c r="A1937" s="8">
        <v>46218</v>
      </c>
      <c r="B1937" s="67">
        <v>4088.12</v>
      </c>
      <c r="C1937" s="67">
        <v>1.22</v>
      </c>
      <c r="D1937" s="67">
        <v>68870</v>
      </c>
      <c r="E1937" s="67">
        <v>1.58</v>
      </c>
      <c r="F1937" s="69">
        <v>5802</v>
      </c>
      <c r="G1937" t="s">
        <v>59</v>
      </c>
      <c r="H1937">
        <v>0</v>
      </c>
      <c r="I1937" t="s">
        <v>288</v>
      </c>
      <c r="J1937" t="s">
        <v>289</v>
      </c>
      <c r="K1937" t="s">
        <v>290</v>
      </c>
      <c r="L1937" s="36">
        <v>2532</v>
      </c>
      <c r="M1937">
        <v>73.5</v>
      </c>
      <c r="N1937" s="66">
        <v>2.9899999999999999E-2</v>
      </c>
      <c r="O1937" s="36">
        <v>2458.5</v>
      </c>
      <c r="P1937" s="66">
        <v>2.98E-2</v>
      </c>
      <c r="Q1937" s="36">
        <v>2495</v>
      </c>
      <c r="R1937" s="36">
        <v>2538</v>
      </c>
      <c r="S1937" s="36">
        <v>2456.5</v>
      </c>
      <c r="T1937" s="66">
        <v>1.4800000000000001E-2</v>
      </c>
      <c r="U1937" s="66">
        <v>-2.9999999999999997E-4</v>
      </c>
      <c r="V1937" s="66">
        <v>-2.3E-3</v>
      </c>
      <c r="W1937" s="66">
        <v>3.0700000000000002E-2</v>
      </c>
      <c r="X1937" s="1">
        <v>15348400</v>
      </c>
      <c r="Y1937" s="1">
        <v>38530975</v>
      </c>
      <c r="Z1937" s="1">
        <v>8041030</v>
      </c>
      <c r="AA1937" t="s">
        <v>694</v>
      </c>
      <c r="AB1937" t="s">
        <v>710</v>
      </c>
      <c r="AC1937">
        <v>24.29</v>
      </c>
      <c r="AD1937">
        <v>2.87</v>
      </c>
      <c r="AE1937">
        <v>1.54</v>
      </c>
      <c r="AF1937" t="s">
        <v>230</v>
      </c>
      <c r="AG1937" s="1">
        <v>506400</v>
      </c>
      <c r="AH1937" s="36">
        <v>2533</v>
      </c>
      <c r="AI1937">
        <v>300</v>
      </c>
      <c r="AJ1937" s="36">
        <v>2531</v>
      </c>
      <c r="AK1937">
        <v>800</v>
      </c>
      <c r="AL1937" s="2">
        <v>0.64583333333333337</v>
      </c>
      <c r="AM1937" s="3">
        <v>46234</v>
      </c>
      <c r="AN1937" t="s">
        <v>298</v>
      </c>
      <c r="AO1937" t="s">
        <v>382</v>
      </c>
    </row>
    <row r="1938" spans="1:41">
      <c r="A1938" s="8">
        <v>46218</v>
      </c>
      <c r="B1938" s="67">
        <v>4088.12</v>
      </c>
      <c r="C1938" s="67">
        <v>1.22</v>
      </c>
      <c r="D1938" s="67">
        <v>68870</v>
      </c>
      <c r="E1938" s="67">
        <v>1.58</v>
      </c>
      <c r="F1938" s="69">
        <v>5803</v>
      </c>
      <c r="G1938" t="s">
        <v>60</v>
      </c>
      <c r="H1938">
        <v>0</v>
      </c>
      <c r="I1938" t="s">
        <v>288</v>
      </c>
      <c r="J1938" t="s">
        <v>289</v>
      </c>
      <c r="K1938" t="s">
        <v>290</v>
      </c>
      <c r="L1938" s="36">
        <v>5145</v>
      </c>
      <c r="M1938">
        <v>345</v>
      </c>
      <c r="N1938" s="66">
        <v>7.1900000000000006E-2</v>
      </c>
      <c r="O1938" s="36">
        <v>4800</v>
      </c>
      <c r="P1938" s="66">
        <v>7.1800000000000003E-2</v>
      </c>
      <c r="Q1938" s="36">
        <v>4948</v>
      </c>
      <c r="R1938" s="36">
        <v>5149</v>
      </c>
      <c r="S1938" s="36">
        <v>4834</v>
      </c>
      <c r="T1938" s="66">
        <v>3.9800000000000002E-2</v>
      </c>
      <c r="U1938" s="66">
        <v>1.5100000000000001E-2</v>
      </c>
      <c r="V1938" s="66">
        <v>-6.9999999999999999E-4</v>
      </c>
      <c r="W1938" s="66">
        <v>6.4299999999999996E-2</v>
      </c>
      <c r="X1938" s="1">
        <v>32782500</v>
      </c>
      <c r="Y1938" s="1">
        <v>164403541</v>
      </c>
      <c r="Z1938" s="1">
        <v>9133303</v>
      </c>
      <c r="AA1938" t="s">
        <v>389</v>
      </c>
      <c r="AB1938" t="s">
        <v>632</v>
      </c>
      <c r="AC1938">
        <v>34.07</v>
      </c>
      <c r="AD1938">
        <v>15.2</v>
      </c>
      <c r="AE1938">
        <v>0.74</v>
      </c>
      <c r="AF1938" t="s">
        <v>230</v>
      </c>
      <c r="AG1938" s="1">
        <v>489100</v>
      </c>
      <c r="AH1938" s="36">
        <v>5145</v>
      </c>
      <c r="AI1938" s="1">
        <v>6600</v>
      </c>
      <c r="AJ1938" s="36">
        <v>5144</v>
      </c>
      <c r="AK1938">
        <v>100</v>
      </c>
      <c r="AL1938" s="2">
        <v>0.64583333333333337</v>
      </c>
      <c r="AM1938" s="3">
        <v>46241</v>
      </c>
      <c r="AN1938" t="s">
        <v>298</v>
      </c>
      <c r="AO1938" t="s">
        <v>382</v>
      </c>
    </row>
    <row r="1939" spans="1:41">
      <c r="A1939" s="8">
        <v>46218</v>
      </c>
      <c r="B1939" s="67">
        <v>4088.12</v>
      </c>
      <c r="C1939" s="67">
        <v>1.22</v>
      </c>
      <c r="D1939" s="67">
        <v>68870</v>
      </c>
      <c r="E1939" s="67">
        <v>1.58</v>
      </c>
      <c r="F1939" s="69">
        <v>6038</v>
      </c>
      <c r="G1939" t="s">
        <v>61</v>
      </c>
      <c r="H1939">
        <v>0</v>
      </c>
      <c r="I1939" t="s">
        <v>347</v>
      </c>
      <c r="J1939" t="s">
        <v>289</v>
      </c>
      <c r="K1939" t="s">
        <v>295</v>
      </c>
      <c r="L1939">
        <v>831</v>
      </c>
      <c r="M1939">
        <v>-7</v>
      </c>
      <c r="N1939" s="66">
        <v>-8.3999999999999995E-3</v>
      </c>
      <c r="O1939">
        <v>838</v>
      </c>
      <c r="P1939" s="66">
        <v>-8.3000000000000001E-3</v>
      </c>
      <c r="Q1939">
        <v>838</v>
      </c>
      <c r="R1939">
        <v>838</v>
      </c>
      <c r="S1939">
        <v>830</v>
      </c>
      <c r="T1939" s="66">
        <v>-8.3000000000000001E-3</v>
      </c>
      <c r="U1939" s="66">
        <v>1.1999999999999999E-3</v>
      </c>
      <c r="V1939" s="66">
        <v>-8.3000000000000001E-3</v>
      </c>
      <c r="W1939" s="66">
        <v>1.1999999999999999E-3</v>
      </c>
      <c r="X1939" s="1">
        <v>2600</v>
      </c>
      <c r="Y1939" s="1">
        <v>2163</v>
      </c>
      <c r="Z1939" s="1">
        <v>4207</v>
      </c>
      <c r="AA1939" t="s">
        <v>391</v>
      </c>
      <c r="AB1939" t="s">
        <v>711</v>
      </c>
      <c r="AC1939">
        <v>11.99</v>
      </c>
      <c r="AD1939">
        <v>0.83</v>
      </c>
      <c r="AE1939">
        <v>2.77</v>
      </c>
      <c r="AF1939" t="s">
        <v>230</v>
      </c>
      <c r="AG1939">
        <v>0</v>
      </c>
      <c r="AH1939">
        <v>836</v>
      </c>
      <c r="AI1939">
        <v>100</v>
      </c>
      <c r="AJ1939">
        <v>831</v>
      </c>
      <c r="AK1939">
        <v>200</v>
      </c>
      <c r="AL1939" s="2">
        <v>0.64583333333333337</v>
      </c>
      <c r="AM1939" s="3">
        <v>46248</v>
      </c>
      <c r="AN1939" t="s">
        <v>350</v>
      </c>
      <c r="AO1939" t="s">
        <v>313</v>
      </c>
    </row>
    <row r="1940" spans="1:41">
      <c r="A1940" s="8">
        <v>46218</v>
      </c>
      <c r="B1940" s="67">
        <v>4088.12</v>
      </c>
      <c r="C1940" s="67">
        <v>1.22</v>
      </c>
      <c r="D1940" s="67">
        <v>68870</v>
      </c>
      <c r="E1940" s="67">
        <v>1.58</v>
      </c>
      <c r="F1940" s="69">
        <v>6156</v>
      </c>
      <c r="G1940" t="s">
        <v>62</v>
      </c>
      <c r="H1940">
        <v>0</v>
      </c>
      <c r="I1940" t="s">
        <v>314</v>
      </c>
      <c r="J1940" t="s">
        <v>323</v>
      </c>
      <c r="K1940" t="s">
        <v>295</v>
      </c>
      <c r="L1940" s="36">
        <v>1768</v>
      </c>
      <c r="M1940">
        <v>7</v>
      </c>
      <c r="N1940" s="66">
        <v>4.0000000000000001E-3</v>
      </c>
      <c r="O1940" s="36">
        <v>1761</v>
      </c>
      <c r="P1940" s="66">
        <v>3.8999999999999998E-3</v>
      </c>
      <c r="Q1940" s="36">
        <v>1761</v>
      </c>
      <c r="R1940" s="36">
        <v>1774</v>
      </c>
      <c r="S1940" s="36">
        <v>1755</v>
      </c>
      <c r="T1940" s="66">
        <v>3.8999999999999998E-3</v>
      </c>
      <c r="U1940" s="66">
        <v>-1.6000000000000001E-3</v>
      </c>
      <c r="V1940" s="66">
        <v>-3.3E-3</v>
      </c>
      <c r="W1940" s="66">
        <v>7.4000000000000003E-3</v>
      </c>
      <c r="X1940" s="1">
        <v>15200</v>
      </c>
      <c r="Y1940" s="1">
        <v>26855</v>
      </c>
      <c r="Z1940" s="1">
        <v>9370</v>
      </c>
      <c r="AA1940" t="s">
        <v>393</v>
      </c>
      <c r="AB1940" t="s">
        <v>697</v>
      </c>
      <c r="AC1940">
        <v>52.46</v>
      </c>
      <c r="AD1940">
        <v>1.24</v>
      </c>
      <c r="AE1940">
        <v>5.66</v>
      </c>
      <c r="AF1940">
        <v>1.3</v>
      </c>
      <c r="AG1940">
        <v>400</v>
      </c>
      <c r="AH1940" s="36">
        <v>1775</v>
      </c>
      <c r="AI1940" s="1">
        <v>1500</v>
      </c>
      <c r="AJ1940" s="36">
        <v>1768</v>
      </c>
      <c r="AK1940">
        <v>700</v>
      </c>
      <c r="AL1940" s="2">
        <v>0.64583333333333337</v>
      </c>
      <c r="AM1940" s="3">
        <v>46244</v>
      </c>
      <c r="AN1940" t="s">
        <v>350</v>
      </c>
      <c r="AO1940" t="s">
        <v>395</v>
      </c>
    </row>
    <row r="1941" spans="1:41">
      <c r="A1941" s="8">
        <v>46218</v>
      </c>
      <c r="B1941" s="67">
        <v>4088.12</v>
      </c>
      <c r="C1941" s="67">
        <v>1.22</v>
      </c>
      <c r="D1941" s="67">
        <v>68870</v>
      </c>
      <c r="E1941" s="67">
        <v>1.58</v>
      </c>
      <c r="F1941" s="69">
        <v>6178</v>
      </c>
      <c r="G1941" t="s">
        <v>63</v>
      </c>
      <c r="H1941">
        <v>0</v>
      </c>
      <c r="I1941" t="s">
        <v>288</v>
      </c>
      <c r="J1941" t="s">
        <v>289</v>
      </c>
      <c r="K1941" t="s">
        <v>290</v>
      </c>
      <c r="L1941" s="36">
        <v>2407.5</v>
      </c>
      <c r="M1941">
        <v>54.5</v>
      </c>
      <c r="N1941" s="66">
        <v>2.3199999999999998E-2</v>
      </c>
      <c r="O1941" s="36">
        <v>2353</v>
      </c>
      <c r="P1941" s="66">
        <v>2.3099999999999999E-2</v>
      </c>
      <c r="Q1941" s="36">
        <v>2389</v>
      </c>
      <c r="R1941" s="36">
        <v>2417</v>
      </c>
      <c r="S1941" s="36">
        <v>2367.5</v>
      </c>
      <c r="T1941" s="66">
        <v>7.7000000000000002E-3</v>
      </c>
      <c r="U1941" s="66">
        <v>1.8E-3</v>
      </c>
      <c r="V1941" s="66">
        <v>-3.8999999999999998E-3</v>
      </c>
      <c r="W1941" s="66">
        <v>1.6799999999999999E-2</v>
      </c>
      <c r="X1941" s="1">
        <v>6605300</v>
      </c>
      <c r="Y1941" s="1">
        <v>15880208</v>
      </c>
      <c r="Z1941" s="1">
        <v>6760728</v>
      </c>
      <c r="AA1941" t="s">
        <v>712</v>
      </c>
      <c r="AB1941" t="s">
        <v>397</v>
      </c>
      <c r="AC1941">
        <v>17.32</v>
      </c>
      <c r="AD1941">
        <v>0.69</v>
      </c>
      <c r="AE1941">
        <v>2.4900000000000002</v>
      </c>
      <c r="AF1941" t="s">
        <v>230</v>
      </c>
      <c r="AG1941" s="1">
        <v>80700</v>
      </c>
      <c r="AH1941" s="36">
        <v>2408</v>
      </c>
      <c r="AI1941" s="1">
        <v>19600</v>
      </c>
      <c r="AJ1941" s="36">
        <v>2406</v>
      </c>
      <c r="AK1941">
        <v>100</v>
      </c>
      <c r="AL1941" s="2">
        <v>0.64583333333333337</v>
      </c>
      <c r="AM1941" s="3">
        <v>46241</v>
      </c>
      <c r="AN1941" t="s">
        <v>298</v>
      </c>
      <c r="AO1941" t="s">
        <v>313</v>
      </c>
    </row>
    <row r="1942" spans="1:41">
      <c r="A1942" s="8">
        <v>46218</v>
      </c>
      <c r="B1942" s="67">
        <v>4088.12</v>
      </c>
      <c r="C1942" s="67">
        <v>1.22</v>
      </c>
      <c r="D1942" s="67">
        <v>68870</v>
      </c>
      <c r="E1942" s="67">
        <v>1.58</v>
      </c>
      <c r="F1942" s="69">
        <v>6208</v>
      </c>
      <c r="G1942" t="s">
        <v>64</v>
      </c>
      <c r="H1942">
        <v>0</v>
      </c>
      <c r="I1942" t="s">
        <v>314</v>
      </c>
      <c r="J1942" t="s">
        <v>289</v>
      </c>
      <c r="K1942" t="s">
        <v>290</v>
      </c>
      <c r="L1942" s="36">
        <v>1780</v>
      </c>
      <c r="M1942">
        <v>29</v>
      </c>
      <c r="N1942" s="66">
        <v>1.66E-2</v>
      </c>
      <c r="O1942" s="36">
        <v>1751</v>
      </c>
      <c r="P1942" s="66">
        <v>1.6500000000000001E-2</v>
      </c>
      <c r="Q1942" s="36">
        <v>1765</v>
      </c>
      <c r="R1942" s="36">
        <v>1784</v>
      </c>
      <c r="S1942" s="36">
        <v>1731</v>
      </c>
      <c r="T1942" s="66">
        <v>8.3999999999999995E-3</v>
      </c>
      <c r="U1942" s="66">
        <v>1.54E-2</v>
      </c>
      <c r="V1942" s="66">
        <v>-2.2000000000000001E-3</v>
      </c>
      <c r="W1942" s="66">
        <v>2.8299999999999999E-2</v>
      </c>
      <c r="X1942" s="1">
        <v>38800</v>
      </c>
      <c r="Y1942" s="1">
        <v>68400</v>
      </c>
      <c r="Z1942" s="1">
        <v>11367</v>
      </c>
      <c r="AA1942" t="s">
        <v>398</v>
      </c>
      <c r="AB1942" t="s">
        <v>399</v>
      </c>
      <c r="AC1942">
        <v>17.34</v>
      </c>
      <c r="AD1942">
        <v>1.81</v>
      </c>
      <c r="AE1942">
        <v>1.1200000000000001</v>
      </c>
      <c r="AF1942">
        <v>2.1</v>
      </c>
      <c r="AG1942">
        <v>300</v>
      </c>
      <c r="AH1942" s="36">
        <v>1783</v>
      </c>
      <c r="AI1942">
        <v>500</v>
      </c>
      <c r="AJ1942" s="36">
        <v>1780</v>
      </c>
      <c r="AK1942">
        <v>100</v>
      </c>
      <c r="AL1942" s="2">
        <v>0.64583333333333337</v>
      </c>
      <c r="AN1942" t="s">
        <v>298</v>
      </c>
      <c r="AO1942" t="s">
        <v>395</v>
      </c>
    </row>
    <row r="1943" spans="1:41">
      <c r="A1943" s="8">
        <v>46218</v>
      </c>
      <c r="B1943" s="67">
        <v>4088.12</v>
      </c>
      <c r="C1943" s="67">
        <v>1.22</v>
      </c>
      <c r="D1943" s="67">
        <v>68870</v>
      </c>
      <c r="E1943" s="67">
        <v>1.58</v>
      </c>
      <c r="F1943" s="69">
        <v>6356</v>
      </c>
      <c r="G1943" t="s">
        <v>65</v>
      </c>
      <c r="H1943">
        <v>0</v>
      </c>
      <c r="I1943" t="s">
        <v>314</v>
      </c>
      <c r="J1943" t="s">
        <v>289</v>
      </c>
      <c r="K1943" t="s">
        <v>290</v>
      </c>
      <c r="L1943" s="36">
        <v>1578</v>
      </c>
      <c r="M1943">
        <v>7</v>
      </c>
      <c r="N1943" s="66">
        <v>4.4999999999999997E-3</v>
      </c>
      <c r="O1943" s="36">
        <v>1571</v>
      </c>
      <c r="P1943" s="66">
        <v>4.4000000000000003E-3</v>
      </c>
      <c r="Q1943" s="36">
        <v>1575</v>
      </c>
      <c r="R1943" s="36">
        <v>1579</v>
      </c>
      <c r="S1943" s="36">
        <v>1523</v>
      </c>
      <c r="T1943" s="66">
        <v>1.9E-3</v>
      </c>
      <c r="U1943" s="66">
        <v>1.34E-2</v>
      </c>
      <c r="V1943" s="66">
        <v>-5.9999999999999995E-4</v>
      </c>
      <c r="W1943" s="66">
        <v>3.61E-2</v>
      </c>
      <c r="X1943" s="1">
        <v>135100</v>
      </c>
      <c r="Y1943" s="1">
        <v>210115</v>
      </c>
      <c r="Z1943" s="1">
        <v>22533</v>
      </c>
      <c r="AA1943" t="s">
        <v>400</v>
      </c>
      <c r="AB1943" t="s">
        <v>401</v>
      </c>
      <c r="AC1943">
        <v>12.76</v>
      </c>
      <c r="AD1943">
        <v>1.55</v>
      </c>
      <c r="AE1943">
        <v>0.63</v>
      </c>
      <c r="AF1943" t="s">
        <v>230</v>
      </c>
      <c r="AG1943">
        <v>0</v>
      </c>
      <c r="AH1943" s="36">
        <v>1578</v>
      </c>
      <c r="AI1943">
        <v>400</v>
      </c>
      <c r="AJ1943" s="36">
        <v>1577</v>
      </c>
      <c r="AK1943">
        <v>100</v>
      </c>
      <c r="AL1943" s="2">
        <v>0.64583333333333337</v>
      </c>
      <c r="AN1943" t="s">
        <v>298</v>
      </c>
      <c r="AO1943" t="s">
        <v>395</v>
      </c>
    </row>
    <row r="1944" spans="1:41">
      <c r="A1944" s="8">
        <v>46218</v>
      </c>
      <c r="B1944" s="67">
        <v>4088.12</v>
      </c>
      <c r="C1944" s="67">
        <v>1.22</v>
      </c>
      <c r="D1944" s="67">
        <v>68870</v>
      </c>
      <c r="E1944" s="67">
        <v>1.58</v>
      </c>
      <c r="F1944" s="69">
        <v>6378</v>
      </c>
      <c r="G1944" t="s">
        <v>66</v>
      </c>
      <c r="H1944">
        <v>0</v>
      </c>
      <c r="I1944" t="s">
        <v>314</v>
      </c>
      <c r="J1944" t="s">
        <v>289</v>
      </c>
      <c r="K1944" t="s">
        <v>290</v>
      </c>
      <c r="L1944" s="36">
        <v>1274</v>
      </c>
      <c r="M1944">
        <v>18</v>
      </c>
      <c r="N1944" s="66">
        <v>1.43E-2</v>
      </c>
      <c r="O1944" s="36">
        <v>1256</v>
      </c>
      <c r="P1944" s="66">
        <v>1.43E-2</v>
      </c>
      <c r="Q1944" s="36">
        <v>1263</v>
      </c>
      <c r="R1944" s="36">
        <v>1275</v>
      </c>
      <c r="S1944" s="36">
        <v>1233</v>
      </c>
      <c r="T1944" s="66">
        <v>8.6999999999999994E-3</v>
      </c>
      <c r="U1944" s="66">
        <v>1.5100000000000001E-2</v>
      </c>
      <c r="V1944" s="66">
        <v>-6.9999999999999999E-4</v>
      </c>
      <c r="W1944" s="66">
        <v>3.32E-2</v>
      </c>
      <c r="X1944" s="1">
        <v>318900</v>
      </c>
      <c r="Y1944" s="1">
        <v>401854</v>
      </c>
      <c r="Z1944" s="1">
        <v>26244</v>
      </c>
      <c r="AA1944" t="s">
        <v>402</v>
      </c>
      <c r="AB1944" t="s">
        <v>634</v>
      </c>
      <c r="AC1944">
        <v>13.27</v>
      </c>
      <c r="AD1944">
        <v>1.19</v>
      </c>
      <c r="AE1944">
        <v>3.22</v>
      </c>
      <c r="AF1944" t="s">
        <v>230</v>
      </c>
      <c r="AG1944">
        <v>0</v>
      </c>
      <c r="AH1944" s="36">
        <v>1275</v>
      </c>
      <c r="AI1944" s="1">
        <v>1700</v>
      </c>
      <c r="AJ1944" s="36">
        <v>1271</v>
      </c>
      <c r="AK1944">
        <v>200</v>
      </c>
      <c r="AL1944" s="2">
        <v>0.64583333333333337</v>
      </c>
      <c r="AM1944" s="3">
        <v>46241</v>
      </c>
      <c r="AN1944" t="s">
        <v>298</v>
      </c>
      <c r="AO1944" t="s">
        <v>395</v>
      </c>
    </row>
    <row r="1945" spans="1:41">
      <c r="A1945" s="8">
        <v>46218</v>
      </c>
      <c r="B1945" s="67">
        <v>4088.12</v>
      </c>
      <c r="C1945" s="67">
        <v>1.22</v>
      </c>
      <c r="D1945" s="67">
        <v>68870</v>
      </c>
      <c r="E1945" s="67">
        <v>1.58</v>
      </c>
      <c r="F1945" s="69">
        <v>6526</v>
      </c>
      <c r="G1945" t="s">
        <v>67</v>
      </c>
      <c r="H1945">
        <v>0</v>
      </c>
      <c r="I1945" t="s">
        <v>288</v>
      </c>
      <c r="J1945" t="s">
        <v>289</v>
      </c>
      <c r="K1945" t="s">
        <v>295</v>
      </c>
      <c r="L1945" s="36">
        <v>2572</v>
      </c>
      <c r="M1945">
        <v>-15</v>
      </c>
      <c r="N1945" s="66">
        <v>-5.7999999999999996E-3</v>
      </c>
      <c r="O1945" s="36">
        <v>2587</v>
      </c>
      <c r="P1945" s="66">
        <v>-5.7000000000000002E-3</v>
      </c>
      <c r="Q1945" s="36">
        <v>2600</v>
      </c>
      <c r="R1945" s="36">
        <v>2632</v>
      </c>
      <c r="S1945" s="36">
        <v>2484</v>
      </c>
      <c r="T1945" s="66">
        <v>-1.0699999999999999E-2</v>
      </c>
      <c r="U1945" s="66">
        <v>2.8999999999999998E-3</v>
      </c>
      <c r="V1945" s="66">
        <v>-2.2700000000000001E-2</v>
      </c>
      <c r="W1945" s="66">
        <v>3.5400000000000001E-2</v>
      </c>
      <c r="X1945" s="1">
        <v>9752200</v>
      </c>
      <c r="Y1945" s="1">
        <v>25071886</v>
      </c>
      <c r="Z1945" s="1">
        <v>462903</v>
      </c>
      <c r="AA1945" t="s">
        <v>584</v>
      </c>
      <c r="AB1945" t="s">
        <v>405</v>
      </c>
      <c r="AC1945">
        <v>45.12</v>
      </c>
      <c r="AD1945">
        <v>3.38</v>
      </c>
      <c r="AE1945">
        <v>1.94</v>
      </c>
      <c r="AF1945" t="s">
        <v>230</v>
      </c>
      <c r="AG1945" s="1">
        <v>177200</v>
      </c>
      <c r="AH1945" s="36">
        <v>2572.5</v>
      </c>
      <c r="AI1945">
        <v>200</v>
      </c>
      <c r="AJ1945" s="36">
        <v>2571.5</v>
      </c>
      <c r="AK1945">
        <v>200</v>
      </c>
      <c r="AL1945" s="2">
        <v>0.64583333333333337</v>
      </c>
      <c r="AM1945" s="3">
        <v>46232</v>
      </c>
      <c r="AN1945" t="s">
        <v>298</v>
      </c>
      <c r="AO1945" t="s">
        <v>344</v>
      </c>
    </row>
    <row r="1946" spans="1:41">
      <c r="A1946" s="8">
        <v>46218</v>
      </c>
      <c r="B1946" s="67">
        <v>4088.12</v>
      </c>
      <c r="C1946" s="67">
        <v>1.22</v>
      </c>
      <c r="D1946" s="67">
        <v>68870</v>
      </c>
      <c r="E1946" s="67">
        <v>1.58</v>
      </c>
      <c r="F1946" s="69">
        <v>6586</v>
      </c>
      <c r="G1946" t="s">
        <v>68</v>
      </c>
      <c r="H1946">
        <v>0</v>
      </c>
      <c r="I1946" t="s">
        <v>288</v>
      </c>
      <c r="J1946" t="s">
        <v>289</v>
      </c>
      <c r="K1946" t="s">
        <v>290</v>
      </c>
      <c r="L1946" s="36">
        <v>5709</v>
      </c>
      <c r="M1946">
        <v>111</v>
      </c>
      <c r="N1946" s="66">
        <v>1.9800000000000002E-2</v>
      </c>
      <c r="O1946" s="36">
        <v>5598</v>
      </c>
      <c r="P1946" s="66">
        <v>1.9800000000000002E-2</v>
      </c>
      <c r="Q1946" s="36">
        <v>5683</v>
      </c>
      <c r="R1946" s="36">
        <v>5794</v>
      </c>
      <c r="S1946" s="36">
        <v>5664</v>
      </c>
      <c r="T1946" s="66">
        <v>4.4999999999999997E-3</v>
      </c>
      <c r="U1946" s="66">
        <v>-7.1000000000000004E-3</v>
      </c>
      <c r="V1946" s="66">
        <v>-1.46E-2</v>
      </c>
      <c r="W1946" s="66">
        <v>7.9000000000000008E-3</v>
      </c>
      <c r="X1946" s="1">
        <v>1146900</v>
      </c>
      <c r="Y1946" s="1">
        <v>6555058</v>
      </c>
      <c r="Z1946" s="1">
        <v>1598620</v>
      </c>
      <c r="AA1946" t="s">
        <v>406</v>
      </c>
      <c r="AB1946" t="s">
        <v>407</v>
      </c>
      <c r="AC1946">
        <v>18.149999999999999</v>
      </c>
      <c r="AD1946">
        <v>1.47</v>
      </c>
      <c r="AE1946">
        <v>2.77</v>
      </c>
      <c r="AF1946" t="s">
        <v>230</v>
      </c>
      <c r="AG1946" s="1">
        <v>6900</v>
      </c>
      <c r="AH1946" s="36">
        <v>5713</v>
      </c>
      <c r="AI1946">
        <v>100</v>
      </c>
      <c r="AJ1946" s="36">
        <v>5707</v>
      </c>
      <c r="AK1946">
        <v>100</v>
      </c>
      <c r="AL1946" s="2">
        <v>0.64583333333333337</v>
      </c>
      <c r="AM1946" s="3">
        <v>46232</v>
      </c>
      <c r="AN1946" t="s">
        <v>298</v>
      </c>
      <c r="AO1946" t="s">
        <v>395</v>
      </c>
    </row>
    <row r="1947" spans="1:41">
      <c r="A1947" s="8">
        <v>46218</v>
      </c>
      <c r="B1947" s="67">
        <v>4088.12</v>
      </c>
      <c r="C1947" s="67">
        <v>1.22</v>
      </c>
      <c r="D1947" s="67">
        <v>68870</v>
      </c>
      <c r="E1947" s="67">
        <v>1.58</v>
      </c>
      <c r="F1947" s="69">
        <v>6594</v>
      </c>
      <c r="G1947" t="s">
        <v>69</v>
      </c>
      <c r="H1947">
        <v>0</v>
      </c>
      <c r="I1947" t="s">
        <v>288</v>
      </c>
      <c r="J1947" t="s">
        <v>289</v>
      </c>
      <c r="K1947" t="s">
        <v>290</v>
      </c>
      <c r="L1947" s="36">
        <v>2626</v>
      </c>
      <c r="M1947">
        <v>18</v>
      </c>
      <c r="N1947" s="66">
        <v>6.8999999999999999E-3</v>
      </c>
      <c r="O1947" s="36">
        <v>2608</v>
      </c>
      <c r="P1947" s="66">
        <v>6.8999999999999999E-3</v>
      </c>
      <c r="Q1947" s="36">
        <v>2650</v>
      </c>
      <c r="R1947" s="36">
        <v>2665</v>
      </c>
      <c r="S1947" s="36">
        <v>2594</v>
      </c>
      <c r="T1947" s="66">
        <v>-8.9999999999999993E-3</v>
      </c>
      <c r="U1947" s="66">
        <v>9.1999999999999998E-3</v>
      </c>
      <c r="V1947" s="66">
        <v>-1.46E-2</v>
      </c>
      <c r="W1947" s="66">
        <v>1.23E-2</v>
      </c>
      <c r="X1947" s="1">
        <v>4528700</v>
      </c>
      <c r="Y1947" s="1">
        <v>11874244</v>
      </c>
      <c r="Z1947" s="1">
        <v>3131686</v>
      </c>
      <c r="AA1947" t="s">
        <v>560</v>
      </c>
      <c r="AB1947" t="s">
        <v>409</v>
      </c>
      <c r="AC1947">
        <v>37.619999999999997</v>
      </c>
      <c r="AD1947">
        <v>1.71</v>
      </c>
      <c r="AE1947">
        <v>0</v>
      </c>
      <c r="AF1947" t="s">
        <v>230</v>
      </c>
      <c r="AG1947">
        <v>0</v>
      </c>
      <c r="AH1947" s="36">
        <v>2627</v>
      </c>
      <c r="AI1947" s="1">
        <v>1800</v>
      </c>
      <c r="AJ1947" s="36">
        <v>2625</v>
      </c>
      <c r="AK1947">
        <v>300</v>
      </c>
      <c r="AL1947" s="2">
        <v>0.64583333333333337</v>
      </c>
      <c r="AN1947" t="s">
        <v>298</v>
      </c>
      <c r="AO1947" t="s">
        <v>344</v>
      </c>
    </row>
    <row r="1948" spans="1:41">
      <c r="A1948" s="8">
        <v>46218</v>
      </c>
      <c r="B1948" s="67">
        <v>4088.12</v>
      </c>
      <c r="C1948" s="67">
        <v>1.22</v>
      </c>
      <c r="D1948" s="67">
        <v>68870</v>
      </c>
      <c r="E1948" s="67">
        <v>1.58</v>
      </c>
      <c r="F1948" s="69">
        <v>6674</v>
      </c>
      <c r="G1948" t="s">
        <v>70</v>
      </c>
      <c r="H1948">
        <v>0</v>
      </c>
      <c r="I1948" t="s">
        <v>288</v>
      </c>
      <c r="J1948" t="s">
        <v>289</v>
      </c>
      <c r="K1948" t="s">
        <v>295</v>
      </c>
      <c r="L1948" s="36">
        <v>6080</v>
      </c>
      <c r="M1948">
        <v>114</v>
      </c>
      <c r="N1948" s="66">
        <v>1.9099999999999999E-2</v>
      </c>
      <c r="O1948" s="36">
        <v>5966</v>
      </c>
      <c r="P1948" s="66">
        <v>1.9099999999999999E-2</v>
      </c>
      <c r="Q1948" s="36">
        <v>5995</v>
      </c>
      <c r="R1948" s="36">
        <v>6126</v>
      </c>
      <c r="S1948" s="36">
        <v>5877</v>
      </c>
      <c r="T1948" s="66">
        <v>1.41E-2</v>
      </c>
      <c r="U1948" s="66">
        <v>1.8700000000000001E-2</v>
      </c>
      <c r="V1948" s="66">
        <v>-7.4999999999999997E-3</v>
      </c>
      <c r="W1948" s="66">
        <v>3.4500000000000003E-2</v>
      </c>
      <c r="X1948" s="1">
        <v>798600</v>
      </c>
      <c r="Y1948" s="1">
        <v>4799222</v>
      </c>
      <c r="Z1948" s="1">
        <v>610714</v>
      </c>
      <c r="AA1948" t="s">
        <v>679</v>
      </c>
      <c r="AB1948" t="s">
        <v>411</v>
      </c>
      <c r="AC1948">
        <v>16.350000000000001</v>
      </c>
      <c r="AD1948">
        <v>1.54</v>
      </c>
      <c r="AE1948">
        <v>1.61</v>
      </c>
      <c r="AF1948" t="s">
        <v>230</v>
      </c>
      <c r="AG1948" s="1">
        <v>18800</v>
      </c>
      <c r="AH1948" s="36">
        <v>6116</v>
      </c>
      <c r="AI1948">
        <v>100</v>
      </c>
      <c r="AJ1948" s="36">
        <v>6079</v>
      </c>
      <c r="AK1948" s="1">
        <v>2800</v>
      </c>
      <c r="AL1948" s="2">
        <v>0.64583333333333337</v>
      </c>
      <c r="AM1948" s="3">
        <v>46239</v>
      </c>
      <c r="AN1948" t="s">
        <v>298</v>
      </c>
      <c r="AO1948" t="s">
        <v>344</v>
      </c>
    </row>
    <row r="1949" spans="1:41">
      <c r="A1949" s="8">
        <v>46218</v>
      </c>
      <c r="B1949" s="67">
        <v>4088.12</v>
      </c>
      <c r="C1949" s="67">
        <v>1.22</v>
      </c>
      <c r="D1949" s="67">
        <v>68870</v>
      </c>
      <c r="E1949" s="67">
        <v>1.58</v>
      </c>
      <c r="F1949" s="69">
        <v>6758</v>
      </c>
      <c r="G1949" t="s">
        <v>71</v>
      </c>
      <c r="H1949">
        <v>0</v>
      </c>
      <c r="I1949" t="s">
        <v>288</v>
      </c>
      <c r="J1949" t="s">
        <v>289</v>
      </c>
      <c r="K1949" t="s">
        <v>290</v>
      </c>
      <c r="L1949" s="36">
        <v>3389</v>
      </c>
      <c r="M1949">
        <v>6</v>
      </c>
      <c r="N1949" s="66">
        <v>1.8E-3</v>
      </c>
      <c r="O1949" s="36">
        <v>3383</v>
      </c>
      <c r="P1949" s="66">
        <v>1.6999999999999999E-3</v>
      </c>
      <c r="Q1949" s="36">
        <v>3380</v>
      </c>
      <c r="R1949" s="36">
        <v>3390</v>
      </c>
      <c r="S1949" s="36">
        <v>3335</v>
      </c>
      <c r="T1949" s="66">
        <v>2.5999999999999999E-3</v>
      </c>
      <c r="U1949" s="66">
        <v>1.01E-2</v>
      </c>
      <c r="V1949" s="66">
        <v>-2.0000000000000001E-4</v>
      </c>
      <c r="W1949" s="66">
        <v>1.61E-2</v>
      </c>
      <c r="X1949" s="1">
        <v>12717000</v>
      </c>
      <c r="Y1949" s="1">
        <v>42915741</v>
      </c>
      <c r="Z1949" s="1">
        <v>20216457</v>
      </c>
      <c r="AA1949" t="s">
        <v>412</v>
      </c>
      <c r="AB1949" t="s">
        <v>413</v>
      </c>
      <c r="AC1949">
        <v>17.149999999999999</v>
      </c>
      <c r="AD1949">
        <v>2.46</v>
      </c>
      <c r="AE1949">
        <v>1.03</v>
      </c>
      <c r="AF1949" t="s">
        <v>230</v>
      </c>
      <c r="AG1949" s="1">
        <v>438800</v>
      </c>
      <c r="AH1949" s="36">
        <v>3390</v>
      </c>
      <c r="AI1949" s="1">
        <v>6400</v>
      </c>
      <c r="AJ1949" s="36">
        <v>3389</v>
      </c>
      <c r="AK1949" s="1">
        <v>460600</v>
      </c>
      <c r="AL1949" s="2">
        <v>0.64583333333333337</v>
      </c>
      <c r="AN1949" t="s">
        <v>298</v>
      </c>
      <c r="AO1949" t="s">
        <v>344</v>
      </c>
    </row>
    <row r="1950" spans="1:41">
      <c r="A1950" s="8">
        <v>46218</v>
      </c>
      <c r="B1950" s="67">
        <v>4088.12</v>
      </c>
      <c r="C1950" s="67">
        <v>1.22</v>
      </c>
      <c r="D1950" s="67">
        <v>68870</v>
      </c>
      <c r="E1950" s="67">
        <v>1.58</v>
      </c>
      <c r="F1950" s="69">
        <v>6810</v>
      </c>
      <c r="G1950" t="s">
        <v>72</v>
      </c>
      <c r="H1950">
        <v>0</v>
      </c>
      <c r="I1950" t="s">
        <v>288</v>
      </c>
      <c r="J1950" t="s">
        <v>289</v>
      </c>
      <c r="K1950" t="s">
        <v>290</v>
      </c>
      <c r="L1950" s="36">
        <v>2084</v>
      </c>
      <c r="M1950">
        <v>19</v>
      </c>
      <c r="N1950" s="66">
        <v>9.1999999999999998E-3</v>
      </c>
      <c r="O1950" s="36">
        <v>2065</v>
      </c>
      <c r="P1950" s="66">
        <v>9.1999999999999998E-3</v>
      </c>
      <c r="Q1950" s="36">
        <v>2079</v>
      </c>
      <c r="R1950" s="36">
        <v>2096</v>
      </c>
      <c r="S1950" s="36">
        <v>2067</v>
      </c>
      <c r="T1950" s="66">
        <v>2.3999999999999998E-3</v>
      </c>
      <c r="U1950" s="66">
        <v>0</v>
      </c>
      <c r="V1950" s="66">
        <v>-5.7000000000000002E-3</v>
      </c>
      <c r="W1950" s="66">
        <v>8.2000000000000007E-3</v>
      </c>
      <c r="X1950" s="1">
        <v>101500</v>
      </c>
      <c r="Y1950" s="1">
        <v>211291</v>
      </c>
      <c r="Z1950" s="1">
        <v>84743</v>
      </c>
      <c r="AA1950" t="s">
        <v>414</v>
      </c>
      <c r="AB1950" t="s">
        <v>415</v>
      </c>
      <c r="AC1950">
        <v>11.46</v>
      </c>
      <c r="AD1950">
        <v>0.88</v>
      </c>
      <c r="AE1950">
        <v>2.69</v>
      </c>
      <c r="AF1950" t="s">
        <v>230</v>
      </c>
      <c r="AG1950" s="1">
        <v>20700</v>
      </c>
      <c r="AH1950" s="36">
        <v>2086</v>
      </c>
      <c r="AI1950">
        <v>100</v>
      </c>
      <c r="AJ1950" s="36">
        <v>2080</v>
      </c>
      <c r="AK1950">
        <v>400</v>
      </c>
      <c r="AL1950" s="2">
        <v>0.64583333333333337</v>
      </c>
      <c r="AM1950" s="3">
        <v>46234</v>
      </c>
      <c r="AN1950" t="s">
        <v>298</v>
      </c>
      <c r="AO1950" t="s">
        <v>344</v>
      </c>
    </row>
    <row r="1951" spans="1:41">
      <c r="A1951" s="8">
        <v>46218</v>
      </c>
      <c r="B1951" s="67">
        <v>4088.12</v>
      </c>
      <c r="C1951" s="67">
        <v>1.22</v>
      </c>
      <c r="D1951" s="67">
        <v>68870</v>
      </c>
      <c r="E1951" s="67">
        <v>1.58</v>
      </c>
      <c r="F1951" s="69">
        <v>6841</v>
      </c>
      <c r="G1951" t="s">
        <v>73</v>
      </c>
      <c r="H1951">
        <v>0</v>
      </c>
      <c r="I1951" t="s">
        <v>288</v>
      </c>
      <c r="J1951" t="s">
        <v>289</v>
      </c>
      <c r="K1951" t="s">
        <v>295</v>
      </c>
      <c r="L1951" s="36">
        <v>5600</v>
      </c>
      <c r="M1951">
        <v>130</v>
      </c>
      <c r="N1951" s="66">
        <v>2.3800000000000002E-2</v>
      </c>
      <c r="O1951" s="36">
        <v>5470</v>
      </c>
      <c r="P1951" s="66">
        <v>2.3699999999999999E-2</v>
      </c>
      <c r="Q1951" s="36">
        <v>5528</v>
      </c>
      <c r="R1951" s="36">
        <v>5647</v>
      </c>
      <c r="S1951" s="36">
        <v>5519</v>
      </c>
      <c r="T1951" s="66">
        <v>1.2999999999999999E-2</v>
      </c>
      <c r="U1951" s="66">
        <v>4.4000000000000003E-3</v>
      </c>
      <c r="V1951" s="66">
        <v>-8.3000000000000001E-3</v>
      </c>
      <c r="W1951" s="66">
        <v>1.46E-2</v>
      </c>
      <c r="X1951" s="1">
        <v>1187900</v>
      </c>
      <c r="Y1951" s="1">
        <v>6652847</v>
      </c>
      <c r="Z1951" s="1">
        <v>1440326</v>
      </c>
      <c r="AA1951" t="s">
        <v>416</v>
      </c>
      <c r="AB1951" t="s">
        <v>635</v>
      </c>
      <c r="AC1951">
        <v>23.98</v>
      </c>
      <c r="AD1951">
        <v>2.74</v>
      </c>
      <c r="AE1951">
        <v>1.64</v>
      </c>
      <c r="AF1951" t="s">
        <v>230</v>
      </c>
      <c r="AG1951" s="1">
        <v>8600</v>
      </c>
      <c r="AH1951" s="36">
        <v>5627</v>
      </c>
      <c r="AI1951">
        <v>100</v>
      </c>
      <c r="AJ1951" s="36">
        <v>5599</v>
      </c>
      <c r="AK1951">
        <v>100</v>
      </c>
      <c r="AL1951" s="2">
        <v>0.64583333333333337</v>
      </c>
      <c r="AM1951" s="3">
        <v>46238</v>
      </c>
      <c r="AN1951" t="s">
        <v>298</v>
      </c>
      <c r="AO1951" t="s">
        <v>344</v>
      </c>
    </row>
    <row r="1952" spans="1:41">
      <c r="A1952" s="8">
        <v>46218</v>
      </c>
      <c r="B1952" s="67">
        <v>4088.12</v>
      </c>
      <c r="C1952" s="67">
        <v>1.22</v>
      </c>
      <c r="D1952" s="67">
        <v>68870</v>
      </c>
      <c r="E1952" s="67">
        <v>1.58</v>
      </c>
      <c r="F1952" s="69">
        <v>6890</v>
      </c>
      <c r="G1952" t="s">
        <v>74</v>
      </c>
      <c r="H1952">
        <v>0</v>
      </c>
      <c r="I1952" t="s">
        <v>314</v>
      </c>
      <c r="J1952" t="s">
        <v>289</v>
      </c>
      <c r="K1952" t="s">
        <v>290</v>
      </c>
      <c r="L1952" s="36">
        <v>8260</v>
      </c>
      <c r="M1952">
        <v>160</v>
      </c>
      <c r="N1952" s="66">
        <v>1.9800000000000002E-2</v>
      </c>
      <c r="O1952" s="36">
        <v>8100</v>
      </c>
      <c r="P1952" s="66">
        <v>1.9699999999999999E-2</v>
      </c>
      <c r="Q1952" s="36">
        <v>8160</v>
      </c>
      <c r="R1952" s="36">
        <v>8260</v>
      </c>
      <c r="S1952" s="36">
        <v>7930</v>
      </c>
      <c r="T1952" s="66">
        <v>1.2200000000000001E-2</v>
      </c>
      <c r="U1952" s="66">
        <v>7.3000000000000001E-3</v>
      </c>
      <c r="V1952" s="66">
        <v>0</v>
      </c>
      <c r="W1952" s="66">
        <v>4.1599999999999998E-2</v>
      </c>
      <c r="X1952" s="1">
        <v>891300</v>
      </c>
      <c r="Y1952" s="1">
        <v>7239228</v>
      </c>
      <c r="Z1952" s="1">
        <v>435403</v>
      </c>
      <c r="AA1952" t="s">
        <v>680</v>
      </c>
      <c r="AB1952" t="s">
        <v>419</v>
      </c>
      <c r="AC1952">
        <v>18.86</v>
      </c>
      <c r="AD1952">
        <v>1.49</v>
      </c>
      <c r="AE1952">
        <v>2.42</v>
      </c>
      <c r="AF1952" t="s">
        <v>230</v>
      </c>
      <c r="AG1952" s="1">
        <v>18100</v>
      </c>
      <c r="AH1952" s="36">
        <v>8260</v>
      </c>
      <c r="AI1952">
        <v>100</v>
      </c>
      <c r="AJ1952" s="36">
        <v>8230</v>
      </c>
      <c r="AK1952" s="1">
        <v>2100</v>
      </c>
      <c r="AL1952" s="2">
        <v>0.64583333333333337</v>
      </c>
      <c r="AM1952" s="3">
        <v>46248</v>
      </c>
      <c r="AN1952" t="s">
        <v>293</v>
      </c>
      <c r="AO1952" t="s">
        <v>344</v>
      </c>
    </row>
    <row r="1953" spans="1:41">
      <c r="A1953" s="8">
        <v>46218</v>
      </c>
      <c r="B1953" s="67">
        <v>4088.12</v>
      </c>
      <c r="C1953" s="67">
        <v>1.22</v>
      </c>
      <c r="D1953" s="67">
        <v>68870</v>
      </c>
      <c r="E1953" s="67">
        <v>1.58</v>
      </c>
      <c r="F1953" s="69">
        <v>6925</v>
      </c>
      <c r="G1953" t="s">
        <v>75</v>
      </c>
      <c r="H1953">
        <v>0</v>
      </c>
      <c r="I1953" t="s">
        <v>288</v>
      </c>
      <c r="J1953" t="s">
        <v>289</v>
      </c>
      <c r="K1953" t="s">
        <v>295</v>
      </c>
      <c r="L1953" s="36">
        <v>4235</v>
      </c>
      <c r="M1953">
        <v>149</v>
      </c>
      <c r="N1953" s="66">
        <v>3.6499999999999998E-2</v>
      </c>
      <c r="O1953" s="36">
        <v>4086</v>
      </c>
      <c r="P1953" s="66">
        <v>3.6400000000000002E-2</v>
      </c>
      <c r="Q1953" s="36">
        <v>4156</v>
      </c>
      <c r="R1953" s="36">
        <v>4264</v>
      </c>
      <c r="S1953" s="36">
        <v>4126</v>
      </c>
      <c r="T1953" s="66">
        <v>1.9E-2</v>
      </c>
      <c r="U1953" s="66">
        <v>7.6E-3</v>
      </c>
      <c r="V1953" s="66">
        <v>-6.7999999999999996E-3</v>
      </c>
      <c r="W1953" s="66">
        <v>2.64E-2</v>
      </c>
      <c r="X1953" s="1">
        <v>317200</v>
      </c>
      <c r="Y1953" s="1">
        <v>1335166</v>
      </c>
      <c r="Z1953" s="1">
        <v>353622</v>
      </c>
      <c r="AA1953" t="s">
        <v>698</v>
      </c>
      <c r="AB1953" t="s">
        <v>421</v>
      </c>
      <c r="AC1953">
        <v>32.01</v>
      </c>
      <c r="AD1953">
        <v>1.7</v>
      </c>
      <c r="AE1953">
        <v>1.65</v>
      </c>
      <c r="AF1953" t="s">
        <v>230</v>
      </c>
      <c r="AG1953" s="1">
        <v>8000</v>
      </c>
      <c r="AH1953" s="36">
        <v>4242</v>
      </c>
      <c r="AI1953">
        <v>200</v>
      </c>
      <c r="AJ1953" s="36">
        <v>4235</v>
      </c>
      <c r="AK1953">
        <v>300</v>
      </c>
      <c r="AL1953" s="2">
        <v>0.64583333333333337</v>
      </c>
      <c r="AM1953" s="3">
        <v>46238</v>
      </c>
      <c r="AN1953" t="s">
        <v>298</v>
      </c>
      <c r="AO1953" t="s">
        <v>344</v>
      </c>
    </row>
    <row r="1954" spans="1:41">
      <c r="A1954" s="8">
        <v>46218</v>
      </c>
      <c r="B1954" s="67">
        <v>4088.12</v>
      </c>
      <c r="C1954" s="67">
        <v>1.22</v>
      </c>
      <c r="D1954" s="67">
        <v>68870</v>
      </c>
      <c r="E1954" s="67">
        <v>1.58</v>
      </c>
      <c r="F1954" s="69">
        <v>6963</v>
      </c>
      <c r="G1954" t="s">
        <v>76</v>
      </c>
      <c r="H1954">
        <v>0</v>
      </c>
      <c r="I1954" t="s">
        <v>288</v>
      </c>
      <c r="J1954" t="s">
        <v>289</v>
      </c>
      <c r="K1954" t="s">
        <v>290</v>
      </c>
      <c r="L1954" s="36">
        <v>5257</v>
      </c>
      <c r="M1954">
        <v>49</v>
      </c>
      <c r="N1954" s="66">
        <v>9.4000000000000004E-3</v>
      </c>
      <c r="O1954" s="36">
        <v>5208</v>
      </c>
      <c r="P1954" s="66">
        <v>9.4000000000000004E-3</v>
      </c>
      <c r="Q1954" s="36">
        <v>5261</v>
      </c>
      <c r="R1954" s="36">
        <v>5335</v>
      </c>
      <c r="S1954" s="36">
        <v>5121</v>
      </c>
      <c r="T1954" s="66">
        <v>-6.9999999999999999E-4</v>
      </c>
      <c r="U1954" s="66">
        <v>0</v>
      </c>
      <c r="V1954" s="66">
        <v>-1.46E-2</v>
      </c>
      <c r="W1954" s="66">
        <v>2.6499999999999999E-2</v>
      </c>
      <c r="X1954" s="1">
        <v>3500900</v>
      </c>
      <c r="Y1954" s="1">
        <v>18351774</v>
      </c>
      <c r="Z1954" s="1">
        <v>2122566</v>
      </c>
      <c r="AA1954" t="s">
        <v>713</v>
      </c>
      <c r="AB1954" t="s">
        <v>423</v>
      </c>
      <c r="AC1954">
        <v>70</v>
      </c>
      <c r="AD1954">
        <v>2.67</v>
      </c>
      <c r="AE1954">
        <v>0.95</v>
      </c>
      <c r="AF1954" t="s">
        <v>230</v>
      </c>
      <c r="AG1954" s="1">
        <v>65400</v>
      </c>
      <c r="AH1954" s="36">
        <v>5260</v>
      </c>
      <c r="AI1954">
        <v>100</v>
      </c>
      <c r="AJ1954" s="36">
        <v>5257</v>
      </c>
      <c r="AK1954">
        <v>300</v>
      </c>
      <c r="AL1954" s="2">
        <v>0.64583333333333337</v>
      </c>
      <c r="AM1954" s="3">
        <v>46239</v>
      </c>
      <c r="AN1954" t="s">
        <v>298</v>
      </c>
      <c r="AO1954" t="s">
        <v>344</v>
      </c>
    </row>
    <row r="1955" spans="1:41">
      <c r="A1955" s="8">
        <v>46218</v>
      </c>
      <c r="B1955" s="67">
        <v>4088.12</v>
      </c>
      <c r="C1955" s="67">
        <v>1.22</v>
      </c>
      <c r="D1955" s="67">
        <v>68870</v>
      </c>
      <c r="E1955" s="67">
        <v>1.58</v>
      </c>
      <c r="F1955" s="69">
        <v>7011</v>
      </c>
      <c r="G1955" t="s">
        <v>77</v>
      </c>
      <c r="H1955">
        <v>0</v>
      </c>
      <c r="I1955" t="s">
        <v>288</v>
      </c>
      <c r="J1955" t="s">
        <v>289</v>
      </c>
      <c r="K1955" t="s">
        <v>290</v>
      </c>
      <c r="L1955" s="36">
        <v>3828</v>
      </c>
      <c r="M1955">
        <v>82</v>
      </c>
      <c r="N1955" s="66">
        <v>2.1899999999999999E-2</v>
      </c>
      <c r="O1955" s="36">
        <v>3746</v>
      </c>
      <c r="P1955" s="66">
        <v>2.18E-2</v>
      </c>
      <c r="Q1955" s="36">
        <v>3855</v>
      </c>
      <c r="R1955" s="36">
        <v>3855</v>
      </c>
      <c r="S1955" s="36">
        <v>3716</v>
      </c>
      <c r="T1955" s="66">
        <v>-7.0000000000000001E-3</v>
      </c>
      <c r="U1955" s="66">
        <v>1.6400000000000001E-2</v>
      </c>
      <c r="V1955" s="66">
        <v>-7.0000000000000001E-3</v>
      </c>
      <c r="W1955" s="66">
        <v>3.0099999999999998E-2</v>
      </c>
      <c r="X1955" s="1">
        <v>19491400</v>
      </c>
      <c r="Y1955" s="1">
        <v>73913589</v>
      </c>
      <c r="Z1955" s="1">
        <v>12914323</v>
      </c>
      <c r="AA1955" t="s">
        <v>424</v>
      </c>
      <c r="AB1955" t="s">
        <v>636</v>
      </c>
      <c r="AC1955">
        <v>33.840000000000003</v>
      </c>
      <c r="AD1955">
        <v>4.16</v>
      </c>
      <c r="AE1955">
        <v>0.76</v>
      </c>
      <c r="AF1955" t="s">
        <v>230</v>
      </c>
      <c r="AG1955" s="1">
        <v>699500</v>
      </c>
      <c r="AH1955" s="36">
        <v>3829</v>
      </c>
      <c r="AI1955" s="1">
        <v>42100</v>
      </c>
      <c r="AJ1955" s="36">
        <v>3827</v>
      </c>
      <c r="AK1955" s="1">
        <v>1700</v>
      </c>
      <c r="AL1955" s="2">
        <v>0.64583333333333337</v>
      </c>
      <c r="AM1955" s="3">
        <v>46238</v>
      </c>
      <c r="AN1955" t="s">
        <v>298</v>
      </c>
      <c r="AO1955" t="s">
        <v>395</v>
      </c>
    </row>
    <row r="1956" spans="1:41">
      <c r="A1956" s="8">
        <v>46218</v>
      </c>
      <c r="B1956" s="67">
        <v>4088.12</v>
      </c>
      <c r="C1956" s="67">
        <v>1.22</v>
      </c>
      <c r="D1956" s="67">
        <v>68870</v>
      </c>
      <c r="E1956" s="67">
        <v>1.58</v>
      </c>
      <c r="F1956" s="69">
        <v>7013</v>
      </c>
      <c r="G1956" t="s">
        <v>78</v>
      </c>
      <c r="H1956">
        <v>0</v>
      </c>
      <c r="I1956" t="s">
        <v>288</v>
      </c>
      <c r="J1956" t="s">
        <v>289</v>
      </c>
      <c r="K1956" t="s">
        <v>290</v>
      </c>
      <c r="L1956" s="36">
        <v>2811.5</v>
      </c>
      <c r="M1956">
        <v>-3.5</v>
      </c>
      <c r="N1956" s="66">
        <v>-1.1999999999999999E-3</v>
      </c>
      <c r="O1956" s="36">
        <v>2815</v>
      </c>
      <c r="P1956" s="66">
        <v>-1.1999999999999999E-3</v>
      </c>
      <c r="Q1956" s="36">
        <v>2817.5</v>
      </c>
      <c r="R1956" s="36">
        <v>2839.5</v>
      </c>
      <c r="S1956" s="36">
        <v>2733</v>
      </c>
      <c r="T1956" s="66">
        <v>-2.0999999999999999E-3</v>
      </c>
      <c r="U1956" s="66">
        <v>2.8E-3</v>
      </c>
      <c r="V1956" s="66">
        <v>-9.7999999999999997E-3</v>
      </c>
      <c r="W1956" s="66">
        <v>2.87E-2</v>
      </c>
      <c r="X1956" s="1">
        <v>10935500</v>
      </c>
      <c r="Y1956" s="1">
        <v>30427718</v>
      </c>
      <c r="Z1956" s="1">
        <v>3044178</v>
      </c>
      <c r="AA1956" t="s">
        <v>426</v>
      </c>
      <c r="AB1956" t="s">
        <v>637</v>
      </c>
      <c r="AC1956">
        <v>18.059999999999999</v>
      </c>
      <c r="AD1956">
        <v>4.5599999999999996</v>
      </c>
      <c r="AE1956">
        <v>0.82</v>
      </c>
      <c r="AF1956" t="s">
        <v>230</v>
      </c>
      <c r="AG1956" s="1">
        <v>374800</v>
      </c>
      <c r="AH1956" s="36">
        <v>2812</v>
      </c>
      <c r="AI1956" s="1">
        <v>1000</v>
      </c>
      <c r="AJ1956" s="36">
        <v>2811.5</v>
      </c>
      <c r="AK1956">
        <v>100</v>
      </c>
      <c r="AL1956" s="2">
        <v>0.64583333333333337</v>
      </c>
      <c r="AM1956" s="3">
        <v>46239</v>
      </c>
      <c r="AN1956" t="s">
        <v>298</v>
      </c>
      <c r="AO1956" t="s">
        <v>395</v>
      </c>
    </row>
    <row r="1957" spans="1:41">
      <c r="A1957" s="8">
        <v>46218</v>
      </c>
      <c r="B1957" s="67">
        <v>4088.12</v>
      </c>
      <c r="C1957" s="67">
        <v>1.22</v>
      </c>
      <c r="D1957" s="67">
        <v>68870</v>
      </c>
      <c r="E1957" s="67">
        <v>1.58</v>
      </c>
      <c r="F1957" s="69">
        <v>7047</v>
      </c>
      <c r="G1957" t="s">
        <v>79</v>
      </c>
      <c r="H1957">
        <v>0</v>
      </c>
      <c r="I1957" t="s">
        <v>347</v>
      </c>
      <c r="J1957" t="s">
        <v>289</v>
      </c>
      <c r="K1957" t="s">
        <v>290</v>
      </c>
      <c r="L1957" s="36">
        <v>2717</v>
      </c>
      <c r="M1957">
        <v>114</v>
      </c>
      <c r="N1957" s="66">
        <v>4.3799999999999999E-2</v>
      </c>
      <c r="O1957" s="36">
        <v>2603</v>
      </c>
      <c r="P1957" s="66">
        <v>4.3700000000000003E-2</v>
      </c>
      <c r="Q1957" s="36">
        <v>2600</v>
      </c>
      <c r="R1957" s="36">
        <v>2725</v>
      </c>
      <c r="S1957" s="36">
        <v>2591</v>
      </c>
      <c r="T1957" s="66">
        <v>4.4999999999999998E-2</v>
      </c>
      <c r="U1957" s="66">
        <v>2.1399999999999999E-2</v>
      </c>
      <c r="V1957" s="66">
        <v>-2.8999999999999998E-3</v>
      </c>
      <c r="W1957" s="66">
        <v>4.8599999999999997E-2</v>
      </c>
      <c r="X1957" s="1">
        <v>121400</v>
      </c>
      <c r="Y1957" s="1">
        <v>324161</v>
      </c>
      <c r="Z1957" s="1">
        <v>38570</v>
      </c>
      <c r="AA1957" t="s">
        <v>791</v>
      </c>
      <c r="AB1957" t="s">
        <v>638</v>
      </c>
      <c r="AC1957">
        <v>10.76</v>
      </c>
      <c r="AD1957">
        <v>3.37</v>
      </c>
      <c r="AE1957">
        <v>0.48</v>
      </c>
      <c r="AF1957" t="s">
        <v>230</v>
      </c>
      <c r="AG1957">
        <v>0</v>
      </c>
      <c r="AH1957" s="36">
        <v>2718</v>
      </c>
      <c r="AI1957">
        <v>300</v>
      </c>
      <c r="AJ1957" s="36">
        <v>2705</v>
      </c>
      <c r="AK1957">
        <v>600</v>
      </c>
      <c r="AL1957" s="2">
        <v>0.64583333333333337</v>
      </c>
      <c r="AM1957" s="3">
        <v>46246</v>
      </c>
      <c r="AN1957" t="s">
        <v>298</v>
      </c>
      <c r="AO1957" t="s">
        <v>313</v>
      </c>
    </row>
    <row r="1958" spans="1:41">
      <c r="A1958" s="8">
        <v>46218</v>
      </c>
      <c r="B1958" s="67">
        <v>4088.12</v>
      </c>
      <c r="C1958" s="67">
        <v>1.22</v>
      </c>
      <c r="D1958" s="67">
        <v>68870</v>
      </c>
      <c r="E1958" s="67">
        <v>1.58</v>
      </c>
      <c r="F1958" s="69">
        <v>7084</v>
      </c>
      <c r="G1958" t="s">
        <v>80</v>
      </c>
      <c r="H1958">
        <v>0</v>
      </c>
      <c r="I1958" t="s">
        <v>347</v>
      </c>
      <c r="J1958" t="s">
        <v>323</v>
      </c>
      <c r="K1958" t="s">
        <v>290</v>
      </c>
      <c r="L1958" s="36">
        <v>2780</v>
      </c>
      <c r="M1958">
        <v>24</v>
      </c>
      <c r="N1958" s="66">
        <v>8.6999999999999994E-3</v>
      </c>
      <c r="O1958" s="36">
        <v>2756</v>
      </c>
      <c r="P1958" s="66">
        <v>8.6999999999999994E-3</v>
      </c>
      <c r="Q1958" s="36">
        <v>2750</v>
      </c>
      <c r="R1958" s="36">
        <v>2780</v>
      </c>
      <c r="S1958" s="36">
        <v>2745</v>
      </c>
      <c r="T1958" s="66">
        <v>1.09E-2</v>
      </c>
      <c r="U1958" s="66">
        <v>6.7999999999999996E-3</v>
      </c>
      <c r="V1958" s="66">
        <v>0</v>
      </c>
      <c r="W1958" s="66">
        <v>1.2699999999999999E-2</v>
      </c>
      <c r="X1958" s="1">
        <v>3700</v>
      </c>
      <c r="Y1958" s="1">
        <v>10225</v>
      </c>
      <c r="Z1958" s="1">
        <v>9061</v>
      </c>
      <c r="AA1958" t="s">
        <v>430</v>
      </c>
      <c r="AB1958" t="s">
        <v>642</v>
      </c>
      <c r="AC1958">
        <v>40.520000000000003</v>
      </c>
      <c r="AD1958">
        <v>1.44</v>
      </c>
      <c r="AE1958">
        <v>3.78</v>
      </c>
      <c r="AF1958">
        <v>0.7</v>
      </c>
      <c r="AG1958">
        <v>0</v>
      </c>
      <c r="AH1958" s="36">
        <v>2780</v>
      </c>
      <c r="AI1958">
        <v>600</v>
      </c>
      <c r="AJ1958" s="36">
        <v>2769</v>
      </c>
      <c r="AK1958">
        <v>100</v>
      </c>
      <c r="AL1958" s="2">
        <v>0.64583333333333337</v>
      </c>
      <c r="AM1958" s="3">
        <v>46248</v>
      </c>
      <c r="AN1958" t="s">
        <v>298</v>
      </c>
      <c r="AO1958" t="s">
        <v>313</v>
      </c>
    </row>
    <row r="1959" spans="1:41">
      <c r="A1959" s="8">
        <v>46218</v>
      </c>
      <c r="B1959" s="67">
        <v>4088.12</v>
      </c>
      <c r="C1959" s="67">
        <v>1.22</v>
      </c>
      <c r="D1959" s="67">
        <v>68870</v>
      </c>
      <c r="E1959" s="67">
        <v>1.58</v>
      </c>
      <c r="F1959" s="69">
        <v>7182</v>
      </c>
      <c r="G1959" t="s">
        <v>81</v>
      </c>
      <c r="H1959">
        <v>0</v>
      </c>
      <c r="I1959" t="s">
        <v>288</v>
      </c>
      <c r="J1959" t="s">
        <v>289</v>
      </c>
      <c r="K1959" t="s">
        <v>290</v>
      </c>
      <c r="L1959" s="36">
        <v>3350</v>
      </c>
      <c r="M1959">
        <v>46</v>
      </c>
      <c r="N1959" s="66">
        <v>1.3899999999999999E-2</v>
      </c>
      <c r="O1959" s="36">
        <v>3304</v>
      </c>
      <c r="P1959" s="66">
        <v>1.3899999999999999E-2</v>
      </c>
      <c r="Q1959" s="36">
        <v>3335</v>
      </c>
      <c r="R1959" s="36">
        <v>3352</v>
      </c>
      <c r="S1959" s="36">
        <v>3288</v>
      </c>
      <c r="T1959" s="66">
        <v>4.4000000000000003E-3</v>
      </c>
      <c r="U1959" s="66">
        <v>6.8999999999999999E-3</v>
      </c>
      <c r="V1959" s="66">
        <v>-5.0000000000000001E-4</v>
      </c>
      <c r="W1959" s="66">
        <v>1.8800000000000001E-2</v>
      </c>
      <c r="X1959" s="1">
        <v>6865600</v>
      </c>
      <c r="Y1959" s="1">
        <v>22884617</v>
      </c>
      <c r="Z1959" s="1">
        <v>11979193</v>
      </c>
      <c r="AA1959" t="s">
        <v>715</v>
      </c>
      <c r="AB1959" t="s">
        <v>433</v>
      </c>
      <c r="AC1959">
        <v>18.07</v>
      </c>
      <c r="AD1959">
        <v>1.29</v>
      </c>
      <c r="AE1959">
        <v>2.78</v>
      </c>
      <c r="AF1959" t="s">
        <v>230</v>
      </c>
      <c r="AG1959" s="1">
        <v>59200</v>
      </c>
      <c r="AH1959" s="36">
        <v>3351</v>
      </c>
      <c r="AI1959" s="1">
        <v>1400</v>
      </c>
      <c r="AJ1959" s="36">
        <v>3349</v>
      </c>
      <c r="AK1959">
        <v>500</v>
      </c>
      <c r="AL1959" s="2">
        <v>0.64583333333333337</v>
      </c>
      <c r="AM1959" s="3">
        <v>46241</v>
      </c>
      <c r="AN1959" t="s">
        <v>298</v>
      </c>
      <c r="AO1959" t="s">
        <v>434</v>
      </c>
    </row>
    <row r="1960" spans="1:41">
      <c r="A1960" s="8">
        <v>46218</v>
      </c>
      <c r="B1960" s="67">
        <v>4088.12</v>
      </c>
      <c r="C1960" s="67">
        <v>1.22</v>
      </c>
      <c r="D1960" s="67">
        <v>68870</v>
      </c>
      <c r="E1960" s="67">
        <v>1.58</v>
      </c>
      <c r="F1960" s="69">
        <v>7203</v>
      </c>
      <c r="G1960" t="s">
        <v>82</v>
      </c>
      <c r="H1960">
        <v>0</v>
      </c>
      <c r="I1960" t="s">
        <v>288</v>
      </c>
      <c r="J1960" t="s">
        <v>289</v>
      </c>
      <c r="K1960" t="s">
        <v>290</v>
      </c>
      <c r="L1960" s="36">
        <v>2875.5</v>
      </c>
      <c r="M1960">
        <v>36.5</v>
      </c>
      <c r="N1960" s="66">
        <v>1.29E-2</v>
      </c>
      <c r="O1960" s="36">
        <v>2839</v>
      </c>
      <c r="P1960" s="66">
        <v>1.2800000000000001E-2</v>
      </c>
      <c r="Q1960" s="36">
        <v>2857</v>
      </c>
      <c r="R1960" s="36">
        <v>2875.5</v>
      </c>
      <c r="S1960" s="36">
        <v>2837</v>
      </c>
      <c r="T1960" s="66">
        <v>6.4000000000000003E-3</v>
      </c>
      <c r="U1960" s="66">
        <v>7.4999999999999997E-3</v>
      </c>
      <c r="V1960" s="66">
        <v>0</v>
      </c>
      <c r="W1960" s="66">
        <v>1.35E-2</v>
      </c>
      <c r="X1960" s="1">
        <v>21157100</v>
      </c>
      <c r="Y1960" s="1">
        <v>60633756</v>
      </c>
      <c r="Z1960" s="1">
        <v>41967886</v>
      </c>
      <c r="AA1960" t="s">
        <v>435</v>
      </c>
      <c r="AB1960" t="s">
        <v>699</v>
      </c>
      <c r="AC1960">
        <v>11.35</v>
      </c>
      <c r="AD1960">
        <v>0.93</v>
      </c>
      <c r="AE1960">
        <v>3.48</v>
      </c>
      <c r="AF1960" t="s">
        <v>230</v>
      </c>
      <c r="AG1960" s="1">
        <v>241000</v>
      </c>
      <c r="AH1960" s="36">
        <v>2876</v>
      </c>
      <c r="AI1960" s="1">
        <v>25200</v>
      </c>
      <c r="AJ1960" s="36">
        <v>2873.5</v>
      </c>
      <c r="AK1960" s="1">
        <v>1000</v>
      </c>
      <c r="AL1960" s="2">
        <v>0.64583333333333337</v>
      </c>
      <c r="AM1960" s="3">
        <v>46238</v>
      </c>
      <c r="AN1960" t="s">
        <v>298</v>
      </c>
      <c r="AO1960" t="s">
        <v>437</v>
      </c>
    </row>
    <row r="1961" spans="1:41">
      <c r="A1961" s="8">
        <v>46218</v>
      </c>
      <c r="B1961" s="67">
        <v>4088.12</v>
      </c>
      <c r="C1961" s="67">
        <v>1.22</v>
      </c>
      <c r="D1961" s="67">
        <v>68870</v>
      </c>
      <c r="E1961" s="67">
        <v>1.58</v>
      </c>
      <c r="F1961" s="69">
        <v>7213</v>
      </c>
      <c r="G1961" t="s">
        <v>83</v>
      </c>
      <c r="H1961">
        <v>0</v>
      </c>
      <c r="I1961" t="s">
        <v>314</v>
      </c>
      <c r="J1961" t="s">
        <v>289</v>
      </c>
      <c r="K1961" t="s">
        <v>290</v>
      </c>
      <c r="L1961">
        <v>636</v>
      </c>
      <c r="M1961">
        <v>12</v>
      </c>
      <c r="N1961" s="66">
        <v>1.9199999999999998E-2</v>
      </c>
      <c r="O1961">
        <v>624</v>
      </c>
      <c r="P1961" s="66">
        <v>1.9199999999999998E-2</v>
      </c>
      <c r="Q1961">
        <v>626</v>
      </c>
      <c r="R1961">
        <v>642</v>
      </c>
      <c r="S1961">
        <v>619</v>
      </c>
      <c r="T1961" s="66">
        <v>1.5900000000000001E-2</v>
      </c>
      <c r="U1961" s="66">
        <v>2.7400000000000001E-2</v>
      </c>
      <c r="V1961" s="66">
        <v>-9.2999999999999992E-3</v>
      </c>
      <c r="W1961" s="66">
        <v>2.7400000000000001E-2</v>
      </c>
      <c r="X1961" s="1">
        <v>40400</v>
      </c>
      <c r="Y1961" s="1">
        <v>25497</v>
      </c>
      <c r="Z1961" s="1">
        <v>10106</v>
      </c>
      <c r="AA1961" t="s">
        <v>524</v>
      </c>
      <c r="AB1961" t="s">
        <v>439</v>
      </c>
      <c r="AC1961">
        <v>7.45</v>
      </c>
      <c r="AD1961">
        <v>0.89</v>
      </c>
      <c r="AE1961">
        <v>4.09</v>
      </c>
      <c r="AF1961" t="s">
        <v>230</v>
      </c>
      <c r="AG1961">
        <v>0</v>
      </c>
      <c r="AH1961">
        <v>637</v>
      </c>
      <c r="AI1961">
        <v>600</v>
      </c>
      <c r="AJ1961">
        <v>629</v>
      </c>
      <c r="AK1961">
        <v>100</v>
      </c>
      <c r="AL1961" s="2">
        <v>0.64583333333333337</v>
      </c>
      <c r="AM1961" s="3">
        <v>46241</v>
      </c>
      <c r="AN1961" t="s">
        <v>298</v>
      </c>
      <c r="AO1961" t="s">
        <v>437</v>
      </c>
    </row>
    <row r="1962" spans="1:41">
      <c r="A1962" s="8">
        <v>46218</v>
      </c>
      <c r="B1962" s="67">
        <v>4088.12</v>
      </c>
      <c r="C1962" s="67">
        <v>1.22</v>
      </c>
      <c r="D1962" s="67">
        <v>68870</v>
      </c>
      <c r="E1962" s="67">
        <v>1.58</v>
      </c>
      <c r="F1962" s="69">
        <v>7220</v>
      </c>
      <c r="G1962" t="s">
        <v>84</v>
      </c>
      <c r="H1962">
        <v>0</v>
      </c>
      <c r="I1962" t="s">
        <v>288</v>
      </c>
      <c r="J1962" t="s">
        <v>289</v>
      </c>
      <c r="K1962" t="s">
        <v>295</v>
      </c>
      <c r="L1962" s="36">
        <v>3470</v>
      </c>
      <c r="M1962">
        <v>105</v>
      </c>
      <c r="N1962" s="66">
        <v>3.1199999999999999E-2</v>
      </c>
      <c r="O1962" s="36">
        <v>3365</v>
      </c>
      <c r="P1962" s="66">
        <v>3.1199999999999999E-2</v>
      </c>
      <c r="Q1962" s="36">
        <v>3295</v>
      </c>
      <c r="R1962" s="36">
        <v>3500</v>
      </c>
      <c r="S1962" s="36">
        <v>3255</v>
      </c>
      <c r="T1962" s="66">
        <v>5.3100000000000001E-2</v>
      </c>
      <c r="U1962" s="66">
        <v>8.6999999999999994E-3</v>
      </c>
      <c r="V1962" s="66">
        <v>-8.5000000000000006E-3</v>
      </c>
      <c r="W1962" s="66">
        <v>6.6000000000000003E-2</v>
      </c>
      <c r="X1962" s="1">
        <v>1099600</v>
      </c>
      <c r="Y1962" s="1">
        <v>3760852</v>
      </c>
      <c r="Z1962" s="1">
        <v>227569</v>
      </c>
      <c r="AA1962" t="s">
        <v>563</v>
      </c>
      <c r="AB1962" t="s">
        <v>441</v>
      </c>
      <c r="AC1962">
        <v>34.97</v>
      </c>
      <c r="AD1962">
        <v>1.86</v>
      </c>
      <c r="AE1962">
        <v>1.1499999999999999</v>
      </c>
      <c r="AF1962" t="s">
        <v>230</v>
      </c>
      <c r="AG1962" s="1">
        <v>14600</v>
      </c>
      <c r="AH1962" s="36">
        <v>3485</v>
      </c>
      <c r="AI1962">
        <v>200</v>
      </c>
      <c r="AJ1962" s="36">
        <v>3470</v>
      </c>
      <c r="AK1962" s="1">
        <v>2700</v>
      </c>
      <c r="AL1962" s="2">
        <v>0.64583333333333337</v>
      </c>
      <c r="AM1962" s="3">
        <v>46239</v>
      </c>
      <c r="AN1962" t="s">
        <v>298</v>
      </c>
      <c r="AO1962" t="s">
        <v>437</v>
      </c>
    </row>
    <row r="1963" spans="1:41">
      <c r="A1963" s="8">
        <v>46218</v>
      </c>
      <c r="B1963" s="67">
        <v>4088.12</v>
      </c>
      <c r="C1963" s="67">
        <v>1.22</v>
      </c>
      <c r="D1963" s="67">
        <v>68870</v>
      </c>
      <c r="E1963" s="67">
        <v>1.58</v>
      </c>
      <c r="F1963" s="69">
        <v>7269</v>
      </c>
      <c r="G1963" t="s">
        <v>85</v>
      </c>
      <c r="H1963">
        <v>0</v>
      </c>
      <c r="I1963" t="s">
        <v>288</v>
      </c>
      <c r="J1963" t="s">
        <v>289</v>
      </c>
      <c r="K1963" t="s">
        <v>290</v>
      </c>
      <c r="L1963" s="36">
        <v>2025.5</v>
      </c>
      <c r="M1963">
        <v>8.5</v>
      </c>
      <c r="N1963" s="66">
        <v>4.1999999999999997E-3</v>
      </c>
      <c r="O1963" s="36">
        <v>2017</v>
      </c>
      <c r="P1963" s="66">
        <v>4.1999999999999997E-3</v>
      </c>
      <c r="Q1963" s="36">
        <v>2023</v>
      </c>
      <c r="R1963" s="36">
        <v>2038</v>
      </c>
      <c r="S1963" s="36">
        <v>2020.5</v>
      </c>
      <c r="T1963" s="66">
        <v>1.1999999999999999E-3</v>
      </c>
      <c r="U1963" s="66">
        <v>-3.0999999999999999E-3</v>
      </c>
      <c r="V1963" s="66">
        <v>-6.1000000000000004E-3</v>
      </c>
      <c r="W1963" s="66">
        <v>2.3999999999999998E-3</v>
      </c>
      <c r="X1963" s="1">
        <v>5751400</v>
      </c>
      <c r="Y1963" s="1">
        <v>11658923</v>
      </c>
      <c r="Z1963" s="1">
        <v>3979269</v>
      </c>
      <c r="AA1963" t="s">
        <v>442</v>
      </c>
      <c r="AB1963" t="s">
        <v>443</v>
      </c>
      <c r="AC1963">
        <v>10.28</v>
      </c>
      <c r="AD1963">
        <v>1.1499999999999999</v>
      </c>
      <c r="AE1963">
        <v>2.52</v>
      </c>
      <c r="AF1963" t="s">
        <v>230</v>
      </c>
      <c r="AG1963" s="1">
        <v>4090400</v>
      </c>
      <c r="AH1963" s="36">
        <v>2028</v>
      </c>
      <c r="AI1963">
        <v>100</v>
      </c>
      <c r="AJ1963" s="36">
        <v>2025</v>
      </c>
      <c r="AK1963">
        <v>200</v>
      </c>
      <c r="AL1963" s="2">
        <v>0.64583333333333337</v>
      </c>
      <c r="AM1963" s="3">
        <v>46239</v>
      </c>
      <c r="AN1963" t="s">
        <v>298</v>
      </c>
      <c r="AO1963" t="s">
        <v>437</v>
      </c>
    </row>
    <row r="1964" spans="1:41">
      <c r="A1964" s="8">
        <v>46218</v>
      </c>
      <c r="B1964" s="67">
        <v>4088.12</v>
      </c>
      <c r="C1964" s="67">
        <v>1.22</v>
      </c>
      <c r="D1964" s="67">
        <v>68870</v>
      </c>
      <c r="E1964" s="67">
        <v>1.58</v>
      </c>
      <c r="F1964" s="69">
        <v>7272</v>
      </c>
      <c r="G1964" t="s">
        <v>86</v>
      </c>
      <c r="H1964">
        <v>0</v>
      </c>
      <c r="I1964" t="s">
        <v>288</v>
      </c>
      <c r="J1964" t="s">
        <v>289</v>
      </c>
      <c r="K1964" t="s">
        <v>290</v>
      </c>
      <c r="L1964" s="36">
        <v>1258.5</v>
      </c>
      <c r="M1964">
        <v>14</v>
      </c>
      <c r="N1964" s="66">
        <v>1.12E-2</v>
      </c>
      <c r="O1964" s="36">
        <v>1244.5</v>
      </c>
      <c r="P1964" s="66">
        <v>1.12E-2</v>
      </c>
      <c r="Q1964" s="36">
        <v>1249</v>
      </c>
      <c r="R1964" s="36">
        <v>1259</v>
      </c>
      <c r="S1964" s="36">
        <v>1247</v>
      </c>
      <c r="T1964" s="66">
        <v>7.6E-3</v>
      </c>
      <c r="U1964" s="66">
        <v>0</v>
      </c>
      <c r="V1964" s="66">
        <v>-2.9999999999999997E-4</v>
      </c>
      <c r="W1964" s="66">
        <v>9.1999999999999998E-3</v>
      </c>
      <c r="X1964" s="1">
        <v>4474600</v>
      </c>
      <c r="Y1964" s="1">
        <v>5617721</v>
      </c>
      <c r="Z1964" s="1">
        <v>1281310</v>
      </c>
      <c r="AA1964" t="s">
        <v>444</v>
      </c>
      <c r="AB1964" t="s">
        <v>445</v>
      </c>
      <c r="AC1964">
        <v>9.91</v>
      </c>
      <c r="AD1964">
        <v>1.07</v>
      </c>
      <c r="AE1964">
        <v>3.97</v>
      </c>
      <c r="AF1964" t="s">
        <v>230</v>
      </c>
      <c r="AG1964" s="1">
        <v>455600</v>
      </c>
      <c r="AH1964" s="36">
        <v>1259</v>
      </c>
      <c r="AI1964" s="1">
        <v>28600</v>
      </c>
      <c r="AJ1964" s="36">
        <v>1255</v>
      </c>
      <c r="AK1964">
        <v>900</v>
      </c>
      <c r="AL1964" s="2">
        <v>0.64583333333333337</v>
      </c>
      <c r="AM1964" s="3">
        <v>46238</v>
      </c>
      <c r="AN1964" t="s">
        <v>293</v>
      </c>
      <c r="AO1964" t="s">
        <v>437</v>
      </c>
    </row>
    <row r="1965" spans="1:41">
      <c r="A1965" s="8">
        <v>46218</v>
      </c>
      <c r="B1965" s="67">
        <v>4088.12</v>
      </c>
      <c r="C1965" s="67">
        <v>1.22</v>
      </c>
      <c r="D1965" s="67">
        <v>68870</v>
      </c>
      <c r="E1965" s="67">
        <v>1.58</v>
      </c>
      <c r="F1965" s="69">
        <v>7376</v>
      </c>
      <c r="G1965" t="s">
        <v>87</v>
      </c>
      <c r="H1965">
        <v>0</v>
      </c>
      <c r="I1965" t="s">
        <v>347</v>
      </c>
      <c r="J1965" t="s">
        <v>323</v>
      </c>
      <c r="K1965" t="s">
        <v>290</v>
      </c>
      <c r="L1965" s="36">
        <v>1038</v>
      </c>
      <c r="M1965">
        <v>76</v>
      </c>
      <c r="N1965" s="66">
        <v>7.9000000000000001E-2</v>
      </c>
      <c r="O1965">
        <v>962</v>
      </c>
      <c r="P1965" s="66">
        <v>7.9000000000000001E-2</v>
      </c>
      <c r="Q1965">
        <v>954</v>
      </c>
      <c r="R1965" s="36">
        <v>1040</v>
      </c>
      <c r="S1965">
        <v>952</v>
      </c>
      <c r="T1965" s="66">
        <v>8.7999999999999995E-2</v>
      </c>
      <c r="U1965" s="66">
        <v>4.8399999999999999E-2</v>
      </c>
      <c r="V1965" s="66">
        <v>-1.9E-3</v>
      </c>
      <c r="W1965" s="66">
        <v>9.0300000000000005E-2</v>
      </c>
      <c r="X1965" s="1">
        <v>21800</v>
      </c>
      <c r="Y1965" s="1">
        <v>21843</v>
      </c>
      <c r="Z1965" s="1">
        <v>4421</v>
      </c>
      <c r="AA1965" t="s">
        <v>446</v>
      </c>
      <c r="AB1965" t="s">
        <v>447</v>
      </c>
      <c r="AC1965">
        <v>0</v>
      </c>
      <c r="AD1965">
        <v>4.13</v>
      </c>
      <c r="AE1965">
        <v>0</v>
      </c>
      <c r="AF1965">
        <v>0.5</v>
      </c>
      <c r="AG1965">
        <v>0</v>
      </c>
      <c r="AH1965" s="36">
        <v>1039</v>
      </c>
      <c r="AI1965">
        <v>100</v>
      </c>
      <c r="AJ1965" s="36">
        <v>1022</v>
      </c>
      <c r="AK1965">
        <v>100</v>
      </c>
      <c r="AL1965" s="2">
        <v>0.64583333333333337</v>
      </c>
      <c r="AM1965" s="3">
        <v>46246</v>
      </c>
      <c r="AN1965" t="s">
        <v>448</v>
      </c>
      <c r="AO1965" t="s">
        <v>313</v>
      </c>
    </row>
    <row r="1966" spans="1:41">
      <c r="A1966" s="8">
        <v>46218</v>
      </c>
      <c r="B1966" s="67">
        <v>4088.12</v>
      </c>
      <c r="C1966" s="67">
        <v>1.22</v>
      </c>
      <c r="D1966" s="67">
        <v>68870</v>
      </c>
      <c r="E1966" s="67">
        <v>1.58</v>
      </c>
      <c r="F1966" s="69">
        <v>7525</v>
      </c>
      <c r="G1966" t="s">
        <v>88</v>
      </c>
      <c r="H1966">
        <v>0</v>
      </c>
      <c r="I1966" t="s">
        <v>288</v>
      </c>
      <c r="J1966" t="s">
        <v>289</v>
      </c>
      <c r="K1966" t="s">
        <v>295</v>
      </c>
      <c r="L1966" s="36">
        <v>3575</v>
      </c>
      <c r="M1966">
        <v>25</v>
      </c>
      <c r="N1966" s="66">
        <v>7.0000000000000001E-3</v>
      </c>
      <c r="O1966" s="36">
        <v>3550</v>
      </c>
      <c r="P1966" s="66">
        <v>7.0000000000000001E-3</v>
      </c>
      <c r="Q1966" s="36">
        <v>3580</v>
      </c>
      <c r="R1966" s="36">
        <v>3585</v>
      </c>
      <c r="S1966" s="36">
        <v>3560</v>
      </c>
      <c r="T1966" s="66">
        <v>-1.2999999999999999E-3</v>
      </c>
      <c r="U1966" s="66">
        <v>4.1999999999999997E-3</v>
      </c>
      <c r="V1966" s="66">
        <v>-2.7000000000000001E-3</v>
      </c>
      <c r="W1966" s="66">
        <v>4.1999999999999997E-3</v>
      </c>
      <c r="X1966" s="1">
        <v>3900</v>
      </c>
      <c r="Y1966" s="1">
        <v>13936</v>
      </c>
      <c r="Z1966" s="1">
        <v>30888</v>
      </c>
      <c r="AA1966" t="s">
        <v>449</v>
      </c>
      <c r="AB1966" t="s">
        <v>450</v>
      </c>
      <c r="AC1966">
        <v>9.66</v>
      </c>
      <c r="AD1966">
        <v>1</v>
      </c>
      <c r="AE1966">
        <v>4.53</v>
      </c>
      <c r="AF1966" t="s">
        <v>230</v>
      </c>
      <c r="AG1966" s="1">
        <v>7800</v>
      </c>
      <c r="AH1966" s="36">
        <v>3595</v>
      </c>
      <c r="AI1966">
        <v>100</v>
      </c>
      <c r="AJ1966" s="36">
        <v>3570</v>
      </c>
      <c r="AK1966">
        <v>100</v>
      </c>
      <c r="AL1966" s="2">
        <v>0.64583333333333337</v>
      </c>
      <c r="AM1966" s="3">
        <v>46241</v>
      </c>
      <c r="AN1966" t="s">
        <v>298</v>
      </c>
      <c r="AO1966" t="s">
        <v>322</v>
      </c>
    </row>
    <row r="1967" spans="1:41">
      <c r="A1967" s="8">
        <v>46218</v>
      </c>
      <c r="B1967" s="67">
        <v>4088.12</v>
      </c>
      <c r="C1967" s="67">
        <v>1.22</v>
      </c>
      <c r="D1967" s="67">
        <v>68870</v>
      </c>
      <c r="E1967" s="67">
        <v>1.58</v>
      </c>
      <c r="F1967" s="69">
        <v>7729</v>
      </c>
      <c r="G1967" t="s">
        <v>89</v>
      </c>
      <c r="H1967">
        <v>0</v>
      </c>
      <c r="I1967" t="s">
        <v>288</v>
      </c>
      <c r="J1967" t="s">
        <v>289</v>
      </c>
      <c r="K1967" t="s">
        <v>290</v>
      </c>
      <c r="L1967" s="36">
        <v>19210</v>
      </c>
      <c r="M1967">
        <v>885</v>
      </c>
      <c r="N1967" s="66">
        <v>4.8300000000000003E-2</v>
      </c>
      <c r="O1967" s="36">
        <v>18325</v>
      </c>
      <c r="P1967" s="66">
        <v>4.82E-2</v>
      </c>
      <c r="Q1967" s="36">
        <v>18470</v>
      </c>
      <c r="R1967" s="36">
        <v>19210</v>
      </c>
      <c r="S1967" s="36">
        <v>18325</v>
      </c>
      <c r="T1967" s="66">
        <v>0.04</v>
      </c>
      <c r="U1967" s="66">
        <v>3.2199999999999999E-2</v>
      </c>
      <c r="V1967" s="66">
        <v>0</v>
      </c>
      <c r="W1967" s="66">
        <v>4.82E-2</v>
      </c>
      <c r="X1967" s="1">
        <v>412600</v>
      </c>
      <c r="Y1967" s="1">
        <v>7801765</v>
      </c>
      <c r="Z1967" s="1">
        <v>812294</v>
      </c>
      <c r="AA1967" t="s">
        <v>700</v>
      </c>
      <c r="AB1967" t="s">
        <v>452</v>
      </c>
      <c r="AC1967">
        <v>27.84</v>
      </c>
      <c r="AD1967">
        <v>4.08</v>
      </c>
      <c r="AE1967">
        <v>1.44</v>
      </c>
      <c r="AF1967" t="s">
        <v>230</v>
      </c>
      <c r="AG1967" s="1">
        <v>6100</v>
      </c>
      <c r="AH1967" s="36">
        <v>19215</v>
      </c>
      <c r="AI1967" s="1">
        <v>1600</v>
      </c>
      <c r="AJ1967" s="36">
        <v>19140</v>
      </c>
      <c r="AK1967">
        <v>300</v>
      </c>
      <c r="AL1967" s="2">
        <v>0.64583333333333337</v>
      </c>
      <c r="AM1967" s="3">
        <v>46238</v>
      </c>
      <c r="AN1967" t="s">
        <v>298</v>
      </c>
      <c r="AO1967" t="s">
        <v>453</v>
      </c>
    </row>
    <row r="1968" spans="1:41">
      <c r="A1968" s="8">
        <v>46218</v>
      </c>
      <c r="B1968" s="67">
        <v>4088.12</v>
      </c>
      <c r="C1968" s="67">
        <v>1.22</v>
      </c>
      <c r="D1968" s="67">
        <v>68870</v>
      </c>
      <c r="E1968" s="67">
        <v>1.58</v>
      </c>
      <c r="F1968" s="69">
        <v>7921</v>
      </c>
      <c r="G1968" t="s">
        <v>90</v>
      </c>
      <c r="H1968">
        <v>0</v>
      </c>
      <c r="I1968" t="s">
        <v>288</v>
      </c>
      <c r="J1968" t="s">
        <v>289</v>
      </c>
      <c r="K1968" t="s">
        <v>295</v>
      </c>
      <c r="L1968" s="36">
        <v>4410</v>
      </c>
      <c r="M1968">
        <v>50</v>
      </c>
      <c r="N1968" s="66">
        <v>1.15E-2</v>
      </c>
      <c r="O1968" s="36">
        <v>4360</v>
      </c>
      <c r="P1968" s="66">
        <v>1.14E-2</v>
      </c>
      <c r="Q1968" s="36">
        <v>4390</v>
      </c>
      <c r="R1968" s="36">
        <v>4430</v>
      </c>
      <c r="S1968" s="36">
        <v>4335</v>
      </c>
      <c r="T1968" s="66">
        <v>4.4999999999999997E-3</v>
      </c>
      <c r="U1968" s="66">
        <v>8.0000000000000002E-3</v>
      </c>
      <c r="V1968" s="66">
        <v>-4.4999999999999997E-3</v>
      </c>
      <c r="W1968" s="66">
        <v>1.7299999999999999E-2</v>
      </c>
      <c r="X1968" s="1">
        <v>45700</v>
      </c>
      <c r="Y1968" s="1">
        <v>200417</v>
      </c>
      <c r="Z1968" s="1">
        <v>58006</v>
      </c>
      <c r="AA1968" t="s">
        <v>454</v>
      </c>
      <c r="AB1968" t="s">
        <v>591</v>
      </c>
      <c r="AC1968">
        <v>16.260000000000002</v>
      </c>
      <c r="AD1968">
        <v>1.75</v>
      </c>
      <c r="AE1968">
        <v>4.08</v>
      </c>
      <c r="AF1968" t="s">
        <v>230</v>
      </c>
      <c r="AG1968" s="1">
        <v>11400</v>
      </c>
      <c r="AH1968" s="36">
        <v>4430</v>
      </c>
      <c r="AI1968">
        <v>200</v>
      </c>
      <c r="AJ1968" s="36">
        <v>4380</v>
      </c>
      <c r="AK1968">
        <v>100</v>
      </c>
      <c r="AL1968" s="2">
        <v>0.64583333333333337</v>
      </c>
      <c r="AM1968" s="3">
        <v>46211</v>
      </c>
      <c r="AN1968" t="s">
        <v>326</v>
      </c>
      <c r="AO1968" t="s">
        <v>456</v>
      </c>
    </row>
    <row r="1969" spans="1:41">
      <c r="A1969" s="8">
        <v>46218</v>
      </c>
      <c r="B1969" s="67">
        <v>4088.12</v>
      </c>
      <c r="C1969" s="67">
        <v>1.22</v>
      </c>
      <c r="D1969" s="67">
        <v>68870</v>
      </c>
      <c r="E1969" s="67">
        <v>1.58</v>
      </c>
      <c r="F1969" s="69">
        <v>8031</v>
      </c>
      <c r="G1969" t="s">
        <v>91</v>
      </c>
      <c r="H1969">
        <v>0</v>
      </c>
      <c r="I1969" t="s">
        <v>288</v>
      </c>
      <c r="J1969" t="s">
        <v>289</v>
      </c>
      <c r="K1969" t="s">
        <v>290</v>
      </c>
      <c r="L1969" s="36">
        <v>4824</v>
      </c>
      <c r="M1969">
        <v>126</v>
      </c>
      <c r="N1969" s="66">
        <v>2.6800000000000001E-2</v>
      </c>
      <c r="O1969" s="36">
        <v>4698</v>
      </c>
      <c r="P1969" s="66">
        <v>2.6800000000000001E-2</v>
      </c>
      <c r="Q1969" s="36">
        <v>4731</v>
      </c>
      <c r="R1969" s="36">
        <v>4824</v>
      </c>
      <c r="S1969" s="36">
        <v>4707</v>
      </c>
      <c r="T1969" s="66">
        <v>1.9599999999999999E-2</v>
      </c>
      <c r="U1969" s="66">
        <v>4.4999999999999997E-3</v>
      </c>
      <c r="V1969" s="66">
        <v>0</v>
      </c>
      <c r="W1969" s="66">
        <v>2.4799999999999999E-2</v>
      </c>
      <c r="X1969" s="1">
        <v>6963400</v>
      </c>
      <c r="Y1969" s="1">
        <v>33382803</v>
      </c>
      <c r="Z1969" s="1">
        <v>13819151</v>
      </c>
      <c r="AA1969" t="s">
        <v>457</v>
      </c>
      <c r="AB1969" t="s">
        <v>701</v>
      </c>
      <c r="AC1969">
        <v>14.86</v>
      </c>
      <c r="AD1969">
        <v>1.55</v>
      </c>
      <c r="AE1969">
        <v>2.9</v>
      </c>
      <c r="AF1969" t="s">
        <v>230</v>
      </c>
      <c r="AG1969" s="1">
        <v>285100</v>
      </c>
      <c r="AH1969" s="36">
        <v>4825</v>
      </c>
      <c r="AI1969" s="1">
        <v>1200</v>
      </c>
      <c r="AJ1969" s="36">
        <v>4800</v>
      </c>
      <c r="AK1969">
        <v>700</v>
      </c>
      <c r="AL1969" s="2">
        <v>0.64583333333333337</v>
      </c>
      <c r="AM1969" s="3">
        <v>46238</v>
      </c>
      <c r="AN1969" t="s">
        <v>298</v>
      </c>
      <c r="AO1969" t="s">
        <v>322</v>
      </c>
    </row>
    <row r="1970" spans="1:41">
      <c r="A1970" s="8">
        <v>46218</v>
      </c>
      <c r="B1970" s="67">
        <v>4088.12</v>
      </c>
      <c r="C1970" s="67">
        <v>1.22</v>
      </c>
      <c r="D1970" s="67">
        <v>68870</v>
      </c>
      <c r="E1970" s="67">
        <v>1.58</v>
      </c>
      <c r="F1970" s="69">
        <v>8058</v>
      </c>
      <c r="G1970" t="s">
        <v>92</v>
      </c>
      <c r="H1970">
        <v>0</v>
      </c>
      <c r="I1970" t="s">
        <v>288</v>
      </c>
      <c r="J1970" t="s">
        <v>289</v>
      </c>
      <c r="K1970" t="s">
        <v>290</v>
      </c>
      <c r="L1970" s="36">
        <v>4585</v>
      </c>
      <c r="M1970">
        <v>89</v>
      </c>
      <c r="N1970" s="66">
        <v>1.9800000000000002E-2</v>
      </c>
      <c r="O1970" s="36">
        <v>4496</v>
      </c>
      <c r="P1970" s="66">
        <v>1.9699999999999999E-2</v>
      </c>
      <c r="Q1970" s="36">
        <v>4548</v>
      </c>
      <c r="R1970" s="36">
        <v>4606</v>
      </c>
      <c r="S1970" s="36">
        <v>4530</v>
      </c>
      <c r="T1970" s="66">
        <v>8.0999999999999996E-3</v>
      </c>
      <c r="U1970" s="66">
        <v>5.0000000000000001E-3</v>
      </c>
      <c r="V1970" s="66">
        <v>-4.4999999999999997E-3</v>
      </c>
      <c r="W1970" s="66">
        <v>1.21E-2</v>
      </c>
      <c r="X1970" s="1">
        <v>7472100</v>
      </c>
      <c r="Y1970" s="1">
        <v>34165089</v>
      </c>
      <c r="Z1970" s="1">
        <v>17012774</v>
      </c>
      <c r="AA1970" t="s">
        <v>459</v>
      </c>
      <c r="AB1970" t="s">
        <v>460</v>
      </c>
      <c r="AC1970">
        <v>15.26</v>
      </c>
      <c r="AD1970">
        <v>1.77</v>
      </c>
      <c r="AE1970">
        <v>2.73</v>
      </c>
      <c r="AF1970" t="s">
        <v>230</v>
      </c>
      <c r="AG1970" s="1">
        <v>568300</v>
      </c>
      <c r="AH1970" s="36">
        <v>4585</v>
      </c>
      <c r="AI1970" s="1">
        <v>2800</v>
      </c>
      <c r="AJ1970" s="36">
        <v>4583</v>
      </c>
      <c r="AK1970">
        <v>200</v>
      </c>
      <c r="AL1970" s="2">
        <v>0.64583333333333337</v>
      </c>
      <c r="AM1970" s="3">
        <v>46237</v>
      </c>
      <c r="AN1970" t="s">
        <v>298</v>
      </c>
      <c r="AO1970" t="s">
        <v>322</v>
      </c>
    </row>
    <row r="1971" spans="1:41">
      <c r="A1971" s="8">
        <v>46218</v>
      </c>
      <c r="B1971" s="67">
        <v>4088.12</v>
      </c>
      <c r="C1971" s="67">
        <v>1.22</v>
      </c>
      <c r="D1971" s="67">
        <v>68870</v>
      </c>
      <c r="E1971" s="67">
        <v>1.58</v>
      </c>
      <c r="F1971" s="69">
        <v>8233</v>
      </c>
      <c r="G1971" t="s">
        <v>93</v>
      </c>
      <c r="H1971">
        <v>0</v>
      </c>
      <c r="I1971" t="s">
        <v>288</v>
      </c>
      <c r="J1971" t="s">
        <v>289</v>
      </c>
      <c r="K1971" t="s">
        <v>295</v>
      </c>
      <c r="L1971" s="36">
        <v>2390</v>
      </c>
      <c r="M1971">
        <v>26.5</v>
      </c>
      <c r="N1971" s="66">
        <v>1.12E-2</v>
      </c>
      <c r="O1971" s="36">
        <v>2363.5</v>
      </c>
      <c r="P1971" s="66">
        <v>1.12E-2</v>
      </c>
      <c r="Q1971" s="36">
        <v>2377</v>
      </c>
      <c r="R1971" s="36">
        <v>2402.5</v>
      </c>
      <c r="S1971" s="36">
        <v>2350.5</v>
      </c>
      <c r="T1971" s="66">
        <v>5.4000000000000003E-3</v>
      </c>
      <c r="U1971" s="66">
        <v>-2.2000000000000001E-3</v>
      </c>
      <c r="V1971" s="66">
        <v>-5.1999999999999998E-3</v>
      </c>
      <c r="W1971" s="66">
        <v>1.6799999999999999E-2</v>
      </c>
      <c r="X1971" s="1">
        <v>1731100</v>
      </c>
      <c r="Y1971" s="1">
        <v>4131462</v>
      </c>
      <c r="Z1971" s="1">
        <v>729449</v>
      </c>
      <c r="AA1971" t="s">
        <v>702</v>
      </c>
      <c r="AB1971" t="s">
        <v>462</v>
      </c>
      <c r="AC1971">
        <v>18.420000000000002</v>
      </c>
      <c r="AD1971">
        <v>1.55</v>
      </c>
      <c r="AE1971">
        <v>1.67</v>
      </c>
      <c r="AF1971" t="s">
        <v>230</v>
      </c>
      <c r="AG1971" s="1">
        <v>66100</v>
      </c>
      <c r="AH1971" s="36">
        <v>2391</v>
      </c>
      <c r="AI1971">
        <v>300</v>
      </c>
      <c r="AJ1971" s="36">
        <v>2389</v>
      </c>
      <c r="AK1971">
        <v>100</v>
      </c>
      <c r="AL1971" s="2">
        <v>0.64583333333333337</v>
      </c>
      <c r="AM1971" s="3">
        <v>46203</v>
      </c>
      <c r="AN1971" t="s">
        <v>463</v>
      </c>
      <c r="AO1971" t="s">
        <v>327</v>
      </c>
    </row>
    <row r="1972" spans="1:41">
      <c r="A1972" s="8">
        <v>46218</v>
      </c>
      <c r="B1972" s="67">
        <v>4088.12</v>
      </c>
      <c r="C1972" s="67">
        <v>1.22</v>
      </c>
      <c r="D1972" s="67">
        <v>68870</v>
      </c>
      <c r="E1972" s="67">
        <v>1.58</v>
      </c>
      <c r="F1972" s="69">
        <v>8304</v>
      </c>
      <c r="G1972" t="s">
        <v>94</v>
      </c>
      <c r="H1972">
        <v>0</v>
      </c>
      <c r="I1972" t="s">
        <v>288</v>
      </c>
      <c r="J1972" t="s">
        <v>289</v>
      </c>
      <c r="K1972" t="s">
        <v>290</v>
      </c>
      <c r="L1972" s="36">
        <v>2958</v>
      </c>
      <c r="M1972">
        <v>14.5</v>
      </c>
      <c r="N1972" s="66">
        <v>4.8999999999999998E-3</v>
      </c>
      <c r="O1972" s="36">
        <v>2943.5</v>
      </c>
      <c r="P1972" s="66">
        <v>4.8999999999999998E-3</v>
      </c>
      <c r="Q1972" s="36">
        <v>2957</v>
      </c>
      <c r="R1972" s="36">
        <v>2975</v>
      </c>
      <c r="S1972" s="36">
        <v>2928</v>
      </c>
      <c r="T1972" s="66">
        <v>2.9999999999999997E-4</v>
      </c>
      <c r="U1972" s="66">
        <v>-1.2999999999999999E-3</v>
      </c>
      <c r="V1972" s="66">
        <v>-5.7000000000000002E-3</v>
      </c>
      <c r="W1972" s="66">
        <v>1.0200000000000001E-2</v>
      </c>
      <c r="X1972" s="1">
        <v>952200</v>
      </c>
      <c r="Y1972" s="1">
        <v>2814408</v>
      </c>
      <c r="Z1972" s="1">
        <v>413497</v>
      </c>
      <c r="AA1972" t="s">
        <v>716</v>
      </c>
      <c r="AB1972" t="s">
        <v>465</v>
      </c>
      <c r="AC1972">
        <v>15.16</v>
      </c>
      <c r="AD1972">
        <v>0.85</v>
      </c>
      <c r="AE1972">
        <v>3.38</v>
      </c>
      <c r="AF1972" t="s">
        <v>230</v>
      </c>
      <c r="AG1972" s="1">
        <v>12300</v>
      </c>
      <c r="AH1972" s="36">
        <v>2959</v>
      </c>
      <c r="AI1972">
        <v>100</v>
      </c>
      <c r="AJ1972" s="36">
        <v>2953</v>
      </c>
      <c r="AK1972">
        <v>100</v>
      </c>
      <c r="AL1972" s="2">
        <v>0.64583333333333337</v>
      </c>
      <c r="AM1972" s="3">
        <v>46234</v>
      </c>
      <c r="AN1972" t="s">
        <v>298</v>
      </c>
      <c r="AO1972" t="s">
        <v>434</v>
      </c>
    </row>
    <row r="1973" spans="1:41">
      <c r="A1973" s="8">
        <v>46218</v>
      </c>
      <c r="B1973" s="67">
        <v>4088.12</v>
      </c>
      <c r="C1973" s="67">
        <v>1.22</v>
      </c>
      <c r="D1973" s="67">
        <v>68870</v>
      </c>
      <c r="E1973" s="67">
        <v>1.58</v>
      </c>
      <c r="F1973" s="69">
        <v>8316</v>
      </c>
      <c r="G1973" t="s">
        <v>95</v>
      </c>
      <c r="H1973">
        <v>0</v>
      </c>
      <c r="I1973" t="s">
        <v>288</v>
      </c>
      <c r="J1973" t="s">
        <v>289</v>
      </c>
      <c r="K1973" t="s">
        <v>290</v>
      </c>
      <c r="L1973" s="36">
        <v>7121</v>
      </c>
      <c r="M1973">
        <v>154</v>
      </c>
      <c r="N1973" s="66">
        <v>2.2100000000000002E-2</v>
      </c>
      <c r="O1973" s="36">
        <v>6967</v>
      </c>
      <c r="P1973" s="66">
        <v>2.2100000000000002E-2</v>
      </c>
      <c r="Q1973" s="36">
        <v>7100</v>
      </c>
      <c r="R1973" s="36">
        <v>7137</v>
      </c>
      <c r="S1973" s="36">
        <v>6976</v>
      </c>
      <c r="T1973" s="66">
        <v>2.8999999999999998E-3</v>
      </c>
      <c r="U1973" s="66">
        <v>1.2500000000000001E-2</v>
      </c>
      <c r="V1973" s="66">
        <v>-2.2000000000000001E-3</v>
      </c>
      <c r="W1973" s="66">
        <v>2.07E-2</v>
      </c>
      <c r="X1973" s="1">
        <v>14262800</v>
      </c>
      <c r="Y1973" s="1">
        <v>100959225</v>
      </c>
      <c r="Z1973" s="1">
        <v>27255614</v>
      </c>
      <c r="AA1973" t="s">
        <v>792</v>
      </c>
      <c r="AB1973" t="s">
        <v>467</v>
      </c>
      <c r="AC1973">
        <v>15.83</v>
      </c>
      <c r="AD1973">
        <v>1.72</v>
      </c>
      <c r="AE1973">
        <v>2.5299999999999998</v>
      </c>
      <c r="AF1973" t="s">
        <v>230</v>
      </c>
      <c r="AG1973">
        <v>0</v>
      </c>
      <c r="AH1973" s="36">
        <v>7122</v>
      </c>
      <c r="AI1973" s="1">
        <v>2200</v>
      </c>
      <c r="AJ1973" s="36">
        <v>7120</v>
      </c>
      <c r="AK1973" s="1">
        <v>1100</v>
      </c>
      <c r="AL1973" s="2">
        <v>0.64583333333333337</v>
      </c>
      <c r="AM1973" s="3">
        <v>46234</v>
      </c>
      <c r="AN1973" t="s">
        <v>298</v>
      </c>
      <c r="AO1973" t="s">
        <v>434</v>
      </c>
    </row>
    <row r="1974" spans="1:41">
      <c r="A1974" s="8">
        <v>46218</v>
      </c>
      <c r="B1974" s="67">
        <v>4088.12</v>
      </c>
      <c r="C1974" s="67">
        <v>1.22</v>
      </c>
      <c r="D1974" s="67">
        <v>68870</v>
      </c>
      <c r="E1974" s="67">
        <v>1.58</v>
      </c>
      <c r="F1974" s="69">
        <v>8331</v>
      </c>
      <c r="G1974" t="s">
        <v>96</v>
      </c>
      <c r="H1974">
        <v>0</v>
      </c>
      <c r="I1974" t="s">
        <v>288</v>
      </c>
      <c r="J1974" t="s">
        <v>289</v>
      </c>
      <c r="K1974" t="s">
        <v>290</v>
      </c>
      <c r="L1974" s="36">
        <v>2787</v>
      </c>
      <c r="M1974">
        <v>6</v>
      </c>
      <c r="N1974" s="66">
        <v>2.2000000000000001E-3</v>
      </c>
      <c r="O1974" s="36">
        <v>2781</v>
      </c>
      <c r="P1974" s="66">
        <v>2.0999999999999999E-3</v>
      </c>
      <c r="Q1974" s="36">
        <v>2797</v>
      </c>
      <c r="R1974" s="36">
        <v>2805</v>
      </c>
      <c r="S1974" s="36">
        <v>2742</v>
      </c>
      <c r="T1974" s="66">
        <v>-3.5000000000000001E-3</v>
      </c>
      <c r="U1974" s="66">
        <v>2.3E-3</v>
      </c>
      <c r="V1974" s="66">
        <v>-6.4000000000000003E-3</v>
      </c>
      <c r="W1974" s="66">
        <v>1.6400000000000001E-2</v>
      </c>
      <c r="X1974" s="1">
        <v>3136100</v>
      </c>
      <c r="Y1974" s="1">
        <v>8718955</v>
      </c>
      <c r="Z1974" s="1">
        <v>2161377</v>
      </c>
      <c r="AA1974" t="s">
        <v>718</v>
      </c>
      <c r="AB1974" t="s">
        <v>469</v>
      </c>
      <c r="AC1974">
        <v>18.010000000000002</v>
      </c>
      <c r="AD1974">
        <v>1.54</v>
      </c>
      <c r="AE1974">
        <v>2.2999999999999998</v>
      </c>
      <c r="AF1974" t="s">
        <v>230</v>
      </c>
      <c r="AG1974" s="1">
        <v>27700</v>
      </c>
      <c r="AH1974" s="36">
        <v>2787.5</v>
      </c>
      <c r="AI1974" s="1">
        <v>11800</v>
      </c>
      <c r="AJ1974" s="36">
        <v>2777</v>
      </c>
      <c r="AK1974">
        <v>100</v>
      </c>
      <c r="AL1974" s="2">
        <v>0.64583333333333337</v>
      </c>
      <c r="AM1974" s="3">
        <v>46238</v>
      </c>
      <c r="AN1974" t="s">
        <v>298</v>
      </c>
      <c r="AO1974" t="s">
        <v>434</v>
      </c>
    </row>
    <row r="1975" spans="1:41">
      <c r="A1975" s="8">
        <v>46218</v>
      </c>
      <c r="B1975" s="67">
        <v>4088.12</v>
      </c>
      <c r="C1975" s="67">
        <v>1.22</v>
      </c>
      <c r="D1975" s="67">
        <v>68870</v>
      </c>
      <c r="E1975" s="67">
        <v>1.58</v>
      </c>
      <c r="F1975" s="69">
        <v>8424</v>
      </c>
      <c r="G1975" t="s">
        <v>97</v>
      </c>
      <c r="H1975">
        <v>0</v>
      </c>
      <c r="I1975" t="s">
        <v>288</v>
      </c>
      <c r="J1975" t="s">
        <v>289</v>
      </c>
      <c r="K1975" t="s">
        <v>290</v>
      </c>
      <c r="L1975" s="36">
        <v>4361</v>
      </c>
      <c r="M1975">
        <v>28</v>
      </c>
      <c r="N1975" s="66">
        <v>6.4999999999999997E-3</v>
      </c>
      <c r="O1975" s="36">
        <v>4333</v>
      </c>
      <c r="P1975" s="66">
        <v>6.4000000000000003E-3</v>
      </c>
      <c r="Q1975" s="36">
        <v>4368</v>
      </c>
      <c r="R1975" s="36">
        <v>4390</v>
      </c>
      <c r="S1975" s="36">
        <v>4346</v>
      </c>
      <c r="T1975" s="66">
        <v>-1.6000000000000001E-3</v>
      </c>
      <c r="U1975" s="66">
        <v>-1.1000000000000001E-3</v>
      </c>
      <c r="V1975" s="66">
        <v>-6.6E-3</v>
      </c>
      <c r="W1975" s="66">
        <v>3.3999999999999998E-3</v>
      </c>
      <c r="X1975" s="1">
        <v>96800</v>
      </c>
      <c r="Y1975" s="1">
        <v>422485</v>
      </c>
      <c r="Z1975" s="1">
        <v>396255</v>
      </c>
      <c r="AA1975" t="s">
        <v>470</v>
      </c>
      <c r="AB1975" t="s">
        <v>592</v>
      </c>
      <c r="AC1975">
        <v>8.19</v>
      </c>
      <c r="AD1975">
        <v>0.78</v>
      </c>
      <c r="AE1975">
        <v>3.94</v>
      </c>
      <c r="AF1975" t="s">
        <v>230</v>
      </c>
      <c r="AG1975" s="1">
        <v>1400</v>
      </c>
      <c r="AH1975" s="36">
        <v>4364</v>
      </c>
      <c r="AI1975">
        <v>100</v>
      </c>
      <c r="AJ1975" s="36">
        <v>4350</v>
      </c>
      <c r="AK1975">
        <v>800</v>
      </c>
      <c r="AL1975" s="2">
        <v>0.64583333333333337</v>
      </c>
      <c r="AM1975" s="3">
        <v>46233</v>
      </c>
      <c r="AN1975" t="s">
        <v>298</v>
      </c>
      <c r="AO1975" t="s">
        <v>472</v>
      </c>
    </row>
    <row r="1976" spans="1:41">
      <c r="A1976" s="8">
        <v>46218</v>
      </c>
      <c r="B1976" s="67">
        <v>4088.12</v>
      </c>
      <c r="C1976" s="67">
        <v>1.22</v>
      </c>
      <c r="D1976" s="67">
        <v>68870</v>
      </c>
      <c r="E1976" s="67">
        <v>1.58</v>
      </c>
      <c r="F1976" s="69">
        <v>8425</v>
      </c>
      <c r="G1976" t="s">
        <v>98</v>
      </c>
      <c r="H1976">
        <v>0</v>
      </c>
      <c r="I1976" t="s">
        <v>288</v>
      </c>
      <c r="J1976" t="s">
        <v>289</v>
      </c>
      <c r="K1976" t="s">
        <v>290</v>
      </c>
      <c r="L1976" s="36">
        <v>1309</v>
      </c>
      <c r="M1976">
        <v>2</v>
      </c>
      <c r="N1976" s="66">
        <v>1.5E-3</v>
      </c>
      <c r="O1976" s="36">
        <v>1307</v>
      </c>
      <c r="P1976" s="66">
        <v>1.5E-3</v>
      </c>
      <c r="Q1976" s="36">
        <v>1320</v>
      </c>
      <c r="R1976" s="36">
        <v>1322</v>
      </c>
      <c r="S1976" s="36">
        <v>1306</v>
      </c>
      <c r="T1976" s="66">
        <v>-8.3000000000000001E-3</v>
      </c>
      <c r="U1976" s="66">
        <v>0</v>
      </c>
      <c r="V1976" s="66">
        <v>-9.7999999999999997E-3</v>
      </c>
      <c r="W1976" s="66">
        <v>2.2000000000000001E-3</v>
      </c>
      <c r="X1976" s="1">
        <v>407200</v>
      </c>
      <c r="Y1976" s="1">
        <v>534098</v>
      </c>
      <c r="Z1976" s="1">
        <v>411898</v>
      </c>
      <c r="AA1976" t="s">
        <v>473</v>
      </c>
      <c r="AB1976" t="s">
        <v>607</v>
      </c>
      <c r="AC1976">
        <v>7.85</v>
      </c>
      <c r="AD1976">
        <v>0.85</v>
      </c>
      <c r="AE1976">
        <v>3.97</v>
      </c>
      <c r="AF1976" t="s">
        <v>230</v>
      </c>
      <c r="AG1976" s="1">
        <v>180000</v>
      </c>
      <c r="AH1976" s="36">
        <v>1310</v>
      </c>
      <c r="AI1976" s="1">
        <v>2600</v>
      </c>
      <c r="AJ1976" s="36">
        <v>1308</v>
      </c>
      <c r="AK1976">
        <v>100</v>
      </c>
      <c r="AL1976" s="2">
        <v>0.64583333333333337</v>
      </c>
      <c r="AM1976" s="3">
        <v>46233</v>
      </c>
      <c r="AN1976" t="s">
        <v>298</v>
      </c>
      <c r="AO1976" t="s">
        <v>472</v>
      </c>
    </row>
    <row r="1977" spans="1:41">
      <c r="A1977" s="8">
        <v>46218</v>
      </c>
      <c r="B1977" s="67">
        <v>4088.12</v>
      </c>
      <c r="C1977" s="67">
        <v>1.22</v>
      </c>
      <c r="D1977" s="67">
        <v>68870</v>
      </c>
      <c r="E1977" s="67">
        <v>1.58</v>
      </c>
      <c r="F1977" s="69">
        <v>8591</v>
      </c>
      <c r="G1977" t="s">
        <v>99</v>
      </c>
      <c r="H1977">
        <v>0</v>
      </c>
      <c r="I1977" t="s">
        <v>288</v>
      </c>
      <c r="J1977" t="s">
        <v>289</v>
      </c>
      <c r="K1977" t="s">
        <v>290</v>
      </c>
      <c r="L1977" s="36">
        <v>6593</v>
      </c>
      <c r="M1977">
        <v>163</v>
      </c>
      <c r="N1977" s="66">
        <v>2.53E-2</v>
      </c>
      <c r="O1977" s="36">
        <v>6430</v>
      </c>
      <c r="P1977" s="66">
        <v>2.53E-2</v>
      </c>
      <c r="Q1977" s="36">
        <v>6555</v>
      </c>
      <c r="R1977" s="36">
        <v>6593</v>
      </c>
      <c r="S1977" s="36">
        <v>6509</v>
      </c>
      <c r="T1977" s="66">
        <v>5.7000000000000002E-3</v>
      </c>
      <c r="U1977" s="66">
        <v>6.4999999999999997E-3</v>
      </c>
      <c r="V1977" s="66">
        <v>0</v>
      </c>
      <c r="W1977" s="66">
        <v>1.29E-2</v>
      </c>
      <c r="X1977" s="1">
        <v>2436800</v>
      </c>
      <c r="Y1977" s="1">
        <v>15987773</v>
      </c>
      <c r="Z1977" s="1">
        <v>7411234</v>
      </c>
      <c r="AA1977" t="s">
        <v>793</v>
      </c>
      <c r="AB1977" t="s">
        <v>476</v>
      </c>
      <c r="AC1977">
        <v>13.62</v>
      </c>
      <c r="AD1977">
        <v>1.61</v>
      </c>
      <c r="AE1977">
        <v>2.84</v>
      </c>
      <c r="AF1977" t="s">
        <v>230</v>
      </c>
      <c r="AG1977" s="1">
        <v>234400</v>
      </c>
      <c r="AH1977" s="36">
        <v>6594</v>
      </c>
      <c r="AI1977">
        <v>300</v>
      </c>
      <c r="AJ1977" s="36">
        <v>6590</v>
      </c>
      <c r="AK1977" s="1">
        <v>73800</v>
      </c>
      <c r="AL1977" s="2">
        <v>0.64583333333333337</v>
      </c>
      <c r="AM1977" s="3">
        <v>46240</v>
      </c>
      <c r="AN1977" t="s">
        <v>298</v>
      </c>
      <c r="AO1977" t="s">
        <v>472</v>
      </c>
    </row>
    <row r="1978" spans="1:41">
      <c r="A1978" s="8">
        <v>46218</v>
      </c>
      <c r="B1978" s="67">
        <v>4088.12</v>
      </c>
      <c r="C1978" s="67">
        <v>1.22</v>
      </c>
      <c r="D1978" s="67">
        <v>68870</v>
      </c>
      <c r="E1978" s="67">
        <v>1.58</v>
      </c>
      <c r="F1978" s="69">
        <v>8593</v>
      </c>
      <c r="G1978" t="s">
        <v>100</v>
      </c>
      <c r="H1978">
        <v>0</v>
      </c>
      <c r="I1978" t="s">
        <v>288</v>
      </c>
      <c r="J1978" t="s">
        <v>289</v>
      </c>
      <c r="K1978" t="s">
        <v>290</v>
      </c>
      <c r="L1978" s="36">
        <v>1414</v>
      </c>
      <c r="M1978">
        <v>15</v>
      </c>
      <c r="N1978" s="66">
        <v>1.0699999999999999E-2</v>
      </c>
      <c r="O1978" s="36">
        <v>1399</v>
      </c>
      <c r="P1978" s="66">
        <v>1.0699999999999999E-2</v>
      </c>
      <c r="Q1978" s="36">
        <v>1415</v>
      </c>
      <c r="R1978" s="36">
        <v>1418.5</v>
      </c>
      <c r="S1978" s="36">
        <v>1406.5</v>
      </c>
      <c r="T1978" s="66">
        <v>-6.9999999999999999E-4</v>
      </c>
      <c r="U1978" s="66">
        <v>2.8E-3</v>
      </c>
      <c r="V1978" s="66">
        <v>-3.0999999999999999E-3</v>
      </c>
      <c r="W1978" s="66">
        <v>5.3E-3</v>
      </c>
      <c r="X1978" s="1">
        <v>3392200</v>
      </c>
      <c r="Y1978" s="1">
        <v>4790137</v>
      </c>
      <c r="Z1978" s="1">
        <v>2074213</v>
      </c>
      <c r="AA1978" t="s">
        <v>477</v>
      </c>
      <c r="AB1978" t="s">
        <v>594</v>
      </c>
      <c r="AC1978">
        <v>12.69</v>
      </c>
      <c r="AD1978">
        <v>1.02</v>
      </c>
      <c r="AE1978">
        <v>3.61</v>
      </c>
      <c r="AF1978" t="s">
        <v>230</v>
      </c>
      <c r="AG1978" s="1">
        <v>863500</v>
      </c>
      <c r="AH1978" s="36">
        <v>1414</v>
      </c>
      <c r="AI1978" s="1">
        <v>16100</v>
      </c>
      <c r="AJ1978" s="36">
        <v>1410.5</v>
      </c>
      <c r="AK1978">
        <v>200</v>
      </c>
      <c r="AL1978" s="2">
        <v>0.64583333333333337</v>
      </c>
      <c r="AM1978" s="3">
        <v>46241</v>
      </c>
      <c r="AN1978" t="s">
        <v>298</v>
      </c>
      <c r="AO1978" t="s">
        <v>472</v>
      </c>
    </row>
    <row r="1979" spans="1:41">
      <c r="A1979" s="8">
        <v>46218</v>
      </c>
      <c r="B1979" s="67">
        <v>4088.12</v>
      </c>
      <c r="C1979" s="67">
        <v>1.22</v>
      </c>
      <c r="D1979" s="67">
        <v>68870</v>
      </c>
      <c r="E1979" s="67">
        <v>1.58</v>
      </c>
      <c r="F1979" s="69">
        <v>8604</v>
      </c>
      <c r="G1979" t="s">
        <v>101</v>
      </c>
      <c r="H1979">
        <v>0</v>
      </c>
      <c r="I1979" t="s">
        <v>288</v>
      </c>
      <c r="J1979" t="s">
        <v>289</v>
      </c>
      <c r="K1979" t="s">
        <v>290</v>
      </c>
      <c r="L1979" s="36">
        <v>1626</v>
      </c>
      <c r="M1979">
        <v>73</v>
      </c>
      <c r="N1979" s="66">
        <v>4.7E-2</v>
      </c>
      <c r="O1979" s="36">
        <v>1553</v>
      </c>
      <c r="P1979" s="66">
        <v>4.7E-2</v>
      </c>
      <c r="Q1979" s="36">
        <v>1582</v>
      </c>
      <c r="R1979" s="36">
        <v>1631.5</v>
      </c>
      <c r="S1979" s="36">
        <v>1581.5</v>
      </c>
      <c r="T1979" s="66">
        <v>2.7799999999999998E-2</v>
      </c>
      <c r="U1979" s="66">
        <v>1.5E-3</v>
      </c>
      <c r="V1979" s="66">
        <v>-3.3E-3</v>
      </c>
      <c r="W1979" s="66">
        <v>2.81E-2</v>
      </c>
      <c r="X1979" s="1">
        <v>14545600</v>
      </c>
      <c r="Y1979" s="1">
        <v>23476674</v>
      </c>
      <c r="Z1979" s="1">
        <v>5022002</v>
      </c>
      <c r="AA1979" t="s">
        <v>794</v>
      </c>
      <c r="AB1979" t="s">
        <v>480</v>
      </c>
      <c r="AC1979">
        <v>12.64</v>
      </c>
      <c r="AD1979">
        <v>1.27</v>
      </c>
      <c r="AE1979">
        <v>3.2</v>
      </c>
      <c r="AF1979" t="s">
        <v>230</v>
      </c>
      <c r="AG1979" s="1">
        <v>602900</v>
      </c>
      <c r="AH1979" s="36">
        <v>1626.5</v>
      </c>
      <c r="AI1979">
        <v>100</v>
      </c>
      <c r="AJ1979" s="36">
        <v>1625.5</v>
      </c>
      <c r="AK1979" s="1">
        <v>27400</v>
      </c>
      <c r="AL1979" s="2">
        <v>0.64583333333333337</v>
      </c>
      <c r="AM1979" s="3">
        <v>46232</v>
      </c>
      <c r="AN1979" t="s">
        <v>298</v>
      </c>
      <c r="AO1979" t="s">
        <v>481</v>
      </c>
    </row>
    <row r="1980" spans="1:41">
      <c r="A1980" s="8">
        <v>46218</v>
      </c>
      <c r="B1980" s="67">
        <v>4088.12</v>
      </c>
      <c r="C1980" s="67">
        <v>1.22</v>
      </c>
      <c r="D1980" s="67">
        <v>68870</v>
      </c>
      <c r="E1980" s="67">
        <v>1.58</v>
      </c>
      <c r="F1980" s="69">
        <v>8697</v>
      </c>
      <c r="G1980" t="s">
        <v>102</v>
      </c>
      <c r="H1980">
        <v>0</v>
      </c>
      <c r="I1980" t="s">
        <v>288</v>
      </c>
      <c r="J1980" t="s">
        <v>289</v>
      </c>
      <c r="K1980" t="s">
        <v>290</v>
      </c>
      <c r="L1980" s="36">
        <v>2247.5</v>
      </c>
      <c r="M1980">
        <v>36</v>
      </c>
      <c r="N1980" s="66">
        <v>1.6299999999999999E-2</v>
      </c>
      <c r="O1980" s="36">
        <v>2211.5</v>
      </c>
      <c r="P1980" s="66">
        <v>1.6199999999999999E-2</v>
      </c>
      <c r="Q1980" s="36">
        <v>2247</v>
      </c>
      <c r="R1980" s="36">
        <v>2260.5</v>
      </c>
      <c r="S1980" s="36">
        <v>2221.5</v>
      </c>
      <c r="T1980" s="66">
        <v>2.0000000000000001E-4</v>
      </c>
      <c r="U1980" s="66">
        <v>-5.9999999999999995E-4</v>
      </c>
      <c r="V1980" s="66">
        <v>-5.7000000000000002E-3</v>
      </c>
      <c r="W1980" s="66">
        <v>1.17E-2</v>
      </c>
      <c r="X1980" s="1">
        <v>4314900</v>
      </c>
      <c r="Y1980" s="1">
        <v>9686368</v>
      </c>
      <c r="Z1980" s="1">
        <v>2318937</v>
      </c>
      <c r="AA1980" t="s">
        <v>669</v>
      </c>
      <c r="AB1980" t="s">
        <v>483</v>
      </c>
      <c r="AC1980">
        <v>28.27</v>
      </c>
      <c r="AD1980">
        <v>6.69</v>
      </c>
      <c r="AE1980">
        <v>2.8</v>
      </c>
      <c r="AF1980" t="s">
        <v>230</v>
      </c>
      <c r="AG1980" s="1">
        <v>87400</v>
      </c>
      <c r="AH1980" s="36">
        <v>2250</v>
      </c>
      <c r="AI1980" s="1">
        <v>13900</v>
      </c>
      <c r="AJ1980" s="36">
        <v>2247</v>
      </c>
      <c r="AK1980">
        <v>600</v>
      </c>
      <c r="AL1980" s="2">
        <v>0.64583333333333337</v>
      </c>
      <c r="AM1980" s="3">
        <v>46231</v>
      </c>
      <c r="AN1980" t="s">
        <v>298</v>
      </c>
      <c r="AO1980" t="s">
        <v>472</v>
      </c>
    </row>
    <row r="1981" spans="1:41">
      <c r="A1981" s="8">
        <v>46218</v>
      </c>
      <c r="B1981" s="67">
        <v>4088.12</v>
      </c>
      <c r="C1981" s="67">
        <v>1.22</v>
      </c>
      <c r="D1981" s="67">
        <v>68870</v>
      </c>
      <c r="E1981" s="67">
        <v>1.58</v>
      </c>
      <c r="F1981" s="69">
        <v>8830</v>
      </c>
      <c r="G1981" t="s">
        <v>103</v>
      </c>
      <c r="H1981">
        <v>0</v>
      </c>
      <c r="I1981" t="s">
        <v>288</v>
      </c>
      <c r="J1981" t="s">
        <v>289</v>
      </c>
      <c r="K1981" t="s">
        <v>290</v>
      </c>
      <c r="L1981" s="36">
        <v>3870</v>
      </c>
      <c r="M1981">
        <v>57</v>
      </c>
      <c r="N1981" s="66">
        <v>1.49E-2</v>
      </c>
      <c r="O1981" s="36">
        <v>3813</v>
      </c>
      <c r="P1981" s="66">
        <v>1.49E-2</v>
      </c>
      <c r="Q1981" s="36">
        <v>3827</v>
      </c>
      <c r="R1981" s="36">
        <v>3870</v>
      </c>
      <c r="S1981" s="36">
        <v>3823</v>
      </c>
      <c r="T1981" s="66">
        <v>1.12E-2</v>
      </c>
      <c r="U1981" s="66">
        <v>9.1000000000000004E-3</v>
      </c>
      <c r="V1981" s="66">
        <v>0</v>
      </c>
      <c r="W1981" s="66">
        <v>1.2200000000000001E-2</v>
      </c>
      <c r="X1981" s="1">
        <v>1593000</v>
      </c>
      <c r="Y1981" s="1">
        <v>6145298</v>
      </c>
      <c r="Z1981" s="1">
        <v>3622320</v>
      </c>
      <c r="AA1981" t="s">
        <v>484</v>
      </c>
      <c r="AB1981" t="s">
        <v>620</v>
      </c>
      <c r="AC1981">
        <v>16.03</v>
      </c>
      <c r="AD1981">
        <v>1.44</v>
      </c>
      <c r="AE1981">
        <v>1.34</v>
      </c>
      <c r="AF1981" t="s">
        <v>230</v>
      </c>
      <c r="AG1981" s="1">
        <v>23700</v>
      </c>
      <c r="AH1981" s="36">
        <v>3871</v>
      </c>
      <c r="AI1981">
        <v>300</v>
      </c>
      <c r="AJ1981" s="36">
        <v>3856</v>
      </c>
      <c r="AK1981">
        <v>100</v>
      </c>
      <c r="AL1981" s="2">
        <v>0.64583333333333337</v>
      </c>
      <c r="AM1981" s="3">
        <v>46240</v>
      </c>
      <c r="AN1981" t="s">
        <v>298</v>
      </c>
      <c r="AO1981" t="s">
        <v>332</v>
      </c>
    </row>
    <row r="1982" spans="1:41">
      <c r="A1982" s="8">
        <v>46218</v>
      </c>
      <c r="B1982" s="67">
        <v>4088.12</v>
      </c>
      <c r="C1982" s="67">
        <v>1.22</v>
      </c>
      <c r="D1982" s="67">
        <v>68870</v>
      </c>
      <c r="E1982" s="67">
        <v>1.58</v>
      </c>
      <c r="F1982" s="69">
        <v>9020</v>
      </c>
      <c r="G1982" t="s">
        <v>104</v>
      </c>
      <c r="H1982">
        <v>0</v>
      </c>
      <c r="I1982" t="s">
        <v>288</v>
      </c>
      <c r="J1982" t="s">
        <v>289</v>
      </c>
      <c r="K1982" t="s">
        <v>290</v>
      </c>
      <c r="L1982" s="36">
        <v>3580</v>
      </c>
      <c r="M1982">
        <v>16</v>
      </c>
      <c r="N1982" s="66">
        <v>4.4999999999999997E-3</v>
      </c>
      <c r="O1982" s="36">
        <v>3564</v>
      </c>
      <c r="P1982" s="66">
        <v>4.4000000000000003E-3</v>
      </c>
      <c r="Q1982" s="36">
        <v>3602</v>
      </c>
      <c r="R1982" s="36">
        <v>3605</v>
      </c>
      <c r="S1982" s="36">
        <v>3531</v>
      </c>
      <c r="T1982" s="66">
        <v>-6.1000000000000004E-3</v>
      </c>
      <c r="U1982" s="66">
        <v>4.7000000000000002E-3</v>
      </c>
      <c r="V1982" s="66">
        <v>-6.8999999999999999E-3</v>
      </c>
      <c r="W1982" s="66">
        <v>1.38E-2</v>
      </c>
      <c r="X1982" s="1">
        <v>2791300</v>
      </c>
      <c r="Y1982" s="1">
        <v>9966093</v>
      </c>
      <c r="Z1982" s="1">
        <v>4061195</v>
      </c>
      <c r="AA1982" t="s">
        <v>486</v>
      </c>
      <c r="AB1982" t="s">
        <v>608</v>
      </c>
      <c r="AC1982">
        <v>15.85</v>
      </c>
      <c r="AD1982">
        <v>1.32</v>
      </c>
      <c r="AE1982">
        <v>2.35</v>
      </c>
      <c r="AF1982" t="s">
        <v>230</v>
      </c>
      <c r="AG1982" s="1">
        <v>27500</v>
      </c>
      <c r="AH1982" s="36">
        <v>3581</v>
      </c>
      <c r="AI1982" s="1">
        <v>4700</v>
      </c>
      <c r="AJ1982" s="36">
        <v>3574</v>
      </c>
      <c r="AK1982" s="1">
        <v>213200</v>
      </c>
      <c r="AL1982" s="2">
        <v>0.64583333333333337</v>
      </c>
      <c r="AM1982" s="3">
        <v>46234</v>
      </c>
      <c r="AN1982" t="s">
        <v>298</v>
      </c>
      <c r="AO1982" t="s">
        <v>488</v>
      </c>
    </row>
    <row r="1983" spans="1:41">
      <c r="A1983" s="8">
        <v>46218</v>
      </c>
      <c r="B1983" s="67">
        <v>4088.12</v>
      </c>
      <c r="C1983" s="67">
        <v>1.22</v>
      </c>
      <c r="D1983" s="67">
        <v>68870</v>
      </c>
      <c r="E1983" s="67">
        <v>1.58</v>
      </c>
      <c r="F1983" s="69">
        <v>9024</v>
      </c>
      <c r="G1983" t="s">
        <v>105</v>
      </c>
      <c r="H1983">
        <v>0</v>
      </c>
      <c r="I1983" t="s">
        <v>288</v>
      </c>
      <c r="J1983" t="s">
        <v>289</v>
      </c>
      <c r="K1983" t="s">
        <v>290</v>
      </c>
      <c r="L1983" s="36">
        <v>3542</v>
      </c>
      <c r="M1983">
        <v>-57</v>
      </c>
      <c r="N1983" s="66">
        <v>-1.5800000000000002E-2</v>
      </c>
      <c r="O1983" s="36">
        <v>3599</v>
      </c>
      <c r="P1983" s="66">
        <v>-1.5800000000000002E-2</v>
      </c>
      <c r="Q1983" s="36">
        <v>3620</v>
      </c>
      <c r="R1983" s="36">
        <v>3639</v>
      </c>
      <c r="S1983" s="36">
        <v>3511</v>
      </c>
      <c r="T1983" s="66">
        <v>-2.1499999999999998E-2</v>
      </c>
      <c r="U1983" s="66">
        <v>-5.0000000000000001E-3</v>
      </c>
      <c r="V1983" s="66">
        <v>-2.6599999999999999E-2</v>
      </c>
      <c r="W1983" s="66">
        <v>8.8000000000000005E-3</v>
      </c>
      <c r="X1983" s="1">
        <v>1776700</v>
      </c>
      <c r="Y1983" s="1">
        <v>6312100</v>
      </c>
      <c r="Z1983" s="1">
        <v>1083056</v>
      </c>
      <c r="AA1983" t="s">
        <v>489</v>
      </c>
      <c r="AB1983" t="s">
        <v>609</v>
      </c>
      <c r="AC1983">
        <v>33.35</v>
      </c>
      <c r="AD1983">
        <v>1.58</v>
      </c>
      <c r="AE1983">
        <v>1.19</v>
      </c>
      <c r="AF1983" t="s">
        <v>230</v>
      </c>
      <c r="AG1983">
        <v>0</v>
      </c>
      <c r="AH1983" s="36">
        <v>3546</v>
      </c>
      <c r="AI1983" s="1">
        <v>1800</v>
      </c>
      <c r="AJ1983" s="36">
        <v>3524</v>
      </c>
      <c r="AK1983">
        <v>100</v>
      </c>
      <c r="AL1983" s="2">
        <v>0.64583333333333337</v>
      </c>
      <c r="AM1983" s="3">
        <v>46234</v>
      </c>
      <c r="AN1983" t="s">
        <v>298</v>
      </c>
      <c r="AO1983" t="s">
        <v>488</v>
      </c>
    </row>
    <row r="1984" spans="1:41">
      <c r="A1984" s="8">
        <v>46218</v>
      </c>
      <c r="B1984" s="67">
        <v>4088.12</v>
      </c>
      <c r="C1984" s="67">
        <v>1.22</v>
      </c>
      <c r="D1984" s="67">
        <v>68870</v>
      </c>
      <c r="E1984" s="67">
        <v>1.58</v>
      </c>
      <c r="F1984" s="69">
        <v>9069</v>
      </c>
      <c r="G1984" t="s">
        <v>106</v>
      </c>
      <c r="H1984">
        <v>0</v>
      </c>
      <c r="I1984" t="s">
        <v>288</v>
      </c>
      <c r="J1984" t="s">
        <v>289</v>
      </c>
      <c r="K1984" t="s">
        <v>290</v>
      </c>
      <c r="L1984" s="36">
        <v>2132</v>
      </c>
      <c r="M1984">
        <v>18</v>
      </c>
      <c r="N1984" s="66">
        <v>8.5000000000000006E-3</v>
      </c>
      <c r="O1984" s="36">
        <v>2114</v>
      </c>
      <c r="P1984" s="66">
        <v>8.5000000000000006E-3</v>
      </c>
      <c r="Q1984" s="36">
        <v>2141.5</v>
      </c>
      <c r="R1984" s="36">
        <v>2145</v>
      </c>
      <c r="S1984" s="36">
        <v>2114</v>
      </c>
      <c r="T1984" s="66">
        <v>-4.4000000000000003E-3</v>
      </c>
      <c r="U1984" s="66">
        <v>2.0999999999999999E-3</v>
      </c>
      <c r="V1984" s="66">
        <v>-6.0000000000000001E-3</v>
      </c>
      <c r="W1984" s="66">
        <v>8.5000000000000006E-3</v>
      </c>
      <c r="X1984" s="1">
        <v>246500</v>
      </c>
      <c r="Y1984" s="1">
        <v>524469</v>
      </c>
      <c r="Z1984" s="1">
        <v>374576</v>
      </c>
      <c r="AA1984" t="s">
        <v>491</v>
      </c>
      <c r="AB1984" t="s">
        <v>492</v>
      </c>
      <c r="AC1984">
        <v>15.26</v>
      </c>
      <c r="AD1984">
        <v>1.57</v>
      </c>
      <c r="AE1984">
        <v>2.63</v>
      </c>
      <c r="AF1984" t="s">
        <v>230</v>
      </c>
      <c r="AG1984" s="1">
        <v>23600</v>
      </c>
      <c r="AH1984" s="36">
        <v>2132.5</v>
      </c>
      <c r="AI1984">
        <v>100</v>
      </c>
      <c r="AJ1984" s="36">
        <v>2121.5</v>
      </c>
      <c r="AK1984">
        <v>100</v>
      </c>
      <c r="AL1984" s="2">
        <v>0.64583333333333337</v>
      </c>
      <c r="AM1984" s="3">
        <v>46246</v>
      </c>
      <c r="AN1984" t="s">
        <v>298</v>
      </c>
      <c r="AO1984" t="s">
        <v>488</v>
      </c>
    </row>
    <row r="1985" spans="1:41">
      <c r="A1985" s="8">
        <v>46218</v>
      </c>
      <c r="B1985" s="67">
        <v>4088.12</v>
      </c>
      <c r="C1985" s="67">
        <v>1.22</v>
      </c>
      <c r="D1985" s="67">
        <v>68870</v>
      </c>
      <c r="E1985" s="67">
        <v>1.58</v>
      </c>
      <c r="F1985" s="69">
        <v>9227</v>
      </c>
      <c r="G1985" t="s">
        <v>107</v>
      </c>
      <c r="H1985">
        <v>0</v>
      </c>
      <c r="I1985" t="s">
        <v>347</v>
      </c>
      <c r="J1985" t="s">
        <v>289</v>
      </c>
      <c r="K1985" t="s">
        <v>290</v>
      </c>
      <c r="L1985">
        <v>844</v>
      </c>
      <c r="M1985">
        <v>6</v>
      </c>
      <c r="N1985" s="66">
        <v>7.1999999999999998E-3</v>
      </c>
      <c r="O1985">
        <v>838</v>
      </c>
      <c r="P1985" s="66">
        <v>7.1000000000000004E-3</v>
      </c>
      <c r="Q1985">
        <v>830</v>
      </c>
      <c r="R1985">
        <v>846</v>
      </c>
      <c r="S1985">
        <v>827</v>
      </c>
      <c r="T1985" s="66">
        <v>1.6799999999999999E-2</v>
      </c>
      <c r="U1985" s="66">
        <v>1.0699999999999999E-2</v>
      </c>
      <c r="V1985" s="66">
        <v>-2.3E-3</v>
      </c>
      <c r="W1985" s="66">
        <v>2.0500000000000001E-2</v>
      </c>
      <c r="X1985" s="1">
        <v>109500</v>
      </c>
      <c r="Y1985" s="1">
        <v>91664</v>
      </c>
      <c r="Z1985" s="1">
        <v>13423</v>
      </c>
      <c r="AA1985" t="s">
        <v>493</v>
      </c>
      <c r="AB1985" t="s">
        <v>494</v>
      </c>
      <c r="AC1985">
        <v>0</v>
      </c>
      <c r="AD1985">
        <v>27.77</v>
      </c>
      <c r="AE1985">
        <v>0</v>
      </c>
      <c r="AF1985">
        <v>2.4</v>
      </c>
      <c r="AG1985" s="1">
        <v>1400</v>
      </c>
      <c r="AH1985">
        <v>844</v>
      </c>
      <c r="AI1985" s="1">
        <v>1400</v>
      </c>
      <c r="AJ1985">
        <v>840</v>
      </c>
      <c r="AK1985">
        <v>300</v>
      </c>
      <c r="AL1985" s="2">
        <v>0.64583333333333337</v>
      </c>
      <c r="AM1985" s="3">
        <v>46246</v>
      </c>
      <c r="AN1985" t="s">
        <v>350</v>
      </c>
      <c r="AO1985" t="s">
        <v>313</v>
      </c>
    </row>
    <row r="1986" spans="1:41">
      <c r="A1986" s="8">
        <v>46218</v>
      </c>
      <c r="B1986" s="67">
        <v>4088.12</v>
      </c>
      <c r="C1986" s="67">
        <v>1.22</v>
      </c>
      <c r="D1986" s="67">
        <v>68870</v>
      </c>
      <c r="E1986" s="67">
        <v>1.58</v>
      </c>
      <c r="F1986" s="69">
        <v>9303</v>
      </c>
      <c r="G1986" t="s">
        <v>108</v>
      </c>
      <c r="H1986">
        <v>0</v>
      </c>
      <c r="I1986" t="s">
        <v>288</v>
      </c>
      <c r="J1986" t="s">
        <v>289</v>
      </c>
      <c r="K1986" t="s">
        <v>290</v>
      </c>
      <c r="L1986" s="36">
        <v>3960</v>
      </c>
      <c r="M1986">
        <v>65</v>
      </c>
      <c r="N1986" s="66">
        <v>1.67E-2</v>
      </c>
      <c r="O1986" s="36">
        <v>3895</v>
      </c>
      <c r="P1986" s="66">
        <v>1.66E-2</v>
      </c>
      <c r="Q1986" s="36">
        <v>3925</v>
      </c>
      <c r="R1986" s="36">
        <v>3960</v>
      </c>
      <c r="S1986" s="36">
        <v>3905</v>
      </c>
      <c r="T1986" s="66">
        <v>8.8999999999999999E-3</v>
      </c>
      <c r="U1986" s="66">
        <v>2.5000000000000001E-3</v>
      </c>
      <c r="V1986" s="66">
        <v>0</v>
      </c>
      <c r="W1986" s="66">
        <v>1.4E-2</v>
      </c>
      <c r="X1986" s="1">
        <v>99100</v>
      </c>
      <c r="Y1986" s="1">
        <v>390605</v>
      </c>
      <c r="Z1986" s="1">
        <v>303392</v>
      </c>
      <c r="AA1986" t="s">
        <v>495</v>
      </c>
      <c r="AB1986" t="s">
        <v>496</v>
      </c>
      <c r="AC1986">
        <v>17.47</v>
      </c>
      <c r="AD1986">
        <v>0.96</v>
      </c>
      <c r="AE1986">
        <v>2.6</v>
      </c>
      <c r="AF1986" t="s">
        <v>230</v>
      </c>
      <c r="AG1986" s="1">
        <v>29400</v>
      </c>
      <c r="AH1986" s="36">
        <v>3960</v>
      </c>
      <c r="AI1986">
        <v>200</v>
      </c>
      <c r="AJ1986" s="36">
        <v>3950</v>
      </c>
      <c r="AK1986" s="1">
        <v>2100</v>
      </c>
      <c r="AL1986" s="2">
        <v>0.64583333333333337</v>
      </c>
      <c r="AM1986" s="3">
        <v>46241</v>
      </c>
      <c r="AN1986" t="s">
        <v>298</v>
      </c>
      <c r="AO1986" t="s">
        <v>497</v>
      </c>
    </row>
    <row r="1987" spans="1:41">
      <c r="A1987" s="8">
        <v>46218</v>
      </c>
      <c r="B1987" s="67">
        <v>4088.12</v>
      </c>
      <c r="C1987" s="67">
        <v>1.22</v>
      </c>
      <c r="D1987" s="67">
        <v>68870</v>
      </c>
      <c r="E1987" s="67">
        <v>1.58</v>
      </c>
      <c r="F1987" s="69">
        <v>9308</v>
      </c>
      <c r="G1987" t="s">
        <v>109</v>
      </c>
      <c r="H1987">
        <v>0</v>
      </c>
      <c r="I1987" t="s">
        <v>314</v>
      </c>
      <c r="J1987" t="s">
        <v>289</v>
      </c>
      <c r="K1987" t="s">
        <v>295</v>
      </c>
      <c r="L1987" s="36">
        <v>1677</v>
      </c>
      <c r="M1987">
        <v>30</v>
      </c>
      <c r="N1987" s="66">
        <v>1.8200000000000001E-2</v>
      </c>
      <c r="O1987" s="36">
        <v>1647</v>
      </c>
      <c r="P1987" s="66">
        <v>1.8200000000000001E-2</v>
      </c>
      <c r="Q1987" s="36">
        <v>1648</v>
      </c>
      <c r="R1987" s="36">
        <v>1692</v>
      </c>
      <c r="S1987" s="36">
        <v>1633</v>
      </c>
      <c r="T1987" s="66">
        <v>1.7500000000000002E-2</v>
      </c>
      <c r="U1987" s="66">
        <v>8.3999999999999995E-3</v>
      </c>
      <c r="V1987" s="66">
        <v>-8.8000000000000005E-3</v>
      </c>
      <c r="W1987" s="66">
        <v>2.69E-2</v>
      </c>
      <c r="X1987" s="1">
        <v>81600</v>
      </c>
      <c r="Y1987" s="1">
        <v>136302</v>
      </c>
      <c r="Z1987" s="1">
        <v>43724</v>
      </c>
      <c r="AA1987" t="s">
        <v>498</v>
      </c>
      <c r="AB1987" t="s">
        <v>499</v>
      </c>
      <c r="AC1987">
        <v>14.33</v>
      </c>
      <c r="AD1987">
        <v>1.1200000000000001</v>
      </c>
      <c r="AE1987">
        <v>2.0699999999999998</v>
      </c>
      <c r="AF1987" t="s">
        <v>230</v>
      </c>
      <c r="AG1987" s="1">
        <v>2500</v>
      </c>
      <c r="AH1987" s="36">
        <v>1686</v>
      </c>
      <c r="AI1987">
        <v>100</v>
      </c>
      <c r="AJ1987" s="36">
        <v>1670</v>
      </c>
      <c r="AK1987" s="1">
        <v>1500</v>
      </c>
      <c r="AL1987" s="2">
        <v>0.64583333333333337</v>
      </c>
      <c r="AM1987" s="3">
        <v>46241</v>
      </c>
      <c r="AN1987" t="s">
        <v>298</v>
      </c>
      <c r="AO1987" t="s">
        <v>500</v>
      </c>
    </row>
    <row r="1988" spans="1:41">
      <c r="A1988" s="8">
        <v>46218</v>
      </c>
      <c r="B1988" s="67">
        <v>4088.12</v>
      </c>
      <c r="C1988" s="67">
        <v>1.22</v>
      </c>
      <c r="D1988" s="67">
        <v>68870</v>
      </c>
      <c r="E1988" s="67">
        <v>1.58</v>
      </c>
      <c r="F1988" s="69">
        <v>9348</v>
      </c>
      <c r="G1988" t="s">
        <v>110</v>
      </c>
      <c r="H1988">
        <v>0</v>
      </c>
      <c r="I1988" t="s">
        <v>347</v>
      </c>
      <c r="J1988" t="s">
        <v>323</v>
      </c>
      <c r="K1988" t="s">
        <v>290</v>
      </c>
      <c r="L1988">
        <v>449</v>
      </c>
      <c r="M1988">
        <v>9</v>
      </c>
      <c r="N1988" s="66">
        <v>2.0500000000000001E-2</v>
      </c>
      <c r="O1988">
        <v>440</v>
      </c>
      <c r="P1988" s="66">
        <v>2.0400000000000001E-2</v>
      </c>
      <c r="Q1988">
        <v>440</v>
      </c>
      <c r="R1988">
        <v>450</v>
      </c>
      <c r="S1988">
        <v>438</v>
      </c>
      <c r="T1988" s="66">
        <v>2.0400000000000001E-2</v>
      </c>
      <c r="U1988" s="66">
        <v>1.35E-2</v>
      </c>
      <c r="V1988" s="66">
        <v>-2.2000000000000001E-3</v>
      </c>
      <c r="W1988" s="66">
        <v>2.5100000000000001E-2</v>
      </c>
      <c r="X1988" s="1">
        <v>1448100</v>
      </c>
      <c r="Y1988" s="1">
        <v>642654</v>
      </c>
      <c r="Z1988" s="1">
        <v>65690</v>
      </c>
      <c r="AA1988" t="s">
        <v>552</v>
      </c>
      <c r="AB1988" t="s">
        <v>502</v>
      </c>
      <c r="AC1988">
        <v>0</v>
      </c>
      <c r="AD1988">
        <v>4.3499999999999996</v>
      </c>
      <c r="AE1988">
        <v>0</v>
      </c>
      <c r="AF1988">
        <v>1.8</v>
      </c>
      <c r="AG1988" s="1">
        <v>65700</v>
      </c>
      <c r="AH1988">
        <v>450</v>
      </c>
      <c r="AI1988" s="1">
        <v>40100</v>
      </c>
      <c r="AJ1988">
        <v>449</v>
      </c>
      <c r="AK1988" s="1">
        <v>2100</v>
      </c>
      <c r="AL1988" s="2">
        <v>0.64583333333333337</v>
      </c>
      <c r="AM1988" s="3">
        <v>46241</v>
      </c>
      <c r="AN1988" t="s">
        <v>298</v>
      </c>
      <c r="AO1988" t="s">
        <v>313</v>
      </c>
    </row>
    <row r="1989" spans="1:41">
      <c r="A1989" s="8">
        <v>46218</v>
      </c>
      <c r="B1989" s="67">
        <v>4088.12</v>
      </c>
      <c r="C1989" s="67">
        <v>1.22</v>
      </c>
      <c r="D1989" s="67">
        <v>68870</v>
      </c>
      <c r="E1989" s="67">
        <v>1.58</v>
      </c>
      <c r="F1989" s="69">
        <v>9432</v>
      </c>
      <c r="G1989" t="s">
        <v>111</v>
      </c>
      <c r="H1989">
        <v>0</v>
      </c>
      <c r="I1989" t="s">
        <v>288</v>
      </c>
      <c r="J1989" t="s">
        <v>289</v>
      </c>
      <c r="K1989" t="s">
        <v>290</v>
      </c>
      <c r="L1989">
        <v>150</v>
      </c>
      <c r="M1989">
        <v>-0.2</v>
      </c>
      <c r="N1989" s="66">
        <v>-1.2999999999999999E-3</v>
      </c>
      <c r="O1989">
        <v>150.19999999999999</v>
      </c>
      <c r="P1989" s="66">
        <v>-1.2999999999999999E-3</v>
      </c>
      <c r="Q1989">
        <v>150.4</v>
      </c>
      <c r="R1989">
        <v>151.30000000000001</v>
      </c>
      <c r="S1989">
        <v>149.69999999999999</v>
      </c>
      <c r="T1989" s="66">
        <v>-2.5999999999999999E-3</v>
      </c>
      <c r="U1989" s="66">
        <v>0</v>
      </c>
      <c r="V1989" s="66">
        <v>-8.5000000000000006E-3</v>
      </c>
      <c r="W1989" s="66">
        <v>2E-3</v>
      </c>
      <c r="X1989" s="1">
        <v>198521400</v>
      </c>
      <c r="Y1989" s="1">
        <v>29821569</v>
      </c>
      <c r="Z1989" s="1">
        <v>13582547</v>
      </c>
      <c r="AA1989" t="s">
        <v>503</v>
      </c>
      <c r="AB1989" t="s">
        <v>689</v>
      </c>
      <c r="AC1989">
        <v>12.5</v>
      </c>
      <c r="AD1989">
        <v>1.25</v>
      </c>
      <c r="AE1989">
        <v>3.6</v>
      </c>
      <c r="AF1989" t="s">
        <v>230</v>
      </c>
      <c r="AG1989" s="1">
        <v>2740500</v>
      </c>
      <c r="AH1989">
        <v>150</v>
      </c>
      <c r="AI1989" s="1">
        <v>1570000</v>
      </c>
      <c r="AJ1989">
        <v>149.9</v>
      </c>
      <c r="AK1989" s="1">
        <v>245200</v>
      </c>
      <c r="AL1989" s="2">
        <v>0.64583333333333337</v>
      </c>
      <c r="AM1989" s="3">
        <v>46240</v>
      </c>
      <c r="AN1989" t="s">
        <v>298</v>
      </c>
      <c r="AO1989" t="s">
        <v>351</v>
      </c>
    </row>
    <row r="1990" spans="1:41">
      <c r="A1990" s="8">
        <v>46218</v>
      </c>
      <c r="B1990" s="67">
        <v>4088.12</v>
      </c>
      <c r="C1990" s="67">
        <v>1.22</v>
      </c>
      <c r="D1990" s="67">
        <v>68870</v>
      </c>
      <c r="E1990" s="67">
        <v>1.58</v>
      </c>
      <c r="F1990" s="69">
        <v>9449</v>
      </c>
      <c r="G1990" t="s">
        <v>112</v>
      </c>
      <c r="H1990">
        <v>0</v>
      </c>
      <c r="I1990" t="s">
        <v>288</v>
      </c>
      <c r="J1990" t="s">
        <v>289</v>
      </c>
      <c r="K1990" t="s">
        <v>295</v>
      </c>
      <c r="L1990" s="36">
        <v>4038</v>
      </c>
      <c r="M1990">
        <v>46</v>
      </c>
      <c r="N1990" s="66">
        <v>1.15E-2</v>
      </c>
      <c r="O1990" s="36">
        <v>3992</v>
      </c>
      <c r="P1990" s="66">
        <v>1.15E-2</v>
      </c>
      <c r="Q1990" s="36">
        <v>4000</v>
      </c>
      <c r="R1990" s="36">
        <v>4058</v>
      </c>
      <c r="S1990" s="36">
        <v>3951</v>
      </c>
      <c r="T1990" s="66">
        <v>9.4999999999999998E-3</v>
      </c>
      <c r="U1990" s="66">
        <v>1.4800000000000001E-2</v>
      </c>
      <c r="V1990" s="66">
        <v>-4.8999999999999998E-3</v>
      </c>
      <c r="W1990" s="66">
        <v>2.1999999999999999E-2</v>
      </c>
      <c r="X1990" s="1">
        <v>454900</v>
      </c>
      <c r="Y1990" s="1">
        <v>1824338</v>
      </c>
      <c r="Z1990" s="1">
        <v>433475</v>
      </c>
      <c r="AA1990" t="s">
        <v>505</v>
      </c>
      <c r="AB1990" t="s">
        <v>506</v>
      </c>
      <c r="AC1990">
        <v>17.12</v>
      </c>
      <c r="AD1990">
        <v>3.63</v>
      </c>
      <c r="AE1990">
        <v>1.93</v>
      </c>
      <c r="AF1990" t="s">
        <v>230</v>
      </c>
      <c r="AG1990" s="1">
        <v>3800</v>
      </c>
      <c r="AH1990" s="36">
        <v>4059</v>
      </c>
      <c r="AI1990">
        <v>500</v>
      </c>
      <c r="AJ1990" s="36">
        <v>4037</v>
      </c>
      <c r="AK1990">
        <v>100</v>
      </c>
      <c r="AL1990" s="2">
        <v>0.64583333333333337</v>
      </c>
      <c r="AM1990" s="3">
        <v>46248</v>
      </c>
      <c r="AN1990" t="s">
        <v>293</v>
      </c>
      <c r="AO1990" t="s">
        <v>351</v>
      </c>
    </row>
    <row r="1991" spans="1:41">
      <c r="A1991" s="8">
        <v>46218</v>
      </c>
      <c r="B1991" s="67">
        <v>4088.12</v>
      </c>
      <c r="C1991" s="67">
        <v>1.22</v>
      </c>
      <c r="D1991" s="67">
        <v>68870</v>
      </c>
      <c r="E1991" s="67">
        <v>1.58</v>
      </c>
      <c r="F1991" s="69">
        <v>9501</v>
      </c>
      <c r="G1991" t="s">
        <v>113</v>
      </c>
      <c r="H1991">
        <v>0</v>
      </c>
      <c r="I1991" t="s">
        <v>288</v>
      </c>
      <c r="J1991" t="s">
        <v>289</v>
      </c>
      <c r="K1991" t="s">
        <v>290</v>
      </c>
      <c r="L1991">
        <v>508.7</v>
      </c>
      <c r="M1991">
        <v>5.6</v>
      </c>
      <c r="N1991" s="66">
        <v>1.11E-2</v>
      </c>
      <c r="O1991">
        <v>503.1</v>
      </c>
      <c r="P1991" s="66">
        <v>1.11E-2</v>
      </c>
      <c r="Q1991">
        <v>505.2</v>
      </c>
      <c r="R1991">
        <v>516.79999999999995</v>
      </c>
      <c r="S1991">
        <v>499.7</v>
      </c>
      <c r="T1991" s="66">
        <v>6.8999999999999999E-3</v>
      </c>
      <c r="U1991" s="66">
        <v>-5.5999999999999999E-3</v>
      </c>
      <c r="V1991" s="66">
        <v>-1.5599999999999999E-2</v>
      </c>
      <c r="W1991" s="66">
        <v>1.7999999999999999E-2</v>
      </c>
      <c r="X1991" s="1">
        <v>30120600</v>
      </c>
      <c r="Y1991" s="1">
        <v>15349270</v>
      </c>
      <c r="Z1991" s="1">
        <v>817489</v>
      </c>
      <c r="AA1991" t="s">
        <v>507</v>
      </c>
      <c r="AB1991" t="s">
        <v>703</v>
      </c>
      <c r="AC1991">
        <v>3.26</v>
      </c>
      <c r="AD1991">
        <v>0.34</v>
      </c>
      <c r="AE1991">
        <v>0</v>
      </c>
      <c r="AF1991" t="s">
        <v>230</v>
      </c>
      <c r="AG1991" s="1">
        <v>633700</v>
      </c>
      <c r="AH1991">
        <v>508.7</v>
      </c>
      <c r="AI1991" s="1">
        <v>194200</v>
      </c>
      <c r="AJ1991">
        <v>508.6</v>
      </c>
      <c r="AK1991" s="1">
        <v>4400</v>
      </c>
      <c r="AL1991" s="2">
        <v>0.64583333333333337</v>
      </c>
      <c r="AM1991" s="3">
        <v>46232</v>
      </c>
      <c r="AN1991" t="s">
        <v>298</v>
      </c>
      <c r="AO1991" t="s">
        <v>509</v>
      </c>
    </row>
    <row r="1992" spans="1:41">
      <c r="A1992" s="8">
        <v>46218</v>
      </c>
      <c r="B1992" s="67">
        <v>4088.12</v>
      </c>
      <c r="C1992" s="67">
        <v>1.22</v>
      </c>
      <c r="D1992" s="67">
        <v>68870</v>
      </c>
      <c r="E1992" s="67">
        <v>1.58</v>
      </c>
      <c r="F1992" s="69">
        <v>9531</v>
      </c>
      <c r="G1992" t="s">
        <v>114</v>
      </c>
      <c r="H1992">
        <v>0</v>
      </c>
      <c r="I1992" t="s">
        <v>288</v>
      </c>
      <c r="J1992" t="s">
        <v>289</v>
      </c>
      <c r="K1992" t="s">
        <v>290</v>
      </c>
      <c r="L1992" s="36">
        <v>6072</v>
      </c>
      <c r="M1992">
        <v>42</v>
      </c>
      <c r="N1992" s="66">
        <v>7.0000000000000001E-3</v>
      </c>
      <c r="O1992" s="36">
        <v>6030</v>
      </c>
      <c r="P1992" s="66">
        <v>6.8999999999999999E-3</v>
      </c>
      <c r="Q1992" s="36">
        <v>6063</v>
      </c>
      <c r="R1992" s="36">
        <v>6150</v>
      </c>
      <c r="S1992" s="36">
        <v>6025</v>
      </c>
      <c r="T1992" s="66">
        <v>1.4E-3</v>
      </c>
      <c r="U1992" s="66">
        <v>6.1999999999999998E-3</v>
      </c>
      <c r="V1992" s="66">
        <v>-1.26E-2</v>
      </c>
      <c r="W1992" s="66">
        <v>7.7999999999999996E-3</v>
      </c>
      <c r="X1992" s="1">
        <v>896200</v>
      </c>
      <c r="Y1992" s="1">
        <v>5437961</v>
      </c>
      <c r="Z1992" s="1">
        <v>2033872</v>
      </c>
      <c r="AA1992" t="s">
        <v>510</v>
      </c>
      <c r="AB1992" t="s">
        <v>704</v>
      </c>
      <c r="AC1992">
        <v>14.64</v>
      </c>
      <c r="AD1992">
        <v>1.17</v>
      </c>
      <c r="AE1992">
        <v>1.98</v>
      </c>
      <c r="AF1992" t="s">
        <v>230</v>
      </c>
      <c r="AG1992" s="1">
        <v>26800</v>
      </c>
      <c r="AH1992" s="36">
        <v>6072</v>
      </c>
      <c r="AI1992">
        <v>400</v>
      </c>
      <c r="AJ1992" s="36">
        <v>6053</v>
      </c>
      <c r="AK1992">
        <v>100</v>
      </c>
      <c r="AL1992" s="2">
        <v>0.64583333333333337</v>
      </c>
      <c r="AM1992" s="3">
        <v>46233</v>
      </c>
      <c r="AN1992" t="s">
        <v>298</v>
      </c>
      <c r="AO1992" t="s">
        <v>509</v>
      </c>
    </row>
    <row r="1993" spans="1:41">
      <c r="A1993" s="8">
        <v>46218</v>
      </c>
      <c r="B1993" s="67">
        <v>4088.12</v>
      </c>
      <c r="C1993" s="67">
        <v>1.22</v>
      </c>
      <c r="D1993" s="67">
        <v>68870</v>
      </c>
      <c r="E1993" s="67">
        <v>1.58</v>
      </c>
      <c r="F1993" s="69">
        <v>9882</v>
      </c>
      <c r="G1993" t="s">
        <v>115</v>
      </c>
      <c r="H1993">
        <v>0</v>
      </c>
      <c r="I1993" t="s">
        <v>288</v>
      </c>
      <c r="J1993" t="s">
        <v>289</v>
      </c>
      <c r="K1993" t="s">
        <v>290</v>
      </c>
      <c r="L1993" s="36">
        <v>1812</v>
      </c>
      <c r="M1993">
        <v>-5</v>
      </c>
      <c r="N1993" s="66">
        <v>-2.8E-3</v>
      </c>
      <c r="O1993" s="36">
        <v>1817</v>
      </c>
      <c r="P1993" s="66">
        <v>-2.7000000000000001E-3</v>
      </c>
      <c r="Q1993" s="36">
        <v>1820</v>
      </c>
      <c r="R1993" s="36">
        <v>1827</v>
      </c>
      <c r="S1993" s="36">
        <v>1809</v>
      </c>
      <c r="T1993" s="66">
        <v>-4.3E-3</v>
      </c>
      <c r="U1993" s="66">
        <v>1.1000000000000001E-3</v>
      </c>
      <c r="V1993" s="66">
        <v>-8.2000000000000007E-3</v>
      </c>
      <c r="W1993" s="66">
        <v>1.6000000000000001E-3</v>
      </c>
      <c r="X1993" s="1">
        <v>196500</v>
      </c>
      <c r="Y1993" s="1">
        <v>356634</v>
      </c>
      <c r="Z1993" s="1">
        <v>155870</v>
      </c>
      <c r="AA1993" t="s">
        <v>720</v>
      </c>
      <c r="AB1993" t="s">
        <v>513</v>
      </c>
      <c r="AC1993">
        <v>11.81</v>
      </c>
      <c r="AD1993">
        <v>1.25</v>
      </c>
      <c r="AE1993">
        <v>3.75</v>
      </c>
      <c r="AF1993" t="s">
        <v>230</v>
      </c>
      <c r="AG1993">
        <v>0</v>
      </c>
      <c r="AH1993" s="36">
        <v>1813</v>
      </c>
      <c r="AI1993">
        <v>100</v>
      </c>
      <c r="AJ1993" s="36">
        <v>1811</v>
      </c>
      <c r="AK1993">
        <v>100</v>
      </c>
      <c r="AL1993" s="2">
        <v>0.64583333333333337</v>
      </c>
      <c r="AM1993" s="3">
        <v>46234</v>
      </c>
      <c r="AN1993" t="s">
        <v>298</v>
      </c>
      <c r="AO1993" t="s">
        <v>322</v>
      </c>
    </row>
    <row r="1994" spans="1:41">
      <c r="F1994" s="69">
        <v>6502</v>
      </c>
      <c r="I1994" t="s">
        <v>514</v>
      </c>
      <c r="P1994" t="s">
        <v>230</v>
      </c>
      <c r="T1994" t="s">
        <v>230</v>
      </c>
      <c r="U1994" t="s">
        <v>230</v>
      </c>
      <c r="V1994" t="s">
        <v>230</v>
      </c>
      <c r="W1994" t="s">
        <v>230</v>
      </c>
      <c r="AF1994" t="s">
        <v>230</v>
      </c>
      <c r="AG1994" t="s">
        <v>230</v>
      </c>
      <c r="AO1994" t="s">
        <v>515</v>
      </c>
    </row>
    <row r="1995" spans="1:41">
      <c r="F1995" s="69">
        <v>5759</v>
      </c>
      <c r="I1995" t="s">
        <v>514</v>
      </c>
      <c r="P1995" t="s">
        <v>230</v>
      </c>
      <c r="T1995" t="s">
        <v>230</v>
      </c>
      <c r="U1995" t="s">
        <v>230</v>
      </c>
      <c r="V1995" t="s">
        <v>230</v>
      </c>
      <c r="W1995" t="s">
        <v>230</v>
      </c>
      <c r="AF1995" t="s">
        <v>230</v>
      </c>
      <c r="AG1995" t="s">
        <v>230</v>
      </c>
      <c r="AO1995" t="s">
        <v>515</v>
      </c>
    </row>
    <row r="1999" spans="1:41">
      <c r="B1999" cm="1">
        <f t="array" ref="B1999">_xll.RssIndexMarket("TOPX", "現在値")</f>
        <v>3952.5</v>
      </c>
      <c r="C1999" cm="1">
        <f t="array" ref="C1999">_xll.RssIndexMarket("TOPX", "前日比率")</f>
        <v>-0.54</v>
      </c>
      <c r="D1999" s="71" cm="1">
        <f t="array" ref="D1999">_xll.RssIndexMarket("N225.FUT01.OS", "現在値")</f>
        <v>61710</v>
      </c>
      <c r="E1999" s="6" cm="1">
        <f t="array" ref="E1999">_xll.RssIndexMarket("N225.FUT01.OS", "前日比率")</f>
        <v>-1.18</v>
      </c>
      <c r="F1999"/>
    </row>
    <row r="2000" spans="1:41">
      <c r="A2000" s="8" t="s">
        <v>0</v>
      </c>
      <c r="B2000" t="s">
        <v>116</v>
      </c>
      <c r="C2000" t="s">
        <v>1</v>
      </c>
      <c r="D2000" t="s">
        <v>2</v>
      </c>
      <c r="E2000" t="s">
        <v>3</v>
      </c>
      <c r="F2000" s="7" t="s">
        <v>4</v>
      </c>
      <c r="G2000" t="s">
        <v>5</v>
      </c>
      <c r="H2000" t="s">
        <v>268</v>
      </c>
      <c r="I2000" t="s">
        <v>269</v>
      </c>
      <c r="J2000" t="s">
        <v>270</v>
      </c>
      <c r="K2000" t="s">
        <v>271</v>
      </c>
      <c r="L2000" t="s">
        <v>6</v>
      </c>
      <c r="M2000" t="s">
        <v>7</v>
      </c>
      <c r="N2000" t="s">
        <v>8</v>
      </c>
      <c r="O2000" t="s">
        <v>9</v>
      </c>
      <c r="P2000" t="s">
        <v>272</v>
      </c>
      <c r="Q2000" t="s">
        <v>10</v>
      </c>
      <c r="R2000" t="s">
        <v>11</v>
      </c>
      <c r="S2000" t="s">
        <v>12</v>
      </c>
      <c r="T2000" t="s">
        <v>273</v>
      </c>
      <c r="U2000" t="s">
        <v>274</v>
      </c>
      <c r="V2000" t="s">
        <v>275</v>
      </c>
      <c r="W2000" t="s">
        <v>276</v>
      </c>
      <c r="X2000" t="s">
        <v>13</v>
      </c>
      <c r="Y2000" t="s">
        <v>277</v>
      </c>
      <c r="Z2000" t="s">
        <v>278</v>
      </c>
      <c r="AA2000" t="s">
        <v>14</v>
      </c>
      <c r="AB2000" t="s">
        <v>15</v>
      </c>
      <c r="AC2000" t="s">
        <v>279</v>
      </c>
      <c r="AD2000" t="s">
        <v>280</v>
      </c>
      <c r="AE2000" t="s">
        <v>281</v>
      </c>
      <c r="AF2000" t="s">
        <v>282</v>
      </c>
      <c r="AG2000" t="s">
        <v>283</v>
      </c>
      <c r="AH2000" t="s">
        <v>284</v>
      </c>
      <c r="AI2000" t="s">
        <v>16</v>
      </c>
      <c r="AJ2000" t="s">
        <v>17</v>
      </c>
      <c r="AK2000" t="s">
        <v>18</v>
      </c>
      <c r="AL2000" t="s">
        <v>19</v>
      </c>
      <c r="AM2000" t="s">
        <v>20</v>
      </c>
      <c r="AN2000" t="s">
        <v>285</v>
      </c>
      <c r="AO2000" t="s">
        <v>286</v>
      </c>
    </row>
    <row r="2001" spans="1:41">
      <c r="A2001" s="8">
        <v>46224</v>
      </c>
      <c r="B2001" s="67">
        <v>3919.21</v>
      </c>
      <c r="C2001" s="67">
        <v>-2.72</v>
      </c>
      <c r="D2001" s="67">
        <v>64220</v>
      </c>
      <c r="E2001" s="67">
        <v>-3.92</v>
      </c>
      <c r="F2001" s="69">
        <v>1605</v>
      </c>
      <c r="G2001" t="s">
        <v>21</v>
      </c>
      <c r="H2001">
        <v>0</v>
      </c>
      <c r="I2001" t="s">
        <v>288</v>
      </c>
      <c r="J2001" t="s">
        <v>289</v>
      </c>
      <c r="K2001" t="s">
        <v>290</v>
      </c>
      <c r="L2001" s="36">
        <v>3401</v>
      </c>
      <c r="M2001">
        <v>-28</v>
      </c>
      <c r="N2001" s="66">
        <v>-8.2000000000000007E-3</v>
      </c>
      <c r="O2001" s="36">
        <v>3429</v>
      </c>
      <c r="P2001" s="66">
        <v>-8.0999999999999996E-3</v>
      </c>
      <c r="Q2001" s="36">
        <v>3440</v>
      </c>
      <c r="R2001" s="36">
        <v>3457</v>
      </c>
      <c r="S2001" s="36">
        <v>3375</v>
      </c>
      <c r="T2001" s="66">
        <v>-1.1299999999999999E-2</v>
      </c>
      <c r="U2001" s="66">
        <v>-1.1599999999999999E-2</v>
      </c>
      <c r="V2001" s="66">
        <v>-1.61E-2</v>
      </c>
      <c r="W2001" s="66">
        <v>7.7000000000000002E-3</v>
      </c>
      <c r="X2001" s="1">
        <v>3813400</v>
      </c>
      <c r="Y2001" s="1">
        <v>13031728</v>
      </c>
      <c r="Z2001" s="1">
        <v>4282321</v>
      </c>
      <c r="AA2001" t="s">
        <v>291</v>
      </c>
      <c r="AB2001" t="s">
        <v>292</v>
      </c>
      <c r="AC2001">
        <v>8.7799999999999994</v>
      </c>
      <c r="AD2001">
        <v>0.83</v>
      </c>
      <c r="AE2001">
        <v>3.18</v>
      </c>
      <c r="AF2001" t="s">
        <v>230</v>
      </c>
      <c r="AG2001" s="1">
        <v>699400</v>
      </c>
      <c r="AH2001" s="36">
        <v>3402</v>
      </c>
      <c r="AI2001">
        <v>100</v>
      </c>
      <c r="AJ2001" s="36">
        <v>3398</v>
      </c>
      <c r="AK2001" s="1">
        <v>8600</v>
      </c>
      <c r="AL2001" s="2">
        <v>0.64583333333333337</v>
      </c>
      <c r="AM2001" s="3">
        <v>46241</v>
      </c>
      <c r="AN2001" t="s">
        <v>293</v>
      </c>
      <c r="AO2001" t="s">
        <v>294</v>
      </c>
    </row>
    <row r="2002" spans="1:41">
      <c r="A2002" s="8">
        <v>46224</v>
      </c>
      <c r="B2002" s="67">
        <v>3919.21</v>
      </c>
      <c r="C2002" s="67">
        <v>-2.72</v>
      </c>
      <c r="D2002" s="67">
        <v>64220</v>
      </c>
      <c r="E2002" s="67">
        <v>-3.92</v>
      </c>
      <c r="F2002" s="69">
        <v>1833</v>
      </c>
      <c r="G2002" t="s">
        <v>24</v>
      </c>
      <c r="H2002">
        <v>0</v>
      </c>
      <c r="I2002" t="s">
        <v>288</v>
      </c>
      <c r="J2002" t="s">
        <v>289</v>
      </c>
      <c r="K2002" t="s">
        <v>290</v>
      </c>
      <c r="L2002" s="36">
        <v>5600</v>
      </c>
      <c r="M2002">
        <v>-80</v>
      </c>
      <c r="N2002" s="66">
        <v>-1.41E-2</v>
      </c>
      <c r="O2002" s="36">
        <v>5680</v>
      </c>
      <c r="P2002" s="66">
        <v>-1.4E-2</v>
      </c>
      <c r="Q2002" s="36">
        <v>5630</v>
      </c>
      <c r="R2002" s="36">
        <v>5690</v>
      </c>
      <c r="S2002" s="36">
        <v>5530</v>
      </c>
      <c r="T2002" s="66">
        <v>-5.3E-3</v>
      </c>
      <c r="U2002" s="66">
        <v>-7.0000000000000001E-3</v>
      </c>
      <c r="V2002" s="66">
        <v>-1.5800000000000002E-2</v>
      </c>
      <c r="W2002" s="66">
        <v>1.26E-2</v>
      </c>
      <c r="X2002" s="1">
        <v>135800</v>
      </c>
      <c r="Y2002" s="1">
        <v>760636</v>
      </c>
      <c r="Z2002" s="1">
        <v>216525</v>
      </c>
      <c r="AA2002" t="s">
        <v>296</v>
      </c>
      <c r="AB2002" t="s">
        <v>572</v>
      </c>
      <c r="AC2002">
        <v>13.04</v>
      </c>
      <c r="AD2002">
        <v>1.02</v>
      </c>
      <c r="AE2002">
        <v>5.36</v>
      </c>
      <c r="AF2002">
        <v>3.3</v>
      </c>
      <c r="AG2002">
        <v>900</v>
      </c>
      <c r="AH2002" s="36">
        <v>5610</v>
      </c>
      <c r="AI2002">
        <v>700</v>
      </c>
      <c r="AJ2002" s="36">
        <v>5580</v>
      </c>
      <c r="AK2002" s="1">
        <v>1000</v>
      </c>
      <c r="AL2002" s="2">
        <v>0.64583333333333337</v>
      </c>
      <c r="AM2002" s="3">
        <v>46241</v>
      </c>
      <c r="AN2002" t="s">
        <v>298</v>
      </c>
      <c r="AO2002" t="s">
        <v>299</v>
      </c>
    </row>
    <row r="2003" spans="1:41">
      <c r="A2003" s="8">
        <v>46224</v>
      </c>
      <c r="B2003" s="67">
        <v>3919.21</v>
      </c>
      <c r="C2003" s="67">
        <v>-2.72</v>
      </c>
      <c r="D2003" s="67">
        <v>64220</v>
      </c>
      <c r="E2003" s="67">
        <v>-3.92</v>
      </c>
      <c r="F2003" s="69">
        <v>1911</v>
      </c>
      <c r="G2003" t="s">
        <v>25</v>
      </c>
      <c r="H2003">
        <v>0</v>
      </c>
      <c r="I2003" t="s">
        <v>288</v>
      </c>
      <c r="J2003" t="s">
        <v>289</v>
      </c>
      <c r="K2003" t="s">
        <v>290</v>
      </c>
      <c r="L2003" s="36">
        <v>1366</v>
      </c>
      <c r="M2003">
        <v>0.5</v>
      </c>
      <c r="N2003" s="66">
        <v>4.0000000000000002E-4</v>
      </c>
      <c r="O2003" s="36">
        <v>1365.5</v>
      </c>
      <c r="P2003" s="66">
        <v>2.9999999999999997E-4</v>
      </c>
      <c r="Q2003" s="36">
        <v>1370.5</v>
      </c>
      <c r="R2003" s="36">
        <v>1395</v>
      </c>
      <c r="S2003" s="36">
        <v>1358</v>
      </c>
      <c r="T2003" s="66">
        <v>-3.2000000000000002E-3</v>
      </c>
      <c r="U2003" s="66">
        <v>-1.0800000000000001E-2</v>
      </c>
      <c r="V2003" s="66">
        <v>-2.07E-2</v>
      </c>
      <c r="W2003" s="66">
        <v>5.7999999999999996E-3</v>
      </c>
      <c r="X2003" s="1">
        <v>3977400</v>
      </c>
      <c r="Y2003" s="1">
        <v>5463792</v>
      </c>
      <c r="Z2003" s="1">
        <v>844961</v>
      </c>
      <c r="AA2003" t="s">
        <v>300</v>
      </c>
      <c r="AB2003" t="s">
        <v>301</v>
      </c>
      <c r="AC2003">
        <v>8.6999999999999993</v>
      </c>
      <c r="AD2003">
        <v>0.83</v>
      </c>
      <c r="AE2003">
        <v>3.66</v>
      </c>
      <c r="AF2003" t="s">
        <v>230</v>
      </c>
      <c r="AG2003" s="1">
        <v>302600</v>
      </c>
      <c r="AH2003" s="36">
        <v>1367</v>
      </c>
      <c r="AI2003" s="1">
        <v>30900</v>
      </c>
      <c r="AJ2003" s="36">
        <v>1364</v>
      </c>
      <c r="AK2003">
        <v>100</v>
      </c>
      <c r="AL2003" s="2">
        <v>0.64583333333333337</v>
      </c>
      <c r="AM2003" s="3">
        <v>46241</v>
      </c>
      <c r="AN2003" t="s">
        <v>293</v>
      </c>
      <c r="AO2003" t="s">
        <v>299</v>
      </c>
    </row>
    <row r="2004" spans="1:41">
      <c r="A2004" s="8">
        <v>46224</v>
      </c>
      <c r="B2004" s="67">
        <v>3919.21</v>
      </c>
      <c r="C2004" s="67">
        <v>-2.72</v>
      </c>
      <c r="D2004" s="67">
        <v>64220</v>
      </c>
      <c r="E2004" s="67">
        <v>-3.92</v>
      </c>
      <c r="F2004" s="69">
        <v>1925</v>
      </c>
      <c r="G2004" t="s">
        <v>26</v>
      </c>
      <c r="H2004">
        <v>0</v>
      </c>
      <c r="I2004" t="s">
        <v>288</v>
      </c>
      <c r="J2004" t="s">
        <v>289</v>
      </c>
      <c r="K2004" t="s">
        <v>295</v>
      </c>
      <c r="L2004" s="36">
        <v>4582</v>
      </c>
      <c r="M2004">
        <v>-17</v>
      </c>
      <c r="N2004" s="66">
        <v>-3.7000000000000002E-3</v>
      </c>
      <c r="O2004" s="36">
        <v>4599</v>
      </c>
      <c r="P2004" s="66">
        <v>-3.5999999999999999E-3</v>
      </c>
      <c r="Q2004" s="36">
        <v>4637</v>
      </c>
      <c r="R2004" s="36">
        <v>4684</v>
      </c>
      <c r="S2004" s="36">
        <v>4582</v>
      </c>
      <c r="T2004" s="66">
        <v>-1.18E-2</v>
      </c>
      <c r="U2004" s="66">
        <v>-1.44E-2</v>
      </c>
      <c r="V2004" s="66">
        <v>-2.1700000000000001E-2</v>
      </c>
      <c r="W2004" s="66">
        <v>0</v>
      </c>
      <c r="X2004" s="1">
        <v>2201200</v>
      </c>
      <c r="Y2004" s="1">
        <v>10158434</v>
      </c>
      <c r="Z2004" s="1">
        <v>3022452</v>
      </c>
      <c r="AA2004" t="s">
        <v>302</v>
      </c>
      <c r="AB2004" t="s">
        <v>573</v>
      </c>
      <c r="AC2004">
        <v>12.5</v>
      </c>
      <c r="AD2004">
        <v>0.97</v>
      </c>
      <c r="AE2004">
        <v>3.84</v>
      </c>
      <c r="AF2004" t="s">
        <v>230</v>
      </c>
      <c r="AG2004" s="1">
        <v>17700</v>
      </c>
      <c r="AH2004" s="36">
        <v>4600</v>
      </c>
      <c r="AI2004">
        <v>100</v>
      </c>
      <c r="AJ2004" s="36">
        <v>4581</v>
      </c>
      <c r="AK2004" s="1">
        <v>7800</v>
      </c>
      <c r="AL2004" s="2">
        <v>0.64583333333333337</v>
      </c>
      <c r="AM2004" s="3">
        <v>46240</v>
      </c>
      <c r="AN2004" t="s">
        <v>298</v>
      </c>
      <c r="AO2004" t="s">
        <v>299</v>
      </c>
    </row>
    <row r="2005" spans="1:41">
      <c r="A2005" s="8">
        <v>46224</v>
      </c>
      <c r="B2005" s="67">
        <v>3919.21</v>
      </c>
      <c r="C2005" s="67">
        <v>-2.72</v>
      </c>
      <c r="D2005" s="67">
        <v>64220</v>
      </c>
      <c r="E2005" s="67">
        <v>-3.92</v>
      </c>
      <c r="F2005" s="69">
        <v>1928</v>
      </c>
      <c r="G2005" t="s">
        <v>27</v>
      </c>
      <c r="H2005">
        <v>0</v>
      </c>
      <c r="I2005" t="s">
        <v>288</v>
      </c>
      <c r="J2005" t="s">
        <v>289</v>
      </c>
      <c r="K2005" t="s">
        <v>290</v>
      </c>
      <c r="L2005" s="36">
        <v>3546</v>
      </c>
      <c r="M2005">
        <v>-9</v>
      </c>
      <c r="N2005" s="66">
        <v>-2.5000000000000001E-3</v>
      </c>
      <c r="O2005" s="36">
        <v>3555</v>
      </c>
      <c r="P2005" s="66">
        <v>-2.5000000000000001E-3</v>
      </c>
      <c r="Q2005" s="36">
        <v>3576</v>
      </c>
      <c r="R2005" s="36">
        <v>3599</v>
      </c>
      <c r="S2005" s="36">
        <v>3534</v>
      </c>
      <c r="T2005" s="66">
        <v>-8.3000000000000001E-3</v>
      </c>
      <c r="U2005" s="66">
        <v>-8.8999999999999999E-3</v>
      </c>
      <c r="V2005" s="66">
        <v>-1.47E-2</v>
      </c>
      <c r="W2005" s="66">
        <v>3.3E-3</v>
      </c>
      <c r="X2005" s="1">
        <v>3344500</v>
      </c>
      <c r="Y2005" s="1">
        <v>11908999</v>
      </c>
      <c r="Z2005" s="1">
        <v>2310522</v>
      </c>
      <c r="AA2005" t="s">
        <v>304</v>
      </c>
      <c r="AB2005" t="s">
        <v>574</v>
      </c>
      <c r="AC2005">
        <v>10.54</v>
      </c>
      <c r="AD2005">
        <v>1.07</v>
      </c>
      <c r="AE2005">
        <v>4.09</v>
      </c>
      <c r="AF2005" t="s">
        <v>230</v>
      </c>
      <c r="AG2005" s="1">
        <v>232100</v>
      </c>
      <c r="AH2005" s="36">
        <v>3548</v>
      </c>
      <c r="AI2005" s="1">
        <v>1100</v>
      </c>
      <c r="AJ2005" s="36">
        <v>3541</v>
      </c>
      <c r="AK2005" s="1">
        <v>6400</v>
      </c>
      <c r="AL2005" s="2">
        <v>0.64583333333333337</v>
      </c>
      <c r="AN2005" t="s">
        <v>306</v>
      </c>
      <c r="AO2005" t="s">
        <v>299</v>
      </c>
    </row>
    <row r="2006" spans="1:41">
      <c r="A2006" s="8">
        <v>46224</v>
      </c>
      <c r="B2006" s="67">
        <v>3919.21</v>
      </c>
      <c r="C2006" s="67">
        <v>-2.72</v>
      </c>
      <c r="D2006" s="67">
        <v>64220</v>
      </c>
      <c r="E2006" s="67">
        <v>-3.92</v>
      </c>
      <c r="F2006" s="69">
        <v>1929</v>
      </c>
      <c r="G2006" t="s">
        <v>28</v>
      </c>
      <c r="H2006">
        <v>0</v>
      </c>
      <c r="I2006" t="s">
        <v>288</v>
      </c>
      <c r="J2006" t="s">
        <v>289</v>
      </c>
      <c r="K2006" t="s">
        <v>290</v>
      </c>
      <c r="L2006" s="36">
        <v>1116</v>
      </c>
      <c r="M2006">
        <v>0</v>
      </c>
      <c r="N2006" s="66">
        <v>0</v>
      </c>
      <c r="O2006" s="36">
        <v>1116</v>
      </c>
      <c r="P2006" s="66">
        <v>0</v>
      </c>
      <c r="Q2006" s="36">
        <v>1121</v>
      </c>
      <c r="R2006" s="36">
        <v>1130</v>
      </c>
      <c r="S2006" s="36">
        <v>1110</v>
      </c>
      <c r="T2006" s="66">
        <v>-4.4000000000000003E-3</v>
      </c>
      <c r="U2006" s="66">
        <v>-1.6999999999999999E-3</v>
      </c>
      <c r="V2006" s="66">
        <v>-1.23E-2</v>
      </c>
      <c r="W2006" s="66">
        <v>5.4000000000000003E-3</v>
      </c>
      <c r="X2006" s="1">
        <v>109500</v>
      </c>
      <c r="Y2006" s="1">
        <v>122417</v>
      </c>
      <c r="Z2006" s="1">
        <v>46620</v>
      </c>
      <c r="AA2006" t="s">
        <v>307</v>
      </c>
      <c r="AB2006" t="s">
        <v>575</v>
      </c>
      <c r="AC2006">
        <v>12.61</v>
      </c>
      <c r="AD2006">
        <v>1.23</v>
      </c>
      <c r="AE2006">
        <v>4.4800000000000004</v>
      </c>
      <c r="AF2006" t="s">
        <v>230</v>
      </c>
      <c r="AG2006" s="1">
        <v>14200</v>
      </c>
      <c r="AH2006" s="36">
        <v>1116</v>
      </c>
      <c r="AI2006" s="1">
        <v>5400</v>
      </c>
      <c r="AJ2006" s="36">
        <v>1113</v>
      </c>
      <c r="AK2006">
        <v>500</v>
      </c>
      <c r="AL2006" s="2">
        <v>0.64583333333333337</v>
      </c>
      <c r="AM2006" s="3">
        <v>46241</v>
      </c>
      <c r="AN2006" t="s">
        <v>298</v>
      </c>
      <c r="AO2006" t="s">
        <v>299</v>
      </c>
    </row>
    <row r="2007" spans="1:41">
      <c r="A2007" s="8">
        <v>46224</v>
      </c>
      <c r="B2007" s="67">
        <v>3919.21</v>
      </c>
      <c r="C2007" s="67">
        <v>-2.72</v>
      </c>
      <c r="D2007" s="67">
        <v>64220</v>
      </c>
      <c r="E2007" s="67">
        <v>-3.92</v>
      </c>
      <c r="F2007" s="69">
        <v>1963</v>
      </c>
      <c r="G2007" t="s">
        <v>29</v>
      </c>
      <c r="H2007">
        <v>0</v>
      </c>
      <c r="I2007" t="s">
        <v>288</v>
      </c>
      <c r="J2007" t="s">
        <v>289</v>
      </c>
      <c r="K2007" t="s">
        <v>290</v>
      </c>
      <c r="L2007" s="36">
        <v>2202</v>
      </c>
      <c r="M2007">
        <v>-68</v>
      </c>
      <c r="N2007" s="66">
        <v>-0.03</v>
      </c>
      <c r="O2007" s="36">
        <v>2270</v>
      </c>
      <c r="P2007" s="66">
        <v>-2.9899999999999999E-2</v>
      </c>
      <c r="Q2007" s="36">
        <v>2220</v>
      </c>
      <c r="R2007" s="36">
        <v>2255</v>
      </c>
      <c r="S2007" s="36">
        <v>2149</v>
      </c>
      <c r="T2007" s="66">
        <v>-8.0999999999999996E-3</v>
      </c>
      <c r="U2007" s="66">
        <v>3.8E-3</v>
      </c>
      <c r="V2007" s="66">
        <v>-2.35E-2</v>
      </c>
      <c r="W2007" s="66">
        <v>2.46E-2</v>
      </c>
      <c r="X2007" s="1">
        <v>2120800</v>
      </c>
      <c r="Y2007" s="1">
        <v>4657089</v>
      </c>
      <c r="Z2007" s="1">
        <v>537933</v>
      </c>
      <c r="AA2007" t="s">
        <v>309</v>
      </c>
      <c r="AB2007" t="s">
        <v>310</v>
      </c>
      <c r="AC2007">
        <v>11.58</v>
      </c>
      <c r="AD2007">
        <v>1.24</v>
      </c>
      <c r="AE2007">
        <v>2.36</v>
      </c>
      <c r="AF2007" t="s">
        <v>230</v>
      </c>
      <c r="AG2007" s="1">
        <v>39600</v>
      </c>
      <c r="AH2007" s="36">
        <v>2203</v>
      </c>
      <c r="AI2007">
        <v>100</v>
      </c>
      <c r="AJ2007" s="36">
        <v>2200</v>
      </c>
      <c r="AK2007">
        <v>200</v>
      </c>
      <c r="AL2007" s="2">
        <v>0.64583333333333337</v>
      </c>
      <c r="AM2007" s="3">
        <v>46241</v>
      </c>
      <c r="AN2007" t="s">
        <v>298</v>
      </c>
      <c r="AO2007" t="s">
        <v>299</v>
      </c>
    </row>
    <row r="2008" spans="1:41">
      <c r="A2008" s="8">
        <v>46224</v>
      </c>
      <c r="B2008" s="67">
        <v>3919.21</v>
      </c>
      <c r="C2008" s="67">
        <v>-2.72</v>
      </c>
      <c r="D2008" s="67">
        <v>64220</v>
      </c>
      <c r="E2008" s="67">
        <v>-3.92</v>
      </c>
      <c r="F2008" s="69">
        <v>2124</v>
      </c>
      <c r="G2008" t="s">
        <v>30</v>
      </c>
      <c r="H2008">
        <v>0</v>
      </c>
      <c r="I2008" t="s">
        <v>288</v>
      </c>
      <c r="J2008" t="s">
        <v>289</v>
      </c>
      <c r="K2008" t="s">
        <v>290</v>
      </c>
      <c r="L2008">
        <v>923</v>
      </c>
      <c r="M2008">
        <v>0</v>
      </c>
      <c r="N2008" s="66">
        <v>0</v>
      </c>
      <c r="O2008">
        <v>923</v>
      </c>
      <c r="P2008" s="66">
        <v>0</v>
      </c>
      <c r="Q2008">
        <v>930</v>
      </c>
      <c r="R2008">
        <v>944</v>
      </c>
      <c r="S2008">
        <v>919</v>
      </c>
      <c r="T2008" s="66">
        <v>-7.4999999999999997E-3</v>
      </c>
      <c r="U2008" s="66">
        <v>-8.5000000000000006E-3</v>
      </c>
      <c r="V2008" s="66">
        <v>-2.2200000000000001E-2</v>
      </c>
      <c r="W2008" s="66">
        <v>4.3E-3</v>
      </c>
      <c r="X2008" s="1">
        <v>550100</v>
      </c>
      <c r="Y2008" s="1">
        <v>511777</v>
      </c>
      <c r="Z2008" s="1">
        <v>152809</v>
      </c>
      <c r="AA2008" t="s">
        <v>311</v>
      </c>
      <c r="AB2008" t="s">
        <v>312</v>
      </c>
      <c r="AC2008">
        <v>17.059999999999999</v>
      </c>
      <c r="AD2008">
        <v>6.54</v>
      </c>
      <c r="AE2008">
        <v>4.12</v>
      </c>
      <c r="AF2008" t="s">
        <v>230</v>
      </c>
      <c r="AG2008" s="1">
        <v>90400</v>
      </c>
      <c r="AH2008">
        <v>925</v>
      </c>
      <c r="AI2008">
        <v>200</v>
      </c>
      <c r="AJ2008">
        <v>920</v>
      </c>
      <c r="AK2008">
        <v>100</v>
      </c>
      <c r="AL2008" s="2">
        <v>0.64583333333333337</v>
      </c>
      <c r="AM2008" s="3">
        <v>46246</v>
      </c>
      <c r="AN2008" t="s">
        <v>293</v>
      </c>
      <c r="AO2008" t="s">
        <v>313</v>
      </c>
    </row>
    <row r="2009" spans="1:41">
      <c r="A2009" s="8">
        <v>46224</v>
      </c>
      <c r="B2009" s="67">
        <v>3919.21</v>
      </c>
      <c r="C2009" s="67">
        <v>-2.72</v>
      </c>
      <c r="D2009" s="67">
        <v>64220</v>
      </c>
      <c r="E2009" s="67">
        <v>-3.92</v>
      </c>
      <c r="F2009" s="69">
        <v>2162</v>
      </c>
      <c r="G2009" t="s">
        <v>31</v>
      </c>
      <c r="H2009">
        <v>0</v>
      </c>
      <c r="I2009" t="s">
        <v>314</v>
      </c>
      <c r="J2009" t="s">
        <v>289</v>
      </c>
      <c r="K2009" t="s">
        <v>295</v>
      </c>
      <c r="L2009">
        <v>535</v>
      </c>
      <c r="M2009">
        <v>0</v>
      </c>
      <c r="N2009" s="66">
        <v>0</v>
      </c>
      <c r="O2009">
        <v>535</v>
      </c>
      <c r="P2009" s="66">
        <v>0</v>
      </c>
      <c r="Q2009">
        <v>535</v>
      </c>
      <c r="R2009">
        <v>536</v>
      </c>
      <c r="S2009">
        <v>535</v>
      </c>
      <c r="T2009" s="66">
        <v>0</v>
      </c>
      <c r="U2009" s="66">
        <v>0</v>
      </c>
      <c r="V2009" s="66">
        <v>-1.8E-3</v>
      </c>
      <c r="W2009" s="66">
        <v>0</v>
      </c>
      <c r="X2009" s="1">
        <v>10200</v>
      </c>
      <c r="Y2009" s="1">
        <v>5457</v>
      </c>
      <c r="Z2009" s="1">
        <v>11561</v>
      </c>
      <c r="AA2009" t="s">
        <v>685</v>
      </c>
      <c r="AB2009" t="s">
        <v>316</v>
      </c>
      <c r="AC2009">
        <v>31.1</v>
      </c>
      <c r="AD2009">
        <v>2.0299999999999998</v>
      </c>
      <c r="AE2009">
        <v>0</v>
      </c>
      <c r="AF2009">
        <v>0.5</v>
      </c>
      <c r="AG2009">
        <v>0</v>
      </c>
      <c r="AH2009">
        <v>536</v>
      </c>
      <c r="AI2009" s="1">
        <v>9000</v>
      </c>
      <c r="AJ2009">
        <v>535</v>
      </c>
      <c r="AK2009" s="1">
        <v>115600</v>
      </c>
      <c r="AL2009" s="2">
        <v>0.64583333333333337</v>
      </c>
      <c r="AM2009" s="3">
        <v>46241</v>
      </c>
      <c r="AN2009" t="s">
        <v>298</v>
      </c>
      <c r="AO2009" t="s">
        <v>313</v>
      </c>
    </row>
    <row r="2010" spans="1:41">
      <c r="A2010" s="8">
        <v>46224</v>
      </c>
      <c r="B2010" s="67">
        <v>3919.21</v>
      </c>
      <c r="C2010" s="67">
        <v>-2.72</v>
      </c>
      <c r="D2010" s="67">
        <v>64220</v>
      </c>
      <c r="E2010" s="67">
        <v>-3.92</v>
      </c>
      <c r="F2010" s="69">
        <v>2229</v>
      </c>
      <c r="G2010" t="s">
        <v>32</v>
      </c>
      <c r="H2010">
        <v>0</v>
      </c>
      <c r="I2010" t="s">
        <v>288</v>
      </c>
      <c r="J2010" t="s">
        <v>289</v>
      </c>
      <c r="K2010" t="s">
        <v>290</v>
      </c>
      <c r="L2010" s="36">
        <v>3003</v>
      </c>
      <c r="M2010">
        <v>43</v>
      </c>
      <c r="N2010" s="66">
        <v>1.4500000000000001E-2</v>
      </c>
      <c r="O2010" s="36">
        <v>2960</v>
      </c>
      <c r="P2010" s="66">
        <v>1.4500000000000001E-2</v>
      </c>
      <c r="Q2010" s="36">
        <v>2991</v>
      </c>
      <c r="R2010" s="36">
        <v>3026</v>
      </c>
      <c r="S2010" s="36">
        <v>2985.5</v>
      </c>
      <c r="T2010" s="66">
        <v>4.0000000000000001E-3</v>
      </c>
      <c r="U2010" s="66">
        <v>-4.5999999999999999E-3</v>
      </c>
      <c r="V2010" s="66">
        <v>-7.6E-3</v>
      </c>
      <c r="W2010" s="66">
        <v>5.7999999999999996E-3</v>
      </c>
      <c r="X2010" s="1">
        <v>325600</v>
      </c>
      <c r="Y2010" s="1">
        <v>979145</v>
      </c>
      <c r="Z2010" s="1">
        <v>402191</v>
      </c>
      <c r="AA2010" t="s">
        <v>317</v>
      </c>
      <c r="AB2010" t="s">
        <v>660</v>
      </c>
      <c r="AC2010">
        <v>20.98</v>
      </c>
      <c r="AD2010">
        <v>1.73</v>
      </c>
      <c r="AE2010">
        <v>2.2999999999999998</v>
      </c>
      <c r="AF2010" t="s">
        <v>230</v>
      </c>
      <c r="AG2010" s="1">
        <v>2500</v>
      </c>
      <c r="AH2010" s="36">
        <v>3006</v>
      </c>
      <c r="AI2010">
        <v>100</v>
      </c>
      <c r="AJ2010" s="36">
        <v>2985.5</v>
      </c>
      <c r="AK2010">
        <v>100</v>
      </c>
      <c r="AL2010" s="2">
        <v>0.64583333333333337</v>
      </c>
      <c r="AM2010" s="3">
        <v>46233</v>
      </c>
      <c r="AN2010" t="s">
        <v>298</v>
      </c>
      <c r="AO2010" t="s">
        <v>319</v>
      </c>
    </row>
    <row r="2011" spans="1:41">
      <c r="A2011" s="8">
        <v>46224</v>
      </c>
      <c r="B2011" s="67">
        <v>3919.21</v>
      </c>
      <c r="C2011" s="67">
        <v>-2.72</v>
      </c>
      <c r="D2011" s="67">
        <v>64220</v>
      </c>
      <c r="E2011" s="67">
        <v>-3.92</v>
      </c>
      <c r="F2011" s="69">
        <v>2768</v>
      </c>
      <c r="G2011" t="s">
        <v>33</v>
      </c>
      <c r="H2011">
        <v>0</v>
      </c>
      <c r="I2011" t="s">
        <v>288</v>
      </c>
      <c r="J2011" t="s">
        <v>289</v>
      </c>
      <c r="K2011" t="s">
        <v>290</v>
      </c>
      <c r="L2011" s="36">
        <v>5072</v>
      </c>
      <c r="M2011">
        <v>-143</v>
      </c>
      <c r="N2011" s="66">
        <v>-2.7400000000000001E-2</v>
      </c>
      <c r="O2011" s="36">
        <v>5215</v>
      </c>
      <c r="P2011" s="66">
        <v>-2.7400000000000001E-2</v>
      </c>
      <c r="Q2011" s="36">
        <v>5194</v>
      </c>
      <c r="R2011" s="36">
        <v>5213</v>
      </c>
      <c r="S2011" s="36">
        <v>4996</v>
      </c>
      <c r="T2011" s="66">
        <v>-2.3400000000000001E-2</v>
      </c>
      <c r="U2011" s="66">
        <v>-5.5999999999999999E-3</v>
      </c>
      <c r="V2011" s="66">
        <v>-2.7E-2</v>
      </c>
      <c r="W2011" s="66">
        <v>1.52E-2</v>
      </c>
      <c r="X2011" s="1">
        <v>1396700</v>
      </c>
      <c r="Y2011" s="1">
        <v>7105291</v>
      </c>
      <c r="Z2011" s="1">
        <v>1065120</v>
      </c>
      <c r="AA2011" t="s">
        <v>320</v>
      </c>
      <c r="AB2011" t="s">
        <v>321</v>
      </c>
      <c r="AC2011">
        <v>8.11</v>
      </c>
      <c r="AD2011">
        <v>0.96</v>
      </c>
      <c r="AE2011">
        <v>3.55</v>
      </c>
      <c r="AF2011" t="s">
        <v>230</v>
      </c>
      <c r="AG2011" s="1">
        <v>175300</v>
      </c>
      <c r="AH2011" s="36">
        <v>5072</v>
      </c>
      <c r="AI2011" s="1">
        <v>5700</v>
      </c>
      <c r="AJ2011" s="36">
        <v>5070</v>
      </c>
      <c r="AK2011">
        <v>200</v>
      </c>
      <c r="AL2011" s="2">
        <v>0.64583333333333337</v>
      </c>
      <c r="AM2011" s="3">
        <v>46234</v>
      </c>
      <c r="AN2011" t="s">
        <v>298</v>
      </c>
      <c r="AO2011" t="s">
        <v>322</v>
      </c>
    </row>
    <row r="2012" spans="1:41">
      <c r="A2012" s="8">
        <v>46224</v>
      </c>
      <c r="B2012" s="67">
        <v>3919.21</v>
      </c>
      <c r="C2012" s="67">
        <v>-2.72</v>
      </c>
      <c r="D2012" s="67">
        <v>64220</v>
      </c>
      <c r="E2012" s="67">
        <v>-3.92</v>
      </c>
      <c r="F2012" s="69">
        <v>2769</v>
      </c>
      <c r="G2012" t="s">
        <v>34</v>
      </c>
      <c r="H2012">
        <v>0</v>
      </c>
      <c r="I2012" t="s">
        <v>314</v>
      </c>
      <c r="J2012" t="s">
        <v>323</v>
      </c>
      <c r="K2012" t="s">
        <v>295</v>
      </c>
      <c r="L2012">
        <v>881</v>
      </c>
      <c r="M2012">
        <v>-5</v>
      </c>
      <c r="N2012" s="66">
        <v>-5.5999999999999999E-3</v>
      </c>
      <c r="O2012">
        <v>886</v>
      </c>
      <c r="P2012" s="66">
        <v>-5.5999999999999999E-3</v>
      </c>
      <c r="Q2012">
        <v>896</v>
      </c>
      <c r="R2012">
        <v>899</v>
      </c>
      <c r="S2012">
        <v>881</v>
      </c>
      <c r="T2012" s="66">
        <v>-1.67E-2</v>
      </c>
      <c r="U2012" s="66">
        <v>-6.7000000000000002E-3</v>
      </c>
      <c r="V2012" s="66">
        <v>-0.02</v>
      </c>
      <c r="W2012" s="66">
        <v>0</v>
      </c>
      <c r="X2012" s="1">
        <v>5500</v>
      </c>
      <c r="Y2012" s="1">
        <v>4889</v>
      </c>
      <c r="Z2012" s="1">
        <v>6926</v>
      </c>
      <c r="AA2012" t="s">
        <v>324</v>
      </c>
      <c r="AB2012" t="s">
        <v>325</v>
      </c>
      <c r="AC2012">
        <v>53.07</v>
      </c>
      <c r="AD2012">
        <v>8.24</v>
      </c>
      <c r="AE2012">
        <v>0</v>
      </c>
      <c r="AF2012">
        <v>0.2</v>
      </c>
      <c r="AG2012">
        <v>0</v>
      </c>
      <c r="AH2012">
        <v>894</v>
      </c>
      <c r="AI2012">
        <v>100</v>
      </c>
      <c r="AJ2012">
        <v>881</v>
      </c>
      <c r="AK2012">
        <v>100</v>
      </c>
      <c r="AL2012" s="2">
        <v>0.64583333333333337</v>
      </c>
      <c r="AM2012" s="3">
        <v>46213</v>
      </c>
      <c r="AN2012" t="s">
        <v>326</v>
      </c>
      <c r="AO2012" t="s">
        <v>327</v>
      </c>
    </row>
    <row r="2013" spans="1:41">
      <c r="A2013" s="8">
        <v>46224</v>
      </c>
      <c r="B2013" s="67">
        <v>3919.21</v>
      </c>
      <c r="C2013" s="67">
        <v>-2.72</v>
      </c>
      <c r="D2013" s="67">
        <v>64220</v>
      </c>
      <c r="E2013" s="67">
        <v>-3.92</v>
      </c>
      <c r="F2013" s="69">
        <v>2914</v>
      </c>
      <c r="G2013" t="s">
        <v>35</v>
      </c>
      <c r="H2013">
        <v>0</v>
      </c>
      <c r="I2013" t="s">
        <v>288</v>
      </c>
      <c r="J2013" t="s">
        <v>289</v>
      </c>
      <c r="K2013" t="s">
        <v>290</v>
      </c>
      <c r="L2013" s="36">
        <v>6347</v>
      </c>
      <c r="M2013">
        <v>152</v>
      </c>
      <c r="N2013" s="66">
        <v>2.4500000000000001E-2</v>
      </c>
      <c r="O2013" s="36">
        <v>6195</v>
      </c>
      <c r="P2013" s="66">
        <v>2.4500000000000001E-2</v>
      </c>
      <c r="Q2013" s="36">
        <v>6249</v>
      </c>
      <c r="R2013" s="36">
        <v>6376</v>
      </c>
      <c r="S2013" s="36">
        <v>6240</v>
      </c>
      <c r="T2013" s="66">
        <v>1.5599999999999999E-2</v>
      </c>
      <c r="U2013" s="66">
        <v>5.9999999999999995E-4</v>
      </c>
      <c r="V2013" s="66">
        <v>-4.4999999999999997E-3</v>
      </c>
      <c r="W2013" s="66">
        <v>1.7100000000000001E-2</v>
      </c>
      <c r="X2013" s="1">
        <v>6986400</v>
      </c>
      <c r="Y2013" s="1">
        <v>44211941</v>
      </c>
      <c r="Z2013" s="1">
        <v>12694000</v>
      </c>
      <c r="AA2013" t="s">
        <v>328</v>
      </c>
      <c r="AB2013" t="s">
        <v>329</v>
      </c>
      <c r="AC2013">
        <v>19.760000000000002</v>
      </c>
      <c r="AD2013">
        <v>2.75</v>
      </c>
      <c r="AE2013">
        <v>3.81</v>
      </c>
      <c r="AF2013" t="s">
        <v>230</v>
      </c>
      <c r="AG2013" s="1">
        <v>412200</v>
      </c>
      <c r="AH2013" s="36">
        <v>6348</v>
      </c>
      <c r="AI2013">
        <v>500</v>
      </c>
      <c r="AJ2013" s="36">
        <v>6315</v>
      </c>
      <c r="AK2013">
        <v>100</v>
      </c>
      <c r="AL2013" s="2">
        <v>0.64583333333333337</v>
      </c>
      <c r="AM2013" s="3">
        <v>46233</v>
      </c>
      <c r="AN2013" t="s">
        <v>293</v>
      </c>
      <c r="AO2013" t="s">
        <v>319</v>
      </c>
    </row>
    <row r="2014" spans="1:41">
      <c r="A2014" s="8">
        <v>46224</v>
      </c>
      <c r="B2014" s="67">
        <v>3919.21</v>
      </c>
      <c r="C2014" s="67">
        <v>-2.72</v>
      </c>
      <c r="D2014" s="67">
        <v>64220</v>
      </c>
      <c r="E2014" s="67">
        <v>-3.92</v>
      </c>
      <c r="F2014" s="69">
        <v>3003</v>
      </c>
      <c r="G2014" t="s">
        <v>36</v>
      </c>
      <c r="H2014">
        <v>0</v>
      </c>
      <c r="I2014" t="s">
        <v>288</v>
      </c>
      <c r="J2014" t="s">
        <v>289</v>
      </c>
      <c r="K2014" t="s">
        <v>290</v>
      </c>
      <c r="L2014" s="36">
        <v>1789</v>
      </c>
      <c r="M2014">
        <v>-1</v>
      </c>
      <c r="N2014" s="66">
        <v>-5.9999999999999995E-4</v>
      </c>
      <c r="O2014" s="36">
        <v>1790</v>
      </c>
      <c r="P2014" s="66">
        <v>-5.0000000000000001E-4</v>
      </c>
      <c r="Q2014" s="36">
        <v>1808</v>
      </c>
      <c r="R2014" s="36">
        <v>1821.5</v>
      </c>
      <c r="S2014" s="36">
        <v>1783</v>
      </c>
      <c r="T2014" s="66">
        <v>-1.0500000000000001E-2</v>
      </c>
      <c r="U2014" s="66">
        <v>-1.1599999999999999E-2</v>
      </c>
      <c r="V2014" s="66">
        <v>-1.78E-2</v>
      </c>
      <c r="W2014" s="66">
        <v>3.3E-3</v>
      </c>
      <c r="X2014" s="1">
        <v>2721500</v>
      </c>
      <c r="Y2014" s="1">
        <v>4898402</v>
      </c>
      <c r="Z2014" s="1">
        <v>1373786</v>
      </c>
      <c r="AA2014" t="s">
        <v>330</v>
      </c>
      <c r="AB2014" t="s">
        <v>577</v>
      </c>
      <c r="AC2014">
        <v>11.22</v>
      </c>
      <c r="AD2014">
        <v>1.48</v>
      </c>
      <c r="AE2014">
        <v>3.75</v>
      </c>
      <c r="AF2014" t="s">
        <v>230</v>
      </c>
      <c r="AG2014" s="1">
        <v>253000</v>
      </c>
      <c r="AH2014" s="36">
        <v>1790</v>
      </c>
      <c r="AI2014">
        <v>200</v>
      </c>
      <c r="AJ2014" s="36">
        <v>1788</v>
      </c>
      <c r="AK2014">
        <v>400</v>
      </c>
      <c r="AL2014" s="2">
        <v>0.64583333333333337</v>
      </c>
      <c r="AM2014" s="3">
        <v>46231</v>
      </c>
      <c r="AN2014" t="s">
        <v>293</v>
      </c>
      <c r="AO2014" t="s">
        <v>332</v>
      </c>
    </row>
    <row r="2015" spans="1:41">
      <c r="A2015" s="8">
        <v>46224</v>
      </c>
      <c r="B2015" s="67">
        <v>3919.21</v>
      </c>
      <c r="C2015" s="67">
        <v>-2.72</v>
      </c>
      <c r="D2015" s="67">
        <v>64220</v>
      </c>
      <c r="E2015" s="67">
        <v>-3.92</v>
      </c>
      <c r="F2015" s="69">
        <v>3407</v>
      </c>
      <c r="G2015" t="s">
        <v>37</v>
      </c>
      <c r="H2015">
        <v>0</v>
      </c>
      <c r="I2015" t="s">
        <v>288</v>
      </c>
      <c r="J2015" t="s">
        <v>289</v>
      </c>
      <c r="K2015" t="s">
        <v>295</v>
      </c>
      <c r="L2015" s="36">
        <v>1829.5</v>
      </c>
      <c r="M2015">
        <v>-46.5</v>
      </c>
      <c r="N2015" s="66">
        <v>-2.4799999999999999E-2</v>
      </c>
      <c r="O2015" s="36">
        <v>1876</v>
      </c>
      <c r="P2015" s="66">
        <v>-2.47E-2</v>
      </c>
      <c r="Q2015" s="36">
        <v>1855.5</v>
      </c>
      <c r="R2015" s="36">
        <v>1866.5</v>
      </c>
      <c r="S2015" s="36">
        <v>1804</v>
      </c>
      <c r="T2015" s="66">
        <v>-1.4E-2</v>
      </c>
      <c r="U2015" s="66">
        <v>-9.7000000000000003E-3</v>
      </c>
      <c r="V2015" s="66">
        <v>-1.9800000000000002E-2</v>
      </c>
      <c r="W2015" s="66">
        <v>1.41E-2</v>
      </c>
      <c r="X2015" s="1">
        <v>4536900</v>
      </c>
      <c r="Y2015" s="1">
        <v>8317811</v>
      </c>
      <c r="Z2015" s="1">
        <v>2498643</v>
      </c>
      <c r="AA2015" t="s">
        <v>706</v>
      </c>
      <c r="AB2015" t="s">
        <v>334</v>
      </c>
      <c r="AC2015">
        <v>15.39</v>
      </c>
      <c r="AD2015">
        <v>1.18</v>
      </c>
      <c r="AE2015">
        <v>2.41</v>
      </c>
      <c r="AF2015" t="s">
        <v>230</v>
      </c>
      <c r="AG2015" s="1">
        <v>174200</v>
      </c>
      <c r="AH2015" s="36">
        <v>1830</v>
      </c>
      <c r="AI2015">
        <v>100</v>
      </c>
      <c r="AJ2015" s="36">
        <v>1829.5</v>
      </c>
      <c r="AK2015" s="1">
        <v>6700</v>
      </c>
      <c r="AL2015" s="2">
        <v>0.64583333333333337</v>
      </c>
      <c r="AM2015" s="3">
        <v>46234</v>
      </c>
      <c r="AN2015" t="s">
        <v>298</v>
      </c>
      <c r="AO2015" t="s">
        <v>335</v>
      </c>
    </row>
    <row r="2016" spans="1:41">
      <c r="A2016" s="8">
        <v>46224</v>
      </c>
      <c r="B2016" s="67">
        <v>3919.21</v>
      </c>
      <c r="C2016" s="67">
        <v>-2.72</v>
      </c>
      <c r="D2016" s="67">
        <v>64220</v>
      </c>
      <c r="E2016" s="67">
        <v>-3.92</v>
      </c>
      <c r="F2016" s="69">
        <v>4008</v>
      </c>
      <c r="G2016" t="s">
        <v>38</v>
      </c>
      <c r="H2016">
        <v>0</v>
      </c>
      <c r="I2016" t="s">
        <v>288</v>
      </c>
      <c r="J2016" t="s">
        <v>289</v>
      </c>
      <c r="K2016" t="s">
        <v>290</v>
      </c>
      <c r="L2016" s="36">
        <v>1268</v>
      </c>
      <c r="M2016">
        <v>-20</v>
      </c>
      <c r="N2016" s="66">
        <v>-1.55E-2</v>
      </c>
      <c r="O2016" s="36">
        <v>1288</v>
      </c>
      <c r="P2016" s="66">
        <v>-1.55E-2</v>
      </c>
      <c r="Q2016" s="36">
        <v>1265</v>
      </c>
      <c r="R2016" s="36">
        <v>1274</v>
      </c>
      <c r="S2016" s="36">
        <v>1242</v>
      </c>
      <c r="T2016" s="66">
        <v>2.3E-3</v>
      </c>
      <c r="U2016" s="66">
        <v>7.1000000000000004E-3</v>
      </c>
      <c r="V2016" s="66">
        <v>-4.7000000000000002E-3</v>
      </c>
      <c r="W2016" s="66">
        <v>2.0899999999999998E-2</v>
      </c>
      <c r="X2016" s="1">
        <v>227200</v>
      </c>
      <c r="Y2016" s="1">
        <v>286381</v>
      </c>
      <c r="Z2016" s="1">
        <v>82019</v>
      </c>
      <c r="AA2016" t="s">
        <v>707</v>
      </c>
      <c r="AB2016" t="s">
        <v>337</v>
      </c>
      <c r="AC2016">
        <v>10.38</v>
      </c>
      <c r="AD2016">
        <v>0.79</v>
      </c>
      <c r="AE2016">
        <v>3.79</v>
      </c>
      <c r="AF2016" t="s">
        <v>230</v>
      </c>
      <c r="AG2016">
        <v>0</v>
      </c>
      <c r="AH2016" s="36">
        <v>1270</v>
      </c>
      <c r="AI2016">
        <v>100</v>
      </c>
      <c r="AJ2016" s="36">
        <v>1267</v>
      </c>
      <c r="AK2016">
        <v>100</v>
      </c>
      <c r="AL2016" s="2">
        <v>0.64583333333333337</v>
      </c>
      <c r="AM2016" s="3">
        <v>46240</v>
      </c>
      <c r="AN2016" t="s">
        <v>298</v>
      </c>
      <c r="AO2016" t="s">
        <v>335</v>
      </c>
    </row>
    <row r="2017" spans="1:41">
      <c r="A2017" s="8">
        <v>46224</v>
      </c>
      <c r="B2017" s="67">
        <v>3919.21</v>
      </c>
      <c r="C2017" s="67">
        <v>-2.72</v>
      </c>
      <c r="D2017" s="67">
        <v>64220</v>
      </c>
      <c r="E2017" s="67">
        <v>-3.92</v>
      </c>
      <c r="F2017" s="69">
        <v>4026</v>
      </c>
      <c r="G2017" t="s">
        <v>39</v>
      </c>
      <c r="H2017">
        <v>0</v>
      </c>
      <c r="I2017" t="s">
        <v>314</v>
      </c>
      <c r="J2017" t="s">
        <v>289</v>
      </c>
      <c r="K2017" t="s">
        <v>290</v>
      </c>
      <c r="L2017" s="36">
        <v>1503</v>
      </c>
      <c r="M2017">
        <v>-48</v>
      </c>
      <c r="N2017" s="66">
        <v>-3.09E-2</v>
      </c>
      <c r="O2017" s="36">
        <v>1551</v>
      </c>
      <c r="P2017" s="66">
        <v>-3.09E-2</v>
      </c>
      <c r="Q2017" s="36">
        <v>1547</v>
      </c>
      <c r="R2017" s="36">
        <v>1547</v>
      </c>
      <c r="S2017" s="36">
        <v>1480</v>
      </c>
      <c r="T2017" s="66">
        <v>-2.8400000000000002E-2</v>
      </c>
      <c r="U2017" s="66">
        <v>-6.6E-3</v>
      </c>
      <c r="V2017" s="66">
        <v>-2.8400000000000002E-2</v>
      </c>
      <c r="W2017" s="66">
        <v>1.55E-2</v>
      </c>
      <c r="X2017" s="1">
        <v>140000</v>
      </c>
      <c r="Y2017" s="1">
        <v>211160</v>
      </c>
      <c r="Z2017" s="1">
        <v>13887</v>
      </c>
      <c r="AA2017" t="s">
        <v>338</v>
      </c>
      <c r="AB2017" t="s">
        <v>629</v>
      </c>
      <c r="AC2017">
        <v>7.11</v>
      </c>
      <c r="AD2017">
        <v>0.93</v>
      </c>
      <c r="AE2017">
        <v>3.33</v>
      </c>
      <c r="AF2017" t="s">
        <v>230</v>
      </c>
      <c r="AG2017">
        <v>0</v>
      </c>
      <c r="AH2017" s="36">
        <v>1509</v>
      </c>
      <c r="AI2017">
        <v>200</v>
      </c>
      <c r="AJ2017" s="36">
        <v>1500</v>
      </c>
      <c r="AK2017">
        <v>100</v>
      </c>
      <c r="AL2017" s="2">
        <v>0.64583333333333337</v>
      </c>
      <c r="AN2017" t="s">
        <v>340</v>
      </c>
      <c r="AO2017" t="s">
        <v>341</v>
      </c>
    </row>
    <row r="2018" spans="1:41">
      <c r="A2018" s="8">
        <v>46224</v>
      </c>
      <c r="B2018" s="67">
        <v>3919.21</v>
      </c>
      <c r="C2018" s="67">
        <v>-2.72</v>
      </c>
      <c r="D2018" s="67">
        <v>64220</v>
      </c>
      <c r="E2018" s="67">
        <v>-3.92</v>
      </c>
      <c r="F2018" s="69">
        <v>4062</v>
      </c>
      <c r="G2018" t="s">
        <v>40</v>
      </c>
      <c r="H2018">
        <v>0</v>
      </c>
      <c r="I2018" t="s">
        <v>288</v>
      </c>
      <c r="J2018" t="s">
        <v>289</v>
      </c>
      <c r="K2018" t="s">
        <v>290</v>
      </c>
      <c r="L2018" s="36">
        <v>15685</v>
      </c>
      <c r="M2018" s="36">
        <v>-1720</v>
      </c>
      <c r="N2018" s="66">
        <v>-9.8799999999999999E-2</v>
      </c>
      <c r="O2018" s="36">
        <v>17405</v>
      </c>
      <c r="P2018" s="66">
        <v>-9.8799999999999999E-2</v>
      </c>
      <c r="Q2018" s="36">
        <v>16605</v>
      </c>
      <c r="R2018" s="36">
        <v>16790</v>
      </c>
      <c r="S2018" s="36">
        <v>14860</v>
      </c>
      <c r="T2018" s="66">
        <v>-5.5399999999999998E-2</v>
      </c>
      <c r="U2018" s="66">
        <v>1.7100000000000001E-2</v>
      </c>
      <c r="V2018" s="66">
        <v>-6.5799999999999997E-2</v>
      </c>
      <c r="W2018" s="66">
        <v>5.5500000000000001E-2</v>
      </c>
      <c r="X2018" s="1">
        <v>12103300</v>
      </c>
      <c r="Y2018" s="1">
        <v>188708058</v>
      </c>
      <c r="Z2018" s="1">
        <v>4418795</v>
      </c>
      <c r="AA2018" t="s">
        <v>691</v>
      </c>
      <c r="AB2018" t="s">
        <v>343</v>
      </c>
      <c r="AC2018">
        <v>75.510000000000005</v>
      </c>
      <c r="AD2018">
        <v>7.96</v>
      </c>
      <c r="AE2018">
        <v>0.22</v>
      </c>
      <c r="AF2018" t="s">
        <v>230</v>
      </c>
      <c r="AG2018" s="1">
        <v>37400</v>
      </c>
      <c r="AH2018" s="36">
        <v>15685</v>
      </c>
      <c r="AI2018">
        <v>500</v>
      </c>
      <c r="AJ2018" s="36">
        <v>15680</v>
      </c>
      <c r="AK2018">
        <v>100</v>
      </c>
      <c r="AL2018" s="2">
        <v>0.64583333333333337</v>
      </c>
      <c r="AM2018" s="3">
        <v>46238</v>
      </c>
      <c r="AN2018" t="s">
        <v>298</v>
      </c>
      <c r="AO2018" t="s">
        <v>344</v>
      </c>
    </row>
    <row r="2019" spans="1:41">
      <c r="A2019" s="8">
        <v>46224</v>
      </c>
      <c r="B2019" s="67">
        <v>3919.21</v>
      </c>
      <c r="C2019" s="67">
        <v>-2.72</v>
      </c>
      <c r="D2019" s="67">
        <v>64220</v>
      </c>
      <c r="E2019" s="67">
        <v>-3.92</v>
      </c>
      <c r="F2019" s="69">
        <v>4063</v>
      </c>
      <c r="G2019" t="s">
        <v>41</v>
      </c>
      <c r="H2019">
        <v>0</v>
      </c>
      <c r="I2019" t="s">
        <v>288</v>
      </c>
      <c r="J2019" t="s">
        <v>289</v>
      </c>
      <c r="K2019" t="s">
        <v>295</v>
      </c>
      <c r="L2019" s="36">
        <v>7157</v>
      </c>
      <c r="M2019">
        <v>-204</v>
      </c>
      <c r="N2019" s="66">
        <v>-2.7699999999999999E-2</v>
      </c>
      <c r="O2019" s="36">
        <v>7361</v>
      </c>
      <c r="P2019" s="66">
        <v>-2.7699999999999999E-2</v>
      </c>
      <c r="Q2019" s="36">
        <v>7210</v>
      </c>
      <c r="R2019" s="36">
        <v>7247</v>
      </c>
      <c r="S2019" s="36">
        <v>6984</v>
      </c>
      <c r="T2019" s="66">
        <v>-7.3000000000000001E-3</v>
      </c>
      <c r="U2019" s="66">
        <v>1.2999999999999999E-3</v>
      </c>
      <c r="V2019" s="66">
        <v>-1.24E-2</v>
      </c>
      <c r="W2019" s="66">
        <v>2.47E-2</v>
      </c>
      <c r="X2019" s="1">
        <v>7502200</v>
      </c>
      <c r="Y2019" s="1">
        <v>53516675</v>
      </c>
      <c r="Z2019" s="1">
        <v>14206615</v>
      </c>
      <c r="AA2019" t="s">
        <v>556</v>
      </c>
      <c r="AB2019" t="s">
        <v>346</v>
      </c>
      <c r="AC2019">
        <v>26.47</v>
      </c>
      <c r="AD2019">
        <v>2.98</v>
      </c>
      <c r="AE2019">
        <v>1.48</v>
      </c>
      <c r="AF2019" t="s">
        <v>230</v>
      </c>
      <c r="AG2019" s="1">
        <v>111800</v>
      </c>
      <c r="AH2019" s="36">
        <v>7165</v>
      </c>
      <c r="AI2019" s="1">
        <v>13600</v>
      </c>
      <c r="AJ2019" s="36">
        <v>7155</v>
      </c>
      <c r="AK2019">
        <v>100</v>
      </c>
      <c r="AL2019" s="2">
        <v>0.64583333333333337</v>
      </c>
      <c r="AM2019" s="3">
        <v>46227</v>
      </c>
      <c r="AN2019" t="s">
        <v>298</v>
      </c>
      <c r="AO2019" t="s">
        <v>335</v>
      </c>
    </row>
    <row r="2020" spans="1:41">
      <c r="A2020" s="8">
        <v>46224</v>
      </c>
      <c r="B2020" s="67">
        <v>3919.21</v>
      </c>
      <c r="C2020" s="67">
        <v>-2.72</v>
      </c>
      <c r="D2020" s="67">
        <v>64220</v>
      </c>
      <c r="E2020" s="67">
        <v>-3.92</v>
      </c>
      <c r="F2020" s="69">
        <v>4068</v>
      </c>
      <c r="G2020" t="s">
        <v>42</v>
      </c>
      <c r="H2020">
        <v>0</v>
      </c>
      <c r="I2020" t="s">
        <v>347</v>
      </c>
      <c r="J2020" t="s">
        <v>323</v>
      </c>
      <c r="K2020" t="s">
        <v>295</v>
      </c>
      <c r="L2020" s="36">
        <v>1630</v>
      </c>
      <c r="M2020">
        <v>-5</v>
      </c>
      <c r="N2020" s="66">
        <v>-3.0999999999999999E-3</v>
      </c>
      <c r="O2020" s="36">
        <v>1635</v>
      </c>
      <c r="P2020" s="66">
        <v>-3.0000000000000001E-3</v>
      </c>
      <c r="Q2020" s="36">
        <v>1635</v>
      </c>
      <c r="R2020" s="36">
        <v>1635</v>
      </c>
      <c r="S2020" s="36">
        <v>1630</v>
      </c>
      <c r="T2020" s="66">
        <v>-3.0000000000000001E-3</v>
      </c>
      <c r="U2020" s="66">
        <v>-3.0000000000000001E-3</v>
      </c>
      <c r="V2020" s="66">
        <v>-3.0000000000000001E-3</v>
      </c>
      <c r="W2020" s="66">
        <v>0</v>
      </c>
      <c r="X2020" s="1">
        <v>1500</v>
      </c>
      <c r="Y2020" s="1">
        <v>2448</v>
      </c>
      <c r="Z2020" s="1">
        <v>3080</v>
      </c>
      <c r="AA2020" t="s">
        <v>348</v>
      </c>
      <c r="AB2020" t="s">
        <v>692</v>
      </c>
      <c r="AC2020">
        <v>21.41</v>
      </c>
      <c r="AD2020">
        <v>1.43</v>
      </c>
      <c r="AE2020">
        <v>0</v>
      </c>
      <c r="AF2020">
        <v>1.6</v>
      </c>
      <c r="AG2020">
        <v>0</v>
      </c>
      <c r="AH2020" s="36">
        <v>1640</v>
      </c>
      <c r="AI2020">
        <v>700</v>
      </c>
      <c r="AJ2020" s="36">
        <v>1630</v>
      </c>
      <c r="AK2020">
        <v>100</v>
      </c>
      <c r="AL2020" s="2">
        <v>0.64583333333333337</v>
      </c>
      <c r="AM2020" s="3">
        <v>46248</v>
      </c>
      <c r="AN2020" t="s">
        <v>350</v>
      </c>
      <c r="AO2020" t="s">
        <v>351</v>
      </c>
    </row>
    <row r="2021" spans="1:41">
      <c r="A2021" s="8">
        <v>46224</v>
      </c>
      <c r="B2021" s="67">
        <v>3919.21</v>
      </c>
      <c r="C2021" s="67">
        <v>-2.72</v>
      </c>
      <c r="D2021" s="67">
        <v>64220</v>
      </c>
      <c r="E2021" s="67">
        <v>-3.92</v>
      </c>
      <c r="F2021" s="69">
        <v>4100</v>
      </c>
      <c r="G2021" t="s">
        <v>43</v>
      </c>
      <c r="H2021">
        <v>0</v>
      </c>
      <c r="I2021" t="s">
        <v>314</v>
      </c>
      <c r="J2021" t="s">
        <v>289</v>
      </c>
      <c r="K2021" t="s">
        <v>295</v>
      </c>
      <c r="L2021" s="36">
        <v>1357</v>
      </c>
      <c r="M2021">
        <v>-101</v>
      </c>
      <c r="N2021" s="66">
        <v>-6.93E-2</v>
      </c>
      <c r="O2021" s="36">
        <v>1458</v>
      </c>
      <c r="P2021" s="66">
        <v>-6.9199999999999998E-2</v>
      </c>
      <c r="Q2021" s="36">
        <v>1448</v>
      </c>
      <c r="R2021" s="36">
        <v>1448</v>
      </c>
      <c r="S2021" s="36">
        <v>1315</v>
      </c>
      <c r="T2021" s="66">
        <v>-6.2799999999999995E-2</v>
      </c>
      <c r="U2021" s="66">
        <v>5.1000000000000004E-3</v>
      </c>
      <c r="V2021" s="66">
        <v>-6.2799999999999995E-2</v>
      </c>
      <c r="W2021" s="66">
        <v>3.1899999999999998E-2</v>
      </c>
      <c r="X2021" s="1">
        <v>120800</v>
      </c>
      <c r="Y2021" s="1">
        <v>164477</v>
      </c>
      <c r="Z2021" s="1">
        <v>8276</v>
      </c>
      <c r="AA2021" t="s">
        <v>544</v>
      </c>
      <c r="AB2021" t="s">
        <v>353</v>
      </c>
      <c r="AC2021">
        <v>15.7</v>
      </c>
      <c r="AD2021">
        <v>0.86</v>
      </c>
      <c r="AE2021">
        <v>0</v>
      </c>
      <c r="AF2021" t="s">
        <v>230</v>
      </c>
      <c r="AG2021">
        <v>0</v>
      </c>
      <c r="AH2021" s="36">
        <v>1361</v>
      </c>
      <c r="AI2021">
        <v>100</v>
      </c>
      <c r="AJ2021" s="36">
        <v>1355</v>
      </c>
      <c r="AK2021">
        <v>500</v>
      </c>
      <c r="AL2021" s="2">
        <v>0.64583333333333337</v>
      </c>
      <c r="AM2021" s="3">
        <v>46241</v>
      </c>
      <c r="AN2021" t="s">
        <v>298</v>
      </c>
      <c r="AO2021" t="s">
        <v>335</v>
      </c>
    </row>
    <row r="2022" spans="1:41">
      <c r="A2022" s="8">
        <v>46224</v>
      </c>
      <c r="B2022" s="67">
        <v>3919.21</v>
      </c>
      <c r="C2022" s="67">
        <v>-2.72</v>
      </c>
      <c r="D2022" s="67">
        <v>64220</v>
      </c>
      <c r="E2022" s="67">
        <v>-3.92</v>
      </c>
      <c r="F2022" s="69">
        <v>4182</v>
      </c>
      <c r="G2022" t="s">
        <v>44</v>
      </c>
      <c r="H2022">
        <v>0</v>
      </c>
      <c r="I2022" t="s">
        <v>288</v>
      </c>
      <c r="J2022" t="s">
        <v>289</v>
      </c>
      <c r="K2022" t="s">
        <v>290</v>
      </c>
      <c r="L2022" s="36">
        <v>4331</v>
      </c>
      <c r="M2022">
        <v>-266</v>
      </c>
      <c r="N2022" s="66">
        <v>-5.79E-2</v>
      </c>
      <c r="O2022" s="36">
        <v>4597</v>
      </c>
      <c r="P2022" s="66">
        <v>-5.7799999999999997E-2</v>
      </c>
      <c r="Q2022" s="36">
        <v>4460</v>
      </c>
      <c r="R2022" s="36">
        <v>4480</v>
      </c>
      <c r="S2022" s="36">
        <v>4168</v>
      </c>
      <c r="T2022" s="66">
        <v>-2.8899999999999999E-2</v>
      </c>
      <c r="U2022" s="66">
        <v>5.1000000000000004E-3</v>
      </c>
      <c r="V2022" s="66">
        <v>-3.32E-2</v>
      </c>
      <c r="W2022" s="66">
        <v>3.9100000000000003E-2</v>
      </c>
      <c r="X2022" s="1">
        <v>1216800</v>
      </c>
      <c r="Y2022" s="1">
        <v>5241459</v>
      </c>
      <c r="Z2022" s="1">
        <v>916814</v>
      </c>
      <c r="AA2022" t="s">
        <v>678</v>
      </c>
      <c r="AB2022" t="s">
        <v>355</v>
      </c>
      <c r="AC2022">
        <v>18.350000000000001</v>
      </c>
      <c r="AD2022">
        <v>1.3</v>
      </c>
      <c r="AE2022">
        <v>2.54</v>
      </c>
      <c r="AF2022" t="s">
        <v>230</v>
      </c>
      <c r="AG2022" s="1">
        <v>18200</v>
      </c>
      <c r="AH2022" s="36">
        <v>4335</v>
      </c>
      <c r="AI2022" s="1">
        <v>4600</v>
      </c>
      <c r="AJ2022" s="36">
        <v>4312</v>
      </c>
      <c r="AK2022">
        <v>200</v>
      </c>
      <c r="AL2022" s="2">
        <v>0.64583333333333337</v>
      </c>
      <c r="AM2022" s="3">
        <v>46241</v>
      </c>
      <c r="AN2022" t="s">
        <v>298</v>
      </c>
      <c r="AO2022" t="s">
        <v>335</v>
      </c>
    </row>
    <row r="2023" spans="1:41">
      <c r="A2023" s="8">
        <v>46224</v>
      </c>
      <c r="B2023" s="67">
        <v>3919.21</v>
      </c>
      <c r="C2023" s="67">
        <v>-2.72</v>
      </c>
      <c r="D2023" s="67">
        <v>64220</v>
      </c>
      <c r="E2023" s="67">
        <v>-3.92</v>
      </c>
      <c r="F2023" s="69">
        <v>4188</v>
      </c>
      <c r="G2023" t="s">
        <v>45</v>
      </c>
      <c r="H2023">
        <v>0</v>
      </c>
      <c r="I2023" t="s">
        <v>288</v>
      </c>
      <c r="J2023" t="s">
        <v>289</v>
      </c>
      <c r="K2023" t="s">
        <v>290</v>
      </c>
      <c r="L2023" s="36">
        <v>1168</v>
      </c>
      <c r="M2023">
        <v>-34.5</v>
      </c>
      <c r="N2023" s="66">
        <v>-2.87E-2</v>
      </c>
      <c r="O2023" s="36">
        <v>1202.5</v>
      </c>
      <c r="P2023" s="66">
        <v>-2.86E-2</v>
      </c>
      <c r="Q2023" s="36">
        <v>1189.5</v>
      </c>
      <c r="R2023" s="36">
        <v>1196.5</v>
      </c>
      <c r="S2023" s="36">
        <v>1144.5</v>
      </c>
      <c r="T2023" s="66">
        <v>-1.7999999999999999E-2</v>
      </c>
      <c r="U2023" s="66">
        <v>-6.3E-3</v>
      </c>
      <c r="V2023" s="66">
        <v>-2.3800000000000002E-2</v>
      </c>
      <c r="W2023" s="66">
        <v>2.0500000000000001E-2</v>
      </c>
      <c r="X2023" s="1">
        <v>6704900</v>
      </c>
      <c r="Y2023" s="1">
        <v>7844895</v>
      </c>
      <c r="Z2023" s="1">
        <v>1683633</v>
      </c>
      <c r="AA2023" t="s">
        <v>838</v>
      </c>
      <c r="AB2023" t="s">
        <v>357</v>
      </c>
      <c r="AC2023">
        <v>13.34</v>
      </c>
      <c r="AD2023">
        <v>0.9</v>
      </c>
      <c r="AE2023">
        <v>2.74</v>
      </c>
      <c r="AF2023" t="s">
        <v>230</v>
      </c>
      <c r="AG2023" s="1">
        <v>249100</v>
      </c>
      <c r="AH2023" s="36">
        <v>1170</v>
      </c>
      <c r="AI2023">
        <v>100</v>
      </c>
      <c r="AJ2023" s="36">
        <v>1166.5</v>
      </c>
      <c r="AK2023" s="1">
        <v>12500</v>
      </c>
      <c r="AL2023" s="2">
        <v>0.64583333333333337</v>
      </c>
      <c r="AM2023" s="3">
        <v>46234</v>
      </c>
      <c r="AN2023" t="s">
        <v>298</v>
      </c>
      <c r="AO2023" t="s">
        <v>335</v>
      </c>
    </row>
    <row r="2024" spans="1:41">
      <c r="A2024" s="8">
        <v>46224</v>
      </c>
      <c r="B2024" s="67">
        <v>3919.21</v>
      </c>
      <c r="C2024" s="67">
        <v>-2.72</v>
      </c>
      <c r="D2024" s="67">
        <v>64220</v>
      </c>
      <c r="E2024" s="67">
        <v>-3.92</v>
      </c>
      <c r="F2024" s="69">
        <v>4220</v>
      </c>
      <c r="G2024" t="s">
        <v>46</v>
      </c>
      <c r="H2024">
        <v>0</v>
      </c>
      <c r="I2024" t="s">
        <v>288</v>
      </c>
      <c r="J2024" t="s">
        <v>289</v>
      </c>
      <c r="K2024" t="s">
        <v>295</v>
      </c>
      <c r="L2024" s="36">
        <v>1776</v>
      </c>
      <c r="M2024">
        <v>-62</v>
      </c>
      <c r="N2024" s="66">
        <v>-3.3700000000000001E-2</v>
      </c>
      <c r="O2024" s="36">
        <v>1838</v>
      </c>
      <c r="P2024" s="66">
        <v>-3.3700000000000001E-2</v>
      </c>
      <c r="Q2024" s="36">
        <v>1825</v>
      </c>
      <c r="R2024" s="36">
        <v>1829</v>
      </c>
      <c r="S2024" s="36">
        <v>1746</v>
      </c>
      <c r="T2024" s="66">
        <v>-2.6800000000000001E-2</v>
      </c>
      <c r="U2024" s="66">
        <v>-9.4000000000000004E-3</v>
      </c>
      <c r="V2024" s="66">
        <v>-2.8899999999999999E-2</v>
      </c>
      <c r="W2024" s="66">
        <v>1.7100000000000001E-2</v>
      </c>
      <c r="X2024" s="1">
        <v>66400</v>
      </c>
      <c r="Y2024" s="1">
        <v>118272</v>
      </c>
      <c r="Z2024" s="1">
        <v>91064</v>
      </c>
      <c r="AA2024" t="s">
        <v>790</v>
      </c>
      <c r="AB2024" t="s">
        <v>578</v>
      </c>
      <c r="AC2024">
        <v>12.42</v>
      </c>
      <c r="AD2024">
        <v>1.24</v>
      </c>
      <c r="AE2024">
        <v>3.04</v>
      </c>
      <c r="AF2024" t="s">
        <v>230</v>
      </c>
      <c r="AG2024">
        <v>0</v>
      </c>
      <c r="AH2024" s="36">
        <v>1800</v>
      </c>
      <c r="AI2024">
        <v>600</v>
      </c>
      <c r="AJ2024" s="36">
        <v>1750</v>
      </c>
      <c r="AK2024">
        <v>300</v>
      </c>
      <c r="AL2024" s="2">
        <v>0.64583333333333337</v>
      </c>
      <c r="AM2024" s="3">
        <v>46234</v>
      </c>
      <c r="AN2024" t="s">
        <v>298</v>
      </c>
      <c r="AO2024" t="s">
        <v>335</v>
      </c>
    </row>
    <row r="2025" spans="1:41">
      <c r="A2025" s="8">
        <v>46224</v>
      </c>
      <c r="B2025" s="67">
        <v>3919.21</v>
      </c>
      <c r="C2025" s="67">
        <v>-2.72</v>
      </c>
      <c r="D2025" s="67">
        <v>64220</v>
      </c>
      <c r="E2025" s="67">
        <v>-3.92</v>
      </c>
      <c r="F2025" s="69">
        <v>4334</v>
      </c>
      <c r="G2025" t="s">
        <v>47</v>
      </c>
      <c r="H2025">
        <v>0</v>
      </c>
      <c r="I2025" t="s">
        <v>314</v>
      </c>
      <c r="J2025" t="s">
        <v>323</v>
      </c>
      <c r="K2025" t="s">
        <v>295</v>
      </c>
      <c r="L2025">
        <v>380</v>
      </c>
      <c r="M2025">
        <v>-6</v>
      </c>
      <c r="N2025" s="66">
        <v>-1.55E-2</v>
      </c>
      <c r="O2025">
        <v>386</v>
      </c>
      <c r="P2025" s="66">
        <v>-1.55E-2</v>
      </c>
      <c r="Q2025">
        <v>383</v>
      </c>
      <c r="R2025">
        <v>388</v>
      </c>
      <c r="S2025">
        <v>380</v>
      </c>
      <c r="T2025" s="66">
        <v>-7.7999999999999996E-3</v>
      </c>
      <c r="U2025" s="66">
        <v>-7.7999999999999996E-3</v>
      </c>
      <c r="V2025" s="66">
        <v>-2.06E-2</v>
      </c>
      <c r="W2025" s="66">
        <v>0</v>
      </c>
      <c r="X2025" s="1">
        <v>16400</v>
      </c>
      <c r="Y2025" s="1">
        <v>6278</v>
      </c>
      <c r="Z2025" s="1">
        <v>4216</v>
      </c>
      <c r="AA2025" t="s">
        <v>360</v>
      </c>
      <c r="AB2025" t="s">
        <v>693</v>
      </c>
      <c r="AC2025">
        <v>11.41</v>
      </c>
      <c r="AD2025">
        <v>1.25</v>
      </c>
      <c r="AE2025">
        <v>2.63</v>
      </c>
      <c r="AF2025">
        <v>0.1</v>
      </c>
      <c r="AG2025">
        <v>400</v>
      </c>
      <c r="AH2025">
        <v>381</v>
      </c>
      <c r="AI2025">
        <v>100</v>
      </c>
      <c r="AJ2025">
        <v>380</v>
      </c>
      <c r="AK2025">
        <v>200</v>
      </c>
      <c r="AL2025" s="2">
        <v>0.64583333333333337</v>
      </c>
      <c r="AN2025" t="s">
        <v>306</v>
      </c>
      <c r="AO2025" t="s">
        <v>351</v>
      </c>
    </row>
    <row r="2026" spans="1:41">
      <c r="A2026" s="8">
        <v>46224</v>
      </c>
      <c r="B2026" s="67">
        <v>3919.21</v>
      </c>
      <c r="C2026" s="67">
        <v>-2.72</v>
      </c>
      <c r="D2026" s="67">
        <v>64220</v>
      </c>
      <c r="E2026" s="67">
        <v>-3.92</v>
      </c>
      <c r="F2026" s="69">
        <v>4523</v>
      </c>
      <c r="G2026" t="s">
        <v>48</v>
      </c>
      <c r="H2026">
        <v>0</v>
      </c>
      <c r="I2026" t="s">
        <v>288</v>
      </c>
      <c r="J2026" t="s">
        <v>289</v>
      </c>
      <c r="K2026" t="s">
        <v>290</v>
      </c>
      <c r="L2026" s="36">
        <v>4450</v>
      </c>
      <c r="M2026">
        <v>112</v>
      </c>
      <c r="N2026" s="66">
        <v>2.58E-2</v>
      </c>
      <c r="O2026" s="36">
        <v>4338</v>
      </c>
      <c r="P2026" s="66">
        <v>2.58E-2</v>
      </c>
      <c r="Q2026" s="36">
        <v>4400</v>
      </c>
      <c r="R2026" s="36">
        <v>4457</v>
      </c>
      <c r="S2026" s="36">
        <v>4379</v>
      </c>
      <c r="T2026" s="66">
        <v>1.1299999999999999E-2</v>
      </c>
      <c r="U2026" s="66">
        <v>4.8999999999999998E-3</v>
      </c>
      <c r="V2026" s="66">
        <v>-1.5E-3</v>
      </c>
      <c r="W2026" s="66">
        <v>1.6199999999999999E-2</v>
      </c>
      <c r="X2026" s="1">
        <v>1934700</v>
      </c>
      <c r="Y2026" s="1">
        <v>8564264</v>
      </c>
      <c r="Z2026" s="1">
        <v>1297838</v>
      </c>
      <c r="AA2026" t="s">
        <v>362</v>
      </c>
      <c r="AB2026" t="s">
        <v>631</v>
      </c>
      <c r="AC2026">
        <v>24.02</v>
      </c>
      <c r="AD2026">
        <v>1.39</v>
      </c>
      <c r="AE2026">
        <v>3.6</v>
      </c>
      <c r="AF2026" t="s">
        <v>230</v>
      </c>
      <c r="AG2026" s="1">
        <v>77300</v>
      </c>
      <c r="AH2026" s="36">
        <v>4451</v>
      </c>
      <c r="AI2026">
        <v>100</v>
      </c>
      <c r="AJ2026" s="36">
        <v>4430</v>
      </c>
      <c r="AK2026">
        <v>600</v>
      </c>
      <c r="AL2026" s="2">
        <v>0.64583333333333337</v>
      </c>
      <c r="AM2026" s="3">
        <v>46237</v>
      </c>
      <c r="AN2026" t="s">
        <v>298</v>
      </c>
      <c r="AO2026" t="s">
        <v>364</v>
      </c>
    </row>
    <row r="2027" spans="1:41">
      <c r="A2027" s="8">
        <v>46224</v>
      </c>
      <c r="B2027" s="67">
        <v>3919.21</v>
      </c>
      <c r="C2027" s="67">
        <v>-2.72</v>
      </c>
      <c r="D2027" s="67">
        <v>64220</v>
      </c>
      <c r="E2027" s="67">
        <v>-3.92</v>
      </c>
      <c r="F2027" s="69">
        <v>4528</v>
      </c>
      <c r="G2027" t="s">
        <v>49</v>
      </c>
      <c r="H2027">
        <v>0</v>
      </c>
      <c r="I2027" t="s">
        <v>288</v>
      </c>
      <c r="J2027" t="s">
        <v>289</v>
      </c>
      <c r="K2027" t="s">
        <v>290</v>
      </c>
      <c r="L2027" s="36">
        <v>2425.5</v>
      </c>
      <c r="M2027">
        <v>79</v>
      </c>
      <c r="N2027" s="66">
        <v>3.3700000000000001E-2</v>
      </c>
      <c r="O2027" s="36">
        <v>2346.5</v>
      </c>
      <c r="P2027" s="66">
        <v>3.3599999999999998E-2</v>
      </c>
      <c r="Q2027" s="36">
        <v>2375.5</v>
      </c>
      <c r="R2027" s="36">
        <v>2440</v>
      </c>
      <c r="S2027" s="36">
        <v>2354</v>
      </c>
      <c r="T2027" s="66">
        <v>2.1000000000000001E-2</v>
      </c>
      <c r="U2027" s="66">
        <v>-5.7000000000000002E-3</v>
      </c>
      <c r="V2027" s="66">
        <v>-5.8999999999999999E-3</v>
      </c>
      <c r="W2027" s="66">
        <v>3.0300000000000001E-2</v>
      </c>
      <c r="X2027" s="1">
        <v>2057200</v>
      </c>
      <c r="Y2027" s="1">
        <v>4975154</v>
      </c>
      <c r="Z2027" s="1">
        <v>1209579</v>
      </c>
      <c r="AA2027" t="s">
        <v>365</v>
      </c>
      <c r="AB2027" t="s">
        <v>580</v>
      </c>
      <c r="AC2027">
        <v>16.059999999999999</v>
      </c>
      <c r="AD2027">
        <v>1.33</v>
      </c>
      <c r="AE2027">
        <v>3.3</v>
      </c>
      <c r="AF2027" t="s">
        <v>230</v>
      </c>
      <c r="AG2027" s="1">
        <v>76700</v>
      </c>
      <c r="AH2027" s="36">
        <v>2426.5</v>
      </c>
      <c r="AI2027" s="1">
        <v>9000</v>
      </c>
      <c r="AJ2027" s="36">
        <v>2410</v>
      </c>
      <c r="AK2027" s="1">
        <v>5100</v>
      </c>
      <c r="AL2027" s="2">
        <v>0.64583333333333337</v>
      </c>
      <c r="AM2027" s="3">
        <v>46234</v>
      </c>
      <c r="AN2027" t="s">
        <v>298</v>
      </c>
      <c r="AO2027" t="s">
        <v>364</v>
      </c>
    </row>
    <row r="2028" spans="1:41">
      <c r="A2028" s="8">
        <v>46224</v>
      </c>
      <c r="B2028" s="67">
        <v>3919.21</v>
      </c>
      <c r="C2028" s="67">
        <v>-2.72</v>
      </c>
      <c r="D2028" s="67">
        <v>64220</v>
      </c>
      <c r="E2028" s="67">
        <v>-3.92</v>
      </c>
      <c r="F2028" s="69">
        <v>4661</v>
      </c>
      <c r="G2028" t="s">
        <v>50</v>
      </c>
      <c r="H2028">
        <v>0</v>
      </c>
      <c r="I2028" t="s">
        <v>288</v>
      </c>
      <c r="J2028" t="s">
        <v>289</v>
      </c>
      <c r="K2028" t="s">
        <v>290</v>
      </c>
      <c r="L2028" s="36">
        <v>2729.5</v>
      </c>
      <c r="M2028">
        <v>34.5</v>
      </c>
      <c r="N2028" s="66">
        <v>1.2800000000000001E-2</v>
      </c>
      <c r="O2028" s="36">
        <v>2695</v>
      </c>
      <c r="P2028" s="66">
        <v>1.2800000000000001E-2</v>
      </c>
      <c r="Q2028" s="36">
        <v>2730</v>
      </c>
      <c r="R2028" s="36">
        <v>2768</v>
      </c>
      <c r="S2028" s="36">
        <v>2709.5</v>
      </c>
      <c r="T2028" s="66">
        <v>-1E-4</v>
      </c>
      <c r="U2028" s="66">
        <v>-4.4999999999999997E-3</v>
      </c>
      <c r="V2028" s="66">
        <v>-1.3899999999999999E-2</v>
      </c>
      <c r="W2028" s="66">
        <v>7.3000000000000001E-3</v>
      </c>
      <c r="X2028" s="1">
        <v>6591600</v>
      </c>
      <c r="Y2028" s="1">
        <v>18039356</v>
      </c>
      <c r="Z2028" s="1">
        <v>4914330</v>
      </c>
      <c r="AA2028" t="s">
        <v>367</v>
      </c>
      <c r="AB2028" t="s">
        <v>368</v>
      </c>
      <c r="AC2028">
        <v>38.22</v>
      </c>
      <c r="AD2028">
        <v>4.0599999999999996</v>
      </c>
      <c r="AE2028">
        <v>0.59</v>
      </c>
      <c r="AF2028" t="s">
        <v>230</v>
      </c>
      <c r="AG2028">
        <v>0</v>
      </c>
      <c r="AH2028" s="36">
        <v>2729.5</v>
      </c>
      <c r="AI2028" s="1">
        <v>9600</v>
      </c>
      <c r="AJ2028" s="36">
        <v>2727.5</v>
      </c>
      <c r="AK2028">
        <v>100</v>
      </c>
      <c r="AL2028" s="2">
        <v>0.64583333333333337</v>
      </c>
      <c r="AM2028" s="3">
        <v>46233</v>
      </c>
      <c r="AN2028" t="s">
        <v>298</v>
      </c>
      <c r="AO2028" t="s">
        <v>313</v>
      </c>
    </row>
    <row r="2029" spans="1:41">
      <c r="A2029" s="8">
        <v>46224</v>
      </c>
      <c r="B2029" s="67">
        <v>3919.21</v>
      </c>
      <c r="C2029" s="67">
        <v>-2.72</v>
      </c>
      <c r="D2029" s="67">
        <v>64220</v>
      </c>
      <c r="E2029" s="67">
        <v>-3.92</v>
      </c>
      <c r="F2029" s="69">
        <v>5020</v>
      </c>
      <c r="G2029" t="s">
        <v>51</v>
      </c>
      <c r="H2029">
        <v>0</v>
      </c>
      <c r="I2029" t="s">
        <v>288</v>
      </c>
      <c r="J2029" t="s">
        <v>289</v>
      </c>
      <c r="K2029" t="s">
        <v>290</v>
      </c>
      <c r="L2029" s="36">
        <v>1243.5</v>
      </c>
      <c r="M2029">
        <v>-30.5</v>
      </c>
      <c r="N2029" s="66">
        <v>-2.3900000000000001E-2</v>
      </c>
      <c r="O2029" s="36">
        <v>1274</v>
      </c>
      <c r="P2029" s="66">
        <v>-2.3900000000000001E-2</v>
      </c>
      <c r="Q2029" s="36">
        <v>1264</v>
      </c>
      <c r="R2029" s="36">
        <v>1269</v>
      </c>
      <c r="S2029" s="36">
        <v>1229</v>
      </c>
      <c r="T2029" s="66">
        <v>-1.6199999999999999E-2</v>
      </c>
      <c r="U2029" s="66">
        <v>-5.8999999999999999E-3</v>
      </c>
      <c r="V2029" s="66">
        <v>-0.02</v>
      </c>
      <c r="W2029" s="66">
        <v>1.17E-2</v>
      </c>
      <c r="X2029" s="1">
        <v>8254100</v>
      </c>
      <c r="Y2029" s="1">
        <v>10279855</v>
      </c>
      <c r="Z2029" s="1">
        <v>3365864</v>
      </c>
      <c r="AA2029" t="s">
        <v>369</v>
      </c>
      <c r="AB2029" t="s">
        <v>370</v>
      </c>
      <c r="AC2029">
        <v>7.98</v>
      </c>
      <c r="AD2029">
        <v>0.99</v>
      </c>
      <c r="AE2029">
        <v>2.73</v>
      </c>
      <c r="AF2029" t="s">
        <v>230</v>
      </c>
      <c r="AG2029" s="1">
        <v>276600</v>
      </c>
      <c r="AH2029" s="36">
        <v>1243.5</v>
      </c>
      <c r="AI2029" s="1">
        <v>28600</v>
      </c>
      <c r="AJ2029" s="36">
        <v>1239</v>
      </c>
      <c r="AK2029" s="1">
        <v>200000</v>
      </c>
      <c r="AL2029" s="2">
        <v>0.64583333333333337</v>
      </c>
      <c r="AM2029" s="3">
        <v>46241</v>
      </c>
      <c r="AN2029" t="s">
        <v>298</v>
      </c>
      <c r="AO2029" t="s">
        <v>371</v>
      </c>
    </row>
    <row r="2030" spans="1:41">
      <c r="A2030" s="8">
        <v>46224</v>
      </c>
      <c r="B2030" s="67">
        <v>3919.21</v>
      </c>
      <c r="C2030" s="67">
        <v>-2.72</v>
      </c>
      <c r="D2030" s="67">
        <v>64220</v>
      </c>
      <c r="E2030" s="67">
        <v>-3.92</v>
      </c>
      <c r="F2030" s="69">
        <v>5201</v>
      </c>
      <c r="G2030" t="s">
        <v>52</v>
      </c>
      <c r="H2030">
        <v>0</v>
      </c>
      <c r="I2030" t="s">
        <v>288</v>
      </c>
      <c r="J2030" t="s">
        <v>289</v>
      </c>
      <c r="K2030" t="s">
        <v>290</v>
      </c>
      <c r="L2030" s="36">
        <v>6135</v>
      </c>
      <c r="M2030">
        <v>-287</v>
      </c>
      <c r="N2030" s="66">
        <v>-4.4699999999999997E-2</v>
      </c>
      <c r="O2030" s="36">
        <v>6422</v>
      </c>
      <c r="P2030" s="66">
        <v>-4.4600000000000001E-2</v>
      </c>
      <c r="Q2030" s="36">
        <v>6388</v>
      </c>
      <c r="R2030" s="36">
        <v>6407</v>
      </c>
      <c r="S2030" s="36">
        <v>5997</v>
      </c>
      <c r="T2030" s="66">
        <v>-3.9600000000000003E-2</v>
      </c>
      <c r="U2030" s="66">
        <v>-8.2000000000000007E-3</v>
      </c>
      <c r="V2030" s="66">
        <v>-4.24E-2</v>
      </c>
      <c r="W2030" s="66">
        <v>2.3E-2</v>
      </c>
      <c r="X2030" s="1">
        <v>1310900</v>
      </c>
      <c r="Y2030" s="1">
        <v>8056510</v>
      </c>
      <c r="Z2030" s="1">
        <v>1333961</v>
      </c>
      <c r="AA2030" t="s">
        <v>581</v>
      </c>
      <c r="AB2030" t="s">
        <v>373</v>
      </c>
      <c r="AC2030">
        <v>16.920000000000002</v>
      </c>
      <c r="AD2030">
        <v>0.87</v>
      </c>
      <c r="AE2030">
        <v>3.42</v>
      </c>
      <c r="AF2030" t="s">
        <v>230</v>
      </c>
      <c r="AG2030" s="1">
        <v>58800</v>
      </c>
      <c r="AH2030" s="36">
        <v>6135</v>
      </c>
      <c r="AI2030" s="1">
        <v>2700</v>
      </c>
      <c r="AJ2030" s="36">
        <v>6120</v>
      </c>
      <c r="AK2030">
        <v>100</v>
      </c>
      <c r="AL2030" s="2">
        <v>0.64583333333333337</v>
      </c>
      <c r="AM2030" s="3">
        <v>46238</v>
      </c>
      <c r="AN2030" t="s">
        <v>293</v>
      </c>
      <c r="AO2030" t="s">
        <v>341</v>
      </c>
    </row>
    <row r="2031" spans="1:41">
      <c r="A2031" s="8">
        <v>46224</v>
      </c>
      <c r="B2031" s="67">
        <v>3919.21</v>
      </c>
      <c r="C2031" s="67">
        <v>-2.72</v>
      </c>
      <c r="D2031" s="67">
        <v>64220</v>
      </c>
      <c r="E2031" s="67">
        <v>-3.92</v>
      </c>
      <c r="F2031" s="69">
        <v>5302</v>
      </c>
      <c r="G2031" t="s">
        <v>53</v>
      </c>
      <c r="H2031">
        <v>0</v>
      </c>
      <c r="I2031" t="s">
        <v>288</v>
      </c>
      <c r="J2031" t="s">
        <v>289</v>
      </c>
      <c r="K2031" t="s">
        <v>295</v>
      </c>
      <c r="L2031" s="36">
        <v>4630</v>
      </c>
      <c r="M2031">
        <v>-45</v>
      </c>
      <c r="N2031" s="66">
        <v>-9.5999999999999992E-3</v>
      </c>
      <c r="O2031" s="36">
        <v>4675</v>
      </c>
      <c r="P2031" s="66">
        <v>-9.5999999999999992E-3</v>
      </c>
      <c r="Q2031" s="36">
        <v>4700</v>
      </c>
      <c r="R2031" s="36">
        <v>4710</v>
      </c>
      <c r="S2031" s="36">
        <v>4585</v>
      </c>
      <c r="T2031" s="66">
        <v>-1.4800000000000001E-2</v>
      </c>
      <c r="U2031" s="66">
        <v>-6.4000000000000003E-3</v>
      </c>
      <c r="V2031" s="66">
        <v>-1.6899999999999998E-2</v>
      </c>
      <c r="W2031" s="66">
        <v>9.7999999999999997E-3</v>
      </c>
      <c r="X2031" s="1">
        <v>63600</v>
      </c>
      <c r="Y2031" s="1">
        <v>294452</v>
      </c>
      <c r="Z2031" s="1">
        <v>54784</v>
      </c>
      <c r="AA2031" t="s">
        <v>374</v>
      </c>
      <c r="AB2031" t="s">
        <v>375</v>
      </c>
      <c r="AC2031">
        <v>18.57</v>
      </c>
      <c r="AD2031">
        <v>0.94</v>
      </c>
      <c r="AE2031">
        <v>4.32</v>
      </c>
      <c r="AF2031" t="s">
        <v>230</v>
      </c>
      <c r="AG2031" s="1">
        <v>12900</v>
      </c>
      <c r="AH2031" s="36">
        <v>4665</v>
      </c>
      <c r="AI2031" s="1">
        <v>1700</v>
      </c>
      <c r="AJ2031" s="36">
        <v>4605</v>
      </c>
      <c r="AK2031" s="1">
        <v>1000</v>
      </c>
      <c r="AL2031" s="2">
        <v>0.64583333333333337</v>
      </c>
      <c r="AM2031" s="3">
        <v>46244</v>
      </c>
      <c r="AN2031" t="s">
        <v>293</v>
      </c>
      <c r="AO2031" t="s">
        <v>341</v>
      </c>
    </row>
    <row r="2032" spans="1:41">
      <c r="A2032" s="8">
        <v>46224</v>
      </c>
      <c r="B2032" s="67">
        <v>3919.21</v>
      </c>
      <c r="C2032" s="67">
        <v>-2.72</v>
      </c>
      <c r="D2032" s="67">
        <v>64220</v>
      </c>
      <c r="E2032" s="67">
        <v>-3.92</v>
      </c>
      <c r="F2032" s="69">
        <v>5310</v>
      </c>
      <c r="G2032" t="s">
        <v>54</v>
      </c>
      <c r="H2032">
        <v>0</v>
      </c>
      <c r="I2032" t="s">
        <v>288</v>
      </c>
      <c r="J2032" t="s">
        <v>289</v>
      </c>
      <c r="K2032" t="s">
        <v>290</v>
      </c>
      <c r="L2032" s="36">
        <v>6480</v>
      </c>
      <c r="M2032">
        <v>-440</v>
      </c>
      <c r="N2032" s="66">
        <v>-6.3600000000000004E-2</v>
      </c>
      <c r="O2032" s="36">
        <v>6920</v>
      </c>
      <c r="P2032" s="66">
        <v>-6.3500000000000001E-2</v>
      </c>
      <c r="Q2032" s="36">
        <v>6720</v>
      </c>
      <c r="R2032" s="36">
        <v>6720</v>
      </c>
      <c r="S2032" s="36">
        <v>6250</v>
      </c>
      <c r="T2032" s="66">
        <v>-3.5700000000000003E-2</v>
      </c>
      <c r="U2032" s="66">
        <v>-7.6E-3</v>
      </c>
      <c r="V2032" s="66">
        <v>-3.5700000000000003E-2</v>
      </c>
      <c r="W2032" s="66">
        <v>3.6799999999999999E-2</v>
      </c>
      <c r="X2032" s="1">
        <v>148600</v>
      </c>
      <c r="Y2032" s="1">
        <v>963126</v>
      </c>
      <c r="Z2032" s="1">
        <v>136031</v>
      </c>
      <c r="AA2032" t="s">
        <v>662</v>
      </c>
      <c r="AB2032" t="s">
        <v>377</v>
      </c>
      <c r="AC2032">
        <v>27.73</v>
      </c>
      <c r="AD2032">
        <v>1.39</v>
      </c>
      <c r="AE2032">
        <v>2.2400000000000002</v>
      </c>
      <c r="AF2032" t="s">
        <v>230</v>
      </c>
      <c r="AG2032" s="1">
        <v>3200</v>
      </c>
      <c r="AH2032" s="36">
        <v>6490</v>
      </c>
      <c r="AI2032">
        <v>100</v>
      </c>
      <c r="AJ2032" s="36">
        <v>6450</v>
      </c>
      <c r="AK2032">
        <v>100</v>
      </c>
      <c r="AL2032" s="2">
        <v>0.64583333333333337</v>
      </c>
      <c r="AM2032" s="3">
        <v>46241</v>
      </c>
      <c r="AN2032" t="s">
        <v>293</v>
      </c>
      <c r="AO2032" t="s">
        <v>341</v>
      </c>
    </row>
    <row r="2033" spans="1:41">
      <c r="A2033" s="8">
        <v>46224</v>
      </c>
      <c r="B2033" s="67">
        <v>3919.21</v>
      </c>
      <c r="C2033" s="67">
        <v>-2.72</v>
      </c>
      <c r="D2033" s="67">
        <v>64220</v>
      </c>
      <c r="E2033" s="67">
        <v>-3.92</v>
      </c>
      <c r="F2033" s="69">
        <v>5334</v>
      </c>
      <c r="G2033" t="s">
        <v>55</v>
      </c>
      <c r="H2033">
        <v>0</v>
      </c>
      <c r="I2033" t="s">
        <v>288</v>
      </c>
      <c r="J2033" t="s">
        <v>289</v>
      </c>
      <c r="K2033" t="s">
        <v>295</v>
      </c>
      <c r="L2033" s="36">
        <v>9358</v>
      </c>
      <c r="M2033">
        <v>-632</v>
      </c>
      <c r="N2033" s="66">
        <v>-6.3299999999999995E-2</v>
      </c>
      <c r="O2033" s="36">
        <v>9990</v>
      </c>
      <c r="P2033" s="66">
        <v>-6.3200000000000006E-2</v>
      </c>
      <c r="Q2033" s="36">
        <v>9772</v>
      </c>
      <c r="R2033" s="36">
        <v>9846</v>
      </c>
      <c r="S2033" s="36">
        <v>9098</v>
      </c>
      <c r="T2033" s="66">
        <v>-4.2299999999999997E-2</v>
      </c>
      <c r="U2033" s="66">
        <v>5.0000000000000001E-3</v>
      </c>
      <c r="V2033" s="66">
        <v>-4.9500000000000002E-2</v>
      </c>
      <c r="W2033" s="66">
        <v>2.8500000000000001E-2</v>
      </c>
      <c r="X2033" s="1">
        <v>2468700</v>
      </c>
      <c r="Y2033" s="1">
        <v>23253486</v>
      </c>
      <c r="Z2033" s="1">
        <v>1864560</v>
      </c>
      <c r="AA2033" t="s">
        <v>709</v>
      </c>
      <c r="AB2033" t="s">
        <v>379</v>
      </c>
      <c r="AC2033">
        <v>17.37</v>
      </c>
      <c r="AD2033">
        <v>2.39</v>
      </c>
      <c r="AE2033">
        <v>2.2400000000000002</v>
      </c>
      <c r="AF2033" t="s">
        <v>230</v>
      </c>
      <c r="AG2033" s="1">
        <v>25500</v>
      </c>
      <c r="AH2033" s="36">
        <v>9384</v>
      </c>
      <c r="AI2033">
        <v>400</v>
      </c>
      <c r="AJ2033" s="36">
        <v>9358</v>
      </c>
      <c r="AK2033" s="1">
        <v>5800</v>
      </c>
      <c r="AL2033" s="2">
        <v>0.64583333333333337</v>
      </c>
      <c r="AM2033" s="3">
        <v>46234</v>
      </c>
      <c r="AN2033" t="s">
        <v>298</v>
      </c>
      <c r="AO2033" t="s">
        <v>341</v>
      </c>
    </row>
    <row r="2034" spans="1:41">
      <c r="A2034" s="8">
        <v>46224</v>
      </c>
      <c r="B2034" s="67">
        <v>3919.21</v>
      </c>
      <c r="C2034" s="67">
        <v>-2.72</v>
      </c>
      <c r="D2034" s="67">
        <v>64220</v>
      </c>
      <c r="E2034" s="67">
        <v>-3.92</v>
      </c>
      <c r="F2034" s="69">
        <v>5706</v>
      </c>
      <c r="G2034" t="s">
        <v>56</v>
      </c>
      <c r="H2034">
        <v>0</v>
      </c>
      <c r="I2034" t="s">
        <v>288</v>
      </c>
      <c r="J2034" t="s">
        <v>289</v>
      </c>
      <c r="K2034" t="s">
        <v>290</v>
      </c>
      <c r="L2034" s="36">
        <v>29980</v>
      </c>
      <c r="M2034" s="36">
        <v>-2300</v>
      </c>
      <c r="N2034" s="66">
        <v>-7.1300000000000002E-2</v>
      </c>
      <c r="O2034" s="36">
        <v>32280</v>
      </c>
      <c r="P2034" s="66">
        <v>-7.1199999999999999E-2</v>
      </c>
      <c r="Q2034" s="36">
        <v>30590</v>
      </c>
      <c r="R2034" s="36">
        <v>30760</v>
      </c>
      <c r="S2034" s="36">
        <v>28595</v>
      </c>
      <c r="T2034" s="66">
        <v>-1.9900000000000001E-2</v>
      </c>
      <c r="U2034" s="66">
        <v>2.18E-2</v>
      </c>
      <c r="V2034" s="66">
        <v>-2.53E-2</v>
      </c>
      <c r="W2034" s="66">
        <v>4.8399999999999999E-2</v>
      </c>
      <c r="X2034" s="1">
        <v>1534300</v>
      </c>
      <c r="Y2034" s="1">
        <v>45498635</v>
      </c>
      <c r="Z2034" s="1">
        <v>1721314</v>
      </c>
      <c r="AA2034" t="s">
        <v>521</v>
      </c>
      <c r="AB2034" t="s">
        <v>381</v>
      </c>
      <c r="AC2034">
        <v>22.87</v>
      </c>
      <c r="AD2034">
        <v>4.16</v>
      </c>
      <c r="AE2034">
        <v>0.93</v>
      </c>
      <c r="AF2034" t="s">
        <v>230</v>
      </c>
      <c r="AG2034" s="1">
        <v>7700</v>
      </c>
      <c r="AH2034" s="36">
        <v>29980</v>
      </c>
      <c r="AI2034">
        <v>100</v>
      </c>
      <c r="AJ2034" s="36">
        <v>29950</v>
      </c>
      <c r="AK2034" s="1">
        <v>1500</v>
      </c>
      <c r="AL2034" s="2">
        <v>0.64583333333333337</v>
      </c>
      <c r="AM2034" s="3">
        <v>46241</v>
      </c>
      <c r="AN2034" t="s">
        <v>298</v>
      </c>
      <c r="AO2034" t="s">
        <v>382</v>
      </c>
    </row>
    <row r="2035" spans="1:41">
      <c r="A2035" s="8">
        <v>46224</v>
      </c>
      <c r="B2035" s="67">
        <v>3919.21</v>
      </c>
      <c r="C2035" s="67">
        <v>-2.72</v>
      </c>
      <c r="D2035" s="67">
        <v>64220</v>
      </c>
      <c r="E2035" s="67">
        <v>-3.92</v>
      </c>
      <c r="F2035" s="69">
        <v>5711</v>
      </c>
      <c r="G2035" t="s">
        <v>57</v>
      </c>
      <c r="H2035">
        <v>0</v>
      </c>
      <c r="I2035" t="s">
        <v>288</v>
      </c>
      <c r="J2035" t="s">
        <v>289</v>
      </c>
      <c r="K2035" t="s">
        <v>290</v>
      </c>
      <c r="L2035" s="36">
        <v>3970</v>
      </c>
      <c r="M2035">
        <v>-223</v>
      </c>
      <c r="N2035" s="66">
        <v>-5.3199999999999997E-2</v>
      </c>
      <c r="O2035" s="36">
        <v>4193</v>
      </c>
      <c r="P2035" s="66">
        <v>-5.3100000000000001E-2</v>
      </c>
      <c r="Q2035" s="36">
        <v>4088</v>
      </c>
      <c r="R2035" s="36">
        <v>4110</v>
      </c>
      <c r="S2035" s="36">
        <v>3854</v>
      </c>
      <c r="T2035" s="66">
        <v>-2.8799999999999999E-2</v>
      </c>
      <c r="U2035" s="66">
        <v>2.0000000000000001E-4</v>
      </c>
      <c r="V2035" s="66">
        <v>-3.4000000000000002E-2</v>
      </c>
      <c r="W2035" s="66">
        <v>0.03</v>
      </c>
      <c r="X2035" s="1">
        <v>1757500</v>
      </c>
      <c r="Y2035" s="1">
        <v>6971055</v>
      </c>
      <c r="Z2035" s="1">
        <v>522013</v>
      </c>
      <c r="AA2035" t="s">
        <v>383</v>
      </c>
      <c r="AB2035" t="s">
        <v>384</v>
      </c>
      <c r="AC2035">
        <v>10.58</v>
      </c>
      <c r="AD2035">
        <v>0.7</v>
      </c>
      <c r="AE2035">
        <v>2.92</v>
      </c>
      <c r="AF2035" t="s">
        <v>230</v>
      </c>
      <c r="AG2035" s="1">
        <v>19700</v>
      </c>
      <c r="AH2035" s="36">
        <v>3971</v>
      </c>
      <c r="AI2035" s="1">
        <v>6800</v>
      </c>
      <c r="AJ2035" s="36">
        <v>3964</v>
      </c>
      <c r="AK2035">
        <v>300</v>
      </c>
      <c r="AL2035" s="2">
        <v>0.64583333333333337</v>
      </c>
      <c r="AM2035" s="3">
        <v>46240</v>
      </c>
      <c r="AN2035" t="s">
        <v>298</v>
      </c>
      <c r="AO2035" t="s">
        <v>382</v>
      </c>
    </row>
    <row r="2036" spans="1:41">
      <c r="A2036" s="8">
        <v>46224</v>
      </c>
      <c r="B2036" s="67">
        <v>3919.21</v>
      </c>
      <c r="C2036" s="67">
        <v>-2.72</v>
      </c>
      <c r="D2036" s="67">
        <v>64220</v>
      </c>
      <c r="E2036" s="67">
        <v>-3.92</v>
      </c>
      <c r="F2036" s="69">
        <v>5713</v>
      </c>
      <c r="G2036" t="s">
        <v>58</v>
      </c>
      <c r="H2036">
        <v>0</v>
      </c>
      <c r="I2036" t="s">
        <v>288</v>
      </c>
      <c r="J2036" t="s">
        <v>289</v>
      </c>
      <c r="K2036" t="s">
        <v>295</v>
      </c>
      <c r="L2036" s="36">
        <v>6794</v>
      </c>
      <c r="M2036">
        <v>-482</v>
      </c>
      <c r="N2036" s="66">
        <v>-6.6199999999999995E-2</v>
      </c>
      <c r="O2036" s="36">
        <v>7276</v>
      </c>
      <c r="P2036" s="66">
        <v>-6.6199999999999995E-2</v>
      </c>
      <c r="Q2036" s="36">
        <v>6984</v>
      </c>
      <c r="R2036" s="36">
        <v>7100</v>
      </c>
      <c r="S2036" s="36">
        <v>6578</v>
      </c>
      <c r="T2036" s="66">
        <v>-2.7199999999999998E-2</v>
      </c>
      <c r="U2036" s="66">
        <v>-5.7999999999999996E-3</v>
      </c>
      <c r="V2036" s="66">
        <v>-4.2999999999999997E-2</v>
      </c>
      <c r="W2036" s="66">
        <v>3.2800000000000003E-2</v>
      </c>
      <c r="X2036" s="1">
        <v>4694300</v>
      </c>
      <c r="Y2036" s="1">
        <v>31854947</v>
      </c>
      <c r="Z2036" s="1">
        <v>1975790</v>
      </c>
      <c r="AA2036" t="s">
        <v>385</v>
      </c>
      <c r="AB2036" t="s">
        <v>386</v>
      </c>
      <c r="AC2036">
        <v>12.16</v>
      </c>
      <c r="AD2036">
        <v>0.88</v>
      </c>
      <c r="AE2036">
        <v>3.05</v>
      </c>
      <c r="AF2036" t="s">
        <v>230</v>
      </c>
      <c r="AG2036" s="1">
        <v>63300</v>
      </c>
      <c r="AH2036" s="36">
        <v>6800</v>
      </c>
      <c r="AI2036">
        <v>100</v>
      </c>
      <c r="AJ2036" s="36">
        <v>6792</v>
      </c>
      <c r="AK2036">
        <v>100</v>
      </c>
      <c r="AL2036" s="2">
        <v>0.64583333333333337</v>
      </c>
      <c r="AM2036" s="3">
        <v>46244</v>
      </c>
      <c r="AN2036" t="s">
        <v>298</v>
      </c>
      <c r="AO2036" t="s">
        <v>382</v>
      </c>
    </row>
    <row r="2037" spans="1:41">
      <c r="A2037" s="8">
        <v>46224</v>
      </c>
      <c r="B2037" s="67">
        <v>3919.21</v>
      </c>
      <c r="C2037" s="67">
        <v>-2.72</v>
      </c>
      <c r="D2037" s="67">
        <v>64220</v>
      </c>
      <c r="E2037" s="67">
        <v>-3.92</v>
      </c>
      <c r="F2037" s="69">
        <v>5802</v>
      </c>
      <c r="G2037" t="s">
        <v>59</v>
      </c>
      <c r="H2037">
        <v>0</v>
      </c>
      <c r="I2037" t="s">
        <v>288</v>
      </c>
      <c r="J2037" t="s">
        <v>289</v>
      </c>
      <c r="K2037" t="s">
        <v>290</v>
      </c>
      <c r="L2037" s="36">
        <v>2249</v>
      </c>
      <c r="M2037">
        <v>-148.5</v>
      </c>
      <c r="N2037" s="66">
        <v>-6.1899999999999997E-2</v>
      </c>
      <c r="O2037" s="36">
        <v>2397.5</v>
      </c>
      <c r="P2037" s="66">
        <v>-6.1899999999999997E-2</v>
      </c>
      <c r="Q2037" s="36">
        <v>2300</v>
      </c>
      <c r="R2037" s="36">
        <v>2315</v>
      </c>
      <c r="S2037" s="36">
        <v>2151.5</v>
      </c>
      <c r="T2037" s="66">
        <v>-2.2100000000000002E-2</v>
      </c>
      <c r="U2037" s="66">
        <v>1.5800000000000002E-2</v>
      </c>
      <c r="V2037" s="66">
        <v>-2.8500000000000001E-2</v>
      </c>
      <c r="W2037" s="66">
        <v>4.53E-2</v>
      </c>
      <c r="X2037" s="1">
        <v>23416500</v>
      </c>
      <c r="Y2037" s="1">
        <v>52156924</v>
      </c>
      <c r="Z2037" s="1">
        <v>7142289</v>
      </c>
      <c r="AA2037" t="s">
        <v>694</v>
      </c>
      <c r="AB2037" t="s">
        <v>710</v>
      </c>
      <c r="AC2037">
        <v>21.58</v>
      </c>
      <c r="AD2037">
        <v>2.5499999999999998</v>
      </c>
      <c r="AE2037">
        <v>1.73</v>
      </c>
      <c r="AF2037" t="s">
        <v>230</v>
      </c>
      <c r="AG2037" s="1">
        <v>485300</v>
      </c>
      <c r="AH2037" s="36">
        <v>2249</v>
      </c>
      <c r="AI2037" s="1">
        <v>31600</v>
      </c>
      <c r="AJ2037" s="36">
        <v>2246</v>
      </c>
      <c r="AK2037">
        <v>100</v>
      </c>
      <c r="AL2037" s="2">
        <v>0.64583333333333337</v>
      </c>
      <c r="AM2037" s="3">
        <v>46234</v>
      </c>
      <c r="AN2037" t="s">
        <v>298</v>
      </c>
      <c r="AO2037" t="s">
        <v>382</v>
      </c>
    </row>
    <row r="2038" spans="1:41">
      <c r="A2038" s="8">
        <v>46224</v>
      </c>
      <c r="B2038" s="67">
        <v>3919.21</v>
      </c>
      <c r="C2038" s="67">
        <v>-2.72</v>
      </c>
      <c r="D2038" s="67">
        <v>64220</v>
      </c>
      <c r="E2038" s="67">
        <v>-3.92</v>
      </c>
      <c r="F2038" s="69">
        <v>5803</v>
      </c>
      <c r="G2038" t="s">
        <v>60</v>
      </c>
      <c r="H2038">
        <v>0</v>
      </c>
      <c r="I2038" t="s">
        <v>288</v>
      </c>
      <c r="J2038" t="s">
        <v>289</v>
      </c>
      <c r="K2038" t="s">
        <v>290</v>
      </c>
      <c r="L2038" s="36">
        <v>4472</v>
      </c>
      <c r="M2038">
        <v>-289</v>
      </c>
      <c r="N2038" s="66">
        <v>-6.0699999999999997E-2</v>
      </c>
      <c r="O2038" s="36">
        <v>4761</v>
      </c>
      <c r="P2038" s="66">
        <v>-6.0699999999999997E-2</v>
      </c>
      <c r="Q2038" s="36">
        <v>4561</v>
      </c>
      <c r="R2038" s="36">
        <v>4611</v>
      </c>
      <c r="S2038" s="36">
        <v>4280</v>
      </c>
      <c r="T2038" s="66">
        <v>-1.95E-2</v>
      </c>
      <c r="U2038" s="66">
        <v>8.3000000000000001E-3</v>
      </c>
      <c r="V2038" s="66">
        <v>-3.0099999999999998E-2</v>
      </c>
      <c r="W2038" s="66">
        <v>4.48E-2</v>
      </c>
      <c r="X2038" s="1">
        <v>47075400</v>
      </c>
      <c r="Y2038" s="1">
        <v>209605043</v>
      </c>
      <c r="Z2038" s="1">
        <v>7938607</v>
      </c>
      <c r="AA2038" t="s">
        <v>389</v>
      </c>
      <c r="AB2038" t="s">
        <v>632</v>
      </c>
      <c r="AC2038">
        <v>29.61</v>
      </c>
      <c r="AD2038">
        <v>13.21</v>
      </c>
      <c r="AE2038">
        <v>0.85</v>
      </c>
      <c r="AF2038" t="s">
        <v>230</v>
      </c>
      <c r="AG2038" s="1">
        <v>393300</v>
      </c>
      <c r="AH2038" s="36">
        <v>4472</v>
      </c>
      <c r="AI2038" s="1">
        <v>36500</v>
      </c>
      <c r="AJ2038" s="36">
        <v>4470</v>
      </c>
      <c r="AK2038" s="1">
        <v>3000</v>
      </c>
      <c r="AL2038" s="2">
        <v>0.64583333333333337</v>
      </c>
      <c r="AM2038" s="3">
        <v>46241</v>
      </c>
      <c r="AN2038" t="s">
        <v>298</v>
      </c>
      <c r="AO2038" t="s">
        <v>382</v>
      </c>
    </row>
    <row r="2039" spans="1:41">
      <c r="A2039" s="8">
        <v>46224</v>
      </c>
      <c r="B2039" s="67">
        <v>3919.21</v>
      </c>
      <c r="C2039" s="67">
        <v>-2.72</v>
      </c>
      <c r="D2039" s="67">
        <v>64220</v>
      </c>
      <c r="E2039" s="67">
        <v>-3.92</v>
      </c>
      <c r="F2039" s="69">
        <v>6038</v>
      </c>
      <c r="G2039" t="s">
        <v>61</v>
      </c>
      <c r="H2039">
        <v>0</v>
      </c>
      <c r="I2039" t="s">
        <v>347</v>
      </c>
      <c r="J2039" t="s">
        <v>289</v>
      </c>
      <c r="K2039" t="s">
        <v>290</v>
      </c>
      <c r="L2039">
        <v>824</v>
      </c>
      <c r="M2039">
        <v>-2</v>
      </c>
      <c r="N2039" s="66">
        <v>-2.3999999999999998E-3</v>
      </c>
      <c r="O2039">
        <v>826</v>
      </c>
      <c r="P2039" s="66">
        <v>-2.3999999999999998E-3</v>
      </c>
      <c r="Q2039">
        <v>825</v>
      </c>
      <c r="R2039">
        <v>826</v>
      </c>
      <c r="S2039">
        <v>820</v>
      </c>
      <c r="T2039" s="66">
        <v>-1.1999999999999999E-3</v>
      </c>
      <c r="U2039" s="66">
        <v>-1.1999999999999999E-3</v>
      </c>
      <c r="V2039" s="66">
        <v>-2.3999999999999998E-3</v>
      </c>
      <c r="W2039" s="66">
        <v>4.7999999999999996E-3</v>
      </c>
      <c r="X2039" s="1">
        <v>4200</v>
      </c>
      <c r="Y2039" s="1">
        <v>3457</v>
      </c>
      <c r="Z2039" s="1">
        <v>4171</v>
      </c>
      <c r="AA2039" t="s">
        <v>391</v>
      </c>
      <c r="AB2039" t="s">
        <v>711</v>
      </c>
      <c r="AC2039">
        <v>11.89</v>
      </c>
      <c r="AD2039">
        <v>0.83</v>
      </c>
      <c r="AE2039">
        <v>2.79</v>
      </c>
      <c r="AF2039" t="s">
        <v>230</v>
      </c>
      <c r="AG2039">
        <v>100</v>
      </c>
      <c r="AH2039">
        <v>825</v>
      </c>
      <c r="AI2039">
        <v>100</v>
      </c>
      <c r="AJ2039">
        <v>821</v>
      </c>
      <c r="AK2039">
        <v>100</v>
      </c>
      <c r="AL2039" s="2">
        <v>0.64583333333333337</v>
      </c>
      <c r="AM2039" s="3">
        <v>46248</v>
      </c>
      <c r="AN2039" t="s">
        <v>350</v>
      </c>
      <c r="AO2039" t="s">
        <v>313</v>
      </c>
    </row>
    <row r="2040" spans="1:41">
      <c r="A2040" s="8">
        <v>46224</v>
      </c>
      <c r="B2040" s="67">
        <v>3919.21</v>
      </c>
      <c r="C2040" s="67">
        <v>-2.72</v>
      </c>
      <c r="D2040" s="67">
        <v>64220</v>
      </c>
      <c r="E2040" s="67">
        <v>-3.92</v>
      </c>
      <c r="F2040" s="69">
        <v>6156</v>
      </c>
      <c r="G2040" t="s">
        <v>62</v>
      </c>
      <c r="H2040">
        <v>0</v>
      </c>
      <c r="I2040" t="s">
        <v>314</v>
      </c>
      <c r="J2040" t="s">
        <v>323</v>
      </c>
      <c r="K2040" t="s">
        <v>295</v>
      </c>
      <c r="L2040" s="36">
        <v>1751</v>
      </c>
      <c r="M2040">
        <v>-12</v>
      </c>
      <c r="N2040" s="66">
        <v>-6.7999999999999996E-3</v>
      </c>
      <c r="O2040" s="36">
        <v>1763</v>
      </c>
      <c r="P2040" s="66">
        <v>-6.7999999999999996E-3</v>
      </c>
      <c r="Q2040" s="36">
        <v>1750</v>
      </c>
      <c r="R2040" s="36">
        <v>1763</v>
      </c>
      <c r="S2040" s="36">
        <v>1746</v>
      </c>
      <c r="T2040" s="66">
        <v>5.0000000000000001E-4</v>
      </c>
      <c r="U2040" s="66">
        <v>-5.1000000000000004E-3</v>
      </c>
      <c r="V2040" s="66">
        <v>-6.7999999999999996E-3</v>
      </c>
      <c r="W2040" s="66">
        <v>2.8E-3</v>
      </c>
      <c r="X2040" s="1">
        <v>20900</v>
      </c>
      <c r="Y2040" s="1">
        <v>36634</v>
      </c>
      <c r="Z2040" s="1">
        <v>9280</v>
      </c>
      <c r="AA2040" t="s">
        <v>393</v>
      </c>
      <c r="AB2040" t="s">
        <v>697</v>
      </c>
      <c r="AC2040">
        <v>51.95</v>
      </c>
      <c r="AD2040">
        <v>1.23</v>
      </c>
      <c r="AE2040">
        <v>5.71</v>
      </c>
      <c r="AF2040">
        <v>1.3</v>
      </c>
      <c r="AG2040">
        <v>400</v>
      </c>
      <c r="AH2040" s="36">
        <v>1762</v>
      </c>
      <c r="AI2040">
        <v>100</v>
      </c>
      <c r="AJ2040" s="36">
        <v>1750</v>
      </c>
      <c r="AK2040" s="1">
        <v>3600</v>
      </c>
      <c r="AL2040" s="2">
        <v>0.64583333333333337</v>
      </c>
      <c r="AM2040" s="3">
        <v>46244</v>
      </c>
      <c r="AN2040" t="s">
        <v>350</v>
      </c>
      <c r="AO2040" t="s">
        <v>395</v>
      </c>
    </row>
    <row r="2041" spans="1:41">
      <c r="A2041" s="8">
        <v>46224</v>
      </c>
      <c r="B2041" s="67">
        <v>3919.21</v>
      </c>
      <c r="C2041" s="67">
        <v>-2.72</v>
      </c>
      <c r="D2041" s="67">
        <v>64220</v>
      </c>
      <c r="E2041" s="67">
        <v>-3.92</v>
      </c>
      <c r="F2041" s="69">
        <v>6178</v>
      </c>
      <c r="G2041" t="s">
        <v>63</v>
      </c>
      <c r="H2041">
        <v>0</v>
      </c>
      <c r="I2041" t="s">
        <v>288</v>
      </c>
      <c r="J2041" t="s">
        <v>289</v>
      </c>
      <c r="K2041" t="s">
        <v>290</v>
      </c>
      <c r="L2041" s="36">
        <v>2329</v>
      </c>
      <c r="M2041">
        <v>-59</v>
      </c>
      <c r="N2041" s="66">
        <v>-2.47E-2</v>
      </c>
      <c r="O2041" s="36">
        <v>2388</v>
      </c>
      <c r="P2041" s="66">
        <v>-2.47E-2</v>
      </c>
      <c r="Q2041" s="36">
        <v>2379</v>
      </c>
      <c r="R2041" s="36">
        <v>2397</v>
      </c>
      <c r="S2041" s="36">
        <v>2313.5</v>
      </c>
      <c r="T2041" s="66">
        <v>-2.1000000000000001E-2</v>
      </c>
      <c r="U2041" s="66">
        <v>-1.14E-2</v>
      </c>
      <c r="V2041" s="66">
        <v>-2.8299999999999999E-2</v>
      </c>
      <c r="W2041" s="66">
        <v>6.6E-3</v>
      </c>
      <c r="X2041" s="1">
        <v>6553400</v>
      </c>
      <c r="Y2041" s="1">
        <v>15379366</v>
      </c>
      <c r="Z2041" s="1">
        <v>6540285</v>
      </c>
      <c r="AA2041" t="s">
        <v>839</v>
      </c>
      <c r="AB2041" t="s">
        <v>397</v>
      </c>
      <c r="AC2041">
        <v>16.75</v>
      </c>
      <c r="AD2041">
        <v>0.67</v>
      </c>
      <c r="AE2041">
        <v>2.58</v>
      </c>
      <c r="AF2041" t="s">
        <v>230</v>
      </c>
      <c r="AG2041" s="1">
        <v>91400</v>
      </c>
      <c r="AH2041" s="36">
        <v>2331</v>
      </c>
      <c r="AI2041">
        <v>200</v>
      </c>
      <c r="AJ2041" s="36">
        <v>2328.5</v>
      </c>
      <c r="AK2041" s="1">
        <v>9300</v>
      </c>
      <c r="AL2041" s="2">
        <v>0.64583333333333337</v>
      </c>
      <c r="AM2041" s="3">
        <v>46241</v>
      </c>
      <c r="AN2041" t="s">
        <v>298</v>
      </c>
      <c r="AO2041" t="s">
        <v>313</v>
      </c>
    </row>
    <row r="2042" spans="1:41">
      <c r="A2042" s="8">
        <v>46224</v>
      </c>
      <c r="B2042" s="67">
        <v>3919.21</v>
      </c>
      <c r="C2042" s="67">
        <v>-2.72</v>
      </c>
      <c r="D2042" s="67">
        <v>64220</v>
      </c>
      <c r="E2042" s="67">
        <v>-3.92</v>
      </c>
      <c r="F2042" s="69">
        <v>6208</v>
      </c>
      <c r="G2042" t="s">
        <v>64</v>
      </c>
      <c r="H2042">
        <v>0</v>
      </c>
      <c r="I2042" t="s">
        <v>314</v>
      </c>
      <c r="J2042" t="s">
        <v>289</v>
      </c>
      <c r="K2042" t="s">
        <v>290</v>
      </c>
      <c r="L2042" s="36">
        <v>1631</v>
      </c>
      <c r="M2042">
        <v>-87</v>
      </c>
      <c r="N2042" s="66">
        <v>-5.0599999999999999E-2</v>
      </c>
      <c r="O2042" s="36">
        <v>1718</v>
      </c>
      <c r="P2042" s="66">
        <v>-5.0599999999999999E-2</v>
      </c>
      <c r="Q2042" s="36">
        <v>1718</v>
      </c>
      <c r="R2042" s="36">
        <v>1718</v>
      </c>
      <c r="S2042" s="36">
        <v>1600</v>
      </c>
      <c r="T2042" s="66">
        <v>-5.0599999999999999E-2</v>
      </c>
      <c r="U2042" s="66">
        <v>-1.15E-2</v>
      </c>
      <c r="V2042" s="66">
        <v>-5.0599999999999999E-2</v>
      </c>
      <c r="W2042" s="66">
        <v>1.9300000000000001E-2</v>
      </c>
      <c r="X2042" s="1">
        <v>150400</v>
      </c>
      <c r="Y2042" s="1">
        <v>247826</v>
      </c>
      <c r="Z2042" s="1">
        <v>10415</v>
      </c>
      <c r="AA2042" t="s">
        <v>398</v>
      </c>
      <c r="AB2042" t="s">
        <v>399</v>
      </c>
      <c r="AC2042">
        <v>15.89</v>
      </c>
      <c r="AD2042">
        <v>1.66</v>
      </c>
      <c r="AE2042">
        <v>1.23</v>
      </c>
      <c r="AF2042">
        <v>2</v>
      </c>
      <c r="AG2042">
        <v>100</v>
      </c>
      <c r="AH2042" s="36">
        <v>1632</v>
      </c>
      <c r="AI2042">
        <v>100</v>
      </c>
      <c r="AJ2042" s="36">
        <v>1631</v>
      </c>
      <c r="AK2042" s="1">
        <v>1100</v>
      </c>
      <c r="AL2042" s="2">
        <v>0.64583333333333337</v>
      </c>
      <c r="AN2042" t="s">
        <v>298</v>
      </c>
      <c r="AO2042" t="s">
        <v>395</v>
      </c>
    </row>
    <row r="2043" spans="1:41">
      <c r="A2043" s="8">
        <v>46224</v>
      </c>
      <c r="B2043" s="67">
        <v>3919.21</v>
      </c>
      <c r="C2043" s="67">
        <v>-2.72</v>
      </c>
      <c r="D2043" s="67">
        <v>64220</v>
      </c>
      <c r="E2043" s="67">
        <v>-3.92</v>
      </c>
      <c r="F2043" s="69">
        <v>6356</v>
      </c>
      <c r="G2043" t="s">
        <v>65</v>
      </c>
      <c r="H2043">
        <v>0</v>
      </c>
      <c r="I2043" t="s">
        <v>314</v>
      </c>
      <c r="J2043" t="s">
        <v>289</v>
      </c>
      <c r="K2043" t="s">
        <v>295</v>
      </c>
      <c r="L2043" s="36">
        <v>1410</v>
      </c>
      <c r="M2043">
        <v>-117</v>
      </c>
      <c r="N2043" s="66">
        <v>-7.6600000000000001E-2</v>
      </c>
      <c r="O2043" s="36">
        <v>1527</v>
      </c>
      <c r="P2043" s="66">
        <v>-7.6600000000000001E-2</v>
      </c>
      <c r="Q2043" s="36">
        <v>1505</v>
      </c>
      <c r="R2043" s="36">
        <v>1514</v>
      </c>
      <c r="S2043" s="36">
        <v>1385</v>
      </c>
      <c r="T2043" s="66">
        <v>-6.3100000000000003E-2</v>
      </c>
      <c r="U2043" s="66">
        <v>-1.3899999999999999E-2</v>
      </c>
      <c r="V2043" s="66">
        <v>-6.8599999999999994E-2</v>
      </c>
      <c r="W2043" s="66">
        <v>1.7999999999999999E-2</v>
      </c>
      <c r="X2043" s="1">
        <v>360300</v>
      </c>
      <c r="Y2043" s="1">
        <v>517690</v>
      </c>
      <c r="Z2043" s="1">
        <v>20134</v>
      </c>
      <c r="AA2043" t="s">
        <v>400</v>
      </c>
      <c r="AB2043" t="s">
        <v>401</v>
      </c>
      <c r="AC2043">
        <v>11.4</v>
      </c>
      <c r="AD2043">
        <v>1.38</v>
      </c>
      <c r="AE2043">
        <v>0.71</v>
      </c>
      <c r="AF2043" t="s">
        <v>230</v>
      </c>
      <c r="AG2043">
        <v>0</v>
      </c>
      <c r="AH2043" s="36">
        <v>1416</v>
      </c>
      <c r="AI2043">
        <v>100</v>
      </c>
      <c r="AJ2043" s="36">
        <v>1410</v>
      </c>
      <c r="AK2043" s="1">
        <v>1000</v>
      </c>
      <c r="AL2043" s="2">
        <v>0.64583333333333337</v>
      </c>
      <c r="AN2043" t="s">
        <v>298</v>
      </c>
      <c r="AO2043" t="s">
        <v>395</v>
      </c>
    </row>
    <row r="2044" spans="1:41">
      <c r="A2044" s="8">
        <v>46224</v>
      </c>
      <c r="B2044" s="67">
        <v>3919.21</v>
      </c>
      <c r="C2044" s="67">
        <v>-2.72</v>
      </c>
      <c r="D2044" s="67">
        <v>64220</v>
      </c>
      <c r="E2044" s="67">
        <v>-3.92</v>
      </c>
      <c r="F2044" s="69">
        <v>6378</v>
      </c>
      <c r="G2044" t="s">
        <v>66</v>
      </c>
      <c r="H2044">
        <v>0</v>
      </c>
      <c r="I2044" t="s">
        <v>314</v>
      </c>
      <c r="J2044" t="s">
        <v>289</v>
      </c>
      <c r="K2044" t="s">
        <v>295</v>
      </c>
      <c r="L2044" s="36">
        <v>1181</v>
      </c>
      <c r="M2044">
        <v>-61</v>
      </c>
      <c r="N2044" s="66">
        <v>-4.9099999999999998E-2</v>
      </c>
      <c r="O2044" s="36">
        <v>1242</v>
      </c>
      <c r="P2044" s="66">
        <v>-4.9099999999999998E-2</v>
      </c>
      <c r="Q2044" s="36">
        <v>1221</v>
      </c>
      <c r="R2044" s="36">
        <v>1228</v>
      </c>
      <c r="S2044" s="36">
        <v>1162</v>
      </c>
      <c r="T2044" s="66">
        <v>-3.27E-2</v>
      </c>
      <c r="U2044" s="66">
        <v>-1.5800000000000002E-2</v>
      </c>
      <c r="V2044" s="66">
        <v>-3.8199999999999998E-2</v>
      </c>
      <c r="W2044" s="66">
        <v>1.6299999999999999E-2</v>
      </c>
      <c r="X2044" s="1">
        <v>341900</v>
      </c>
      <c r="Y2044" s="1">
        <v>407410</v>
      </c>
      <c r="Z2044" s="1">
        <v>24328</v>
      </c>
      <c r="AA2044" t="s">
        <v>402</v>
      </c>
      <c r="AB2044" t="s">
        <v>634</v>
      </c>
      <c r="AC2044">
        <v>12.3</v>
      </c>
      <c r="AD2044">
        <v>1.1000000000000001</v>
      </c>
      <c r="AE2044">
        <v>3.47</v>
      </c>
      <c r="AF2044" t="s">
        <v>230</v>
      </c>
      <c r="AG2044">
        <v>0</v>
      </c>
      <c r="AH2044" s="36">
        <v>1183</v>
      </c>
      <c r="AI2044">
        <v>100</v>
      </c>
      <c r="AJ2044" s="36">
        <v>1181</v>
      </c>
      <c r="AK2044">
        <v>200</v>
      </c>
      <c r="AL2044" s="2">
        <v>0.64583333333333337</v>
      </c>
      <c r="AM2044" s="3">
        <v>46241</v>
      </c>
      <c r="AN2044" t="s">
        <v>298</v>
      </c>
      <c r="AO2044" t="s">
        <v>395</v>
      </c>
    </row>
    <row r="2045" spans="1:41">
      <c r="A2045" s="8">
        <v>46224</v>
      </c>
      <c r="B2045" s="67">
        <v>3919.21</v>
      </c>
      <c r="C2045" s="67">
        <v>-2.72</v>
      </c>
      <c r="D2045" s="67">
        <v>64220</v>
      </c>
      <c r="E2045" s="67">
        <v>-3.92</v>
      </c>
      <c r="F2045" s="69">
        <v>6526</v>
      </c>
      <c r="G2045" t="s">
        <v>67</v>
      </c>
      <c r="H2045">
        <v>0</v>
      </c>
      <c r="I2045" t="s">
        <v>288</v>
      </c>
      <c r="J2045" t="s">
        <v>289</v>
      </c>
      <c r="K2045" t="s">
        <v>290</v>
      </c>
      <c r="L2045" s="36">
        <v>2266</v>
      </c>
      <c r="M2045">
        <v>-206.5</v>
      </c>
      <c r="N2045" s="66">
        <v>-8.3500000000000005E-2</v>
      </c>
      <c r="O2045" s="36">
        <v>2472.5</v>
      </c>
      <c r="P2045" s="66">
        <v>-8.3500000000000005E-2</v>
      </c>
      <c r="Q2045" s="36">
        <v>2400</v>
      </c>
      <c r="R2045" s="36">
        <v>2403</v>
      </c>
      <c r="S2045" s="36">
        <v>2215</v>
      </c>
      <c r="T2045" s="66">
        <v>-5.5800000000000002E-2</v>
      </c>
      <c r="U2045" s="66">
        <v>1.6999999999999999E-3</v>
      </c>
      <c r="V2045" s="66">
        <v>-5.7000000000000002E-2</v>
      </c>
      <c r="W2045" s="66">
        <v>2.3E-2</v>
      </c>
      <c r="X2045" s="1">
        <v>9789400</v>
      </c>
      <c r="Y2045" s="1">
        <v>22284944</v>
      </c>
      <c r="Z2045" s="1">
        <v>407830</v>
      </c>
      <c r="AA2045" t="s">
        <v>584</v>
      </c>
      <c r="AB2045" t="s">
        <v>405</v>
      </c>
      <c r="AC2045">
        <v>39.75</v>
      </c>
      <c r="AD2045">
        <v>2.98</v>
      </c>
      <c r="AE2045">
        <v>2.21</v>
      </c>
      <c r="AF2045" t="s">
        <v>230</v>
      </c>
      <c r="AG2045" s="1">
        <v>226100</v>
      </c>
      <c r="AH2045" s="36">
        <v>2266.5</v>
      </c>
      <c r="AI2045">
        <v>700</v>
      </c>
      <c r="AJ2045" s="36">
        <v>2266</v>
      </c>
      <c r="AK2045" s="1">
        <v>5600</v>
      </c>
      <c r="AL2045" s="2">
        <v>0.64583333333333337</v>
      </c>
      <c r="AM2045" s="3">
        <v>46232</v>
      </c>
      <c r="AN2045" t="s">
        <v>298</v>
      </c>
      <c r="AO2045" t="s">
        <v>344</v>
      </c>
    </row>
    <row r="2046" spans="1:41">
      <c r="A2046" s="8">
        <v>46224</v>
      </c>
      <c r="B2046" s="67">
        <v>3919.21</v>
      </c>
      <c r="C2046" s="67">
        <v>-2.72</v>
      </c>
      <c r="D2046" s="67">
        <v>64220</v>
      </c>
      <c r="E2046" s="67">
        <v>-3.92</v>
      </c>
      <c r="F2046" s="69">
        <v>6586</v>
      </c>
      <c r="G2046" t="s">
        <v>68</v>
      </c>
      <c r="H2046">
        <v>0</v>
      </c>
      <c r="I2046" t="s">
        <v>288</v>
      </c>
      <c r="J2046" t="s">
        <v>289</v>
      </c>
      <c r="K2046" t="s">
        <v>290</v>
      </c>
      <c r="L2046" s="36">
        <v>5568</v>
      </c>
      <c r="M2046">
        <v>-110</v>
      </c>
      <c r="N2046" s="66">
        <v>-1.9400000000000001E-2</v>
      </c>
      <c r="O2046" s="36">
        <v>5678</v>
      </c>
      <c r="P2046" s="66">
        <v>-1.9300000000000001E-2</v>
      </c>
      <c r="Q2046" s="36">
        <v>5607</v>
      </c>
      <c r="R2046" s="36">
        <v>5635</v>
      </c>
      <c r="S2046" s="36">
        <v>5454</v>
      </c>
      <c r="T2046" s="66">
        <v>-6.8999999999999999E-3</v>
      </c>
      <c r="U2046" s="66">
        <v>-6.4000000000000003E-3</v>
      </c>
      <c r="V2046" s="66">
        <v>-1.18E-2</v>
      </c>
      <c r="W2046" s="66">
        <v>2.0899999999999998E-2</v>
      </c>
      <c r="X2046" s="1">
        <v>759300</v>
      </c>
      <c r="Y2046" s="1">
        <v>4220096</v>
      </c>
      <c r="Z2046" s="1">
        <v>1559137</v>
      </c>
      <c r="AA2046" t="s">
        <v>406</v>
      </c>
      <c r="AB2046" t="s">
        <v>407</v>
      </c>
      <c r="AC2046">
        <v>17.7</v>
      </c>
      <c r="AD2046">
        <v>1.44</v>
      </c>
      <c r="AE2046">
        <v>2.84</v>
      </c>
      <c r="AF2046" t="s">
        <v>230</v>
      </c>
      <c r="AG2046" s="1">
        <v>6600</v>
      </c>
      <c r="AH2046" s="36">
        <v>5574</v>
      </c>
      <c r="AI2046">
        <v>100</v>
      </c>
      <c r="AJ2046" s="36">
        <v>5549</v>
      </c>
      <c r="AK2046">
        <v>200</v>
      </c>
      <c r="AL2046" s="2">
        <v>0.64583333333333337</v>
      </c>
      <c r="AM2046" s="3">
        <v>46232</v>
      </c>
      <c r="AN2046" t="s">
        <v>298</v>
      </c>
      <c r="AO2046" t="s">
        <v>395</v>
      </c>
    </row>
    <row r="2047" spans="1:41">
      <c r="A2047" s="8">
        <v>46224</v>
      </c>
      <c r="B2047" s="67">
        <v>3919.21</v>
      </c>
      <c r="C2047" s="67">
        <v>-2.72</v>
      </c>
      <c r="D2047" s="67">
        <v>64220</v>
      </c>
      <c r="E2047" s="67">
        <v>-3.92</v>
      </c>
      <c r="F2047" s="69">
        <v>6594</v>
      </c>
      <c r="G2047" t="s">
        <v>69</v>
      </c>
      <c r="H2047">
        <v>0</v>
      </c>
      <c r="I2047" t="s">
        <v>288</v>
      </c>
      <c r="J2047" t="s">
        <v>289</v>
      </c>
      <c r="K2047" t="s">
        <v>290</v>
      </c>
      <c r="L2047" s="36">
        <v>2482</v>
      </c>
      <c r="M2047">
        <v>-101</v>
      </c>
      <c r="N2047" s="66">
        <v>-3.9100000000000003E-2</v>
      </c>
      <c r="O2047" s="36">
        <v>2583</v>
      </c>
      <c r="P2047" s="66">
        <v>-3.9100000000000003E-2</v>
      </c>
      <c r="Q2047" s="36">
        <v>2563</v>
      </c>
      <c r="R2047" s="36">
        <v>2581</v>
      </c>
      <c r="S2047" s="36">
        <v>2406</v>
      </c>
      <c r="T2047" s="66">
        <v>-3.1600000000000003E-2</v>
      </c>
      <c r="U2047" s="66">
        <v>-5.1999999999999998E-3</v>
      </c>
      <c r="V2047" s="66">
        <v>-3.8300000000000001E-2</v>
      </c>
      <c r="W2047" s="66">
        <v>3.15E-2</v>
      </c>
      <c r="X2047" s="1">
        <v>9664100</v>
      </c>
      <c r="Y2047" s="1">
        <v>23952132</v>
      </c>
      <c r="Z2047" s="1">
        <v>2959956</v>
      </c>
      <c r="AA2047" t="s">
        <v>560</v>
      </c>
      <c r="AB2047" t="s">
        <v>409</v>
      </c>
      <c r="AC2047">
        <v>35.549999999999997</v>
      </c>
      <c r="AD2047">
        <v>1.61</v>
      </c>
      <c r="AE2047">
        <v>0</v>
      </c>
      <c r="AF2047" t="s">
        <v>230</v>
      </c>
      <c r="AG2047">
        <v>0</v>
      </c>
      <c r="AH2047" s="36">
        <v>2485</v>
      </c>
      <c r="AI2047" s="1">
        <v>3000</v>
      </c>
      <c r="AJ2047" s="36">
        <v>2478</v>
      </c>
      <c r="AK2047" s="1">
        <v>9200</v>
      </c>
      <c r="AL2047" s="2">
        <v>0.64583333333333337</v>
      </c>
      <c r="AN2047" t="s">
        <v>298</v>
      </c>
      <c r="AO2047" t="s">
        <v>344</v>
      </c>
    </row>
    <row r="2048" spans="1:41">
      <c r="A2048" s="8">
        <v>46224</v>
      </c>
      <c r="B2048" s="67">
        <v>3919.21</v>
      </c>
      <c r="C2048" s="67">
        <v>-2.72</v>
      </c>
      <c r="D2048" s="67">
        <v>64220</v>
      </c>
      <c r="E2048" s="67">
        <v>-3.92</v>
      </c>
      <c r="F2048" s="69">
        <v>6674</v>
      </c>
      <c r="G2048" t="s">
        <v>70</v>
      </c>
      <c r="H2048">
        <v>0</v>
      </c>
      <c r="I2048" t="s">
        <v>288</v>
      </c>
      <c r="J2048" t="s">
        <v>289</v>
      </c>
      <c r="K2048" t="s">
        <v>290</v>
      </c>
      <c r="L2048" s="36">
        <v>5572</v>
      </c>
      <c r="M2048">
        <v>-330</v>
      </c>
      <c r="N2048" s="66">
        <v>-5.5899999999999998E-2</v>
      </c>
      <c r="O2048" s="36">
        <v>5902</v>
      </c>
      <c r="P2048" s="66">
        <v>-5.5899999999999998E-2</v>
      </c>
      <c r="Q2048" s="36">
        <v>5800</v>
      </c>
      <c r="R2048" s="36">
        <v>5855</v>
      </c>
      <c r="S2048" s="36">
        <v>5388</v>
      </c>
      <c r="T2048" s="66">
        <v>-3.9300000000000002E-2</v>
      </c>
      <c r="U2048" s="66">
        <v>-3.7000000000000002E-3</v>
      </c>
      <c r="V2048" s="66">
        <v>-4.8300000000000003E-2</v>
      </c>
      <c r="W2048" s="66">
        <v>3.4099999999999998E-2</v>
      </c>
      <c r="X2048" s="1">
        <v>923800</v>
      </c>
      <c r="Y2048" s="1">
        <v>5153169</v>
      </c>
      <c r="Z2048" s="1">
        <v>559687</v>
      </c>
      <c r="AA2048" t="s">
        <v>679</v>
      </c>
      <c r="AB2048" t="s">
        <v>411</v>
      </c>
      <c r="AC2048">
        <v>14.98</v>
      </c>
      <c r="AD2048">
        <v>1.41</v>
      </c>
      <c r="AE2048">
        <v>1.76</v>
      </c>
      <c r="AF2048" t="s">
        <v>230</v>
      </c>
      <c r="AG2048" s="1">
        <v>20200</v>
      </c>
      <c r="AH2048" s="36">
        <v>5580</v>
      </c>
      <c r="AI2048">
        <v>100</v>
      </c>
      <c r="AJ2048" s="36">
        <v>5550</v>
      </c>
      <c r="AK2048">
        <v>200</v>
      </c>
      <c r="AL2048" s="2">
        <v>0.64583333333333337</v>
      </c>
      <c r="AM2048" s="3">
        <v>46239</v>
      </c>
      <c r="AN2048" t="s">
        <v>298</v>
      </c>
      <c r="AO2048" t="s">
        <v>344</v>
      </c>
    </row>
    <row r="2049" spans="1:41">
      <c r="A2049" s="8">
        <v>46224</v>
      </c>
      <c r="B2049" s="67">
        <v>3919.21</v>
      </c>
      <c r="C2049" s="67">
        <v>-2.72</v>
      </c>
      <c r="D2049" s="67">
        <v>64220</v>
      </c>
      <c r="E2049" s="67">
        <v>-3.92</v>
      </c>
      <c r="F2049" s="69">
        <v>6758</v>
      </c>
      <c r="G2049" t="s">
        <v>71</v>
      </c>
      <c r="H2049">
        <v>0</v>
      </c>
      <c r="I2049" t="s">
        <v>288</v>
      </c>
      <c r="J2049" t="s">
        <v>289</v>
      </c>
      <c r="K2049" t="s">
        <v>295</v>
      </c>
      <c r="L2049" s="36">
        <v>3470</v>
      </c>
      <c r="M2049">
        <v>32</v>
      </c>
      <c r="N2049" s="66">
        <v>9.2999999999999992E-3</v>
      </c>
      <c r="O2049" s="36">
        <v>3438</v>
      </c>
      <c r="P2049" s="66">
        <v>9.2999999999999992E-3</v>
      </c>
      <c r="Q2049" s="36">
        <v>3438</v>
      </c>
      <c r="R2049" s="36">
        <v>3510</v>
      </c>
      <c r="S2049" s="36">
        <v>3422</v>
      </c>
      <c r="T2049" s="66">
        <v>9.2999999999999992E-3</v>
      </c>
      <c r="U2049" s="66">
        <v>-8.0000000000000002E-3</v>
      </c>
      <c r="V2049" s="66">
        <v>-1.1299999999999999E-2</v>
      </c>
      <c r="W2049" s="66">
        <v>1.4E-2</v>
      </c>
      <c r="X2049" s="1">
        <v>22560200</v>
      </c>
      <c r="Y2049" s="1">
        <v>78339891</v>
      </c>
      <c r="Z2049" s="1">
        <v>20699647</v>
      </c>
      <c r="AA2049" t="s">
        <v>412</v>
      </c>
      <c r="AB2049" t="s">
        <v>413</v>
      </c>
      <c r="AC2049">
        <v>17.559999999999999</v>
      </c>
      <c r="AD2049">
        <v>2.52</v>
      </c>
      <c r="AE2049">
        <v>1.01</v>
      </c>
      <c r="AF2049" t="s">
        <v>230</v>
      </c>
      <c r="AG2049" s="1">
        <v>431600</v>
      </c>
      <c r="AH2049" s="36">
        <v>3471</v>
      </c>
      <c r="AI2049">
        <v>200</v>
      </c>
      <c r="AJ2049" s="36">
        <v>3469</v>
      </c>
      <c r="AK2049" s="1">
        <v>14400</v>
      </c>
      <c r="AL2049" s="2">
        <v>0.64583333333333337</v>
      </c>
      <c r="AN2049" t="s">
        <v>298</v>
      </c>
      <c r="AO2049" t="s">
        <v>344</v>
      </c>
    </row>
    <row r="2050" spans="1:41">
      <c r="A2050" s="8">
        <v>46224</v>
      </c>
      <c r="B2050" s="67">
        <v>3919.21</v>
      </c>
      <c r="C2050" s="67">
        <v>-2.72</v>
      </c>
      <c r="D2050" s="67">
        <v>64220</v>
      </c>
      <c r="E2050" s="67">
        <v>-3.92</v>
      </c>
      <c r="F2050" s="69">
        <v>6810</v>
      </c>
      <c r="G2050" t="s">
        <v>72</v>
      </c>
      <c r="H2050">
        <v>0</v>
      </c>
      <c r="I2050" t="s">
        <v>288</v>
      </c>
      <c r="J2050" t="s">
        <v>289</v>
      </c>
      <c r="K2050" t="s">
        <v>290</v>
      </c>
      <c r="L2050" s="36">
        <v>2025</v>
      </c>
      <c r="M2050">
        <v>-15</v>
      </c>
      <c r="N2050" s="66">
        <v>-7.4000000000000003E-3</v>
      </c>
      <c r="O2050" s="36">
        <v>2040</v>
      </c>
      <c r="P2050" s="66">
        <v>-7.3000000000000001E-3</v>
      </c>
      <c r="Q2050" s="36">
        <v>2012</v>
      </c>
      <c r="R2050" s="36">
        <v>2045</v>
      </c>
      <c r="S2050" s="36">
        <v>1989</v>
      </c>
      <c r="T2050" s="66">
        <v>6.4000000000000003E-3</v>
      </c>
      <c r="U2050" s="66">
        <v>-2.8999999999999998E-3</v>
      </c>
      <c r="V2050" s="66">
        <v>-9.7000000000000003E-3</v>
      </c>
      <c r="W2050" s="66">
        <v>1.7999999999999999E-2</v>
      </c>
      <c r="X2050" s="1">
        <v>250400</v>
      </c>
      <c r="Y2050" s="1">
        <v>504692</v>
      </c>
      <c r="Z2050" s="1">
        <v>82344</v>
      </c>
      <c r="AA2050" t="s">
        <v>414</v>
      </c>
      <c r="AB2050" t="s">
        <v>415</v>
      </c>
      <c r="AC2050">
        <v>11.13</v>
      </c>
      <c r="AD2050">
        <v>0.85</v>
      </c>
      <c r="AE2050">
        <v>2.77</v>
      </c>
      <c r="AF2050" t="s">
        <v>230</v>
      </c>
      <c r="AG2050" s="1">
        <v>20900</v>
      </c>
      <c r="AH2050" s="36">
        <v>2026</v>
      </c>
      <c r="AI2050">
        <v>100</v>
      </c>
      <c r="AJ2050" s="36">
        <v>2015</v>
      </c>
      <c r="AK2050">
        <v>200</v>
      </c>
      <c r="AL2050" s="2">
        <v>0.64583333333333337</v>
      </c>
      <c r="AM2050" s="3">
        <v>46234</v>
      </c>
      <c r="AN2050" t="s">
        <v>298</v>
      </c>
      <c r="AO2050" t="s">
        <v>344</v>
      </c>
    </row>
    <row r="2051" spans="1:41">
      <c r="A2051" s="8">
        <v>46224</v>
      </c>
      <c r="B2051" s="67">
        <v>3919.21</v>
      </c>
      <c r="C2051" s="67">
        <v>-2.72</v>
      </c>
      <c r="D2051" s="67">
        <v>64220</v>
      </c>
      <c r="E2051" s="67">
        <v>-3.92</v>
      </c>
      <c r="F2051" s="69">
        <v>6841</v>
      </c>
      <c r="G2051" t="s">
        <v>73</v>
      </c>
      <c r="H2051">
        <v>0</v>
      </c>
      <c r="I2051" t="s">
        <v>288</v>
      </c>
      <c r="J2051" t="s">
        <v>289</v>
      </c>
      <c r="K2051" t="s">
        <v>295</v>
      </c>
      <c r="L2051" s="36">
        <v>5468</v>
      </c>
      <c r="M2051">
        <v>-27</v>
      </c>
      <c r="N2051" s="66">
        <v>-4.8999999999999998E-3</v>
      </c>
      <c r="O2051" s="36">
        <v>5495</v>
      </c>
      <c r="P2051" s="66">
        <v>-4.8999999999999998E-3</v>
      </c>
      <c r="Q2051" s="36">
        <v>5331</v>
      </c>
      <c r="R2051" s="36">
        <v>5532</v>
      </c>
      <c r="S2051" s="36">
        <v>5326</v>
      </c>
      <c r="T2051" s="66">
        <v>2.5600000000000001E-2</v>
      </c>
      <c r="U2051" s="66">
        <v>2.5000000000000001E-3</v>
      </c>
      <c r="V2051" s="66">
        <v>-1.15E-2</v>
      </c>
      <c r="W2051" s="66">
        <v>2.6599999999999999E-2</v>
      </c>
      <c r="X2051" s="1">
        <v>1176200</v>
      </c>
      <c r="Y2051" s="1">
        <v>6397202</v>
      </c>
      <c r="Z2051" s="1">
        <v>1406376</v>
      </c>
      <c r="AA2051" t="s">
        <v>416</v>
      </c>
      <c r="AB2051" t="s">
        <v>635</v>
      </c>
      <c r="AC2051">
        <v>23.41</v>
      </c>
      <c r="AD2051">
        <v>2.67</v>
      </c>
      <c r="AE2051">
        <v>1.68</v>
      </c>
      <c r="AF2051" t="s">
        <v>230</v>
      </c>
      <c r="AG2051" s="1">
        <v>9200</v>
      </c>
      <c r="AH2051" s="36">
        <v>5477</v>
      </c>
      <c r="AI2051" s="1">
        <v>4400</v>
      </c>
      <c r="AJ2051" s="36">
        <v>5455</v>
      </c>
      <c r="AK2051">
        <v>100</v>
      </c>
      <c r="AL2051" s="2">
        <v>0.64583333333333337</v>
      </c>
      <c r="AM2051" s="3">
        <v>46238</v>
      </c>
      <c r="AN2051" t="s">
        <v>298</v>
      </c>
      <c r="AO2051" t="s">
        <v>344</v>
      </c>
    </row>
    <row r="2052" spans="1:41">
      <c r="A2052" s="8">
        <v>46224</v>
      </c>
      <c r="B2052" s="67">
        <v>3919.21</v>
      </c>
      <c r="C2052" s="67">
        <v>-2.72</v>
      </c>
      <c r="D2052" s="67">
        <v>64220</v>
      </c>
      <c r="E2052" s="67">
        <v>-3.92</v>
      </c>
      <c r="F2052" s="69">
        <v>6890</v>
      </c>
      <c r="G2052" t="s">
        <v>74</v>
      </c>
      <c r="H2052">
        <v>0</v>
      </c>
      <c r="I2052" t="s">
        <v>314</v>
      </c>
      <c r="J2052" t="s">
        <v>289</v>
      </c>
      <c r="K2052" t="s">
        <v>290</v>
      </c>
      <c r="L2052" s="36">
        <v>7010</v>
      </c>
      <c r="M2052">
        <v>-990</v>
      </c>
      <c r="N2052" s="66">
        <v>-0.12379999999999999</v>
      </c>
      <c r="O2052" s="36">
        <v>8000</v>
      </c>
      <c r="P2052" s="66">
        <v>-0.1237</v>
      </c>
      <c r="Q2052" s="36">
        <v>7350</v>
      </c>
      <c r="R2052" s="36">
        <v>7370</v>
      </c>
      <c r="S2052" s="36">
        <v>6750</v>
      </c>
      <c r="T2052" s="66">
        <v>-4.6199999999999998E-2</v>
      </c>
      <c r="U2052" s="66">
        <v>8.6E-3</v>
      </c>
      <c r="V2052" s="66">
        <v>-4.8800000000000003E-2</v>
      </c>
      <c r="W2052" s="66">
        <v>3.85E-2</v>
      </c>
      <c r="X2052" s="1">
        <v>2565400</v>
      </c>
      <c r="Y2052" s="1">
        <v>18035850</v>
      </c>
      <c r="Z2052" s="1">
        <v>369513</v>
      </c>
      <c r="AA2052" t="s">
        <v>680</v>
      </c>
      <c r="AB2052" t="s">
        <v>419</v>
      </c>
      <c r="AC2052">
        <v>16</v>
      </c>
      <c r="AD2052">
        <v>1.26</v>
      </c>
      <c r="AE2052">
        <v>2.85</v>
      </c>
      <c r="AF2052" t="s">
        <v>230</v>
      </c>
      <c r="AG2052" s="1">
        <v>12100</v>
      </c>
      <c r="AH2052" s="36">
        <v>7020</v>
      </c>
      <c r="AI2052">
        <v>300</v>
      </c>
      <c r="AJ2052" s="36">
        <v>7000</v>
      </c>
      <c r="AK2052" s="1">
        <v>5800</v>
      </c>
      <c r="AL2052" s="2">
        <v>0.64583333333333337</v>
      </c>
      <c r="AM2052" s="3">
        <v>46248</v>
      </c>
      <c r="AN2052" t="s">
        <v>293</v>
      </c>
      <c r="AO2052" t="s">
        <v>344</v>
      </c>
    </row>
    <row r="2053" spans="1:41">
      <c r="A2053" s="8">
        <v>46224</v>
      </c>
      <c r="B2053" s="67">
        <v>3919.21</v>
      </c>
      <c r="C2053" s="67">
        <v>-2.72</v>
      </c>
      <c r="D2053" s="67">
        <v>64220</v>
      </c>
      <c r="E2053" s="67">
        <v>-3.92</v>
      </c>
      <c r="F2053" s="69">
        <v>6925</v>
      </c>
      <c r="G2053" t="s">
        <v>75</v>
      </c>
      <c r="H2053">
        <v>0</v>
      </c>
      <c r="I2053" t="s">
        <v>288</v>
      </c>
      <c r="J2053" t="s">
        <v>289</v>
      </c>
      <c r="K2053" t="s">
        <v>295</v>
      </c>
      <c r="L2053" s="36">
        <v>3824</v>
      </c>
      <c r="M2053">
        <v>-252</v>
      </c>
      <c r="N2053" s="66">
        <v>-6.1800000000000001E-2</v>
      </c>
      <c r="O2053" s="36">
        <v>4076</v>
      </c>
      <c r="P2053" s="66">
        <v>-6.1800000000000001E-2</v>
      </c>
      <c r="Q2053" s="36">
        <v>3931</v>
      </c>
      <c r="R2053" s="36">
        <v>3941</v>
      </c>
      <c r="S2053" s="36">
        <v>3729</v>
      </c>
      <c r="T2053" s="66">
        <v>-2.7199999999999998E-2</v>
      </c>
      <c r="U2053" s="66">
        <v>-3.3E-3</v>
      </c>
      <c r="V2053" s="66">
        <v>-2.9600000000000001E-2</v>
      </c>
      <c r="W2053" s="66">
        <v>2.5399999999999999E-2</v>
      </c>
      <c r="X2053" s="1">
        <v>416100</v>
      </c>
      <c r="Y2053" s="1">
        <v>1594552</v>
      </c>
      <c r="Z2053" s="1">
        <v>319304</v>
      </c>
      <c r="AA2053" t="s">
        <v>698</v>
      </c>
      <c r="AB2053" t="s">
        <v>421</v>
      </c>
      <c r="AC2053">
        <v>28.9</v>
      </c>
      <c r="AD2053">
        <v>1.53</v>
      </c>
      <c r="AE2053">
        <v>1.83</v>
      </c>
      <c r="AF2053" t="s">
        <v>230</v>
      </c>
      <c r="AG2053" s="1">
        <v>7900</v>
      </c>
      <c r="AH2053" s="36">
        <v>3834</v>
      </c>
      <c r="AI2053">
        <v>100</v>
      </c>
      <c r="AJ2053" s="36">
        <v>3822</v>
      </c>
      <c r="AK2053" s="1">
        <v>1600</v>
      </c>
      <c r="AL2053" s="2">
        <v>0.64583333333333337</v>
      </c>
      <c r="AM2053" s="3">
        <v>46238</v>
      </c>
      <c r="AN2053" t="s">
        <v>298</v>
      </c>
      <c r="AO2053" t="s">
        <v>344</v>
      </c>
    </row>
    <row r="2054" spans="1:41">
      <c r="A2054" s="8">
        <v>46224</v>
      </c>
      <c r="B2054" s="67">
        <v>3919.21</v>
      </c>
      <c r="C2054" s="67">
        <v>-2.72</v>
      </c>
      <c r="D2054" s="67">
        <v>64220</v>
      </c>
      <c r="E2054" s="67">
        <v>-3.92</v>
      </c>
      <c r="F2054" s="69">
        <v>6963</v>
      </c>
      <c r="G2054" t="s">
        <v>76</v>
      </c>
      <c r="H2054">
        <v>0</v>
      </c>
      <c r="I2054" t="s">
        <v>288</v>
      </c>
      <c r="J2054" t="s">
        <v>289</v>
      </c>
      <c r="K2054" t="s">
        <v>290</v>
      </c>
      <c r="L2054" s="36">
        <v>4531</v>
      </c>
      <c r="M2054">
        <v>-468</v>
      </c>
      <c r="N2054" s="66">
        <v>-9.3600000000000003E-2</v>
      </c>
      <c r="O2054" s="36">
        <v>4999</v>
      </c>
      <c r="P2054" s="66">
        <v>-9.3600000000000003E-2</v>
      </c>
      <c r="Q2054" s="36">
        <v>4753</v>
      </c>
      <c r="R2054" s="36">
        <v>4759</v>
      </c>
      <c r="S2054" s="36">
        <v>4372</v>
      </c>
      <c r="T2054" s="66">
        <v>-4.6699999999999998E-2</v>
      </c>
      <c r="U2054" s="66">
        <v>-2.0000000000000001E-4</v>
      </c>
      <c r="V2054" s="66">
        <v>-4.7899999999999998E-2</v>
      </c>
      <c r="W2054" s="66">
        <v>3.6299999999999999E-2</v>
      </c>
      <c r="X2054" s="1">
        <v>6309700</v>
      </c>
      <c r="Y2054" s="1">
        <v>28764901</v>
      </c>
      <c r="Z2054" s="1">
        <v>1829436</v>
      </c>
      <c r="AA2054" t="s">
        <v>713</v>
      </c>
      <c r="AB2054" t="s">
        <v>423</v>
      </c>
      <c r="AC2054">
        <v>60.33</v>
      </c>
      <c r="AD2054">
        <v>2.2999999999999998</v>
      </c>
      <c r="AE2054">
        <v>1.1000000000000001</v>
      </c>
      <c r="AF2054" t="s">
        <v>230</v>
      </c>
      <c r="AG2054" s="1">
        <v>62400</v>
      </c>
      <c r="AH2054" s="36">
        <v>4531</v>
      </c>
      <c r="AI2054" s="1">
        <v>41500</v>
      </c>
      <c r="AJ2054" s="36">
        <v>4530</v>
      </c>
      <c r="AK2054" s="1">
        <v>1500</v>
      </c>
      <c r="AL2054" s="2">
        <v>0.64583333333333337</v>
      </c>
      <c r="AM2054" s="3">
        <v>46239</v>
      </c>
      <c r="AN2054" t="s">
        <v>298</v>
      </c>
      <c r="AO2054" t="s">
        <v>344</v>
      </c>
    </row>
    <row r="2055" spans="1:41">
      <c r="A2055" s="8">
        <v>46224</v>
      </c>
      <c r="B2055" s="67">
        <v>3919.21</v>
      </c>
      <c r="C2055" s="67">
        <v>-2.72</v>
      </c>
      <c r="D2055" s="67">
        <v>64220</v>
      </c>
      <c r="E2055" s="67">
        <v>-3.92</v>
      </c>
      <c r="F2055" s="69">
        <v>7011</v>
      </c>
      <c r="G2055" t="s">
        <v>77</v>
      </c>
      <c r="H2055">
        <v>0</v>
      </c>
      <c r="I2055" t="s">
        <v>288</v>
      </c>
      <c r="J2055" t="s">
        <v>289</v>
      </c>
      <c r="K2055" t="s">
        <v>295</v>
      </c>
      <c r="L2055" s="36">
        <v>3681</v>
      </c>
      <c r="M2055">
        <v>-142</v>
      </c>
      <c r="N2055" s="66">
        <v>-3.7100000000000001E-2</v>
      </c>
      <c r="O2055" s="36">
        <v>3823</v>
      </c>
      <c r="P2055" s="66">
        <v>-3.7100000000000001E-2</v>
      </c>
      <c r="Q2055" s="36">
        <v>3750</v>
      </c>
      <c r="R2055" s="36">
        <v>3754</v>
      </c>
      <c r="S2055" s="36">
        <v>3626</v>
      </c>
      <c r="T2055" s="66">
        <v>-1.84E-2</v>
      </c>
      <c r="U2055" s="66">
        <v>-5.4000000000000003E-3</v>
      </c>
      <c r="V2055" s="66">
        <v>-1.9400000000000001E-2</v>
      </c>
      <c r="W2055" s="66">
        <v>1.5100000000000001E-2</v>
      </c>
      <c r="X2055" s="1">
        <v>21441300</v>
      </c>
      <c r="Y2055" s="1">
        <v>79159303</v>
      </c>
      <c r="Z2055" s="1">
        <v>12418397</v>
      </c>
      <c r="AA2055" t="s">
        <v>424</v>
      </c>
      <c r="AB2055" t="s">
        <v>636</v>
      </c>
      <c r="AC2055">
        <v>32.54</v>
      </c>
      <c r="AD2055">
        <v>4</v>
      </c>
      <c r="AE2055">
        <v>0.79</v>
      </c>
      <c r="AF2055" t="s">
        <v>230</v>
      </c>
      <c r="AG2055" s="1">
        <v>679600</v>
      </c>
      <c r="AH2055" s="36">
        <v>3682</v>
      </c>
      <c r="AI2055" s="1">
        <v>5500</v>
      </c>
      <c r="AJ2055" s="36">
        <v>3681</v>
      </c>
      <c r="AK2055">
        <v>600</v>
      </c>
      <c r="AL2055" s="2">
        <v>0.64583333333333337</v>
      </c>
      <c r="AM2055" s="3">
        <v>46238</v>
      </c>
      <c r="AN2055" t="s">
        <v>298</v>
      </c>
      <c r="AO2055" t="s">
        <v>395</v>
      </c>
    </row>
    <row r="2056" spans="1:41">
      <c r="A2056" s="8">
        <v>46224</v>
      </c>
      <c r="B2056" s="67">
        <v>3919.21</v>
      </c>
      <c r="C2056" s="67">
        <v>-2.72</v>
      </c>
      <c r="D2056" s="67">
        <v>64220</v>
      </c>
      <c r="E2056" s="67">
        <v>-3.92</v>
      </c>
      <c r="F2056" s="69">
        <v>7013</v>
      </c>
      <c r="G2056" t="s">
        <v>78</v>
      </c>
      <c r="H2056">
        <v>0</v>
      </c>
      <c r="I2056" t="s">
        <v>288</v>
      </c>
      <c r="J2056" t="s">
        <v>289</v>
      </c>
      <c r="K2056" t="s">
        <v>295</v>
      </c>
      <c r="L2056" s="36">
        <v>2666.5</v>
      </c>
      <c r="M2056">
        <v>-142.5</v>
      </c>
      <c r="N2056" s="66">
        <v>-5.0700000000000002E-2</v>
      </c>
      <c r="O2056" s="36">
        <v>2809</v>
      </c>
      <c r="P2056" s="66">
        <v>-5.0700000000000002E-2</v>
      </c>
      <c r="Q2056" s="36">
        <v>2807</v>
      </c>
      <c r="R2056" s="36">
        <v>2860</v>
      </c>
      <c r="S2056" s="36">
        <v>2626</v>
      </c>
      <c r="T2056" s="66">
        <v>-0.05</v>
      </c>
      <c r="U2056" s="66">
        <v>-7.9000000000000008E-3</v>
      </c>
      <c r="V2056" s="66">
        <v>-6.7599999999999993E-2</v>
      </c>
      <c r="W2056" s="66">
        <v>1.54E-2</v>
      </c>
      <c r="X2056" s="1">
        <v>14372100</v>
      </c>
      <c r="Y2056" s="1">
        <v>39110260</v>
      </c>
      <c r="Z2056" s="1">
        <v>2887178</v>
      </c>
      <c r="AA2056" t="s">
        <v>426</v>
      </c>
      <c r="AB2056" t="s">
        <v>637</v>
      </c>
      <c r="AC2056">
        <v>17.13</v>
      </c>
      <c r="AD2056">
        <v>4.33</v>
      </c>
      <c r="AE2056">
        <v>0.86</v>
      </c>
      <c r="AF2056" t="s">
        <v>230</v>
      </c>
      <c r="AG2056" s="1">
        <v>373300</v>
      </c>
      <c r="AH2056" s="36">
        <v>2669</v>
      </c>
      <c r="AI2056">
        <v>900</v>
      </c>
      <c r="AJ2056" s="36">
        <v>2666</v>
      </c>
      <c r="AK2056" s="1">
        <v>1300</v>
      </c>
      <c r="AL2056" s="2">
        <v>0.64583333333333337</v>
      </c>
      <c r="AM2056" s="3">
        <v>46239</v>
      </c>
      <c r="AN2056" t="s">
        <v>298</v>
      </c>
      <c r="AO2056" t="s">
        <v>395</v>
      </c>
    </row>
    <row r="2057" spans="1:41">
      <c r="A2057" s="8">
        <v>46224</v>
      </c>
      <c r="B2057" s="67">
        <v>3919.21</v>
      </c>
      <c r="C2057" s="67">
        <v>-2.72</v>
      </c>
      <c r="D2057" s="67">
        <v>64220</v>
      </c>
      <c r="E2057" s="67">
        <v>-3.92</v>
      </c>
      <c r="F2057" s="69">
        <v>7047</v>
      </c>
      <c r="G2057" t="s">
        <v>79</v>
      </c>
      <c r="H2057">
        <v>0</v>
      </c>
      <c r="I2057" t="s">
        <v>347</v>
      </c>
      <c r="J2057" t="s">
        <v>289</v>
      </c>
      <c r="K2057" t="s">
        <v>290</v>
      </c>
      <c r="L2057" s="36">
        <v>2507</v>
      </c>
      <c r="M2057">
        <v>-183</v>
      </c>
      <c r="N2057" s="66">
        <v>-6.8000000000000005E-2</v>
      </c>
      <c r="O2057" s="36">
        <v>2690</v>
      </c>
      <c r="P2057" s="66">
        <v>-6.8000000000000005E-2</v>
      </c>
      <c r="Q2057" s="36">
        <v>2651</v>
      </c>
      <c r="R2057" s="36">
        <v>2676</v>
      </c>
      <c r="S2057" s="36">
        <v>2476</v>
      </c>
      <c r="T2057" s="66">
        <v>-5.4300000000000001E-2</v>
      </c>
      <c r="U2057" s="66">
        <v>-1.95E-2</v>
      </c>
      <c r="V2057" s="66">
        <v>-6.3100000000000003E-2</v>
      </c>
      <c r="W2057" s="66">
        <v>1.2500000000000001E-2</v>
      </c>
      <c r="X2057" s="1">
        <v>114600</v>
      </c>
      <c r="Y2057" s="1">
        <v>292549</v>
      </c>
      <c r="Z2057" s="1">
        <v>35589</v>
      </c>
      <c r="AA2057" t="s">
        <v>840</v>
      </c>
      <c r="AB2057" t="s">
        <v>638</v>
      </c>
      <c r="AC2057">
        <v>9.93</v>
      </c>
      <c r="AD2057">
        <v>3.11</v>
      </c>
      <c r="AE2057">
        <v>0.52</v>
      </c>
      <c r="AF2057" t="s">
        <v>230</v>
      </c>
      <c r="AG2057">
        <v>0</v>
      </c>
      <c r="AH2057" s="36">
        <v>2510</v>
      </c>
      <c r="AI2057">
        <v>100</v>
      </c>
      <c r="AJ2057" s="36">
        <v>2500</v>
      </c>
      <c r="AK2057">
        <v>200</v>
      </c>
      <c r="AL2057" s="2">
        <v>0.64583333333333337</v>
      </c>
      <c r="AM2057" s="3">
        <v>46246</v>
      </c>
      <c r="AN2057" t="s">
        <v>298</v>
      </c>
      <c r="AO2057" t="s">
        <v>313</v>
      </c>
    </row>
    <row r="2058" spans="1:41">
      <c r="A2058" s="8">
        <v>46224</v>
      </c>
      <c r="B2058" s="67">
        <v>3919.21</v>
      </c>
      <c r="C2058" s="67">
        <v>-2.72</v>
      </c>
      <c r="D2058" s="67">
        <v>64220</v>
      </c>
      <c r="E2058" s="67">
        <v>-3.92</v>
      </c>
      <c r="F2058" s="69">
        <v>7084</v>
      </c>
      <c r="G2058" t="s">
        <v>80</v>
      </c>
      <c r="H2058">
        <v>0</v>
      </c>
      <c r="I2058" t="s">
        <v>347</v>
      </c>
      <c r="J2058" t="s">
        <v>323</v>
      </c>
      <c r="K2058" t="s">
        <v>290</v>
      </c>
      <c r="L2058" s="36">
        <v>2760</v>
      </c>
      <c r="M2058">
        <v>-6</v>
      </c>
      <c r="N2058" s="66">
        <v>-2.2000000000000001E-3</v>
      </c>
      <c r="O2058" s="36">
        <v>2766</v>
      </c>
      <c r="P2058" s="66">
        <v>-2.0999999999999999E-3</v>
      </c>
      <c r="Q2058" s="36">
        <v>2765</v>
      </c>
      <c r="R2058" s="36">
        <v>2765</v>
      </c>
      <c r="S2058" s="36">
        <v>2740</v>
      </c>
      <c r="T2058" s="66">
        <v>-1.8E-3</v>
      </c>
      <c r="U2058" s="66">
        <v>-6.9999999999999999E-4</v>
      </c>
      <c r="V2058" s="66">
        <v>-1.8E-3</v>
      </c>
      <c r="W2058" s="66">
        <v>7.1999999999999998E-3</v>
      </c>
      <c r="X2058" s="1">
        <v>2100</v>
      </c>
      <c r="Y2058" s="1">
        <v>5779</v>
      </c>
      <c r="Z2058" s="1">
        <v>8996</v>
      </c>
      <c r="AA2058" t="s">
        <v>430</v>
      </c>
      <c r="AB2058" t="s">
        <v>642</v>
      </c>
      <c r="AC2058">
        <v>40.229999999999997</v>
      </c>
      <c r="AD2058">
        <v>1.43</v>
      </c>
      <c r="AE2058">
        <v>3.8</v>
      </c>
      <c r="AF2058">
        <v>0.6</v>
      </c>
      <c r="AG2058">
        <v>100</v>
      </c>
      <c r="AH2058" s="36">
        <v>2757</v>
      </c>
      <c r="AI2058">
        <v>100</v>
      </c>
      <c r="AJ2058" s="36">
        <v>2741</v>
      </c>
      <c r="AK2058">
        <v>100</v>
      </c>
      <c r="AL2058" s="2">
        <v>0.53888888888888886</v>
      </c>
      <c r="AM2058" s="3">
        <v>46248</v>
      </c>
      <c r="AN2058" t="s">
        <v>298</v>
      </c>
      <c r="AO2058" t="s">
        <v>313</v>
      </c>
    </row>
    <row r="2059" spans="1:41">
      <c r="A2059" s="8">
        <v>46224</v>
      </c>
      <c r="B2059" s="67">
        <v>3919.21</v>
      </c>
      <c r="C2059" s="67">
        <v>-2.72</v>
      </c>
      <c r="D2059" s="67">
        <v>64220</v>
      </c>
      <c r="E2059" s="67">
        <v>-3.92</v>
      </c>
      <c r="F2059" s="69">
        <v>7182</v>
      </c>
      <c r="G2059" t="s">
        <v>81</v>
      </c>
      <c r="H2059">
        <v>0</v>
      </c>
      <c r="I2059" t="s">
        <v>288</v>
      </c>
      <c r="J2059" t="s">
        <v>289</v>
      </c>
      <c r="K2059" t="s">
        <v>290</v>
      </c>
      <c r="L2059" s="36">
        <v>3141</v>
      </c>
      <c r="M2059">
        <v>-117</v>
      </c>
      <c r="N2059" s="66">
        <v>-3.5900000000000001E-2</v>
      </c>
      <c r="O2059" s="36">
        <v>3258</v>
      </c>
      <c r="P2059" s="66">
        <v>-3.5900000000000001E-2</v>
      </c>
      <c r="Q2059" s="36">
        <v>3230</v>
      </c>
      <c r="R2059" s="36">
        <v>3261</v>
      </c>
      <c r="S2059" s="36">
        <v>3096</v>
      </c>
      <c r="T2059" s="66">
        <v>-2.75E-2</v>
      </c>
      <c r="U2059" s="66">
        <v>-8.2000000000000007E-3</v>
      </c>
      <c r="V2059" s="66">
        <v>-3.6700000000000003E-2</v>
      </c>
      <c r="W2059" s="66">
        <v>1.4500000000000001E-2</v>
      </c>
      <c r="X2059" s="1">
        <v>6727800</v>
      </c>
      <c r="Y2059" s="1">
        <v>21249730</v>
      </c>
      <c r="Z2059" s="1">
        <v>11231835</v>
      </c>
      <c r="AA2059" t="s">
        <v>715</v>
      </c>
      <c r="AB2059" t="s">
        <v>433</v>
      </c>
      <c r="AC2059">
        <v>16.95</v>
      </c>
      <c r="AD2059">
        <v>1.21</v>
      </c>
      <c r="AE2059">
        <v>2.96</v>
      </c>
      <c r="AF2059" t="s">
        <v>230</v>
      </c>
      <c r="AG2059" s="1">
        <v>60200</v>
      </c>
      <c r="AH2059" s="36">
        <v>3141</v>
      </c>
      <c r="AI2059" s="1">
        <v>10600</v>
      </c>
      <c r="AJ2059" s="36">
        <v>3140</v>
      </c>
      <c r="AK2059" s="1">
        <v>1100</v>
      </c>
      <c r="AL2059" s="2">
        <v>0.64583333333333337</v>
      </c>
      <c r="AM2059" s="3">
        <v>46241</v>
      </c>
      <c r="AN2059" t="s">
        <v>298</v>
      </c>
      <c r="AO2059" t="s">
        <v>434</v>
      </c>
    </row>
    <row r="2060" spans="1:41">
      <c r="A2060" s="8">
        <v>46224</v>
      </c>
      <c r="B2060" s="67">
        <v>3919.21</v>
      </c>
      <c r="C2060" s="67">
        <v>-2.72</v>
      </c>
      <c r="D2060" s="67">
        <v>64220</v>
      </c>
      <c r="E2060" s="67">
        <v>-3.92</v>
      </c>
      <c r="F2060" s="69">
        <v>7203</v>
      </c>
      <c r="G2060" t="s">
        <v>82</v>
      </c>
      <c r="H2060">
        <v>0</v>
      </c>
      <c r="I2060" t="s">
        <v>288</v>
      </c>
      <c r="J2060" t="s">
        <v>289</v>
      </c>
      <c r="K2060" t="s">
        <v>290</v>
      </c>
      <c r="L2060" s="36">
        <v>2899.5</v>
      </c>
      <c r="M2060">
        <v>-9.5</v>
      </c>
      <c r="N2060" s="66">
        <v>-3.3E-3</v>
      </c>
      <c r="O2060" s="36">
        <v>2909</v>
      </c>
      <c r="P2060" s="66">
        <v>-3.2000000000000002E-3</v>
      </c>
      <c r="Q2060" s="36">
        <v>2865.5</v>
      </c>
      <c r="R2060" s="36">
        <v>2913.5</v>
      </c>
      <c r="S2060" s="36">
        <v>2857</v>
      </c>
      <c r="T2060" s="66">
        <v>1.18E-2</v>
      </c>
      <c r="U2060" s="66">
        <v>6.7000000000000002E-3</v>
      </c>
      <c r="V2060" s="66">
        <v>-4.7999999999999996E-3</v>
      </c>
      <c r="W2060" s="66">
        <v>1.4800000000000001E-2</v>
      </c>
      <c r="X2060" s="1">
        <v>35779500</v>
      </c>
      <c r="Y2060" s="1">
        <v>103328664</v>
      </c>
      <c r="Z2060" s="1">
        <v>42318166</v>
      </c>
      <c r="AA2060" t="s">
        <v>435</v>
      </c>
      <c r="AB2060" t="s">
        <v>699</v>
      </c>
      <c r="AC2060">
        <v>11.44</v>
      </c>
      <c r="AD2060">
        <v>0.94</v>
      </c>
      <c r="AE2060">
        <v>3.45</v>
      </c>
      <c r="AF2060" t="s">
        <v>230</v>
      </c>
      <c r="AG2060" s="1">
        <v>297400</v>
      </c>
      <c r="AH2060" s="36">
        <v>2900</v>
      </c>
      <c r="AI2060" s="1">
        <v>28300</v>
      </c>
      <c r="AJ2060" s="36">
        <v>2895.5</v>
      </c>
      <c r="AK2060">
        <v>100</v>
      </c>
      <c r="AL2060" s="2">
        <v>0.64583333333333337</v>
      </c>
      <c r="AM2060" s="3">
        <v>46238</v>
      </c>
      <c r="AN2060" t="s">
        <v>298</v>
      </c>
      <c r="AO2060" t="s">
        <v>437</v>
      </c>
    </row>
    <row r="2061" spans="1:41">
      <c r="A2061" s="8">
        <v>46224</v>
      </c>
      <c r="B2061" s="67">
        <v>3919.21</v>
      </c>
      <c r="C2061" s="67">
        <v>-2.72</v>
      </c>
      <c r="D2061" s="67">
        <v>64220</v>
      </c>
      <c r="E2061" s="67">
        <v>-3.92</v>
      </c>
      <c r="F2061" s="69">
        <v>7213</v>
      </c>
      <c r="G2061" t="s">
        <v>83</v>
      </c>
      <c r="H2061">
        <v>0</v>
      </c>
      <c r="I2061" t="s">
        <v>314</v>
      </c>
      <c r="J2061" t="s">
        <v>289</v>
      </c>
      <c r="K2061" t="s">
        <v>295</v>
      </c>
      <c r="L2061">
        <v>617</v>
      </c>
      <c r="M2061">
        <v>-17</v>
      </c>
      <c r="N2061" s="66">
        <v>-2.6800000000000001E-2</v>
      </c>
      <c r="O2061">
        <v>634</v>
      </c>
      <c r="P2061" s="66">
        <v>-2.6800000000000001E-2</v>
      </c>
      <c r="Q2061">
        <v>630</v>
      </c>
      <c r="R2061">
        <v>630</v>
      </c>
      <c r="S2061">
        <v>615</v>
      </c>
      <c r="T2061" s="66">
        <v>-2.06E-2</v>
      </c>
      <c r="U2061" s="66">
        <v>-4.7999999999999996E-3</v>
      </c>
      <c r="V2061" s="66">
        <v>-2.06E-2</v>
      </c>
      <c r="W2061" s="66">
        <v>3.2000000000000002E-3</v>
      </c>
      <c r="X2061" s="1">
        <v>25600</v>
      </c>
      <c r="Y2061" s="1">
        <v>15903</v>
      </c>
      <c r="Z2061" s="1">
        <v>9805</v>
      </c>
      <c r="AA2061" t="s">
        <v>841</v>
      </c>
      <c r="AB2061" t="s">
        <v>439</v>
      </c>
      <c r="AC2061">
        <v>7.23</v>
      </c>
      <c r="AD2061">
        <v>0.86</v>
      </c>
      <c r="AE2061">
        <v>4.21</v>
      </c>
      <c r="AF2061" t="s">
        <v>230</v>
      </c>
      <c r="AG2061">
        <v>300</v>
      </c>
      <c r="AH2061">
        <v>630</v>
      </c>
      <c r="AI2061">
        <v>600</v>
      </c>
      <c r="AJ2061">
        <v>617</v>
      </c>
      <c r="AK2061">
        <v>100</v>
      </c>
      <c r="AL2061" s="2">
        <v>0.64583333333333337</v>
      </c>
      <c r="AM2061" s="3">
        <v>46241</v>
      </c>
      <c r="AN2061" t="s">
        <v>298</v>
      </c>
      <c r="AO2061" t="s">
        <v>437</v>
      </c>
    </row>
    <row r="2062" spans="1:41">
      <c r="A2062" s="8">
        <v>46224</v>
      </c>
      <c r="B2062" s="67">
        <v>3919.21</v>
      </c>
      <c r="C2062" s="67">
        <v>-2.72</v>
      </c>
      <c r="D2062" s="67">
        <v>64220</v>
      </c>
      <c r="E2062" s="67">
        <v>-3.92</v>
      </c>
      <c r="F2062" s="69">
        <v>7220</v>
      </c>
      <c r="G2062" t="s">
        <v>84</v>
      </c>
      <c r="H2062">
        <v>0</v>
      </c>
      <c r="I2062" t="s">
        <v>288</v>
      </c>
      <c r="J2062" t="s">
        <v>289</v>
      </c>
      <c r="K2062" t="s">
        <v>295</v>
      </c>
      <c r="L2062" s="36">
        <v>3030</v>
      </c>
      <c r="M2062">
        <v>-340</v>
      </c>
      <c r="N2062" s="66">
        <v>-0.1009</v>
      </c>
      <c r="O2062" s="36">
        <v>3370</v>
      </c>
      <c r="P2062" s="66">
        <v>-0.1008</v>
      </c>
      <c r="Q2062" s="36">
        <v>3110</v>
      </c>
      <c r="R2062" s="36">
        <v>3145</v>
      </c>
      <c r="S2062" s="36">
        <v>2907</v>
      </c>
      <c r="T2062" s="66">
        <v>-2.5700000000000001E-2</v>
      </c>
      <c r="U2062" s="66">
        <v>1.06E-2</v>
      </c>
      <c r="V2062" s="66">
        <v>-3.6499999999999998E-2</v>
      </c>
      <c r="W2062" s="66">
        <v>4.2299999999999997E-2</v>
      </c>
      <c r="X2062" s="1">
        <v>2547700</v>
      </c>
      <c r="Y2062" s="1">
        <v>7706201</v>
      </c>
      <c r="Z2062" s="1">
        <v>198713</v>
      </c>
      <c r="AA2062" t="s">
        <v>563</v>
      </c>
      <c r="AB2062" t="s">
        <v>441</v>
      </c>
      <c r="AC2062">
        <v>30.54</v>
      </c>
      <c r="AD2062">
        <v>1.62</v>
      </c>
      <c r="AE2062">
        <v>1.32</v>
      </c>
      <c r="AF2062" t="s">
        <v>230</v>
      </c>
      <c r="AG2062" s="1">
        <v>12400</v>
      </c>
      <c r="AH2062" s="36">
        <v>3035</v>
      </c>
      <c r="AI2062" s="1">
        <v>1400</v>
      </c>
      <c r="AJ2062" s="36">
        <v>3025</v>
      </c>
      <c r="AK2062" s="1">
        <v>3800</v>
      </c>
      <c r="AL2062" s="2">
        <v>0.64583333333333337</v>
      </c>
      <c r="AM2062" s="3">
        <v>46239</v>
      </c>
      <c r="AN2062" t="s">
        <v>298</v>
      </c>
      <c r="AO2062" t="s">
        <v>437</v>
      </c>
    </row>
    <row r="2063" spans="1:41">
      <c r="A2063" s="8">
        <v>46224</v>
      </c>
      <c r="B2063" s="67">
        <v>3919.21</v>
      </c>
      <c r="C2063" s="67">
        <v>-2.72</v>
      </c>
      <c r="D2063" s="67">
        <v>64220</v>
      </c>
      <c r="E2063" s="67">
        <v>-3.92</v>
      </c>
      <c r="F2063" s="69">
        <v>7269</v>
      </c>
      <c r="G2063" t="s">
        <v>85</v>
      </c>
      <c r="H2063">
        <v>0</v>
      </c>
      <c r="I2063" t="s">
        <v>288</v>
      </c>
      <c r="J2063" t="s">
        <v>289</v>
      </c>
      <c r="K2063" t="s">
        <v>290</v>
      </c>
      <c r="L2063" s="36">
        <v>2050.5</v>
      </c>
      <c r="M2063">
        <v>-1.5</v>
      </c>
      <c r="N2063" s="66">
        <v>-6.9999999999999999E-4</v>
      </c>
      <c r="O2063" s="36">
        <v>2052</v>
      </c>
      <c r="P2063" s="66">
        <v>-6.9999999999999999E-4</v>
      </c>
      <c r="Q2063" s="36">
        <v>2024.5</v>
      </c>
      <c r="R2063" s="36">
        <v>2065</v>
      </c>
      <c r="S2063" s="36">
        <v>2017</v>
      </c>
      <c r="T2063" s="66">
        <v>1.2800000000000001E-2</v>
      </c>
      <c r="U2063" s="66">
        <v>-3.0999999999999999E-3</v>
      </c>
      <c r="V2063" s="66">
        <v>-7.0000000000000001E-3</v>
      </c>
      <c r="W2063" s="66">
        <v>1.66E-2</v>
      </c>
      <c r="X2063" s="1">
        <v>6702100</v>
      </c>
      <c r="Y2063" s="1">
        <v>13709184</v>
      </c>
      <c r="Z2063" s="1">
        <v>4028384</v>
      </c>
      <c r="AA2063" t="s">
        <v>442</v>
      </c>
      <c r="AB2063" t="s">
        <v>443</v>
      </c>
      <c r="AC2063">
        <v>10.4</v>
      </c>
      <c r="AD2063">
        <v>1.1599999999999999</v>
      </c>
      <c r="AE2063">
        <v>2.4900000000000002</v>
      </c>
      <c r="AF2063" t="s">
        <v>230</v>
      </c>
      <c r="AG2063" s="1">
        <v>4085100</v>
      </c>
      <c r="AH2063" s="36">
        <v>2051</v>
      </c>
      <c r="AI2063">
        <v>100</v>
      </c>
      <c r="AJ2063" s="36">
        <v>2049.5</v>
      </c>
      <c r="AK2063" s="1">
        <v>3400</v>
      </c>
      <c r="AL2063" s="2">
        <v>0.64583333333333337</v>
      </c>
      <c r="AM2063" s="3">
        <v>46239</v>
      </c>
      <c r="AN2063" t="s">
        <v>298</v>
      </c>
      <c r="AO2063" t="s">
        <v>437</v>
      </c>
    </row>
    <row r="2064" spans="1:41">
      <c r="A2064" s="8">
        <v>46224</v>
      </c>
      <c r="B2064" s="67">
        <v>3919.21</v>
      </c>
      <c r="C2064" s="67">
        <v>-2.72</v>
      </c>
      <c r="D2064" s="67">
        <v>64220</v>
      </c>
      <c r="E2064" s="67">
        <v>-3.92</v>
      </c>
      <c r="F2064" s="69">
        <v>7272</v>
      </c>
      <c r="G2064" t="s">
        <v>86</v>
      </c>
      <c r="H2064">
        <v>0</v>
      </c>
      <c r="I2064" t="s">
        <v>288</v>
      </c>
      <c r="J2064" t="s">
        <v>289</v>
      </c>
      <c r="K2064" t="s">
        <v>290</v>
      </c>
      <c r="L2064" s="36">
        <v>1273.5</v>
      </c>
      <c r="M2064">
        <v>-8</v>
      </c>
      <c r="N2064" s="66">
        <v>-6.1999999999999998E-3</v>
      </c>
      <c r="O2064" s="36">
        <v>1281.5</v>
      </c>
      <c r="P2064" s="66">
        <v>-6.1999999999999998E-3</v>
      </c>
      <c r="Q2064" s="36">
        <v>1279</v>
      </c>
      <c r="R2064" s="36">
        <v>1283.5</v>
      </c>
      <c r="S2064" s="36">
        <v>1254</v>
      </c>
      <c r="T2064" s="66">
        <v>-4.3E-3</v>
      </c>
      <c r="U2064" s="66">
        <v>-1.1000000000000001E-3</v>
      </c>
      <c r="V2064" s="66">
        <v>-7.7000000000000002E-3</v>
      </c>
      <c r="W2064" s="66">
        <v>1.55E-2</v>
      </c>
      <c r="X2064" s="1">
        <v>6710500</v>
      </c>
      <c r="Y2064" s="1">
        <v>8532845</v>
      </c>
      <c r="Z2064" s="1">
        <v>1296582</v>
      </c>
      <c r="AA2064" t="s">
        <v>444</v>
      </c>
      <c r="AB2064" t="s">
        <v>445</v>
      </c>
      <c r="AC2064">
        <v>10.029999999999999</v>
      </c>
      <c r="AD2064">
        <v>1.0900000000000001</v>
      </c>
      <c r="AE2064">
        <v>3.93</v>
      </c>
      <c r="AF2064" t="s">
        <v>230</v>
      </c>
      <c r="AG2064" s="1">
        <v>368600</v>
      </c>
      <c r="AH2064" s="36">
        <v>1274</v>
      </c>
      <c r="AI2064" s="1">
        <v>5000</v>
      </c>
      <c r="AJ2064" s="36">
        <v>1270</v>
      </c>
      <c r="AK2064">
        <v>100</v>
      </c>
      <c r="AL2064" s="2">
        <v>0.64583333333333337</v>
      </c>
      <c r="AM2064" s="3">
        <v>46238</v>
      </c>
      <c r="AN2064" t="s">
        <v>293</v>
      </c>
      <c r="AO2064" t="s">
        <v>437</v>
      </c>
    </row>
    <row r="2065" spans="1:41">
      <c r="A2065" s="8">
        <v>46224</v>
      </c>
      <c r="B2065" s="67">
        <v>3919.21</v>
      </c>
      <c r="C2065" s="67">
        <v>-2.72</v>
      </c>
      <c r="D2065" s="67">
        <v>64220</v>
      </c>
      <c r="E2065" s="67">
        <v>-3.92</v>
      </c>
      <c r="F2065" s="69">
        <v>7376</v>
      </c>
      <c r="G2065" t="s">
        <v>87</v>
      </c>
      <c r="H2065">
        <v>0</v>
      </c>
      <c r="I2065" t="s">
        <v>347</v>
      </c>
      <c r="J2065" t="s">
        <v>323</v>
      </c>
      <c r="K2065" t="s">
        <v>295</v>
      </c>
      <c r="L2065">
        <v>980</v>
      </c>
      <c r="M2065">
        <v>-89</v>
      </c>
      <c r="N2065" s="66">
        <v>-8.3299999999999999E-2</v>
      </c>
      <c r="O2065" s="36">
        <v>1069</v>
      </c>
      <c r="P2065" s="66">
        <v>-8.3199999999999996E-2</v>
      </c>
      <c r="Q2065" s="36">
        <v>1036</v>
      </c>
      <c r="R2065" s="36">
        <v>1041</v>
      </c>
      <c r="S2065">
        <v>972</v>
      </c>
      <c r="T2065" s="66">
        <v>-5.3999999999999999E-2</v>
      </c>
      <c r="U2065" s="66">
        <v>-3.9199999999999999E-2</v>
      </c>
      <c r="V2065" s="66">
        <v>-5.8500000000000003E-2</v>
      </c>
      <c r="W2065" s="66">
        <v>8.2000000000000007E-3</v>
      </c>
      <c r="X2065" s="1">
        <v>17800</v>
      </c>
      <c r="Y2065" s="1">
        <v>17948</v>
      </c>
      <c r="Z2065" s="1">
        <v>4174</v>
      </c>
      <c r="AA2065" t="s">
        <v>446</v>
      </c>
      <c r="AB2065" t="s">
        <v>447</v>
      </c>
      <c r="AC2065">
        <v>0</v>
      </c>
      <c r="AD2065">
        <v>3.9</v>
      </c>
      <c r="AE2065">
        <v>0</v>
      </c>
      <c r="AF2065">
        <v>0.6</v>
      </c>
      <c r="AG2065">
        <v>0</v>
      </c>
      <c r="AH2065" s="36">
        <v>1037</v>
      </c>
      <c r="AI2065">
        <v>100</v>
      </c>
      <c r="AJ2065">
        <v>980</v>
      </c>
      <c r="AK2065">
        <v>100</v>
      </c>
      <c r="AL2065" s="2">
        <v>0.64583333333333337</v>
      </c>
      <c r="AM2065" s="3">
        <v>46246</v>
      </c>
      <c r="AN2065" t="s">
        <v>448</v>
      </c>
      <c r="AO2065" t="s">
        <v>313</v>
      </c>
    </row>
    <row r="2066" spans="1:41">
      <c r="A2066" s="8">
        <v>46224</v>
      </c>
      <c r="B2066" s="67">
        <v>3919.21</v>
      </c>
      <c r="C2066" s="67">
        <v>-2.72</v>
      </c>
      <c r="D2066" s="67">
        <v>64220</v>
      </c>
      <c r="E2066" s="67">
        <v>-3.92</v>
      </c>
      <c r="F2066" s="69">
        <v>7525</v>
      </c>
      <c r="G2066" t="s">
        <v>88</v>
      </c>
      <c r="H2066">
        <v>0</v>
      </c>
      <c r="I2066" t="s">
        <v>288</v>
      </c>
      <c r="J2066" t="s">
        <v>289</v>
      </c>
      <c r="K2066" t="s">
        <v>295</v>
      </c>
      <c r="L2066" s="36">
        <v>3515</v>
      </c>
      <c r="M2066">
        <v>-40</v>
      </c>
      <c r="N2066" s="66">
        <v>-1.1299999999999999E-2</v>
      </c>
      <c r="O2066" s="36">
        <v>3555</v>
      </c>
      <c r="P2066" s="66">
        <v>-1.12E-2</v>
      </c>
      <c r="Q2066" s="36">
        <v>3555</v>
      </c>
      <c r="R2066" s="36">
        <v>3560</v>
      </c>
      <c r="S2066" s="36">
        <v>3500</v>
      </c>
      <c r="T2066" s="66">
        <v>-1.12E-2</v>
      </c>
      <c r="U2066" s="66">
        <v>-7.0000000000000001E-3</v>
      </c>
      <c r="V2066" s="66">
        <v>-1.26E-2</v>
      </c>
      <c r="W2066" s="66">
        <v>4.1999999999999997E-3</v>
      </c>
      <c r="X2066" s="1">
        <v>12700</v>
      </c>
      <c r="Y2066" s="1">
        <v>44781</v>
      </c>
      <c r="Z2066" s="1">
        <v>30369</v>
      </c>
      <c r="AA2066" t="s">
        <v>449</v>
      </c>
      <c r="AB2066" t="s">
        <v>450</v>
      </c>
      <c r="AC2066">
        <v>9.5</v>
      </c>
      <c r="AD2066">
        <v>0.99</v>
      </c>
      <c r="AE2066">
        <v>4.6100000000000003</v>
      </c>
      <c r="AF2066" t="s">
        <v>230</v>
      </c>
      <c r="AG2066" s="1">
        <v>7300</v>
      </c>
      <c r="AH2066" s="36">
        <v>3525</v>
      </c>
      <c r="AI2066">
        <v>100</v>
      </c>
      <c r="AJ2066" s="36">
        <v>3505</v>
      </c>
      <c r="AK2066">
        <v>300</v>
      </c>
      <c r="AL2066" s="2">
        <v>0.64583333333333337</v>
      </c>
      <c r="AM2066" s="3">
        <v>46241</v>
      </c>
      <c r="AN2066" t="s">
        <v>298</v>
      </c>
      <c r="AO2066" t="s">
        <v>322</v>
      </c>
    </row>
    <row r="2067" spans="1:41">
      <c r="A2067" s="8">
        <v>46224</v>
      </c>
      <c r="B2067" s="67">
        <v>3919.21</v>
      </c>
      <c r="C2067" s="67">
        <v>-2.72</v>
      </c>
      <c r="D2067" s="67">
        <v>64220</v>
      </c>
      <c r="E2067" s="67">
        <v>-3.92</v>
      </c>
      <c r="F2067" s="69">
        <v>7729</v>
      </c>
      <c r="G2067" t="s">
        <v>89</v>
      </c>
      <c r="H2067">
        <v>0</v>
      </c>
      <c r="I2067" t="s">
        <v>288</v>
      </c>
      <c r="J2067" t="s">
        <v>289</v>
      </c>
      <c r="K2067" t="s">
        <v>290</v>
      </c>
      <c r="L2067" s="36">
        <v>17055</v>
      </c>
      <c r="M2067" s="36">
        <v>-1795</v>
      </c>
      <c r="N2067" s="66">
        <v>-9.5200000000000007E-2</v>
      </c>
      <c r="O2067" s="36">
        <v>18850</v>
      </c>
      <c r="P2067" s="66">
        <v>-9.5200000000000007E-2</v>
      </c>
      <c r="Q2067" s="36">
        <v>17910</v>
      </c>
      <c r="R2067" s="36">
        <v>17965</v>
      </c>
      <c r="S2067" s="36">
        <v>16420</v>
      </c>
      <c r="T2067" s="66">
        <v>-4.7699999999999999E-2</v>
      </c>
      <c r="U2067" s="66">
        <v>-7.4999999999999997E-3</v>
      </c>
      <c r="V2067" s="66">
        <v>-5.0599999999999999E-2</v>
      </c>
      <c r="W2067" s="66">
        <v>3.8600000000000002E-2</v>
      </c>
      <c r="X2067" s="1">
        <v>660000</v>
      </c>
      <c r="Y2067" s="1">
        <v>11288467</v>
      </c>
      <c r="Z2067" s="1">
        <v>721170</v>
      </c>
      <c r="AA2067" t="s">
        <v>700</v>
      </c>
      <c r="AB2067" t="s">
        <v>452</v>
      </c>
      <c r="AC2067">
        <v>24.72</v>
      </c>
      <c r="AD2067">
        <v>3.62</v>
      </c>
      <c r="AE2067">
        <v>1.62</v>
      </c>
      <c r="AF2067" t="s">
        <v>230</v>
      </c>
      <c r="AG2067" s="1">
        <v>6100</v>
      </c>
      <c r="AH2067" s="36">
        <v>17080</v>
      </c>
      <c r="AI2067" s="1">
        <v>1700</v>
      </c>
      <c r="AJ2067" s="36">
        <v>17050</v>
      </c>
      <c r="AK2067">
        <v>300</v>
      </c>
      <c r="AL2067" s="2">
        <v>0.64583333333333337</v>
      </c>
      <c r="AM2067" s="3">
        <v>46238</v>
      </c>
      <c r="AN2067" t="s">
        <v>298</v>
      </c>
      <c r="AO2067" t="s">
        <v>453</v>
      </c>
    </row>
    <row r="2068" spans="1:41">
      <c r="A2068" s="8">
        <v>46224</v>
      </c>
      <c r="B2068" s="67">
        <v>3919.21</v>
      </c>
      <c r="C2068" s="67">
        <v>-2.72</v>
      </c>
      <c r="D2068" s="67">
        <v>64220</v>
      </c>
      <c r="E2068" s="67">
        <v>-3.92</v>
      </c>
      <c r="F2068" s="69">
        <v>7921</v>
      </c>
      <c r="G2068" t="s">
        <v>90</v>
      </c>
      <c r="H2068">
        <v>0</v>
      </c>
      <c r="I2068" t="s">
        <v>288</v>
      </c>
      <c r="J2068" t="s">
        <v>289</v>
      </c>
      <c r="K2068" t="s">
        <v>295</v>
      </c>
      <c r="L2068" s="36">
        <v>4450</v>
      </c>
      <c r="M2068">
        <v>-40</v>
      </c>
      <c r="N2068" s="66">
        <v>-8.8999999999999999E-3</v>
      </c>
      <c r="O2068" s="36">
        <v>4490</v>
      </c>
      <c r="P2068" s="66">
        <v>-8.8999999999999999E-3</v>
      </c>
      <c r="Q2068" s="36">
        <v>4420</v>
      </c>
      <c r="R2068" s="36">
        <v>4580</v>
      </c>
      <c r="S2068" s="36">
        <v>4410</v>
      </c>
      <c r="T2068" s="66">
        <v>6.7000000000000002E-3</v>
      </c>
      <c r="U2068" s="66">
        <v>-2.1899999999999999E-2</v>
      </c>
      <c r="V2068" s="66">
        <v>-2.8299999999999999E-2</v>
      </c>
      <c r="W2068" s="66">
        <v>8.9999999999999993E-3</v>
      </c>
      <c r="X2068" s="1">
        <v>59700</v>
      </c>
      <c r="Y2068" s="1">
        <v>267813</v>
      </c>
      <c r="Z2068" s="1">
        <v>58532</v>
      </c>
      <c r="AA2068" t="s">
        <v>454</v>
      </c>
      <c r="AB2068" t="s">
        <v>591</v>
      </c>
      <c r="AC2068">
        <v>16.399999999999999</v>
      </c>
      <c r="AD2068">
        <v>1.77</v>
      </c>
      <c r="AE2068">
        <v>4.04</v>
      </c>
      <c r="AF2068" t="s">
        <v>230</v>
      </c>
      <c r="AG2068">
        <v>800</v>
      </c>
      <c r="AH2068" s="36">
        <v>4460</v>
      </c>
      <c r="AI2068">
        <v>100</v>
      </c>
      <c r="AJ2068" s="36">
        <v>4450</v>
      </c>
      <c r="AK2068">
        <v>100</v>
      </c>
      <c r="AL2068" s="2">
        <v>0.64583333333333337</v>
      </c>
      <c r="AM2068" s="3">
        <v>46211</v>
      </c>
      <c r="AN2068" t="s">
        <v>326</v>
      </c>
      <c r="AO2068" t="s">
        <v>456</v>
      </c>
    </row>
    <row r="2069" spans="1:41">
      <c r="A2069" s="8">
        <v>46224</v>
      </c>
      <c r="B2069" s="67">
        <v>3919.21</v>
      </c>
      <c r="C2069" s="67">
        <v>-2.72</v>
      </c>
      <c r="D2069" s="67">
        <v>64220</v>
      </c>
      <c r="E2069" s="67">
        <v>-3.92</v>
      </c>
      <c r="F2069" s="69">
        <v>8031</v>
      </c>
      <c r="G2069" t="s">
        <v>91</v>
      </c>
      <c r="H2069">
        <v>0</v>
      </c>
      <c r="I2069" t="s">
        <v>288</v>
      </c>
      <c r="J2069" t="s">
        <v>289</v>
      </c>
      <c r="K2069" t="s">
        <v>290</v>
      </c>
      <c r="L2069" s="36">
        <v>4662</v>
      </c>
      <c r="M2069">
        <v>-76</v>
      </c>
      <c r="N2069" s="66">
        <v>-1.6E-2</v>
      </c>
      <c r="O2069" s="36">
        <v>4738</v>
      </c>
      <c r="P2069" s="66">
        <v>-1.6E-2</v>
      </c>
      <c r="Q2069" s="36">
        <v>4738</v>
      </c>
      <c r="R2069" s="36">
        <v>4759</v>
      </c>
      <c r="S2069" s="36">
        <v>4600</v>
      </c>
      <c r="T2069" s="66">
        <v>-1.6E-2</v>
      </c>
      <c r="U2069" s="66">
        <v>-8.0000000000000002E-3</v>
      </c>
      <c r="V2069" s="66">
        <v>-2.0299999999999999E-2</v>
      </c>
      <c r="W2069" s="66">
        <v>1.34E-2</v>
      </c>
      <c r="X2069" s="1">
        <v>7562400</v>
      </c>
      <c r="Y2069" s="1">
        <v>35386753</v>
      </c>
      <c r="Z2069" s="1">
        <v>13355075</v>
      </c>
      <c r="AA2069" t="s">
        <v>457</v>
      </c>
      <c r="AB2069" t="s">
        <v>701</v>
      </c>
      <c r="AC2069">
        <v>14.36</v>
      </c>
      <c r="AD2069">
        <v>1.5</v>
      </c>
      <c r="AE2069">
        <v>3</v>
      </c>
      <c r="AF2069" t="s">
        <v>230</v>
      </c>
      <c r="AG2069" s="1">
        <v>283700</v>
      </c>
      <c r="AH2069" s="36">
        <v>4662</v>
      </c>
      <c r="AI2069" s="1">
        <v>1000</v>
      </c>
      <c r="AJ2069" s="36">
        <v>4660</v>
      </c>
      <c r="AK2069">
        <v>100</v>
      </c>
      <c r="AL2069" s="2">
        <v>0.64583333333333337</v>
      </c>
      <c r="AM2069" s="3">
        <v>46238</v>
      </c>
      <c r="AN2069" t="s">
        <v>298</v>
      </c>
      <c r="AO2069" t="s">
        <v>322</v>
      </c>
    </row>
    <row r="2070" spans="1:41">
      <c r="A2070" s="8">
        <v>46224</v>
      </c>
      <c r="B2070" s="67">
        <v>3919.21</v>
      </c>
      <c r="C2070" s="67">
        <v>-2.72</v>
      </c>
      <c r="D2070" s="67">
        <v>64220</v>
      </c>
      <c r="E2070" s="67">
        <v>-3.92</v>
      </c>
      <c r="F2070" s="69">
        <v>8058</v>
      </c>
      <c r="G2070" t="s">
        <v>92</v>
      </c>
      <c r="H2070">
        <v>0</v>
      </c>
      <c r="I2070" t="s">
        <v>288</v>
      </c>
      <c r="J2070" t="s">
        <v>289</v>
      </c>
      <c r="K2070" t="s">
        <v>290</v>
      </c>
      <c r="L2070" s="36">
        <v>4447</v>
      </c>
      <c r="M2070">
        <v>-83</v>
      </c>
      <c r="N2070" s="66">
        <v>-1.83E-2</v>
      </c>
      <c r="O2070" s="36">
        <v>4530</v>
      </c>
      <c r="P2070" s="66">
        <v>-1.83E-2</v>
      </c>
      <c r="Q2070" s="36">
        <v>4524</v>
      </c>
      <c r="R2070" s="36">
        <v>4555</v>
      </c>
      <c r="S2070" s="36">
        <v>4374</v>
      </c>
      <c r="T2070" s="66">
        <v>-1.7000000000000001E-2</v>
      </c>
      <c r="U2070" s="66">
        <v>-3.8E-3</v>
      </c>
      <c r="V2070" s="66">
        <v>-2.3699999999999999E-2</v>
      </c>
      <c r="W2070" s="66">
        <v>1.66E-2</v>
      </c>
      <c r="X2070" s="1">
        <v>8314500</v>
      </c>
      <c r="Y2070" s="1">
        <v>37031209</v>
      </c>
      <c r="Z2070" s="1">
        <v>16500721</v>
      </c>
      <c r="AA2070" t="s">
        <v>459</v>
      </c>
      <c r="AB2070" t="s">
        <v>460</v>
      </c>
      <c r="AC2070">
        <v>14.8</v>
      </c>
      <c r="AD2070">
        <v>1.72</v>
      </c>
      <c r="AE2070">
        <v>2.81</v>
      </c>
      <c r="AF2070" t="s">
        <v>230</v>
      </c>
      <c r="AG2070" s="1">
        <v>570600</v>
      </c>
      <c r="AH2070" s="36">
        <v>4447</v>
      </c>
      <c r="AI2070" s="1">
        <v>13200</v>
      </c>
      <c r="AJ2070" s="36">
        <v>4445</v>
      </c>
      <c r="AK2070">
        <v>100</v>
      </c>
      <c r="AL2070" s="2">
        <v>0.64583333333333337</v>
      </c>
      <c r="AM2070" s="3">
        <v>46237</v>
      </c>
      <c r="AN2070" t="s">
        <v>298</v>
      </c>
      <c r="AO2070" t="s">
        <v>322</v>
      </c>
    </row>
    <row r="2071" spans="1:41">
      <c r="A2071" s="8">
        <v>46224</v>
      </c>
      <c r="B2071" s="67">
        <v>3919.21</v>
      </c>
      <c r="C2071" s="67">
        <v>-2.72</v>
      </c>
      <c r="D2071" s="67">
        <v>64220</v>
      </c>
      <c r="E2071" s="67">
        <v>-3.92</v>
      </c>
      <c r="F2071" s="69">
        <v>8233</v>
      </c>
      <c r="G2071" t="s">
        <v>93</v>
      </c>
      <c r="H2071">
        <v>0</v>
      </c>
      <c r="I2071" t="s">
        <v>288</v>
      </c>
      <c r="J2071" t="s">
        <v>289</v>
      </c>
      <c r="K2071" t="s">
        <v>290</v>
      </c>
      <c r="L2071" s="36">
        <v>2480.5</v>
      </c>
      <c r="M2071">
        <v>-13</v>
      </c>
      <c r="N2071" s="66">
        <v>-5.1999999999999998E-3</v>
      </c>
      <c r="O2071" s="36">
        <v>2493.5</v>
      </c>
      <c r="P2071" s="66">
        <v>-5.1999999999999998E-3</v>
      </c>
      <c r="Q2071" s="36">
        <v>2493.5</v>
      </c>
      <c r="R2071" s="36">
        <v>2527</v>
      </c>
      <c r="S2071" s="36">
        <v>2456.5</v>
      </c>
      <c r="T2071" s="66">
        <v>-5.1999999999999998E-3</v>
      </c>
      <c r="U2071" s="66">
        <v>4.0000000000000002E-4</v>
      </c>
      <c r="V2071" s="66">
        <v>-1.84E-2</v>
      </c>
      <c r="W2071" s="66">
        <v>9.7000000000000003E-3</v>
      </c>
      <c r="X2071" s="1">
        <v>2317300</v>
      </c>
      <c r="Y2071" s="1">
        <v>5754312</v>
      </c>
      <c r="Z2071" s="1">
        <v>757070</v>
      </c>
      <c r="AA2071" t="s">
        <v>702</v>
      </c>
      <c r="AB2071" t="s">
        <v>462</v>
      </c>
      <c r="AC2071">
        <v>19.12</v>
      </c>
      <c r="AD2071">
        <v>1.61</v>
      </c>
      <c r="AE2071">
        <v>1.61</v>
      </c>
      <c r="AF2071" t="s">
        <v>230</v>
      </c>
      <c r="AG2071" s="1">
        <v>67100</v>
      </c>
      <c r="AH2071" s="36">
        <v>2480.5</v>
      </c>
      <c r="AI2071">
        <v>200</v>
      </c>
      <c r="AJ2071" s="36">
        <v>2473</v>
      </c>
      <c r="AK2071">
        <v>100</v>
      </c>
      <c r="AL2071" s="2">
        <v>0.64583333333333337</v>
      </c>
      <c r="AM2071" s="3">
        <v>46203</v>
      </c>
      <c r="AN2071" t="s">
        <v>463</v>
      </c>
      <c r="AO2071" t="s">
        <v>327</v>
      </c>
    </row>
    <row r="2072" spans="1:41">
      <c r="A2072" s="8">
        <v>46224</v>
      </c>
      <c r="B2072" s="67">
        <v>3919.21</v>
      </c>
      <c r="C2072" s="67">
        <v>-2.72</v>
      </c>
      <c r="D2072" s="67">
        <v>64220</v>
      </c>
      <c r="E2072" s="67">
        <v>-3.92</v>
      </c>
      <c r="F2072" s="69">
        <v>8304</v>
      </c>
      <c r="G2072" t="s">
        <v>94</v>
      </c>
      <c r="H2072">
        <v>0</v>
      </c>
      <c r="I2072" t="s">
        <v>288</v>
      </c>
      <c r="J2072" t="s">
        <v>289</v>
      </c>
      <c r="K2072" t="s">
        <v>290</v>
      </c>
      <c r="L2072" s="36">
        <v>2883</v>
      </c>
      <c r="M2072">
        <v>-45.5</v>
      </c>
      <c r="N2072" s="66">
        <v>-1.55E-2</v>
      </c>
      <c r="O2072" s="36">
        <v>2928.5</v>
      </c>
      <c r="P2072" s="66">
        <v>-1.55E-2</v>
      </c>
      <c r="Q2072" s="36">
        <v>2930</v>
      </c>
      <c r="R2072" s="36">
        <v>2947</v>
      </c>
      <c r="S2072" s="36">
        <v>2847.5</v>
      </c>
      <c r="T2072" s="66">
        <v>-1.6E-2</v>
      </c>
      <c r="U2072" s="66">
        <v>1E-4</v>
      </c>
      <c r="V2072" s="66">
        <v>-2.1700000000000001E-2</v>
      </c>
      <c r="W2072" s="66">
        <v>1.24E-2</v>
      </c>
      <c r="X2072" s="1">
        <v>1496900</v>
      </c>
      <c r="Y2072" s="1">
        <v>4316106</v>
      </c>
      <c r="Z2072" s="1">
        <v>403012</v>
      </c>
      <c r="AA2072" t="s">
        <v>842</v>
      </c>
      <c r="AB2072" t="s">
        <v>465</v>
      </c>
      <c r="AC2072">
        <v>14.77</v>
      </c>
      <c r="AD2072">
        <v>0.83</v>
      </c>
      <c r="AE2072">
        <v>3.47</v>
      </c>
      <c r="AF2072" t="s">
        <v>230</v>
      </c>
      <c r="AG2072" s="1">
        <v>11300</v>
      </c>
      <c r="AH2072" s="36">
        <v>2885</v>
      </c>
      <c r="AI2072">
        <v>300</v>
      </c>
      <c r="AJ2072" s="36">
        <v>2883</v>
      </c>
      <c r="AK2072" s="1">
        <v>7400</v>
      </c>
      <c r="AL2072" s="2">
        <v>0.64583333333333337</v>
      </c>
      <c r="AM2072" s="3">
        <v>46234</v>
      </c>
      <c r="AN2072" t="s">
        <v>298</v>
      </c>
      <c r="AO2072" t="s">
        <v>434</v>
      </c>
    </row>
    <row r="2073" spans="1:41">
      <c r="A2073" s="8">
        <v>46224</v>
      </c>
      <c r="B2073" s="67">
        <v>3919.21</v>
      </c>
      <c r="C2073" s="67">
        <v>-2.72</v>
      </c>
      <c r="D2073" s="67">
        <v>64220</v>
      </c>
      <c r="E2073" s="67">
        <v>-3.92</v>
      </c>
      <c r="F2073" s="69">
        <v>8316</v>
      </c>
      <c r="G2073" t="s">
        <v>95</v>
      </c>
      <c r="H2073">
        <v>0</v>
      </c>
      <c r="I2073" t="s">
        <v>288</v>
      </c>
      <c r="J2073" t="s">
        <v>289</v>
      </c>
      <c r="K2073" t="s">
        <v>290</v>
      </c>
      <c r="L2073" s="36">
        <v>6721</v>
      </c>
      <c r="M2073">
        <v>-309</v>
      </c>
      <c r="N2073" s="66">
        <v>-4.3999999999999997E-2</v>
      </c>
      <c r="O2073" s="36">
        <v>7030</v>
      </c>
      <c r="P2073" s="66">
        <v>-4.3900000000000002E-2</v>
      </c>
      <c r="Q2073" s="36">
        <v>7030</v>
      </c>
      <c r="R2073" s="36">
        <v>7030</v>
      </c>
      <c r="S2073" s="36">
        <v>6576</v>
      </c>
      <c r="T2073" s="66">
        <v>-4.3900000000000002E-2</v>
      </c>
      <c r="U2073" s="66">
        <v>-7.6E-3</v>
      </c>
      <c r="V2073" s="66">
        <v>-4.3900000000000002E-2</v>
      </c>
      <c r="W2073" s="66">
        <v>2.1999999999999999E-2</v>
      </c>
      <c r="X2073" s="1">
        <v>17726200</v>
      </c>
      <c r="Y2073" s="1">
        <v>119929727</v>
      </c>
      <c r="Z2073" s="1">
        <v>25724614</v>
      </c>
      <c r="AA2073" t="s">
        <v>843</v>
      </c>
      <c r="AB2073" t="s">
        <v>467</v>
      </c>
      <c r="AC2073">
        <v>14.94</v>
      </c>
      <c r="AD2073">
        <v>1.62</v>
      </c>
      <c r="AE2073">
        <v>2.68</v>
      </c>
      <c r="AF2073" t="s">
        <v>230</v>
      </c>
      <c r="AG2073">
        <v>0</v>
      </c>
      <c r="AH2073" s="36">
        <v>6721</v>
      </c>
      <c r="AI2073" s="1">
        <v>3200</v>
      </c>
      <c r="AJ2073" s="36">
        <v>6720</v>
      </c>
      <c r="AK2073">
        <v>800</v>
      </c>
      <c r="AL2073" s="2">
        <v>0.64583333333333337</v>
      </c>
      <c r="AM2073" s="3">
        <v>46234</v>
      </c>
      <c r="AN2073" t="s">
        <v>298</v>
      </c>
      <c r="AO2073" t="s">
        <v>434</v>
      </c>
    </row>
    <row r="2074" spans="1:41">
      <c r="A2074" s="8">
        <v>46224</v>
      </c>
      <c r="B2074" s="67">
        <v>3919.21</v>
      </c>
      <c r="C2074" s="67">
        <v>-2.72</v>
      </c>
      <c r="D2074" s="67">
        <v>64220</v>
      </c>
      <c r="E2074" s="67">
        <v>-3.92</v>
      </c>
      <c r="F2074" s="69">
        <v>8331</v>
      </c>
      <c r="G2074" t="s">
        <v>96</v>
      </c>
      <c r="H2074">
        <v>0</v>
      </c>
      <c r="I2074" t="s">
        <v>288</v>
      </c>
      <c r="J2074" t="s">
        <v>289</v>
      </c>
      <c r="K2074" t="s">
        <v>290</v>
      </c>
      <c r="L2074" s="36">
        <v>2536</v>
      </c>
      <c r="M2074">
        <v>-158.5</v>
      </c>
      <c r="N2074" s="66">
        <v>-5.8799999999999998E-2</v>
      </c>
      <c r="O2074" s="36">
        <v>2694.5</v>
      </c>
      <c r="P2074" s="66">
        <v>-5.8799999999999998E-2</v>
      </c>
      <c r="Q2074" s="36">
        <v>2691.5</v>
      </c>
      <c r="R2074" s="36">
        <v>2713.5</v>
      </c>
      <c r="S2074" s="36">
        <v>2497</v>
      </c>
      <c r="T2074" s="66">
        <v>-5.7700000000000001E-2</v>
      </c>
      <c r="U2074" s="66">
        <v>-1.9300000000000001E-2</v>
      </c>
      <c r="V2074" s="66">
        <v>-6.54E-2</v>
      </c>
      <c r="W2074" s="66">
        <v>1.5599999999999999E-2</v>
      </c>
      <c r="X2074" s="1">
        <v>3314000</v>
      </c>
      <c r="Y2074" s="1">
        <v>8515348</v>
      </c>
      <c r="Z2074" s="1">
        <v>1966721</v>
      </c>
      <c r="AA2074" t="s">
        <v>718</v>
      </c>
      <c r="AB2074" t="s">
        <v>469</v>
      </c>
      <c r="AC2074">
        <v>16.39</v>
      </c>
      <c r="AD2074">
        <v>1.4</v>
      </c>
      <c r="AE2074">
        <v>2.52</v>
      </c>
      <c r="AF2074" t="s">
        <v>230</v>
      </c>
      <c r="AG2074" s="1">
        <v>28600</v>
      </c>
      <c r="AH2074" s="36">
        <v>2539</v>
      </c>
      <c r="AI2074" s="1">
        <v>11400</v>
      </c>
      <c r="AJ2074" s="36">
        <v>2533</v>
      </c>
      <c r="AK2074">
        <v>100</v>
      </c>
      <c r="AL2074" s="2">
        <v>0.64583333333333337</v>
      </c>
      <c r="AM2074" s="3">
        <v>46238</v>
      </c>
      <c r="AN2074" t="s">
        <v>298</v>
      </c>
      <c r="AO2074" t="s">
        <v>434</v>
      </c>
    </row>
    <row r="2075" spans="1:41">
      <c r="A2075" s="8">
        <v>46224</v>
      </c>
      <c r="B2075" s="67">
        <v>3919.21</v>
      </c>
      <c r="C2075" s="67">
        <v>-2.72</v>
      </c>
      <c r="D2075" s="67">
        <v>64220</v>
      </c>
      <c r="E2075" s="67">
        <v>-3.92</v>
      </c>
      <c r="F2075" s="69">
        <v>8424</v>
      </c>
      <c r="G2075" t="s">
        <v>97</v>
      </c>
      <c r="H2075">
        <v>0</v>
      </c>
      <c r="I2075" t="s">
        <v>288</v>
      </c>
      <c r="J2075" t="s">
        <v>289</v>
      </c>
      <c r="K2075" t="s">
        <v>290</v>
      </c>
      <c r="L2075" s="36">
        <v>4345</v>
      </c>
      <c r="M2075">
        <v>-7</v>
      </c>
      <c r="N2075" s="66">
        <v>-1.6000000000000001E-3</v>
      </c>
      <c r="O2075" s="36">
        <v>4352</v>
      </c>
      <c r="P2075" s="66">
        <v>-1.6000000000000001E-3</v>
      </c>
      <c r="Q2075" s="36">
        <v>4352</v>
      </c>
      <c r="R2075" s="36">
        <v>4392</v>
      </c>
      <c r="S2075" s="36">
        <v>4312</v>
      </c>
      <c r="T2075" s="66">
        <v>-1.6000000000000001E-3</v>
      </c>
      <c r="U2075" s="66">
        <v>-7.3000000000000001E-3</v>
      </c>
      <c r="V2075" s="66">
        <v>-1.0699999999999999E-2</v>
      </c>
      <c r="W2075" s="66">
        <v>7.6E-3</v>
      </c>
      <c r="X2075" s="1">
        <v>157200</v>
      </c>
      <c r="Y2075" s="1">
        <v>685029</v>
      </c>
      <c r="Z2075" s="1">
        <v>394801</v>
      </c>
      <c r="AA2075" t="s">
        <v>470</v>
      </c>
      <c r="AB2075" t="s">
        <v>592</v>
      </c>
      <c r="AC2075">
        <v>8.16</v>
      </c>
      <c r="AD2075">
        <v>0.77</v>
      </c>
      <c r="AE2075">
        <v>3.96</v>
      </c>
      <c r="AF2075" t="s">
        <v>230</v>
      </c>
      <c r="AG2075" s="1">
        <v>1300</v>
      </c>
      <c r="AH2075" s="36">
        <v>4350</v>
      </c>
      <c r="AI2075" s="1">
        <v>3000</v>
      </c>
      <c r="AJ2075" s="36">
        <v>4330</v>
      </c>
      <c r="AK2075">
        <v>300</v>
      </c>
      <c r="AL2075" s="2">
        <v>0.64583333333333337</v>
      </c>
      <c r="AM2075" s="3">
        <v>46233</v>
      </c>
      <c r="AN2075" t="s">
        <v>298</v>
      </c>
      <c r="AO2075" t="s">
        <v>472</v>
      </c>
    </row>
    <row r="2076" spans="1:41">
      <c r="A2076" s="8">
        <v>46224</v>
      </c>
      <c r="B2076" s="67">
        <v>3919.21</v>
      </c>
      <c r="C2076" s="67">
        <v>-2.72</v>
      </c>
      <c r="D2076" s="67">
        <v>64220</v>
      </c>
      <c r="E2076" s="67">
        <v>-3.92</v>
      </c>
      <c r="F2076" s="69">
        <v>8425</v>
      </c>
      <c r="G2076" t="s">
        <v>98</v>
      </c>
      <c r="H2076">
        <v>0</v>
      </c>
      <c r="I2076" t="s">
        <v>288</v>
      </c>
      <c r="J2076" t="s">
        <v>289</v>
      </c>
      <c r="K2076" t="s">
        <v>290</v>
      </c>
      <c r="L2076" s="36">
        <v>1294</v>
      </c>
      <c r="M2076">
        <v>-11</v>
      </c>
      <c r="N2076" s="66">
        <v>-8.3999999999999995E-3</v>
      </c>
      <c r="O2076" s="36">
        <v>1305</v>
      </c>
      <c r="P2076" s="66">
        <v>-8.3999999999999995E-3</v>
      </c>
      <c r="Q2076" s="36">
        <v>1310</v>
      </c>
      <c r="R2076" s="36">
        <v>1315</v>
      </c>
      <c r="S2076" s="36">
        <v>1288</v>
      </c>
      <c r="T2076" s="66">
        <v>-1.2200000000000001E-2</v>
      </c>
      <c r="U2076" s="66">
        <v>-1.0699999999999999E-2</v>
      </c>
      <c r="V2076" s="66">
        <v>-1.5900000000000001E-2</v>
      </c>
      <c r="W2076" s="66">
        <v>4.5999999999999999E-3</v>
      </c>
      <c r="X2076" s="1">
        <v>685400</v>
      </c>
      <c r="Y2076" s="1">
        <v>891081</v>
      </c>
      <c r="Z2076" s="1">
        <v>407178</v>
      </c>
      <c r="AA2076" t="s">
        <v>473</v>
      </c>
      <c r="AB2076" t="s">
        <v>607</v>
      </c>
      <c r="AC2076">
        <v>7.76</v>
      </c>
      <c r="AD2076">
        <v>0.84</v>
      </c>
      <c r="AE2076">
        <v>4.0199999999999996</v>
      </c>
      <c r="AF2076" t="s">
        <v>230</v>
      </c>
      <c r="AG2076" s="1">
        <v>180900</v>
      </c>
      <c r="AH2076" s="36">
        <v>1295</v>
      </c>
      <c r="AI2076">
        <v>200</v>
      </c>
      <c r="AJ2076" s="36">
        <v>1293</v>
      </c>
      <c r="AK2076">
        <v>100</v>
      </c>
      <c r="AL2076" s="2">
        <v>0.64583333333333337</v>
      </c>
      <c r="AM2076" s="3">
        <v>46233</v>
      </c>
      <c r="AN2076" t="s">
        <v>298</v>
      </c>
      <c r="AO2076" t="s">
        <v>472</v>
      </c>
    </row>
    <row r="2077" spans="1:41">
      <c r="A2077" s="8">
        <v>46224</v>
      </c>
      <c r="B2077" s="67">
        <v>3919.21</v>
      </c>
      <c r="C2077" s="67">
        <v>-2.72</v>
      </c>
      <c r="D2077" s="67">
        <v>64220</v>
      </c>
      <c r="E2077" s="67">
        <v>-3.92</v>
      </c>
      <c r="F2077" s="69">
        <v>8591</v>
      </c>
      <c r="G2077" t="s">
        <v>99</v>
      </c>
      <c r="H2077">
        <v>0</v>
      </c>
      <c r="I2077" t="s">
        <v>288</v>
      </c>
      <c r="J2077" t="s">
        <v>289</v>
      </c>
      <c r="K2077" t="s">
        <v>290</v>
      </c>
      <c r="L2077" s="36">
        <v>6203</v>
      </c>
      <c r="M2077">
        <v>-312</v>
      </c>
      <c r="N2077" s="66">
        <v>-4.7899999999999998E-2</v>
      </c>
      <c r="O2077" s="36">
        <v>6515</v>
      </c>
      <c r="P2077" s="66">
        <v>-4.7800000000000002E-2</v>
      </c>
      <c r="Q2077" s="36">
        <v>6423</v>
      </c>
      <c r="R2077" s="36">
        <v>6463</v>
      </c>
      <c r="S2077" s="36">
        <v>6115</v>
      </c>
      <c r="T2077" s="66">
        <v>-3.4200000000000001E-2</v>
      </c>
      <c r="U2077" s="66">
        <v>-1.5299999999999999E-2</v>
      </c>
      <c r="V2077" s="66">
        <v>-4.02E-2</v>
      </c>
      <c r="W2077" s="66">
        <v>1.43E-2</v>
      </c>
      <c r="X2077" s="1">
        <v>4639700</v>
      </c>
      <c r="Y2077" s="1">
        <v>28959547</v>
      </c>
      <c r="Z2077" s="1">
        <v>6972833</v>
      </c>
      <c r="AA2077" t="s">
        <v>844</v>
      </c>
      <c r="AB2077" t="s">
        <v>476</v>
      </c>
      <c r="AC2077">
        <v>12.81</v>
      </c>
      <c r="AD2077">
        <v>1.52</v>
      </c>
      <c r="AE2077">
        <v>3.02</v>
      </c>
      <c r="AF2077" t="s">
        <v>230</v>
      </c>
      <c r="AG2077" s="1">
        <v>231000</v>
      </c>
      <c r="AH2077" s="36">
        <v>6204</v>
      </c>
      <c r="AI2077" s="1">
        <v>14000</v>
      </c>
      <c r="AJ2077" s="36">
        <v>6198</v>
      </c>
      <c r="AK2077">
        <v>100</v>
      </c>
      <c r="AL2077" s="2">
        <v>0.64583333333333337</v>
      </c>
      <c r="AM2077" s="3">
        <v>46240</v>
      </c>
      <c r="AN2077" t="s">
        <v>298</v>
      </c>
      <c r="AO2077" t="s">
        <v>472</v>
      </c>
    </row>
    <row r="2078" spans="1:41">
      <c r="A2078" s="8">
        <v>46224</v>
      </c>
      <c r="B2078" s="67">
        <v>3919.21</v>
      </c>
      <c r="C2078" s="67">
        <v>-2.72</v>
      </c>
      <c r="D2078" s="67">
        <v>64220</v>
      </c>
      <c r="E2078" s="67">
        <v>-3.92</v>
      </c>
      <c r="F2078" s="69">
        <v>8593</v>
      </c>
      <c r="G2078" t="s">
        <v>100</v>
      </c>
      <c r="H2078">
        <v>0</v>
      </c>
      <c r="I2078" t="s">
        <v>288</v>
      </c>
      <c r="J2078" t="s">
        <v>289</v>
      </c>
      <c r="K2078" t="s">
        <v>290</v>
      </c>
      <c r="L2078" s="36">
        <v>1390</v>
      </c>
      <c r="M2078">
        <v>-21.5</v>
      </c>
      <c r="N2078" s="66">
        <v>-1.52E-2</v>
      </c>
      <c r="O2078" s="36">
        <v>1411.5</v>
      </c>
      <c r="P2078" s="66">
        <v>-1.52E-2</v>
      </c>
      <c r="Q2078" s="36">
        <v>1412.5</v>
      </c>
      <c r="R2078" s="36">
        <v>1416</v>
      </c>
      <c r="S2078" s="36">
        <v>1380</v>
      </c>
      <c r="T2078" s="66">
        <v>-1.5900000000000001E-2</v>
      </c>
      <c r="U2078" s="66">
        <v>-9.9000000000000008E-3</v>
      </c>
      <c r="V2078" s="66">
        <v>-1.83E-2</v>
      </c>
      <c r="W2078" s="66">
        <v>7.1999999999999998E-3</v>
      </c>
      <c r="X2078" s="1">
        <v>5151200</v>
      </c>
      <c r="Y2078" s="1">
        <v>7192232</v>
      </c>
      <c r="Z2078" s="1">
        <v>2039008</v>
      </c>
      <c r="AA2078" t="s">
        <v>477</v>
      </c>
      <c r="AB2078" t="s">
        <v>594</v>
      </c>
      <c r="AC2078">
        <v>12.47</v>
      </c>
      <c r="AD2078">
        <v>1</v>
      </c>
      <c r="AE2078">
        <v>3.67</v>
      </c>
      <c r="AF2078" t="s">
        <v>230</v>
      </c>
      <c r="AG2078" s="1">
        <v>741800</v>
      </c>
      <c r="AH2078" s="36">
        <v>1390.5</v>
      </c>
      <c r="AI2078" s="1">
        <v>33400</v>
      </c>
      <c r="AJ2078" s="36">
        <v>1385</v>
      </c>
      <c r="AK2078">
        <v>200</v>
      </c>
      <c r="AL2078" s="2">
        <v>0.64583333333333337</v>
      </c>
      <c r="AM2078" s="3">
        <v>46241</v>
      </c>
      <c r="AN2078" t="s">
        <v>298</v>
      </c>
      <c r="AO2078" t="s">
        <v>472</v>
      </c>
    </row>
    <row r="2079" spans="1:41">
      <c r="A2079" s="8">
        <v>46224</v>
      </c>
      <c r="B2079" s="67">
        <v>3919.21</v>
      </c>
      <c r="C2079" s="67">
        <v>-2.72</v>
      </c>
      <c r="D2079" s="67">
        <v>64220</v>
      </c>
      <c r="E2079" s="67">
        <v>-3.92</v>
      </c>
      <c r="F2079" s="69">
        <v>8604</v>
      </c>
      <c r="G2079" t="s">
        <v>101</v>
      </c>
      <c r="H2079">
        <v>0</v>
      </c>
      <c r="I2079" t="s">
        <v>288</v>
      </c>
      <c r="J2079" t="s">
        <v>289</v>
      </c>
      <c r="K2079" t="s">
        <v>290</v>
      </c>
      <c r="L2079" s="36">
        <v>1520</v>
      </c>
      <c r="M2079">
        <v>-89</v>
      </c>
      <c r="N2079" s="66">
        <v>-5.5300000000000002E-2</v>
      </c>
      <c r="O2079" s="36">
        <v>1609</v>
      </c>
      <c r="P2079" s="66">
        <v>-5.5300000000000002E-2</v>
      </c>
      <c r="Q2079" s="36">
        <v>1580</v>
      </c>
      <c r="R2079" s="36">
        <v>1587</v>
      </c>
      <c r="S2079" s="36">
        <v>1496.5</v>
      </c>
      <c r="T2079" s="66">
        <v>-3.7900000000000003E-2</v>
      </c>
      <c r="U2079" s="66">
        <v>-7.1000000000000004E-3</v>
      </c>
      <c r="V2079" s="66">
        <v>-4.2200000000000001E-2</v>
      </c>
      <c r="W2079" s="66">
        <v>1.5699999999999999E-2</v>
      </c>
      <c r="X2079" s="1">
        <v>15093000</v>
      </c>
      <c r="Y2079" s="1">
        <v>23138456</v>
      </c>
      <c r="Z2079" s="1">
        <v>4694615</v>
      </c>
      <c r="AA2079" t="s">
        <v>845</v>
      </c>
      <c r="AB2079" t="s">
        <v>480</v>
      </c>
      <c r="AC2079">
        <v>11.81</v>
      </c>
      <c r="AD2079">
        <v>1.18</v>
      </c>
      <c r="AE2079">
        <v>3.42</v>
      </c>
      <c r="AF2079" t="s">
        <v>230</v>
      </c>
      <c r="AG2079" s="1">
        <v>595000</v>
      </c>
      <c r="AH2079" s="36">
        <v>1521</v>
      </c>
      <c r="AI2079" s="1">
        <v>5000</v>
      </c>
      <c r="AJ2079" s="36">
        <v>1518</v>
      </c>
      <c r="AK2079" s="1">
        <v>5000</v>
      </c>
      <c r="AL2079" s="2">
        <v>0.64583333333333337</v>
      </c>
      <c r="AM2079" s="3">
        <v>46232</v>
      </c>
      <c r="AN2079" t="s">
        <v>298</v>
      </c>
      <c r="AO2079" t="s">
        <v>481</v>
      </c>
    </row>
    <row r="2080" spans="1:41">
      <c r="A2080" s="8">
        <v>46224</v>
      </c>
      <c r="B2080" s="67">
        <v>3919.21</v>
      </c>
      <c r="C2080" s="67">
        <v>-2.72</v>
      </c>
      <c r="D2080" s="67">
        <v>64220</v>
      </c>
      <c r="E2080" s="67">
        <v>-3.92</v>
      </c>
      <c r="F2080" s="69">
        <v>8697</v>
      </c>
      <c r="G2080" t="s">
        <v>102</v>
      </c>
      <c r="H2080">
        <v>0</v>
      </c>
      <c r="I2080" t="s">
        <v>288</v>
      </c>
      <c r="J2080" t="s">
        <v>289</v>
      </c>
      <c r="K2080" t="s">
        <v>290</v>
      </c>
      <c r="L2080" s="36">
        <v>2142</v>
      </c>
      <c r="M2080">
        <v>-96</v>
      </c>
      <c r="N2080" s="66">
        <v>-4.2900000000000001E-2</v>
      </c>
      <c r="O2080" s="36">
        <v>2238</v>
      </c>
      <c r="P2080" s="66">
        <v>-4.2799999999999998E-2</v>
      </c>
      <c r="Q2080" s="36">
        <v>2188.5</v>
      </c>
      <c r="R2080" s="36">
        <v>2216</v>
      </c>
      <c r="S2080" s="36">
        <v>2101.5</v>
      </c>
      <c r="T2080" s="66">
        <v>-2.12E-2</v>
      </c>
      <c r="U2080" s="66">
        <v>-1.06E-2</v>
      </c>
      <c r="V2080" s="66">
        <v>-3.3300000000000003E-2</v>
      </c>
      <c r="W2080" s="66">
        <v>1.9199999999999998E-2</v>
      </c>
      <c r="X2080" s="1">
        <v>3904300</v>
      </c>
      <c r="Y2080" s="1">
        <v>8386650</v>
      </c>
      <c r="Z2080" s="1">
        <v>2210084</v>
      </c>
      <c r="AA2080" t="s">
        <v>669</v>
      </c>
      <c r="AB2080" t="s">
        <v>483</v>
      </c>
      <c r="AC2080">
        <v>26.94</v>
      </c>
      <c r="AD2080">
        <v>6.38</v>
      </c>
      <c r="AE2080">
        <v>2.94</v>
      </c>
      <c r="AF2080" t="s">
        <v>230</v>
      </c>
      <c r="AG2080" s="1">
        <v>87700</v>
      </c>
      <c r="AH2080" s="36">
        <v>2143</v>
      </c>
      <c r="AI2080">
        <v>100</v>
      </c>
      <c r="AJ2080" s="36">
        <v>2130</v>
      </c>
      <c r="AK2080">
        <v>500</v>
      </c>
      <c r="AL2080" s="2">
        <v>0.64583333333333337</v>
      </c>
      <c r="AM2080" s="3">
        <v>46231</v>
      </c>
      <c r="AN2080" t="s">
        <v>298</v>
      </c>
      <c r="AO2080" t="s">
        <v>472</v>
      </c>
    </row>
    <row r="2081" spans="1:41">
      <c r="A2081" s="8">
        <v>46224</v>
      </c>
      <c r="B2081" s="67">
        <v>3919.21</v>
      </c>
      <c r="C2081" s="67">
        <v>-2.72</v>
      </c>
      <c r="D2081" s="67">
        <v>64220</v>
      </c>
      <c r="E2081" s="67">
        <v>-3.92</v>
      </c>
      <c r="F2081" s="69">
        <v>8830</v>
      </c>
      <c r="G2081" t="s">
        <v>103</v>
      </c>
      <c r="H2081">
        <v>0</v>
      </c>
      <c r="I2081" t="s">
        <v>288</v>
      </c>
      <c r="J2081" t="s">
        <v>289</v>
      </c>
      <c r="K2081" t="s">
        <v>295</v>
      </c>
      <c r="L2081" s="36">
        <v>3764</v>
      </c>
      <c r="M2081">
        <v>-61</v>
      </c>
      <c r="N2081" s="66">
        <v>-1.5900000000000001E-2</v>
      </c>
      <c r="O2081" s="36">
        <v>3825</v>
      </c>
      <c r="P2081" s="66">
        <v>-1.5900000000000001E-2</v>
      </c>
      <c r="Q2081" s="36">
        <v>3812</v>
      </c>
      <c r="R2081" s="36">
        <v>3848</v>
      </c>
      <c r="S2081" s="36">
        <v>3718</v>
      </c>
      <c r="T2081" s="66">
        <v>-1.2500000000000001E-2</v>
      </c>
      <c r="U2081" s="66">
        <v>-9.9000000000000008E-3</v>
      </c>
      <c r="V2081" s="66">
        <v>-2.18E-2</v>
      </c>
      <c r="W2081" s="66">
        <v>1.23E-2</v>
      </c>
      <c r="X2081" s="1">
        <v>2530600</v>
      </c>
      <c r="Y2081" s="1">
        <v>9553660</v>
      </c>
      <c r="Z2081" s="1">
        <v>3523104</v>
      </c>
      <c r="AA2081" t="s">
        <v>484</v>
      </c>
      <c r="AB2081" t="s">
        <v>620</v>
      </c>
      <c r="AC2081">
        <v>15.59</v>
      </c>
      <c r="AD2081">
        <v>1.4</v>
      </c>
      <c r="AE2081">
        <v>1.38</v>
      </c>
      <c r="AF2081" t="s">
        <v>230</v>
      </c>
      <c r="AG2081" s="1">
        <v>22200</v>
      </c>
      <c r="AH2081" s="36">
        <v>3773</v>
      </c>
      <c r="AI2081" s="1">
        <v>2000</v>
      </c>
      <c r="AJ2081" s="36">
        <v>3760</v>
      </c>
      <c r="AK2081" s="1">
        <v>7200</v>
      </c>
      <c r="AL2081" s="2">
        <v>0.64583333333333337</v>
      </c>
      <c r="AM2081" s="3">
        <v>46240</v>
      </c>
      <c r="AN2081" t="s">
        <v>298</v>
      </c>
      <c r="AO2081" t="s">
        <v>332</v>
      </c>
    </row>
    <row r="2082" spans="1:41">
      <c r="A2082" s="8">
        <v>46224</v>
      </c>
      <c r="B2082" s="67">
        <v>3919.21</v>
      </c>
      <c r="C2082" s="67">
        <v>-2.72</v>
      </c>
      <c r="D2082" s="67">
        <v>64220</v>
      </c>
      <c r="E2082" s="67">
        <v>-3.92</v>
      </c>
      <c r="F2082" s="69">
        <v>9020</v>
      </c>
      <c r="G2082" t="s">
        <v>104</v>
      </c>
      <c r="H2082">
        <v>0</v>
      </c>
      <c r="I2082" t="s">
        <v>288</v>
      </c>
      <c r="J2082" t="s">
        <v>289</v>
      </c>
      <c r="K2082" t="s">
        <v>290</v>
      </c>
      <c r="L2082" s="36">
        <v>3624</v>
      </c>
      <c r="M2082">
        <v>23</v>
      </c>
      <c r="N2082" s="66">
        <v>6.4000000000000003E-3</v>
      </c>
      <c r="O2082" s="36">
        <v>3601</v>
      </c>
      <c r="P2082" s="66">
        <v>6.3E-3</v>
      </c>
      <c r="Q2082" s="36">
        <v>3638</v>
      </c>
      <c r="R2082" s="36">
        <v>3677</v>
      </c>
      <c r="S2082" s="36">
        <v>3593</v>
      </c>
      <c r="T2082" s="66">
        <v>-3.8E-3</v>
      </c>
      <c r="U2082" s="66">
        <v>-7.3000000000000001E-3</v>
      </c>
      <c r="V2082" s="66">
        <v>-1.44E-2</v>
      </c>
      <c r="W2082" s="66">
        <v>8.6E-3</v>
      </c>
      <c r="X2082" s="1">
        <v>3173800</v>
      </c>
      <c r="Y2082" s="1">
        <v>11530313</v>
      </c>
      <c r="Z2082" s="1">
        <v>4111109</v>
      </c>
      <c r="AA2082" t="s">
        <v>486</v>
      </c>
      <c r="AB2082" t="s">
        <v>608</v>
      </c>
      <c r="AC2082">
        <v>16.04</v>
      </c>
      <c r="AD2082">
        <v>1.34</v>
      </c>
      <c r="AE2082">
        <v>2.3199999999999998</v>
      </c>
      <c r="AF2082" t="s">
        <v>230</v>
      </c>
      <c r="AG2082" s="1">
        <v>28400</v>
      </c>
      <c r="AH2082" s="36">
        <v>3624</v>
      </c>
      <c r="AI2082" s="1">
        <v>13600</v>
      </c>
      <c r="AJ2082" s="36">
        <v>3603</v>
      </c>
      <c r="AK2082" s="1">
        <v>1000</v>
      </c>
      <c r="AL2082" s="2">
        <v>0.64583333333333337</v>
      </c>
      <c r="AM2082" s="3">
        <v>46234</v>
      </c>
      <c r="AN2082" t="s">
        <v>298</v>
      </c>
      <c r="AO2082" t="s">
        <v>488</v>
      </c>
    </row>
    <row r="2083" spans="1:41">
      <c r="A2083" s="8">
        <v>46224</v>
      </c>
      <c r="B2083" s="67">
        <v>3919.21</v>
      </c>
      <c r="C2083" s="67">
        <v>-2.72</v>
      </c>
      <c r="D2083" s="67">
        <v>64220</v>
      </c>
      <c r="E2083" s="67">
        <v>-3.92</v>
      </c>
      <c r="F2083" s="69">
        <v>9024</v>
      </c>
      <c r="G2083" t="s">
        <v>105</v>
      </c>
      <c r="H2083">
        <v>0</v>
      </c>
      <c r="I2083" t="s">
        <v>288</v>
      </c>
      <c r="J2083" t="s">
        <v>289</v>
      </c>
      <c r="K2083" t="s">
        <v>295</v>
      </c>
      <c r="L2083" s="36">
        <v>3619</v>
      </c>
      <c r="M2083">
        <v>19</v>
      </c>
      <c r="N2083" s="66">
        <v>5.3E-3</v>
      </c>
      <c r="O2083" s="36">
        <v>3600</v>
      </c>
      <c r="P2083" s="66">
        <v>5.1999999999999998E-3</v>
      </c>
      <c r="Q2083" s="36">
        <v>3601</v>
      </c>
      <c r="R2083" s="36">
        <v>3705</v>
      </c>
      <c r="S2083" s="36">
        <v>3599</v>
      </c>
      <c r="T2083" s="66">
        <v>4.8999999999999998E-3</v>
      </c>
      <c r="U2083" s="66">
        <v>-1.2200000000000001E-2</v>
      </c>
      <c r="V2083" s="66">
        <v>-2.3199999999999998E-2</v>
      </c>
      <c r="W2083" s="66">
        <v>5.4999999999999997E-3</v>
      </c>
      <c r="X2083" s="1">
        <v>2221100</v>
      </c>
      <c r="Y2083" s="1">
        <v>8072752</v>
      </c>
      <c r="Z2083" s="1">
        <v>1106601</v>
      </c>
      <c r="AA2083" t="s">
        <v>489</v>
      </c>
      <c r="AB2083" t="s">
        <v>609</v>
      </c>
      <c r="AC2083">
        <v>34.07</v>
      </c>
      <c r="AD2083">
        <v>1.61</v>
      </c>
      <c r="AE2083">
        <v>1.1599999999999999</v>
      </c>
      <c r="AF2083" t="s">
        <v>230</v>
      </c>
      <c r="AG2083">
        <v>0</v>
      </c>
      <c r="AH2083" s="36">
        <v>3642</v>
      </c>
      <c r="AI2083">
        <v>100</v>
      </c>
      <c r="AJ2083" s="36">
        <v>3615</v>
      </c>
      <c r="AK2083" s="1">
        <v>5400</v>
      </c>
      <c r="AL2083" s="2">
        <v>0.64583333333333337</v>
      </c>
      <c r="AM2083" s="3">
        <v>46234</v>
      </c>
      <c r="AN2083" t="s">
        <v>298</v>
      </c>
      <c r="AO2083" t="s">
        <v>488</v>
      </c>
    </row>
    <row r="2084" spans="1:41">
      <c r="A2084" s="8">
        <v>46224</v>
      </c>
      <c r="B2084" s="67">
        <v>3919.21</v>
      </c>
      <c r="C2084" s="67">
        <v>-2.72</v>
      </c>
      <c r="D2084" s="67">
        <v>64220</v>
      </c>
      <c r="E2084" s="67">
        <v>-3.92</v>
      </c>
      <c r="F2084" s="69">
        <v>9069</v>
      </c>
      <c r="G2084" t="s">
        <v>106</v>
      </c>
      <c r="H2084">
        <v>0</v>
      </c>
      <c r="I2084" t="s">
        <v>288</v>
      </c>
      <c r="J2084" t="s">
        <v>289</v>
      </c>
      <c r="K2084" t="s">
        <v>290</v>
      </c>
      <c r="L2084" s="36">
        <v>2195</v>
      </c>
      <c r="M2084">
        <v>74</v>
      </c>
      <c r="N2084" s="66">
        <v>3.49E-2</v>
      </c>
      <c r="O2084" s="36">
        <v>2121</v>
      </c>
      <c r="P2084" s="66">
        <v>3.4799999999999998E-2</v>
      </c>
      <c r="Q2084" s="36">
        <v>2146</v>
      </c>
      <c r="R2084" s="36">
        <v>2195</v>
      </c>
      <c r="S2084" s="36">
        <v>2132</v>
      </c>
      <c r="T2084" s="66">
        <v>2.2800000000000001E-2</v>
      </c>
      <c r="U2084" s="66">
        <v>4.4999999999999997E-3</v>
      </c>
      <c r="V2084" s="66">
        <v>0</v>
      </c>
      <c r="W2084" s="66">
        <v>2.9499999999999998E-2</v>
      </c>
      <c r="X2084" s="1">
        <v>512900</v>
      </c>
      <c r="Y2084" s="1">
        <v>1118813</v>
      </c>
      <c r="Z2084" s="1">
        <v>385644</v>
      </c>
      <c r="AA2084" t="s">
        <v>846</v>
      </c>
      <c r="AB2084" t="s">
        <v>492</v>
      </c>
      <c r="AC2084">
        <v>15.71</v>
      </c>
      <c r="AD2084">
        <v>1.61</v>
      </c>
      <c r="AE2084">
        <v>2.5499999999999998</v>
      </c>
      <c r="AF2084" t="s">
        <v>230</v>
      </c>
      <c r="AG2084" s="1">
        <v>23800</v>
      </c>
      <c r="AH2084" s="36">
        <v>2196</v>
      </c>
      <c r="AI2084">
        <v>300</v>
      </c>
      <c r="AJ2084" s="36">
        <v>2174</v>
      </c>
      <c r="AK2084" s="1">
        <v>3000</v>
      </c>
      <c r="AL2084" s="2">
        <v>0.64583333333333337</v>
      </c>
      <c r="AM2084" s="3">
        <v>46246</v>
      </c>
      <c r="AN2084" t="s">
        <v>298</v>
      </c>
      <c r="AO2084" t="s">
        <v>488</v>
      </c>
    </row>
    <row r="2085" spans="1:41">
      <c r="A2085" s="8">
        <v>46224</v>
      </c>
      <c r="B2085" s="67">
        <v>3919.21</v>
      </c>
      <c r="C2085" s="67">
        <v>-2.72</v>
      </c>
      <c r="D2085" s="67">
        <v>64220</v>
      </c>
      <c r="E2085" s="67">
        <v>-3.92</v>
      </c>
      <c r="F2085" s="69">
        <v>9227</v>
      </c>
      <c r="G2085" t="s">
        <v>107</v>
      </c>
      <c r="H2085">
        <v>0</v>
      </c>
      <c r="I2085" t="s">
        <v>347</v>
      </c>
      <c r="J2085" t="s">
        <v>289</v>
      </c>
      <c r="K2085" t="s">
        <v>295</v>
      </c>
      <c r="L2085">
        <v>769</v>
      </c>
      <c r="M2085">
        <v>-51</v>
      </c>
      <c r="N2085" s="66">
        <v>-6.2199999999999998E-2</v>
      </c>
      <c r="O2085">
        <v>820</v>
      </c>
      <c r="P2085" s="66">
        <v>-6.2100000000000002E-2</v>
      </c>
      <c r="Q2085">
        <v>805</v>
      </c>
      <c r="R2085">
        <v>811</v>
      </c>
      <c r="S2085">
        <v>753</v>
      </c>
      <c r="T2085" s="66">
        <v>-4.4699999999999997E-2</v>
      </c>
      <c r="U2085" s="66">
        <v>-1.0200000000000001E-2</v>
      </c>
      <c r="V2085" s="66">
        <v>-5.1700000000000003E-2</v>
      </c>
      <c r="W2085" s="66">
        <v>2.12E-2</v>
      </c>
      <c r="X2085" s="1">
        <v>361300</v>
      </c>
      <c r="Y2085" s="1">
        <v>280593</v>
      </c>
      <c r="Z2085" s="1">
        <v>12230</v>
      </c>
      <c r="AA2085" t="s">
        <v>493</v>
      </c>
      <c r="AB2085" t="s">
        <v>494</v>
      </c>
      <c r="AC2085">
        <v>0</v>
      </c>
      <c r="AD2085">
        <v>25.3</v>
      </c>
      <c r="AE2085">
        <v>0</v>
      </c>
      <c r="AF2085">
        <v>2.2999999999999998</v>
      </c>
      <c r="AG2085">
        <v>0</v>
      </c>
      <c r="AH2085">
        <v>770</v>
      </c>
      <c r="AI2085">
        <v>100</v>
      </c>
      <c r="AJ2085">
        <v>769</v>
      </c>
      <c r="AK2085">
        <v>900</v>
      </c>
      <c r="AL2085" s="2">
        <v>0.64583333333333337</v>
      </c>
      <c r="AM2085" s="3">
        <v>46246</v>
      </c>
      <c r="AN2085" t="s">
        <v>350</v>
      </c>
      <c r="AO2085" t="s">
        <v>313</v>
      </c>
    </row>
    <row r="2086" spans="1:41">
      <c r="A2086" s="8">
        <v>46224</v>
      </c>
      <c r="B2086" s="67">
        <v>3919.21</v>
      </c>
      <c r="C2086" s="67">
        <v>-2.72</v>
      </c>
      <c r="D2086" s="67">
        <v>64220</v>
      </c>
      <c r="E2086" s="67">
        <v>-3.92</v>
      </c>
      <c r="F2086" s="69">
        <v>9303</v>
      </c>
      <c r="G2086" t="s">
        <v>108</v>
      </c>
      <c r="H2086">
        <v>0</v>
      </c>
      <c r="I2086" t="s">
        <v>288</v>
      </c>
      <c r="J2086" t="s">
        <v>289</v>
      </c>
      <c r="K2086" t="s">
        <v>290</v>
      </c>
      <c r="L2086" s="36">
        <v>3960</v>
      </c>
      <c r="M2086">
        <v>35</v>
      </c>
      <c r="N2086" s="66">
        <v>8.8999999999999999E-3</v>
      </c>
      <c r="O2086" s="36">
        <v>3925</v>
      </c>
      <c r="P2086" s="66">
        <v>8.8999999999999999E-3</v>
      </c>
      <c r="Q2086" s="36">
        <v>3945</v>
      </c>
      <c r="R2086" s="36">
        <v>4010</v>
      </c>
      <c r="S2086" s="36">
        <v>3925</v>
      </c>
      <c r="T2086" s="66">
        <v>3.8E-3</v>
      </c>
      <c r="U2086" s="66">
        <v>-8.6999999999999994E-3</v>
      </c>
      <c r="V2086" s="66">
        <v>-1.24E-2</v>
      </c>
      <c r="W2086" s="66">
        <v>8.8999999999999999E-3</v>
      </c>
      <c r="X2086" s="1">
        <v>115700</v>
      </c>
      <c r="Y2086" s="1">
        <v>459187</v>
      </c>
      <c r="Z2086" s="1">
        <v>303392</v>
      </c>
      <c r="AA2086" t="s">
        <v>495</v>
      </c>
      <c r="AB2086" t="s">
        <v>496</v>
      </c>
      <c r="AC2086">
        <v>17.47</v>
      </c>
      <c r="AD2086">
        <v>0.96</v>
      </c>
      <c r="AE2086">
        <v>2.6</v>
      </c>
      <c r="AF2086" t="s">
        <v>230</v>
      </c>
      <c r="AG2086" s="1">
        <v>29400</v>
      </c>
      <c r="AH2086" s="36">
        <v>3985</v>
      </c>
      <c r="AI2086" s="1">
        <v>2500</v>
      </c>
      <c r="AJ2086" s="36">
        <v>3960</v>
      </c>
      <c r="AK2086">
        <v>800</v>
      </c>
      <c r="AL2086" s="2">
        <v>0.64583333333333337</v>
      </c>
      <c r="AM2086" s="3">
        <v>46241</v>
      </c>
      <c r="AN2086" t="s">
        <v>298</v>
      </c>
      <c r="AO2086" t="s">
        <v>497</v>
      </c>
    </row>
    <row r="2087" spans="1:41">
      <c r="A2087" s="8">
        <v>46224</v>
      </c>
      <c r="B2087" s="67">
        <v>3919.21</v>
      </c>
      <c r="C2087" s="67">
        <v>-2.72</v>
      </c>
      <c r="D2087" s="67">
        <v>64220</v>
      </c>
      <c r="E2087" s="67">
        <v>-3.92</v>
      </c>
      <c r="F2087" s="69">
        <v>9308</v>
      </c>
      <c r="G2087" t="s">
        <v>109</v>
      </c>
      <c r="H2087">
        <v>0</v>
      </c>
      <c r="I2087" t="s">
        <v>314</v>
      </c>
      <c r="J2087" t="s">
        <v>289</v>
      </c>
      <c r="K2087" t="s">
        <v>290</v>
      </c>
      <c r="L2087" s="36">
        <v>1656</v>
      </c>
      <c r="M2087">
        <v>-3</v>
      </c>
      <c r="N2087" s="66">
        <v>-1.8E-3</v>
      </c>
      <c r="O2087" s="36">
        <v>1659</v>
      </c>
      <c r="P2087" s="66">
        <v>-1.8E-3</v>
      </c>
      <c r="Q2087" s="36">
        <v>1666</v>
      </c>
      <c r="R2087" s="36">
        <v>1683</v>
      </c>
      <c r="S2087" s="36">
        <v>1631</v>
      </c>
      <c r="T2087" s="66">
        <v>-6.0000000000000001E-3</v>
      </c>
      <c r="U2087" s="66">
        <v>-3.0000000000000001E-3</v>
      </c>
      <c r="V2087" s="66">
        <v>-1.6E-2</v>
      </c>
      <c r="W2087" s="66">
        <v>1.5299999999999999E-2</v>
      </c>
      <c r="X2087" s="1">
        <v>120700</v>
      </c>
      <c r="Y2087" s="1">
        <v>200408</v>
      </c>
      <c r="Z2087" s="1">
        <v>43176</v>
      </c>
      <c r="AA2087" t="s">
        <v>498</v>
      </c>
      <c r="AB2087" t="s">
        <v>499</v>
      </c>
      <c r="AC2087">
        <v>14.15</v>
      </c>
      <c r="AD2087">
        <v>1.1100000000000001</v>
      </c>
      <c r="AE2087">
        <v>2.1</v>
      </c>
      <c r="AF2087" t="s">
        <v>230</v>
      </c>
      <c r="AG2087" s="1">
        <v>1500</v>
      </c>
      <c r="AH2087" s="36">
        <v>1666</v>
      </c>
      <c r="AI2087">
        <v>100</v>
      </c>
      <c r="AJ2087" s="36">
        <v>1641</v>
      </c>
      <c r="AK2087">
        <v>100</v>
      </c>
      <c r="AL2087" s="2">
        <v>0.64583333333333337</v>
      </c>
      <c r="AM2087" s="3">
        <v>46241</v>
      </c>
      <c r="AN2087" t="s">
        <v>298</v>
      </c>
      <c r="AO2087" t="s">
        <v>500</v>
      </c>
    </row>
    <row r="2088" spans="1:41">
      <c r="A2088" s="8">
        <v>46224</v>
      </c>
      <c r="B2088" s="67">
        <v>3919.21</v>
      </c>
      <c r="C2088" s="67">
        <v>-2.72</v>
      </c>
      <c r="D2088" s="67">
        <v>64220</v>
      </c>
      <c r="E2088" s="67">
        <v>-3.92</v>
      </c>
      <c r="F2088" s="69">
        <v>9348</v>
      </c>
      <c r="G2088" t="s">
        <v>110</v>
      </c>
      <c r="H2088">
        <v>0</v>
      </c>
      <c r="I2088" t="s">
        <v>347</v>
      </c>
      <c r="J2088" t="s">
        <v>323</v>
      </c>
      <c r="K2088" t="s">
        <v>295</v>
      </c>
      <c r="L2088">
        <v>411</v>
      </c>
      <c r="M2088">
        <v>-10</v>
      </c>
      <c r="N2088" s="66">
        <v>-2.3800000000000002E-2</v>
      </c>
      <c r="O2088">
        <v>421</v>
      </c>
      <c r="P2088" s="66">
        <v>-2.3699999999999999E-2</v>
      </c>
      <c r="Q2088">
        <v>416</v>
      </c>
      <c r="R2088">
        <v>417</v>
      </c>
      <c r="S2088">
        <v>406</v>
      </c>
      <c r="T2088" s="66">
        <v>-1.2E-2</v>
      </c>
      <c r="U2088" s="66">
        <v>-9.5999999999999992E-3</v>
      </c>
      <c r="V2088" s="66">
        <v>-1.43E-2</v>
      </c>
      <c r="W2088" s="66">
        <v>1.23E-2</v>
      </c>
      <c r="X2088" s="1">
        <v>2870000</v>
      </c>
      <c r="Y2088" s="1">
        <v>1179168</v>
      </c>
      <c r="Z2088" s="1">
        <v>60130</v>
      </c>
      <c r="AA2088" t="s">
        <v>552</v>
      </c>
      <c r="AB2088" t="s">
        <v>502</v>
      </c>
      <c r="AC2088">
        <v>0</v>
      </c>
      <c r="AD2088">
        <v>3.98</v>
      </c>
      <c r="AE2088">
        <v>0</v>
      </c>
      <c r="AF2088">
        <v>1.7</v>
      </c>
      <c r="AG2088" s="1">
        <v>90300</v>
      </c>
      <c r="AH2088">
        <v>412</v>
      </c>
      <c r="AI2088" s="1">
        <v>1600</v>
      </c>
      <c r="AJ2088">
        <v>411</v>
      </c>
      <c r="AK2088" s="1">
        <v>12600</v>
      </c>
      <c r="AL2088" s="2">
        <v>0.64583333333333337</v>
      </c>
      <c r="AM2088" s="3">
        <v>46241</v>
      </c>
      <c r="AN2088" t="s">
        <v>298</v>
      </c>
      <c r="AO2088" t="s">
        <v>313</v>
      </c>
    </row>
    <row r="2089" spans="1:41">
      <c r="A2089" s="8">
        <v>46224</v>
      </c>
      <c r="B2089" s="67">
        <v>3919.21</v>
      </c>
      <c r="C2089" s="67">
        <v>-2.72</v>
      </c>
      <c r="D2089" s="67">
        <v>64220</v>
      </c>
      <c r="E2089" s="67">
        <v>-3.92</v>
      </c>
      <c r="F2089" s="69">
        <v>9432</v>
      </c>
      <c r="G2089" t="s">
        <v>111</v>
      </c>
      <c r="H2089">
        <v>0</v>
      </c>
      <c r="I2089" t="s">
        <v>288</v>
      </c>
      <c r="J2089" t="s">
        <v>289</v>
      </c>
      <c r="K2089" t="s">
        <v>295</v>
      </c>
      <c r="L2089">
        <v>151.1</v>
      </c>
      <c r="M2089">
        <v>0.2</v>
      </c>
      <c r="N2089" s="66">
        <v>1.2999999999999999E-3</v>
      </c>
      <c r="O2089">
        <v>150.9</v>
      </c>
      <c r="P2089" s="66">
        <v>1.2999999999999999E-3</v>
      </c>
      <c r="Q2089">
        <v>151.5</v>
      </c>
      <c r="R2089">
        <v>152.80000000000001</v>
      </c>
      <c r="S2089">
        <v>151.1</v>
      </c>
      <c r="T2089" s="66">
        <v>-2.5999999999999999E-3</v>
      </c>
      <c r="U2089" s="66">
        <v>-6.4999999999999997E-3</v>
      </c>
      <c r="V2089" s="66">
        <v>-1.11E-2</v>
      </c>
      <c r="W2089" s="66">
        <v>0</v>
      </c>
      <c r="X2089" s="1">
        <v>286935100</v>
      </c>
      <c r="Y2089" s="1">
        <v>43589155</v>
      </c>
      <c r="Z2089" s="1">
        <v>13682152</v>
      </c>
      <c r="AA2089" t="s">
        <v>503</v>
      </c>
      <c r="AB2089" t="s">
        <v>689</v>
      </c>
      <c r="AC2089">
        <v>12.59</v>
      </c>
      <c r="AD2089">
        <v>1.26</v>
      </c>
      <c r="AE2089">
        <v>3.57</v>
      </c>
      <c r="AF2089" t="s">
        <v>230</v>
      </c>
      <c r="AG2089" s="1">
        <v>1710800</v>
      </c>
      <c r="AH2089">
        <v>151.19999999999999</v>
      </c>
      <c r="AI2089" s="1">
        <v>15600</v>
      </c>
      <c r="AJ2089">
        <v>151.1</v>
      </c>
      <c r="AK2089" s="1">
        <v>128700</v>
      </c>
      <c r="AL2089" s="2">
        <v>0.64583333333333337</v>
      </c>
      <c r="AM2089" s="3">
        <v>46240</v>
      </c>
      <c r="AN2089" t="s">
        <v>298</v>
      </c>
      <c r="AO2089" t="s">
        <v>351</v>
      </c>
    </row>
    <row r="2090" spans="1:41">
      <c r="A2090" s="8">
        <v>46224</v>
      </c>
      <c r="B2090" s="67">
        <v>3919.21</v>
      </c>
      <c r="C2090" s="67">
        <v>-2.72</v>
      </c>
      <c r="D2090" s="67">
        <v>64220</v>
      </c>
      <c r="E2090" s="67">
        <v>-3.92</v>
      </c>
      <c r="F2090" s="69">
        <v>9449</v>
      </c>
      <c r="G2090" t="s">
        <v>112</v>
      </c>
      <c r="H2090">
        <v>0</v>
      </c>
      <c r="I2090" t="s">
        <v>288</v>
      </c>
      <c r="J2090" t="s">
        <v>289</v>
      </c>
      <c r="K2090" t="s">
        <v>290</v>
      </c>
      <c r="L2090" s="36">
        <v>4056</v>
      </c>
      <c r="M2090">
        <v>-19</v>
      </c>
      <c r="N2090" s="66">
        <v>-4.7000000000000002E-3</v>
      </c>
      <c r="O2090" s="36">
        <v>4075</v>
      </c>
      <c r="P2090" s="66">
        <v>-4.5999999999999999E-3</v>
      </c>
      <c r="Q2090" s="36">
        <v>4035</v>
      </c>
      <c r="R2090" s="36">
        <v>4112</v>
      </c>
      <c r="S2090" s="36">
        <v>4003</v>
      </c>
      <c r="T2090" s="66">
        <v>5.1999999999999998E-3</v>
      </c>
      <c r="U2090" s="66">
        <v>-2.7000000000000001E-3</v>
      </c>
      <c r="V2090" s="66">
        <v>-1.3599999999999999E-2</v>
      </c>
      <c r="W2090" s="66">
        <v>1.32E-2</v>
      </c>
      <c r="X2090" s="1">
        <v>409400</v>
      </c>
      <c r="Y2090" s="1">
        <v>1659446</v>
      </c>
      <c r="Z2090" s="1">
        <v>435408</v>
      </c>
      <c r="AA2090" t="s">
        <v>847</v>
      </c>
      <c r="AB2090" t="s">
        <v>506</v>
      </c>
      <c r="AC2090">
        <v>17.2</v>
      </c>
      <c r="AD2090">
        <v>3.65</v>
      </c>
      <c r="AE2090">
        <v>1.92</v>
      </c>
      <c r="AF2090" t="s">
        <v>230</v>
      </c>
      <c r="AG2090" s="1">
        <v>3500</v>
      </c>
      <c r="AH2090" s="36">
        <v>4058</v>
      </c>
      <c r="AI2090">
        <v>300</v>
      </c>
      <c r="AJ2090" s="36">
        <v>4049</v>
      </c>
      <c r="AK2090" s="1">
        <v>5000</v>
      </c>
      <c r="AL2090" s="2">
        <v>0.64583333333333337</v>
      </c>
      <c r="AM2090" s="3">
        <v>46248</v>
      </c>
      <c r="AN2090" t="s">
        <v>293</v>
      </c>
      <c r="AO2090" t="s">
        <v>351</v>
      </c>
    </row>
    <row r="2091" spans="1:41">
      <c r="A2091" s="8">
        <v>46224</v>
      </c>
      <c r="B2091" s="67">
        <v>3919.21</v>
      </c>
      <c r="C2091" s="67">
        <v>-2.72</v>
      </c>
      <c r="D2091" s="67">
        <v>64220</v>
      </c>
      <c r="E2091" s="67">
        <v>-3.92</v>
      </c>
      <c r="F2091" s="69">
        <v>9501</v>
      </c>
      <c r="G2091" t="s">
        <v>113</v>
      </c>
      <c r="H2091">
        <v>0</v>
      </c>
      <c r="I2091" t="s">
        <v>288</v>
      </c>
      <c r="J2091" t="s">
        <v>289</v>
      </c>
      <c r="K2091" t="s">
        <v>290</v>
      </c>
      <c r="L2091">
        <v>506.6</v>
      </c>
      <c r="M2091">
        <v>5</v>
      </c>
      <c r="N2091" s="66">
        <v>0.01</v>
      </c>
      <c r="O2091">
        <v>501.6</v>
      </c>
      <c r="P2091" s="66">
        <v>9.9000000000000008E-3</v>
      </c>
      <c r="Q2091">
        <v>497</v>
      </c>
      <c r="R2091">
        <v>507</v>
      </c>
      <c r="S2091">
        <v>490.1</v>
      </c>
      <c r="T2091" s="66">
        <v>1.9300000000000001E-2</v>
      </c>
      <c r="U2091" s="66">
        <v>1.54E-2</v>
      </c>
      <c r="V2091" s="66">
        <v>-6.9999999999999999E-4</v>
      </c>
      <c r="W2091" s="66">
        <v>3.3599999999999998E-2</v>
      </c>
      <c r="X2091" s="1">
        <v>42140900</v>
      </c>
      <c r="Y2091" s="1">
        <v>21018785</v>
      </c>
      <c r="Z2091" s="1">
        <v>814115</v>
      </c>
      <c r="AA2091" t="s">
        <v>507</v>
      </c>
      <c r="AB2091" t="s">
        <v>703</v>
      </c>
      <c r="AC2091">
        <v>3.24</v>
      </c>
      <c r="AD2091">
        <v>0.33</v>
      </c>
      <c r="AE2091">
        <v>0</v>
      </c>
      <c r="AF2091" t="s">
        <v>230</v>
      </c>
      <c r="AG2091" s="1">
        <v>747500</v>
      </c>
      <c r="AH2091">
        <v>506.6</v>
      </c>
      <c r="AI2091" s="1">
        <v>65900</v>
      </c>
      <c r="AJ2091">
        <v>506.5</v>
      </c>
      <c r="AK2091">
        <v>100</v>
      </c>
      <c r="AL2091" s="2">
        <v>0.64583333333333337</v>
      </c>
      <c r="AM2091" s="3">
        <v>46232</v>
      </c>
      <c r="AN2091" t="s">
        <v>298</v>
      </c>
      <c r="AO2091" t="s">
        <v>509</v>
      </c>
    </row>
    <row r="2092" spans="1:41">
      <c r="A2092" s="8">
        <v>46224</v>
      </c>
      <c r="B2092" s="67">
        <v>3919.21</v>
      </c>
      <c r="C2092" s="67">
        <v>-2.72</v>
      </c>
      <c r="D2092" s="67">
        <v>64220</v>
      </c>
      <c r="E2092" s="67">
        <v>-3.92</v>
      </c>
      <c r="F2092" s="69">
        <v>9531</v>
      </c>
      <c r="G2092" t="s">
        <v>114</v>
      </c>
      <c r="H2092">
        <v>0</v>
      </c>
      <c r="I2092" t="s">
        <v>288</v>
      </c>
      <c r="J2092" t="s">
        <v>289</v>
      </c>
      <c r="K2092" t="s">
        <v>290</v>
      </c>
      <c r="L2092" s="36">
        <v>6087</v>
      </c>
      <c r="M2092">
        <v>21</v>
      </c>
      <c r="N2092" s="66">
        <v>3.5000000000000001E-3</v>
      </c>
      <c r="O2092" s="36">
        <v>6066</v>
      </c>
      <c r="P2092" s="66">
        <v>3.3999999999999998E-3</v>
      </c>
      <c r="Q2092" s="36">
        <v>6105</v>
      </c>
      <c r="R2092" s="36">
        <v>6144</v>
      </c>
      <c r="S2092" s="36">
        <v>6035</v>
      </c>
      <c r="T2092" s="66">
        <v>-2.8999999999999998E-3</v>
      </c>
      <c r="U2092" s="66">
        <v>-5.1999999999999998E-3</v>
      </c>
      <c r="V2092" s="66">
        <v>-9.1999999999999998E-3</v>
      </c>
      <c r="W2092" s="66">
        <v>8.6E-3</v>
      </c>
      <c r="X2092" s="1">
        <v>1436000</v>
      </c>
      <c r="Y2092" s="1">
        <v>8738622</v>
      </c>
      <c r="Z2092" s="1">
        <v>2038897</v>
      </c>
      <c r="AA2092" t="s">
        <v>510</v>
      </c>
      <c r="AB2092" t="s">
        <v>704</v>
      </c>
      <c r="AC2092">
        <v>14.68</v>
      </c>
      <c r="AD2092">
        <v>1.18</v>
      </c>
      <c r="AE2092">
        <v>1.97</v>
      </c>
      <c r="AF2092" t="s">
        <v>230</v>
      </c>
      <c r="AG2092" s="1">
        <v>25400</v>
      </c>
      <c r="AH2092" s="36">
        <v>6098</v>
      </c>
      <c r="AI2092">
        <v>100</v>
      </c>
      <c r="AJ2092" s="36">
        <v>6063</v>
      </c>
      <c r="AK2092" s="1">
        <v>2600</v>
      </c>
      <c r="AL2092" s="2">
        <v>0.64583333333333337</v>
      </c>
      <c r="AM2092" s="3">
        <v>46233</v>
      </c>
      <c r="AN2092" t="s">
        <v>298</v>
      </c>
      <c r="AO2092" t="s">
        <v>509</v>
      </c>
    </row>
    <row r="2093" spans="1:41">
      <c r="A2093" s="8">
        <v>46224</v>
      </c>
      <c r="B2093" s="67">
        <v>3919.21</v>
      </c>
      <c r="C2093" s="67">
        <v>-2.72</v>
      </c>
      <c r="D2093" s="67">
        <v>64220</v>
      </c>
      <c r="E2093" s="67">
        <v>-3.92</v>
      </c>
      <c r="F2093" s="69">
        <v>9882</v>
      </c>
      <c r="G2093" t="s">
        <v>115</v>
      </c>
      <c r="H2093">
        <v>0</v>
      </c>
      <c r="I2093" t="s">
        <v>288</v>
      </c>
      <c r="J2093" t="s">
        <v>289</v>
      </c>
      <c r="K2093" t="s">
        <v>290</v>
      </c>
      <c r="L2093" s="36">
        <v>1821</v>
      </c>
      <c r="M2093">
        <v>-6</v>
      </c>
      <c r="N2093" s="66">
        <v>-3.3E-3</v>
      </c>
      <c r="O2093" s="36">
        <v>1827</v>
      </c>
      <c r="P2093" s="66">
        <v>-3.2000000000000002E-3</v>
      </c>
      <c r="Q2093" s="36">
        <v>1831</v>
      </c>
      <c r="R2093" s="36">
        <v>1849</v>
      </c>
      <c r="S2093" s="36">
        <v>1807</v>
      </c>
      <c r="T2093" s="66">
        <v>-5.4000000000000003E-3</v>
      </c>
      <c r="U2093" s="66">
        <v>-1.03E-2</v>
      </c>
      <c r="V2093" s="66">
        <v>-1.5100000000000001E-2</v>
      </c>
      <c r="W2093" s="66">
        <v>7.7000000000000002E-3</v>
      </c>
      <c r="X2093" s="1">
        <v>185200</v>
      </c>
      <c r="Y2093" s="1">
        <v>338861</v>
      </c>
      <c r="Z2093" s="1">
        <v>156644</v>
      </c>
      <c r="AA2093" t="s">
        <v>720</v>
      </c>
      <c r="AB2093" t="s">
        <v>513</v>
      </c>
      <c r="AC2093">
        <v>11.87</v>
      </c>
      <c r="AD2093">
        <v>1.25</v>
      </c>
      <c r="AE2093">
        <v>3.73</v>
      </c>
      <c r="AF2093" t="s">
        <v>230</v>
      </c>
      <c r="AG2093">
        <v>0</v>
      </c>
      <c r="AH2093" s="36">
        <v>1824</v>
      </c>
      <c r="AI2093">
        <v>200</v>
      </c>
      <c r="AJ2093" s="36">
        <v>1813</v>
      </c>
      <c r="AK2093">
        <v>100</v>
      </c>
      <c r="AL2093" s="2">
        <v>0.64583333333333337</v>
      </c>
      <c r="AM2093" s="3">
        <v>46234</v>
      </c>
      <c r="AN2093" t="s">
        <v>298</v>
      </c>
      <c r="AO2093" t="s">
        <v>322</v>
      </c>
    </row>
    <row r="2094" spans="1:41">
      <c r="F2094" s="69">
        <v>6502</v>
      </c>
      <c r="I2094" t="s">
        <v>514</v>
      </c>
      <c r="P2094" t="s">
        <v>230</v>
      </c>
      <c r="T2094" t="s">
        <v>230</v>
      </c>
      <c r="U2094" t="s">
        <v>230</v>
      </c>
      <c r="V2094" t="s">
        <v>230</v>
      </c>
      <c r="W2094" t="s">
        <v>230</v>
      </c>
      <c r="AF2094" t="s">
        <v>230</v>
      </c>
      <c r="AG2094" t="s">
        <v>230</v>
      </c>
      <c r="AO2094" t="s">
        <v>515</v>
      </c>
    </row>
    <row r="2095" spans="1:41">
      <c r="F2095" s="69">
        <v>5759</v>
      </c>
      <c r="I2095" t="s">
        <v>514</v>
      </c>
      <c r="P2095" t="s">
        <v>230</v>
      </c>
      <c r="T2095" t="s">
        <v>230</v>
      </c>
      <c r="U2095" t="s">
        <v>230</v>
      </c>
      <c r="V2095" t="s">
        <v>230</v>
      </c>
      <c r="W2095" t="s">
        <v>230</v>
      </c>
      <c r="AF2095" t="s">
        <v>230</v>
      </c>
      <c r="AG2095" t="s">
        <v>230</v>
      </c>
      <c r="AO2095" t="s">
        <v>515</v>
      </c>
    </row>
    <row r="2099" spans="1:41">
      <c r="B2099" cm="1">
        <f t="array" ref="B2099">_xll.RssIndexMarket("TOPX", "現在値")</f>
        <v>3952.5</v>
      </c>
      <c r="C2099" cm="1">
        <f t="array" ref="C2099">_xll.RssIndexMarket("TOPX", "前日比率")</f>
        <v>-0.54</v>
      </c>
      <c r="D2099" s="71" cm="1">
        <f t="array" ref="D2099">_xll.RssIndexMarket("N225.FUT01.OS", "現在値")</f>
        <v>61710</v>
      </c>
      <c r="E2099" s="6" cm="1">
        <f t="array" ref="E2099">_xll.RssIndexMarket("N225.FUT01.OS", "前日比率")</f>
        <v>-1.18</v>
      </c>
      <c r="F2099"/>
    </row>
    <row r="2100" spans="1:41">
      <c r="A2100" s="8" t="s">
        <v>0</v>
      </c>
      <c r="B2100" t="s">
        <v>116</v>
      </c>
      <c r="C2100" t="s">
        <v>1</v>
      </c>
      <c r="D2100" t="s">
        <v>2</v>
      </c>
      <c r="E2100" t="s">
        <v>3</v>
      </c>
      <c r="F2100" s="7" t="s">
        <v>4</v>
      </c>
      <c r="G2100" t="s">
        <v>5</v>
      </c>
      <c r="H2100" t="s">
        <v>268</v>
      </c>
      <c r="I2100" t="s">
        <v>269</v>
      </c>
      <c r="J2100" t="s">
        <v>270</v>
      </c>
      <c r="K2100" t="s">
        <v>271</v>
      </c>
      <c r="L2100" t="s">
        <v>6</v>
      </c>
      <c r="M2100" t="s">
        <v>7</v>
      </c>
      <c r="N2100" t="s">
        <v>8</v>
      </c>
      <c r="O2100" t="s">
        <v>9</v>
      </c>
      <c r="P2100" t="s">
        <v>272</v>
      </c>
      <c r="Q2100" t="s">
        <v>10</v>
      </c>
      <c r="R2100" t="s">
        <v>11</v>
      </c>
      <c r="S2100" t="s">
        <v>12</v>
      </c>
      <c r="T2100" t="s">
        <v>273</v>
      </c>
      <c r="U2100" t="s">
        <v>274</v>
      </c>
      <c r="V2100" t="s">
        <v>275</v>
      </c>
      <c r="W2100" t="s">
        <v>276</v>
      </c>
      <c r="X2100" t="s">
        <v>13</v>
      </c>
      <c r="Y2100" t="s">
        <v>277</v>
      </c>
      <c r="Z2100" t="s">
        <v>278</v>
      </c>
      <c r="AA2100" t="s">
        <v>14</v>
      </c>
      <c r="AB2100" t="s">
        <v>15</v>
      </c>
      <c r="AC2100" t="s">
        <v>279</v>
      </c>
      <c r="AD2100" t="s">
        <v>280</v>
      </c>
      <c r="AE2100" t="s">
        <v>281</v>
      </c>
      <c r="AF2100" t="s">
        <v>282</v>
      </c>
      <c r="AG2100" t="s">
        <v>283</v>
      </c>
      <c r="AH2100" t="s">
        <v>284</v>
      </c>
      <c r="AI2100" t="s">
        <v>16</v>
      </c>
      <c r="AJ2100" t="s">
        <v>17</v>
      </c>
      <c r="AK2100" t="s">
        <v>18</v>
      </c>
      <c r="AL2100" t="s">
        <v>19</v>
      </c>
      <c r="AM2100" t="s">
        <v>20</v>
      </c>
      <c r="AN2100" t="s">
        <v>285</v>
      </c>
      <c r="AO2100" t="s">
        <v>286</v>
      </c>
    </row>
    <row r="2101" spans="1:41">
      <c r="A2101" s="8">
        <v>46225</v>
      </c>
      <c r="B2101" s="67">
        <v>4033.13</v>
      </c>
      <c r="C2101" s="67">
        <v>0.45</v>
      </c>
      <c r="D2101" s="67">
        <v>66170</v>
      </c>
      <c r="E2101" s="67">
        <v>-0.23</v>
      </c>
      <c r="F2101" s="69">
        <v>1605</v>
      </c>
      <c r="G2101" t="s">
        <v>21</v>
      </c>
      <c r="H2101">
        <v>0</v>
      </c>
      <c r="I2101" t="s">
        <v>288</v>
      </c>
      <c r="J2101" t="s">
        <v>289</v>
      </c>
      <c r="K2101" t="s">
        <v>290</v>
      </c>
      <c r="L2101" s="36">
        <v>3613</v>
      </c>
      <c r="M2101">
        <v>33</v>
      </c>
      <c r="N2101" s="66">
        <v>9.1999999999999998E-3</v>
      </c>
      <c r="O2101" s="36">
        <v>3580</v>
      </c>
      <c r="P2101" s="66">
        <v>9.1999999999999998E-3</v>
      </c>
      <c r="Q2101" s="36">
        <v>3598</v>
      </c>
      <c r="R2101" s="36">
        <v>3634</v>
      </c>
      <c r="S2101" s="36">
        <v>3563</v>
      </c>
      <c r="T2101" s="66">
        <v>4.1000000000000003E-3</v>
      </c>
      <c r="U2101" s="66">
        <v>5.0000000000000001E-3</v>
      </c>
      <c r="V2101" s="66">
        <v>-5.7000000000000002E-3</v>
      </c>
      <c r="W2101" s="66">
        <v>1.4E-2</v>
      </c>
      <c r="X2101" s="1">
        <v>3239200</v>
      </c>
      <c r="Y2101" s="1">
        <v>11691441</v>
      </c>
      <c r="Z2101" s="1">
        <v>4549258</v>
      </c>
      <c r="AA2101" t="s">
        <v>291</v>
      </c>
      <c r="AB2101" t="s">
        <v>292</v>
      </c>
      <c r="AC2101">
        <v>9.33</v>
      </c>
      <c r="AD2101">
        <v>0.88</v>
      </c>
      <c r="AE2101">
        <v>2.99</v>
      </c>
      <c r="AF2101" t="s">
        <v>230</v>
      </c>
      <c r="AG2101" s="1">
        <v>284400</v>
      </c>
      <c r="AH2101" s="36">
        <v>3617</v>
      </c>
      <c r="AI2101" s="1">
        <v>669600</v>
      </c>
      <c r="AJ2101" s="36">
        <v>3616</v>
      </c>
      <c r="AK2101" s="1">
        <v>667900</v>
      </c>
      <c r="AL2101" s="2">
        <v>0.64166666666666672</v>
      </c>
      <c r="AM2101" s="3">
        <v>46241</v>
      </c>
      <c r="AN2101" t="s">
        <v>293</v>
      </c>
      <c r="AO2101" t="s">
        <v>294</v>
      </c>
    </row>
    <row r="2102" spans="1:41">
      <c r="A2102" s="8">
        <v>46225</v>
      </c>
      <c r="B2102" s="67">
        <v>4033.13</v>
      </c>
      <c r="C2102" s="67">
        <v>0.45</v>
      </c>
      <c r="D2102" s="67">
        <v>66170</v>
      </c>
      <c r="E2102" s="67">
        <v>-0.23</v>
      </c>
      <c r="F2102" s="69">
        <v>1833</v>
      </c>
      <c r="G2102" t="s">
        <v>24</v>
      </c>
      <c r="H2102">
        <v>0</v>
      </c>
      <c r="I2102" t="s">
        <v>288</v>
      </c>
      <c r="J2102" t="s">
        <v>289</v>
      </c>
      <c r="K2102" t="s">
        <v>295</v>
      </c>
      <c r="L2102" s="36">
        <v>5670</v>
      </c>
      <c r="M2102">
        <v>0</v>
      </c>
      <c r="N2102" s="66">
        <v>0</v>
      </c>
      <c r="O2102" s="36">
        <v>5670</v>
      </c>
      <c r="P2102" s="66">
        <v>0</v>
      </c>
      <c r="Q2102" s="36">
        <v>5670</v>
      </c>
      <c r="R2102" s="36">
        <v>5720</v>
      </c>
      <c r="S2102" s="36">
        <v>5660</v>
      </c>
      <c r="T2102" s="66">
        <v>0</v>
      </c>
      <c r="U2102" s="66">
        <v>0</v>
      </c>
      <c r="V2102" s="66">
        <v>-8.6999999999999994E-3</v>
      </c>
      <c r="W2102" s="66">
        <v>1.6999999999999999E-3</v>
      </c>
      <c r="X2102" s="1">
        <v>93900</v>
      </c>
      <c r="Y2102" s="1">
        <v>533492</v>
      </c>
      <c r="Z2102" s="1">
        <v>219231</v>
      </c>
      <c r="AA2102" t="s">
        <v>296</v>
      </c>
      <c r="AB2102" t="s">
        <v>572</v>
      </c>
      <c r="AC2102">
        <v>13.21</v>
      </c>
      <c r="AD2102">
        <v>1.03</v>
      </c>
      <c r="AE2102">
        <v>5.29</v>
      </c>
      <c r="AF2102">
        <v>3.3</v>
      </c>
      <c r="AG2102" s="1">
        <v>1000</v>
      </c>
      <c r="AH2102" s="36">
        <v>5690</v>
      </c>
      <c r="AI2102" s="1">
        <v>14000</v>
      </c>
      <c r="AJ2102" s="36">
        <v>5680</v>
      </c>
      <c r="AK2102" s="1">
        <v>13500</v>
      </c>
      <c r="AL2102" s="2">
        <v>0.64166666666666672</v>
      </c>
      <c r="AM2102" s="3">
        <v>46241</v>
      </c>
      <c r="AN2102" t="s">
        <v>298</v>
      </c>
      <c r="AO2102" t="s">
        <v>299</v>
      </c>
    </row>
    <row r="2103" spans="1:41">
      <c r="A2103" s="8">
        <v>46225</v>
      </c>
      <c r="B2103" s="67">
        <v>4033.13</v>
      </c>
      <c r="C2103" s="67">
        <v>0.45</v>
      </c>
      <c r="D2103" s="67">
        <v>66170</v>
      </c>
      <c r="E2103" s="67">
        <v>-0.23</v>
      </c>
      <c r="F2103" s="69">
        <v>1911</v>
      </c>
      <c r="G2103" t="s">
        <v>25</v>
      </c>
      <c r="H2103">
        <v>0</v>
      </c>
      <c r="I2103" t="s">
        <v>288</v>
      </c>
      <c r="J2103" t="s">
        <v>289</v>
      </c>
      <c r="K2103" t="s">
        <v>290</v>
      </c>
      <c r="L2103" s="36">
        <v>1321</v>
      </c>
      <c r="M2103">
        <v>-30.5</v>
      </c>
      <c r="N2103" s="66">
        <v>-2.2599999999999999E-2</v>
      </c>
      <c r="O2103" s="36">
        <v>1351.5</v>
      </c>
      <c r="P2103" s="66">
        <v>-2.2499999999999999E-2</v>
      </c>
      <c r="Q2103" s="36">
        <v>1343.5</v>
      </c>
      <c r="R2103" s="36">
        <v>1345.5</v>
      </c>
      <c r="S2103" s="36">
        <v>1318</v>
      </c>
      <c r="T2103" s="66">
        <v>-1.67E-2</v>
      </c>
      <c r="U2103" s="66">
        <v>-1.04E-2</v>
      </c>
      <c r="V2103" s="66">
        <v>-1.8200000000000001E-2</v>
      </c>
      <c r="W2103" s="66">
        <v>2.2000000000000001E-3</v>
      </c>
      <c r="X2103" s="1">
        <v>2957400</v>
      </c>
      <c r="Y2103" s="1">
        <v>3940108</v>
      </c>
      <c r="Z2103" s="1">
        <v>817126</v>
      </c>
      <c r="AA2103" t="s">
        <v>300</v>
      </c>
      <c r="AB2103" t="s">
        <v>301</v>
      </c>
      <c r="AC2103">
        <v>8.41</v>
      </c>
      <c r="AD2103">
        <v>0.8</v>
      </c>
      <c r="AE2103">
        <v>3.79</v>
      </c>
      <c r="AF2103" t="s">
        <v>230</v>
      </c>
      <c r="AG2103" s="1">
        <v>282500</v>
      </c>
      <c r="AH2103" s="36">
        <v>1322</v>
      </c>
      <c r="AI2103" s="1">
        <v>856900</v>
      </c>
      <c r="AJ2103" s="36">
        <v>1321.5</v>
      </c>
      <c r="AK2103" s="1">
        <v>888300</v>
      </c>
      <c r="AL2103" s="2">
        <v>0.64166666666666672</v>
      </c>
      <c r="AM2103" s="3">
        <v>46241</v>
      </c>
      <c r="AN2103" t="s">
        <v>293</v>
      </c>
      <c r="AO2103" t="s">
        <v>299</v>
      </c>
    </row>
    <row r="2104" spans="1:41">
      <c r="A2104" s="8">
        <v>46225</v>
      </c>
      <c r="B2104" s="67">
        <v>4033.13</v>
      </c>
      <c r="C2104" s="67">
        <v>0.45</v>
      </c>
      <c r="D2104" s="67">
        <v>66170</v>
      </c>
      <c r="E2104" s="67">
        <v>-0.23</v>
      </c>
      <c r="F2104" s="69">
        <v>1925</v>
      </c>
      <c r="G2104" t="s">
        <v>26</v>
      </c>
      <c r="H2104">
        <v>0</v>
      </c>
      <c r="I2104" t="s">
        <v>288</v>
      </c>
      <c r="J2104" t="s">
        <v>289</v>
      </c>
      <c r="K2104" t="s">
        <v>295</v>
      </c>
      <c r="L2104" s="36">
        <v>4588</v>
      </c>
      <c r="M2104">
        <v>-51</v>
      </c>
      <c r="N2104" s="66">
        <v>-1.0999999999999999E-2</v>
      </c>
      <c r="O2104" s="36">
        <v>4639</v>
      </c>
      <c r="P2104" s="66">
        <v>-1.09E-2</v>
      </c>
      <c r="Q2104" s="36">
        <v>4580</v>
      </c>
      <c r="R2104" s="36">
        <v>4607</v>
      </c>
      <c r="S2104" s="36">
        <v>4555</v>
      </c>
      <c r="T2104" s="66">
        <v>1.6999999999999999E-3</v>
      </c>
      <c r="U2104" s="66">
        <v>4.7999999999999996E-3</v>
      </c>
      <c r="V2104" s="66">
        <v>-4.1000000000000003E-3</v>
      </c>
      <c r="W2104" s="66">
        <v>7.1999999999999998E-3</v>
      </c>
      <c r="X2104" s="1">
        <v>1245900</v>
      </c>
      <c r="Y2104" s="1">
        <v>5712878</v>
      </c>
      <c r="Z2104" s="1">
        <v>3026410</v>
      </c>
      <c r="AA2104" t="s">
        <v>302</v>
      </c>
      <c r="AB2104" t="s">
        <v>573</v>
      </c>
      <c r="AC2104">
        <v>12.52</v>
      </c>
      <c r="AD2104">
        <v>0.98</v>
      </c>
      <c r="AE2104">
        <v>3.84</v>
      </c>
      <c r="AF2104" t="s">
        <v>230</v>
      </c>
      <c r="AG2104" s="1">
        <v>18900</v>
      </c>
      <c r="AH2104" s="36">
        <v>4589</v>
      </c>
      <c r="AI2104" s="1">
        <v>655300</v>
      </c>
      <c r="AJ2104" s="36">
        <v>4588</v>
      </c>
      <c r="AK2104" s="1">
        <v>656200</v>
      </c>
      <c r="AL2104" s="2">
        <v>0.64166666666666672</v>
      </c>
      <c r="AM2104" s="3">
        <v>46240</v>
      </c>
      <c r="AN2104" t="s">
        <v>298</v>
      </c>
      <c r="AO2104" t="s">
        <v>299</v>
      </c>
    </row>
    <row r="2105" spans="1:41">
      <c r="A2105" s="8">
        <v>46225</v>
      </c>
      <c r="B2105" s="67">
        <v>4033.13</v>
      </c>
      <c r="C2105" s="67">
        <v>0.45</v>
      </c>
      <c r="D2105" s="67">
        <v>66170</v>
      </c>
      <c r="E2105" s="67">
        <v>-0.23</v>
      </c>
      <c r="F2105" s="69">
        <v>1928</v>
      </c>
      <c r="G2105" t="s">
        <v>27</v>
      </c>
      <c r="H2105">
        <v>0</v>
      </c>
      <c r="I2105" t="s">
        <v>288</v>
      </c>
      <c r="J2105" t="s">
        <v>289</v>
      </c>
      <c r="K2105" t="s">
        <v>295</v>
      </c>
      <c r="L2105" s="36">
        <v>3513</v>
      </c>
      <c r="M2105">
        <v>-36</v>
      </c>
      <c r="N2105" s="66">
        <v>-1.01E-2</v>
      </c>
      <c r="O2105" s="36">
        <v>3549</v>
      </c>
      <c r="P2105" s="66">
        <v>-1.01E-2</v>
      </c>
      <c r="Q2105" s="36">
        <v>3548</v>
      </c>
      <c r="R2105" s="36">
        <v>3548</v>
      </c>
      <c r="S2105" s="36">
        <v>3498</v>
      </c>
      <c r="T2105" s="66">
        <v>-9.7999999999999997E-3</v>
      </c>
      <c r="U2105" s="66">
        <v>3.0999999999999999E-3</v>
      </c>
      <c r="V2105" s="66">
        <v>-9.7999999999999997E-3</v>
      </c>
      <c r="W2105" s="66">
        <v>4.1999999999999997E-3</v>
      </c>
      <c r="X2105" s="1">
        <v>2095900</v>
      </c>
      <c r="Y2105" s="1">
        <v>7375957</v>
      </c>
      <c r="Z2105" s="1">
        <v>2289020</v>
      </c>
      <c r="AA2105" t="s">
        <v>304</v>
      </c>
      <c r="AB2105" t="s">
        <v>574</v>
      </c>
      <c r="AC2105">
        <v>10.44</v>
      </c>
      <c r="AD2105">
        <v>1.06</v>
      </c>
      <c r="AE2105">
        <v>4.13</v>
      </c>
      <c r="AF2105" t="s">
        <v>230</v>
      </c>
      <c r="AG2105" s="1">
        <v>237800</v>
      </c>
      <c r="AH2105" s="36">
        <v>3535</v>
      </c>
      <c r="AI2105" s="1">
        <v>654800</v>
      </c>
      <c r="AJ2105" s="36">
        <v>3534</v>
      </c>
      <c r="AK2105" s="1">
        <v>651600</v>
      </c>
      <c r="AL2105" s="2">
        <v>0.64166666666666672</v>
      </c>
      <c r="AN2105" t="s">
        <v>306</v>
      </c>
      <c r="AO2105" t="s">
        <v>299</v>
      </c>
    </row>
    <row r="2106" spans="1:41">
      <c r="A2106" s="8">
        <v>46225</v>
      </c>
      <c r="B2106" s="67">
        <v>4033.13</v>
      </c>
      <c r="C2106" s="67">
        <v>0.45</v>
      </c>
      <c r="D2106" s="67">
        <v>66170</v>
      </c>
      <c r="E2106" s="67">
        <v>-0.23</v>
      </c>
      <c r="F2106" s="69">
        <v>1929</v>
      </c>
      <c r="G2106" t="s">
        <v>28</v>
      </c>
      <c r="H2106">
        <v>0</v>
      </c>
      <c r="I2106" t="s">
        <v>288</v>
      </c>
      <c r="J2106" t="s">
        <v>289</v>
      </c>
      <c r="K2106" t="s">
        <v>295</v>
      </c>
      <c r="L2106" s="36">
        <v>1127</v>
      </c>
      <c r="M2106">
        <v>0</v>
      </c>
      <c r="N2106" s="66">
        <v>0</v>
      </c>
      <c r="O2106" s="36">
        <v>1127</v>
      </c>
      <c r="P2106" s="66">
        <v>0</v>
      </c>
      <c r="Q2106" s="36">
        <v>1131</v>
      </c>
      <c r="R2106" s="36">
        <v>1136</v>
      </c>
      <c r="S2106" s="36">
        <v>1117</v>
      </c>
      <c r="T2106" s="66">
        <v>-3.5000000000000001E-3</v>
      </c>
      <c r="U2106" s="66">
        <v>-2.5999999999999999E-3</v>
      </c>
      <c r="V2106" s="66">
        <v>-7.9000000000000008E-3</v>
      </c>
      <c r="W2106" s="66">
        <v>8.8999999999999999E-3</v>
      </c>
      <c r="X2106" s="1">
        <v>95600</v>
      </c>
      <c r="Y2106" s="1">
        <v>107701</v>
      </c>
      <c r="Z2106" s="1">
        <v>47103</v>
      </c>
      <c r="AA2106" t="s">
        <v>307</v>
      </c>
      <c r="AB2106" t="s">
        <v>575</v>
      </c>
      <c r="AC2106">
        <v>12.73</v>
      </c>
      <c r="AD2106">
        <v>1.24</v>
      </c>
      <c r="AE2106">
        <v>4.4400000000000004</v>
      </c>
      <c r="AF2106" t="s">
        <v>230</v>
      </c>
      <c r="AG2106" s="1">
        <v>14200</v>
      </c>
      <c r="AH2106" s="36">
        <v>1132</v>
      </c>
      <c r="AI2106" s="1">
        <v>10400</v>
      </c>
      <c r="AJ2106" s="36">
        <v>1131</v>
      </c>
      <c r="AK2106" s="1">
        <v>10300</v>
      </c>
      <c r="AL2106" s="2">
        <v>0.64166666666666672</v>
      </c>
      <c r="AM2106" s="3">
        <v>46241</v>
      </c>
      <c r="AN2106" t="s">
        <v>298</v>
      </c>
      <c r="AO2106" t="s">
        <v>299</v>
      </c>
    </row>
    <row r="2107" spans="1:41">
      <c r="A2107" s="8">
        <v>46225</v>
      </c>
      <c r="B2107" s="67">
        <v>4033.13</v>
      </c>
      <c r="C2107" s="67">
        <v>0.45</v>
      </c>
      <c r="D2107" s="67">
        <v>66170</v>
      </c>
      <c r="E2107" s="67">
        <v>-0.23</v>
      </c>
      <c r="F2107" s="69">
        <v>1963</v>
      </c>
      <c r="G2107" t="s">
        <v>29</v>
      </c>
      <c r="H2107">
        <v>0</v>
      </c>
      <c r="I2107" t="s">
        <v>288</v>
      </c>
      <c r="J2107" t="s">
        <v>289</v>
      </c>
      <c r="K2107" t="s">
        <v>290</v>
      </c>
      <c r="L2107" s="36">
        <v>2278</v>
      </c>
      <c r="M2107">
        <v>0.5</v>
      </c>
      <c r="N2107" s="66">
        <v>2.0000000000000001E-4</v>
      </c>
      <c r="O2107" s="36">
        <v>2277.5</v>
      </c>
      <c r="P2107" s="66">
        <v>2.0000000000000001E-4</v>
      </c>
      <c r="Q2107" s="36">
        <v>2299</v>
      </c>
      <c r="R2107" s="36">
        <v>2331.5</v>
      </c>
      <c r="S2107" s="36">
        <v>2275.5</v>
      </c>
      <c r="T2107" s="66">
        <v>-9.1000000000000004E-3</v>
      </c>
      <c r="U2107" s="66">
        <v>-1.17E-2</v>
      </c>
      <c r="V2107" s="66">
        <v>-2.29E-2</v>
      </c>
      <c r="W2107" s="66">
        <v>1E-3</v>
      </c>
      <c r="X2107" s="1">
        <v>883500</v>
      </c>
      <c r="Y2107" s="1">
        <v>2034730</v>
      </c>
      <c r="Z2107" s="1">
        <v>556499</v>
      </c>
      <c r="AA2107" t="s">
        <v>309</v>
      </c>
      <c r="AB2107" t="s">
        <v>310</v>
      </c>
      <c r="AC2107">
        <v>11.98</v>
      </c>
      <c r="AD2107">
        <v>1.28</v>
      </c>
      <c r="AE2107">
        <v>2.2799999999999998</v>
      </c>
      <c r="AF2107" t="s">
        <v>230</v>
      </c>
      <c r="AG2107" s="1">
        <v>33400</v>
      </c>
      <c r="AH2107" s="36">
        <v>2299</v>
      </c>
      <c r="AI2107" s="1">
        <v>317300</v>
      </c>
      <c r="AJ2107" s="36">
        <v>2298.5</v>
      </c>
      <c r="AK2107" s="1">
        <v>316900</v>
      </c>
      <c r="AL2107" s="2">
        <v>0.64166666666666672</v>
      </c>
      <c r="AM2107" s="3">
        <v>46241</v>
      </c>
      <c r="AN2107" t="s">
        <v>298</v>
      </c>
      <c r="AO2107" t="s">
        <v>299</v>
      </c>
    </row>
    <row r="2108" spans="1:41">
      <c r="A2108" s="8">
        <v>46225</v>
      </c>
      <c r="B2108" s="67">
        <v>4033.13</v>
      </c>
      <c r="C2108" s="67">
        <v>0.45</v>
      </c>
      <c r="D2108" s="67">
        <v>66170</v>
      </c>
      <c r="E2108" s="67">
        <v>-0.23</v>
      </c>
      <c r="F2108" s="69">
        <v>2124</v>
      </c>
      <c r="G2108" t="s">
        <v>30</v>
      </c>
      <c r="H2108">
        <v>0</v>
      </c>
      <c r="I2108" t="s">
        <v>288</v>
      </c>
      <c r="J2108" t="s">
        <v>289</v>
      </c>
      <c r="K2108" t="s">
        <v>295</v>
      </c>
      <c r="L2108">
        <v>910</v>
      </c>
      <c r="M2108">
        <v>-19</v>
      </c>
      <c r="N2108" s="66">
        <v>-2.0500000000000001E-2</v>
      </c>
      <c r="O2108">
        <v>929</v>
      </c>
      <c r="P2108" s="66">
        <v>-2.0400000000000001E-2</v>
      </c>
      <c r="Q2108">
        <v>921</v>
      </c>
      <c r="R2108">
        <v>921</v>
      </c>
      <c r="S2108">
        <v>905</v>
      </c>
      <c r="T2108" s="66">
        <v>-1.1900000000000001E-2</v>
      </c>
      <c r="U2108" s="66">
        <v>0</v>
      </c>
      <c r="V2108" s="66">
        <v>-1.1900000000000001E-2</v>
      </c>
      <c r="W2108" s="66">
        <v>5.4999999999999997E-3</v>
      </c>
      <c r="X2108" s="1">
        <v>511500</v>
      </c>
      <c r="Y2108" s="1">
        <v>466520</v>
      </c>
      <c r="Z2108" s="1">
        <v>150657</v>
      </c>
      <c r="AA2108" t="s">
        <v>311</v>
      </c>
      <c r="AB2108" t="s">
        <v>312</v>
      </c>
      <c r="AC2108">
        <v>16.82</v>
      </c>
      <c r="AD2108">
        <v>6.45</v>
      </c>
      <c r="AE2108">
        <v>4.18</v>
      </c>
      <c r="AF2108" t="s">
        <v>230</v>
      </c>
      <c r="AG2108" s="1">
        <v>36500</v>
      </c>
      <c r="AH2108">
        <v>916</v>
      </c>
      <c r="AI2108" s="1">
        <v>86200</v>
      </c>
      <c r="AJ2108">
        <v>915</v>
      </c>
      <c r="AK2108" s="1">
        <v>88400</v>
      </c>
      <c r="AL2108" s="2">
        <v>0.64166666666666672</v>
      </c>
      <c r="AM2108" s="3">
        <v>46246</v>
      </c>
      <c r="AN2108" t="s">
        <v>293</v>
      </c>
      <c r="AO2108" t="s">
        <v>313</v>
      </c>
    </row>
    <row r="2109" spans="1:41">
      <c r="A2109" s="8">
        <v>46225</v>
      </c>
      <c r="B2109" s="67">
        <v>4033.13</v>
      </c>
      <c r="C2109" s="67">
        <v>0.45</v>
      </c>
      <c r="D2109" s="67">
        <v>66170</v>
      </c>
      <c r="E2109" s="67">
        <v>-0.23</v>
      </c>
      <c r="F2109" s="69">
        <v>2162</v>
      </c>
      <c r="G2109" t="s">
        <v>31</v>
      </c>
      <c r="H2109">
        <v>0</v>
      </c>
      <c r="I2109" t="s">
        <v>314</v>
      </c>
      <c r="J2109" t="s">
        <v>289</v>
      </c>
      <c r="K2109" t="s">
        <v>295</v>
      </c>
      <c r="L2109">
        <v>536</v>
      </c>
      <c r="M2109">
        <v>1</v>
      </c>
      <c r="N2109" s="66">
        <v>1.9E-3</v>
      </c>
      <c r="O2109">
        <v>535</v>
      </c>
      <c r="P2109" s="66">
        <v>1.8E-3</v>
      </c>
      <c r="Q2109">
        <v>535</v>
      </c>
      <c r="R2109">
        <v>537</v>
      </c>
      <c r="S2109">
        <v>535</v>
      </c>
      <c r="T2109" s="66">
        <v>1.8E-3</v>
      </c>
      <c r="U2109" s="66">
        <v>0</v>
      </c>
      <c r="V2109" s="66">
        <v>-1.8E-3</v>
      </c>
      <c r="W2109" s="66">
        <v>1.8E-3</v>
      </c>
      <c r="X2109" s="1">
        <v>40500</v>
      </c>
      <c r="Y2109" s="1">
        <v>21728</v>
      </c>
      <c r="Z2109" s="1">
        <v>11583</v>
      </c>
      <c r="AA2109" t="s">
        <v>685</v>
      </c>
      <c r="AB2109" t="s">
        <v>316</v>
      </c>
      <c r="AC2109">
        <v>31.16</v>
      </c>
      <c r="AD2109">
        <v>2.04</v>
      </c>
      <c r="AE2109">
        <v>0</v>
      </c>
      <c r="AF2109">
        <v>0.5</v>
      </c>
      <c r="AG2109">
        <v>0</v>
      </c>
      <c r="AH2109">
        <v>537</v>
      </c>
      <c r="AI2109" s="1">
        <v>1100</v>
      </c>
      <c r="AJ2109">
        <v>536</v>
      </c>
      <c r="AK2109" s="1">
        <v>6300</v>
      </c>
      <c r="AL2109" s="2">
        <v>0.62708333333333333</v>
      </c>
      <c r="AM2109" s="3">
        <v>46241</v>
      </c>
      <c r="AN2109" t="s">
        <v>298</v>
      </c>
      <c r="AO2109" t="s">
        <v>313</v>
      </c>
    </row>
    <row r="2110" spans="1:41">
      <c r="A2110" s="8">
        <v>46225</v>
      </c>
      <c r="B2110" s="67">
        <v>4033.13</v>
      </c>
      <c r="C2110" s="67">
        <v>0.45</v>
      </c>
      <c r="D2110" s="67">
        <v>66170</v>
      </c>
      <c r="E2110" s="67">
        <v>-0.23</v>
      </c>
      <c r="F2110" s="69">
        <v>2229</v>
      </c>
      <c r="G2110" t="s">
        <v>32</v>
      </c>
      <c r="H2110">
        <v>0</v>
      </c>
      <c r="I2110" t="s">
        <v>288</v>
      </c>
      <c r="J2110" t="s">
        <v>289</v>
      </c>
      <c r="K2110" t="s">
        <v>295</v>
      </c>
      <c r="L2110" s="36">
        <v>2942.5</v>
      </c>
      <c r="M2110">
        <v>-37.5</v>
      </c>
      <c r="N2110" s="66">
        <v>-1.26E-2</v>
      </c>
      <c r="O2110" s="36">
        <v>2980</v>
      </c>
      <c r="P2110" s="66">
        <v>-1.2500000000000001E-2</v>
      </c>
      <c r="Q2110" s="36">
        <v>2958</v>
      </c>
      <c r="R2110" s="36">
        <v>2958.5</v>
      </c>
      <c r="S2110" s="36">
        <v>2908.5</v>
      </c>
      <c r="T2110" s="66">
        <v>-5.1999999999999998E-3</v>
      </c>
      <c r="U2110" s="66">
        <v>8.0000000000000002E-3</v>
      </c>
      <c r="V2110" s="66">
        <v>-5.4000000000000003E-3</v>
      </c>
      <c r="W2110" s="66">
        <v>1.1599999999999999E-2</v>
      </c>
      <c r="X2110" s="1">
        <v>220100</v>
      </c>
      <c r="Y2110" s="1">
        <v>645635</v>
      </c>
      <c r="Z2110" s="1">
        <v>394088</v>
      </c>
      <c r="AA2110" t="s">
        <v>317</v>
      </c>
      <c r="AB2110" t="s">
        <v>660</v>
      </c>
      <c r="AC2110">
        <v>20.56</v>
      </c>
      <c r="AD2110">
        <v>1.69</v>
      </c>
      <c r="AE2110">
        <v>2.34</v>
      </c>
      <c r="AF2110" t="s">
        <v>230</v>
      </c>
      <c r="AG2110" s="1">
        <v>3200</v>
      </c>
      <c r="AH2110" s="36">
        <v>2953</v>
      </c>
      <c r="AI2110" s="1">
        <v>67200</v>
      </c>
      <c r="AJ2110" s="36">
        <v>2952.5</v>
      </c>
      <c r="AK2110" s="1">
        <v>68700</v>
      </c>
      <c r="AL2110" s="2">
        <v>0.64166666666666672</v>
      </c>
      <c r="AM2110" s="3">
        <v>46233</v>
      </c>
      <c r="AN2110" t="s">
        <v>298</v>
      </c>
      <c r="AO2110" t="s">
        <v>319</v>
      </c>
    </row>
    <row r="2111" spans="1:41">
      <c r="A2111" s="8">
        <v>46225</v>
      </c>
      <c r="B2111" s="67">
        <v>4033.13</v>
      </c>
      <c r="C2111" s="67">
        <v>0.45</v>
      </c>
      <c r="D2111" s="67">
        <v>66170</v>
      </c>
      <c r="E2111" s="67">
        <v>-0.23</v>
      </c>
      <c r="F2111" s="69">
        <v>2768</v>
      </c>
      <c r="G2111" t="s">
        <v>33</v>
      </c>
      <c r="H2111">
        <v>0</v>
      </c>
      <c r="I2111" t="s">
        <v>288</v>
      </c>
      <c r="J2111" t="s">
        <v>289</v>
      </c>
      <c r="K2111" t="s">
        <v>295</v>
      </c>
      <c r="L2111" s="36">
        <v>5374</v>
      </c>
      <c r="M2111">
        <v>97</v>
      </c>
      <c r="N2111" s="66">
        <v>1.84E-2</v>
      </c>
      <c r="O2111" s="36">
        <v>5277</v>
      </c>
      <c r="P2111" s="66">
        <v>1.83E-2</v>
      </c>
      <c r="Q2111" s="36">
        <v>5318</v>
      </c>
      <c r="R2111" s="36">
        <v>5453</v>
      </c>
      <c r="S2111" s="36">
        <v>5301</v>
      </c>
      <c r="T2111" s="66">
        <v>1.0500000000000001E-2</v>
      </c>
      <c r="U2111" s="66">
        <v>-2E-3</v>
      </c>
      <c r="V2111" s="66">
        <v>-1.44E-2</v>
      </c>
      <c r="W2111" s="66">
        <v>1.37E-2</v>
      </c>
      <c r="X2111" s="1">
        <v>1136100</v>
      </c>
      <c r="Y2111" s="1">
        <v>6123722</v>
      </c>
      <c r="Z2111" s="1">
        <v>1128540</v>
      </c>
      <c r="AA2111" t="s">
        <v>320</v>
      </c>
      <c r="AB2111" t="s">
        <v>321</v>
      </c>
      <c r="AC2111">
        <v>8.6</v>
      </c>
      <c r="AD2111">
        <v>1.02</v>
      </c>
      <c r="AE2111">
        <v>3.35</v>
      </c>
      <c r="AF2111" t="s">
        <v>230</v>
      </c>
      <c r="AG2111" s="1">
        <v>173100</v>
      </c>
      <c r="AH2111" s="36">
        <v>5410</v>
      </c>
      <c r="AI2111" s="1">
        <v>221600</v>
      </c>
      <c r="AJ2111" s="36">
        <v>5409</v>
      </c>
      <c r="AK2111" s="1">
        <v>219600</v>
      </c>
      <c r="AL2111" s="2">
        <v>0.64166666666666672</v>
      </c>
      <c r="AM2111" s="3">
        <v>46234</v>
      </c>
      <c r="AN2111" t="s">
        <v>298</v>
      </c>
      <c r="AO2111" t="s">
        <v>322</v>
      </c>
    </row>
    <row r="2112" spans="1:41">
      <c r="A2112" s="8">
        <v>46225</v>
      </c>
      <c r="B2112" s="67">
        <v>4033.13</v>
      </c>
      <c r="C2112" s="67">
        <v>0.45</v>
      </c>
      <c r="D2112" s="67">
        <v>66170</v>
      </c>
      <c r="E2112" s="67">
        <v>-0.23</v>
      </c>
      <c r="F2112" s="69">
        <v>2769</v>
      </c>
      <c r="G2112" t="s">
        <v>34</v>
      </c>
      <c r="H2112">
        <v>0</v>
      </c>
      <c r="I2112" t="s">
        <v>314</v>
      </c>
      <c r="J2112" t="s">
        <v>323</v>
      </c>
      <c r="K2112" t="s">
        <v>295</v>
      </c>
      <c r="L2112">
        <v>881</v>
      </c>
      <c r="M2112">
        <v>-3</v>
      </c>
      <c r="N2112" s="66">
        <v>-3.3999999999999998E-3</v>
      </c>
      <c r="O2112">
        <v>884</v>
      </c>
      <c r="P2112" s="66">
        <v>-3.3E-3</v>
      </c>
      <c r="Q2112">
        <v>884</v>
      </c>
      <c r="R2112">
        <v>887</v>
      </c>
      <c r="S2112">
        <v>881</v>
      </c>
      <c r="T2112" s="66">
        <v>-3.3E-3</v>
      </c>
      <c r="U2112" s="66">
        <v>-3.3E-3</v>
      </c>
      <c r="V2112" s="66">
        <v>-6.7000000000000002E-3</v>
      </c>
      <c r="W2112" s="66">
        <v>0</v>
      </c>
      <c r="X2112" s="1">
        <v>3400</v>
      </c>
      <c r="Y2112" s="1">
        <v>3007</v>
      </c>
      <c r="Z2112" s="1">
        <v>6926</v>
      </c>
      <c r="AA2112" t="s">
        <v>324</v>
      </c>
      <c r="AB2112" t="s">
        <v>325</v>
      </c>
      <c r="AC2112">
        <v>53.07</v>
      </c>
      <c r="AD2112">
        <v>8.24</v>
      </c>
      <c r="AE2112">
        <v>0</v>
      </c>
      <c r="AF2112">
        <v>0.2</v>
      </c>
      <c r="AG2112">
        <v>0</v>
      </c>
      <c r="AH2112">
        <v>881</v>
      </c>
      <c r="AI2112">
        <v>200</v>
      </c>
      <c r="AJ2112">
        <v>881</v>
      </c>
      <c r="AK2112">
        <v>200</v>
      </c>
      <c r="AL2112" s="2">
        <v>0.64097222222222228</v>
      </c>
      <c r="AM2112" s="3">
        <v>46213</v>
      </c>
      <c r="AN2112" t="s">
        <v>326</v>
      </c>
      <c r="AO2112" t="s">
        <v>327</v>
      </c>
    </row>
    <row r="2113" spans="1:41">
      <c r="A2113" s="8">
        <v>46225</v>
      </c>
      <c r="B2113" s="67">
        <v>4033.13</v>
      </c>
      <c r="C2113" s="67">
        <v>0.45</v>
      </c>
      <c r="D2113" s="67">
        <v>66170</v>
      </c>
      <c r="E2113" s="67">
        <v>-0.23</v>
      </c>
      <c r="F2113" s="69">
        <v>2914</v>
      </c>
      <c r="G2113" t="s">
        <v>35</v>
      </c>
      <c r="H2113">
        <v>0</v>
      </c>
      <c r="I2113" t="s">
        <v>288</v>
      </c>
      <c r="J2113" t="s">
        <v>289</v>
      </c>
      <c r="K2113" t="s">
        <v>295</v>
      </c>
      <c r="L2113" s="36">
        <v>6439</v>
      </c>
      <c r="M2113">
        <v>14</v>
      </c>
      <c r="N2113" s="66">
        <v>2.2000000000000001E-3</v>
      </c>
      <c r="O2113" s="36">
        <v>6425</v>
      </c>
      <c r="P2113" s="66">
        <v>2.0999999999999999E-3</v>
      </c>
      <c r="Q2113" s="36">
        <v>6360</v>
      </c>
      <c r="R2113" s="36">
        <v>6452</v>
      </c>
      <c r="S2113" s="36">
        <v>6325</v>
      </c>
      <c r="T2113" s="66">
        <v>1.24E-2</v>
      </c>
      <c r="U2113" s="66">
        <v>1.5100000000000001E-2</v>
      </c>
      <c r="V2113" s="66">
        <v>-2E-3</v>
      </c>
      <c r="W2113" s="66">
        <v>1.7999999999999999E-2</v>
      </c>
      <c r="X2113" s="1">
        <v>3232400</v>
      </c>
      <c r="Y2113" s="1">
        <v>20646829</v>
      </c>
      <c r="Z2113" s="1">
        <v>12878000</v>
      </c>
      <c r="AA2113" t="s">
        <v>328</v>
      </c>
      <c r="AB2113" t="s">
        <v>329</v>
      </c>
      <c r="AC2113">
        <v>20.05</v>
      </c>
      <c r="AD2113">
        <v>2.79</v>
      </c>
      <c r="AE2113">
        <v>3.76</v>
      </c>
      <c r="AF2113" t="s">
        <v>230</v>
      </c>
      <c r="AG2113" s="1">
        <v>390200</v>
      </c>
      <c r="AH2113" s="36">
        <v>6460</v>
      </c>
      <c r="AI2113" s="1">
        <v>973700</v>
      </c>
      <c r="AJ2113" s="36">
        <v>6459</v>
      </c>
      <c r="AK2113" s="1">
        <v>949900</v>
      </c>
      <c r="AL2113" s="2">
        <v>0.64166666666666672</v>
      </c>
      <c r="AM2113" s="3">
        <v>46233</v>
      </c>
      <c r="AN2113" t="s">
        <v>293</v>
      </c>
      <c r="AO2113" t="s">
        <v>319</v>
      </c>
    </row>
    <row r="2114" spans="1:41">
      <c r="A2114" s="8">
        <v>46225</v>
      </c>
      <c r="B2114" s="67">
        <v>4033.13</v>
      </c>
      <c r="C2114" s="67">
        <v>0.45</v>
      </c>
      <c r="D2114" s="67">
        <v>66170</v>
      </c>
      <c r="E2114" s="67">
        <v>-0.23</v>
      </c>
      <c r="F2114" s="69">
        <v>3003</v>
      </c>
      <c r="G2114" t="s">
        <v>36</v>
      </c>
      <c r="H2114">
        <v>0</v>
      </c>
      <c r="I2114" t="s">
        <v>288</v>
      </c>
      <c r="J2114" t="s">
        <v>289</v>
      </c>
      <c r="K2114" t="s">
        <v>295</v>
      </c>
      <c r="L2114" s="36">
        <v>1804</v>
      </c>
      <c r="M2114">
        <v>-21.5</v>
      </c>
      <c r="N2114" s="66">
        <v>-1.18E-2</v>
      </c>
      <c r="O2114" s="36">
        <v>1825.5</v>
      </c>
      <c r="P2114" s="66">
        <v>-1.17E-2</v>
      </c>
      <c r="Q2114" s="36">
        <v>1800</v>
      </c>
      <c r="R2114" s="36">
        <v>1813</v>
      </c>
      <c r="S2114" s="36">
        <v>1795</v>
      </c>
      <c r="T2114" s="66">
        <v>2.2000000000000001E-3</v>
      </c>
      <c r="U2114" s="66">
        <v>2.7000000000000001E-3</v>
      </c>
      <c r="V2114" s="66">
        <v>-4.8999999999999998E-3</v>
      </c>
      <c r="W2114" s="66">
        <v>5.0000000000000001E-3</v>
      </c>
      <c r="X2114" s="1">
        <v>1185400</v>
      </c>
      <c r="Y2114" s="1">
        <v>2140133</v>
      </c>
      <c r="Z2114" s="1">
        <v>1385305</v>
      </c>
      <c r="AA2114" t="s">
        <v>330</v>
      </c>
      <c r="AB2114" t="s">
        <v>577</v>
      </c>
      <c r="AC2114">
        <v>11.31</v>
      </c>
      <c r="AD2114">
        <v>1.49</v>
      </c>
      <c r="AE2114">
        <v>3.71</v>
      </c>
      <c r="AF2114" t="s">
        <v>230</v>
      </c>
      <c r="AG2114" s="1">
        <v>247200</v>
      </c>
      <c r="AH2114" s="36">
        <v>1804</v>
      </c>
      <c r="AI2114" s="1">
        <v>670600</v>
      </c>
      <c r="AJ2114" s="36">
        <v>1803.5</v>
      </c>
      <c r="AK2114" s="1">
        <v>671800</v>
      </c>
      <c r="AL2114" s="2">
        <v>0.64166666666666672</v>
      </c>
      <c r="AM2114" s="3">
        <v>46231</v>
      </c>
      <c r="AN2114" t="s">
        <v>293</v>
      </c>
      <c r="AO2114" t="s">
        <v>332</v>
      </c>
    </row>
    <row r="2115" spans="1:41">
      <c r="A2115" s="8">
        <v>46225</v>
      </c>
      <c r="B2115" s="67">
        <v>4033.13</v>
      </c>
      <c r="C2115" s="67">
        <v>0.45</v>
      </c>
      <c r="D2115" s="67">
        <v>66170</v>
      </c>
      <c r="E2115" s="67">
        <v>-0.23</v>
      </c>
      <c r="F2115" s="69">
        <v>3407</v>
      </c>
      <c r="G2115" t="s">
        <v>37</v>
      </c>
      <c r="H2115">
        <v>0</v>
      </c>
      <c r="I2115" t="s">
        <v>288</v>
      </c>
      <c r="J2115" t="s">
        <v>289</v>
      </c>
      <c r="K2115" t="s">
        <v>295</v>
      </c>
      <c r="L2115" s="36">
        <v>1852.5</v>
      </c>
      <c r="M2115">
        <v>-9.5</v>
      </c>
      <c r="N2115" s="66">
        <v>-5.1000000000000004E-3</v>
      </c>
      <c r="O2115" s="36">
        <v>1862</v>
      </c>
      <c r="P2115" s="66">
        <v>-5.1000000000000004E-3</v>
      </c>
      <c r="Q2115" s="36">
        <v>1872</v>
      </c>
      <c r="R2115" s="36">
        <v>1886.5</v>
      </c>
      <c r="S2115" s="36">
        <v>1852.5</v>
      </c>
      <c r="T2115" s="66">
        <v>-1.04E-2</v>
      </c>
      <c r="U2115" s="66">
        <v>-8.8000000000000005E-3</v>
      </c>
      <c r="V2115" s="66">
        <v>-1.7999999999999999E-2</v>
      </c>
      <c r="W2115" s="66">
        <v>0</v>
      </c>
      <c r="X2115" s="1">
        <v>2140100</v>
      </c>
      <c r="Y2115" s="1">
        <v>4005107</v>
      </c>
      <c r="Z2115" s="1">
        <v>2530055</v>
      </c>
      <c r="AA2115" t="s">
        <v>706</v>
      </c>
      <c r="AB2115" t="s">
        <v>334</v>
      </c>
      <c r="AC2115">
        <v>15.59</v>
      </c>
      <c r="AD2115">
        <v>1.2</v>
      </c>
      <c r="AE2115">
        <v>2.38</v>
      </c>
      <c r="AF2115" t="s">
        <v>230</v>
      </c>
      <c r="AG2115" s="1">
        <v>131800</v>
      </c>
      <c r="AH2115" s="36">
        <v>1859.5</v>
      </c>
      <c r="AI2115" s="1">
        <v>1405900</v>
      </c>
      <c r="AJ2115" s="36">
        <v>1859</v>
      </c>
      <c r="AK2115" s="1">
        <v>1402900</v>
      </c>
      <c r="AL2115" s="2">
        <v>0.64166666666666672</v>
      </c>
      <c r="AM2115" s="3">
        <v>46234</v>
      </c>
      <c r="AN2115" t="s">
        <v>298</v>
      </c>
      <c r="AO2115" t="s">
        <v>335</v>
      </c>
    </row>
    <row r="2116" spans="1:41">
      <c r="A2116" s="8">
        <v>46225</v>
      </c>
      <c r="B2116" s="67">
        <v>4033.13</v>
      </c>
      <c r="C2116" s="67">
        <v>0.45</v>
      </c>
      <c r="D2116" s="67">
        <v>66170</v>
      </c>
      <c r="E2116" s="67">
        <v>-0.23</v>
      </c>
      <c r="F2116" s="69">
        <v>4008</v>
      </c>
      <c r="G2116" t="s">
        <v>38</v>
      </c>
      <c r="H2116">
        <v>0</v>
      </c>
      <c r="I2116" t="s">
        <v>288</v>
      </c>
      <c r="J2116" t="s">
        <v>289</v>
      </c>
      <c r="K2116" t="s">
        <v>290</v>
      </c>
      <c r="L2116" s="36">
        <v>1294</v>
      </c>
      <c r="M2116">
        <v>8</v>
      </c>
      <c r="N2116" s="66">
        <v>6.1999999999999998E-3</v>
      </c>
      <c r="O2116" s="36">
        <v>1286</v>
      </c>
      <c r="P2116" s="66">
        <v>6.1999999999999998E-3</v>
      </c>
      <c r="Q2116" s="36">
        <v>1300</v>
      </c>
      <c r="R2116" s="36">
        <v>1318</v>
      </c>
      <c r="S2116" s="36">
        <v>1291</v>
      </c>
      <c r="T2116" s="66">
        <v>-4.5999999999999999E-3</v>
      </c>
      <c r="U2116" s="66">
        <v>-1.0699999999999999E-2</v>
      </c>
      <c r="V2116" s="66">
        <v>-1.8200000000000001E-2</v>
      </c>
      <c r="W2116" s="66">
        <v>2.3E-3</v>
      </c>
      <c r="X2116" s="1">
        <v>91200</v>
      </c>
      <c r="Y2116" s="1">
        <v>118861</v>
      </c>
      <c r="Z2116" s="1">
        <v>83700</v>
      </c>
      <c r="AA2116" t="s">
        <v>707</v>
      </c>
      <c r="AB2116" t="s">
        <v>337</v>
      </c>
      <c r="AC2116">
        <v>10.59</v>
      </c>
      <c r="AD2116">
        <v>0.8</v>
      </c>
      <c r="AE2116">
        <v>3.71</v>
      </c>
      <c r="AF2116" t="s">
        <v>230</v>
      </c>
      <c r="AG2116">
        <v>0</v>
      </c>
      <c r="AH2116" s="36">
        <v>1291</v>
      </c>
      <c r="AI2116" s="1">
        <v>14300</v>
      </c>
      <c r="AJ2116" s="36">
        <v>1290</v>
      </c>
      <c r="AK2116" s="1">
        <v>14300</v>
      </c>
      <c r="AL2116" s="2">
        <v>0.64166666666666672</v>
      </c>
      <c r="AM2116" s="3">
        <v>46240</v>
      </c>
      <c r="AN2116" t="s">
        <v>298</v>
      </c>
      <c r="AO2116" t="s">
        <v>335</v>
      </c>
    </row>
    <row r="2117" spans="1:41">
      <c r="A2117" s="8">
        <v>46225</v>
      </c>
      <c r="B2117" s="67">
        <v>4033.13</v>
      </c>
      <c r="C2117" s="67">
        <v>0.45</v>
      </c>
      <c r="D2117" s="67">
        <v>66170</v>
      </c>
      <c r="E2117" s="67">
        <v>-0.23</v>
      </c>
      <c r="F2117" s="69">
        <v>4026</v>
      </c>
      <c r="G2117" t="s">
        <v>39</v>
      </c>
      <c r="H2117">
        <v>0</v>
      </c>
      <c r="I2117" t="s">
        <v>314</v>
      </c>
      <c r="J2117" t="s">
        <v>289</v>
      </c>
      <c r="K2117" t="s">
        <v>290</v>
      </c>
      <c r="L2117" s="36">
        <v>1555</v>
      </c>
      <c r="M2117">
        <v>8</v>
      </c>
      <c r="N2117" s="66">
        <v>5.1999999999999998E-3</v>
      </c>
      <c r="O2117" s="36">
        <v>1547</v>
      </c>
      <c r="P2117" s="66">
        <v>5.1000000000000004E-3</v>
      </c>
      <c r="Q2117" s="36">
        <v>1558</v>
      </c>
      <c r="R2117" s="36">
        <v>1576</v>
      </c>
      <c r="S2117" s="36">
        <v>1543</v>
      </c>
      <c r="T2117" s="66">
        <v>-1.9E-3</v>
      </c>
      <c r="U2117" s="66">
        <v>-8.8999999999999999E-3</v>
      </c>
      <c r="V2117" s="66">
        <v>-1.3299999999999999E-2</v>
      </c>
      <c r="W2117" s="66">
        <v>7.7000000000000002E-3</v>
      </c>
      <c r="X2117" s="1">
        <v>60300</v>
      </c>
      <c r="Y2117" s="1">
        <v>94267</v>
      </c>
      <c r="Z2117" s="1">
        <v>14368</v>
      </c>
      <c r="AA2117" t="s">
        <v>338</v>
      </c>
      <c r="AB2117" t="s">
        <v>848</v>
      </c>
      <c r="AC2117">
        <v>7.36</v>
      </c>
      <c r="AD2117">
        <v>0.96</v>
      </c>
      <c r="AE2117">
        <v>3.22</v>
      </c>
      <c r="AF2117" t="s">
        <v>230</v>
      </c>
      <c r="AG2117">
        <v>800</v>
      </c>
      <c r="AH2117" s="36">
        <v>1556</v>
      </c>
      <c r="AI2117">
        <v>500</v>
      </c>
      <c r="AJ2117" s="36">
        <v>1556</v>
      </c>
      <c r="AK2117">
        <v>500</v>
      </c>
      <c r="AL2117" s="2">
        <v>0.64166666666666672</v>
      </c>
      <c r="AN2117" t="s">
        <v>340</v>
      </c>
      <c r="AO2117" t="s">
        <v>341</v>
      </c>
    </row>
    <row r="2118" spans="1:41">
      <c r="A2118" s="8">
        <v>46225</v>
      </c>
      <c r="B2118" s="67">
        <v>4033.13</v>
      </c>
      <c r="C2118" s="67">
        <v>0.45</v>
      </c>
      <c r="D2118" s="67">
        <v>66170</v>
      </c>
      <c r="E2118" s="67">
        <v>-0.23</v>
      </c>
      <c r="F2118" s="69">
        <v>4062</v>
      </c>
      <c r="G2118" t="s">
        <v>40</v>
      </c>
      <c r="H2118">
        <v>0</v>
      </c>
      <c r="I2118" t="s">
        <v>288</v>
      </c>
      <c r="J2118" t="s">
        <v>289</v>
      </c>
      <c r="K2118" t="s">
        <v>290</v>
      </c>
      <c r="L2118" s="36">
        <v>18180</v>
      </c>
      <c r="M2118">
        <v>765</v>
      </c>
      <c r="N2118" s="66">
        <v>4.3900000000000002E-2</v>
      </c>
      <c r="O2118" s="36">
        <v>17415</v>
      </c>
      <c r="P2118" s="66">
        <v>4.3900000000000002E-2</v>
      </c>
      <c r="Q2118" s="36">
        <v>19815</v>
      </c>
      <c r="R2118" s="36">
        <v>19820</v>
      </c>
      <c r="S2118" s="36">
        <v>17965</v>
      </c>
      <c r="T2118" s="66">
        <v>-8.2500000000000004E-2</v>
      </c>
      <c r="U2118" s="66">
        <v>-5.1299999999999998E-2</v>
      </c>
      <c r="V2118" s="66">
        <v>-8.2699999999999996E-2</v>
      </c>
      <c r="W2118" s="66">
        <v>1.1900000000000001E-2</v>
      </c>
      <c r="X2118" s="1">
        <v>9785400</v>
      </c>
      <c r="Y2118" s="1">
        <v>183627474</v>
      </c>
      <c r="Z2118" s="1">
        <v>5121689</v>
      </c>
      <c r="AA2118" t="s">
        <v>691</v>
      </c>
      <c r="AB2118" t="s">
        <v>343</v>
      </c>
      <c r="AC2118">
        <v>87.53</v>
      </c>
      <c r="AD2118">
        <v>9.2200000000000006</v>
      </c>
      <c r="AE2118">
        <v>0.19</v>
      </c>
      <c r="AF2118" t="s">
        <v>230</v>
      </c>
      <c r="AG2118" s="1">
        <v>10900</v>
      </c>
      <c r="AH2118" s="36">
        <v>18280</v>
      </c>
      <c r="AI2118" s="1">
        <v>450200</v>
      </c>
      <c r="AJ2118" s="36">
        <v>18275</v>
      </c>
      <c r="AK2118" s="1">
        <v>441900</v>
      </c>
      <c r="AL2118" s="2">
        <v>0.64166666666666672</v>
      </c>
      <c r="AM2118" s="3">
        <v>46238</v>
      </c>
      <c r="AN2118" t="s">
        <v>298</v>
      </c>
      <c r="AO2118" t="s">
        <v>344</v>
      </c>
    </row>
    <row r="2119" spans="1:41">
      <c r="A2119" s="8">
        <v>46225</v>
      </c>
      <c r="B2119" s="67">
        <v>4033.13</v>
      </c>
      <c r="C2119" s="67">
        <v>0.45</v>
      </c>
      <c r="D2119" s="67">
        <v>66170</v>
      </c>
      <c r="E2119" s="67">
        <v>-0.23</v>
      </c>
      <c r="F2119" s="69">
        <v>4063</v>
      </c>
      <c r="G2119" t="s">
        <v>41</v>
      </c>
      <c r="H2119">
        <v>0</v>
      </c>
      <c r="I2119" t="s">
        <v>288</v>
      </c>
      <c r="J2119" t="s">
        <v>289</v>
      </c>
      <c r="K2119" t="s">
        <v>295</v>
      </c>
      <c r="L2119" s="36">
        <v>7080</v>
      </c>
      <c r="M2119">
        <v>-125</v>
      </c>
      <c r="N2119" s="66">
        <v>-1.7299999999999999E-2</v>
      </c>
      <c r="O2119" s="36">
        <v>7205</v>
      </c>
      <c r="P2119" s="66">
        <v>-1.7299999999999999E-2</v>
      </c>
      <c r="Q2119" s="36">
        <v>7233</v>
      </c>
      <c r="R2119" s="36">
        <v>7367</v>
      </c>
      <c r="S2119" s="36">
        <v>7072</v>
      </c>
      <c r="T2119" s="66">
        <v>-2.1100000000000001E-2</v>
      </c>
      <c r="U2119" s="66">
        <v>-2.3400000000000001E-2</v>
      </c>
      <c r="V2119" s="66">
        <v>-3.8899999999999997E-2</v>
      </c>
      <c r="W2119" s="66">
        <v>1.1000000000000001E-3</v>
      </c>
      <c r="X2119" s="1">
        <v>4636700</v>
      </c>
      <c r="Y2119" s="1">
        <v>33543608</v>
      </c>
      <c r="Z2119" s="1">
        <v>14053770</v>
      </c>
      <c r="AA2119" t="s">
        <v>556</v>
      </c>
      <c r="AB2119" t="s">
        <v>346</v>
      </c>
      <c r="AC2119">
        <v>26.19</v>
      </c>
      <c r="AD2119">
        <v>2.94</v>
      </c>
      <c r="AE2119">
        <v>1.5</v>
      </c>
      <c r="AF2119" t="s">
        <v>230</v>
      </c>
      <c r="AG2119" s="1">
        <v>111100</v>
      </c>
      <c r="AH2119" s="36">
        <v>7021</v>
      </c>
      <c r="AI2119" s="1">
        <v>1639500</v>
      </c>
      <c r="AJ2119" s="36">
        <v>7020</v>
      </c>
      <c r="AK2119" s="1">
        <v>1804800</v>
      </c>
      <c r="AL2119" s="2">
        <v>0.64166666666666672</v>
      </c>
      <c r="AM2119" s="3">
        <v>46227</v>
      </c>
      <c r="AN2119" t="s">
        <v>298</v>
      </c>
      <c r="AO2119" t="s">
        <v>335</v>
      </c>
    </row>
    <row r="2120" spans="1:41">
      <c r="A2120" s="8">
        <v>46225</v>
      </c>
      <c r="B2120" s="67">
        <v>4033.13</v>
      </c>
      <c r="C2120" s="67">
        <v>0.45</v>
      </c>
      <c r="D2120" s="67">
        <v>66170</v>
      </c>
      <c r="E2120" s="67">
        <v>-0.23</v>
      </c>
      <c r="F2120" s="69">
        <v>4068</v>
      </c>
      <c r="G2120" t="s">
        <v>42</v>
      </c>
      <c r="H2120">
        <v>0</v>
      </c>
      <c r="I2120" t="s">
        <v>347</v>
      </c>
      <c r="J2120" t="s">
        <v>323</v>
      </c>
      <c r="K2120" t="s">
        <v>290</v>
      </c>
      <c r="L2120" s="36">
        <v>1655</v>
      </c>
      <c r="M2120">
        <v>22</v>
      </c>
      <c r="N2120" s="66">
        <v>1.35E-2</v>
      </c>
      <c r="O2120" s="36">
        <v>1633</v>
      </c>
      <c r="P2120" s="66">
        <v>1.34E-2</v>
      </c>
      <c r="Q2120" s="36">
        <v>1655</v>
      </c>
      <c r="R2120" s="36">
        <v>1655</v>
      </c>
      <c r="S2120" s="36">
        <v>1655</v>
      </c>
      <c r="T2120" s="66">
        <v>0</v>
      </c>
      <c r="U2120" s="66">
        <v>0</v>
      </c>
      <c r="V2120" s="66">
        <v>0</v>
      </c>
      <c r="W2120" s="66">
        <v>0</v>
      </c>
      <c r="X2120">
        <v>500</v>
      </c>
      <c r="Y2120">
        <v>828</v>
      </c>
      <c r="Z2120" s="1">
        <v>3127</v>
      </c>
      <c r="AA2120" t="s">
        <v>348</v>
      </c>
      <c r="AB2120" t="s">
        <v>692</v>
      </c>
      <c r="AC2120">
        <v>21.74</v>
      </c>
      <c r="AD2120">
        <v>1.46</v>
      </c>
      <c r="AE2120">
        <v>0</v>
      </c>
      <c r="AF2120">
        <v>1.6</v>
      </c>
      <c r="AG2120">
        <v>0</v>
      </c>
      <c r="AH2120" s="36">
        <v>1655</v>
      </c>
      <c r="AI2120">
        <v>300</v>
      </c>
      <c r="AJ2120" s="36">
        <v>1639</v>
      </c>
      <c r="AK2120">
        <v>100</v>
      </c>
      <c r="AL2120" s="2">
        <v>0.55000000000000004</v>
      </c>
      <c r="AM2120" s="3">
        <v>46248</v>
      </c>
      <c r="AN2120" t="s">
        <v>350</v>
      </c>
      <c r="AO2120" t="s">
        <v>351</v>
      </c>
    </row>
    <row r="2121" spans="1:41">
      <c r="A2121" s="8">
        <v>46225</v>
      </c>
      <c r="B2121" s="67">
        <v>4033.13</v>
      </c>
      <c r="C2121" s="67">
        <v>0.45</v>
      </c>
      <c r="D2121" s="67">
        <v>66170</v>
      </c>
      <c r="E2121" s="67">
        <v>-0.23</v>
      </c>
      <c r="F2121" s="69">
        <v>4100</v>
      </c>
      <c r="G2121" t="s">
        <v>43</v>
      </c>
      <c r="H2121">
        <v>0</v>
      </c>
      <c r="I2121" t="s">
        <v>314</v>
      </c>
      <c r="J2121" t="s">
        <v>289</v>
      </c>
      <c r="K2121" t="s">
        <v>295</v>
      </c>
      <c r="L2121" s="36">
        <v>1468</v>
      </c>
      <c r="M2121">
        <v>66</v>
      </c>
      <c r="N2121" s="66">
        <v>4.7100000000000003E-2</v>
      </c>
      <c r="O2121" s="36">
        <v>1402</v>
      </c>
      <c r="P2121" s="66">
        <v>4.7E-2</v>
      </c>
      <c r="Q2121" s="36">
        <v>1432</v>
      </c>
      <c r="R2121" s="36">
        <v>1507</v>
      </c>
      <c r="S2121" s="36">
        <v>1430</v>
      </c>
      <c r="T2121" s="66">
        <v>2.5100000000000001E-2</v>
      </c>
      <c r="U2121" s="66">
        <v>-2.1299999999999999E-2</v>
      </c>
      <c r="V2121" s="66">
        <v>-2.58E-2</v>
      </c>
      <c r="W2121" s="66">
        <v>2.6499999999999999E-2</v>
      </c>
      <c r="X2121" s="1">
        <v>69100</v>
      </c>
      <c r="Y2121" s="1">
        <v>102000</v>
      </c>
      <c r="Z2121" s="1">
        <v>8953</v>
      </c>
      <c r="AA2121" t="s">
        <v>544</v>
      </c>
      <c r="AB2121" t="s">
        <v>353</v>
      </c>
      <c r="AC2121">
        <v>16.989999999999998</v>
      </c>
      <c r="AD2121">
        <v>0.94</v>
      </c>
      <c r="AE2121">
        <v>0</v>
      </c>
      <c r="AF2121" t="s">
        <v>230</v>
      </c>
      <c r="AG2121">
        <v>0</v>
      </c>
      <c r="AH2121" s="36">
        <v>1462</v>
      </c>
      <c r="AI2121" s="1">
        <v>2200</v>
      </c>
      <c r="AJ2121" s="36">
        <v>1462</v>
      </c>
      <c r="AK2121" s="1">
        <v>2200</v>
      </c>
      <c r="AL2121" s="2">
        <v>0.64166666666666672</v>
      </c>
      <c r="AM2121" s="3">
        <v>46241</v>
      </c>
      <c r="AN2121" t="s">
        <v>298</v>
      </c>
      <c r="AO2121" t="s">
        <v>335</v>
      </c>
    </row>
    <row r="2122" spans="1:41">
      <c r="A2122" s="8">
        <v>46225</v>
      </c>
      <c r="B2122" s="67">
        <v>4033.13</v>
      </c>
      <c r="C2122" s="67">
        <v>0.45</v>
      </c>
      <c r="D2122" s="67">
        <v>66170</v>
      </c>
      <c r="E2122" s="67">
        <v>-0.23</v>
      </c>
      <c r="F2122" s="69">
        <v>4182</v>
      </c>
      <c r="G2122" t="s">
        <v>44</v>
      </c>
      <c r="H2122">
        <v>0</v>
      </c>
      <c r="I2122" t="s">
        <v>288</v>
      </c>
      <c r="J2122" t="s">
        <v>289</v>
      </c>
      <c r="K2122" t="s">
        <v>295</v>
      </c>
      <c r="L2122" s="36">
        <v>4527</v>
      </c>
      <c r="M2122">
        <v>74</v>
      </c>
      <c r="N2122" s="66">
        <v>1.66E-2</v>
      </c>
      <c r="O2122" s="36">
        <v>4453</v>
      </c>
      <c r="P2122" s="66">
        <v>1.66E-2</v>
      </c>
      <c r="Q2122" s="36">
        <v>4640</v>
      </c>
      <c r="R2122" s="36">
        <v>4687</v>
      </c>
      <c r="S2122" s="36">
        <v>4525</v>
      </c>
      <c r="T2122" s="66">
        <v>-2.4299999999999999E-2</v>
      </c>
      <c r="U2122" s="66">
        <v>-3.2199999999999999E-2</v>
      </c>
      <c r="V2122" s="66">
        <v>-3.4099999999999998E-2</v>
      </c>
      <c r="W2122" s="66">
        <v>4.0000000000000002E-4</v>
      </c>
      <c r="X2122" s="1">
        <v>659900</v>
      </c>
      <c r="Y2122" s="1">
        <v>3050357</v>
      </c>
      <c r="Z2122" s="1">
        <v>958305</v>
      </c>
      <c r="AA2122" t="s">
        <v>678</v>
      </c>
      <c r="AB2122" t="s">
        <v>355</v>
      </c>
      <c r="AC2122">
        <v>19.190000000000001</v>
      </c>
      <c r="AD2122">
        <v>1.36</v>
      </c>
      <c r="AE2122">
        <v>2.4300000000000002</v>
      </c>
      <c r="AF2122" t="s">
        <v>230</v>
      </c>
      <c r="AG2122" s="1">
        <v>17500</v>
      </c>
      <c r="AH2122" s="36">
        <v>4550</v>
      </c>
      <c r="AI2122" s="1">
        <v>170900</v>
      </c>
      <c r="AJ2122" s="36">
        <v>4549</v>
      </c>
      <c r="AK2122" s="1">
        <v>173300</v>
      </c>
      <c r="AL2122" s="2">
        <v>0.64166666666666672</v>
      </c>
      <c r="AM2122" s="3">
        <v>46241</v>
      </c>
      <c r="AN2122" t="s">
        <v>298</v>
      </c>
      <c r="AO2122" t="s">
        <v>335</v>
      </c>
    </row>
    <row r="2123" spans="1:41">
      <c r="A2123" s="8">
        <v>46225</v>
      </c>
      <c r="B2123" s="67">
        <v>4033.13</v>
      </c>
      <c r="C2123" s="67">
        <v>0.45</v>
      </c>
      <c r="D2123" s="67">
        <v>66170</v>
      </c>
      <c r="E2123" s="67">
        <v>-0.23</v>
      </c>
      <c r="F2123" s="69">
        <v>4188</v>
      </c>
      <c r="G2123" t="s">
        <v>45</v>
      </c>
      <c r="H2123">
        <v>0</v>
      </c>
      <c r="I2123" t="s">
        <v>288</v>
      </c>
      <c r="J2123" t="s">
        <v>289</v>
      </c>
      <c r="K2123" t="s">
        <v>295</v>
      </c>
      <c r="L2123" s="36">
        <v>1196</v>
      </c>
      <c r="M2123">
        <v>3</v>
      </c>
      <c r="N2123" s="66">
        <v>2.5000000000000001E-3</v>
      </c>
      <c r="O2123" s="36">
        <v>1193</v>
      </c>
      <c r="P2123" s="66">
        <v>2.5000000000000001E-3</v>
      </c>
      <c r="Q2123" s="36">
        <v>1197</v>
      </c>
      <c r="R2123" s="36">
        <v>1220</v>
      </c>
      <c r="S2123" s="36">
        <v>1191.5</v>
      </c>
      <c r="T2123" s="66">
        <v>-8.0000000000000004E-4</v>
      </c>
      <c r="U2123" s="66">
        <v>-1.0699999999999999E-2</v>
      </c>
      <c r="V2123" s="66">
        <v>-1.9599999999999999E-2</v>
      </c>
      <c r="W2123" s="66">
        <v>3.7000000000000002E-3</v>
      </c>
      <c r="X2123" s="1">
        <v>4771900</v>
      </c>
      <c r="Y2123" s="1">
        <v>5763736</v>
      </c>
      <c r="Z2123" s="1">
        <v>1723994</v>
      </c>
      <c r="AA2123" t="s">
        <v>838</v>
      </c>
      <c r="AB2123" t="s">
        <v>357</v>
      </c>
      <c r="AC2123">
        <v>13.66</v>
      </c>
      <c r="AD2123">
        <v>0.92</v>
      </c>
      <c r="AE2123">
        <v>2.68</v>
      </c>
      <c r="AF2123" t="s">
        <v>230</v>
      </c>
      <c r="AG2123" s="1">
        <v>250300</v>
      </c>
      <c r="AH2123" s="36">
        <v>1196</v>
      </c>
      <c r="AI2123" s="1">
        <v>2635400</v>
      </c>
      <c r="AJ2123" s="36">
        <v>1195.5</v>
      </c>
      <c r="AK2123" s="1">
        <v>2467800</v>
      </c>
      <c r="AL2123" s="2">
        <v>0.64166666666666672</v>
      </c>
      <c r="AM2123" s="3">
        <v>46234</v>
      </c>
      <c r="AN2123" t="s">
        <v>298</v>
      </c>
      <c r="AO2123" t="s">
        <v>335</v>
      </c>
    </row>
    <row r="2124" spans="1:41">
      <c r="A2124" s="8">
        <v>46225</v>
      </c>
      <c r="B2124" s="67">
        <v>4033.13</v>
      </c>
      <c r="C2124" s="67">
        <v>0.45</v>
      </c>
      <c r="D2124" s="67">
        <v>66170</v>
      </c>
      <c r="E2124" s="67">
        <v>-0.23</v>
      </c>
      <c r="F2124" s="69">
        <v>4220</v>
      </c>
      <c r="G2124" t="s">
        <v>46</v>
      </c>
      <c r="H2124">
        <v>0</v>
      </c>
      <c r="I2124" t="s">
        <v>288</v>
      </c>
      <c r="J2124" t="s">
        <v>289</v>
      </c>
      <c r="K2124" t="s">
        <v>295</v>
      </c>
      <c r="L2124" s="36">
        <v>1817</v>
      </c>
      <c r="M2124">
        <v>5</v>
      </c>
      <c r="N2124" s="66">
        <v>2.8E-3</v>
      </c>
      <c r="O2124" s="36">
        <v>1812</v>
      </c>
      <c r="P2124" s="66">
        <v>2.7000000000000001E-3</v>
      </c>
      <c r="Q2124" s="36">
        <v>1819</v>
      </c>
      <c r="R2124" s="36">
        <v>1837</v>
      </c>
      <c r="S2124" s="36">
        <v>1800</v>
      </c>
      <c r="T2124" s="66">
        <v>-1E-3</v>
      </c>
      <c r="U2124" s="66">
        <v>-5.0000000000000001E-4</v>
      </c>
      <c r="V2124" s="66">
        <v>-1.0800000000000001E-2</v>
      </c>
      <c r="W2124" s="66">
        <v>9.4000000000000004E-3</v>
      </c>
      <c r="X2124" s="1">
        <v>83200</v>
      </c>
      <c r="Y2124" s="1">
        <v>151077</v>
      </c>
      <c r="Z2124" s="1">
        <v>93166</v>
      </c>
      <c r="AA2124" t="s">
        <v>790</v>
      </c>
      <c r="AB2124" t="s">
        <v>578</v>
      </c>
      <c r="AC2124">
        <v>12.71</v>
      </c>
      <c r="AD2124">
        <v>1.27</v>
      </c>
      <c r="AE2124">
        <v>2.97</v>
      </c>
      <c r="AF2124" t="s">
        <v>230</v>
      </c>
      <c r="AG2124">
        <v>0</v>
      </c>
      <c r="AH2124" s="36">
        <v>1819</v>
      </c>
      <c r="AI2124" s="1">
        <v>13100</v>
      </c>
      <c r="AJ2124" s="36">
        <v>1818</v>
      </c>
      <c r="AK2124" s="1">
        <v>12900</v>
      </c>
      <c r="AL2124" s="2">
        <v>0.64166666666666672</v>
      </c>
      <c r="AM2124" s="3">
        <v>46234</v>
      </c>
      <c r="AN2124" t="s">
        <v>298</v>
      </c>
      <c r="AO2124" t="s">
        <v>335</v>
      </c>
    </row>
    <row r="2125" spans="1:41">
      <c r="A2125" s="8">
        <v>46225</v>
      </c>
      <c r="B2125" s="67">
        <v>4033.13</v>
      </c>
      <c r="C2125" s="67">
        <v>0.45</v>
      </c>
      <c r="D2125" s="67">
        <v>66170</v>
      </c>
      <c r="E2125" s="67">
        <v>-0.23</v>
      </c>
      <c r="F2125" s="69">
        <v>4334</v>
      </c>
      <c r="G2125" t="s">
        <v>47</v>
      </c>
      <c r="H2125">
        <v>0</v>
      </c>
      <c r="I2125" t="s">
        <v>314</v>
      </c>
      <c r="J2125" t="s">
        <v>323</v>
      </c>
      <c r="K2125" t="s">
        <v>295</v>
      </c>
      <c r="L2125">
        <v>381</v>
      </c>
      <c r="M2125">
        <v>-1</v>
      </c>
      <c r="N2125" s="66">
        <v>-2.5999999999999999E-3</v>
      </c>
      <c r="O2125">
        <v>382</v>
      </c>
      <c r="P2125" s="66">
        <v>-2.5999999999999999E-3</v>
      </c>
      <c r="Q2125">
        <v>381</v>
      </c>
      <c r="R2125">
        <v>385</v>
      </c>
      <c r="S2125">
        <v>380</v>
      </c>
      <c r="T2125" s="66">
        <v>0</v>
      </c>
      <c r="U2125" s="66">
        <v>-7.7999999999999996E-3</v>
      </c>
      <c r="V2125" s="66">
        <v>-1.03E-2</v>
      </c>
      <c r="W2125" s="66">
        <v>2.5999999999999999E-3</v>
      </c>
      <c r="X2125" s="1">
        <v>15500</v>
      </c>
      <c r="Y2125" s="1">
        <v>5910</v>
      </c>
      <c r="Z2125" s="1">
        <v>4227</v>
      </c>
      <c r="AA2125" t="s">
        <v>360</v>
      </c>
      <c r="AB2125" t="s">
        <v>693</v>
      </c>
      <c r="AC2125">
        <v>11.44</v>
      </c>
      <c r="AD2125">
        <v>1.25</v>
      </c>
      <c r="AE2125">
        <v>2.62</v>
      </c>
      <c r="AF2125">
        <v>0.1</v>
      </c>
      <c r="AG2125">
        <v>0</v>
      </c>
      <c r="AH2125">
        <v>381</v>
      </c>
      <c r="AI2125">
        <v>200</v>
      </c>
      <c r="AJ2125">
        <v>380</v>
      </c>
      <c r="AK2125" s="1">
        <v>1100</v>
      </c>
      <c r="AL2125" s="2">
        <v>0.64166666666666672</v>
      </c>
      <c r="AN2125" t="s">
        <v>306</v>
      </c>
      <c r="AO2125" t="s">
        <v>351</v>
      </c>
    </row>
    <row r="2126" spans="1:41">
      <c r="A2126" s="8">
        <v>46225</v>
      </c>
      <c r="B2126" s="67">
        <v>4033.13</v>
      </c>
      <c r="C2126" s="67">
        <v>0.45</v>
      </c>
      <c r="D2126" s="67">
        <v>66170</v>
      </c>
      <c r="E2126" s="67">
        <v>-0.23</v>
      </c>
      <c r="F2126" s="69">
        <v>4523</v>
      </c>
      <c r="G2126" t="s">
        <v>48</v>
      </c>
      <c r="H2126">
        <v>0</v>
      </c>
      <c r="I2126" t="s">
        <v>288</v>
      </c>
      <c r="J2126" t="s">
        <v>289</v>
      </c>
      <c r="K2126" t="s">
        <v>290</v>
      </c>
      <c r="L2126" s="36">
        <v>4566</v>
      </c>
      <c r="M2126">
        <v>84</v>
      </c>
      <c r="N2126" s="66">
        <v>1.8700000000000001E-2</v>
      </c>
      <c r="O2126" s="36">
        <v>4482</v>
      </c>
      <c r="P2126" s="66">
        <v>1.8700000000000001E-2</v>
      </c>
      <c r="Q2126" s="36">
        <v>4450</v>
      </c>
      <c r="R2126" s="36">
        <v>4607</v>
      </c>
      <c r="S2126" s="36">
        <v>4440</v>
      </c>
      <c r="T2126" s="66">
        <v>2.5999999999999999E-2</v>
      </c>
      <c r="U2126" s="66">
        <v>-4.0000000000000002E-4</v>
      </c>
      <c r="V2126" s="66">
        <v>-8.8000000000000005E-3</v>
      </c>
      <c r="W2126" s="66">
        <v>2.8299999999999999E-2</v>
      </c>
      <c r="X2126" s="1">
        <v>1134500</v>
      </c>
      <c r="Y2126" s="1">
        <v>5166355</v>
      </c>
      <c r="Z2126" s="1">
        <v>1331670</v>
      </c>
      <c r="AA2126" t="s">
        <v>362</v>
      </c>
      <c r="AB2126" t="s">
        <v>631</v>
      </c>
      <c r="AC2126">
        <v>24.65</v>
      </c>
      <c r="AD2126">
        <v>1.43</v>
      </c>
      <c r="AE2126">
        <v>3.5</v>
      </c>
      <c r="AF2126" t="s">
        <v>230</v>
      </c>
      <c r="AG2126" s="1">
        <v>75600</v>
      </c>
      <c r="AH2126" s="36">
        <v>4551</v>
      </c>
      <c r="AI2126" s="1">
        <v>405500</v>
      </c>
      <c r="AJ2126" s="36">
        <v>4550</v>
      </c>
      <c r="AK2126" s="1">
        <v>407400</v>
      </c>
      <c r="AL2126" s="2">
        <v>0.64166666666666672</v>
      </c>
      <c r="AM2126" s="3">
        <v>46237</v>
      </c>
      <c r="AN2126" t="s">
        <v>298</v>
      </c>
      <c r="AO2126" t="s">
        <v>364</v>
      </c>
    </row>
    <row r="2127" spans="1:41">
      <c r="A2127" s="8">
        <v>46225</v>
      </c>
      <c r="B2127" s="67">
        <v>4033.13</v>
      </c>
      <c r="C2127" s="67">
        <v>0.45</v>
      </c>
      <c r="D2127" s="67">
        <v>66170</v>
      </c>
      <c r="E2127" s="67">
        <v>-0.23</v>
      </c>
      <c r="F2127" s="69">
        <v>4528</v>
      </c>
      <c r="G2127" t="s">
        <v>49</v>
      </c>
      <c r="H2127">
        <v>0</v>
      </c>
      <c r="I2127" t="s">
        <v>288</v>
      </c>
      <c r="J2127" t="s">
        <v>289</v>
      </c>
      <c r="K2127" t="s">
        <v>290</v>
      </c>
      <c r="L2127" s="36">
        <v>2413.5</v>
      </c>
      <c r="M2127">
        <v>16.5</v>
      </c>
      <c r="N2127" s="66">
        <v>6.8999999999999999E-3</v>
      </c>
      <c r="O2127" s="36">
        <v>2397</v>
      </c>
      <c r="P2127" s="66">
        <v>6.7999999999999996E-3</v>
      </c>
      <c r="Q2127" s="36">
        <v>2389</v>
      </c>
      <c r="R2127" s="36">
        <v>2431</v>
      </c>
      <c r="S2127" s="36">
        <v>2384</v>
      </c>
      <c r="T2127" s="66">
        <v>1.0200000000000001E-2</v>
      </c>
      <c r="U2127" s="66">
        <v>-5.1000000000000004E-3</v>
      </c>
      <c r="V2127" s="66">
        <v>-7.1000000000000004E-3</v>
      </c>
      <c r="W2127" s="66">
        <v>1.23E-2</v>
      </c>
      <c r="X2127" s="1">
        <v>740100</v>
      </c>
      <c r="Y2127" s="1">
        <v>1787034</v>
      </c>
      <c r="Z2127" s="1">
        <v>1203595</v>
      </c>
      <c r="AA2127" t="s">
        <v>365</v>
      </c>
      <c r="AB2127" t="s">
        <v>580</v>
      </c>
      <c r="AC2127">
        <v>15.98</v>
      </c>
      <c r="AD2127">
        <v>1.33</v>
      </c>
      <c r="AE2127">
        <v>3.31</v>
      </c>
      <c r="AF2127" t="s">
        <v>230</v>
      </c>
      <c r="AG2127" s="1">
        <v>74500</v>
      </c>
      <c r="AH2127" s="36">
        <v>2417.5</v>
      </c>
      <c r="AI2127" s="1">
        <v>443100</v>
      </c>
      <c r="AJ2127" s="36">
        <v>2417</v>
      </c>
      <c r="AK2127" s="1">
        <v>439100</v>
      </c>
      <c r="AL2127" s="2">
        <v>0.64166666666666672</v>
      </c>
      <c r="AM2127" s="3">
        <v>46234</v>
      </c>
      <c r="AN2127" t="s">
        <v>298</v>
      </c>
      <c r="AO2127" t="s">
        <v>364</v>
      </c>
    </row>
    <row r="2128" spans="1:41">
      <c r="A2128" s="8">
        <v>46225</v>
      </c>
      <c r="B2128" s="67">
        <v>4033.13</v>
      </c>
      <c r="C2128" s="67">
        <v>0.45</v>
      </c>
      <c r="D2128" s="67">
        <v>66170</v>
      </c>
      <c r="E2128" s="67">
        <v>-0.23</v>
      </c>
      <c r="F2128" s="69">
        <v>4661</v>
      </c>
      <c r="G2128" t="s">
        <v>50</v>
      </c>
      <c r="H2128">
        <v>0</v>
      </c>
      <c r="I2128" t="s">
        <v>288</v>
      </c>
      <c r="J2128" t="s">
        <v>289</v>
      </c>
      <c r="K2128" t="s">
        <v>290</v>
      </c>
      <c r="L2128" s="36">
        <v>2672</v>
      </c>
      <c r="M2128">
        <v>-63</v>
      </c>
      <c r="N2128" s="66">
        <v>-2.3E-2</v>
      </c>
      <c r="O2128" s="36">
        <v>2735</v>
      </c>
      <c r="P2128" s="66">
        <v>-2.3E-2</v>
      </c>
      <c r="Q2128" s="36">
        <v>2674.5</v>
      </c>
      <c r="R2128" s="36">
        <v>2685</v>
      </c>
      <c r="S2128" s="36">
        <v>2582</v>
      </c>
      <c r="T2128" s="66">
        <v>-8.9999999999999998E-4</v>
      </c>
      <c r="U2128" s="66">
        <v>2.2499999999999999E-2</v>
      </c>
      <c r="V2128" s="66">
        <v>-4.7999999999999996E-3</v>
      </c>
      <c r="W2128" s="66">
        <v>3.4799999999999998E-2</v>
      </c>
      <c r="X2128" s="1">
        <v>6971200</v>
      </c>
      <c r="Y2128" s="1">
        <v>18338186</v>
      </c>
      <c r="Z2128" s="1">
        <v>4810804</v>
      </c>
      <c r="AA2128" t="s">
        <v>367</v>
      </c>
      <c r="AB2128" t="s">
        <v>368</v>
      </c>
      <c r="AC2128">
        <v>37.42</v>
      </c>
      <c r="AD2128">
        <v>3.98</v>
      </c>
      <c r="AE2128">
        <v>0.6</v>
      </c>
      <c r="AF2128" t="s">
        <v>230</v>
      </c>
      <c r="AG2128">
        <v>0</v>
      </c>
      <c r="AH2128" s="36">
        <v>2669.5</v>
      </c>
      <c r="AI2128" s="1">
        <v>1272200</v>
      </c>
      <c r="AJ2128" s="36">
        <v>2669</v>
      </c>
      <c r="AK2128" s="1">
        <v>1272700</v>
      </c>
      <c r="AL2128" s="2">
        <v>0.64166666666666672</v>
      </c>
      <c r="AM2128" s="3">
        <v>46233</v>
      </c>
      <c r="AN2128" t="s">
        <v>298</v>
      </c>
      <c r="AO2128" t="s">
        <v>313</v>
      </c>
    </row>
    <row r="2129" spans="1:41">
      <c r="A2129" s="8">
        <v>46225</v>
      </c>
      <c r="B2129" s="67">
        <v>4033.13</v>
      </c>
      <c r="C2129" s="67">
        <v>0.45</v>
      </c>
      <c r="D2129" s="67">
        <v>66170</v>
      </c>
      <c r="E2129" s="67">
        <v>-0.23</v>
      </c>
      <c r="F2129" s="69">
        <v>5020</v>
      </c>
      <c r="G2129" t="s">
        <v>51</v>
      </c>
      <c r="H2129">
        <v>0</v>
      </c>
      <c r="I2129" t="s">
        <v>288</v>
      </c>
      <c r="J2129" t="s">
        <v>289</v>
      </c>
      <c r="K2129" t="s">
        <v>290</v>
      </c>
      <c r="L2129" s="36">
        <v>1314.5</v>
      </c>
      <c r="M2129">
        <v>14</v>
      </c>
      <c r="N2129" s="66">
        <v>1.0800000000000001E-2</v>
      </c>
      <c r="O2129" s="36">
        <v>1300.5</v>
      </c>
      <c r="P2129" s="66">
        <v>1.0699999999999999E-2</v>
      </c>
      <c r="Q2129" s="36">
        <v>1293.5</v>
      </c>
      <c r="R2129" s="36">
        <v>1326</v>
      </c>
      <c r="S2129" s="36">
        <v>1286.5</v>
      </c>
      <c r="T2129" s="66">
        <v>1.6199999999999999E-2</v>
      </c>
      <c r="U2129" s="66">
        <v>-2.9999999999999997E-4</v>
      </c>
      <c r="V2129" s="66">
        <v>-8.6E-3</v>
      </c>
      <c r="W2129" s="66">
        <v>2.1700000000000001E-2</v>
      </c>
      <c r="X2129" s="1">
        <v>4485800</v>
      </c>
      <c r="Y2129" s="1">
        <v>5897054</v>
      </c>
      <c r="Z2129" s="1">
        <v>3558044</v>
      </c>
      <c r="AA2129" t="s">
        <v>369</v>
      </c>
      <c r="AB2129" t="s">
        <v>370</v>
      </c>
      <c r="AC2129">
        <v>8.44</v>
      </c>
      <c r="AD2129">
        <v>1.04</v>
      </c>
      <c r="AE2129">
        <v>2.59</v>
      </c>
      <c r="AF2129" t="s">
        <v>230</v>
      </c>
      <c r="AG2129" s="1">
        <v>264700</v>
      </c>
      <c r="AH2129" s="36">
        <v>1321.5</v>
      </c>
      <c r="AI2129" s="1">
        <v>2701400</v>
      </c>
      <c r="AJ2129" s="36">
        <v>1321</v>
      </c>
      <c r="AK2129" s="1">
        <v>2740300</v>
      </c>
      <c r="AL2129" s="2">
        <v>0.64166666666666672</v>
      </c>
      <c r="AM2129" s="3">
        <v>46241</v>
      </c>
      <c r="AN2129" t="s">
        <v>298</v>
      </c>
      <c r="AO2129" t="s">
        <v>371</v>
      </c>
    </row>
    <row r="2130" spans="1:41">
      <c r="A2130" s="8">
        <v>46225</v>
      </c>
      <c r="B2130" s="67">
        <v>4033.13</v>
      </c>
      <c r="C2130" s="67">
        <v>0.45</v>
      </c>
      <c r="D2130" s="67">
        <v>66170</v>
      </c>
      <c r="E2130" s="67">
        <v>-0.23</v>
      </c>
      <c r="F2130" s="69">
        <v>5201</v>
      </c>
      <c r="G2130" t="s">
        <v>52</v>
      </c>
      <c r="H2130">
        <v>0</v>
      </c>
      <c r="I2130" t="s">
        <v>288</v>
      </c>
      <c r="J2130" t="s">
        <v>289</v>
      </c>
      <c r="K2130" t="s">
        <v>290</v>
      </c>
      <c r="L2130" s="36">
        <v>6316</v>
      </c>
      <c r="M2130">
        <v>59</v>
      </c>
      <c r="N2130" s="66">
        <v>9.4000000000000004E-3</v>
      </c>
      <c r="O2130" s="36">
        <v>6257</v>
      </c>
      <c r="P2130" s="66">
        <v>9.4000000000000004E-3</v>
      </c>
      <c r="Q2130" s="36">
        <v>6350</v>
      </c>
      <c r="R2130" s="36">
        <v>6459</v>
      </c>
      <c r="S2130" s="36">
        <v>6312</v>
      </c>
      <c r="T2130" s="66">
        <v>-5.3E-3</v>
      </c>
      <c r="U2130" s="66">
        <v>-2.01E-2</v>
      </c>
      <c r="V2130" s="66">
        <v>-2.2100000000000002E-2</v>
      </c>
      <c r="W2130" s="66">
        <v>5.9999999999999995E-4</v>
      </c>
      <c r="X2130" s="1">
        <v>817500</v>
      </c>
      <c r="Y2130" s="1">
        <v>5225787</v>
      </c>
      <c r="Z2130" s="1">
        <v>1373317</v>
      </c>
      <c r="AA2130" t="s">
        <v>581</v>
      </c>
      <c r="AB2130" t="s">
        <v>373</v>
      </c>
      <c r="AC2130">
        <v>17.420000000000002</v>
      </c>
      <c r="AD2130">
        <v>0.9</v>
      </c>
      <c r="AE2130">
        <v>3.32</v>
      </c>
      <c r="AF2130" t="s">
        <v>230</v>
      </c>
      <c r="AG2130" s="1">
        <v>58700</v>
      </c>
      <c r="AH2130" s="36">
        <v>6351</v>
      </c>
      <c r="AI2130" s="1">
        <v>312500</v>
      </c>
      <c r="AJ2130" s="36">
        <v>6350</v>
      </c>
      <c r="AK2130" s="1">
        <v>310600</v>
      </c>
      <c r="AL2130" s="2">
        <v>0.64166666666666672</v>
      </c>
      <c r="AM2130" s="3">
        <v>46238</v>
      </c>
      <c r="AN2130" t="s">
        <v>293</v>
      </c>
      <c r="AO2130" t="s">
        <v>341</v>
      </c>
    </row>
    <row r="2131" spans="1:41">
      <c r="A2131" s="8">
        <v>46225</v>
      </c>
      <c r="B2131" s="67">
        <v>4033.13</v>
      </c>
      <c r="C2131" s="67">
        <v>0.45</v>
      </c>
      <c r="D2131" s="67">
        <v>66170</v>
      </c>
      <c r="E2131" s="67">
        <v>-0.23</v>
      </c>
      <c r="F2131" s="69">
        <v>5302</v>
      </c>
      <c r="G2131" t="s">
        <v>53</v>
      </c>
      <c r="H2131">
        <v>0</v>
      </c>
      <c r="I2131" t="s">
        <v>288</v>
      </c>
      <c r="J2131" t="s">
        <v>289</v>
      </c>
      <c r="K2131" t="s">
        <v>290</v>
      </c>
      <c r="L2131" s="36">
        <v>4775</v>
      </c>
      <c r="M2131">
        <v>90</v>
      </c>
      <c r="N2131" s="66">
        <v>1.9199999999999998E-2</v>
      </c>
      <c r="O2131" s="36">
        <v>4685</v>
      </c>
      <c r="P2131" s="66">
        <v>1.9199999999999998E-2</v>
      </c>
      <c r="Q2131" s="36">
        <v>4725</v>
      </c>
      <c r="R2131" s="36">
        <v>4800</v>
      </c>
      <c r="S2131" s="36">
        <v>4685</v>
      </c>
      <c r="T2131" s="66">
        <v>1.0500000000000001E-2</v>
      </c>
      <c r="U2131" s="66">
        <v>-1E-3</v>
      </c>
      <c r="V2131" s="66">
        <v>-5.1999999999999998E-3</v>
      </c>
      <c r="W2131" s="66">
        <v>1.9199999999999998E-2</v>
      </c>
      <c r="X2131" s="1">
        <v>58800</v>
      </c>
      <c r="Y2131" s="1">
        <v>280428</v>
      </c>
      <c r="Z2131" s="1">
        <v>56500</v>
      </c>
      <c r="AA2131" t="s">
        <v>374</v>
      </c>
      <c r="AB2131" t="s">
        <v>375</v>
      </c>
      <c r="AC2131">
        <v>19.149999999999999</v>
      </c>
      <c r="AD2131">
        <v>0.97</v>
      </c>
      <c r="AE2131">
        <v>4.1900000000000004</v>
      </c>
      <c r="AF2131" t="s">
        <v>230</v>
      </c>
      <c r="AG2131" s="1">
        <v>12900</v>
      </c>
      <c r="AH2131" s="36">
        <v>4785</v>
      </c>
      <c r="AI2131" s="1">
        <v>4900</v>
      </c>
      <c r="AJ2131" s="36">
        <v>4780</v>
      </c>
      <c r="AK2131" s="1">
        <v>4800</v>
      </c>
      <c r="AL2131" s="2">
        <v>0.64166666666666672</v>
      </c>
      <c r="AM2131" s="3">
        <v>46244</v>
      </c>
      <c r="AN2131" t="s">
        <v>293</v>
      </c>
      <c r="AO2131" t="s">
        <v>341</v>
      </c>
    </row>
    <row r="2132" spans="1:41">
      <c r="A2132" s="8">
        <v>46225</v>
      </c>
      <c r="B2132" s="67">
        <v>4033.13</v>
      </c>
      <c r="C2132" s="67">
        <v>0.45</v>
      </c>
      <c r="D2132" s="67">
        <v>66170</v>
      </c>
      <c r="E2132" s="67">
        <v>-0.23</v>
      </c>
      <c r="F2132" s="69">
        <v>5310</v>
      </c>
      <c r="G2132" t="s">
        <v>54</v>
      </c>
      <c r="H2132">
        <v>0</v>
      </c>
      <c r="I2132" t="s">
        <v>288</v>
      </c>
      <c r="J2132" t="s">
        <v>289</v>
      </c>
      <c r="K2132" t="s">
        <v>295</v>
      </c>
      <c r="L2132" s="36">
        <v>6750</v>
      </c>
      <c r="M2132">
        <v>90</v>
      </c>
      <c r="N2132" s="66">
        <v>1.35E-2</v>
      </c>
      <c r="O2132" s="36">
        <v>6660</v>
      </c>
      <c r="P2132" s="66">
        <v>1.35E-2</v>
      </c>
      <c r="Q2132" s="36">
        <v>6760</v>
      </c>
      <c r="R2132" s="36">
        <v>6970</v>
      </c>
      <c r="S2132" s="36">
        <v>6730</v>
      </c>
      <c r="T2132" s="66">
        <v>-1.4E-3</v>
      </c>
      <c r="U2132" s="66">
        <v>-2.7300000000000001E-2</v>
      </c>
      <c r="V2132" s="66">
        <v>-3.15E-2</v>
      </c>
      <c r="W2132" s="66">
        <v>2.8999999999999998E-3</v>
      </c>
      <c r="X2132" s="1">
        <v>87700</v>
      </c>
      <c r="Y2132" s="1">
        <v>604099</v>
      </c>
      <c r="Z2132" s="1">
        <v>141699</v>
      </c>
      <c r="AA2132" t="s">
        <v>662</v>
      </c>
      <c r="AB2132" t="s">
        <v>377</v>
      </c>
      <c r="AC2132">
        <v>28.89</v>
      </c>
      <c r="AD2132">
        <v>1.45</v>
      </c>
      <c r="AE2132">
        <v>2.15</v>
      </c>
      <c r="AF2132" t="s">
        <v>230</v>
      </c>
      <c r="AG2132" s="1">
        <v>3100</v>
      </c>
      <c r="AH2132" s="36">
        <v>6740</v>
      </c>
      <c r="AI2132" s="1">
        <v>18200</v>
      </c>
      <c r="AJ2132" s="36">
        <v>6730</v>
      </c>
      <c r="AK2132" s="1">
        <v>18300</v>
      </c>
      <c r="AL2132" s="2">
        <v>0.64166666666666672</v>
      </c>
      <c r="AM2132" s="3">
        <v>46241</v>
      </c>
      <c r="AN2132" t="s">
        <v>293</v>
      </c>
      <c r="AO2132" t="s">
        <v>341</v>
      </c>
    </row>
    <row r="2133" spans="1:41">
      <c r="A2133" s="8">
        <v>46225</v>
      </c>
      <c r="B2133" s="67">
        <v>4033.13</v>
      </c>
      <c r="C2133" s="67">
        <v>0.45</v>
      </c>
      <c r="D2133" s="67">
        <v>66170</v>
      </c>
      <c r="E2133" s="67">
        <v>-0.23</v>
      </c>
      <c r="F2133" s="69">
        <v>5334</v>
      </c>
      <c r="G2133" t="s">
        <v>55</v>
      </c>
      <c r="H2133">
        <v>0</v>
      </c>
      <c r="I2133" t="s">
        <v>288</v>
      </c>
      <c r="J2133" t="s">
        <v>289</v>
      </c>
      <c r="K2133" t="s">
        <v>290</v>
      </c>
      <c r="L2133" s="36">
        <v>9724</v>
      </c>
      <c r="M2133">
        <v>46</v>
      </c>
      <c r="N2133" s="66">
        <v>4.7999999999999996E-3</v>
      </c>
      <c r="O2133" s="36">
        <v>9678</v>
      </c>
      <c r="P2133" s="66">
        <v>4.7000000000000002E-3</v>
      </c>
      <c r="Q2133" s="36">
        <v>9792</v>
      </c>
      <c r="R2133" s="36">
        <v>9905</v>
      </c>
      <c r="S2133" s="36">
        <v>9708</v>
      </c>
      <c r="T2133" s="66">
        <v>-6.8999999999999999E-3</v>
      </c>
      <c r="U2133" s="66">
        <v>-1.5699999999999999E-2</v>
      </c>
      <c r="V2133" s="66">
        <v>-1.8200000000000001E-2</v>
      </c>
      <c r="W2133" s="66">
        <v>1.6000000000000001E-3</v>
      </c>
      <c r="X2133" s="1">
        <v>852900</v>
      </c>
      <c r="Y2133" s="1">
        <v>8364098</v>
      </c>
      <c r="Z2133" s="1">
        <v>1937484</v>
      </c>
      <c r="AA2133" t="s">
        <v>709</v>
      </c>
      <c r="AB2133" t="s">
        <v>379</v>
      </c>
      <c r="AC2133">
        <v>18.05</v>
      </c>
      <c r="AD2133">
        <v>2.48</v>
      </c>
      <c r="AE2133">
        <v>2.16</v>
      </c>
      <c r="AF2133" t="s">
        <v>230</v>
      </c>
      <c r="AG2133" s="1">
        <v>27500</v>
      </c>
      <c r="AH2133" s="36">
        <v>9763</v>
      </c>
      <c r="AI2133" s="1">
        <v>194600</v>
      </c>
      <c r="AJ2133" s="36">
        <v>9762</v>
      </c>
      <c r="AK2133" s="1">
        <v>191600</v>
      </c>
      <c r="AL2133" s="2">
        <v>0.64166666666666672</v>
      </c>
      <c r="AM2133" s="3">
        <v>46234</v>
      </c>
      <c r="AN2133" t="s">
        <v>298</v>
      </c>
      <c r="AO2133" t="s">
        <v>341</v>
      </c>
    </row>
    <row r="2134" spans="1:41">
      <c r="A2134" s="8">
        <v>46225</v>
      </c>
      <c r="B2134" s="67">
        <v>4033.13</v>
      </c>
      <c r="C2134" s="67">
        <v>0.45</v>
      </c>
      <c r="D2134" s="67">
        <v>66170</v>
      </c>
      <c r="E2134" s="67">
        <v>-0.23</v>
      </c>
      <c r="F2134" s="69">
        <v>5706</v>
      </c>
      <c r="G2134" t="s">
        <v>56</v>
      </c>
      <c r="H2134">
        <v>0</v>
      </c>
      <c r="I2134" t="s">
        <v>288</v>
      </c>
      <c r="J2134" t="s">
        <v>289</v>
      </c>
      <c r="K2134" t="s">
        <v>295</v>
      </c>
      <c r="L2134" s="36">
        <v>33570</v>
      </c>
      <c r="M2134" s="36">
        <v>2280</v>
      </c>
      <c r="N2134" s="66">
        <v>7.2900000000000006E-2</v>
      </c>
      <c r="O2134" s="36">
        <v>31290</v>
      </c>
      <c r="P2134" s="66">
        <v>7.2800000000000004E-2</v>
      </c>
      <c r="Q2134" s="36">
        <v>34280</v>
      </c>
      <c r="R2134" s="36">
        <v>35290</v>
      </c>
      <c r="S2134" s="36">
        <v>33390</v>
      </c>
      <c r="T2134" s="66">
        <v>-2.07E-2</v>
      </c>
      <c r="U2134" s="66">
        <v>-0.04</v>
      </c>
      <c r="V2134" s="66">
        <v>-4.87E-2</v>
      </c>
      <c r="W2134" s="66">
        <v>5.3E-3</v>
      </c>
      <c r="X2134" s="1">
        <v>1551000</v>
      </c>
      <c r="Y2134" s="1">
        <v>53365525</v>
      </c>
      <c r="Z2134" s="1">
        <v>1927435</v>
      </c>
      <c r="AA2134" t="s">
        <v>521</v>
      </c>
      <c r="AB2134" t="s">
        <v>381</v>
      </c>
      <c r="AC2134">
        <v>25.61</v>
      </c>
      <c r="AD2134">
        <v>4.66</v>
      </c>
      <c r="AE2134">
        <v>0.83</v>
      </c>
      <c r="AF2134" t="s">
        <v>230</v>
      </c>
      <c r="AG2134" s="1">
        <v>6300</v>
      </c>
      <c r="AH2134" s="36">
        <v>33880</v>
      </c>
      <c r="AI2134" s="1">
        <v>115500</v>
      </c>
      <c r="AJ2134" s="36">
        <v>33870</v>
      </c>
      <c r="AK2134" s="1">
        <v>108700</v>
      </c>
      <c r="AL2134" s="2">
        <v>0.64166666666666672</v>
      </c>
      <c r="AM2134" s="3">
        <v>46241</v>
      </c>
      <c r="AN2134" t="s">
        <v>298</v>
      </c>
      <c r="AO2134" t="s">
        <v>382</v>
      </c>
    </row>
    <row r="2135" spans="1:41">
      <c r="A2135" s="8">
        <v>46225</v>
      </c>
      <c r="B2135" s="67">
        <v>4033.13</v>
      </c>
      <c r="C2135" s="67">
        <v>0.45</v>
      </c>
      <c r="D2135" s="67">
        <v>66170</v>
      </c>
      <c r="E2135" s="67">
        <v>-0.23</v>
      </c>
      <c r="F2135" s="69">
        <v>5711</v>
      </c>
      <c r="G2135" t="s">
        <v>57</v>
      </c>
      <c r="H2135">
        <v>0</v>
      </c>
      <c r="I2135" t="s">
        <v>288</v>
      </c>
      <c r="J2135" t="s">
        <v>289</v>
      </c>
      <c r="K2135" t="s">
        <v>295</v>
      </c>
      <c r="L2135" s="36">
        <v>4189</v>
      </c>
      <c r="M2135">
        <v>65</v>
      </c>
      <c r="N2135" s="66">
        <v>1.5800000000000002E-2</v>
      </c>
      <c r="O2135" s="36">
        <v>4124</v>
      </c>
      <c r="P2135" s="66">
        <v>1.5699999999999999E-2</v>
      </c>
      <c r="Q2135" s="36">
        <v>4239</v>
      </c>
      <c r="R2135" s="36">
        <v>4330</v>
      </c>
      <c r="S2135" s="36">
        <v>4189</v>
      </c>
      <c r="T2135" s="66">
        <v>-1.17E-2</v>
      </c>
      <c r="U2135" s="66">
        <v>-2.4899999999999999E-2</v>
      </c>
      <c r="V2135" s="66">
        <v>-3.2500000000000001E-2</v>
      </c>
      <c r="W2135" s="66">
        <v>0</v>
      </c>
      <c r="X2135" s="1">
        <v>1824700</v>
      </c>
      <c r="Y2135" s="1">
        <v>7802561</v>
      </c>
      <c r="Z2135" s="1">
        <v>550809</v>
      </c>
      <c r="AA2135" t="s">
        <v>383</v>
      </c>
      <c r="AB2135" t="s">
        <v>384</v>
      </c>
      <c r="AC2135">
        <v>11.17</v>
      </c>
      <c r="AD2135">
        <v>0.74</v>
      </c>
      <c r="AE2135">
        <v>2.77</v>
      </c>
      <c r="AF2135" t="s">
        <v>230</v>
      </c>
      <c r="AG2135" s="1">
        <v>22200</v>
      </c>
      <c r="AH2135" s="36">
        <v>4188</v>
      </c>
      <c r="AI2135" s="1">
        <v>311500</v>
      </c>
      <c r="AJ2135" s="36">
        <v>4187</v>
      </c>
      <c r="AK2135" s="1">
        <v>311300</v>
      </c>
      <c r="AL2135" s="2">
        <v>0.64166666666666672</v>
      </c>
      <c r="AM2135" s="3">
        <v>46240</v>
      </c>
      <c r="AN2135" t="s">
        <v>298</v>
      </c>
      <c r="AO2135" t="s">
        <v>382</v>
      </c>
    </row>
    <row r="2136" spans="1:41">
      <c r="A2136" s="8">
        <v>46225</v>
      </c>
      <c r="B2136" s="67">
        <v>4033.13</v>
      </c>
      <c r="C2136" s="67">
        <v>0.45</v>
      </c>
      <c r="D2136" s="67">
        <v>66170</v>
      </c>
      <c r="E2136" s="67">
        <v>-0.23</v>
      </c>
      <c r="F2136" s="69">
        <v>5713</v>
      </c>
      <c r="G2136" t="s">
        <v>58</v>
      </c>
      <c r="H2136">
        <v>0</v>
      </c>
      <c r="I2136" t="s">
        <v>288</v>
      </c>
      <c r="J2136" t="s">
        <v>289</v>
      </c>
      <c r="K2136" t="s">
        <v>290</v>
      </c>
      <c r="L2136" s="36">
        <v>7477</v>
      </c>
      <c r="M2136">
        <v>160</v>
      </c>
      <c r="N2136" s="66">
        <v>2.1899999999999999E-2</v>
      </c>
      <c r="O2136" s="36">
        <v>7317</v>
      </c>
      <c r="P2136" s="66">
        <v>2.18E-2</v>
      </c>
      <c r="Q2136" s="36">
        <v>7509</v>
      </c>
      <c r="R2136" s="36">
        <v>7686</v>
      </c>
      <c r="S2136" s="36">
        <v>7455</v>
      </c>
      <c r="T2136" s="66">
        <v>-4.1999999999999997E-3</v>
      </c>
      <c r="U2136" s="66">
        <v>-1.6500000000000001E-2</v>
      </c>
      <c r="V2136" s="66">
        <v>-2.7099999999999999E-2</v>
      </c>
      <c r="W2136" s="66">
        <v>2.8999999999999998E-3</v>
      </c>
      <c r="X2136" s="1">
        <v>3073100</v>
      </c>
      <c r="Y2136" s="1">
        <v>23304891</v>
      </c>
      <c r="Z2136" s="1">
        <v>2174416</v>
      </c>
      <c r="AA2136" t="s">
        <v>385</v>
      </c>
      <c r="AB2136" t="s">
        <v>386</v>
      </c>
      <c r="AC2136">
        <v>13.38</v>
      </c>
      <c r="AD2136">
        <v>0.97</v>
      </c>
      <c r="AE2136">
        <v>2.77</v>
      </c>
      <c r="AF2136" t="s">
        <v>230</v>
      </c>
      <c r="AG2136" s="1">
        <v>55000</v>
      </c>
      <c r="AH2136" s="36">
        <v>7569</v>
      </c>
      <c r="AI2136" s="1">
        <v>443400</v>
      </c>
      <c r="AJ2136" s="36">
        <v>7568</v>
      </c>
      <c r="AK2136" s="1">
        <v>487900</v>
      </c>
      <c r="AL2136" s="2">
        <v>0.64166666666666672</v>
      </c>
      <c r="AM2136" s="3">
        <v>46244</v>
      </c>
      <c r="AN2136" t="s">
        <v>298</v>
      </c>
      <c r="AO2136" t="s">
        <v>382</v>
      </c>
    </row>
    <row r="2137" spans="1:41">
      <c r="A2137" s="8">
        <v>46225</v>
      </c>
      <c r="B2137" s="67">
        <v>4033.13</v>
      </c>
      <c r="C2137" s="67">
        <v>0.45</v>
      </c>
      <c r="D2137" s="67">
        <v>66170</v>
      </c>
      <c r="E2137" s="67">
        <v>-0.23</v>
      </c>
      <c r="F2137" s="69">
        <v>5802</v>
      </c>
      <c r="G2137" t="s">
        <v>59</v>
      </c>
      <c r="H2137">
        <v>0</v>
      </c>
      <c r="I2137" t="s">
        <v>288</v>
      </c>
      <c r="J2137" t="s">
        <v>289</v>
      </c>
      <c r="K2137" t="s">
        <v>290</v>
      </c>
      <c r="L2137" s="36">
        <v>2446</v>
      </c>
      <c r="M2137">
        <v>109.5</v>
      </c>
      <c r="N2137" s="66">
        <v>4.6899999999999997E-2</v>
      </c>
      <c r="O2137" s="36">
        <v>2336.5</v>
      </c>
      <c r="P2137" s="66">
        <v>4.6800000000000001E-2</v>
      </c>
      <c r="Q2137" s="36">
        <v>2536.5</v>
      </c>
      <c r="R2137" s="36">
        <v>2564</v>
      </c>
      <c r="S2137" s="36">
        <v>2442</v>
      </c>
      <c r="T2137" s="66">
        <v>-3.56E-2</v>
      </c>
      <c r="U2137" s="66">
        <v>-4.4999999999999998E-2</v>
      </c>
      <c r="V2137" s="66">
        <v>-4.5999999999999999E-2</v>
      </c>
      <c r="W2137" s="66">
        <v>1.6000000000000001E-3</v>
      </c>
      <c r="X2137" s="1">
        <v>21525900</v>
      </c>
      <c r="Y2137" s="1">
        <v>54060733</v>
      </c>
      <c r="Z2137" s="1">
        <v>7767914</v>
      </c>
      <c r="AA2137" t="s">
        <v>694</v>
      </c>
      <c r="AB2137" t="s">
        <v>849</v>
      </c>
      <c r="AC2137">
        <v>23.47</v>
      </c>
      <c r="AD2137">
        <v>2.78</v>
      </c>
      <c r="AE2137">
        <v>1.59</v>
      </c>
      <c r="AF2137" t="s">
        <v>230</v>
      </c>
      <c r="AG2137" s="1">
        <v>316500</v>
      </c>
      <c r="AH2137" s="36">
        <v>2454</v>
      </c>
      <c r="AI2137" s="1">
        <v>2671500</v>
      </c>
      <c r="AJ2137" s="36">
        <v>2453.5</v>
      </c>
      <c r="AK2137" s="1">
        <v>2668600</v>
      </c>
      <c r="AL2137" s="2">
        <v>0.64166666666666672</v>
      </c>
      <c r="AM2137" s="3">
        <v>46234</v>
      </c>
      <c r="AN2137" t="s">
        <v>298</v>
      </c>
      <c r="AO2137" t="s">
        <v>382</v>
      </c>
    </row>
    <row r="2138" spans="1:41">
      <c r="A2138" s="8">
        <v>46225</v>
      </c>
      <c r="B2138" s="67">
        <v>4033.13</v>
      </c>
      <c r="C2138" s="67">
        <v>0.45</v>
      </c>
      <c r="D2138" s="67">
        <v>66170</v>
      </c>
      <c r="E2138" s="67">
        <v>-0.23</v>
      </c>
      <c r="F2138" s="69">
        <v>5803</v>
      </c>
      <c r="G2138" t="s">
        <v>60</v>
      </c>
      <c r="H2138">
        <v>0</v>
      </c>
      <c r="I2138" t="s">
        <v>288</v>
      </c>
      <c r="J2138" t="s">
        <v>289</v>
      </c>
      <c r="K2138" t="s">
        <v>295</v>
      </c>
      <c r="L2138" s="36">
        <v>4751</v>
      </c>
      <c r="M2138">
        <v>79</v>
      </c>
      <c r="N2138" s="66">
        <v>1.6899999999999998E-2</v>
      </c>
      <c r="O2138" s="36">
        <v>4672</v>
      </c>
      <c r="P2138" s="66">
        <v>1.6899999999999998E-2</v>
      </c>
      <c r="Q2138" s="36">
        <v>4954</v>
      </c>
      <c r="R2138" s="36">
        <v>5026</v>
      </c>
      <c r="S2138" s="36">
        <v>4741</v>
      </c>
      <c r="T2138" s="66">
        <v>-4.0899999999999999E-2</v>
      </c>
      <c r="U2138" s="66">
        <v>-4.82E-2</v>
      </c>
      <c r="V2138" s="66">
        <v>-5.4699999999999999E-2</v>
      </c>
      <c r="W2138" s="66">
        <v>2.0999999999999999E-3</v>
      </c>
      <c r="X2138" s="1">
        <v>36649900</v>
      </c>
      <c r="Y2138" s="1">
        <v>179998569</v>
      </c>
      <c r="Z2138" s="1">
        <v>8433882</v>
      </c>
      <c r="AA2138" t="s">
        <v>389</v>
      </c>
      <c r="AB2138" t="s">
        <v>632</v>
      </c>
      <c r="AC2138">
        <v>31.46</v>
      </c>
      <c r="AD2138">
        <v>14.03</v>
      </c>
      <c r="AE2138">
        <v>0.8</v>
      </c>
      <c r="AF2138" t="s">
        <v>230</v>
      </c>
      <c r="AG2138" s="1">
        <v>723500</v>
      </c>
      <c r="AH2138" s="36">
        <v>4762</v>
      </c>
      <c r="AI2138" s="1">
        <v>1466500</v>
      </c>
      <c r="AJ2138" s="36">
        <v>4761</v>
      </c>
      <c r="AK2138" s="1">
        <v>1423900</v>
      </c>
      <c r="AL2138" s="2">
        <v>0.64166666666666672</v>
      </c>
      <c r="AM2138" s="3">
        <v>46241</v>
      </c>
      <c r="AN2138" t="s">
        <v>298</v>
      </c>
      <c r="AO2138" t="s">
        <v>382</v>
      </c>
    </row>
    <row r="2139" spans="1:41">
      <c r="A2139" s="8">
        <v>46225</v>
      </c>
      <c r="B2139" s="67">
        <v>4033.13</v>
      </c>
      <c r="C2139" s="67">
        <v>0.45</v>
      </c>
      <c r="D2139" s="67">
        <v>66170</v>
      </c>
      <c r="E2139" s="67">
        <v>-0.23</v>
      </c>
      <c r="F2139" s="69">
        <v>6038</v>
      </c>
      <c r="G2139" t="s">
        <v>61</v>
      </c>
      <c r="H2139">
        <v>0</v>
      </c>
      <c r="I2139" t="s">
        <v>347</v>
      </c>
      <c r="J2139" t="s">
        <v>289</v>
      </c>
      <c r="K2139" t="s">
        <v>290</v>
      </c>
      <c r="L2139">
        <v>822</v>
      </c>
      <c r="M2139">
        <v>2</v>
      </c>
      <c r="N2139" s="66">
        <v>2.3999999999999998E-3</v>
      </c>
      <c r="O2139">
        <v>820</v>
      </c>
      <c r="P2139" s="66">
        <v>2.3999999999999998E-3</v>
      </c>
      <c r="Q2139">
        <v>823</v>
      </c>
      <c r="R2139">
        <v>824</v>
      </c>
      <c r="S2139">
        <v>818</v>
      </c>
      <c r="T2139" s="66">
        <v>-1.1999999999999999E-3</v>
      </c>
      <c r="U2139" s="66">
        <v>3.5999999999999999E-3</v>
      </c>
      <c r="V2139" s="66">
        <v>-2.3999999999999998E-3</v>
      </c>
      <c r="W2139" s="66">
        <v>4.7999999999999996E-3</v>
      </c>
      <c r="X2139" s="1">
        <v>6300</v>
      </c>
      <c r="Y2139" s="1">
        <v>5176</v>
      </c>
      <c r="Z2139" s="1">
        <v>4161</v>
      </c>
      <c r="AA2139" t="s">
        <v>391</v>
      </c>
      <c r="AB2139" t="s">
        <v>711</v>
      </c>
      <c r="AC2139">
        <v>11.86</v>
      </c>
      <c r="AD2139">
        <v>0.82</v>
      </c>
      <c r="AE2139">
        <v>2.8</v>
      </c>
      <c r="AF2139" t="s">
        <v>230</v>
      </c>
      <c r="AG2139">
        <v>0</v>
      </c>
      <c r="AH2139">
        <v>823</v>
      </c>
      <c r="AI2139">
        <v>200</v>
      </c>
      <c r="AJ2139">
        <v>823</v>
      </c>
      <c r="AK2139">
        <v>200</v>
      </c>
      <c r="AL2139" s="2">
        <v>0.64166666666666672</v>
      </c>
      <c r="AM2139" s="3">
        <v>46248</v>
      </c>
      <c r="AN2139" t="s">
        <v>350</v>
      </c>
      <c r="AO2139" t="s">
        <v>313</v>
      </c>
    </row>
    <row r="2140" spans="1:41">
      <c r="A2140" s="8">
        <v>46225</v>
      </c>
      <c r="B2140" s="67">
        <v>4033.13</v>
      </c>
      <c r="C2140" s="67">
        <v>0.45</v>
      </c>
      <c r="D2140" s="67">
        <v>66170</v>
      </c>
      <c r="E2140" s="67">
        <v>-0.23</v>
      </c>
      <c r="F2140" s="69">
        <v>6156</v>
      </c>
      <c r="G2140" t="s">
        <v>62</v>
      </c>
      <c r="H2140">
        <v>0</v>
      </c>
      <c r="I2140" t="s">
        <v>314</v>
      </c>
      <c r="J2140" t="s">
        <v>323</v>
      </c>
      <c r="K2140" t="s">
        <v>290</v>
      </c>
      <c r="L2140" s="36">
        <v>1774</v>
      </c>
      <c r="M2140">
        <v>11</v>
      </c>
      <c r="N2140" s="66">
        <v>6.1999999999999998E-3</v>
      </c>
      <c r="O2140" s="36">
        <v>1763</v>
      </c>
      <c r="P2140" s="66">
        <v>6.1999999999999998E-3</v>
      </c>
      <c r="Q2140" s="36">
        <v>1762</v>
      </c>
      <c r="R2140" s="36">
        <v>1779</v>
      </c>
      <c r="S2140" s="36">
        <v>1759</v>
      </c>
      <c r="T2140" s="66">
        <v>6.7999999999999996E-3</v>
      </c>
      <c r="U2140" s="66">
        <v>-1.1000000000000001E-3</v>
      </c>
      <c r="V2140" s="66">
        <v>-2.8E-3</v>
      </c>
      <c r="W2140" s="66">
        <v>8.5000000000000006E-3</v>
      </c>
      <c r="X2140" s="1">
        <v>10300</v>
      </c>
      <c r="Y2140" s="1">
        <v>18231</v>
      </c>
      <c r="Z2140" s="1">
        <v>9402</v>
      </c>
      <c r="AA2140" t="s">
        <v>393</v>
      </c>
      <c r="AB2140" t="s">
        <v>697</v>
      </c>
      <c r="AC2140">
        <v>52.64</v>
      </c>
      <c r="AD2140">
        <v>1.24</v>
      </c>
      <c r="AE2140">
        <v>5.64</v>
      </c>
      <c r="AF2140">
        <v>1.3</v>
      </c>
      <c r="AG2140">
        <v>300</v>
      </c>
      <c r="AH2140" s="36">
        <v>1780</v>
      </c>
      <c r="AI2140" s="1">
        <v>1500</v>
      </c>
      <c r="AJ2140" s="36">
        <v>1779</v>
      </c>
      <c r="AK2140">
        <v>500</v>
      </c>
      <c r="AL2140" s="2">
        <v>0.61736111111111114</v>
      </c>
      <c r="AM2140" s="3">
        <v>46244</v>
      </c>
      <c r="AN2140" t="s">
        <v>350</v>
      </c>
      <c r="AO2140" t="s">
        <v>395</v>
      </c>
    </row>
    <row r="2141" spans="1:41">
      <c r="A2141" s="8">
        <v>46225</v>
      </c>
      <c r="B2141" s="67">
        <v>4033.13</v>
      </c>
      <c r="C2141" s="67">
        <v>0.45</v>
      </c>
      <c r="D2141" s="67">
        <v>66170</v>
      </c>
      <c r="E2141" s="67">
        <v>-0.23</v>
      </c>
      <c r="F2141" s="69">
        <v>6178</v>
      </c>
      <c r="G2141" t="s">
        <v>63</v>
      </c>
      <c r="H2141">
        <v>0</v>
      </c>
      <c r="I2141" t="s">
        <v>288</v>
      </c>
      <c r="J2141" t="s">
        <v>289</v>
      </c>
      <c r="K2141" t="s">
        <v>290</v>
      </c>
      <c r="L2141" s="36">
        <v>2452.5</v>
      </c>
      <c r="M2141">
        <v>34</v>
      </c>
      <c r="N2141" s="66">
        <v>1.41E-2</v>
      </c>
      <c r="O2141" s="36">
        <v>2418.5</v>
      </c>
      <c r="P2141" s="66">
        <v>1.4E-2</v>
      </c>
      <c r="Q2141" s="36">
        <v>2418.5</v>
      </c>
      <c r="R2141" s="36">
        <v>2460</v>
      </c>
      <c r="S2141" s="36">
        <v>2400.5</v>
      </c>
      <c r="T2141" s="66">
        <v>1.4E-2</v>
      </c>
      <c r="U2141" s="66">
        <v>1E-3</v>
      </c>
      <c r="V2141" s="66">
        <v>-3.0000000000000001E-3</v>
      </c>
      <c r="W2141" s="66">
        <v>2.1600000000000001E-2</v>
      </c>
      <c r="X2141" s="1">
        <v>2986100</v>
      </c>
      <c r="Y2141" s="1">
        <v>7297891</v>
      </c>
      <c r="Z2141" s="1">
        <v>6887097</v>
      </c>
      <c r="AA2141" t="s">
        <v>868</v>
      </c>
      <c r="AB2141" t="s">
        <v>397</v>
      </c>
      <c r="AC2141">
        <v>17.64</v>
      </c>
      <c r="AD2141">
        <v>0.7</v>
      </c>
      <c r="AE2141">
        <v>2.4500000000000002</v>
      </c>
      <c r="AF2141" t="s">
        <v>230</v>
      </c>
      <c r="AG2141" s="1">
        <v>78100</v>
      </c>
      <c r="AH2141" s="36">
        <v>2464</v>
      </c>
      <c r="AI2141" s="1">
        <v>2005100</v>
      </c>
      <c r="AJ2141" s="36">
        <v>2463.5</v>
      </c>
      <c r="AK2141" s="1">
        <v>1909600</v>
      </c>
      <c r="AL2141" s="2">
        <v>0.64166666666666672</v>
      </c>
      <c r="AM2141" s="3">
        <v>46241</v>
      </c>
      <c r="AN2141" t="s">
        <v>298</v>
      </c>
      <c r="AO2141" t="s">
        <v>313</v>
      </c>
    </row>
    <row r="2142" spans="1:41">
      <c r="A2142" s="8">
        <v>46225</v>
      </c>
      <c r="B2142" s="67">
        <v>4033.13</v>
      </c>
      <c r="C2142" s="67">
        <v>0.45</v>
      </c>
      <c r="D2142" s="67">
        <v>66170</v>
      </c>
      <c r="E2142" s="67">
        <v>-0.23</v>
      </c>
      <c r="F2142" s="69">
        <v>6208</v>
      </c>
      <c r="G2142" t="s">
        <v>64</v>
      </c>
      <c r="H2142">
        <v>0</v>
      </c>
      <c r="I2142" t="s">
        <v>314</v>
      </c>
      <c r="J2142" t="s">
        <v>289</v>
      </c>
      <c r="K2142" t="s">
        <v>290</v>
      </c>
      <c r="L2142" s="36">
        <v>1639</v>
      </c>
      <c r="M2142">
        <v>-1</v>
      </c>
      <c r="N2142" s="66">
        <v>-5.9999999999999995E-4</v>
      </c>
      <c r="O2142" s="36">
        <v>1640</v>
      </c>
      <c r="P2142" s="66">
        <v>-5.9999999999999995E-4</v>
      </c>
      <c r="Q2142" s="36">
        <v>1649</v>
      </c>
      <c r="R2142" s="36">
        <v>1660</v>
      </c>
      <c r="S2142" s="36">
        <v>1603</v>
      </c>
      <c r="T2142" s="66">
        <v>-6.0000000000000001E-3</v>
      </c>
      <c r="U2142" s="66">
        <v>-9.5999999999999992E-3</v>
      </c>
      <c r="V2142" s="66">
        <v>-1.26E-2</v>
      </c>
      <c r="W2142" s="66">
        <v>2.24E-2</v>
      </c>
      <c r="X2142" s="1">
        <v>54100</v>
      </c>
      <c r="Y2142" s="1">
        <v>88759</v>
      </c>
      <c r="Z2142" s="1">
        <v>10466</v>
      </c>
      <c r="AA2142" t="s">
        <v>398</v>
      </c>
      <c r="AB2142" t="s">
        <v>399</v>
      </c>
      <c r="AC2142">
        <v>15.97</v>
      </c>
      <c r="AD2142">
        <v>1.66</v>
      </c>
      <c r="AE2142">
        <v>1.22</v>
      </c>
      <c r="AF2142">
        <v>1.9</v>
      </c>
      <c r="AG2142">
        <v>0</v>
      </c>
      <c r="AH2142" s="36">
        <v>1640</v>
      </c>
      <c r="AI2142">
        <v>600</v>
      </c>
      <c r="AJ2142" s="36">
        <v>1640</v>
      </c>
      <c r="AK2142">
        <v>600</v>
      </c>
      <c r="AL2142" s="2">
        <v>0.64027777777777772</v>
      </c>
      <c r="AM2142" s="3">
        <v>46241</v>
      </c>
      <c r="AN2142" t="s">
        <v>298</v>
      </c>
      <c r="AO2142" t="s">
        <v>395</v>
      </c>
    </row>
    <row r="2143" spans="1:41">
      <c r="A2143" s="8">
        <v>46225</v>
      </c>
      <c r="B2143" s="67">
        <v>4033.13</v>
      </c>
      <c r="C2143" s="67">
        <v>0.45</v>
      </c>
      <c r="D2143" s="67">
        <v>66170</v>
      </c>
      <c r="E2143" s="67">
        <v>-0.23</v>
      </c>
      <c r="F2143" s="69">
        <v>6356</v>
      </c>
      <c r="G2143" t="s">
        <v>65</v>
      </c>
      <c r="H2143">
        <v>0</v>
      </c>
      <c r="I2143" t="s">
        <v>314</v>
      </c>
      <c r="J2143" t="s">
        <v>289</v>
      </c>
      <c r="K2143" t="s">
        <v>295</v>
      </c>
      <c r="L2143" s="36">
        <v>1416</v>
      </c>
      <c r="M2143">
        <v>41</v>
      </c>
      <c r="N2143" s="66">
        <v>2.98E-2</v>
      </c>
      <c r="O2143" s="36">
        <v>1375</v>
      </c>
      <c r="P2143" s="66">
        <v>2.98E-2</v>
      </c>
      <c r="Q2143" s="36">
        <v>1395</v>
      </c>
      <c r="R2143" s="36">
        <v>1438</v>
      </c>
      <c r="S2143" s="36">
        <v>1368</v>
      </c>
      <c r="T2143" s="66">
        <v>1.4999999999999999E-2</v>
      </c>
      <c r="U2143" s="66">
        <v>2.8E-3</v>
      </c>
      <c r="V2143" s="66">
        <v>-1.52E-2</v>
      </c>
      <c r="W2143" s="66">
        <v>3.5000000000000003E-2</v>
      </c>
      <c r="X2143" s="1">
        <v>174800</v>
      </c>
      <c r="Y2143" s="1">
        <v>246146</v>
      </c>
      <c r="Z2143" s="1">
        <v>20220</v>
      </c>
      <c r="AA2143" t="s">
        <v>400</v>
      </c>
      <c r="AB2143" t="s">
        <v>401</v>
      </c>
      <c r="AC2143">
        <v>11.45</v>
      </c>
      <c r="AD2143">
        <v>1.39</v>
      </c>
      <c r="AE2143">
        <v>0.71</v>
      </c>
      <c r="AF2143" t="s">
        <v>230</v>
      </c>
      <c r="AG2143" s="1">
        <v>3900</v>
      </c>
      <c r="AH2143" s="36">
        <v>1413</v>
      </c>
      <c r="AI2143" s="1">
        <v>6600</v>
      </c>
      <c r="AJ2143" s="36">
        <v>1412</v>
      </c>
      <c r="AK2143" s="1">
        <v>7200</v>
      </c>
      <c r="AL2143" s="2">
        <v>0.64166666666666672</v>
      </c>
      <c r="AN2143" t="s">
        <v>298</v>
      </c>
      <c r="AO2143" t="s">
        <v>395</v>
      </c>
    </row>
    <row r="2144" spans="1:41">
      <c r="A2144" s="8">
        <v>46225</v>
      </c>
      <c r="B2144" s="67">
        <v>4033.13</v>
      </c>
      <c r="C2144" s="67">
        <v>0.45</v>
      </c>
      <c r="D2144" s="67">
        <v>66170</v>
      </c>
      <c r="E2144" s="67">
        <v>-0.23</v>
      </c>
      <c r="F2144" s="69">
        <v>6378</v>
      </c>
      <c r="G2144" t="s">
        <v>66</v>
      </c>
      <c r="H2144">
        <v>0</v>
      </c>
      <c r="I2144" t="s">
        <v>314</v>
      </c>
      <c r="J2144" t="s">
        <v>289</v>
      </c>
      <c r="K2144" t="s">
        <v>295</v>
      </c>
      <c r="L2144" s="36">
        <v>1219</v>
      </c>
      <c r="M2144">
        <v>17</v>
      </c>
      <c r="N2144" s="66">
        <v>1.41E-2</v>
      </c>
      <c r="O2144" s="36">
        <v>1202</v>
      </c>
      <c r="P2144" s="66">
        <v>1.41E-2</v>
      </c>
      <c r="Q2144" s="36">
        <v>1212</v>
      </c>
      <c r="R2144" s="36">
        <v>1233</v>
      </c>
      <c r="S2144" s="36">
        <v>1200</v>
      </c>
      <c r="T2144" s="66">
        <v>5.7000000000000002E-3</v>
      </c>
      <c r="U2144" s="66">
        <v>-4.7999999999999996E-3</v>
      </c>
      <c r="V2144" s="66">
        <v>-1.1299999999999999E-2</v>
      </c>
      <c r="W2144" s="66">
        <v>1.5800000000000002E-2</v>
      </c>
      <c r="X2144" s="1">
        <v>148900</v>
      </c>
      <c r="Y2144" s="1">
        <v>181627</v>
      </c>
      <c r="Z2144" s="1">
        <v>25111</v>
      </c>
      <c r="AA2144" t="s">
        <v>402</v>
      </c>
      <c r="AB2144" t="s">
        <v>634</v>
      </c>
      <c r="AC2144">
        <v>12.69</v>
      </c>
      <c r="AD2144">
        <v>1.1299999999999999</v>
      </c>
      <c r="AE2144">
        <v>3.36</v>
      </c>
      <c r="AF2144" t="s">
        <v>230</v>
      </c>
      <c r="AG2144">
        <v>0</v>
      </c>
      <c r="AH2144" s="36">
        <v>1221</v>
      </c>
      <c r="AI2144" s="1">
        <v>7700</v>
      </c>
      <c r="AJ2144" s="36">
        <v>1220</v>
      </c>
      <c r="AK2144" s="1">
        <v>7800</v>
      </c>
      <c r="AL2144" s="2">
        <v>0.64166666666666672</v>
      </c>
      <c r="AM2144" s="3">
        <v>46241</v>
      </c>
      <c r="AN2144" t="s">
        <v>298</v>
      </c>
      <c r="AO2144" t="s">
        <v>395</v>
      </c>
    </row>
    <row r="2145" spans="1:41">
      <c r="A2145" s="8">
        <v>46225</v>
      </c>
      <c r="B2145" s="67">
        <v>4033.13</v>
      </c>
      <c r="C2145" s="67">
        <v>0.45</v>
      </c>
      <c r="D2145" s="67">
        <v>66170</v>
      </c>
      <c r="E2145" s="67">
        <v>-0.23</v>
      </c>
      <c r="F2145" s="69">
        <v>6526</v>
      </c>
      <c r="G2145" t="s">
        <v>67</v>
      </c>
      <c r="H2145">
        <v>0</v>
      </c>
      <c r="I2145" t="s">
        <v>288</v>
      </c>
      <c r="J2145" t="s">
        <v>289</v>
      </c>
      <c r="K2145" t="s">
        <v>295</v>
      </c>
      <c r="L2145" s="36">
        <v>2496</v>
      </c>
      <c r="M2145">
        <v>23.5</v>
      </c>
      <c r="N2145" s="66">
        <v>9.4999999999999998E-3</v>
      </c>
      <c r="O2145" s="36">
        <v>2472.5</v>
      </c>
      <c r="P2145" s="66">
        <v>9.4999999999999998E-3</v>
      </c>
      <c r="Q2145" s="36">
        <v>2522.5</v>
      </c>
      <c r="R2145" s="36">
        <v>2582.5</v>
      </c>
      <c r="S2145" s="36">
        <v>2435.5</v>
      </c>
      <c r="T2145" s="66">
        <v>-1.0500000000000001E-2</v>
      </c>
      <c r="U2145" s="66">
        <v>-2.4199999999999999E-2</v>
      </c>
      <c r="V2145" s="66">
        <v>-3.3399999999999999E-2</v>
      </c>
      <c r="W2145" s="66">
        <v>2.4799999999999999E-2</v>
      </c>
      <c r="X2145" s="1">
        <v>9834900</v>
      </c>
      <c r="Y2145" s="1">
        <v>24711061</v>
      </c>
      <c r="Z2145" s="1">
        <v>449225</v>
      </c>
      <c r="AA2145" t="s">
        <v>584</v>
      </c>
      <c r="AB2145" t="s">
        <v>405</v>
      </c>
      <c r="AC2145">
        <v>43.78</v>
      </c>
      <c r="AD2145">
        <v>3.28</v>
      </c>
      <c r="AE2145">
        <v>2</v>
      </c>
      <c r="AF2145" t="s">
        <v>230</v>
      </c>
      <c r="AG2145" s="1">
        <v>89600</v>
      </c>
      <c r="AH2145" s="36">
        <v>2489.5</v>
      </c>
      <c r="AI2145" s="1">
        <v>371400</v>
      </c>
      <c r="AJ2145" s="36">
        <v>2489</v>
      </c>
      <c r="AK2145" s="1">
        <v>380900</v>
      </c>
      <c r="AL2145" s="2">
        <v>0.64166666666666672</v>
      </c>
      <c r="AM2145" s="3">
        <v>46232</v>
      </c>
      <c r="AN2145" t="s">
        <v>298</v>
      </c>
      <c r="AO2145" t="s">
        <v>344</v>
      </c>
    </row>
    <row r="2146" spans="1:41">
      <c r="A2146" s="8">
        <v>46225</v>
      </c>
      <c r="B2146" s="67">
        <v>4033.13</v>
      </c>
      <c r="C2146" s="67">
        <v>0.45</v>
      </c>
      <c r="D2146" s="67">
        <v>66170</v>
      </c>
      <c r="E2146" s="67">
        <v>-0.23</v>
      </c>
      <c r="F2146" s="69">
        <v>6586</v>
      </c>
      <c r="G2146" t="s">
        <v>68</v>
      </c>
      <c r="H2146">
        <v>0</v>
      </c>
      <c r="I2146" t="s">
        <v>288</v>
      </c>
      <c r="J2146" t="s">
        <v>289</v>
      </c>
      <c r="K2146" t="s">
        <v>295</v>
      </c>
      <c r="L2146" s="36">
        <v>5645</v>
      </c>
      <c r="M2146">
        <v>8</v>
      </c>
      <c r="N2146" s="66">
        <v>1.4E-3</v>
      </c>
      <c r="O2146" s="36">
        <v>5637</v>
      </c>
      <c r="P2146" s="66">
        <v>1.4E-3</v>
      </c>
      <c r="Q2146" s="36">
        <v>5718</v>
      </c>
      <c r="R2146" s="36">
        <v>5718</v>
      </c>
      <c r="S2146" s="36">
        <v>5633</v>
      </c>
      <c r="T2146" s="66">
        <v>-1.2699999999999999E-2</v>
      </c>
      <c r="U2146" s="66">
        <v>-1.01E-2</v>
      </c>
      <c r="V2146" s="66">
        <v>-1.2699999999999999E-2</v>
      </c>
      <c r="W2146" s="66">
        <v>2.0999999999999999E-3</v>
      </c>
      <c r="X2146" s="1">
        <v>334400</v>
      </c>
      <c r="Y2146" s="1">
        <v>1898313</v>
      </c>
      <c r="Z2146" s="1">
        <v>1580698</v>
      </c>
      <c r="AA2146" t="s">
        <v>406</v>
      </c>
      <c r="AB2146" t="s">
        <v>407</v>
      </c>
      <c r="AC2146">
        <v>17.95</v>
      </c>
      <c r="AD2146">
        <v>1.46</v>
      </c>
      <c r="AE2146">
        <v>2.8</v>
      </c>
      <c r="AF2146" t="s">
        <v>230</v>
      </c>
      <c r="AG2146" s="1">
        <v>6500</v>
      </c>
      <c r="AH2146" s="36">
        <v>5654</v>
      </c>
      <c r="AI2146" s="1">
        <v>269400</v>
      </c>
      <c r="AJ2146" s="36">
        <v>5654</v>
      </c>
      <c r="AK2146" s="1">
        <v>269400</v>
      </c>
      <c r="AL2146" s="2">
        <v>0.64166666666666672</v>
      </c>
      <c r="AM2146" s="3">
        <v>46232</v>
      </c>
      <c r="AN2146" t="s">
        <v>298</v>
      </c>
      <c r="AO2146" t="s">
        <v>395</v>
      </c>
    </row>
    <row r="2147" spans="1:41">
      <c r="A2147" s="8">
        <v>46225</v>
      </c>
      <c r="B2147" s="67">
        <v>4033.13</v>
      </c>
      <c r="C2147" s="67">
        <v>0.45</v>
      </c>
      <c r="D2147" s="67">
        <v>66170</v>
      </c>
      <c r="E2147" s="67">
        <v>-0.23</v>
      </c>
      <c r="F2147" s="69">
        <v>6594</v>
      </c>
      <c r="G2147" t="s">
        <v>69</v>
      </c>
      <c r="H2147">
        <v>0</v>
      </c>
      <c r="I2147" t="s">
        <v>288</v>
      </c>
      <c r="J2147" t="s">
        <v>289</v>
      </c>
      <c r="K2147" t="s">
        <v>290</v>
      </c>
      <c r="L2147" s="36">
        <v>2474</v>
      </c>
      <c r="M2147">
        <v>7</v>
      </c>
      <c r="N2147" s="66">
        <v>2.8E-3</v>
      </c>
      <c r="O2147" s="36">
        <v>2467</v>
      </c>
      <c r="P2147" s="66">
        <v>2.8E-3</v>
      </c>
      <c r="Q2147" s="36">
        <v>2494</v>
      </c>
      <c r="R2147" s="36">
        <v>2525</v>
      </c>
      <c r="S2147" s="36">
        <v>2466</v>
      </c>
      <c r="T2147" s="66">
        <v>-8.0000000000000002E-3</v>
      </c>
      <c r="U2147" s="66">
        <v>-1.8200000000000001E-2</v>
      </c>
      <c r="V2147" s="66">
        <v>-2.01E-2</v>
      </c>
      <c r="W2147" s="66">
        <v>3.2000000000000002E-3</v>
      </c>
      <c r="X2147" s="1">
        <v>3241400</v>
      </c>
      <c r="Y2147" s="1">
        <v>8095560</v>
      </c>
      <c r="Z2147" s="1">
        <v>2950415</v>
      </c>
      <c r="AA2147" t="s">
        <v>560</v>
      </c>
      <c r="AB2147" t="s">
        <v>409</v>
      </c>
      <c r="AC2147">
        <v>35.44</v>
      </c>
      <c r="AD2147">
        <v>1.61</v>
      </c>
      <c r="AE2147">
        <v>0</v>
      </c>
      <c r="AF2147" t="s">
        <v>230</v>
      </c>
      <c r="AG2147">
        <v>0</v>
      </c>
      <c r="AH2147" s="36">
        <v>2489</v>
      </c>
      <c r="AI2147" s="1">
        <v>807300</v>
      </c>
      <c r="AJ2147" s="36">
        <v>2488</v>
      </c>
      <c r="AK2147" s="1">
        <v>769300</v>
      </c>
      <c r="AL2147" s="2">
        <v>0.64166666666666672</v>
      </c>
      <c r="AN2147" t="s">
        <v>298</v>
      </c>
      <c r="AO2147" t="s">
        <v>344</v>
      </c>
    </row>
    <row r="2148" spans="1:41">
      <c r="A2148" s="8">
        <v>46225</v>
      </c>
      <c r="B2148" s="67">
        <v>4033.13</v>
      </c>
      <c r="C2148" s="67">
        <v>0.45</v>
      </c>
      <c r="D2148" s="67">
        <v>66170</v>
      </c>
      <c r="E2148" s="67">
        <v>-0.23</v>
      </c>
      <c r="F2148" s="69">
        <v>6674</v>
      </c>
      <c r="G2148" t="s">
        <v>70</v>
      </c>
      <c r="H2148">
        <v>0</v>
      </c>
      <c r="I2148" t="s">
        <v>288</v>
      </c>
      <c r="J2148" t="s">
        <v>289</v>
      </c>
      <c r="K2148" t="s">
        <v>290</v>
      </c>
      <c r="L2148" s="36">
        <v>5931</v>
      </c>
      <c r="M2148">
        <v>207</v>
      </c>
      <c r="N2148" s="66">
        <v>3.6200000000000003E-2</v>
      </c>
      <c r="O2148" s="36">
        <v>5724</v>
      </c>
      <c r="P2148" s="66">
        <v>3.61E-2</v>
      </c>
      <c r="Q2148" s="36">
        <v>6024</v>
      </c>
      <c r="R2148" s="36">
        <v>6149</v>
      </c>
      <c r="S2148" s="36">
        <v>5853</v>
      </c>
      <c r="T2148" s="66">
        <v>-1.54E-2</v>
      </c>
      <c r="U2148" s="66">
        <v>-2.9700000000000001E-2</v>
      </c>
      <c r="V2148" s="66">
        <v>-3.5400000000000001E-2</v>
      </c>
      <c r="W2148" s="66">
        <v>1.3299999999999999E-2</v>
      </c>
      <c r="X2148" s="1">
        <v>933700</v>
      </c>
      <c r="Y2148" s="1">
        <v>5645672</v>
      </c>
      <c r="Z2148" s="1">
        <v>595747</v>
      </c>
      <c r="AA2148" t="s">
        <v>679</v>
      </c>
      <c r="AB2148" t="s">
        <v>411</v>
      </c>
      <c r="AC2148">
        <v>15.95</v>
      </c>
      <c r="AD2148">
        <v>1.5</v>
      </c>
      <c r="AE2148">
        <v>1.65</v>
      </c>
      <c r="AF2148" t="s">
        <v>230</v>
      </c>
      <c r="AG2148" s="1">
        <v>8800</v>
      </c>
      <c r="AH2148" s="36">
        <v>5939</v>
      </c>
      <c r="AI2148" s="1">
        <v>163600</v>
      </c>
      <c r="AJ2148" s="36">
        <v>5938</v>
      </c>
      <c r="AK2148" s="1">
        <v>164100</v>
      </c>
      <c r="AL2148" s="2">
        <v>0.64166666666666672</v>
      </c>
      <c r="AM2148" s="3">
        <v>46239</v>
      </c>
      <c r="AN2148" t="s">
        <v>298</v>
      </c>
      <c r="AO2148" t="s">
        <v>344</v>
      </c>
    </row>
    <row r="2149" spans="1:41">
      <c r="A2149" s="8">
        <v>46225</v>
      </c>
      <c r="B2149" s="67">
        <v>4033.13</v>
      </c>
      <c r="C2149" s="67">
        <v>0.45</v>
      </c>
      <c r="D2149" s="67">
        <v>66170</v>
      </c>
      <c r="E2149" s="67">
        <v>-0.23</v>
      </c>
      <c r="F2149" s="69">
        <v>6758</v>
      </c>
      <c r="G2149" t="s">
        <v>71</v>
      </c>
      <c r="H2149">
        <v>0</v>
      </c>
      <c r="I2149" t="s">
        <v>288</v>
      </c>
      <c r="J2149" t="s">
        <v>289</v>
      </c>
      <c r="K2149" t="s">
        <v>290</v>
      </c>
      <c r="L2149" s="36">
        <v>3453</v>
      </c>
      <c r="M2149">
        <v>-5</v>
      </c>
      <c r="N2149" s="66">
        <v>-1.4E-3</v>
      </c>
      <c r="O2149" s="36">
        <v>3458</v>
      </c>
      <c r="P2149" s="66">
        <v>-1.4E-3</v>
      </c>
      <c r="Q2149" s="36">
        <v>3400</v>
      </c>
      <c r="R2149" s="36">
        <v>3467</v>
      </c>
      <c r="S2149" s="36">
        <v>3400</v>
      </c>
      <c r="T2149" s="66">
        <v>1.55E-2</v>
      </c>
      <c r="U2149" s="66">
        <v>6.7000000000000002E-3</v>
      </c>
      <c r="V2149" s="66">
        <v>-4.0000000000000001E-3</v>
      </c>
      <c r="W2149" s="66">
        <v>1.55E-2</v>
      </c>
      <c r="X2149" s="1">
        <v>9847700</v>
      </c>
      <c r="Y2149" s="1">
        <v>33817658</v>
      </c>
      <c r="Z2149" s="1">
        <v>20598237</v>
      </c>
      <c r="AA2149" t="s">
        <v>412</v>
      </c>
      <c r="AB2149" t="s">
        <v>413</v>
      </c>
      <c r="AC2149">
        <v>17.48</v>
      </c>
      <c r="AD2149">
        <v>2.5099999999999998</v>
      </c>
      <c r="AE2149">
        <v>1.01</v>
      </c>
      <c r="AF2149" t="s">
        <v>230</v>
      </c>
      <c r="AG2149" s="1">
        <v>407100</v>
      </c>
      <c r="AH2149" s="36">
        <v>3432</v>
      </c>
      <c r="AI2149" s="1">
        <v>4681700</v>
      </c>
      <c r="AJ2149" s="36">
        <v>3431</v>
      </c>
      <c r="AK2149" s="1">
        <v>4689900</v>
      </c>
      <c r="AL2149" s="2">
        <v>0.64166666666666672</v>
      </c>
      <c r="AN2149" t="s">
        <v>298</v>
      </c>
      <c r="AO2149" t="s">
        <v>344</v>
      </c>
    </row>
    <row r="2150" spans="1:41">
      <c r="A2150" s="8">
        <v>46225</v>
      </c>
      <c r="B2150" s="67">
        <v>4033.13</v>
      </c>
      <c r="C2150" s="67">
        <v>0.45</v>
      </c>
      <c r="D2150" s="67">
        <v>66170</v>
      </c>
      <c r="E2150" s="67">
        <v>-0.23</v>
      </c>
      <c r="F2150" s="69">
        <v>6810</v>
      </c>
      <c r="G2150" t="s">
        <v>72</v>
      </c>
      <c r="H2150">
        <v>0</v>
      </c>
      <c r="I2150" t="s">
        <v>288</v>
      </c>
      <c r="J2150" t="s">
        <v>289</v>
      </c>
      <c r="K2150" t="s">
        <v>295</v>
      </c>
      <c r="L2150" s="36">
        <v>2094</v>
      </c>
      <c r="M2150">
        <v>-2</v>
      </c>
      <c r="N2150" s="66">
        <v>-1E-3</v>
      </c>
      <c r="O2150" s="36">
        <v>2096</v>
      </c>
      <c r="P2150" s="66">
        <v>-8.9999999999999998E-4</v>
      </c>
      <c r="Q2150" s="36">
        <v>2096</v>
      </c>
      <c r="R2150" s="36">
        <v>2128</v>
      </c>
      <c r="S2150" s="36">
        <v>2093</v>
      </c>
      <c r="T2150" s="66">
        <v>-8.9999999999999998E-4</v>
      </c>
      <c r="U2150" s="66">
        <v>-8.5000000000000006E-3</v>
      </c>
      <c r="V2150" s="66">
        <v>-1.5900000000000001E-2</v>
      </c>
      <c r="W2150" s="66">
        <v>4.0000000000000002E-4</v>
      </c>
      <c r="X2150" s="1">
        <v>108000</v>
      </c>
      <c r="Y2150" s="1">
        <v>228015</v>
      </c>
      <c r="Z2150" s="1">
        <v>85150</v>
      </c>
      <c r="AA2150" t="s">
        <v>414</v>
      </c>
      <c r="AB2150" t="s">
        <v>415</v>
      </c>
      <c r="AC2150">
        <v>11.51</v>
      </c>
      <c r="AD2150">
        <v>0.88</v>
      </c>
      <c r="AE2150">
        <v>2.67</v>
      </c>
      <c r="AF2150" t="s">
        <v>230</v>
      </c>
      <c r="AG2150" s="1">
        <v>20000</v>
      </c>
      <c r="AH2150" s="36">
        <v>2104</v>
      </c>
      <c r="AI2150" s="1">
        <v>29200</v>
      </c>
      <c r="AJ2150" s="36">
        <v>2103</v>
      </c>
      <c r="AK2150" s="1">
        <v>29200</v>
      </c>
      <c r="AL2150" s="2">
        <v>0.64166666666666672</v>
      </c>
      <c r="AM2150" s="3">
        <v>46234</v>
      </c>
      <c r="AN2150" t="s">
        <v>298</v>
      </c>
      <c r="AO2150" t="s">
        <v>344</v>
      </c>
    </row>
    <row r="2151" spans="1:41">
      <c r="A2151" s="8">
        <v>46225</v>
      </c>
      <c r="B2151" s="67">
        <v>4033.13</v>
      </c>
      <c r="C2151" s="67">
        <v>0.45</v>
      </c>
      <c r="D2151" s="67">
        <v>66170</v>
      </c>
      <c r="E2151" s="67">
        <v>-0.23</v>
      </c>
      <c r="F2151" s="69">
        <v>6841</v>
      </c>
      <c r="G2151" t="s">
        <v>73</v>
      </c>
      <c r="H2151">
        <v>0</v>
      </c>
      <c r="I2151" t="s">
        <v>288</v>
      </c>
      <c r="J2151" t="s">
        <v>289</v>
      </c>
      <c r="K2151" t="s">
        <v>290</v>
      </c>
      <c r="L2151" s="36">
        <v>5717</v>
      </c>
      <c r="M2151">
        <v>10</v>
      </c>
      <c r="N2151" s="66">
        <v>1.8E-3</v>
      </c>
      <c r="O2151" s="36">
        <v>5707</v>
      </c>
      <c r="P2151" s="66">
        <v>1.6999999999999999E-3</v>
      </c>
      <c r="Q2151" s="36">
        <v>5719</v>
      </c>
      <c r="R2151" s="36">
        <v>5825</v>
      </c>
      <c r="S2151" s="36">
        <v>5678</v>
      </c>
      <c r="T2151" s="66">
        <v>-2.9999999999999997E-4</v>
      </c>
      <c r="U2151" s="66">
        <v>-1.2E-2</v>
      </c>
      <c r="V2151" s="66">
        <v>-1.8499999999999999E-2</v>
      </c>
      <c r="W2151" s="66">
        <v>6.7999999999999996E-3</v>
      </c>
      <c r="X2151" s="1">
        <v>597700</v>
      </c>
      <c r="Y2151" s="1">
        <v>3446095</v>
      </c>
      <c r="Z2151" s="1">
        <v>1470419</v>
      </c>
      <c r="AA2151" t="s">
        <v>416</v>
      </c>
      <c r="AB2151" t="s">
        <v>635</v>
      </c>
      <c r="AC2151">
        <v>24.48</v>
      </c>
      <c r="AD2151">
        <v>2.79</v>
      </c>
      <c r="AE2151">
        <v>1.61</v>
      </c>
      <c r="AF2151" t="s">
        <v>230</v>
      </c>
      <c r="AG2151" s="1">
        <v>9400</v>
      </c>
      <c r="AH2151" s="36">
        <v>5687</v>
      </c>
      <c r="AI2151" s="1">
        <v>336400</v>
      </c>
      <c r="AJ2151" s="36">
        <v>5686</v>
      </c>
      <c r="AK2151" s="1">
        <v>337300</v>
      </c>
      <c r="AL2151" s="2">
        <v>0.64166666666666672</v>
      </c>
      <c r="AM2151" s="3">
        <v>46238</v>
      </c>
      <c r="AN2151" t="s">
        <v>298</v>
      </c>
      <c r="AO2151" t="s">
        <v>344</v>
      </c>
    </row>
    <row r="2152" spans="1:41">
      <c r="A2152" s="8">
        <v>46225</v>
      </c>
      <c r="B2152" s="67">
        <v>4033.13</v>
      </c>
      <c r="C2152" s="67">
        <v>0.45</v>
      </c>
      <c r="D2152" s="67">
        <v>66170</v>
      </c>
      <c r="E2152" s="67">
        <v>-0.23</v>
      </c>
      <c r="F2152" s="69">
        <v>6890</v>
      </c>
      <c r="G2152" t="s">
        <v>74</v>
      </c>
      <c r="H2152">
        <v>0</v>
      </c>
      <c r="I2152" t="s">
        <v>314</v>
      </c>
      <c r="J2152" t="s">
        <v>289</v>
      </c>
      <c r="K2152" t="s">
        <v>295</v>
      </c>
      <c r="L2152" s="36">
        <v>7510</v>
      </c>
      <c r="M2152">
        <v>310</v>
      </c>
      <c r="N2152" s="66">
        <v>4.3099999999999999E-2</v>
      </c>
      <c r="O2152" s="36">
        <v>7200</v>
      </c>
      <c r="P2152" s="66">
        <v>4.2999999999999997E-2</v>
      </c>
      <c r="Q2152" s="36">
        <v>7750</v>
      </c>
      <c r="R2152" s="36">
        <v>7890</v>
      </c>
      <c r="S2152" s="36">
        <v>7480</v>
      </c>
      <c r="T2152" s="66">
        <v>-3.09E-2</v>
      </c>
      <c r="U2152" s="66">
        <v>-3.7100000000000001E-2</v>
      </c>
      <c r="V2152" s="66">
        <v>-4.8099999999999997E-2</v>
      </c>
      <c r="W2152" s="66">
        <v>4.0000000000000001E-3</v>
      </c>
      <c r="X2152" s="1">
        <v>1095000</v>
      </c>
      <c r="Y2152" s="1">
        <v>8418352</v>
      </c>
      <c r="Z2152" s="1">
        <v>395869</v>
      </c>
      <c r="AA2152" t="s">
        <v>680</v>
      </c>
      <c r="AB2152" t="s">
        <v>419</v>
      </c>
      <c r="AC2152">
        <v>17.149999999999999</v>
      </c>
      <c r="AD2152">
        <v>1.35</v>
      </c>
      <c r="AE2152">
        <v>2.66</v>
      </c>
      <c r="AF2152" t="s">
        <v>230</v>
      </c>
      <c r="AG2152" s="1">
        <v>14500</v>
      </c>
      <c r="AH2152" s="36">
        <v>7400</v>
      </c>
      <c r="AI2152" s="1">
        <v>125200</v>
      </c>
      <c r="AJ2152" s="36">
        <v>7390</v>
      </c>
      <c r="AK2152" s="1">
        <v>124500</v>
      </c>
      <c r="AL2152" s="2">
        <v>0.64166666666666672</v>
      </c>
      <c r="AM2152" s="3">
        <v>46248</v>
      </c>
      <c r="AN2152" t="s">
        <v>293</v>
      </c>
      <c r="AO2152" t="s">
        <v>344</v>
      </c>
    </row>
    <row r="2153" spans="1:41">
      <c r="A2153" s="8">
        <v>46225</v>
      </c>
      <c r="B2153" s="67">
        <v>4033.13</v>
      </c>
      <c r="C2153" s="67">
        <v>0.45</v>
      </c>
      <c r="D2153" s="67">
        <v>66170</v>
      </c>
      <c r="E2153" s="67">
        <v>-0.23</v>
      </c>
      <c r="F2153" s="69">
        <v>6925</v>
      </c>
      <c r="G2153" t="s">
        <v>75</v>
      </c>
      <c r="H2153">
        <v>0</v>
      </c>
      <c r="I2153" t="s">
        <v>288</v>
      </c>
      <c r="J2153" t="s">
        <v>289</v>
      </c>
      <c r="K2153" t="s">
        <v>295</v>
      </c>
      <c r="L2153" s="36">
        <v>4098</v>
      </c>
      <c r="M2153">
        <v>50</v>
      </c>
      <c r="N2153" s="66">
        <v>1.24E-2</v>
      </c>
      <c r="O2153" s="36">
        <v>4048</v>
      </c>
      <c r="P2153" s="66">
        <v>1.23E-2</v>
      </c>
      <c r="Q2153" s="36">
        <v>4160</v>
      </c>
      <c r="R2153" s="36">
        <v>4215</v>
      </c>
      <c r="S2153" s="36">
        <v>4094</v>
      </c>
      <c r="T2153" s="66">
        <v>-1.49E-2</v>
      </c>
      <c r="U2153" s="66">
        <v>-2.7699999999999999E-2</v>
      </c>
      <c r="V2153" s="66">
        <v>-2.7699999999999999E-2</v>
      </c>
      <c r="W2153" s="66">
        <v>8.9999999999999998E-4</v>
      </c>
      <c r="X2153" s="1">
        <v>245900</v>
      </c>
      <c r="Y2153" s="1">
        <v>1024159</v>
      </c>
      <c r="Z2153" s="1">
        <v>342183</v>
      </c>
      <c r="AA2153" t="s">
        <v>698</v>
      </c>
      <c r="AB2153" t="s">
        <v>421</v>
      </c>
      <c r="AC2153">
        <v>30.97</v>
      </c>
      <c r="AD2153">
        <v>1.64</v>
      </c>
      <c r="AE2153">
        <v>1.71</v>
      </c>
      <c r="AF2153" t="s">
        <v>230</v>
      </c>
      <c r="AG2153" s="1">
        <v>8100</v>
      </c>
      <c r="AH2153" s="36">
        <v>4134</v>
      </c>
      <c r="AI2153" s="1">
        <v>85900</v>
      </c>
      <c r="AJ2153" s="36">
        <v>4133</v>
      </c>
      <c r="AK2153" s="1">
        <v>85600</v>
      </c>
      <c r="AL2153" s="2">
        <v>0.64166666666666672</v>
      </c>
      <c r="AM2153" s="3">
        <v>46238</v>
      </c>
      <c r="AN2153" t="s">
        <v>298</v>
      </c>
      <c r="AO2153" t="s">
        <v>344</v>
      </c>
    </row>
    <row r="2154" spans="1:41">
      <c r="A2154" s="8">
        <v>46225</v>
      </c>
      <c r="B2154" s="67">
        <v>4033.13</v>
      </c>
      <c r="C2154" s="67">
        <v>0.45</v>
      </c>
      <c r="D2154" s="67">
        <v>66170</v>
      </c>
      <c r="E2154" s="67">
        <v>-0.23</v>
      </c>
      <c r="F2154" s="69">
        <v>6963</v>
      </c>
      <c r="G2154" t="s">
        <v>76</v>
      </c>
      <c r="H2154">
        <v>0</v>
      </c>
      <c r="I2154" t="s">
        <v>288</v>
      </c>
      <c r="J2154" t="s">
        <v>289</v>
      </c>
      <c r="K2154" t="s">
        <v>290</v>
      </c>
      <c r="L2154" s="36">
        <v>4823</v>
      </c>
      <c r="M2154">
        <v>89</v>
      </c>
      <c r="N2154" s="66">
        <v>1.8800000000000001E-2</v>
      </c>
      <c r="O2154" s="36">
        <v>4734</v>
      </c>
      <c r="P2154" s="66">
        <v>1.8800000000000001E-2</v>
      </c>
      <c r="Q2154" s="36">
        <v>4978</v>
      </c>
      <c r="R2154" s="36">
        <v>5018</v>
      </c>
      <c r="S2154" s="36">
        <v>4792</v>
      </c>
      <c r="T2154" s="66">
        <v>-3.1099999999999999E-2</v>
      </c>
      <c r="U2154" s="66">
        <v>-1.55E-2</v>
      </c>
      <c r="V2154" s="66">
        <v>-3.8800000000000001E-2</v>
      </c>
      <c r="W2154" s="66">
        <v>6.4000000000000003E-3</v>
      </c>
      <c r="X2154" s="1">
        <v>4527200</v>
      </c>
      <c r="Y2154" s="1">
        <v>22233471</v>
      </c>
      <c r="Z2154" s="1">
        <v>1947334</v>
      </c>
      <c r="AA2154" t="s">
        <v>713</v>
      </c>
      <c r="AB2154" t="s">
        <v>423</v>
      </c>
      <c r="AC2154">
        <v>64.22</v>
      </c>
      <c r="AD2154">
        <v>2.4500000000000002</v>
      </c>
      <c r="AE2154">
        <v>1.04</v>
      </c>
      <c r="AF2154" t="s">
        <v>230</v>
      </c>
      <c r="AG2154" s="1">
        <v>46400</v>
      </c>
      <c r="AH2154" s="36">
        <v>4780</v>
      </c>
      <c r="AI2154" s="1">
        <v>688800</v>
      </c>
      <c r="AJ2154" s="36">
        <v>4779</v>
      </c>
      <c r="AK2154" s="1">
        <v>731800</v>
      </c>
      <c r="AL2154" s="2">
        <v>0.64166666666666672</v>
      </c>
      <c r="AM2154" s="3">
        <v>46239</v>
      </c>
      <c r="AN2154" t="s">
        <v>298</v>
      </c>
      <c r="AO2154" t="s">
        <v>344</v>
      </c>
    </row>
    <row r="2155" spans="1:41">
      <c r="A2155" s="8">
        <v>46225</v>
      </c>
      <c r="B2155" s="67">
        <v>4033.13</v>
      </c>
      <c r="C2155" s="67">
        <v>0.45</v>
      </c>
      <c r="D2155" s="67">
        <v>66170</v>
      </c>
      <c r="E2155" s="67">
        <v>-0.23</v>
      </c>
      <c r="F2155" s="69">
        <v>7011</v>
      </c>
      <c r="G2155" t="s">
        <v>77</v>
      </c>
      <c r="H2155">
        <v>0</v>
      </c>
      <c r="I2155" t="s">
        <v>288</v>
      </c>
      <c r="J2155" t="s">
        <v>289</v>
      </c>
      <c r="K2155" t="s">
        <v>295</v>
      </c>
      <c r="L2155" s="36">
        <v>3891</v>
      </c>
      <c r="M2155">
        <v>39</v>
      </c>
      <c r="N2155" s="66">
        <v>1.01E-2</v>
      </c>
      <c r="O2155" s="36">
        <v>3852</v>
      </c>
      <c r="P2155" s="66">
        <v>1.01E-2</v>
      </c>
      <c r="Q2155" s="36">
        <v>3809</v>
      </c>
      <c r="R2155" s="36">
        <v>3916</v>
      </c>
      <c r="S2155" s="36">
        <v>3804</v>
      </c>
      <c r="T2155" s="66">
        <v>2.1499999999999998E-2</v>
      </c>
      <c r="U2155" s="66">
        <v>-2E-3</v>
      </c>
      <c r="V2155" s="66">
        <v>-6.3E-3</v>
      </c>
      <c r="W2155" s="66">
        <v>2.2800000000000001E-2</v>
      </c>
      <c r="X2155" s="1">
        <v>11061200</v>
      </c>
      <c r="Y2155" s="1">
        <v>42920696</v>
      </c>
      <c r="Z2155" s="1">
        <v>13126863</v>
      </c>
      <c r="AA2155" t="s">
        <v>424</v>
      </c>
      <c r="AB2155" t="s">
        <v>636</v>
      </c>
      <c r="AC2155">
        <v>34.4</v>
      </c>
      <c r="AD2155">
        <v>4.2300000000000004</v>
      </c>
      <c r="AE2155">
        <v>0.75</v>
      </c>
      <c r="AF2155" t="s">
        <v>230</v>
      </c>
      <c r="AG2155" s="1">
        <v>607000</v>
      </c>
      <c r="AH2155" s="36">
        <v>3903</v>
      </c>
      <c r="AI2155" s="1">
        <v>2568800</v>
      </c>
      <c r="AJ2155" s="36">
        <v>3902</v>
      </c>
      <c r="AK2155" s="1">
        <v>2568700</v>
      </c>
      <c r="AL2155" s="2">
        <v>0.64166666666666672</v>
      </c>
      <c r="AM2155" s="3">
        <v>46238</v>
      </c>
      <c r="AN2155" t="s">
        <v>298</v>
      </c>
      <c r="AO2155" t="s">
        <v>395</v>
      </c>
    </row>
    <row r="2156" spans="1:41">
      <c r="A2156" s="8">
        <v>46225</v>
      </c>
      <c r="B2156" s="67">
        <v>4033.13</v>
      </c>
      <c r="C2156" s="67">
        <v>0.45</v>
      </c>
      <c r="D2156" s="67">
        <v>66170</v>
      </c>
      <c r="E2156" s="67">
        <v>-0.23</v>
      </c>
      <c r="F2156" s="69">
        <v>7013</v>
      </c>
      <c r="G2156" t="s">
        <v>78</v>
      </c>
      <c r="H2156">
        <v>0</v>
      </c>
      <c r="I2156" t="s">
        <v>288</v>
      </c>
      <c r="J2156" t="s">
        <v>289</v>
      </c>
      <c r="K2156" t="s">
        <v>295</v>
      </c>
      <c r="L2156" s="36">
        <v>2784</v>
      </c>
      <c r="M2156">
        <v>4</v>
      </c>
      <c r="N2156" s="66">
        <v>1.4E-3</v>
      </c>
      <c r="O2156" s="36">
        <v>2780</v>
      </c>
      <c r="P2156" s="66">
        <v>1.4E-3</v>
      </c>
      <c r="Q2156" s="36">
        <v>2800</v>
      </c>
      <c r="R2156" s="36">
        <v>2831</v>
      </c>
      <c r="S2156" s="36">
        <v>2747</v>
      </c>
      <c r="T2156" s="66">
        <v>-5.7000000000000002E-3</v>
      </c>
      <c r="U2156" s="66">
        <v>-1.2E-2</v>
      </c>
      <c r="V2156" s="66">
        <v>-1.66E-2</v>
      </c>
      <c r="W2156" s="66">
        <v>1.34E-2</v>
      </c>
      <c r="X2156" s="1">
        <v>8059100</v>
      </c>
      <c r="Y2156" s="1">
        <v>22546504</v>
      </c>
      <c r="Z2156" s="1">
        <v>3014402</v>
      </c>
      <c r="AA2156" t="s">
        <v>426</v>
      </c>
      <c r="AB2156" t="s">
        <v>637</v>
      </c>
      <c r="AC2156">
        <v>17.89</v>
      </c>
      <c r="AD2156">
        <v>4.5199999999999996</v>
      </c>
      <c r="AE2156">
        <v>0.83</v>
      </c>
      <c r="AF2156" t="s">
        <v>230</v>
      </c>
      <c r="AG2156" s="1">
        <v>336900</v>
      </c>
      <c r="AH2156" s="36">
        <v>2788</v>
      </c>
      <c r="AI2156" s="1">
        <v>842300</v>
      </c>
      <c r="AJ2156" s="36">
        <v>2787.5</v>
      </c>
      <c r="AK2156" s="1">
        <v>840700</v>
      </c>
      <c r="AL2156" s="2">
        <v>0.64166666666666672</v>
      </c>
      <c r="AM2156" s="3">
        <v>46239</v>
      </c>
      <c r="AN2156" t="s">
        <v>298</v>
      </c>
      <c r="AO2156" t="s">
        <v>395</v>
      </c>
    </row>
    <row r="2157" spans="1:41">
      <c r="A2157" s="8">
        <v>46225</v>
      </c>
      <c r="B2157" s="67">
        <v>4033.13</v>
      </c>
      <c r="C2157" s="67">
        <v>0.45</v>
      </c>
      <c r="D2157" s="67">
        <v>66170</v>
      </c>
      <c r="E2157" s="67">
        <v>-0.23</v>
      </c>
      <c r="F2157" s="69">
        <v>7047</v>
      </c>
      <c r="G2157" t="s">
        <v>79</v>
      </c>
      <c r="H2157">
        <v>0</v>
      </c>
      <c r="I2157" t="s">
        <v>347</v>
      </c>
      <c r="J2157" t="s">
        <v>289</v>
      </c>
      <c r="K2157" t="s">
        <v>295</v>
      </c>
      <c r="L2157" s="36">
        <v>2480</v>
      </c>
      <c r="M2157">
        <v>-59</v>
      </c>
      <c r="N2157" s="66">
        <v>-2.3199999999999998E-2</v>
      </c>
      <c r="O2157" s="36">
        <v>2539</v>
      </c>
      <c r="P2157" s="66">
        <v>-2.3199999999999998E-2</v>
      </c>
      <c r="Q2157" s="36">
        <v>2539</v>
      </c>
      <c r="R2157" s="36">
        <v>2539</v>
      </c>
      <c r="S2157" s="36">
        <v>2464</v>
      </c>
      <c r="T2157" s="66">
        <v>-2.3199999999999998E-2</v>
      </c>
      <c r="U2157" s="66">
        <v>-1.03E-2</v>
      </c>
      <c r="V2157" s="66">
        <v>-2.3199999999999998E-2</v>
      </c>
      <c r="W2157" s="66">
        <v>6.4000000000000003E-3</v>
      </c>
      <c r="X2157" s="1">
        <v>60000</v>
      </c>
      <c r="Y2157" s="1">
        <v>149716</v>
      </c>
      <c r="Z2157" s="1">
        <v>35206</v>
      </c>
      <c r="AA2157" t="s">
        <v>840</v>
      </c>
      <c r="AB2157" t="s">
        <v>638</v>
      </c>
      <c r="AC2157">
        <v>9.82</v>
      </c>
      <c r="AD2157">
        <v>3.08</v>
      </c>
      <c r="AE2157">
        <v>0.52</v>
      </c>
      <c r="AF2157" t="s">
        <v>230</v>
      </c>
      <c r="AG2157">
        <v>0</v>
      </c>
      <c r="AH2157" s="36">
        <v>2480</v>
      </c>
      <c r="AI2157" s="1">
        <v>4300</v>
      </c>
      <c r="AJ2157" s="36">
        <v>2479</v>
      </c>
      <c r="AK2157" s="1">
        <v>4200</v>
      </c>
      <c r="AL2157" s="2">
        <v>0.64166666666666672</v>
      </c>
      <c r="AM2157" s="3">
        <v>46246</v>
      </c>
      <c r="AN2157" t="s">
        <v>298</v>
      </c>
      <c r="AO2157" t="s">
        <v>313</v>
      </c>
    </row>
    <row r="2158" spans="1:41">
      <c r="A2158" s="8">
        <v>46225</v>
      </c>
      <c r="B2158" s="67">
        <v>4033.13</v>
      </c>
      <c r="C2158" s="67">
        <v>0.45</v>
      </c>
      <c r="D2158" s="67">
        <v>66170</v>
      </c>
      <c r="E2158" s="67">
        <v>-0.23</v>
      </c>
      <c r="F2158" s="69">
        <v>7084</v>
      </c>
      <c r="G2158" t="s">
        <v>80</v>
      </c>
      <c r="H2158">
        <v>0</v>
      </c>
      <c r="I2158" t="s">
        <v>347</v>
      </c>
      <c r="J2158" t="s">
        <v>323</v>
      </c>
      <c r="K2158" t="s">
        <v>290</v>
      </c>
      <c r="L2158" s="36">
        <v>2759</v>
      </c>
      <c r="M2158">
        <v>8</v>
      </c>
      <c r="N2158" s="66">
        <v>2.8999999999999998E-3</v>
      </c>
      <c r="O2158" s="36">
        <v>2751</v>
      </c>
      <c r="P2158" s="66">
        <v>2.8999999999999998E-3</v>
      </c>
      <c r="Q2158" s="36">
        <v>2743</v>
      </c>
      <c r="R2158" s="36">
        <v>2759</v>
      </c>
      <c r="S2158" s="36">
        <v>2736</v>
      </c>
      <c r="T2158" s="66">
        <v>5.7999999999999996E-3</v>
      </c>
      <c r="U2158" s="66">
        <v>2.8999999999999998E-3</v>
      </c>
      <c r="V2158" s="66">
        <v>0</v>
      </c>
      <c r="W2158" s="66">
        <v>8.3999999999999995E-3</v>
      </c>
      <c r="X2158" s="1">
        <v>2200</v>
      </c>
      <c r="Y2158" s="1">
        <v>6039</v>
      </c>
      <c r="Z2158" s="1">
        <v>8992</v>
      </c>
      <c r="AA2158" t="s">
        <v>430</v>
      </c>
      <c r="AB2158" t="s">
        <v>642</v>
      </c>
      <c r="AC2158">
        <v>40.21</v>
      </c>
      <c r="AD2158">
        <v>1.43</v>
      </c>
      <c r="AE2158">
        <v>3.81</v>
      </c>
      <c r="AF2158">
        <v>0.6</v>
      </c>
      <c r="AG2158">
        <v>100</v>
      </c>
      <c r="AH2158" s="36">
        <v>2740</v>
      </c>
      <c r="AI2158">
        <v>200</v>
      </c>
      <c r="AJ2158" s="36">
        <v>2740</v>
      </c>
      <c r="AK2158">
        <v>200</v>
      </c>
      <c r="AL2158" s="2">
        <v>0.60763888888888884</v>
      </c>
      <c r="AM2158" s="3">
        <v>46248</v>
      </c>
      <c r="AN2158" t="s">
        <v>298</v>
      </c>
      <c r="AO2158" t="s">
        <v>313</v>
      </c>
    </row>
    <row r="2159" spans="1:41">
      <c r="A2159" s="8">
        <v>46225</v>
      </c>
      <c r="B2159" s="67">
        <v>4033.13</v>
      </c>
      <c r="C2159" s="67">
        <v>0.45</v>
      </c>
      <c r="D2159" s="67">
        <v>66170</v>
      </c>
      <c r="E2159" s="67">
        <v>-0.23</v>
      </c>
      <c r="F2159" s="69">
        <v>7182</v>
      </c>
      <c r="G2159" t="s">
        <v>81</v>
      </c>
      <c r="H2159">
        <v>0</v>
      </c>
      <c r="I2159" t="s">
        <v>288</v>
      </c>
      <c r="J2159" t="s">
        <v>289</v>
      </c>
      <c r="K2159" t="s">
        <v>290</v>
      </c>
      <c r="L2159" s="36">
        <v>3398</v>
      </c>
      <c r="M2159">
        <v>50</v>
      </c>
      <c r="N2159" s="66">
        <v>1.49E-2</v>
      </c>
      <c r="O2159" s="36">
        <v>3348</v>
      </c>
      <c r="P2159" s="66">
        <v>1.49E-2</v>
      </c>
      <c r="Q2159" s="36">
        <v>3404</v>
      </c>
      <c r="R2159" s="36">
        <v>3460</v>
      </c>
      <c r="S2159" s="36">
        <v>3364</v>
      </c>
      <c r="T2159" s="66">
        <v>-1.6999999999999999E-3</v>
      </c>
      <c r="U2159" s="66">
        <v>-1.47E-2</v>
      </c>
      <c r="V2159" s="66">
        <v>-1.7899999999999999E-2</v>
      </c>
      <c r="W2159" s="66">
        <v>1.01E-2</v>
      </c>
      <c r="X2159" s="1">
        <v>6074600</v>
      </c>
      <c r="Y2159" s="1">
        <v>20787088</v>
      </c>
      <c r="Z2159" s="1">
        <v>12150835</v>
      </c>
      <c r="AA2159" t="s">
        <v>715</v>
      </c>
      <c r="AB2159" t="s">
        <v>433</v>
      </c>
      <c r="AC2159">
        <v>18.329999999999998</v>
      </c>
      <c r="AD2159">
        <v>1.31</v>
      </c>
      <c r="AE2159">
        <v>2.74</v>
      </c>
      <c r="AF2159" t="s">
        <v>230</v>
      </c>
      <c r="AG2159" s="1">
        <v>97000</v>
      </c>
      <c r="AH2159" s="36">
        <v>3433</v>
      </c>
      <c r="AI2159" s="1">
        <v>1640000</v>
      </c>
      <c r="AJ2159" s="36">
        <v>3432</v>
      </c>
      <c r="AK2159" s="1">
        <v>1640600</v>
      </c>
      <c r="AL2159" s="2">
        <v>0.64166666666666672</v>
      </c>
      <c r="AM2159" s="3">
        <v>46241</v>
      </c>
      <c r="AN2159" t="s">
        <v>298</v>
      </c>
      <c r="AO2159" t="s">
        <v>434</v>
      </c>
    </row>
    <row r="2160" spans="1:41">
      <c r="A2160" s="8">
        <v>46225</v>
      </c>
      <c r="B2160" s="67">
        <v>4033.13</v>
      </c>
      <c r="C2160" s="67">
        <v>0.45</v>
      </c>
      <c r="D2160" s="67">
        <v>66170</v>
      </c>
      <c r="E2160" s="67">
        <v>-0.23</v>
      </c>
      <c r="F2160" s="69">
        <v>7203</v>
      </c>
      <c r="G2160" t="s">
        <v>82</v>
      </c>
      <c r="H2160">
        <v>0</v>
      </c>
      <c r="I2160" t="s">
        <v>288</v>
      </c>
      <c r="J2160" t="s">
        <v>289</v>
      </c>
      <c r="K2160" t="s">
        <v>295</v>
      </c>
      <c r="L2160" s="36">
        <v>2935.5</v>
      </c>
      <c r="M2160">
        <v>-9</v>
      </c>
      <c r="N2160" s="66">
        <v>-3.0999999999999999E-3</v>
      </c>
      <c r="O2160" s="36">
        <v>2944.5</v>
      </c>
      <c r="P2160" s="66">
        <v>-3.0000000000000001E-3</v>
      </c>
      <c r="Q2160" s="36">
        <v>2921.5</v>
      </c>
      <c r="R2160" s="36">
        <v>2951</v>
      </c>
      <c r="S2160" s="36">
        <v>2897.5</v>
      </c>
      <c r="T2160" s="66">
        <v>4.7000000000000002E-3</v>
      </c>
      <c r="U2160" s="66">
        <v>1.8E-3</v>
      </c>
      <c r="V2160" s="66">
        <v>-5.1999999999999998E-3</v>
      </c>
      <c r="W2160" s="66">
        <v>1.3100000000000001E-2</v>
      </c>
      <c r="X2160" s="1">
        <v>19001900</v>
      </c>
      <c r="Y2160" s="1">
        <v>55678645</v>
      </c>
      <c r="Z2160" s="1">
        <v>42843585</v>
      </c>
      <c r="AA2160" t="s">
        <v>435</v>
      </c>
      <c r="AB2160" t="s">
        <v>699</v>
      </c>
      <c r="AC2160">
        <v>11.58</v>
      </c>
      <c r="AD2160">
        <v>0.95</v>
      </c>
      <c r="AE2160">
        <v>3.41</v>
      </c>
      <c r="AF2160" t="s">
        <v>230</v>
      </c>
      <c r="AG2160" s="1">
        <v>310700</v>
      </c>
      <c r="AH2160" s="36">
        <v>2946</v>
      </c>
      <c r="AI2160" s="1">
        <v>5281700</v>
      </c>
      <c r="AJ2160" s="36">
        <v>2945.5</v>
      </c>
      <c r="AK2160" s="1">
        <v>5229200</v>
      </c>
      <c r="AL2160" s="2">
        <v>0.64166666666666672</v>
      </c>
      <c r="AM2160" s="3">
        <v>46238</v>
      </c>
      <c r="AN2160" t="s">
        <v>298</v>
      </c>
      <c r="AO2160" t="s">
        <v>437</v>
      </c>
    </row>
    <row r="2161" spans="1:41">
      <c r="A2161" s="8">
        <v>46225</v>
      </c>
      <c r="B2161" s="67">
        <v>4033.13</v>
      </c>
      <c r="C2161" s="67">
        <v>0.45</v>
      </c>
      <c r="D2161" s="67">
        <v>66170</v>
      </c>
      <c r="E2161" s="67">
        <v>-0.23</v>
      </c>
      <c r="F2161" s="69">
        <v>7213</v>
      </c>
      <c r="G2161" t="s">
        <v>83</v>
      </c>
      <c r="H2161">
        <v>0</v>
      </c>
      <c r="I2161" t="s">
        <v>314</v>
      </c>
      <c r="J2161" t="s">
        <v>289</v>
      </c>
      <c r="K2161" t="s">
        <v>290</v>
      </c>
      <c r="L2161">
        <v>625</v>
      </c>
      <c r="M2161">
        <v>4</v>
      </c>
      <c r="N2161" s="66">
        <v>6.4000000000000003E-3</v>
      </c>
      <c r="O2161">
        <v>621</v>
      </c>
      <c r="P2161" s="66">
        <v>6.4000000000000003E-3</v>
      </c>
      <c r="Q2161">
        <v>624</v>
      </c>
      <c r="R2161">
        <v>631</v>
      </c>
      <c r="S2161">
        <v>621</v>
      </c>
      <c r="T2161" s="66">
        <v>1.6000000000000001E-3</v>
      </c>
      <c r="U2161" s="66">
        <v>1.6000000000000001E-3</v>
      </c>
      <c r="V2161" s="66">
        <v>-9.4999999999999998E-3</v>
      </c>
      <c r="W2161" s="66">
        <v>6.4000000000000003E-3</v>
      </c>
      <c r="X2161" s="1">
        <v>10300</v>
      </c>
      <c r="Y2161" s="1">
        <v>6438</v>
      </c>
      <c r="Z2161" s="1">
        <v>9932</v>
      </c>
      <c r="AA2161" t="s">
        <v>841</v>
      </c>
      <c r="AB2161" t="s">
        <v>439</v>
      </c>
      <c r="AC2161">
        <v>7.32</v>
      </c>
      <c r="AD2161">
        <v>0.88</v>
      </c>
      <c r="AE2161">
        <v>4.16</v>
      </c>
      <c r="AF2161" t="s">
        <v>230</v>
      </c>
      <c r="AG2161">
        <v>300</v>
      </c>
      <c r="AH2161">
        <v>622</v>
      </c>
      <c r="AI2161">
        <v>500</v>
      </c>
      <c r="AJ2161">
        <v>621</v>
      </c>
      <c r="AK2161">
        <v>600</v>
      </c>
      <c r="AL2161" s="2">
        <v>0.62847222222222221</v>
      </c>
      <c r="AM2161" s="3">
        <v>46241</v>
      </c>
      <c r="AN2161" t="s">
        <v>298</v>
      </c>
      <c r="AO2161" t="s">
        <v>437</v>
      </c>
    </row>
    <row r="2162" spans="1:41">
      <c r="A2162" s="8">
        <v>46225</v>
      </c>
      <c r="B2162" s="67">
        <v>4033.13</v>
      </c>
      <c r="C2162" s="67">
        <v>0.45</v>
      </c>
      <c r="D2162" s="67">
        <v>66170</v>
      </c>
      <c r="E2162" s="67">
        <v>-0.23</v>
      </c>
      <c r="F2162" s="69">
        <v>7220</v>
      </c>
      <c r="G2162" t="s">
        <v>84</v>
      </c>
      <c r="H2162">
        <v>0</v>
      </c>
      <c r="I2162" t="s">
        <v>288</v>
      </c>
      <c r="J2162" t="s">
        <v>289</v>
      </c>
      <c r="K2162" t="s">
        <v>295</v>
      </c>
      <c r="L2162" s="36">
        <v>3195</v>
      </c>
      <c r="M2162">
        <v>75</v>
      </c>
      <c r="N2162" s="66">
        <v>2.4E-2</v>
      </c>
      <c r="O2162" s="36">
        <v>3120</v>
      </c>
      <c r="P2162" s="66">
        <v>2.4E-2</v>
      </c>
      <c r="Q2162" s="36">
        <v>3220</v>
      </c>
      <c r="R2162" s="36">
        <v>3320</v>
      </c>
      <c r="S2162" s="36">
        <v>3140</v>
      </c>
      <c r="T2162" s="66">
        <v>-7.7000000000000002E-3</v>
      </c>
      <c r="U2162" s="66">
        <v>-3.1800000000000002E-2</v>
      </c>
      <c r="V2162" s="66">
        <v>-3.7600000000000001E-2</v>
      </c>
      <c r="W2162" s="66">
        <v>1.7500000000000002E-2</v>
      </c>
      <c r="X2162" s="1">
        <v>716400</v>
      </c>
      <c r="Y2162" s="1">
        <v>2328972</v>
      </c>
      <c r="Z2162" s="1">
        <v>209534</v>
      </c>
      <c r="AA2162" t="s">
        <v>563</v>
      </c>
      <c r="AB2162" t="s">
        <v>441</v>
      </c>
      <c r="AC2162">
        <v>32.200000000000003</v>
      </c>
      <c r="AD2162">
        <v>1.71</v>
      </c>
      <c r="AE2162">
        <v>1.25</v>
      </c>
      <c r="AF2162" t="s">
        <v>230</v>
      </c>
      <c r="AG2162" s="1">
        <v>9200</v>
      </c>
      <c r="AH2162" s="36">
        <v>3180</v>
      </c>
      <c r="AI2162" s="1">
        <v>121000</v>
      </c>
      <c r="AJ2162" s="36">
        <v>3175</v>
      </c>
      <c r="AK2162" s="1">
        <v>133700</v>
      </c>
      <c r="AL2162" s="2">
        <v>0.64166666666666672</v>
      </c>
      <c r="AM2162" s="3">
        <v>46239</v>
      </c>
      <c r="AN2162" t="s">
        <v>298</v>
      </c>
      <c r="AO2162" t="s">
        <v>437</v>
      </c>
    </row>
    <row r="2163" spans="1:41">
      <c r="A2163" s="8">
        <v>46225</v>
      </c>
      <c r="B2163" s="67">
        <v>4033.13</v>
      </c>
      <c r="C2163" s="67">
        <v>0.45</v>
      </c>
      <c r="D2163" s="67">
        <v>66170</v>
      </c>
      <c r="E2163" s="67">
        <v>-0.23</v>
      </c>
      <c r="F2163" s="69">
        <v>7269</v>
      </c>
      <c r="G2163" t="s">
        <v>85</v>
      </c>
      <c r="H2163">
        <v>0</v>
      </c>
      <c r="I2163" t="s">
        <v>288</v>
      </c>
      <c r="J2163" t="s">
        <v>289</v>
      </c>
      <c r="K2163" t="s">
        <v>290</v>
      </c>
      <c r="L2163" s="36">
        <v>2055</v>
      </c>
      <c r="M2163">
        <v>4</v>
      </c>
      <c r="N2163" s="66">
        <v>2E-3</v>
      </c>
      <c r="O2163" s="36">
        <v>2051</v>
      </c>
      <c r="P2163" s="66">
        <v>1.9E-3</v>
      </c>
      <c r="Q2163" s="36">
        <v>2036.5</v>
      </c>
      <c r="R2163" s="36">
        <v>2081</v>
      </c>
      <c r="S2163" s="36">
        <v>2033</v>
      </c>
      <c r="T2163" s="66">
        <v>8.9999999999999993E-3</v>
      </c>
      <c r="U2163" s="66">
        <v>2.3999999999999998E-3</v>
      </c>
      <c r="V2163" s="66">
        <v>-1.24E-2</v>
      </c>
      <c r="W2163" s="66">
        <v>1.0800000000000001E-2</v>
      </c>
      <c r="X2163" s="1">
        <v>4346400</v>
      </c>
      <c r="Y2163" s="1">
        <v>8938302</v>
      </c>
      <c r="Z2163" s="1">
        <v>4037225</v>
      </c>
      <c r="AA2163" t="s">
        <v>442</v>
      </c>
      <c r="AB2163" t="s">
        <v>443</v>
      </c>
      <c r="AC2163">
        <v>10.43</v>
      </c>
      <c r="AD2163">
        <v>1.17</v>
      </c>
      <c r="AE2163">
        <v>2.48</v>
      </c>
      <c r="AF2163" t="s">
        <v>230</v>
      </c>
      <c r="AG2163" s="1">
        <v>4087200</v>
      </c>
      <c r="AH2163" s="36">
        <v>2051</v>
      </c>
      <c r="AI2163" s="1">
        <v>3094100</v>
      </c>
      <c r="AJ2163" s="36">
        <v>2050.5</v>
      </c>
      <c r="AK2163" s="1">
        <v>3136500</v>
      </c>
      <c r="AL2163" s="2">
        <v>0.64166666666666672</v>
      </c>
      <c r="AM2163" s="3">
        <v>46239</v>
      </c>
      <c r="AN2163" t="s">
        <v>298</v>
      </c>
      <c r="AO2163" t="s">
        <v>437</v>
      </c>
    </row>
    <row r="2164" spans="1:41">
      <c r="A2164" s="8">
        <v>46225</v>
      </c>
      <c r="B2164" s="67">
        <v>4033.13</v>
      </c>
      <c r="C2164" s="67">
        <v>0.45</v>
      </c>
      <c r="D2164" s="67">
        <v>66170</v>
      </c>
      <c r="E2164" s="67">
        <v>-0.23</v>
      </c>
      <c r="F2164" s="69">
        <v>7272</v>
      </c>
      <c r="G2164" t="s">
        <v>86</v>
      </c>
      <c r="H2164">
        <v>0</v>
      </c>
      <c r="I2164" t="s">
        <v>288</v>
      </c>
      <c r="J2164" t="s">
        <v>289</v>
      </c>
      <c r="K2164" t="s">
        <v>295</v>
      </c>
      <c r="L2164" s="36">
        <v>1303.5</v>
      </c>
      <c r="M2164">
        <v>10</v>
      </c>
      <c r="N2164" s="66">
        <v>7.7000000000000002E-3</v>
      </c>
      <c r="O2164" s="36">
        <v>1293.5</v>
      </c>
      <c r="P2164" s="66">
        <v>7.7000000000000002E-3</v>
      </c>
      <c r="Q2164" s="36">
        <v>1280</v>
      </c>
      <c r="R2164" s="36">
        <v>1308</v>
      </c>
      <c r="S2164" s="36">
        <v>1279</v>
      </c>
      <c r="T2164" s="66">
        <v>1.83E-2</v>
      </c>
      <c r="U2164" s="66">
        <v>2.5999999999999999E-3</v>
      </c>
      <c r="V2164" s="66">
        <v>-3.3999999999999998E-3</v>
      </c>
      <c r="W2164" s="66">
        <v>1.9099999999999999E-2</v>
      </c>
      <c r="X2164" s="1">
        <v>3617500</v>
      </c>
      <c r="Y2164" s="1">
        <v>4702434</v>
      </c>
      <c r="Z2164" s="1">
        <v>1327126</v>
      </c>
      <c r="AA2164" t="s">
        <v>444</v>
      </c>
      <c r="AB2164" t="s">
        <v>445</v>
      </c>
      <c r="AC2164">
        <v>10.27</v>
      </c>
      <c r="AD2164">
        <v>1.1100000000000001</v>
      </c>
      <c r="AE2164">
        <v>3.84</v>
      </c>
      <c r="AF2164" t="s">
        <v>230</v>
      </c>
      <c r="AG2164" s="1">
        <v>361500</v>
      </c>
      <c r="AH2164" s="36">
        <v>1311.5</v>
      </c>
      <c r="AI2164" s="1">
        <v>1625500</v>
      </c>
      <c r="AJ2164" s="36">
        <v>1311</v>
      </c>
      <c r="AK2164" s="1">
        <v>1590100</v>
      </c>
      <c r="AL2164" s="2">
        <v>0.64166666666666672</v>
      </c>
      <c r="AM2164" s="3">
        <v>46238</v>
      </c>
      <c r="AN2164" t="s">
        <v>293</v>
      </c>
      <c r="AO2164" t="s">
        <v>437</v>
      </c>
    </row>
    <row r="2165" spans="1:41">
      <c r="A2165" s="8">
        <v>46225</v>
      </c>
      <c r="B2165" s="67">
        <v>4033.13</v>
      </c>
      <c r="C2165" s="67">
        <v>0.45</v>
      </c>
      <c r="D2165" s="67">
        <v>66170</v>
      </c>
      <c r="E2165" s="67">
        <v>-0.23</v>
      </c>
      <c r="F2165" s="69">
        <v>7376</v>
      </c>
      <c r="G2165" t="s">
        <v>87</v>
      </c>
      <c r="H2165">
        <v>0</v>
      </c>
      <c r="I2165" t="s">
        <v>347</v>
      </c>
      <c r="J2165" t="s">
        <v>323</v>
      </c>
      <c r="K2165" t="s">
        <v>290</v>
      </c>
      <c r="L2165" s="36">
        <v>1014</v>
      </c>
      <c r="M2165">
        <v>-29</v>
      </c>
      <c r="N2165" s="66">
        <v>-2.7799999999999998E-2</v>
      </c>
      <c r="O2165" s="36">
        <v>1043</v>
      </c>
      <c r="P2165" s="66">
        <v>-2.7799999999999998E-2</v>
      </c>
      <c r="Q2165" s="36">
        <v>1073</v>
      </c>
      <c r="R2165" s="36">
        <v>1073</v>
      </c>
      <c r="S2165">
        <v>957</v>
      </c>
      <c r="T2165" s="66">
        <v>-5.4899999999999997E-2</v>
      </c>
      <c r="U2165" s="66">
        <v>4.4200000000000003E-2</v>
      </c>
      <c r="V2165" s="66">
        <v>-5.4899999999999997E-2</v>
      </c>
      <c r="W2165" s="66">
        <v>5.9499999999999997E-2</v>
      </c>
      <c r="X2165" s="1">
        <v>42700</v>
      </c>
      <c r="Y2165" s="1">
        <v>42686</v>
      </c>
      <c r="Z2165" s="1">
        <v>4318</v>
      </c>
      <c r="AA2165" t="s">
        <v>446</v>
      </c>
      <c r="AB2165" t="s">
        <v>447</v>
      </c>
      <c r="AC2165">
        <v>0</v>
      </c>
      <c r="AD2165">
        <v>4.03</v>
      </c>
      <c r="AE2165">
        <v>0</v>
      </c>
      <c r="AF2165">
        <v>0.6</v>
      </c>
      <c r="AG2165">
        <v>0</v>
      </c>
      <c r="AH2165" s="36">
        <v>1014</v>
      </c>
      <c r="AI2165">
        <v>900</v>
      </c>
      <c r="AJ2165" s="36">
        <v>1014</v>
      </c>
      <c r="AK2165" s="1">
        <v>1500</v>
      </c>
      <c r="AL2165" s="2">
        <v>0.64097222222222228</v>
      </c>
      <c r="AM2165" s="3">
        <v>46246</v>
      </c>
      <c r="AN2165" t="s">
        <v>448</v>
      </c>
      <c r="AO2165" t="s">
        <v>313</v>
      </c>
    </row>
    <row r="2166" spans="1:41">
      <c r="A2166" s="8">
        <v>46225</v>
      </c>
      <c r="B2166" s="67">
        <v>4033.13</v>
      </c>
      <c r="C2166" s="67">
        <v>0.45</v>
      </c>
      <c r="D2166" s="67">
        <v>66170</v>
      </c>
      <c r="E2166" s="67">
        <v>-0.23</v>
      </c>
      <c r="F2166" s="69">
        <v>7525</v>
      </c>
      <c r="G2166" t="s">
        <v>88</v>
      </c>
      <c r="H2166">
        <v>0</v>
      </c>
      <c r="I2166" t="s">
        <v>288</v>
      </c>
      <c r="J2166" t="s">
        <v>289</v>
      </c>
      <c r="K2166" t="s">
        <v>295</v>
      </c>
      <c r="L2166" s="36">
        <v>3570</v>
      </c>
      <c r="M2166">
        <v>-10</v>
      </c>
      <c r="N2166" s="66">
        <v>-2.8E-3</v>
      </c>
      <c r="O2166" s="36">
        <v>3580</v>
      </c>
      <c r="P2166" s="66">
        <v>-2.7000000000000001E-3</v>
      </c>
      <c r="Q2166" s="36">
        <v>3625</v>
      </c>
      <c r="R2166" s="36">
        <v>3625</v>
      </c>
      <c r="S2166" s="36">
        <v>3565</v>
      </c>
      <c r="T2166" s="66">
        <v>-1.5100000000000001E-2</v>
      </c>
      <c r="U2166" s="66">
        <v>1.4E-3</v>
      </c>
      <c r="V2166" s="66">
        <v>-1.5100000000000001E-2</v>
      </c>
      <c r="W2166" s="66">
        <v>1.4E-3</v>
      </c>
      <c r="X2166" s="1">
        <v>8600</v>
      </c>
      <c r="Y2166" s="1">
        <v>30848</v>
      </c>
      <c r="Z2166" s="1">
        <v>30844</v>
      </c>
      <c r="AA2166" t="s">
        <v>449</v>
      </c>
      <c r="AB2166" t="s">
        <v>450</v>
      </c>
      <c r="AC2166">
        <v>9.65</v>
      </c>
      <c r="AD2166">
        <v>1</v>
      </c>
      <c r="AE2166">
        <v>4.54</v>
      </c>
      <c r="AF2166" t="s">
        <v>230</v>
      </c>
      <c r="AG2166" s="1">
        <v>6900</v>
      </c>
      <c r="AH2166" s="36">
        <v>3570</v>
      </c>
      <c r="AI2166">
        <v>900</v>
      </c>
      <c r="AJ2166" s="36">
        <v>3570</v>
      </c>
      <c r="AK2166">
        <v>900</v>
      </c>
      <c r="AL2166" s="2">
        <v>0.64166666666666672</v>
      </c>
      <c r="AM2166" s="3">
        <v>46241</v>
      </c>
      <c r="AN2166" t="s">
        <v>298</v>
      </c>
      <c r="AO2166" t="s">
        <v>322</v>
      </c>
    </row>
    <row r="2167" spans="1:41">
      <c r="A2167" s="8">
        <v>46225</v>
      </c>
      <c r="B2167" s="67">
        <v>4033.13</v>
      </c>
      <c r="C2167" s="67">
        <v>0.45</v>
      </c>
      <c r="D2167" s="67">
        <v>66170</v>
      </c>
      <c r="E2167" s="67">
        <v>-0.23</v>
      </c>
      <c r="F2167" s="69">
        <v>7729</v>
      </c>
      <c r="G2167" t="s">
        <v>89</v>
      </c>
      <c r="H2167">
        <v>0</v>
      </c>
      <c r="I2167" t="s">
        <v>288</v>
      </c>
      <c r="J2167" t="s">
        <v>289</v>
      </c>
      <c r="K2167" t="s">
        <v>290</v>
      </c>
      <c r="L2167" s="36">
        <v>18230</v>
      </c>
      <c r="M2167">
        <v>45</v>
      </c>
      <c r="N2167" s="66">
        <v>2.5000000000000001E-3</v>
      </c>
      <c r="O2167" s="36">
        <v>18185</v>
      </c>
      <c r="P2167" s="66">
        <v>2.3999999999999998E-3</v>
      </c>
      <c r="Q2167" s="36">
        <v>18585</v>
      </c>
      <c r="R2167" s="36">
        <v>19195</v>
      </c>
      <c r="S2167" s="36">
        <v>18195</v>
      </c>
      <c r="T2167" s="66">
        <v>-1.9099999999999999E-2</v>
      </c>
      <c r="U2167" s="66">
        <v>-4.0500000000000001E-2</v>
      </c>
      <c r="V2167" s="66">
        <v>-5.0200000000000002E-2</v>
      </c>
      <c r="W2167" s="66">
        <v>1.9E-3</v>
      </c>
      <c r="X2167" s="1">
        <v>361800</v>
      </c>
      <c r="Y2167" s="1">
        <v>6767837</v>
      </c>
      <c r="Z2167" s="1">
        <v>770855</v>
      </c>
      <c r="AA2167" t="s">
        <v>700</v>
      </c>
      <c r="AB2167" t="s">
        <v>452</v>
      </c>
      <c r="AC2167">
        <v>26.42</v>
      </c>
      <c r="AD2167">
        <v>3.87</v>
      </c>
      <c r="AE2167">
        <v>1.51</v>
      </c>
      <c r="AF2167" t="s">
        <v>230</v>
      </c>
      <c r="AG2167" s="1">
        <v>5800</v>
      </c>
      <c r="AH2167" s="36">
        <v>18320</v>
      </c>
      <c r="AI2167" s="1">
        <v>75000</v>
      </c>
      <c r="AJ2167" s="36">
        <v>18315</v>
      </c>
      <c r="AK2167" s="1">
        <v>73400</v>
      </c>
      <c r="AL2167" s="2">
        <v>0.64166666666666672</v>
      </c>
      <c r="AM2167" s="3">
        <v>46238</v>
      </c>
      <c r="AN2167" t="s">
        <v>298</v>
      </c>
      <c r="AO2167" t="s">
        <v>453</v>
      </c>
    </row>
    <row r="2168" spans="1:41">
      <c r="A2168" s="8">
        <v>46225</v>
      </c>
      <c r="B2168" s="67">
        <v>4033.13</v>
      </c>
      <c r="C2168" s="67">
        <v>0.45</v>
      </c>
      <c r="D2168" s="67">
        <v>66170</v>
      </c>
      <c r="E2168" s="67">
        <v>-0.23</v>
      </c>
      <c r="F2168" s="69">
        <v>7921</v>
      </c>
      <c r="G2168" t="s">
        <v>90</v>
      </c>
      <c r="H2168">
        <v>0</v>
      </c>
      <c r="I2168" t="s">
        <v>288</v>
      </c>
      <c r="J2168" t="s">
        <v>289</v>
      </c>
      <c r="K2168" t="s">
        <v>295</v>
      </c>
      <c r="L2168" s="36">
        <v>4400</v>
      </c>
      <c r="M2168">
        <v>-15</v>
      </c>
      <c r="N2168" s="66">
        <v>-3.3999999999999998E-3</v>
      </c>
      <c r="O2168" s="36">
        <v>4415</v>
      </c>
      <c r="P2168" s="66">
        <v>-3.3E-3</v>
      </c>
      <c r="Q2168" s="36">
        <v>4345</v>
      </c>
      <c r="R2168" s="36">
        <v>4420</v>
      </c>
      <c r="S2168" s="36">
        <v>4285</v>
      </c>
      <c r="T2168" s="66">
        <v>1.26E-2</v>
      </c>
      <c r="U2168" s="66">
        <v>1.49E-2</v>
      </c>
      <c r="V2168" s="66">
        <v>-4.4999999999999997E-3</v>
      </c>
      <c r="W2168" s="66">
        <v>2.6800000000000001E-2</v>
      </c>
      <c r="X2168" s="1">
        <v>53500</v>
      </c>
      <c r="Y2168" s="1">
        <v>233059</v>
      </c>
      <c r="Z2168" s="1">
        <v>57874</v>
      </c>
      <c r="AA2168" t="s">
        <v>454</v>
      </c>
      <c r="AB2168" t="s">
        <v>591</v>
      </c>
      <c r="AC2168">
        <v>16.22</v>
      </c>
      <c r="AD2168">
        <v>1.75</v>
      </c>
      <c r="AE2168">
        <v>4.09</v>
      </c>
      <c r="AF2168" t="s">
        <v>230</v>
      </c>
      <c r="AG2168" s="1">
        <v>11400</v>
      </c>
      <c r="AH2168" s="36">
        <v>4370</v>
      </c>
      <c r="AI2168" s="1">
        <v>4600</v>
      </c>
      <c r="AJ2168" s="36">
        <v>4370</v>
      </c>
      <c r="AK2168" s="1">
        <v>4600</v>
      </c>
      <c r="AL2168" s="2">
        <v>0.64166666666666672</v>
      </c>
      <c r="AM2168" s="3">
        <v>46211</v>
      </c>
      <c r="AN2168" t="s">
        <v>326</v>
      </c>
      <c r="AO2168" t="s">
        <v>456</v>
      </c>
    </row>
    <row r="2169" spans="1:41">
      <c r="A2169" s="8">
        <v>46225</v>
      </c>
      <c r="B2169" s="67">
        <v>4033.13</v>
      </c>
      <c r="C2169" s="67">
        <v>0.45</v>
      </c>
      <c r="D2169" s="67">
        <v>66170</v>
      </c>
      <c r="E2169" s="67">
        <v>-0.23</v>
      </c>
      <c r="F2169" s="69">
        <v>8031</v>
      </c>
      <c r="G2169" t="s">
        <v>91</v>
      </c>
      <c r="H2169">
        <v>0</v>
      </c>
      <c r="I2169" t="s">
        <v>288</v>
      </c>
      <c r="J2169" t="s">
        <v>289</v>
      </c>
      <c r="K2169" t="s">
        <v>290</v>
      </c>
      <c r="L2169" s="36">
        <v>4889</v>
      </c>
      <c r="M2169">
        <v>65</v>
      </c>
      <c r="N2169" s="66">
        <v>1.35E-2</v>
      </c>
      <c r="O2169" s="36">
        <v>4824</v>
      </c>
      <c r="P2169" s="66">
        <v>1.34E-2</v>
      </c>
      <c r="Q2169" s="36">
        <v>4850</v>
      </c>
      <c r="R2169" s="36">
        <v>4972</v>
      </c>
      <c r="S2169" s="36">
        <v>4820</v>
      </c>
      <c r="T2169" s="66">
        <v>8.0000000000000002E-3</v>
      </c>
      <c r="U2169" s="66">
        <v>-1.6000000000000001E-3</v>
      </c>
      <c r="V2169" s="66">
        <v>-1.66E-2</v>
      </c>
      <c r="W2169" s="66">
        <v>1.43E-2</v>
      </c>
      <c r="X2169" s="1">
        <v>5665600</v>
      </c>
      <c r="Y2169" s="1">
        <v>27814684</v>
      </c>
      <c r="Z2169" s="1">
        <v>14005354</v>
      </c>
      <c r="AA2169" t="s">
        <v>457</v>
      </c>
      <c r="AB2169" t="s">
        <v>701</v>
      </c>
      <c r="AC2169">
        <v>15.06</v>
      </c>
      <c r="AD2169">
        <v>1.58</v>
      </c>
      <c r="AE2169">
        <v>2.86</v>
      </c>
      <c r="AF2169" t="s">
        <v>230</v>
      </c>
      <c r="AG2169" s="1">
        <v>278300</v>
      </c>
      <c r="AH2169" s="36">
        <v>4914</v>
      </c>
      <c r="AI2169" s="1">
        <v>1539800</v>
      </c>
      <c r="AJ2169" s="36">
        <v>4913</v>
      </c>
      <c r="AK2169" s="1">
        <v>1550900</v>
      </c>
      <c r="AL2169" s="2">
        <v>0.64166666666666672</v>
      </c>
      <c r="AM2169" s="3">
        <v>46238</v>
      </c>
      <c r="AN2169" t="s">
        <v>298</v>
      </c>
      <c r="AO2169" t="s">
        <v>322</v>
      </c>
    </row>
    <row r="2170" spans="1:41">
      <c r="A2170" s="8">
        <v>46225</v>
      </c>
      <c r="B2170" s="67">
        <v>4033.13</v>
      </c>
      <c r="C2170" s="67">
        <v>0.45</v>
      </c>
      <c r="D2170" s="67">
        <v>66170</v>
      </c>
      <c r="E2170" s="67">
        <v>-0.23</v>
      </c>
      <c r="F2170" s="69">
        <v>8058</v>
      </c>
      <c r="G2170" t="s">
        <v>92</v>
      </c>
      <c r="H2170">
        <v>0</v>
      </c>
      <c r="I2170" t="s">
        <v>288</v>
      </c>
      <c r="J2170" t="s">
        <v>289</v>
      </c>
      <c r="K2170" t="s">
        <v>295</v>
      </c>
      <c r="L2170" s="36">
        <v>4880</v>
      </c>
      <c r="M2170">
        <v>216</v>
      </c>
      <c r="N2170" s="66">
        <v>4.6300000000000001E-2</v>
      </c>
      <c r="O2170" s="36">
        <v>4664</v>
      </c>
      <c r="P2170" s="66">
        <v>4.6300000000000001E-2</v>
      </c>
      <c r="Q2170" s="36">
        <v>4795</v>
      </c>
      <c r="R2170" s="36">
        <v>4947</v>
      </c>
      <c r="S2170" s="36">
        <v>4772</v>
      </c>
      <c r="T2170" s="66">
        <v>1.77E-2</v>
      </c>
      <c r="U2170" s="66">
        <v>2.0000000000000001E-4</v>
      </c>
      <c r="V2170" s="66">
        <v>-1.35E-2</v>
      </c>
      <c r="W2170" s="66">
        <v>2.2599999999999999E-2</v>
      </c>
      <c r="X2170" s="1">
        <v>9953500</v>
      </c>
      <c r="Y2170" s="1">
        <v>48530454</v>
      </c>
      <c r="Z2170" s="1">
        <v>18107380</v>
      </c>
      <c r="AA2170" t="s">
        <v>459</v>
      </c>
      <c r="AB2170" t="s">
        <v>460</v>
      </c>
      <c r="AC2170">
        <v>16.239999999999998</v>
      </c>
      <c r="AD2170">
        <v>1.89</v>
      </c>
      <c r="AE2170">
        <v>2.56</v>
      </c>
      <c r="AF2170" t="s">
        <v>230</v>
      </c>
      <c r="AG2170" s="1">
        <v>546800</v>
      </c>
      <c r="AH2170" s="36">
        <v>4880</v>
      </c>
      <c r="AI2170" s="1">
        <v>2262800</v>
      </c>
      <c r="AJ2170" s="36">
        <v>4879</v>
      </c>
      <c r="AK2170" s="1">
        <v>2241700</v>
      </c>
      <c r="AL2170" s="2">
        <v>0.64166666666666672</v>
      </c>
      <c r="AM2170" s="3">
        <v>46237</v>
      </c>
      <c r="AN2170" t="s">
        <v>298</v>
      </c>
      <c r="AO2170" t="s">
        <v>322</v>
      </c>
    </row>
    <row r="2171" spans="1:41">
      <c r="A2171" s="8">
        <v>46225</v>
      </c>
      <c r="B2171" s="67">
        <v>4033.13</v>
      </c>
      <c r="C2171" s="67">
        <v>0.45</v>
      </c>
      <c r="D2171" s="67">
        <v>66170</v>
      </c>
      <c r="E2171" s="67">
        <v>-0.23</v>
      </c>
      <c r="F2171" s="69">
        <v>8233</v>
      </c>
      <c r="G2171" t="s">
        <v>93</v>
      </c>
      <c r="H2171">
        <v>0</v>
      </c>
      <c r="I2171" t="s">
        <v>288</v>
      </c>
      <c r="J2171" t="s">
        <v>289</v>
      </c>
      <c r="K2171" t="s">
        <v>295</v>
      </c>
      <c r="L2171" s="36">
        <v>2405.5</v>
      </c>
      <c r="M2171">
        <v>-121</v>
      </c>
      <c r="N2171" s="66">
        <v>-4.7899999999999998E-2</v>
      </c>
      <c r="O2171" s="36">
        <v>2526.5</v>
      </c>
      <c r="P2171" s="66">
        <v>-4.7800000000000002E-2</v>
      </c>
      <c r="Q2171" s="36">
        <v>2487.5</v>
      </c>
      <c r="R2171" s="36">
        <v>2497</v>
      </c>
      <c r="S2171" s="36">
        <v>2383</v>
      </c>
      <c r="T2171" s="66">
        <v>-3.2899999999999999E-2</v>
      </c>
      <c r="U2171" s="66">
        <v>3.3E-3</v>
      </c>
      <c r="V2171" s="66">
        <v>-3.6600000000000001E-2</v>
      </c>
      <c r="W2171" s="66">
        <v>9.4000000000000004E-3</v>
      </c>
      <c r="X2171" s="1">
        <v>1675000</v>
      </c>
      <c r="Y2171" s="1">
        <v>4053254</v>
      </c>
      <c r="Z2171" s="1">
        <v>734180</v>
      </c>
      <c r="AA2171" t="s">
        <v>702</v>
      </c>
      <c r="AB2171" t="s">
        <v>462</v>
      </c>
      <c r="AC2171">
        <v>18.54</v>
      </c>
      <c r="AD2171">
        <v>1.56</v>
      </c>
      <c r="AE2171">
        <v>1.66</v>
      </c>
      <c r="AF2171" t="s">
        <v>230</v>
      </c>
      <c r="AG2171" s="1">
        <v>68300</v>
      </c>
      <c r="AH2171" s="36">
        <v>2398</v>
      </c>
      <c r="AI2171" s="1">
        <v>327800</v>
      </c>
      <c r="AJ2171" s="36">
        <v>2397.5</v>
      </c>
      <c r="AK2171" s="1">
        <v>334800</v>
      </c>
      <c r="AL2171" s="2">
        <v>0.64166666666666672</v>
      </c>
      <c r="AM2171" s="3">
        <v>46203</v>
      </c>
      <c r="AN2171" t="s">
        <v>463</v>
      </c>
      <c r="AO2171" t="s">
        <v>327</v>
      </c>
    </row>
    <row r="2172" spans="1:41">
      <c r="A2172" s="8">
        <v>46225</v>
      </c>
      <c r="B2172" s="67">
        <v>4033.13</v>
      </c>
      <c r="C2172" s="67">
        <v>0.45</v>
      </c>
      <c r="D2172" s="67">
        <v>66170</v>
      </c>
      <c r="E2172" s="67">
        <v>-0.23</v>
      </c>
      <c r="F2172" s="69">
        <v>8304</v>
      </c>
      <c r="G2172" t="s">
        <v>94</v>
      </c>
      <c r="H2172">
        <v>0</v>
      </c>
      <c r="I2172" t="s">
        <v>288</v>
      </c>
      <c r="J2172" t="s">
        <v>289</v>
      </c>
      <c r="K2172" t="s">
        <v>295</v>
      </c>
      <c r="L2172" s="36">
        <v>3002</v>
      </c>
      <c r="M2172">
        <v>19.5</v>
      </c>
      <c r="N2172" s="66">
        <v>6.4999999999999997E-3</v>
      </c>
      <c r="O2172" s="36">
        <v>2982.5</v>
      </c>
      <c r="P2172" s="66">
        <v>6.4999999999999997E-3</v>
      </c>
      <c r="Q2172" s="36">
        <v>2998</v>
      </c>
      <c r="R2172" s="36">
        <v>3027</v>
      </c>
      <c r="S2172" s="36">
        <v>2988</v>
      </c>
      <c r="T2172" s="66">
        <v>1.2999999999999999E-3</v>
      </c>
      <c r="U2172" s="66">
        <v>-5.8999999999999999E-3</v>
      </c>
      <c r="V2172" s="66">
        <v>-8.2000000000000007E-3</v>
      </c>
      <c r="W2172" s="66">
        <v>4.5999999999999999E-3</v>
      </c>
      <c r="X2172" s="1">
        <v>929800</v>
      </c>
      <c r="Y2172" s="1">
        <v>2798044</v>
      </c>
      <c r="Z2172" s="1">
        <v>419647</v>
      </c>
      <c r="AA2172" t="s">
        <v>869</v>
      </c>
      <c r="AB2172" t="s">
        <v>465</v>
      </c>
      <c r="AC2172">
        <v>15.38</v>
      </c>
      <c r="AD2172">
        <v>0.86</v>
      </c>
      <c r="AE2172">
        <v>3.33</v>
      </c>
      <c r="AF2172" t="s">
        <v>230</v>
      </c>
      <c r="AG2172" s="1">
        <v>12400</v>
      </c>
      <c r="AH2172" s="36">
        <v>3005</v>
      </c>
      <c r="AI2172" s="1">
        <v>117800</v>
      </c>
      <c r="AJ2172" s="36">
        <v>3004</v>
      </c>
      <c r="AK2172" s="1">
        <v>122100</v>
      </c>
      <c r="AL2172" s="2">
        <v>0.64166666666666672</v>
      </c>
      <c r="AM2172" s="3">
        <v>46234</v>
      </c>
      <c r="AN2172" t="s">
        <v>298</v>
      </c>
      <c r="AO2172" t="s">
        <v>434</v>
      </c>
    </row>
    <row r="2173" spans="1:41">
      <c r="A2173" s="8">
        <v>46225</v>
      </c>
      <c r="B2173" s="67">
        <v>4033.13</v>
      </c>
      <c r="C2173" s="67">
        <v>0.45</v>
      </c>
      <c r="D2173" s="67">
        <v>66170</v>
      </c>
      <c r="E2173" s="67">
        <v>-0.23</v>
      </c>
      <c r="F2173" s="69">
        <v>8316</v>
      </c>
      <c r="G2173" t="s">
        <v>95</v>
      </c>
      <c r="H2173">
        <v>0</v>
      </c>
      <c r="I2173" t="s">
        <v>288</v>
      </c>
      <c r="J2173" t="s">
        <v>289</v>
      </c>
      <c r="K2173" t="s">
        <v>295</v>
      </c>
      <c r="L2173" s="36">
        <v>7075</v>
      </c>
      <c r="M2173">
        <v>124</v>
      </c>
      <c r="N2173" s="66">
        <v>1.78E-2</v>
      </c>
      <c r="O2173" s="36">
        <v>6951</v>
      </c>
      <c r="P2173" s="66">
        <v>1.78E-2</v>
      </c>
      <c r="Q2173" s="36">
        <v>7020</v>
      </c>
      <c r="R2173" s="36">
        <v>7147</v>
      </c>
      <c r="S2173" s="36">
        <v>6972</v>
      </c>
      <c r="T2173" s="66">
        <v>7.7999999999999996E-3</v>
      </c>
      <c r="U2173" s="66">
        <v>-6.3E-3</v>
      </c>
      <c r="V2173" s="66">
        <v>-0.01</v>
      </c>
      <c r="W2173" s="66">
        <v>1.47E-2</v>
      </c>
      <c r="X2173" s="1">
        <v>11130600</v>
      </c>
      <c r="Y2173" s="1">
        <v>78793638</v>
      </c>
      <c r="Z2173" s="1">
        <v>27079549</v>
      </c>
      <c r="AA2173" t="s">
        <v>843</v>
      </c>
      <c r="AB2173" t="s">
        <v>467</v>
      </c>
      <c r="AC2173">
        <v>15.72</v>
      </c>
      <c r="AD2173">
        <v>1.71</v>
      </c>
      <c r="AE2173">
        <v>2.54</v>
      </c>
      <c r="AF2173" t="s">
        <v>230</v>
      </c>
      <c r="AG2173">
        <v>0</v>
      </c>
      <c r="AH2173" s="36">
        <v>7061</v>
      </c>
      <c r="AI2173" s="1">
        <v>1929400</v>
      </c>
      <c r="AJ2173" s="36">
        <v>7060</v>
      </c>
      <c r="AK2173" s="1">
        <v>1947300</v>
      </c>
      <c r="AL2173" s="2">
        <v>0.64166666666666672</v>
      </c>
      <c r="AM2173" s="3">
        <v>46234</v>
      </c>
      <c r="AN2173" t="s">
        <v>298</v>
      </c>
      <c r="AO2173" t="s">
        <v>434</v>
      </c>
    </row>
    <row r="2174" spans="1:41">
      <c r="A2174" s="8">
        <v>46225</v>
      </c>
      <c r="B2174" s="67">
        <v>4033.13</v>
      </c>
      <c r="C2174" s="67">
        <v>0.45</v>
      </c>
      <c r="D2174" s="67">
        <v>66170</v>
      </c>
      <c r="E2174" s="67">
        <v>-0.23</v>
      </c>
      <c r="F2174" s="69">
        <v>8331</v>
      </c>
      <c r="G2174" t="s">
        <v>96</v>
      </c>
      <c r="H2174">
        <v>0</v>
      </c>
      <c r="I2174" t="s">
        <v>288</v>
      </c>
      <c r="J2174" t="s">
        <v>289</v>
      </c>
      <c r="K2174" t="s">
        <v>290</v>
      </c>
      <c r="L2174" s="36">
        <v>2708</v>
      </c>
      <c r="M2174">
        <v>49</v>
      </c>
      <c r="N2174" s="66">
        <v>1.84E-2</v>
      </c>
      <c r="O2174" s="36">
        <v>2659</v>
      </c>
      <c r="P2174" s="66">
        <v>1.84E-2</v>
      </c>
      <c r="Q2174" s="36">
        <v>2652.5</v>
      </c>
      <c r="R2174" s="36">
        <v>2732</v>
      </c>
      <c r="S2174" s="36">
        <v>2650</v>
      </c>
      <c r="T2174" s="66">
        <v>2.0899999999999998E-2</v>
      </c>
      <c r="U2174" s="66">
        <v>-3.5999999999999999E-3</v>
      </c>
      <c r="V2174" s="66">
        <v>-8.6999999999999994E-3</v>
      </c>
      <c r="W2174" s="66">
        <v>2.18E-2</v>
      </c>
      <c r="X2174" s="1">
        <v>1261400</v>
      </c>
      <c r="Y2174" s="1">
        <v>3414311</v>
      </c>
      <c r="Z2174" s="1">
        <v>2100111</v>
      </c>
      <c r="AA2174" t="s">
        <v>718</v>
      </c>
      <c r="AB2174" t="s">
        <v>469</v>
      </c>
      <c r="AC2174">
        <v>17.489999999999998</v>
      </c>
      <c r="AD2174">
        <v>1.5</v>
      </c>
      <c r="AE2174">
        <v>2.36</v>
      </c>
      <c r="AF2174" t="s">
        <v>230</v>
      </c>
      <c r="AG2174" s="1">
        <v>29500</v>
      </c>
      <c r="AH2174" s="36">
        <v>2721.5</v>
      </c>
      <c r="AI2174" s="1">
        <v>743700</v>
      </c>
      <c r="AJ2174" s="36">
        <v>2721</v>
      </c>
      <c r="AK2174" s="1">
        <v>735900</v>
      </c>
      <c r="AL2174" s="2">
        <v>0.64166666666666672</v>
      </c>
      <c r="AM2174" s="3">
        <v>46238</v>
      </c>
      <c r="AN2174" t="s">
        <v>298</v>
      </c>
      <c r="AO2174" t="s">
        <v>434</v>
      </c>
    </row>
    <row r="2175" spans="1:41">
      <c r="A2175" s="8">
        <v>46225</v>
      </c>
      <c r="B2175" s="67">
        <v>4033.13</v>
      </c>
      <c r="C2175" s="67">
        <v>0.45</v>
      </c>
      <c r="D2175" s="67">
        <v>66170</v>
      </c>
      <c r="E2175" s="67">
        <v>-0.23</v>
      </c>
      <c r="F2175" s="69">
        <v>8424</v>
      </c>
      <c r="G2175" t="s">
        <v>97</v>
      </c>
      <c r="H2175">
        <v>0</v>
      </c>
      <c r="I2175" t="s">
        <v>288</v>
      </c>
      <c r="J2175" t="s">
        <v>289</v>
      </c>
      <c r="K2175" t="s">
        <v>295</v>
      </c>
      <c r="L2175" s="36">
        <v>4413</v>
      </c>
      <c r="M2175">
        <v>-12</v>
      </c>
      <c r="N2175" s="66">
        <v>-2.7000000000000001E-3</v>
      </c>
      <c r="O2175" s="36">
        <v>4425</v>
      </c>
      <c r="P2175" s="66">
        <v>-2.7000000000000001E-3</v>
      </c>
      <c r="Q2175" s="36">
        <v>4430</v>
      </c>
      <c r="R2175" s="36">
        <v>4441</v>
      </c>
      <c r="S2175" s="36">
        <v>4402</v>
      </c>
      <c r="T2175" s="66">
        <v>-3.8E-3</v>
      </c>
      <c r="U2175" s="66">
        <v>2.0000000000000001E-4</v>
      </c>
      <c r="V2175" s="66">
        <v>-6.3E-3</v>
      </c>
      <c r="W2175" s="66">
        <v>2.3999999999999998E-3</v>
      </c>
      <c r="X2175" s="1">
        <v>106400</v>
      </c>
      <c r="Y2175" s="1">
        <v>470744</v>
      </c>
      <c r="Z2175" s="1">
        <v>400980</v>
      </c>
      <c r="AA2175" t="s">
        <v>470</v>
      </c>
      <c r="AB2175" t="s">
        <v>592</v>
      </c>
      <c r="AC2175">
        <v>8.2899999999999991</v>
      </c>
      <c r="AD2175">
        <v>0.79</v>
      </c>
      <c r="AE2175">
        <v>3.9</v>
      </c>
      <c r="AF2175" t="s">
        <v>230</v>
      </c>
      <c r="AG2175" s="1">
        <v>1800</v>
      </c>
      <c r="AH2175" s="36">
        <v>4429</v>
      </c>
      <c r="AI2175" s="1">
        <v>25000</v>
      </c>
      <c r="AJ2175" s="36">
        <v>4428</v>
      </c>
      <c r="AK2175" s="1">
        <v>28000</v>
      </c>
      <c r="AL2175" s="2">
        <v>0.64166666666666672</v>
      </c>
      <c r="AM2175" s="3">
        <v>46233</v>
      </c>
      <c r="AN2175" t="s">
        <v>298</v>
      </c>
      <c r="AO2175" t="s">
        <v>472</v>
      </c>
    </row>
    <row r="2176" spans="1:41">
      <c r="A2176" s="8">
        <v>46225</v>
      </c>
      <c r="B2176" s="67">
        <v>4033.13</v>
      </c>
      <c r="C2176" s="67">
        <v>0.45</v>
      </c>
      <c r="D2176" s="67">
        <v>66170</v>
      </c>
      <c r="E2176" s="67">
        <v>-0.23</v>
      </c>
      <c r="F2176" s="69">
        <v>8425</v>
      </c>
      <c r="G2176" t="s">
        <v>98</v>
      </c>
      <c r="H2176">
        <v>0</v>
      </c>
      <c r="I2176" t="s">
        <v>288</v>
      </c>
      <c r="J2176" t="s">
        <v>289</v>
      </c>
      <c r="K2176" t="s">
        <v>290</v>
      </c>
      <c r="L2176" s="36">
        <v>1324</v>
      </c>
      <c r="M2176">
        <v>6</v>
      </c>
      <c r="N2176" s="66">
        <v>4.5999999999999999E-3</v>
      </c>
      <c r="O2176" s="36">
        <v>1318</v>
      </c>
      <c r="P2176" s="66">
        <v>4.4999999999999997E-3</v>
      </c>
      <c r="Q2176" s="36">
        <v>1319</v>
      </c>
      <c r="R2176" s="36">
        <v>1332</v>
      </c>
      <c r="S2176" s="36">
        <v>1312</v>
      </c>
      <c r="T2176" s="66">
        <v>3.7000000000000002E-3</v>
      </c>
      <c r="U2176" s="66">
        <v>-1.5E-3</v>
      </c>
      <c r="V2176" s="66">
        <v>-6.0000000000000001E-3</v>
      </c>
      <c r="W2176" s="66">
        <v>9.1000000000000004E-3</v>
      </c>
      <c r="X2176" s="1">
        <v>732900</v>
      </c>
      <c r="Y2176" s="1">
        <v>970352</v>
      </c>
      <c r="Z2176" s="1">
        <v>416618</v>
      </c>
      <c r="AA2176" t="s">
        <v>473</v>
      </c>
      <c r="AB2176" t="s">
        <v>607</v>
      </c>
      <c r="AC2176">
        <v>7.94</v>
      </c>
      <c r="AD2176">
        <v>0.86</v>
      </c>
      <c r="AE2176">
        <v>3.93</v>
      </c>
      <c r="AF2176" t="s">
        <v>230</v>
      </c>
      <c r="AG2176" s="1">
        <v>128600</v>
      </c>
      <c r="AH2176" s="36">
        <v>1327</v>
      </c>
      <c r="AI2176" s="1">
        <v>86700</v>
      </c>
      <c r="AJ2176" s="36">
        <v>1326</v>
      </c>
      <c r="AK2176" s="1">
        <v>75200</v>
      </c>
      <c r="AL2176" s="2">
        <v>0.64166666666666672</v>
      </c>
      <c r="AM2176" s="3">
        <v>46233</v>
      </c>
      <c r="AN2176" t="s">
        <v>298</v>
      </c>
      <c r="AO2176" t="s">
        <v>472</v>
      </c>
    </row>
    <row r="2177" spans="1:41">
      <c r="A2177" s="8">
        <v>46225</v>
      </c>
      <c r="B2177" s="67">
        <v>4033.13</v>
      </c>
      <c r="C2177" s="67">
        <v>0.45</v>
      </c>
      <c r="D2177" s="67">
        <v>66170</v>
      </c>
      <c r="E2177" s="67">
        <v>-0.23</v>
      </c>
      <c r="F2177" s="69">
        <v>8591</v>
      </c>
      <c r="G2177" t="s">
        <v>99</v>
      </c>
      <c r="H2177">
        <v>0</v>
      </c>
      <c r="I2177" t="s">
        <v>288</v>
      </c>
      <c r="J2177" t="s">
        <v>289</v>
      </c>
      <c r="K2177" t="s">
        <v>290</v>
      </c>
      <c r="L2177" s="36">
        <v>6546</v>
      </c>
      <c r="M2177">
        <v>44</v>
      </c>
      <c r="N2177" s="66">
        <v>6.7999999999999996E-3</v>
      </c>
      <c r="O2177" s="36">
        <v>6502</v>
      </c>
      <c r="P2177" s="66">
        <v>6.7000000000000002E-3</v>
      </c>
      <c r="Q2177" s="36">
        <v>6529</v>
      </c>
      <c r="R2177" s="36">
        <v>6639</v>
      </c>
      <c r="S2177" s="36">
        <v>6492</v>
      </c>
      <c r="T2177" s="66">
        <v>2.5999999999999999E-3</v>
      </c>
      <c r="U2177" s="66">
        <v>-1.17E-2</v>
      </c>
      <c r="V2177" s="66">
        <v>-1.4E-2</v>
      </c>
      <c r="W2177" s="66">
        <v>8.3000000000000001E-3</v>
      </c>
      <c r="X2177" s="1">
        <v>2098400</v>
      </c>
      <c r="Y2177" s="1">
        <v>13813412</v>
      </c>
      <c r="Z2177" s="1">
        <v>7358401</v>
      </c>
      <c r="AA2177" t="s">
        <v>844</v>
      </c>
      <c r="AB2177" t="s">
        <v>476</v>
      </c>
      <c r="AC2177">
        <v>13.52</v>
      </c>
      <c r="AD2177">
        <v>1.6</v>
      </c>
      <c r="AE2177">
        <v>2.86</v>
      </c>
      <c r="AF2177" t="s">
        <v>230</v>
      </c>
      <c r="AG2177" s="1">
        <v>234800</v>
      </c>
      <c r="AH2177" s="36">
        <v>6592</v>
      </c>
      <c r="AI2177" s="1">
        <v>874200</v>
      </c>
      <c r="AJ2177" s="36">
        <v>6591</v>
      </c>
      <c r="AK2177" s="1">
        <v>932600</v>
      </c>
      <c r="AL2177" s="2">
        <v>0.64166666666666672</v>
      </c>
      <c r="AM2177" s="3">
        <v>46240</v>
      </c>
      <c r="AN2177" t="s">
        <v>298</v>
      </c>
      <c r="AO2177" t="s">
        <v>472</v>
      </c>
    </row>
    <row r="2178" spans="1:41">
      <c r="A2178" s="8">
        <v>46225</v>
      </c>
      <c r="B2178" s="67">
        <v>4033.13</v>
      </c>
      <c r="C2178" s="67">
        <v>0.45</v>
      </c>
      <c r="D2178" s="67">
        <v>66170</v>
      </c>
      <c r="E2178" s="67">
        <v>-0.23</v>
      </c>
      <c r="F2178" s="69">
        <v>8593</v>
      </c>
      <c r="G2178" t="s">
        <v>100</v>
      </c>
      <c r="H2178">
        <v>0</v>
      </c>
      <c r="I2178" t="s">
        <v>288</v>
      </c>
      <c r="J2178" t="s">
        <v>289</v>
      </c>
      <c r="K2178" t="s">
        <v>290</v>
      </c>
      <c r="L2178" s="36">
        <v>1434.5</v>
      </c>
      <c r="M2178">
        <v>-5.5</v>
      </c>
      <c r="N2178" s="66">
        <v>-3.8E-3</v>
      </c>
      <c r="O2178" s="36">
        <v>1440</v>
      </c>
      <c r="P2178" s="66">
        <v>-3.8E-3</v>
      </c>
      <c r="Q2178" s="36">
        <v>1440</v>
      </c>
      <c r="R2178" s="36">
        <v>1442</v>
      </c>
      <c r="S2178" s="36">
        <v>1425.5</v>
      </c>
      <c r="T2178" s="66">
        <v>-3.8E-3</v>
      </c>
      <c r="U2178" s="66">
        <v>2.9999999999999997E-4</v>
      </c>
      <c r="V2178" s="66">
        <v>-5.1999999999999998E-3</v>
      </c>
      <c r="W2178" s="66">
        <v>6.3E-3</v>
      </c>
      <c r="X2178" s="1">
        <v>2994500</v>
      </c>
      <c r="Y2178" s="1">
        <v>4299158</v>
      </c>
      <c r="Z2178" s="1">
        <v>2104285</v>
      </c>
      <c r="AA2178" t="s">
        <v>477</v>
      </c>
      <c r="AB2178" t="s">
        <v>594</v>
      </c>
      <c r="AC2178">
        <v>12.87</v>
      </c>
      <c r="AD2178">
        <v>1.03</v>
      </c>
      <c r="AE2178">
        <v>3.56</v>
      </c>
      <c r="AF2178" t="s">
        <v>230</v>
      </c>
      <c r="AG2178" s="1">
        <v>713200</v>
      </c>
      <c r="AH2178" s="36">
        <v>1438</v>
      </c>
      <c r="AI2178" s="1">
        <v>1089800</v>
      </c>
      <c r="AJ2178" s="36">
        <v>1437.5</v>
      </c>
      <c r="AK2178" s="1">
        <v>1087500</v>
      </c>
      <c r="AL2178" s="2">
        <v>0.64166666666666672</v>
      </c>
      <c r="AM2178" s="3">
        <v>46241</v>
      </c>
      <c r="AN2178" t="s">
        <v>298</v>
      </c>
      <c r="AO2178" t="s">
        <v>472</v>
      </c>
    </row>
    <row r="2179" spans="1:41">
      <c r="A2179" s="8">
        <v>46225</v>
      </c>
      <c r="B2179" s="67">
        <v>4033.13</v>
      </c>
      <c r="C2179" s="67">
        <v>0.45</v>
      </c>
      <c r="D2179" s="67">
        <v>66170</v>
      </c>
      <c r="E2179" s="67">
        <v>-0.23</v>
      </c>
      <c r="F2179" s="69">
        <v>8604</v>
      </c>
      <c r="G2179" t="s">
        <v>101</v>
      </c>
      <c r="H2179">
        <v>0</v>
      </c>
      <c r="I2179" t="s">
        <v>288</v>
      </c>
      <c r="J2179" t="s">
        <v>289</v>
      </c>
      <c r="K2179" t="s">
        <v>290</v>
      </c>
      <c r="L2179" s="36">
        <v>1599</v>
      </c>
      <c r="M2179">
        <v>12.5</v>
      </c>
      <c r="N2179" s="66">
        <v>7.9000000000000008E-3</v>
      </c>
      <c r="O2179" s="36">
        <v>1586.5</v>
      </c>
      <c r="P2179" s="66">
        <v>7.7999999999999996E-3</v>
      </c>
      <c r="Q2179" s="36">
        <v>1596</v>
      </c>
      <c r="R2179" s="36">
        <v>1624.5</v>
      </c>
      <c r="S2179" s="36">
        <v>1579.5</v>
      </c>
      <c r="T2179" s="66">
        <v>1.8E-3</v>
      </c>
      <c r="U2179" s="66">
        <v>-1.29E-2</v>
      </c>
      <c r="V2179" s="66">
        <v>-1.5599999999999999E-2</v>
      </c>
      <c r="W2179" s="66">
        <v>1.23E-2</v>
      </c>
      <c r="X2179" s="1">
        <v>7067700</v>
      </c>
      <c r="Y2179" s="1">
        <v>11356609</v>
      </c>
      <c r="Z2179" s="1">
        <v>4938611</v>
      </c>
      <c r="AA2179" t="s">
        <v>845</v>
      </c>
      <c r="AB2179" t="s">
        <v>480</v>
      </c>
      <c r="AC2179">
        <v>12.43</v>
      </c>
      <c r="AD2179">
        <v>1.25</v>
      </c>
      <c r="AE2179">
        <v>3.25</v>
      </c>
      <c r="AF2179" t="s">
        <v>230</v>
      </c>
      <c r="AG2179" s="1">
        <v>594100</v>
      </c>
      <c r="AH2179" s="36">
        <v>1607</v>
      </c>
      <c r="AI2179" s="1">
        <v>2204500</v>
      </c>
      <c r="AJ2179" s="36">
        <v>1606.5</v>
      </c>
      <c r="AK2179" s="1">
        <v>2160900</v>
      </c>
      <c r="AL2179" s="2">
        <v>0.64166666666666672</v>
      </c>
      <c r="AM2179" s="3">
        <v>46232</v>
      </c>
      <c r="AN2179" t="s">
        <v>298</v>
      </c>
      <c r="AO2179" t="s">
        <v>481</v>
      </c>
    </row>
    <row r="2180" spans="1:41">
      <c r="A2180" s="8">
        <v>46225</v>
      </c>
      <c r="B2180" s="67">
        <v>4033.13</v>
      </c>
      <c r="C2180" s="67">
        <v>0.45</v>
      </c>
      <c r="D2180" s="67">
        <v>66170</v>
      </c>
      <c r="E2180" s="67">
        <v>-0.23</v>
      </c>
      <c r="F2180" s="69">
        <v>8697</v>
      </c>
      <c r="G2180" t="s">
        <v>102</v>
      </c>
      <c r="H2180">
        <v>0</v>
      </c>
      <c r="I2180" t="s">
        <v>288</v>
      </c>
      <c r="J2180" t="s">
        <v>289</v>
      </c>
      <c r="K2180" t="s">
        <v>295</v>
      </c>
      <c r="L2180" s="36">
        <v>2218</v>
      </c>
      <c r="M2180">
        <v>-37.5</v>
      </c>
      <c r="N2180" s="66">
        <v>-1.66E-2</v>
      </c>
      <c r="O2180" s="36">
        <v>2255.5</v>
      </c>
      <c r="P2180" s="66">
        <v>-1.66E-2</v>
      </c>
      <c r="Q2180" s="36">
        <v>2255</v>
      </c>
      <c r="R2180" s="36">
        <v>2259.5</v>
      </c>
      <c r="S2180" s="36">
        <v>2211</v>
      </c>
      <c r="T2180" s="66">
        <v>-1.6400000000000001E-2</v>
      </c>
      <c r="U2180" s="66">
        <v>-6.4000000000000003E-3</v>
      </c>
      <c r="V2180" s="66">
        <v>-1.83E-2</v>
      </c>
      <c r="W2180" s="66">
        <v>3.0999999999999999E-3</v>
      </c>
      <c r="X2180" s="1">
        <v>2195000</v>
      </c>
      <c r="Y2180" s="1">
        <v>4903818</v>
      </c>
      <c r="Z2180" s="1">
        <v>2288499</v>
      </c>
      <c r="AA2180" t="s">
        <v>669</v>
      </c>
      <c r="AB2180" t="s">
        <v>483</v>
      </c>
      <c r="AC2180">
        <v>28</v>
      </c>
      <c r="AD2180">
        <v>6.6</v>
      </c>
      <c r="AE2180">
        <v>2.84</v>
      </c>
      <c r="AF2180" t="s">
        <v>230</v>
      </c>
      <c r="AG2180" s="1">
        <v>86600</v>
      </c>
      <c r="AH2180" s="36">
        <v>2219</v>
      </c>
      <c r="AI2180" s="1">
        <v>1379500</v>
      </c>
      <c r="AJ2180" s="36">
        <v>2218.5</v>
      </c>
      <c r="AK2180" s="1">
        <v>1374200</v>
      </c>
      <c r="AL2180" s="2">
        <v>0.64166666666666672</v>
      </c>
      <c r="AM2180" s="3">
        <v>46231</v>
      </c>
      <c r="AN2180" t="s">
        <v>298</v>
      </c>
      <c r="AO2180" t="s">
        <v>472</v>
      </c>
    </row>
    <row r="2181" spans="1:41">
      <c r="A2181" s="8">
        <v>46225</v>
      </c>
      <c r="B2181" s="67">
        <v>4033.13</v>
      </c>
      <c r="C2181" s="67">
        <v>0.45</v>
      </c>
      <c r="D2181" s="67">
        <v>66170</v>
      </c>
      <c r="E2181" s="67">
        <v>-0.23</v>
      </c>
      <c r="F2181" s="69">
        <v>8830</v>
      </c>
      <c r="G2181" t="s">
        <v>103</v>
      </c>
      <c r="H2181">
        <v>0</v>
      </c>
      <c r="I2181" t="s">
        <v>288</v>
      </c>
      <c r="J2181" t="s">
        <v>289</v>
      </c>
      <c r="K2181" t="s">
        <v>290</v>
      </c>
      <c r="L2181" s="36">
        <v>3790</v>
      </c>
      <c r="M2181">
        <v>-54</v>
      </c>
      <c r="N2181" s="66">
        <v>-1.4E-2</v>
      </c>
      <c r="O2181" s="36">
        <v>3844</v>
      </c>
      <c r="P2181" s="66">
        <v>-1.4E-2</v>
      </c>
      <c r="Q2181" s="36">
        <v>3732</v>
      </c>
      <c r="R2181" s="36">
        <v>3836</v>
      </c>
      <c r="S2181" s="36">
        <v>3729</v>
      </c>
      <c r="T2181" s="66">
        <v>1.55E-2</v>
      </c>
      <c r="U2181" s="66">
        <v>-1.5E-3</v>
      </c>
      <c r="V2181" s="66">
        <v>-1.1900000000000001E-2</v>
      </c>
      <c r="W2181" s="66">
        <v>1.6299999999999999E-2</v>
      </c>
      <c r="X2181" s="1">
        <v>1391800</v>
      </c>
      <c r="Y2181" s="1">
        <v>5289445</v>
      </c>
      <c r="Z2181" s="1">
        <v>3547440</v>
      </c>
      <c r="AA2181" t="s">
        <v>484</v>
      </c>
      <c r="AB2181" t="s">
        <v>620</v>
      </c>
      <c r="AC2181">
        <v>15.7</v>
      </c>
      <c r="AD2181">
        <v>1.41</v>
      </c>
      <c r="AE2181">
        <v>1.37</v>
      </c>
      <c r="AF2181" t="s">
        <v>230</v>
      </c>
      <c r="AG2181" s="1">
        <v>21300</v>
      </c>
      <c r="AH2181" s="36">
        <v>3781</v>
      </c>
      <c r="AI2181" s="1">
        <v>730300</v>
      </c>
      <c r="AJ2181" s="36">
        <v>3780</v>
      </c>
      <c r="AK2181" s="1">
        <v>731000</v>
      </c>
      <c r="AL2181" s="2">
        <v>0.64166666666666672</v>
      </c>
      <c r="AM2181" s="3">
        <v>46240</v>
      </c>
      <c r="AN2181" t="s">
        <v>298</v>
      </c>
      <c r="AO2181" t="s">
        <v>332</v>
      </c>
    </row>
    <row r="2182" spans="1:41">
      <c r="A2182" s="8">
        <v>46225</v>
      </c>
      <c r="B2182" s="67">
        <v>4033.13</v>
      </c>
      <c r="C2182" s="67">
        <v>0.45</v>
      </c>
      <c r="D2182" s="67">
        <v>66170</v>
      </c>
      <c r="E2182" s="67">
        <v>-0.23</v>
      </c>
      <c r="F2182" s="69">
        <v>9020</v>
      </c>
      <c r="G2182" t="s">
        <v>104</v>
      </c>
      <c r="H2182">
        <v>0</v>
      </c>
      <c r="I2182" t="s">
        <v>288</v>
      </c>
      <c r="J2182" t="s">
        <v>289</v>
      </c>
      <c r="K2182" t="s">
        <v>290</v>
      </c>
      <c r="L2182" s="36">
        <v>3611</v>
      </c>
      <c r="M2182">
        <v>-39</v>
      </c>
      <c r="N2182" s="66">
        <v>-1.0699999999999999E-2</v>
      </c>
      <c r="O2182" s="36">
        <v>3650</v>
      </c>
      <c r="P2182" s="66">
        <v>-1.06E-2</v>
      </c>
      <c r="Q2182" s="36">
        <v>3590</v>
      </c>
      <c r="R2182" s="36">
        <v>3649</v>
      </c>
      <c r="S2182" s="36">
        <v>3555</v>
      </c>
      <c r="T2182" s="66">
        <v>5.7999999999999996E-3</v>
      </c>
      <c r="U2182" s="66">
        <v>1.3100000000000001E-2</v>
      </c>
      <c r="V2182" s="66">
        <v>-1.04E-2</v>
      </c>
      <c r="W2182" s="66">
        <v>1.5699999999999999E-2</v>
      </c>
      <c r="X2182" s="1">
        <v>2060200</v>
      </c>
      <c r="Y2182" s="1">
        <v>7388564</v>
      </c>
      <c r="Z2182" s="1">
        <v>4096362</v>
      </c>
      <c r="AA2182" t="s">
        <v>486</v>
      </c>
      <c r="AB2182" t="s">
        <v>608</v>
      </c>
      <c r="AC2182">
        <v>15.99</v>
      </c>
      <c r="AD2182">
        <v>1.33</v>
      </c>
      <c r="AE2182">
        <v>2.33</v>
      </c>
      <c r="AF2182" t="s">
        <v>230</v>
      </c>
      <c r="AG2182" s="1">
        <v>23800</v>
      </c>
      <c r="AH2182" s="36">
        <v>3609</v>
      </c>
      <c r="AI2182" s="1">
        <v>947800</v>
      </c>
      <c r="AJ2182" s="36">
        <v>3608</v>
      </c>
      <c r="AK2182" s="1">
        <v>947700</v>
      </c>
      <c r="AL2182" s="2">
        <v>0.64166666666666672</v>
      </c>
      <c r="AM2182" s="3">
        <v>46234</v>
      </c>
      <c r="AN2182" t="s">
        <v>298</v>
      </c>
      <c r="AO2182" t="s">
        <v>488</v>
      </c>
    </row>
    <row r="2183" spans="1:41">
      <c r="A2183" s="8">
        <v>46225</v>
      </c>
      <c r="B2183" s="67">
        <v>4033.13</v>
      </c>
      <c r="C2183" s="67">
        <v>0.45</v>
      </c>
      <c r="D2183" s="67">
        <v>66170</v>
      </c>
      <c r="E2183" s="67">
        <v>-0.23</v>
      </c>
      <c r="F2183" s="69">
        <v>9024</v>
      </c>
      <c r="G2183" t="s">
        <v>105</v>
      </c>
      <c r="H2183">
        <v>0</v>
      </c>
      <c r="I2183" t="s">
        <v>288</v>
      </c>
      <c r="J2183" t="s">
        <v>289</v>
      </c>
      <c r="K2183" t="s">
        <v>290</v>
      </c>
      <c r="L2183" s="36">
        <v>3528</v>
      </c>
      <c r="M2183">
        <v>-46</v>
      </c>
      <c r="N2183" s="66">
        <v>-1.29E-2</v>
      </c>
      <c r="O2183" s="36">
        <v>3574</v>
      </c>
      <c r="P2183" s="66">
        <v>-1.2800000000000001E-2</v>
      </c>
      <c r="Q2183" s="36">
        <v>3520</v>
      </c>
      <c r="R2183" s="36">
        <v>3550</v>
      </c>
      <c r="S2183" s="36">
        <v>3467</v>
      </c>
      <c r="T2183" s="66">
        <v>2.2000000000000001E-3</v>
      </c>
      <c r="U2183" s="66">
        <v>1.52E-2</v>
      </c>
      <c r="V2183" s="66">
        <v>-6.1000000000000004E-3</v>
      </c>
      <c r="W2183" s="66">
        <v>1.7500000000000002E-2</v>
      </c>
      <c r="X2183" s="1">
        <v>1432500</v>
      </c>
      <c r="Y2183" s="1">
        <v>5025564</v>
      </c>
      <c r="Z2183" s="1">
        <v>1078776</v>
      </c>
      <c r="AA2183" t="s">
        <v>489</v>
      </c>
      <c r="AB2183" t="s">
        <v>609</v>
      </c>
      <c r="AC2183">
        <v>33.22</v>
      </c>
      <c r="AD2183">
        <v>1.57</v>
      </c>
      <c r="AE2183">
        <v>1.19</v>
      </c>
      <c r="AF2183" t="s">
        <v>230</v>
      </c>
      <c r="AG2183">
        <v>0</v>
      </c>
      <c r="AH2183" s="36">
        <v>3541</v>
      </c>
      <c r="AI2183" s="1">
        <v>731900</v>
      </c>
      <c r="AJ2183" s="36">
        <v>3540</v>
      </c>
      <c r="AK2183" s="1">
        <v>896600</v>
      </c>
      <c r="AL2183" s="2">
        <v>0.64166666666666672</v>
      </c>
      <c r="AM2183" s="3">
        <v>46234</v>
      </c>
      <c r="AN2183" t="s">
        <v>298</v>
      </c>
      <c r="AO2183" t="s">
        <v>488</v>
      </c>
    </row>
    <row r="2184" spans="1:41">
      <c r="A2184" s="8">
        <v>46225</v>
      </c>
      <c r="B2184" s="67">
        <v>4033.13</v>
      </c>
      <c r="C2184" s="67">
        <v>0.45</v>
      </c>
      <c r="D2184" s="67">
        <v>66170</v>
      </c>
      <c r="E2184" s="67">
        <v>-0.23</v>
      </c>
      <c r="F2184" s="69">
        <v>9069</v>
      </c>
      <c r="G2184" t="s">
        <v>106</v>
      </c>
      <c r="H2184">
        <v>0</v>
      </c>
      <c r="I2184" t="s">
        <v>288</v>
      </c>
      <c r="J2184" t="s">
        <v>289</v>
      </c>
      <c r="K2184" t="s">
        <v>290</v>
      </c>
      <c r="L2184" s="36">
        <v>2197</v>
      </c>
      <c r="M2184">
        <v>-28.5</v>
      </c>
      <c r="N2184" s="66">
        <v>-1.2800000000000001E-2</v>
      </c>
      <c r="O2184" s="36">
        <v>2225.5</v>
      </c>
      <c r="P2184" s="66">
        <v>-1.2800000000000001E-2</v>
      </c>
      <c r="Q2184" s="36">
        <v>2210</v>
      </c>
      <c r="R2184" s="36">
        <v>2223</v>
      </c>
      <c r="S2184" s="36">
        <v>2187</v>
      </c>
      <c r="T2184" s="66">
        <v>-5.7999999999999996E-3</v>
      </c>
      <c r="U2184" s="66">
        <v>4.0000000000000002E-4</v>
      </c>
      <c r="V2184" s="66">
        <v>-1.1599999999999999E-2</v>
      </c>
      <c r="W2184" s="66">
        <v>4.4999999999999997E-3</v>
      </c>
      <c r="X2184" s="1">
        <v>150400</v>
      </c>
      <c r="Y2184" s="1">
        <v>330797</v>
      </c>
      <c r="Z2184" s="1">
        <v>385996</v>
      </c>
      <c r="AA2184" t="s">
        <v>870</v>
      </c>
      <c r="AB2184" t="s">
        <v>492</v>
      </c>
      <c r="AC2184">
        <v>15.72</v>
      </c>
      <c r="AD2184">
        <v>1.61</v>
      </c>
      <c r="AE2184">
        <v>2.5499999999999998</v>
      </c>
      <c r="AF2184" t="s">
        <v>230</v>
      </c>
      <c r="AG2184" s="1">
        <v>24000</v>
      </c>
      <c r="AH2184" s="36">
        <v>2200</v>
      </c>
      <c r="AI2184" s="1">
        <v>82300</v>
      </c>
      <c r="AJ2184" s="36">
        <v>2199.5</v>
      </c>
      <c r="AK2184" s="1">
        <v>83400</v>
      </c>
      <c r="AL2184" s="2">
        <v>0.64166666666666672</v>
      </c>
      <c r="AM2184" s="3">
        <v>46246</v>
      </c>
      <c r="AN2184" t="s">
        <v>298</v>
      </c>
      <c r="AO2184" t="s">
        <v>488</v>
      </c>
    </row>
    <row r="2185" spans="1:41">
      <c r="A2185" s="8">
        <v>46225</v>
      </c>
      <c r="B2185" s="67">
        <v>4033.13</v>
      </c>
      <c r="C2185" s="67">
        <v>0.45</v>
      </c>
      <c r="D2185" s="67">
        <v>66170</v>
      </c>
      <c r="E2185" s="67">
        <v>-0.23</v>
      </c>
      <c r="F2185" s="69">
        <v>9227</v>
      </c>
      <c r="G2185" t="s">
        <v>107</v>
      </c>
      <c r="H2185">
        <v>0</v>
      </c>
      <c r="I2185" t="s">
        <v>347</v>
      </c>
      <c r="J2185" t="s">
        <v>289</v>
      </c>
      <c r="K2185" t="s">
        <v>290</v>
      </c>
      <c r="L2185">
        <v>816</v>
      </c>
      <c r="M2185">
        <v>5</v>
      </c>
      <c r="N2185" s="66">
        <v>6.1999999999999998E-3</v>
      </c>
      <c r="O2185">
        <v>811</v>
      </c>
      <c r="P2185" s="66">
        <v>6.1000000000000004E-3</v>
      </c>
      <c r="Q2185">
        <v>812</v>
      </c>
      <c r="R2185">
        <v>831</v>
      </c>
      <c r="S2185">
        <v>810</v>
      </c>
      <c r="T2185" s="66">
        <v>4.8999999999999998E-3</v>
      </c>
      <c r="U2185" s="66">
        <v>0</v>
      </c>
      <c r="V2185" s="66">
        <v>-1.7999999999999999E-2</v>
      </c>
      <c r="W2185" s="66">
        <v>7.4000000000000003E-3</v>
      </c>
      <c r="X2185" s="1">
        <v>95500</v>
      </c>
      <c r="Y2185" s="1">
        <v>78314</v>
      </c>
      <c r="Z2185" s="1">
        <v>12978</v>
      </c>
      <c r="AA2185" t="s">
        <v>493</v>
      </c>
      <c r="AB2185" t="s">
        <v>494</v>
      </c>
      <c r="AC2185">
        <v>0</v>
      </c>
      <c r="AD2185">
        <v>26.85</v>
      </c>
      <c r="AE2185">
        <v>0</v>
      </c>
      <c r="AF2185">
        <v>2.2999999999999998</v>
      </c>
      <c r="AG2185" s="1">
        <v>1700</v>
      </c>
      <c r="AH2185">
        <v>818</v>
      </c>
      <c r="AI2185" s="1">
        <v>12800</v>
      </c>
      <c r="AJ2185">
        <v>817</v>
      </c>
      <c r="AK2185" s="1">
        <v>12100</v>
      </c>
      <c r="AL2185" s="2">
        <v>0.64166666666666672</v>
      </c>
      <c r="AM2185" s="3">
        <v>46246</v>
      </c>
      <c r="AN2185" t="s">
        <v>350</v>
      </c>
      <c r="AO2185" t="s">
        <v>313</v>
      </c>
    </row>
    <row r="2186" spans="1:41">
      <c r="A2186" s="8">
        <v>46225</v>
      </c>
      <c r="B2186" s="67">
        <v>4033.13</v>
      </c>
      <c r="C2186" s="67">
        <v>0.45</v>
      </c>
      <c r="D2186" s="67">
        <v>66170</v>
      </c>
      <c r="E2186" s="67">
        <v>-0.23</v>
      </c>
      <c r="F2186" s="69">
        <v>9303</v>
      </c>
      <c r="G2186" t="s">
        <v>108</v>
      </c>
      <c r="H2186">
        <v>0</v>
      </c>
      <c r="I2186" t="s">
        <v>288</v>
      </c>
      <c r="J2186" t="s">
        <v>289</v>
      </c>
      <c r="K2186" t="s">
        <v>295</v>
      </c>
      <c r="L2186" s="36">
        <v>3985</v>
      </c>
      <c r="M2186">
        <v>-20</v>
      </c>
      <c r="N2186" s="66">
        <v>-5.0000000000000001E-3</v>
      </c>
      <c r="O2186" s="36">
        <v>4005</v>
      </c>
      <c r="P2186" s="66">
        <v>-4.8999999999999998E-3</v>
      </c>
      <c r="Q2186" s="36">
        <v>4005</v>
      </c>
      <c r="R2186" s="36">
        <v>4010</v>
      </c>
      <c r="S2186" s="36">
        <v>3950</v>
      </c>
      <c r="T2186" s="66">
        <v>-4.8999999999999998E-3</v>
      </c>
      <c r="U2186" s="66">
        <v>7.4999999999999997E-3</v>
      </c>
      <c r="V2186" s="66">
        <v>-6.1999999999999998E-3</v>
      </c>
      <c r="W2186" s="66">
        <v>8.8000000000000005E-3</v>
      </c>
      <c r="X2186" s="1">
        <v>87900</v>
      </c>
      <c r="Y2186" s="1">
        <v>349489</v>
      </c>
      <c r="Z2186" s="1">
        <v>305307</v>
      </c>
      <c r="AA2186" t="s">
        <v>495</v>
      </c>
      <c r="AB2186" t="s">
        <v>496</v>
      </c>
      <c r="AC2186">
        <v>17.57</v>
      </c>
      <c r="AD2186">
        <v>0.96</v>
      </c>
      <c r="AE2186">
        <v>2.58</v>
      </c>
      <c r="AF2186" t="s">
        <v>230</v>
      </c>
      <c r="AG2186" s="1">
        <v>29400</v>
      </c>
      <c r="AH2186" s="36">
        <v>3980</v>
      </c>
      <c r="AI2186" s="1">
        <v>36100</v>
      </c>
      <c r="AJ2186" s="36">
        <v>3975</v>
      </c>
      <c r="AK2186" s="1">
        <v>36200</v>
      </c>
      <c r="AL2186" s="2">
        <v>0.64166666666666672</v>
      </c>
      <c r="AM2186" s="3">
        <v>46241</v>
      </c>
      <c r="AN2186" t="s">
        <v>298</v>
      </c>
      <c r="AO2186" t="s">
        <v>497</v>
      </c>
    </row>
    <row r="2187" spans="1:41">
      <c r="A2187" s="8">
        <v>46225</v>
      </c>
      <c r="B2187" s="67">
        <v>4033.13</v>
      </c>
      <c r="C2187" s="67">
        <v>0.45</v>
      </c>
      <c r="D2187" s="67">
        <v>66170</v>
      </c>
      <c r="E2187" s="67">
        <v>-0.23</v>
      </c>
      <c r="F2187" s="69">
        <v>9308</v>
      </c>
      <c r="G2187" t="s">
        <v>109</v>
      </c>
      <c r="H2187">
        <v>0</v>
      </c>
      <c r="I2187" t="s">
        <v>314</v>
      </c>
      <c r="J2187" t="s">
        <v>289</v>
      </c>
      <c r="K2187" t="s">
        <v>295</v>
      </c>
      <c r="L2187" s="36">
        <v>1670</v>
      </c>
      <c r="M2187">
        <v>0</v>
      </c>
      <c r="N2187" s="66">
        <v>0</v>
      </c>
      <c r="O2187" s="36">
        <v>1670</v>
      </c>
      <c r="P2187" s="66">
        <v>0</v>
      </c>
      <c r="Q2187" s="36">
        <v>1677</v>
      </c>
      <c r="R2187" s="36">
        <v>1682</v>
      </c>
      <c r="S2187" s="36">
        <v>1657</v>
      </c>
      <c r="T2187" s="66">
        <v>-4.1000000000000003E-3</v>
      </c>
      <c r="U2187" s="66">
        <v>1.6999999999999999E-3</v>
      </c>
      <c r="V2187" s="66">
        <v>-7.1000000000000004E-3</v>
      </c>
      <c r="W2187" s="66">
        <v>7.7999999999999996E-3</v>
      </c>
      <c r="X2187" s="1">
        <v>58800</v>
      </c>
      <c r="Y2187" s="1">
        <v>98191</v>
      </c>
      <c r="Z2187" s="1">
        <v>43541</v>
      </c>
      <c r="AA2187" t="s">
        <v>498</v>
      </c>
      <c r="AB2187" t="s">
        <v>499</v>
      </c>
      <c r="AC2187">
        <v>14.27</v>
      </c>
      <c r="AD2187">
        <v>1.1200000000000001</v>
      </c>
      <c r="AE2187">
        <v>2.08</v>
      </c>
      <c r="AF2187" t="s">
        <v>230</v>
      </c>
      <c r="AG2187" s="1">
        <v>1400</v>
      </c>
      <c r="AH2187" s="36">
        <v>1666</v>
      </c>
      <c r="AI2187" s="1">
        <v>11500</v>
      </c>
      <c r="AJ2187" s="36">
        <v>1665</v>
      </c>
      <c r="AK2187" s="1">
        <v>11700</v>
      </c>
      <c r="AL2187" s="2">
        <v>0.64166666666666672</v>
      </c>
      <c r="AM2187" s="3">
        <v>46241</v>
      </c>
      <c r="AN2187" t="s">
        <v>298</v>
      </c>
      <c r="AO2187" t="s">
        <v>500</v>
      </c>
    </row>
    <row r="2188" spans="1:41">
      <c r="A2188" s="8">
        <v>46225</v>
      </c>
      <c r="B2188" s="67">
        <v>4033.13</v>
      </c>
      <c r="C2188" s="67">
        <v>0.45</v>
      </c>
      <c r="D2188" s="67">
        <v>66170</v>
      </c>
      <c r="E2188" s="67">
        <v>-0.23</v>
      </c>
      <c r="F2188" s="69">
        <v>9348</v>
      </c>
      <c r="G2188" t="s">
        <v>110</v>
      </c>
      <c r="H2188">
        <v>0</v>
      </c>
      <c r="I2188" t="s">
        <v>347</v>
      </c>
      <c r="J2188" t="s">
        <v>323</v>
      </c>
      <c r="K2188" t="s">
        <v>290</v>
      </c>
      <c r="L2188">
        <v>416</v>
      </c>
      <c r="M2188">
        <v>3</v>
      </c>
      <c r="N2188" s="66">
        <v>7.3000000000000001E-3</v>
      </c>
      <c r="O2188">
        <v>413</v>
      </c>
      <c r="P2188" s="66">
        <v>7.1999999999999998E-3</v>
      </c>
      <c r="Q2188">
        <v>415</v>
      </c>
      <c r="R2188">
        <v>423</v>
      </c>
      <c r="S2188">
        <v>412</v>
      </c>
      <c r="T2188" s="66">
        <v>2.3999999999999998E-3</v>
      </c>
      <c r="U2188" s="66">
        <v>-7.1000000000000004E-3</v>
      </c>
      <c r="V2188" s="66">
        <v>-1.6500000000000001E-2</v>
      </c>
      <c r="W2188" s="66">
        <v>9.7000000000000003E-3</v>
      </c>
      <c r="X2188" s="1">
        <v>942200</v>
      </c>
      <c r="Y2188" s="1">
        <v>393159</v>
      </c>
      <c r="Z2188" s="1">
        <v>60862</v>
      </c>
      <c r="AA2188" t="s">
        <v>552</v>
      </c>
      <c r="AB2188" t="s">
        <v>851</v>
      </c>
      <c r="AC2188">
        <v>0</v>
      </c>
      <c r="AD2188">
        <v>4.03</v>
      </c>
      <c r="AE2188">
        <v>0</v>
      </c>
      <c r="AF2188">
        <v>1.7</v>
      </c>
      <c r="AG2188" s="1">
        <v>44900</v>
      </c>
      <c r="AH2188">
        <v>416</v>
      </c>
      <c r="AI2188" s="1">
        <v>39800</v>
      </c>
      <c r="AJ2188">
        <v>415</v>
      </c>
      <c r="AK2188" s="1">
        <v>43900</v>
      </c>
      <c r="AL2188" s="2">
        <v>0.64166666666666672</v>
      </c>
      <c r="AM2188" s="3">
        <v>46241</v>
      </c>
      <c r="AN2188" t="s">
        <v>298</v>
      </c>
      <c r="AO2188" t="s">
        <v>313</v>
      </c>
    </row>
    <row r="2189" spans="1:41">
      <c r="A2189" s="8">
        <v>46225</v>
      </c>
      <c r="B2189" s="67">
        <v>4033.13</v>
      </c>
      <c r="C2189" s="67">
        <v>0.45</v>
      </c>
      <c r="D2189" s="67">
        <v>66170</v>
      </c>
      <c r="E2189" s="67">
        <v>-0.23</v>
      </c>
      <c r="F2189" s="69">
        <v>9432</v>
      </c>
      <c r="G2189" t="s">
        <v>111</v>
      </c>
      <c r="H2189">
        <v>0</v>
      </c>
      <c r="I2189" t="s">
        <v>288</v>
      </c>
      <c r="J2189" t="s">
        <v>289</v>
      </c>
      <c r="K2189" t="s">
        <v>295</v>
      </c>
      <c r="L2189">
        <v>151.6</v>
      </c>
      <c r="M2189">
        <v>-0.1</v>
      </c>
      <c r="N2189" s="66">
        <v>-6.9999999999999999E-4</v>
      </c>
      <c r="O2189">
        <v>151.69999999999999</v>
      </c>
      <c r="P2189" s="66">
        <v>-5.9999999999999995E-4</v>
      </c>
      <c r="Q2189">
        <v>150.5</v>
      </c>
      <c r="R2189">
        <v>152.1</v>
      </c>
      <c r="S2189">
        <v>149.69999999999999</v>
      </c>
      <c r="T2189" s="66">
        <v>7.3000000000000001E-3</v>
      </c>
      <c r="U2189" s="66">
        <v>9.2999999999999992E-3</v>
      </c>
      <c r="V2189" s="66">
        <v>-3.2000000000000002E-3</v>
      </c>
      <c r="W2189" s="66">
        <v>1.26E-2</v>
      </c>
      <c r="X2189" s="1">
        <v>201995700</v>
      </c>
      <c r="Y2189" s="1">
        <v>30432142</v>
      </c>
      <c r="Z2189" s="1">
        <v>13727427</v>
      </c>
      <c r="AA2189" t="s">
        <v>503</v>
      </c>
      <c r="AB2189" t="s">
        <v>689</v>
      </c>
      <c r="AC2189">
        <v>12.63</v>
      </c>
      <c r="AD2189">
        <v>1.26</v>
      </c>
      <c r="AE2189">
        <v>3.56</v>
      </c>
      <c r="AF2189" t="s">
        <v>230</v>
      </c>
      <c r="AG2189" s="1">
        <v>2492400</v>
      </c>
      <c r="AH2189">
        <v>152</v>
      </c>
      <c r="AI2189" s="1">
        <v>34930100</v>
      </c>
      <c r="AJ2189">
        <v>151.9</v>
      </c>
      <c r="AK2189" s="1">
        <v>33057800</v>
      </c>
      <c r="AL2189" s="2">
        <v>0.64166666666666672</v>
      </c>
      <c r="AM2189" s="3">
        <v>46240</v>
      </c>
      <c r="AN2189" t="s">
        <v>298</v>
      </c>
      <c r="AO2189" t="s">
        <v>351</v>
      </c>
    </row>
    <row r="2190" spans="1:41">
      <c r="A2190" s="8">
        <v>46225</v>
      </c>
      <c r="B2190" s="67">
        <v>4033.13</v>
      </c>
      <c r="C2190" s="67">
        <v>0.45</v>
      </c>
      <c r="D2190" s="67">
        <v>66170</v>
      </c>
      <c r="E2190" s="67">
        <v>-0.23</v>
      </c>
      <c r="F2190" s="69">
        <v>9449</v>
      </c>
      <c r="G2190" t="s">
        <v>112</v>
      </c>
      <c r="H2190">
        <v>0</v>
      </c>
      <c r="I2190" t="s">
        <v>288</v>
      </c>
      <c r="J2190" t="s">
        <v>289</v>
      </c>
      <c r="K2190" t="s">
        <v>290</v>
      </c>
      <c r="L2190" s="36">
        <v>3930</v>
      </c>
      <c r="M2190">
        <v>-128</v>
      </c>
      <c r="N2190" s="66">
        <v>-3.15E-2</v>
      </c>
      <c r="O2190" s="36">
        <v>4058</v>
      </c>
      <c r="P2190" s="66">
        <v>-3.15E-2</v>
      </c>
      <c r="Q2190" s="36">
        <v>3990</v>
      </c>
      <c r="R2190" s="36">
        <v>4012</v>
      </c>
      <c r="S2190" s="36">
        <v>3916</v>
      </c>
      <c r="T2190" s="66">
        <v>-1.4999999999999999E-2</v>
      </c>
      <c r="U2190" s="66">
        <v>-3.8E-3</v>
      </c>
      <c r="V2190" s="66">
        <v>-2.0400000000000001E-2</v>
      </c>
      <c r="W2190" s="66">
        <v>3.5000000000000001E-3</v>
      </c>
      <c r="X2190" s="1">
        <v>382800</v>
      </c>
      <c r="Y2190" s="1">
        <v>1512996</v>
      </c>
      <c r="Z2190" s="1">
        <v>421882</v>
      </c>
      <c r="AA2190" t="s">
        <v>847</v>
      </c>
      <c r="AB2190" t="s">
        <v>506</v>
      </c>
      <c r="AC2190">
        <v>16.66</v>
      </c>
      <c r="AD2190">
        <v>3.53</v>
      </c>
      <c r="AE2190">
        <v>1.98</v>
      </c>
      <c r="AF2190" t="s">
        <v>230</v>
      </c>
      <c r="AG2190" s="1">
        <v>2800</v>
      </c>
      <c r="AH2190" s="36">
        <v>3968</v>
      </c>
      <c r="AI2190" s="1">
        <v>104800</v>
      </c>
      <c r="AJ2190" s="36">
        <v>3967</v>
      </c>
      <c r="AK2190" s="1">
        <v>104300</v>
      </c>
      <c r="AL2190" s="2">
        <v>0.64166666666666672</v>
      </c>
      <c r="AM2190" s="3">
        <v>46248</v>
      </c>
      <c r="AN2190" t="s">
        <v>293</v>
      </c>
      <c r="AO2190" t="s">
        <v>351</v>
      </c>
    </row>
    <row r="2191" spans="1:41">
      <c r="A2191" s="8">
        <v>46225</v>
      </c>
      <c r="B2191" s="67">
        <v>4033.13</v>
      </c>
      <c r="C2191" s="67">
        <v>0.45</v>
      </c>
      <c r="D2191" s="67">
        <v>66170</v>
      </c>
      <c r="E2191" s="67">
        <v>-0.23</v>
      </c>
      <c r="F2191" s="69">
        <v>9501</v>
      </c>
      <c r="G2191" t="s">
        <v>113</v>
      </c>
      <c r="H2191">
        <v>0</v>
      </c>
      <c r="I2191" t="s">
        <v>288</v>
      </c>
      <c r="J2191" t="s">
        <v>289</v>
      </c>
      <c r="K2191" t="s">
        <v>290</v>
      </c>
      <c r="L2191">
        <v>506</v>
      </c>
      <c r="M2191">
        <v>2.6</v>
      </c>
      <c r="N2191" s="66">
        <v>5.1999999999999998E-3</v>
      </c>
      <c r="O2191">
        <v>503.4</v>
      </c>
      <c r="P2191" s="66">
        <v>5.1000000000000004E-3</v>
      </c>
      <c r="Q2191">
        <v>503.4</v>
      </c>
      <c r="R2191">
        <v>509.9</v>
      </c>
      <c r="S2191">
        <v>492.6</v>
      </c>
      <c r="T2191" s="66">
        <v>5.1000000000000004E-3</v>
      </c>
      <c r="U2191" s="66">
        <v>-1E-4</v>
      </c>
      <c r="V2191" s="66">
        <v>-7.6E-3</v>
      </c>
      <c r="W2191" s="66">
        <v>2.7199999999999998E-2</v>
      </c>
      <c r="X2191" s="1">
        <v>28034000</v>
      </c>
      <c r="Y2191" s="1">
        <v>14112012</v>
      </c>
      <c r="Z2191" s="1">
        <v>813150</v>
      </c>
      <c r="AA2191" t="s">
        <v>507</v>
      </c>
      <c r="AB2191" t="s">
        <v>703</v>
      </c>
      <c r="AC2191">
        <v>3.24</v>
      </c>
      <c r="AD2191">
        <v>0.33</v>
      </c>
      <c r="AE2191">
        <v>0</v>
      </c>
      <c r="AF2191" t="s">
        <v>230</v>
      </c>
      <c r="AG2191" s="1">
        <v>727700</v>
      </c>
      <c r="AH2191">
        <v>504.7</v>
      </c>
      <c r="AI2191" s="1">
        <v>1658700</v>
      </c>
      <c r="AJ2191">
        <v>504.6</v>
      </c>
      <c r="AK2191" s="1">
        <v>1669900</v>
      </c>
      <c r="AL2191" s="2">
        <v>0.64166666666666672</v>
      </c>
      <c r="AM2191" s="3">
        <v>46232</v>
      </c>
      <c r="AN2191" t="s">
        <v>298</v>
      </c>
      <c r="AO2191" t="s">
        <v>509</v>
      </c>
    </row>
    <row r="2192" spans="1:41">
      <c r="A2192" s="8">
        <v>46225</v>
      </c>
      <c r="B2192" s="67">
        <v>4033.13</v>
      </c>
      <c r="C2192" s="67">
        <v>0.45</v>
      </c>
      <c r="D2192" s="67">
        <v>66170</v>
      </c>
      <c r="E2192" s="67">
        <v>-0.23</v>
      </c>
      <c r="F2192" s="69">
        <v>9531</v>
      </c>
      <c r="G2192" t="s">
        <v>114</v>
      </c>
      <c r="H2192">
        <v>0</v>
      </c>
      <c r="I2192" t="s">
        <v>288</v>
      </c>
      <c r="J2192" t="s">
        <v>289</v>
      </c>
      <c r="K2192" t="s">
        <v>295</v>
      </c>
      <c r="L2192" s="36">
        <v>6130</v>
      </c>
      <c r="M2192">
        <v>3</v>
      </c>
      <c r="N2192" s="66">
        <v>5.0000000000000001E-4</v>
      </c>
      <c r="O2192" s="36">
        <v>6127</v>
      </c>
      <c r="P2192" s="66">
        <v>4.0000000000000002E-4</v>
      </c>
      <c r="Q2192" s="36">
        <v>6127</v>
      </c>
      <c r="R2192" s="36">
        <v>6155</v>
      </c>
      <c r="S2192" s="36">
        <v>6089</v>
      </c>
      <c r="T2192" s="66">
        <v>4.0000000000000002E-4</v>
      </c>
      <c r="U2192" s="66">
        <v>1.6000000000000001E-3</v>
      </c>
      <c r="V2192" s="66">
        <v>-4.0000000000000001E-3</v>
      </c>
      <c r="W2192" s="66">
        <v>6.7000000000000002E-3</v>
      </c>
      <c r="X2192" s="1">
        <v>658500</v>
      </c>
      <c r="Y2192" s="1">
        <v>4033345</v>
      </c>
      <c r="Z2192" s="1">
        <v>2053300</v>
      </c>
      <c r="AA2192" t="s">
        <v>510</v>
      </c>
      <c r="AB2192" t="s">
        <v>704</v>
      </c>
      <c r="AC2192">
        <v>14.78</v>
      </c>
      <c r="AD2192">
        <v>1.19</v>
      </c>
      <c r="AE2192">
        <v>1.96</v>
      </c>
      <c r="AF2192" t="s">
        <v>230</v>
      </c>
      <c r="AG2192" s="1">
        <v>22500</v>
      </c>
      <c r="AH2192" s="36">
        <v>6212</v>
      </c>
      <c r="AI2192" s="1">
        <v>454100</v>
      </c>
      <c r="AJ2192" s="36">
        <v>6211</v>
      </c>
      <c r="AK2192" s="1">
        <v>453700</v>
      </c>
      <c r="AL2192" s="2">
        <v>0.64166666666666672</v>
      </c>
      <c r="AM2192" s="3">
        <v>46233</v>
      </c>
      <c r="AN2192" t="s">
        <v>298</v>
      </c>
      <c r="AO2192" t="s">
        <v>509</v>
      </c>
    </row>
    <row r="2193" spans="1:41">
      <c r="A2193" s="8">
        <v>46225</v>
      </c>
      <c r="B2193" s="67">
        <v>4033.13</v>
      </c>
      <c r="C2193" s="67">
        <v>0.45</v>
      </c>
      <c r="D2193" s="67">
        <v>66170</v>
      </c>
      <c r="E2193" s="67">
        <v>-0.23</v>
      </c>
      <c r="F2193" s="69">
        <v>9882</v>
      </c>
      <c r="G2193" t="s">
        <v>115</v>
      </c>
      <c r="H2193">
        <v>0</v>
      </c>
      <c r="I2193" t="s">
        <v>288</v>
      </c>
      <c r="J2193" t="s">
        <v>289</v>
      </c>
      <c r="K2193" t="s">
        <v>290</v>
      </c>
      <c r="L2193" s="36">
        <v>1802</v>
      </c>
      <c r="M2193">
        <v>-23</v>
      </c>
      <c r="N2193" s="66">
        <v>-1.26E-2</v>
      </c>
      <c r="O2193" s="36">
        <v>1825</v>
      </c>
      <c r="P2193" s="66">
        <v>-1.26E-2</v>
      </c>
      <c r="Q2193" s="36">
        <v>1806</v>
      </c>
      <c r="R2193" s="36">
        <v>1811</v>
      </c>
      <c r="S2193" s="36">
        <v>1795</v>
      </c>
      <c r="T2193" s="66">
        <v>-2.2000000000000001E-3</v>
      </c>
      <c r="U2193" s="66">
        <v>3.3E-3</v>
      </c>
      <c r="V2193" s="66">
        <v>-4.8999999999999998E-3</v>
      </c>
      <c r="W2193" s="66">
        <v>3.8E-3</v>
      </c>
      <c r="X2193" s="1">
        <v>135000</v>
      </c>
      <c r="Y2193" s="1">
        <v>243422</v>
      </c>
      <c r="Z2193" s="1">
        <v>155010</v>
      </c>
      <c r="AA2193" t="s">
        <v>720</v>
      </c>
      <c r="AB2193" t="s">
        <v>513</v>
      </c>
      <c r="AC2193">
        <v>11.75</v>
      </c>
      <c r="AD2193">
        <v>1.24</v>
      </c>
      <c r="AE2193">
        <v>3.77</v>
      </c>
      <c r="AF2193" t="s">
        <v>230</v>
      </c>
      <c r="AG2193">
        <v>0</v>
      </c>
      <c r="AH2193" s="36">
        <v>1797</v>
      </c>
      <c r="AI2193" s="1">
        <v>25300</v>
      </c>
      <c r="AJ2193" s="36">
        <v>1796</v>
      </c>
      <c r="AK2193" s="1">
        <v>27700</v>
      </c>
      <c r="AL2193" s="2">
        <v>0.64166666666666672</v>
      </c>
      <c r="AM2193" s="3">
        <v>46234</v>
      </c>
      <c r="AN2193" t="s">
        <v>298</v>
      </c>
      <c r="AO2193" t="s">
        <v>322</v>
      </c>
    </row>
    <row r="2194" spans="1:41">
      <c r="F2194" s="69">
        <v>6502</v>
      </c>
      <c r="I2194" t="s">
        <v>514</v>
      </c>
      <c r="P2194" t="s">
        <v>230</v>
      </c>
      <c r="T2194" t="s">
        <v>230</v>
      </c>
      <c r="U2194" t="s">
        <v>230</v>
      </c>
      <c r="V2194" t="s">
        <v>230</v>
      </c>
      <c r="W2194" t="s">
        <v>230</v>
      </c>
      <c r="AF2194" t="s">
        <v>230</v>
      </c>
      <c r="AG2194" t="s">
        <v>230</v>
      </c>
      <c r="AO2194" t="s">
        <v>515</v>
      </c>
    </row>
    <row r="2195" spans="1:41">
      <c r="F2195" s="69">
        <v>5759</v>
      </c>
      <c r="I2195" t="s">
        <v>514</v>
      </c>
      <c r="P2195" t="s">
        <v>230</v>
      </c>
      <c r="T2195" t="s">
        <v>230</v>
      </c>
      <c r="U2195" t="s">
        <v>230</v>
      </c>
      <c r="V2195" t="s">
        <v>230</v>
      </c>
      <c r="W2195" t="s">
        <v>230</v>
      </c>
      <c r="AF2195" t="s">
        <v>230</v>
      </c>
      <c r="AG2195" t="s">
        <v>230</v>
      </c>
      <c r="AO2195" t="s">
        <v>515</v>
      </c>
    </row>
    <row r="2199" spans="1:41">
      <c r="B2199" cm="1">
        <f t="array" ref="B2199">_xll.RssIndexMarket("TOPX", "現在値")</f>
        <v>3952.5</v>
      </c>
      <c r="C2199" cm="1">
        <f t="array" ref="C2199">_xll.RssIndexMarket("TOPX", "前日比率")</f>
        <v>-0.54</v>
      </c>
      <c r="D2199" s="71" cm="1">
        <f t="array" ref="D2199">_xll.RssIndexMarket("N225.FUT01.OS", "現在値")</f>
        <v>61710</v>
      </c>
      <c r="E2199" s="6" cm="1">
        <f t="array" ref="E2199">_xll.RssIndexMarket("N225.FUT01.OS", "前日比率")</f>
        <v>-1.18</v>
      </c>
      <c r="F2199"/>
    </row>
    <row r="2200" spans="1:41">
      <c r="A2200" s="8" t="s">
        <v>0</v>
      </c>
      <c r="B2200" t="s">
        <v>116</v>
      </c>
      <c r="C2200" t="s">
        <v>1</v>
      </c>
      <c r="D2200" t="s">
        <v>2</v>
      </c>
      <c r="E2200" t="s">
        <v>3</v>
      </c>
      <c r="F2200" s="7" t="s">
        <v>4</v>
      </c>
      <c r="G2200" t="s">
        <v>5</v>
      </c>
      <c r="H2200" t="s">
        <v>268</v>
      </c>
      <c r="I2200" t="s">
        <v>269</v>
      </c>
      <c r="J2200" t="s">
        <v>270</v>
      </c>
      <c r="K2200" t="s">
        <v>271</v>
      </c>
      <c r="L2200" t="s">
        <v>6</v>
      </c>
      <c r="M2200" t="s">
        <v>7</v>
      </c>
      <c r="N2200" t="s">
        <v>8</v>
      </c>
      <c r="O2200" t="s">
        <v>9</v>
      </c>
      <c r="P2200" t="s">
        <v>272</v>
      </c>
      <c r="Q2200" t="s">
        <v>10</v>
      </c>
      <c r="R2200" t="s">
        <v>11</v>
      </c>
      <c r="S2200" t="s">
        <v>12</v>
      </c>
      <c r="T2200" t="s">
        <v>273</v>
      </c>
      <c r="U2200" t="s">
        <v>274</v>
      </c>
      <c r="V2200" t="s">
        <v>275</v>
      </c>
      <c r="W2200" t="s">
        <v>276</v>
      </c>
      <c r="X2200" t="s">
        <v>13</v>
      </c>
      <c r="Y2200" t="s">
        <v>277</v>
      </c>
      <c r="Z2200" t="s">
        <v>278</v>
      </c>
      <c r="AA2200" t="s">
        <v>14</v>
      </c>
      <c r="AB2200" t="s">
        <v>15</v>
      </c>
      <c r="AC2200" t="s">
        <v>279</v>
      </c>
      <c r="AD2200" t="s">
        <v>280</v>
      </c>
      <c r="AE2200" t="s">
        <v>281</v>
      </c>
      <c r="AF2200" t="s">
        <v>282</v>
      </c>
      <c r="AG2200" t="s">
        <v>283</v>
      </c>
      <c r="AH2200" t="s">
        <v>284</v>
      </c>
      <c r="AI2200" t="s">
        <v>16</v>
      </c>
      <c r="AJ2200" t="s">
        <v>17</v>
      </c>
      <c r="AK2200" t="s">
        <v>18</v>
      </c>
      <c r="AL2200" t="s">
        <v>19</v>
      </c>
      <c r="AM2200" t="s">
        <v>20</v>
      </c>
      <c r="AN2200" t="s">
        <v>285</v>
      </c>
      <c r="AO2200" t="s">
        <v>286</v>
      </c>
    </row>
    <row r="2201" spans="1:41">
      <c r="A2201" s="8">
        <v>46226</v>
      </c>
      <c r="B2201" s="67">
        <v>4053.88</v>
      </c>
      <c r="C2201" s="67">
        <v>0.51</v>
      </c>
      <c r="D2201" s="67">
        <v>66430</v>
      </c>
      <c r="E2201" s="67">
        <v>0.54</v>
      </c>
      <c r="F2201" s="69">
        <v>1605</v>
      </c>
      <c r="G2201" t="s">
        <v>21</v>
      </c>
      <c r="H2201">
        <v>0</v>
      </c>
      <c r="I2201" t="s">
        <v>288</v>
      </c>
      <c r="J2201" t="s">
        <v>289</v>
      </c>
      <c r="K2201" t="s">
        <v>290</v>
      </c>
      <c r="L2201" s="36">
        <v>3697</v>
      </c>
      <c r="M2201">
        <v>82</v>
      </c>
      <c r="N2201" s="66">
        <v>2.2700000000000001E-2</v>
      </c>
      <c r="O2201" s="36">
        <v>3615</v>
      </c>
      <c r="P2201" s="66">
        <v>2.2599999999999999E-2</v>
      </c>
      <c r="Q2201" s="36">
        <v>3620</v>
      </c>
      <c r="R2201" s="36">
        <v>3697</v>
      </c>
      <c r="S2201" s="36">
        <v>3610</v>
      </c>
      <c r="T2201" s="66">
        <v>2.12E-2</v>
      </c>
      <c r="U2201" s="66">
        <v>7.6E-3</v>
      </c>
      <c r="V2201" s="66">
        <v>0</v>
      </c>
      <c r="W2201" s="66">
        <v>2.4E-2</v>
      </c>
      <c r="X2201" s="1">
        <v>4803200</v>
      </c>
      <c r="Y2201" s="1">
        <v>17630562</v>
      </c>
      <c r="Z2201" s="1">
        <v>4655026</v>
      </c>
      <c r="AA2201" t="s">
        <v>291</v>
      </c>
      <c r="AB2201" t="s">
        <v>292</v>
      </c>
      <c r="AC2201">
        <v>9.5399999999999991</v>
      </c>
      <c r="AD2201">
        <v>0.9</v>
      </c>
      <c r="AE2201">
        <v>2.92</v>
      </c>
      <c r="AF2201" t="s">
        <v>230</v>
      </c>
      <c r="AG2201" s="1">
        <v>313200</v>
      </c>
      <c r="AH2201" s="36">
        <v>3698</v>
      </c>
      <c r="AI2201" s="1">
        <v>16200</v>
      </c>
      <c r="AJ2201" s="36">
        <v>3697</v>
      </c>
      <c r="AK2201" s="1">
        <v>1800</v>
      </c>
      <c r="AL2201" s="2">
        <v>0.64583333333333337</v>
      </c>
      <c r="AM2201" s="3">
        <v>46241</v>
      </c>
      <c r="AN2201" t="s">
        <v>293</v>
      </c>
      <c r="AO2201" t="s">
        <v>294</v>
      </c>
    </row>
    <row r="2202" spans="1:41">
      <c r="A2202" s="8">
        <v>46226</v>
      </c>
      <c r="B2202" s="67">
        <v>4053.88</v>
      </c>
      <c r="C2202" s="67">
        <v>0.51</v>
      </c>
      <c r="D2202" s="67">
        <v>66430</v>
      </c>
      <c r="E2202" s="67">
        <v>0.54</v>
      </c>
      <c r="F2202" s="69">
        <v>1833</v>
      </c>
      <c r="G2202" t="s">
        <v>24</v>
      </c>
      <c r="H2202">
        <v>0</v>
      </c>
      <c r="I2202" t="s">
        <v>288</v>
      </c>
      <c r="J2202" t="s">
        <v>289</v>
      </c>
      <c r="K2202" t="s">
        <v>290</v>
      </c>
      <c r="L2202" s="36">
        <v>5730</v>
      </c>
      <c r="M2202">
        <v>60</v>
      </c>
      <c r="N2202" s="66">
        <v>1.06E-2</v>
      </c>
      <c r="O2202" s="36">
        <v>5670</v>
      </c>
      <c r="P2202" s="66">
        <v>1.0500000000000001E-2</v>
      </c>
      <c r="Q2202" s="36">
        <v>5680</v>
      </c>
      <c r="R2202" s="36">
        <v>5750</v>
      </c>
      <c r="S2202" s="36">
        <v>5680</v>
      </c>
      <c r="T2202" s="66">
        <v>8.8000000000000005E-3</v>
      </c>
      <c r="U2202" s="66">
        <v>0</v>
      </c>
      <c r="V2202" s="66">
        <v>-3.3999999999999998E-3</v>
      </c>
      <c r="W2202" s="66">
        <v>8.8000000000000005E-3</v>
      </c>
      <c r="X2202" s="1">
        <v>102600</v>
      </c>
      <c r="Y2202" s="1">
        <v>587496</v>
      </c>
      <c r="Z2202" s="1">
        <v>221551</v>
      </c>
      <c r="AA2202" t="s">
        <v>296</v>
      </c>
      <c r="AB2202" t="s">
        <v>572</v>
      </c>
      <c r="AC2202">
        <v>13.35</v>
      </c>
      <c r="AD2202">
        <v>1.04</v>
      </c>
      <c r="AE2202">
        <v>5.24</v>
      </c>
      <c r="AF2202">
        <v>3.3</v>
      </c>
      <c r="AG2202">
        <v>200</v>
      </c>
      <c r="AH2202" s="36">
        <v>5730</v>
      </c>
      <c r="AI2202">
        <v>200</v>
      </c>
      <c r="AJ2202" s="36">
        <v>5720</v>
      </c>
      <c r="AK2202">
        <v>300</v>
      </c>
      <c r="AL2202" s="2">
        <v>0.64583333333333337</v>
      </c>
      <c r="AM2202" s="3">
        <v>46241</v>
      </c>
      <c r="AN2202" t="s">
        <v>298</v>
      </c>
      <c r="AO2202" t="s">
        <v>299</v>
      </c>
    </row>
    <row r="2203" spans="1:41">
      <c r="A2203" s="8">
        <v>46226</v>
      </c>
      <c r="B2203" s="67">
        <v>4053.88</v>
      </c>
      <c r="C2203" s="67">
        <v>0.51</v>
      </c>
      <c r="D2203" s="67">
        <v>66430</v>
      </c>
      <c r="E2203" s="67">
        <v>0.54</v>
      </c>
      <c r="F2203" s="69">
        <v>1911</v>
      </c>
      <c r="G2203" t="s">
        <v>25</v>
      </c>
      <c r="H2203">
        <v>0</v>
      </c>
      <c r="I2203" t="s">
        <v>288</v>
      </c>
      <c r="J2203" t="s">
        <v>289</v>
      </c>
      <c r="K2203" t="s">
        <v>290</v>
      </c>
      <c r="L2203" s="36">
        <v>1328</v>
      </c>
      <c r="M2203">
        <v>1</v>
      </c>
      <c r="N2203" s="66">
        <v>8.0000000000000004E-4</v>
      </c>
      <c r="O2203" s="36">
        <v>1327</v>
      </c>
      <c r="P2203" s="66">
        <v>6.9999999999999999E-4</v>
      </c>
      <c r="Q2203" s="36">
        <v>1329</v>
      </c>
      <c r="R2203" s="36">
        <v>1333</v>
      </c>
      <c r="S2203" s="36">
        <v>1317.5</v>
      </c>
      <c r="T2203" s="66">
        <v>-6.9999999999999999E-4</v>
      </c>
      <c r="U2203" s="66">
        <v>6.0000000000000001E-3</v>
      </c>
      <c r="V2203" s="66">
        <v>-3.7000000000000002E-3</v>
      </c>
      <c r="W2203" s="66">
        <v>7.9000000000000008E-3</v>
      </c>
      <c r="X2203" s="1">
        <v>2586000</v>
      </c>
      <c r="Y2203" s="1">
        <v>3427254</v>
      </c>
      <c r="Z2203" s="1">
        <v>821456</v>
      </c>
      <c r="AA2203" t="s">
        <v>300</v>
      </c>
      <c r="AB2203" t="s">
        <v>301</v>
      </c>
      <c r="AC2203">
        <v>8.4600000000000009</v>
      </c>
      <c r="AD2203">
        <v>0.8</v>
      </c>
      <c r="AE2203">
        <v>3.77</v>
      </c>
      <c r="AF2203" t="s">
        <v>230</v>
      </c>
      <c r="AG2203" s="1">
        <v>294600</v>
      </c>
      <c r="AH2203" s="36">
        <v>1328.5</v>
      </c>
      <c r="AI2203">
        <v>400</v>
      </c>
      <c r="AJ2203" s="36">
        <v>1326</v>
      </c>
      <c r="AK2203">
        <v>100</v>
      </c>
      <c r="AL2203" s="2">
        <v>0.64583333333333337</v>
      </c>
      <c r="AM2203" s="3">
        <v>46241</v>
      </c>
      <c r="AN2203" t="s">
        <v>293</v>
      </c>
      <c r="AO2203" t="s">
        <v>299</v>
      </c>
    </row>
    <row r="2204" spans="1:41">
      <c r="A2204" s="8">
        <v>46226</v>
      </c>
      <c r="B2204" s="67">
        <v>4053.88</v>
      </c>
      <c r="C2204" s="67">
        <v>0.51</v>
      </c>
      <c r="D2204" s="67">
        <v>66430</v>
      </c>
      <c r="E2204" s="67">
        <v>0.54</v>
      </c>
      <c r="F2204" s="69">
        <v>1925</v>
      </c>
      <c r="G2204" t="s">
        <v>26</v>
      </c>
      <c r="H2204">
        <v>0</v>
      </c>
      <c r="I2204" t="s">
        <v>288</v>
      </c>
      <c r="J2204" t="s">
        <v>289</v>
      </c>
      <c r="K2204" t="s">
        <v>290</v>
      </c>
      <c r="L2204" s="36">
        <v>4566</v>
      </c>
      <c r="M2204">
        <v>-39</v>
      </c>
      <c r="N2204" s="66">
        <v>-8.5000000000000006E-3</v>
      </c>
      <c r="O2204" s="36">
        <v>4605</v>
      </c>
      <c r="P2204" s="66">
        <v>-8.3999999999999995E-3</v>
      </c>
      <c r="Q2204" s="36">
        <v>4548</v>
      </c>
      <c r="R2204" s="36">
        <v>4585</v>
      </c>
      <c r="S2204" s="36">
        <v>4537</v>
      </c>
      <c r="T2204" s="66">
        <v>3.8999999999999998E-3</v>
      </c>
      <c r="U2204" s="66">
        <v>5.7000000000000002E-3</v>
      </c>
      <c r="V2204" s="66">
        <v>-4.1000000000000003E-3</v>
      </c>
      <c r="W2204" s="66">
        <v>6.3E-3</v>
      </c>
      <c r="X2204" s="1">
        <v>1822100</v>
      </c>
      <c r="Y2204" s="1">
        <v>8303513</v>
      </c>
      <c r="Z2204" s="1">
        <v>3011898</v>
      </c>
      <c r="AA2204" t="s">
        <v>302</v>
      </c>
      <c r="AB2204" t="s">
        <v>573</v>
      </c>
      <c r="AC2204">
        <v>12.46</v>
      </c>
      <c r="AD2204">
        <v>0.97</v>
      </c>
      <c r="AE2204">
        <v>3.85</v>
      </c>
      <c r="AF2204" t="s">
        <v>230</v>
      </c>
      <c r="AG2204" s="1">
        <v>19300</v>
      </c>
      <c r="AH2204" s="36">
        <v>4568</v>
      </c>
      <c r="AI2204">
        <v>200</v>
      </c>
      <c r="AJ2204" s="36">
        <v>4553</v>
      </c>
      <c r="AK2204">
        <v>100</v>
      </c>
      <c r="AL2204" s="2">
        <v>0.64583333333333337</v>
      </c>
      <c r="AM2204" s="3">
        <v>46240</v>
      </c>
      <c r="AN2204" t="s">
        <v>298</v>
      </c>
      <c r="AO2204" t="s">
        <v>299</v>
      </c>
    </row>
    <row r="2205" spans="1:41">
      <c r="A2205" s="8">
        <v>46226</v>
      </c>
      <c r="B2205" s="67">
        <v>4053.88</v>
      </c>
      <c r="C2205" s="67">
        <v>0.51</v>
      </c>
      <c r="D2205" s="67">
        <v>66430</v>
      </c>
      <c r="E2205" s="67">
        <v>0.54</v>
      </c>
      <c r="F2205" s="69">
        <v>1928</v>
      </c>
      <c r="G2205" t="s">
        <v>27</v>
      </c>
      <c r="H2205">
        <v>0</v>
      </c>
      <c r="I2205" t="s">
        <v>288</v>
      </c>
      <c r="J2205" t="s">
        <v>289</v>
      </c>
      <c r="K2205" t="s">
        <v>290</v>
      </c>
      <c r="L2205" s="36">
        <v>3514</v>
      </c>
      <c r="M2205">
        <v>-13</v>
      </c>
      <c r="N2205" s="66">
        <v>-3.7000000000000002E-3</v>
      </c>
      <c r="O2205" s="36">
        <v>3527</v>
      </c>
      <c r="P2205" s="66">
        <v>-3.5999999999999999E-3</v>
      </c>
      <c r="Q2205" s="36">
        <v>3513</v>
      </c>
      <c r="R2205" s="36">
        <v>3525</v>
      </c>
      <c r="S2205" s="36">
        <v>3499</v>
      </c>
      <c r="T2205" s="66">
        <v>2.0000000000000001E-4</v>
      </c>
      <c r="U2205" s="66">
        <v>1.6999999999999999E-3</v>
      </c>
      <c r="V2205" s="66">
        <v>-3.0999999999999999E-3</v>
      </c>
      <c r="W2205" s="66">
        <v>4.1999999999999997E-3</v>
      </c>
      <c r="X2205" s="1">
        <v>2113000</v>
      </c>
      <c r="Y2205" s="1">
        <v>7418444</v>
      </c>
      <c r="Z2205" s="1">
        <v>2289671</v>
      </c>
      <c r="AA2205" t="s">
        <v>304</v>
      </c>
      <c r="AB2205" t="s">
        <v>574</v>
      </c>
      <c r="AC2205">
        <v>10.45</v>
      </c>
      <c r="AD2205">
        <v>1.06</v>
      </c>
      <c r="AE2205">
        <v>4.13</v>
      </c>
      <c r="AF2205" t="s">
        <v>230</v>
      </c>
      <c r="AG2205" s="1">
        <v>242200</v>
      </c>
      <c r="AH2205" s="36">
        <v>3515</v>
      </c>
      <c r="AI2205" s="1">
        <v>5300</v>
      </c>
      <c r="AJ2205" s="36">
        <v>3513</v>
      </c>
      <c r="AK2205">
        <v>200</v>
      </c>
      <c r="AL2205" s="2">
        <v>0.64583333333333337</v>
      </c>
      <c r="AN2205" t="s">
        <v>306</v>
      </c>
      <c r="AO2205" t="s">
        <v>299</v>
      </c>
    </row>
    <row r="2206" spans="1:41">
      <c r="A2206" s="8">
        <v>46226</v>
      </c>
      <c r="B2206" s="67">
        <v>4053.88</v>
      </c>
      <c r="C2206" s="67">
        <v>0.51</v>
      </c>
      <c r="D2206" s="67">
        <v>66430</v>
      </c>
      <c r="E2206" s="67">
        <v>0.54</v>
      </c>
      <c r="F2206" s="69">
        <v>1929</v>
      </c>
      <c r="G2206" t="s">
        <v>28</v>
      </c>
      <c r="H2206">
        <v>0</v>
      </c>
      <c r="I2206" t="s">
        <v>288</v>
      </c>
      <c r="J2206" t="s">
        <v>289</v>
      </c>
      <c r="K2206" t="s">
        <v>290</v>
      </c>
      <c r="L2206" s="36">
        <v>1140</v>
      </c>
      <c r="M2206">
        <v>8</v>
      </c>
      <c r="N2206" s="66">
        <v>7.1000000000000004E-3</v>
      </c>
      <c r="O2206" s="36">
        <v>1132</v>
      </c>
      <c r="P2206" s="66">
        <v>7.0000000000000001E-3</v>
      </c>
      <c r="Q2206" s="36">
        <v>1132</v>
      </c>
      <c r="R2206" s="36">
        <v>1140</v>
      </c>
      <c r="S2206" s="36">
        <v>1127</v>
      </c>
      <c r="T2206" s="66">
        <v>7.0000000000000001E-3</v>
      </c>
      <c r="U2206" s="66">
        <v>6.1000000000000004E-3</v>
      </c>
      <c r="V2206" s="66">
        <v>0</v>
      </c>
      <c r="W2206" s="66">
        <v>1.15E-2</v>
      </c>
      <c r="X2206" s="1">
        <v>85500</v>
      </c>
      <c r="Y2206" s="1">
        <v>97029</v>
      </c>
      <c r="Z2206" s="1">
        <v>47646</v>
      </c>
      <c r="AA2206" t="s">
        <v>307</v>
      </c>
      <c r="AB2206" t="s">
        <v>575</v>
      </c>
      <c r="AC2206">
        <v>12.88</v>
      </c>
      <c r="AD2206">
        <v>1.26</v>
      </c>
      <c r="AE2206">
        <v>4.3899999999999997</v>
      </c>
      <c r="AF2206" t="s">
        <v>230</v>
      </c>
      <c r="AG2206" s="1">
        <v>13600</v>
      </c>
      <c r="AH2206" s="36">
        <v>1140</v>
      </c>
      <c r="AI2206" s="1">
        <v>1000</v>
      </c>
      <c r="AJ2206" s="36">
        <v>1134</v>
      </c>
      <c r="AK2206">
        <v>200</v>
      </c>
      <c r="AL2206" s="2">
        <v>0.64583333333333337</v>
      </c>
      <c r="AM2206" s="3">
        <v>46241</v>
      </c>
      <c r="AN2206" t="s">
        <v>298</v>
      </c>
      <c r="AO2206" t="s">
        <v>299</v>
      </c>
    </row>
    <row r="2207" spans="1:41">
      <c r="A2207" s="8">
        <v>46226</v>
      </c>
      <c r="B2207" s="67">
        <v>4053.88</v>
      </c>
      <c r="C2207" s="67">
        <v>0.51</v>
      </c>
      <c r="D2207" s="67">
        <v>66430</v>
      </c>
      <c r="E2207" s="67">
        <v>0.54</v>
      </c>
      <c r="F2207" s="69">
        <v>1963</v>
      </c>
      <c r="G2207" t="s">
        <v>29</v>
      </c>
      <c r="H2207">
        <v>0</v>
      </c>
      <c r="I2207" t="s">
        <v>288</v>
      </c>
      <c r="J2207" t="s">
        <v>289</v>
      </c>
      <c r="K2207" t="s">
        <v>290</v>
      </c>
      <c r="L2207" s="36">
        <v>2316.5</v>
      </c>
      <c r="M2207">
        <v>27.5</v>
      </c>
      <c r="N2207" s="66">
        <v>1.2E-2</v>
      </c>
      <c r="O2207" s="36">
        <v>2289</v>
      </c>
      <c r="P2207" s="66">
        <v>1.2E-2</v>
      </c>
      <c r="Q2207" s="36">
        <v>2295</v>
      </c>
      <c r="R2207" s="36">
        <v>2341</v>
      </c>
      <c r="S2207" s="36">
        <v>2288.5</v>
      </c>
      <c r="T2207" s="66">
        <v>9.2999999999999992E-3</v>
      </c>
      <c r="U2207" s="66">
        <v>-4.0000000000000001E-3</v>
      </c>
      <c r="V2207" s="66">
        <v>-1.04E-2</v>
      </c>
      <c r="W2207" s="66">
        <v>1.2200000000000001E-2</v>
      </c>
      <c r="X2207" s="1">
        <v>1346400</v>
      </c>
      <c r="Y2207" s="1">
        <v>3121675</v>
      </c>
      <c r="Z2207" s="1">
        <v>565904</v>
      </c>
      <c r="AA2207" t="s">
        <v>309</v>
      </c>
      <c r="AB2207" t="s">
        <v>310</v>
      </c>
      <c r="AC2207">
        <v>12.19</v>
      </c>
      <c r="AD2207">
        <v>1.3</v>
      </c>
      <c r="AE2207">
        <v>2.2400000000000002</v>
      </c>
      <c r="AF2207" t="s">
        <v>230</v>
      </c>
      <c r="AG2207" s="1">
        <v>33100</v>
      </c>
      <c r="AH2207" s="36">
        <v>2318</v>
      </c>
      <c r="AI2207">
        <v>700</v>
      </c>
      <c r="AJ2207" s="36">
        <v>2313.5</v>
      </c>
      <c r="AK2207" s="1">
        <v>4400</v>
      </c>
      <c r="AL2207" s="2">
        <v>0.64583333333333337</v>
      </c>
      <c r="AM2207" s="3">
        <v>46241</v>
      </c>
      <c r="AN2207" t="s">
        <v>298</v>
      </c>
      <c r="AO2207" t="s">
        <v>299</v>
      </c>
    </row>
    <row r="2208" spans="1:41">
      <c r="A2208" s="8">
        <v>46226</v>
      </c>
      <c r="B2208" s="67">
        <v>4053.88</v>
      </c>
      <c r="C2208" s="67">
        <v>0.51</v>
      </c>
      <c r="D2208" s="67">
        <v>66430</v>
      </c>
      <c r="E2208" s="67">
        <v>0.54</v>
      </c>
      <c r="F2208" s="69">
        <v>2124</v>
      </c>
      <c r="G2208" t="s">
        <v>30</v>
      </c>
      <c r="H2208">
        <v>0</v>
      </c>
      <c r="I2208" t="s">
        <v>288</v>
      </c>
      <c r="J2208" t="s">
        <v>289</v>
      </c>
      <c r="K2208" t="s">
        <v>290</v>
      </c>
      <c r="L2208">
        <v>910</v>
      </c>
      <c r="M2208">
        <v>-5</v>
      </c>
      <c r="N2208" s="66">
        <v>-5.4999999999999997E-3</v>
      </c>
      <c r="O2208">
        <v>915</v>
      </c>
      <c r="P2208" s="66">
        <v>-5.4000000000000003E-3</v>
      </c>
      <c r="Q2208">
        <v>909</v>
      </c>
      <c r="R2208">
        <v>915</v>
      </c>
      <c r="S2208">
        <v>904</v>
      </c>
      <c r="T2208" s="66">
        <v>1.1000000000000001E-3</v>
      </c>
      <c r="U2208" s="66">
        <v>2.2000000000000001E-3</v>
      </c>
      <c r="V2208" s="66">
        <v>-5.4000000000000003E-3</v>
      </c>
      <c r="W2208" s="66">
        <v>6.6E-3</v>
      </c>
      <c r="X2208" s="1">
        <v>495200</v>
      </c>
      <c r="Y2208" s="1">
        <v>450074</v>
      </c>
      <c r="Z2208" s="1">
        <v>150657</v>
      </c>
      <c r="AA2208" t="s">
        <v>311</v>
      </c>
      <c r="AB2208" t="s">
        <v>312</v>
      </c>
      <c r="AC2208">
        <v>16.82</v>
      </c>
      <c r="AD2208">
        <v>6.45</v>
      </c>
      <c r="AE2208">
        <v>4.18</v>
      </c>
      <c r="AF2208" t="s">
        <v>230</v>
      </c>
      <c r="AG2208" s="1">
        <v>37100</v>
      </c>
      <c r="AH2208">
        <v>912</v>
      </c>
      <c r="AI2208">
        <v>500</v>
      </c>
      <c r="AJ2208">
        <v>907</v>
      </c>
      <c r="AK2208">
        <v>100</v>
      </c>
      <c r="AL2208" s="2">
        <v>0.64583333333333337</v>
      </c>
      <c r="AM2208" s="3">
        <v>46246</v>
      </c>
      <c r="AN2208" t="s">
        <v>293</v>
      </c>
      <c r="AO2208" t="s">
        <v>313</v>
      </c>
    </row>
    <row r="2209" spans="1:41">
      <c r="A2209" s="8">
        <v>46226</v>
      </c>
      <c r="B2209" s="67">
        <v>4053.88</v>
      </c>
      <c r="C2209" s="67">
        <v>0.51</v>
      </c>
      <c r="D2209" s="67">
        <v>66430</v>
      </c>
      <c r="E2209" s="67">
        <v>0.54</v>
      </c>
      <c r="F2209" s="69">
        <v>2162</v>
      </c>
      <c r="G2209" t="s">
        <v>31</v>
      </c>
      <c r="H2209">
        <v>0</v>
      </c>
      <c r="I2209" t="s">
        <v>314</v>
      </c>
      <c r="J2209" t="s">
        <v>289</v>
      </c>
      <c r="K2209" t="s">
        <v>295</v>
      </c>
      <c r="L2209">
        <v>536</v>
      </c>
      <c r="M2209">
        <v>-1</v>
      </c>
      <c r="N2209" s="66">
        <v>-1.9E-3</v>
      </c>
      <c r="O2209">
        <v>537</v>
      </c>
      <c r="P2209" s="66">
        <v>-1.8E-3</v>
      </c>
      <c r="Q2209">
        <v>537</v>
      </c>
      <c r="R2209">
        <v>538</v>
      </c>
      <c r="S2209">
        <v>536</v>
      </c>
      <c r="T2209" s="66">
        <v>-1.8E-3</v>
      </c>
      <c r="U2209" s="66">
        <v>-1.8E-3</v>
      </c>
      <c r="V2209" s="66">
        <v>-3.7000000000000002E-3</v>
      </c>
      <c r="W2209" s="66">
        <v>0</v>
      </c>
      <c r="X2209" s="1">
        <v>2600</v>
      </c>
      <c r="Y2209" s="1">
        <v>1396</v>
      </c>
      <c r="Z2209" s="1">
        <v>11583</v>
      </c>
      <c r="AA2209" t="s">
        <v>685</v>
      </c>
      <c r="AB2209" t="s">
        <v>316</v>
      </c>
      <c r="AC2209">
        <v>31.16</v>
      </c>
      <c r="AD2209">
        <v>2.04</v>
      </c>
      <c r="AE2209">
        <v>0</v>
      </c>
      <c r="AF2209">
        <v>0.5</v>
      </c>
      <c r="AG2209">
        <v>0</v>
      </c>
      <c r="AH2209">
        <v>538</v>
      </c>
      <c r="AI2209" s="1">
        <v>7800</v>
      </c>
      <c r="AJ2209">
        <v>536</v>
      </c>
      <c r="AK2209" s="1">
        <v>48000</v>
      </c>
      <c r="AL2209" s="2">
        <v>0.64583333333333337</v>
      </c>
      <c r="AM2209" s="3">
        <v>46241</v>
      </c>
      <c r="AN2209" t="s">
        <v>298</v>
      </c>
      <c r="AO2209" t="s">
        <v>313</v>
      </c>
    </row>
    <row r="2210" spans="1:41">
      <c r="A2210" s="8">
        <v>46226</v>
      </c>
      <c r="B2210" s="67">
        <v>4053.88</v>
      </c>
      <c r="C2210" s="67">
        <v>0.51</v>
      </c>
      <c r="D2210" s="67">
        <v>66430</v>
      </c>
      <c r="E2210" s="67">
        <v>0.54</v>
      </c>
      <c r="F2210" s="69">
        <v>2229</v>
      </c>
      <c r="G2210" t="s">
        <v>32</v>
      </c>
      <c r="H2210">
        <v>0</v>
      </c>
      <c r="I2210" t="s">
        <v>288</v>
      </c>
      <c r="J2210" t="s">
        <v>289</v>
      </c>
      <c r="K2210" t="s">
        <v>290</v>
      </c>
      <c r="L2210" s="36">
        <v>2926.5</v>
      </c>
      <c r="M2210">
        <v>-21.5</v>
      </c>
      <c r="N2210" s="66">
        <v>-7.3000000000000001E-3</v>
      </c>
      <c r="O2210" s="36">
        <v>2948</v>
      </c>
      <c r="P2210" s="66">
        <v>-7.1999999999999998E-3</v>
      </c>
      <c r="Q2210" s="36">
        <v>2929</v>
      </c>
      <c r="R2210" s="36">
        <v>2945</v>
      </c>
      <c r="S2210" s="36">
        <v>2912</v>
      </c>
      <c r="T2210" s="66">
        <v>-8.0000000000000004E-4</v>
      </c>
      <c r="U2210" s="66">
        <v>-1.2999999999999999E-3</v>
      </c>
      <c r="V2210" s="66">
        <v>-6.1999999999999998E-3</v>
      </c>
      <c r="W2210" s="66">
        <v>4.8999999999999998E-3</v>
      </c>
      <c r="X2210" s="1">
        <v>213600</v>
      </c>
      <c r="Y2210" s="1">
        <v>625201</v>
      </c>
      <c r="Z2210" s="1">
        <v>391945</v>
      </c>
      <c r="AA2210" t="s">
        <v>317</v>
      </c>
      <c r="AB2210" t="s">
        <v>660</v>
      </c>
      <c r="AC2210">
        <v>20.45</v>
      </c>
      <c r="AD2210">
        <v>1.68</v>
      </c>
      <c r="AE2210">
        <v>2.36</v>
      </c>
      <c r="AF2210" t="s">
        <v>230</v>
      </c>
      <c r="AG2210" s="1">
        <v>3000</v>
      </c>
      <c r="AH2210" s="36">
        <v>2928</v>
      </c>
      <c r="AI2210">
        <v>100</v>
      </c>
      <c r="AJ2210" s="36">
        <v>2918</v>
      </c>
      <c r="AK2210">
        <v>100</v>
      </c>
      <c r="AL2210" s="2">
        <v>0.64583333333333337</v>
      </c>
      <c r="AM2210" s="3">
        <v>46233</v>
      </c>
      <c r="AN2210" t="s">
        <v>298</v>
      </c>
      <c r="AO2210" t="s">
        <v>319</v>
      </c>
    </row>
    <row r="2211" spans="1:41">
      <c r="A2211" s="8">
        <v>46226</v>
      </c>
      <c r="B2211" s="67">
        <v>4053.88</v>
      </c>
      <c r="C2211" s="67">
        <v>0.51</v>
      </c>
      <c r="D2211" s="67">
        <v>66430</v>
      </c>
      <c r="E2211" s="67">
        <v>0.54</v>
      </c>
      <c r="F2211" s="69">
        <v>2768</v>
      </c>
      <c r="G2211" t="s">
        <v>33</v>
      </c>
      <c r="H2211">
        <v>0</v>
      </c>
      <c r="I2211" t="s">
        <v>288</v>
      </c>
      <c r="J2211" t="s">
        <v>289</v>
      </c>
      <c r="K2211" t="s">
        <v>290</v>
      </c>
      <c r="L2211" s="36">
        <v>5470</v>
      </c>
      <c r="M2211">
        <v>81</v>
      </c>
      <c r="N2211" s="66">
        <v>1.4999999999999999E-2</v>
      </c>
      <c r="O2211" s="36">
        <v>5389</v>
      </c>
      <c r="P2211" s="66">
        <v>1.4999999999999999E-2</v>
      </c>
      <c r="Q2211" s="36">
        <v>5390</v>
      </c>
      <c r="R2211" s="36">
        <v>5507</v>
      </c>
      <c r="S2211" s="36">
        <v>5386</v>
      </c>
      <c r="T2211" s="66">
        <v>1.4800000000000001E-2</v>
      </c>
      <c r="U2211" s="66">
        <v>-1.8E-3</v>
      </c>
      <c r="V2211" s="66">
        <v>-6.7000000000000002E-3</v>
      </c>
      <c r="W2211" s="66">
        <v>1.55E-2</v>
      </c>
      <c r="X2211" s="1">
        <v>1089400</v>
      </c>
      <c r="Y2211" s="1">
        <v>5950981</v>
      </c>
      <c r="Z2211" s="1">
        <v>1148700</v>
      </c>
      <c r="AA2211" t="s">
        <v>320</v>
      </c>
      <c r="AB2211" t="s">
        <v>321</v>
      </c>
      <c r="AC2211">
        <v>8.75</v>
      </c>
      <c r="AD2211">
        <v>1.04</v>
      </c>
      <c r="AE2211">
        <v>3.29</v>
      </c>
      <c r="AF2211" t="s">
        <v>230</v>
      </c>
      <c r="AG2211" s="1">
        <v>174000</v>
      </c>
      <c r="AH2211" s="36">
        <v>5474</v>
      </c>
      <c r="AI2211">
        <v>100</v>
      </c>
      <c r="AJ2211" s="36">
        <v>5465</v>
      </c>
      <c r="AK2211">
        <v>100</v>
      </c>
      <c r="AL2211" s="2">
        <v>0.64583333333333337</v>
      </c>
      <c r="AM2211" s="3">
        <v>46234</v>
      </c>
      <c r="AN2211" t="s">
        <v>298</v>
      </c>
      <c r="AO2211" t="s">
        <v>322</v>
      </c>
    </row>
    <row r="2212" spans="1:41">
      <c r="A2212" s="8">
        <v>46226</v>
      </c>
      <c r="B2212" s="67">
        <v>4053.88</v>
      </c>
      <c r="C2212" s="67">
        <v>0.51</v>
      </c>
      <c r="D2212" s="67">
        <v>66430</v>
      </c>
      <c r="E2212" s="67">
        <v>0.54</v>
      </c>
      <c r="F2212" s="69">
        <v>2769</v>
      </c>
      <c r="G2212" t="s">
        <v>34</v>
      </c>
      <c r="H2212">
        <v>0</v>
      </c>
      <c r="I2212" t="s">
        <v>314</v>
      </c>
      <c r="J2212" t="s">
        <v>323</v>
      </c>
      <c r="K2212" t="s">
        <v>295</v>
      </c>
      <c r="L2212">
        <v>884</v>
      </c>
      <c r="M2212">
        <v>1</v>
      </c>
      <c r="N2212" s="66">
        <v>1.1000000000000001E-3</v>
      </c>
      <c r="O2212">
        <v>883</v>
      </c>
      <c r="P2212" s="66">
        <v>1.1000000000000001E-3</v>
      </c>
      <c r="Q2212">
        <v>883</v>
      </c>
      <c r="R2212">
        <v>890</v>
      </c>
      <c r="S2212">
        <v>883</v>
      </c>
      <c r="T2212" s="66">
        <v>1.1000000000000001E-3</v>
      </c>
      <c r="U2212" s="66">
        <v>-1.1000000000000001E-3</v>
      </c>
      <c r="V2212" s="66">
        <v>-6.7000000000000002E-3</v>
      </c>
      <c r="W2212" s="66">
        <v>1.1000000000000001E-3</v>
      </c>
      <c r="X2212" s="1">
        <v>1700</v>
      </c>
      <c r="Y2212" s="1">
        <v>1504</v>
      </c>
      <c r="Z2212" s="1">
        <v>6949</v>
      </c>
      <c r="AA2212" t="s">
        <v>324</v>
      </c>
      <c r="AB2212" t="s">
        <v>325</v>
      </c>
      <c r="AC2212">
        <v>53.25</v>
      </c>
      <c r="AD2212">
        <v>8.27</v>
      </c>
      <c r="AE2212">
        <v>0</v>
      </c>
      <c r="AF2212">
        <v>0.2</v>
      </c>
      <c r="AG2212">
        <v>0</v>
      </c>
      <c r="AH2212">
        <v>888</v>
      </c>
      <c r="AI2212">
        <v>100</v>
      </c>
      <c r="AJ2212">
        <v>883</v>
      </c>
      <c r="AK2212">
        <v>700</v>
      </c>
      <c r="AL2212" s="2">
        <v>0.64583333333333337</v>
      </c>
      <c r="AM2212" s="3">
        <v>46213</v>
      </c>
      <c r="AN2212" t="s">
        <v>326</v>
      </c>
      <c r="AO2212" t="s">
        <v>327</v>
      </c>
    </row>
    <row r="2213" spans="1:41">
      <c r="A2213" s="8">
        <v>46226</v>
      </c>
      <c r="B2213" s="67">
        <v>4053.88</v>
      </c>
      <c r="C2213" s="67">
        <v>0.51</v>
      </c>
      <c r="D2213" s="67">
        <v>66430</v>
      </c>
      <c r="E2213" s="67">
        <v>0.54</v>
      </c>
      <c r="F2213" s="69">
        <v>2914</v>
      </c>
      <c r="G2213" t="s">
        <v>35</v>
      </c>
      <c r="H2213">
        <v>0</v>
      </c>
      <c r="I2213" t="s">
        <v>288</v>
      </c>
      <c r="J2213" t="s">
        <v>289</v>
      </c>
      <c r="K2213" t="s">
        <v>295</v>
      </c>
      <c r="L2213" s="36">
        <v>6369</v>
      </c>
      <c r="M2213">
        <v>-89</v>
      </c>
      <c r="N2213" s="66">
        <v>-1.38E-2</v>
      </c>
      <c r="O2213" s="36">
        <v>6458</v>
      </c>
      <c r="P2213" s="66">
        <v>-1.37E-2</v>
      </c>
      <c r="Q2213" s="36">
        <v>6489</v>
      </c>
      <c r="R2213" s="36">
        <v>6525</v>
      </c>
      <c r="S2213" s="36">
        <v>6368</v>
      </c>
      <c r="T2213" s="66">
        <v>-1.84E-2</v>
      </c>
      <c r="U2213" s="66">
        <v>-8.6999999999999994E-3</v>
      </c>
      <c r="V2213" s="66">
        <v>-2.3900000000000001E-2</v>
      </c>
      <c r="W2213" s="66">
        <v>1E-4</v>
      </c>
      <c r="X2213" s="1">
        <v>5393800</v>
      </c>
      <c r="Y2213" s="1">
        <v>34616184</v>
      </c>
      <c r="Z2213" s="1">
        <v>12738000</v>
      </c>
      <c r="AA2213" t="s">
        <v>328</v>
      </c>
      <c r="AB2213" t="s">
        <v>329</v>
      </c>
      <c r="AC2213">
        <v>19.829999999999998</v>
      </c>
      <c r="AD2213">
        <v>2.76</v>
      </c>
      <c r="AE2213">
        <v>3.8</v>
      </c>
      <c r="AF2213" t="s">
        <v>230</v>
      </c>
      <c r="AG2213" s="1">
        <v>393000</v>
      </c>
      <c r="AH2213" s="36">
        <v>6370</v>
      </c>
      <c r="AI2213">
        <v>100</v>
      </c>
      <c r="AJ2213" s="36">
        <v>6369</v>
      </c>
      <c r="AK2213">
        <v>500</v>
      </c>
      <c r="AL2213" s="2">
        <v>0.64583333333333337</v>
      </c>
      <c r="AM2213" s="3">
        <v>46233</v>
      </c>
      <c r="AN2213" t="s">
        <v>293</v>
      </c>
      <c r="AO2213" t="s">
        <v>319</v>
      </c>
    </row>
    <row r="2214" spans="1:41">
      <c r="A2214" s="8">
        <v>46226</v>
      </c>
      <c r="B2214" s="67">
        <v>4053.88</v>
      </c>
      <c r="C2214" s="67">
        <v>0.51</v>
      </c>
      <c r="D2214" s="67">
        <v>66430</v>
      </c>
      <c r="E2214" s="67">
        <v>0.54</v>
      </c>
      <c r="F2214" s="69">
        <v>3003</v>
      </c>
      <c r="G2214" t="s">
        <v>36</v>
      </c>
      <c r="H2214">
        <v>0</v>
      </c>
      <c r="I2214" t="s">
        <v>288</v>
      </c>
      <c r="J2214" t="s">
        <v>289</v>
      </c>
      <c r="K2214" t="s">
        <v>290</v>
      </c>
      <c r="L2214" s="36">
        <v>1777.5</v>
      </c>
      <c r="M2214">
        <v>-30</v>
      </c>
      <c r="N2214" s="66">
        <v>-1.66E-2</v>
      </c>
      <c r="O2214" s="36">
        <v>1807.5</v>
      </c>
      <c r="P2214" s="66">
        <v>-1.6500000000000001E-2</v>
      </c>
      <c r="Q2214" s="36">
        <v>1790</v>
      </c>
      <c r="R2214" s="36">
        <v>1799</v>
      </c>
      <c r="S2214" s="36">
        <v>1770</v>
      </c>
      <c r="T2214" s="66">
        <v>-6.8999999999999999E-3</v>
      </c>
      <c r="U2214" s="66">
        <v>-4.4000000000000003E-3</v>
      </c>
      <c r="V2214" s="66">
        <v>-1.1900000000000001E-2</v>
      </c>
      <c r="W2214" s="66">
        <v>4.1999999999999997E-3</v>
      </c>
      <c r="X2214" s="1">
        <v>1847400</v>
      </c>
      <c r="Y2214" s="1">
        <v>3290498</v>
      </c>
      <c r="Z2214" s="1">
        <v>1364955</v>
      </c>
      <c r="AA2214" t="s">
        <v>330</v>
      </c>
      <c r="AB2214" t="s">
        <v>577</v>
      </c>
      <c r="AC2214">
        <v>11.15</v>
      </c>
      <c r="AD2214">
        <v>1.47</v>
      </c>
      <c r="AE2214">
        <v>3.77</v>
      </c>
      <c r="AF2214" t="s">
        <v>230</v>
      </c>
      <c r="AG2214" s="1">
        <v>251500</v>
      </c>
      <c r="AH2214" s="36">
        <v>1778</v>
      </c>
      <c r="AI2214" s="1">
        <v>16800</v>
      </c>
      <c r="AJ2214" s="36">
        <v>1771.5</v>
      </c>
      <c r="AK2214">
        <v>700</v>
      </c>
      <c r="AL2214" s="2">
        <v>0.64583333333333337</v>
      </c>
      <c r="AM2214" s="3">
        <v>46231</v>
      </c>
      <c r="AN2214" t="s">
        <v>293</v>
      </c>
      <c r="AO2214" t="s">
        <v>332</v>
      </c>
    </row>
    <row r="2215" spans="1:41">
      <c r="A2215" s="8">
        <v>46226</v>
      </c>
      <c r="B2215" s="67">
        <v>4053.88</v>
      </c>
      <c r="C2215" s="67">
        <v>0.51</v>
      </c>
      <c r="D2215" s="67">
        <v>66430</v>
      </c>
      <c r="E2215" s="67">
        <v>0.54</v>
      </c>
      <c r="F2215" s="69">
        <v>3407</v>
      </c>
      <c r="G2215" t="s">
        <v>37</v>
      </c>
      <c r="H2215">
        <v>0</v>
      </c>
      <c r="I2215" t="s">
        <v>288</v>
      </c>
      <c r="J2215" t="s">
        <v>289</v>
      </c>
      <c r="K2215" t="s">
        <v>290</v>
      </c>
      <c r="L2215" s="36">
        <v>1866.5</v>
      </c>
      <c r="M2215">
        <v>9.5</v>
      </c>
      <c r="N2215" s="66">
        <v>5.1000000000000004E-3</v>
      </c>
      <c r="O2215" s="36">
        <v>1857</v>
      </c>
      <c r="P2215" s="66">
        <v>5.1000000000000004E-3</v>
      </c>
      <c r="Q2215" s="36">
        <v>1846</v>
      </c>
      <c r="R2215" s="36">
        <v>1877.5</v>
      </c>
      <c r="S2215" s="36">
        <v>1846</v>
      </c>
      <c r="T2215" s="66">
        <v>1.11E-2</v>
      </c>
      <c r="U2215" s="66">
        <v>3.3999999999999998E-3</v>
      </c>
      <c r="V2215" s="66">
        <v>-5.7999999999999996E-3</v>
      </c>
      <c r="W2215" s="66">
        <v>1.11E-2</v>
      </c>
      <c r="X2215" s="1">
        <v>3023900</v>
      </c>
      <c r="Y2215" s="1">
        <v>5636564</v>
      </c>
      <c r="Z2215" s="1">
        <v>2549175</v>
      </c>
      <c r="AA2215" t="s">
        <v>706</v>
      </c>
      <c r="AB2215" t="s">
        <v>334</v>
      </c>
      <c r="AC2215">
        <v>15.71</v>
      </c>
      <c r="AD2215">
        <v>1.21</v>
      </c>
      <c r="AE2215">
        <v>2.36</v>
      </c>
      <c r="AF2215" t="s">
        <v>230</v>
      </c>
      <c r="AG2215" s="1">
        <v>131600</v>
      </c>
      <c r="AH2215" s="36">
        <v>1867</v>
      </c>
      <c r="AI2215">
        <v>800</v>
      </c>
      <c r="AJ2215" s="36">
        <v>1863</v>
      </c>
      <c r="AK2215" s="1">
        <v>7600</v>
      </c>
      <c r="AL2215" s="2">
        <v>0.64583333333333337</v>
      </c>
      <c r="AM2215" s="3">
        <v>46234</v>
      </c>
      <c r="AN2215" t="s">
        <v>298</v>
      </c>
      <c r="AO2215" t="s">
        <v>335</v>
      </c>
    </row>
    <row r="2216" spans="1:41">
      <c r="A2216" s="8">
        <v>46226</v>
      </c>
      <c r="B2216" s="67">
        <v>4053.88</v>
      </c>
      <c r="C2216" s="67">
        <v>0.51</v>
      </c>
      <c r="D2216" s="67">
        <v>66430</v>
      </c>
      <c r="E2216" s="67">
        <v>0.54</v>
      </c>
      <c r="F2216" s="69">
        <v>4008</v>
      </c>
      <c r="G2216" t="s">
        <v>38</v>
      </c>
      <c r="H2216">
        <v>0</v>
      </c>
      <c r="I2216" t="s">
        <v>288</v>
      </c>
      <c r="J2216" t="s">
        <v>289</v>
      </c>
      <c r="K2216" t="s">
        <v>290</v>
      </c>
      <c r="L2216" s="36">
        <v>1300</v>
      </c>
      <c r="M2216">
        <v>3</v>
      </c>
      <c r="N2216" s="66">
        <v>2.3E-3</v>
      </c>
      <c r="O2216" s="36">
        <v>1297</v>
      </c>
      <c r="P2216" s="66">
        <v>2.3E-3</v>
      </c>
      <c r="Q2216" s="36">
        <v>1297</v>
      </c>
      <c r="R2216" s="36">
        <v>1307</v>
      </c>
      <c r="S2216" s="36">
        <v>1287</v>
      </c>
      <c r="T2216" s="66">
        <v>2.3E-3</v>
      </c>
      <c r="U2216" s="66">
        <v>7.7000000000000002E-3</v>
      </c>
      <c r="V2216" s="66">
        <v>-5.3E-3</v>
      </c>
      <c r="W2216" s="66">
        <v>1.01E-2</v>
      </c>
      <c r="X2216" s="1">
        <v>126800</v>
      </c>
      <c r="Y2216" s="1">
        <v>164374</v>
      </c>
      <c r="Z2216" s="1">
        <v>84088</v>
      </c>
      <c r="AA2216" t="s">
        <v>707</v>
      </c>
      <c r="AB2216" t="s">
        <v>337</v>
      </c>
      <c r="AC2216">
        <v>10.64</v>
      </c>
      <c r="AD2216">
        <v>0.81</v>
      </c>
      <c r="AE2216">
        <v>3.69</v>
      </c>
      <c r="AF2216" t="s">
        <v>230</v>
      </c>
      <c r="AG2216">
        <v>0</v>
      </c>
      <c r="AH2216" s="36">
        <v>1302</v>
      </c>
      <c r="AI2216">
        <v>100</v>
      </c>
      <c r="AJ2216" s="36">
        <v>1296</v>
      </c>
      <c r="AK2216">
        <v>200</v>
      </c>
      <c r="AL2216" s="2">
        <v>0.64583333333333337</v>
      </c>
      <c r="AM2216" s="3">
        <v>46240</v>
      </c>
      <c r="AN2216" t="s">
        <v>298</v>
      </c>
      <c r="AO2216" t="s">
        <v>335</v>
      </c>
    </row>
    <row r="2217" spans="1:41">
      <c r="A2217" s="8">
        <v>46226</v>
      </c>
      <c r="B2217" s="67">
        <v>4053.88</v>
      </c>
      <c r="C2217" s="67">
        <v>0.51</v>
      </c>
      <c r="D2217" s="67">
        <v>66430</v>
      </c>
      <c r="E2217" s="67">
        <v>0.54</v>
      </c>
      <c r="F2217" s="69">
        <v>4026</v>
      </c>
      <c r="G2217" t="s">
        <v>39</v>
      </c>
      <c r="H2217">
        <v>0</v>
      </c>
      <c r="I2217" t="s">
        <v>314</v>
      </c>
      <c r="J2217" t="s">
        <v>289</v>
      </c>
      <c r="K2217" t="s">
        <v>290</v>
      </c>
      <c r="L2217" s="36">
        <v>1576</v>
      </c>
      <c r="M2217">
        <v>21</v>
      </c>
      <c r="N2217" s="66">
        <v>1.35E-2</v>
      </c>
      <c r="O2217" s="36">
        <v>1555</v>
      </c>
      <c r="P2217" s="66">
        <v>1.35E-2</v>
      </c>
      <c r="Q2217" s="36">
        <v>1565</v>
      </c>
      <c r="R2217" s="36">
        <v>1581</v>
      </c>
      <c r="S2217" s="36">
        <v>1561</v>
      </c>
      <c r="T2217" s="66">
        <v>7.0000000000000001E-3</v>
      </c>
      <c r="U2217" s="66">
        <v>8.3000000000000001E-3</v>
      </c>
      <c r="V2217" s="66">
        <v>-3.0999999999999999E-3</v>
      </c>
      <c r="W2217" s="66">
        <v>9.5999999999999992E-3</v>
      </c>
      <c r="X2217" s="1">
        <v>29700</v>
      </c>
      <c r="Y2217" s="1">
        <v>46671</v>
      </c>
      <c r="Z2217" s="1">
        <v>14562</v>
      </c>
      <c r="AA2217" t="s">
        <v>338</v>
      </c>
      <c r="AB2217" t="s">
        <v>848</v>
      </c>
      <c r="AC2217">
        <v>7.46</v>
      </c>
      <c r="AD2217">
        <v>0.97</v>
      </c>
      <c r="AE2217">
        <v>3.17</v>
      </c>
      <c r="AF2217" t="s">
        <v>230</v>
      </c>
      <c r="AG2217">
        <v>800</v>
      </c>
      <c r="AH2217" s="36">
        <v>1578</v>
      </c>
      <c r="AI2217">
        <v>100</v>
      </c>
      <c r="AJ2217" s="36">
        <v>1573</v>
      </c>
      <c r="AK2217">
        <v>100</v>
      </c>
      <c r="AL2217" s="2">
        <v>0.64583333333333337</v>
      </c>
      <c r="AN2217" t="s">
        <v>340</v>
      </c>
      <c r="AO2217" t="s">
        <v>341</v>
      </c>
    </row>
    <row r="2218" spans="1:41">
      <c r="A2218" s="8">
        <v>46226</v>
      </c>
      <c r="B2218" s="67">
        <v>4053.88</v>
      </c>
      <c r="C2218" s="67">
        <v>0.51</v>
      </c>
      <c r="D2218" s="67">
        <v>66430</v>
      </c>
      <c r="E2218" s="67">
        <v>0.54</v>
      </c>
      <c r="F2218" s="69">
        <v>4062</v>
      </c>
      <c r="G2218" t="s">
        <v>40</v>
      </c>
      <c r="H2218">
        <v>0</v>
      </c>
      <c r="I2218" t="s">
        <v>288</v>
      </c>
      <c r="J2218" t="s">
        <v>289</v>
      </c>
      <c r="K2218" t="s">
        <v>290</v>
      </c>
      <c r="L2218" s="36">
        <v>18075</v>
      </c>
      <c r="M2218">
        <v>-175</v>
      </c>
      <c r="N2218" s="66">
        <v>-9.5999999999999992E-3</v>
      </c>
      <c r="O2218" s="36">
        <v>18250</v>
      </c>
      <c r="P2218" s="66">
        <v>-9.4999999999999998E-3</v>
      </c>
      <c r="Q2218" s="36">
        <v>18650</v>
      </c>
      <c r="R2218" s="36">
        <v>18650</v>
      </c>
      <c r="S2218" s="36">
        <v>17790</v>
      </c>
      <c r="T2218" s="66">
        <v>-3.0800000000000001E-2</v>
      </c>
      <c r="U2218" s="66">
        <v>7.7999999999999996E-3</v>
      </c>
      <c r="V2218" s="66">
        <v>-3.0800000000000001E-2</v>
      </c>
      <c r="W2218" s="66">
        <v>1.6E-2</v>
      </c>
      <c r="X2218" s="1">
        <v>7103200</v>
      </c>
      <c r="Y2218" s="1">
        <v>128877218</v>
      </c>
      <c r="Z2218" s="1">
        <v>5092109</v>
      </c>
      <c r="AA2218" t="s">
        <v>691</v>
      </c>
      <c r="AB2218" t="s">
        <v>343</v>
      </c>
      <c r="AC2218">
        <v>87.02</v>
      </c>
      <c r="AD2218">
        <v>9.17</v>
      </c>
      <c r="AE2218">
        <v>0.19</v>
      </c>
      <c r="AF2218" t="s">
        <v>230</v>
      </c>
      <c r="AG2218" s="1">
        <v>13000</v>
      </c>
      <c r="AH2218" s="36">
        <v>18075</v>
      </c>
      <c r="AI2218" s="1">
        <v>6800</v>
      </c>
      <c r="AJ2218" s="36">
        <v>18060</v>
      </c>
      <c r="AK2218">
        <v>100</v>
      </c>
      <c r="AL2218" s="2">
        <v>0.64583333333333337</v>
      </c>
      <c r="AM2218" s="3">
        <v>46238</v>
      </c>
      <c r="AN2218" t="s">
        <v>298</v>
      </c>
      <c r="AO2218" t="s">
        <v>344</v>
      </c>
    </row>
    <row r="2219" spans="1:41">
      <c r="A2219" s="8">
        <v>46226</v>
      </c>
      <c r="B2219" s="67">
        <v>4053.88</v>
      </c>
      <c r="C2219" s="67">
        <v>0.51</v>
      </c>
      <c r="D2219" s="67">
        <v>66430</v>
      </c>
      <c r="E2219" s="67">
        <v>0.54</v>
      </c>
      <c r="F2219" s="69">
        <v>4063</v>
      </c>
      <c r="G2219" t="s">
        <v>41</v>
      </c>
      <c r="H2219">
        <v>0</v>
      </c>
      <c r="I2219" t="s">
        <v>288</v>
      </c>
      <c r="J2219" t="s">
        <v>289</v>
      </c>
      <c r="K2219" t="s">
        <v>290</v>
      </c>
      <c r="L2219" s="36">
        <v>6970</v>
      </c>
      <c r="M2219">
        <v>-105</v>
      </c>
      <c r="N2219" s="66">
        <v>-1.4800000000000001E-2</v>
      </c>
      <c r="O2219" s="36">
        <v>7075</v>
      </c>
      <c r="P2219" s="66">
        <v>-1.4800000000000001E-2</v>
      </c>
      <c r="Q2219" s="36">
        <v>7180</v>
      </c>
      <c r="R2219" s="36">
        <v>7219</v>
      </c>
      <c r="S2219" s="36">
        <v>6943</v>
      </c>
      <c r="T2219" s="66">
        <v>-2.92E-2</v>
      </c>
      <c r="U2219" s="66">
        <v>-2.0999999999999999E-3</v>
      </c>
      <c r="V2219" s="66">
        <v>-3.44E-2</v>
      </c>
      <c r="W2219" s="66">
        <v>3.8E-3</v>
      </c>
      <c r="X2219" s="1">
        <v>8507400</v>
      </c>
      <c r="Y2219" s="1">
        <v>59715684</v>
      </c>
      <c r="Z2219" s="1">
        <v>13835421</v>
      </c>
      <c r="AA2219" t="s">
        <v>556</v>
      </c>
      <c r="AB2219" t="s">
        <v>346</v>
      </c>
      <c r="AC2219">
        <v>25.78</v>
      </c>
      <c r="AD2219">
        <v>2.9</v>
      </c>
      <c r="AE2219">
        <v>1.52</v>
      </c>
      <c r="AF2219" t="s">
        <v>230</v>
      </c>
      <c r="AG2219" s="1">
        <v>107400</v>
      </c>
      <c r="AH2219" s="36">
        <v>6975</v>
      </c>
      <c r="AI2219">
        <v>100</v>
      </c>
      <c r="AJ2219" s="36">
        <v>6970</v>
      </c>
      <c r="AK2219" s="1">
        <v>3400</v>
      </c>
      <c r="AL2219" s="2">
        <v>0.64583333333333337</v>
      </c>
      <c r="AM2219" s="3">
        <v>46227</v>
      </c>
      <c r="AN2219" t="s">
        <v>298</v>
      </c>
      <c r="AO2219" t="s">
        <v>335</v>
      </c>
    </row>
    <row r="2220" spans="1:41">
      <c r="A2220" s="8">
        <v>46226</v>
      </c>
      <c r="B2220" s="67">
        <v>4053.88</v>
      </c>
      <c r="C2220" s="67">
        <v>0.51</v>
      </c>
      <c r="D2220" s="67">
        <v>66430</v>
      </c>
      <c r="E2220" s="67">
        <v>0.54</v>
      </c>
      <c r="F2220" s="69">
        <v>4068</v>
      </c>
      <c r="G2220" t="s">
        <v>42</v>
      </c>
      <c r="H2220">
        <v>0</v>
      </c>
      <c r="I2220" t="s">
        <v>347</v>
      </c>
      <c r="J2220" t="s">
        <v>323</v>
      </c>
      <c r="K2220" t="s">
        <v>295</v>
      </c>
      <c r="L2220" s="36">
        <v>1635</v>
      </c>
      <c r="M2220">
        <v>-20</v>
      </c>
      <c r="N2220" s="66">
        <v>-1.21E-2</v>
      </c>
      <c r="O2220" s="36">
        <v>1655</v>
      </c>
      <c r="P2220" s="66">
        <v>-1.2E-2</v>
      </c>
      <c r="Q2220" s="36">
        <v>1665</v>
      </c>
      <c r="R2220" s="36">
        <v>1668</v>
      </c>
      <c r="S2220" s="36">
        <v>1635</v>
      </c>
      <c r="T2220" s="66">
        <v>-1.7999999999999999E-2</v>
      </c>
      <c r="U2220" s="66">
        <v>-1.7999999999999999E-2</v>
      </c>
      <c r="V2220" s="66">
        <v>-1.9699999999999999E-2</v>
      </c>
      <c r="W2220" s="66">
        <v>0</v>
      </c>
      <c r="X2220" s="1">
        <v>1000</v>
      </c>
      <c r="Y2220" s="1">
        <v>1658</v>
      </c>
      <c r="Z2220" s="1">
        <v>3089</v>
      </c>
      <c r="AA2220" t="s">
        <v>348</v>
      </c>
      <c r="AB2220" t="s">
        <v>692</v>
      </c>
      <c r="AC2220">
        <v>21.48</v>
      </c>
      <c r="AD2220">
        <v>1.44</v>
      </c>
      <c r="AE2220">
        <v>0</v>
      </c>
      <c r="AF2220">
        <v>1.6</v>
      </c>
      <c r="AG2220">
        <v>0</v>
      </c>
      <c r="AH2220" s="36">
        <v>1661</v>
      </c>
      <c r="AI2220">
        <v>100</v>
      </c>
      <c r="AJ2220" s="36">
        <v>1633</v>
      </c>
      <c r="AK2220">
        <v>200</v>
      </c>
      <c r="AL2220" s="2">
        <v>0.64583333333333337</v>
      </c>
      <c r="AM2220" s="3">
        <v>46248</v>
      </c>
      <c r="AN2220" t="s">
        <v>350</v>
      </c>
      <c r="AO2220" t="s">
        <v>351</v>
      </c>
    </row>
    <row r="2221" spans="1:41">
      <c r="A2221" s="8">
        <v>46226</v>
      </c>
      <c r="B2221" s="67">
        <v>4053.88</v>
      </c>
      <c r="C2221" s="67">
        <v>0.51</v>
      </c>
      <c r="D2221" s="67">
        <v>66430</v>
      </c>
      <c r="E2221" s="67">
        <v>0.54</v>
      </c>
      <c r="F2221" s="69">
        <v>4100</v>
      </c>
      <c r="G2221" t="s">
        <v>43</v>
      </c>
      <c r="H2221">
        <v>0</v>
      </c>
      <c r="I2221" t="s">
        <v>314</v>
      </c>
      <c r="J2221" t="s">
        <v>289</v>
      </c>
      <c r="K2221" t="s">
        <v>295</v>
      </c>
      <c r="L2221" s="36">
        <v>1488</v>
      </c>
      <c r="M2221">
        <v>23</v>
      </c>
      <c r="N2221" s="66">
        <v>1.5699999999999999E-2</v>
      </c>
      <c r="O2221" s="36">
        <v>1465</v>
      </c>
      <c r="P2221" s="66">
        <v>1.5599999999999999E-2</v>
      </c>
      <c r="Q2221" s="36">
        <v>1466</v>
      </c>
      <c r="R2221" s="36">
        <v>1510</v>
      </c>
      <c r="S2221" s="36">
        <v>1466</v>
      </c>
      <c r="T2221" s="66">
        <v>1.4999999999999999E-2</v>
      </c>
      <c r="U2221" s="66">
        <v>2E-3</v>
      </c>
      <c r="V2221" s="66">
        <v>-1.4500000000000001E-2</v>
      </c>
      <c r="W2221" s="66">
        <v>1.4999999999999999E-2</v>
      </c>
      <c r="X2221" s="1">
        <v>30700</v>
      </c>
      <c r="Y2221" s="1">
        <v>45668</v>
      </c>
      <c r="Z2221" s="1">
        <v>9075</v>
      </c>
      <c r="AA2221" t="s">
        <v>544</v>
      </c>
      <c r="AB2221" t="s">
        <v>353</v>
      </c>
      <c r="AC2221">
        <v>17.22</v>
      </c>
      <c r="AD2221">
        <v>0.95</v>
      </c>
      <c r="AE2221">
        <v>0</v>
      </c>
      <c r="AF2221" t="s">
        <v>230</v>
      </c>
      <c r="AG2221">
        <v>0</v>
      </c>
      <c r="AH2221" s="36">
        <v>1494</v>
      </c>
      <c r="AI2221">
        <v>200</v>
      </c>
      <c r="AJ2221" s="36">
        <v>1473</v>
      </c>
      <c r="AK2221">
        <v>100</v>
      </c>
      <c r="AL2221" s="2">
        <v>0.64583333333333337</v>
      </c>
      <c r="AM2221" s="3">
        <v>46241</v>
      </c>
      <c r="AN2221" t="s">
        <v>298</v>
      </c>
      <c r="AO2221" t="s">
        <v>335</v>
      </c>
    </row>
    <row r="2222" spans="1:41">
      <c r="A2222" s="8">
        <v>46226</v>
      </c>
      <c r="B2222" s="67">
        <v>4053.88</v>
      </c>
      <c r="C2222" s="67">
        <v>0.51</v>
      </c>
      <c r="D2222" s="67">
        <v>66430</v>
      </c>
      <c r="E2222" s="67">
        <v>0.54</v>
      </c>
      <c r="F2222" s="69">
        <v>4182</v>
      </c>
      <c r="G2222" t="s">
        <v>44</v>
      </c>
      <c r="H2222">
        <v>0</v>
      </c>
      <c r="I2222" t="s">
        <v>288</v>
      </c>
      <c r="J2222" t="s">
        <v>289</v>
      </c>
      <c r="K2222" t="s">
        <v>290</v>
      </c>
      <c r="L2222" s="36">
        <v>4571</v>
      </c>
      <c r="M2222">
        <v>38</v>
      </c>
      <c r="N2222" s="66">
        <v>8.3999999999999995E-3</v>
      </c>
      <c r="O2222" s="36">
        <v>4533</v>
      </c>
      <c r="P2222" s="66">
        <v>8.3000000000000001E-3</v>
      </c>
      <c r="Q2222" s="36">
        <v>4564</v>
      </c>
      <c r="R2222" s="36">
        <v>4615</v>
      </c>
      <c r="S2222" s="36">
        <v>4530</v>
      </c>
      <c r="T2222" s="66">
        <v>1.5E-3</v>
      </c>
      <c r="U2222" s="66">
        <v>3.8999999999999998E-3</v>
      </c>
      <c r="V2222" s="66">
        <v>-9.4999999999999998E-3</v>
      </c>
      <c r="W2222" s="66">
        <v>8.9999999999999993E-3</v>
      </c>
      <c r="X2222" s="1">
        <v>552700</v>
      </c>
      <c r="Y2222" s="1">
        <v>2525610</v>
      </c>
      <c r="Z2222" s="1">
        <v>967619</v>
      </c>
      <c r="AA2222" t="s">
        <v>678</v>
      </c>
      <c r="AB2222" t="s">
        <v>355</v>
      </c>
      <c r="AC2222">
        <v>19.37</v>
      </c>
      <c r="AD2222">
        <v>1.37</v>
      </c>
      <c r="AE2222">
        <v>2.41</v>
      </c>
      <c r="AF2222" t="s">
        <v>230</v>
      </c>
      <c r="AG2222" s="1">
        <v>16500</v>
      </c>
      <c r="AH2222" s="36">
        <v>4579</v>
      </c>
      <c r="AI2222" s="1">
        <v>2900</v>
      </c>
      <c r="AJ2222" s="36">
        <v>4536</v>
      </c>
      <c r="AK2222" s="1">
        <v>1700</v>
      </c>
      <c r="AL2222" s="2">
        <v>0.64583333333333337</v>
      </c>
      <c r="AM2222" s="3">
        <v>46241</v>
      </c>
      <c r="AN2222" t="s">
        <v>298</v>
      </c>
      <c r="AO2222" t="s">
        <v>335</v>
      </c>
    </row>
    <row r="2223" spans="1:41">
      <c r="A2223" s="8">
        <v>46226</v>
      </c>
      <c r="B2223" s="67">
        <v>4053.88</v>
      </c>
      <c r="C2223" s="67">
        <v>0.51</v>
      </c>
      <c r="D2223" s="67">
        <v>66430</v>
      </c>
      <c r="E2223" s="67">
        <v>0.54</v>
      </c>
      <c r="F2223" s="69">
        <v>4188</v>
      </c>
      <c r="G2223" t="s">
        <v>45</v>
      </c>
      <c r="H2223">
        <v>0</v>
      </c>
      <c r="I2223" t="s">
        <v>288</v>
      </c>
      <c r="J2223" t="s">
        <v>289</v>
      </c>
      <c r="K2223" t="s">
        <v>290</v>
      </c>
      <c r="L2223" s="36">
        <v>1216</v>
      </c>
      <c r="M2223">
        <v>20.5</v>
      </c>
      <c r="N2223" s="66">
        <v>1.7100000000000001E-2</v>
      </c>
      <c r="O2223" s="36">
        <v>1195.5</v>
      </c>
      <c r="P2223" s="66">
        <v>1.7100000000000001E-2</v>
      </c>
      <c r="Q2223" s="36">
        <v>1208</v>
      </c>
      <c r="R2223" s="36">
        <v>1222</v>
      </c>
      <c r="S2223" s="36">
        <v>1201.5</v>
      </c>
      <c r="T2223" s="66">
        <v>6.6E-3</v>
      </c>
      <c r="U2223" s="66">
        <v>-4.0000000000000002E-4</v>
      </c>
      <c r="V2223" s="66">
        <v>-4.8999999999999998E-3</v>
      </c>
      <c r="W2223" s="66">
        <v>1.2E-2</v>
      </c>
      <c r="X2223" s="1">
        <v>4535000</v>
      </c>
      <c r="Y2223" s="1">
        <v>5514138</v>
      </c>
      <c r="Z2223" s="1">
        <v>1752824</v>
      </c>
      <c r="AA2223" t="s">
        <v>838</v>
      </c>
      <c r="AB2223" t="s">
        <v>357</v>
      </c>
      <c r="AC2223">
        <v>13.89</v>
      </c>
      <c r="AD2223">
        <v>0.93</v>
      </c>
      <c r="AE2223">
        <v>2.63</v>
      </c>
      <c r="AF2223" t="s">
        <v>230</v>
      </c>
      <c r="AG2223" s="1">
        <v>253400</v>
      </c>
      <c r="AH2223" s="36">
        <v>1217</v>
      </c>
      <c r="AI2223">
        <v>800</v>
      </c>
      <c r="AJ2223" s="36">
        <v>1214.5</v>
      </c>
      <c r="AK2223" s="1">
        <v>11000</v>
      </c>
      <c r="AL2223" s="2">
        <v>0.64583333333333337</v>
      </c>
      <c r="AM2223" s="3">
        <v>46234</v>
      </c>
      <c r="AN2223" t="s">
        <v>298</v>
      </c>
      <c r="AO2223" t="s">
        <v>335</v>
      </c>
    </row>
    <row r="2224" spans="1:41">
      <c r="A2224" s="8">
        <v>46226</v>
      </c>
      <c r="B2224" s="67">
        <v>4053.88</v>
      </c>
      <c r="C2224" s="67">
        <v>0.51</v>
      </c>
      <c r="D2224" s="67">
        <v>66430</v>
      </c>
      <c r="E2224" s="67">
        <v>0.54</v>
      </c>
      <c r="F2224" s="69">
        <v>4220</v>
      </c>
      <c r="G2224" t="s">
        <v>46</v>
      </c>
      <c r="H2224">
        <v>0</v>
      </c>
      <c r="I2224" t="s">
        <v>288</v>
      </c>
      <c r="J2224" t="s">
        <v>289</v>
      </c>
      <c r="K2224" t="s">
        <v>290</v>
      </c>
      <c r="L2224" s="36">
        <v>1829</v>
      </c>
      <c r="M2224">
        <v>6</v>
      </c>
      <c r="N2224" s="66">
        <v>3.3E-3</v>
      </c>
      <c r="O2224" s="36">
        <v>1823</v>
      </c>
      <c r="P2224" s="66">
        <v>3.2000000000000002E-3</v>
      </c>
      <c r="Q2224" s="36">
        <v>1811</v>
      </c>
      <c r="R2224" s="36">
        <v>1836</v>
      </c>
      <c r="S2224" s="36">
        <v>1811</v>
      </c>
      <c r="T2224" s="66">
        <v>9.9000000000000008E-3</v>
      </c>
      <c r="U2224" s="66">
        <v>0</v>
      </c>
      <c r="V2224" s="66">
        <v>-3.8E-3</v>
      </c>
      <c r="W2224" s="66">
        <v>9.9000000000000008E-3</v>
      </c>
      <c r="X2224" s="1">
        <v>56300</v>
      </c>
      <c r="Y2224" s="1">
        <v>102876</v>
      </c>
      <c r="Z2224" s="1">
        <v>93781</v>
      </c>
      <c r="AA2224" t="s">
        <v>790</v>
      </c>
      <c r="AB2224" t="s">
        <v>578</v>
      </c>
      <c r="AC2224">
        <v>12.79</v>
      </c>
      <c r="AD2224">
        <v>1.28</v>
      </c>
      <c r="AE2224">
        <v>2.95</v>
      </c>
      <c r="AF2224" t="s">
        <v>230</v>
      </c>
      <c r="AG2224">
        <v>0</v>
      </c>
      <c r="AH2224" s="36">
        <v>1839</v>
      </c>
      <c r="AI2224">
        <v>200</v>
      </c>
      <c r="AJ2224" s="36">
        <v>1821</v>
      </c>
      <c r="AK2224">
        <v>100</v>
      </c>
      <c r="AL2224" s="2">
        <v>0.64583333333333337</v>
      </c>
      <c r="AM2224" s="3">
        <v>46234</v>
      </c>
      <c r="AN2224" t="s">
        <v>298</v>
      </c>
      <c r="AO2224" t="s">
        <v>335</v>
      </c>
    </row>
    <row r="2225" spans="1:41">
      <c r="A2225" s="8">
        <v>46226</v>
      </c>
      <c r="B2225" s="67">
        <v>4053.88</v>
      </c>
      <c r="C2225" s="67">
        <v>0.51</v>
      </c>
      <c r="D2225" s="67">
        <v>66430</v>
      </c>
      <c r="E2225" s="67">
        <v>0.54</v>
      </c>
      <c r="F2225" s="69">
        <v>4334</v>
      </c>
      <c r="G2225" t="s">
        <v>47</v>
      </c>
      <c r="H2225">
        <v>0</v>
      </c>
      <c r="I2225" t="s">
        <v>314</v>
      </c>
      <c r="J2225" t="s">
        <v>323</v>
      </c>
      <c r="K2225" t="s">
        <v>295</v>
      </c>
      <c r="L2225">
        <v>381</v>
      </c>
      <c r="M2225">
        <v>1</v>
      </c>
      <c r="N2225" s="66">
        <v>2.5999999999999999E-3</v>
      </c>
      <c r="O2225">
        <v>380</v>
      </c>
      <c r="P2225" s="66">
        <v>2.5999999999999999E-3</v>
      </c>
      <c r="Q2225">
        <v>384</v>
      </c>
      <c r="R2225">
        <v>386</v>
      </c>
      <c r="S2225">
        <v>380</v>
      </c>
      <c r="T2225" s="66">
        <v>-7.7999999999999996E-3</v>
      </c>
      <c r="U2225" s="66">
        <v>-1.29E-2</v>
      </c>
      <c r="V2225" s="66">
        <v>-1.29E-2</v>
      </c>
      <c r="W2225" s="66">
        <v>2.5999999999999999E-3</v>
      </c>
      <c r="X2225" s="1">
        <v>6900</v>
      </c>
      <c r="Y2225" s="1">
        <v>2647</v>
      </c>
      <c r="Z2225" s="1">
        <v>4227</v>
      </c>
      <c r="AA2225" t="s">
        <v>360</v>
      </c>
      <c r="AB2225" t="s">
        <v>693</v>
      </c>
      <c r="AC2225">
        <v>11.44</v>
      </c>
      <c r="AD2225">
        <v>1.25</v>
      </c>
      <c r="AE2225">
        <v>2.62</v>
      </c>
      <c r="AF2225">
        <v>0.1</v>
      </c>
      <c r="AG2225">
        <v>0</v>
      </c>
      <c r="AH2225">
        <v>385</v>
      </c>
      <c r="AI2225">
        <v>400</v>
      </c>
      <c r="AJ2225">
        <v>381</v>
      </c>
      <c r="AK2225">
        <v>300</v>
      </c>
      <c r="AL2225" s="2">
        <v>0.64583333333333337</v>
      </c>
      <c r="AN2225" t="s">
        <v>306</v>
      </c>
      <c r="AO2225" t="s">
        <v>351</v>
      </c>
    </row>
    <row r="2226" spans="1:41">
      <c r="A2226" s="8">
        <v>46226</v>
      </c>
      <c r="B2226" s="67">
        <v>4053.88</v>
      </c>
      <c r="C2226" s="67">
        <v>0.51</v>
      </c>
      <c r="D2226" s="67">
        <v>66430</v>
      </c>
      <c r="E2226" s="67">
        <v>0.54</v>
      </c>
      <c r="F2226" s="69">
        <v>4523</v>
      </c>
      <c r="G2226" t="s">
        <v>48</v>
      </c>
      <c r="H2226">
        <v>0</v>
      </c>
      <c r="I2226" t="s">
        <v>288</v>
      </c>
      <c r="J2226" t="s">
        <v>289</v>
      </c>
      <c r="K2226" t="s">
        <v>290</v>
      </c>
      <c r="L2226" s="36">
        <v>4582</v>
      </c>
      <c r="M2226">
        <v>32</v>
      </c>
      <c r="N2226" s="66">
        <v>7.0000000000000001E-3</v>
      </c>
      <c r="O2226" s="36">
        <v>4550</v>
      </c>
      <c r="P2226" s="66">
        <v>7.0000000000000001E-3</v>
      </c>
      <c r="Q2226" s="36">
        <v>4550</v>
      </c>
      <c r="R2226" s="36">
        <v>4585</v>
      </c>
      <c r="S2226" s="36">
        <v>4515</v>
      </c>
      <c r="T2226" s="66">
        <v>7.0000000000000001E-3</v>
      </c>
      <c r="U2226" s="66">
        <v>1.0999999999999999E-2</v>
      </c>
      <c r="V2226" s="66">
        <v>-5.9999999999999995E-4</v>
      </c>
      <c r="W2226" s="66">
        <v>1.4800000000000001E-2</v>
      </c>
      <c r="X2226" s="1">
        <v>1202400</v>
      </c>
      <c r="Y2226" s="1">
        <v>5488981</v>
      </c>
      <c r="Z2226" s="1">
        <v>1336336</v>
      </c>
      <c r="AA2226" t="s">
        <v>362</v>
      </c>
      <c r="AB2226" t="s">
        <v>631</v>
      </c>
      <c r="AC2226">
        <v>24.74</v>
      </c>
      <c r="AD2226">
        <v>1.43</v>
      </c>
      <c r="AE2226">
        <v>3.49</v>
      </c>
      <c r="AF2226" t="s">
        <v>230</v>
      </c>
      <c r="AG2226" s="1">
        <v>73500</v>
      </c>
      <c r="AH2226" s="36">
        <v>4583</v>
      </c>
      <c r="AI2226">
        <v>100</v>
      </c>
      <c r="AJ2226" s="36">
        <v>4564</v>
      </c>
      <c r="AK2226">
        <v>200</v>
      </c>
      <c r="AL2226" s="2">
        <v>0.64583333333333337</v>
      </c>
      <c r="AM2226" s="3">
        <v>46237</v>
      </c>
      <c r="AN2226" t="s">
        <v>298</v>
      </c>
      <c r="AO2226" t="s">
        <v>364</v>
      </c>
    </row>
    <row r="2227" spans="1:41">
      <c r="A2227" s="8">
        <v>46226</v>
      </c>
      <c r="B2227" s="67">
        <v>4053.88</v>
      </c>
      <c r="C2227" s="67">
        <v>0.51</v>
      </c>
      <c r="D2227" s="67">
        <v>66430</v>
      </c>
      <c r="E2227" s="67">
        <v>0.54</v>
      </c>
      <c r="F2227" s="69">
        <v>4528</v>
      </c>
      <c r="G2227" t="s">
        <v>49</v>
      </c>
      <c r="H2227">
        <v>0</v>
      </c>
      <c r="I2227" t="s">
        <v>288</v>
      </c>
      <c r="J2227" t="s">
        <v>289</v>
      </c>
      <c r="K2227" t="s">
        <v>290</v>
      </c>
      <c r="L2227" s="36">
        <v>2398.5</v>
      </c>
      <c r="M2227">
        <v>-6.5</v>
      </c>
      <c r="N2227" s="66">
        <v>-2.7000000000000001E-3</v>
      </c>
      <c r="O2227" s="36">
        <v>2405</v>
      </c>
      <c r="P2227" s="66">
        <v>-2.7000000000000001E-3</v>
      </c>
      <c r="Q2227" s="36">
        <v>2396</v>
      </c>
      <c r="R2227" s="36">
        <v>2410.5</v>
      </c>
      <c r="S2227" s="36">
        <v>2378</v>
      </c>
      <c r="T2227" s="66">
        <v>1E-3</v>
      </c>
      <c r="U2227" s="66">
        <v>3.3E-3</v>
      </c>
      <c r="V2227" s="66">
        <v>-4.8999999999999998E-3</v>
      </c>
      <c r="W2227" s="66">
        <v>8.6E-3</v>
      </c>
      <c r="X2227" s="1">
        <v>1081400</v>
      </c>
      <c r="Y2227" s="1">
        <v>2590074</v>
      </c>
      <c r="Z2227" s="1">
        <v>1196114</v>
      </c>
      <c r="AA2227" t="s">
        <v>365</v>
      </c>
      <c r="AB2227" t="s">
        <v>580</v>
      </c>
      <c r="AC2227">
        <v>15.88</v>
      </c>
      <c r="AD2227">
        <v>1.32</v>
      </c>
      <c r="AE2227">
        <v>3.34</v>
      </c>
      <c r="AF2227" t="s">
        <v>230</v>
      </c>
      <c r="AG2227" s="1">
        <v>75800</v>
      </c>
      <c r="AH2227" s="36">
        <v>2399</v>
      </c>
      <c r="AI2227">
        <v>100</v>
      </c>
      <c r="AJ2227" s="36">
        <v>2381</v>
      </c>
      <c r="AK2227" s="1">
        <v>1700</v>
      </c>
      <c r="AL2227" s="2">
        <v>0.64583333333333337</v>
      </c>
      <c r="AM2227" s="3">
        <v>46234</v>
      </c>
      <c r="AN2227" t="s">
        <v>298</v>
      </c>
      <c r="AO2227" t="s">
        <v>364</v>
      </c>
    </row>
    <row r="2228" spans="1:41">
      <c r="A2228" s="8">
        <v>46226</v>
      </c>
      <c r="B2228" s="67">
        <v>4053.88</v>
      </c>
      <c r="C2228" s="67">
        <v>0.51</v>
      </c>
      <c r="D2228" s="67">
        <v>66430</v>
      </c>
      <c r="E2228" s="67">
        <v>0.54</v>
      </c>
      <c r="F2228" s="69">
        <v>4661</v>
      </c>
      <c r="G2228" t="s">
        <v>50</v>
      </c>
      <c r="H2228">
        <v>0</v>
      </c>
      <c r="I2228" t="s">
        <v>288</v>
      </c>
      <c r="J2228" t="s">
        <v>289</v>
      </c>
      <c r="K2228" t="s">
        <v>290</v>
      </c>
      <c r="L2228" s="36">
        <v>2630</v>
      </c>
      <c r="M2228">
        <v>-43.5</v>
      </c>
      <c r="N2228" s="66">
        <v>-1.6299999999999999E-2</v>
      </c>
      <c r="O2228" s="36">
        <v>2673.5</v>
      </c>
      <c r="P2228" s="66">
        <v>-1.6199999999999999E-2</v>
      </c>
      <c r="Q2228" s="36">
        <v>2623.5</v>
      </c>
      <c r="R2228" s="36">
        <v>2645.5</v>
      </c>
      <c r="S2228" s="36">
        <v>2606.5</v>
      </c>
      <c r="T2228" s="66">
        <v>2.3999999999999998E-3</v>
      </c>
      <c r="U2228" s="66">
        <v>7.1999999999999998E-3</v>
      </c>
      <c r="V2228" s="66">
        <v>-5.7999999999999996E-3</v>
      </c>
      <c r="W2228" s="66">
        <v>8.9999999999999993E-3</v>
      </c>
      <c r="X2228" s="1">
        <v>4446600</v>
      </c>
      <c r="Y2228" s="1">
        <v>11667744</v>
      </c>
      <c r="Z2228" s="1">
        <v>4735185</v>
      </c>
      <c r="AA2228" t="s">
        <v>367</v>
      </c>
      <c r="AB2228" t="s">
        <v>368</v>
      </c>
      <c r="AC2228">
        <v>36.83</v>
      </c>
      <c r="AD2228">
        <v>3.92</v>
      </c>
      <c r="AE2228">
        <v>0.61</v>
      </c>
      <c r="AF2228" t="s">
        <v>230</v>
      </c>
      <c r="AG2228">
        <v>0</v>
      </c>
      <c r="AH2228" s="36">
        <v>2630.5</v>
      </c>
      <c r="AI2228">
        <v>100</v>
      </c>
      <c r="AJ2228" s="36">
        <v>2629</v>
      </c>
      <c r="AK2228">
        <v>100</v>
      </c>
      <c r="AL2228" s="2">
        <v>0.64583333333333337</v>
      </c>
      <c r="AM2228" s="3">
        <v>46233</v>
      </c>
      <c r="AN2228" t="s">
        <v>298</v>
      </c>
      <c r="AO2228" t="s">
        <v>313</v>
      </c>
    </row>
    <row r="2229" spans="1:41">
      <c r="A2229" s="8">
        <v>46226</v>
      </c>
      <c r="B2229" s="67">
        <v>4053.88</v>
      </c>
      <c r="C2229" s="67">
        <v>0.51</v>
      </c>
      <c r="D2229" s="67">
        <v>66430</v>
      </c>
      <c r="E2229" s="67">
        <v>0.54</v>
      </c>
      <c r="F2229" s="69">
        <v>5020</v>
      </c>
      <c r="G2229" t="s">
        <v>51</v>
      </c>
      <c r="H2229">
        <v>0</v>
      </c>
      <c r="I2229" t="s">
        <v>288</v>
      </c>
      <c r="J2229" t="s">
        <v>289</v>
      </c>
      <c r="K2229" t="s">
        <v>290</v>
      </c>
      <c r="L2229" s="36">
        <v>1337</v>
      </c>
      <c r="M2229">
        <v>17</v>
      </c>
      <c r="N2229" s="66">
        <v>1.29E-2</v>
      </c>
      <c r="O2229" s="36">
        <v>1320</v>
      </c>
      <c r="P2229" s="66">
        <v>1.2800000000000001E-2</v>
      </c>
      <c r="Q2229" s="36">
        <v>1316.5</v>
      </c>
      <c r="R2229" s="36">
        <v>1337</v>
      </c>
      <c r="S2229" s="36">
        <v>1316.5</v>
      </c>
      <c r="T2229" s="66">
        <v>1.55E-2</v>
      </c>
      <c r="U2229" s="66">
        <v>5.1999999999999998E-3</v>
      </c>
      <c r="V2229" s="66">
        <v>0</v>
      </c>
      <c r="W2229" s="66">
        <v>1.55E-2</v>
      </c>
      <c r="X2229" s="1">
        <v>6950000</v>
      </c>
      <c r="Y2229" s="1">
        <v>9259304</v>
      </c>
      <c r="Z2229" s="1">
        <v>3618946</v>
      </c>
      <c r="AA2229" t="s">
        <v>369</v>
      </c>
      <c r="AB2229" t="s">
        <v>370</v>
      </c>
      <c r="AC2229">
        <v>8.58</v>
      </c>
      <c r="AD2229">
        <v>1.06</v>
      </c>
      <c r="AE2229">
        <v>2.54</v>
      </c>
      <c r="AF2229" t="s">
        <v>230</v>
      </c>
      <c r="AG2229" s="1">
        <v>269900</v>
      </c>
      <c r="AH2229" s="36">
        <v>1337.5</v>
      </c>
      <c r="AI2229" s="1">
        <v>3300</v>
      </c>
      <c r="AJ2229" s="36">
        <v>1336</v>
      </c>
      <c r="AK2229" s="1">
        <v>166900</v>
      </c>
      <c r="AL2229" s="2">
        <v>0.64583333333333337</v>
      </c>
      <c r="AM2229" s="3">
        <v>46241</v>
      </c>
      <c r="AN2229" t="s">
        <v>298</v>
      </c>
      <c r="AO2229" t="s">
        <v>371</v>
      </c>
    </row>
    <row r="2230" spans="1:41">
      <c r="A2230" s="8">
        <v>46226</v>
      </c>
      <c r="B2230" s="67">
        <v>4053.88</v>
      </c>
      <c r="C2230" s="67">
        <v>0.51</v>
      </c>
      <c r="D2230" s="67">
        <v>66430</v>
      </c>
      <c r="E2230" s="67">
        <v>0.54</v>
      </c>
      <c r="F2230" s="69">
        <v>5201</v>
      </c>
      <c r="G2230" t="s">
        <v>52</v>
      </c>
      <c r="H2230">
        <v>0</v>
      </c>
      <c r="I2230" t="s">
        <v>288</v>
      </c>
      <c r="J2230" t="s">
        <v>289</v>
      </c>
      <c r="K2230" t="s">
        <v>290</v>
      </c>
      <c r="L2230" s="36">
        <v>6315</v>
      </c>
      <c r="M2230">
        <v>-29</v>
      </c>
      <c r="N2230" s="66">
        <v>-4.5999999999999999E-3</v>
      </c>
      <c r="O2230" s="36">
        <v>6344</v>
      </c>
      <c r="P2230" s="66">
        <v>-4.4999999999999997E-3</v>
      </c>
      <c r="Q2230" s="36">
        <v>6388</v>
      </c>
      <c r="R2230" s="36">
        <v>6452</v>
      </c>
      <c r="S2230" s="36">
        <v>6282</v>
      </c>
      <c r="T2230" s="66">
        <v>-1.14E-2</v>
      </c>
      <c r="U2230" s="66">
        <v>-7.0000000000000001E-3</v>
      </c>
      <c r="V2230" s="66">
        <v>-2.12E-2</v>
      </c>
      <c r="W2230" s="66">
        <v>5.1999999999999998E-3</v>
      </c>
      <c r="X2230" s="1">
        <v>904200</v>
      </c>
      <c r="Y2230" s="1">
        <v>5739204</v>
      </c>
      <c r="Z2230" s="1">
        <v>1373100</v>
      </c>
      <c r="AA2230" t="s">
        <v>581</v>
      </c>
      <c r="AB2230" t="s">
        <v>373</v>
      </c>
      <c r="AC2230">
        <v>17.420000000000002</v>
      </c>
      <c r="AD2230">
        <v>0.9</v>
      </c>
      <c r="AE2230">
        <v>3.33</v>
      </c>
      <c r="AF2230" t="s">
        <v>230</v>
      </c>
      <c r="AG2230" s="1">
        <v>57600</v>
      </c>
      <c r="AH2230" s="36">
        <v>6319</v>
      </c>
      <c r="AI2230">
        <v>100</v>
      </c>
      <c r="AJ2230" s="36">
        <v>6291</v>
      </c>
      <c r="AK2230">
        <v>100</v>
      </c>
      <c r="AL2230" s="2">
        <v>0.64583333333333337</v>
      </c>
      <c r="AM2230" s="3">
        <v>46238</v>
      </c>
      <c r="AN2230" t="s">
        <v>293</v>
      </c>
      <c r="AO2230" t="s">
        <v>341</v>
      </c>
    </row>
    <row r="2231" spans="1:41">
      <c r="A2231" s="8">
        <v>46226</v>
      </c>
      <c r="B2231" s="67">
        <v>4053.88</v>
      </c>
      <c r="C2231" s="67">
        <v>0.51</v>
      </c>
      <c r="D2231" s="67">
        <v>66430</v>
      </c>
      <c r="E2231" s="67">
        <v>0.54</v>
      </c>
      <c r="F2231" s="69">
        <v>5302</v>
      </c>
      <c r="G2231" t="s">
        <v>53</v>
      </c>
      <c r="H2231">
        <v>0</v>
      </c>
      <c r="I2231" t="s">
        <v>288</v>
      </c>
      <c r="J2231" t="s">
        <v>289</v>
      </c>
      <c r="K2231" t="s">
        <v>290</v>
      </c>
      <c r="L2231" s="36">
        <v>4750</v>
      </c>
      <c r="M2231">
        <v>-20</v>
      </c>
      <c r="N2231" s="66">
        <v>-4.1999999999999997E-3</v>
      </c>
      <c r="O2231" s="36">
        <v>4770</v>
      </c>
      <c r="P2231" s="66">
        <v>-4.1000000000000003E-3</v>
      </c>
      <c r="Q2231" s="36">
        <v>4800</v>
      </c>
      <c r="R2231" s="36">
        <v>4820</v>
      </c>
      <c r="S2231" s="36">
        <v>4730</v>
      </c>
      <c r="T2231" s="66">
        <v>-1.04E-2</v>
      </c>
      <c r="U2231" s="66">
        <v>-1E-3</v>
      </c>
      <c r="V2231" s="66">
        <v>-1.4500000000000001E-2</v>
      </c>
      <c r="W2231" s="66">
        <v>4.1999999999999997E-3</v>
      </c>
      <c r="X2231" s="1">
        <v>37100</v>
      </c>
      <c r="Y2231" s="1">
        <v>176751</v>
      </c>
      <c r="Z2231" s="1">
        <v>56204</v>
      </c>
      <c r="AA2231" t="s">
        <v>374</v>
      </c>
      <c r="AB2231" t="s">
        <v>375</v>
      </c>
      <c r="AC2231">
        <v>19.05</v>
      </c>
      <c r="AD2231">
        <v>0.96</v>
      </c>
      <c r="AE2231">
        <v>4.21</v>
      </c>
      <c r="AF2231" t="s">
        <v>230</v>
      </c>
      <c r="AG2231" s="1">
        <v>12800</v>
      </c>
      <c r="AH2231" s="36">
        <v>4775</v>
      </c>
      <c r="AI2231">
        <v>200</v>
      </c>
      <c r="AJ2231" s="36">
        <v>4730</v>
      </c>
      <c r="AK2231">
        <v>100</v>
      </c>
      <c r="AL2231" s="2">
        <v>0.64583333333333337</v>
      </c>
      <c r="AM2231" s="3">
        <v>46244</v>
      </c>
      <c r="AN2231" t="s">
        <v>293</v>
      </c>
      <c r="AO2231" t="s">
        <v>341</v>
      </c>
    </row>
    <row r="2232" spans="1:41">
      <c r="A2232" s="8">
        <v>46226</v>
      </c>
      <c r="B2232" s="67">
        <v>4053.88</v>
      </c>
      <c r="C2232" s="67">
        <v>0.51</v>
      </c>
      <c r="D2232" s="67">
        <v>66430</v>
      </c>
      <c r="E2232" s="67">
        <v>0.54</v>
      </c>
      <c r="F2232" s="69">
        <v>5310</v>
      </c>
      <c r="G2232" t="s">
        <v>54</v>
      </c>
      <c r="H2232">
        <v>0</v>
      </c>
      <c r="I2232" t="s">
        <v>288</v>
      </c>
      <c r="J2232" t="s">
        <v>289</v>
      </c>
      <c r="K2232" t="s">
        <v>290</v>
      </c>
      <c r="L2232" s="36">
        <v>6790</v>
      </c>
      <c r="M2232">
        <v>50</v>
      </c>
      <c r="N2232" s="66">
        <v>7.4000000000000003E-3</v>
      </c>
      <c r="O2232" s="36">
        <v>6740</v>
      </c>
      <c r="P2232" s="66">
        <v>7.4000000000000003E-3</v>
      </c>
      <c r="Q2232" s="36">
        <v>6800</v>
      </c>
      <c r="R2232" s="36">
        <v>6950</v>
      </c>
      <c r="S2232" s="36">
        <v>6710</v>
      </c>
      <c r="T2232" s="66">
        <v>-1.4E-3</v>
      </c>
      <c r="U2232" s="66">
        <v>4.4000000000000003E-3</v>
      </c>
      <c r="V2232" s="66">
        <v>-2.3E-2</v>
      </c>
      <c r="W2232" s="66">
        <v>1.1900000000000001E-2</v>
      </c>
      <c r="X2232" s="1">
        <v>97300</v>
      </c>
      <c r="Y2232" s="1">
        <v>662520</v>
      </c>
      <c r="Z2232" s="1">
        <v>142539</v>
      </c>
      <c r="AA2232" t="s">
        <v>662</v>
      </c>
      <c r="AB2232" t="s">
        <v>377</v>
      </c>
      <c r="AC2232">
        <v>29.06</v>
      </c>
      <c r="AD2232">
        <v>1.46</v>
      </c>
      <c r="AE2232">
        <v>2.14</v>
      </c>
      <c r="AF2232" t="s">
        <v>230</v>
      </c>
      <c r="AG2232" s="1">
        <v>3000</v>
      </c>
      <c r="AH2232" s="36">
        <v>6800</v>
      </c>
      <c r="AI2232" s="1">
        <v>1100</v>
      </c>
      <c r="AJ2232" s="36">
        <v>6740</v>
      </c>
      <c r="AK2232">
        <v>100</v>
      </c>
      <c r="AL2232" s="2">
        <v>0.64583333333333337</v>
      </c>
      <c r="AM2232" s="3">
        <v>46241</v>
      </c>
      <c r="AN2232" t="s">
        <v>293</v>
      </c>
      <c r="AO2232" t="s">
        <v>341</v>
      </c>
    </row>
    <row r="2233" spans="1:41">
      <c r="A2233" s="8">
        <v>46226</v>
      </c>
      <c r="B2233" s="67">
        <v>4053.88</v>
      </c>
      <c r="C2233" s="67">
        <v>0.51</v>
      </c>
      <c r="D2233" s="67">
        <v>66430</v>
      </c>
      <c r="E2233" s="67">
        <v>0.54</v>
      </c>
      <c r="F2233" s="69">
        <v>5334</v>
      </c>
      <c r="G2233" t="s">
        <v>55</v>
      </c>
      <c r="H2233">
        <v>0</v>
      </c>
      <c r="I2233" t="s">
        <v>288</v>
      </c>
      <c r="J2233" t="s">
        <v>289</v>
      </c>
      <c r="K2233" t="s">
        <v>290</v>
      </c>
      <c r="L2233" s="36">
        <v>9728</v>
      </c>
      <c r="M2233">
        <v>-22</v>
      </c>
      <c r="N2233" s="66">
        <v>-2.3E-3</v>
      </c>
      <c r="O2233" s="36">
        <v>9750</v>
      </c>
      <c r="P2233" s="66">
        <v>-2.2000000000000001E-3</v>
      </c>
      <c r="Q2233" s="36">
        <v>9750</v>
      </c>
      <c r="R2233" s="36">
        <v>9867</v>
      </c>
      <c r="S2233" s="36">
        <v>9658</v>
      </c>
      <c r="T2233" s="66">
        <v>-2.2000000000000001E-3</v>
      </c>
      <c r="U2233" s="66">
        <v>6.9999999999999999E-4</v>
      </c>
      <c r="V2233" s="66">
        <v>-1.4E-2</v>
      </c>
      <c r="W2233" s="66">
        <v>7.1999999999999998E-3</v>
      </c>
      <c r="X2233" s="1">
        <v>940200</v>
      </c>
      <c r="Y2233" s="1">
        <v>9157341</v>
      </c>
      <c r="Z2233" s="1">
        <v>1938281</v>
      </c>
      <c r="AA2233" t="s">
        <v>709</v>
      </c>
      <c r="AB2233" t="s">
        <v>379</v>
      </c>
      <c r="AC2233">
        <v>18.059999999999999</v>
      </c>
      <c r="AD2233">
        <v>2.48</v>
      </c>
      <c r="AE2233">
        <v>2.16</v>
      </c>
      <c r="AF2233" t="s">
        <v>230</v>
      </c>
      <c r="AG2233" s="1">
        <v>27300</v>
      </c>
      <c r="AH2233" s="36">
        <v>9734</v>
      </c>
      <c r="AI2233" s="1">
        <v>3300</v>
      </c>
      <c r="AJ2233" s="36">
        <v>9702</v>
      </c>
      <c r="AK2233">
        <v>500</v>
      </c>
      <c r="AL2233" s="2">
        <v>0.64583333333333337</v>
      </c>
      <c r="AM2233" s="3">
        <v>46234</v>
      </c>
      <c r="AN2233" t="s">
        <v>298</v>
      </c>
      <c r="AO2233" t="s">
        <v>341</v>
      </c>
    </row>
    <row r="2234" spans="1:41">
      <c r="A2234" s="8">
        <v>46226</v>
      </c>
      <c r="B2234" s="67">
        <v>4053.88</v>
      </c>
      <c r="C2234" s="67">
        <v>0.51</v>
      </c>
      <c r="D2234" s="67">
        <v>66430</v>
      </c>
      <c r="E2234" s="67">
        <v>0.54</v>
      </c>
      <c r="F2234" s="69">
        <v>5706</v>
      </c>
      <c r="G2234" t="s">
        <v>56</v>
      </c>
      <c r="H2234">
        <v>0</v>
      </c>
      <c r="I2234" t="s">
        <v>288</v>
      </c>
      <c r="J2234" t="s">
        <v>289</v>
      </c>
      <c r="K2234" t="s">
        <v>290</v>
      </c>
      <c r="L2234" s="36">
        <v>33900</v>
      </c>
      <c r="M2234">
        <v>300</v>
      </c>
      <c r="N2234" s="66">
        <v>8.8999999999999999E-3</v>
      </c>
      <c r="O2234" s="36">
        <v>33600</v>
      </c>
      <c r="P2234" s="66">
        <v>8.8999999999999999E-3</v>
      </c>
      <c r="Q2234" s="36">
        <v>34800</v>
      </c>
      <c r="R2234" s="36">
        <v>35210</v>
      </c>
      <c r="S2234" s="36">
        <v>33320</v>
      </c>
      <c r="T2234" s="66">
        <v>-2.58E-2</v>
      </c>
      <c r="U2234" s="66">
        <v>1.34E-2</v>
      </c>
      <c r="V2234" s="66">
        <v>-3.7199999999999997E-2</v>
      </c>
      <c r="W2234" s="66">
        <v>1.7399999999999999E-2</v>
      </c>
      <c r="X2234" s="1">
        <v>792100</v>
      </c>
      <c r="Y2234" s="1">
        <v>26895898</v>
      </c>
      <c r="Z2234" s="1">
        <v>1946383</v>
      </c>
      <c r="AA2234" t="s">
        <v>521</v>
      </c>
      <c r="AB2234" t="s">
        <v>381</v>
      </c>
      <c r="AC2234">
        <v>25.86</v>
      </c>
      <c r="AD2234">
        <v>4.7</v>
      </c>
      <c r="AE2234">
        <v>0.83</v>
      </c>
      <c r="AF2234" t="s">
        <v>230</v>
      </c>
      <c r="AG2234" s="1">
        <v>4900</v>
      </c>
      <c r="AH2234" s="36">
        <v>33920</v>
      </c>
      <c r="AI2234" s="1">
        <v>1400</v>
      </c>
      <c r="AJ2234" s="36">
        <v>33830</v>
      </c>
      <c r="AK2234">
        <v>700</v>
      </c>
      <c r="AL2234" s="2">
        <v>0.64583333333333337</v>
      </c>
      <c r="AM2234" s="3">
        <v>46241</v>
      </c>
      <c r="AN2234" t="s">
        <v>298</v>
      </c>
      <c r="AO2234" t="s">
        <v>382</v>
      </c>
    </row>
    <row r="2235" spans="1:41">
      <c r="A2235" s="8">
        <v>46226</v>
      </c>
      <c r="B2235" s="67">
        <v>4053.88</v>
      </c>
      <c r="C2235" s="67">
        <v>0.51</v>
      </c>
      <c r="D2235" s="67">
        <v>66430</v>
      </c>
      <c r="E2235" s="67">
        <v>0.54</v>
      </c>
      <c r="F2235" s="69">
        <v>5711</v>
      </c>
      <c r="G2235" t="s">
        <v>57</v>
      </c>
      <c r="H2235">
        <v>0</v>
      </c>
      <c r="I2235" t="s">
        <v>288</v>
      </c>
      <c r="J2235" t="s">
        <v>289</v>
      </c>
      <c r="K2235" t="s">
        <v>290</v>
      </c>
      <c r="L2235" s="36">
        <v>4294</v>
      </c>
      <c r="M2235">
        <v>90</v>
      </c>
      <c r="N2235" s="66">
        <v>2.1399999999999999E-2</v>
      </c>
      <c r="O2235" s="36">
        <v>4204</v>
      </c>
      <c r="P2235" s="66">
        <v>2.1399999999999999E-2</v>
      </c>
      <c r="Q2235" s="36">
        <v>4296</v>
      </c>
      <c r="R2235" s="36">
        <v>4333</v>
      </c>
      <c r="S2235" s="36">
        <v>4247</v>
      </c>
      <c r="T2235" s="66">
        <v>-4.0000000000000002E-4</v>
      </c>
      <c r="U2235" s="66">
        <v>8.9999999999999998E-4</v>
      </c>
      <c r="V2235" s="66">
        <v>-8.9999999999999993E-3</v>
      </c>
      <c r="W2235" s="66">
        <v>1.0999999999999999E-2</v>
      </c>
      <c r="X2235" s="1">
        <v>725000</v>
      </c>
      <c r="Y2235" s="1">
        <v>3112239</v>
      </c>
      <c r="Z2235" s="1">
        <v>564616</v>
      </c>
      <c r="AA2235" t="s">
        <v>383</v>
      </c>
      <c r="AB2235" t="s">
        <v>384</v>
      </c>
      <c r="AC2235">
        <v>11.45</v>
      </c>
      <c r="AD2235">
        <v>0.76</v>
      </c>
      <c r="AE2235">
        <v>2.7</v>
      </c>
      <c r="AF2235" t="s">
        <v>230</v>
      </c>
      <c r="AG2235" s="1">
        <v>25600</v>
      </c>
      <c r="AH2235" s="36">
        <v>4295</v>
      </c>
      <c r="AI2235">
        <v>100</v>
      </c>
      <c r="AJ2235" s="36">
        <v>4288</v>
      </c>
      <c r="AK2235">
        <v>100</v>
      </c>
      <c r="AL2235" s="2">
        <v>0.64583333333333337</v>
      </c>
      <c r="AM2235" s="3">
        <v>46240</v>
      </c>
      <c r="AN2235" t="s">
        <v>298</v>
      </c>
      <c r="AO2235" t="s">
        <v>382</v>
      </c>
    </row>
    <row r="2236" spans="1:41">
      <c r="A2236" s="8">
        <v>46226</v>
      </c>
      <c r="B2236" s="67">
        <v>4053.88</v>
      </c>
      <c r="C2236" s="67">
        <v>0.51</v>
      </c>
      <c r="D2236" s="67">
        <v>66430</v>
      </c>
      <c r="E2236" s="67">
        <v>0.54</v>
      </c>
      <c r="F2236" s="69">
        <v>5713</v>
      </c>
      <c r="G2236" t="s">
        <v>58</v>
      </c>
      <c r="H2236">
        <v>0</v>
      </c>
      <c r="I2236" t="s">
        <v>288</v>
      </c>
      <c r="J2236" t="s">
        <v>289</v>
      </c>
      <c r="K2236" t="s">
        <v>290</v>
      </c>
      <c r="L2236" s="36">
        <v>7902</v>
      </c>
      <c r="M2236">
        <v>381</v>
      </c>
      <c r="N2236" s="66">
        <v>5.0700000000000002E-2</v>
      </c>
      <c r="O2236" s="36">
        <v>7521</v>
      </c>
      <c r="P2236" s="66">
        <v>5.0599999999999999E-2</v>
      </c>
      <c r="Q2236" s="36">
        <v>7800</v>
      </c>
      <c r="R2236" s="36">
        <v>7952</v>
      </c>
      <c r="S2236" s="36">
        <v>7754</v>
      </c>
      <c r="T2236" s="66">
        <v>1.2999999999999999E-2</v>
      </c>
      <c r="U2236" s="66">
        <v>5.9999999999999995E-4</v>
      </c>
      <c r="V2236" s="66">
        <v>-6.1999999999999998E-3</v>
      </c>
      <c r="W2236" s="66">
        <v>1.9E-2</v>
      </c>
      <c r="X2236" s="1">
        <v>3238300</v>
      </c>
      <c r="Y2236" s="1">
        <v>25493999</v>
      </c>
      <c r="Z2236" s="1">
        <v>2298012</v>
      </c>
      <c r="AA2236" t="s">
        <v>385</v>
      </c>
      <c r="AB2236" t="s">
        <v>386</v>
      </c>
      <c r="AC2236">
        <v>14.14</v>
      </c>
      <c r="AD2236">
        <v>1.03</v>
      </c>
      <c r="AE2236">
        <v>2.62</v>
      </c>
      <c r="AF2236" t="s">
        <v>230</v>
      </c>
      <c r="AG2236" s="1">
        <v>54300</v>
      </c>
      <c r="AH2236" s="36">
        <v>7903</v>
      </c>
      <c r="AI2236" s="1">
        <v>7100</v>
      </c>
      <c r="AJ2236" s="36">
        <v>7892</v>
      </c>
      <c r="AK2236">
        <v>100</v>
      </c>
      <c r="AL2236" s="2">
        <v>0.64583333333333337</v>
      </c>
      <c r="AM2236" s="3">
        <v>46244</v>
      </c>
      <c r="AN2236" t="s">
        <v>298</v>
      </c>
      <c r="AO2236" t="s">
        <v>382</v>
      </c>
    </row>
    <row r="2237" spans="1:41">
      <c r="A2237" s="8">
        <v>46226</v>
      </c>
      <c r="B2237" s="67">
        <v>4053.88</v>
      </c>
      <c r="C2237" s="67">
        <v>0.51</v>
      </c>
      <c r="D2237" s="67">
        <v>66430</v>
      </c>
      <c r="E2237" s="67">
        <v>0.54</v>
      </c>
      <c r="F2237" s="69">
        <v>5802</v>
      </c>
      <c r="G2237" t="s">
        <v>59</v>
      </c>
      <c r="H2237">
        <v>0</v>
      </c>
      <c r="I2237" t="s">
        <v>288</v>
      </c>
      <c r="J2237" t="s">
        <v>289</v>
      </c>
      <c r="K2237" t="s">
        <v>290</v>
      </c>
      <c r="L2237" s="36">
        <v>2512</v>
      </c>
      <c r="M2237">
        <v>61</v>
      </c>
      <c r="N2237" s="66">
        <v>2.4899999999999999E-2</v>
      </c>
      <c r="O2237" s="36">
        <v>2451</v>
      </c>
      <c r="P2237" s="66">
        <v>2.4799999999999999E-2</v>
      </c>
      <c r="Q2237" s="36">
        <v>2480</v>
      </c>
      <c r="R2237" s="36">
        <v>2537</v>
      </c>
      <c r="S2237" s="36">
        <v>2452.5</v>
      </c>
      <c r="T2237" s="66">
        <v>1.29E-2</v>
      </c>
      <c r="U2237" s="66">
        <v>1E-4</v>
      </c>
      <c r="V2237" s="66">
        <v>-9.7999999999999997E-3</v>
      </c>
      <c r="W2237" s="66">
        <v>2.4199999999999999E-2</v>
      </c>
      <c r="X2237" s="1">
        <v>17118200</v>
      </c>
      <c r="Y2237" s="1">
        <v>42898871</v>
      </c>
      <c r="Z2237" s="1">
        <v>7977514</v>
      </c>
      <c r="AA2237" t="s">
        <v>694</v>
      </c>
      <c r="AB2237" t="s">
        <v>849</v>
      </c>
      <c r="AC2237">
        <v>24.1</v>
      </c>
      <c r="AD2237">
        <v>2.85</v>
      </c>
      <c r="AE2237">
        <v>1.55</v>
      </c>
      <c r="AF2237" t="s">
        <v>230</v>
      </c>
      <c r="AG2237" s="1">
        <v>287500</v>
      </c>
      <c r="AH2237" s="36">
        <v>2513</v>
      </c>
      <c r="AI2237">
        <v>200</v>
      </c>
      <c r="AJ2237" s="36">
        <v>2511</v>
      </c>
      <c r="AK2237">
        <v>100</v>
      </c>
      <c r="AL2237" s="2">
        <v>0.64583333333333337</v>
      </c>
      <c r="AM2237" s="3">
        <v>46234</v>
      </c>
      <c r="AN2237" t="s">
        <v>298</v>
      </c>
      <c r="AO2237" t="s">
        <v>382</v>
      </c>
    </row>
    <row r="2238" spans="1:41">
      <c r="A2238" s="8">
        <v>46226</v>
      </c>
      <c r="B2238" s="67">
        <v>4053.88</v>
      </c>
      <c r="C2238" s="67">
        <v>0.51</v>
      </c>
      <c r="D2238" s="67">
        <v>66430</v>
      </c>
      <c r="E2238" s="67">
        <v>0.54</v>
      </c>
      <c r="F2238" s="69">
        <v>5803</v>
      </c>
      <c r="G2238" t="s">
        <v>60</v>
      </c>
      <c r="H2238">
        <v>0</v>
      </c>
      <c r="I2238" t="s">
        <v>288</v>
      </c>
      <c r="J2238" t="s">
        <v>289</v>
      </c>
      <c r="K2238" t="s">
        <v>295</v>
      </c>
      <c r="L2238" s="36">
        <v>4727</v>
      </c>
      <c r="M2238">
        <v>-24</v>
      </c>
      <c r="N2238" s="66">
        <v>-5.1000000000000004E-3</v>
      </c>
      <c r="O2238" s="36">
        <v>4751</v>
      </c>
      <c r="P2238" s="66">
        <v>-5.0000000000000001E-3</v>
      </c>
      <c r="Q2238" s="36">
        <v>4888</v>
      </c>
      <c r="R2238" s="36">
        <v>4935</v>
      </c>
      <c r="S2238" s="36">
        <v>4652</v>
      </c>
      <c r="T2238" s="66">
        <v>-3.2899999999999999E-2</v>
      </c>
      <c r="U2238" s="66">
        <v>1.32E-2</v>
      </c>
      <c r="V2238" s="66">
        <v>-4.2099999999999999E-2</v>
      </c>
      <c r="W2238" s="66">
        <v>1.61E-2</v>
      </c>
      <c r="X2238" s="1">
        <v>31624200</v>
      </c>
      <c r="Y2238" s="1">
        <v>149564999</v>
      </c>
      <c r="Z2238" s="1">
        <v>8391278</v>
      </c>
      <c r="AA2238" t="s">
        <v>389</v>
      </c>
      <c r="AB2238" t="s">
        <v>632</v>
      </c>
      <c r="AC2238">
        <v>31.3</v>
      </c>
      <c r="AD2238">
        <v>13.96</v>
      </c>
      <c r="AE2238">
        <v>0.8</v>
      </c>
      <c r="AF2238" t="s">
        <v>230</v>
      </c>
      <c r="AG2238" s="1">
        <v>700600</v>
      </c>
      <c r="AH2238" s="36">
        <v>4728</v>
      </c>
      <c r="AI2238">
        <v>500</v>
      </c>
      <c r="AJ2238" s="36">
        <v>4726</v>
      </c>
      <c r="AK2238">
        <v>400</v>
      </c>
      <c r="AL2238" s="2">
        <v>0.64583333333333337</v>
      </c>
      <c r="AM2238" s="3">
        <v>46241</v>
      </c>
      <c r="AN2238" t="s">
        <v>298</v>
      </c>
      <c r="AO2238" t="s">
        <v>382</v>
      </c>
    </row>
    <row r="2239" spans="1:41">
      <c r="A2239" s="8">
        <v>46226</v>
      </c>
      <c r="B2239" s="67">
        <v>4053.88</v>
      </c>
      <c r="C2239" s="67">
        <v>0.51</v>
      </c>
      <c r="D2239" s="67">
        <v>66430</v>
      </c>
      <c r="E2239" s="67">
        <v>0.54</v>
      </c>
      <c r="F2239" s="69">
        <v>6038</v>
      </c>
      <c r="G2239" t="s">
        <v>61</v>
      </c>
      <c r="H2239">
        <v>0</v>
      </c>
      <c r="I2239" t="s">
        <v>347</v>
      </c>
      <c r="J2239" t="s">
        <v>289</v>
      </c>
      <c r="K2239" t="s">
        <v>295</v>
      </c>
      <c r="L2239">
        <v>819</v>
      </c>
      <c r="M2239">
        <v>-4</v>
      </c>
      <c r="N2239" s="66">
        <v>-4.8999999999999998E-3</v>
      </c>
      <c r="O2239">
        <v>823</v>
      </c>
      <c r="P2239" s="66">
        <v>-4.7999999999999996E-3</v>
      </c>
      <c r="Q2239">
        <v>823</v>
      </c>
      <c r="R2239">
        <v>823</v>
      </c>
      <c r="S2239">
        <v>819</v>
      </c>
      <c r="T2239" s="66">
        <v>-4.7999999999999996E-3</v>
      </c>
      <c r="U2239" s="66">
        <v>-1.1999999999999999E-3</v>
      </c>
      <c r="V2239" s="66">
        <v>-4.7999999999999996E-3</v>
      </c>
      <c r="W2239" s="66">
        <v>0</v>
      </c>
      <c r="X2239" s="1">
        <v>3200</v>
      </c>
      <c r="Y2239" s="1">
        <v>2625</v>
      </c>
      <c r="Z2239" s="1">
        <v>4146</v>
      </c>
      <c r="AA2239" t="s">
        <v>391</v>
      </c>
      <c r="AB2239" t="s">
        <v>711</v>
      </c>
      <c r="AC2239">
        <v>11.81</v>
      </c>
      <c r="AD2239">
        <v>0.82</v>
      </c>
      <c r="AE2239">
        <v>2.81</v>
      </c>
      <c r="AF2239" t="s">
        <v>230</v>
      </c>
      <c r="AG2239">
        <v>0</v>
      </c>
      <c r="AH2239">
        <v>825</v>
      </c>
      <c r="AI2239">
        <v>200</v>
      </c>
      <c r="AJ2239">
        <v>819</v>
      </c>
      <c r="AK2239">
        <v>600</v>
      </c>
      <c r="AL2239" s="2">
        <v>0.64583333333333337</v>
      </c>
      <c r="AM2239" s="3">
        <v>46248</v>
      </c>
      <c r="AN2239" t="s">
        <v>350</v>
      </c>
      <c r="AO2239" t="s">
        <v>313</v>
      </c>
    </row>
    <row r="2240" spans="1:41">
      <c r="A2240" s="8">
        <v>46226</v>
      </c>
      <c r="B2240" s="67">
        <v>4053.88</v>
      </c>
      <c r="C2240" s="67">
        <v>0.51</v>
      </c>
      <c r="D2240" s="67">
        <v>66430</v>
      </c>
      <c r="E2240" s="67">
        <v>0.54</v>
      </c>
      <c r="F2240" s="69">
        <v>6156</v>
      </c>
      <c r="G2240" t="s">
        <v>62</v>
      </c>
      <c r="H2240">
        <v>0</v>
      </c>
      <c r="I2240" t="s">
        <v>314</v>
      </c>
      <c r="J2240" t="s">
        <v>323</v>
      </c>
      <c r="K2240" t="s">
        <v>290</v>
      </c>
      <c r="L2240" s="36">
        <v>1782</v>
      </c>
      <c r="M2240">
        <v>6</v>
      </c>
      <c r="N2240" s="66">
        <v>3.3999999999999998E-3</v>
      </c>
      <c r="O2240" s="36">
        <v>1776</v>
      </c>
      <c r="P2240" s="66">
        <v>3.3E-3</v>
      </c>
      <c r="Q2240" s="36">
        <v>1779</v>
      </c>
      <c r="R2240" s="36">
        <v>1784</v>
      </c>
      <c r="S2240" s="36">
        <v>1772</v>
      </c>
      <c r="T2240" s="66">
        <v>1.6000000000000001E-3</v>
      </c>
      <c r="U2240" s="66">
        <v>5.0000000000000001E-4</v>
      </c>
      <c r="V2240" s="66">
        <v>-1.1000000000000001E-3</v>
      </c>
      <c r="W2240" s="66">
        <v>5.5999999999999999E-3</v>
      </c>
      <c r="X2240" s="1">
        <v>10800</v>
      </c>
      <c r="Y2240" s="1">
        <v>19201</v>
      </c>
      <c r="Z2240" s="1">
        <v>9444</v>
      </c>
      <c r="AA2240" t="s">
        <v>393</v>
      </c>
      <c r="AB2240" t="s">
        <v>697</v>
      </c>
      <c r="AC2240">
        <v>52.87</v>
      </c>
      <c r="AD2240">
        <v>1.25</v>
      </c>
      <c r="AE2240">
        <v>5.61</v>
      </c>
      <c r="AF2240">
        <v>1.3</v>
      </c>
      <c r="AG2240">
        <v>400</v>
      </c>
      <c r="AH2240" s="36">
        <v>1783</v>
      </c>
      <c r="AI2240">
        <v>100</v>
      </c>
      <c r="AJ2240" s="36">
        <v>1775</v>
      </c>
      <c r="AK2240">
        <v>100</v>
      </c>
      <c r="AL2240" s="2">
        <v>0.64583333333333337</v>
      </c>
      <c r="AM2240" s="3">
        <v>46244</v>
      </c>
      <c r="AN2240" t="s">
        <v>350</v>
      </c>
      <c r="AO2240" t="s">
        <v>395</v>
      </c>
    </row>
    <row r="2241" spans="1:41">
      <c r="A2241" s="8">
        <v>46226</v>
      </c>
      <c r="B2241" s="67">
        <v>4053.88</v>
      </c>
      <c r="C2241" s="67">
        <v>0.51</v>
      </c>
      <c r="D2241" s="67">
        <v>66430</v>
      </c>
      <c r="E2241" s="67">
        <v>0.54</v>
      </c>
      <c r="F2241" s="69">
        <v>6178</v>
      </c>
      <c r="G2241" t="s">
        <v>63</v>
      </c>
      <c r="H2241">
        <v>0</v>
      </c>
      <c r="I2241" t="s">
        <v>288</v>
      </c>
      <c r="J2241" t="s">
        <v>289</v>
      </c>
      <c r="K2241" t="s">
        <v>290</v>
      </c>
      <c r="L2241" s="36">
        <v>2460.5</v>
      </c>
      <c r="M2241">
        <v>7</v>
      </c>
      <c r="N2241" s="66">
        <v>2.8999999999999998E-3</v>
      </c>
      <c r="O2241" s="36">
        <v>2453.5</v>
      </c>
      <c r="P2241" s="66">
        <v>2.8E-3</v>
      </c>
      <c r="Q2241" s="36">
        <v>2440</v>
      </c>
      <c r="R2241" s="36">
        <v>2466.5</v>
      </c>
      <c r="S2241" s="36">
        <v>2435</v>
      </c>
      <c r="T2241" s="66">
        <v>8.3999999999999995E-3</v>
      </c>
      <c r="U2241" s="66">
        <v>3.3999999999999998E-3</v>
      </c>
      <c r="V2241" s="66">
        <v>-2.3999999999999998E-3</v>
      </c>
      <c r="W2241" s="66">
        <v>1.04E-2</v>
      </c>
      <c r="X2241" s="1">
        <v>5502900</v>
      </c>
      <c r="Y2241" s="1">
        <v>13513957</v>
      </c>
      <c r="Z2241" s="1">
        <v>6909562</v>
      </c>
      <c r="AA2241" t="s">
        <v>884</v>
      </c>
      <c r="AB2241" t="s">
        <v>397</v>
      </c>
      <c r="AC2241">
        <v>17.7</v>
      </c>
      <c r="AD2241">
        <v>0.71</v>
      </c>
      <c r="AE2241">
        <v>2.44</v>
      </c>
      <c r="AF2241" t="s">
        <v>230</v>
      </c>
      <c r="AG2241" s="1">
        <v>91000</v>
      </c>
      <c r="AH2241" s="36">
        <v>2460.5</v>
      </c>
      <c r="AI2241" s="1">
        <v>9000</v>
      </c>
      <c r="AJ2241" s="36">
        <v>2447</v>
      </c>
      <c r="AK2241" s="1">
        <v>9300</v>
      </c>
      <c r="AL2241" s="2">
        <v>0.64583333333333337</v>
      </c>
      <c r="AM2241" s="3">
        <v>46241</v>
      </c>
      <c r="AN2241" t="s">
        <v>298</v>
      </c>
      <c r="AO2241" t="s">
        <v>313</v>
      </c>
    </row>
    <row r="2242" spans="1:41">
      <c r="A2242" s="8">
        <v>46226</v>
      </c>
      <c r="B2242" s="67">
        <v>4053.88</v>
      </c>
      <c r="C2242" s="67">
        <v>0.51</v>
      </c>
      <c r="D2242" s="67">
        <v>66430</v>
      </c>
      <c r="E2242" s="67">
        <v>0.54</v>
      </c>
      <c r="F2242" s="69">
        <v>6208</v>
      </c>
      <c r="G2242" t="s">
        <v>64</v>
      </c>
      <c r="H2242">
        <v>0</v>
      </c>
      <c r="I2242" t="s">
        <v>314</v>
      </c>
      <c r="J2242" t="s">
        <v>289</v>
      </c>
      <c r="K2242" t="s">
        <v>290</v>
      </c>
      <c r="L2242" s="36">
        <v>1643</v>
      </c>
      <c r="M2242">
        <v>4</v>
      </c>
      <c r="N2242" s="66">
        <v>2.3999999999999998E-3</v>
      </c>
      <c r="O2242" s="36">
        <v>1639</v>
      </c>
      <c r="P2242" s="66">
        <v>2.3999999999999998E-3</v>
      </c>
      <c r="Q2242" s="36">
        <v>1633</v>
      </c>
      <c r="R2242" s="36">
        <v>1665</v>
      </c>
      <c r="S2242" s="36">
        <v>1625</v>
      </c>
      <c r="T2242" s="66">
        <v>6.1000000000000004E-3</v>
      </c>
      <c r="U2242" s="66">
        <v>1.1999999999999999E-3</v>
      </c>
      <c r="V2242" s="66">
        <v>-1.32E-2</v>
      </c>
      <c r="W2242" s="66">
        <v>1.0999999999999999E-2</v>
      </c>
      <c r="X2242" s="1">
        <v>45900</v>
      </c>
      <c r="Y2242" s="1">
        <v>75293</v>
      </c>
      <c r="Z2242" s="1">
        <v>10492</v>
      </c>
      <c r="AA2242" t="s">
        <v>398</v>
      </c>
      <c r="AB2242" t="s">
        <v>399</v>
      </c>
      <c r="AC2242">
        <v>16.010000000000002</v>
      </c>
      <c r="AD2242">
        <v>1.67</v>
      </c>
      <c r="AE2242">
        <v>1.22</v>
      </c>
      <c r="AF2242">
        <v>1.9</v>
      </c>
      <c r="AG2242">
        <v>500</v>
      </c>
      <c r="AH2242" s="36">
        <v>1644</v>
      </c>
      <c r="AI2242">
        <v>100</v>
      </c>
      <c r="AJ2242" s="36">
        <v>1632</v>
      </c>
      <c r="AK2242">
        <v>200</v>
      </c>
      <c r="AL2242" s="2">
        <v>0.64583333333333337</v>
      </c>
      <c r="AM2242" s="3">
        <v>46241</v>
      </c>
      <c r="AN2242" t="s">
        <v>298</v>
      </c>
      <c r="AO2242" t="s">
        <v>395</v>
      </c>
    </row>
    <row r="2243" spans="1:41">
      <c r="A2243" s="8">
        <v>46226</v>
      </c>
      <c r="B2243" s="67">
        <v>4053.88</v>
      </c>
      <c r="C2243" s="67">
        <v>0.51</v>
      </c>
      <c r="D2243" s="67">
        <v>66430</v>
      </c>
      <c r="E2243" s="67">
        <v>0.54</v>
      </c>
      <c r="F2243" s="69">
        <v>6356</v>
      </c>
      <c r="G2243" t="s">
        <v>65</v>
      </c>
      <c r="H2243">
        <v>0</v>
      </c>
      <c r="I2243" t="s">
        <v>314</v>
      </c>
      <c r="J2243" t="s">
        <v>289</v>
      </c>
      <c r="K2243" t="s">
        <v>295</v>
      </c>
      <c r="L2243" s="36">
        <v>1407</v>
      </c>
      <c r="M2243">
        <v>-5</v>
      </c>
      <c r="N2243" s="66">
        <v>-3.5000000000000001E-3</v>
      </c>
      <c r="O2243" s="36">
        <v>1412</v>
      </c>
      <c r="P2243" s="66">
        <v>-3.5000000000000001E-3</v>
      </c>
      <c r="Q2243" s="36">
        <v>1402</v>
      </c>
      <c r="R2243" s="36">
        <v>1421</v>
      </c>
      <c r="S2243" s="36">
        <v>1393</v>
      </c>
      <c r="T2243" s="66">
        <v>3.5000000000000001E-3</v>
      </c>
      <c r="U2243" s="66">
        <v>6.9999999999999999E-4</v>
      </c>
      <c r="V2243" s="66">
        <v>-9.7999999999999997E-3</v>
      </c>
      <c r="W2243" s="66">
        <v>0.01</v>
      </c>
      <c r="X2243" s="1">
        <v>84400</v>
      </c>
      <c r="Y2243" s="1">
        <v>118878</v>
      </c>
      <c r="Z2243" s="1">
        <v>20091</v>
      </c>
      <c r="AA2243" t="s">
        <v>400</v>
      </c>
      <c r="AB2243" t="s">
        <v>401</v>
      </c>
      <c r="AC2243">
        <v>11.38</v>
      </c>
      <c r="AD2243">
        <v>1.38</v>
      </c>
      <c r="AE2243">
        <v>0.71</v>
      </c>
      <c r="AF2243" t="s">
        <v>230</v>
      </c>
      <c r="AG2243" s="1">
        <v>2400</v>
      </c>
      <c r="AH2243" s="36">
        <v>1411</v>
      </c>
      <c r="AI2243">
        <v>200</v>
      </c>
      <c r="AJ2243" s="36">
        <v>1407</v>
      </c>
      <c r="AK2243">
        <v>200</v>
      </c>
      <c r="AL2243" s="2">
        <v>0.64583333333333337</v>
      </c>
      <c r="AN2243" t="s">
        <v>298</v>
      </c>
      <c r="AO2243" t="s">
        <v>395</v>
      </c>
    </row>
    <row r="2244" spans="1:41">
      <c r="A2244" s="8">
        <v>46226</v>
      </c>
      <c r="B2244" s="67">
        <v>4053.88</v>
      </c>
      <c r="C2244" s="67">
        <v>0.51</v>
      </c>
      <c r="D2244" s="67">
        <v>66430</v>
      </c>
      <c r="E2244" s="67">
        <v>0.54</v>
      </c>
      <c r="F2244" s="69">
        <v>6378</v>
      </c>
      <c r="G2244" t="s">
        <v>66</v>
      </c>
      <c r="H2244">
        <v>0</v>
      </c>
      <c r="I2244" t="s">
        <v>314</v>
      </c>
      <c r="J2244" t="s">
        <v>289</v>
      </c>
      <c r="K2244" t="s">
        <v>295</v>
      </c>
      <c r="L2244" s="36">
        <v>1215</v>
      </c>
      <c r="M2244">
        <v>-2</v>
      </c>
      <c r="N2244" s="66">
        <v>-1.6000000000000001E-3</v>
      </c>
      <c r="O2244" s="36">
        <v>1217</v>
      </c>
      <c r="P2244" s="66">
        <v>-1.6000000000000001E-3</v>
      </c>
      <c r="Q2244" s="36">
        <v>1212</v>
      </c>
      <c r="R2244" s="36">
        <v>1226</v>
      </c>
      <c r="S2244" s="36">
        <v>1200</v>
      </c>
      <c r="T2244" s="66">
        <v>2.3999999999999998E-3</v>
      </c>
      <c r="U2244" s="66">
        <v>8.2000000000000007E-3</v>
      </c>
      <c r="V2244" s="66">
        <v>-8.8999999999999999E-3</v>
      </c>
      <c r="W2244" s="66">
        <v>1.2500000000000001E-2</v>
      </c>
      <c r="X2244" s="1">
        <v>75500</v>
      </c>
      <c r="Y2244" s="1">
        <v>91517</v>
      </c>
      <c r="Z2244" s="1">
        <v>25029</v>
      </c>
      <c r="AA2244" t="s">
        <v>402</v>
      </c>
      <c r="AB2244" t="s">
        <v>634</v>
      </c>
      <c r="AC2244">
        <v>12.65</v>
      </c>
      <c r="AD2244">
        <v>1.1299999999999999</v>
      </c>
      <c r="AE2244">
        <v>3.37</v>
      </c>
      <c r="AF2244" t="s">
        <v>230</v>
      </c>
      <c r="AG2244">
        <v>0</v>
      </c>
      <c r="AH2244" s="36">
        <v>1223</v>
      </c>
      <c r="AI2244">
        <v>100</v>
      </c>
      <c r="AJ2244" s="36">
        <v>1215</v>
      </c>
      <c r="AK2244" s="1">
        <v>1100</v>
      </c>
      <c r="AL2244" s="2">
        <v>0.64583333333333337</v>
      </c>
      <c r="AM2244" s="3">
        <v>46241</v>
      </c>
      <c r="AN2244" t="s">
        <v>298</v>
      </c>
      <c r="AO2244" t="s">
        <v>395</v>
      </c>
    </row>
    <row r="2245" spans="1:41">
      <c r="A2245" s="8">
        <v>46226</v>
      </c>
      <c r="B2245" s="67">
        <v>4053.88</v>
      </c>
      <c r="C2245" s="67">
        <v>0.51</v>
      </c>
      <c r="D2245" s="67">
        <v>66430</v>
      </c>
      <c r="E2245" s="67">
        <v>0.54</v>
      </c>
      <c r="F2245" s="69">
        <v>6526</v>
      </c>
      <c r="G2245" t="s">
        <v>67</v>
      </c>
      <c r="H2245">
        <v>0</v>
      </c>
      <c r="I2245" t="s">
        <v>288</v>
      </c>
      <c r="J2245" t="s">
        <v>289</v>
      </c>
      <c r="K2245" t="s">
        <v>295</v>
      </c>
      <c r="L2245" s="36">
        <v>2473.5</v>
      </c>
      <c r="M2245">
        <v>-13</v>
      </c>
      <c r="N2245" s="66">
        <v>-5.1999999999999998E-3</v>
      </c>
      <c r="O2245" s="36">
        <v>2486.5</v>
      </c>
      <c r="P2245" s="66">
        <v>-5.1999999999999998E-3</v>
      </c>
      <c r="Q2245" s="36">
        <v>2586.5</v>
      </c>
      <c r="R2245" s="36">
        <v>2648.5</v>
      </c>
      <c r="S2245" s="36">
        <v>2472.5</v>
      </c>
      <c r="T2245" s="66">
        <v>-4.36E-2</v>
      </c>
      <c r="U2245" s="66">
        <v>-1.7399999999999999E-2</v>
      </c>
      <c r="V2245" s="66">
        <v>-6.6000000000000003E-2</v>
      </c>
      <c r="W2245" s="66">
        <v>4.0000000000000002E-4</v>
      </c>
      <c r="X2245" s="1">
        <v>6871700</v>
      </c>
      <c r="Y2245" s="1">
        <v>17484258</v>
      </c>
      <c r="Z2245" s="1">
        <v>445175</v>
      </c>
      <c r="AA2245" t="s">
        <v>584</v>
      </c>
      <c r="AB2245" t="s">
        <v>405</v>
      </c>
      <c r="AC2245">
        <v>43.39</v>
      </c>
      <c r="AD2245">
        <v>3.25</v>
      </c>
      <c r="AE2245">
        <v>2.02</v>
      </c>
      <c r="AF2245" t="s">
        <v>230</v>
      </c>
      <c r="AG2245" s="1">
        <v>102500</v>
      </c>
      <c r="AH2245" s="36">
        <v>2474</v>
      </c>
      <c r="AI2245">
        <v>300</v>
      </c>
      <c r="AJ2245" s="36">
        <v>2473.5</v>
      </c>
      <c r="AK2245" s="1">
        <v>11800</v>
      </c>
      <c r="AL2245" s="2">
        <v>0.64583333333333337</v>
      </c>
      <c r="AM2245" s="3">
        <v>46232</v>
      </c>
      <c r="AN2245" t="s">
        <v>298</v>
      </c>
      <c r="AO2245" t="s">
        <v>344</v>
      </c>
    </row>
    <row r="2246" spans="1:41">
      <c r="A2246" s="8">
        <v>46226</v>
      </c>
      <c r="B2246" s="67">
        <v>4053.88</v>
      </c>
      <c r="C2246" s="67">
        <v>0.51</v>
      </c>
      <c r="D2246" s="67">
        <v>66430</v>
      </c>
      <c r="E2246" s="67">
        <v>0.54</v>
      </c>
      <c r="F2246" s="69">
        <v>6586</v>
      </c>
      <c r="G2246" t="s">
        <v>68</v>
      </c>
      <c r="H2246">
        <v>0</v>
      </c>
      <c r="I2246" t="s">
        <v>288</v>
      </c>
      <c r="J2246" t="s">
        <v>289</v>
      </c>
      <c r="K2246" t="s">
        <v>290</v>
      </c>
      <c r="L2246" s="36">
        <v>5689</v>
      </c>
      <c r="M2246">
        <v>32</v>
      </c>
      <c r="N2246" s="66">
        <v>5.7000000000000002E-3</v>
      </c>
      <c r="O2246" s="36">
        <v>5657</v>
      </c>
      <c r="P2246" s="66">
        <v>5.5999999999999999E-3</v>
      </c>
      <c r="Q2246" s="36">
        <v>5655</v>
      </c>
      <c r="R2246" s="36">
        <v>5699</v>
      </c>
      <c r="S2246" s="36">
        <v>5634</v>
      </c>
      <c r="T2246" s="66">
        <v>6.0000000000000001E-3</v>
      </c>
      <c r="U2246" s="66">
        <v>2.8E-3</v>
      </c>
      <c r="V2246" s="66">
        <v>-1.6999999999999999E-3</v>
      </c>
      <c r="W2246" s="66">
        <v>9.7000000000000003E-3</v>
      </c>
      <c r="X2246" s="1">
        <v>656000</v>
      </c>
      <c r="Y2246" s="1">
        <v>3724665</v>
      </c>
      <c r="Z2246" s="1">
        <v>1593019</v>
      </c>
      <c r="AA2246" t="s">
        <v>406</v>
      </c>
      <c r="AB2246" t="s">
        <v>407</v>
      </c>
      <c r="AC2246">
        <v>18.09</v>
      </c>
      <c r="AD2246">
        <v>1.47</v>
      </c>
      <c r="AE2246">
        <v>2.78</v>
      </c>
      <c r="AF2246" t="s">
        <v>230</v>
      </c>
      <c r="AG2246" s="1">
        <v>6800</v>
      </c>
      <c r="AH2246" s="36">
        <v>5690</v>
      </c>
      <c r="AI2246">
        <v>100</v>
      </c>
      <c r="AJ2246" s="36">
        <v>5669</v>
      </c>
      <c r="AK2246" s="1">
        <v>1800</v>
      </c>
      <c r="AL2246" s="2">
        <v>0.64583333333333337</v>
      </c>
      <c r="AM2246" s="3">
        <v>46232</v>
      </c>
      <c r="AN2246" t="s">
        <v>298</v>
      </c>
      <c r="AO2246" t="s">
        <v>395</v>
      </c>
    </row>
    <row r="2247" spans="1:41">
      <c r="A2247" s="8">
        <v>46226</v>
      </c>
      <c r="B2247" s="67">
        <v>4053.88</v>
      </c>
      <c r="C2247" s="67">
        <v>0.51</v>
      </c>
      <c r="D2247" s="67">
        <v>66430</v>
      </c>
      <c r="E2247" s="67">
        <v>0.54</v>
      </c>
      <c r="F2247" s="69">
        <v>6594</v>
      </c>
      <c r="G2247" t="s">
        <v>69</v>
      </c>
      <c r="H2247">
        <v>0</v>
      </c>
      <c r="I2247" t="s">
        <v>288</v>
      </c>
      <c r="J2247" t="s">
        <v>289</v>
      </c>
      <c r="K2247" t="s">
        <v>290</v>
      </c>
      <c r="L2247" s="36">
        <v>2556</v>
      </c>
      <c r="M2247">
        <v>76</v>
      </c>
      <c r="N2247" s="66">
        <v>3.0599999999999999E-2</v>
      </c>
      <c r="O2247" s="36">
        <v>2480</v>
      </c>
      <c r="P2247" s="66">
        <v>3.0599999999999999E-2</v>
      </c>
      <c r="Q2247" s="36">
        <v>2483</v>
      </c>
      <c r="R2247" s="36">
        <v>2573</v>
      </c>
      <c r="S2247" s="36">
        <v>2480</v>
      </c>
      <c r="T2247" s="66">
        <v>2.93E-2</v>
      </c>
      <c r="U2247" s="66">
        <v>1.4200000000000001E-2</v>
      </c>
      <c r="V2247" s="66">
        <v>-6.6E-3</v>
      </c>
      <c r="W2247" s="66">
        <v>3.0599999999999999E-2</v>
      </c>
      <c r="X2247" s="1">
        <v>5144300</v>
      </c>
      <c r="Y2247" s="1">
        <v>13110916</v>
      </c>
      <c r="Z2247" s="1">
        <v>3048206</v>
      </c>
      <c r="AA2247" t="s">
        <v>560</v>
      </c>
      <c r="AB2247" t="s">
        <v>409</v>
      </c>
      <c r="AC2247">
        <v>36.61</v>
      </c>
      <c r="AD2247">
        <v>1.66</v>
      </c>
      <c r="AE2247">
        <v>0</v>
      </c>
      <c r="AF2247" t="s">
        <v>230</v>
      </c>
      <c r="AG2247">
        <v>0</v>
      </c>
      <c r="AH2247" s="36">
        <v>2557</v>
      </c>
      <c r="AI2247">
        <v>100</v>
      </c>
      <c r="AJ2247" s="36">
        <v>2555</v>
      </c>
      <c r="AK2247" s="1">
        <v>23600</v>
      </c>
      <c r="AL2247" s="2">
        <v>0.64583333333333337</v>
      </c>
      <c r="AN2247" t="s">
        <v>298</v>
      </c>
      <c r="AO2247" t="s">
        <v>344</v>
      </c>
    </row>
    <row r="2248" spans="1:41">
      <c r="A2248" s="8">
        <v>46226</v>
      </c>
      <c r="B2248" s="67">
        <v>4053.88</v>
      </c>
      <c r="C2248" s="67">
        <v>0.51</v>
      </c>
      <c r="D2248" s="67">
        <v>66430</v>
      </c>
      <c r="E2248" s="67">
        <v>0.54</v>
      </c>
      <c r="F2248" s="69">
        <v>6674</v>
      </c>
      <c r="G2248" t="s">
        <v>70</v>
      </c>
      <c r="H2248">
        <v>0</v>
      </c>
      <c r="I2248" t="s">
        <v>288</v>
      </c>
      <c r="J2248" t="s">
        <v>289</v>
      </c>
      <c r="K2248" t="s">
        <v>290</v>
      </c>
      <c r="L2248" s="36">
        <v>6015</v>
      </c>
      <c r="M2248">
        <v>101</v>
      </c>
      <c r="N2248" s="66">
        <v>1.7100000000000001E-2</v>
      </c>
      <c r="O2248" s="36">
        <v>5914</v>
      </c>
      <c r="P2248" s="66">
        <v>1.7000000000000001E-2</v>
      </c>
      <c r="Q2248" s="36">
        <v>6014</v>
      </c>
      <c r="R2248" s="36">
        <v>6117</v>
      </c>
      <c r="S2248" s="36">
        <v>5988</v>
      </c>
      <c r="T2248" s="66">
        <v>1E-4</v>
      </c>
      <c r="U2248" s="66">
        <v>-4.7000000000000002E-3</v>
      </c>
      <c r="V2248" s="66">
        <v>-1.66E-2</v>
      </c>
      <c r="W2248" s="66">
        <v>4.4999999999999997E-3</v>
      </c>
      <c r="X2248" s="1">
        <v>786500</v>
      </c>
      <c r="Y2248" s="1">
        <v>4749871</v>
      </c>
      <c r="Z2248" s="1">
        <v>604185</v>
      </c>
      <c r="AA2248" t="s">
        <v>679</v>
      </c>
      <c r="AB2248" t="s">
        <v>411</v>
      </c>
      <c r="AC2248">
        <v>16.170000000000002</v>
      </c>
      <c r="AD2248">
        <v>1.52</v>
      </c>
      <c r="AE2248">
        <v>1.63</v>
      </c>
      <c r="AF2248" t="s">
        <v>230</v>
      </c>
      <c r="AG2248" s="1">
        <v>20100</v>
      </c>
      <c r="AH2248" s="36">
        <v>6033</v>
      </c>
      <c r="AI2248" s="1">
        <v>3300</v>
      </c>
      <c r="AJ2248" s="36">
        <v>6002</v>
      </c>
      <c r="AK2248" s="1">
        <v>1700</v>
      </c>
      <c r="AL2248" s="2">
        <v>0.64583333333333337</v>
      </c>
      <c r="AM2248" s="3">
        <v>46239</v>
      </c>
      <c r="AN2248" t="s">
        <v>298</v>
      </c>
      <c r="AO2248" t="s">
        <v>344</v>
      </c>
    </row>
    <row r="2249" spans="1:41">
      <c r="A2249" s="8">
        <v>46226</v>
      </c>
      <c r="B2249" s="67">
        <v>4053.88</v>
      </c>
      <c r="C2249" s="67">
        <v>0.51</v>
      </c>
      <c r="D2249" s="67">
        <v>66430</v>
      </c>
      <c r="E2249" s="67">
        <v>0.54</v>
      </c>
      <c r="F2249" s="69">
        <v>6758</v>
      </c>
      <c r="G2249" t="s">
        <v>71</v>
      </c>
      <c r="H2249">
        <v>0</v>
      </c>
      <c r="I2249" t="s">
        <v>288</v>
      </c>
      <c r="J2249" t="s">
        <v>289</v>
      </c>
      <c r="K2249" t="s">
        <v>290</v>
      </c>
      <c r="L2249" s="36">
        <v>3445</v>
      </c>
      <c r="M2249">
        <v>1</v>
      </c>
      <c r="N2249" s="66">
        <v>2.9999999999999997E-4</v>
      </c>
      <c r="O2249" s="36">
        <v>3444</v>
      </c>
      <c r="P2249" s="66">
        <v>2.0000000000000001E-4</v>
      </c>
      <c r="Q2249" s="36">
        <v>3435</v>
      </c>
      <c r="R2249" s="36">
        <v>3452</v>
      </c>
      <c r="S2249" s="36">
        <v>3413</v>
      </c>
      <c r="T2249" s="66">
        <v>2.8999999999999998E-3</v>
      </c>
      <c r="U2249" s="66">
        <v>4.3E-3</v>
      </c>
      <c r="V2249" s="66">
        <v>-2E-3</v>
      </c>
      <c r="W2249" s="66">
        <v>9.2999999999999992E-3</v>
      </c>
      <c r="X2249" s="1">
        <v>11688400</v>
      </c>
      <c r="Y2249" s="1">
        <v>40163342</v>
      </c>
      <c r="Z2249" s="1">
        <v>20550514</v>
      </c>
      <c r="AA2249" t="s">
        <v>412</v>
      </c>
      <c r="AB2249" t="s">
        <v>413</v>
      </c>
      <c r="AC2249">
        <v>17.440000000000001</v>
      </c>
      <c r="AD2249">
        <v>2.5</v>
      </c>
      <c r="AE2249">
        <v>1.02</v>
      </c>
      <c r="AF2249" t="s">
        <v>230</v>
      </c>
      <c r="AG2249" s="1">
        <v>397600</v>
      </c>
      <c r="AH2249" s="36">
        <v>3446</v>
      </c>
      <c r="AI2249">
        <v>700</v>
      </c>
      <c r="AJ2249" s="36">
        <v>3444</v>
      </c>
      <c r="AK2249">
        <v>200</v>
      </c>
      <c r="AL2249" s="2">
        <v>0.64583333333333337</v>
      </c>
      <c r="AN2249" t="s">
        <v>298</v>
      </c>
      <c r="AO2249" t="s">
        <v>344</v>
      </c>
    </row>
    <row r="2250" spans="1:41">
      <c r="A2250" s="8">
        <v>46226</v>
      </c>
      <c r="B2250" s="67">
        <v>4053.88</v>
      </c>
      <c r="C2250" s="67">
        <v>0.51</v>
      </c>
      <c r="D2250" s="67">
        <v>66430</v>
      </c>
      <c r="E2250" s="67">
        <v>0.54</v>
      </c>
      <c r="F2250" s="69">
        <v>6810</v>
      </c>
      <c r="G2250" t="s">
        <v>72</v>
      </c>
      <c r="H2250">
        <v>0</v>
      </c>
      <c r="I2250" t="s">
        <v>288</v>
      </c>
      <c r="J2250" t="s">
        <v>289</v>
      </c>
      <c r="K2250" t="s">
        <v>290</v>
      </c>
      <c r="L2250" s="36">
        <v>2117</v>
      </c>
      <c r="M2250">
        <v>17</v>
      </c>
      <c r="N2250" s="66">
        <v>8.0999999999999996E-3</v>
      </c>
      <c r="O2250" s="36">
        <v>2100</v>
      </c>
      <c r="P2250" s="66">
        <v>8.0000000000000002E-3</v>
      </c>
      <c r="Q2250" s="36">
        <v>2107</v>
      </c>
      <c r="R2250" s="36">
        <v>2137</v>
      </c>
      <c r="S2250" s="36">
        <v>2105</v>
      </c>
      <c r="T2250" s="66">
        <v>4.7000000000000002E-3</v>
      </c>
      <c r="U2250" s="66">
        <v>-1.4E-3</v>
      </c>
      <c r="V2250" s="66">
        <v>-9.2999999999999992E-3</v>
      </c>
      <c r="W2250" s="66">
        <v>5.7000000000000002E-3</v>
      </c>
      <c r="X2250" s="1">
        <v>129400</v>
      </c>
      <c r="Y2250" s="1">
        <v>274615</v>
      </c>
      <c r="Z2250" s="1">
        <v>86085</v>
      </c>
      <c r="AA2250" t="s">
        <v>414</v>
      </c>
      <c r="AB2250" t="s">
        <v>415</v>
      </c>
      <c r="AC2250">
        <v>11.64</v>
      </c>
      <c r="AD2250">
        <v>0.89</v>
      </c>
      <c r="AE2250">
        <v>2.65</v>
      </c>
      <c r="AF2250" t="s">
        <v>230</v>
      </c>
      <c r="AG2250" s="1">
        <v>20200</v>
      </c>
      <c r="AH2250" s="36">
        <v>2123</v>
      </c>
      <c r="AI2250">
        <v>100</v>
      </c>
      <c r="AJ2250" s="36">
        <v>2115</v>
      </c>
      <c r="AK2250" s="1">
        <v>2000</v>
      </c>
      <c r="AL2250" s="2">
        <v>0.64583333333333337</v>
      </c>
      <c r="AM2250" s="3">
        <v>46234</v>
      </c>
      <c r="AN2250" t="s">
        <v>298</v>
      </c>
      <c r="AO2250" t="s">
        <v>344</v>
      </c>
    </row>
    <row r="2251" spans="1:41">
      <c r="A2251" s="8">
        <v>46226</v>
      </c>
      <c r="B2251" s="67">
        <v>4053.88</v>
      </c>
      <c r="C2251" s="67">
        <v>0.51</v>
      </c>
      <c r="D2251" s="67">
        <v>66430</v>
      </c>
      <c r="E2251" s="67">
        <v>0.54</v>
      </c>
      <c r="F2251" s="69">
        <v>6841</v>
      </c>
      <c r="G2251" t="s">
        <v>73</v>
      </c>
      <c r="H2251">
        <v>0</v>
      </c>
      <c r="I2251" t="s">
        <v>288</v>
      </c>
      <c r="J2251" t="s">
        <v>289</v>
      </c>
      <c r="K2251" t="s">
        <v>290</v>
      </c>
      <c r="L2251" s="36">
        <v>5769</v>
      </c>
      <c r="M2251">
        <v>42</v>
      </c>
      <c r="N2251" s="66">
        <v>7.3000000000000001E-3</v>
      </c>
      <c r="O2251" s="36">
        <v>5727</v>
      </c>
      <c r="P2251" s="66">
        <v>7.3000000000000001E-3</v>
      </c>
      <c r="Q2251" s="36">
        <v>5761</v>
      </c>
      <c r="R2251" s="36">
        <v>5830</v>
      </c>
      <c r="S2251" s="36">
        <v>5720</v>
      </c>
      <c r="T2251" s="66">
        <v>1.2999999999999999E-3</v>
      </c>
      <c r="U2251" s="66">
        <v>7.6E-3</v>
      </c>
      <c r="V2251" s="66">
        <v>-1.04E-2</v>
      </c>
      <c r="W2251" s="66">
        <v>8.5000000000000006E-3</v>
      </c>
      <c r="X2251" s="1">
        <v>698800</v>
      </c>
      <c r="Y2251" s="1">
        <v>4029457</v>
      </c>
      <c r="Z2251" s="1">
        <v>1483793</v>
      </c>
      <c r="AA2251" t="s">
        <v>416</v>
      </c>
      <c r="AB2251" t="s">
        <v>635</v>
      </c>
      <c r="AC2251">
        <v>24.7</v>
      </c>
      <c r="AD2251">
        <v>2.82</v>
      </c>
      <c r="AE2251">
        <v>1.59</v>
      </c>
      <c r="AF2251" t="s">
        <v>230</v>
      </c>
      <c r="AG2251" s="1">
        <v>9000</v>
      </c>
      <c r="AH2251" s="36">
        <v>5779</v>
      </c>
      <c r="AI2251">
        <v>900</v>
      </c>
      <c r="AJ2251" s="36">
        <v>5737</v>
      </c>
      <c r="AK2251">
        <v>100</v>
      </c>
      <c r="AL2251" s="2">
        <v>0.64583333333333337</v>
      </c>
      <c r="AM2251" s="3">
        <v>46238</v>
      </c>
      <c r="AN2251" t="s">
        <v>298</v>
      </c>
      <c r="AO2251" t="s">
        <v>344</v>
      </c>
    </row>
    <row r="2252" spans="1:41">
      <c r="A2252" s="8">
        <v>46226</v>
      </c>
      <c r="B2252" s="67">
        <v>4053.88</v>
      </c>
      <c r="C2252" s="67">
        <v>0.51</v>
      </c>
      <c r="D2252" s="67">
        <v>66430</v>
      </c>
      <c r="E2252" s="67">
        <v>0.54</v>
      </c>
      <c r="F2252" s="69">
        <v>6890</v>
      </c>
      <c r="G2252" t="s">
        <v>74</v>
      </c>
      <c r="H2252">
        <v>0</v>
      </c>
      <c r="I2252" t="s">
        <v>314</v>
      </c>
      <c r="J2252" t="s">
        <v>289</v>
      </c>
      <c r="K2252" t="s">
        <v>290</v>
      </c>
      <c r="L2252" s="36">
        <v>8940</v>
      </c>
      <c r="M2252" s="36">
        <v>1500</v>
      </c>
      <c r="N2252" s="66">
        <v>0.2016</v>
      </c>
      <c r="O2252" s="36">
        <v>7440</v>
      </c>
      <c r="P2252" s="66">
        <v>0.2016</v>
      </c>
      <c r="Q2252" s="36">
        <v>8940</v>
      </c>
      <c r="R2252" s="36">
        <v>8940</v>
      </c>
      <c r="S2252" s="36">
        <v>8940</v>
      </c>
      <c r="T2252" t="s">
        <v>230</v>
      </c>
      <c r="U2252" s="66">
        <v>0</v>
      </c>
      <c r="V2252" s="66">
        <v>0</v>
      </c>
      <c r="W2252" s="66">
        <v>0</v>
      </c>
      <c r="X2252" s="1">
        <v>147700</v>
      </c>
      <c r="Y2252" s="1">
        <v>1320438</v>
      </c>
      <c r="Z2252" s="1">
        <v>471248</v>
      </c>
      <c r="AA2252" t="s">
        <v>680</v>
      </c>
      <c r="AB2252" t="s">
        <v>419</v>
      </c>
      <c r="AC2252">
        <v>20.420000000000002</v>
      </c>
      <c r="AD2252">
        <v>1.61</v>
      </c>
      <c r="AE2252">
        <v>2.2400000000000002</v>
      </c>
      <c r="AF2252" t="s">
        <v>230</v>
      </c>
      <c r="AG2252">
        <v>0</v>
      </c>
      <c r="AH2252" t="s">
        <v>230</v>
      </c>
      <c r="AI2252">
        <v>0</v>
      </c>
      <c r="AJ2252" s="36">
        <v>8940</v>
      </c>
      <c r="AK2252" s="1">
        <v>121000</v>
      </c>
      <c r="AL2252" s="2">
        <v>0.64583333333333337</v>
      </c>
      <c r="AM2252" s="3">
        <v>46248</v>
      </c>
      <c r="AN2252" t="s">
        <v>293</v>
      </c>
      <c r="AO2252" t="s">
        <v>344</v>
      </c>
    </row>
    <row r="2253" spans="1:41">
      <c r="A2253" s="8">
        <v>46226</v>
      </c>
      <c r="B2253" s="67">
        <v>4053.88</v>
      </c>
      <c r="C2253" s="67">
        <v>0.51</v>
      </c>
      <c r="D2253" s="67">
        <v>66430</v>
      </c>
      <c r="E2253" s="67">
        <v>0.54</v>
      </c>
      <c r="F2253" s="69">
        <v>6925</v>
      </c>
      <c r="G2253" t="s">
        <v>75</v>
      </c>
      <c r="H2253">
        <v>0</v>
      </c>
      <c r="I2253" t="s">
        <v>288</v>
      </c>
      <c r="J2253" t="s">
        <v>289</v>
      </c>
      <c r="K2253" t="s">
        <v>290</v>
      </c>
      <c r="L2253" s="36">
        <v>4234</v>
      </c>
      <c r="M2253">
        <v>130</v>
      </c>
      <c r="N2253" s="66">
        <v>3.1699999999999999E-2</v>
      </c>
      <c r="O2253" s="36">
        <v>4104</v>
      </c>
      <c r="P2253" s="66">
        <v>3.1600000000000003E-2</v>
      </c>
      <c r="Q2253" s="36">
        <v>4228</v>
      </c>
      <c r="R2253" s="36">
        <v>4326</v>
      </c>
      <c r="S2253" s="36">
        <v>4209</v>
      </c>
      <c r="T2253" s="66">
        <v>1.4E-3</v>
      </c>
      <c r="U2253" s="66">
        <v>2.5999999999999999E-3</v>
      </c>
      <c r="V2253" s="66">
        <v>-2.12E-2</v>
      </c>
      <c r="W2253" s="66">
        <v>5.8999999999999999E-3</v>
      </c>
      <c r="X2253" s="1">
        <v>360600</v>
      </c>
      <c r="Y2253" s="1">
        <v>1530410</v>
      </c>
      <c r="Z2253" s="1">
        <v>353539</v>
      </c>
      <c r="AA2253" t="s">
        <v>698</v>
      </c>
      <c r="AB2253" t="s">
        <v>421</v>
      </c>
      <c r="AC2253">
        <v>32</v>
      </c>
      <c r="AD2253">
        <v>1.7</v>
      </c>
      <c r="AE2253">
        <v>1.65</v>
      </c>
      <c r="AF2253" t="s">
        <v>230</v>
      </c>
      <c r="AG2253" s="1">
        <v>8000</v>
      </c>
      <c r="AH2253" s="36">
        <v>4235</v>
      </c>
      <c r="AI2253">
        <v>100</v>
      </c>
      <c r="AJ2253" s="36">
        <v>4219</v>
      </c>
      <c r="AK2253">
        <v>100</v>
      </c>
      <c r="AL2253" s="2">
        <v>0.64583333333333337</v>
      </c>
      <c r="AM2253" s="3">
        <v>46238</v>
      </c>
      <c r="AN2253" t="s">
        <v>298</v>
      </c>
      <c r="AO2253" t="s">
        <v>344</v>
      </c>
    </row>
    <row r="2254" spans="1:41">
      <c r="A2254" s="8">
        <v>46226</v>
      </c>
      <c r="B2254" s="67">
        <v>4053.88</v>
      </c>
      <c r="C2254" s="67">
        <v>0.51</v>
      </c>
      <c r="D2254" s="67">
        <v>66430</v>
      </c>
      <c r="E2254" s="67">
        <v>0.54</v>
      </c>
      <c r="F2254" s="69">
        <v>6963</v>
      </c>
      <c r="G2254" t="s">
        <v>76</v>
      </c>
      <c r="H2254">
        <v>0</v>
      </c>
      <c r="I2254" t="s">
        <v>288</v>
      </c>
      <c r="J2254" t="s">
        <v>289</v>
      </c>
      <c r="K2254" t="s">
        <v>295</v>
      </c>
      <c r="L2254" s="36">
        <v>4863</v>
      </c>
      <c r="M2254">
        <v>78</v>
      </c>
      <c r="N2254" s="66">
        <v>1.6299999999999999E-2</v>
      </c>
      <c r="O2254" s="36">
        <v>4785</v>
      </c>
      <c r="P2254" s="66">
        <v>1.6299999999999999E-2</v>
      </c>
      <c r="Q2254" s="36">
        <v>4925</v>
      </c>
      <c r="R2254" s="36">
        <v>4994</v>
      </c>
      <c r="S2254" s="36">
        <v>4855</v>
      </c>
      <c r="T2254" s="66">
        <v>-1.2500000000000001E-2</v>
      </c>
      <c r="U2254" s="66">
        <v>-2.3999999999999998E-3</v>
      </c>
      <c r="V2254" s="66">
        <v>-2.6200000000000001E-2</v>
      </c>
      <c r="W2254" s="66">
        <v>1.6000000000000001E-3</v>
      </c>
      <c r="X2254" s="1">
        <v>3505200</v>
      </c>
      <c r="Y2254" s="1">
        <v>17210334</v>
      </c>
      <c r="Z2254" s="1">
        <v>1963484</v>
      </c>
      <c r="AA2254" t="s">
        <v>713</v>
      </c>
      <c r="AB2254" t="s">
        <v>423</v>
      </c>
      <c r="AC2254">
        <v>64.75</v>
      </c>
      <c r="AD2254">
        <v>2.4700000000000002</v>
      </c>
      <c r="AE2254">
        <v>1.03</v>
      </c>
      <c r="AF2254" t="s">
        <v>230</v>
      </c>
      <c r="AG2254" s="1">
        <v>44700</v>
      </c>
      <c r="AH2254" s="36">
        <v>4863</v>
      </c>
      <c r="AI2254" s="1">
        <v>7900</v>
      </c>
      <c r="AJ2254" s="36">
        <v>4862</v>
      </c>
      <c r="AK2254">
        <v>800</v>
      </c>
      <c r="AL2254" s="2">
        <v>0.64583333333333337</v>
      </c>
      <c r="AM2254" s="3">
        <v>46239</v>
      </c>
      <c r="AN2254" t="s">
        <v>298</v>
      </c>
      <c r="AO2254" t="s">
        <v>344</v>
      </c>
    </row>
    <row r="2255" spans="1:41">
      <c r="A2255" s="8">
        <v>46226</v>
      </c>
      <c r="B2255" s="67">
        <v>4053.88</v>
      </c>
      <c r="C2255" s="67">
        <v>0.51</v>
      </c>
      <c r="D2255" s="67">
        <v>66430</v>
      </c>
      <c r="E2255" s="67">
        <v>0.54</v>
      </c>
      <c r="F2255" s="69">
        <v>7011</v>
      </c>
      <c r="G2255" t="s">
        <v>77</v>
      </c>
      <c r="H2255">
        <v>0</v>
      </c>
      <c r="I2255" t="s">
        <v>288</v>
      </c>
      <c r="J2255" t="s">
        <v>289</v>
      </c>
      <c r="K2255" t="s">
        <v>290</v>
      </c>
      <c r="L2255" s="36">
        <v>3930</v>
      </c>
      <c r="M2255">
        <v>38</v>
      </c>
      <c r="N2255" s="66">
        <v>9.7999999999999997E-3</v>
      </c>
      <c r="O2255" s="36">
        <v>3892</v>
      </c>
      <c r="P2255" s="66">
        <v>9.7000000000000003E-3</v>
      </c>
      <c r="Q2255" s="36">
        <v>3854</v>
      </c>
      <c r="R2255" s="36">
        <v>3930</v>
      </c>
      <c r="S2255" s="36">
        <v>3851</v>
      </c>
      <c r="T2255" s="66">
        <v>1.9699999999999999E-2</v>
      </c>
      <c r="U2255" s="66">
        <v>9.7000000000000003E-3</v>
      </c>
      <c r="V2255" s="66">
        <v>0</v>
      </c>
      <c r="W2255" s="66">
        <v>2.0500000000000001E-2</v>
      </c>
      <c r="X2255" s="1">
        <v>15068100</v>
      </c>
      <c r="Y2255" s="1">
        <v>58762676</v>
      </c>
      <c r="Z2255" s="1">
        <v>13258435</v>
      </c>
      <c r="AA2255" t="s">
        <v>424</v>
      </c>
      <c r="AB2255" t="s">
        <v>636</v>
      </c>
      <c r="AC2255">
        <v>34.74</v>
      </c>
      <c r="AD2255">
        <v>4.2699999999999996</v>
      </c>
      <c r="AE2255">
        <v>0.74</v>
      </c>
      <c r="AF2255" t="s">
        <v>230</v>
      </c>
      <c r="AG2255" s="1">
        <v>592000</v>
      </c>
      <c r="AH2255" s="36">
        <v>3930</v>
      </c>
      <c r="AI2255" s="1">
        <v>41100</v>
      </c>
      <c r="AJ2255" s="36">
        <v>3929</v>
      </c>
      <c r="AK2255">
        <v>500</v>
      </c>
      <c r="AL2255" s="2">
        <v>0.64583333333333337</v>
      </c>
      <c r="AM2255" s="3">
        <v>46238</v>
      </c>
      <c r="AN2255" t="s">
        <v>298</v>
      </c>
      <c r="AO2255" t="s">
        <v>395</v>
      </c>
    </row>
    <row r="2256" spans="1:41">
      <c r="A2256" s="8">
        <v>46226</v>
      </c>
      <c r="B2256" s="67">
        <v>4053.88</v>
      </c>
      <c r="C2256" s="67">
        <v>0.51</v>
      </c>
      <c r="D2256" s="67">
        <v>66430</v>
      </c>
      <c r="E2256" s="67">
        <v>0.54</v>
      </c>
      <c r="F2256" s="69">
        <v>7013</v>
      </c>
      <c r="G2256" t="s">
        <v>78</v>
      </c>
      <c r="H2256">
        <v>0</v>
      </c>
      <c r="I2256" t="s">
        <v>288</v>
      </c>
      <c r="J2256" t="s">
        <v>289</v>
      </c>
      <c r="K2256" t="s">
        <v>295</v>
      </c>
      <c r="L2256" s="36">
        <v>2889</v>
      </c>
      <c r="M2256">
        <v>110</v>
      </c>
      <c r="N2256" s="66">
        <v>3.9600000000000003E-2</v>
      </c>
      <c r="O2256" s="36">
        <v>2779</v>
      </c>
      <c r="P2256" s="66">
        <v>3.95E-2</v>
      </c>
      <c r="Q2256" s="36">
        <v>2800</v>
      </c>
      <c r="R2256" s="36">
        <v>2927</v>
      </c>
      <c r="S2256" s="36">
        <v>2798</v>
      </c>
      <c r="T2256" s="66">
        <v>3.1699999999999999E-2</v>
      </c>
      <c r="U2256" s="66">
        <v>3.0999999999999999E-3</v>
      </c>
      <c r="V2256" s="66">
        <v>-1.29E-2</v>
      </c>
      <c r="W2256" s="66">
        <v>3.2500000000000001E-2</v>
      </c>
      <c r="X2256" s="1">
        <v>12137600</v>
      </c>
      <c r="Y2256" s="1">
        <v>34995861</v>
      </c>
      <c r="Z2256" s="1">
        <v>3128092</v>
      </c>
      <c r="AA2256" t="s">
        <v>426</v>
      </c>
      <c r="AB2256" t="s">
        <v>637</v>
      </c>
      <c r="AC2256">
        <v>18.559999999999999</v>
      </c>
      <c r="AD2256">
        <v>4.6900000000000004</v>
      </c>
      <c r="AE2256">
        <v>0.8</v>
      </c>
      <c r="AF2256" t="s">
        <v>230</v>
      </c>
      <c r="AG2256" s="1">
        <v>336900</v>
      </c>
      <c r="AH2256" s="36">
        <v>2891.5</v>
      </c>
      <c r="AI2256">
        <v>500</v>
      </c>
      <c r="AJ2256" s="36">
        <v>2888</v>
      </c>
      <c r="AK2256">
        <v>400</v>
      </c>
      <c r="AL2256" s="2">
        <v>0.64583333333333337</v>
      </c>
      <c r="AM2256" s="3">
        <v>46239</v>
      </c>
      <c r="AN2256" t="s">
        <v>298</v>
      </c>
      <c r="AO2256" t="s">
        <v>395</v>
      </c>
    </row>
    <row r="2257" spans="1:41">
      <c r="A2257" s="8">
        <v>46226</v>
      </c>
      <c r="B2257" s="67">
        <v>4053.88</v>
      </c>
      <c r="C2257" s="67">
        <v>0.51</v>
      </c>
      <c r="D2257" s="67">
        <v>66430</v>
      </c>
      <c r="E2257" s="67">
        <v>0.54</v>
      </c>
      <c r="F2257" s="69">
        <v>7047</v>
      </c>
      <c r="G2257" t="s">
        <v>79</v>
      </c>
      <c r="H2257">
        <v>0</v>
      </c>
      <c r="I2257" t="s">
        <v>347</v>
      </c>
      <c r="J2257" t="s">
        <v>289</v>
      </c>
      <c r="K2257" t="s">
        <v>290</v>
      </c>
      <c r="L2257" s="36">
        <v>2448</v>
      </c>
      <c r="M2257">
        <v>-39</v>
      </c>
      <c r="N2257" s="66">
        <v>-1.5699999999999999E-2</v>
      </c>
      <c r="O2257" s="36">
        <v>2487</v>
      </c>
      <c r="P2257" s="66">
        <v>-1.5599999999999999E-2</v>
      </c>
      <c r="Q2257" s="36">
        <v>2457</v>
      </c>
      <c r="R2257" s="36">
        <v>2486</v>
      </c>
      <c r="S2257" s="36">
        <v>2434</v>
      </c>
      <c r="T2257" s="66">
        <v>-3.5999999999999999E-3</v>
      </c>
      <c r="U2257" s="66">
        <v>-4.7999999999999996E-3</v>
      </c>
      <c r="V2257" s="66">
        <v>-1.52E-2</v>
      </c>
      <c r="W2257" s="66">
        <v>5.7000000000000002E-3</v>
      </c>
      <c r="X2257" s="1">
        <v>76000</v>
      </c>
      <c r="Y2257" s="1">
        <v>186653</v>
      </c>
      <c r="Z2257" s="1">
        <v>34751</v>
      </c>
      <c r="AA2257" t="s">
        <v>840</v>
      </c>
      <c r="AB2257" t="s">
        <v>638</v>
      </c>
      <c r="AC2257">
        <v>9.6999999999999993</v>
      </c>
      <c r="AD2257">
        <v>3.04</v>
      </c>
      <c r="AE2257">
        <v>0.53</v>
      </c>
      <c r="AF2257" t="s">
        <v>230</v>
      </c>
      <c r="AG2257">
        <v>0</v>
      </c>
      <c r="AH2257" s="36">
        <v>2455</v>
      </c>
      <c r="AI2257">
        <v>100</v>
      </c>
      <c r="AJ2257" s="36">
        <v>2440</v>
      </c>
      <c r="AK2257">
        <v>400</v>
      </c>
      <c r="AL2257" s="2">
        <v>0.64583333333333337</v>
      </c>
      <c r="AM2257" s="3">
        <v>46246</v>
      </c>
      <c r="AN2257" t="s">
        <v>298</v>
      </c>
      <c r="AO2257" t="s">
        <v>313</v>
      </c>
    </row>
    <row r="2258" spans="1:41">
      <c r="A2258" s="8">
        <v>46226</v>
      </c>
      <c r="B2258" s="67">
        <v>4053.88</v>
      </c>
      <c r="C2258" s="67">
        <v>0.51</v>
      </c>
      <c r="D2258" s="67">
        <v>66430</v>
      </c>
      <c r="E2258" s="67">
        <v>0.54</v>
      </c>
      <c r="F2258" s="69">
        <v>7084</v>
      </c>
      <c r="G2258" t="s">
        <v>80</v>
      </c>
      <c r="H2258">
        <v>0</v>
      </c>
      <c r="I2258" t="s">
        <v>347</v>
      </c>
      <c r="J2258" t="s">
        <v>323</v>
      </c>
      <c r="K2258" t="s">
        <v>290</v>
      </c>
      <c r="L2258" s="36">
        <v>2769</v>
      </c>
      <c r="M2258">
        <v>29</v>
      </c>
      <c r="N2258" s="66">
        <v>1.06E-2</v>
      </c>
      <c r="O2258" s="36">
        <v>2740</v>
      </c>
      <c r="P2258" s="66">
        <v>1.0500000000000001E-2</v>
      </c>
      <c r="Q2258" s="36">
        <v>2740</v>
      </c>
      <c r="R2258" s="36">
        <v>2773</v>
      </c>
      <c r="S2258" s="36">
        <v>2740</v>
      </c>
      <c r="T2258" s="66">
        <v>1.0500000000000001E-2</v>
      </c>
      <c r="U2258" s="66">
        <v>6.4999999999999997E-3</v>
      </c>
      <c r="V2258" s="66">
        <v>-1.4E-3</v>
      </c>
      <c r="W2258" s="66">
        <v>1.0500000000000001E-2</v>
      </c>
      <c r="X2258" s="1">
        <v>2800</v>
      </c>
      <c r="Y2258" s="1">
        <v>7724</v>
      </c>
      <c r="Z2258" s="1">
        <v>9025</v>
      </c>
      <c r="AA2258" t="s">
        <v>430</v>
      </c>
      <c r="AB2258" t="s">
        <v>642</v>
      </c>
      <c r="AC2258">
        <v>40.36</v>
      </c>
      <c r="AD2258">
        <v>1.44</v>
      </c>
      <c r="AE2258">
        <v>3.79</v>
      </c>
      <c r="AF2258">
        <v>0.6</v>
      </c>
      <c r="AG2258">
        <v>0</v>
      </c>
      <c r="AH2258" s="36">
        <v>2770</v>
      </c>
      <c r="AI2258">
        <v>200</v>
      </c>
      <c r="AJ2258" s="36">
        <v>2752</v>
      </c>
      <c r="AK2258">
        <v>100</v>
      </c>
      <c r="AL2258" s="2">
        <v>0.64583333333333337</v>
      </c>
      <c r="AM2258" s="3">
        <v>46248</v>
      </c>
      <c r="AN2258" t="s">
        <v>298</v>
      </c>
      <c r="AO2258" t="s">
        <v>313</v>
      </c>
    </row>
    <row r="2259" spans="1:41">
      <c r="A2259" s="8">
        <v>46226</v>
      </c>
      <c r="B2259" s="67">
        <v>4053.88</v>
      </c>
      <c r="C2259" s="67">
        <v>0.51</v>
      </c>
      <c r="D2259" s="67">
        <v>66430</v>
      </c>
      <c r="E2259" s="67">
        <v>0.54</v>
      </c>
      <c r="F2259" s="69">
        <v>7182</v>
      </c>
      <c r="G2259" t="s">
        <v>81</v>
      </c>
      <c r="H2259">
        <v>0</v>
      </c>
      <c r="I2259" t="s">
        <v>288</v>
      </c>
      <c r="J2259" t="s">
        <v>289</v>
      </c>
      <c r="K2259" t="s">
        <v>290</v>
      </c>
      <c r="L2259" s="36">
        <v>3447</v>
      </c>
      <c r="M2259">
        <v>36</v>
      </c>
      <c r="N2259" s="66">
        <v>1.06E-2</v>
      </c>
      <c r="O2259" s="36">
        <v>3411</v>
      </c>
      <c r="P2259" s="66">
        <v>1.0500000000000001E-2</v>
      </c>
      <c r="Q2259" s="36">
        <v>3392</v>
      </c>
      <c r="R2259" s="36">
        <v>3461</v>
      </c>
      <c r="S2259" s="36">
        <v>3386</v>
      </c>
      <c r="T2259" s="66">
        <v>1.6199999999999999E-2</v>
      </c>
      <c r="U2259" s="66">
        <v>-1.6999999999999999E-3</v>
      </c>
      <c r="V2259" s="66">
        <v>-4.0000000000000001E-3</v>
      </c>
      <c r="W2259" s="66">
        <v>1.7999999999999999E-2</v>
      </c>
      <c r="X2259" s="1">
        <v>6325900</v>
      </c>
      <c r="Y2259" s="1">
        <v>21751069</v>
      </c>
      <c r="Z2259" s="1">
        <v>12326053</v>
      </c>
      <c r="AA2259" t="s">
        <v>885</v>
      </c>
      <c r="AB2259" t="s">
        <v>433</v>
      </c>
      <c r="AC2259">
        <v>18.600000000000001</v>
      </c>
      <c r="AD2259">
        <v>1.33</v>
      </c>
      <c r="AE2259">
        <v>2.7</v>
      </c>
      <c r="AF2259" t="s">
        <v>230</v>
      </c>
      <c r="AG2259" s="1">
        <v>77900</v>
      </c>
      <c r="AH2259" s="36">
        <v>3448</v>
      </c>
      <c r="AI2259">
        <v>100</v>
      </c>
      <c r="AJ2259" s="36">
        <v>3446</v>
      </c>
      <c r="AK2259">
        <v>100</v>
      </c>
      <c r="AL2259" s="2">
        <v>0.64583333333333337</v>
      </c>
      <c r="AM2259" s="3">
        <v>46241</v>
      </c>
      <c r="AN2259" t="s">
        <v>298</v>
      </c>
      <c r="AO2259" t="s">
        <v>434</v>
      </c>
    </row>
    <row r="2260" spans="1:41">
      <c r="A2260" s="8">
        <v>46226</v>
      </c>
      <c r="B2260" s="67">
        <v>4053.88</v>
      </c>
      <c r="C2260" s="67">
        <v>0.51</v>
      </c>
      <c r="D2260" s="67">
        <v>66430</v>
      </c>
      <c r="E2260" s="67">
        <v>0.54</v>
      </c>
      <c r="F2260" s="69">
        <v>7203</v>
      </c>
      <c r="G2260" t="s">
        <v>82</v>
      </c>
      <c r="H2260">
        <v>0</v>
      </c>
      <c r="I2260" t="s">
        <v>288</v>
      </c>
      <c r="J2260" t="s">
        <v>289</v>
      </c>
      <c r="K2260" t="s">
        <v>290</v>
      </c>
      <c r="L2260" s="36">
        <v>2950</v>
      </c>
      <c r="M2260">
        <v>11</v>
      </c>
      <c r="N2260" s="66">
        <v>3.7000000000000002E-3</v>
      </c>
      <c r="O2260" s="36">
        <v>2939</v>
      </c>
      <c r="P2260" s="66">
        <v>3.7000000000000002E-3</v>
      </c>
      <c r="Q2260" s="36">
        <v>2938</v>
      </c>
      <c r="R2260" s="36">
        <v>2950</v>
      </c>
      <c r="S2260" s="36">
        <v>2913.5</v>
      </c>
      <c r="T2260" s="66">
        <v>4.0000000000000001E-3</v>
      </c>
      <c r="U2260" s="66">
        <v>7.4999999999999997E-3</v>
      </c>
      <c r="V2260" s="66">
        <v>0</v>
      </c>
      <c r="W2260" s="66">
        <v>1.2500000000000001E-2</v>
      </c>
      <c r="X2260" s="1">
        <v>24503500</v>
      </c>
      <c r="Y2260" s="1">
        <v>72000046</v>
      </c>
      <c r="Z2260" s="1">
        <v>43055213</v>
      </c>
      <c r="AA2260" t="s">
        <v>435</v>
      </c>
      <c r="AB2260" t="s">
        <v>699</v>
      </c>
      <c r="AC2260">
        <v>11.64</v>
      </c>
      <c r="AD2260">
        <v>0.96</v>
      </c>
      <c r="AE2260">
        <v>3.39</v>
      </c>
      <c r="AF2260" t="s">
        <v>230</v>
      </c>
      <c r="AG2260" s="1">
        <v>285000</v>
      </c>
      <c r="AH2260" s="36">
        <v>2950</v>
      </c>
      <c r="AI2260" s="1">
        <v>24300</v>
      </c>
      <c r="AJ2260" s="36">
        <v>2947.5</v>
      </c>
      <c r="AK2260" s="1">
        <v>5200</v>
      </c>
      <c r="AL2260" s="2">
        <v>0.64583333333333337</v>
      </c>
      <c r="AM2260" s="3">
        <v>46238</v>
      </c>
      <c r="AN2260" t="s">
        <v>298</v>
      </c>
      <c r="AO2260" t="s">
        <v>437</v>
      </c>
    </row>
    <row r="2261" spans="1:41">
      <c r="A2261" s="8">
        <v>46226</v>
      </c>
      <c r="B2261" s="67">
        <v>4053.88</v>
      </c>
      <c r="C2261" s="67">
        <v>0.51</v>
      </c>
      <c r="D2261" s="67">
        <v>66430</v>
      </c>
      <c r="E2261" s="67">
        <v>0.54</v>
      </c>
      <c r="F2261" s="69">
        <v>7213</v>
      </c>
      <c r="G2261" t="s">
        <v>83</v>
      </c>
      <c r="H2261">
        <v>0</v>
      </c>
      <c r="I2261" t="s">
        <v>314</v>
      </c>
      <c r="J2261" t="s">
        <v>289</v>
      </c>
      <c r="K2261" t="s">
        <v>295</v>
      </c>
      <c r="L2261">
        <v>624</v>
      </c>
      <c r="M2261">
        <v>3</v>
      </c>
      <c r="N2261" s="66">
        <v>4.7999999999999996E-3</v>
      </c>
      <c r="O2261">
        <v>621</v>
      </c>
      <c r="P2261" s="66">
        <v>4.7999999999999996E-3</v>
      </c>
      <c r="Q2261">
        <v>621</v>
      </c>
      <c r="R2261">
        <v>625</v>
      </c>
      <c r="S2261">
        <v>620</v>
      </c>
      <c r="T2261" s="66">
        <v>4.7999999999999996E-3</v>
      </c>
      <c r="U2261" s="66">
        <v>3.2000000000000002E-3</v>
      </c>
      <c r="V2261" s="66">
        <v>-1.6000000000000001E-3</v>
      </c>
      <c r="W2261" s="66">
        <v>6.4000000000000003E-3</v>
      </c>
      <c r="X2261" s="1">
        <v>5000</v>
      </c>
      <c r="Y2261" s="1">
        <v>3108</v>
      </c>
      <c r="Z2261" s="1">
        <v>9916</v>
      </c>
      <c r="AA2261" t="s">
        <v>841</v>
      </c>
      <c r="AB2261" t="s">
        <v>439</v>
      </c>
      <c r="AC2261">
        <v>7.31</v>
      </c>
      <c r="AD2261">
        <v>0.87</v>
      </c>
      <c r="AE2261">
        <v>4.17</v>
      </c>
      <c r="AF2261" t="s">
        <v>230</v>
      </c>
      <c r="AG2261">
        <v>300</v>
      </c>
      <c r="AH2261">
        <v>624</v>
      </c>
      <c r="AI2261">
        <v>300</v>
      </c>
      <c r="AJ2261">
        <v>622</v>
      </c>
      <c r="AK2261">
        <v>200</v>
      </c>
      <c r="AL2261" s="2">
        <v>0.64583333333333337</v>
      </c>
      <c r="AM2261" s="3">
        <v>46241</v>
      </c>
      <c r="AN2261" t="s">
        <v>298</v>
      </c>
      <c r="AO2261" t="s">
        <v>437</v>
      </c>
    </row>
    <row r="2262" spans="1:41">
      <c r="A2262" s="8">
        <v>46226</v>
      </c>
      <c r="B2262" s="67">
        <v>4053.88</v>
      </c>
      <c r="C2262" s="67">
        <v>0.51</v>
      </c>
      <c r="D2262" s="67">
        <v>66430</v>
      </c>
      <c r="E2262" s="67">
        <v>0.54</v>
      </c>
      <c r="F2262" s="69">
        <v>7220</v>
      </c>
      <c r="G2262" t="s">
        <v>84</v>
      </c>
      <c r="H2262">
        <v>0</v>
      </c>
      <c r="I2262" t="s">
        <v>288</v>
      </c>
      <c r="J2262" t="s">
        <v>289</v>
      </c>
      <c r="K2262" t="s">
        <v>295</v>
      </c>
      <c r="L2262" s="36">
        <v>3150</v>
      </c>
      <c r="M2262">
        <v>-25</v>
      </c>
      <c r="N2262" s="66">
        <v>-7.9000000000000008E-3</v>
      </c>
      <c r="O2262" s="36">
        <v>3175</v>
      </c>
      <c r="P2262" s="66">
        <v>-7.7999999999999996E-3</v>
      </c>
      <c r="Q2262" s="36">
        <v>3150</v>
      </c>
      <c r="R2262" s="36">
        <v>3345</v>
      </c>
      <c r="S2262" s="36">
        <v>3130</v>
      </c>
      <c r="T2262" s="66">
        <v>0</v>
      </c>
      <c r="U2262" s="66">
        <v>-2.1700000000000001E-2</v>
      </c>
      <c r="V2262" s="66">
        <v>-5.8200000000000002E-2</v>
      </c>
      <c r="W2262" s="66">
        <v>6.3E-3</v>
      </c>
      <c r="X2262" s="1">
        <v>1042100</v>
      </c>
      <c r="Y2262" s="1">
        <v>3352760</v>
      </c>
      <c r="Z2262" s="1">
        <v>206582</v>
      </c>
      <c r="AA2262" t="s">
        <v>563</v>
      </c>
      <c r="AB2262" t="s">
        <v>441</v>
      </c>
      <c r="AC2262">
        <v>31.75</v>
      </c>
      <c r="AD2262">
        <v>1.69</v>
      </c>
      <c r="AE2262">
        <v>1.27</v>
      </c>
      <c r="AF2262" t="s">
        <v>230</v>
      </c>
      <c r="AG2262" s="1">
        <v>8000</v>
      </c>
      <c r="AH2262" s="36">
        <v>3155</v>
      </c>
      <c r="AI2262">
        <v>100</v>
      </c>
      <c r="AJ2262" s="36">
        <v>3150</v>
      </c>
      <c r="AK2262" s="1">
        <v>4100</v>
      </c>
      <c r="AL2262" s="2">
        <v>0.64583333333333337</v>
      </c>
      <c r="AM2262" s="3">
        <v>46239</v>
      </c>
      <c r="AN2262" t="s">
        <v>298</v>
      </c>
      <c r="AO2262" t="s">
        <v>437</v>
      </c>
    </row>
    <row r="2263" spans="1:41">
      <c r="A2263" s="8">
        <v>46226</v>
      </c>
      <c r="B2263" s="67">
        <v>4053.88</v>
      </c>
      <c r="C2263" s="67">
        <v>0.51</v>
      </c>
      <c r="D2263" s="67">
        <v>66430</v>
      </c>
      <c r="E2263" s="67">
        <v>0.54</v>
      </c>
      <c r="F2263" s="69">
        <v>7269</v>
      </c>
      <c r="G2263" t="s">
        <v>85</v>
      </c>
      <c r="H2263">
        <v>0</v>
      </c>
      <c r="I2263" t="s">
        <v>288</v>
      </c>
      <c r="J2263" t="s">
        <v>289</v>
      </c>
      <c r="K2263" t="s">
        <v>295</v>
      </c>
      <c r="L2263" s="36">
        <v>2044</v>
      </c>
      <c r="M2263">
        <v>-12</v>
      </c>
      <c r="N2263" s="66">
        <v>-5.7999999999999996E-3</v>
      </c>
      <c r="O2263" s="36">
        <v>2056</v>
      </c>
      <c r="P2263" s="66">
        <v>-5.7999999999999996E-3</v>
      </c>
      <c r="Q2263" s="36">
        <v>2049.5</v>
      </c>
      <c r="R2263" s="36">
        <v>2063.5</v>
      </c>
      <c r="S2263" s="36">
        <v>2039</v>
      </c>
      <c r="T2263" s="66">
        <v>-2.5999999999999999E-3</v>
      </c>
      <c r="U2263" s="66">
        <v>-1.4E-3</v>
      </c>
      <c r="V2263" s="66">
        <v>-9.4000000000000004E-3</v>
      </c>
      <c r="W2263" s="66">
        <v>2.3999999999999998E-3</v>
      </c>
      <c r="X2263" s="1">
        <v>4982600</v>
      </c>
      <c r="Y2263" s="1">
        <v>10193210</v>
      </c>
      <c r="Z2263" s="1">
        <v>4015614</v>
      </c>
      <c r="AA2263" t="s">
        <v>442</v>
      </c>
      <c r="AB2263" t="s">
        <v>443</v>
      </c>
      <c r="AC2263">
        <v>10.37</v>
      </c>
      <c r="AD2263">
        <v>1.1599999999999999</v>
      </c>
      <c r="AE2263">
        <v>2.5</v>
      </c>
      <c r="AF2263" t="s">
        <v>230</v>
      </c>
      <c r="AG2263" s="1">
        <v>4088200</v>
      </c>
      <c r="AH2263" s="36">
        <v>2045.5</v>
      </c>
      <c r="AI2263">
        <v>100</v>
      </c>
      <c r="AJ2263" s="36">
        <v>2044</v>
      </c>
      <c r="AK2263" s="1">
        <v>9200</v>
      </c>
      <c r="AL2263" s="2">
        <v>0.64583333333333337</v>
      </c>
      <c r="AM2263" s="3">
        <v>46239</v>
      </c>
      <c r="AN2263" t="s">
        <v>298</v>
      </c>
      <c r="AO2263" t="s">
        <v>437</v>
      </c>
    </row>
    <row r="2264" spans="1:41">
      <c r="A2264" s="8">
        <v>46226</v>
      </c>
      <c r="B2264" s="67">
        <v>4053.88</v>
      </c>
      <c r="C2264" s="67">
        <v>0.51</v>
      </c>
      <c r="D2264" s="67">
        <v>66430</v>
      </c>
      <c r="E2264" s="67">
        <v>0.54</v>
      </c>
      <c r="F2264" s="69">
        <v>7272</v>
      </c>
      <c r="G2264" t="s">
        <v>86</v>
      </c>
      <c r="H2264">
        <v>0</v>
      </c>
      <c r="I2264" t="s">
        <v>288</v>
      </c>
      <c r="J2264" t="s">
        <v>289</v>
      </c>
      <c r="K2264" t="s">
        <v>290</v>
      </c>
      <c r="L2264" s="36">
        <v>1298</v>
      </c>
      <c r="M2264">
        <v>-11.5</v>
      </c>
      <c r="N2264" s="66">
        <v>-8.8000000000000005E-3</v>
      </c>
      <c r="O2264" s="36">
        <v>1309.5</v>
      </c>
      <c r="P2264" s="66">
        <v>-8.6999999999999994E-3</v>
      </c>
      <c r="Q2264" s="36">
        <v>1309.5</v>
      </c>
      <c r="R2264" s="36">
        <v>1312</v>
      </c>
      <c r="S2264" s="36">
        <v>1283.5</v>
      </c>
      <c r="T2264" s="66">
        <v>-8.6999999999999994E-3</v>
      </c>
      <c r="U2264" s="66">
        <v>6.4999999999999997E-3</v>
      </c>
      <c r="V2264" s="66">
        <v>-1.06E-2</v>
      </c>
      <c r="W2264" s="66">
        <v>1.12E-2</v>
      </c>
      <c r="X2264" s="1">
        <v>5062700</v>
      </c>
      <c r="Y2264" s="1">
        <v>6563217</v>
      </c>
      <c r="Z2264" s="1">
        <v>1321526</v>
      </c>
      <c r="AA2264" t="s">
        <v>444</v>
      </c>
      <c r="AB2264" t="s">
        <v>445</v>
      </c>
      <c r="AC2264">
        <v>10.220000000000001</v>
      </c>
      <c r="AD2264">
        <v>1.1100000000000001</v>
      </c>
      <c r="AE2264">
        <v>3.85</v>
      </c>
      <c r="AF2264" t="s">
        <v>230</v>
      </c>
      <c r="AG2264" s="1">
        <v>354200</v>
      </c>
      <c r="AH2264" s="36">
        <v>1298</v>
      </c>
      <c r="AI2264" s="1">
        <v>31100</v>
      </c>
      <c r="AJ2264" s="36">
        <v>1288.5</v>
      </c>
      <c r="AK2264" s="1">
        <v>11100</v>
      </c>
      <c r="AL2264" s="2">
        <v>0.64583333333333337</v>
      </c>
      <c r="AM2264" s="3">
        <v>46238</v>
      </c>
      <c r="AN2264" t="s">
        <v>293</v>
      </c>
      <c r="AO2264" t="s">
        <v>437</v>
      </c>
    </row>
    <row r="2265" spans="1:41">
      <c r="A2265" s="8">
        <v>46226</v>
      </c>
      <c r="B2265" s="67">
        <v>4053.88</v>
      </c>
      <c r="C2265" s="67">
        <v>0.51</v>
      </c>
      <c r="D2265" s="67">
        <v>66430</v>
      </c>
      <c r="E2265" s="67">
        <v>0.54</v>
      </c>
      <c r="F2265" s="69">
        <v>7376</v>
      </c>
      <c r="G2265" t="s">
        <v>87</v>
      </c>
      <c r="H2265">
        <v>0</v>
      </c>
      <c r="I2265" t="s">
        <v>347</v>
      </c>
      <c r="J2265" t="s">
        <v>323</v>
      </c>
      <c r="K2265" t="s">
        <v>290</v>
      </c>
      <c r="L2265" s="36">
        <v>1072</v>
      </c>
      <c r="M2265">
        <v>58</v>
      </c>
      <c r="N2265" s="66">
        <v>5.7200000000000001E-2</v>
      </c>
      <c r="O2265" s="36">
        <v>1014</v>
      </c>
      <c r="P2265" s="66">
        <v>5.7099999999999998E-2</v>
      </c>
      <c r="Q2265">
        <v>998</v>
      </c>
      <c r="R2265" s="36">
        <v>1072</v>
      </c>
      <c r="S2265">
        <v>998</v>
      </c>
      <c r="T2265" s="66">
        <v>7.4099999999999999E-2</v>
      </c>
      <c r="U2265" s="66">
        <v>2.1899999999999999E-2</v>
      </c>
      <c r="V2265" s="66">
        <v>0</v>
      </c>
      <c r="W2265" s="66">
        <v>7.4099999999999999E-2</v>
      </c>
      <c r="X2265" s="1">
        <v>8800</v>
      </c>
      <c r="Y2265" s="1">
        <v>9086</v>
      </c>
      <c r="Z2265" s="1">
        <v>4565</v>
      </c>
      <c r="AA2265" t="s">
        <v>446</v>
      </c>
      <c r="AB2265" t="s">
        <v>447</v>
      </c>
      <c r="AC2265">
        <v>0</v>
      </c>
      <c r="AD2265">
        <v>4.26</v>
      </c>
      <c r="AE2265">
        <v>0</v>
      </c>
      <c r="AF2265">
        <v>0.6</v>
      </c>
      <c r="AG2265">
        <v>900</v>
      </c>
      <c r="AH2265" s="36">
        <v>1073</v>
      </c>
      <c r="AI2265">
        <v>300</v>
      </c>
      <c r="AJ2265" s="36">
        <v>1050</v>
      </c>
      <c r="AK2265">
        <v>200</v>
      </c>
      <c r="AL2265" s="2">
        <v>0.64583333333333337</v>
      </c>
      <c r="AM2265" s="3">
        <v>46246</v>
      </c>
      <c r="AN2265" t="s">
        <v>448</v>
      </c>
      <c r="AO2265" t="s">
        <v>313</v>
      </c>
    </row>
    <row r="2266" spans="1:41">
      <c r="A2266" s="8">
        <v>46226</v>
      </c>
      <c r="B2266" s="67">
        <v>4053.88</v>
      </c>
      <c r="C2266" s="67">
        <v>0.51</v>
      </c>
      <c r="D2266" s="67">
        <v>66430</v>
      </c>
      <c r="E2266" s="67">
        <v>0.54</v>
      </c>
      <c r="F2266" s="69">
        <v>7525</v>
      </c>
      <c r="G2266" t="s">
        <v>88</v>
      </c>
      <c r="H2266">
        <v>0</v>
      </c>
      <c r="I2266" t="s">
        <v>288</v>
      </c>
      <c r="J2266" t="s">
        <v>289</v>
      </c>
      <c r="K2266" t="s">
        <v>290</v>
      </c>
      <c r="L2266" s="36">
        <v>3595</v>
      </c>
      <c r="M2266">
        <v>0</v>
      </c>
      <c r="N2266" s="66">
        <v>0</v>
      </c>
      <c r="O2266" s="36">
        <v>3595</v>
      </c>
      <c r="P2266" s="66">
        <v>0</v>
      </c>
      <c r="Q2266" s="36">
        <v>3575</v>
      </c>
      <c r="R2266" s="36">
        <v>3600</v>
      </c>
      <c r="S2266" s="36">
        <v>3575</v>
      </c>
      <c r="T2266" s="66">
        <v>5.4999999999999997E-3</v>
      </c>
      <c r="U2266" s="66">
        <v>0</v>
      </c>
      <c r="V2266" s="66">
        <v>-1.2999999999999999E-3</v>
      </c>
      <c r="W2266" s="66">
        <v>5.4999999999999997E-3</v>
      </c>
      <c r="X2266" s="1">
        <v>5100</v>
      </c>
      <c r="Y2266" s="1">
        <v>18286</v>
      </c>
      <c r="Z2266" s="1">
        <v>31060</v>
      </c>
      <c r="AA2266" t="s">
        <v>449</v>
      </c>
      <c r="AB2266" t="s">
        <v>450</v>
      </c>
      <c r="AC2266">
        <v>9.7200000000000006</v>
      </c>
      <c r="AD2266">
        <v>1.01</v>
      </c>
      <c r="AE2266">
        <v>4.51</v>
      </c>
      <c r="AF2266" t="s">
        <v>230</v>
      </c>
      <c r="AG2266" s="1">
        <v>6900</v>
      </c>
      <c r="AH2266" s="36">
        <v>3605</v>
      </c>
      <c r="AI2266">
        <v>100</v>
      </c>
      <c r="AJ2266" s="36">
        <v>3575</v>
      </c>
      <c r="AK2266">
        <v>100</v>
      </c>
      <c r="AL2266" s="2">
        <v>0.64583333333333337</v>
      </c>
      <c r="AM2266" s="3">
        <v>46241</v>
      </c>
      <c r="AN2266" t="s">
        <v>298</v>
      </c>
      <c r="AO2266" t="s">
        <v>322</v>
      </c>
    </row>
    <row r="2267" spans="1:41">
      <c r="A2267" s="8">
        <v>46226</v>
      </c>
      <c r="B2267" s="67">
        <v>4053.88</v>
      </c>
      <c r="C2267" s="67">
        <v>0.51</v>
      </c>
      <c r="D2267" s="67">
        <v>66430</v>
      </c>
      <c r="E2267" s="67">
        <v>0.54</v>
      </c>
      <c r="F2267" s="69">
        <v>7729</v>
      </c>
      <c r="G2267" t="s">
        <v>89</v>
      </c>
      <c r="H2267">
        <v>0</v>
      </c>
      <c r="I2267" t="s">
        <v>288</v>
      </c>
      <c r="J2267" t="s">
        <v>289</v>
      </c>
      <c r="K2267" t="s">
        <v>290</v>
      </c>
      <c r="L2267" s="36">
        <v>18445</v>
      </c>
      <c r="M2267">
        <v>190</v>
      </c>
      <c r="N2267" s="66">
        <v>1.04E-2</v>
      </c>
      <c r="O2267" s="36">
        <v>18255</v>
      </c>
      <c r="P2267" s="66">
        <v>1.04E-2</v>
      </c>
      <c r="Q2267" s="36">
        <v>18655</v>
      </c>
      <c r="R2267" s="36">
        <v>19005</v>
      </c>
      <c r="S2267" s="36">
        <v>18390</v>
      </c>
      <c r="T2267" s="66">
        <v>-1.12E-2</v>
      </c>
      <c r="U2267" s="66">
        <v>1.9E-3</v>
      </c>
      <c r="V2267" s="66">
        <v>-2.9399999999999999E-2</v>
      </c>
      <c r="W2267" s="66">
        <v>2.8999999999999998E-3</v>
      </c>
      <c r="X2267" s="1">
        <v>329000</v>
      </c>
      <c r="Y2267" s="1">
        <v>6125485</v>
      </c>
      <c r="Z2267" s="1">
        <v>779946</v>
      </c>
      <c r="AA2267" t="s">
        <v>700</v>
      </c>
      <c r="AB2267" t="s">
        <v>452</v>
      </c>
      <c r="AC2267">
        <v>26.73</v>
      </c>
      <c r="AD2267">
        <v>3.91</v>
      </c>
      <c r="AE2267">
        <v>1.5</v>
      </c>
      <c r="AF2267" t="s">
        <v>230</v>
      </c>
      <c r="AG2267" s="1">
        <v>5600</v>
      </c>
      <c r="AH2267" s="36">
        <v>18475</v>
      </c>
      <c r="AI2267">
        <v>200</v>
      </c>
      <c r="AJ2267" s="36">
        <v>18415</v>
      </c>
      <c r="AK2267">
        <v>700</v>
      </c>
      <c r="AL2267" s="2">
        <v>0.64583333333333337</v>
      </c>
      <c r="AM2267" s="3">
        <v>46238</v>
      </c>
      <c r="AN2267" t="s">
        <v>298</v>
      </c>
      <c r="AO2267" t="s">
        <v>453</v>
      </c>
    </row>
    <row r="2268" spans="1:41">
      <c r="A2268" s="8">
        <v>46226</v>
      </c>
      <c r="B2268" s="67">
        <v>4053.88</v>
      </c>
      <c r="C2268" s="67">
        <v>0.51</v>
      </c>
      <c r="D2268" s="67">
        <v>66430</v>
      </c>
      <c r="E2268" s="67">
        <v>0.54</v>
      </c>
      <c r="F2268" s="69">
        <v>7921</v>
      </c>
      <c r="G2268" t="s">
        <v>90</v>
      </c>
      <c r="H2268">
        <v>0</v>
      </c>
      <c r="I2268" t="s">
        <v>288</v>
      </c>
      <c r="J2268" t="s">
        <v>289</v>
      </c>
      <c r="K2268" t="s">
        <v>295</v>
      </c>
      <c r="L2268" s="36">
        <v>4365</v>
      </c>
      <c r="M2268">
        <v>-30</v>
      </c>
      <c r="N2268" s="66">
        <v>-6.7999999999999996E-3</v>
      </c>
      <c r="O2268" s="36">
        <v>4395</v>
      </c>
      <c r="P2268" s="66">
        <v>-6.7999999999999996E-3</v>
      </c>
      <c r="Q2268" s="36">
        <v>4365</v>
      </c>
      <c r="R2268" s="36">
        <v>4390</v>
      </c>
      <c r="S2268" s="36">
        <v>4280</v>
      </c>
      <c r="T2268" s="66">
        <v>0</v>
      </c>
      <c r="U2268" s="66">
        <v>1.15E-2</v>
      </c>
      <c r="V2268" s="66">
        <v>-5.5999999999999999E-3</v>
      </c>
      <c r="W2268" s="66">
        <v>1.9800000000000002E-2</v>
      </c>
      <c r="X2268" s="1">
        <v>48500</v>
      </c>
      <c r="Y2268" s="1">
        <v>210627</v>
      </c>
      <c r="Z2268" s="1">
        <v>57414</v>
      </c>
      <c r="AA2268" t="s">
        <v>454</v>
      </c>
      <c r="AB2268" t="s">
        <v>591</v>
      </c>
      <c r="AC2268">
        <v>16.09</v>
      </c>
      <c r="AD2268">
        <v>1.73</v>
      </c>
      <c r="AE2268">
        <v>4.12</v>
      </c>
      <c r="AF2268" t="s">
        <v>230</v>
      </c>
      <c r="AG2268" s="1">
        <v>6800</v>
      </c>
      <c r="AH2268" s="36">
        <v>4390</v>
      </c>
      <c r="AI2268">
        <v>100</v>
      </c>
      <c r="AJ2268" s="36">
        <v>4305</v>
      </c>
      <c r="AK2268">
        <v>100</v>
      </c>
      <c r="AL2268" s="2">
        <v>0.64583333333333337</v>
      </c>
      <c r="AM2268" s="3">
        <v>46211</v>
      </c>
      <c r="AN2268" t="s">
        <v>326</v>
      </c>
      <c r="AO2268" t="s">
        <v>456</v>
      </c>
    </row>
    <row r="2269" spans="1:41">
      <c r="A2269" s="8">
        <v>46226</v>
      </c>
      <c r="B2269" s="67">
        <v>4053.88</v>
      </c>
      <c r="C2269" s="67">
        <v>0.51</v>
      </c>
      <c r="D2269" s="67">
        <v>66430</v>
      </c>
      <c r="E2269" s="67">
        <v>0.54</v>
      </c>
      <c r="F2269" s="69">
        <v>8031</v>
      </c>
      <c r="G2269" t="s">
        <v>91</v>
      </c>
      <c r="H2269">
        <v>0</v>
      </c>
      <c r="I2269" t="s">
        <v>288</v>
      </c>
      <c r="J2269" t="s">
        <v>289</v>
      </c>
      <c r="K2269" t="s">
        <v>290</v>
      </c>
      <c r="L2269" s="36">
        <v>4970</v>
      </c>
      <c r="M2269">
        <v>59</v>
      </c>
      <c r="N2269" s="66">
        <v>1.2E-2</v>
      </c>
      <c r="O2269" s="36">
        <v>4911</v>
      </c>
      <c r="P2269" s="66">
        <v>1.2E-2</v>
      </c>
      <c r="Q2269" s="36">
        <v>4911</v>
      </c>
      <c r="R2269" s="36">
        <v>4977</v>
      </c>
      <c r="S2269" s="36">
        <v>4891</v>
      </c>
      <c r="T2269" s="66">
        <v>1.2E-2</v>
      </c>
      <c r="U2269" s="66">
        <v>6.0000000000000001E-3</v>
      </c>
      <c r="V2269" s="66">
        <v>-1.4E-3</v>
      </c>
      <c r="W2269" s="66">
        <v>1.61E-2</v>
      </c>
      <c r="X2269" s="1">
        <v>5978000</v>
      </c>
      <c r="Y2269" s="1">
        <v>29584103</v>
      </c>
      <c r="Z2269" s="1">
        <v>14237392</v>
      </c>
      <c r="AA2269" t="s">
        <v>457</v>
      </c>
      <c r="AB2269" t="s">
        <v>701</v>
      </c>
      <c r="AC2269">
        <v>15.31</v>
      </c>
      <c r="AD2269">
        <v>1.6</v>
      </c>
      <c r="AE2269">
        <v>2.82</v>
      </c>
      <c r="AF2269" t="s">
        <v>230</v>
      </c>
      <c r="AG2269" s="1">
        <v>273900</v>
      </c>
      <c r="AH2269" s="36">
        <v>4970</v>
      </c>
      <c r="AI2269" s="1">
        <v>2100</v>
      </c>
      <c r="AJ2269" s="36">
        <v>4966</v>
      </c>
      <c r="AK2269">
        <v>900</v>
      </c>
      <c r="AL2269" s="2">
        <v>0.64583333333333337</v>
      </c>
      <c r="AM2269" s="3">
        <v>46238</v>
      </c>
      <c r="AN2269" t="s">
        <v>298</v>
      </c>
      <c r="AO2269" t="s">
        <v>322</v>
      </c>
    </row>
    <row r="2270" spans="1:41">
      <c r="A2270" s="8">
        <v>46226</v>
      </c>
      <c r="B2270" s="67">
        <v>4053.88</v>
      </c>
      <c r="C2270" s="67">
        <v>0.51</v>
      </c>
      <c r="D2270" s="67">
        <v>66430</v>
      </c>
      <c r="E2270" s="67">
        <v>0.54</v>
      </c>
      <c r="F2270" s="69">
        <v>8058</v>
      </c>
      <c r="G2270" t="s">
        <v>92</v>
      </c>
      <c r="H2270">
        <v>0</v>
      </c>
      <c r="I2270" t="s">
        <v>288</v>
      </c>
      <c r="J2270" t="s">
        <v>289</v>
      </c>
      <c r="K2270" t="s">
        <v>290</v>
      </c>
      <c r="L2270" s="36">
        <v>4916</v>
      </c>
      <c r="M2270">
        <v>28</v>
      </c>
      <c r="N2270" s="66">
        <v>5.7000000000000002E-3</v>
      </c>
      <c r="O2270" s="36">
        <v>4888</v>
      </c>
      <c r="P2270" s="66">
        <v>5.7000000000000002E-3</v>
      </c>
      <c r="Q2270" s="36">
        <v>4863</v>
      </c>
      <c r="R2270" s="36">
        <v>4943</v>
      </c>
      <c r="S2270" s="36">
        <v>4840</v>
      </c>
      <c r="T2270" s="66">
        <v>1.0800000000000001E-2</v>
      </c>
      <c r="U2270" s="66">
        <v>1.4E-3</v>
      </c>
      <c r="V2270" s="66">
        <v>-5.4000000000000003E-3</v>
      </c>
      <c r="W2270" s="66">
        <v>1.5699999999999999E-2</v>
      </c>
      <c r="X2270" s="1">
        <v>7903600</v>
      </c>
      <c r="Y2270" s="1">
        <v>38788686</v>
      </c>
      <c r="Z2270" s="1">
        <v>18240959</v>
      </c>
      <c r="AA2270" t="s">
        <v>459</v>
      </c>
      <c r="AB2270" t="s">
        <v>460</v>
      </c>
      <c r="AC2270">
        <v>16.36</v>
      </c>
      <c r="AD2270">
        <v>1.9</v>
      </c>
      <c r="AE2270">
        <v>2.54</v>
      </c>
      <c r="AF2270" t="s">
        <v>230</v>
      </c>
      <c r="AG2270" s="1">
        <v>532100</v>
      </c>
      <c r="AH2270" s="36">
        <v>4916</v>
      </c>
      <c r="AI2270" s="1">
        <v>4500</v>
      </c>
      <c r="AJ2270" s="36">
        <v>4915</v>
      </c>
      <c r="AK2270">
        <v>500</v>
      </c>
      <c r="AL2270" s="2">
        <v>0.64583333333333337</v>
      </c>
      <c r="AM2270" s="3">
        <v>46237</v>
      </c>
      <c r="AN2270" t="s">
        <v>298</v>
      </c>
      <c r="AO2270" t="s">
        <v>322</v>
      </c>
    </row>
    <row r="2271" spans="1:41">
      <c r="A2271" s="8">
        <v>46226</v>
      </c>
      <c r="B2271" s="67">
        <v>4053.88</v>
      </c>
      <c r="C2271" s="67">
        <v>0.51</v>
      </c>
      <c r="D2271" s="67">
        <v>66430</v>
      </c>
      <c r="E2271" s="67">
        <v>0.54</v>
      </c>
      <c r="F2271" s="69">
        <v>8233</v>
      </c>
      <c r="G2271" t="s">
        <v>93</v>
      </c>
      <c r="H2271">
        <v>0</v>
      </c>
      <c r="I2271" t="s">
        <v>288</v>
      </c>
      <c r="J2271" t="s">
        <v>289</v>
      </c>
      <c r="K2271" t="s">
        <v>290</v>
      </c>
      <c r="L2271" s="36">
        <v>2255</v>
      </c>
      <c r="M2271">
        <v>-147.5</v>
      </c>
      <c r="N2271" s="66">
        <v>-6.1400000000000003E-2</v>
      </c>
      <c r="O2271" s="36">
        <v>2402.5</v>
      </c>
      <c r="P2271" s="66">
        <v>-6.13E-2</v>
      </c>
      <c r="Q2271" s="36">
        <v>2390</v>
      </c>
      <c r="R2271" s="36">
        <v>2395.5</v>
      </c>
      <c r="S2271" s="36">
        <v>2218</v>
      </c>
      <c r="T2271" s="66">
        <v>-5.6399999999999999E-2</v>
      </c>
      <c r="U2271" s="66">
        <v>-4.2000000000000003E-2</v>
      </c>
      <c r="V2271" s="66">
        <v>-5.8599999999999999E-2</v>
      </c>
      <c r="W2271" s="66">
        <v>1.66E-2</v>
      </c>
      <c r="X2271" s="1">
        <v>2616800</v>
      </c>
      <c r="Y2271" s="1">
        <v>6012986</v>
      </c>
      <c r="Z2271" s="1">
        <v>688246</v>
      </c>
      <c r="AA2271" t="s">
        <v>702</v>
      </c>
      <c r="AB2271" t="s">
        <v>462</v>
      </c>
      <c r="AC2271">
        <v>17.38</v>
      </c>
      <c r="AD2271">
        <v>1.46</v>
      </c>
      <c r="AE2271">
        <v>1.77</v>
      </c>
      <c r="AF2271" t="s">
        <v>230</v>
      </c>
      <c r="AG2271" s="1">
        <v>69600</v>
      </c>
      <c r="AH2271" s="36">
        <v>2255.5</v>
      </c>
      <c r="AI2271" s="1">
        <v>1300</v>
      </c>
      <c r="AJ2271" s="36">
        <v>2253.5</v>
      </c>
      <c r="AK2271">
        <v>100</v>
      </c>
      <c r="AL2271" s="2">
        <v>0.64583333333333337</v>
      </c>
      <c r="AM2271" s="3">
        <v>46203</v>
      </c>
      <c r="AN2271" t="s">
        <v>463</v>
      </c>
      <c r="AO2271" t="s">
        <v>327</v>
      </c>
    </row>
    <row r="2272" spans="1:41">
      <c r="A2272" s="8">
        <v>46226</v>
      </c>
      <c r="B2272" s="67">
        <v>4053.88</v>
      </c>
      <c r="C2272" s="67">
        <v>0.51</v>
      </c>
      <c r="D2272" s="67">
        <v>66430</v>
      </c>
      <c r="E2272" s="67">
        <v>0.54</v>
      </c>
      <c r="F2272" s="69">
        <v>8304</v>
      </c>
      <c r="G2272" t="s">
        <v>94</v>
      </c>
      <c r="H2272">
        <v>0</v>
      </c>
      <c r="I2272" t="s">
        <v>288</v>
      </c>
      <c r="J2272" t="s">
        <v>289</v>
      </c>
      <c r="K2272" t="s">
        <v>295</v>
      </c>
      <c r="L2272" s="36">
        <v>3028</v>
      </c>
      <c r="M2272">
        <v>24</v>
      </c>
      <c r="N2272" s="66">
        <v>8.0000000000000002E-3</v>
      </c>
      <c r="O2272" s="36">
        <v>3004</v>
      </c>
      <c r="P2272" s="66">
        <v>7.9000000000000008E-3</v>
      </c>
      <c r="Q2272" s="36">
        <v>2995</v>
      </c>
      <c r="R2272" s="36">
        <v>3048</v>
      </c>
      <c r="S2272" s="36">
        <v>2991.5</v>
      </c>
      <c r="T2272" s="66">
        <v>1.0999999999999999E-2</v>
      </c>
      <c r="U2272" s="66">
        <v>-2.5999999999999999E-3</v>
      </c>
      <c r="V2272" s="66">
        <v>-6.4999999999999997E-3</v>
      </c>
      <c r="W2272" s="66">
        <v>1.2200000000000001E-2</v>
      </c>
      <c r="X2272" s="1">
        <v>1326600</v>
      </c>
      <c r="Y2272" s="1">
        <v>4019120</v>
      </c>
      <c r="Z2272" s="1">
        <v>423282</v>
      </c>
      <c r="AA2272" t="s">
        <v>886</v>
      </c>
      <c r="AB2272" t="s">
        <v>465</v>
      </c>
      <c r="AC2272">
        <v>15.52</v>
      </c>
      <c r="AD2272">
        <v>0.87</v>
      </c>
      <c r="AE2272">
        <v>3.3</v>
      </c>
      <c r="AF2272" t="s">
        <v>230</v>
      </c>
      <c r="AG2272" s="1">
        <v>11500</v>
      </c>
      <c r="AH2272" s="36">
        <v>3031</v>
      </c>
      <c r="AI2272" s="1">
        <v>2400</v>
      </c>
      <c r="AJ2272" s="36">
        <v>3028</v>
      </c>
      <c r="AK2272" s="1">
        <v>13800</v>
      </c>
      <c r="AL2272" s="2">
        <v>0.64583333333333337</v>
      </c>
      <c r="AM2272" s="3">
        <v>46234</v>
      </c>
      <c r="AN2272" t="s">
        <v>298</v>
      </c>
      <c r="AO2272" t="s">
        <v>434</v>
      </c>
    </row>
    <row r="2273" spans="1:41">
      <c r="A2273" s="8">
        <v>46226</v>
      </c>
      <c r="B2273" s="67">
        <v>4053.88</v>
      </c>
      <c r="C2273" s="67">
        <v>0.51</v>
      </c>
      <c r="D2273" s="67">
        <v>66430</v>
      </c>
      <c r="E2273" s="67">
        <v>0.54</v>
      </c>
      <c r="F2273" s="69">
        <v>8316</v>
      </c>
      <c r="G2273" t="s">
        <v>95</v>
      </c>
      <c r="H2273">
        <v>0</v>
      </c>
      <c r="I2273" t="s">
        <v>288</v>
      </c>
      <c r="J2273" t="s">
        <v>289</v>
      </c>
      <c r="K2273" t="s">
        <v>290</v>
      </c>
      <c r="L2273" s="36">
        <v>7167</v>
      </c>
      <c r="M2273">
        <v>95</v>
      </c>
      <c r="N2273" s="66">
        <v>1.34E-2</v>
      </c>
      <c r="O2273" s="36">
        <v>7072</v>
      </c>
      <c r="P2273" s="66">
        <v>1.34E-2</v>
      </c>
      <c r="Q2273" s="36">
        <v>7000</v>
      </c>
      <c r="R2273" s="36">
        <v>7212</v>
      </c>
      <c r="S2273" s="36">
        <v>6999</v>
      </c>
      <c r="T2273" s="66">
        <v>2.3800000000000002E-2</v>
      </c>
      <c r="U2273" s="66">
        <v>-1.2999999999999999E-3</v>
      </c>
      <c r="V2273" s="66">
        <v>-6.1999999999999998E-3</v>
      </c>
      <c r="W2273" s="66">
        <v>2.4E-2</v>
      </c>
      <c r="X2273" s="1">
        <v>13222700</v>
      </c>
      <c r="Y2273" s="1">
        <v>94664233</v>
      </c>
      <c r="Z2273" s="1">
        <v>27431679</v>
      </c>
      <c r="AA2273" t="s">
        <v>882</v>
      </c>
      <c r="AB2273" t="s">
        <v>467</v>
      </c>
      <c r="AC2273">
        <v>15.93</v>
      </c>
      <c r="AD2273">
        <v>1.73</v>
      </c>
      <c r="AE2273">
        <v>2.5099999999999998</v>
      </c>
      <c r="AF2273" t="s">
        <v>230</v>
      </c>
      <c r="AG2273">
        <v>0</v>
      </c>
      <c r="AH2273" s="36">
        <v>7168</v>
      </c>
      <c r="AI2273">
        <v>500</v>
      </c>
      <c r="AJ2273" s="36">
        <v>7166</v>
      </c>
      <c r="AK2273" s="1">
        <v>21400</v>
      </c>
      <c r="AL2273" s="2">
        <v>0.64583333333333337</v>
      </c>
      <c r="AM2273" s="3">
        <v>46234</v>
      </c>
      <c r="AN2273" t="s">
        <v>298</v>
      </c>
      <c r="AO2273" t="s">
        <v>434</v>
      </c>
    </row>
    <row r="2274" spans="1:41">
      <c r="A2274" s="8">
        <v>46226</v>
      </c>
      <c r="B2274" s="67">
        <v>4053.88</v>
      </c>
      <c r="C2274" s="67">
        <v>0.51</v>
      </c>
      <c r="D2274" s="67">
        <v>66430</v>
      </c>
      <c r="E2274" s="67">
        <v>0.54</v>
      </c>
      <c r="F2274" s="69">
        <v>8331</v>
      </c>
      <c r="G2274" t="s">
        <v>96</v>
      </c>
      <c r="H2274">
        <v>0</v>
      </c>
      <c r="I2274" t="s">
        <v>288</v>
      </c>
      <c r="J2274" t="s">
        <v>289</v>
      </c>
      <c r="K2274" t="s">
        <v>290</v>
      </c>
      <c r="L2274" s="36">
        <v>2749</v>
      </c>
      <c r="M2274">
        <v>41</v>
      </c>
      <c r="N2274" s="66">
        <v>1.5100000000000001E-2</v>
      </c>
      <c r="O2274" s="36">
        <v>2708</v>
      </c>
      <c r="P2274" s="66">
        <v>1.5100000000000001E-2</v>
      </c>
      <c r="Q2274" s="36">
        <v>2681</v>
      </c>
      <c r="R2274" s="36">
        <v>2773</v>
      </c>
      <c r="S2274" s="36">
        <v>2680</v>
      </c>
      <c r="T2274" s="66">
        <v>2.53E-2</v>
      </c>
      <c r="U2274" s="66">
        <v>-1.8E-3</v>
      </c>
      <c r="V2274" s="66">
        <v>-8.6E-3</v>
      </c>
      <c r="W2274" s="66">
        <v>2.5700000000000001E-2</v>
      </c>
      <c r="X2274" s="1">
        <v>2297300</v>
      </c>
      <c r="Y2274" s="1">
        <v>6304908</v>
      </c>
      <c r="Z2274" s="1">
        <v>2131907</v>
      </c>
      <c r="AA2274" t="s">
        <v>718</v>
      </c>
      <c r="AB2274" t="s">
        <v>469</v>
      </c>
      <c r="AC2274">
        <v>17.75</v>
      </c>
      <c r="AD2274">
        <v>1.52</v>
      </c>
      <c r="AE2274">
        <v>2.33</v>
      </c>
      <c r="AF2274" t="s">
        <v>230</v>
      </c>
      <c r="AG2274" s="1">
        <v>28300</v>
      </c>
      <c r="AH2274" s="36">
        <v>2749.5</v>
      </c>
      <c r="AI2274">
        <v>100</v>
      </c>
      <c r="AJ2274" s="36">
        <v>2746.5</v>
      </c>
      <c r="AK2274">
        <v>100</v>
      </c>
      <c r="AL2274" s="2">
        <v>0.64583333333333337</v>
      </c>
      <c r="AM2274" s="3">
        <v>46238</v>
      </c>
      <c r="AN2274" t="s">
        <v>298</v>
      </c>
      <c r="AO2274" t="s">
        <v>434</v>
      </c>
    </row>
    <row r="2275" spans="1:41">
      <c r="A2275" s="8">
        <v>46226</v>
      </c>
      <c r="B2275" s="67">
        <v>4053.88</v>
      </c>
      <c r="C2275" s="67">
        <v>0.51</v>
      </c>
      <c r="D2275" s="67">
        <v>66430</v>
      </c>
      <c r="E2275" s="67">
        <v>0.54</v>
      </c>
      <c r="F2275" s="69">
        <v>8424</v>
      </c>
      <c r="G2275" t="s">
        <v>97</v>
      </c>
      <c r="H2275">
        <v>0</v>
      </c>
      <c r="I2275" t="s">
        <v>288</v>
      </c>
      <c r="J2275" t="s">
        <v>289</v>
      </c>
      <c r="K2275" t="s">
        <v>290</v>
      </c>
      <c r="L2275" s="36">
        <v>4422</v>
      </c>
      <c r="M2275">
        <v>-10</v>
      </c>
      <c r="N2275" s="66">
        <v>-2.3E-3</v>
      </c>
      <c r="O2275" s="36">
        <v>4432</v>
      </c>
      <c r="P2275" s="66">
        <v>-2.2000000000000001E-3</v>
      </c>
      <c r="Q2275" s="36">
        <v>4412</v>
      </c>
      <c r="R2275" s="36">
        <v>4440</v>
      </c>
      <c r="S2275" s="36">
        <v>4403</v>
      </c>
      <c r="T2275" s="66">
        <v>2.2000000000000001E-3</v>
      </c>
      <c r="U2275" s="66">
        <v>2E-3</v>
      </c>
      <c r="V2275" s="66">
        <v>-4.0000000000000001E-3</v>
      </c>
      <c r="W2275" s="66">
        <v>4.3E-3</v>
      </c>
      <c r="X2275" s="1">
        <v>129000</v>
      </c>
      <c r="Y2275" s="1">
        <v>570063</v>
      </c>
      <c r="Z2275" s="1">
        <v>401798</v>
      </c>
      <c r="AA2275" t="s">
        <v>470</v>
      </c>
      <c r="AB2275" t="s">
        <v>592</v>
      </c>
      <c r="AC2275">
        <v>8.31</v>
      </c>
      <c r="AD2275">
        <v>0.79</v>
      </c>
      <c r="AE2275">
        <v>3.89</v>
      </c>
      <c r="AF2275" t="s">
        <v>230</v>
      </c>
      <c r="AG2275" s="1">
        <v>1400</v>
      </c>
      <c r="AH2275" s="36">
        <v>4424</v>
      </c>
      <c r="AI2275">
        <v>200</v>
      </c>
      <c r="AJ2275" s="36">
        <v>4408</v>
      </c>
      <c r="AK2275">
        <v>500</v>
      </c>
      <c r="AL2275" s="2">
        <v>0.64583333333333337</v>
      </c>
      <c r="AM2275" s="3">
        <v>46233</v>
      </c>
      <c r="AN2275" t="s">
        <v>298</v>
      </c>
      <c r="AO2275" t="s">
        <v>472</v>
      </c>
    </row>
    <row r="2276" spans="1:41">
      <c r="A2276" s="8">
        <v>46226</v>
      </c>
      <c r="B2276" s="67">
        <v>4053.88</v>
      </c>
      <c r="C2276" s="67">
        <v>0.51</v>
      </c>
      <c r="D2276" s="67">
        <v>66430</v>
      </c>
      <c r="E2276" s="67">
        <v>0.54</v>
      </c>
      <c r="F2276" s="69">
        <v>8425</v>
      </c>
      <c r="G2276" t="s">
        <v>98</v>
      </c>
      <c r="H2276">
        <v>0</v>
      </c>
      <c r="I2276" t="s">
        <v>288</v>
      </c>
      <c r="J2276" t="s">
        <v>289</v>
      </c>
      <c r="K2276" t="s">
        <v>290</v>
      </c>
      <c r="L2276" s="36">
        <v>1327</v>
      </c>
      <c r="M2276">
        <v>1</v>
      </c>
      <c r="N2276" s="66">
        <v>8.0000000000000004E-4</v>
      </c>
      <c r="O2276" s="36">
        <v>1326</v>
      </c>
      <c r="P2276" s="66">
        <v>6.9999999999999999E-4</v>
      </c>
      <c r="Q2276" s="36">
        <v>1326</v>
      </c>
      <c r="R2276" s="36">
        <v>1329</v>
      </c>
      <c r="S2276" s="36">
        <v>1319</v>
      </c>
      <c r="T2276" s="66">
        <v>6.9999999999999999E-4</v>
      </c>
      <c r="U2276" s="66">
        <v>4.4999999999999997E-3</v>
      </c>
      <c r="V2276" s="66">
        <v>-1.5E-3</v>
      </c>
      <c r="W2276" s="66">
        <v>6.0000000000000001E-3</v>
      </c>
      <c r="X2276" s="1">
        <v>590400</v>
      </c>
      <c r="Y2276" s="1">
        <v>781759</v>
      </c>
      <c r="Z2276" s="1">
        <v>417562</v>
      </c>
      <c r="AA2276" t="s">
        <v>473</v>
      </c>
      <c r="AB2276" t="s">
        <v>607</v>
      </c>
      <c r="AC2276">
        <v>7.96</v>
      </c>
      <c r="AD2276">
        <v>0.86</v>
      </c>
      <c r="AE2276">
        <v>3.92</v>
      </c>
      <c r="AF2276" t="s">
        <v>230</v>
      </c>
      <c r="AG2276" s="1">
        <v>128600</v>
      </c>
      <c r="AH2276" s="36">
        <v>1327</v>
      </c>
      <c r="AI2276" s="1">
        <v>2700</v>
      </c>
      <c r="AJ2276" s="36">
        <v>1321</v>
      </c>
      <c r="AK2276">
        <v>200</v>
      </c>
      <c r="AL2276" s="2">
        <v>0.64583333333333337</v>
      </c>
      <c r="AM2276" s="3">
        <v>46233</v>
      </c>
      <c r="AN2276" t="s">
        <v>298</v>
      </c>
      <c r="AO2276" t="s">
        <v>472</v>
      </c>
    </row>
    <row r="2277" spans="1:41">
      <c r="A2277" s="8">
        <v>46226</v>
      </c>
      <c r="B2277" s="67">
        <v>4053.88</v>
      </c>
      <c r="C2277" s="67">
        <v>0.51</v>
      </c>
      <c r="D2277" s="67">
        <v>66430</v>
      </c>
      <c r="E2277" s="67">
        <v>0.54</v>
      </c>
      <c r="F2277" s="69">
        <v>8591</v>
      </c>
      <c r="G2277" t="s">
        <v>99</v>
      </c>
      <c r="H2277">
        <v>0</v>
      </c>
      <c r="I2277" t="s">
        <v>288</v>
      </c>
      <c r="J2277" t="s">
        <v>289</v>
      </c>
      <c r="K2277" t="s">
        <v>290</v>
      </c>
      <c r="L2277" s="36">
        <v>6617</v>
      </c>
      <c r="M2277">
        <v>35</v>
      </c>
      <c r="N2277" s="66">
        <v>5.3E-3</v>
      </c>
      <c r="O2277" s="36">
        <v>6582</v>
      </c>
      <c r="P2277" s="66">
        <v>5.3E-3</v>
      </c>
      <c r="Q2277" s="36">
        <v>6590</v>
      </c>
      <c r="R2277" s="36">
        <v>6653</v>
      </c>
      <c r="S2277" s="36">
        <v>6583</v>
      </c>
      <c r="T2277" s="66">
        <v>4.0000000000000001E-3</v>
      </c>
      <c r="U2277" s="66">
        <v>-1E-3</v>
      </c>
      <c r="V2277" s="66">
        <v>-5.4000000000000003E-3</v>
      </c>
      <c r="W2277" s="66">
        <v>5.1000000000000004E-3</v>
      </c>
      <c r="X2277" s="1">
        <v>2738100</v>
      </c>
      <c r="Y2277" s="1">
        <v>18121000</v>
      </c>
      <c r="Z2277" s="1">
        <v>7438213</v>
      </c>
      <c r="AA2277" t="s">
        <v>883</v>
      </c>
      <c r="AB2277" t="s">
        <v>476</v>
      </c>
      <c r="AC2277">
        <v>13.67</v>
      </c>
      <c r="AD2277">
        <v>1.62</v>
      </c>
      <c r="AE2277">
        <v>2.83</v>
      </c>
      <c r="AF2277" t="s">
        <v>230</v>
      </c>
      <c r="AG2277" s="1">
        <v>233900</v>
      </c>
      <c r="AH2277" s="36">
        <v>6620</v>
      </c>
      <c r="AI2277">
        <v>200</v>
      </c>
      <c r="AJ2277" s="36">
        <v>6586</v>
      </c>
      <c r="AK2277">
        <v>100</v>
      </c>
      <c r="AL2277" s="2">
        <v>0.64583333333333337</v>
      </c>
      <c r="AM2277" s="3">
        <v>46240</v>
      </c>
      <c r="AN2277" t="s">
        <v>298</v>
      </c>
      <c r="AO2277" t="s">
        <v>472</v>
      </c>
    </row>
    <row r="2278" spans="1:41">
      <c r="A2278" s="8">
        <v>46226</v>
      </c>
      <c r="B2278" s="67">
        <v>4053.88</v>
      </c>
      <c r="C2278" s="67">
        <v>0.51</v>
      </c>
      <c r="D2278" s="67">
        <v>66430</v>
      </c>
      <c r="E2278" s="67">
        <v>0.54</v>
      </c>
      <c r="F2278" s="69">
        <v>8593</v>
      </c>
      <c r="G2278" t="s">
        <v>100</v>
      </c>
      <c r="H2278">
        <v>0</v>
      </c>
      <c r="I2278" t="s">
        <v>288</v>
      </c>
      <c r="J2278" t="s">
        <v>289</v>
      </c>
      <c r="K2278" t="s">
        <v>290</v>
      </c>
      <c r="L2278" s="36">
        <v>1439.5</v>
      </c>
      <c r="M2278">
        <v>2.5</v>
      </c>
      <c r="N2278" s="66">
        <v>1.6999999999999999E-3</v>
      </c>
      <c r="O2278" s="36">
        <v>1437</v>
      </c>
      <c r="P2278" s="66">
        <v>1.6999999999999999E-3</v>
      </c>
      <c r="Q2278" s="36">
        <v>1435</v>
      </c>
      <c r="R2278" s="36">
        <v>1440.5</v>
      </c>
      <c r="S2278" s="36">
        <v>1432.5</v>
      </c>
      <c r="T2278" s="66">
        <v>3.0999999999999999E-3</v>
      </c>
      <c r="U2278" s="66">
        <v>3.8E-3</v>
      </c>
      <c r="V2278" s="66">
        <v>-5.9999999999999995E-4</v>
      </c>
      <c r="W2278" s="66">
        <v>4.7999999999999996E-3</v>
      </c>
      <c r="X2278" s="1">
        <v>3086100</v>
      </c>
      <c r="Y2278" s="1">
        <v>4435489</v>
      </c>
      <c r="Z2278" s="1">
        <v>2111620</v>
      </c>
      <c r="AA2278" t="s">
        <v>477</v>
      </c>
      <c r="AB2278" t="s">
        <v>594</v>
      </c>
      <c r="AC2278">
        <v>12.92</v>
      </c>
      <c r="AD2278">
        <v>1.03</v>
      </c>
      <c r="AE2278">
        <v>3.54</v>
      </c>
      <c r="AF2278" t="s">
        <v>230</v>
      </c>
      <c r="AG2278" s="1">
        <v>717500</v>
      </c>
      <c r="AH2278" s="36">
        <v>1439.5</v>
      </c>
      <c r="AI2278" s="1">
        <v>7700</v>
      </c>
      <c r="AJ2278" s="36">
        <v>1435</v>
      </c>
      <c r="AK2278">
        <v>200</v>
      </c>
      <c r="AL2278" s="2">
        <v>0.64583333333333337</v>
      </c>
      <c r="AM2278" s="3">
        <v>46241</v>
      </c>
      <c r="AN2278" t="s">
        <v>298</v>
      </c>
      <c r="AO2278" t="s">
        <v>472</v>
      </c>
    </row>
    <row r="2279" spans="1:41">
      <c r="A2279" s="8">
        <v>46226</v>
      </c>
      <c r="B2279" s="67">
        <v>4053.88</v>
      </c>
      <c r="C2279" s="67">
        <v>0.51</v>
      </c>
      <c r="D2279" s="67">
        <v>66430</v>
      </c>
      <c r="E2279" s="67">
        <v>0.54</v>
      </c>
      <c r="F2279" s="69">
        <v>8604</v>
      </c>
      <c r="G2279" t="s">
        <v>101</v>
      </c>
      <c r="H2279">
        <v>0</v>
      </c>
      <c r="I2279" t="s">
        <v>288</v>
      </c>
      <c r="J2279" t="s">
        <v>289</v>
      </c>
      <c r="K2279" t="s">
        <v>290</v>
      </c>
      <c r="L2279" s="36">
        <v>1624.5</v>
      </c>
      <c r="M2279">
        <v>21.5</v>
      </c>
      <c r="N2279" s="66">
        <v>1.34E-2</v>
      </c>
      <c r="O2279" s="36">
        <v>1603</v>
      </c>
      <c r="P2279" s="66">
        <v>1.34E-2</v>
      </c>
      <c r="Q2279" s="36">
        <v>1597</v>
      </c>
      <c r="R2279" s="36">
        <v>1624.5</v>
      </c>
      <c r="S2279" s="36">
        <v>1591</v>
      </c>
      <c r="T2279" s="66">
        <v>1.72E-2</v>
      </c>
      <c r="U2279" s="66">
        <v>1.0200000000000001E-2</v>
      </c>
      <c r="V2279" s="66">
        <v>0</v>
      </c>
      <c r="W2279" s="66">
        <v>2.1000000000000001E-2</v>
      </c>
      <c r="X2279" s="1">
        <v>9924300</v>
      </c>
      <c r="Y2279" s="1">
        <v>16043782</v>
      </c>
      <c r="Z2279" s="1">
        <v>5017369</v>
      </c>
      <c r="AA2279" t="s">
        <v>845</v>
      </c>
      <c r="AB2279" t="s">
        <v>480</v>
      </c>
      <c r="AC2279">
        <v>12.63</v>
      </c>
      <c r="AD2279">
        <v>1.27</v>
      </c>
      <c r="AE2279">
        <v>3.2</v>
      </c>
      <c r="AF2279" t="s">
        <v>230</v>
      </c>
      <c r="AG2279" s="1">
        <v>607800</v>
      </c>
      <c r="AH2279" s="36">
        <v>1624.5</v>
      </c>
      <c r="AI2279" s="1">
        <v>13400</v>
      </c>
      <c r="AJ2279" s="36">
        <v>1620</v>
      </c>
      <c r="AK2279">
        <v>100</v>
      </c>
      <c r="AL2279" s="2">
        <v>0.64583333333333337</v>
      </c>
      <c r="AM2279" s="3">
        <v>46232</v>
      </c>
      <c r="AN2279" t="s">
        <v>298</v>
      </c>
      <c r="AO2279" t="s">
        <v>481</v>
      </c>
    </row>
    <row r="2280" spans="1:41">
      <c r="A2280" s="8">
        <v>46226</v>
      </c>
      <c r="B2280" s="67">
        <v>4053.88</v>
      </c>
      <c r="C2280" s="67">
        <v>0.51</v>
      </c>
      <c r="D2280" s="67">
        <v>66430</v>
      </c>
      <c r="E2280" s="67">
        <v>0.54</v>
      </c>
      <c r="F2280" s="69">
        <v>8697</v>
      </c>
      <c r="G2280" t="s">
        <v>102</v>
      </c>
      <c r="H2280">
        <v>0</v>
      </c>
      <c r="I2280" t="s">
        <v>288</v>
      </c>
      <c r="J2280" t="s">
        <v>289</v>
      </c>
      <c r="K2280" t="s">
        <v>295</v>
      </c>
      <c r="L2280" s="36">
        <v>2257</v>
      </c>
      <c r="M2280">
        <v>39</v>
      </c>
      <c r="N2280" s="66">
        <v>1.7600000000000001E-2</v>
      </c>
      <c r="O2280" s="36">
        <v>2218</v>
      </c>
      <c r="P2280" s="66">
        <v>1.7500000000000002E-2</v>
      </c>
      <c r="Q2280" s="36">
        <v>2200</v>
      </c>
      <c r="R2280" s="36">
        <v>2273</v>
      </c>
      <c r="S2280" s="36">
        <v>2200</v>
      </c>
      <c r="T2280" s="66">
        <v>2.5899999999999999E-2</v>
      </c>
      <c r="U2280" s="66">
        <v>2.8E-3</v>
      </c>
      <c r="V2280" s="66">
        <v>-7.0000000000000001E-3</v>
      </c>
      <c r="W2280" s="66">
        <v>2.5899999999999999E-2</v>
      </c>
      <c r="X2280" s="1">
        <v>2658800</v>
      </c>
      <c r="Y2280" s="1">
        <v>5987659</v>
      </c>
      <c r="Z2280" s="1">
        <v>2328739</v>
      </c>
      <c r="AA2280" t="s">
        <v>669</v>
      </c>
      <c r="AB2280" t="s">
        <v>483</v>
      </c>
      <c r="AC2280">
        <v>28.49</v>
      </c>
      <c r="AD2280">
        <v>6.72</v>
      </c>
      <c r="AE2280">
        <v>2.79</v>
      </c>
      <c r="AF2280" t="s">
        <v>230</v>
      </c>
      <c r="AG2280" s="1">
        <v>88100</v>
      </c>
      <c r="AH2280" s="36">
        <v>2261</v>
      </c>
      <c r="AI2280">
        <v>100</v>
      </c>
      <c r="AJ2280" s="36">
        <v>2256</v>
      </c>
      <c r="AK2280">
        <v>100</v>
      </c>
      <c r="AL2280" s="2">
        <v>0.64583333333333337</v>
      </c>
      <c r="AM2280" s="3">
        <v>46231</v>
      </c>
      <c r="AN2280" t="s">
        <v>298</v>
      </c>
      <c r="AO2280" t="s">
        <v>472</v>
      </c>
    </row>
    <row r="2281" spans="1:41">
      <c r="A2281" s="8">
        <v>46226</v>
      </c>
      <c r="B2281" s="67">
        <v>4053.88</v>
      </c>
      <c r="C2281" s="67">
        <v>0.51</v>
      </c>
      <c r="D2281" s="67">
        <v>66430</v>
      </c>
      <c r="E2281" s="67">
        <v>0.54</v>
      </c>
      <c r="F2281" s="69">
        <v>8830</v>
      </c>
      <c r="G2281" t="s">
        <v>103</v>
      </c>
      <c r="H2281">
        <v>0</v>
      </c>
      <c r="I2281" t="s">
        <v>288</v>
      </c>
      <c r="J2281" t="s">
        <v>289</v>
      </c>
      <c r="K2281" t="s">
        <v>290</v>
      </c>
      <c r="L2281" s="36">
        <v>3695</v>
      </c>
      <c r="M2281">
        <v>-98</v>
      </c>
      <c r="N2281" s="66">
        <v>-2.58E-2</v>
      </c>
      <c r="O2281" s="36">
        <v>3793</v>
      </c>
      <c r="P2281" s="66">
        <v>-2.58E-2</v>
      </c>
      <c r="Q2281" s="36">
        <v>3696</v>
      </c>
      <c r="R2281" s="36">
        <v>3715</v>
      </c>
      <c r="S2281" s="36">
        <v>3649</v>
      </c>
      <c r="T2281" s="66">
        <v>-2.0000000000000001E-4</v>
      </c>
      <c r="U2281" s="66">
        <v>6.1999999999999998E-3</v>
      </c>
      <c r="V2281" s="66">
        <v>-5.3E-3</v>
      </c>
      <c r="W2281" s="66">
        <v>1.26E-2</v>
      </c>
      <c r="X2281" s="1">
        <v>3248800</v>
      </c>
      <c r="Y2281" s="1">
        <v>11972204</v>
      </c>
      <c r="Z2281" s="1">
        <v>3458520</v>
      </c>
      <c r="AA2281" t="s">
        <v>484</v>
      </c>
      <c r="AB2281" t="s">
        <v>620</v>
      </c>
      <c r="AC2281">
        <v>15.3</v>
      </c>
      <c r="AD2281">
        <v>1.38</v>
      </c>
      <c r="AE2281">
        <v>1.41</v>
      </c>
      <c r="AF2281" t="s">
        <v>230</v>
      </c>
      <c r="AG2281" s="1">
        <v>20900</v>
      </c>
      <c r="AH2281" s="36">
        <v>3696</v>
      </c>
      <c r="AI2281">
        <v>100</v>
      </c>
      <c r="AJ2281" s="36">
        <v>3689</v>
      </c>
      <c r="AK2281">
        <v>100</v>
      </c>
      <c r="AL2281" s="2">
        <v>0.64583333333333337</v>
      </c>
      <c r="AM2281" s="3">
        <v>46240</v>
      </c>
      <c r="AN2281" t="s">
        <v>298</v>
      </c>
      <c r="AO2281" t="s">
        <v>332</v>
      </c>
    </row>
    <row r="2282" spans="1:41">
      <c r="A2282" s="8">
        <v>46226</v>
      </c>
      <c r="B2282" s="67">
        <v>4053.88</v>
      </c>
      <c r="C2282" s="67">
        <v>0.51</v>
      </c>
      <c r="D2282" s="67">
        <v>66430</v>
      </c>
      <c r="E2282" s="67">
        <v>0.54</v>
      </c>
      <c r="F2282" s="69">
        <v>9020</v>
      </c>
      <c r="G2282" t="s">
        <v>104</v>
      </c>
      <c r="H2282">
        <v>0</v>
      </c>
      <c r="I2282" t="s">
        <v>288</v>
      </c>
      <c r="J2282" t="s">
        <v>289</v>
      </c>
      <c r="K2282" t="s">
        <v>290</v>
      </c>
      <c r="L2282" s="36">
        <v>3566</v>
      </c>
      <c r="M2282">
        <v>-51</v>
      </c>
      <c r="N2282" s="66">
        <v>-1.41E-2</v>
      </c>
      <c r="O2282" s="36">
        <v>3617</v>
      </c>
      <c r="P2282" s="66">
        <v>-1.41E-2</v>
      </c>
      <c r="Q2282" s="36">
        <v>3577</v>
      </c>
      <c r="R2282" s="36">
        <v>3597</v>
      </c>
      <c r="S2282" s="36">
        <v>3550</v>
      </c>
      <c r="T2282" s="66">
        <v>-3.0000000000000001E-3</v>
      </c>
      <c r="U2282" s="66">
        <v>-5.0000000000000001E-4</v>
      </c>
      <c r="V2282" s="66">
        <v>-8.6E-3</v>
      </c>
      <c r="W2282" s="66">
        <v>4.4999999999999997E-3</v>
      </c>
      <c r="X2282" s="1">
        <v>2337100</v>
      </c>
      <c r="Y2282" s="1">
        <v>8341516</v>
      </c>
      <c r="Z2282" s="1">
        <v>4045313</v>
      </c>
      <c r="AA2282" t="s">
        <v>486</v>
      </c>
      <c r="AB2282" t="s">
        <v>608</v>
      </c>
      <c r="AC2282">
        <v>15.79</v>
      </c>
      <c r="AD2282">
        <v>1.32</v>
      </c>
      <c r="AE2282">
        <v>2.36</v>
      </c>
      <c r="AF2282" t="s">
        <v>230</v>
      </c>
      <c r="AG2282" s="1">
        <v>23600</v>
      </c>
      <c r="AH2282" s="36">
        <v>3568</v>
      </c>
      <c r="AI2282">
        <v>100</v>
      </c>
      <c r="AJ2282" s="36">
        <v>3555</v>
      </c>
      <c r="AK2282" s="1">
        <v>1000</v>
      </c>
      <c r="AL2282" s="2">
        <v>0.64583333333333337</v>
      </c>
      <c r="AM2282" s="3">
        <v>46234</v>
      </c>
      <c r="AN2282" t="s">
        <v>298</v>
      </c>
      <c r="AO2282" t="s">
        <v>488</v>
      </c>
    </row>
    <row r="2283" spans="1:41">
      <c r="A2283" s="8">
        <v>46226</v>
      </c>
      <c r="B2283" s="67">
        <v>4053.88</v>
      </c>
      <c r="C2283" s="67">
        <v>0.51</v>
      </c>
      <c r="D2283" s="67">
        <v>66430</v>
      </c>
      <c r="E2283" s="67">
        <v>0.54</v>
      </c>
      <c r="F2283" s="69">
        <v>9024</v>
      </c>
      <c r="G2283" t="s">
        <v>105</v>
      </c>
      <c r="H2283">
        <v>0</v>
      </c>
      <c r="I2283" t="s">
        <v>288</v>
      </c>
      <c r="J2283" t="s">
        <v>289</v>
      </c>
      <c r="K2283" t="s">
        <v>290</v>
      </c>
      <c r="L2283" s="36">
        <v>3530</v>
      </c>
      <c r="M2283">
        <v>-10</v>
      </c>
      <c r="N2283" s="66">
        <v>-2.8E-3</v>
      </c>
      <c r="O2283" s="36">
        <v>3540</v>
      </c>
      <c r="P2283" s="66">
        <v>-2.8E-3</v>
      </c>
      <c r="Q2283" s="36">
        <v>3502</v>
      </c>
      <c r="R2283" s="36">
        <v>3551</v>
      </c>
      <c r="S2283" s="36">
        <v>3483</v>
      </c>
      <c r="T2283" s="66">
        <v>7.9000000000000008E-3</v>
      </c>
      <c r="U2283" s="66">
        <v>3.3999999999999998E-3</v>
      </c>
      <c r="V2283" s="66">
        <v>-5.8999999999999999E-3</v>
      </c>
      <c r="W2283" s="66">
        <v>1.34E-2</v>
      </c>
      <c r="X2283" s="1">
        <v>1768700</v>
      </c>
      <c r="Y2283" s="1">
        <v>6237115</v>
      </c>
      <c r="Z2283" s="1">
        <v>1079387</v>
      </c>
      <c r="AA2283" t="s">
        <v>489</v>
      </c>
      <c r="AB2283" t="s">
        <v>609</v>
      </c>
      <c r="AC2283">
        <v>33.229999999999997</v>
      </c>
      <c r="AD2283">
        <v>1.57</v>
      </c>
      <c r="AE2283">
        <v>1.19</v>
      </c>
      <c r="AF2283" t="s">
        <v>230</v>
      </c>
      <c r="AG2283">
        <v>0</v>
      </c>
      <c r="AH2283" s="36">
        <v>3534</v>
      </c>
      <c r="AI2283" s="1">
        <v>5900</v>
      </c>
      <c r="AJ2283" s="36">
        <v>3511</v>
      </c>
      <c r="AK2283">
        <v>100</v>
      </c>
      <c r="AL2283" s="2">
        <v>0.64583333333333337</v>
      </c>
      <c r="AM2283" s="3">
        <v>46234</v>
      </c>
      <c r="AN2283" t="s">
        <v>298</v>
      </c>
      <c r="AO2283" t="s">
        <v>488</v>
      </c>
    </row>
    <row r="2284" spans="1:41">
      <c r="A2284" s="8">
        <v>46226</v>
      </c>
      <c r="B2284" s="67">
        <v>4053.88</v>
      </c>
      <c r="C2284" s="67">
        <v>0.51</v>
      </c>
      <c r="D2284" s="67">
        <v>66430</v>
      </c>
      <c r="E2284" s="67">
        <v>0.54</v>
      </c>
      <c r="F2284" s="69">
        <v>9069</v>
      </c>
      <c r="G2284" t="s">
        <v>106</v>
      </c>
      <c r="H2284">
        <v>0</v>
      </c>
      <c r="I2284" t="s">
        <v>288</v>
      </c>
      <c r="J2284" t="s">
        <v>289</v>
      </c>
      <c r="K2284" t="s">
        <v>290</v>
      </c>
      <c r="L2284" s="36">
        <v>2186.5</v>
      </c>
      <c r="M2284">
        <v>-14</v>
      </c>
      <c r="N2284" s="66">
        <v>-6.4000000000000003E-3</v>
      </c>
      <c r="O2284" s="36">
        <v>2200.5</v>
      </c>
      <c r="P2284" s="66">
        <v>-6.3E-3</v>
      </c>
      <c r="Q2284" s="36">
        <v>2167</v>
      </c>
      <c r="R2284" s="36">
        <v>2186.5</v>
      </c>
      <c r="S2284" s="36">
        <v>2160</v>
      </c>
      <c r="T2284" s="66">
        <v>8.8999999999999999E-3</v>
      </c>
      <c r="U2284" s="66">
        <v>5.8999999999999999E-3</v>
      </c>
      <c r="V2284" s="66">
        <v>0</v>
      </c>
      <c r="W2284" s="66">
        <v>1.2200000000000001E-2</v>
      </c>
      <c r="X2284" s="1">
        <v>273300</v>
      </c>
      <c r="Y2284" s="1">
        <v>594542</v>
      </c>
      <c r="Z2284" s="1">
        <v>384151</v>
      </c>
      <c r="AA2284" t="s">
        <v>870</v>
      </c>
      <c r="AB2284" t="s">
        <v>492</v>
      </c>
      <c r="AC2284">
        <v>15.65</v>
      </c>
      <c r="AD2284">
        <v>1.61</v>
      </c>
      <c r="AE2284">
        <v>2.56</v>
      </c>
      <c r="AF2284" t="s">
        <v>230</v>
      </c>
      <c r="AG2284" s="1">
        <v>24000</v>
      </c>
      <c r="AH2284" s="36">
        <v>2190</v>
      </c>
      <c r="AI2284" s="1">
        <v>3100</v>
      </c>
      <c r="AJ2284" s="36">
        <v>2180</v>
      </c>
      <c r="AK2284">
        <v>100</v>
      </c>
      <c r="AL2284" s="2">
        <v>0.64583333333333337</v>
      </c>
      <c r="AM2284" s="3">
        <v>46246</v>
      </c>
      <c r="AN2284" t="s">
        <v>298</v>
      </c>
      <c r="AO2284" t="s">
        <v>488</v>
      </c>
    </row>
    <row r="2285" spans="1:41">
      <c r="A2285" s="8">
        <v>46226</v>
      </c>
      <c r="B2285" s="67">
        <v>4053.88</v>
      </c>
      <c r="C2285" s="67">
        <v>0.51</v>
      </c>
      <c r="D2285" s="67">
        <v>66430</v>
      </c>
      <c r="E2285" s="67">
        <v>0.54</v>
      </c>
      <c r="F2285" s="69">
        <v>9227</v>
      </c>
      <c r="G2285" t="s">
        <v>107</v>
      </c>
      <c r="H2285">
        <v>0</v>
      </c>
      <c r="I2285" t="s">
        <v>347</v>
      </c>
      <c r="J2285" t="s">
        <v>289</v>
      </c>
      <c r="K2285" t="s">
        <v>295</v>
      </c>
      <c r="L2285">
        <v>808</v>
      </c>
      <c r="M2285">
        <v>-3</v>
      </c>
      <c r="N2285" s="66">
        <v>-3.7000000000000002E-3</v>
      </c>
      <c r="O2285">
        <v>811</v>
      </c>
      <c r="P2285" s="66">
        <v>-3.5999999999999999E-3</v>
      </c>
      <c r="Q2285">
        <v>814</v>
      </c>
      <c r="R2285">
        <v>821</v>
      </c>
      <c r="S2285">
        <v>801</v>
      </c>
      <c r="T2285" s="66">
        <v>-7.3000000000000001E-3</v>
      </c>
      <c r="U2285" s="66">
        <v>-2.3999999999999998E-3</v>
      </c>
      <c r="V2285" s="66">
        <v>-1.5800000000000002E-2</v>
      </c>
      <c r="W2285" s="66">
        <v>8.6999999999999994E-3</v>
      </c>
      <c r="X2285" s="1">
        <v>150100</v>
      </c>
      <c r="Y2285" s="1">
        <v>122002</v>
      </c>
      <c r="Z2285" s="1">
        <v>12850</v>
      </c>
      <c r="AA2285" t="s">
        <v>493</v>
      </c>
      <c r="AB2285" t="s">
        <v>494</v>
      </c>
      <c r="AC2285">
        <v>0</v>
      </c>
      <c r="AD2285">
        <v>26.58</v>
      </c>
      <c r="AE2285">
        <v>0</v>
      </c>
      <c r="AF2285">
        <v>2.2999999999999998</v>
      </c>
      <c r="AG2285" s="1">
        <v>1700</v>
      </c>
      <c r="AH2285">
        <v>810</v>
      </c>
      <c r="AI2285">
        <v>100</v>
      </c>
      <c r="AJ2285">
        <v>807</v>
      </c>
      <c r="AK2285">
        <v>800</v>
      </c>
      <c r="AL2285" s="2">
        <v>0.64583333333333337</v>
      </c>
      <c r="AM2285" s="3">
        <v>46246</v>
      </c>
      <c r="AN2285" t="s">
        <v>350</v>
      </c>
      <c r="AO2285" t="s">
        <v>313</v>
      </c>
    </row>
    <row r="2286" spans="1:41">
      <c r="A2286" s="8">
        <v>46226</v>
      </c>
      <c r="B2286" s="67">
        <v>4053.88</v>
      </c>
      <c r="C2286" s="67">
        <v>0.51</v>
      </c>
      <c r="D2286" s="67">
        <v>66430</v>
      </c>
      <c r="E2286" s="67">
        <v>0.54</v>
      </c>
      <c r="F2286" s="69">
        <v>9303</v>
      </c>
      <c r="G2286" t="s">
        <v>108</v>
      </c>
      <c r="H2286">
        <v>0</v>
      </c>
      <c r="I2286" t="s">
        <v>288</v>
      </c>
      <c r="J2286" t="s">
        <v>289</v>
      </c>
      <c r="K2286" t="s">
        <v>290</v>
      </c>
      <c r="L2286" s="36">
        <v>3965</v>
      </c>
      <c r="M2286">
        <v>-15</v>
      </c>
      <c r="N2286" s="66">
        <v>-3.8E-3</v>
      </c>
      <c r="O2286" s="36">
        <v>3980</v>
      </c>
      <c r="P2286" s="66">
        <v>-3.7000000000000002E-3</v>
      </c>
      <c r="Q2286" s="36">
        <v>3935</v>
      </c>
      <c r="R2286" s="36">
        <v>3965</v>
      </c>
      <c r="S2286" s="36">
        <v>3920</v>
      </c>
      <c r="T2286" s="66">
        <v>7.6E-3</v>
      </c>
      <c r="U2286" s="66">
        <v>1.01E-2</v>
      </c>
      <c r="V2286" s="66">
        <v>0</v>
      </c>
      <c r="W2286" s="66">
        <v>1.14E-2</v>
      </c>
      <c r="X2286" s="1">
        <v>151400</v>
      </c>
      <c r="Y2286" s="1">
        <v>597280</v>
      </c>
      <c r="Z2286" s="1">
        <v>303775</v>
      </c>
      <c r="AA2286" t="s">
        <v>495</v>
      </c>
      <c r="AB2286" t="s">
        <v>496</v>
      </c>
      <c r="AC2286">
        <v>17.489999999999998</v>
      </c>
      <c r="AD2286">
        <v>0.96</v>
      </c>
      <c r="AE2286">
        <v>2.6</v>
      </c>
      <c r="AF2286" t="s">
        <v>230</v>
      </c>
      <c r="AG2286" s="1">
        <v>29700</v>
      </c>
      <c r="AH2286" s="36">
        <v>3970</v>
      </c>
      <c r="AI2286">
        <v>100</v>
      </c>
      <c r="AJ2286" s="36">
        <v>3950</v>
      </c>
      <c r="AK2286">
        <v>100</v>
      </c>
      <c r="AL2286" s="2">
        <v>0.64583333333333337</v>
      </c>
      <c r="AM2286" s="3">
        <v>46241</v>
      </c>
      <c r="AN2286" t="s">
        <v>298</v>
      </c>
      <c r="AO2286" t="s">
        <v>497</v>
      </c>
    </row>
    <row r="2287" spans="1:41">
      <c r="A2287" s="8">
        <v>46226</v>
      </c>
      <c r="B2287" s="67">
        <v>4053.88</v>
      </c>
      <c r="C2287" s="67">
        <v>0.51</v>
      </c>
      <c r="D2287" s="67">
        <v>66430</v>
      </c>
      <c r="E2287" s="67">
        <v>0.54</v>
      </c>
      <c r="F2287" s="69">
        <v>9308</v>
      </c>
      <c r="G2287" t="s">
        <v>109</v>
      </c>
      <c r="H2287">
        <v>0</v>
      </c>
      <c r="I2287" t="s">
        <v>314</v>
      </c>
      <c r="J2287" t="s">
        <v>289</v>
      </c>
      <c r="K2287" t="s">
        <v>290</v>
      </c>
      <c r="L2287" s="36">
        <v>1700</v>
      </c>
      <c r="M2287">
        <v>18</v>
      </c>
      <c r="N2287" s="66">
        <v>1.0699999999999999E-2</v>
      </c>
      <c r="O2287" s="36">
        <v>1682</v>
      </c>
      <c r="P2287" s="66">
        <v>1.0699999999999999E-2</v>
      </c>
      <c r="Q2287" s="36">
        <v>1685</v>
      </c>
      <c r="R2287" s="36">
        <v>1707</v>
      </c>
      <c r="S2287" s="36">
        <v>1675</v>
      </c>
      <c r="T2287" s="66">
        <v>8.8999999999999999E-3</v>
      </c>
      <c r="U2287" s="66">
        <v>7.1000000000000004E-3</v>
      </c>
      <c r="V2287" s="66">
        <v>-4.1000000000000003E-3</v>
      </c>
      <c r="W2287" s="66">
        <v>1.49E-2</v>
      </c>
      <c r="X2287" s="1">
        <v>97500</v>
      </c>
      <c r="Y2287" s="1">
        <v>164951</v>
      </c>
      <c r="Z2287" s="1">
        <v>44324</v>
      </c>
      <c r="AA2287" t="s">
        <v>498</v>
      </c>
      <c r="AB2287" t="s">
        <v>499</v>
      </c>
      <c r="AC2287">
        <v>14.52</v>
      </c>
      <c r="AD2287">
        <v>1.1399999999999999</v>
      </c>
      <c r="AE2287">
        <v>2.04</v>
      </c>
      <c r="AF2287" t="s">
        <v>230</v>
      </c>
      <c r="AG2287">
        <v>900</v>
      </c>
      <c r="AH2287" s="36">
        <v>1700</v>
      </c>
      <c r="AI2287" s="1">
        <v>5100</v>
      </c>
      <c r="AJ2287" s="36">
        <v>1697</v>
      </c>
      <c r="AK2287">
        <v>100</v>
      </c>
      <c r="AL2287" s="2">
        <v>0.64583333333333337</v>
      </c>
      <c r="AM2287" s="3">
        <v>46241</v>
      </c>
      <c r="AN2287" t="s">
        <v>298</v>
      </c>
      <c r="AO2287" t="s">
        <v>500</v>
      </c>
    </row>
    <row r="2288" spans="1:41">
      <c r="A2288" s="8">
        <v>46226</v>
      </c>
      <c r="B2288" s="67">
        <v>4053.88</v>
      </c>
      <c r="C2288" s="67">
        <v>0.51</v>
      </c>
      <c r="D2288" s="67">
        <v>66430</v>
      </c>
      <c r="E2288" s="67">
        <v>0.54</v>
      </c>
      <c r="F2288" s="69">
        <v>9348</v>
      </c>
      <c r="G2288" t="s">
        <v>110</v>
      </c>
      <c r="H2288">
        <v>0</v>
      </c>
      <c r="I2288" t="s">
        <v>347</v>
      </c>
      <c r="J2288" t="s">
        <v>323</v>
      </c>
      <c r="K2288" t="s">
        <v>295</v>
      </c>
      <c r="L2288">
        <v>416</v>
      </c>
      <c r="M2288">
        <v>1</v>
      </c>
      <c r="N2288" s="66">
        <v>2.3999999999999998E-3</v>
      </c>
      <c r="O2288">
        <v>415</v>
      </c>
      <c r="P2288" s="66">
        <v>2.3999999999999998E-3</v>
      </c>
      <c r="Q2288">
        <v>412</v>
      </c>
      <c r="R2288">
        <v>419</v>
      </c>
      <c r="S2288">
        <v>412</v>
      </c>
      <c r="T2288" s="66">
        <v>9.7000000000000003E-3</v>
      </c>
      <c r="U2288" s="66">
        <v>-2.3E-3</v>
      </c>
      <c r="V2288" s="66">
        <v>-7.1000000000000004E-3</v>
      </c>
      <c r="W2288" s="66">
        <v>9.7000000000000003E-3</v>
      </c>
      <c r="X2288" s="1">
        <v>475400</v>
      </c>
      <c r="Y2288" s="1">
        <v>197573</v>
      </c>
      <c r="Z2288" s="1">
        <v>60862</v>
      </c>
      <c r="AA2288" t="s">
        <v>552</v>
      </c>
      <c r="AB2288" t="s">
        <v>851</v>
      </c>
      <c r="AC2288">
        <v>0</v>
      </c>
      <c r="AD2288">
        <v>4.03</v>
      </c>
      <c r="AE2288">
        <v>0</v>
      </c>
      <c r="AF2288">
        <v>1.7</v>
      </c>
      <c r="AG2288" s="1">
        <v>44000</v>
      </c>
      <c r="AH2288">
        <v>417</v>
      </c>
      <c r="AI2288" s="1">
        <v>4700</v>
      </c>
      <c r="AJ2288">
        <v>416</v>
      </c>
      <c r="AK2288" s="1">
        <v>9400</v>
      </c>
      <c r="AL2288" s="2">
        <v>0.64583333333333337</v>
      </c>
      <c r="AM2288" s="3">
        <v>46241</v>
      </c>
      <c r="AN2288" t="s">
        <v>298</v>
      </c>
      <c r="AO2288" t="s">
        <v>313</v>
      </c>
    </row>
    <row r="2289" spans="1:41">
      <c r="A2289" s="8">
        <v>46226</v>
      </c>
      <c r="B2289" s="67">
        <v>4053.88</v>
      </c>
      <c r="C2289" s="67">
        <v>0.51</v>
      </c>
      <c r="D2289" s="67">
        <v>66430</v>
      </c>
      <c r="E2289" s="67">
        <v>0.54</v>
      </c>
      <c r="F2289" s="69">
        <v>9432</v>
      </c>
      <c r="G2289" t="s">
        <v>111</v>
      </c>
      <c r="H2289">
        <v>0</v>
      </c>
      <c r="I2289" t="s">
        <v>288</v>
      </c>
      <c r="J2289" t="s">
        <v>289</v>
      </c>
      <c r="K2289" t="s">
        <v>290</v>
      </c>
      <c r="L2289">
        <v>149.69999999999999</v>
      </c>
      <c r="M2289">
        <v>-2.2999999999999998</v>
      </c>
      <c r="N2289" s="66">
        <v>-1.5100000000000001E-2</v>
      </c>
      <c r="O2289">
        <v>152</v>
      </c>
      <c r="P2289" s="66">
        <v>-1.5100000000000001E-2</v>
      </c>
      <c r="Q2289">
        <v>151</v>
      </c>
      <c r="R2289">
        <v>151.19999999999999</v>
      </c>
      <c r="S2289">
        <v>149.30000000000001</v>
      </c>
      <c r="T2289" s="66">
        <v>-8.6E-3</v>
      </c>
      <c r="U2289" s="66">
        <v>-3.8999999999999998E-3</v>
      </c>
      <c r="V2289" s="66">
        <v>-9.9000000000000008E-3</v>
      </c>
      <c r="W2289" s="66">
        <v>2.5999999999999999E-3</v>
      </c>
      <c r="X2289" s="1">
        <v>180246900</v>
      </c>
      <c r="Y2289" s="1">
        <v>27050118</v>
      </c>
      <c r="Z2289" s="1">
        <v>13555382</v>
      </c>
      <c r="AA2289" t="s">
        <v>503</v>
      </c>
      <c r="AB2289" t="s">
        <v>689</v>
      </c>
      <c r="AC2289">
        <v>12.47</v>
      </c>
      <c r="AD2289">
        <v>1.25</v>
      </c>
      <c r="AE2289">
        <v>3.61</v>
      </c>
      <c r="AF2289" t="s">
        <v>230</v>
      </c>
      <c r="AG2289" s="1">
        <v>2363700</v>
      </c>
      <c r="AH2289">
        <v>149.80000000000001</v>
      </c>
      <c r="AI2289" s="1">
        <v>835600</v>
      </c>
      <c r="AJ2289">
        <v>149.6</v>
      </c>
      <c r="AK2289" s="1">
        <v>7800</v>
      </c>
      <c r="AL2289" s="2">
        <v>0.64583333333333337</v>
      </c>
      <c r="AM2289" s="3">
        <v>46240</v>
      </c>
      <c r="AN2289" t="s">
        <v>298</v>
      </c>
      <c r="AO2289" t="s">
        <v>351</v>
      </c>
    </row>
    <row r="2290" spans="1:41">
      <c r="A2290" s="8">
        <v>46226</v>
      </c>
      <c r="B2290" s="67">
        <v>4053.88</v>
      </c>
      <c r="C2290" s="67">
        <v>0.51</v>
      </c>
      <c r="D2290" s="67">
        <v>66430</v>
      </c>
      <c r="E2290" s="67">
        <v>0.54</v>
      </c>
      <c r="F2290" s="69">
        <v>9449</v>
      </c>
      <c r="G2290" t="s">
        <v>112</v>
      </c>
      <c r="H2290">
        <v>0</v>
      </c>
      <c r="I2290" t="s">
        <v>288</v>
      </c>
      <c r="J2290" t="s">
        <v>289</v>
      </c>
      <c r="K2290" t="s">
        <v>290</v>
      </c>
      <c r="L2290" s="36">
        <v>3963</v>
      </c>
      <c r="M2290">
        <v>13</v>
      </c>
      <c r="N2290" s="66">
        <v>3.3E-3</v>
      </c>
      <c r="O2290" s="36">
        <v>3950</v>
      </c>
      <c r="P2290" s="66">
        <v>3.2000000000000002E-3</v>
      </c>
      <c r="Q2290" s="36">
        <v>3911</v>
      </c>
      <c r="R2290" s="36">
        <v>4001</v>
      </c>
      <c r="S2290" s="36">
        <v>3896</v>
      </c>
      <c r="T2290" s="66">
        <v>1.32E-2</v>
      </c>
      <c r="U2290" s="66">
        <v>-1.6999999999999999E-3</v>
      </c>
      <c r="V2290" s="66">
        <v>-9.4000000000000004E-3</v>
      </c>
      <c r="W2290" s="66">
        <v>1.7100000000000001E-2</v>
      </c>
      <c r="X2290" s="1">
        <v>317500</v>
      </c>
      <c r="Y2290" s="1">
        <v>1256678</v>
      </c>
      <c r="Z2290" s="1">
        <v>425424</v>
      </c>
      <c r="AA2290" t="s">
        <v>847</v>
      </c>
      <c r="AB2290" t="s">
        <v>506</v>
      </c>
      <c r="AC2290">
        <v>16.8</v>
      </c>
      <c r="AD2290">
        <v>3.56</v>
      </c>
      <c r="AE2290">
        <v>1.97</v>
      </c>
      <c r="AF2290" t="s">
        <v>230</v>
      </c>
      <c r="AG2290" s="1">
        <v>2500</v>
      </c>
      <c r="AH2290" s="36">
        <v>3969</v>
      </c>
      <c r="AI2290">
        <v>100</v>
      </c>
      <c r="AJ2290" s="36">
        <v>3961</v>
      </c>
      <c r="AK2290">
        <v>200</v>
      </c>
      <c r="AL2290" s="2">
        <v>0.64583333333333337</v>
      </c>
      <c r="AM2290" s="3">
        <v>46248</v>
      </c>
      <c r="AN2290" t="s">
        <v>293</v>
      </c>
      <c r="AO2290" t="s">
        <v>351</v>
      </c>
    </row>
    <row r="2291" spans="1:41">
      <c r="A2291" s="8">
        <v>46226</v>
      </c>
      <c r="B2291" s="67">
        <v>4053.88</v>
      </c>
      <c r="C2291" s="67">
        <v>0.51</v>
      </c>
      <c r="D2291" s="67">
        <v>66430</v>
      </c>
      <c r="E2291" s="67">
        <v>0.54</v>
      </c>
      <c r="F2291" s="69">
        <v>9501</v>
      </c>
      <c r="G2291" t="s">
        <v>113</v>
      </c>
      <c r="H2291">
        <v>0</v>
      </c>
      <c r="I2291" t="s">
        <v>288</v>
      </c>
      <c r="J2291" t="s">
        <v>289</v>
      </c>
      <c r="K2291" t="s">
        <v>290</v>
      </c>
      <c r="L2291">
        <v>516.6</v>
      </c>
      <c r="M2291">
        <v>11.3</v>
      </c>
      <c r="N2291" s="66">
        <v>2.24E-2</v>
      </c>
      <c r="O2291">
        <v>505.3</v>
      </c>
      <c r="P2291" s="66">
        <v>2.23E-2</v>
      </c>
      <c r="Q2291">
        <v>506.2</v>
      </c>
      <c r="R2291">
        <v>524.6</v>
      </c>
      <c r="S2291">
        <v>505.5</v>
      </c>
      <c r="T2291" s="66">
        <v>2.0500000000000001E-2</v>
      </c>
      <c r="U2291" s="66">
        <v>3.0999999999999999E-3</v>
      </c>
      <c r="V2291" s="66">
        <v>-1.52E-2</v>
      </c>
      <c r="W2291" s="66">
        <v>2.1899999999999999E-2</v>
      </c>
      <c r="X2291" s="1">
        <v>33282800</v>
      </c>
      <c r="Y2291" s="1">
        <v>17171262</v>
      </c>
      <c r="Z2291" s="1">
        <v>830185</v>
      </c>
      <c r="AA2291" t="s">
        <v>507</v>
      </c>
      <c r="AB2291" t="s">
        <v>703</v>
      </c>
      <c r="AC2291">
        <v>3.31</v>
      </c>
      <c r="AD2291">
        <v>0.34</v>
      </c>
      <c r="AE2291">
        <v>0</v>
      </c>
      <c r="AF2291" t="s">
        <v>230</v>
      </c>
      <c r="AG2291" s="1">
        <v>653300</v>
      </c>
      <c r="AH2291">
        <v>516.70000000000005</v>
      </c>
      <c r="AI2291">
        <v>600</v>
      </c>
      <c r="AJ2291">
        <v>516</v>
      </c>
      <c r="AK2291" s="1">
        <v>2900</v>
      </c>
      <c r="AL2291" s="2">
        <v>0.64583333333333337</v>
      </c>
      <c r="AM2291" s="3">
        <v>46232</v>
      </c>
      <c r="AN2291" t="s">
        <v>298</v>
      </c>
      <c r="AO2291" t="s">
        <v>509</v>
      </c>
    </row>
    <row r="2292" spans="1:41">
      <c r="A2292" s="8">
        <v>46226</v>
      </c>
      <c r="B2292" s="67">
        <v>4053.88</v>
      </c>
      <c r="C2292" s="67">
        <v>0.51</v>
      </c>
      <c r="D2292" s="67">
        <v>66430</v>
      </c>
      <c r="E2292" s="67">
        <v>0.54</v>
      </c>
      <c r="F2292" s="69">
        <v>9531</v>
      </c>
      <c r="G2292" t="s">
        <v>114</v>
      </c>
      <c r="H2292">
        <v>0</v>
      </c>
      <c r="I2292" t="s">
        <v>288</v>
      </c>
      <c r="J2292" t="s">
        <v>289</v>
      </c>
      <c r="K2292" t="s">
        <v>290</v>
      </c>
      <c r="L2292" s="36">
        <v>6160</v>
      </c>
      <c r="M2292">
        <v>9</v>
      </c>
      <c r="N2292" s="66">
        <v>1.5E-3</v>
      </c>
      <c r="O2292" s="36">
        <v>6151</v>
      </c>
      <c r="P2292" s="66">
        <v>1.4E-3</v>
      </c>
      <c r="Q2292" s="36">
        <v>6151</v>
      </c>
      <c r="R2292" s="36">
        <v>6168</v>
      </c>
      <c r="S2292" s="36">
        <v>6126</v>
      </c>
      <c r="T2292" s="66">
        <v>1.4E-3</v>
      </c>
      <c r="U2292" s="66">
        <v>2.5999999999999999E-3</v>
      </c>
      <c r="V2292" s="66">
        <v>-1.1999999999999999E-3</v>
      </c>
      <c r="W2292" s="66">
        <v>5.4999999999999997E-3</v>
      </c>
      <c r="X2292" s="1">
        <v>720700</v>
      </c>
      <c r="Y2292" s="1">
        <v>4433538</v>
      </c>
      <c r="Z2292" s="1">
        <v>2063349</v>
      </c>
      <c r="AA2292" t="s">
        <v>510</v>
      </c>
      <c r="AB2292" t="s">
        <v>704</v>
      </c>
      <c r="AC2292">
        <v>14.85</v>
      </c>
      <c r="AD2292">
        <v>1.19</v>
      </c>
      <c r="AE2292">
        <v>1.95</v>
      </c>
      <c r="AF2292" t="s">
        <v>230</v>
      </c>
      <c r="AG2292" s="1">
        <v>22800</v>
      </c>
      <c r="AH2292" s="36">
        <v>6160</v>
      </c>
      <c r="AI2292">
        <v>100</v>
      </c>
      <c r="AJ2292" s="36">
        <v>6141</v>
      </c>
      <c r="AK2292" s="1">
        <v>2200</v>
      </c>
      <c r="AL2292" s="2">
        <v>0.64583333333333337</v>
      </c>
      <c r="AM2292" s="3">
        <v>46233</v>
      </c>
      <c r="AN2292" t="s">
        <v>298</v>
      </c>
      <c r="AO2292" t="s">
        <v>509</v>
      </c>
    </row>
    <row r="2293" spans="1:41">
      <c r="A2293" s="8">
        <v>46226</v>
      </c>
      <c r="B2293" s="67">
        <v>4053.88</v>
      </c>
      <c r="C2293" s="67">
        <v>0.51</v>
      </c>
      <c r="D2293" s="67">
        <v>66430</v>
      </c>
      <c r="E2293" s="67">
        <v>0.54</v>
      </c>
      <c r="F2293" s="69">
        <v>9882</v>
      </c>
      <c r="G2293" t="s">
        <v>115</v>
      </c>
      <c r="H2293">
        <v>0</v>
      </c>
      <c r="I2293" t="s">
        <v>288</v>
      </c>
      <c r="J2293" t="s">
        <v>289</v>
      </c>
      <c r="K2293" t="s">
        <v>290</v>
      </c>
      <c r="L2293" s="36">
        <v>1788</v>
      </c>
      <c r="M2293">
        <v>-15</v>
      </c>
      <c r="N2293" s="66">
        <v>-8.3000000000000001E-3</v>
      </c>
      <c r="O2293" s="36">
        <v>1803</v>
      </c>
      <c r="P2293" s="66">
        <v>-8.3000000000000001E-3</v>
      </c>
      <c r="Q2293" s="36">
        <v>1797</v>
      </c>
      <c r="R2293" s="36">
        <v>1798</v>
      </c>
      <c r="S2293" s="36">
        <v>1782</v>
      </c>
      <c r="T2293" s="66">
        <v>-5.0000000000000001E-3</v>
      </c>
      <c r="U2293" s="66">
        <v>-1.1000000000000001E-3</v>
      </c>
      <c r="V2293" s="66">
        <v>-5.4999999999999997E-3</v>
      </c>
      <c r="W2293" s="66">
        <v>3.3E-3</v>
      </c>
      <c r="X2293" s="1">
        <v>148600</v>
      </c>
      <c r="Y2293" s="1">
        <v>265907</v>
      </c>
      <c r="Z2293" s="1">
        <v>153806</v>
      </c>
      <c r="AA2293" t="s">
        <v>720</v>
      </c>
      <c r="AB2293" t="s">
        <v>513</v>
      </c>
      <c r="AC2293">
        <v>11.66</v>
      </c>
      <c r="AD2293">
        <v>1.23</v>
      </c>
      <c r="AE2293">
        <v>3.8</v>
      </c>
      <c r="AF2293" t="s">
        <v>230</v>
      </c>
      <c r="AG2293">
        <v>0</v>
      </c>
      <c r="AH2293" s="36">
        <v>1792</v>
      </c>
      <c r="AI2293">
        <v>100</v>
      </c>
      <c r="AJ2293" s="36">
        <v>1787</v>
      </c>
      <c r="AK2293">
        <v>100</v>
      </c>
      <c r="AL2293" s="2">
        <v>0.64583333333333337</v>
      </c>
      <c r="AM2293" s="3">
        <v>46234</v>
      </c>
      <c r="AN2293" t="s">
        <v>298</v>
      </c>
      <c r="AO2293" t="s">
        <v>322</v>
      </c>
    </row>
    <row r="2294" spans="1:41">
      <c r="F2294" s="69">
        <v>6502</v>
      </c>
      <c r="I2294" t="s">
        <v>514</v>
      </c>
      <c r="P2294" t="s">
        <v>230</v>
      </c>
      <c r="T2294" t="s">
        <v>230</v>
      </c>
      <c r="U2294" t="s">
        <v>230</v>
      </c>
      <c r="V2294" t="s">
        <v>230</v>
      </c>
      <c r="W2294" t="s">
        <v>230</v>
      </c>
      <c r="AF2294" t="s">
        <v>230</v>
      </c>
      <c r="AG2294" t="s">
        <v>230</v>
      </c>
      <c r="AO2294" t="s">
        <v>515</v>
      </c>
    </row>
    <row r="2295" spans="1:41">
      <c r="F2295" s="69">
        <v>5759</v>
      </c>
      <c r="I2295" t="s">
        <v>514</v>
      </c>
      <c r="P2295" t="s">
        <v>230</v>
      </c>
      <c r="T2295" t="s">
        <v>230</v>
      </c>
      <c r="U2295" t="s">
        <v>230</v>
      </c>
      <c r="V2295" t="s">
        <v>230</v>
      </c>
      <c r="W2295" t="s">
        <v>230</v>
      </c>
      <c r="AF2295" t="s">
        <v>230</v>
      </c>
      <c r="AG2295" t="s">
        <v>230</v>
      </c>
      <c r="AO2295" t="s">
        <v>515</v>
      </c>
    </row>
    <row r="2299" spans="1:41">
      <c r="B2299" cm="1">
        <f t="array" ref="B2299">_xll.RssIndexMarket("TOPX", "現在値")</f>
        <v>3952.5</v>
      </c>
      <c r="C2299" cm="1">
        <f t="array" ref="C2299">_xll.RssIndexMarket("TOPX", "前日比率")</f>
        <v>-0.54</v>
      </c>
      <c r="D2299" s="71" cm="1">
        <f t="array" ref="D2299">_xll.RssIndexMarket("N225.FUT01.OS", "現在値")</f>
        <v>61710</v>
      </c>
      <c r="E2299" s="6" cm="1">
        <f t="array" ref="E2299">_xll.RssIndexMarket("N225.FUT01.OS", "前日比率")</f>
        <v>-1.18</v>
      </c>
    </row>
    <row r="2300" spans="1:41">
      <c r="A2300" s="8" t="s">
        <v>0</v>
      </c>
      <c r="B2300" t="s">
        <v>116</v>
      </c>
      <c r="C2300" t="s">
        <v>1</v>
      </c>
      <c r="D2300" t="s">
        <v>2</v>
      </c>
      <c r="E2300" t="s">
        <v>3</v>
      </c>
      <c r="F2300" s="69" t="s">
        <v>4</v>
      </c>
      <c r="G2300" t="s">
        <v>5</v>
      </c>
      <c r="H2300" t="s">
        <v>268</v>
      </c>
      <c r="I2300" t="s">
        <v>269</v>
      </c>
      <c r="J2300" t="s">
        <v>270</v>
      </c>
      <c r="K2300" t="s">
        <v>271</v>
      </c>
      <c r="L2300" t="s">
        <v>6</v>
      </c>
      <c r="M2300" t="s">
        <v>7</v>
      </c>
      <c r="N2300" t="s">
        <v>8</v>
      </c>
      <c r="O2300" t="s">
        <v>9</v>
      </c>
      <c r="P2300" t="s">
        <v>272</v>
      </c>
      <c r="Q2300" t="s">
        <v>10</v>
      </c>
      <c r="R2300" t="s">
        <v>11</v>
      </c>
      <c r="S2300" t="s">
        <v>12</v>
      </c>
      <c r="T2300" t="s">
        <v>273</v>
      </c>
      <c r="U2300" t="s">
        <v>274</v>
      </c>
      <c r="V2300" t="s">
        <v>275</v>
      </c>
      <c r="W2300" t="s">
        <v>276</v>
      </c>
      <c r="X2300" t="s">
        <v>13</v>
      </c>
      <c r="Y2300" t="s">
        <v>277</v>
      </c>
      <c r="Z2300" t="s">
        <v>278</v>
      </c>
      <c r="AA2300" t="s">
        <v>14</v>
      </c>
      <c r="AB2300" t="s">
        <v>15</v>
      </c>
      <c r="AC2300" t="s">
        <v>279</v>
      </c>
      <c r="AD2300" t="s">
        <v>280</v>
      </c>
      <c r="AE2300" t="s">
        <v>281</v>
      </c>
      <c r="AF2300" t="s">
        <v>282</v>
      </c>
      <c r="AG2300" t="s">
        <v>283</v>
      </c>
      <c r="AH2300" t="s">
        <v>284</v>
      </c>
      <c r="AI2300" t="s">
        <v>16</v>
      </c>
      <c r="AJ2300" t="s">
        <v>17</v>
      </c>
      <c r="AK2300" t="s">
        <v>18</v>
      </c>
      <c r="AL2300" t="s">
        <v>19</v>
      </c>
      <c r="AM2300" t="s">
        <v>20</v>
      </c>
      <c r="AN2300" t="s">
        <v>285</v>
      </c>
      <c r="AO2300" t="s">
        <v>286</v>
      </c>
    </row>
    <row r="2301" spans="1:41">
      <c r="A2301" s="8">
        <v>46227</v>
      </c>
      <c r="B2301" s="67">
        <v>4011.31</v>
      </c>
      <c r="C2301">
        <v>-1.05</v>
      </c>
      <c r="D2301">
        <v>64600</v>
      </c>
      <c r="E2301" s="67">
        <v>-2.64</v>
      </c>
      <c r="F2301" s="69">
        <v>1605</v>
      </c>
      <c r="G2301" t="s">
        <v>21</v>
      </c>
      <c r="H2301">
        <v>0</v>
      </c>
      <c r="I2301" t="s">
        <v>288</v>
      </c>
      <c r="J2301" t="s">
        <v>289</v>
      </c>
      <c r="K2301" t="s">
        <v>290</v>
      </c>
      <c r="L2301" s="36">
        <v>3761</v>
      </c>
      <c r="M2301">
        <v>64</v>
      </c>
      <c r="N2301" s="66">
        <v>1.7299999999999999E-2</v>
      </c>
      <c r="O2301" s="36">
        <v>3697</v>
      </c>
      <c r="P2301" s="66">
        <v>1.7299999999999999E-2</v>
      </c>
      <c r="Q2301" s="36">
        <v>3760</v>
      </c>
      <c r="R2301" s="36">
        <v>3761</v>
      </c>
      <c r="S2301" s="36">
        <v>3691</v>
      </c>
      <c r="T2301" s="66">
        <v>2.0000000000000001E-4</v>
      </c>
      <c r="U2301" s="66">
        <v>1.0200000000000001E-2</v>
      </c>
      <c r="V2301" s="66">
        <v>0</v>
      </c>
      <c r="W2301" s="66">
        <v>1.89E-2</v>
      </c>
      <c r="X2301" s="1">
        <v>6774300</v>
      </c>
      <c r="Y2301" s="1">
        <v>25298576</v>
      </c>
      <c r="Z2301" s="1">
        <v>4735610</v>
      </c>
      <c r="AA2301" t="s">
        <v>291</v>
      </c>
      <c r="AB2301" t="s">
        <v>292</v>
      </c>
      <c r="AC2301">
        <v>9.7100000000000009</v>
      </c>
      <c r="AD2301">
        <v>0.92</v>
      </c>
      <c r="AE2301">
        <v>2.87</v>
      </c>
      <c r="AF2301" t="s">
        <v>230</v>
      </c>
      <c r="AG2301" s="1">
        <v>313200</v>
      </c>
      <c r="AH2301" s="36">
        <v>3761</v>
      </c>
      <c r="AI2301" s="1">
        <v>1300</v>
      </c>
      <c r="AJ2301" s="36">
        <v>3760</v>
      </c>
      <c r="AK2301">
        <v>800</v>
      </c>
      <c r="AL2301" s="2">
        <v>0.64583333333333337</v>
      </c>
      <c r="AM2301" s="3">
        <v>46241</v>
      </c>
      <c r="AN2301" t="s">
        <v>293</v>
      </c>
      <c r="AO2301" t="s">
        <v>294</v>
      </c>
    </row>
    <row r="2302" spans="1:41">
      <c r="A2302" s="8">
        <v>46227</v>
      </c>
      <c r="B2302" s="67">
        <v>4011.31</v>
      </c>
      <c r="C2302" s="67">
        <v>-1.05</v>
      </c>
      <c r="D2302" s="67">
        <v>64600</v>
      </c>
      <c r="E2302" s="67">
        <v>-2.64</v>
      </c>
      <c r="F2302" s="69">
        <v>1833</v>
      </c>
      <c r="G2302" t="s">
        <v>24</v>
      </c>
      <c r="H2302">
        <v>0</v>
      </c>
      <c r="I2302" t="s">
        <v>288</v>
      </c>
      <c r="J2302" t="s">
        <v>289</v>
      </c>
      <c r="K2302" t="s">
        <v>290</v>
      </c>
      <c r="L2302" s="36">
        <v>5750</v>
      </c>
      <c r="M2302">
        <v>20</v>
      </c>
      <c r="N2302" s="66">
        <v>3.5000000000000001E-3</v>
      </c>
      <c r="O2302" s="36">
        <v>5730</v>
      </c>
      <c r="P2302" s="66">
        <v>3.3999999999999998E-3</v>
      </c>
      <c r="Q2302" s="36">
        <v>5740</v>
      </c>
      <c r="R2302" s="36">
        <v>5750</v>
      </c>
      <c r="S2302" s="36">
        <v>5690</v>
      </c>
      <c r="T2302" s="66">
        <v>1.6999999999999999E-3</v>
      </c>
      <c r="U2302" s="66">
        <v>5.1999999999999998E-3</v>
      </c>
      <c r="V2302" s="66">
        <v>0</v>
      </c>
      <c r="W2302" s="66">
        <v>1.0500000000000001E-2</v>
      </c>
      <c r="X2302" s="1">
        <v>132900</v>
      </c>
      <c r="Y2302" s="1">
        <v>761494</v>
      </c>
      <c r="Z2302" s="1">
        <v>222325</v>
      </c>
      <c r="AA2302" t="s">
        <v>296</v>
      </c>
      <c r="AB2302" t="s">
        <v>572</v>
      </c>
      <c r="AC2302">
        <v>13.4</v>
      </c>
      <c r="AD2302">
        <v>1.04</v>
      </c>
      <c r="AE2302">
        <v>5.22</v>
      </c>
      <c r="AF2302">
        <v>3.3</v>
      </c>
      <c r="AG2302">
        <v>0</v>
      </c>
      <c r="AH2302" s="36">
        <v>5750</v>
      </c>
      <c r="AI2302">
        <v>100</v>
      </c>
      <c r="AJ2302" s="36">
        <v>5720</v>
      </c>
      <c r="AK2302">
        <v>200</v>
      </c>
      <c r="AL2302" s="2">
        <v>0.64583333333333337</v>
      </c>
      <c r="AM2302" s="3">
        <v>46241</v>
      </c>
      <c r="AN2302" t="s">
        <v>298</v>
      </c>
      <c r="AO2302" t="s">
        <v>299</v>
      </c>
    </row>
    <row r="2303" spans="1:41">
      <c r="A2303" s="8">
        <v>46227</v>
      </c>
      <c r="B2303" s="67">
        <v>4011.31</v>
      </c>
      <c r="C2303" s="67">
        <v>-1.05</v>
      </c>
      <c r="D2303" s="67">
        <v>64600</v>
      </c>
      <c r="E2303" s="67">
        <v>-2.64</v>
      </c>
      <c r="F2303" s="69">
        <v>1911</v>
      </c>
      <c r="G2303" t="s">
        <v>25</v>
      </c>
      <c r="H2303">
        <v>0</v>
      </c>
      <c r="I2303" t="s">
        <v>288</v>
      </c>
      <c r="J2303" t="s">
        <v>289</v>
      </c>
      <c r="K2303" t="s">
        <v>295</v>
      </c>
      <c r="L2303" s="36">
        <v>1319</v>
      </c>
      <c r="M2303">
        <v>-9</v>
      </c>
      <c r="N2303" s="66">
        <v>-6.7999999999999996E-3</v>
      </c>
      <c r="O2303" s="36">
        <v>1328</v>
      </c>
      <c r="P2303" s="66">
        <v>-6.7000000000000002E-3</v>
      </c>
      <c r="Q2303" s="36">
        <v>1308</v>
      </c>
      <c r="R2303" s="36">
        <v>1321.5</v>
      </c>
      <c r="S2303" s="36">
        <v>1302.5</v>
      </c>
      <c r="T2303" s="66">
        <v>8.3999999999999995E-3</v>
      </c>
      <c r="U2303" s="66">
        <v>1.8E-3</v>
      </c>
      <c r="V2303" s="66">
        <v>-1.8E-3</v>
      </c>
      <c r="W2303" s="66">
        <v>1.26E-2</v>
      </c>
      <c r="X2303" s="1">
        <v>2433000</v>
      </c>
      <c r="Y2303" s="1">
        <v>3199103</v>
      </c>
      <c r="Z2303" s="1">
        <v>815888</v>
      </c>
      <c r="AA2303" t="s">
        <v>300</v>
      </c>
      <c r="AB2303" t="s">
        <v>301</v>
      </c>
      <c r="AC2303">
        <v>8.4</v>
      </c>
      <c r="AD2303">
        <v>0.8</v>
      </c>
      <c r="AE2303">
        <v>3.79</v>
      </c>
      <c r="AF2303" t="s">
        <v>230</v>
      </c>
      <c r="AG2303" s="1">
        <v>300500</v>
      </c>
      <c r="AH2303" s="36">
        <v>1319.5</v>
      </c>
      <c r="AI2303" s="1">
        <v>1000</v>
      </c>
      <c r="AJ2303" s="36">
        <v>1318</v>
      </c>
      <c r="AK2303">
        <v>400</v>
      </c>
      <c r="AL2303" s="2">
        <v>0.64583333333333337</v>
      </c>
      <c r="AM2303" s="3">
        <v>46241</v>
      </c>
      <c r="AN2303" t="s">
        <v>293</v>
      </c>
      <c r="AO2303" t="s">
        <v>299</v>
      </c>
    </row>
    <row r="2304" spans="1:41">
      <c r="A2304" s="8">
        <v>46227</v>
      </c>
      <c r="B2304" s="67">
        <v>4011.31</v>
      </c>
      <c r="C2304" s="67">
        <v>-1.05</v>
      </c>
      <c r="D2304" s="67">
        <v>64600</v>
      </c>
      <c r="E2304" s="67">
        <v>-2.64</v>
      </c>
      <c r="F2304" s="69">
        <v>1925</v>
      </c>
      <c r="G2304" t="s">
        <v>26</v>
      </c>
      <c r="H2304">
        <v>0</v>
      </c>
      <c r="I2304" t="s">
        <v>288</v>
      </c>
      <c r="J2304" t="s">
        <v>289</v>
      </c>
      <c r="K2304" t="s">
        <v>295</v>
      </c>
      <c r="L2304" s="36">
        <v>4579</v>
      </c>
      <c r="M2304">
        <v>13</v>
      </c>
      <c r="N2304" s="66">
        <v>2.8E-3</v>
      </c>
      <c r="O2304" s="36">
        <v>4566</v>
      </c>
      <c r="P2304" s="66">
        <v>2.8E-3</v>
      </c>
      <c r="Q2304" s="36">
        <v>4546</v>
      </c>
      <c r="R2304" s="36">
        <v>4595</v>
      </c>
      <c r="S2304" s="36">
        <v>4520</v>
      </c>
      <c r="T2304" s="66">
        <v>7.1999999999999998E-3</v>
      </c>
      <c r="U2304" s="66">
        <v>-2.8E-3</v>
      </c>
      <c r="V2304" s="66">
        <v>-3.3999999999999998E-3</v>
      </c>
      <c r="W2304" s="66">
        <v>1.2999999999999999E-2</v>
      </c>
      <c r="X2304" s="1">
        <v>1504000</v>
      </c>
      <c r="Y2304" s="1">
        <v>6880034</v>
      </c>
      <c r="Z2304" s="1">
        <v>3020474</v>
      </c>
      <c r="AA2304" t="s">
        <v>302</v>
      </c>
      <c r="AB2304" t="s">
        <v>573</v>
      </c>
      <c r="AC2304">
        <v>12.49</v>
      </c>
      <c r="AD2304">
        <v>0.97</v>
      </c>
      <c r="AE2304">
        <v>3.84</v>
      </c>
      <c r="AF2304" t="s">
        <v>230</v>
      </c>
      <c r="AG2304" s="1">
        <v>18900</v>
      </c>
      <c r="AH2304" s="36">
        <v>4595</v>
      </c>
      <c r="AI2304">
        <v>400</v>
      </c>
      <c r="AJ2304" s="36">
        <v>4577</v>
      </c>
      <c r="AK2304" s="1">
        <v>2500</v>
      </c>
      <c r="AL2304" s="2">
        <v>0.64583333333333337</v>
      </c>
      <c r="AM2304" s="3">
        <v>46240</v>
      </c>
      <c r="AN2304" t="s">
        <v>298</v>
      </c>
      <c r="AO2304" t="s">
        <v>299</v>
      </c>
    </row>
    <row r="2305" spans="1:41">
      <c r="A2305" s="8">
        <v>46227</v>
      </c>
      <c r="B2305" s="67">
        <v>4011.31</v>
      </c>
      <c r="C2305" s="67">
        <v>-1.05</v>
      </c>
      <c r="D2305" s="67">
        <v>64600</v>
      </c>
      <c r="E2305" s="67">
        <v>-2.64</v>
      </c>
      <c r="F2305" s="69">
        <v>1928</v>
      </c>
      <c r="G2305" t="s">
        <v>27</v>
      </c>
      <c r="H2305">
        <v>0</v>
      </c>
      <c r="I2305" t="s">
        <v>288</v>
      </c>
      <c r="J2305" t="s">
        <v>289</v>
      </c>
      <c r="K2305" t="s">
        <v>290</v>
      </c>
      <c r="L2305" s="36">
        <v>3536</v>
      </c>
      <c r="M2305">
        <v>22</v>
      </c>
      <c r="N2305" s="66">
        <v>6.3E-3</v>
      </c>
      <c r="O2305" s="36">
        <v>3514</v>
      </c>
      <c r="P2305" s="66">
        <v>6.1999999999999998E-3</v>
      </c>
      <c r="Q2305" s="36">
        <v>3500</v>
      </c>
      <c r="R2305" s="36">
        <v>3536</v>
      </c>
      <c r="S2305" s="36">
        <v>3483</v>
      </c>
      <c r="T2305" s="66">
        <v>1.0200000000000001E-2</v>
      </c>
      <c r="U2305" s="66">
        <v>4.1999999999999997E-3</v>
      </c>
      <c r="V2305" s="66">
        <v>0</v>
      </c>
      <c r="W2305" s="66">
        <v>1.52E-2</v>
      </c>
      <c r="X2305" s="1">
        <v>2158400</v>
      </c>
      <c r="Y2305" s="1">
        <v>7590218</v>
      </c>
      <c r="Z2305" s="1">
        <v>2304006</v>
      </c>
      <c r="AA2305" t="s">
        <v>304</v>
      </c>
      <c r="AB2305" t="s">
        <v>574</v>
      </c>
      <c r="AC2305">
        <v>10.51</v>
      </c>
      <c r="AD2305">
        <v>1.07</v>
      </c>
      <c r="AE2305">
        <v>4.0999999999999996</v>
      </c>
      <c r="AF2305" t="s">
        <v>230</v>
      </c>
      <c r="AG2305" s="1">
        <v>245500</v>
      </c>
      <c r="AH2305" s="36">
        <v>3536</v>
      </c>
      <c r="AI2305" s="1">
        <v>7600</v>
      </c>
      <c r="AJ2305" s="36">
        <v>3534</v>
      </c>
      <c r="AK2305" s="1">
        <v>1000</v>
      </c>
      <c r="AL2305" s="2">
        <v>0.64583333333333337</v>
      </c>
      <c r="AN2305" t="s">
        <v>306</v>
      </c>
      <c r="AO2305" t="s">
        <v>299</v>
      </c>
    </row>
    <row r="2306" spans="1:41">
      <c r="A2306" s="8">
        <v>46227</v>
      </c>
      <c r="B2306" s="67">
        <v>4011.31</v>
      </c>
      <c r="C2306" s="67">
        <v>-1.05</v>
      </c>
      <c r="D2306" s="67">
        <v>64600</v>
      </c>
      <c r="E2306" s="67">
        <v>-2.64</v>
      </c>
      <c r="F2306" s="69">
        <v>1929</v>
      </c>
      <c r="G2306" t="s">
        <v>28</v>
      </c>
      <c r="H2306">
        <v>0</v>
      </c>
      <c r="I2306" t="s">
        <v>288</v>
      </c>
      <c r="J2306" t="s">
        <v>289</v>
      </c>
      <c r="K2306" t="s">
        <v>290</v>
      </c>
      <c r="L2306" s="36">
        <v>1137</v>
      </c>
      <c r="M2306">
        <v>-3</v>
      </c>
      <c r="N2306" s="66">
        <v>-2.5999999999999999E-3</v>
      </c>
      <c r="O2306" s="36">
        <v>1140</v>
      </c>
      <c r="P2306" s="66">
        <v>-2.5999999999999999E-3</v>
      </c>
      <c r="Q2306" s="36">
        <v>1134</v>
      </c>
      <c r="R2306" s="36">
        <v>1139</v>
      </c>
      <c r="S2306" s="36">
        <v>1129</v>
      </c>
      <c r="T2306" s="66">
        <v>2.5999999999999999E-3</v>
      </c>
      <c r="U2306" s="66">
        <v>4.4000000000000003E-3</v>
      </c>
      <c r="V2306" s="66">
        <v>-1.6999999999999999E-3</v>
      </c>
      <c r="W2306" s="66">
        <v>7.0000000000000001E-3</v>
      </c>
      <c r="X2306" s="1">
        <v>64500</v>
      </c>
      <c r="Y2306" s="1">
        <v>73081</v>
      </c>
      <c r="Z2306" s="1">
        <v>47521</v>
      </c>
      <c r="AA2306" t="s">
        <v>307</v>
      </c>
      <c r="AB2306" t="s">
        <v>575</v>
      </c>
      <c r="AC2306">
        <v>12.84</v>
      </c>
      <c r="AD2306">
        <v>1.25</v>
      </c>
      <c r="AE2306">
        <v>4.4000000000000004</v>
      </c>
      <c r="AF2306" t="s">
        <v>230</v>
      </c>
      <c r="AG2306" s="1">
        <v>13800</v>
      </c>
      <c r="AH2306" s="36">
        <v>1139</v>
      </c>
      <c r="AI2306" s="1">
        <v>2100</v>
      </c>
      <c r="AJ2306" s="36">
        <v>1136</v>
      </c>
      <c r="AK2306">
        <v>200</v>
      </c>
      <c r="AL2306" s="2">
        <v>0.64583333333333337</v>
      </c>
      <c r="AM2306" s="3">
        <v>46241</v>
      </c>
      <c r="AN2306" t="s">
        <v>298</v>
      </c>
      <c r="AO2306" t="s">
        <v>299</v>
      </c>
    </row>
    <row r="2307" spans="1:41">
      <c r="A2307" s="8">
        <v>46227</v>
      </c>
      <c r="B2307" s="67">
        <v>4011.31</v>
      </c>
      <c r="C2307" s="67">
        <v>-1.05</v>
      </c>
      <c r="D2307" s="67">
        <v>64600</v>
      </c>
      <c r="E2307" s="67">
        <v>-2.64</v>
      </c>
      <c r="F2307" s="69">
        <v>1963</v>
      </c>
      <c r="G2307" t="s">
        <v>29</v>
      </c>
      <c r="H2307">
        <v>0</v>
      </c>
      <c r="I2307" t="s">
        <v>288</v>
      </c>
      <c r="J2307" t="s">
        <v>289</v>
      </c>
      <c r="K2307" t="s">
        <v>290</v>
      </c>
      <c r="L2307" s="36">
        <v>2291.5</v>
      </c>
      <c r="M2307">
        <v>-25</v>
      </c>
      <c r="N2307" s="66">
        <v>-1.0800000000000001E-2</v>
      </c>
      <c r="O2307" s="36">
        <v>2316.5</v>
      </c>
      <c r="P2307" s="66">
        <v>-1.0699999999999999E-2</v>
      </c>
      <c r="Q2307" s="36">
        <v>2280</v>
      </c>
      <c r="R2307" s="36">
        <v>2324.5</v>
      </c>
      <c r="S2307" s="36">
        <v>2273</v>
      </c>
      <c r="T2307" s="66">
        <v>5.0000000000000001E-3</v>
      </c>
      <c r="U2307" s="66">
        <v>-6.1999999999999998E-3</v>
      </c>
      <c r="V2307" s="66">
        <v>-1.41E-2</v>
      </c>
      <c r="W2307" s="66">
        <v>8.0999999999999996E-3</v>
      </c>
      <c r="X2307" s="1">
        <v>1184400</v>
      </c>
      <c r="Y2307" s="1">
        <v>2717143</v>
      </c>
      <c r="Z2307" s="1">
        <v>559797</v>
      </c>
      <c r="AA2307" t="s">
        <v>309</v>
      </c>
      <c r="AB2307" t="s">
        <v>310</v>
      </c>
      <c r="AC2307">
        <v>12.06</v>
      </c>
      <c r="AD2307">
        <v>1.29</v>
      </c>
      <c r="AE2307">
        <v>2.27</v>
      </c>
      <c r="AF2307" t="s">
        <v>230</v>
      </c>
      <c r="AG2307" s="1">
        <v>33800</v>
      </c>
      <c r="AH2307" s="36">
        <v>2296</v>
      </c>
      <c r="AI2307" s="1">
        <v>8300</v>
      </c>
      <c r="AJ2307" s="36">
        <v>2291</v>
      </c>
      <c r="AK2307" s="1">
        <v>1200</v>
      </c>
      <c r="AL2307" s="2">
        <v>0.64583333333333337</v>
      </c>
      <c r="AM2307" s="3">
        <v>46241</v>
      </c>
      <c r="AN2307" t="s">
        <v>298</v>
      </c>
      <c r="AO2307" t="s">
        <v>299</v>
      </c>
    </row>
    <row r="2308" spans="1:41">
      <c r="A2308" s="8">
        <v>46227</v>
      </c>
      <c r="B2308" s="67">
        <v>4011.31</v>
      </c>
      <c r="C2308" s="67">
        <v>-1.05</v>
      </c>
      <c r="D2308" s="67">
        <v>64600</v>
      </c>
      <c r="E2308" s="67">
        <v>-2.64</v>
      </c>
      <c r="F2308" s="69">
        <v>2124</v>
      </c>
      <c r="G2308" t="s">
        <v>30</v>
      </c>
      <c r="H2308">
        <v>0</v>
      </c>
      <c r="I2308" t="s">
        <v>288</v>
      </c>
      <c r="J2308" t="s">
        <v>289</v>
      </c>
      <c r="K2308" t="s">
        <v>295</v>
      </c>
      <c r="L2308">
        <v>922</v>
      </c>
      <c r="M2308">
        <v>12</v>
      </c>
      <c r="N2308" s="66">
        <v>1.32E-2</v>
      </c>
      <c r="O2308">
        <v>910</v>
      </c>
      <c r="P2308" s="66">
        <v>1.3100000000000001E-2</v>
      </c>
      <c r="Q2308">
        <v>903</v>
      </c>
      <c r="R2308">
        <v>925</v>
      </c>
      <c r="S2308">
        <v>899</v>
      </c>
      <c r="T2308" s="66">
        <v>2.1000000000000001E-2</v>
      </c>
      <c r="U2308" s="66">
        <v>6.4999999999999997E-3</v>
      </c>
      <c r="V2308" s="66">
        <v>-3.2000000000000002E-3</v>
      </c>
      <c r="W2308" s="66">
        <v>2.5499999999999998E-2</v>
      </c>
      <c r="X2308" s="1">
        <v>640300</v>
      </c>
      <c r="Y2308" s="1">
        <v>584920</v>
      </c>
      <c r="Z2308" s="1">
        <v>152643</v>
      </c>
      <c r="AA2308" t="s">
        <v>311</v>
      </c>
      <c r="AB2308" t="s">
        <v>312</v>
      </c>
      <c r="AC2308">
        <v>17.04</v>
      </c>
      <c r="AD2308">
        <v>6.53</v>
      </c>
      <c r="AE2308">
        <v>4.12</v>
      </c>
      <c r="AF2308" t="s">
        <v>230</v>
      </c>
      <c r="AG2308" s="1">
        <v>36800</v>
      </c>
      <c r="AH2308">
        <v>923</v>
      </c>
      <c r="AI2308">
        <v>200</v>
      </c>
      <c r="AJ2308">
        <v>922</v>
      </c>
      <c r="AK2308">
        <v>700</v>
      </c>
      <c r="AL2308" s="2">
        <v>0.64583333333333337</v>
      </c>
      <c r="AM2308" s="3">
        <v>46246</v>
      </c>
      <c r="AN2308" t="s">
        <v>293</v>
      </c>
      <c r="AO2308" t="s">
        <v>313</v>
      </c>
    </row>
    <row r="2309" spans="1:41">
      <c r="A2309" s="8">
        <v>46227</v>
      </c>
      <c r="B2309" s="67">
        <v>4011.31</v>
      </c>
      <c r="C2309" s="67">
        <v>-1.05</v>
      </c>
      <c r="D2309" s="67">
        <v>64600</v>
      </c>
      <c r="E2309" s="67">
        <v>-2.64</v>
      </c>
      <c r="F2309" s="69">
        <v>2162</v>
      </c>
      <c r="G2309" t="s">
        <v>31</v>
      </c>
      <c r="H2309">
        <v>0</v>
      </c>
      <c r="I2309" t="s">
        <v>314</v>
      </c>
      <c r="J2309" t="s">
        <v>289</v>
      </c>
      <c r="K2309" t="s">
        <v>295</v>
      </c>
      <c r="L2309">
        <v>536</v>
      </c>
      <c r="M2309">
        <v>0</v>
      </c>
      <c r="N2309" s="66">
        <v>0</v>
      </c>
      <c r="O2309">
        <v>536</v>
      </c>
      <c r="P2309" s="66">
        <v>0</v>
      </c>
      <c r="Q2309">
        <v>536</v>
      </c>
      <c r="R2309">
        <v>537</v>
      </c>
      <c r="S2309">
        <v>536</v>
      </c>
      <c r="T2309" s="66">
        <v>0</v>
      </c>
      <c r="U2309" s="66">
        <v>-1.8E-3</v>
      </c>
      <c r="V2309" s="66">
        <v>-1.8E-3</v>
      </c>
      <c r="W2309" s="66">
        <v>0</v>
      </c>
      <c r="X2309" s="1">
        <v>5900</v>
      </c>
      <c r="Y2309" s="1">
        <v>3166</v>
      </c>
      <c r="Z2309" s="1">
        <v>11583</v>
      </c>
      <c r="AA2309" t="s">
        <v>685</v>
      </c>
      <c r="AB2309" t="s">
        <v>316</v>
      </c>
      <c r="AC2309">
        <v>31.16</v>
      </c>
      <c r="AD2309">
        <v>2.04</v>
      </c>
      <c r="AE2309">
        <v>0</v>
      </c>
      <c r="AF2309">
        <v>0.6</v>
      </c>
      <c r="AG2309">
        <v>0</v>
      </c>
      <c r="AH2309">
        <v>537</v>
      </c>
      <c r="AI2309" s="1">
        <v>8000</v>
      </c>
      <c r="AJ2309">
        <v>536</v>
      </c>
      <c r="AK2309" s="1">
        <v>80300</v>
      </c>
      <c r="AL2309" s="2">
        <v>0.64583333333333337</v>
      </c>
      <c r="AM2309" s="3">
        <v>46241</v>
      </c>
      <c r="AN2309" t="s">
        <v>298</v>
      </c>
      <c r="AO2309" t="s">
        <v>313</v>
      </c>
    </row>
    <row r="2310" spans="1:41">
      <c r="A2310" s="8">
        <v>46227</v>
      </c>
      <c r="B2310" s="67">
        <v>4011.31</v>
      </c>
      <c r="C2310" s="67">
        <v>-1.05</v>
      </c>
      <c r="D2310" s="67">
        <v>64600</v>
      </c>
      <c r="E2310" s="67">
        <v>-2.64</v>
      </c>
      <c r="F2310" s="69">
        <v>2229</v>
      </c>
      <c r="G2310" t="s">
        <v>32</v>
      </c>
      <c r="H2310">
        <v>0</v>
      </c>
      <c r="I2310" t="s">
        <v>288</v>
      </c>
      <c r="J2310" t="s">
        <v>289</v>
      </c>
      <c r="K2310" t="s">
        <v>290</v>
      </c>
      <c r="L2310" s="36">
        <v>2940.5</v>
      </c>
      <c r="M2310">
        <v>14</v>
      </c>
      <c r="N2310" s="66">
        <v>4.7999999999999996E-3</v>
      </c>
      <c r="O2310" s="36">
        <v>2926.5</v>
      </c>
      <c r="P2310" s="66">
        <v>4.7000000000000002E-3</v>
      </c>
      <c r="Q2310" s="36">
        <v>2908</v>
      </c>
      <c r="R2310" s="36">
        <v>2945</v>
      </c>
      <c r="S2310" s="36">
        <v>2897.5</v>
      </c>
      <c r="T2310" s="66">
        <v>1.11E-2</v>
      </c>
      <c r="U2310" s="66">
        <v>4.5999999999999999E-3</v>
      </c>
      <c r="V2310" s="66">
        <v>-1.5E-3</v>
      </c>
      <c r="W2310" s="66">
        <v>1.4800000000000001E-2</v>
      </c>
      <c r="X2310" s="1">
        <v>286900</v>
      </c>
      <c r="Y2310" s="1">
        <v>838971</v>
      </c>
      <c r="Z2310" s="1">
        <v>393820</v>
      </c>
      <c r="AA2310" t="s">
        <v>317</v>
      </c>
      <c r="AB2310" t="s">
        <v>660</v>
      </c>
      <c r="AC2310">
        <v>20.54</v>
      </c>
      <c r="AD2310">
        <v>1.69</v>
      </c>
      <c r="AE2310">
        <v>2.35</v>
      </c>
      <c r="AF2310" t="s">
        <v>230</v>
      </c>
      <c r="AG2310" s="1">
        <v>2800</v>
      </c>
      <c r="AH2310" s="36">
        <v>2946.5</v>
      </c>
      <c r="AI2310">
        <v>100</v>
      </c>
      <c r="AJ2310" s="36">
        <v>2940</v>
      </c>
      <c r="AK2310">
        <v>300</v>
      </c>
      <c r="AL2310" s="2">
        <v>0.64583333333333337</v>
      </c>
      <c r="AM2310" s="3">
        <v>46233</v>
      </c>
      <c r="AN2310" t="s">
        <v>298</v>
      </c>
      <c r="AO2310" t="s">
        <v>319</v>
      </c>
    </row>
    <row r="2311" spans="1:41">
      <c r="A2311" s="8">
        <v>46227</v>
      </c>
      <c r="B2311" s="67">
        <v>4011.31</v>
      </c>
      <c r="C2311" s="67">
        <v>-1.05</v>
      </c>
      <c r="D2311" s="67">
        <v>64600</v>
      </c>
      <c r="E2311" s="67">
        <v>-2.64</v>
      </c>
      <c r="F2311" s="69">
        <v>2768</v>
      </c>
      <c r="G2311" t="s">
        <v>33</v>
      </c>
      <c r="H2311">
        <v>0</v>
      </c>
      <c r="I2311" t="s">
        <v>288</v>
      </c>
      <c r="J2311" t="s">
        <v>289</v>
      </c>
      <c r="K2311" t="s">
        <v>295</v>
      </c>
      <c r="L2311" s="36">
        <v>5390</v>
      </c>
      <c r="M2311">
        <v>-80</v>
      </c>
      <c r="N2311" s="66">
        <v>-1.46E-2</v>
      </c>
      <c r="O2311" s="36">
        <v>5470</v>
      </c>
      <c r="P2311" s="66">
        <v>-1.46E-2</v>
      </c>
      <c r="Q2311" s="36">
        <v>5449</v>
      </c>
      <c r="R2311" s="36">
        <v>5452</v>
      </c>
      <c r="S2311" s="36">
        <v>5372</v>
      </c>
      <c r="T2311" s="66">
        <v>-1.0800000000000001E-2</v>
      </c>
      <c r="U2311" s="66">
        <v>-1.6000000000000001E-3</v>
      </c>
      <c r="V2311" s="66">
        <v>-1.1299999999999999E-2</v>
      </c>
      <c r="W2311" s="66">
        <v>3.3E-3</v>
      </c>
      <c r="X2311" s="1">
        <v>912400</v>
      </c>
      <c r="Y2311" s="1">
        <v>4928787</v>
      </c>
      <c r="Z2311" s="1">
        <v>1131900</v>
      </c>
      <c r="AA2311" t="s">
        <v>320</v>
      </c>
      <c r="AB2311" t="s">
        <v>321</v>
      </c>
      <c r="AC2311">
        <v>8.6199999999999992</v>
      </c>
      <c r="AD2311">
        <v>1.02</v>
      </c>
      <c r="AE2311">
        <v>3.34</v>
      </c>
      <c r="AF2311" t="s">
        <v>230</v>
      </c>
      <c r="AG2311" s="1">
        <v>171100</v>
      </c>
      <c r="AH2311" s="36">
        <v>5395</v>
      </c>
      <c r="AI2311">
        <v>200</v>
      </c>
      <c r="AJ2311" s="36">
        <v>5389</v>
      </c>
      <c r="AK2311">
        <v>100</v>
      </c>
      <c r="AL2311" s="2">
        <v>0.64583333333333337</v>
      </c>
      <c r="AM2311" s="3">
        <v>46234</v>
      </c>
      <c r="AN2311" t="s">
        <v>298</v>
      </c>
      <c r="AO2311" t="s">
        <v>322</v>
      </c>
    </row>
    <row r="2312" spans="1:41">
      <c r="A2312" s="8">
        <v>46227</v>
      </c>
      <c r="B2312" s="67">
        <v>4011.31</v>
      </c>
      <c r="C2312" s="67">
        <v>-1.05</v>
      </c>
      <c r="D2312" s="67">
        <v>64600</v>
      </c>
      <c r="E2312" s="67">
        <v>-2.64</v>
      </c>
      <c r="F2312" s="69">
        <v>2769</v>
      </c>
      <c r="G2312" t="s">
        <v>34</v>
      </c>
      <c r="H2312">
        <v>0</v>
      </c>
      <c r="I2312" t="s">
        <v>314</v>
      </c>
      <c r="J2312" t="s">
        <v>323</v>
      </c>
      <c r="K2312" t="s">
        <v>295</v>
      </c>
      <c r="L2312">
        <v>885</v>
      </c>
      <c r="M2312">
        <v>1</v>
      </c>
      <c r="N2312" s="66">
        <v>1.1000000000000001E-3</v>
      </c>
      <c r="O2312">
        <v>884</v>
      </c>
      <c r="P2312" s="66">
        <v>1.1000000000000001E-3</v>
      </c>
      <c r="Q2312">
        <v>885</v>
      </c>
      <c r="R2312">
        <v>889</v>
      </c>
      <c r="S2312">
        <v>884</v>
      </c>
      <c r="T2312" s="66">
        <v>0</v>
      </c>
      <c r="U2312" s="66">
        <v>0</v>
      </c>
      <c r="V2312" s="66">
        <v>-4.4000000000000003E-3</v>
      </c>
      <c r="W2312" s="66">
        <v>1.1000000000000001E-3</v>
      </c>
      <c r="X2312" s="1">
        <v>2700</v>
      </c>
      <c r="Y2312" s="1">
        <v>2391</v>
      </c>
      <c r="Z2312" s="1">
        <v>6957</v>
      </c>
      <c r="AA2312" t="s">
        <v>324</v>
      </c>
      <c r="AB2312" t="s">
        <v>325</v>
      </c>
      <c r="AC2312">
        <v>53.31</v>
      </c>
      <c r="AD2312">
        <v>8.2799999999999994</v>
      </c>
      <c r="AE2312">
        <v>0</v>
      </c>
      <c r="AF2312">
        <v>0.2</v>
      </c>
      <c r="AG2312">
        <v>0</v>
      </c>
      <c r="AH2312">
        <v>889</v>
      </c>
      <c r="AI2312">
        <v>100</v>
      </c>
      <c r="AJ2312">
        <v>884</v>
      </c>
      <c r="AK2312">
        <v>200</v>
      </c>
      <c r="AL2312" s="2">
        <v>0.64583333333333337</v>
      </c>
      <c r="AM2312" s="3">
        <v>46213</v>
      </c>
      <c r="AN2312" t="s">
        <v>326</v>
      </c>
      <c r="AO2312" t="s">
        <v>327</v>
      </c>
    </row>
    <row r="2313" spans="1:41">
      <c r="A2313" s="8">
        <v>46227</v>
      </c>
      <c r="B2313" s="67">
        <v>4011.31</v>
      </c>
      <c r="C2313" s="67">
        <v>-1.05</v>
      </c>
      <c r="D2313" s="67">
        <v>64600</v>
      </c>
      <c r="E2313" s="67">
        <v>-2.64</v>
      </c>
      <c r="F2313" s="69">
        <v>2914</v>
      </c>
      <c r="G2313" t="s">
        <v>35</v>
      </c>
      <c r="H2313">
        <v>0</v>
      </c>
      <c r="I2313" t="s">
        <v>288</v>
      </c>
      <c r="J2313" t="s">
        <v>289</v>
      </c>
      <c r="K2313" t="s">
        <v>290</v>
      </c>
      <c r="L2313" s="36">
        <v>6461</v>
      </c>
      <c r="M2313">
        <v>92</v>
      </c>
      <c r="N2313" s="66">
        <v>1.44E-2</v>
      </c>
      <c r="O2313" s="36">
        <v>6369</v>
      </c>
      <c r="P2313" s="66">
        <v>1.44E-2</v>
      </c>
      <c r="Q2313" s="36">
        <v>6390</v>
      </c>
      <c r="R2313" s="36">
        <v>6481</v>
      </c>
      <c r="S2313" s="36">
        <v>6362</v>
      </c>
      <c r="T2313" s="66">
        <v>1.11E-2</v>
      </c>
      <c r="U2313" s="66">
        <v>7.3000000000000001E-3</v>
      </c>
      <c r="V2313" s="66">
        <v>-3.0000000000000001E-3</v>
      </c>
      <c r="W2313" s="66">
        <v>1.55E-2</v>
      </c>
      <c r="X2313" s="1">
        <v>4635700</v>
      </c>
      <c r="Y2313" s="1">
        <v>29801651</v>
      </c>
      <c r="Z2313" s="1">
        <v>12922000</v>
      </c>
      <c r="AA2313" t="s">
        <v>887</v>
      </c>
      <c r="AB2313" t="s">
        <v>329</v>
      </c>
      <c r="AC2313">
        <v>20.12</v>
      </c>
      <c r="AD2313">
        <v>2.8</v>
      </c>
      <c r="AE2313">
        <v>3.75</v>
      </c>
      <c r="AF2313" t="s">
        <v>230</v>
      </c>
      <c r="AG2313" s="1">
        <v>398700</v>
      </c>
      <c r="AH2313" s="36">
        <v>6461</v>
      </c>
      <c r="AI2313" s="1">
        <v>14000</v>
      </c>
      <c r="AJ2313" s="36">
        <v>6432</v>
      </c>
      <c r="AK2313" s="1">
        <v>5600</v>
      </c>
      <c r="AL2313" s="2">
        <v>0.64583333333333337</v>
      </c>
      <c r="AM2313" s="3">
        <v>46233</v>
      </c>
      <c r="AN2313" t="s">
        <v>293</v>
      </c>
      <c r="AO2313" t="s">
        <v>319</v>
      </c>
    </row>
    <row r="2314" spans="1:41">
      <c r="A2314" s="8">
        <v>46227</v>
      </c>
      <c r="B2314" s="67">
        <v>4011.31</v>
      </c>
      <c r="C2314" s="67">
        <v>-1.05</v>
      </c>
      <c r="D2314" s="67">
        <v>64600</v>
      </c>
      <c r="E2314" s="67">
        <v>-2.64</v>
      </c>
      <c r="F2314" s="69">
        <v>3003</v>
      </c>
      <c r="G2314" t="s">
        <v>36</v>
      </c>
      <c r="H2314">
        <v>0</v>
      </c>
      <c r="I2314" t="s">
        <v>288</v>
      </c>
      <c r="J2314" t="s">
        <v>289</v>
      </c>
      <c r="K2314" t="s">
        <v>290</v>
      </c>
      <c r="L2314" s="36">
        <v>1769.5</v>
      </c>
      <c r="M2314">
        <v>-8</v>
      </c>
      <c r="N2314" s="66">
        <v>-4.4999999999999997E-3</v>
      </c>
      <c r="O2314" s="36">
        <v>1777.5</v>
      </c>
      <c r="P2314" s="66">
        <v>-4.4999999999999997E-3</v>
      </c>
      <c r="Q2314" s="36">
        <v>1765</v>
      </c>
      <c r="R2314" s="36">
        <v>1780</v>
      </c>
      <c r="S2314" s="36">
        <v>1759</v>
      </c>
      <c r="T2314" s="66">
        <v>2.5000000000000001E-3</v>
      </c>
      <c r="U2314" s="66">
        <v>-3.0000000000000001E-3</v>
      </c>
      <c r="V2314" s="66">
        <v>-5.7999999999999996E-3</v>
      </c>
      <c r="W2314" s="66">
        <v>5.8999999999999999E-3</v>
      </c>
      <c r="X2314" s="1">
        <v>1619500</v>
      </c>
      <c r="Y2314" s="1">
        <v>2866671</v>
      </c>
      <c r="Z2314" s="1">
        <v>1358812</v>
      </c>
      <c r="AA2314" t="s">
        <v>330</v>
      </c>
      <c r="AB2314" t="s">
        <v>577</v>
      </c>
      <c r="AC2314">
        <v>11.1</v>
      </c>
      <c r="AD2314">
        <v>1.47</v>
      </c>
      <c r="AE2314">
        <v>3.79</v>
      </c>
      <c r="AF2314" t="s">
        <v>230</v>
      </c>
      <c r="AG2314" s="1">
        <v>253100</v>
      </c>
      <c r="AH2314" s="36">
        <v>1770</v>
      </c>
      <c r="AI2314">
        <v>100</v>
      </c>
      <c r="AJ2314" s="36">
        <v>1769</v>
      </c>
      <c r="AK2314" s="1">
        <v>1100</v>
      </c>
      <c r="AL2314" s="2">
        <v>0.64583333333333337</v>
      </c>
      <c r="AM2314" s="3">
        <v>46231</v>
      </c>
      <c r="AN2314" t="s">
        <v>293</v>
      </c>
      <c r="AO2314" t="s">
        <v>332</v>
      </c>
    </row>
    <row r="2315" spans="1:41">
      <c r="A2315" s="8">
        <v>46227</v>
      </c>
      <c r="B2315" s="67">
        <v>4011.31</v>
      </c>
      <c r="C2315" s="67">
        <v>-1.05</v>
      </c>
      <c r="D2315" s="67">
        <v>64600</v>
      </c>
      <c r="E2315" s="67">
        <v>-2.64</v>
      </c>
      <c r="F2315" s="69">
        <v>3407</v>
      </c>
      <c r="G2315" t="s">
        <v>37</v>
      </c>
      <c r="H2315">
        <v>0</v>
      </c>
      <c r="I2315" t="s">
        <v>288</v>
      </c>
      <c r="J2315" t="s">
        <v>289</v>
      </c>
      <c r="K2315" t="s">
        <v>295</v>
      </c>
      <c r="L2315" s="36">
        <v>1845.5</v>
      </c>
      <c r="M2315">
        <v>-21</v>
      </c>
      <c r="N2315" s="66">
        <v>-1.1299999999999999E-2</v>
      </c>
      <c r="O2315" s="36">
        <v>1866.5</v>
      </c>
      <c r="P2315" s="66">
        <v>-1.12E-2</v>
      </c>
      <c r="Q2315" s="36">
        <v>1839.5</v>
      </c>
      <c r="R2315" s="36">
        <v>1862.5</v>
      </c>
      <c r="S2315" s="36">
        <v>1837.5</v>
      </c>
      <c r="T2315" s="66">
        <v>3.2000000000000002E-3</v>
      </c>
      <c r="U2315" s="66">
        <v>-6.1000000000000004E-3</v>
      </c>
      <c r="V2315" s="66">
        <v>-9.1000000000000004E-3</v>
      </c>
      <c r="W2315" s="66">
        <v>4.3E-3</v>
      </c>
      <c r="X2315" s="1">
        <v>3414300</v>
      </c>
      <c r="Y2315" s="1">
        <v>6310109</v>
      </c>
      <c r="Z2315" s="1">
        <v>2520495</v>
      </c>
      <c r="AA2315" t="s">
        <v>706</v>
      </c>
      <c r="AB2315" t="s">
        <v>334</v>
      </c>
      <c r="AC2315">
        <v>15.53</v>
      </c>
      <c r="AD2315">
        <v>1.19</v>
      </c>
      <c r="AE2315">
        <v>2.38</v>
      </c>
      <c r="AF2315" t="s">
        <v>230</v>
      </c>
      <c r="AG2315" s="1">
        <v>132900</v>
      </c>
      <c r="AH2315" s="36">
        <v>1848</v>
      </c>
      <c r="AI2315">
        <v>100</v>
      </c>
      <c r="AJ2315" s="36">
        <v>1845.5</v>
      </c>
      <c r="AK2315" s="1">
        <v>10800</v>
      </c>
      <c r="AL2315" s="2">
        <v>0.64583333333333337</v>
      </c>
      <c r="AM2315" s="3">
        <v>46234</v>
      </c>
      <c r="AN2315" t="s">
        <v>298</v>
      </c>
      <c r="AO2315" t="s">
        <v>335</v>
      </c>
    </row>
    <row r="2316" spans="1:41">
      <c r="A2316" s="8">
        <v>46227</v>
      </c>
      <c r="B2316" s="67">
        <v>4011.31</v>
      </c>
      <c r="C2316" s="67">
        <v>-1.05</v>
      </c>
      <c r="D2316" s="67">
        <v>64600</v>
      </c>
      <c r="E2316" s="67">
        <v>-2.64</v>
      </c>
      <c r="F2316" s="69">
        <v>4008</v>
      </c>
      <c r="G2316" t="s">
        <v>38</v>
      </c>
      <c r="H2316">
        <v>0</v>
      </c>
      <c r="I2316" t="s">
        <v>288</v>
      </c>
      <c r="J2316" t="s">
        <v>289</v>
      </c>
      <c r="K2316" t="s">
        <v>295</v>
      </c>
      <c r="L2316" s="36">
        <v>1276</v>
      </c>
      <c r="M2316">
        <v>-24</v>
      </c>
      <c r="N2316" s="66">
        <v>-1.8499999999999999E-2</v>
      </c>
      <c r="O2316" s="36">
        <v>1300</v>
      </c>
      <c r="P2316" s="66">
        <v>-1.84E-2</v>
      </c>
      <c r="Q2316" s="36">
        <v>1283</v>
      </c>
      <c r="R2316" s="36">
        <v>1293</v>
      </c>
      <c r="S2316" s="36">
        <v>1275</v>
      </c>
      <c r="T2316" s="66">
        <v>-5.4000000000000003E-3</v>
      </c>
      <c r="U2316" s="66">
        <v>-3.8999999999999998E-3</v>
      </c>
      <c r="V2316" s="66">
        <v>-1.3100000000000001E-2</v>
      </c>
      <c r="W2316" s="66">
        <v>6.9999999999999999E-4</v>
      </c>
      <c r="X2316" s="1">
        <v>161800</v>
      </c>
      <c r="Y2316" s="1">
        <v>207125</v>
      </c>
      <c r="Z2316" s="1">
        <v>82536</v>
      </c>
      <c r="AA2316" t="s">
        <v>707</v>
      </c>
      <c r="AB2316" t="s">
        <v>337</v>
      </c>
      <c r="AC2316">
        <v>10.45</v>
      </c>
      <c r="AD2316">
        <v>0.79</v>
      </c>
      <c r="AE2316">
        <v>3.76</v>
      </c>
      <c r="AF2316" t="s">
        <v>230</v>
      </c>
      <c r="AG2316">
        <v>0</v>
      </c>
      <c r="AH2316" s="36">
        <v>1280</v>
      </c>
      <c r="AI2316">
        <v>700</v>
      </c>
      <c r="AJ2316" s="36">
        <v>1276</v>
      </c>
      <c r="AK2316">
        <v>200</v>
      </c>
      <c r="AL2316" s="2">
        <v>0.64583333333333337</v>
      </c>
      <c r="AM2316" s="3">
        <v>46240</v>
      </c>
      <c r="AN2316" t="s">
        <v>298</v>
      </c>
      <c r="AO2316" t="s">
        <v>335</v>
      </c>
    </row>
    <row r="2317" spans="1:41">
      <c r="A2317" s="8">
        <v>46227</v>
      </c>
      <c r="B2317" s="67">
        <v>4011.31</v>
      </c>
      <c r="C2317" s="67">
        <v>-1.05</v>
      </c>
      <c r="D2317" s="67">
        <v>64600</v>
      </c>
      <c r="E2317" s="67">
        <v>-2.64</v>
      </c>
      <c r="F2317" s="69">
        <v>4026</v>
      </c>
      <c r="G2317" t="s">
        <v>39</v>
      </c>
      <c r="H2317">
        <v>0</v>
      </c>
      <c r="I2317" t="s">
        <v>314</v>
      </c>
      <c r="J2317" t="s">
        <v>289</v>
      </c>
      <c r="K2317" t="s">
        <v>290</v>
      </c>
      <c r="L2317" s="36">
        <v>1543</v>
      </c>
      <c r="M2317">
        <v>-33</v>
      </c>
      <c r="N2317" s="66">
        <v>-2.0899999999999998E-2</v>
      </c>
      <c r="O2317" s="36">
        <v>1576</v>
      </c>
      <c r="P2317" s="66">
        <v>-2.0899999999999998E-2</v>
      </c>
      <c r="Q2317" s="36">
        <v>1564</v>
      </c>
      <c r="R2317" s="36">
        <v>1564</v>
      </c>
      <c r="S2317" s="36">
        <v>1529</v>
      </c>
      <c r="T2317" s="66">
        <v>-1.34E-2</v>
      </c>
      <c r="U2317" s="66">
        <v>3.2000000000000002E-3</v>
      </c>
      <c r="V2317" s="66">
        <v>-1.34E-2</v>
      </c>
      <c r="W2317" s="66">
        <v>9.1000000000000004E-3</v>
      </c>
      <c r="X2317" s="1">
        <v>130200</v>
      </c>
      <c r="Y2317" s="1">
        <v>200465</v>
      </c>
      <c r="Z2317" s="1">
        <v>14257</v>
      </c>
      <c r="AA2317" t="s">
        <v>338</v>
      </c>
      <c r="AB2317" t="s">
        <v>848</v>
      </c>
      <c r="AC2317">
        <v>7.31</v>
      </c>
      <c r="AD2317">
        <v>0.95</v>
      </c>
      <c r="AE2317">
        <v>3.24</v>
      </c>
      <c r="AF2317" t="s">
        <v>230</v>
      </c>
      <c r="AG2317">
        <v>700</v>
      </c>
      <c r="AH2317" s="36">
        <v>1543</v>
      </c>
      <c r="AI2317">
        <v>200</v>
      </c>
      <c r="AJ2317" s="36">
        <v>1541</v>
      </c>
      <c r="AK2317">
        <v>100</v>
      </c>
      <c r="AL2317" s="2">
        <v>0.64583333333333337</v>
      </c>
      <c r="AN2317" t="s">
        <v>340</v>
      </c>
      <c r="AO2317" t="s">
        <v>341</v>
      </c>
    </row>
    <row r="2318" spans="1:41">
      <c r="A2318" s="8">
        <v>46227</v>
      </c>
      <c r="B2318" s="67">
        <v>4011.31</v>
      </c>
      <c r="C2318" s="67">
        <v>-1.05</v>
      </c>
      <c r="D2318" s="67">
        <v>64600</v>
      </c>
      <c r="E2318" s="67">
        <v>-2.64</v>
      </c>
      <c r="F2318" s="69">
        <v>4062</v>
      </c>
      <c r="G2318" t="s">
        <v>40</v>
      </c>
      <c r="H2318">
        <v>0</v>
      </c>
      <c r="I2318" t="s">
        <v>288</v>
      </c>
      <c r="J2318" t="s">
        <v>289</v>
      </c>
      <c r="K2318" t="s">
        <v>295</v>
      </c>
      <c r="L2318" s="36">
        <v>17370</v>
      </c>
      <c r="M2318">
        <v>-705</v>
      </c>
      <c r="N2318" s="66">
        <v>-3.9E-2</v>
      </c>
      <c r="O2318" s="36">
        <v>18075</v>
      </c>
      <c r="P2318" s="66">
        <v>-3.9E-2</v>
      </c>
      <c r="Q2318" s="36">
        <v>18000</v>
      </c>
      <c r="R2318" s="36">
        <v>18770</v>
      </c>
      <c r="S2318" s="36">
        <v>16825</v>
      </c>
      <c r="T2318" s="66">
        <v>-3.5000000000000003E-2</v>
      </c>
      <c r="U2318" s="66">
        <v>1.2500000000000001E-2</v>
      </c>
      <c r="V2318" s="66">
        <v>-7.4499999999999997E-2</v>
      </c>
      <c r="W2318" s="66">
        <v>3.2300000000000002E-2</v>
      </c>
      <c r="X2318" s="1">
        <v>9492600</v>
      </c>
      <c r="Y2318" s="1">
        <v>166883051</v>
      </c>
      <c r="Z2318" s="1">
        <v>4893495</v>
      </c>
      <c r="AA2318" t="s">
        <v>691</v>
      </c>
      <c r="AB2318" t="s">
        <v>343</v>
      </c>
      <c r="AC2318">
        <v>83.63</v>
      </c>
      <c r="AD2318">
        <v>8.81</v>
      </c>
      <c r="AE2318">
        <v>0.2</v>
      </c>
      <c r="AF2318" t="s">
        <v>230</v>
      </c>
      <c r="AG2318">
        <v>0</v>
      </c>
      <c r="AH2318" s="36">
        <v>17370</v>
      </c>
      <c r="AI2318" s="1">
        <v>1300</v>
      </c>
      <c r="AJ2318" s="36">
        <v>17365</v>
      </c>
      <c r="AK2318">
        <v>600</v>
      </c>
      <c r="AL2318" s="2">
        <v>0.64583333333333337</v>
      </c>
      <c r="AM2318" s="3">
        <v>46238</v>
      </c>
      <c r="AN2318" t="s">
        <v>298</v>
      </c>
      <c r="AO2318" t="s">
        <v>344</v>
      </c>
    </row>
    <row r="2319" spans="1:41">
      <c r="A2319" s="8">
        <v>46227</v>
      </c>
      <c r="B2319" s="67">
        <v>4011.31</v>
      </c>
      <c r="C2319" s="67">
        <v>-1.05</v>
      </c>
      <c r="D2319" s="67">
        <v>64600</v>
      </c>
      <c r="E2319" s="67">
        <v>-2.64</v>
      </c>
      <c r="F2319" s="69">
        <v>4063</v>
      </c>
      <c r="G2319" t="s">
        <v>41</v>
      </c>
      <c r="H2319">
        <v>0</v>
      </c>
      <c r="I2319" t="s">
        <v>288</v>
      </c>
      <c r="J2319" t="s">
        <v>289</v>
      </c>
      <c r="K2319" t="s">
        <v>290</v>
      </c>
      <c r="L2319" s="36">
        <v>6702</v>
      </c>
      <c r="M2319">
        <v>-268</v>
      </c>
      <c r="N2319" s="66">
        <v>-3.85E-2</v>
      </c>
      <c r="O2319" s="36">
        <v>6970</v>
      </c>
      <c r="P2319" s="66">
        <v>-3.8399999999999997E-2</v>
      </c>
      <c r="Q2319" s="36">
        <v>6833</v>
      </c>
      <c r="R2319" s="36">
        <v>6840</v>
      </c>
      <c r="S2319" s="36">
        <v>6603</v>
      </c>
      <c r="T2319" s="66">
        <v>-1.9099999999999999E-2</v>
      </c>
      <c r="U2319" s="66">
        <v>2.8E-3</v>
      </c>
      <c r="V2319" s="66">
        <v>-2.01E-2</v>
      </c>
      <c r="W2319" s="66">
        <v>1.49E-2</v>
      </c>
      <c r="X2319" s="1">
        <v>7678900</v>
      </c>
      <c r="Y2319" s="1">
        <v>51485063</v>
      </c>
      <c r="Z2319" s="1">
        <v>13303442</v>
      </c>
      <c r="AA2319" t="s">
        <v>556</v>
      </c>
      <c r="AB2319" t="s">
        <v>346</v>
      </c>
      <c r="AC2319">
        <v>24.79</v>
      </c>
      <c r="AD2319">
        <v>2.79</v>
      </c>
      <c r="AE2319">
        <v>1.58</v>
      </c>
      <c r="AF2319" t="s">
        <v>230</v>
      </c>
      <c r="AG2319" s="1">
        <v>110700</v>
      </c>
      <c r="AH2319" s="36">
        <v>6703</v>
      </c>
      <c r="AI2319">
        <v>100</v>
      </c>
      <c r="AJ2319" s="36">
        <v>6700</v>
      </c>
      <c r="AK2319">
        <v>300</v>
      </c>
      <c r="AL2319" s="2">
        <v>0.64583333333333337</v>
      </c>
      <c r="AM2319" s="3">
        <v>46227</v>
      </c>
      <c r="AN2319" t="s">
        <v>298</v>
      </c>
      <c r="AO2319" t="s">
        <v>335</v>
      </c>
    </row>
    <row r="2320" spans="1:41">
      <c r="A2320" s="8">
        <v>46227</v>
      </c>
      <c r="B2320" s="67">
        <v>4011.31</v>
      </c>
      <c r="C2320" s="67">
        <v>-1.05</v>
      </c>
      <c r="D2320" s="67">
        <v>64600</v>
      </c>
      <c r="E2320" s="67">
        <v>-2.64</v>
      </c>
      <c r="F2320" s="69">
        <v>4068</v>
      </c>
      <c r="G2320" t="s">
        <v>42</v>
      </c>
      <c r="H2320">
        <v>0</v>
      </c>
      <c r="I2320" t="s">
        <v>347</v>
      </c>
      <c r="J2320" t="s">
        <v>323</v>
      </c>
      <c r="K2320" t="s">
        <v>290</v>
      </c>
      <c r="L2320" s="36">
        <v>1636</v>
      </c>
      <c r="M2320">
        <v>1</v>
      </c>
      <c r="N2320" s="66">
        <v>5.9999999999999995E-4</v>
      </c>
      <c r="O2320" s="36">
        <v>1635</v>
      </c>
      <c r="P2320" s="66">
        <v>5.9999999999999995E-4</v>
      </c>
      <c r="Q2320" s="36">
        <v>1636</v>
      </c>
      <c r="R2320" s="36">
        <v>1636</v>
      </c>
      <c r="S2320" s="36">
        <v>1636</v>
      </c>
      <c r="T2320" s="66">
        <v>0</v>
      </c>
      <c r="U2320" t="s">
        <v>230</v>
      </c>
      <c r="V2320" s="66">
        <v>0</v>
      </c>
      <c r="W2320" s="66">
        <v>0</v>
      </c>
      <c r="X2320">
        <v>100</v>
      </c>
      <c r="Y2320">
        <v>164</v>
      </c>
      <c r="Z2320" s="1">
        <v>3091</v>
      </c>
      <c r="AA2320" t="s">
        <v>348</v>
      </c>
      <c r="AB2320" t="s">
        <v>692</v>
      </c>
      <c r="AC2320">
        <v>21.49</v>
      </c>
      <c r="AD2320">
        <v>1.44</v>
      </c>
      <c r="AE2320">
        <v>0</v>
      </c>
      <c r="AF2320">
        <v>1.6</v>
      </c>
      <c r="AG2320">
        <v>0</v>
      </c>
      <c r="AH2320" s="36">
        <v>1655</v>
      </c>
      <c r="AI2320">
        <v>100</v>
      </c>
      <c r="AJ2320" s="36">
        <v>1636</v>
      </c>
      <c r="AK2320">
        <v>200</v>
      </c>
      <c r="AL2320" s="2">
        <v>0.375</v>
      </c>
      <c r="AM2320" s="3">
        <v>46248</v>
      </c>
      <c r="AN2320" t="s">
        <v>350</v>
      </c>
      <c r="AO2320" t="s">
        <v>351</v>
      </c>
    </row>
    <row r="2321" spans="1:41">
      <c r="A2321" s="8">
        <v>46227</v>
      </c>
      <c r="B2321" s="67">
        <v>4011.31</v>
      </c>
      <c r="C2321" s="67">
        <v>-1.05</v>
      </c>
      <c r="D2321" s="67">
        <v>64600</v>
      </c>
      <c r="E2321" s="67">
        <v>-2.64</v>
      </c>
      <c r="F2321" s="69">
        <v>4100</v>
      </c>
      <c r="G2321" t="s">
        <v>43</v>
      </c>
      <c r="H2321">
        <v>0</v>
      </c>
      <c r="I2321" t="s">
        <v>314</v>
      </c>
      <c r="J2321" t="s">
        <v>289</v>
      </c>
      <c r="K2321" t="s">
        <v>295</v>
      </c>
      <c r="L2321" s="36">
        <v>1414</v>
      </c>
      <c r="M2321">
        <v>-74</v>
      </c>
      <c r="N2321" s="66">
        <v>-4.9700000000000001E-2</v>
      </c>
      <c r="O2321" s="36">
        <v>1488</v>
      </c>
      <c r="P2321" s="66">
        <v>-4.9700000000000001E-2</v>
      </c>
      <c r="Q2321" s="36">
        <v>1466</v>
      </c>
      <c r="R2321" s="36">
        <v>1499</v>
      </c>
      <c r="S2321" s="36">
        <v>1405</v>
      </c>
      <c r="T2321" s="66">
        <v>-3.5400000000000001E-2</v>
      </c>
      <c r="U2321" s="66">
        <v>-5.5999999999999999E-3</v>
      </c>
      <c r="V2321" s="66">
        <v>-5.67E-2</v>
      </c>
      <c r="W2321" s="66">
        <v>6.4000000000000003E-3</v>
      </c>
      <c r="X2321" s="1">
        <v>26000</v>
      </c>
      <c r="Y2321" s="1">
        <v>37040</v>
      </c>
      <c r="Z2321" s="1">
        <v>8624</v>
      </c>
      <c r="AA2321" t="s">
        <v>544</v>
      </c>
      <c r="AB2321" t="s">
        <v>353</v>
      </c>
      <c r="AC2321">
        <v>16.36</v>
      </c>
      <c r="AD2321">
        <v>0.9</v>
      </c>
      <c r="AE2321">
        <v>0</v>
      </c>
      <c r="AF2321" t="s">
        <v>230</v>
      </c>
      <c r="AG2321">
        <v>0</v>
      </c>
      <c r="AH2321" s="36">
        <v>1416</v>
      </c>
      <c r="AI2321">
        <v>100</v>
      </c>
      <c r="AJ2321" s="36">
        <v>1410</v>
      </c>
      <c r="AK2321">
        <v>200</v>
      </c>
      <c r="AL2321" s="2">
        <v>0.64583333333333337</v>
      </c>
      <c r="AM2321" s="3">
        <v>46241</v>
      </c>
      <c r="AN2321" t="s">
        <v>298</v>
      </c>
      <c r="AO2321" t="s">
        <v>335</v>
      </c>
    </row>
    <row r="2322" spans="1:41">
      <c r="A2322" s="8">
        <v>46227</v>
      </c>
      <c r="B2322" s="67">
        <v>4011.31</v>
      </c>
      <c r="C2322" s="67">
        <v>-1.05</v>
      </c>
      <c r="D2322" s="67">
        <v>64600</v>
      </c>
      <c r="E2322" s="67">
        <v>-2.64</v>
      </c>
      <c r="F2322" s="69">
        <v>4182</v>
      </c>
      <c r="G2322" t="s">
        <v>44</v>
      </c>
      <c r="H2322">
        <v>0</v>
      </c>
      <c r="I2322" t="s">
        <v>288</v>
      </c>
      <c r="J2322" t="s">
        <v>289</v>
      </c>
      <c r="K2322" t="s">
        <v>295</v>
      </c>
      <c r="L2322" s="36">
        <v>4383</v>
      </c>
      <c r="M2322">
        <v>-188</v>
      </c>
      <c r="N2322" s="66">
        <v>-4.1099999999999998E-2</v>
      </c>
      <c r="O2322" s="36">
        <v>4571</v>
      </c>
      <c r="P2322" s="66">
        <v>-4.1099999999999998E-2</v>
      </c>
      <c r="Q2322" s="36">
        <v>4501</v>
      </c>
      <c r="R2322" s="36">
        <v>4528</v>
      </c>
      <c r="S2322" s="36">
        <v>4349</v>
      </c>
      <c r="T2322" s="66">
        <v>-2.6200000000000001E-2</v>
      </c>
      <c r="U2322" s="66">
        <v>-5.7999999999999996E-3</v>
      </c>
      <c r="V2322" s="66">
        <v>-3.2000000000000001E-2</v>
      </c>
      <c r="W2322" s="66">
        <v>7.7999999999999996E-3</v>
      </c>
      <c r="X2322" s="1">
        <v>806600</v>
      </c>
      <c r="Y2322" s="1">
        <v>3552795</v>
      </c>
      <c r="Z2322" s="1">
        <v>927822</v>
      </c>
      <c r="AA2322" t="s">
        <v>678</v>
      </c>
      <c r="AB2322" t="s">
        <v>355</v>
      </c>
      <c r="AC2322">
        <v>18.57</v>
      </c>
      <c r="AD2322">
        <v>1.32</v>
      </c>
      <c r="AE2322">
        <v>2.5099999999999998</v>
      </c>
      <c r="AF2322" t="s">
        <v>230</v>
      </c>
      <c r="AG2322" s="1">
        <v>16000</v>
      </c>
      <c r="AH2322" s="36">
        <v>4391</v>
      </c>
      <c r="AI2322">
        <v>100</v>
      </c>
      <c r="AJ2322" s="36">
        <v>4383</v>
      </c>
      <c r="AK2322">
        <v>400</v>
      </c>
      <c r="AL2322" s="2">
        <v>0.64583333333333337</v>
      </c>
      <c r="AM2322" s="3">
        <v>46241</v>
      </c>
      <c r="AN2322" t="s">
        <v>298</v>
      </c>
      <c r="AO2322" t="s">
        <v>335</v>
      </c>
    </row>
    <row r="2323" spans="1:41">
      <c r="A2323" s="8">
        <v>46227</v>
      </c>
      <c r="B2323" s="67">
        <v>4011.31</v>
      </c>
      <c r="C2323" s="67">
        <v>-1.05</v>
      </c>
      <c r="D2323" s="67">
        <v>64600</v>
      </c>
      <c r="E2323" s="67">
        <v>-2.64</v>
      </c>
      <c r="F2323" s="69">
        <v>4188</v>
      </c>
      <c r="G2323" t="s">
        <v>45</v>
      </c>
      <c r="H2323">
        <v>0</v>
      </c>
      <c r="I2323" t="s">
        <v>288</v>
      </c>
      <c r="J2323" t="s">
        <v>289</v>
      </c>
      <c r="K2323" t="s">
        <v>290</v>
      </c>
      <c r="L2323" s="36">
        <v>1189</v>
      </c>
      <c r="M2323">
        <v>-27</v>
      </c>
      <c r="N2323" s="66">
        <v>-2.2200000000000001E-2</v>
      </c>
      <c r="O2323" s="36">
        <v>1216</v>
      </c>
      <c r="P2323" s="66">
        <v>-2.2200000000000001E-2</v>
      </c>
      <c r="Q2323" s="36">
        <v>1188</v>
      </c>
      <c r="R2323" s="36">
        <v>1199</v>
      </c>
      <c r="S2323" s="36">
        <v>1180</v>
      </c>
      <c r="T2323" s="66">
        <v>8.0000000000000004E-4</v>
      </c>
      <c r="U2323" s="66">
        <v>4.1999999999999997E-3</v>
      </c>
      <c r="V2323" s="66">
        <v>-8.3000000000000001E-3</v>
      </c>
      <c r="W2323" s="66">
        <v>7.6E-3</v>
      </c>
      <c r="X2323" s="1">
        <v>7376200</v>
      </c>
      <c r="Y2323" s="1">
        <v>8756065</v>
      </c>
      <c r="Z2323" s="1">
        <v>1713904</v>
      </c>
      <c r="AA2323" t="s">
        <v>838</v>
      </c>
      <c r="AB2323" t="s">
        <v>357</v>
      </c>
      <c r="AC2323">
        <v>13.58</v>
      </c>
      <c r="AD2323">
        <v>0.91</v>
      </c>
      <c r="AE2323">
        <v>2.69</v>
      </c>
      <c r="AF2323" t="s">
        <v>230</v>
      </c>
      <c r="AG2323" s="1">
        <v>254700</v>
      </c>
      <c r="AH2323" s="36">
        <v>1189.5</v>
      </c>
      <c r="AI2323" s="1">
        <v>50200</v>
      </c>
      <c r="AJ2323" s="36">
        <v>1187</v>
      </c>
      <c r="AK2323">
        <v>200</v>
      </c>
      <c r="AL2323" s="2">
        <v>0.64583333333333337</v>
      </c>
      <c r="AM2323" s="3">
        <v>46234</v>
      </c>
      <c r="AN2323" t="s">
        <v>298</v>
      </c>
      <c r="AO2323" t="s">
        <v>335</v>
      </c>
    </row>
    <row r="2324" spans="1:41">
      <c r="A2324" s="8">
        <v>46227</v>
      </c>
      <c r="B2324" s="67">
        <v>4011.31</v>
      </c>
      <c r="C2324" s="67">
        <v>-1.05</v>
      </c>
      <c r="D2324" s="67">
        <v>64600</v>
      </c>
      <c r="E2324" s="67">
        <v>-2.64</v>
      </c>
      <c r="F2324" s="69">
        <v>4220</v>
      </c>
      <c r="G2324" t="s">
        <v>46</v>
      </c>
      <c r="H2324">
        <v>0</v>
      </c>
      <c r="I2324" t="s">
        <v>288</v>
      </c>
      <c r="J2324" t="s">
        <v>289</v>
      </c>
      <c r="K2324" t="s">
        <v>290</v>
      </c>
      <c r="L2324" s="36">
        <v>1823</v>
      </c>
      <c r="M2324">
        <v>-6</v>
      </c>
      <c r="N2324" s="66">
        <v>-3.3E-3</v>
      </c>
      <c r="O2324" s="36">
        <v>1829</v>
      </c>
      <c r="P2324" s="66">
        <v>-3.2000000000000002E-3</v>
      </c>
      <c r="Q2324" s="36">
        <v>1789</v>
      </c>
      <c r="R2324" s="36">
        <v>1823</v>
      </c>
      <c r="S2324" s="36">
        <v>1774</v>
      </c>
      <c r="T2324" s="66">
        <v>1.9E-2</v>
      </c>
      <c r="U2324" s="66">
        <v>1.0999999999999999E-2</v>
      </c>
      <c r="V2324" s="66">
        <v>0</v>
      </c>
      <c r="W2324" s="66">
        <v>2.76E-2</v>
      </c>
      <c r="X2324" s="1">
        <v>107400</v>
      </c>
      <c r="Y2324" s="1">
        <v>193663</v>
      </c>
      <c r="Z2324" s="1">
        <v>93473</v>
      </c>
      <c r="AA2324" t="s">
        <v>790</v>
      </c>
      <c r="AB2324" t="s">
        <v>578</v>
      </c>
      <c r="AC2324">
        <v>12.75</v>
      </c>
      <c r="AD2324">
        <v>1.28</v>
      </c>
      <c r="AE2324">
        <v>2.96</v>
      </c>
      <c r="AF2324" t="s">
        <v>230</v>
      </c>
      <c r="AG2324">
        <v>0</v>
      </c>
      <c r="AH2324" s="36">
        <v>1831</v>
      </c>
      <c r="AI2324">
        <v>400</v>
      </c>
      <c r="AJ2324" s="36">
        <v>1816</v>
      </c>
      <c r="AK2324">
        <v>200</v>
      </c>
      <c r="AL2324" s="2">
        <v>0.64583333333333337</v>
      </c>
      <c r="AM2324" s="3">
        <v>46234</v>
      </c>
      <c r="AN2324" t="s">
        <v>298</v>
      </c>
      <c r="AO2324" t="s">
        <v>335</v>
      </c>
    </row>
    <row r="2325" spans="1:41">
      <c r="A2325" s="8">
        <v>46227</v>
      </c>
      <c r="B2325" s="67">
        <v>4011.31</v>
      </c>
      <c r="C2325" s="67">
        <v>-1.05</v>
      </c>
      <c r="D2325" s="67">
        <v>64600</v>
      </c>
      <c r="E2325" s="67">
        <v>-2.64</v>
      </c>
      <c r="F2325" s="69">
        <v>4334</v>
      </c>
      <c r="G2325" t="s">
        <v>47</v>
      </c>
      <c r="H2325">
        <v>0</v>
      </c>
      <c r="I2325" t="s">
        <v>314</v>
      </c>
      <c r="J2325" t="s">
        <v>323</v>
      </c>
      <c r="K2325" t="s">
        <v>290</v>
      </c>
      <c r="L2325">
        <v>382</v>
      </c>
      <c r="M2325">
        <v>1</v>
      </c>
      <c r="N2325" s="66">
        <v>2.5999999999999999E-3</v>
      </c>
      <c r="O2325">
        <v>381</v>
      </c>
      <c r="P2325" s="66">
        <v>2.5999999999999999E-3</v>
      </c>
      <c r="Q2325">
        <v>383</v>
      </c>
      <c r="R2325">
        <v>383</v>
      </c>
      <c r="S2325">
        <v>378</v>
      </c>
      <c r="T2325" s="66">
        <v>-2.5999999999999999E-3</v>
      </c>
      <c r="U2325" s="66">
        <v>-2.5999999999999999E-3</v>
      </c>
      <c r="V2325" s="66">
        <v>-2.5999999999999999E-3</v>
      </c>
      <c r="W2325" s="66">
        <v>1.0500000000000001E-2</v>
      </c>
      <c r="X2325" s="1">
        <v>1900</v>
      </c>
      <c r="Y2325">
        <v>722</v>
      </c>
      <c r="Z2325" s="1">
        <v>4238</v>
      </c>
      <c r="AA2325" t="s">
        <v>360</v>
      </c>
      <c r="AB2325" t="s">
        <v>693</v>
      </c>
      <c r="AC2325">
        <v>11.47</v>
      </c>
      <c r="AD2325">
        <v>1.26</v>
      </c>
      <c r="AE2325">
        <v>2.62</v>
      </c>
      <c r="AF2325">
        <v>0.1</v>
      </c>
      <c r="AG2325">
        <v>0</v>
      </c>
      <c r="AH2325">
        <v>384</v>
      </c>
      <c r="AI2325">
        <v>200</v>
      </c>
      <c r="AJ2325">
        <v>379</v>
      </c>
      <c r="AK2325" s="1">
        <v>1400</v>
      </c>
      <c r="AL2325" s="2">
        <v>0.64583333333333337</v>
      </c>
      <c r="AN2325" t="s">
        <v>306</v>
      </c>
      <c r="AO2325" t="s">
        <v>351</v>
      </c>
    </row>
    <row r="2326" spans="1:41">
      <c r="A2326" s="8">
        <v>46227</v>
      </c>
      <c r="B2326" s="67">
        <v>4011.31</v>
      </c>
      <c r="C2326" s="67">
        <v>-1.05</v>
      </c>
      <c r="D2326" s="67">
        <v>64600</v>
      </c>
      <c r="E2326" s="67">
        <v>-2.64</v>
      </c>
      <c r="F2326" s="69">
        <v>4523</v>
      </c>
      <c r="G2326" t="s">
        <v>48</v>
      </c>
      <c r="H2326">
        <v>0</v>
      </c>
      <c r="I2326" t="s">
        <v>288</v>
      </c>
      <c r="J2326" t="s">
        <v>289</v>
      </c>
      <c r="K2326" t="s">
        <v>290</v>
      </c>
      <c r="L2326" s="36">
        <v>4656</v>
      </c>
      <c r="M2326">
        <v>74</v>
      </c>
      <c r="N2326" s="66">
        <v>1.6199999999999999E-2</v>
      </c>
      <c r="O2326" s="36">
        <v>4582</v>
      </c>
      <c r="P2326" s="66">
        <v>1.61E-2</v>
      </c>
      <c r="Q2326" s="36">
        <v>4597</v>
      </c>
      <c r="R2326" s="36">
        <v>4678</v>
      </c>
      <c r="S2326" s="36">
        <v>4563</v>
      </c>
      <c r="T2326" s="66">
        <v>1.2800000000000001E-2</v>
      </c>
      <c r="U2326" s="66">
        <v>2.0999999999999999E-3</v>
      </c>
      <c r="V2326" s="66">
        <v>-4.7000000000000002E-3</v>
      </c>
      <c r="W2326" s="66">
        <v>2.0299999999999999E-2</v>
      </c>
      <c r="X2326" s="1">
        <v>1441600</v>
      </c>
      <c r="Y2326" s="1">
        <v>6693881</v>
      </c>
      <c r="Z2326" s="1">
        <v>1357918</v>
      </c>
      <c r="AA2326" t="s">
        <v>362</v>
      </c>
      <c r="AB2326" t="s">
        <v>631</v>
      </c>
      <c r="AC2326">
        <v>25.14</v>
      </c>
      <c r="AD2326">
        <v>1.45</v>
      </c>
      <c r="AE2326">
        <v>3.44</v>
      </c>
      <c r="AF2326" t="s">
        <v>230</v>
      </c>
      <c r="AG2326" s="1">
        <v>73700</v>
      </c>
      <c r="AH2326" s="36">
        <v>4660</v>
      </c>
      <c r="AI2326" s="1">
        <v>9800</v>
      </c>
      <c r="AJ2326" s="36">
        <v>4655</v>
      </c>
      <c r="AK2326">
        <v>200</v>
      </c>
      <c r="AL2326" s="2">
        <v>0.64583333333333337</v>
      </c>
      <c r="AM2326" s="3">
        <v>46237</v>
      </c>
      <c r="AN2326" t="s">
        <v>298</v>
      </c>
      <c r="AO2326" t="s">
        <v>364</v>
      </c>
    </row>
    <row r="2327" spans="1:41">
      <c r="A2327" s="8">
        <v>46227</v>
      </c>
      <c r="B2327" s="67">
        <v>4011.31</v>
      </c>
      <c r="C2327" s="67">
        <v>-1.05</v>
      </c>
      <c r="D2327" s="67">
        <v>64600</v>
      </c>
      <c r="E2327" s="67">
        <v>-2.64</v>
      </c>
      <c r="F2327" s="69">
        <v>4528</v>
      </c>
      <c r="G2327" t="s">
        <v>49</v>
      </c>
      <c r="H2327">
        <v>0</v>
      </c>
      <c r="I2327" t="s">
        <v>288</v>
      </c>
      <c r="J2327" t="s">
        <v>289</v>
      </c>
      <c r="K2327" t="s">
        <v>290</v>
      </c>
      <c r="L2327" s="36">
        <v>2435</v>
      </c>
      <c r="M2327">
        <v>36.5</v>
      </c>
      <c r="N2327" s="66">
        <v>1.52E-2</v>
      </c>
      <c r="O2327" s="36">
        <v>2398.5</v>
      </c>
      <c r="P2327" s="66">
        <v>1.52E-2</v>
      </c>
      <c r="Q2327" s="36">
        <v>2397</v>
      </c>
      <c r="R2327" s="36">
        <v>2440.5</v>
      </c>
      <c r="S2327" s="36">
        <v>2383.5</v>
      </c>
      <c r="T2327" s="66">
        <v>1.5800000000000002E-2</v>
      </c>
      <c r="U2327" s="66">
        <v>-2E-3</v>
      </c>
      <c r="V2327" s="66">
        <v>-2.2000000000000001E-3</v>
      </c>
      <c r="W2327" s="66">
        <v>2.1600000000000001E-2</v>
      </c>
      <c r="X2327" s="1">
        <v>1507300</v>
      </c>
      <c r="Y2327" s="1">
        <v>3660183</v>
      </c>
      <c r="Z2327" s="1">
        <v>1214316</v>
      </c>
      <c r="AA2327" t="s">
        <v>365</v>
      </c>
      <c r="AB2327" t="s">
        <v>580</v>
      </c>
      <c r="AC2327">
        <v>16.12</v>
      </c>
      <c r="AD2327">
        <v>1.34</v>
      </c>
      <c r="AE2327">
        <v>3.29</v>
      </c>
      <c r="AF2327" t="s">
        <v>230</v>
      </c>
      <c r="AG2327" s="1">
        <v>75700</v>
      </c>
      <c r="AH2327" s="36">
        <v>2437</v>
      </c>
      <c r="AI2327">
        <v>100</v>
      </c>
      <c r="AJ2327" s="36">
        <v>2420</v>
      </c>
      <c r="AK2327" s="1">
        <v>4400</v>
      </c>
      <c r="AL2327" s="2">
        <v>0.64583333333333337</v>
      </c>
      <c r="AM2327" s="3">
        <v>46234</v>
      </c>
      <c r="AN2327" t="s">
        <v>298</v>
      </c>
      <c r="AO2327" t="s">
        <v>364</v>
      </c>
    </row>
    <row r="2328" spans="1:41">
      <c r="A2328" s="8">
        <v>46227</v>
      </c>
      <c r="B2328" s="67">
        <v>4011.31</v>
      </c>
      <c r="C2328" s="67">
        <v>-1.05</v>
      </c>
      <c r="D2328" s="67">
        <v>64600</v>
      </c>
      <c r="E2328" s="67">
        <v>-2.64</v>
      </c>
      <c r="F2328" s="69">
        <v>4661</v>
      </c>
      <c r="G2328" t="s">
        <v>50</v>
      </c>
      <c r="H2328">
        <v>0</v>
      </c>
      <c r="I2328" t="s">
        <v>288</v>
      </c>
      <c r="J2328" t="s">
        <v>289</v>
      </c>
      <c r="K2328" t="s">
        <v>290</v>
      </c>
      <c r="L2328" s="36">
        <v>2682.5</v>
      </c>
      <c r="M2328">
        <v>52.5</v>
      </c>
      <c r="N2328" s="66">
        <v>0.02</v>
      </c>
      <c r="O2328" s="36">
        <v>2630</v>
      </c>
      <c r="P2328" s="66">
        <v>1.9900000000000001E-2</v>
      </c>
      <c r="Q2328" s="36">
        <v>2605</v>
      </c>
      <c r="R2328" s="36">
        <v>2687</v>
      </c>
      <c r="S2328" s="36">
        <v>2603.5</v>
      </c>
      <c r="T2328" s="66">
        <v>2.9700000000000001E-2</v>
      </c>
      <c r="U2328" s="66">
        <v>3.3E-3</v>
      </c>
      <c r="V2328" s="66">
        <v>-1.6000000000000001E-3</v>
      </c>
      <c r="W2328" s="66">
        <v>3.0300000000000001E-2</v>
      </c>
      <c r="X2328" s="1">
        <v>4954000</v>
      </c>
      <c r="Y2328" s="1">
        <v>13199377</v>
      </c>
      <c r="Z2328" s="1">
        <v>4829709</v>
      </c>
      <c r="AA2328" t="s">
        <v>367</v>
      </c>
      <c r="AB2328" t="s">
        <v>368</v>
      </c>
      <c r="AC2328">
        <v>37.57</v>
      </c>
      <c r="AD2328">
        <v>3.99</v>
      </c>
      <c r="AE2328">
        <v>0.6</v>
      </c>
      <c r="AF2328" t="s">
        <v>230</v>
      </c>
      <c r="AG2328">
        <v>0</v>
      </c>
      <c r="AH2328" s="36">
        <v>2682.5</v>
      </c>
      <c r="AI2328">
        <v>200</v>
      </c>
      <c r="AJ2328" s="36">
        <v>2682</v>
      </c>
      <c r="AK2328">
        <v>100</v>
      </c>
      <c r="AL2328" s="2">
        <v>0.64583333333333337</v>
      </c>
      <c r="AM2328" s="3">
        <v>46233</v>
      </c>
      <c r="AN2328" t="s">
        <v>298</v>
      </c>
      <c r="AO2328" t="s">
        <v>313</v>
      </c>
    </row>
    <row r="2329" spans="1:41">
      <c r="A2329" s="8">
        <v>46227</v>
      </c>
      <c r="B2329" s="67">
        <v>4011.31</v>
      </c>
      <c r="C2329" s="67">
        <v>-1.05</v>
      </c>
      <c r="D2329" s="67">
        <v>64600</v>
      </c>
      <c r="E2329" s="67">
        <v>-2.64</v>
      </c>
      <c r="F2329" s="69">
        <v>5020</v>
      </c>
      <c r="G2329" t="s">
        <v>51</v>
      </c>
      <c r="H2329">
        <v>0</v>
      </c>
      <c r="I2329" t="s">
        <v>288</v>
      </c>
      <c r="J2329" t="s">
        <v>289</v>
      </c>
      <c r="K2329" t="s">
        <v>295</v>
      </c>
      <c r="L2329" s="36">
        <v>1320</v>
      </c>
      <c r="M2329">
        <v>-17</v>
      </c>
      <c r="N2329" s="66">
        <v>-1.2699999999999999E-2</v>
      </c>
      <c r="O2329" s="36">
        <v>1337</v>
      </c>
      <c r="P2329" s="66">
        <v>-1.2699999999999999E-2</v>
      </c>
      <c r="Q2329" s="36">
        <v>1330</v>
      </c>
      <c r="R2329" s="36">
        <v>1342</v>
      </c>
      <c r="S2329" s="36">
        <v>1320</v>
      </c>
      <c r="T2329" s="66">
        <v>-7.4999999999999997E-3</v>
      </c>
      <c r="U2329" s="66">
        <v>-1.01E-2</v>
      </c>
      <c r="V2329" s="66">
        <v>-1.6299999999999999E-2</v>
      </c>
      <c r="W2329" s="66">
        <v>0</v>
      </c>
      <c r="X2329" s="1">
        <v>8033300</v>
      </c>
      <c r="Y2329" s="1">
        <v>10663810</v>
      </c>
      <c r="Z2329" s="1">
        <v>3572931</v>
      </c>
      <c r="AA2329" t="s">
        <v>369</v>
      </c>
      <c r="AB2329" t="s">
        <v>370</v>
      </c>
      <c r="AC2329">
        <v>8.4700000000000006</v>
      </c>
      <c r="AD2329">
        <v>1.05</v>
      </c>
      <c r="AE2329">
        <v>2.58</v>
      </c>
      <c r="AF2329" t="s">
        <v>230</v>
      </c>
      <c r="AG2329" s="1">
        <v>276900</v>
      </c>
      <c r="AH2329" s="36">
        <v>1324.5</v>
      </c>
      <c r="AI2329">
        <v>100</v>
      </c>
      <c r="AJ2329" s="36">
        <v>1320</v>
      </c>
      <c r="AK2329" s="1">
        <v>1500</v>
      </c>
      <c r="AL2329" s="2">
        <v>0.64583333333333337</v>
      </c>
      <c r="AM2329" s="3">
        <v>46241</v>
      </c>
      <c r="AN2329" t="s">
        <v>298</v>
      </c>
      <c r="AO2329" t="s">
        <v>371</v>
      </c>
    </row>
    <row r="2330" spans="1:41">
      <c r="A2330" s="8">
        <v>46227</v>
      </c>
      <c r="B2330" s="67">
        <v>4011.31</v>
      </c>
      <c r="C2330" s="67">
        <v>-1.05</v>
      </c>
      <c r="D2330" s="67">
        <v>64600</v>
      </c>
      <c r="E2330" s="67">
        <v>-2.64</v>
      </c>
      <c r="F2330" s="69">
        <v>5201</v>
      </c>
      <c r="G2330" t="s">
        <v>52</v>
      </c>
      <c r="H2330">
        <v>0</v>
      </c>
      <c r="I2330" t="s">
        <v>288</v>
      </c>
      <c r="J2330" t="s">
        <v>289</v>
      </c>
      <c r="K2330" t="s">
        <v>290</v>
      </c>
      <c r="L2330" s="36">
        <v>6187</v>
      </c>
      <c r="M2330">
        <v>-128</v>
      </c>
      <c r="N2330" s="66">
        <v>-2.0299999999999999E-2</v>
      </c>
      <c r="O2330" s="36">
        <v>6315</v>
      </c>
      <c r="P2330" s="66">
        <v>-2.0199999999999999E-2</v>
      </c>
      <c r="Q2330" s="36">
        <v>6251</v>
      </c>
      <c r="R2330" s="36">
        <v>6279</v>
      </c>
      <c r="S2330" s="36">
        <v>6132</v>
      </c>
      <c r="T2330" s="66">
        <v>-1.0200000000000001E-2</v>
      </c>
      <c r="U2330" s="66">
        <v>1.1999999999999999E-3</v>
      </c>
      <c r="V2330" s="66">
        <v>-1.46E-2</v>
      </c>
      <c r="W2330" s="66">
        <v>8.8999999999999999E-3</v>
      </c>
      <c r="X2330" s="1">
        <v>911000</v>
      </c>
      <c r="Y2330" s="1">
        <v>5633812</v>
      </c>
      <c r="Z2330" s="1">
        <v>1345268</v>
      </c>
      <c r="AA2330" t="s">
        <v>581</v>
      </c>
      <c r="AB2330" t="s">
        <v>373</v>
      </c>
      <c r="AC2330">
        <v>17.059999999999999</v>
      </c>
      <c r="AD2330">
        <v>0.88</v>
      </c>
      <c r="AE2330">
        <v>3.39</v>
      </c>
      <c r="AF2330" t="s">
        <v>230</v>
      </c>
      <c r="AG2330" s="1">
        <v>58100</v>
      </c>
      <c r="AH2330" s="36">
        <v>6187</v>
      </c>
      <c r="AI2330" s="1">
        <v>4000</v>
      </c>
      <c r="AJ2330" s="36">
        <v>6186</v>
      </c>
      <c r="AK2330">
        <v>100</v>
      </c>
      <c r="AL2330" s="2">
        <v>0.64583333333333337</v>
      </c>
      <c r="AM2330" s="3">
        <v>46238</v>
      </c>
      <c r="AN2330" t="s">
        <v>293</v>
      </c>
      <c r="AO2330" t="s">
        <v>341</v>
      </c>
    </row>
    <row r="2331" spans="1:41">
      <c r="A2331" s="8">
        <v>46227</v>
      </c>
      <c r="B2331" s="67">
        <v>4011.31</v>
      </c>
      <c r="C2331" s="67">
        <v>-1.05</v>
      </c>
      <c r="D2331" s="67">
        <v>64600</v>
      </c>
      <c r="E2331" s="67">
        <v>-2.64</v>
      </c>
      <c r="F2331" s="69">
        <v>5302</v>
      </c>
      <c r="G2331" t="s">
        <v>53</v>
      </c>
      <c r="H2331">
        <v>0</v>
      </c>
      <c r="I2331" t="s">
        <v>288</v>
      </c>
      <c r="J2331" t="s">
        <v>289</v>
      </c>
      <c r="K2331" t="s">
        <v>295</v>
      </c>
      <c r="L2331" s="36">
        <v>4670</v>
      </c>
      <c r="M2331">
        <v>-80</v>
      </c>
      <c r="N2331" s="66">
        <v>-1.6799999999999999E-2</v>
      </c>
      <c r="O2331" s="36">
        <v>4750</v>
      </c>
      <c r="P2331" s="66">
        <v>-1.6799999999999999E-2</v>
      </c>
      <c r="Q2331" s="36">
        <v>4735</v>
      </c>
      <c r="R2331" s="36">
        <v>4735</v>
      </c>
      <c r="S2331" s="36">
        <v>4670</v>
      </c>
      <c r="T2331" s="66">
        <v>-1.37E-2</v>
      </c>
      <c r="U2331" s="66">
        <v>-7.4000000000000003E-3</v>
      </c>
      <c r="V2331" s="66">
        <v>-1.37E-2</v>
      </c>
      <c r="W2331" s="66">
        <v>0</v>
      </c>
      <c r="X2331" s="1">
        <v>43100</v>
      </c>
      <c r="Y2331" s="1">
        <v>202492</v>
      </c>
      <c r="Z2331" s="1">
        <v>55257</v>
      </c>
      <c r="AA2331" t="s">
        <v>374</v>
      </c>
      <c r="AB2331" t="s">
        <v>375</v>
      </c>
      <c r="AC2331">
        <v>18.73</v>
      </c>
      <c r="AD2331">
        <v>0.94</v>
      </c>
      <c r="AE2331">
        <v>4.28</v>
      </c>
      <c r="AF2331" t="s">
        <v>230</v>
      </c>
      <c r="AG2331" s="1">
        <v>12800</v>
      </c>
      <c r="AH2331" s="36">
        <v>4700</v>
      </c>
      <c r="AI2331">
        <v>200</v>
      </c>
      <c r="AJ2331" s="36">
        <v>4665</v>
      </c>
      <c r="AK2331">
        <v>700</v>
      </c>
      <c r="AL2331" s="2">
        <v>0.64583333333333337</v>
      </c>
      <c r="AM2331" s="3">
        <v>46244</v>
      </c>
      <c r="AN2331" t="s">
        <v>293</v>
      </c>
      <c r="AO2331" t="s">
        <v>341</v>
      </c>
    </row>
    <row r="2332" spans="1:41">
      <c r="A2332" s="8">
        <v>46227</v>
      </c>
      <c r="B2332" s="67">
        <v>4011.31</v>
      </c>
      <c r="C2332" s="67">
        <v>-1.05</v>
      </c>
      <c r="D2332" s="67">
        <v>64600</v>
      </c>
      <c r="E2332" s="67">
        <v>-2.64</v>
      </c>
      <c r="F2332" s="69">
        <v>5310</v>
      </c>
      <c r="G2332" t="s">
        <v>54</v>
      </c>
      <c r="H2332">
        <v>0</v>
      </c>
      <c r="I2332" t="s">
        <v>288</v>
      </c>
      <c r="J2332" t="s">
        <v>289</v>
      </c>
      <c r="K2332" t="s">
        <v>295</v>
      </c>
      <c r="L2332" s="36">
        <v>6720</v>
      </c>
      <c r="M2332">
        <v>-70</v>
      </c>
      <c r="N2332" s="66">
        <v>-1.03E-2</v>
      </c>
      <c r="O2332" s="36">
        <v>6790</v>
      </c>
      <c r="P2332" s="66">
        <v>-1.03E-2</v>
      </c>
      <c r="Q2332" s="36">
        <v>6750</v>
      </c>
      <c r="R2332" s="36">
        <v>6840</v>
      </c>
      <c r="S2332" s="36">
        <v>6630</v>
      </c>
      <c r="T2332" s="66">
        <v>-4.4000000000000003E-3</v>
      </c>
      <c r="U2332" s="66">
        <v>1.0500000000000001E-2</v>
      </c>
      <c r="V2332" s="66">
        <v>-1.7500000000000002E-2</v>
      </c>
      <c r="W2332" s="66">
        <v>1.35E-2</v>
      </c>
      <c r="X2332" s="1">
        <v>86200</v>
      </c>
      <c r="Y2332" s="1">
        <v>578248</v>
      </c>
      <c r="Z2332" s="1">
        <v>141070</v>
      </c>
      <c r="AA2332" t="s">
        <v>662</v>
      </c>
      <c r="AB2332" t="s">
        <v>377</v>
      </c>
      <c r="AC2332">
        <v>28.76</v>
      </c>
      <c r="AD2332">
        <v>1.44</v>
      </c>
      <c r="AE2332">
        <v>2.16</v>
      </c>
      <c r="AF2332" t="s">
        <v>230</v>
      </c>
      <c r="AG2332" s="1">
        <v>3700</v>
      </c>
      <c r="AH2332" s="36">
        <v>6720</v>
      </c>
      <c r="AI2332">
        <v>100</v>
      </c>
      <c r="AJ2332" s="36">
        <v>6690</v>
      </c>
      <c r="AK2332">
        <v>100</v>
      </c>
      <c r="AL2332" s="2">
        <v>0.64583333333333337</v>
      </c>
      <c r="AM2332" s="3">
        <v>46241</v>
      </c>
      <c r="AN2332" t="s">
        <v>293</v>
      </c>
      <c r="AO2332" t="s">
        <v>341</v>
      </c>
    </row>
    <row r="2333" spans="1:41">
      <c r="A2333" s="8">
        <v>46227</v>
      </c>
      <c r="B2333" s="67">
        <v>4011.31</v>
      </c>
      <c r="C2333" s="67">
        <v>-1.05</v>
      </c>
      <c r="D2333" s="67">
        <v>64600</v>
      </c>
      <c r="E2333" s="67">
        <v>-2.64</v>
      </c>
      <c r="F2333" s="69">
        <v>5334</v>
      </c>
      <c r="G2333" t="s">
        <v>55</v>
      </c>
      <c r="H2333">
        <v>0</v>
      </c>
      <c r="I2333" t="s">
        <v>288</v>
      </c>
      <c r="J2333" t="s">
        <v>289</v>
      </c>
      <c r="K2333" t="s">
        <v>295</v>
      </c>
      <c r="L2333" s="36">
        <v>9438</v>
      </c>
      <c r="M2333">
        <v>-290</v>
      </c>
      <c r="N2333" s="66">
        <v>-2.98E-2</v>
      </c>
      <c r="O2333" s="36">
        <v>9728</v>
      </c>
      <c r="P2333" s="66">
        <v>-2.98E-2</v>
      </c>
      <c r="Q2333" s="36">
        <v>9600</v>
      </c>
      <c r="R2333" s="36">
        <v>9692</v>
      </c>
      <c r="S2333" s="36">
        <v>9326</v>
      </c>
      <c r="T2333" s="66">
        <v>-1.6799999999999999E-2</v>
      </c>
      <c r="U2333" s="66">
        <v>1E-3</v>
      </c>
      <c r="V2333" s="66">
        <v>-2.6200000000000001E-2</v>
      </c>
      <c r="W2333" s="66">
        <v>1.2E-2</v>
      </c>
      <c r="X2333" s="1">
        <v>1016700</v>
      </c>
      <c r="Y2333" s="1">
        <v>9620291</v>
      </c>
      <c r="Z2333" s="1">
        <v>1880499</v>
      </c>
      <c r="AA2333" t="s">
        <v>709</v>
      </c>
      <c r="AB2333" t="s">
        <v>379</v>
      </c>
      <c r="AC2333">
        <v>17.52</v>
      </c>
      <c r="AD2333">
        <v>2.41</v>
      </c>
      <c r="AE2333">
        <v>2.23</v>
      </c>
      <c r="AF2333" t="s">
        <v>230</v>
      </c>
      <c r="AG2333" s="1">
        <v>26500</v>
      </c>
      <c r="AH2333" s="36">
        <v>9442</v>
      </c>
      <c r="AI2333">
        <v>100</v>
      </c>
      <c r="AJ2333" s="36">
        <v>9435</v>
      </c>
      <c r="AK2333">
        <v>100</v>
      </c>
      <c r="AL2333" s="2">
        <v>0.64583333333333337</v>
      </c>
      <c r="AM2333" s="3">
        <v>46234</v>
      </c>
      <c r="AN2333" t="s">
        <v>298</v>
      </c>
      <c r="AO2333" t="s">
        <v>341</v>
      </c>
    </row>
    <row r="2334" spans="1:41">
      <c r="A2334" s="8">
        <v>46227</v>
      </c>
      <c r="B2334" s="67">
        <v>4011.31</v>
      </c>
      <c r="C2334" s="67">
        <v>-1.05</v>
      </c>
      <c r="D2334" s="67">
        <v>64600</v>
      </c>
      <c r="E2334" s="67">
        <v>-2.64</v>
      </c>
      <c r="F2334" s="69">
        <v>5706</v>
      </c>
      <c r="G2334" t="s">
        <v>56</v>
      </c>
      <c r="H2334">
        <v>0</v>
      </c>
      <c r="I2334" t="s">
        <v>288</v>
      </c>
      <c r="J2334" t="s">
        <v>289</v>
      </c>
      <c r="K2334" t="s">
        <v>295</v>
      </c>
      <c r="L2334" s="36">
        <v>31910</v>
      </c>
      <c r="M2334" s="36">
        <v>-1990</v>
      </c>
      <c r="N2334" s="66">
        <v>-5.8700000000000002E-2</v>
      </c>
      <c r="O2334" s="36">
        <v>33900</v>
      </c>
      <c r="P2334" s="66">
        <v>-5.8700000000000002E-2</v>
      </c>
      <c r="Q2334" s="36">
        <v>33330</v>
      </c>
      <c r="R2334" s="36">
        <v>33660</v>
      </c>
      <c r="S2334" s="36">
        <v>31380</v>
      </c>
      <c r="T2334" s="66">
        <v>-4.2599999999999999E-2</v>
      </c>
      <c r="U2334" s="66">
        <v>4.0000000000000001E-3</v>
      </c>
      <c r="V2334" s="66">
        <v>-5.1900000000000002E-2</v>
      </c>
      <c r="W2334" s="66">
        <v>1.6799999999999999E-2</v>
      </c>
      <c r="X2334" s="1">
        <v>722900</v>
      </c>
      <c r="Y2334" s="1">
        <v>23211350</v>
      </c>
      <c r="Z2334" s="1">
        <v>1832126</v>
      </c>
      <c r="AA2334" t="s">
        <v>521</v>
      </c>
      <c r="AB2334" t="s">
        <v>381</v>
      </c>
      <c r="AC2334">
        <v>24.34</v>
      </c>
      <c r="AD2334">
        <v>4.43</v>
      </c>
      <c r="AE2334">
        <v>0.88</v>
      </c>
      <c r="AF2334" t="s">
        <v>230</v>
      </c>
      <c r="AG2334" s="1">
        <v>5300</v>
      </c>
      <c r="AH2334" s="36">
        <v>31960</v>
      </c>
      <c r="AI2334">
        <v>100</v>
      </c>
      <c r="AJ2334" s="36">
        <v>31900</v>
      </c>
      <c r="AK2334" s="1">
        <v>5400</v>
      </c>
      <c r="AL2334" s="2">
        <v>0.64583333333333337</v>
      </c>
      <c r="AM2334" s="3">
        <v>46241</v>
      </c>
      <c r="AN2334" t="s">
        <v>298</v>
      </c>
      <c r="AO2334" t="s">
        <v>382</v>
      </c>
    </row>
    <row r="2335" spans="1:41">
      <c r="A2335" s="8">
        <v>46227</v>
      </c>
      <c r="B2335" s="67">
        <v>4011.31</v>
      </c>
      <c r="C2335" s="67">
        <v>-1.05</v>
      </c>
      <c r="D2335" s="67">
        <v>64600</v>
      </c>
      <c r="E2335" s="67">
        <v>-2.64</v>
      </c>
      <c r="F2335" s="69">
        <v>5711</v>
      </c>
      <c r="G2335" t="s">
        <v>57</v>
      </c>
      <c r="H2335">
        <v>0</v>
      </c>
      <c r="I2335" t="s">
        <v>288</v>
      </c>
      <c r="J2335" t="s">
        <v>289</v>
      </c>
      <c r="K2335" t="s">
        <v>290</v>
      </c>
      <c r="L2335" s="36">
        <v>4166</v>
      </c>
      <c r="M2335">
        <v>-128</v>
      </c>
      <c r="N2335" s="66">
        <v>-2.98E-2</v>
      </c>
      <c r="O2335" s="36">
        <v>4294</v>
      </c>
      <c r="P2335" s="66">
        <v>-2.98E-2</v>
      </c>
      <c r="Q2335" s="36">
        <v>4224</v>
      </c>
      <c r="R2335" s="36">
        <v>4249</v>
      </c>
      <c r="S2335" s="36">
        <v>4139</v>
      </c>
      <c r="T2335" s="66">
        <v>-1.37E-2</v>
      </c>
      <c r="U2335" s="66">
        <v>-1.9E-3</v>
      </c>
      <c r="V2335" s="66">
        <v>-1.95E-2</v>
      </c>
      <c r="W2335" s="66">
        <v>6.4999999999999997E-3</v>
      </c>
      <c r="X2335" s="1">
        <v>917200</v>
      </c>
      <c r="Y2335" s="1">
        <v>3826421</v>
      </c>
      <c r="Z2335" s="1">
        <v>547785</v>
      </c>
      <c r="AA2335" t="s">
        <v>383</v>
      </c>
      <c r="AB2335" t="s">
        <v>384</v>
      </c>
      <c r="AC2335">
        <v>11.1</v>
      </c>
      <c r="AD2335">
        <v>0.73</v>
      </c>
      <c r="AE2335">
        <v>2.78</v>
      </c>
      <c r="AF2335" t="s">
        <v>230</v>
      </c>
      <c r="AG2335" s="1">
        <v>24900</v>
      </c>
      <c r="AH2335" s="36">
        <v>4167</v>
      </c>
      <c r="AI2335">
        <v>100</v>
      </c>
      <c r="AJ2335" s="36">
        <v>4162</v>
      </c>
      <c r="AK2335">
        <v>100</v>
      </c>
      <c r="AL2335" s="2">
        <v>0.64583333333333337</v>
      </c>
      <c r="AM2335" s="3">
        <v>46240</v>
      </c>
      <c r="AN2335" t="s">
        <v>298</v>
      </c>
      <c r="AO2335" t="s">
        <v>382</v>
      </c>
    </row>
    <row r="2336" spans="1:41">
      <c r="A2336" s="8">
        <v>46227</v>
      </c>
      <c r="B2336" s="67">
        <v>4011.31</v>
      </c>
      <c r="C2336" s="67">
        <v>-1.05</v>
      </c>
      <c r="D2336" s="67">
        <v>64600</v>
      </c>
      <c r="E2336" s="67">
        <v>-2.64</v>
      </c>
      <c r="F2336" s="69">
        <v>5713</v>
      </c>
      <c r="G2336" t="s">
        <v>58</v>
      </c>
      <c r="H2336">
        <v>0</v>
      </c>
      <c r="I2336" t="s">
        <v>288</v>
      </c>
      <c r="J2336" t="s">
        <v>289</v>
      </c>
      <c r="K2336" t="s">
        <v>290</v>
      </c>
      <c r="L2336" s="36">
        <v>7460</v>
      </c>
      <c r="M2336">
        <v>-442</v>
      </c>
      <c r="N2336" s="66">
        <v>-5.5899999999999998E-2</v>
      </c>
      <c r="O2336" s="36">
        <v>7902</v>
      </c>
      <c r="P2336" s="66">
        <v>-5.5899999999999998E-2</v>
      </c>
      <c r="Q2336" s="36">
        <v>7697</v>
      </c>
      <c r="R2336" s="36">
        <v>7722</v>
      </c>
      <c r="S2336" s="36">
        <v>7405</v>
      </c>
      <c r="T2336" s="66">
        <v>-3.0700000000000002E-2</v>
      </c>
      <c r="U2336" s="66">
        <v>-2.5999999999999999E-3</v>
      </c>
      <c r="V2336" s="66">
        <v>-3.39E-2</v>
      </c>
      <c r="W2336" s="66">
        <v>7.4000000000000003E-3</v>
      </c>
      <c r="X2336" s="1">
        <v>2824800</v>
      </c>
      <c r="Y2336" s="1">
        <v>21177198</v>
      </c>
      <c r="Z2336" s="1">
        <v>2169472</v>
      </c>
      <c r="AA2336" t="s">
        <v>385</v>
      </c>
      <c r="AB2336" t="s">
        <v>386</v>
      </c>
      <c r="AC2336">
        <v>13.35</v>
      </c>
      <c r="AD2336">
        <v>0.97</v>
      </c>
      <c r="AE2336">
        <v>2.77</v>
      </c>
      <c r="AF2336" t="s">
        <v>230</v>
      </c>
      <c r="AG2336" s="1">
        <v>49800</v>
      </c>
      <c r="AH2336" s="36">
        <v>7460</v>
      </c>
      <c r="AI2336" s="1">
        <v>15100</v>
      </c>
      <c r="AJ2336" s="36">
        <v>7444</v>
      </c>
      <c r="AK2336">
        <v>100</v>
      </c>
      <c r="AL2336" s="2">
        <v>0.64583333333333337</v>
      </c>
      <c r="AM2336" s="3">
        <v>46244</v>
      </c>
      <c r="AN2336" t="s">
        <v>298</v>
      </c>
      <c r="AO2336" t="s">
        <v>382</v>
      </c>
    </row>
    <row r="2337" spans="1:41">
      <c r="A2337" s="8">
        <v>46227</v>
      </c>
      <c r="B2337" s="67">
        <v>4011.31</v>
      </c>
      <c r="C2337" s="67">
        <v>-1.05</v>
      </c>
      <c r="D2337" s="67">
        <v>64600</v>
      </c>
      <c r="E2337" s="67">
        <v>-2.64</v>
      </c>
      <c r="F2337" s="69">
        <v>5802</v>
      </c>
      <c r="G2337" t="s">
        <v>59</v>
      </c>
      <c r="H2337">
        <v>0</v>
      </c>
      <c r="I2337" t="s">
        <v>288</v>
      </c>
      <c r="J2337" t="s">
        <v>289</v>
      </c>
      <c r="K2337" t="s">
        <v>290</v>
      </c>
      <c r="L2337" s="36">
        <v>2469</v>
      </c>
      <c r="M2337">
        <v>-43</v>
      </c>
      <c r="N2337" s="66">
        <v>-1.7100000000000001E-2</v>
      </c>
      <c r="O2337" s="36">
        <v>2512</v>
      </c>
      <c r="P2337" s="66">
        <v>-1.7100000000000001E-2</v>
      </c>
      <c r="Q2337" s="36">
        <v>2464</v>
      </c>
      <c r="R2337" s="36">
        <v>2474</v>
      </c>
      <c r="S2337" s="36">
        <v>2412</v>
      </c>
      <c r="T2337" s="66">
        <v>2E-3</v>
      </c>
      <c r="U2337" s="66">
        <v>9.5999999999999992E-3</v>
      </c>
      <c r="V2337" s="66">
        <v>-2E-3</v>
      </c>
      <c r="W2337" s="66">
        <v>2.3599999999999999E-2</v>
      </c>
      <c r="X2337" s="1">
        <v>11978900</v>
      </c>
      <c r="Y2337" s="1">
        <v>29279798</v>
      </c>
      <c r="Z2337" s="1">
        <v>7840957</v>
      </c>
      <c r="AA2337" t="s">
        <v>694</v>
      </c>
      <c r="AB2337" t="s">
        <v>849</v>
      </c>
      <c r="AC2337">
        <v>23.69</v>
      </c>
      <c r="AD2337">
        <v>2.8</v>
      </c>
      <c r="AE2337">
        <v>1.58</v>
      </c>
      <c r="AF2337" t="s">
        <v>230</v>
      </c>
      <c r="AG2337" s="1">
        <v>277600</v>
      </c>
      <c r="AH2337" s="36">
        <v>2469.5</v>
      </c>
      <c r="AI2337" s="1">
        <v>39600</v>
      </c>
      <c r="AJ2337" s="36">
        <v>2464.5</v>
      </c>
      <c r="AK2337" s="1">
        <v>2100</v>
      </c>
      <c r="AL2337" s="2">
        <v>0.64583333333333337</v>
      </c>
      <c r="AM2337" s="3">
        <v>46234</v>
      </c>
      <c r="AN2337" t="s">
        <v>298</v>
      </c>
      <c r="AO2337" t="s">
        <v>382</v>
      </c>
    </row>
    <row r="2338" spans="1:41">
      <c r="A2338" s="8">
        <v>46227</v>
      </c>
      <c r="B2338" s="67">
        <v>4011.31</v>
      </c>
      <c r="C2338" s="67">
        <v>-1.05</v>
      </c>
      <c r="D2338" s="67">
        <v>64600</v>
      </c>
      <c r="E2338" s="67">
        <v>-2.64</v>
      </c>
      <c r="F2338" s="69">
        <v>5803</v>
      </c>
      <c r="G2338" t="s">
        <v>60</v>
      </c>
      <c r="H2338">
        <v>0</v>
      </c>
      <c r="I2338" t="s">
        <v>288</v>
      </c>
      <c r="J2338" t="s">
        <v>289</v>
      </c>
      <c r="K2338" t="s">
        <v>290</v>
      </c>
      <c r="L2338" s="36">
        <v>4593</v>
      </c>
      <c r="M2338">
        <v>-134</v>
      </c>
      <c r="N2338" s="66">
        <v>-2.8299999999999999E-2</v>
      </c>
      <c r="O2338" s="36">
        <v>4727</v>
      </c>
      <c r="P2338" s="66">
        <v>-2.8299999999999999E-2</v>
      </c>
      <c r="Q2338" s="36">
        <v>4659</v>
      </c>
      <c r="R2338" s="36">
        <v>4740</v>
      </c>
      <c r="S2338" s="36">
        <v>4511</v>
      </c>
      <c r="T2338" s="66">
        <v>-1.41E-2</v>
      </c>
      <c r="U2338" s="66">
        <v>4.3E-3</v>
      </c>
      <c r="V2338" s="66">
        <v>-3.1E-2</v>
      </c>
      <c r="W2338" s="66">
        <v>1.8100000000000002E-2</v>
      </c>
      <c r="X2338" s="1">
        <v>28103100</v>
      </c>
      <c r="Y2338" s="1">
        <v>129007860</v>
      </c>
      <c r="Z2338" s="1">
        <v>8153404</v>
      </c>
      <c r="AA2338" t="s">
        <v>389</v>
      </c>
      <c r="AB2338" t="s">
        <v>632</v>
      </c>
      <c r="AC2338">
        <v>30.41</v>
      </c>
      <c r="AD2338">
        <v>13.57</v>
      </c>
      <c r="AE2338">
        <v>0.83</v>
      </c>
      <c r="AF2338" t="s">
        <v>230</v>
      </c>
      <c r="AG2338" s="1">
        <v>742100</v>
      </c>
      <c r="AH2338" s="36">
        <v>4594</v>
      </c>
      <c r="AI2338" s="1">
        <v>1100</v>
      </c>
      <c r="AJ2338" s="36">
        <v>4593</v>
      </c>
      <c r="AK2338" s="1">
        <v>5800</v>
      </c>
      <c r="AL2338" s="2">
        <v>0.64583333333333337</v>
      </c>
      <c r="AM2338" s="3">
        <v>46241</v>
      </c>
      <c r="AN2338" t="s">
        <v>298</v>
      </c>
      <c r="AO2338" t="s">
        <v>382</v>
      </c>
    </row>
    <row r="2339" spans="1:41">
      <c r="A2339" s="8">
        <v>46227</v>
      </c>
      <c r="B2339" s="67">
        <v>4011.31</v>
      </c>
      <c r="C2339" s="67">
        <v>-1.05</v>
      </c>
      <c r="D2339" s="67">
        <v>64600</v>
      </c>
      <c r="E2339" s="67">
        <v>-2.64</v>
      </c>
      <c r="F2339" s="69">
        <v>6038</v>
      </c>
      <c r="G2339" t="s">
        <v>61</v>
      </c>
      <c r="H2339">
        <v>0</v>
      </c>
      <c r="I2339" t="s">
        <v>347</v>
      </c>
      <c r="J2339" t="s">
        <v>289</v>
      </c>
      <c r="K2339" t="s">
        <v>295</v>
      </c>
      <c r="L2339">
        <v>818</v>
      </c>
      <c r="M2339">
        <v>-1</v>
      </c>
      <c r="N2339" s="66">
        <v>-1.1999999999999999E-3</v>
      </c>
      <c r="O2339">
        <v>819</v>
      </c>
      <c r="P2339" s="66">
        <v>-1.1999999999999999E-3</v>
      </c>
      <c r="Q2339">
        <v>824</v>
      </c>
      <c r="R2339">
        <v>824</v>
      </c>
      <c r="S2339">
        <v>818</v>
      </c>
      <c r="T2339" s="66">
        <v>-7.1999999999999998E-3</v>
      </c>
      <c r="U2339" s="66">
        <v>-1.1999999999999999E-3</v>
      </c>
      <c r="V2339" s="66">
        <v>-7.1999999999999998E-3</v>
      </c>
      <c r="W2339" s="66">
        <v>0</v>
      </c>
      <c r="X2339" s="1">
        <v>3300</v>
      </c>
      <c r="Y2339" s="1">
        <v>2708</v>
      </c>
      <c r="Z2339" s="1">
        <v>4141</v>
      </c>
      <c r="AA2339" t="s">
        <v>391</v>
      </c>
      <c r="AB2339" t="s">
        <v>711</v>
      </c>
      <c r="AC2339">
        <v>11.8</v>
      </c>
      <c r="AD2339">
        <v>0.82</v>
      </c>
      <c r="AE2339">
        <v>2.81</v>
      </c>
      <c r="AF2339" t="s">
        <v>230</v>
      </c>
      <c r="AG2339">
        <v>0</v>
      </c>
      <c r="AH2339">
        <v>821</v>
      </c>
      <c r="AI2339">
        <v>300</v>
      </c>
      <c r="AJ2339">
        <v>818</v>
      </c>
      <c r="AK2339">
        <v>400</v>
      </c>
      <c r="AL2339" s="2">
        <v>0.64583333333333337</v>
      </c>
      <c r="AM2339" s="3">
        <v>46248</v>
      </c>
      <c r="AN2339" t="s">
        <v>350</v>
      </c>
      <c r="AO2339" t="s">
        <v>313</v>
      </c>
    </row>
    <row r="2340" spans="1:41">
      <c r="A2340" s="8">
        <v>46227</v>
      </c>
      <c r="B2340" s="67">
        <v>4011.31</v>
      </c>
      <c r="C2340" s="67">
        <v>-1.05</v>
      </c>
      <c r="D2340" s="67">
        <v>64600</v>
      </c>
      <c r="E2340" s="67">
        <v>-2.64</v>
      </c>
      <c r="F2340" s="69">
        <v>6156</v>
      </c>
      <c r="G2340" t="s">
        <v>62</v>
      </c>
      <c r="H2340">
        <v>0</v>
      </c>
      <c r="I2340" t="s">
        <v>314</v>
      </c>
      <c r="J2340" t="s">
        <v>323</v>
      </c>
      <c r="K2340" t="s">
        <v>295</v>
      </c>
      <c r="L2340" s="36">
        <v>1774</v>
      </c>
      <c r="M2340">
        <v>-8</v>
      </c>
      <c r="N2340" s="66">
        <v>-4.4999999999999997E-3</v>
      </c>
      <c r="O2340" s="36">
        <v>1782</v>
      </c>
      <c r="P2340" s="66">
        <v>-4.4000000000000003E-3</v>
      </c>
      <c r="Q2340" s="36">
        <v>1782</v>
      </c>
      <c r="R2340" s="36">
        <v>1782</v>
      </c>
      <c r="S2340" s="36">
        <v>1766</v>
      </c>
      <c r="T2340" s="66">
        <v>-4.4000000000000003E-3</v>
      </c>
      <c r="U2340" s="66">
        <v>-1.6000000000000001E-3</v>
      </c>
      <c r="V2340" s="66">
        <v>-4.4000000000000003E-3</v>
      </c>
      <c r="W2340" s="66">
        <v>4.4999999999999997E-3</v>
      </c>
      <c r="X2340" s="1">
        <v>9400</v>
      </c>
      <c r="Y2340" s="1">
        <v>16654</v>
      </c>
      <c r="Z2340" s="1">
        <v>9402</v>
      </c>
      <c r="AA2340" t="s">
        <v>393</v>
      </c>
      <c r="AB2340" t="s">
        <v>697</v>
      </c>
      <c r="AC2340">
        <v>52.64</v>
      </c>
      <c r="AD2340">
        <v>1.24</v>
      </c>
      <c r="AE2340">
        <v>5.64</v>
      </c>
      <c r="AF2340">
        <v>1.3</v>
      </c>
      <c r="AG2340">
        <v>300</v>
      </c>
      <c r="AH2340" s="36">
        <v>1780</v>
      </c>
      <c r="AI2340">
        <v>500</v>
      </c>
      <c r="AJ2340" s="36">
        <v>1773</v>
      </c>
      <c r="AK2340">
        <v>100</v>
      </c>
      <c r="AL2340" s="2">
        <v>0.64583333333333337</v>
      </c>
      <c r="AM2340" s="3">
        <v>46244</v>
      </c>
      <c r="AN2340" t="s">
        <v>350</v>
      </c>
      <c r="AO2340" t="s">
        <v>395</v>
      </c>
    </row>
    <row r="2341" spans="1:41">
      <c r="A2341" s="8">
        <v>46227</v>
      </c>
      <c r="B2341" s="67">
        <v>4011.31</v>
      </c>
      <c r="C2341" s="67">
        <v>-1.05</v>
      </c>
      <c r="D2341" s="67">
        <v>64600</v>
      </c>
      <c r="E2341" s="67">
        <v>-2.64</v>
      </c>
      <c r="F2341" s="69">
        <v>6178</v>
      </c>
      <c r="G2341" t="s">
        <v>63</v>
      </c>
      <c r="H2341">
        <v>0</v>
      </c>
      <c r="I2341" t="s">
        <v>288</v>
      </c>
      <c r="J2341" t="s">
        <v>289</v>
      </c>
      <c r="K2341" t="s">
        <v>295</v>
      </c>
      <c r="L2341" s="36">
        <v>2485.5</v>
      </c>
      <c r="M2341">
        <v>25</v>
      </c>
      <c r="N2341" s="66">
        <v>1.0200000000000001E-2</v>
      </c>
      <c r="O2341" s="36">
        <v>2460.5</v>
      </c>
      <c r="P2341" s="66">
        <v>1.01E-2</v>
      </c>
      <c r="Q2341" s="36">
        <v>2430.5</v>
      </c>
      <c r="R2341" s="36">
        <v>2496</v>
      </c>
      <c r="S2341" s="36">
        <v>2426</v>
      </c>
      <c r="T2341" s="66">
        <v>2.2599999999999999E-2</v>
      </c>
      <c r="U2341" s="66">
        <v>1.4E-3</v>
      </c>
      <c r="V2341" s="66">
        <v>-4.1999999999999997E-3</v>
      </c>
      <c r="W2341" s="66">
        <v>2.4500000000000001E-2</v>
      </c>
      <c r="X2341" s="1">
        <v>6080900</v>
      </c>
      <c r="Y2341" s="1">
        <v>15075321</v>
      </c>
      <c r="Z2341" s="1">
        <v>6979767</v>
      </c>
      <c r="AA2341" t="s">
        <v>888</v>
      </c>
      <c r="AB2341" t="s">
        <v>397</v>
      </c>
      <c r="AC2341">
        <v>17.88</v>
      </c>
      <c r="AD2341">
        <v>0.71</v>
      </c>
      <c r="AE2341">
        <v>2.41</v>
      </c>
      <c r="AF2341" t="s">
        <v>230</v>
      </c>
      <c r="AG2341" s="1">
        <v>92900</v>
      </c>
      <c r="AH2341" s="36">
        <v>2488</v>
      </c>
      <c r="AI2341">
        <v>100</v>
      </c>
      <c r="AJ2341" s="36">
        <v>2485.5</v>
      </c>
      <c r="AK2341" s="1">
        <v>16900</v>
      </c>
      <c r="AL2341" s="2">
        <v>0.64583333333333337</v>
      </c>
      <c r="AM2341" s="3">
        <v>46241</v>
      </c>
      <c r="AN2341" t="s">
        <v>298</v>
      </c>
      <c r="AO2341" t="s">
        <v>313</v>
      </c>
    </row>
    <row r="2342" spans="1:41">
      <c r="A2342" s="8">
        <v>46227</v>
      </c>
      <c r="B2342" s="67">
        <v>4011.31</v>
      </c>
      <c r="C2342" s="67">
        <v>-1.05</v>
      </c>
      <c r="D2342" s="67">
        <v>64600</v>
      </c>
      <c r="E2342" s="67">
        <v>-2.64</v>
      </c>
      <c r="F2342" s="69">
        <v>6208</v>
      </c>
      <c r="G2342" t="s">
        <v>64</v>
      </c>
      <c r="H2342">
        <v>0</v>
      </c>
      <c r="I2342" t="s">
        <v>314</v>
      </c>
      <c r="J2342" t="s">
        <v>289</v>
      </c>
      <c r="K2342" t="s">
        <v>295</v>
      </c>
      <c r="L2342" s="36">
        <v>1624</v>
      </c>
      <c r="M2342">
        <v>-19</v>
      </c>
      <c r="N2342" s="66">
        <v>-1.1599999999999999E-2</v>
      </c>
      <c r="O2342" s="36">
        <v>1643</v>
      </c>
      <c r="P2342" s="66">
        <v>-1.15E-2</v>
      </c>
      <c r="Q2342" s="36">
        <v>1643</v>
      </c>
      <c r="R2342" s="36">
        <v>1643</v>
      </c>
      <c r="S2342" s="36">
        <v>1610</v>
      </c>
      <c r="T2342" s="66">
        <v>-1.15E-2</v>
      </c>
      <c r="U2342" s="66">
        <v>-6.1000000000000004E-3</v>
      </c>
      <c r="V2342" s="66">
        <v>-1.15E-2</v>
      </c>
      <c r="W2342" s="66">
        <v>8.6E-3</v>
      </c>
      <c r="X2342" s="1">
        <v>54200</v>
      </c>
      <c r="Y2342" s="1">
        <v>88143</v>
      </c>
      <c r="Z2342" s="1">
        <v>10370</v>
      </c>
      <c r="AA2342" t="s">
        <v>398</v>
      </c>
      <c r="AB2342" t="s">
        <v>399</v>
      </c>
      <c r="AC2342">
        <v>15.82</v>
      </c>
      <c r="AD2342">
        <v>1.65</v>
      </c>
      <c r="AE2342">
        <v>1.23</v>
      </c>
      <c r="AF2342">
        <v>1.9</v>
      </c>
      <c r="AG2342">
        <v>0</v>
      </c>
      <c r="AH2342" s="36">
        <v>1640</v>
      </c>
      <c r="AI2342">
        <v>100</v>
      </c>
      <c r="AJ2342" s="36">
        <v>1622</v>
      </c>
      <c r="AK2342">
        <v>100</v>
      </c>
      <c r="AL2342" s="2">
        <v>0.64583333333333337</v>
      </c>
      <c r="AM2342" s="3">
        <v>46241</v>
      </c>
      <c r="AN2342" t="s">
        <v>298</v>
      </c>
      <c r="AO2342" t="s">
        <v>395</v>
      </c>
    </row>
    <row r="2343" spans="1:41">
      <c r="A2343" s="8">
        <v>46227</v>
      </c>
      <c r="B2343" s="67">
        <v>4011.31</v>
      </c>
      <c r="C2343" s="67">
        <v>-1.05</v>
      </c>
      <c r="D2343" s="67">
        <v>64600</v>
      </c>
      <c r="E2343" s="67">
        <v>-2.64</v>
      </c>
      <c r="F2343" s="69">
        <v>6356</v>
      </c>
      <c r="G2343" t="s">
        <v>65</v>
      </c>
      <c r="H2343">
        <v>0</v>
      </c>
      <c r="I2343" t="s">
        <v>314</v>
      </c>
      <c r="J2343" t="s">
        <v>289</v>
      </c>
      <c r="K2343" t="s">
        <v>290</v>
      </c>
      <c r="L2343" s="36">
        <v>1362</v>
      </c>
      <c r="M2343">
        <v>-45</v>
      </c>
      <c r="N2343" s="66">
        <v>-3.2000000000000001E-2</v>
      </c>
      <c r="O2343" s="36">
        <v>1407</v>
      </c>
      <c r="P2343" s="66">
        <v>-3.1899999999999998E-2</v>
      </c>
      <c r="Q2343" s="36">
        <v>1400</v>
      </c>
      <c r="R2343" s="36">
        <v>1418</v>
      </c>
      <c r="S2343" s="36">
        <v>1350</v>
      </c>
      <c r="T2343" s="66">
        <v>-2.7099999999999999E-2</v>
      </c>
      <c r="U2343" s="66">
        <v>-1.2999999999999999E-2</v>
      </c>
      <c r="V2343" s="66">
        <v>-3.9399999999999998E-2</v>
      </c>
      <c r="W2343" s="66">
        <v>8.8000000000000005E-3</v>
      </c>
      <c r="X2343" s="1">
        <v>164600</v>
      </c>
      <c r="Y2343" s="1">
        <v>226427</v>
      </c>
      <c r="Z2343" s="1">
        <v>19449</v>
      </c>
      <c r="AA2343" t="s">
        <v>400</v>
      </c>
      <c r="AB2343" t="s">
        <v>401</v>
      </c>
      <c r="AC2343">
        <v>11.01</v>
      </c>
      <c r="AD2343">
        <v>1.33</v>
      </c>
      <c r="AE2343">
        <v>0.73</v>
      </c>
      <c r="AF2343" t="s">
        <v>230</v>
      </c>
      <c r="AG2343">
        <v>0</v>
      </c>
      <c r="AH2343" s="36">
        <v>1365</v>
      </c>
      <c r="AI2343">
        <v>400</v>
      </c>
      <c r="AJ2343" s="36">
        <v>1362</v>
      </c>
      <c r="AK2343">
        <v>200</v>
      </c>
      <c r="AL2343" s="2">
        <v>0.64583333333333337</v>
      </c>
      <c r="AN2343" t="s">
        <v>298</v>
      </c>
      <c r="AO2343" t="s">
        <v>395</v>
      </c>
    </row>
    <row r="2344" spans="1:41">
      <c r="A2344" s="8">
        <v>46227</v>
      </c>
      <c r="B2344" s="67">
        <v>4011.31</v>
      </c>
      <c r="C2344" s="67">
        <v>-1.05</v>
      </c>
      <c r="D2344" s="67">
        <v>64600</v>
      </c>
      <c r="E2344" s="67">
        <v>-2.64</v>
      </c>
      <c r="F2344" s="69">
        <v>6378</v>
      </c>
      <c r="G2344" t="s">
        <v>66</v>
      </c>
      <c r="H2344">
        <v>0</v>
      </c>
      <c r="I2344" t="s">
        <v>314</v>
      </c>
      <c r="J2344" t="s">
        <v>289</v>
      </c>
      <c r="K2344" t="s">
        <v>295</v>
      </c>
      <c r="L2344" s="36">
        <v>1201</v>
      </c>
      <c r="M2344">
        <v>-14</v>
      </c>
      <c r="N2344" s="66">
        <v>-1.15E-2</v>
      </c>
      <c r="O2344" s="36">
        <v>1215</v>
      </c>
      <c r="P2344" s="66">
        <v>-1.15E-2</v>
      </c>
      <c r="Q2344" s="36">
        <v>1215</v>
      </c>
      <c r="R2344" s="36">
        <v>1224</v>
      </c>
      <c r="S2344" s="36">
        <v>1200</v>
      </c>
      <c r="T2344" s="66">
        <v>-1.15E-2</v>
      </c>
      <c r="U2344" s="66">
        <v>-6.6E-3</v>
      </c>
      <c r="V2344" s="66">
        <v>-1.8700000000000001E-2</v>
      </c>
      <c r="W2344" s="66">
        <v>8.0000000000000004E-4</v>
      </c>
      <c r="X2344" s="1">
        <v>97900</v>
      </c>
      <c r="Y2344" s="1">
        <v>118364</v>
      </c>
      <c r="Z2344" s="1">
        <v>24740</v>
      </c>
      <c r="AA2344" t="s">
        <v>402</v>
      </c>
      <c r="AB2344" t="s">
        <v>634</v>
      </c>
      <c r="AC2344">
        <v>12.51</v>
      </c>
      <c r="AD2344">
        <v>1.1200000000000001</v>
      </c>
      <c r="AE2344">
        <v>3.41</v>
      </c>
      <c r="AF2344" t="s">
        <v>230</v>
      </c>
      <c r="AG2344">
        <v>0</v>
      </c>
      <c r="AH2344" s="36">
        <v>1203</v>
      </c>
      <c r="AI2344">
        <v>300</v>
      </c>
      <c r="AJ2344" s="36">
        <v>1201</v>
      </c>
      <c r="AK2344">
        <v>200</v>
      </c>
      <c r="AL2344" s="2">
        <v>0.64583333333333337</v>
      </c>
      <c r="AM2344" s="3">
        <v>46241</v>
      </c>
      <c r="AN2344" t="s">
        <v>298</v>
      </c>
      <c r="AO2344" t="s">
        <v>395</v>
      </c>
    </row>
    <row r="2345" spans="1:41">
      <c r="A2345" s="8">
        <v>46227</v>
      </c>
      <c r="B2345" s="67">
        <v>4011.31</v>
      </c>
      <c r="C2345" s="67">
        <v>-1.05</v>
      </c>
      <c r="D2345" s="67">
        <v>64600</v>
      </c>
      <c r="E2345" s="67">
        <v>-2.64</v>
      </c>
      <c r="F2345" s="69">
        <v>6526</v>
      </c>
      <c r="G2345" t="s">
        <v>67</v>
      </c>
      <c r="H2345">
        <v>0</v>
      </c>
      <c r="I2345" t="s">
        <v>288</v>
      </c>
      <c r="J2345" t="s">
        <v>289</v>
      </c>
      <c r="K2345" t="s">
        <v>295</v>
      </c>
      <c r="L2345" s="36">
        <v>2392.5</v>
      </c>
      <c r="M2345">
        <v>-81</v>
      </c>
      <c r="N2345" s="66">
        <v>-3.27E-2</v>
      </c>
      <c r="O2345" s="36">
        <v>2473.5</v>
      </c>
      <c r="P2345" s="66">
        <v>-3.27E-2</v>
      </c>
      <c r="Q2345" s="36">
        <v>2453</v>
      </c>
      <c r="R2345" s="36">
        <v>2508.5</v>
      </c>
      <c r="S2345" s="36">
        <v>2369</v>
      </c>
      <c r="T2345" s="66">
        <v>-2.46E-2</v>
      </c>
      <c r="U2345" s="66">
        <v>5.5999999999999999E-3</v>
      </c>
      <c r="V2345" s="66">
        <v>-4.6199999999999998E-2</v>
      </c>
      <c r="W2345" s="66">
        <v>9.9000000000000008E-3</v>
      </c>
      <c r="X2345" s="1">
        <v>5886700</v>
      </c>
      <c r="Y2345" s="1">
        <v>14200791</v>
      </c>
      <c r="Z2345" s="1">
        <v>430597</v>
      </c>
      <c r="AA2345" t="s">
        <v>584</v>
      </c>
      <c r="AB2345" t="s">
        <v>405</v>
      </c>
      <c r="AC2345">
        <v>41.97</v>
      </c>
      <c r="AD2345">
        <v>3.15</v>
      </c>
      <c r="AE2345">
        <v>2.09</v>
      </c>
      <c r="AF2345" t="s">
        <v>230</v>
      </c>
      <c r="AG2345" s="1">
        <v>86200</v>
      </c>
      <c r="AH2345" s="36">
        <v>2393</v>
      </c>
      <c r="AI2345">
        <v>100</v>
      </c>
      <c r="AJ2345" s="36">
        <v>2392</v>
      </c>
      <c r="AK2345" s="1">
        <v>8700</v>
      </c>
      <c r="AL2345" s="2">
        <v>0.64583333333333337</v>
      </c>
      <c r="AM2345" s="3">
        <v>46232</v>
      </c>
      <c r="AN2345" t="s">
        <v>298</v>
      </c>
      <c r="AO2345" t="s">
        <v>344</v>
      </c>
    </row>
    <row r="2346" spans="1:41">
      <c r="A2346" s="8">
        <v>46227</v>
      </c>
      <c r="B2346" s="67">
        <v>4011.31</v>
      </c>
      <c r="C2346" s="67">
        <v>-1.05</v>
      </c>
      <c r="D2346" s="67">
        <v>64600</v>
      </c>
      <c r="E2346" s="67">
        <v>-2.64</v>
      </c>
      <c r="F2346" s="69">
        <v>6586</v>
      </c>
      <c r="G2346" t="s">
        <v>68</v>
      </c>
      <c r="H2346">
        <v>0</v>
      </c>
      <c r="I2346" t="s">
        <v>288</v>
      </c>
      <c r="J2346" t="s">
        <v>289</v>
      </c>
      <c r="K2346" t="s">
        <v>295</v>
      </c>
      <c r="L2346" s="36">
        <v>5623</v>
      </c>
      <c r="M2346">
        <v>-66</v>
      </c>
      <c r="N2346" s="66">
        <v>-1.1599999999999999E-2</v>
      </c>
      <c r="O2346" s="36">
        <v>5689</v>
      </c>
      <c r="P2346" s="66">
        <v>-1.1599999999999999E-2</v>
      </c>
      <c r="Q2346" s="36">
        <v>5662</v>
      </c>
      <c r="R2346" s="36">
        <v>5662</v>
      </c>
      <c r="S2346" s="36">
        <v>5588</v>
      </c>
      <c r="T2346" s="66">
        <v>-6.7999999999999996E-3</v>
      </c>
      <c r="U2346" s="66">
        <v>-1E-4</v>
      </c>
      <c r="V2346" s="66">
        <v>-6.7999999999999996E-3</v>
      </c>
      <c r="W2346" s="66">
        <v>6.1999999999999998E-3</v>
      </c>
      <c r="X2346" s="1">
        <v>639400</v>
      </c>
      <c r="Y2346" s="1">
        <v>3594611</v>
      </c>
      <c r="Z2346" s="1">
        <v>1574538</v>
      </c>
      <c r="AA2346" t="s">
        <v>406</v>
      </c>
      <c r="AB2346" t="s">
        <v>407</v>
      </c>
      <c r="AC2346">
        <v>17.88</v>
      </c>
      <c r="AD2346">
        <v>1.45</v>
      </c>
      <c r="AE2346">
        <v>2.81</v>
      </c>
      <c r="AF2346" t="s">
        <v>230</v>
      </c>
      <c r="AG2346" s="1">
        <v>7000</v>
      </c>
      <c r="AH2346" s="36">
        <v>5645</v>
      </c>
      <c r="AI2346">
        <v>100</v>
      </c>
      <c r="AJ2346" s="36">
        <v>5615</v>
      </c>
      <c r="AK2346" s="1">
        <v>2100</v>
      </c>
      <c r="AL2346" s="2">
        <v>0.64583333333333337</v>
      </c>
      <c r="AM2346" s="3">
        <v>46232</v>
      </c>
      <c r="AN2346" t="s">
        <v>298</v>
      </c>
      <c r="AO2346" t="s">
        <v>395</v>
      </c>
    </row>
    <row r="2347" spans="1:41">
      <c r="A2347" s="8">
        <v>46227</v>
      </c>
      <c r="B2347" s="67">
        <v>4011.31</v>
      </c>
      <c r="C2347" s="67">
        <v>-1.05</v>
      </c>
      <c r="D2347" s="67">
        <v>64600</v>
      </c>
      <c r="E2347" s="67">
        <v>-2.64</v>
      </c>
      <c r="F2347" s="69">
        <v>6594</v>
      </c>
      <c r="G2347" t="s">
        <v>69</v>
      </c>
      <c r="H2347">
        <v>0</v>
      </c>
      <c r="I2347" t="s">
        <v>288</v>
      </c>
      <c r="J2347" t="s">
        <v>289</v>
      </c>
      <c r="K2347" t="s">
        <v>290</v>
      </c>
      <c r="L2347" s="36">
        <v>2549</v>
      </c>
      <c r="M2347">
        <v>-7</v>
      </c>
      <c r="N2347" s="66">
        <v>-2.7000000000000001E-3</v>
      </c>
      <c r="O2347" s="36">
        <v>2556</v>
      </c>
      <c r="P2347" s="66">
        <v>-2.7000000000000001E-3</v>
      </c>
      <c r="Q2347" s="36">
        <v>2580</v>
      </c>
      <c r="R2347" s="36">
        <v>2588</v>
      </c>
      <c r="S2347" s="36">
        <v>2510</v>
      </c>
      <c r="T2347" s="66">
        <v>-1.2E-2</v>
      </c>
      <c r="U2347" s="66">
        <v>9.1000000000000004E-3</v>
      </c>
      <c r="V2347" s="66">
        <v>-1.4999999999999999E-2</v>
      </c>
      <c r="W2347" s="66">
        <v>1.55E-2</v>
      </c>
      <c r="X2347" s="1">
        <v>4283400</v>
      </c>
      <c r="Y2347" s="1">
        <v>10904199</v>
      </c>
      <c r="Z2347" s="1">
        <v>3039858</v>
      </c>
      <c r="AA2347" t="s">
        <v>560</v>
      </c>
      <c r="AB2347" t="s">
        <v>409</v>
      </c>
      <c r="AC2347">
        <v>36.51</v>
      </c>
      <c r="AD2347">
        <v>1.66</v>
      </c>
      <c r="AE2347">
        <v>0</v>
      </c>
      <c r="AF2347" t="s">
        <v>230</v>
      </c>
      <c r="AG2347">
        <v>0</v>
      </c>
      <c r="AH2347" s="36">
        <v>2550</v>
      </c>
      <c r="AI2347">
        <v>900</v>
      </c>
      <c r="AJ2347" s="36">
        <v>2547</v>
      </c>
      <c r="AK2347">
        <v>100</v>
      </c>
      <c r="AL2347" s="2">
        <v>0.64583333333333337</v>
      </c>
      <c r="AN2347" t="s">
        <v>298</v>
      </c>
      <c r="AO2347" t="s">
        <v>344</v>
      </c>
    </row>
    <row r="2348" spans="1:41">
      <c r="A2348" s="8">
        <v>46227</v>
      </c>
      <c r="B2348" s="67">
        <v>4011.31</v>
      </c>
      <c r="C2348" s="67">
        <v>-1.05</v>
      </c>
      <c r="D2348" s="67">
        <v>64600</v>
      </c>
      <c r="E2348" s="67">
        <v>-2.64</v>
      </c>
      <c r="F2348" s="69">
        <v>6674</v>
      </c>
      <c r="G2348" t="s">
        <v>70</v>
      </c>
      <c r="H2348">
        <v>0</v>
      </c>
      <c r="I2348" t="s">
        <v>288</v>
      </c>
      <c r="J2348" t="s">
        <v>289</v>
      </c>
      <c r="K2348" t="s">
        <v>290</v>
      </c>
      <c r="L2348" s="36">
        <v>5850</v>
      </c>
      <c r="M2348">
        <v>-165</v>
      </c>
      <c r="N2348" s="66">
        <v>-2.7400000000000001E-2</v>
      </c>
      <c r="O2348" s="36">
        <v>6015</v>
      </c>
      <c r="P2348" s="66">
        <v>-2.7400000000000001E-2</v>
      </c>
      <c r="Q2348" s="36">
        <v>5957</v>
      </c>
      <c r="R2348" s="36">
        <v>5973</v>
      </c>
      <c r="S2348" s="36">
        <v>5733</v>
      </c>
      <c r="T2348" s="66">
        <v>-1.7899999999999999E-2</v>
      </c>
      <c r="U2348" s="66">
        <v>9.7999999999999997E-3</v>
      </c>
      <c r="V2348" s="66">
        <v>-2.0500000000000001E-2</v>
      </c>
      <c r="W2348" s="66">
        <v>2.0400000000000001E-2</v>
      </c>
      <c r="X2348" s="1">
        <v>632300</v>
      </c>
      <c r="Y2348" s="1">
        <v>3687135</v>
      </c>
      <c r="Z2348" s="1">
        <v>587611</v>
      </c>
      <c r="AA2348" t="s">
        <v>679</v>
      </c>
      <c r="AB2348" t="s">
        <v>411</v>
      </c>
      <c r="AC2348">
        <v>15.73</v>
      </c>
      <c r="AD2348">
        <v>1.48</v>
      </c>
      <c r="AE2348">
        <v>1.68</v>
      </c>
      <c r="AF2348" t="s">
        <v>230</v>
      </c>
      <c r="AG2348" s="1">
        <v>18500</v>
      </c>
      <c r="AH2348" s="36">
        <v>5850</v>
      </c>
      <c r="AI2348">
        <v>800</v>
      </c>
      <c r="AJ2348" s="36">
        <v>5845</v>
      </c>
      <c r="AK2348">
        <v>100</v>
      </c>
      <c r="AL2348" s="2">
        <v>0.64583333333333337</v>
      </c>
      <c r="AM2348" s="3">
        <v>46239</v>
      </c>
      <c r="AN2348" t="s">
        <v>298</v>
      </c>
      <c r="AO2348" t="s">
        <v>344</v>
      </c>
    </row>
    <row r="2349" spans="1:41">
      <c r="A2349" s="8">
        <v>46227</v>
      </c>
      <c r="B2349" s="67">
        <v>4011.31</v>
      </c>
      <c r="C2349" s="67">
        <v>-1.05</v>
      </c>
      <c r="D2349" s="67">
        <v>64600</v>
      </c>
      <c r="E2349" s="67">
        <v>-2.64</v>
      </c>
      <c r="F2349" s="69">
        <v>6758</v>
      </c>
      <c r="G2349" t="s">
        <v>71</v>
      </c>
      <c r="H2349">
        <v>0</v>
      </c>
      <c r="I2349" t="s">
        <v>288</v>
      </c>
      <c r="J2349" t="s">
        <v>289</v>
      </c>
      <c r="K2349" t="s">
        <v>295</v>
      </c>
      <c r="L2349" s="36">
        <v>3409</v>
      </c>
      <c r="M2349">
        <v>-36</v>
      </c>
      <c r="N2349" s="66">
        <v>-1.04E-2</v>
      </c>
      <c r="O2349" s="36">
        <v>3445</v>
      </c>
      <c r="P2349" s="66">
        <v>-1.04E-2</v>
      </c>
      <c r="Q2349" s="36">
        <v>3401</v>
      </c>
      <c r="R2349" s="36">
        <v>3433</v>
      </c>
      <c r="S2349" s="36">
        <v>3360</v>
      </c>
      <c r="T2349" s="66">
        <v>2.3E-3</v>
      </c>
      <c r="U2349" s="66">
        <v>-5.7999999999999996E-3</v>
      </c>
      <c r="V2349" s="66">
        <v>-6.8999999999999999E-3</v>
      </c>
      <c r="W2349" s="66">
        <v>1.4500000000000001E-2</v>
      </c>
      <c r="X2349" s="1">
        <v>10286800</v>
      </c>
      <c r="Y2349" s="1">
        <v>34989355</v>
      </c>
      <c r="Z2349" s="1">
        <v>20335763</v>
      </c>
      <c r="AA2349" t="s">
        <v>412</v>
      </c>
      <c r="AB2349" t="s">
        <v>413</v>
      </c>
      <c r="AC2349">
        <v>17.260000000000002</v>
      </c>
      <c r="AD2349">
        <v>2.48</v>
      </c>
      <c r="AE2349">
        <v>1.03</v>
      </c>
      <c r="AF2349" t="s">
        <v>230</v>
      </c>
      <c r="AG2349" s="1">
        <v>391900</v>
      </c>
      <c r="AH2349" s="36">
        <v>3410</v>
      </c>
      <c r="AI2349">
        <v>300</v>
      </c>
      <c r="AJ2349" s="36">
        <v>3408</v>
      </c>
      <c r="AK2349" s="1">
        <v>1200</v>
      </c>
      <c r="AL2349" s="2">
        <v>0.64583333333333337</v>
      </c>
      <c r="AN2349" t="s">
        <v>298</v>
      </c>
      <c r="AO2349" t="s">
        <v>344</v>
      </c>
    </row>
    <row r="2350" spans="1:41">
      <c r="A2350" s="8">
        <v>46227</v>
      </c>
      <c r="B2350" s="67">
        <v>4011.31</v>
      </c>
      <c r="C2350" s="67">
        <v>-1.05</v>
      </c>
      <c r="D2350" s="67">
        <v>64600</v>
      </c>
      <c r="E2350" s="67">
        <v>-2.64</v>
      </c>
      <c r="F2350" s="69">
        <v>6810</v>
      </c>
      <c r="G2350" t="s">
        <v>72</v>
      </c>
      <c r="H2350">
        <v>0</v>
      </c>
      <c r="I2350" t="s">
        <v>288</v>
      </c>
      <c r="J2350" t="s">
        <v>289</v>
      </c>
      <c r="K2350" t="s">
        <v>295</v>
      </c>
      <c r="L2350" s="36">
        <v>2118</v>
      </c>
      <c r="M2350">
        <v>1</v>
      </c>
      <c r="N2350" s="66">
        <v>5.0000000000000001E-4</v>
      </c>
      <c r="O2350" s="36">
        <v>2117</v>
      </c>
      <c r="P2350" s="66">
        <v>4.0000000000000002E-4</v>
      </c>
      <c r="Q2350" s="36">
        <v>2094</v>
      </c>
      <c r="R2350" s="36">
        <v>2128</v>
      </c>
      <c r="S2350" s="36">
        <v>2085</v>
      </c>
      <c r="T2350" s="66">
        <v>1.14E-2</v>
      </c>
      <c r="U2350" s="66">
        <v>4.0000000000000002E-4</v>
      </c>
      <c r="V2350" s="66">
        <v>-4.5999999999999999E-3</v>
      </c>
      <c r="W2350" s="66">
        <v>1.5800000000000002E-2</v>
      </c>
      <c r="X2350" s="1">
        <v>180700</v>
      </c>
      <c r="Y2350" s="1">
        <v>381596</v>
      </c>
      <c r="Z2350" s="1">
        <v>86126</v>
      </c>
      <c r="AA2350" t="s">
        <v>414</v>
      </c>
      <c r="AB2350" t="s">
        <v>415</v>
      </c>
      <c r="AC2350">
        <v>11.65</v>
      </c>
      <c r="AD2350">
        <v>0.89</v>
      </c>
      <c r="AE2350">
        <v>2.64</v>
      </c>
      <c r="AF2350" t="s">
        <v>230</v>
      </c>
      <c r="AG2350" s="1">
        <v>20400</v>
      </c>
      <c r="AH2350" s="36">
        <v>2125</v>
      </c>
      <c r="AI2350">
        <v>100</v>
      </c>
      <c r="AJ2350" s="36">
        <v>2114</v>
      </c>
      <c r="AK2350">
        <v>100</v>
      </c>
      <c r="AL2350" s="2">
        <v>0.64583333333333337</v>
      </c>
      <c r="AM2350" s="3">
        <v>46234</v>
      </c>
      <c r="AN2350" t="s">
        <v>298</v>
      </c>
      <c r="AO2350" t="s">
        <v>344</v>
      </c>
    </row>
    <row r="2351" spans="1:41">
      <c r="A2351" s="8">
        <v>46227</v>
      </c>
      <c r="B2351" s="67">
        <v>4011.31</v>
      </c>
      <c r="C2351" s="67">
        <v>-1.05</v>
      </c>
      <c r="D2351" s="67">
        <v>64600</v>
      </c>
      <c r="E2351" s="67">
        <v>-2.64</v>
      </c>
      <c r="F2351" s="69">
        <v>6841</v>
      </c>
      <c r="G2351" t="s">
        <v>73</v>
      </c>
      <c r="H2351">
        <v>0</v>
      </c>
      <c r="I2351" t="s">
        <v>288</v>
      </c>
      <c r="J2351" t="s">
        <v>289</v>
      </c>
      <c r="K2351" t="s">
        <v>295</v>
      </c>
      <c r="L2351" s="36">
        <v>5792</v>
      </c>
      <c r="M2351">
        <v>23</v>
      </c>
      <c r="N2351" s="66">
        <v>4.0000000000000001E-3</v>
      </c>
      <c r="O2351" s="36">
        <v>5769</v>
      </c>
      <c r="P2351" s="66">
        <v>3.8999999999999998E-3</v>
      </c>
      <c r="Q2351" s="36">
        <v>5700</v>
      </c>
      <c r="R2351" s="36">
        <v>5814</v>
      </c>
      <c r="S2351" s="36">
        <v>5680</v>
      </c>
      <c r="T2351" s="66">
        <v>1.61E-2</v>
      </c>
      <c r="U2351" s="66">
        <v>5.4999999999999997E-3</v>
      </c>
      <c r="V2351" s="66">
        <v>-3.7000000000000002E-3</v>
      </c>
      <c r="W2351" s="66">
        <v>1.9699999999999999E-2</v>
      </c>
      <c r="X2351" s="1">
        <v>801900</v>
      </c>
      <c r="Y2351" s="1">
        <v>4632458</v>
      </c>
      <c r="Z2351" s="1">
        <v>1489709</v>
      </c>
      <c r="AA2351" t="s">
        <v>416</v>
      </c>
      <c r="AB2351" t="s">
        <v>635</v>
      </c>
      <c r="AC2351">
        <v>24.8</v>
      </c>
      <c r="AD2351">
        <v>2.83</v>
      </c>
      <c r="AE2351">
        <v>1.59</v>
      </c>
      <c r="AF2351" t="s">
        <v>230</v>
      </c>
      <c r="AG2351" s="1">
        <v>8300</v>
      </c>
      <c r="AH2351" s="36">
        <v>5810</v>
      </c>
      <c r="AI2351">
        <v>500</v>
      </c>
      <c r="AJ2351" s="36">
        <v>5783</v>
      </c>
      <c r="AK2351" s="1">
        <v>2700</v>
      </c>
      <c r="AL2351" s="2">
        <v>0.64583333333333337</v>
      </c>
      <c r="AM2351" s="3">
        <v>46238</v>
      </c>
      <c r="AN2351" t="s">
        <v>298</v>
      </c>
      <c r="AO2351" t="s">
        <v>344</v>
      </c>
    </row>
    <row r="2352" spans="1:41">
      <c r="A2352" s="8">
        <v>46227</v>
      </c>
      <c r="B2352" s="67">
        <v>4011.31</v>
      </c>
      <c r="C2352" s="67">
        <v>-1.05</v>
      </c>
      <c r="D2352" s="67">
        <v>64600</v>
      </c>
      <c r="E2352" s="67">
        <v>-2.64</v>
      </c>
      <c r="F2352" s="69">
        <v>6890</v>
      </c>
      <c r="G2352" t="s">
        <v>74</v>
      </c>
      <c r="H2352">
        <v>0</v>
      </c>
      <c r="I2352" t="s">
        <v>314</v>
      </c>
      <c r="J2352" t="s">
        <v>289</v>
      </c>
      <c r="K2352" t="s">
        <v>295</v>
      </c>
      <c r="L2352" s="36">
        <v>8920</v>
      </c>
      <c r="M2352">
        <v>-20</v>
      </c>
      <c r="N2352" s="66">
        <v>-2.2000000000000001E-3</v>
      </c>
      <c r="O2352" s="36">
        <v>8940</v>
      </c>
      <c r="P2352" s="66">
        <v>-2.2000000000000001E-3</v>
      </c>
      <c r="Q2352" s="36">
        <v>9090</v>
      </c>
      <c r="R2352" s="36">
        <v>9280</v>
      </c>
      <c r="S2352" s="36">
        <v>8580</v>
      </c>
      <c r="T2352" s="66">
        <v>-1.8700000000000001E-2</v>
      </c>
      <c r="U2352" s="66">
        <v>3.2399999999999998E-2</v>
      </c>
      <c r="V2352" s="66">
        <v>-3.8699999999999998E-2</v>
      </c>
      <c r="W2352" s="66">
        <v>3.9600000000000003E-2</v>
      </c>
      <c r="X2352" s="1">
        <v>6071000</v>
      </c>
      <c r="Y2352" s="1">
        <v>54029006</v>
      </c>
      <c r="Z2352" s="1">
        <v>470193</v>
      </c>
      <c r="AA2352" t="s">
        <v>680</v>
      </c>
      <c r="AB2352" t="s">
        <v>419</v>
      </c>
      <c r="AC2352">
        <v>20.37</v>
      </c>
      <c r="AD2352">
        <v>1.61</v>
      </c>
      <c r="AE2352">
        <v>2.2400000000000002</v>
      </c>
      <c r="AF2352" t="s">
        <v>230</v>
      </c>
      <c r="AG2352" s="1">
        <v>11800</v>
      </c>
      <c r="AH2352" s="36">
        <v>8940</v>
      </c>
      <c r="AI2352">
        <v>500</v>
      </c>
      <c r="AJ2352" s="36">
        <v>8910</v>
      </c>
      <c r="AK2352" s="1">
        <v>2600</v>
      </c>
      <c r="AL2352" s="2">
        <v>0.64583333333333337</v>
      </c>
      <c r="AM2352" s="3">
        <v>46248</v>
      </c>
      <c r="AN2352" t="s">
        <v>293</v>
      </c>
      <c r="AO2352" t="s">
        <v>344</v>
      </c>
    </row>
    <row r="2353" spans="1:41">
      <c r="A2353" s="8">
        <v>46227</v>
      </c>
      <c r="B2353" s="67">
        <v>4011.31</v>
      </c>
      <c r="C2353" s="67">
        <v>-1.05</v>
      </c>
      <c r="D2353" s="67">
        <v>64600</v>
      </c>
      <c r="E2353" s="67">
        <v>-2.64</v>
      </c>
      <c r="F2353" s="69">
        <v>6925</v>
      </c>
      <c r="G2353" t="s">
        <v>75</v>
      </c>
      <c r="H2353">
        <v>0</v>
      </c>
      <c r="I2353" t="s">
        <v>288</v>
      </c>
      <c r="J2353" t="s">
        <v>289</v>
      </c>
      <c r="K2353" t="s">
        <v>295</v>
      </c>
      <c r="L2353" s="36">
        <v>4164</v>
      </c>
      <c r="M2353">
        <v>-70</v>
      </c>
      <c r="N2353" s="66">
        <v>-1.6500000000000001E-2</v>
      </c>
      <c r="O2353" s="36">
        <v>4234</v>
      </c>
      <c r="P2353" s="66">
        <v>-1.6500000000000001E-2</v>
      </c>
      <c r="Q2353" s="36">
        <v>4174</v>
      </c>
      <c r="R2353" s="36">
        <v>4199</v>
      </c>
      <c r="S2353" s="36">
        <v>4086</v>
      </c>
      <c r="T2353" s="66">
        <v>-2.3E-3</v>
      </c>
      <c r="U2353" s="66">
        <v>7.0000000000000001E-3</v>
      </c>
      <c r="V2353" s="66">
        <v>-8.3000000000000001E-3</v>
      </c>
      <c r="W2353" s="66">
        <v>1.9E-2</v>
      </c>
      <c r="X2353" s="1">
        <v>395200</v>
      </c>
      <c r="Y2353" s="1">
        <v>1640506</v>
      </c>
      <c r="Z2353" s="1">
        <v>347694</v>
      </c>
      <c r="AA2353" t="s">
        <v>698</v>
      </c>
      <c r="AB2353" t="s">
        <v>421</v>
      </c>
      <c r="AC2353">
        <v>31.47</v>
      </c>
      <c r="AD2353">
        <v>1.67</v>
      </c>
      <c r="AE2353">
        <v>1.68</v>
      </c>
      <c r="AF2353" t="s">
        <v>230</v>
      </c>
      <c r="AG2353" s="1">
        <v>8100</v>
      </c>
      <c r="AH2353" s="36">
        <v>4180</v>
      </c>
      <c r="AI2353">
        <v>100</v>
      </c>
      <c r="AJ2353" s="36">
        <v>4153</v>
      </c>
      <c r="AK2353" s="1">
        <v>1700</v>
      </c>
      <c r="AL2353" s="2">
        <v>0.64583333333333337</v>
      </c>
      <c r="AM2353" s="3">
        <v>46238</v>
      </c>
      <c r="AN2353" t="s">
        <v>298</v>
      </c>
      <c r="AO2353" t="s">
        <v>344</v>
      </c>
    </row>
    <row r="2354" spans="1:41">
      <c r="A2354" s="8">
        <v>46227</v>
      </c>
      <c r="B2354" s="67">
        <v>4011.31</v>
      </c>
      <c r="C2354" s="67">
        <v>-1.05</v>
      </c>
      <c r="D2354" s="67">
        <v>64600</v>
      </c>
      <c r="E2354" s="67">
        <v>-2.64</v>
      </c>
      <c r="F2354" s="69">
        <v>6963</v>
      </c>
      <c r="G2354" t="s">
        <v>76</v>
      </c>
      <c r="H2354">
        <v>0</v>
      </c>
      <c r="I2354" t="s">
        <v>288</v>
      </c>
      <c r="J2354" t="s">
        <v>289</v>
      </c>
      <c r="K2354" t="s">
        <v>295</v>
      </c>
      <c r="L2354" s="36">
        <v>4688</v>
      </c>
      <c r="M2354">
        <v>-175</v>
      </c>
      <c r="N2354" s="66">
        <v>-3.5999999999999997E-2</v>
      </c>
      <c r="O2354" s="36">
        <v>4863</v>
      </c>
      <c r="P2354" s="66">
        <v>-3.5900000000000001E-2</v>
      </c>
      <c r="Q2354" s="36">
        <v>4845</v>
      </c>
      <c r="R2354" s="36">
        <v>4875</v>
      </c>
      <c r="S2354" s="36">
        <v>4614</v>
      </c>
      <c r="T2354" s="66">
        <v>-3.2399999999999998E-2</v>
      </c>
      <c r="U2354" s="66">
        <v>-8.0000000000000004E-4</v>
      </c>
      <c r="V2354" s="66">
        <v>-3.8300000000000001E-2</v>
      </c>
      <c r="W2354" s="66">
        <v>1.6E-2</v>
      </c>
      <c r="X2354" s="1">
        <v>3868000</v>
      </c>
      <c r="Y2354" s="1">
        <v>18175069</v>
      </c>
      <c r="Z2354" s="1">
        <v>1892826</v>
      </c>
      <c r="AA2354" t="s">
        <v>713</v>
      </c>
      <c r="AB2354" t="s">
        <v>423</v>
      </c>
      <c r="AC2354">
        <v>62.42</v>
      </c>
      <c r="AD2354">
        <v>2.38</v>
      </c>
      <c r="AE2354">
        <v>1.07</v>
      </c>
      <c r="AF2354" t="s">
        <v>230</v>
      </c>
      <c r="AG2354" s="1">
        <v>41600</v>
      </c>
      <c r="AH2354" s="36">
        <v>4710</v>
      </c>
      <c r="AI2354" s="1">
        <v>9100</v>
      </c>
      <c r="AJ2354" s="36">
        <v>4687</v>
      </c>
      <c r="AK2354">
        <v>300</v>
      </c>
      <c r="AL2354" s="2">
        <v>0.64583333333333337</v>
      </c>
      <c r="AM2354" s="3">
        <v>46239</v>
      </c>
      <c r="AN2354" t="s">
        <v>298</v>
      </c>
      <c r="AO2354" t="s">
        <v>344</v>
      </c>
    </row>
    <row r="2355" spans="1:41">
      <c r="A2355" s="8">
        <v>46227</v>
      </c>
      <c r="B2355" s="67">
        <v>4011.31</v>
      </c>
      <c r="C2355" s="67">
        <v>-1.05</v>
      </c>
      <c r="D2355" s="67">
        <v>64600</v>
      </c>
      <c r="E2355" s="67">
        <v>-2.64</v>
      </c>
      <c r="F2355" s="69">
        <v>7011</v>
      </c>
      <c r="G2355" t="s">
        <v>77</v>
      </c>
      <c r="H2355">
        <v>0</v>
      </c>
      <c r="I2355" t="s">
        <v>288</v>
      </c>
      <c r="J2355" t="s">
        <v>289</v>
      </c>
      <c r="K2355" t="s">
        <v>290</v>
      </c>
      <c r="L2355" s="36">
        <v>3945</v>
      </c>
      <c r="M2355">
        <v>15</v>
      </c>
      <c r="N2355" s="66">
        <v>3.8E-3</v>
      </c>
      <c r="O2355" s="36">
        <v>3930</v>
      </c>
      <c r="P2355" s="66">
        <v>3.8E-3</v>
      </c>
      <c r="Q2355" s="36">
        <v>3976</v>
      </c>
      <c r="R2355" s="36">
        <v>4007</v>
      </c>
      <c r="S2355" s="36">
        <v>3898</v>
      </c>
      <c r="T2355" s="66">
        <v>-7.7000000000000002E-3</v>
      </c>
      <c r="U2355" s="66">
        <v>-9.1999999999999998E-3</v>
      </c>
      <c r="V2355" s="66">
        <v>-1.54E-2</v>
      </c>
      <c r="W2355" s="66">
        <v>1.2E-2</v>
      </c>
      <c r="X2355" s="1">
        <v>14576400</v>
      </c>
      <c r="Y2355" s="1">
        <v>57684529</v>
      </c>
      <c r="Z2355" s="1">
        <v>13309040</v>
      </c>
      <c r="AA2355" t="s">
        <v>424</v>
      </c>
      <c r="AB2355" t="s">
        <v>636</v>
      </c>
      <c r="AC2355">
        <v>34.880000000000003</v>
      </c>
      <c r="AD2355">
        <v>4.29</v>
      </c>
      <c r="AE2355">
        <v>0.74</v>
      </c>
      <c r="AF2355" t="s">
        <v>230</v>
      </c>
      <c r="AG2355" s="1">
        <v>586800</v>
      </c>
      <c r="AH2355" s="36">
        <v>3946</v>
      </c>
      <c r="AI2355">
        <v>300</v>
      </c>
      <c r="AJ2355" s="36">
        <v>3944</v>
      </c>
      <c r="AK2355" s="1">
        <v>4900</v>
      </c>
      <c r="AL2355" s="2">
        <v>0.64583333333333337</v>
      </c>
      <c r="AM2355" s="3">
        <v>46238</v>
      </c>
      <c r="AN2355" t="s">
        <v>298</v>
      </c>
      <c r="AO2355" t="s">
        <v>395</v>
      </c>
    </row>
    <row r="2356" spans="1:41">
      <c r="A2356" s="8">
        <v>46227</v>
      </c>
      <c r="B2356" s="67">
        <v>4011.31</v>
      </c>
      <c r="C2356" s="67">
        <v>-1.05</v>
      </c>
      <c r="D2356" s="67">
        <v>64600</v>
      </c>
      <c r="E2356" s="67">
        <v>-2.64</v>
      </c>
      <c r="F2356" s="69">
        <v>7013</v>
      </c>
      <c r="G2356" t="s">
        <v>78</v>
      </c>
      <c r="H2356">
        <v>0</v>
      </c>
      <c r="I2356" t="s">
        <v>288</v>
      </c>
      <c r="J2356" t="s">
        <v>289</v>
      </c>
      <c r="K2356" t="s">
        <v>295</v>
      </c>
      <c r="L2356" s="36">
        <v>2878.5</v>
      </c>
      <c r="M2356">
        <v>-10.5</v>
      </c>
      <c r="N2356" s="66">
        <v>-3.5999999999999999E-3</v>
      </c>
      <c r="O2356" s="36">
        <v>2889</v>
      </c>
      <c r="P2356" s="66">
        <v>-3.5999999999999999E-3</v>
      </c>
      <c r="Q2356" s="36">
        <v>2939</v>
      </c>
      <c r="R2356" s="36">
        <v>2963</v>
      </c>
      <c r="S2356" s="36">
        <v>2864</v>
      </c>
      <c r="T2356" s="66">
        <v>-2.0500000000000001E-2</v>
      </c>
      <c r="U2356" s="66">
        <v>-1.35E-2</v>
      </c>
      <c r="V2356" s="66">
        <v>-2.8500000000000001E-2</v>
      </c>
      <c r="W2356" s="66">
        <v>5.0000000000000001E-3</v>
      </c>
      <c r="X2356" s="1">
        <v>12231200</v>
      </c>
      <c r="Y2356" s="1">
        <v>35534459</v>
      </c>
      <c r="Z2356" s="1">
        <v>3116723</v>
      </c>
      <c r="AA2356" t="s">
        <v>426</v>
      </c>
      <c r="AB2356" t="s">
        <v>637</v>
      </c>
      <c r="AC2356">
        <v>18.489999999999998</v>
      </c>
      <c r="AD2356">
        <v>4.67</v>
      </c>
      <c r="AE2356">
        <v>0.8</v>
      </c>
      <c r="AF2356" t="s">
        <v>230</v>
      </c>
      <c r="AG2356" s="1">
        <v>312800</v>
      </c>
      <c r="AH2356" s="36">
        <v>2880</v>
      </c>
      <c r="AI2356" s="1">
        <v>2000</v>
      </c>
      <c r="AJ2356" s="36">
        <v>2878</v>
      </c>
      <c r="AK2356" s="1">
        <v>13800</v>
      </c>
      <c r="AL2356" s="2">
        <v>0.64583333333333337</v>
      </c>
      <c r="AM2356" s="3">
        <v>46239</v>
      </c>
      <c r="AN2356" t="s">
        <v>298</v>
      </c>
      <c r="AO2356" t="s">
        <v>395</v>
      </c>
    </row>
    <row r="2357" spans="1:41">
      <c r="A2357" s="8">
        <v>46227</v>
      </c>
      <c r="B2357" s="67">
        <v>4011.31</v>
      </c>
      <c r="C2357" s="67">
        <v>-1.05</v>
      </c>
      <c r="D2357" s="67">
        <v>64600</v>
      </c>
      <c r="E2357" s="67">
        <v>-2.64</v>
      </c>
      <c r="F2357" s="69">
        <v>7047</v>
      </c>
      <c r="G2357" t="s">
        <v>79</v>
      </c>
      <c r="H2357">
        <v>0</v>
      </c>
      <c r="I2357" t="s">
        <v>347</v>
      </c>
      <c r="J2357" t="s">
        <v>289</v>
      </c>
      <c r="K2357" t="s">
        <v>295</v>
      </c>
      <c r="L2357" s="36">
        <v>2388</v>
      </c>
      <c r="M2357">
        <v>-60</v>
      </c>
      <c r="N2357" s="66">
        <v>-2.4500000000000001E-2</v>
      </c>
      <c r="O2357" s="36">
        <v>2448</v>
      </c>
      <c r="P2357" s="66">
        <v>-2.4500000000000001E-2</v>
      </c>
      <c r="Q2357" s="36">
        <v>2399</v>
      </c>
      <c r="R2357" s="36">
        <v>2426</v>
      </c>
      <c r="S2357" s="36">
        <v>2378</v>
      </c>
      <c r="T2357" s="66">
        <v>-4.4999999999999997E-3</v>
      </c>
      <c r="U2357" s="66">
        <v>-4.4999999999999997E-3</v>
      </c>
      <c r="V2357" s="66">
        <v>-1.5599999999999999E-2</v>
      </c>
      <c r="W2357" s="66">
        <v>4.1999999999999997E-3</v>
      </c>
      <c r="X2357" s="1">
        <v>94000</v>
      </c>
      <c r="Y2357" s="1">
        <v>225568</v>
      </c>
      <c r="Z2357" s="1">
        <v>33900</v>
      </c>
      <c r="AA2357" t="s">
        <v>840</v>
      </c>
      <c r="AB2357" t="s">
        <v>638</v>
      </c>
      <c r="AC2357">
        <v>9.4600000000000009</v>
      </c>
      <c r="AD2357">
        <v>2.96</v>
      </c>
      <c r="AE2357">
        <v>0.54</v>
      </c>
      <c r="AF2357" t="s">
        <v>230</v>
      </c>
      <c r="AG2357">
        <v>0</v>
      </c>
      <c r="AH2357" s="36">
        <v>2400</v>
      </c>
      <c r="AI2357">
        <v>100</v>
      </c>
      <c r="AJ2357" s="36">
        <v>2388</v>
      </c>
      <c r="AK2357">
        <v>400</v>
      </c>
      <c r="AL2357" s="2">
        <v>0.64583333333333337</v>
      </c>
      <c r="AM2357" s="3">
        <v>46246</v>
      </c>
      <c r="AN2357" t="s">
        <v>298</v>
      </c>
      <c r="AO2357" t="s">
        <v>313</v>
      </c>
    </row>
    <row r="2358" spans="1:41">
      <c r="A2358" s="8">
        <v>46227</v>
      </c>
      <c r="B2358" s="67">
        <v>4011.31</v>
      </c>
      <c r="C2358" s="67">
        <v>-1.05</v>
      </c>
      <c r="D2358" s="67">
        <v>64600</v>
      </c>
      <c r="E2358" s="67">
        <v>-2.64</v>
      </c>
      <c r="F2358" s="69">
        <v>7084</v>
      </c>
      <c r="G2358" t="s">
        <v>80</v>
      </c>
      <c r="H2358">
        <v>0</v>
      </c>
      <c r="I2358" t="s">
        <v>347</v>
      </c>
      <c r="J2358" t="s">
        <v>323</v>
      </c>
      <c r="K2358" t="s">
        <v>290</v>
      </c>
      <c r="L2358" s="36">
        <v>2757</v>
      </c>
      <c r="M2358">
        <v>-12</v>
      </c>
      <c r="N2358" s="66">
        <v>-4.3E-3</v>
      </c>
      <c r="O2358" s="36">
        <v>2769</v>
      </c>
      <c r="P2358" s="66">
        <v>-4.3E-3</v>
      </c>
      <c r="Q2358" s="36">
        <v>2750</v>
      </c>
      <c r="R2358" s="36">
        <v>2762</v>
      </c>
      <c r="S2358" s="36">
        <v>2744</v>
      </c>
      <c r="T2358" s="66">
        <v>2.5000000000000001E-3</v>
      </c>
      <c r="U2358" s="66">
        <v>2.9999999999999997E-4</v>
      </c>
      <c r="V2358" s="66">
        <v>-1.8E-3</v>
      </c>
      <c r="W2358" s="66">
        <v>4.7000000000000002E-3</v>
      </c>
      <c r="X2358" s="1">
        <v>4200</v>
      </c>
      <c r="Y2358" s="1">
        <v>11554</v>
      </c>
      <c r="Z2358" s="1">
        <v>8986</v>
      </c>
      <c r="AA2358" t="s">
        <v>430</v>
      </c>
      <c r="AB2358" t="s">
        <v>642</v>
      </c>
      <c r="AC2358">
        <v>40.18</v>
      </c>
      <c r="AD2358">
        <v>1.43</v>
      </c>
      <c r="AE2358">
        <v>3.81</v>
      </c>
      <c r="AF2358">
        <v>0.7</v>
      </c>
      <c r="AG2358">
        <v>0</v>
      </c>
      <c r="AH2358" s="36">
        <v>2761</v>
      </c>
      <c r="AI2358">
        <v>100</v>
      </c>
      <c r="AJ2358" s="36">
        <v>2744</v>
      </c>
      <c r="AK2358">
        <v>200</v>
      </c>
      <c r="AL2358" s="2">
        <v>0.64583333333333337</v>
      </c>
      <c r="AM2358" s="3">
        <v>46248</v>
      </c>
      <c r="AN2358" t="s">
        <v>298</v>
      </c>
      <c r="AO2358" t="s">
        <v>313</v>
      </c>
    </row>
    <row r="2359" spans="1:41">
      <c r="A2359" s="8">
        <v>46227</v>
      </c>
      <c r="B2359" s="67">
        <v>4011.31</v>
      </c>
      <c r="C2359" s="67">
        <v>-1.05</v>
      </c>
      <c r="D2359" s="67">
        <v>64600</v>
      </c>
      <c r="E2359" s="67">
        <v>-2.64</v>
      </c>
      <c r="F2359" s="69">
        <v>7182</v>
      </c>
      <c r="G2359" t="s">
        <v>81</v>
      </c>
      <c r="H2359">
        <v>0</v>
      </c>
      <c r="I2359" t="s">
        <v>288</v>
      </c>
      <c r="J2359" t="s">
        <v>289</v>
      </c>
      <c r="K2359" t="s">
        <v>290</v>
      </c>
      <c r="L2359" s="36">
        <v>3442</v>
      </c>
      <c r="M2359">
        <v>-5</v>
      </c>
      <c r="N2359" s="66">
        <v>-1.5E-3</v>
      </c>
      <c r="O2359" s="36">
        <v>3447</v>
      </c>
      <c r="P2359" s="66">
        <v>-1.4E-3</v>
      </c>
      <c r="Q2359" s="36">
        <v>3400</v>
      </c>
      <c r="R2359" s="36">
        <v>3465</v>
      </c>
      <c r="S2359" s="36">
        <v>3383</v>
      </c>
      <c r="T2359" s="66">
        <v>1.23E-2</v>
      </c>
      <c r="U2359" s="66">
        <v>-2.8E-3</v>
      </c>
      <c r="V2359" s="66">
        <v>-6.6E-3</v>
      </c>
      <c r="W2359" s="66">
        <v>1.7399999999999999E-2</v>
      </c>
      <c r="X2359" s="1">
        <v>5613000</v>
      </c>
      <c r="Y2359" s="1">
        <v>19280186</v>
      </c>
      <c r="Z2359" s="1">
        <v>12308174</v>
      </c>
      <c r="AA2359" t="s">
        <v>889</v>
      </c>
      <c r="AB2359" t="s">
        <v>433</v>
      </c>
      <c r="AC2359">
        <v>18.57</v>
      </c>
      <c r="AD2359">
        <v>1.33</v>
      </c>
      <c r="AE2359">
        <v>2.7</v>
      </c>
      <c r="AF2359" t="s">
        <v>230</v>
      </c>
      <c r="AG2359" s="1">
        <v>73100</v>
      </c>
      <c r="AH2359" s="36">
        <v>3443</v>
      </c>
      <c r="AI2359" s="1">
        <v>3600</v>
      </c>
      <c r="AJ2359" s="36">
        <v>3440</v>
      </c>
      <c r="AK2359">
        <v>300</v>
      </c>
      <c r="AL2359" s="2">
        <v>0.64583333333333337</v>
      </c>
      <c r="AM2359" s="3">
        <v>46241</v>
      </c>
      <c r="AN2359" t="s">
        <v>298</v>
      </c>
      <c r="AO2359" t="s">
        <v>434</v>
      </c>
    </row>
    <row r="2360" spans="1:41">
      <c r="A2360" s="8">
        <v>46227</v>
      </c>
      <c r="B2360" s="67">
        <v>4011.31</v>
      </c>
      <c r="C2360" s="67">
        <v>-1.05</v>
      </c>
      <c r="D2360" s="67">
        <v>64600</v>
      </c>
      <c r="E2360" s="67">
        <v>-2.64</v>
      </c>
      <c r="F2360" s="69">
        <v>7203</v>
      </c>
      <c r="G2360" t="s">
        <v>82</v>
      </c>
      <c r="H2360">
        <v>0</v>
      </c>
      <c r="I2360" t="s">
        <v>288</v>
      </c>
      <c r="J2360" t="s">
        <v>289</v>
      </c>
      <c r="K2360" t="s">
        <v>290</v>
      </c>
      <c r="L2360" s="36">
        <v>2897</v>
      </c>
      <c r="M2360">
        <v>-53</v>
      </c>
      <c r="N2360" s="66">
        <v>-1.7999999999999999E-2</v>
      </c>
      <c r="O2360" s="36">
        <v>2950</v>
      </c>
      <c r="P2360" s="66">
        <v>-1.7899999999999999E-2</v>
      </c>
      <c r="Q2360" s="36">
        <v>2920</v>
      </c>
      <c r="R2360" s="36">
        <v>2923</v>
      </c>
      <c r="S2360" s="36">
        <v>2877.5</v>
      </c>
      <c r="T2360" s="66">
        <v>-7.7999999999999996E-3</v>
      </c>
      <c r="U2360" s="66">
        <v>1.6999999999999999E-3</v>
      </c>
      <c r="V2360" s="66">
        <v>-8.8000000000000005E-3</v>
      </c>
      <c r="W2360" s="66">
        <v>6.7000000000000002E-3</v>
      </c>
      <c r="X2360" s="1">
        <v>23007200</v>
      </c>
      <c r="Y2360" s="1">
        <v>66601642</v>
      </c>
      <c r="Z2360" s="1">
        <v>42281678</v>
      </c>
      <c r="AA2360" t="s">
        <v>435</v>
      </c>
      <c r="AB2360" t="s">
        <v>699</v>
      </c>
      <c r="AC2360">
        <v>11.43</v>
      </c>
      <c r="AD2360">
        <v>0.94</v>
      </c>
      <c r="AE2360">
        <v>3.45</v>
      </c>
      <c r="AF2360" t="s">
        <v>230</v>
      </c>
      <c r="AG2360" s="1">
        <v>291700</v>
      </c>
      <c r="AH2360" s="36">
        <v>2897.5</v>
      </c>
      <c r="AI2360">
        <v>500</v>
      </c>
      <c r="AJ2360" s="36">
        <v>2895</v>
      </c>
      <c r="AK2360">
        <v>300</v>
      </c>
      <c r="AL2360" s="2">
        <v>0.64583333333333337</v>
      </c>
      <c r="AM2360" s="3">
        <v>46238</v>
      </c>
      <c r="AN2360" t="s">
        <v>298</v>
      </c>
      <c r="AO2360" t="s">
        <v>437</v>
      </c>
    </row>
    <row r="2361" spans="1:41">
      <c r="A2361" s="8">
        <v>46227</v>
      </c>
      <c r="B2361" s="67">
        <v>4011.31</v>
      </c>
      <c r="C2361" s="67">
        <v>-1.05</v>
      </c>
      <c r="D2361" s="67">
        <v>64600</v>
      </c>
      <c r="E2361" s="67">
        <v>-2.64</v>
      </c>
      <c r="F2361" s="69">
        <v>7213</v>
      </c>
      <c r="G2361" t="s">
        <v>83</v>
      </c>
      <c r="H2361">
        <v>0</v>
      </c>
      <c r="I2361" t="s">
        <v>314</v>
      </c>
      <c r="J2361" t="s">
        <v>289</v>
      </c>
      <c r="K2361" t="s">
        <v>295</v>
      </c>
      <c r="L2361">
        <v>614</v>
      </c>
      <c r="M2361">
        <v>-10</v>
      </c>
      <c r="N2361" s="66">
        <v>-1.6E-2</v>
      </c>
      <c r="O2361">
        <v>624</v>
      </c>
      <c r="P2361" s="66">
        <v>-1.6E-2</v>
      </c>
      <c r="Q2361">
        <v>622</v>
      </c>
      <c r="R2361">
        <v>624</v>
      </c>
      <c r="S2361">
        <v>606</v>
      </c>
      <c r="T2361" s="66">
        <v>-1.2800000000000001E-2</v>
      </c>
      <c r="U2361" s="66">
        <v>3.2000000000000002E-3</v>
      </c>
      <c r="V2361" s="66">
        <v>-1.6E-2</v>
      </c>
      <c r="W2361" s="66">
        <v>1.32E-2</v>
      </c>
      <c r="X2361" s="1">
        <v>20100</v>
      </c>
      <c r="Y2361" s="1">
        <v>12342</v>
      </c>
      <c r="Z2361" s="1">
        <v>9757</v>
      </c>
      <c r="AA2361" t="s">
        <v>841</v>
      </c>
      <c r="AB2361" t="s">
        <v>439</v>
      </c>
      <c r="AC2361">
        <v>7.19</v>
      </c>
      <c r="AD2361">
        <v>0.86</v>
      </c>
      <c r="AE2361">
        <v>4.2300000000000004</v>
      </c>
      <c r="AF2361" t="s">
        <v>230</v>
      </c>
      <c r="AG2361">
        <v>0</v>
      </c>
      <c r="AH2361">
        <v>620</v>
      </c>
      <c r="AI2361" s="1">
        <v>2000</v>
      </c>
      <c r="AJ2361">
        <v>613</v>
      </c>
      <c r="AK2361">
        <v>600</v>
      </c>
      <c r="AL2361" s="2">
        <v>0.64583333333333337</v>
      </c>
      <c r="AM2361" s="3">
        <v>46241</v>
      </c>
      <c r="AN2361" t="s">
        <v>298</v>
      </c>
      <c r="AO2361" t="s">
        <v>437</v>
      </c>
    </row>
    <row r="2362" spans="1:41">
      <c r="A2362" s="8">
        <v>46227</v>
      </c>
      <c r="B2362" s="67">
        <v>4011.31</v>
      </c>
      <c r="C2362" s="67">
        <v>-1.05</v>
      </c>
      <c r="D2362" s="67">
        <v>64600</v>
      </c>
      <c r="E2362" s="67">
        <v>-2.64</v>
      </c>
      <c r="F2362" s="69">
        <v>7220</v>
      </c>
      <c r="G2362" t="s">
        <v>84</v>
      </c>
      <c r="H2362">
        <v>0</v>
      </c>
      <c r="I2362" t="s">
        <v>288</v>
      </c>
      <c r="J2362" t="s">
        <v>289</v>
      </c>
      <c r="K2362" t="s">
        <v>295</v>
      </c>
      <c r="L2362" s="36">
        <v>3025</v>
      </c>
      <c r="M2362">
        <v>-125</v>
      </c>
      <c r="N2362" s="66">
        <v>-3.9699999999999999E-2</v>
      </c>
      <c r="O2362" s="36">
        <v>3150</v>
      </c>
      <c r="P2362" s="66">
        <v>-3.9600000000000003E-2</v>
      </c>
      <c r="Q2362" s="36">
        <v>3080</v>
      </c>
      <c r="R2362" s="36">
        <v>3105</v>
      </c>
      <c r="S2362" s="36">
        <v>2991</v>
      </c>
      <c r="T2362" s="66">
        <v>-1.78E-2</v>
      </c>
      <c r="U2362" s="66">
        <v>-4.8999999999999998E-3</v>
      </c>
      <c r="V2362" s="66">
        <v>-2.5700000000000001E-2</v>
      </c>
      <c r="W2362" s="66">
        <v>1.1299999999999999E-2</v>
      </c>
      <c r="X2362" s="1">
        <v>791100</v>
      </c>
      <c r="Y2362" s="1">
        <v>2400070</v>
      </c>
      <c r="Z2362" s="1">
        <v>198428</v>
      </c>
      <c r="AA2362" t="s">
        <v>563</v>
      </c>
      <c r="AB2362" t="s">
        <v>441</v>
      </c>
      <c r="AC2362">
        <v>30.49</v>
      </c>
      <c r="AD2362">
        <v>1.62</v>
      </c>
      <c r="AE2362">
        <v>1.32</v>
      </c>
      <c r="AF2362" t="s">
        <v>230</v>
      </c>
      <c r="AG2362" s="1">
        <v>7700</v>
      </c>
      <c r="AH2362" s="36">
        <v>3035</v>
      </c>
      <c r="AI2362">
        <v>100</v>
      </c>
      <c r="AJ2362" s="36">
        <v>3020</v>
      </c>
      <c r="AK2362">
        <v>300</v>
      </c>
      <c r="AL2362" s="2">
        <v>0.64583333333333337</v>
      </c>
      <c r="AM2362" s="3">
        <v>46239</v>
      </c>
      <c r="AN2362" t="s">
        <v>298</v>
      </c>
      <c r="AO2362" t="s">
        <v>437</v>
      </c>
    </row>
    <row r="2363" spans="1:41">
      <c r="A2363" s="8">
        <v>46227</v>
      </c>
      <c r="B2363" s="67">
        <v>4011.31</v>
      </c>
      <c r="C2363" s="67">
        <v>-1.05</v>
      </c>
      <c r="D2363" s="67">
        <v>64600</v>
      </c>
      <c r="E2363" s="67">
        <v>-2.64</v>
      </c>
      <c r="F2363" s="69">
        <v>7269</v>
      </c>
      <c r="G2363" t="s">
        <v>85</v>
      </c>
      <c r="H2363">
        <v>0</v>
      </c>
      <c r="I2363" t="s">
        <v>288</v>
      </c>
      <c r="J2363" t="s">
        <v>289</v>
      </c>
      <c r="K2363" t="s">
        <v>290</v>
      </c>
      <c r="L2363" s="36">
        <v>1968.5</v>
      </c>
      <c r="M2363">
        <v>-75.5</v>
      </c>
      <c r="N2363" s="66">
        <v>-3.6900000000000002E-2</v>
      </c>
      <c r="O2363" s="36">
        <v>2044</v>
      </c>
      <c r="P2363" s="66">
        <v>-3.6900000000000002E-2</v>
      </c>
      <c r="Q2363" s="36">
        <v>2011</v>
      </c>
      <c r="R2363" s="36">
        <v>2015</v>
      </c>
      <c r="S2363" s="36">
        <v>1960.5</v>
      </c>
      <c r="T2363" s="66">
        <v>-2.1100000000000001E-2</v>
      </c>
      <c r="U2363" s="66">
        <v>-6.3E-3</v>
      </c>
      <c r="V2363" s="66">
        <v>-2.3E-2</v>
      </c>
      <c r="W2363" s="66">
        <v>4.0000000000000001E-3</v>
      </c>
      <c r="X2363" s="1">
        <v>6786900</v>
      </c>
      <c r="Y2363" s="1">
        <v>13421158</v>
      </c>
      <c r="Z2363" s="1">
        <v>3867288</v>
      </c>
      <c r="AA2363" t="s">
        <v>442</v>
      </c>
      <c r="AB2363" t="s">
        <v>443</v>
      </c>
      <c r="AC2363">
        <v>9.99</v>
      </c>
      <c r="AD2363">
        <v>1.1200000000000001</v>
      </c>
      <c r="AE2363">
        <v>2.59</v>
      </c>
      <c r="AF2363" t="s">
        <v>230</v>
      </c>
      <c r="AG2363" s="1">
        <v>4087900</v>
      </c>
      <c r="AH2363" s="36">
        <v>1969</v>
      </c>
      <c r="AI2363">
        <v>300</v>
      </c>
      <c r="AJ2363" s="36">
        <v>1965</v>
      </c>
      <c r="AK2363">
        <v>200</v>
      </c>
      <c r="AL2363" s="2">
        <v>0.64583333333333337</v>
      </c>
      <c r="AM2363" s="3">
        <v>46239</v>
      </c>
      <c r="AN2363" t="s">
        <v>298</v>
      </c>
      <c r="AO2363" t="s">
        <v>437</v>
      </c>
    </row>
    <row r="2364" spans="1:41">
      <c r="A2364" s="8">
        <v>46227</v>
      </c>
      <c r="B2364" s="67">
        <v>4011.31</v>
      </c>
      <c r="C2364" s="67">
        <v>-1.05</v>
      </c>
      <c r="D2364" s="67">
        <v>64600</v>
      </c>
      <c r="E2364" s="67">
        <v>-2.64</v>
      </c>
      <c r="F2364" s="69">
        <v>7272</v>
      </c>
      <c r="G2364" t="s">
        <v>86</v>
      </c>
      <c r="H2364">
        <v>0</v>
      </c>
      <c r="I2364" t="s">
        <v>288</v>
      </c>
      <c r="J2364" t="s">
        <v>289</v>
      </c>
      <c r="K2364" t="s">
        <v>290</v>
      </c>
      <c r="L2364" s="36">
        <v>1278</v>
      </c>
      <c r="M2364">
        <v>-20</v>
      </c>
      <c r="N2364" s="66">
        <v>-1.54E-2</v>
      </c>
      <c r="O2364" s="36">
        <v>1298</v>
      </c>
      <c r="P2364" s="66">
        <v>-1.54E-2</v>
      </c>
      <c r="Q2364" s="36">
        <v>1272</v>
      </c>
      <c r="R2364" s="36">
        <v>1287.5</v>
      </c>
      <c r="S2364" s="36">
        <v>1267.5</v>
      </c>
      <c r="T2364" s="66">
        <v>4.7000000000000002E-3</v>
      </c>
      <c r="U2364" s="66">
        <v>-5.7999999999999996E-3</v>
      </c>
      <c r="V2364" s="66">
        <v>-7.3000000000000001E-3</v>
      </c>
      <c r="W2364" s="66">
        <v>8.2000000000000007E-3</v>
      </c>
      <c r="X2364" s="1">
        <v>3938400</v>
      </c>
      <c r="Y2364" s="1">
        <v>5032498</v>
      </c>
      <c r="Z2364" s="1">
        <v>1301163</v>
      </c>
      <c r="AA2364" t="s">
        <v>444</v>
      </c>
      <c r="AB2364" t="s">
        <v>445</v>
      </c>
      <c r="AC2364">
        <v>10.07</v>
      </c>
      <c r="AD2364">
        <v>1.0900000000000001</v>
      </c>
      <c r="AE2364">
        <v>3.91</v>
      </c>
      <c r="AF2364" t="s">
        <v>230</v>
      </c>
      <c r="AG2364" s="1">
        <v>364300</v>
      </c>
      <c r="AH2364" s="36">
        <v>1278.5</v>
      </c>
      <c r="AI2364">
        <v>500</v>
      </c>
      <c r="AJ2364" s="36">
        <v>1275</v>
      </c>
      <c r="AK2364">
        <v>700</v>
      </c>
      <c r="AL2364" s="2">
        <v>0.64583333333333337</v>
      </c>
      <c r="AM2364" s="3">
        <v>46238</v>
      </c>
      <c r="AN2364" t="s">
        <v>293</v>
      </c>
      <c r="AO2364" t="s">
        <v>437</v>
      </c>
    </row>
    <row r="2365" spans="1:41">
      <c r="A2365" s="8">
        <v>46227</v>
      </c>
      <c r="B2365" s="67">
        <v>4011.31</v>
      </c>
      <c r="C2365" s="67">
        <v>-1.05</v>
      </c>
      <c r="D2365" s="67">
        <v>64600</v>
      </c>
      <c r="E2365" s="67">
        <v>-2.64</v>
      </c>
      <c r="F2365" s="69">
        <v>7376</v>
      </c>
      <c r="G2365" t="s">
        <v>87</v>
      </c>
      <c r="H2365">
        <v>0</v>
      </c>
      <c r="I2365" t="s">
        <v>347</v>
      </c>
      <c r="J2365" t="s">
        <v>323</v>
      </c>
      <c r="K2365" t="s">
        <v>290</v>
      </c>
      <c r="L2365" s="36">
        <v>1120</v>
      </c>
      <c r="M2365">
        <v>48</v>
      </c>
      <c r="N2365" s="66">
        <v>4.48E-2</v>
      </c>
      <c r="O2365" s="36">
        <v>1072</v>
      </c>
      <c r="P2365" s="66">
        <v>4.4699999999999997E-2</v>
      </c>
      <c r="Q2365" s="36">
        <v>1072</v>
      </c>
      <c r="R2365" s="36">
        <v>1136</v>
      </c>
      <c r="S2365" s="36">
        <v>1049</v>
      </c>
      <c r="T2365" s="66">
        <v>4.4699999999999997E-2</v>
      </c>
      <c r="U2365" s="66">
        <v>2.3699999999999999E-2</v>
      </c>
      <c r="V2365" s="66">
        <v>-1.4E-2</v>
      </c>
      <c r="W2365" s="66">
        <v>6.7599999999999993E-2</v>
      </c>
      <c r="X2365" s="1">
        <v>44400</v>
      </c>
      <c r="Y2365" s="1">
        <v>48529</v>
      </c>
      <c r="Z2365" s="1">
        <v>4770</v>
      </c>
      <c r="AA2365" t="s">
        <v>446</v>
      </c>
      <c r="AB2365" t="s">
        <v>447</v>
      </c>
      <c r="AC2365">
        <v>0</v>
      </c>
      <c r="AD2365">
        <v>4.45</v>
      </c>
      <c r="AE2365">
        <v>0</v>
      </c>
      <c r="AF2365">
        <v>0.6</v>
      </c>
      <c r="AG2365">
        <v>600</v>
      </c>
      <c r="AH2365" s="36">
        <v>1120</v>
      </c>
      <c r="AI2365" s="1">
        <v>1300</v>
      </c>
      <c r="AJ2365" s="36">
        <v>1118</v>
      </c>
      <c r="AK2365">
        <v>100</v>
      </c>
      <c r="AL2365" s="2">
        <v>0.64583333333333337</v>
      </c>
      <c r="AM2365" s="3">
        <v>46246</v>
      </c>
      <c r="AN2365" t="s">
        <v>448</v>
      </c>
      <c r="AO2365" t="s">
        <v>313</v>
      </c>
    </row>
    <row r="2366" spans="1:41">
      <c r="A2366" s="8">
        <v>46227</v>
      </c>
      <c r="B2366" s="67">
        <v>4011.31</v>
      </c>
      <c r="C2366" s="67">
        <v>-1.05</v>
      </c>
      <c r="D2366" s="67">
        <v>64600</v>
      </c>
      <c r="E2366" s="67">
        <v>-2.64</v>
      </c>
      <c r="F2366" s="69">
        <v>7525</v>
      </c>
      <c r="G2366" t="s">
        <v>88</v>
      </c>
      <c r="H2366">
        <v>0</v>
      </c>
      <c r="I2366" t="s">
        <v>288</v>
      </c>
      <c r="J2366" t="s">
        <v>289</v>
      </c>
      <c r="K2366" t="s">
        <v>295</v>
      </c>
      <c r="L2366" s="36">
        <v>3565</v>
      </c>
      <c r="M2366">
        <v>-30</v>
      </c>
      <c r="N2366" s="66">
        <v>-8.3000000000000001E-3</v>
      </c>
      <c r="O2366" s="36">
        <v>3595</v>
      </c>
      <c r="P2366" s="66">
        <v>-8.3000000000000001E-3</v>
      </c>
      <c r="Q2366" s="36">
        <v>3580</v>
      </c>
      <c r="R2366" s="36">
        <v>3580</v>
      </c>
      <c r="S2366" s="36">
        <v>3565</v>
      </c>
      <c r="T2366" s="66">
        <v>-4.1000000000000003E-3</v>
      </c>
      <c r="U2366" s="66">
        <v>0</v>
      </c>
      <c r="V2366" s="66">
        <v>-4.1000000000000003E-3</v>
      </c>
      <c r="W2366" s="66">
        <v>0</v>
      </c>
      <c r="X2366" s="1">
        <v>8100</v>
      </c>
      <c r="Y2366" s="1">
        <v>28914</v>
      </c>
      <c r="Z2366" s="1">
        <v>30801</v>
      </c>
      <c r="AA2366" t="s">
        <v>449</v>
      </c>
      <c r="AB2366" t="s">
        <v>450</v>
      </c>
      <c r="AC2366">
        <v>9.64</v>
      </c>
      <c r="AD2366">
        <v>1</v>
      </c>
      <c r="AE2366">
        <v>4.54</v>
      </c>
      <c r="AF2366" t="s">
        <v>230</v>
      </c>
      <c r="AG2366" s="1">
        <v>6900</v>
      </c>
      <c r="AH2366" s="36">
        <v>3565</v>
      </c>
      <c r="AI2366">
        <v>200</v>
      </c>
      <c r="AJ2366" s="36">
        <v>3560</v>
      </c>
      <c r="AK2366">
        <v>300</v>
      </c>
      <c r="AL2366" s="2">
        <v>0.64583333333333337</v>
      </c>
      <c r="AM2366" s="3">
        <v>46241</v>
      </c>
      <c r="AN2366" t="s">
        <v>298</v>
      </c>
      <c r="AO2366" t="s">
        <v>322</v>
      </c>
    </row>
    <row r="2367" spans="1:41">
      <c r="A2367" s="8">
        <v>46227</v>
      </c>
      <c r="B2367" s="67">
        <v>4011.31</v>
      </c>
      <c r="C2367" s="67">
        <v>-1.05</v>
      </c>
      <c r="D2367" s="67">
        <v>64600</v>
      </c>
      <c r="E2367" s="67">
        <v>-2.64</v>
      </c>
      <c r="F2367" s="69">
        <v>7729</v>
      </c>
      <c r="G2367" t="s">
        <v>89</v>
      </c>
      <c r="H2367">
        <v>0</v>
      </c>
      <c r="I2367" t="s">
        <v>288</v>
      </c>
      <c r="J2367" t="s">
        <v>289</v>
      </c>
      <c r="K2367" t="s">
        <v>295</v>
      </c>
      <c r="L2367" s="36">
        <v>17520</v>
      </c>
      <c r="M2367">
        <v>-925</v>
      </c>
      <c r="N2367" s="66">
        <v>-5.0099999999999999E-2</v>
      </c>
      <c r="O2367" s="36">
        <v>18445</v>
      </c>
      <c r="P2367" s="66">
        <v>-5.0099999999999999E-2</v>
      </c>
      <c r="Q2367" s="36">
        <v>18045</v>
      </c>
      <c r="R2367" s="36">
        <v>18135</v>
      </c>
      <c r="S2367" s="36">
        <v>17275</v>
      </c>
      <c r="T2367" s="66">
        <v>-2.9000000000000001E-2</v>
      </c>
      <c r="U2367" s="66">
        <v>0.01</v>
      </c>
      <c r="V2367" s="66">
        <v>-3.39E-2</v>
      </c>
      <c r="W2367" s="66">
        <v>1.41E-2</v>
      </c>
      <c r="X2367" s="1">
        <v>375800</v>
      </c>
      <c r="Y2367" s="1">
        <v>6595257</v>
      </c>
      <c r="Z2367" s="1">
        <v>740832</v>
      </c>
      <c r="AA2367" t="s">
        <v>700</v>
      </c>
      <c r="AB2367" t="s">
        <v>452</v>
      </c>
      <c r="AC2367">
        <v>25.39</v>
      </c>
      <c r="AD2367">
        <v>3.72</v>
      </c>
      <c r="AE2367">
        <v>1.58</v>
      </c>
      <c r="AF2367" t="s">
        <v>230</v>
      </c>
      <c r="AG2367" s="1">
        <v>5900</v>
      </c>
      <c r="AH2367" s="36">
        <v>17575</v>
      </c>
      <c r="AI2367">
        <v>400</v>
      </c>
      <c r="AJ2367" s="36">
        <v>17510</v>
      </c>
      <c r="AK2367">
        <v>100</v>
      </c>
      <c r="AL2367" s="2">
        <v>0.64583333333333337</v>
      </c>
      <c r="AM2367" s="3">
        <v>46238</v>
      </c>
      <c r="AN2367" t="s">
        <v>298</v>
      </c>
      <c r="AO2367" t="s">
        <v>453</v>
      </c>
    </row>
    <row r="2368" spans="1:41">
      <c r="A2368" s="8">
        <v>46227</v>
      </c>
      <c r="B2368" s="67">
        <v>4011.31</v>
      </c>
      <c r="C2368" s="67">
        <v>-1.05</v>
      </c>
      <c r="D2368" s="67">
        <v>64600</v>
      </c>
      <c r="E2368" s="67">
        <v>-2.64</v>
      </c>
      <c r="F2368" s="69">
        <v>7921</v>
      </c>
      <c r="G2368" t="s">
        <v>90</v>
      </c>
      <c r="H2368">
        <v>0</v>
      </c>
      <c r="I2368" t="s">
        <v>288</v>
      </c>
      <c r="J2368" t="s">
        <v>289</v>
      </c>
      <c r="K2368" t="s">
        <v>295</v>
      </c>
      <c r="L2368" s="36">
        <v>4320</v>
      </c>
      <c r="M2368">
        <v>-45</v>
      </c>
      <c r="N2368" s="66">
        <v>-1.03E-2</v>
      </c>
      <c r="O2368" s="36">
        <v>4365</v>
      </c>
      <c r="P2368" s="66">
        <v>-1.03E-2</v>
      </c>
      <c r="Q2368" s="36">
        <v>4295</v>
      </c>
      <c r="R2368" s="36">
        <v>4360</v>
      </c>
      <c r="S2368" s="36">
        <v>4295</v>
      </c>
      <c r="T2368" s="66">
        <v>5.7999999999999996E-3</v>
      </c>
      <c r="U2368" s="66">
        <v>-2.3E-3</v>
      </c>
      <c r="V2368" s="66">
        <v>-9.1000000000000004E-3</v>
      </c>
      <c r="W2368" s="66">
        <v>5.7999999999999996E-3</v>
      </c>
      <c r="X2368" s="1">
        <v>33700</v>
      </c>
      <c r="Y2368" s="1">
        <v>145559</v>
      </c>
      <c r="Z2368" s="1">
        <v>56822</v>
      </c>
      <c r="AA2368" t="s">
        <v>454</v>
      </c>
      <c r="AB2368" t="s">
        <v>591</v>
      </c>
      <c r="AC2368">
        <v>15.92</v>
      </c>
      <c r="AD2368">
        <v>1.71</v>
      </c>
      <c r="AE2368">
        <v>4.17</v>
      </c>
      <c r="AF2368" t="s">
        <v>230</v>
      </c>
      <c r="AG2368" s="1">
        <v>6500</v>
      </c>
      <c r="AH2368" s="36">
        <v>4345</v>
      </c>
      <c r="AI2368">
        <v>200</v>
      </c>
      <c r="AJ2368" s="36">
        <v>4315</v>
      </c>
      <c r="AK2368">
        <v>200</v>
      </c>
      <c r="AL2368" s="2">
        <v>0.64583333333333337</v>
      </c>
      <c r="AM2368" s="3">
        <v>46211</v>
      </c>
      <c r="AN2368" t="s">
        <v>326</v>
      </c>
      <c r="AO2368" t="s">
        <v>456</v>
      </c>
    </row>
    <row r="2369" spans="1:41">
      <c r="A2369" s="8">
        <v>46227</v>
      </c>
      <c r="B2369" s="67">
        <v>4011.31</v>
      </c>
      <c r="C2369" s="67">
        <v>-1.05</v>
      </c>
      <c r="D2369" s="67">
        <v>64600</v>
      </c>
      <c r="E2369" s="67">
        <v>-2.64</v>
      </c>
      <c r="F2369" s="69">
        <v>8031</v>
      </c>
      <c r="G2369" t="s">
        <v>91</v>
      </c>
      <c r="H2369">
        <v>0</v>
      </c>
      <c r="I2369" t="s">
        <v>288</v>
      </c>
      <c r="J2369" t="s">
        <v>289</v>
      </c>
      <c r="K2369" t="s">
        <v>290</v>
      </c>
      <c r="L2369" s="36">
        <v>4966</v>
      </c>
      <c r="M2369">
        <v>-4</v>
      </c>
      <c r="N2369" s="66">
        <v>-8.0000000000000004E-4</v>
      </c>
      <c r="O2369" s="36">
        <v>4970</v>
      </c>
      <c r="P2369" s="66">
        <v>-8.0000000000000004E-4</v>
      </c>
      <c r="Q2369" s="36">
        <v>4970</v>
      </c>
      <c r="R2369" s="36">
        <v>5018</v>
      </c>
      <c r="S2369" s="36">
        <v>4931</v>
      </c>
      <c r="T2369" s="66">
        <v>-8.0000000000000004E-4</v>
      </c>
      <c r="U2369" s="66">
        <v>-7.3000000000000001E-3</v>
      </c>
      <c r="V2369" s="66">
        <v>-1.03E-2</v>
      </c>
      <c r="W2369" s="66">
        <v>7.0000000000000001E-3</v>
      </c>
      <c r="X2369" s="1">
        <v>5354900</v>
      </c>
      <c r="Y2369" s="1">
        <v>26607304</v>
      </c>
      <c r="Z2369" s="1">
        <v>14225934</v>
      </c>
      <c r="AA2369" t="s">
        <v>457</v>
      </c>
      <c r="AB2369" t="s">
        <v>701</v>
      </c>
      <c r="AC2369">
        <v>15.29</v>
      </c>
      <c r="AD2369">
        <v>1.6</v>
      </c>
      <c r="AE2369">
        <v>2.82</v>
      </c>
      <c r="AF2369" t="s">
        <v>230</v>
      </c>
      <c r="AG2369" s="1">
        <v>278100</v>
      </c>
      <c r="AH2369" s="36">
        <v>4967</v>
      </c>
      <c r="AI2369" s="1">
        <v>1300</v>
      </c>
      <c r="AJ2369" s="36">
        <v>4965</v>
      </c>
      <c r="AK2369">
        <v>100</v>
      </c>
      <c r="AL2369" s="2">
        <v>0.64583333333333337</v>
      </c>
      <c r="AM2369" s="3">
        <v>46238</v>
      </c>
      <c r="AN2369" t="s">
        <v>298</v>
      </c>
      <c r="AO2369" t="s">
        <v>322</v>
      </c>
    </row>
    <row r="2370" spans="1:41">
      <c r="A2370" s="8">
        <v>46227</v>
      </c>
      <c r="B2370" s="67">
        <v>4011.31</v>
      </c>
      <c r="C2370" s="67">
        <v>-1.05</v>
      </c>
      <c r="D2370" s="67">
        <v>64600</v>
      </c>
      <c r="E2370" s="67">
        <v>-2.64</v>
      </c>
      <c r="F2370" s="69">
        <v>8058</v>
      </c>
      <c r="G2370" t="s">
        <v>92</v>
      </c>
      <c r="H2370">
        <v>0</v>
      </c>
      <c r="I2370" t="s">
        <v>288</v>
      </c>
      <c r="J2370" t="s">
        <v>289</v>
      </c>
      <c r="K2370" t="s">
        <v>295</v>
      </c>
      <c r="L2370" s="36">
        <v>4918</v>
      </c>
      <c r="M2370">
        <v>2</v>
      </c>
      <c r="N2370" s="66">
        <v>4.0000000000000002E-4</v>
      </c>
      <c r="O2370" s="36">
        <v>4916</v>
      </c>
      <c r="P2370" s="66">
        <v>4.0000000000000002E-4</v>
      </c>
      <c r="Q2370" s="36">
        <v>4925</v>
      </c>
      <c r="R2370" s="36">
        <v>4972</v>
      </c>
      <c r="S2370" s="36">
        <v>4883</v>
      </c>
      <c r="T2370" s="66">
        <v>-1.4E-3</v>
      </c>
      <c r="U2370" s="66">
        <v>-6.6E-3</v>
      </c>
      <c r="V2370" s="66">
        <v>-1.0800000000000001E-2</v>
      </c>
      <c r="W2370" s="66">
        <v>7.1000000000000004E-3</v>
      </c>
      <c r="X2370" s="1">
        <v>7225200</v>
      </c>
      <c r="Y2370" s="1">
        <v>35573426</v>
      </c>
      <c r="Z2370" s="1">
        <v>18248380</v>
      </c>
      <c r="AA2370" t="s">
        <v>459</v>
      </c>
      <c r="AB2370" t="s">
        <v>460</v>
      </c>
      <c r="AC2370">
        <v>16.37</v>
      </c>
      <c r="AD2370">
        <v>1.9</v>
      </c>
      <c r="AE2370">
        <v>2.54</v>
      </c>
      <c r="AF2370" t="s">
        <v>230</v>
      </c>
      <c r="AG2370" s="1">
        <v>544000</v>
      </c>
      <c r="AH2370" s="36">
        <v>4919</v>
      </c>
      <c r="AI2370" s="1">
        <v>1000</v>
      </c>
      <c r="AJ2370" s="36">
        <v>4917</v>
      </c>
      <c r="AK2370">
        <v>100</v>
      </c>
      <c r="AL2370" s="2">
        <v>0.64583333333333337</v>
      </c>
      <c r="AM2370" s="3">
        <v>46237</v>
      </c>
      <c r="AN2370" t="s">
        <v>298</v>
      </c>
      <c r="AO2370" t="s">
        <v>322</v>
      </c>
    </row>
    <row r="2371" spans="1:41">
      <c r="A2371" s="8">
        <v>46227</v>
      </c>
      <c r="B2371" s="67">
        <v>4011.31</v>
      </c>
      <c r="C2371" s="67">
        <v>-1.05</v>
      </c>
      <c r="D2371" s="67">
        <v>64600</v>
      </c>
      <c r="E2371" s="67">
        <v>-2.64</v>
      </c>
      <c r="F2371" s="69">
        <v>8233</v>
      </c>
      <c r="G2371" t="s">
        <v>93</v>
      </c>
      <c r="H2371">
        <v>0</v>
      </c>
      <c r="I2371" t="s">
        <v>288</v>
      </c>
      <c r="J2371" t="s">
        <v>289</v>
      </c>
      <c r="K2371" t="s">
        <v>295</v>
      </c>
      <c r="L2371" s="36">
        <v>2236</v>
      </c>
      <c r="M2371">
        <v>-19</v>
      </c>
      <c r="N2371" s="66">
        <v>-8.3999999999999995E-3</v>
      </c>
      <c r="O2371" s="36">
        <v>2255</v>
      </c>
      <c r="P2371" s="66">
        <v>-8.3999999999999995E-3</v>
      </c>
      <c r="Q2371" s="36">
        <v>2212</v>
      </c>
      <c r="R2371" s="36">
        <v>2249.5</v>
      </c>
      <c r="S2371" s="36">
        <v>2192</v>
      </c>
      <c r="T2371" s="66">
        <v>1.0800000000000001E-2</v>
      </c>
      <c r="U2371" s="66">
        <v>1.17E-2</v>
      </c>
      <c r="V2371" s="66">
        <v>-6.0000000000000001E-3</v>
      </c>
      <c r="W2371" s="66">
        <v>0.02</v>
      </c>
      <c r="X2371" s="1">
        <v>2035600</v>
      </c>
      <c r="Y2371" s="1">
        <v>4535140</v>
      </c>
      <c r="Z2371" s="1">
        <v>682447</v>
      </c>
      <c r="AA2371" t="s">
        <v>702</v>
      </c>
      <c r="AB2371" t="s">
        <v>462</v>
      </c>
      <c r="AC2371">
        <v>17.23</v>
      </c>
      <c r="AD2371">
        <v>1.45</v>
      </c>
      <c r="AE2371">
        <v>1.79</v>
      </c>
      <c r="AF2371" t="s">
        <v>230</v>
      </c>
      <c r="AG2371" s="1">
        <v>69800</v>
      </c>
      <c r="AH2371" s="36">
        <v>2236.5</v>
      </c>
      <c r="AI2371">
        <v>300</v>
      </c>
      <c r="AJ2371" s="36">
        <v>2236</v>
      </c>
      <c r="AK2371" s="1">
        <v>1600</v>
      </c>
      <c r="AL2371" s="2">
        <v>0.64583333333333337</v>
      </c>
      <c r="AM2371" s="3">
        <v>46203</v>
      </c>
      <c r="AN2371" t="s">
        <v>463</v>
      </c>
      <c r="AO2371" t="s">
        <v>327</v>
      </c>
    </row>
    <row r="2372" spans="1:41">
      <c r="A2372" s="8">
        <v>46227</v>
      </c>
      <c r="B2372" s="67">
        <v>4011.31</v>
      </c>
      <c r="C2372" s="67">
        <v>-1.05</v>
      </c>
      <c r="D2372" s="67">
        <v>64600</v>
      </c>
      <c r="E2372" s="67">
        <v>-2.64</v>
      </c>
      <c r="F2372" s="69">
        <v>8304</v>
      </c>
      <c r="G2372" t="s">
        <v>94</v>
      </c>
      <c r="H2372">
        <v>0</v>
      </c>
      <c r="I2372" t="s">
        <v>288</v>
      </c>
      <c r="J2372" t="s">
        <v>289</v>
      </c>
      <c r="K2372" t="s">
        <v>290</v>
      </c>
      <c r="L2372" s="36">
        <v>3034</v>
      </c>
      <c r="M2372">
        <v>6</v>
      </c>
      <c r="N2372" s="66">
        <v>2E-3</v>
      </c>
      <c r="O2372" s="36">
        <v>3028</v>
      </c>
      <c r="P2372" s="66">
        <v>1.9E-3</v>
      </c>
      <c r="Q2372" s="36">
        <v>2997</v>
      </c>
      <c r="R2372" s="36">
        <v>3040</v>
      </c>
      <c r="S2372" s="36">
        <v>2981</v>
      </c>
      <c r="T2372" s="66">
        <v>1.23E-2</v>
      </c>
      <c r="U2372" s="66">
        <v>5.9999999999999995E-4</v>
      </c>
      <c r="V2372" s="66">
        <v>-1.9E-3</v>
      </c>
      <c r="W2372" s="66">
        <v>1.77E-2</v>
      </c>
      <c r="X2372" s="1">
        <v>1235300</v>
      </c>
      <c r="Y2372" s="1">
        <v>3730231</v>
      </c>
      <c r="Z2372" s="1">
        <v>424121</v>
      </c>
      <c r="AA2372" t="s">
        <v>890</v>
      </c>
      <c r="AB2372" t="s">
        <v>465</v>
      </c>
      <c r="AC2372">
        <v>15.55</v>
      </c>
      <c r="AD2372">
        <v>0.87</v>
      </c>
      <c r="AE2372">
        <v>3.3</v>
      </c>
      <c r="AF2372" t="s">
        <v>230</v>
      </c>
      <c r="AG2372" s="1">
        <v>13300</v>
      </c>
      <c r="AH2372" s="36">
        <v>3034</v>
      </c>
      <c r="AI2372" s="1">
        <v>6900</v>
      </c>
      <c r="AJ2372" s="36">
        <v>3024</v>
      </c>
      <c r="AK2372">
        <v>200</v>
      </c>
      <c r="AL2372" s="2">
        <v>0.64583333333333337</v>
      </c>
      <c r="AM2372" s="3">
        <v>46234</v>
      </c>
      <c r="AN2372" t="s">
        <v>298</v>
      </c>
      <c r="AO2372" t="s">
        <v>434</v>
      </c>
    </row>
    <row r="2373" spans="1:41">
      <c r="A2373" s="8">
        <v>46227</v>
      </c>
      <c r="B2373" s="67">
        <v>4011.31</v>
      </c>
      <c r="C2373" s="67">
        <v>-1.05</v>
      </c>
      <c r="D2373" s="67">
        <v>64600</v>
      </c>
      <c r="E2373" s="67">
        <v>-2.64</v>
      </c>
      <c r="F2373" s="69">
        <v>8316</v>
      </c>
      <c r="G2373" t="s">
        <v>95</v>
      </c>
      <c r="H2373">
        <v>0</v>
      </c>
      <c r="I2373" t="s">
        <v>288</v>
      </c>
      <c r="J2373" t="s">
        <v>289</v>
      </c>
      <c r="K2373" t="s">
        <v>290</v>
      </c>
      <c r="L2373" s="36">
        <v>7161</v>
      </c>
      <c r="M2373">
        <v>-6</v>
      </c>
      <c r="N2373" s="66">
        <v>-8.0000000000000004E-4</v>
      </c>
      <c r="O2373" s="36">
        <v>7167</v>
      </c>
      <c r="P2373" s="66">
        <v>-8.0000000000000004E-4</v>
      </c>
      <c r="Q2373" s="36">
        <v>7065</v>
      </c>
      <c r="R2373" s="36">
        <v>7181</v>
      </c>
      <c r="S2373" s="36">
        <v>7055</v>
      </c>
      <c r="T2373" s="66">
        <v>1.35E-2</v>
      </c>
      <c r="U2373" s="66">
        <v>-8.9999999999999998E-4</v>
      </c>
      <c r="V2373" s="66">
        <v>-2.7000000000000001E-3</v>
      </c>
      <c r="W2373" s="66">
        <v>1.4999999999999999E-2</v>
      </c>
      <c r="X2373" s="1">
        <v>9570300</v>
      </c>
      <c r="Y2373" s="1">
        <v>68233786</v>
      </c>
      <c r="Z2373" s="1">
        <v>27420496</v>
      </c>
      <c r="AA2373" t="s">
        <v>891</v>
      </c>
      <c r="AB2373" t="s">
        <v>467</v>
      </c>
      <c r="AC2373">
        <v>15.92</v>
      </c>
      <c r="AD2373">
        <v>1.73</v>
      </c>
      <c r="AE2373">
        <v>2.5099999999999998</v>
      </c>
      <c r="AF2373" t="s">
        <v>230</v>
      </c>
      <c r="AG2373">
        <v>0</v>
      </c>
      <c r="AH2373" s="36">
        <v>7162</v>
      </c>
      <c r="AI2373">
        <v>300</v>
      </c>
      <c r="AJ2373" s="36">
        <v>7161</v>
      </c>
      <c r="AK2373" s="1">
        <v>15600</v>
      </c>
      <c r="AL2373" s="2">
        <v>0.64583333333333337</v>
      </c>
      <c r="AM2373" s="3">
        <v>46234</v>
      </c>
      <c r="AN2373" t="s">
        <v>298</v>
      </c>
      <c r="AO2373" t="s">
        <v>434</v>
      </c>
    </row>
    <row r="2374" spans="1:41">
      <c r="A2374" s="8">
        <v>46227</v>
      </c>
      <c r="B2374" s="67">
        <v>4011.31</v>
      </c>
      <c r="C2374" s="67">
        <v>-1.05</v>
      </c>
      <c r="D2374" s="67">
        <v>64600</v>
      </c>
      <c r="E2374" s="67">
        <v>-2.64</v>
      </c>
      <c r="F2374" s="69">
        <v>8331</v>
      </c>
      <c r="G2374" t="s">
        <v>96</v>
      </c>
      <c r="H2374">
        <v>0</v>
      </c>
      <c r="I2374" t="s">
        <v>288</v>
      </c>
      <c r="J2374" t="s">
        <v>289</v>
      </c>
      <c r="K2374" t="s">
        <v>290</v>
      </c>
      <c r="L2374" s="36">
        <v>2755.5</v>
      </c>
      <c r="M2374">
        <v>6.5</v>
      </c>
      <c r="N2374" s="66">
        <v>2.3999999999999998E-3</v>
      </c>
      <c r="O2374" s="36">
        <v>2749</v>
      </c>
      <c r="P2374" s="66">
        <v>2.3E-3</v>
      </c>
      <c r="Q2374" s="36">
        <v>2704</v>
      </c>
      <c r="R2374" s="36">
        <v>2758</v>
      </c>
      <c r="S2374" s="36">
        <v>2698</v>
      </c>
      <c r="T2374" s="66">
        <v>1.9E-2</v>
      </c>
      <c r="U2374" s="66">
        <v>1.6000000000000001E-3</v>
      </c>
      <c r="V2374" s="66">
        <v>-8.9999999999999998E-4</v>
      </c>
      <c r="W2374" s="66">
        <v>2.1299999999999999E-2</v>
      </c>
      <c r="X2374" s="1">
        <v>1930500</v>
      </c>
      <c r="Y2374" s="1">
        <v>5288887</v>
      </c>
      <c r="Z2374" s="1">
        <v>2136948</v>
      </c>
      <c r="AA2374" t="s">
        <v>718</v>
      </c>
      <c r="AB2374" t="s">
        <v>469</v>
      </c>
      <c r="AC2374">
        <v>17.8</v>
      </c>
      <c r="AD2374">
        <v>1.52</v>
      </c>
      <c r="AE2374">
        <v>2.3199999999999998</v>
      </c>
      <c r="AF2374" t="s">
        <v>230</v>
      </c>
      <c r="AG2374" s="1">
        <v>26600</v>
      </c>
      <c r="AH2374" s="36">
        <v>2757</v>
      </c>
      <c r="AI2374">
        <v>100</v>
      </c>
      <c r="AJ2374" s="36">
        <v>2747</v>
      </c>
      <c r="AK2374">
        <v>100</v>
      </c>
      <c r="AL2374" s="2">
        <v>0.64583333333333337</v>
      </c>
      <c r="AM2374" s="3">
        <v>46238</v>
      </c>
      <c r="AN2374" t="s">
        <v>298</v>
      </c>
      <c r="AO2374" t="s">
        <v>434</v>
      </c>
    </row>
    <row r="2375" spans="1:41">
      <c r="A2375" s="8">
        <v>46227</v>
      </c>
      <c r="B2375" s="67">
        <v>4011.31</v>
      </c>
      <c r="C2375" s="67">
        <v>-1.05</v>
      </c>
      <c r="D2375" s="67">
        <v>64600</v>
      </c>
      <c r="E2375" s="67">
        <v>-2.64</v>
      </c>
      <c r="F2375" s="69">
        <v>8424</v>
      </c>
      <c r="G2375" t="s">
        <v>97</v>
      </c>
      <c r="H2375">
        <v>0</v>
      </c>
      <c r="I2375" t="s">
        <v>288</v>
      </c>
      <c r="J2375" t="s">
        <v>289</v>
      </c>
      <c r="K2375" t="s">
        <v>290</v>
      </c>
      <c r="L2375" s="36">
        <v>4432</v>
      </c>
      <c r="M2375">
        <v>10</v>
      </c>
      <c r="N2375" s="66">
        <v>2.3E-3</v>
      </c>
      <c r="O2375" s="36">
        <v>4422</v>
      </c>
      <c r="P2375" s="66">
        <v>2.2000000000000001E-3</v>
      </c>
      <c r="Q2375" s="36">
        <v>4400</v>
      </c>
      <c r="R2375" s="36">
        <v>4433</v>
      </c>
      <c r="S2375" s="36">
        <v>4372</v>
      </c>
      <c r="T2375" s="66">
        <v>7.1999999999999998E-3</v>
      </c>
      <c r="U2375" s="66">
        <v>3.0999999999999999E-3</v>
      </c>
      <c r="V2375" s="66">
        <v>-2.0000000000000001E-4</v>
      </c>
      <c r="W2375" s="66">
        <v>1.37E-2</v>
      </c>
      <c r="X2375" s="1">
        <v>103000</v>
      </c>
      <c r="Y2375" s="1">
        <v>455167</v>
      </c>
      <c r="Z2375" s="1">
        <v>402706</v>
      </c>
      <c r="AA2375" t="s">
        <v>470</v>
      </c>
      <c r="AB2375" t="s">
        <v>592</v>
      </c>
      <c r="AC2375">
        <v>8.32</v>
      </c>
      <c r="AD2375">
        <v>0.79</v>
      </c>
      <c r="AE2375">
        <v>3.88</v>
      </c>
      <c r="AF2375" t="s">
        <v>230</v>
      </c>
      <c r="AG2375" s="1">
        <v>1500</v>
      </c>
      <c r="AH2375" s="36">
        <v>4434</v>
      </c>
      <c r="AI2375">
        <v>100</v>
      </c>
      <c r="AJ2375" s="36">
        <v>4427</v>
      </c>
      <c r="AK2375">
        <v>200</v>
      </c>
      <c r="AL2375" s="2">
        <v>0.64583333333333337</v>
      </c>
      <c r="AM2375" s="3">
        <v>46233</v>
      </c>
      <c r="AN2375" t="s">
        <v>298</v>
      </c>
      <c r="AO2375" t="s">
        <v>472</v>
      </c>
    </row>
    <row r="2376" spans="1:41">
      <c r="A2376" s="8">
        <v>46227</v>
      </c>
      <c r="B2376" s="67">
        <v>4011.31</v>
      </c>
      <c r="C2376" s="67">
        <v>-1.05</v>
      </c>
      <c r="D2376" s="67">
        <v>64600</v>
      </c>
      <c r="E2376" s="67">
        <v>-2.64</v>
      </c>
      <c r="F2376" s="69">
        <v>8425</v>
      </c>
      <c r="G2376" t="s">
        <v>98</v>
      </c>
      <c r="H2376">
        <v>0</v>
      </c>
      <c r="I2376" t="s">
        <v>288</v>
      </c>
      <c r="J2376" t="s">
        <v>289</v>
      </c>
      <c r="K2376" t="s">
        <v>290</v>
      </c>
      <c r="L2376" s="36">
        <v>1326</v>
      </c>
      <c r="M2376">
        <v>-1</v>
      </c>
      <c r="N2376" s="66">
        <v>-8.0000000000000004E-4</v>
      </c>
      <c r="O2376" s="36">
        <v>1327</v>
      </c>
      <c r="P2376" s="66">
        <v>-6.9999999999999999E-4</v>
      </c>
      <c r="Q2376" s="36">
        <v>1318</v>
      </c>
      <c r="R2376" s="36">
        <v>1328</v>
      </c>
      <c r="S2376" s="36">
        <v>1313</v>
      </c>
      <c r="T2376" s="66">
        <v>6.0000000000000001E-3</v>
      </c>
      <c r="U2376" s="66">
        <v>1.5E-3</v>
      </c>
      <c r="V2376" s="66">
        <v>-1.5E-3</v>
      </c>
      <c r="W2376" s="66">
        <v>9.9000000000000008E-3</v>
      </c>
      <c r="X2376" s="1">
        <v>524400</v>
      </c>
      <c r="Y2376" s="1">
        <v>693931</v>
      </c>
      <c r="Z2376" s="1">
        <v>417247</v>
      </c>
      <c r="AA2376" t="s">
        <v>473</v>
      </c>
      <c r="AB2376" t="s">
        <v>607</v>
      </c>
      <c r="AC2376">
        <v>7.95</v>
      </c>
      <c r="AD2376">
        <v>0.86</v>
      </c>
      <c r="AE2376">
        <v>3.92</v>
      </c>
      <c r="AF2376" t="s">
        <v>230</v>
      </c>
      <c r="AG2376" s="1">
        <v>129200</v>
      </c>
      <c r="AH2376" s="36">
        <v>1327</v>
      </c>
      <c r="AI2376">
        <v>600</v>
      </c>
      <c r="AJ2376" s="36">
        <v>1322</v>
      </c>
      <c r="AK2376">
        <v>500</v>
      </c>
      <c r="AL2376" s="2">
        <v>0.64583333333333337</v>
      </c>
      <c r="AM2376" s="3">
        <v>46233</v>
      </c>
      <c r="AN2376" t="s">
        <v>298</v>
      </c>
      <c r="AO2376" t="s">
        <v>472</v>
      </c>
    </row>
    <row r="2377" spans="1:41">
      <c r="A2377" s="8">
        <v>46227</v>
      </c>
      <c r="B2377" s="67">
        <v>4011.31</v>
      </c>
      <c r="C2377" s="67">
        <v>-1.05</v>
      </c>
      <c r="D2377" s="67">
        <v>64600</v>
      </c>
      <c r="E2377" s="67">
        <v>-2.64</v>
      </c>
      <c r="F2377" s="69">
        <v>8591</v>
      </c>
      <c r="G2377" t="s">
        <v>99</v>
      </c>
      <c r="H2377">
        <v>0</v>
      </c>
      <c r="I2377" t="s">
        <v>288</v>
      </c>
      <c r="J2377" t="s">
        <v>289</v>
      </c>
      <c r="K2377" t="s">
        <v>290</v>
      </c>
      <c r="L2377" s="36">
        <v>6535</v>
      </c>
      <c r="M2377">
        <v>-82</v>
      </c>
      <c r="N2377" s="66">
        <v>-1.24E-2</v>
      </c>
      <c r="O2377" s="36">
        <v>6617</v>
      </c>
      <c r="P2377" s="66">
        <v>-1.23E-2</v>
      </c>
      <c r="Q2377" s="36">
        <v>6529</v>
      </c>
      <c r="R2377" s="36">
        <v>6591</v>
      </c>
      <c r="S2377" s="36">
        <v>6513</v>
      </c>
      <c r="T2377" s="66">
        <v>8.9999999999999998E-4</v>
      </c>
      <c r="U2377" s="66">
        <v>-2.2000000000000001E-3</v>
      </c>
      <c r="V2377" s="66">
        <v>-8.3999999999999995E-3</v>
      </c>
      <c r="W2377" s="66">
        <v>3.3E-3</v>
      </c>
      <c r="X2377" s="1">
        <v>2486900</v>
      </c>
      <c r="Y2377" s="1">
        <v>16276380</v>
      </c>
      <c r="Z2377" s="1">
        <v>7346036</v>
      </c>
      <c r="AA2377" t="s">
        <v>892</v>
      </c>
      <c r="AB2377" t="s">
        <v>476</v>
      </c>
      <c r="AC2377">
        <v>13.5</v>
      </c>
      <c r="AD2377">
        <v>1.6</v>
      </c>
      <c r="AE2377">
        <v>2.87</v>
      </c>
      <c r="AF2377" t="s">
        <v>230</v>
      </c>
      <c r="AG2377" s="1">
        <v>236300</v>
      </c>
      <c r="AH2377" s="36">
        <v>6539</v>
      </c>
      <c r="AI2377">
        <v>100</v>
      </c>
      <c r="AJ2377" s="36">
        <v>6534</v>
      </c>
      <c r="AK2377">
        <v>100</v>
      </c>
      <c r="AL2377" s="2">
        <v>0.64583333333333337</v>
      </c>
      <c r="AM2377" s="3">
        <v>46240</v>
      </c>
      <c r="AN2377" t="s">
        <v>298</v>
      </c>
      <c r="AO2377" t="s">
        <v>472</v>
      </c>
    </row>
    <row r="2378" spans="1:41">
      <c r="A2378" s="8">
        <v>46227</v>
      </c>
      <c r="B2378" s="67">
        <v>4011.31</v>
      </c>
      <c r="C2378" s="67">
        <v>-1.05</v>
      </c>
      <c r="D2378" s="67">
        <v>64600</v>
      </c>
      <c r="E2378" s="67">
        <v>-2.64</v>
      </c>
      <c r="F2378" s="69">
        <v>8593</v>
      </c>
      <c r="G2378" t="s">
        <v>100</v>
      </c>
      <c r="H2378">
        <v>0</v>
      </c>
      <c r="I2378" t="s">
        <v>288</v>
      </c>
      <c r="J2378" t="s">
        <v>289</v>
      </c>
      <c r="K2378" t="s">
        <v>290</v>
      </c>
      <c r="L2378" s="36">
        <v>1439</v>
      </c>
      <c r="M2378">
        <v>-0.5</v>
      </c>
      <c r="N2378" s="66">
        <v>-2.9999999999999997E-4</v>
      </c>
      <c r="O2378" s="36">
        <v>1439.5</v>
      </c>
      <c r="P2378" s="66">
        <v>-2.9999999999999997E-4</v>
      </c>
      <c r="Q2378" s="36">
        <v>1428</v>
      </c>
      <c r="R2378" s="36">
        <v>1441</v>
      </c>
      <c r="S2378" s="36">
        <v>1423.5</v>
      </c>
      <c r="T2378" s="66">
        <v>7.7000000000000002E-3</v>
      </c>
      <c r="U2378" s="66">
        <v>2.7000000000000001E-3</v>
      </c>
      <c r="V2378" s="66">
        <v>-1.2999999999999999E-3</v>
      </c>
      <c r="W2378" s="66">
        <v>1.0800000000000001E-2</v>
      </c>
      <c r="X2378" s="1">
        <v>3189500</v>
      </c>
      <c r="Y2378" s="1">
        <v>4579424</v>
      </c>
      <c r="Z2378" s="1">
        <v>2110886</v>
      </c>
      <c r="AA2378" t="s">
        <v>477</v>
      </c>
      <c r="AB2378" t="s">
        <v>594</v>
      </c>
      <c r="AC2378">
        <v>12.91</v>
      </c>
      <c r="AD2378">
        <v>1.03</v>
      </c>
      <c r="AE2378">
        <v>3.54</v>
      </c>
      <c r="AF2378" t="s">
        <v>230</v>
      </c>
      <c r="AG2378" s="1">
        <v>719200</v>
      </c>
      <c r="AH2378" s="36">
        <v>1439.5</v>
      </c>
      <c r="AI2378" s="1">
        <v>1300</v>
      </c>
      <c r="AJ2378" s="36">
        <v>1438</v>
      </c>
      <c r="AK2378">
        <v>300</v>
      </c>
      <c r="AL2378" s="2">
        <v>0.64583333333333337</v>
      </c>
      <c r="AM2378" s="3">
        <v>46241</v>
      </c>
      <c r="AN2378" t="s">
        <v>298</v>
      </c>
      <c r="AO2378" t="s">
        <v>472</v>
      </c>
    </row>
    <row r="2379" spans="1:41">
      <c r="A2379" s="8">
        <v>46227</v>
      </c>
      <c r="B2379" s="67">
        <v>4011.31</v>
      </c>
      <c r="C2379" s="67">
        <v>-1.05</v>
      </c>
      <c r="D2379" s="67">
        <v>64600</v>
      </c>
      <c r="E2379" s="67">
        <v>-2.64</v>
      </c>
      <c r="F2379" s="69">
        <v>8604</v>
      </c>
      <c r="G2379" t="s">
        <v>101</v>
      </c>
      <c r="H2379">
        <v>0</v>
      </c>
      <c r="I2379" t="s">
        <v>288</v>
      </c>
      <c r="J2379" t="s">
        <v>289</v>
      </c>
      <c r="K2379" t="s">
        <v>290</v>
      </c>
      <c r="L2379" s="36">
        <v>1600</v>
      </c>
      <c r="M2379">
        <v>-24.5</v>
      </c>
      <c r="N2379" s="66">
        <v>-1.5100000000000001E-2</v>
      </c>
      <c r="O2379" s="36">
        <v>1624.5</v>
      </c>
      <c r="P2379" s="66">
        <v>-1.4999999999999999E-2</v>
      </c>
      <c r="Q2379" s="36">
        <v>1595</v>
      </c>
      <c r="R2379" s="36">
        <v>1618</v>
      </c>
      <c r="S2379" s="36">
        <v>1591.5</v>
      </c>
      <c r="T2379" s="66">
        <v>3.0999999999999999E-3</v>
      </c>
      <c r="U2379" s="66">
        <v>-4.0000000000000001E-3</v>
      </c>
      <c r="V2379" s="66">
        <v>-1.11E-2</v>
      </c>
      <c r="W2379" s="66">
        <v>5.3E-3</v>
      </c>
      <c r="X2379" s="1">
        <v>9472200</v>
      </c>
      <c r="Y2379" s="1">
        <v>15165828</v>
      </c>
      <c r="Z2379" s="1">
        <v>4941700</v>
      </c>
      <c r="AA2379" t="s">
        <v>845</v>
      </c>
      <c r="AB2379" t="s">
        <v>480</v>
      </c>
      <c r="AC2379">
        <v>12.44</v>
      </c>
      <c r="AD2379">
        <v>1.25</v>
      </c>
      <c r="AE2379">
        <v>3.25</v>
      </c>
      <c r="AF2379" t="s">
        <v>230</v>
      </c>
      <c r="AG2379" s="1">
        <v>606500</v>
      </c>
      <c r="AH2379" s="36">
        <v>1600</v>
      </c>
      <c r="AI2379" s="1">
        <v>5000</v>
      </c>
      <c r="AJ2379" s="36">
        <v>1599</v>
      </c>
      <c r="AK2379">
        <v>500</v>
      </c>
      <c r="AL2379" s="2">
        <v>0.64583333333333337</v>
      </c>
      <c r="AM2379" s="3">
        <v>46232</v>
      </c>
      <c r="AN2379" t="s">
        <v>298</v>
      </c>
      <c r="AO2379" t="s">
        <v>481</v>
      </c>
    </row>
    <row r="2380" spans="1:41">
      <c r="A2380" s="8">
        <v>46227</v>
      </c>
      <c r="B2380" s="67">
        <v>4011.31</v>
      </c>
      <c r="C2380" s="67">
        <v>-1.05</v>
      </c>
      <c r="D2380" s="67">
        <v>64600</v>
      </c>
      <c r="E2380" s="67">
        <v>-2.64</v>
      </c>
      <c r="F2380" s="69">
        <v>8697</v>
      </c>
      <c r="G2380" t="s">
        <v>102</v>
      </c>
      <c r="H2380">
        <v>0</v>
      </c>
      <c r="I2380" t="s">
        <v>288</v>
      </c>
      <c r="J2380" t="s">
        <v>289</v>
      </c>
      <c r="K2380" t="s">
        <v>295</v>
      </c>
      <c r="L2380" s="36">
        <v>2222</v>
      </c>
      <c r="M2380">
        <v>-35</v>
      </c>
      <c r="N2380" s="66">
        <v>-1.55E-2</v>
      </c>
      <c r="O2380" s="36">
        <v>2257</v>
      </c>
      <c r="P2380" s="66">
        <v>-1.55E-2</v>
      </c>
      <c r="Q2380" s="36">
        <v>2241.5</v>
      </c>
      <c r="R2380" s="36">
        <v>2252</v>
      </c>
      <c r="S2380" s="36">
        <v>2219</v>
      </c>
      <c r="T2380" s="66">
        <v>-8.6E-3</v>
      </c>
      <c r="U2380" s="66">
        <v>-1.5E-3</v>
      </c>
      <c r="V2380" s="66">
        <v>-1.3299999999999999E-2</v>
      </c>
      <c r="W2380" s="66">
        <v>1.2999999999999999E-3</v>
      </c>
      <c r="X2380" s="1">
        <v>3631200</v>
      </c>
      <c r="Y2380" s="1">
        <v>8090327</v>
      </c>
      <c r="Z2380" s="1">
        <v>2292627</v>
      </c>
      <c r="AA2380" t="s">
        <v>893</v>
      </c>
      <c r="AB2380" t="s">
        <v>483</v>
      </c>
      <c r="AC2380">
        <v>28.05</v>
      </c>
      <c r="AD2380">
        <v>6.62</v>
      </c>
      <c r="AE2380">
        <v>2.84</v>
      </c>
      <c r="AF2380" t="s">
        <v>230</v>
      </c>
      <c r="AG2380" s="1">
        <v>87900</v>
      </c>
      <c r="AH2380" s="36">
        <v>2228</v>
      </c>
      <c r="AI2380">
        <v>500</v>
      </c>
      <c r="AJ2380" s="36">
        <v>2222</v>
      </c>
      <c r="AK2380" s="1">
        <v>4900</v>
      </c>
      <c r="AL2380" s="2">
        <v>0.64583333333333337</v>
      </c>
      <c r="AM2380" s="3">
        <v>46231</v>
      </c>
      <c r="AN2380" t="s">
        <v>298</v>
      </c>
      <c r="AO2380" t="s">
        <v>472</v>
      </c>
    </row>
    <row r="2381" spans="1:41">
      <c r="A2381" s="8">
        <v>46227</v>
      </c>
      <c r="B2381" s="67">
        <v>4011.31</v>
      </c>
      <c r="C2381" s="67">
        <v>-1.05</v>
      </c>
      <c r="D2381" s="67">
        <v>64600</v>
      </c>
      <c r="E2381" s="67">
        <v>-2.64</v>
      </c>
      <c r="F2381" s="69">
        <v>8830</v>
      </c>
      <c r="G2381" t="s">
        <v>103</v>
      </c>
      <c r="H2381">
        <v>0</v>
      </c>
      <c r="I2381" t="s">
        <v>288</v>
      </c>
      <c r="J2381" t="s">
        <v>289</v>
      </c>
      <c r="K2381" t="s">
        <v>290</v>
      </c>
      <c r="L2381" s="36">
        <v>3680</v>
      </c>
      <c r="M2381">
        <v>-15</v>
      </c>
      <c r="N2381" s="66">
        <v>-4.1000000000000003E-3</v>
      </c>
      <c r="O2381" s="36">
        <v>3695</v>
      </c>
      <c r="P2381" s="66">
        <v>-4.0000000000000001E-3</v>
      </c>
      <c r="Q2381" s="36">
        <v>3654</v>
      </c>
      <c r="R2381" s="36">
        <v>3705</v>
      </c>
      <c r="S2381" s="36">
        <v>3610</v>
      </c>
      <c r="T2381" s="66">
        <v>7.1000000000000004E-3</v>
      </c>
      <c r="U2381" s="66">
        <v>-3.7000000000000002E-3</v>
      </c>
      <c r="V2381" s="66">
        <v>-6.7000000000000002E-3</v>
      </c>
      <c r="W2381" s="66">
        <v>1.9300000000000001E-2</v>
      </c>
      <c r="X2381" s="1">
        <v>2911100</v>
      </c>
      <c r="Y2381" s="1">
        <v>10695238</v>
      </c>
      <c r="Z2381" s="1">
        <v>3444480</v>
      </c>
      <c r="AA2381" t="s">
        <v>484</v>
      </c>
      <c r="AB2381" t="s">
        <v>620</v>
      </c>
      <c r="AC2381">
        <v>15.24</v>
      </c>
      <c r="AD2381">
        <v>1.37</v>
      </c>
      <c r="AE2381">
        <v>1.41</v>
      </c>
      <c r="AF2381" t="s">
        <v>230</v>
      </c>
      <c r="AG2381" s="1">
        <v>22400</v>
      </c>
      <c r="AH2381" s="36">
        <v>3682</v>
      </c>
      <c r="AI2381">
        <v>100</v>
      </c>
      <c r="AJ2381" s="36">
        <v>3678</v>
      </c>
      <c r="AK2381">
        <v>400</v>
      </c>
      <c r="AL2381" s="2">
        <v>0.64583333333333337</v>
      </c>
      <c r="AM2381" s="3">
        <v>46240</v>
      </c>
      <c r="AN2381" t="s">
        <v>298</v>
      </c>
      <c r="AO2381" t="s">
        <v>332</v>
      </c>
    </row>
    <row r="2382" spans="1:41">
      <c r="A2382" s="8">
        <v>46227</v>
      </c>
      <c r="B2382" s="67">
        <v>4011.31</v>
      </c>
      <c r="C2382" s="67">
        <v>-1.05</v>
      </c>
      <c r="D2382" s="67">
        <v>64600</v>
      </c>
      <c r="E2382" s="67">
        <v>-2.64</v>
      </c>
      <c r="F2382" s="69">
        <v>9020</v>
      </c>
      <c r="G2382" t="s">
        <v>104</v>
      </c>
      <c r="H2382">
        <v>0</v>
      </c>
      <c r="I2382" t="s">
        <v>288</v>
      </c>
      <c r="J2382" t="s">
        <v>289</v>
      </c>
      <c r="K2382" t="s">
        <v>290</v>
      </c>
      <c r="L2382" s="36">
        <v>3632</v>
      </c>
      <c r="M2382">
        <v>66</v>
      </c>
      <c r="N2382" s="66">
        <v>1.8499999999999999E-2</v>
      </c>
      <c r="O2382" s="36">
        <v>3566</v>
      </c>
      <c r="P2382" s="66">
        <v>1.8499999999999999E-2</v>
      </c>
      <c r="Q2382" s="36">
        <v>3572</v>
      </c>
      <c r="R2382" s="36">
        <v>3632</v>
      </c>
      <c r="S2382" s="36">
        <v>3548</v>
      </c>
      <c r="T2382" s="66">
        <v>1.67E-2</v>
      </c>
      <c r="U2382" s="66">
        <v>6.6E-3</v>
      </c>
      <c r="V2382" s="66">
        <v>0</v>
      </c>
      <c r="W2382" s="66">
        <v>2.3599999999999999E-2</v>
      </c>
      <c r="X2382" s="1">
        <v>2596000</v>
      </c>
      <c r="Y2382" s="1">
        <v>9368570</v>
      </c>
      <c r="Z2382" s="1">
        <v>4120185</v>
      </c>
      <c r="AA2382" t="s">
        <v>486</v>
      </c>
      <c r="AB2382" t="s">
        <v>608</v>
      </c>
      <c r="AC2382">
        <v>16.079999999999998</v>
      </c>
      <c r="AD2382">
        <v>1.34</v>
      </c>
      <c r="AE2382">
        <v>2.31</v>
      </c>
      <c r="AF2382" t="s">
        <v>230</v>
      </c>
      <c r="AG2382" s="1">
        <v>26800</v>
      </c>
      <c r="AH2382" s="36">
        <v>3633</v>
      </c>
      <c r="AI2382">
        <v>100</v>
      </c>
      <c r="AJ2382" s="36">
        <v>3631</v>
      </c>
      <c r="AK2382">
        <v>100</v>
      </c>
      <c r="AL2382" s="2">
        <v>0.64583333333333337</v>
      </c>
      <c r="AM2382" s="3">
        <v>46234</v>
      </c>
      <c r="AN2382" t="s">
        <v>298</v>
      </c>
      <c r="AO2382" t="s">
        <v>488</v>
      </c>
    </row>
    <row r="2383" spans="1:41">
      <c r="A2383" s="8">
        <v>46227</v>
      </c>
      <c r="B2383" s="67">
        <v>4011.31</v>
      </c>
      <c r="C2383" s="67">
        <v>-1.05</v>
      </c>
      <c r="D2383" s="67">
        <v>64600</v>
      </c>
      <c r="E2383" s="67">
        <v>-2.64</v>
      </c>
      <c r="F2383" s="69">
        <v>9024</v>
      </c>
      <c r="G2383" t="s">
        <v>105</v>
      </c>
      <c r="H2383">
        <v>0</v>
      </c>
      <c r="I2383" t="s">
        <v>288</v>
      </c>
      <c r="J2383" t="s">
        <v>289</v>
      </c>
      <c r="K2383" t="s">
        <v>290</v>
      </c>
      <c r="L2383" s="36">
        <v>3560</v>
      </c>
      <c r="M2383">
        <v>30</v>
      </c>
      <c r="N2383" s="66">
        <v>8.5000000000000006E-3</v>
      </c>
      <c r="O2383" s="36">
        <v>3530</v>
      </c>
      <c r="P2383" s="66">
        <v>8.3999999999999995E-3</v>
      </c>
      <c r="Q2383" s="36">
        <v>3490</v>
      </c>
      <c r="R2383" s="36">
        <v>3597</v>
      </c>
      <c r="S2383" s="36">
        <v>3461</v>
      </c>
      <c r="T2383" s="66">
        <v>0.02</v>
      </c>
      <c r="U2383" s="66">
        <v>-2.8E-3</v>
      </c>
      <c r="V2383" s="66">
        <v>-1.0200000000000001E-2</v>
      </c>
      <c r="W2383" s="66">
        <v>2.86E-2</v>
      </c>
      <c r="X2383" s="1">
        <v>2121100</v>
      </c>
      <c r="Y2383" s="1">
        <v>7544095</v>
      </c>
      <c r="Z2383" s="1">
        <v>1088560</v>
      </c>
      <c r="AA2383" t="s">
        <v>489</v>
      </c>
      <c r="AB2383" t="s">
        <v>609</v>
      </c>
      <c r="AC2383">
        <v>33.520000000000003</v>
      </c>
      <c r="AD2383">
        <v>1.59</v>
      </c>
      <c r="AE2383">
        <v>1.18</v>
      </c>
      <c r="AF2383" t="s">
        <v>230</v>
      </c>
      <c r="AG2383">
        <v>0</v>
      </c>
      <c r="AH2383" s="36">
        <v>3574</v>
      </c>
      <c r="AI2383" s="1">
        <v>12100</v>
      </c>
      <c r="AJ2383" s="36">
        <v>3547</v>
      </c>
      <c r="AK2383" s="1">
        <v>1100</v>
      </c>
      <c r="AL2383" s="2">
        <v>0.64583333333333337</v>
      </c>
      <c r="AM2383" s="3">
        <v>46234</v>
      </c>
      <c r="AN2383" t="s">
        <v>298</v>
      </c>
      <c r="AO2383" t="s">
        <v>488</v>
      </c>
    </row>
    <row r="2384" spans="1:41">
      <c r="A2384" s="8">
        <v>46227</v>
      </c>
      <c r="B2384" s="67">
        <v>4011.31</v>
      </c>
      <c r="C2384" s="67">
        <v>-1.05</v>
      </c>
      <c r="D2384" s="67">
        <v>64600</v>
      </c>
      <c r="E2384" s="67">
        <v>-2.64</v>
      </c>
      <c r="F2384" s="69">
        <v>9069</v>
      </c>
      <c r="G2384" t="s">
        <v>106</v>
      </c>
      <c r="H2384">
        <v>0</v>
      </c>
      <c r="I2384" t="s">
        <v>288</v>
      </c>
      <c r="J2384" t="s">
        <v>289</v>
      </c>
      <c r="K2384" t="s">
        <v>290</v>
      </c>
      <c r="L2384" s="36">
        <v>2187.5</v>
      </c>
      <c r="M2384">
        <v>1</v>
      </c>
      <c r="N2384" s="66">
        <v>5.0000000000000001E-4</v>
      </c>
      <c r="O2384" s="36">
        <v>2186.5</v>
      </c>
      <c r="P2384" s="66">
        <v>4.0000000000000002E-4</v>
      </c>
      <c r="Q2384" s="36">
        <v>2160</v>
      </c>
      <c r="R2384" s="36">
        <v>2199</v>
      </c>
      <c r="S2384" s="36">
        <v>2141</v>
      </c>
      <c r="T2384" s="66">
        <v>1.2699999999999999E-2</v>
      </c>
      <c r="U2384" s="66">
        <v>-1.2999999999999999E-3</v>
      </c>
      <c r="V2384" s="66">
        <v>-5.1999999999999998E-3</v>
      </c>
      <c r="W2384" s="66">
        <v>2.1700000000000001E-2</v>
      </c>
      <c r="X2384" s="1">
        <v>289900</v>
      </c>
      <c r="Y2384" s="1">
        <v>632312</v>
      </c>
      <c r="Z2384" s="1">
        <v>384327</v>
      </c>
      <c r="AA2384" t="s">
        <v>870</v>
      </c>
      <c r="AB2384" t="s">
        <v>492</v>
      </c>
      <c r="AC2384">
        <v>15.65</v>
      </c>
      <c r="AD2384">
        <v>1.61</v>
      </c>
      <c r="AE2384">
        <v>2.56</v>
      </c>
      <c r="AF2384" t="s">
        <v>230</v>
      </c>
      <c r="AG2384" s="1">
        <v>24300</v>
      </c>
      <c r="AH2384" s="36">
        <v>2188</v>
      </c>
      <c r="AI2384">
        <v>100</v>
      </c>
      <c r="AJ2384" s="36">
        <v>2186</v>
      </c>
      <c r="AK2384">
        <v>600</v>
      </c>
      <c r="AL2384" s="2">
        <v>0.64583333333333337</v>
      </c>
      <c r="AM2384" s="3">
        <v>46246</v>
      </c>
      <c r="AN2384" t="s">
        <v>298</v>
      </c>
      <c r="AO2384" t="s">
        <v>488</v>
      </c>
    </row>
    <row r="2385" spans="1:41">
      <c r="A2385" s="8">
        <v>46227</v>
      </c>
      <c r="B2385" s="67">
        <v>4011.31</v>
      </c>
      <c r="C2385" s="67">
        <v>-1.05</v>
      </c>
      <c r="D2385" s="67">
        <v>64600</v>
      </c>
      <c r="E2385" s="67">
        <v>-2.64</v>
      </c>
      <c r="F2385" s="69">
        <v>9227</v>
      </c>
      <c r="G2385" t="s">
        <v>107</v>
      </c>
      <c r="H2385">
        <v>0</v>
      </c>
      <c r="I2385" t="s">
        <v>347</v>
      </c>
      <c r="J2385" t="s">
        <v>289</v>
      </c>
      <c r="K2385" t="s">
        <v>295</v>
      </c>
      <c r="L2385">
        <v>790</v>
      </c>
      <c r="M2385">
        <v>-18</v>
      </c>
      <c r="N2385" s="66">
        <v>-2.23E-2</v>
      </c>
      <c r="O2385">
        <v>808</v>
      </c>
      <c r="P2385" s="66">
        <v>-2.2200000000000001E-2</v>
      </c>
      <c r="Q2385">
        <v>805</v>
      </c>
      <c r="R2385">
        <v>805</v>
      </c>
      <c r="S2385">
        <v>788</v>
      </c>
      <c r="T2385" s="66">
        <v>-1.8599999999999998E-2</v>
      </c>
      <c r="U2385" s="66">
        <v>-1.1999999999999999E-3</v>
      </c>
      <c r="V2385" s="66">
        <v>-1.8599999999999998E-2</v>
      </c>
      <c r="W2385" s="66">
        <v>2.5000000000000001E-3</v>
      </c>
      <c r="X2385" s="1">
        <v>60100</v>
      </c>
      <c r="Y2385" s="1">
        <v>47703</v>
      </c>
      <c r="Z2385" s="1">
        <v>12564</v>
      </c>
      <c r="AA2385" t="s">
        <v>493</v>
      </c>
      <c r="AB2385" t="s">
        <v>494</v>
      </c>
      <c r="AC2385">
        <v>0</v>
      </c>
      <c r="AD2385">
        <v>25.99</v>
      </c>
      <c r="AE2385">
        <v>0</v>
      </c>
      <c r="AF2385">
        <v>2.2999999999999998</v>
      </c>
      <c r="AG2385" s="1">
        <v>1800</v>
      </c>
      <c r="AH2385">
        <v>791</v>
      </c>
      <c r="AI2385">
        <v>100</v>
      </c>
      <c r="AJ2385">
        <v>790</v>
      </c>
      <c r="AK2385">
        <v>500</v>
      </c>
      <c r="AL2385" s="2">
        <v>0.64583333333333337</v>
      </c>
      <c r="AM2385" s="3">
        <v>46246</v>
      </c>
      <c r="AN2385" t="s">
        <v>350</v>
      </c>
      <c r="AO2385" t="s">
        <v>313</v>
      </c>
    </row>
    <row r="2386" spans="1:41">
      <c r="A2386" s="8">
        <v>46227</v>
      </c>
      <c r="B2386" s="67">
        <v>4011.31</v>
      </c>
      <c r="C2386" s="67">
        <v>-1.05</v>
      </c>
      <c r="D2386" s="67">
        <v>64600</v>
      </c>
      <c r="E2386" s="67">
        <v>-2.64</v>
      </c>
      <c r="F2386" s="69">
        <v>9303</v>
      </c>
      <c r="G2386" t="s">
        <v>108</v>
      </c>
      <c r="H2386">
        <v>0</v>
      </c>
      <c r="I2386" t="s">
        <v>288</v>
      </c>
      <c r="J2386" t="s">
        <v>289</v>
      </c>
      <c r="K2386" t="s">
        <v>290</v>
      </c>
      <c r="L2386" s="36">
        <v>3990</v>
      </c>
      <c r="M2386">
        <v>25</v>
      </c>
      <c r="N2386" s="66">
        <v>6.3E-3</v>
      </c>
      <c r="O2386" s="36">
        <v>3965</v>
      </c>
      <c r="P2386" s="66">
        <v>6.3E-3</v>
      </c>
      <c r="Q2386" s="36">
        <v>3950</v>
      </c>
      <c r="R2386" s="36">
        <v>4005</v>
      </c>
      <c r="S2386" s="36">
        <v>3930</v>
      </c>
      <c r="T2386" s="66">
        <v>1.01E-2</v>
      </c>
      <c r="U2386" s="66">
        <v>1.52E-2</v>
      </c>
      <c r="V2386" s="66">
        <v>-3.7000000000000002E-3</v>
      </c>
      <c r="W2386" s="66">
        <v>1.52E-2</v>
      </c>
      <c r="X2386" s="1">
        <v>86600</v>
      </c>
      <c r="Y2386" s="1">
        <v>344999</v>
      </c>
      <c r="Z2386" s="1">
        <v>305690</v>
      </c>
      <c r="AA2386" t="s">
        <v>495</v>
      </c>
      <c r="AB2386" t="s">
        <v>496</v>
      </c>
      <c r="AC2386">
        <v>17.600000000000001</v>
      </c>
      <c r="AD2386">
        <v>0.96</v>
      </c>
      <c r="AE2386">
        <v>2.58</v>
      </c>
      <c r="AF2386" t="s">
        <v>230</v>
      </c>
      <c r="AG2386" s="1">
        <v>29900</v>
      </c>
      <c r="AH2386" s="36">
        <v>3995</v>
      </c>
      <c r="AI2386">
        <v>100</v>
      </c>
      <c r="AJ2386" s="36">
        <v>3985</v>
      </c>
      <c r="AK2386" s="1">
        <v>1000</v>
      </c>
      <c r="AL2386" s="2">
        <v>0.64583333333333337</v>
      </c>
      <c r="AM2386" s="3">
        <v>46241</v>
      </c>
      <c r="AN2386" t="s">
        <v>298</v>
      </c>
      <c r="AO2386" t="s">
        <v>497</v>
      </c>
    </row>
    <row r="2387" spans="1:41">
      <c r="A2387" s="8">
        <v>46227</v>
      </c>
      <c r="B2387" s="67">
        <v>4011.31</v>
      </c>
      <c r="C2387" s="67">
        <v>-1.05</v>
      </c>
      <c r="D2387" s="67">
        <v>64600</v>
      </c>
      <c r="E2387" s="67">
        <v>-2.64</v>
      </c>
      <c r="F2387" s="69">
        <v>9308</v>
      </c>
      <c r="G2387" t="s">
        <v>109</v>
      </c>
      <c r="H2387">
        <v>0</v>
      </c>
      <c r="I2387" t="s">
        <v>314</v>
      </c>
      <c r="J2387" t="s">
        <v>289</v>
      </c>
      <c r="K2387" t="s">
        <v>290</v>
      </c>
      <c r="L2387" s="36">
        <v>1736</v>
      </c>
      <c r="M2387">
        <v>36</v>
      </c>
      <c r="N2387" s="66">
        <v>2.12E-2</v>
      </c>
      <c r="O2387" s="36">
        <v>1700</v>
      </c>
      <c r="P2387" s="66">
        <v>2.1100000000000001E-2</v>
      </c>
      <c r="Q2387" s="36">
        <v>1665</v>
      </c>
      <c r="R2387" s="36">
        <v>1747</v>
      </c>
      <c r="S2387" s="36">
        <v>1665</v>
      </c>
      <c r="T2387" s="66">
        <v>4.2599999999999999E-2</v>
      </c>
      <c r="U2387" s="66">
        <v>1.04E-2</v>
      </c>
      <c r="V2387" s="66">
        <v>-6.1999999999999998E-3</v>
      </c>
      <c r="W2387" s="66">
        <v>4.2599999999999999E-2</v>
      </c>
      <c r="X2387" s="1">
        <v>133200</v>
      </c>
      <c r="Y2387" s="1">
        <v>229120</v>
      </c>
      <c r="Z2387" s="1">
        <v>45262</v>
      </c>
      <c r="AA2387" t="s">
        <v>498</v>
      </c>
      <c r="AB2387" t="s">
        <v>499</v>
      </c>
      <c r="AC2387">
        <v>14.83</v>
      </c>
      <c r="AD2387">
        <v>1.1599999999999999</v>
      </c>
      <c r="AE2387">
        <v>2</v>
      </c>
      <c r="AF2387" t="s">
        <v>230</v>
      </c>
      <c r="AG2387">
        <v>900</v>
      </c>
      <c r="AH2387" s="36">
        <v>1738</v>
      </c>
      <c r="AI2387">
        <v>200</v>
      </c>
      <c r="AJ2387" s="36">
        <v>1735</v>
      </c>
      <c r="AK2387">
        <v>300</v>
      </c>
      <c r="AL2387" s="2">
        <v>0.64583333333333337</v>
      </c>
      <c r="AM2387" s="3">
        <v>46241</v>
      </c>
      <c r="AN2387" t="s">
        <v>298</v>
      </c>
      <c r="AO2387" t="s">
        <v>500</v>
      </c>
    </row>
    <row r="2388" spans="1:41">
      <c r="A2388" s="8">
        <v>46227</v>
      </c>
      <c r="B2388" s="67">
        <v>4011.31</v>
      </c>
      <c r="C2388" s="67">
        <v>-1.05</v>
      </c>
      <c r="D2388" s="67">
        <v>64600</v>
      </c>
      <c r="E2388" s="67">
        <v>-2.64</v>
      </c>
      <c r="F2388" s="69">
        <v>9348</v>
      </c>
      <c r="G2388" t="s">
        <v>110</v>
      </c>
      <c r="H2388">
        <v>0</v>
      </c>
      <c r="I2388" t="s">
        <v>347</v>
      </c>
      <c r="J2388" t="s">
        <v>323</v>
      </c>
      <c r="K2388" t="s">
        <v>290</v>
      </c>
      <c r="L2388">
        <v>413</v>
      </c>
      <c r="M2388">
        <v>-3</v>
      </c>
      <c r="N2388" s="66">
        <v>-7.1999999999999998E-3</v>
      </c>
      <c r="O2388">
        <v>416</v>
      </c>
      <c r="P2388" s="66">
        <v>-7.1999999999999998E-3</v>
      </c>
      <c r="Q2388">
        <v>424</v>
      </c>
      <c r="R2388">
        <v>425</v>
      </c>
      <c r="S2388">
        <v>411</v>
      </c>
      <c r="T2388" s="66">
        <v>-2.5899999999999999E-2</v>
      </c>
      <c r="U2388" s="66">
        <v>-4.7999999999999996E-3</v>
      </c>
      <c r="V2388" s="66">
        <v>-2.8199999999999999E-2</v>
      </c>
      <c r="W2388" s="66">
        <v>4.7999999999999996E-3</v>
      </c>
      <c r="X2388" s="1">
        <v>1154800</v>
      </c>
      <c r="Y2388" s="1">
        <v>479345</v>
      </c>
      <c r="Z2388" s="1">
        <v>60423</v>
      </c>
      <c r="AA2388" t="s">
        <v>552</v>
      </c>
      <c r="AB2388" t="s">
        <v>851</v>
      </c>
      <c r="AC2388">
        <v>0</v>
      </c>
      <c r="AD2388">
        <v>4</v>
      </c>
      <c r="AE2388">
        <v>0</v>
      </c>
      <c r="AF2388">
        <v>1.7</v>
      </c>
      <c r="AG2388" s="1">
        <v>40100</v>
      </c>
      <c r="AH2388">
        <v>413</v>
      </c>
      <c r="AI2388" s="1">
        <v>1500</v>
      </c>
      <c r="AJ2388">
        <v>412</v>
      </c>
      <c r="AK2388" s="1">
        <v>29000</v>
      </c>
      <c r="AL2388" s="2">
        <v>0.64583333333333337</v>
      </c>
      <c r="AM2388" s="3">
        <v>46241</v>
      </c>
      <c r="AN2388" t="s">
        <v>298</v>
      </c>
      <c r="AO2388" t="s">
        <v>313</v>
      </c>
    </row>
    <row r="2389" spans="1:41">
      <c r="A2389" s="8">
        <v>46227</v>
      </c>
      <c r="B2389" s="67">
        <v>4011.31</v>
      </c>
      <c r="C2389" s="67">
        <v>-1.05</v>
      </c>
      <c r="D2389" s="67">
        <v>64600</v>
      </c>
      <c r="E2389" s="67">
        <v>-2.64</v>
      </c>
      <c r="F2389" s="69">
        <v>9432</v>
      </c>
      <c r="G2389" t="s">
        <v>111</v>
      </c>
      <c r="H2389">
        <v>0</v>
      </c>
      <c r="I2389" t="s">
        <v>288</v>
      </c>
      <c r="J2389" t="s">
        <v>289</v>
      </c>
      <c r="K2389" t="s">
        <v>290</v>
      </c>
      <c r="L2389">
        <v>151.30000000000001</v>
      </c>
      <c r="M2389">
        <v>1.6</v>
      </c>
      <c r="N2389" s="66">
        <v>1.0699999999999999E-2</v>
      </c>
      <c r="O2389">
        <v>149.69999999999999</v>
      </c>
      <c r="P2389" s="66">
        <v>1.06E-2</v>
      </c>
      <c r="Q2389">
        <v>150</v>
      </c>
      <c r="R2389">
        <v>151.30000000000001</v>
      </c>
      <c r="S2389">
        <v>149.19999999999999</v>
      </c>
      <c r="T2389" s="66">
        <v>8.6E-3</v>
      </c>
      <c r="U2389" s="66">
        <v>1.9E-3</v>
      </c>
      <c r="V2389" s="66">
        <v>0</v>
      </c>
      <c r="W2389" s="66">
        <v>1.4E-2</v>
      </c>
      <c r="X2389" s="1">
        <v>183169900</v>
      </c>
      <c r="Y2389" s="1">
        <v>27562708</v>
      </c>
      <c r="Z2389" s="1">
        <v>13700262</v>
      </c>
      <c r="AA2389" t="s">
        <v>503</v>
      </c>
      <c r="AB2389" t="s">
        <v>689</v>
      </c>
      <c r="AC2389">
        <v>12.6</v>
      </c>
      <c r="AD2389">
        <v>1.26</v>
      </c>
      <c r="AE2389">
        <v>3.57</v>
      </c>
      <c r="AF2389" t="s">
        <v>230</v>
      </c>
      <c r="AG2389" s="1">
        <v>2286000</v>
      </c>
      <c r="AH2389">
        <v>151.30000000000001</v>
      </c>
      <c r="AI2389" s="1">
        <v>548000</v>
      </c>
      <c r="AJ2389">
        <v>151.19999999999999</v>
      </c>
      <c r="AK2389">
        <v>100</v>
      </c>
      <c r="AL2389" s="2">
        <v>0.64583333333333337</v>
      </c>
      <c r="AM2389" s="3">
        <v>46240</v>
      </c>
      <c r="AN2389" t="s">
        <v>298</v>
      </c>
      <c r="AO2389" t="s">
        <v>351</v>
      </c>
    </row>
    <row r="2390" spans="1:41">
      <c r="A2390" s="8">
        <v>46227</v>
      </c>
      <c r="B2390" s="67">
        <v>4011.31</v>
      </c>
      <c r="C2390" s="67">
        <v>-1.05</v>
      </c>
      <c r="D2390" s="67">
        <v>64600</v>
      </c>
      <c r="E2390" s="67">
        <v>-2.64</v>
      </c>
      <c r="F2390" s="69">
        <v>9449</v>
      </c>
      <c r="G2390" t="s">
        <v>112</v>
      </c>
      <c r="H2390">
        <v>0</v>
      </c>
      <c r="I2390" t="s">
        <v>288</v>
      </c>
      <c r="J2390" t="s">
        <v>289</v>
      </c>
      <c r="K2390" t="s">
        <v>290</v>
      </c>
      <c r="L2390" s="36">
        <v>3916</v>
      </c>
      <c r="M2390">
        <v>-47</v>
      </c>
      <c r="N2390" s="66">
        <v>-1.1900000000000001E-2</v>
      </c>
      <c r="O2390" s="36">
        <v>3963</v>
      </c>
      <c r="P2390" s="66">
        <v>-1.18E-2</v>
      </c>
      <c r="Q2390" s="36">
        <v>3916</v>
      </c>
      <c r="R2390" s="36">
        <v>3926</v>
      </c>
      <c r="S2390" s="36">
        <v>3860</v>
      </c>
      <c r="T2390" s="66">
        <v>0</v>
      </c>
      <c r="U2390" s="66">
        <v>6.9999999999999999E-4</v>
      </c>
      <c r="V2390" s="66">
        <v>-2.5000000000000001E-3</v>
      </c>
      <c r="W2390" s="66">
        <v>1.4500000000000001E-2</v>
      </c>
      <c r="X2390" s="1">
        <v>183300</v>
      </c>
      <c r="Y2390" s="1">
        <v>715810</v>
      </c>
      <c r="Z2390" s="1">
        <v>420379</v>
      </c>
      <c r="AA2390" t="s">
        <v>847</v>
      </c>
      <c r="AB2390" t="s">
        <v>506</v>
      </c>
      <c r="AC2390">
        <v>16.600000000000001</v>
      </c>
      <c r="AD2390">
        <v>3.52</v>
      </c>
      <c r="AE2390">
        <v>1.99</v>
      </c>
      <c r="AF2390" t="s">
        <v>230</v>
      </c>
      <c r="AG2390" s="1">
        <v>2500</v>
      </c>
      <c r="AH2390" s="36">
        <v>3920</v>
      </c>
      <c r="AI2390">
        <v>200</v>
      </c>
      <c r="AJ2390" s="36">
        <v>3915</v>
      </c>
      <c r="AK2390" s="1">
        <v>1000</v>
      </c>
      <c r="AL2390" s="2">
        <v>0.64583333333333337</v>
      </c>
      <c r="AM2390" s="3">
        <v>46248</v>
      </c>
      <c r="AN2390" t="s">
        <v>293</v>
      </c>
      <c r="AO2390" t="s">
        <v>351</v>
      </c>
    </row>
    <row r="2391" spans="1:41">
      <c r="A2391" s="8">
        <v>46227</v>
      </c>
      <c r="B2391" s="67">
        <v>4011.31</v>
      </c>
      <c r="C2391" s="67">
        <v>-1.05</v>
      </c>
      <c r="D2391" s="67">
        <v>64600</v>
      </c>
      <c r="E2391" s="67">
        <v>-2.64</v>
      </c>
      <c r="F2391" s="69">
        <v>9501</v>
      </c>
      <c r="G2391" t="s">
        <v>113</v>
      </c>
      <c r="H2391">
        <v>0</v>
      </c>
      <c r="I2391" t="s">
        <v>288</v>
      </c>
      <c r="J2391" t="s">
        <v>289</v>
      </c>
      <c r="K2391" t="s">
        <v>295</v>
      </c>
      <c r="L2391">
        <v>516.70000000000005</v>
      </c>
      <c r="M2391">
        <v>0.1</v>
      </c>
      <c r="N2391" s="66">
        <v>2.0000000000000001E-4</v>
      </c>
      <c r="O2391">
        <v>516.6</v>
      </c>
      <c r="P2391" s="66">
        <v>1E-4</v>
      </c>
      <c r="Q2391">
        <v>515.20000000000005</v>
      </c>
      <c r="R2391">
        <v>521.20000000000005</v>
      </c>
      <c r="S2391">
        <v>508.1</v>
      </c>
      <c r="T2391" s="66">
        <v>2.8999999999999998E-3</v>
      </c>
      <c r="U2391" s="66">
        <v>-5.0000000000000001E-3</v>
      </c>
      <c r="V2391" s="66">
        <v>-8.6E-3</v>
      </c>
      <c r="W2391" s="66">
        <v>1.6899999999999998E-2</v>
      </c>
      <c r="X2391" s="1">
        <v>28624300</v>
      </c>
      <c r="Y2391" s="1">
        <v>14779834</v>
      </c>
      <c r="Z2391" s="1">
        <v>830345</v>
      </c>
      <c r="AA2391" t="s">
        <v>507</v>
      </c>
      <c r="AB2391" t="s">
        <v>703</v>
      </c>
      <c r="AC2391">
        <v>3.31</v>
      </c>
      <c r="AD2391">
        <v>0.34</v>
      </c>
      <c r="AE2391">
        <v>0</v>
      </c>
      <c r="AF2391" t="s">
        <v>230</v>
      </c>
      <c r="AG2391" s="1">
        <v>506700</v>
      </c>
      <c r="AH2391">
        <v>517</v>
      </c>
      <c r="AI2391" s="1">
        <v>4000</v>
      </c>
      <c r="AJ2391">
        <v>516.6</v>
      </c>
      <c r="AK2391">
        <v>100</v>
      </c>
      <c r="AL2391" s="2">
        <v>0.64583333333333337</v>
      </c>
      <c r="AM2391" s="3">
        <v>46232</v>
      </c>
      <c r="AN2391" t="s">
        <v>298</v>
      </c>
      <c r="AO2391" t="s">
        <v>509</v>
      </c>
    </row>
    <row r="2392" spans="1:41">
      <c r="A2392" s="8">
        <v>46227</v>
      </c>
      <c r="B2392" s="67">
        <v>4011.31</v>
      </c>
      <c r="C2392" s="67">
        <v>-1.05</v>
      </c>
      <c r="D2392" s="67">
        <v>64600</v>
      </c>
      <c r="E2392" s="67">
        <v>-2.64</v>
      </c>
      <c r="F2392" s="69">
        <v>9531</v>
      </c>
      <c r="G2392" t="s">
        <v>114</v>
      </c>
      <c r="H2392">
        <v>0</v>
      </c>
      <c r="I2392" t="s">
        <v>288</v>
      </c>
      <c r="J2392" t="s">
        <v>289</v>
      </c>
      <c r="K2392" t="s">
        <v>290</v>
      </c>
      <c r="L2392" s="36">
        <v>6226</v>
      </c>
      <c r="M2392">
        <v>66</v>
      </c>
      <c r="N2392" s="66">
        <v>1.0699999999999999E-2</v>
      </c>
      <c r="O2392" s="36">
        <v>6160</v>
      </c>
      <c r="P2392" s="66">
        <v>1.0699999999999999E-2</v>
      </c>
      <c r="Q2392" s="36">
        <v>6130</v>
      </c>
      <c r="R2392" s="36">
        <v>6258</v>
      </c>
      <c r="S2392" s="36">
        <v>6108</v>
      </c>
      <c r="T2392" s="66">
        <v>1.5599999999999999E-2</v>
      </c>
      <c r="U2392" s="66">
        <v>-2.8E-3</v>
      </c>
      <c r="V2392" s="66">
        <v>-5.1000000000000004E-3</v>
      </c>
      <c r="W2392" s="66">
        <v>1.9300000000000001E-2</v>
      </c>
      <c r="X2392" s="1">
        <v>923900</v>
      </c>
      <c r="Y2392" s="1">
        <v>5736904</v>
      </c>
      <c r="Z2392" s="1">
        <v>2085456</v>
      </c>
      <c r="AA2392" t="s">
        <v>510</v>
      </c>
      <c r="AB2392" t="s">
        <v>704</v>
      </c>
      <c r="AC2392">
        <v>15.01</v>
      </c>
      <c r="AD2392">
        <v>1.2</v>
      </c>
      <c r="AE2392">
        <v>1.93</v>
      </c>
      <c r="AF2392" t="s">
        <v>230</v>
      </c>
      <c r="AG2392" s="1">
        <v>22800</v>
      </c>
      <c r="AH2392" s="36">
        <v>6226</v>
      </c>
      <c r="AI2392">
        <v>100</v>
      </c>
      <c r="AJ2392" s="36">
        <v>6205</v>
      </c>
      <c r="AK2392" s="1">
        <v>2600</v>
      </c>
      <c r="AL2392" s="2">
        <v>0.64583333333333337</v>
      </c>
      <c r="AM2392" s="3">
        <v>46233</v>
      </c>
      <c r="AN2392" t="s">
        <v>298</v>
      </c>
      <c r="AO2392" t="s">
        <v>509</v>
      </c>
    </row>
    <row r="2393" spans="1:41">
      <c r="A2393" s="8">
        <v>46227</v>
      </c>
      <c r="B2393" s="67">
        <v>4011.31</v>
      </c>
      <c r="C2393" s="67">
        <v>-1.05</v>
      </c>
      <c r="D2393" s="67">
        <v>64600</v>
      </c>
      <c r="E2393" s="67">
        <v>-2.64</v>
      </c>
      <c r="F2393" s="69">
        <v>9882</v>
      </c>
      <c r="G2393" t="s">
        <v>115</v>
      </c>
      <c r="H2393">
        <v>0</v>
      </c>
      <c r="I2393" t="s">
        <v>288</v>
      </c>
      <c r="J2393" t="s">
        <v>289</v>
      </c>
      <c r="K2393" t="s">
        <v>290</v>
      </c>
      <c r="L2393" s="36">
        <v>1787</v>
      </c>
      <c r="M2393">
        <v>-1</v>
      </c>
      <c r="N2393" s="66">
        <v>-5.9999999999999995E-4</v>
      </c>
      <c r="O2393" s="36">
        <v>1788</v>
      </c>
      <c r="P2393" s="66">
        <v>-5.0000000000000001E-4</v>
      </c>
      <c r="Q2393" s="36">
        <v>1775</v>
      </c>
      <c r="R2393" s="36">
        <v>1787</v>
      </c>
      <c r="S2393" s="36">
        <v>1765</v>
      </c>
      <c r="T2393" s="66">
        <v>6.7000000000000002E-3</v>
      </c>
      <c r="U2393" s="66">
        <v>3.8999999999999998E-3</v>
      </c>
      <c r="V2393" s="66">
        <v>0</v>
      </c>
      <c r="W2393" s="66">
        <v>1.24E-2</v>
      </c>
      <c r="X2393" s="1">
        <v>133200</v>
      </c>
      <c r="Y2393" s="1">
        <v>237045</v>
      </c>
      <c r="Z2393" s="1">
        <v>153720</v>
      </c>
      <c r="AA2393" t="s">
        <v>720</v>
      </c>
      <c r="AB2393" t="s">
        <v>513</v>
      </c>
      <c r="AC2393">
        <v>11.65</v>
      </c>
      <c r="AD2393">
        <v>1.23</v>
      </c>
      <c r="AE2393">
        <v>3.81</v>
      </c>
      <c r="AF2393" t="s">
        <v>230</v>
      </c>
      <c r="AG2393">
        <v>0</v>
      </c>
      <c r="AH2393" s="36">
        <v>1792</v>
      </c>
      <c r="AI2393">
        <v>100</v>
      </c>
      <c r="AJ2393" s="36">
        <v>1780</v>
      </c>
      <c r="AK2393">
        <v>100</v>
      </c>
      <c r="AL2393" s="2">
        <v>0.64583333333333337</v>
      </c>
      <c r="AM2393" s="3">
        <v>46234</v>
      </c>
      <c r="AN2393" t="s">
        <v>298</v>
      </c>
      <c r="AO2393" t="s">
        <v>322</v>
      </c>
    </row>
    <row r="2394" spans="1:41">
      <c r="F2394" s="69">
        <v>6502</v>
      </c>
      <c r="I2394" t="s">
        <v>514</v>
      </c>
      <c r="P2394" t="s">
        <v>230</v>
      </c>
      <c r="T2394" t="s">
        <v>230</v>
      </c>
      <c r="U2394" t="s">
        <v>230</v>
      </c>
      <c r="V2394" t="s">
        <v>230</v>
      </c>
      <c r="W2394" t="s">
        <v>230</v>
      </c>
      <c r="AF2394" t="s">
        <v>230</v>
      </c>
      <c r="AG2394" t="s">
        <v>230</v>
      </c>
      <c r="AO2394" t="s">
        <v>515</v>
      </c>
    </row>
    <row r="2395" spans="1:41">
      <c r="F2395" s="69">
        <v>5759</v>
      </c>
      <c r="I2395" t="s">
        <v>514</v>
      </c>
      <c r="P2395" t="s">
        <v>230</v>
      </c>
      <c r="T2395" t="s">
        <v>230</v>
      </c>
      <c r="U2395" t="s">
        <v>230</v>
      </c>
      <c r="V2395" t="s">
        <v>230</v>
      </c>
      <c r="W2395" t="s">
        <v>230</v>
      </c>
      <c r="AF2395" t="s">
        <v>230</v>
      </c>
      <c r="AG2395" t="s">
        <v>230</v>
      </c>
      <c r="AO2395" t="s">
        <v>515</v>
      </c>
    </row>
    <row r="2399" spans="1:41">
      <c r="B2399" cm="1">
        <f t="array" ref="B2399">_xll.RssIndexMarket("TOPX", "現在値")</f>
        <v>3952.5</v>
      </c>
      <c r="C2399" cm="1">
        <f t="array" ref="C2399">_xll.RssIndexMarket("TOPX", "前日比率")</f>
        <v>-0.54</v>
      </c>
      <c r="D2399" s="71" cm="1">
        <f t="array" ref="D2399">_xll.RssIndexMarket("N225.FUT01.OS", "現在値")</f>
        <v>61710</v>
      </c>
      <c r="E2399" s="6" cm="1">
        <f t="array" ref="E2399">_xll.RssIndexMarket("N225.FUT01.OS", "前日比率")</f>
        <v>-1.18</v>
      </c>
    </row>
    <row r="2400" spans="1:41">
      <c r="A2400" s="8" t="s">
        <v>0</v>
      </c>
      <c r="B2400" t="s">
        <v>116</v>
      </c>
      <c r="C2400" t="s">
        <v>1</v>
      </c>
      <c r="D2400" t="s">
        <v>2</v>
      </c>
      <c r="E2400" t="s">
        <v>3</v>
      </c>
      <c r="F2400" s="69" t="s">
        <v>4</v>
      </c>
      <c r="G2400" t="s">
        <v>5</v>
      </c>
      <c r="H2400" t="s">
        <v>268</v>
      </c>
      <c r="I2400" t="s">
        <v>269</v>
      </c>
      <c r="J2400" t="s">
        <v>270</v>
      </c>
      <c r="K2400" t="s">
        <v>271</v>
      </c>
      <c r="L2400" t="s">
        <v>6</v>
      </c>
      <c r="M2400" t="s">
        <v>7</v>
      </c>
      <c r="N2400" t="s">
        <v>8</v>
      </c>
      <c r="O2400" t="s">
        <v>9</v>
      </c>
      <c r="P2400" t="s">
        <v>272</v>
      </c>
      <c r="Q2400" t="s">
        <v>10</v>
      </c>
      <c r="R2400" t="s">
        <v>11</v>
      </c>
      <c r="S2400" t="s">
        <v>12</v>
      </c>
      <c r="T2400" t="s">
        <v>273</v>
      </c>
      <c r="U2400" t="s">
        <v>274</v>
      </c>
      <c r="V2400" t="s">
        <v>275</v>
      </c>
      <c r="W2400" t="s">
        <v>276</v>
      </c>
      <c r="X2400" t="s">
        <v>13</v>
      </c>
      <c r="Y2400" t="s">
        <v>277</v>
      </c>
      <c r="Z2400" t="s">
        <v>278</v>
      </c>
      <c r="AA2400" t="s">
        <v>14</v>
      </c>
      <c r="AB2400" t="s">
        <v>15</v>
      </c>
      <c r="AC2400" t="s">
        <v>279</v>
      </c>
      <c r="AD2400" t="s">
        <v>280</v>
      </c>
      <c r="AE2400" t="s">
        <v>281</v>
      </c>
      <c r="AF2400" t="s">
        <v>282</v>
      </c>
      <c r="AG2400" t="s">
        <v>283</v>
      </c>
      <c r="AH2400" t="s">
        <v>284</v>
      </c>
      <c r="AI2400" t="s">
        <v>16</v>
      </c>
      <c r="AJ2400" t="s">
        <v>17</v>
      </c>
      <c r="AK2400" t="s">
        <v>18</v>
      </c>
      <c r="AL2400" t="s">
        <v>19</v>
      </c>
      <c r="AM2400" t="s">
        <v>20</v>
      </c>
      <c r="AN2400" t="s">
        <v>285</v>
      </c>
      <c r="AO2400" t="s">
        <v>286</v>
      </c>
    </row>
    <row r="2401" spans="1:41">
      <c r="A2401" s="8">
        <v>46139</v>
      </c>
      <c r="B2401" s="67">
        <v>4066.07</v>
      </c>
      <c r="C2401" s="67">
        <v>1.37</v>
      </c>
      <c r="D2401" s="67">
        <v>65130</v>
      </c>
      <c r="E2401" s="67">
        <v>0.88</v>
      </c>
      <c r="F2401" s="69">
        <v>1605</v>
      </c>
      <c r="G2401" t="s">
        <v>21</v>
      </c>
      <c r="H2401">
        <v>0</v>
      </c>
      <c r="I2401" t="s">
        <v>288</v>
      </c>
      <c r="J2401" t="s">
        <v>289</v>
      </c>
      <c r="K2401" t="s">
        <v>295</v>
      </c>
      <c r="L2401" s="36">
        <v>3652</v>
      </c>
      <c r="M2401">
        <v>-109</v>
      </c>
      <c r="N2401" s="66">
        <v>-2.9000000000000001E-2</v>
      </c>
      <c r="O2401" s="36">
        <v>3761</v>
      </c>
      <c r="P2401" s="66">
        <v>-2.8899999999999999E-2</v>
      </c>
      <c r="Q2401" s="36">
        <v>3688</v>
      </c>
      <c r="R2401" s="36">
        <v>3726</v>
      </c>
      <c r="S2401" s="36">
        <v>3650</v>
      </c>
      <c r="T2401" s="66">
        <v>-9.7000000000000003E-3</v>
      </c>
      <c r="U2401" s="66">
        <v>-8.3999999999999995E-3</v>
      </c>
      <c r="V2401" s="66">
        <v>-1.9800000000000002E-2</v>
      </c>
      <c r="W2401" s="66">
        <v>5.0000000000000001E-4</v>
      </c>
      <c r="X2401" s="1">
        <v>6330600</v>
      </c>
      <c r="Y2401" s="1">
        <v>23313678</v>
      </c>
      <c r="Z2401" s="1">
        <v>4598364</v>
      </c>
      <c r="AA2401" t="s">
        <v>291</v>
      </c>
      <c r="AB2401" t="s">
        <v>292</v>
      </c>
      <c r="AC2401">
        <v>9.43</v>
      </c>
      <c r="AD2401">
        <v>0.89</v>
      </c>
      <c r="AE2401">
        <v>2.96</v>
      </c>
      <c r="AF2401" t="s">
        <v>230</v>
      </c>
      <c r="AG2401" s="1">
        <v>320500</v>
      </c>
      <c r="AH2401" s="36">
        <v>3659</v>
      </c>
      <c r="AI2401" s="1">
        <v>15900</v>
      </c>
      <c r="AJ2401" s="36">
        <v>3651</v>
      </c>
      <c r="AK2401" s="1">
        <v>9600</v>
      </c>
      <c r="AL2401" s="2">
        <v>0.64583333333333337</v>
      </c>
      <c r="AM2401" s="3">
        <v>46241</v>
      </c>
      <c r="AN2401" t="s">
        <v>293</v>
      </c>
      <c r="AO2401" t="s">
        <v>294</v>
      </c>
    </row>
    <row r="2402" spans="1:41">
      <c r="A2402" s="8">
        <v>46139</v>
      </c>
      <c r="B2402" s="67">
        <v>4066.07</v>
      </c>
      <c r="C2402" s="67">
        <v>1.37</v>
      </c>
      <c r="D2402" s="67">
        <v>65130</v>
      </c>
      <c r="E2402" s="67">
        <v>0.88</v>
      </c>
      <c r="F2402" s="69">
        <v>1833</v>
      </c>
      <c r="G2402" t="s">
        <v>24</v>
      </c>
      <c r="H2402">
        <v>0</v>
      </c>
      <c r="I2402" t="s">
        <v>288</v>
      </c>
      <c r="J2402" t="s">
        <v>289</v>
      </c>
      <c r="K2402" t="s">
        <v>295</v>
      </c>
      <c r="L2402" s="36">
        <v>5850</v>
      </c>
      <c r="M2402">
        <v>100</v>
      </c>
      <c r="N2402" s="66">
        <v>1.7399999999999999E-2</v>
      </c>
      <c r="O2402" s="36">
        <v>5750</v>
      </c>
      <c r="P2402" s="66">
        <v>1.7299999999999999E-2</v>
      </c>
      <c r="Q2402" s="36">
        <v>5800</v>
      </c>
      <c r="R2402" s="36">
        <v>5880</v>
      </c>
      <c r="S2402" s="36">
        <v>5780</v>
      </c>
      <c r="T2402" s="66">
        <v>8.6E-3</v>
      </c>
      <c r="U2402" s="66">
        <v>1.6999999999999999E-3</v>
      </c>
      <c r="V2402" s="66">
        <v>-5.1000000000000004E-3</v>
      </c>
      <c r="W2402" s="66">
        <v>1.21E-2</v>
      </c>
      <c r="X2402" s="1">
        <v>120300</v>
      </c>
      <c r="Y2402" s="1">
        <v>702334</v>
      </c>
      <c r="Z2402" s="1">
        <v>226191</v>
      </c>
      <c r="AA2402" t="s">
        <v>296</v>
      </c>
      <c r="AB2402" t="s">
        <v>572</v>
      </c>
      <c r="AC2402">
        <v>13.63</v>
      </c>
      <c r="AD2402">
        <v>1.06</v>
      </c>
      <c r="AE2402">
        <v>5.13</v>
      </c>
      <c r="AF2402">
        <v>3.4</v>
      </c>
      <c r="AG2402" s="1">
        <v>1400</v>
      </c>
      <c r="AH2402" s="36">
        <v>5870</v>
      </c>
      <c r="AI2402">
        <v>300</v>
      </c>
      <c r="AJ2402" s="36">
        <v>5850</v>
      </c>
      <c r="AK2402" s="1">
        <v>1200</v>
      </c>
      <c r="AL2402" s="2">
        <v>0.64583333333333337</v>
      </c>
      <c r="AM2402" s="3">
        <v>46241</v>
      </c>
      <c r="AN2402" t="s">
        <v>298</v>
      </c>
      <c r="AO2402" t="s">
        <v>299</v>
      </c>
    </row>
    <row r="2403" spans="1:41">
      <c r="A2403" s="8">
        <v>46139</v>
      </c>
      <c r="B2403" s="67">
        <v>4066.07</v>
      </c>
      <c r="C2403" s="67">
        <v>1.37</v>
      </c>
      <c r="D2403" s="67">
        <v>65130</v>
      </c>
      <c r="E2403" s="67">
        <v>0.88</v>
      </c>
      <c r="F2403" s="69">
        <v>1911</v>
      </c>
      <c r="G2403" t="s">
        <v>25</v>
      </c>
      <c r="H2403">
        <v>0</v>
      </c>
      <c r="I2403" t="s">
        <v>288</v>
      </c>
      <c r="J2403" t="s">
        <v>289</v>
      </c>
      <c r="K2403" t="s">
        <v>290</v>
      </c>
      <c r="L2403" s="36">
        <v>1376.5</v>
      </c>
      <c r="M2403">
        <v>57.5</v>
      </c>
      <c r="N2403" s="66">
        <v>4.36E-2</v>
      </c>
      <c r="O2403" s="36">
        <v>1319</v>
      </c>
      <c r="P2403" s="66">
        <v>4.3499999999999997E-2</v>
      </c>
      <c r="Q2403" s="36">
        <v>1348</v>
      </c>
      <c r="R2403" s="36">
        <v>1378</v>
      </c>
      <c r="S2403" s="36">
        <v>1337.5</v>
      </c>
      <c r="T2403" s="66">
        <v>2.1100000000000001E-2</v>
      </c>
      <c r="U2403" s="66">
        <v>1.0999999999999999E-2</v>
      </c>
      <c r="V2403" s="66">
        <v>-1E-3</v>
      </c>
      <c r="W2403" s="66">
        <v>2.9100000000000001E-2</v>
      </c>
      <c r="X2403" s="1">
        <v>4453200</v>
      </c>
      <c r="Y2403" s="1">
        <v>6085312</v>
      </c>
      <c r="Z2403" s="1">
        <v>851456</v>
      </c>
      <c r="AA2403" t="s">
        <v>300</v>
      </c>
      <c r="AB2403" t="s">
        <v>301</v>
      </c>
      <c r="AC2403">
        <v>8.77</v>
      </c>
      <c r="AD2403">
        <v>0.83</v>
      </c>
      <c r="AE2403">
        <v>3.63</v>
      </c>
      <c r="AF2403" t="s">
        <v>230</v>
      </c>
      <c r="AG2403" s="1">
        <v>301700</v>
      </c>
      <c r="AH2403" s="36">
        <v>1377</v>
      </c>
      <c r="AI2403" s="1">
        <v>1200</v>
      </c>
      <c r="AJ2403" s="36">
        <v>1373</v>
      </c>
      <c r="AK2403">
        <v>400</v>
      </c>
      <c r="AL2403" s="2">
        <v>0.64583333333333337</v>
      </c>
      <c r="AM2403" s="3">
        <v>46241</v>
      </c>
      <c r="AN2403" t="s">
        <v>293</v>
      </c>
      <c r="AO2403" t="s">
        <v>299</v>
      </c>
    </row>
    <row r="2404" spans="1:41">
      <c r="A2404" s="8">
        <v>46139</v>
      </c>
      <c r="B2404" s="67">
        <v>4066.07</v>
      </c>
      <c r="C2404" s="67">
        <v>1.37</v>
      </c>
      <c r="D2404" s="67">
        <v>65130</v>
      </c>
      <c r="E2404" s="67">
        <v>0.88</v>
      </c>
      <c r="F2404" s="69">
        <v>1925</v>
      </c>
      <c r="G2404" t="s">
        <v>26</v>
      </c>
      <c r="H2404">
        <v>0</v>
      </c>
      <c r="I2404" t="s">
        <v>288</v>
      </c>
      <c r="J2404" t="s">
        <v>289</v>
      </c>
      <c r="K2404" t="s">
        <v>290</v>
      </c>
      <c r="L2404" s="36">
        <v>4740</v>
      </c>
      <c r="M2404">
        <v>161</v>
      </c>
      <c r="N2404" s="66">
        <v>3.5200000000000002E-2</v>
      </c>
      <c r="O2404" s="36">
        <v>4579</v>
      </c>
      <c r="P2404" s="66">
        <v>3.5099999999999999E-2</v>
      </c>
      <c r="Q2404" s="36">
        <v>4693</v>
      </c>
      <c r="R2404" s="36">
        <v>4740</v>
      </c>
      <c r="S2404" s="36">
        <v>4601</v>
      </c>
      <c r="T2404" s="66">
        <v>0.01</v>
      </c>
      <c r="U2404" s="66">
        <v>8.5000000000000006E-3</v>
      </c>
      <c r="V2404" s="66">
        <v>0</v>
      </c>
      <c r="W2404" s="66">
        <v>3.0200000000000001E-2</v>
      </c>
      <c r="X2404" s="1">
        <v>3182700</v>
      </c>
      <c r="Y2404" s="1">
        <v>14954657</v>
      </c>
      <c r="Z2404" s="1">
        <v>3126675</v>
      </c>
      <c r="AA2404" t="s">
        <v>302</v>
      </c>
      <c r="AB2404" t="s">
        <v>573</v>
      </c>
      <c r="AC2404">
        <v>12.93</v>
      </c>
      <c r="AD2404">
        <v>1.01</v>
      </c>
      <c r="AE2404">
        <v>3.71</v>
      </c>
      <c r="AF2404" t="s">
        <v>230</v>
      </c>
      <c r="AG2404" s="1">
        <v>18700</v>
      </c>
      <c r="AH2404" s="36">
        <v>4740</v>
      </c>
      <c r="AI2404">
        <v>300</v>
      </c>
      <c r="AJ2404" s="36">
        <v>4717</v>
      </c>
      <c r="AK2404">
        <v>100</v>
      </c>
      <c r="AL2404" s="2">
        <v>0.64583333333333337</v>
      </c>
      <c r="AM2404" s="3">
        <v>46240</v>
      </c>
      <c r="AN2404" t="s">
        <v>298</v>
      </c>
      <c r="AO2404" t="s">
        <v>299</v>
      </c>
    </row>
    <row r="2405" spans="1:41">
      <c r="A2405" s="8">
        <v>46139</v>
      </c>
      <c r="B2405" s="67">
        <v>4066.07</v>
      </c>
      <c r="C2405" s="67">
        <v>1.37</v>
      </c>
      <c r="D2405" s="67">
        <v>65130</v>
      </c>
      <c r="E2405" s="67">
        <v>0.88</v>
      </c>
      <c r="F2405" s="69">
        <v>1928</v>
      </c>
      <c r="G2405" t="s">
        <v>27</v>
      </c>
      <c r="H2405">
        <v>0</v>
      </c>
      <c r="I2405" t="s">
        <v>288</v>
      </c>
      <c r="J2405" t="s">
        <v>289</v>
      </c>
      <c r="K2405" t="s">
        <v>290</v>
      </c>
      <c r="L2405" s="36">
        <v>3639</v>
      </c>
      <c r="M2405">
        <v>103</v>
      </c>
      <c r="N2405" s="66">
        <v>2.9100000000000001E-2</v>
      </c>
      <c r="O2405" s="36">
        <v>3536</v>
      </c>
      <c r="P2405" s="66">
        <v>2.9100000000000001E-2</v>
      </c>
      <c r="Q2405" s="36">
        <v>3583</v>
      </c>
      <c r="R2405" s="36">
        <v>3639</v>
      </c>
      <c r="S2405" s="36">
        <v>3573</v>
      </c>
      <c r="T2405" s="66">
        <v>1.5599999999999999E-2</v>
      </c>
      <c r="U2405" s="66">
        <v>3.0000000000000001E-3</v>
      </c>
      <c r="V2405" s="66">
        <v>0</v>
      </c>
      <c r="W2405" s="66">
        <v>1.84E-2</v>
      </c>
      <c r="X2405" s="1">
        <v>3535300</v>
      </c>
      <c r="Y2405" s="1">
        <v>12794452</v>
      </c>
      <c r="Z2405" s="1">
        <v>2371119</v>
      </c>
      <c r="AA2405" t="s">
        <v>304</v>
      </c>
      <c r="AB2405" t="s">
        <v>574</v>
      </c>
      <c r="AC2405">
        <v>10.82</v>
      </c>
      <c r="AD2405">
        <v>1.1000000000000001</v>
      </c>
      <c r="AE2405">
        <v>3.98</v>
      </c>
      <c r="AF2405" t="s">
        <v>230</v>
      </c>
      <c r="AG2405" s="1">
        <v>245400</v>
      </c>
      <c r="AH2405" s="36">
        <v>3639</v>
      </c>
      <c r="AI2405" s="1">
        <v>14200</v>
      </c>
      <c r="AJ2405" s="36">
        <v>3634</v>
      </c>
      <c r="AK2405">
        <v>200</v>
      </c>
      <c r="AL2405" s="2">
        <v>0.64583333333333337</v>
      </c>
      <c r="AN2405" t="s">
        <v>306</v>
      </c>
      <c r="AO2405" t="s">
        <v>299</v>
      </c>
    </row>
    <row r="2406" spans="1:41">
      <c r="A2406" s="8">
        <v>46139</v>
      </c>
      <c r="B2406" s="67">
        <v>4066.07</v>
      </c>
      <c r="C2406" s="67">
        <v>1.37</v>
      </c>
      <c r="D2406" s="67">
        <v>65130</v>
      </c>
      <c r="E2406" s="67">
        <v>0.88</v>
      </c>
      <c r="F2406" s="69">
        <v>1929</v>
      </c>
      <c r="G2406" t="s">
        <v>28</v>
      </c>
      <c r="H2406">
        <v>0</v>
      </c>
      <c r="I2406" t="s">
        <v>288</v>
      </c>
      <c r="J2406" t="s">
        <v>289</v>
      </c>
      <c r="K2406" t="s">
        <v>290</v>
      </c>
      <c r="L2406" s="36">
        <v>1154</v>
      </c>
      <c r="M2406">
        <v>17</v>
      </c>
      <c r="N2406" s="66">
        <v>1.4999999999999999E-2</v>
      </c>
      <c r="O2406" s="36">
        <v>1137</v>
      </c>
      <c r="P2406" s="66">
        <v>1.49E-2</v>
      </c>
      <c r="Q2406" s="36">
        <v>1149</v>
      </c>
      <c r="R2406" s="36">
        <v>1154</v>
      </c>
      <c r="S2406" s="36">
        <v>1138</v>
      </c>
      <c r="T2406" s="66">
        <v>4.3E-3</v>
      </c>
      <c r="U2406" s="66">
        <v>7.7999999999999996E-3</v>
      </c>
      <c r="V2406" s="66">
        <v>0</v>
      </c>
      <c r="W2406" s="66">
        <v>1.4E-2</v>
      </c>
      <c r="X2406" s="1">
        <v>90600</v>
      </c>
      <c r="Y2406" s="1">
        <v>103963</v>
      </c>
      <c r="Z2406" s="1">
        <v>48232</v>
      </c>
      <c r="AA2406" t="s">
        <v>307</v>
      </c>
      <c r="AB2406" t="s">
        <v>575</v>
      </c>
      <c r="AC2406">
        <v>13.03</v>
      </c>
      <c r="AD2406">
        <v>1.27</v>
      </c>
      <c r="AE2406">
        <v>4.33</v>
      </c>
      <c r="AF2406" t="s">
        <v>230</v>
      </c>
      <c r="AG2406" s="1">
        <v>14500</v>
      </c>
      <c r="AH2406" s="36">
        <v>1154</v>
      </c>
      <c r="AI2406" s="1">
        <v>1000</v>
      </c>
      <c r="AJ2406" s="36">
        <v>1151</v>
      </c>
      <c r="AK2406">
        <v>100</v>
      </c>
      <c r="AL2406" s="2">
        <v>0.64583333333333337</v>
      </c>
      <c r="AM2406" s="3">
        <v>46241</v>
      </c>
      <c r="AN2406" t="s">
        <v>298</v>
      </c>
      <c r="AO2406" t="s">
        <v>299</v>
      </c>
    </row>
    <row r="2407" spans="1:41">
      <c r="A2407" s="8">
        <v>46139</v>
      </c>
      <c r="B2407" s="67">
        <v>4066.07</v>
      </c>
      <c r="C2407" s="67">
        <v>1.37</v>
      </c>
      <c r="D2407" s="67">
        <v>65130</v>
      </c>
      <c r="E2407" s="67">
        <v>0.88</v>
      </c>
      <c r="F2407" s="69">
        <v>1963</v>
      </c>
      <c r="G2407" t="s">
        <v>29</v>
      </c>
      <c r="H2407">
        <v>0</v>
      </c>
      <c r="I2407" t="s">
        <v>288</v>
      </c>
      <c r="J2407" t="s">
        <v>289</v>
      </c>
      <c r="K2407" t="s">
        <v>290</v>
      </c>
      <c r="L2407" s="36">
        <v>2371</v>
      </c>
      <c r="M2407">
        <v>79.5</v>
      </c>
      <c r="N2407" s="66">
        <v>3.4700000000000002E-2</v>
      </c>
      <c r="O2407" s="36">
        <v>2291.5</v>
      </c>
      <c r="P2407" s="66">
        <v>3.4599999999999999E-2</v>
      </c>
      <c r="Q2407" s="36">
        <v>2287.5</v>
      </c>
      <c r="R2407" s="36">
        <v>2375</v>
      </c>
      <c r="S2407" s="36">
        <v>2285</v>
      </c>
      <c r="T2407" s="66">
        <v>3.6499999999999998E-2</v>
      </c>
      <c r="U2407" s="66">
        <v>2.5000000000000001E-3</v>
      </c>
      <c r="V2407" s="66">
        <v>-1.6000000000000001E-3</v>
      </c>
      <c r="W2407" s="66">
        <v>3.7600000000000001E-2</v>
      </c>
      <c r="X2407" s="1">
        <v>2192200</v>
      </c>
      <c r="Y2407" s="1">
        <v>5153124</v>
      </c>
      <c r="Z2407" s="1">
        <v>579218</v>
      </c>
      <c r="AA2407" t="s">
        <v>309</v>
      </c>
      <c r="AB2407" t="s">
        <v>310</v>
      </c>
      <c r="AC2407">
        <v>12.47</v>
      </c>
      <c r="AD2407">
        <v>1.33</v>
      </c>
      <c r="AE2407">
        <v>2.19</v>
      </c>
      <c r="AF2407" t="s">
        <v>230</v>
      </c>
      <c r="AG2407" s="1">
        <v>35000</v>
      </c>
      <c r="AH2407" s="36">
        <v>2372</v>
      </c>
      <c r="AI2407">
        <v>500</v>
      </c>
      <c r="AJ2407" s="36">
        <v>2369</v>
      </c>
      <c r="AK2407" s="1">
        <v>1500</v>
      </c>
      <c r="AL2407" s="2">
        <v>0.64583333333333337</v>
      </c>
      <c r="AM2407" s="3">
        <v>46241</v>
      </c>
      <c r="AN2407" t="s">
        <v>298</v>
      </c>
      <c r="AO2407" t="s">
        <v>299</v>
      </c>
    </row>
    <row r="2408" spans="1:41">
      <c r="A2408" s="8">
        <v>46139</v>
      </c>
      <c r="B2408" s="67">
        <v>4066.07</v>
      </c>
      <c r="C2408" s="67">
        <v>1.37</v>
      </c>
      <c r="D2408" s="67">
        <v>65130</v>
      </c>
      <c r="E2408" s="67">
        <v>0.88</v>
      </c>
      <c r="F2408" s="69">
        <v>2124</v>
      </c>
      <c r="G2408" t="s">
        <v>30</v>
      </c>
      <c r="H2408">
        <v>0</v>
      </c>
      <c r="I2408" t="s">
        <v>288</v>
      </c>
      <c r="J2408" t="s">
        <v>289</v>
      </c>
      <c r="K2408" t="s">
        <v>290</v>
      </c>
      <c r="L2408">
        <v>948</v>
      </c>
      <c r="M2408">
        <v>26</v>
      </c>
      <c r="N2408" s="66">
        <v>2.8199999999999999E-2</v>
      </c>
      <c r="O2408">
        <v>922</v>
      </c>
      <c r="P2408" s="66">
        <v>2.81E-2</v>
      </c>
      <c r="Q2408">
        <v>935</v>
      </c>
      <c r="R2408">
        <v>948</v>
      </c>
      <c r="S2408">
        <v>931</v>
      </c>
      <c r="T2408" s="66">
        <v>1.3899999999999999E-2</v>
      </c>
      <c r="U2408" s="66">
        <v>6.3E-3</v>
      </c>
      <c r="V2408" s="66">
        <v>0</v>
      </c>
      <c r="W2408" s="66">
        <v>1.8200000000000001E-2</v>
      </c>
      <c r="X2408" s="1">
        <v>666700</v>
      </c>
      <c r="Y2408" s="1">
        <v>628317</v>
      </c>
      <c r="Z2408" s="1">
        <v>156948</v>
      </c>
      <c r="AA2408" t="s">
        <v>311</v>
      </c>
      <c r="AB2408" t="s">
        <v>312</v>
      </c>
      <c r="AC2408">
        <v>17.52</v>
      </c>
      <c r="AD2408">
        <v>6.72</v>
      </c>
      <c r="AE2408">
        <v>4.01</v>
      </c>
      <c r="AF2408" t="s">
        <v>230</v>
      </c>
      <c r="AG2408" s="1">
        <v>37400</v>
      </c>
      <c r="AH2408">
        <v>948</v>
      </c>
      <c r="AI2408" s="1">
        <v>2700</v>
      </c>
      <c r="AJ2408">
        <v>945</v>
      </c>
      <c r="AK2408">
        <v>100</v>
      </c>
      <c r="AL2408" s="2">
        <v>0.64583333333333337</v>
      </c>
      <c r="AM2408" s="3">
        <v>46246</v>
      </c>
      <c r="AN2408" t="s">
        <v>293</v>
      </c>
      <c r="AO2408" t="s">
        <v>313</v>
      </c>
    </row>
    <row r="2409" spans="1:41">
      <c r="A2409" s="8">
        <v>46139</v>
      </c>
      <c r="B2409" s="67">
        <v>4066.07</v>
      </c>
      <c r="C2409" s="67">
        <v>1.37</v>
      </c>
      <c r="D2409" s="67">
        <v>65130</v>
      </c>
      <c r="E2409" s="67">
        <v>0.88</v>
      </c>
      <c r="F2409" s="69">
        <v>2162</v>
      </c>
      <c r="G2409" t="s">
        <v>31</v>
      </c>
      <c r="H2409">
        <v>0</v>
      </c>
      <c r="I2409" t="s">
        <v>314</v>
      </c>
      <c r="J2409" t="s">
        <v>289</v>
      </c>
      <c r="K2409" t="s">
        <v>295</v>
      </c>
      <c r="L2409">
        <v>536</v>
      </c>
      <c r="M2409">
        <v>0</v>
      </c>
      <c r="N2409" s="66">
        <v>0</v>
      </c>
      <c r="O2409">
        <v>536</v>
      </c>
      <c r="P2409" s="66">
        <v>0</v>
      </c>
      <c r="Q2409">
        <v>536</v>
      </c>
      <c r="R2409">
        <v>537</v>
      </c>
      <c r="S2409">
        <v>536</v>
      </c>
      <c r="T2409" s="66">
        <v>0</v>
      </c>
      <c r="U2409" s="66">
        <v>0</v>
      </c>
      <c r="V2409" s="66">
        <v>-1.8E-3</v>
      </c>
      <c r="W2409" s="66">
        <v>0</v>
      </c>
      <c r="X2409" s="1">
        <v>2200</v>
      </c>
      <c r="Y2409" s="1">
        <v>1180</v>
      </c>
      <c r="Z2409" s="1">
        <v>11583</v>
      </c>
      <c r="AA2409" t="s">
        <v>685</v>
      </c>
      <c r="AB2409" t="s">
        <v>316</v>
      </c>
      <c r="AC2409">
        <v>31.16</v>
      </c>
      <c r="AD2409">
        <v>2.04</v>
      </c>
      <c r="AE2409">
        <v>0</v>
      </c>
      <c r="AF2409">
        <v>0.6</v>
      </c>
      <c r="AG2409">
        <v>200</v>
      </c>
      <c r="AH2409">
        <v>537</v>
      </c>
      <c r="AI2409" s="1">
        <v>3200</v>
      </c>
      <c r="AJ2409">
        <v>536</v>
      </c>
      <c r="AK2409" s="1">
        <v>78500</v>
      </c>
      <c r="AL2409" s="2">
        <v>0.64583333333333337</v>
      </c>
      <c r="AM2409" s="3">
        <v>46241</v>
      </c>
      <c r="AN2409" t="s">
        <v>298</v>
      </c>
      <c r="AO2409" t="s">
        <v>313</v>
      </c>
    </row>
    <row r="2410" spans="1:41">
      <c r="A2410" s="8">
        <v>46139</v>
      </c>
      <c r="B2410" s="67">
        <v>4066.07</v>
      </c>
      <c r="C2410" s="67">
        <v>1.37</v>
      </c>
      <c r="D2410" s="67">
        <v>65130</v>
      </c>
      <c r="E2410" s="67">
        <v>0.88</v>
      </c>
      <c r="F2410" s="69">
        <v>2229</v>
      </c>
      <c r="G2410" t="s">
        <v>32</v>
      </c>
      <c r="H2410">
        <v>0</v>
      </c>
      <c r="I2410" t="s">
        <v>288</v>
      </c>
      <c r="J2410" t="s">
        <v>289</v>
      </c>
      <c r="K2410" t="s">
        <v>290</v>
      </c>
      <c r="L2410" s="36">
        <v>2998</v>
      </c>
      <c r="M2410">
        <v>57.5</v>
      </c>
      <c r="N2410" s="66">
        <v>1.9599999999999999E-2</v>
      </c>
      <c r="O2410" s="36">
        <v>2940.5</v>
      </c>
      <c r="P2410" s="66">
        <v>1.95E-2</v>
      </c>
      <c r="Q2410" s="36">
        <v>2958.5</v>
      </c>
      <c r="R2410" s="36">
        <v>3000</v>
      </c>
      <c r="S2410" s="36">
        <v>2950</v>
      </c>
      <c r="T2410" s="66">
        <v>1.3299999999999999E-2</v>
      </c>
      <c r="U2410" s="66">
        <v>3.3E-3</v>
      </c>
      <c r="V2410" s="66">
        <v>-5.9999999999999995E-4</v>
      </c>
      <c r="W2410" s="66">
        <v>1.6199999999999999E-2</v>
      </c>
      <c r="X2410" s="1">
        <v>203900</v>
      </c>
      <c r="Y2410" s="1">
        <v>609328</v>
      </c>
      <c r="Z2410" s="1">
        <v>401521</v>
      </c>
      <c r="AA2410" t="s">
        <v>317</v>
      </c>
      <c r="AB2410" t="s">
        <v>660</v>
      </c>
      <c r="AC2410">
        <v>20.95</v>
      </c>
      <c r="AD2410">
        <v>1.73</v>
      </c>
      <c r="AE2410">
        <v>2.2999999999999998</v>
      </c>
      <c r="AF2410" t="s">
        <v>230</v>
      </c>
      <c r="AG2410" s="1">
        <v>2900</v>
      </c>
      <c r="AH2410" s="36">
        <v>2999</v>
      </c>
      <c r="AI2410">
        <v>100</v>
      </c>
      <c r="AJ2410" s="36">
        <v>2986.5</v>
      </c>
      <c r="AK2410">
        <v>100</v>
      </c>
      <c r="AL2410" s="2">
        <v>0.64583333333333337</v>
      </c>
      <c r="AM2410" s="3">
        <v>46233</v>
      </c>
      <c r="AN2410" t="s">
        <v>298</v>
      </c>
      <c r="AO2410" t="s">
        <v>319</v>
      </c>
    </row>
    <row r="2411" spans="1:41">
      <c r="A2411" s="8">
        <v>46139</v>
      </c>
      <c r="B2411" s="67">
        <v>4066.07</v>
      </c>
      <c r="C2411" s="67">
        <v>1.37</v>
      </c>
      <c r="D2411" s="67">
        <v>65130</v>
      </c>
      <c r="E2411" s="67">
        <v>0.88</v>
      </c>
      <c r="F2411" s="69">
        <v>2768</v>
      </c>
      <c r="G2411" t="s">
        <v>33</v>
      </c>
      <c r="H2411">
        <v>0</v>
      </c>
      <c r="I2411" t="s">
        <v>288</v>
      </c>
      <c r="J2411" t="s">
        <v>289</v>
      </c>
      <c r="K2411" t="s">
        <v>290</v>
      </c>
      <c r="L2411" s="36">
        <v>5446</v>
      </c>
      <c r="M2411">
        <v>56</v>
      </c>
      <c r="N2411" s="66">
        <v>1.04E-2</v>
      </c>
      <c r="O2411" s="36">
        <v>5390</v>
      </c>
      <c r="P2411" s="66">
        <v>1.03E-2</v>
      </c>
      <c r="Q2411" s="36">
        <v>5452</v>
      </c>
      <c r="R2411" s="36">
        <v>5467</v>
      </c>
      <c r="S2411" s="36">
        <v>5387</v>
      </c>
      <c r="T2411" s="66">
        <v>-1.1000000000000001E-3</v>
      </c>
      <c r="U2411" s="66">
        <v>4.1999999999999997E-3</v>
      </c>
      <c r="V2411" s="66">
        <v>-3.8E-3</v>
      </c>
      <c r="W2411" s="66">
        <v>1.09E-2</v>
      </c>
      <c r="X2411" s="1">
        <v>1035900</v>
      </c>
      <c r="Y2411" s="1">
        <v>5616450</v>
      </c>
      <c r="Z2411" s="1">
        <v>1143660</v>
      </c>
      <c r="AA2411" t="s">
        <v>320</v>
      </c>
      <c r="AB2411" t="s">
        <v>321</v>
      </c>
      <c r="AC2411">
        <v>8.7100000000000009</v>
      </c>
      <c r="AD2411">
        <v>1.03</v>
      </c>
      <c r="AE2411">
        <v>3.31</v>
      </c>
      <c r="AF2411" t="s">
        <v>230</v>
      </c>
      <c r="AG2411" s="1">
        <v>172600</v>
      </c>
      <c r="AH2411" s="36">
        <v>5449</v>
      </c>
      <c r="AI2411">
        <v>700</v>
      </c>
      <c r="AJ2411" s="36">
        <v>5430</v>
      </c>
      <c r="AK2411">
        <v>500</v>
      </c>
      <c r="AL2411" s="2">
        <v>0.64583333333333337</v>
      </c>
      <c r="AM2411" s="3">
        <v>46234</v>
      </c>
      <c r="AN2411" t="s">
        <v>298</v>
      </c>
      <c r="AO2411" t="s">
        <v>322</v>
      </c>
    </row>
    <row r="2412" spans="1:41">
      <c r="A2412" s="8">
        <v>46139</v>
      </c>
      <c r="B2412" s="67">
        <v>4066.07</v>
      </c>
      <c r="C2412" s="67">
        <v>1.37</v>
      </c>
      <c r="D2412" s="67">
        <v>65130</v>
      </c>
      <c r="E2412" s="67">
        <v>0.88</v>
      </c>
      <c r="F2412" s="69">
        <v>2769</v>
      </c>
      <c r="G2412" t="s">
        <v>34</v>
      </c>
      <c r="H2412">
        <v>0</v>
      </c>
      <c r="I2412" t="s">
        <v>314</v>
      </c>
      <c r="J2412" t="s">
        <v>323</v>
      </c>
      <c r="K2412" t="s">
        <v>290</v>
      </c>
      <c r="L2412">
        <v>885</v>
      </c>
      <c r="M2412">
        <v>0</v>
      </c>
      <c r="N2412" s="66">
        <v>0</v>
      </c>
      <c r="O2412">
        <v>885</v>
      </c>
      <c r="P2412" s="66">
        <v>0</v>
      </c>
      <c r="Q2412">
        <v>890</v>
      </c>
      <c r="R2412">
        <v>890</v>
      </c>
      <c r="S2412">
        <v>884</v>
      </c>
      <c r="T2412" s="66">
        <v>-5.5999999999999999E-3</v>
      </c>
      <c r="U2412" s="66">
        <v>-2.2000000000000001E-3</v>
      </c>
      <c r="V2412" s="66">
        <v>-5.5999999999999999E-3</v>
      </c>
      <c r="W2412" s="66">
        <v>1.1000000000000001E-3</v>
      </c>
      <c r="X2412" s="1">
        <v>3600</v>
      </c>
      <c r="Y2412" s="1">
        <v>3194</v>
      </c>
      <c r="Z2412" s="1">
        <v>6957</v>
      </c>
      <c r="AA2412" t="s">
        <v>324</v>
      </c>
      <c r="AB2412" t="s">
        <v>325</v>
      </c>
      <c r="AC2412">
        <v>53.31</v>
      </c>
      <c r="AD2412">
        <v>8.2799999999999994</v>
      </c>
      <c r="AE2412">
        <v>0</v>
      </c>
      <c r="AF2412">
        <v>0.2</v>
      </c>
      <c r="AG2412">
        <v>0</v>
      </c>
      <c r="AH2412">
        <v>886</v>
      </c>
      <c r="AI2412">
        <v>100</v>
      </c>
      <c r="AJ2412">
        <v>883</v>
      </c>
      <c r="AK2412">
        <v>500</v>
      </c>
      <c r="AL2412" s="2">
        <v>0.64583333333333337</v>
      </c>
      <c r="AM2412" s="3">
        <v>46213</v>
      </c>
      <c r="AN2412" t="s">
        <v>326</v>
      </c>
      <c r="AO2412" t="s">
        <v>327</v>
      </c>
    </row>
    <row r="2413" spans="1:41">
      <c r="A2413" s="8">
        <v>46139</v>
      </c>
      <c r="B2413" s="67">
        <v>4066.07</v>
      </c>
      <c r="C2413" s="67">
        <v>1.37</v>
      </c>
      <c r="D2413" s="67">
        <v>65130</v>
      </c>
      <c r="E2413" s="67">
        <v>0.88</v>
      </c>
      <c r="F2413" s="69">
        <v>2914</v>
      </c>
      <c r="G2413" t="s">
        <v>35</v>
      </c>
      <c r="H2413">
        <v>0</v>
      </c>
      <c r="I2413" t="s">
        <v>288</v>
      </c>
      <c r="J2413" t="s">
        <v>289</v>
      </c>
      <c r="K2413" t="s">
        <v>295</v>
      </c>
      <c r="L2413" s="36">
        <v>6531</v>
      </c>
      <c r="M2413">
        <v>70</v>
      </c>
      <c r="N2413" s="66">
        <v>1.0800000000000001E-2</v>
      </c>
      <c r="O2413" s="36">
        <v>6461</v>
      </c>
      <c r="P2413" s="66">
        <v>1.0800000000000001E-2</v>
      </c>
      <c r="Q2413" s="36">
        <v>6479</v>
      </c>
      <c r="R2413" s="36">
        <v>6575</v>
      </c>
      <c r="S2413" s="36">
        <v>6466</v>
      </c>
      <c r="T2413" s="66">
        <v>8.0000000000000002E-3</v>
      </c>
      <c r="U2413" s="66">
        <v>-1E-4</v>
      </c>
      <c r="V2413" s="66">
        <v>-6.6E-3</v>
      </c>
      <c r="W2413" s="66">
        <v>0.01</v>
      </c>
      <c r="X2413" s="1">
        <v>4299800</v>
      </c>
      <c r="Y2413" s="1">
        <v>28104190</v>
      </c>
      <c r="Z2413" s="1">
        <v>13062000</v>
      </c>
      <c r="AA2413" t="s">
        <v>887</v>
      </c>
      <c r="AB2413" t="s">
        <v>329</v>
      </c>
      <c r="AC2413">
        <v>20.329999999999998</v>
      </c>
      <c r="AD2413">
        <v>2.83</v>
      </c>
      <c r="AE2413">
        <v>3.71</v>
      </c>
      <c r="AF2413" t="s">
        <v>230</v>
      </c>
      <c r="AG2413" s="1">
        <v>394800</v>
      </c>
      <c r="AH2413" s="36">
        <v>6542</v>
      </c>
      <c r="AI2413">
        <v>100</v>
      </c>
      <c r="AJ2413" s="36">
        <v>6530</v>
      </c>
      <c r="AK2413" s="1">
        <v>1900</v>
      </c>
      <c r="AL2413" s="2">
        <v>0.64583333333333337</v>
      </c>
      <c r="AM2413" s="3">
        <v>46233</v>
      </c>
      <c r="AN2413" t="s">
        <v>293</v>
      </c>
      <c r="AO2413" t="s">
        <v>319</v>
      </c>
    </row>
    <row r="2414" spans="1:41">
      <c r="A2414" s="8">
        <v>46139</v>
      </c>
      <c r="B2414" s="67">
        <v>4066.07</v>
      </c>
      <c r="C2414" s="67">
        <v>1.37</v>
      </c>
      <c r="D2414" s="67">
        <v>65130</v>
      </c>
      <c r="E2414" s="67">
        <v>0.88</v>
      </c>
      <c r="F2414" s="69">
        <v>3003</v>
      </c>
      <c r="G2414" t="s">
        <v>36</v>
      </c>
      <c r="H2414">
        <v>0</v>
      </c>
      <c r="I2414" t="s">
        <v>288</v>
      </c>
      <c r="J2414" t="s">
        <v>289</v>
      </c>
      <c r="K2414" t="s">
        <v>290</v>
      </c>
      <c r="L2414" s="36">
        <v>1835</v>
      </c>
      <c r="M2414">
        <v>65.5</v>
      </c>
      <c r="N2414" s="66">
        <v>3.6999999999999998E-2</v>
      </c>
      <c r="O2414" s="36">
        <v>1769.5</v>
      </c>
      <c r="P2414" s="66">
        <v>3.6999999999999998E-2</v>
      </c>
      <c r="Q2414" s="36">
        <v>1787.5</v>
      </c>
      <c r="R2414" s="36">
        <v>1835</v>
      </c>
      <c r="S2414" s="36">
        <v>1779</v>
      </c>
      <c r="T2414" s="66">
        <v>2.6499999999999999E-2</v>
      </c>
      <c r="U2414" s="66">
        <v>9.2999999999999992E-3</v>
      </c>
      <c r="V2414" s="66">
        <v>0</v>
      </c>
      <c r="W2414" s="66">
        <v>3.1399999999999997E-2</v>
      </c>
      <c r="X2414" s="1">
        <v>3147500</v>
      </c>
      <c r="Y2414" s="1">
        <v>5728094</v>
      </c>
      <c r="Z2414" s="1">
        <v>1409110</v>
      </c>
      <c r="AA2414" t="s">
        <v>330</v>
      </c>
      <c r="AB2414" t="s">
        <v>577</v>
      </c>
      <c r="AC2414">
        <v>11.51</v>
      </c>
      <c r="AD2414">
        <v>1.52</v>
      </c>
      <c r="AE2414">
        <v>3.65</v>
      </c>
      <c r="AF2414" t="s">
        <v>230</v>
      </c>
      <c r="AG2414" s="1">
        <v>250100</v>
      </c>
      <c r="AH2414" s="36">
        <v>1835.5</v>
      </c>
      <c r="AI2414">
        <v>400</v>
      </c>
      <c r="AJ2414" s="36">
        <v>1835</v>
      </c>
      <c r="AK2414" s="1">
        <v>66400</v>
      </c>
      <c r="AL2414" s="2">
        <v>0.64583333333333337</v>
      </c>
      <c r="AM2414" s="3">
        <v>46231</v>
      </c>
      <c r="AN2414" t="s">
        <v>293</v>
      </c>
      <c r="AO2414" t="s">
        <v>332</v>
      </c>
    </row>
    <row r="2415" spans="1:41">
      <c r="A2415" s="8">
        <v>46139</v>
      </c>
      <c r="B2415" s="67">
        <v>4066.07</v>
      </c>
      <c r="C2415" s="67">
        <v>1.37</v>
      </c>
      <c r="D2415" s="67">
        <v>65130</v>
      </c>
      <c r="E2415" s="67">
        <v>0.88</v>
      </c>
      <c r="F2415" s="69">
        <v>3407</v>
      </c>
      <c r="G2415" t="s">
        <v>37</v>
      </c>
      <c r="H2415">
        <v>0</v>
      </c>
      <c r="I2415" t="s">
        <v>288</v>
      </c>
      <c r="J2415" t="s">
        <v>289</v>
      </c>
      <c r="K2415" t="s">
        <v>295</v>
      </c>
      <c r="L2415" s="36">
        <v>1872.5</v>
      </c>
      <c r="M2415">
        <v>27</v>
      </c>
      <c r="N2415" s="66">
        <v>1.46E-2</v>
      </c>
      <c r="O2415" s="36">
        <v>1845.5</v>
      </c>
      <c r="P2415" s="66">
        <v>1.46E-2</v>
      </c>
      <c r="Q2415" s="36">
        <v>1852.5</v>
      </c>
      <c r="R2415" s="36">
        <v>1878.5</v>
      </c>
      <c r="S2415" s="36">
        <v>1844.5</v>
      </c>
      <c r="T2415" s="66">
        <v>1.0699999999999999E-2</v>
      </c>
      <c r="U2415" s="66">
        <v>5.5999999999999999E-3</v>
      </c>
      <c r="V2415" s="66">
        <v>-3.0999999999999999E-3</v>
      </c>
      <c r="W2415" s="66">
        <v>1.5100000000000001E-2</v>
      </c>
      <c r="X2415" s="1">
        <v>4749600</v>
      </c>
      <c r="Y2415" s="1">
        <v>8850708</v>
      </c>
      <c r="Z2415" s="1">
        <v>2557370</v>
      </c>
      <c r="AA2415" t="s">
        <v>706</v>
      </c>
      <c r="AB2415" t="s">
        <v>334</v>
      </c>
      <c r="AC2415">
        <v>15.76</v>
      </c>
      <c r="AD2415">
        <v>1.21</v>
      </c>
      <c r="AE2415">
        <v>2.35</v>
      </c>
      <c r="AF2415" t="s">
        <v>230</v>
      </c>
      <c r="AG2415" s="1">
        <v>127900</v>
      </c>
      <c r="AH2415" s="36">
        <v>1878</v>
      </c>
      <c r="AI2415" s="1">
        <v>5900</v>
      </c>
      <c r="AJ2415" s="36">
        <v>1872.5</v>
      </c>
      <c r="AK2415">
        <v>500</v>
      </c>
      <c r="AL2415" s="2">
        <v>0.64583333333333337</v>
      </c>
      <c r="AM2415" s="3">
        <v>46234</v>
      </c>
      <c r="AN2415" t="s">
        <v>298</v>
      </c>
      <c r="AO2415" t="s">
        <v>335</v>
      </c>
    </row>
    <row r="2416" spans="1:41">
      <c r="A2416" s="8">
        <v>46139</v>
      </c>
      <c r="B2416" s="67">
        <v>4066.07</v>
      </c>
      <c r="C2416" s="67">
        <v>1.37</v>
      </c>
      <c r="D2416" s="67">
        <v>65130</v>
      </c>
      <c r="E2416" s="67">
        <v>0.88</v>
      </c>
      <c r="F2416" s="69">
        <v>4008</v>
      </c>
      <c r="G2416" t="s">
        <v>38</v>
      </c>
      <c r="H2416">
        <v>0</v>
      </c>
      <c r="I2416" t="s">
        <v>288</v>
      </c>
      <c r="J2416" t="s">
        <v>289</v>
      </c>
      <c r="K2416" t="s">
        <v>295</v>
      </c>
      <c r="L2416" s="36">
        <v>1283</v>
      </c>
      <c r="M2416">
        <v>7</v>
      </c>
      <c r="N2416" s="66">
        <v>5.4999999999999997E-3</v>
      </c>
      <c r="O2416" s="36">
        <v>1276</v>
      </c>
      <c r="P2416" s="66">
        <v>5.4000000000000003E-3</v>
      </c>
      <c r="Q2416" s="36">
        <v>1294</v>
      </c>
      <c r="R2416" s="36">
        <v>1302</v>
      </c>
      <c r="S2416" s="36">
        <v>1277</v>
      </c>
      <c r="T2416" s="66">
        <v>-8.5000000000000006E-3</v>
      </c>
      <c r="U2416" s="66">
        <v>-6.8999999999999999E-3</v>
      </c>
      <c r="V2416" s="66">
        <v>-1.4500000000000001E-2</v>
      </c>
      <c r="W2416" s="66">
        <v>4.5999999999999999E-3</v>
      </c>
      <c r="X2416" s="1">
        <v>153100</v>
      </c>
      <c r="Y2416" s="1">
        <v>197343</v>
      </c>
      <c r="Z2416" s="1">
        <v>82989</v>
      </c>
      <c r="AA2416" t="s">
        <v>707</v>
      </c>
      <c r="AB2416" t="s">
        <v>337</v>
      </c>
      <c r="AC2416">
        <v>10.5</v>
      </c>
      <c r="AD2416">
        <v>0.8</v>
      </c>
      <c r="AE2416">
        <v>3.74</v>
      </c>
      <c r="AF2416" t="s">
        <v>230</v>
      </c>
      <c r="AG2416">
        <v>0</v>
      </c>
      <c r="AH2416" s="36">
        <v>1287</v>
      </c>
      <c r="AI2416">
        <v>100</v>
      </c>
      <c r="AJ2416" s="36">
        <v>1281</v>
      </c>
      <c r="AK2416">
        <v>100</v>
      </c>
      <c r="AL2416" s="2">
        <v>0.64583333333333337</v>
      </c>
      <c r="AM2416" s="3">
        <v>46240</v>
      </c>
      <c r="AN2416" t="s">
        <v>298</v>
      </c>
      <c r="AO2416" t="s">
        <v>335</v>
      </c>
    </row>
    <row r="2417" spans="1:41">
      <c r="A2417" s="8">
        <v>46139</v>
      </c>
      <c r="B2417" s="67">
        <v>4066.07</v>
      </c>
      <c r="C2417" s="67">
        <v>1.37</v>
      </c>
      <c r="D2417" s="67">
        <v>65130</v>
      </c>
      <c r="E2417" s="67">
        <v>0.88</v>
      </c>
      <c r="F2417" s="69">
        <v>4026</v>
      </c>
      <c r="G2417" t="s">
        <v>39</v>
      </c>
      <c r="H2417">
        <v>0</v>
      </c>
      <c r="I2417" t="s">
        <v>314</v>
      </c>
      <c r="J2417" t="s">
        <v>289</v>
      </c>
      <c r="K2417" t="s">
        <v>290</v>
      </c>
      <c r="L2417" s="36">
        <v>1582</v>
      </c>
      <c r="M2417">
        <v>39</v>
      </c>
      <c r="N2417" s="66">
        <v>2.53E-2</v>
      </c>
      <c r="O2417" s="36">
        <v>1543</v>
      </c>
      <c r="P2417" s="66">
        <v>2.52E-2</v>
      </c>
      <c r="Q2417" s="36">
        <v>1558</v>
      </c>
      <c r="R2417" s="36">
        <v>1584</v>
      </c>
      <c r="S2417" s="36">
        <v>1540</v>
      </c>
      <c r="T2417" s="66">
        <v>1.54E-2</v>
      </c>
      <c r="U2417" s="66">
        <v>1.47E-2</v>
      </c>
      <c r="V2417" s="66">
        <v>-1.1999999999999999E-3</v>
      </c>
      <c r="W2417" s="66">
        <v>2.7199999999999998E-2</v>
      </c>
      <c r="X2417" s="1">
        <v>54100</v>
      </c>
      <c r="Y2417" s="1">
        <v>84650</v>
      </c>
      <c r="Z2417" s="1">
        <v>14617</v>
      </c>
      <c r="AA2417" t="s">
        <v>338</v>
      </c>
      <c r="AB2417" t="s">
        <v>848</v>
      </c>
      <c r="AC2417">
        <v>7.49</v>
      </c>
      <c r="AD2417">
        <v>0.98</v>
      </c>
      <c r="AE2417">
        <v>3.16</v>
      </c>
      <c r="AF2417" t="s">
        <v>230</v>
      </c>
      <c r="AG2417" s="1">
        <v>1300</v>
      </c>
      <c r="AH2417" s="36">
        <v>1583</v>
      </c>
      <c r="AI2417">
        <v>200</v>
      </c>
      <c r="AJ2417" s="36">
        <v>1573</v>
      </c>
      <c r="AK2417">
        <v>200</v>
      </c>
      <c r="AL2417" s="2">
        <v>0.64583333333333337</v>
      </c>
      <c r="AN2417" t="s">
        <v>340</v>
      </c>
      <c r="AO2417" t="s">
        <v>341</v>
      </c>
    </row>
    <row r="2418" spans="1:41">
      <c r="A2418" s="8">
        <v>46139</v>
      </c>
      <c r="B2418" s="67">
        <v>4066.07</v>
      </c>
      <c r="C2418" s="67">
        <v>1.37</v>
      </c>
      <c r="D2418" s="67">
        <v>65130</v>
      </c>
      <c r="E2418" s="67">
        <v>0.88</v>
      </c>
      <c r="F2418" s="69">
        <v>4062</v>
      </c>
      <c r="G2418" t="s">
        <v>40</v>
      </c>
      <c r="H2418">
        <v>0</v>
      </c>
      <c r="I2418" t="s">
        <v>288</v>
      </c>
      <c r="J2418" t="s">
        <v>289</v>
      </c>
      <c r="K2418" t="s">
        <v>290</v>
      </c>
      <c r="L2418" s="36">
        <v>16700</v>
      </c>
      <c r="M2418">
        <v>-670</v>
      </c>
      <c r="N2418" s="66">
        <v>-3.8600000000000002E-2</v>
      </c>
      <c r="O2418" s="36">
        <v>17370</v>
      </c>
      <c r="P2418" s="66">
        <v>-3.85E-2</v>
      </c>
      <c r="Q2418" s="36">
        <v>17320</v>
      </c>
      <c r="R2418" s="36">
        <v>17495</v>
      </c>
      <c r="S2418" s="36">
        <v>16420</v>
      </c>
      <c r="T2418" s="66">
        <v>-3.5700000000000003E-2</v>
      </c>
      <c r="U2418" s="66">
        <v>6.0000000000000001E-3</v>
      </c>
      <c r="V2418" s="66">
        <v>-4.5400000000000003E-2</v>
      </c>
      <c r="W2418" s="66">
        <v>1.7000000000000001E-2</v>
      </c>
      <c r="X2418" s="1">
        <v>7023300</v>
      </c>
      <c r="Y2418" s="1">
        <v>117275701</v>
      </c>
      <c r="Z2418" s="1">
        <v>4704742</v>
      </c>
      <c r="AA2418" t="s">
        <v>691</v>
      </c>
      <c r="AB2418" t="s">
        <v>343</v>
      </c>
      <c r="AC2418">
        <v>80.400000000000006</v>
      </c>
      <c r="AD2418">
        <v>8.4700000000000006</v>
      </c>
      <c r="AE2418">
        <v>0.21</v>
      </c>
      <c r="AF2418" t="s">
        <v>230</v>
      </c>
      <c r="AG2418" s="1">
        <v>20200</v>
      </c>
      <c r="AH2418" s="36">
        <v>16715</v>
      </c>
      <c r="AI2418">
        <v>100</v>
      </c>
      <c r="AJ2418" s="36">
        <v>16700</v>
      </c>
      <c r="AK2418">
        <v>400</v>
      </c>
      <c r="AL2418" s="2">
        <v>0.64583333333333337</v>
      </c>
      <c r="AM2418" s="3">
        <v>46238</v>
      </c>
      <c r="AN2418" t="s">
        <v>298</v>
      </c>
      <c r="AO2418" t="s">
        <v>344</v>
      </c>
    </row>
    <row r="2419" spans="1:41">
      <c r="A2419" s="8">
        <v>46139</v>
      </c>
      <c r="B2419" s="67">
        <v>4066.07</v>
      </c>
      <c r="C2419" s="67">
        <v>1.37</v>
      </c>
      <c r="D2419" s="67">
        <v>65130</v>
      </c>
      <c r="E2419" s="67">
        <v>0.88</v>
      </c>
      <c r="F2419" s="69">
        <v>4063</v>
      </c>
      <c r="G2419" t="s">
        <v>41</v>
      </c>
      <c r="H2419">
        <v>0</v>
      </c>
      <c r="I2419" t="s">
        <v>288</v>
      </c>
      <c r="J2419" t="s">
        <v>289</v>
      </c>
      <c r="K2419" t="s">
        <v>290</v>
      </c>
      <c r="L2419" s="36">
        <v>6146</v>
      </c>
      <c r="M2419">
        <v>-556</v>
      </c>
      <c r="N2419" s="66">
        <v>-8.3000000000000004E-2</v>
      </c>
      <c r="O2419" s="36">
        <v>6702</v>
      </c>
      <c r="P2419" s="66">
        <v>-8.2900000000000001E-2</v>
      </c>
      <c r="Q2419" s="36">
        <v>6473</v>
      </c>
      <c r="R2419" s="36">
        <v>6520</v>
      </c>
      <c r="S2419" s="36">
        <v>6137</v>
      </c>
      <c r="T2419" s="66">
        <v>-5.0500000000000003E-2</v>
      </c>
      <c r="U2419" s="66">
        <v>-8.6999999999999994E-3</v>
      </c>
      <c r="V2419" s="66">
        <v>-5.7299999999999997E-2</v>
      </c>
      <c r="W2419" s="66">
        <v>1.4E-3</v>
      </c>
      <c r="X2419" s="1">
        <v>14869000</v>
      </c>
      <c r="Y2419" s="1">
        <v>92878965</v>
      </c>
      <c r="Z2419" s="1">
        <v>12199784</v>
      </c>
      <c r="AA2419" t="s">
        <v>556</v>
      </c>
      <c r="AB2419" t="s">
        <v>346</v>
      </c>
      <c r="AC2419">
        <v>22.73</v>
      </c>
      <c r="AD2419">
        <v>2.56</v>
      </c>
      <c r="AE2419">
        <v>1.72</v>
      </c>
      <c r="AF2419" t="s">
        <v>230</v>
      </c>
      <c r="AG2419" s="1">
        <v>129500</v>
      </c>
      <c r="AH2419" s="36">
        <v>6149</v>
      </c>
      <c r="AI2419">
        <v>100</v>
      </c>
      <c r="AJ2419" s="36">
        <v>6145</v>
      </c>
      <c r="AK2419" s="1">
        <v>11500</v>
      </c>
      <c r="AL2419" s="2">
        <v>0.64583333333333337</v>
      </c>
      <c r="AM2419" s="3">
        <v>46227</v>
      </c>
      <c r="AN2419" t="s">
        <v>298</v>
      </c>
      <c r="AO2419" t="s">
        <v>335</v>
      </c>
    </row>
    <row r="2420" spans="1:41">
      <c r="A2420" s="8">
        <v>46139</v>
      </c>
      <c r="B2420" s="67">
        <v>4066.07</v>
      </c>
      <c r="C2420" s="67">
        <v>1.37</v>
      </c>
      <c r="D2420" s="67">
        <v>65130</v>
      </c>
      <c r="E2420" s="67">
        <v>0.88</v>
      </c>
      <c r="F2420" s="69">
        <v>4068</v>
      </c>
      <c r="G2420" t="s">
        <v>42</v>
      </c>
      <c r="H2420">
        <v>0</v>
      </c>
      <c r="I2420" t="s">
        <v>347</v>
      </c>
      <c r="J2420" t="s">
        <v>323</v>
      </c>
      <c r="K2420" t="s">
        <v>295</v>
      </c>
      <c r="L2420" s="36">
        <v>1636</v>
      </c>
      <c r="M2420">
        <v>0</v>
      </c>
      <c r="N2420" s="66">
        <v>0</v>
      </c>
      <c r="O2420" s="36">
        <v>1636</v>
      </c>
      <c r="P2420" s="66">
        <v>0</v>
      </c>
      <c r="Q2420" s="36">
        <v>1637</v>
      </c>
      <c r="R2420" s="36">
        <v>1642</v>
      </c>
      <c r="S2420" s="36">
        <v>1636</v>
      </c>
      <c r="T2420" s="66">
        <v>-5.9999999999999995E-4</v>
      </c>
      <c r="U2420" s="66">
        <v>-2.3999999999999998E-3</v>
      </c>
      <c r="V2420" s="66">
        <v>-3.5999999999999999E-3</v>
      </c>
      <c r="W2420" s="66">
        <v>0</v>
      </c>
      <c r="X2420" s="1">
        <v>1500</v>
      </c>
      <c r="Y2420" s="1">
        <v>2457</v>
      </c>
      <c r="Z2420" s="1">
        <v>3091</v>
      </c>
      <c r="AA2420" t="s">
        <v>348</v>
      </c>
      <c r="AB2420" t="s">
        <v>692</v>
      </c>
      <c r="AC2420">
        <v>21.49</v>
      </c>
      <c r="AD2420">
        <v>1.44</v>
      </c>
      <c r="AE2420">
        <v>0</v>
      </c>
      <c r="AF2420">
        <v>1.6</v>
      </c>
      <c r="AG2420" s="1">
        <v>3200</v>
      </c>
      <c r="AH2420" s="36">
        <v>1649</v>
      </c>
      <c r="AI2420">
        <v>100</v>
      </c>
      <c r="AJ2420" s="36">
        <v>1632</v>
      </c>
      <c r="AK2420">
        <v>400</v>
      </c>
      <c r="AL2420" s="2">
        <v>0.64583333333333337</v>
      </c>
      <c r="AM2420" s="3">
        <v>46248</v>
      </c>
      <c r="AN2420" t="s">
        <v>350</v>
      </c>
      <c r="AO2420" t="s">
        <v>351</v>
      </c>
    </row>
    <row r="2421" spans="1:41">
      <c r="A2421" s="8">
        <v>46139</v>
      </c>
      <c r="B2421" s="67">
        <v>4066.07</v>
      </c>
      <c r="C2421" s="67">
        <v>1.37</v>
      </c>
      <c r="D2421" s="67">
        <v>65130</v>
      </c>
      <c r="E2421" s="67">
        <v>0.88</v>
      </c>
      <c r="F2421" s="69">
        <v>4100</v>
      </c>
      <c r="G2421" t="s">
        <v>43</v>
      </c>
      <c r="H2421">
        <v>0</v>
      </c>
      <c r="I2421" t="s">
        <v>314</v>
      </c>
      <c r="J2421" t="s">
        <v>289</v>
      </c>
      <c r="K2421" t="s">
        <v>295</v>
      </c>
      <c r="L2421" s="36">
        <v>1410</v>
      </c>
      <c r="M2421">
        <v>-4</v>
      </c>
      <c r="N2421" s="66">
        <v>-2.8E-3</v>
      </c>
      <c r="O2421" s="36">
        <v>1414</v>
      </c>
      <c r="P2421" s="66">
        <v>-2.8E-3</v>
      </c>
      <c r="Q2421" s="36">
        <v>1421</v>
      </c>
      <c r="R2421" s="36">
        <v>1439</v>
      </c>
      <c r="S2421" s="36">
        <v>1386</v>
      </c>
      <c r="T2421" s="66">
        <v>-7.7000000000000002E-3</v>
      </c>
      <c r="U2421" s="66">
        <v>2.8E-3</v>
      </c>
      <c r="V2421" s="66">
        <v>-2.01E-2</v>
      </c>
      <c r="W2421" s="66">
        <v>1.7299999999999999E-2</v>
      </c>
      <c r="X2421" s="1">
        <v>28500</v>
      </c>
      <c r="Y2421" s="1">
        <v>40252</v>
      </c>
      <c r="Z2421" s="1">
        <v>8599</v>
      </c>
      <c r="AA2421" t="s">
        <v>544</v>
      </c>
      <c r="AB2421" t="s">
        <v>353</v>
      </c>
      <c r="AC2421">
        <v>16.309999999999999</v>
      </c>
      <c r="AD2421">
        <v>0.9</v>
      </c>
      <c r="AE2421">
        <v>0</v>
      </c>
      <c r="AF2421" t="s">
        <v>230</v>
      </c>
      <c r="AG2421">
        <v>0</v>
      </c>
      <c r="AH2421" s="36">
        <v>1425</v>
      </c>
      <c r="AI2421">
        <v>100</v>
      </c>
      <c r="AJ2421" s="36">
        <v>1401</v>
      </c>
      <c r="AK2421">
        <v>200</v>
      </c>
      <c r="AL2421" s="2">
        <v>0.64583333333333337</v>
      </c>
      <c r="AM2421" s="3">
        <v>46241</v>
      </c>
      <c r="AN2421" t="s">
        <v>298</v>
      </c>
      <c r="AO2421" t="s">
        <v>335</v>
      </c>
    </row>
    <row r="2422" spans="1:41">
      <c r="A2422" s="8">
        <v>46139</v>
      </c>
      <c r="B2422" s="67">
        <v>4066.07</v>
      </c>
      <c r="C2422" s="67">
        <v>1.37</v>
      </c>
      <c r="D2422" s="67">
        <v>65130</v>
      </c>
      <c r="E2422" s="67">
        <v>0.88</v>
      </c>
      <c r="F2422" s="69">
        <v>4182</v>
      </c>
      <c r="G2422" t="s">
        <v>44</v>
      </c>
      <c r="H2422">
        <v>0</v>
      </c>
      <c r="I2422" t="s">
        <v>288</v>
      </c>
      <c r="J2422" t="s">
        <v>289</v>
      </c>
      <c r="K2422" t="s">
        <v>290</v>
      </c>
      <c r="L2422" s="36">
        <v>4363</v>
      </c>
      <c r="M2422">
        <v>-20</v>
      </c>
      <c r="N2422" s="66">
        <v>-4.5999999999999999E-3</v>
      </c>
      <c r="O2422" s="36">
        <v>4383</v>
      </c>
      <c r="P2422" s="66">
        <v>-4.4999999999999997E-3</v>
      </c>
      <c r="Q2422" s="36">
        <v>4422</v>
      </c>
      <c r="R2422" s="36">
        <v>4435</v>
      </c>
      <c r="S2422" s="36">
        <v>4251</v>
      </c>
      <c r="T2422" s="66">
        <v>-1.3299999999999999E-2</v>
      </c>
      <c r="U2422" s="66">
        <v>8.3000000000000001E-3</v>
      </c>
      <c r="V2422" s="66">
        <v>-1.6199999999999999E-2</v>
      </c>
      <c r="W2422" s="66">
        <v>2.63E-2</v>
      </c>
      <c r="X2422" s="1">
        <v>1122600</v>
      </c>
      <c r="Y2422" s="1">
        <v>4864511</v>
      </c>
      <c r="Z2422" s="1">
        <v>923588</v>
      </c>
      <c r="AA2422" t="s">
        <v>678</v>
      </c>
      <c r="AB2422" t="s">
        <v>355</v>
      </c>
      <c r="AC2422">
        <v>18.489999999999998</v>
      </c>
      <c r="AD2422">
        <v>1.31</v>
      </c>
      <c r="AE2422">
        <v>2.52</v>
      </c>
      <c r="AF2422" t="s">
        <v>230</v>
      </c>
      <c r="AG2422" s="1">
        <v>17000</v>
      </c>
      <c r="AH2422" s="36">
        <v>4363</v>
      </c>
      <c r="AI2422" s="1">
        <v>4800</v>
      </c>
      <c r="AJ2422" s="36">
        <v>4329</v>
      </c>
      <c r="AK2422" s="1">
        <v>2800</v>
      </c>
      <c r="AL2422" s="2">
        <v>0.64583333333333337</v>
      </c>
      <c r="AM2422" s="3">
        <v>46241</v>
      </c>
      <c r="AN2422" t="s">
        <v>298</v>
      </c>
      <c r="AO2422" t="s">
        <v>335</v>
      </c>
    </row>
    <row r="2423" spans="1:41">
      <c r="A2423" s="8">
        <v>46139</v>
      </c>
      <c r="B2423" s="67">
        <v>4066.07</v>
      </c>
      <c r="C2423" s="67">
        <v>1.37</v>
      </c>
      <c r="D2423" s="67">
        <v>65130</v>
      </c>
      <c r="E2423" s="67">
        <v>0.88</v>
      </c>
      <c r="F2423" s="69">
        <v>4188</v>
      </c>
      <c r="G2423" t="s">
        <v>45</v>
      </c>
      <c r="H2423">
        <v>0</v>
      </c>
      <c r="I2423" t="s">
        <v>288</v>
      </c>
      <c r="J2423" t="s">
        <v>289</v>
      </c>
      <c r="K2423" t="s">
        <v>290</v>
      </c>
      <c r="L2423" s="36">
        <v>1225</v>
      </c>
      <c r="M2423">
        <v>36</v>
      </c>
      <c r="N2423" s="66">
        <v>3.0300000000000001E-2</v>
      </c>
      <c r="O2423" s="36">
        <v>1189</v>
      </c>
      <c r="P2423" s="66">
        <v>3.0200000000000001E-2</v>
      </c>
      <c r="Q2423" s="36">
        <v>1204.5</v>
      </c>
      <c r="R2423" s="36">
        <v>1232.5</v>
      </c>
      <c r="S2423" s="36">
        <v>1197.5</v>
      </c>
      <c r="T2423" s="66">
        <v>1.7000000000000001E-2</v>
      </c>
      <c r="U2423" s="66">
        <v>6.4999999999999997E-3</v>
      </c>
      <c r="V2423" s="66">
        <v>-6.0000000000000001E-3</v>
      </c>
      <c r="W2423" s="66">
        <v>2.29E-2</v>
      </c>
      <c r="X2423" s="1">
        <v>5951000</v>
      </c>
      <c r="Y2423" s="1">
        <v>7258023</v>
      </c>
      <c r="Z2423" s="1">
        <v>1765797</v>
      </c>
      <c r="AA2423" t="s">
        <v>838</v>
      </c>
      <c r="AB2423" t="s">
        <v>357</v>
      </c>
      <c r="AC2423">
        <v>14</v>
      </c>
      <c r="AD2423">
        <v>0.94</v>
      </c>
      <c r="AE2423">
        <v>2.61</v>
      </c>
      <c r="AF2423" t="s">
        <v>230</v>
      </c>
      <c r="AG2423" s="1">
        <v>253300</v>
      </c>
      <c r="AH2423" s="36">
        <v>1225</v>
      </c>
      <c r="AI2423" s="1">
        <v>3200</v>
      </c>
      <c r="AJ2423" s="36">
        <v>1224</v>
      </c>
      <c r="AK2423">
        <v>400</v>
      </c>
      <c r="AL2423" s="2">
        <v>0.64583333333333337</v>
      </c>
      <c r="AM2423" s="3">
        <v>46234</v>
      </c>
      <c r="AN2423" t="s">
        <v>298</v>
      </c>
      <c r="AO2423" t="s">
        <v>335</v>
      </c>
    </row>
    <row r="2424" spans="1:41">
      <c r="A2424" s="8">
        <v>46139</v>
      </c>
      <c r="B2424" s="67">
        <v>4066.07</v>
      </c>
      <c r="C2424" s="67">
        <v>1.37</v>
      </c>
      <c r="D2424" s="67">
        <v>65130</v>
      </c>
      <c r="E2424" s="67">
        <v>0.88</v>
      </c>
      <c r="F2424" s="69">
        <v>4220</v>
      </c>
      <c r="G2424" t="s">
        <v>46</v>
      </c>
      <c r="H2424">
        <v>0</v>
      </c>
      <c r="I2424" t="s">
        <v>288</v>
      </c>
      <c r="J2424" t="s">
        <v>289</v>
      </c>
      <c r="K2424" t="s">
        <v>290</v>
      </c>
      <c r="L2424" s="36">
        <v>1831</v>
      </c>
      <c r="M2424">
        <v>8</v>
      </c>
      <c r="N2424" s="66">
        <v>4.4000000000000003E-3</v>
      </c>
      <c r="O2424" s="36">
        <v>1823</v>
      </c>
      <c r="P2424" s="66">
        <v>4.3E-3</v>
      </c>
      <c r="Q2424" s="36">
        <v>1830</v>
      </c>
      <c r="R2424" s="36">
        <v>1838</v>
      </c>
      <c r="S2424" s="36">
        <v>1797</v>
      </c>
      <c r="T2424" s="66">
        <v>5.0000000000000001E-4</v>
      </c>
      <c r="U2424" s="66">
        <v>5.0000000000000001E-4</v>
      </c>
      <c r="V2424" s="66">
        <v>-3.8E-3</v>
      </c>
      <c r="W2424" s="66">
        <v>1.89E-2</v>
      </c>
      <c r="X2424" s="1">
        <v>63300</v>
      </c>
      <c r="Y2424" s="1">
        <v>115535</v>
      </c>
      <c r="Z2424" s="1">
        <v>93884</v>
      </c>
      <c r="AA2424" t="s">
        <v>790</v>
      </c>
      <c r="AB2424" t="s">
        <v>578</v>
      </c>
      <c r="AC2424">
        <v>12.81</v>
      </c>
      <c r="AD2424">
        <v>1.28</v>
      </c>
      <c r="AE2424">
        <v>2.95</v>
      </c>
      <c r="AF2424" t="s">
        <v>230</v>
      </c>
      <c r="AG2424">
        <v>0</v>
      </c>
      <c r="AH2424" s="36">
        <v>1836</v>
      </c>
      <c r="AI2424">
        <v>100</v>
      </c>
      <c r="AJ2424" s="36">
        <v>1824</v>
      </c>
      <c r="AK2424">
        <v>100</v>
      </c>
      <c r="AL2424" s="2">
        <v>0.64583333333333337</v>
      </c>
      <c r="AM2424" s="3">
        <v>46234</v>
      </c>
      <c r="AN2424" t="s">
        <v>298</v>
      </c>
      <c r="AO2424" t="s">
        <v>335</v>
      </c>
    </row>
    <row r="2425" spans="1:41">
      <c r="A2425" s="8">
        <v>46139</v>
      </c>
      <c r="B2425" s="67">
        <v>4066.07</v>
      </c>
      <c r="C2425" s="67">
        <v>1.37</v>
      </c>
      <c r="D2425" s="67">
        <v>65130</v>
      </c>
      <c r="E2425" s="67">
        <v>0.88</v>
      </c>
      <c r="F2425" s="69">
        <v>4334</v>
      </c>
      <c r="G2425" t="s">
        <v>47</v>
      </c>
      <c r="H2425">
        <v>0</v>
      </c>
      <c r="I2425" t="s">
        <v>314</v>
      </c>
      <c r="J2425" t="s">
        <v>323</v>
      </c>
      <c r="K2425" t="s">
        <v>295</v>
      </c>
      <c r="L2425">
        <v>378</v>
      </c>
      <c r="M2425">
        <v>-4</v>
      </c>
      <c r="N2425" s="66">
        <v>-1.0500000000000001E-2</v>
      </c>
      <c r="O2425">
        <v>382</v>
      </c>
      <c r="P2425" s="66">
        <v>-1.04E-2</v>
      </c>
      <c r="Q2425">
        <v>380</v>
      </c>
      <c r="R2425">
        <v>384</v>
      </c>
      <c r="S2425">
        <v>378</v>
      </c>
      <c r="T2425" s="66">
        <v>-5.1999999999999998E-3</v>
      </c>
      <c r="U2425" s="66">
        <v>-1.04E-2</v>
      </c>
      <c r="V2425" s="66">
        <v>-1.5599999999999999E-2</v>
      </c>
      <c r="W2425" s="66">
        <v>0</v>
      </c>
      <c r="X2425" s="1">
        <v>9200</v>
      </c>
      <c r="Y2425" s="1">
        <v>3504</v>
      </c>
      <c r="Z2425" s="1">
        <v>4194</v>
      </c>
      <c r="AA2425" t="s">
        <v>360</v>
      </c>
      <c r="AB2425" t="s">
        <v>693</v>
      </c>
      <c r="AC2425">
        <v>11.35</v>
      </c>
      <c r="AD2425">
        <v>1.24</v>
      </c>
      <c r="AE2425">
        <v>2.65</v>
      </c>
      <c r="AF2425">
        <v>0.1</v>
      </c>
      <c r="AG2425">
        <v>0</v>
      </c>
      <c r="AH2425">
        <v>380</v>
      </c>
      <c r="AI2425">
        <v>100</v>
      </c>
      <c r="AJ2425">
        <v>377</v>
      </c>
      <c r="AK2425" s="1">
        <v>1200</v>
      </c>
      <c r="AL2425" s="2">
        <v>0.64583333333333337</v>
      </c>
      <c r="AN2425" t="s">
        <v>306</v>
      </c>
      <c r="AO2425" t="s">
        <v>351</v>
      </c>
    </row>
    <row r="2426" spans="1:41">
      <c r="A2426" s="8">
        <v>46139</v>
      </c>
      <c r="B2426" s="67">
        <v>4066.07</v>
      </c>
      <c r="C2426" s="67">
        <v>1.37</v>
      </c>
      <c r="D2426" s="67">
        <v>65130</v>
      </c>
      <c r="E2426" s="67">
        <v>0.88</v>
      </c>
      <c r="F2426" s="69">
        <v>4523</v>
      </c>
      <c r="G2426" t="s">
        <v>48</v>
      </c>
      <c r="H2426">
        <v>0</v>
      </c>
      <c r="I2426" t="s">
        <v>288</v>
      </c>
      <c r="J2426" t="s">
        <v>289</v>
      </c>
      <c r="K2426" t="s">
        <v>295</v>
      </c>
      <c r="L2426" s="36">
        <v>4753</v>
      </c>
      <c r="M2426">
        <v>97</v>
      </c>
      <c r="N2426" s="66">
        <v>2.0799999999999999E-2</v>
      </c>
      <c r="O2426" s="36">
        <v>4656</v>
      </c>
      <c r="P2426" s="66">
        <v>2.0799999999999999E-2</v>
      </c>
      <c r="Q2426" s="36">
        <v>4649</v>
      </c>
      <c r="R2426" s="36">
        <v>4786</v>
      </c>
      <c r="S2426" s="36">
        <v>4636</v>
      </c>
      <c r="T2426" s="66">
        <v>2.23E-2</v>
      </c>
      <c r="U2426" s="66">
        <v>-3.5000000000000001E-3</v>
      </c>
      <c r="V2426" s="66">
        <v>-6.7999999999999996E-3</v>
      </c>
      <c r="W2426" s="66">
        <v>2.52E-2</v>
      </c>
      <c r="X2426" s="1">
        <v>2045100</v>
      </c>
      <c r="Y2426" s="1">
        <v>9685529</v>
      </c>
      <c r="Z2426" s="1">
        <v>1386208</v>
      </c>
      <c r="AA2426" t="s">
        <v>362</v>
      </c>
      <c r="AB2426" t="s">
        <v>631</v>
      </c>
      <c r="AC2426">
        <v>25.66</v>
      </c>
      <c r="AD2426">
        <v>1.49</v>
      </c>
      <c r="AE2426">
        <v>3.37</v>
      </c>
      <c r="AF2426" t="s">
        <v>230</v>
      </c>
      <c r="AG2426" s="1">
        <v>71700</v>
      </c>
      <c r="AH2426" s="36">
        <v>4755</v>
      </c>
      <c r="AI2426">
        <v>900</v>
      </c>
      <c r="AJ2426" s="36">
        <v>4752</v>
      </c>
      <c r="AK2426">
        <v>200</v>
      </c>
      <c r="AL2426" s="2">
        <v>0.64583333333333337</v>
      </c>
      <c r="AM2426" s="3">
        <v>46237</v>
      </c>
      <c r="AN2426" t="s">
        <v>298</v>
      </c>
      <c r="AO2426" t="s">
        <v>364</v>
      </c>
    </row>
    <row r="2427" spans="1:41">
      <c r="A2427" s="8">
        <v>46139</v>
      </c>
      <c r="B2427" s="67">
        <v>4066.07</v>
      </c>
      <c r="C2427" s="67">
        <v>1.37</v>
      </c>
      <c r="D2427" s="67">
        <v>65130</v>
      </c>
      <c r="E2427" s="67">
        <v>0.88</v>
      </c>
      <c r="F2427" s="69">
        <v>4528</v>
      </c>
      <c r="G2427" t="s">
        <v>49</v>
      </c>
      <c r="H2427">
        <v>0</v>
      </c>
      <c r="I2427" t="s">
        <v>288</v>
      </c>
      <c r="J2427" t="s">
        <v>289</v>
      </c>
      <c r="K2427" t="s">
        <v>290</v>
      </c>
      <c r="L2427" s="36">
        <v>2439.5</v>
      </c>
      <c r="M2427">
        <v>4.5</v>
      </c>
      <c r="N2427" s="66">
        <v>1.8E-3</v>
      </c>
      <c r="O2427" s="36">
        <v>2435</v>
      </c>
      <c r="P2427" s="66">
        <v>1.8E-3</v>
      </c>
      <c r="Q2427" s="36">
        <v>2410</v>
      </c>
      <c r="R2427" s="36">
        <v>2448.5</v>
      </c>
      <c r="S2427" s="36">
        <v>2406</v>
      </c>
      <c r="T2427" s="66">
        <v>1.2200000000000001E-2</v>
      </c>
      <c r="U2427" s="66">
        <v>-3.0000000000000001E-3</v>
      </c>
      <c r="V2427" s="66">
        <v>-3.5999999999999999E-3</v>
      </c>
      <c r="W2427" s="66">
        <v>1.3899999999999999E-2</v>
      </c>
      <c r="X2427" s="1">
        <v>1568600</v>
      </c>
      <c r="Y2427" s="1">
        <v>3822031</v>
      </c>
      <c r="Z2427" s="1">
        <v>1216561</v>
      </c>
      <c r="AA2427" t="s">
        <v>365</v>
      </c>
      <c r="AB2427" t="s">
        <v>580</v>
      </c>
      <c r="AC2427">
        <v>16.149999999999999</v>
      </c>
      <c r="AD2427">
        <v>1.34</v>
      </c>
      <c r="AE2427">
        <v>3.28</v>
      </c>
      <c r="AF2427" t="s">
        <v>230</v>
      </c>
      <c r="AG2427" s="1">
        <v>75900</v>
      </c>
      <c r="AH2427" s="36">
        <v>2440</v>
      </c>
      <c r="AI2427">
        <v>200</v>
      </c>
      <c r="AJ2427" s="36">
        <v>2437.5</v>
      </c>
      <c r="AK2427">
        <v>100</v>
      </c>
      <c r="AL2427" s="2">
        <v>0.64583333333333337</v>
      </c>
      <c r="AM2427" s="3">
        <v>46234</v>
      </c>
      <c r="AN2427" t="s">
        <v>298</v>
      </c>
      <c r="AO2427" t="s">
        <v>364</v>
      </c>
    </row>
    <row r="2428" spans="1:41">
      <c r="A2428" s="8">
        <v>46139</v>
      </c>
      <c r="B2428" s="67">
        <v>4066.07</v>
      </c>
      <c r="C2428" s="67">
        <v>1.37</v>
      </c>
      <c r="D2428" s="67">
        <v>65130</v>
      </c>
      <c r="E2428" s="67">
        <v>0.88</v>
      </c>
      <c r="F2428" s="69">
        <v>4661</v>
      </c>
      <c r="G2428" t="s">
        <v>50</v>
      </c>
      <c r="H2428">
        <v>0</v>
      </c>
      <c r="I2428" t="s">
        <v>288</v>
      </c>
      <c r="J2428" t="s">
        <v>289</v>
      </c>
      <c r="K2428" t="s">
        <v>290</v>
      </c>
      <c r="L2428" s="36">
        <v>2831.5</v>
      </c>
      <c r="M2428">
        <v>149</v>
      </c>
      <c r="N2428" s="66">
        <v>5.5500000000000001E-2</v>
      </c>
      <c r="O2428" s="36">
        <v>2682.5</v>
      </c>
      <c r="P2428" s="66">
        <v>5.5500000000000001E-2</v>
      </c>
      <c r="Q2428" s="36">
        <v>2708</v>
      </c>
      <c r="R2428" s="36">
        <v>2831.5</v>
      </c>
      <c r="S2428" s="36">
        <v>2708</v>
      </c>
      <c r="T2428" s="66">
        <v>4.5600000000000002E-2</v>
      </c>
      <c r="U2428" s="66">
        <v>6.0000000000000001E-3</v>
      </c>
      <c r="V2428" s="66">
        <v>0</v>
      </c>
      <c r="W2428" s="66">
        <v>4.5600000000000002E-2</v>
      </c>
      <c r="X2428" s="1">
        <v>7732300</v>
      </c>
      <c r="Y2428" s="1">
        <v>21642085</v>
      </c>
      <c r="Z2428" s="1">
        <v>5097976</v>
      </c>
      <c r="AA2428" t="s">
        <v>367</v>
      </c>
      <c r="AB2428" t="s">
        <v>368</v>
      </c>
      <c r="AC2428">
        <v>39.65</v>
      </c>
      <c r="AD2428">
        <v>4.22</v>
      </c>
      <c r="AE2428">
        <v>0.56999999999999995</v>
      </c>
      <c r="AF2428" t="s">
        <v>230</v>
      </c>
      <c r="AG2428">
        <v>0</v>
      </c>
      <c r="AH2428" s="36">
        <v>2832</v>
      </c>
      <c r="AI2428" s="1">
        <v>5400</v>
      </c>
      <c r="AJ2428" s="36">
        <v>2830</v>
      </c>
      <c r="AK2428">
        <v>100</v>
      </c>
      <c r="AL2428" s="2">
        <v>0.64583333333333337</v>
      </c>
      <c r="AM2428" s="3">
        <v>46233</v>
      </c>
      <c r="AN2428" t="s">
        <v>298</v>
      </c>
      <c r="AO2428" t="s">
        <v>313</v>
      </c>
    </row>
    <row r="2429" spans="1:41">
      <c r="A2429" s="8">
        <v>46139</v>
      </c>
      <c r="B2429" s="67">
        <v>4066.07</v>
      </c>
      <c r="C2429" s="67">
        <v>1.37</v>
      </c>
      <c r="D2429" s="67">
        <v>65130</v>
      </c>
      <c r="E2429" s="67">
        <v>0.88</v>
      </c>
      <c r="F2429" s="69">
        <v>5020</v>
      </c>
      <c r="G2429" t="s">
        <v>51</v>
      </c>
      <c r="H2429">
        <v>0</v>
      </c>
      <c r="I2429" t="s">
        <v>288</v>
      </c>
      <c r="J2429" t="s">
        <v>289</v>
      </c>
      <c r="K2429" t="s">
        <v>290</v>
      </c>
      <c r="L2429" s="36">
        <v>1323.5</v>
      </c>
      <c r="M2429">
        <v>3.5</v>
      </c>
      <c r="N2429" s="66">
        <v>2.7000000000000001E-3</v>
      </c>
      <c r="O2429" s="36">
        <v>1320</v>
      </c>
      <c r="P2429" s="66">
        <v>2.5999999999999999E-3</v>
      </c>
      <c r="Q2429" s="36">
        <v>1314</v>
      </c>
      <c r="R2429" s="36">
        <v>1330.5</v>
      </c>
      <c r="S2429" s="36">
        <v>1311.5</v>
      </c>
      <c r="T2429" s="66">
        <v>7.1999999999999998E-3</v>
      </c>
      <c r="U2429" s="66">
        <v>4.8999999999999998E-3</v>
      </c>
      <c r="V2429" s="66">
        <v>-5.1999999999999998E-3</v>
      </c>
      <c r="W2429" s="66">
        <v>9.1000000000000004E-3</v>
      </c>
      <c r="X2429" s="1">
        <v>5950400</v>
      </c>
      <c r="Y2429" s="1">
        <v>7859358</v>
      </c>
      <c r="Z2429" s="1">
        <v>3582405</v>
      </c>
      <c r="AA2429" t="s">
        <v>369</v>
      </c>
      <c r="AB2429" t="s">
        <v>370</v>
      </c>
      <c r="AC2429">
        <v>8.5</v>
      </c>
      <c r="AD2429">
        <v>1.05</v>
      </c>
      <c r="AE2429">
        <v>2.57</v>
      </c>
      <c r="AF2429" t="s">
        <v>230</v>
      </c>
      <c r="AG2429" s="1">
        <v>278400</v>
      </c>
      <c r="AH2429" s="36">
        <v>1324</v>
      </c>
      <c r="AI2429" s="1">
        <v>2100</v>
      </c>
      <c r="AJ2429" s="36">
        <v>1320</v>
      </c>
      <c r="AK2429">
        <v>600</v>
      </c>
      <c r="AL2429" s="2">
        <v>0.64583333333333337</v>
      </c>
      <c r="AM2429" s="3">
        <v>46241</v>
      </c>
      <c r="AN2429" t="s">
        <v>298</v>
      </c>
      <c r="AO2429" t="s">
        <v>371</v>
      </c>
    </row>
    <row r="2430" spans="1:41">
      <c r="A2430" s="8">
        <v>46139</v>
      </c>
      <c r="B2430" s="67">
        <v>4066.07</v>
      </c>
      <c r="C2430" s="67">
        <v>1.37</v>
      </c>
      <c r="D2430" s="67">
        <v>65130</v>
      </c>
      <c r="E2430" s="67">
        <v>0.88</v>
      </c>
      <c r="F2430" s="69">
        <v>5201</v>
      </c>
      <c r="G2430" t="s">
        <v>52</v>
      </c>
      <c r="H2430">
        <v>0</v>
      </c>
      <c r="I2430" t="s">
        <v>288</v>
      </c>
      <c r="J2430" t="s">
        <v>289</v>
      </c>
      <c r="K2430" t="s">
        <v>290</v>
      </c>
      <c r="L2430" s="36">
        <v>6260</v>
      </c>
      <c r="M2430">
        <v>73</v>
      </c>
      <c r="N2430" s="66">
        <v>1.18E-2</v>
      </c>
      <c r="O2430" s="36">
        <v>6187</v>
      </c>
      <c r="P2430" s="66">
        <v>1.17E-2</v>
      </c>
      <c r="Q2430" s="36">
        <v>6237</v>
      </c>
      <c r="R2430" s="36">
        <v>6274</v>
      </c>
      <c r="S2430" s="36">
        <v>6144</v>
      </c>
      <c r="T2430" s="66">
        <v>3.5999999999999999E-3</v>
      </c>
      <c r="U2430" s="66">
        <v>1.6000000000000001E-3</v>
      </c>
      <c r="V2430" s="66">
        <v>-2.2000000000000001E-3</v>
      </c>
      <c r="W2430" s="66">
        <v>1.8800000000000001E-2</v>
      </c>
      <c r="X2430" s="1">
        <v>997000</v>
      </c>
      <c r="Y2430" s="1">
        <v>6210268</v>
      </c>
      <c r="Z2430" s="1">
        <v>1361141</v>
      </c>
      <c r="AA2430" t="s">
        <v>581</v>
      </c>
      <c r="AB2430" t="s">
        <v>373</v>
      </c>
      <c r="AC2430">
        <v>17.260000000000002</v>
      </c>
      <c r="AD2430">
        <v>0.89</v>
      </c>
      <c r="AE2430">
        <v>3.35</v>
      </c>
      <c r="AF2430" t="s">
        <v>230</v>
      </c>
      <c r="AG2430" s="1">
        <v>58700</v>
      </c>
      <c r="AH2430" s="36">
        <v>6261</v>
      </c>
      <c r="AI2430">
        <v>400</v>
      </c>
      <c r="AJ2430" s="36">
        <v>6243</v>
      </c>
      <c r="AK2430">
        <v>100</v>
      </c>
      <c r="AL2430" s="2">
        <v>0.64583333333333337</v>
      </c>
      <c r="AM2430" s="3">
        <v>46238</v>
      </c>
      <c r="AN2430" t="s">
        <v>293</v>
      </c>
      <c r="AO2430" t="s">
        <v>341</v>
      </c>
    </row>
    <row r="2431" spans="1:41">
      <c r="A2431" s="8">
        <v>46139</v>
      </c>
      <c r="B2431" s="67">
        <v>4066.07</v>
      </c>
      <c r="C2431" s="67">
        <v>1.37</v>
      </c>
      <c r="D2431" s="67">
        <v>65130</v>
      </c>
      <c r="E2431" s="67">
        <v>0.88</v>
      </c>
      <c r="F2431" s="69">
        <v>5302</v>
      </c>
      <c r="G2431" t="s">
        <v>53</v>
      </c>
      <c r="H2431">
        <v>0</v>
      </c>
      <c r="I2431" t="s">
        <v>288</v>
      </c>
      <c r="J2431" t="s">
        <v>289</v>
      </c>
      <c r="K2431" t="s">
        <v>295</v>
      </c>
      <c r="L2431" s="36">
        <v>4750</v>
      </c>
      <c r="M2431">
        <v>80</v>
      </c>
      <c r="N2431" s="66">
        <v>1.7100000000000001E-2</v>
      </c>
      <c r="O2431" s="36">
        <v>4670</v>
      </c>
      <c r="P2431" s="66">
        <v>1.7100000000000001E-2</v>
      </c>
      <c r="Q2431" s="36">
        <v>4670</v>
      </c>
      <c r="R2431" s="36">
        <v>4775</v>
      </c>
      <c r="S2431" s="36">
        <v>4670</v>
      </c>
      <c r="T2431" s="66">
        <v>1.7100000000000001E-2</v>
      </c>
      <c r="U2431" s="66">
        <v>2.0999999999999999E-3</v>
      </c>
      <c r="V2431" s="66">
        <v>-5.1999999999999998E-3</v>
      </c>
      <c r="W2431" s="66">
        <v>1.7100000000000001E-2</v>
      </c>
      <c r="X2431" s="1">
        <v>35300</v>
      </c>
      <c r="Y2431" s="1">
        <v>167393</v>
      </c>
      <c r="Z2431" s="1">
        <v>56204</v>
      </c>
      <c r="AA2431" t="s">
        <v>374</v>
      </c>
      <c r="AB2431" t="s">
        <v>375</v>
      </c>
      <c r="AC2431">
        <v>19.05</v>
      </c>
      <c r="AD2431">
        <v>0.96</v>
      </c>
      <c r="AE2431">
        <v>4.21</v>
      </c>
      <c r="AF2431" t="s">
        <v>230</v>
      </c>
      <c r="AG2431" s="1">
        <v>12800</v>
      </c>
      <c r="AH2431" s="36">
        <v>4760</v>
      </c>
      <c r="AI2431">
        <v>100</v>
      </c>
      <c r="AJ2431" s="36">
        <v>4745</v>
      </c>
      <c r="AK2431">
        <v>500</v>
      </c>
      <c r="AL2431" s="2">
        <v>0.64583333333333337</v>
      </c>
      <c r="AM2431" s="3">
        <v>46244</v>
      </c>
      <c r="AN2431" t="s">
        <v>293</v>
      </c>
      <c r="AO2431" t="s">
        <v>341</v>
      </c>
    </row>
    <row r="2432" spans="1:41">
      <c r="A2432" s="8">
        <v>46139</v>
      </c>
      <c r="B2432" s="67">
        <v>4066.07</v>
      </c>
      <c r="C2432" s="67">
        <v>1.37</v>
      </c>
      <c r="D2432" s="67">
        <v>65130</v>
      </c>
      <c r="E2432" s="67">
        <v>0.88</v>
      </c>
      <c r="F2432" s="69">
        <v>5310</v>
      </c>
      <c r="G2432" t="s">
        <v>54</v>
      </c>
      <c r="H2432">
        <v>0</v>
      </c>
      <c r="I2432" t="s">
        <v>288</v>
      </c>
      <c r="J2432" t="s">
        <v>289</v>
      </c>
      <c r="K2432" t="s">
        <v>290</v>
      </c>
      <c r="L2432" s="36">
        <v>6880</v>
      </c>
      <c r="M2432">
        <v>160</v>
      </c>
      <c r="N2432" s="66">
        <v>2.3800000000000002E-2</v>
      </c>
      <c r="O2432" s="36">
        <v>6720</v>
      </c>
      <c r="P2432" s="66">
        <v>2.3800000000000002E-2</v>
      </c>
      <c r="Q2432" s="36">
        <v>6800</v>
      </c>
      <c r="R2432" s="36">
        <v>6980</v>
      </c>
      <c r="S2432" s="36">
        <v>6670</v>
      </c>
      <c r="T2432" s="66">
        <v>1.17E-2</v>
      </c>
      <c r="U2432" s="66">
        <v>-4.3E-3</v>
      </c>
      <c r="V2432" s="66">
        <v>-1.43E-2</v>
      </c>
      <c r="W2432" s="66">
        <v>3.1399999999999997E-2</v>
      </c>
      <c r="X2432" s="1">
        <v>99600</v>
      </c>
      <c r="Y2432" s="1">
        <v>681743</v>
      </c>
      <c r="Z2432" s="1">
        <v>144429</v>
      </c>
      <c r="AA2432" t="s">
        <v>662</v>
      </c>
      <c r="AB2432" t="s">
        <v>377</v>
      </c>
      <c r="AC2432">
        <v>29.45</v>
      </c>
      <c r="AD2432">
        <v>1.48</v>
      </c>
      <c r="AE2432">
        <v>2.11</v>
      </c>
      <c r="AF2432" t="s">
        <v>230</v>
      </c>
      <c r="AG2432" s="1">
        <v>3800</v>
      </c>
      <c r="AH2432" s="36">
        <v>6910</v>
      </c>
      <c r="AI2432" s="1">
        <v>1100</v>
      </c>
      <c r="AJ2432" s="36">
        <v>6830</v>
      </c>
      <c r="AK2432">
        <v>100</v>
      </c>
      <c r="AL2432" s="2">
        <v>0.64583333333333337</v>
      </c>
      <c r="AM2432" s="3">
        <v>46241</v>
      </c>
      <c r="AN2432" t="s">
        <v>293</v>
      </c>
      <c r="AO2432" t="s">
        <v>341</v>
      </c>
    </row>
    <row r="2433" spans="1:41">
      <c r="A2433" s="8">
        <v>46139</v>
      </c>
      <c r="B2433" s="67">
        <v>4066.07</v>
      </c>
      <c r="C2433" s="67">
        <v>1.37</v>
      </c>
      <c r="D2433" s="67">
        <v>65130</v>
      </c>
      <c r="E2433" s="67">
        <v>0.88</v>
      </c>
      <c r="F2433" s="69">
        <v>5334</v>
      </c>
      <c r="G2433" t="s">
        <v>55</v>
      </c>
      <c r="H2433">
        <v>0</v>
      </c>
      <c r="I2433" t="s">
        <v>288</v>
      </c>
      <c r="J2433" t="s">
        <v>289</v>
      </c>
      <c r="K2433" t="s">
        <v>290</v>
      </c>
      <c r="L2433" s="36">
        <v>9421</v>
      </c>
      <c r="M2433">
        <v>-17</v>
      </c>
      <c r="N2433" s="66">
        <v>-1.8E-3</v>
      </c>
      <c r="O2433" s="36">
        <v>9438</v>
      </c>
      <c r="P2433" s="66">
        <v>-1.8E-3</v>
      </c>
      <c r="Q2433" s="36">
        <v>9501</v>
      </c>
      <c r="R2433" s="36">
        <v>9519</v>
      </c>
      <c r="S2433" s="36">
        <v>9216</v>
      </c>
      <c r="T2433" s="66">
        <v>-8.3999999999999995E-3</v>
      </c>
      <c r="U2433" s="66">
        <v>8.9999999999999998E-4</v>
      </c>
      <c r="V2433" s="66">
        <v>-1.0200000000000001E-2</v>
      </c>
      <c r="W2433" s="66">
        <v>2.2200000000000001E-2</v>
      </c>
      <c r="X2433" s="1">
        <v>804200</v>
      </c>
      <c r="Y2433" s="1">
        <v>7542061</v>
      </c>
      <c r="Z2433" s="1">
        <v>1877112</v>
      </c>
      <c r="AA2433" t="s">
        <v>709</v>
      </c>
      <c r="AB2433" t="s">
        <v>379</v>
      </c>
      <c r="AC2433">
        <v>17.489999999999998</v>
      </c>
      <c r="AD2433">
        <v>2.4</v>
      </c>
      <c r="AE2433">
        <v>2.23</v>
      </c>
      <c r="AF2433" t="s">
        <v>230</v>
      </c>
      <c r="AG2433" s="1">
        <v>26600</v>
      </c>
      <c r="AH2433" s="36">
        <v>9425</v>
      </c>
      <c r="AI2433" s="1">
        <v>3300</v>
      </c>
      <c r="AJ2433" s="36">
        <v>9384</v>
      </c>
      <c r="AK2433">
        <v>100</v>
      </c>
      <c r="AL2433" s="2">
        <v>0.64583333333333337</v>
      </c>
      <c r="AM2433" s="3">
        <v>46234</v>
      </c>
      <c r="AN2433" t="s">
        <v>298</v>
      </c>
      <c r="AO2433" t="s">
        <v>341</v>
      </c>
    </row>
    <row r="2434" spans="1:41">
      <c r="A2434" s="8">
        <v>46139</v>
      </c>
      <c r="B2434" s="67">
        <v>4066.07</v>
      </c>
      <c r="C2434" s="67">
        <v>1.37</v>
      </c>
      <c r="D2434" s="67">
        <v>65130</v>
      </c>
      <c r="E2434" s="67">
        <v>0.88</v>
      </c>
      <c r="F2434" s="69">
        <v>5706</v>
      </c>
      <c r="G2434" t="s">
        <v>56</v>
      </c>
      <c r="H2434">
        <v>0</v>
      </c>
      <c r="I2434" t="s">
        <v>288</v>
      </c>
      <c r="J2434" t="s">
        <v>289</v>
      </c>
      <c r="K2434" t="s">
        <v>290</v>
      </c>
      <c r="L2434" s="36">
        <v>31230</v>
      </c>
      <c r="M2434">
        <v>-680</v>
      </c>
      <c r="N2434" s="66">
        <v>-2.1299999999999999E-2</v>
      </c>
      <c r="O2434" s="36">
        <v>31910</v>
      </c>
      <c r="P2434" s="66">
        <v>-2.1299999999999999E-2</v>
      </c>
      <c r="Q2434" s="36">
        <v>31910</v>
      </c>
      <c r="R2434" s="36">
        <v>32230</v>
      </c>
      <c r="S2434" s="36">
        <v>30240</v>
      </c>
      <c r="T2434" s="66">
        <v>-2.1299999999999999E-2</v>
      </c>
      <c r="U2434" s="66">
        <v>1.6199999999999999E-2</v>
      </c>
      <c r="V2434" s="66">
        <v>-3.1E-2</v>
      </c>
      <c r="W2434" s="66">
        <v>3.27E-2</v>
      </c>
      <c r="X2434" s="1">
        <v>944100</v>
      </c>
      <c r="Y2434" s="1">
        <v>29200340</v>
      </c>
      <c r="Z2434" s="1">
        <v>1793083</v>
      </c>
      <c r="AA2434" t="s">
        <v>521</v>
      </c>
      <c r="AB2434" t="s">
        <v>381</v>
      </c>
      <c r="AC2434">
        <v>23.82</v>
      </c>
      <c r="AD2434">
        <v>4.33</v>
      </c>
      <c r="AE2434">
        <v>0.9</v>
      </c>
      <c r="AF2434" t="s">
        <v>230</v>
      </c>
      <c r="AG2434" s="1">
        <v>5900</v>
      </c>
      <c r="AH2434" s="36">
        <v>31230</v>
      </c>
      <c r="AI2434" s="1">
        <v>1100</v>
      </c>
      <c r="AJ2434" s="36">
        <v>31200</v>
      </c>
      <c r="AK2434">
        <v>300</v>
      </c>
      <c r="AL2434" s="2">
        <v>0.64583333333333337</v>
      </c>
      <c r="AM2434" s="3">
        <v>46241</v>
      </c>
      <c r="AN2434" t="s">
        <v>298</v>
      </c>
      <c r="AO2434" t="s">
        <v>382</v>
      </c>
    </row>
    <row r="2435" spans="1:41">
      <c r="A2435" s="8">
        <v>46139</v>
      </c>
      <c r="B2435" s="67">
        <v>4066.07</v>
      </c>
      <c r="C2435" s="67">
        <v>1.37</v>
      </c>
      <c r="D2435" s="67">
        <v>65130</v>
      </c>
      <c r="E2435" s="67">
        <v>0.88</v>
      </c>
      <c r="F2435" s="69">
        <v>5711</v>
      </c>
      <c r="G2435" t="s">
        <v>57</v>
      </c>
      <c r="H2435">
        <v>0</v>
      </c>
      <c r="I2435" t="s">
        <v>288</v>
      </c>
      <c r="J2435" t="s">
        <v>289</v>
      </c>
      <c r="K2435" t="s">
        <v>290</v>
      </c>
      <c r="L2435" s="36">
        <v>4224</v>
      </c>
      <c r="M2435">
        <v>58</v>
      </c>
      <c r="N2435" s="66">
        <v>1.3899999999999999E-2</v>
      </c>
      <c r="O2435" s="36">
        <v>4166</v>
      </c>
      <c r="P2435" s="66">
        <v>1.3899999999999999E-2</v>
      </c>
      <c r="Q2435" s="36">
        <v>4236</v>
      </c>
      <c r="R2435" s="36">
        <v>4242</v>
      </c>
      <c r="S2435" s="36">
        <v>4114</v>
      </c>
      <c r="T2435" s="66">
        <v>-2.8E-3</v>
      </c>
      <c r="U2435" s="66">
        <v>1.0999999999999999E-2</v>
      </c>
      <c r="V2435" s="66">
        <v>-4.1999999999999997E-3</v>
      </c>
      <c r="W2435" s="66">
        <v>2.6700000000000002E-2</v>
      </c>
      <c r="X2435" s="1">
        <v>847900</v>
      </c>
      <c r="Y2435" s="1">
        <v>3553251</v>
      </c>
      <c r="Z2435" s="1">
        <v>555411</v>
      </c>
      <c r="AA2435" t="s">
        <v>383</v>
      </c>
      <c r="AB2435" t="s">
        <v>384</v>
      </c>
      <c r="AC2435">
        <v>11.26</v>
      </c>
      <c r="AD2435">
        <v>0.74</v>
      </c>
      <c r="AE2435">
        <v>2.75</v>
      </c>
      <c r="AF2435" t="s">
        <v>230</v>
      </c>
      <c r="AG2435" s="1">
        <v>24900</v>
      </c>
      <c r="AH2435" s="36">
        <v>4225</v>
      </c>
      <c r="AI2435">
        <v>100</v>
      </c>
      <c r="AJ2435" s="36">
        <v>4218</v>
      </c>
      <c r="AK2435">
        <v>100</v>
      </c>
      <c r="AL2435" s="2">
        <v>0.64583333333333337</v>
      </c>
      <c r="AM2435" s="3">
        <v>46240</v>
      </c>
      <c r="AN2435" t="s">
        <v>298</v>
      </c>
      <c r="AO2435" t="s">
        <v>382</v>
      </c>
    </row>
    <row r="2436" spans="1:41">
      <c r="A2436" s="8">
        <v>46139</v>
      </c>
      <c r="B2436" s="67">
        <v>4066.07</v>
      </c>
      <c r="C2436" s="67">
        <v>1.37</v>
      </c>
      <c r="D2436" s="67">
        <v>65130</v>
      </c>
      <c r="E2436" s="67">
        <v>0.88</v>
      </c>
      <c r="F2436" s="69">
        <v>5713</v>
      </c>
      <c r="G2436" t="s">
        <v>58</v>
      </c>
      <c r="H2436">
        <v>0</v>
      </c>
      <c r="I2436" t="s">
        <v>288</v>
      </c>
      <c r="J2436" t="s">
        <v>289</v>
      </c>
      <c r="K2436" t="s">
        <v>290</v>
      </c>
      <c r="L2436" s="36">
        <v>7785</v>
      </c>
      <c r="M2436">
        <v>325</v>
      </c>
      <c r="N2436" s="66">
        <v>4.36E-2</v>
      </c>
      <c r="O2436" s="36">
        <v>7460</v>
      </c>
      <c r="P2436" s="66">
        <v>4.3499999999999997E-2</v>
      </c>
      <c r="Q2436" s="36">
        <v>7610</v>
      </c>
      <c r="R2436" s="36">
        <v>7787</v>
      </c>
      <c r="S2436" s="36">
        <v>7506</v>
      </c>
      <c r="T2436" s="66">
        <v>2.29E-2</v>
      </c>
      <c r="U2436" s="66">
        <v>1.4500000000000001E-2</v>
      </c>
      <c r="V2436" s="66">
        <v>-2.0000000000000001E-4</v>
      </c>
      <c r="W2436" s="66">
        <v>3.7100000000000001E-2</v>
      </c>
      <c r="X2436" s="1">
        <v>2906500</v>
      </c>
      <c r="Y2436" s="1">
        <v>22391471</v>
      </c>
      <c r="Z2436" s="1">
        <v>2263987</v>
      </c>
      <c r="AA2436" t="s">
        <v>385</v>
      </c>
      <c r="AB2436" t="s">
        <v>386</v>
      </c>
      <c r="AC2436">
        <v>13.93</v>
      </c>
      <c r="AD2436">
        <v>1.01</v>
      </c>
      <c r="AE2436">
        <v>2.66</v>
      </c>
      <c r="AF2436" t="s">
        <v>230</v>
      </c>
      <c r="AG2436" s="1">
        <v>50000</v>
      </c>
      <c r="AH2436" s="36">
        <v>7786</v>
      </c>
      <c r="AI2436">
        <v>200</v>
      </c>
      <c r="AJ2436" s="36">
        <v>7778</v>
      </c>
      <c r="AK2436">
        <v>100</v>
      </c>
      <c r="AL2436" s="2">
        <v>0.64583333333333337</v>
      </c>
      <c r="AM2436" s="3">
        <v>46244</v>
      </c>
      <c r="AN2436" t="s">
        <v>298</v>
      </c>
      <c r="AO2436" t="s">
        <v>382</v>
      </c>
    </row>
    <row r="2437" spans="1:41">
      <c r="A2437" s="8">
        <v>46139</v>
      </c>
      <c r="B2437" s="67">
        <v>4066.07</v>
      </c>
      <c r="C2437" s="67">
        <v>1.37</v>
      </c>
      <c r="D2437" s="67">
        <v>65130</v>
      </c>
      <c r="E2437" s="67">
        <v>0.88</v>
      </c>
      <c r="F2437" s="69">
        <v>5802</v>
      </c>
      <c r="G2437" t="s">
        <v>59</v>
      </c>
      <c r="H2437">
        <v>0</v>
      </c>
      <c r="I2437" t="s">
        <v>288</v>
      </c>
      <c r="J2437" t="s">
        <v>289</v>
      </c>
      <c r="K2437" t="s">
        <v>295</v>
      </c>
      <c r="L2437" s="36">
        <v>2355</v>
      </c>
      <c r="M2437">
        <v>-114</v>
      </c>
      <c r="N2437" s="66">
        <v>-4.6199999999999998E-2</v>
      </c>
      <c r="O2437" s="36">
        <v>2469</v>
      </c>
      <c r="P2437" s="66">
        <v>-4.6100000000000002E-2</v>
      </c>
      <c r="Q2437" s="36">
        <v>2419</v>
      </c>
      <c r="R2437" s="36">
        <v>2429</v>
      </c>
      <c r="S2437" s="36">
        <v>2308</v>
      </c>
      <c r="T2437" s="66">
        <v>-2.64E-2</v>
      </c>
      <c r="U2437" s="66">
        <v>2.8999999999999998E-3</v>
      </c>
      <c r="V2437" s="66">
        <v>-3.04E-2</v>
      </c>
      <c r="W2437" s="66">
        <v>2.0299999999999999E-2</v>
      </c>
      <c r="X2437" s="1">
        <v>17104800</v>
      </c>
      <c r="Y2437" s="1">
        <v>40346879</v>
      </c>
      <c r="Z2437" s="1">
        <v>7478920</v>
      </c>
      <c r="AA2437" t="s">
        <v>694</v>
      </c>
      <c r="AB2437" t="s">
        <v>849</v>
      </c>
      <c r="AC2437">
        <v>22.6</v>
      </c>
      <c r="AD2437">
        <v>2.67</v>
      </c>
      <c r="AE2437">
        <v>1.66</v>
      </c>
      <c r="AF2437" t="s">
        <v>230</v>
      </c>
      <c r="AG2437" s="1">
        <v>271900</v>
      </c>
      <c r="AH2437" s="36">
        <v>2355</v>
      </c>
      <c r="AI2437" s="1">
        <v>377300</v>
      </c>
      <c r="AJ2437" s="36">
        <v>2354.5</v>
      </c>
      <c r="AK2437">
        <v>500</v>
      </c>
      <c r="AL2437" s="2">
        <v>0.64583333333333337</v>
      </c>
      <c r="AM2437" s="3">
        <v>46234</v>
      </c>
      <c r="AN2437" t="s">
        <v>298</v>
      </c>
      <c r="AO2437" t="s">
        <v>382</v>
      </c>
    </row>
    <row r="2438" spans="1:41">
      <c r="A2438" s="8">
        <v>46139</v>
      </c>
      <c r="B2438" s="67">
        <v>4066.07</v>
      </c>
      <c r="C2438" s="67">
        <v>1.37</v>
      </c>
      <c r="D2438" s="67">
        <v>65130</v>
      </c>
      <c r="E2438" s="67">
        <v>0.88</v>
      </c>
      <c r="F2438" s="69">
        <v>5803</v>
      </c>
      <c r="G2438" t="s">
        <v>60</v>
      </c>
      <c r="H2438">
        <v>0</v>
      </c>
      <c r="I2438" t="s">
        <v>288</v>
      </c>
      <c r="J2438" t="s">
        <v>289</v>
      </c>
      <c r="K2438" t="s">
        <v>295</v>
      </c>
      <c r="L2438" s="36">
        <v>4325</v>
      </c>
      <c r="M2438">
        <v>-268</v>
      </c>
      <c r="N2438" s="66">
        <v>-5.8299999999999998E-2</v>
      </c>
      <c r="O2438" s="36">
        <v>4593</v>
      </c>
      <c r="P2438" s="66">
        <v>-5.8299999999999998E-2</v>
      </c>
      <c r="Q2438" s="36">
        <v>4532</v>
      </c>
      <c r="R2438" s="36">
        <v>4565</v>
      </c>
      <c r="S2438" s="36">
        <v>4233</v>
      </c>
      <c r="T2438" s="66">
        <v>-4.5600000000000002E-2</v>
      </c>
      <c r="U2438" s="66">
        <v>1.8E-3</v>
      </c>
      <c r="V2438" s="66">
        <v>-5.2499999999999998E-2</v>
      </c>
      <c r="W2438" s="66">
        <v>2.1700000000000001E-2</v>
      </c>
      <c r="X2438" s="1">
        <v>41066100</v>
      </c>
      <c r="Y2438" s="1">
        <v>177608849</v>
      </c>
      <c r="Z2438" s="1">
        <v>7677655</v>
      </c>
      <c r="AA2438" t="s">
        <v>389</v>
      </c>
      <c r="AB2438" t="s">
        <v>632</v>
      </c>
      <c r="AC2438">
        <v>28.64</v>
      </c>
      <c r="AD2438">
        <v>12.77</v>
      </c>
      <c r="AE2438">
        <v>0.88</v>
      </c>
      <c r="AF2438" t="s">
        <v>230</v>
      </c>
      <c r="AG2438" s="1">
        <v>743700</v>
      </c>
      <c r="AH2438" s="36">
        <v>4326</v>
      </c>
      <c r="AI2438">
        <v>100</v>
      </c>
      <c r="AJ2438" s="36">
        <v>4325</v>
      </c>
      <c r="AK2438">
        <v>600</v>
      </c>
      <c r="AL2438" s="2">
        <v>0.64583333333333337</v>
      </c>
      <c r="AM2438" s="3">
        <v>46241</v>
      </c>
      <c r="AN2438" t="s">
        <v>298</v>
      </c>
      <c r="AO2438" t="s">
        <v>382</v>
      </c>
    </row>
    <row r="2439" spans="1:41">
      <c r="A2439" s="8">
        <v>46139</v>
      </c>
      <c r="B2439" s="67">
        <v>4066.07</v>
      </c>
      <c r="C2439" s="67">
        <v>1.37</v>
      </c>
      <c r="D2439" s="67">
        <v>65130</v>
      </c>
      <c r="E2439" s="67">
        <v>0.88</v>
      </c>
      <c r="F2439" s="69">
        <v>6038</v>
      </c>
      <c r="G2439" t="s">
        <v>61</v>
      </c>
      <c r="H2439">
        <v>0</v>
      </c>
      <c r="I2439" t="s">
        <v>347</v>
      </c>
      <c r="J2439" t="s">
        <v>289</v>
      </c>
      <c r="K2439" t="s">
        <v>295</v>
      </c>
      <c r="L2439">
        <v>822</v>
      </c>
      <c r="M2439">
        <v>4</v>
      </c>
      <c r="N2439" s="66">
        <v>4.8999999999999998E-3</v>
      </c>
      <c r="O2439">
        <v>818</v>
      </c>
      <c r="P2439" s="66">
        <v>4.7999999999999996E-3</v>
      </c>
      <c r="Q2439">
        <v>818</v>
      </c>
      <c r="R2439">
        <v>827</v>
      </c>
      <c r="S2439">
        <v>818</v>
      </c>
      <c r="T2439" s="66">
        <v>4.7999999999999996E-3</v>
      </c>
      <c r="U2439" s="66">
        <v>0</v>
      </c>
      <c r="V2439" s="66">
        <v>-6.0000000000000001E-3</v>
      </c>
      <c r="W2439" s="66">
        <v>4.7999999999999996E-3</v>
      </c>
      <c r="X2439" s="1">
        <v>4300</v>
      </c>
      <c r="Y2439" s="1">
        <v>3539</v>
      </c>
      <c r="Z2439" s="1">
        <v>4161</v>
      </c>
      <c r="AA2439" t="s">
        <v>391</v>
      </c>
      <c r="AB2439" t="s">
        <v>711</v>
      </c>
      <c r="AC2439">
        <v>11.86</v>
      </c>
      <c r="AD2439">
        <v>0.82</v>
      </c>
      <c r="AE2439">
        <v>2.8</v>
      </c>
      <c r="AF2439" t="s">
        <v>230</v>
      </c>
      <c r="AG2439">
        <v>100</v>
      </c>
      <c r="AH2439">
        <v>825</v>
      </c>
      <c r="AI2439">
        <v>200</v>
      </c>
      <c r="AJ2439">
        <v>821</v>
      </c>
      <c r="AK2439" s="1">
        <v>1000</v>
      </c>
      <c r="AL2439" s="2">
        <v>0.64583333333333337</v>
      </c>
      <c r="AM2439" s="3">
        <v>46248</v>
      </c>
      <c r="AN2439" t="s">
        <v>350</v>
      </c>
      <c r="AO2439" t="s">
        <v>313</v>
      </c>
    </row>
    <row r="2440" spans="1:41">
      <c r="A2440" s="8">
        <v>46139</v>
      </c>
      <c r="B2440" s="67">
        <v>4066.07</v>
      </c>
      <c r="C2440" s="67">
        <v>1.37</v>
      </c>
      <c r="D2440" s="67">
        <v>65130</v>
      </c>
      <c r="E2440" s="67">
        <v>0.88</v>
      </c>
      <c r="F2440" s="69">
        <v>6156</v>
      </c>
      <c r="G2440" t="s">
        <v>62</v>
      </c>
      <c r="H2440">
        <v>0</v>
      </c>
      <c r="I2440" t="s">
        <v>314</v>
      </c>
      <c r="J2440" t="s">
        <v>323</v>
      </c>
      <c r="K2440" t="s">
        <v>290</v>
      </c>
      <c r="L2440" s="36">
        <v>1790</v>
      </c>
      <c r="M2440">
        <v>16</v>
      </c>
      <c r="N2440" s="66">
        <v>8.9999999999999993E-3</v>
      </c>
      <c r="O2440" s="36">
        <v>1774</v>
      </c>
      <c r="P2440" s="66">
        <v>8.9999999999999993E-3</v>
      </c>
      <c r="Q2440" s="36">
        <v>1771</v>
      </c>
      <c r="R2440" s="36">
        <v>1795</v>
      </c>
      <c r="S2440" s="36">
        <v>1766</v>
      </c>
      <c r="T2440" s="66">
        <v>1.0699999999999999E-2</v>
      </c>
      <c r="U2440" s="66">
        <v>7.7999999999999996E-3</v>
      </c>
      <c r="V2440" s="66">
        <v>-2.7000000000000001E-3</v>
      </c>
      <c r="W2440" s="66">
        <v>1.35E-2</v>
      </c>
      <c r="X2440" s="1">
        <v>10900</v>
      </c>
      <c r="Y2440" s="1">
        <v>19441</v>
      </c>
      <c r="Z2440" s="1">
        <v>9487</v>
      </c>
      <c r="AA2440" t="s">
        <v>393</v>
      </c>
      <c r="AB2440" t="s">
        <v>697</v>
      </c>
      <c r="AC2440">
        <v>53.11</v>
      </c>
      <c r="AD2440">
        <v>1.25</v>
      </c>
      <c r="AE2440">
        <v>5.59</v>
      </c>
      <c r="AF2440">
        <v>1.3</v>
      </c>
      <c r="AG2440">
        <v>300</v>
      </c>
      <c r="AH2440" s="36">
        <v>1790</v>
      </c>
      <c r="AI2440">
        <v>200</v>
      </c>
      <c r="AJ2440" s="36">
        <v>1782</v>
      </c>
      <c r="AK2440">
        <v>100</v>
      </c>
      <c r="AL2440" s="2">
        <v>0.64583333333333337</v>
      </c>
      <c r="AM2440" s="3">
        <v>46244</v>
      </c>
      <c r="AN2440" t="s">
        <v>350</v>
      </c>
      <c r="AO2440" t="s">
        <v>395</v>
      </c>
    </row>
    <row r="2441" spans="1:41">
      <c r="A2441" s="8">
        <v>46139</v>
      </c>
      <c r="B2441" s="67">
        <v>4066.07</v>
      </c>
      <c r="C2441" s="67">
        <v>1.37</v>
      </c>
      <c r="D2441" s="67">
        <v>65130</v>
      </c>
      <c r="E2441" s="67">
        <v>0.88</v>
      </c>
      <c r="F2441" s="69">
        <v>6178</v>
      </c>
      <c r="G2441" t="s">
        <v>63</v>
      </c>
      <c r="H2441">
        <v>0</v>
      </c>
      <c r="I2441" t="s">
        <v>288</v>
      </c>
      <c r="J2441" t="s">
        <v>289</v>
      </c>
      <c r="K2441" t="s">
        <v>295</v>
      </c>
      <c r="L2441" s="36">
        <v>2521.5</v>
      </c>
      <c r="M2441">
        <v>36</v>
      </c>
      <c r="N2441" s="66">
        <v>1.4500000000000001E-2</v>
      </c>
      <c r="O2441" s="36">
        <v>2485.5</v>
      </c>
      <c r="P2441" s="66">
        <v>1.44E-2</v>
      </c>
      <c r="Q2441" s="36">
        <v>2499.5</v>
      </c>
      <c r="R2441" s="36">
        <v>2539.5</v>
      </c>
      <c r="S2441" s="36">
        <v>2495.5</v>
      </c>
      <c r="T2441" s="66">
        <v>8.8000000000000005E-3</v>
      </c>
      <c r="U2441" s="66">
        <v>8.9999999999999998E-4</v>
      </c>
      <c r="V2441" s="66">
        <v>-7.0000000000000001E-3</v>
      </c>
      <c r="W2441" s="66">
        <v>1.04E-2</v>
      </c>
      <c r="X2441" s="1">
        <v>5707000</v>
      </c>
      <c r="Y2441" s="1">
        <v>14377609</v>
      </c>
      <c r="Z2441" s="1">
        <v>7080862</v>
      </c>
      <c r="AA2441" t="s">
        <v>894</v>
      </c>
      <c r="AB2441" t="s">
        <v>397</v>
      </c>
      <c r="AC2441">
        <v>18.14</v>
      </c>
      <c r="AD2441">
        <v>0.72</v>
      </c>
      <c r="AE2441">
        <v>2.38</v>
      </c>
      <c r="AF2441" t="s">
        <v>230</v>
      </c>
      <c r="AG2441" s="1">
        <v>92100</v>
      </c>
      <c r="AH2441" s="36">
        <v>2525.5</v>
      </c>
      <c r="AI2441">
        <v>200</v>
      </c>
      <c r="AJ2441" s="36">
        <v>2521</v>
      </c>
      <c r="AK2441">
        <v>100</v>
      </c>
      <c r="AL2441" s="2">
        <v>0.64583333333333337</v>
      </c>
      <c r="AM2441" s="3">
        <v>46241</v>
      </c>
      <c r="AN2441" t="s">
        <v>298</v>
      </c>
      <c r="AO2441" t="s">
        <v>313</v>
      </c>
    </row>
    <row r="2442" spans="1:41">
      <c r="A2442" s="8">
        <v>46139</v>
      </c>
      <c r="B2442" s="67">
        <v>4066.07</v>
      </c>
      <c r="C2442" s="67">
        <v>1.37</v>
      </c>
      <c r="D2442" s="67">
        <v>65130</v>
      </c>
      <c r="E2442" s="67">
        <v>0.88</v>
      </c>
      <c r="F2442" s="69">
        <v>6208</v>
      </c>
      <c r="G2442" t="s">
        <v>64</v>
      </c>
      <c r="H2442">
        <v>0</v>
      </c>
      <c r="I2442" t="s">
        <v>314</v>
      </c>
      <c r="J2442" t="s">
        <v>289</v>
      </c>
      <c r="K2442" t="s">
        <v>290</v>
      </c>
      <c r="L2442" s="36">
        <v>1650</v>
      </c>
      <c r="M2442">
        <v>26</v>
      </c>
      <c r="N2442" s="66">
        <v>1.6E-2</v>
      </c>
      <c r="O2442" s="36">
        <v>1624</v>
      </c>
      <c r="P2442" s="66">
        <v>1.6E-2</v>
      </c>
      <c r="Q2442" s="36">
        <v>1648</v>
      </c>
      <c r="R2442" s="36">
        <v>1657</v>
      </c>
      <c r="S2442" s="36">
        <v>1605</v>
      </c>
      <c r="T2442" s="66">
        <v>1.1999999999999999E-3</v>
      </c>
      <c r="U2442" s="66">
        <v>1.2800000000000001E-2</v>
      </c>
      <c r="V2442" s="66">
        <v>-4.1999999999999997E-3</v>
      </c>
      <c r="W2442" s="66">
        <v>2.8000000000000001E-2</v>
      </c>
      <c r="X2442" s="1">
        <v>42500</v>
      </c>
      <c r="Y2442" s="1">
        <v>69352</v>
      </c>
      <c r="Z2442" s="1">
        <v>10536</v>
      </c>
      <c r="AA2442" t="s">
        <v>398</v>
      </c>
      <c r="AB2442" t="s">
        <v>399</v>
      </c>
      <c r="AC2442">
        <v>16.079999999999998</v>
      </c>
      <c r="AD2442">
        <v>1.68</v>
      </c>
      <c r="AE2442">
        <v>1.21</v>
      </c>
      <c r="AF2442">
        <v>1.9</v>
      </c>
      <c r="AG2442">
        <v>0</v>
      </c>
      <c r="AH2442" s="36">
        <v>1655</v>
      </c>
      <c r="AI2442">
        <v>300</v>
      </c>
      <c r="AJ2442" s="36">
        <v>1642</v>
      </c>
      <c r="AK2442" s="1">
        <v>1000</v>
      </c>
      <c r="AL2442" s="2">
        <v>0.64583333333333337</v>
      </c>
      <c r="AM2442" s="3">
        <v>46241</v>
      </c>
      <c r="AN2442" t="s">
        <v>298</v>
      </c>
      <c r="AO2442" t="s">
        <v>395</v>
      </c>
    </row>
    <row r="2443" spans="1:41">
      <c r="A2443" s="8">
        <v>46139</v>
      </c>
      <c r="B2443" s="67">
        <v>4066.07</v>
      </c>
      <c r="C2443" s="67">
        <v>1.37</v>
      </c>
      <c r="D2443" s="67">
        <v>65130</v>
      </c>
      <c r="E2443" s="67">
        <v>0.88</v>
      </c>
      <c r="F2443" s="69">
        <v>6356</v>
      </c>
      <c r="G2443" t="s">
        <v>65</v>
      </c>
      <c r="H2443">
        <v>0</v>
      </c>
      <c r="I2443" t="s">
        <v>314</v>
      </c>
      <c r="J2443" t="s">
        <v>289</v>
      </c>
      <c r="K2443" t="s">
        <v>295</v>
      </c>
      <c r="L2443" s="36">
        <v>1379</v>
      </c>
      <c r="M2443">
        <v>17</v>
      </c>
      <c r="N2443" s="66">
        <v>1.2500000000000001E-2</v>
      </c>
      <c r="O2443" s="36">
        <v>1362</v>
      </c>
      <c r="P2443" s="66">
        <v>1.24E-2</v>
      </c>
      <c r="Q2443" s="36">
        <v>1367</v>
      </c>
      <c r="R2443" s="36">
        <v>1400</v>
      </c>
      <c r="S2443" s="36">
        <v>1325</v>
      </c>
      <c r="T2443" s="66">
        <v>8.6999999999999994E-3</v>
      </c>
      <c r="U2443" s="66">
        <v>1.47E-2</v>
      </c>
      <c r="V2443" s="66">
        <v>-1.4999999999999999E-2</v>
      </c>
      <c r="W2443" s="66">
        <v>4.07E-2</v>
      </c>
      <c r="X2443" s="1">
        <v>195400</v>
      </c>
      <c r="Y2443" s="1">
        <v>265721</v>
      </c>
      <c r="Z2443" s="1">
        <v>19692</v>
      </c>
      <c r="AA2443" t="s">
        <v>400</v>
      </c>
      <c r="AB2443" t="s">
        <v>401</v>
      </c>
      <c r="AC2443">
        <v>11.15</v>
      </c>
      <c r="AD2443">
        <v>1.35</v>
      </c>
      <c r="AE2443">
        <v>0.73</v>
      </c>
      <c r="AF2443" t="s">
        <v>230</v>
      </c>
      <c r="AG2443" s="1">
        <v>2400</v>
      </c>
      <c r="AH2443" s="36">
        <v>1381</v>
      </c>
      <c r="AI2443">
        <v>100</v>
      </c>
      <c r="AJ2443" s="36">
        <v>1379</v>
      </c>
      <c r="AK2443">
        <v>300</v>
      </c>
      <c r="AL2443" s="2">
        <v>0.64583333333333337</v>
      </c>
      <c r="AN2443" t="s">
        <v>298</v>
      </c>
      <c r="AO2443" t="s">
        <v>395</v>
      </c>
    </row>
    <row r="2444" spans="1:41">
      <c r="A2444" s="8">
        <v>46139</v>
      </c>
      <c r="B2444" s="67">
        <v>4066.07</v>
      </c>
      <c r="C2444" s="67">
        <v>1.37</v>
      </c>
      <c r="D2444" s="67">
        <v>65130</v>
      </c>
      <c r="E2444" s="67">
        <v>0.88</v>
      </c>
      <c r="F2444" s="69">
        <v>6378</v>
      </c>
      <c r="G2444" t="s">
        <v>66</v>
      </c>
      <c r="H2444">
        <v>0</v>
      </c>
      <c r="I2444" t="s">
        <v>314</v>
      </c>
      <c r="J2444" t="s">
        <v>289</v>
      </c>
      <c r="K2444" t="s">
        <v>290</v>
      </c>
      <c r="L2444" s="36">
        <v>1220</v>
      </c>
      <c r="M2444">
        <v>19</v>
      </c>
      <c r="N2444" s="66">
        <v>1.5800000000000002E-2</v>
      </c>
      <c r="O2444" s="36">
        <v>1201</v>
      </c>
      <c r="P2444" s="66">
        <v>1.5800000000000002E-2</v>
      </c>
      <c r="Q2444" s="36">
        <v>1215</v>
      </c>
      <c r="R2444" s="36">
        <v>1226</v>
      </c>
      <c r="S2444" s="36">
        <v>1202</v>
      </c>
      <c r="T2444" s="66">
        <v>4.1000000000000003E-3</v>
      </c>
      <c r="U2444" s="66">
        <v>3.2000000000000002E-3</v>
      </c>
      <c r="V2444" s="66">
        <v>-4.7999999999999996E-3</v>
      </c>
      <c r="W2444" s="66">
        <v>1.49E-2</v>
      </c>
      <c r="X2444" s="1">
        <v>97200</v>
      </c>
      <c r="Y2444" s="1">
        <v>118436</v>
      </c>
      <c r="Z2444" s="1">
        <v>25132</v>
      </c>
      <c r="AA2444" t="s">
        <v>402</v>
      </c>
      <c r="AB2444" t="s">
        <v>634</v>
      </c>
      <c r="AC2444">
        <v>12.7</v>
      </c>
      <c r="AD2444">
        <v>1.1299999999999999</v>
      </c>
      <c r="AE2444">
        <v>3.36</v>
      </c>
      <c r="AF2444" t="s">
        <v>230</v>
      </c>
      <c r="AG2444">
        <v>0</v>
      </c>
      <c r="AH2444" s="36">
        <v>1223</v>
      </c>
      <c r="AI2444">
        <v>100</v>
      </c>
      <c r="AJ2444" s="36">
        <v>1216</v>
      </c>
      <c r="AK2444">
        <v>200</v>
      </c>
      <c r="AL2444" s="2">
        <v>0.64583333333333337</v>
      </c>
      <c r="AM2444" s="3">
        <v>46241</v>
      </c>
      <c r="AN2444" t="s">
        <v>298</v>
      </c>
      <c r="AO2444" t="s">
        <v>395</v>
      </c>
    </row>
    <row r="2445" spans="1:41">
      <c r="A2445" s="8">
        <v>46139</v>
      </c>
      <c r="B2445" s="67">
        <v>4066.07</v>
      </c>
      <c r="C2445" s="67">
        <v>1.37</v>
      </c>
      <c r="D2445" s="67">
        <v>65130</v>
      </c>
      <c r="E2445" s="67">
        <v>0.88</v>
      </c>
      <c r="F2445" s="69">
        <v>6526</v>
      </c>
      <c r="G2445" t="s">
        <v>67</v>
      </c>
      <c r="H2445">
        <v>0</v>
      </c>
      <c r="I2445" t="s">
        <v>288</v>
      </c>
      <c r="J2445" t="s">
        <v>289</v>
      </c>
      <c r="K2445" t="s">
        <v>290</v>
      </c>
      <c r="L2445" s="36">
        <v>2397.5</v>
      </c>
      <c r="M2445">
        <v>5</v>
      </c>
      <c r="N2445" s="66">
        <v>2.0999999999999999E-3</v>
      </c>
      <c r="O2445" s="36">
        <v>2392.5</v>
      </c>
      <c r="P2445" s="66">
        <v>2E-3</v>
      </c>
      <c r="Q2445" s="36">
        <v>2414.5</v>
      </c>
      <c r="R2445" s="36">
        <v>2447.5</v>
      </c>
      <c r="S2445" s="36">
        <v>2358</v>
      </c>
      <c r="T2445" s="66">
        <v>-7.0000000000000001E-3</v>
      </c>
      <c r="U2445" s="66">
        <v>2.7000000000000001E-3</v>
      </c>
      <c r="V2445" s="66">
        <v>-2.0400000000000001E-2</v>
      </c>
      <c r="W2445" s="66">
        <v>1.67E-2</v>
      </c>
      <c r="X2445" s="1">
        <v>6039300</v>
      </c>
      <c r="Y2445" s="1">
        <v>14474972</v>
      </c>
      <c r="Z2445" s="1">
        <v>431497</v>
      </c>
      <c r="AA2445" t="s">
        <v>584</v>
      </c>
      <c r="AB2445" t="s">
        <v>405</v>
      </c>
      <c r="AC2445">
        <v>42.06</v>
      </c>
      <c r="AD2445">
        <v>3.15</v>
      </c>
      <c r="AE2445">
        <v>2.09</v>
      </c>
      <c r="AF2445" t="s">
        <v>230</v>
      </c>
      <c r="AG2445" s="1">
        <v>82500</v>
      </c>
      <c r="AH2445" s="36">
        <v>2398</v>
      </c>
      <c r="AI2445">
        <v>400</v>
      </c>
      <c r="AJ2445" s="36">
        <v>2397</v>
      </c>
      <c r="AK2445">
        <v>200</v>
      </c>
      <c r="AL2445" s="2">
        <v>0.64583333333333337</v>
      </c>
      <c r="AM2445" s="3">
        <v>46232</v>
      </c>
      <c r="AN2445" t="s">
        <v>298</v>
      </c>
      <c r="AO2445" t="s">
        <v>344</v>
      </c>
    </row>
    <row r="2446" spans="1:41">
      <c r="A2446" s="8">
        <v>46139</v>
      </c>
      <c r="B2446" s="67">
        <v>4066.07</v>
      </c>
      <c r="C2446" s="67">
        <v>1.37</v>
      </c>
      <c r="D2446" s="67">
        <v>65130</v>
      </c>
      <c r="E2446" s="67">
        <v>0.88</v>
      </c>
      <c r="F2446" s="69">
        <v>6586</v>
      </c>
      <c r="G2446" t="s">
        <v>68</v>
      </c>
      <c r="H2446">
        <v>0</v>
      </c>
      <c r="I2446" t="s">
        <v>288</v>
      </c>
      <c r="J2446" t="s">
        <v>289</v>
      </c>
      <c r="K2446" t="s">
        <v>290</v>
      </c>
      <c r="L2446" s="36">
        <v>5860</v>
      </c>
      <c r="M2446">
        <v>237</v>
      </c>
      <c r="N2446" s="66">
        <v>4.2099999999999999E-2</v>
      </c>
      <c r="O2446" s="36">
        <v>5623</v>
      </c>
      <c r="P2446" s="66">
        <v>4.2099999999999999E-2</v>
      </c>
      <c r="Q2446" s="36">
        <v>5750</v>
      </c>
      <c r="R2446" s="36">
        <v>5860</v>
      </c>
      <c r="S2446" s="36">
        <v>5697</v>
      </c>
      <c r="T2446" s="66">
        <v>1.9099999999999999E-2</v>
      </c>
      <c r="U2446" s="66">
        <v>8.6E-3</v>
      </c>
      <c r="V2446" s="66">
        <v>0</v>
      </c>
      <c r="W2446" s="66">
        <v>2.86E-2</v>
      </c>
      <c r="X2446" s="1">
        <v>660100</v>
      </c>
      <c r="Y2446" s="1">
        <v>3839488</v>
      </c>
      <c r="Z2446" s="1">
        <v>1640902</v>
      </c>
      <c r="AA2446" t="s">
        <v>406</v>
      </c>
      <c r="AB2446" t="s">
        <v>407</v>
      </c>
      <c r="AC2446">
        <v>18.63</v>
      </c>
      <c r="AD2446">
        <v>1.51</v>
      </c>
      <c r="AE2446">
        <v>2.7</v>
      </c>
      <c r="AF2446" t="s">
        <v>230</v>
      </c>
      <c r="AG2446" s="1">
        <v>7000</v>
      </c>
      <c r="AH2446" s="36">
        <v>5860</v>
      </c>
      <c r="AI2446">
        <v>100</v>
      </c>
      <c r="AJ2446" s="36">
        <v>5827</v>
      </c>
      <c r="AK2446">
        <v>100</v>
      </c>
      <c r="AL2446" s="2">
        <v>0.64583333333333337</v>
      </c>
      <c r="AM2446" s="3">
        <v>46232</v>
      </c>
      <c r="AN2446" t="s">
        <v>298</v>
      </c>
      <c r="AO2446" t="s">
        <v>395</v>
      </c>
    </row>
    <row r="2447" spans="1:41">
      <c r="A2447" s="8">
        <v>46139</v>
      </c>
      <c r="B2447" s="67">
        <v>4066.07</v>
      </c>
      <c r="C2447" s="67">
        <v>1.37</v>
      </c>
      <c r="D2447" s="67">
        <v>65130</v>
      </c>
      <c r="E2447" s="67">
        <v>0.88</v>
      </c>
      <c r="F2447" s="69">
        <v>6594</v>
      </c>
      <c r="G2447" t="s">
        <v>69</v>
      </c>
      <c r="H2447">
        <v>0</v>
      </c>
      <c r="I2447" t="s">
        <v>288</v>
      </c>
      <c r="J2447" t="s">
        <v>289</v>
      </c>
      <c r="K2447" t="s">
        <v>295</v>
      </c>
      <c r="L2447" s="36">
        <v>2557</v>
      </c>
      <c r="M2447">
        <v>8</v>
      </c>
      <c r="N2447" s="66">
        <v>3.0999999999999999E-3</v>
      </c>
      <c r="O2447" s="36">
        <v>2549</v>
      </c>
      <c r="P2447" s="66">
        <v>3.0999999999999999E-3</v>
      </c>
      <c r="Q2447" s="36">
        <v>2538</v>
      </c>
      <c r="R2447" s="36">
        <v>2580</v>
      </c>
      <c r="S2447" s="36">
        <v>2532</v>
      </c>
      <c r="T2447" s="66">
        <v>7.4000000000000003E-3</v>
      </c>
      <c r="U2447" s="66">
        <v>-3.0999999999999999E-3</v>
      </c>
      <c r="V2447" s="66">
        <v>-8.8999999999999999E-3</v>
      </c>
      <c r="W2447" s="66">
        <v>9.7999999999999997E-3</v>
      </c>
      <c r="X2447" s="1">
        <v>4294100</v>
      </c>
      <c r="Y2447" s="1">
        <v>10993757</v>
      </c>
      <c r="Z2447" s="1">
        <v>3049398</v>
      </c>
      <c r="AA2447" t="s">
        <v>560</v>
      </c>
      <c r="AB2447" t="s">
        <v>409</v>
      </c>
      <c r="AC2447">
        <v>36.630000000000003</v>
      </c>
      <c r="AD2447">
        <v>1.66</v>
      </c>
      <c r="AE2447">
        <v>0</v>
      </c>
      <c r="AF2447" t="s">
        <v>230</v>
      </c>
      <c r="AG2447">
        <v>0</v>
      </c>
      <c r="AH2447" s="36">
        <v>2560</v>
      </c>
      <c r="AI2447" s="1">
        <v>1800</v>
      </c>
      <c r="AJ2447" s="36">
        <v>2555</v>
      </c>
      <c r="AK2447" s="1">
        <v>17100</v>
      </c>
      <c r="AL2447" s="2">
        <v>0.64583333333333337</v>
      </c>
      <c r="AN2447" t="s">
        <v>298</v>
      </c>
      <c r="AO2447" t="s">
        <v>344</v>
      </c>
    </row>
    <row r="2448" spans="1:41">
      <c r="A2448" s="8">
        <v>46139</v>
      </c>
      <c r="B2448" s="67">
        <v>4066.07</v>
      </c>
      <c r="C2448" s="67">
        <v>1.37</v>
      </c>
      <c r="D2448" s="67">
        <v>65130</v>
      </c>
      <c r="E2448" s="67">
        <v>0.88</v>
      </c>
      <c r="F2448" s="69">
        <v>6674</v>
      </c>
      <c r="G2448" t="s">
        <v>70</v>
      </c>
      <c r="H2448">
        <v>0</v>
      </c>
      <c r="I2448" t="s">
        <v>288</v>
      </c>
      <c r="J2448" t="s">
        <v>289</v>
      </c>
      <c r="K2448" t="s">
        <v>290</v>
      </c>
      <c r="L2448" s="36">
        <v>5793</v>
      </c>
      <c r="M2448">
        <v>-57</v>
      </c>
      <c r="N2448" s="66">
        <v>-9.7000000000000003E-3</v>
      </c>
      <c r="O2448" s="36">
        <v>5850</v>
      </c>
      <c r="P2448" s="66">
        <v>-9.7000000000000003E-3</v>
      </c>
      <c r="Q2448" s="36">
        <v>5836</v>
      </c>
      <c r="R2448" s="36">
        <v>5850</v>
      </c>
      <c r="S2448" s="36">
        <v>5693</v>
      </c>
      <c r="T2448" s="66">
        <v>-7.3000000000000001E-3</v>
      </c>
      <c r="U2448" s="66">
        <v>1.2999999999999999E-3</v>
      </c>
      <c r="V2448" s="66">
        <v>-9.7000000000000003E-3</v>
      </c>
      <c r="W2448" s="66">
        <v>1.7500000000000002E-2</v>
      </c>
      <c r="X2448" s="1">
        <v>683400</v>
      </c>
      <c r="Y2448" s="1">
        <v>3958100</v>
      </c>
      <c r="Z2448" s="1">
        <v>581886</v>
      </c>
      <c r="AA2448" t="s">
        <v>679</v>
      </c>
      <c r="AB2448" t="s">
        <v>411</v>
      </c>
      <c r="AC2448">
        <v>15.58</v>
      </c>
      <c r="AD2448">
        <v>1.47</v>
      </c>
      <c r="AE2448">
        <v>1.69</v>
      </c>
      <c r="AF2448" t="s">
        <v>230</v>
      </c>
      <c r="AG2448" s="1">
        <v>18800</v>
      </c>
      <c r="AH2448" s="36">
        <v>5800</v>
      </c>
      <c r="AI2448">
        <v>100</v>
      </c>
      <c r="AJ2448" s="36">
        <v>5789</v>
      </c>
      <c r="AK2448" s="1">
        <v>1300</v>
      </c>
      <c r="AL2448" s="2">
        <v>0.64583333333333337</v>
      </c>
      <c r="AM2448" s="3">
        <v>46239</v>
      </c>
      <c r="AN2448" t="s">
        <v>298</v>
      </c>
      <c r="AO2448" t="s">
        <v>344</v>
      </c>
    </row>
    <row r="2449" spans="1:41">
      <c r="A2449" s="8">
        <v>46139</v>
      </c>
      <c r="B2449" s="67">
        <v>4066.07</v>
      </c>
      <c r="C2449" s="67">
        <v>1.37</v>
      </c>
      <c r="D2449" s="67">
        <v>65130</v>
      </c>
      <c r="E2449" s="67">
        <v>0.88</v>
      </c>
      <c r="F2449" s="69">
        <v>6758</v>
      </c>
      <c r="G2449" t="s">
        <v>71</v>
      </c>
      <c r="H2449">
        <v>0</v>
      </c>
      <c r="I2449" t="s">
        <v>288</v>
      </c>
      <c r="J2449" t="s">
        <v>289</v>
      </c>
      <c r="K2449" t="s">
        <v>290</v>
      </c>
      <c r="L2449" s="36">
        <v>3574</v>
      </c>
      <c r="M2449">
        <v>165</v>
      </c>
      <c r="N2449" s="66">
        <v>4.8399999999999999E-2</v>
      </c>
      <c r="O2449" s="36">
        <v>3409</v>
      </c>
      <c r="P2449" s="66">
        <v>4.8399999999999999E-2</v>
      </c>
      <c r="Q2449" s="36">
        <v>3453</v>
      </c>
      <c r="R2449" s="36">
        <v>3574</v>
      </c>
      <c r="S2449" s="36">
        <v>3440</v>
      </c>
      <c r="T2449" s="66">
        <v>3.5000000000000003E-2</v>
      </c>
      <c r="U2449" s="66">
        <v>4.1999999999999997E-3</v>
      </c>
      <c r="V2449" s="66">
        <v>0</v>
      </c>
      <c r="W2449" s="66">
        <v>3.8899999999999997E-2</v>
      </c>
      <c r="X2449" s="1">
        <v>16590300</v>
      </c>
      <c r="Y2449" s="1">
        <v>58837398</v>
      </c>
      <c r="Z2449" s="1">
        <v>21320040</v>
      </c>
      <c r="AA2449" t="s">
        <v>412</v>
      </c>
      <c r="AB2449" t="s">
        <v>413</v>
      </c>
      <c r="AC2449">
        <v>18.09</v>
      </c>
      <c r="AD2449">
        <v>2.6</v>
      </c>
      <c r="AE2449">
        <v>0.98</v>
      </c>
      <c r="AF2449" t="s">
        <v>230</v>
      </c>
      <c r="AG2449" s="1">
        <v>396600</v>
      </c>
      <c r="AH2449" s="36">
        <v>3575</v>
      </c>
      <c r="AI2449" s="1">
        <v>18500</v>
      </c>
      <c r="AJ2449" s="36">
        <v>3574</v>
      </c>
      <c r="AK2449" s="1">
        <v>103300</v>
      </c>
      <c r="AL2449" s="2">
        <v>0.64583333333333337</v>
      </c>
      <c r="AM2449" s="3">
        <v>46234</v>
      </c>
      <c r="AN2449" t="s">
        <v>298</v>
      </c>
      <c r="AO2449" t="s">
        <v>344</v>
      </c>
    </row>
    <row r="2450" spans="1:41">
      <c r="A2450" s="8">
        <v>46139</v>
      </c>
      <c r="B2450" s="67">
        <v>4066.07</v>
      </c>
      <c r="C2450" s="67">
        <v>1.37</v>
      </c>
      <c r="D2450" s="67">
        <v>65130</v>
      </c>
      <c r="E2450" s="67">
        <v>0.88</v>
      </c>
      <c r="F2450" s="69">
        <v>6810</v>
      </c>
      <c r="G2450" t="s">
        <v>72</v>
      </c>
      <c r="H2450">
        <v>0</v>
      </c>
      <c r="I2450" t="s">
        <v>288</v>
      </c>
      <c r="J2450" t="s">
        <v>289</v>
      </c>
      <c r="K2450" t="s">
        <v>290</v>
      </c>
      <c r="L2450" s="36">
        <v>2171</v>
      </c>
      <c r="M2450">
        <v>53</v>
      </c>
      <c r="N2450" s="66">
        <v>2.5000000000000001E-2</v>
      </c>
      <c r="O2450" s="36">
        <v>2118</v>
      </c>
      <c r="P2450" s="66">
        <v>2.5000000000000001E-2</v>
      </c>
      <c r="Q2450" s="36">
        <v>2150</v>
      </c>
      <c r="R2450" s="36">
        <v>2172</v>
      </c>
      <c r="S2450" s="36">
        <v>2126</v>
      </c>
      <c r="T2450" s="66">
        <v>9.7000000000000003E-3</v>
      </c>
      <c r="U2450" s="66">
        <v>1.2999999999999999E-3</v>
      </c>
      <c r="V2450" s="66">
        <v>-4.0000000000000002E-4</v>
      </c>
      <c r="W2450" s="66">
        <v>2.1100000000000001E-2</v>
      </c>
      <c r="X2450" s="1">
        <v>137900</v>
      </c>
      <c r="Y2450" s="1">
        <v>297703</v>
      </c>
      <c r="Z2450" s="1">
        <v>88281</v>
      </c>
      <c r="AA2450" t="s">
        <v>414</v>
      </c>
      <c r="AB2450" t="s">
        <v>415</v>
      </c>
      <c r="AC2450">
        <v>11.94</v>
      </c>
      <c r="AD2450">
        <v>0.91</v>
      </c>
      <c r="AE2450">
        <v>2.58</v>
      </c>
      <c r="AF2450" t="s">
        <v>230</v>
      </c>
      <c r="AG2450" s="1">
        <v>20300</v>
      </c>
      <c r="AH2450" s="36">
        <v>2174</v>
      </c>
      <c r="AI2450">
        <v>100</v>
      </c>
      <c r="AJ2450" s="36">
        <v>2164</v>
      </c>
      <c r="AK2450">
        <v>200</v>
      </c>
      <c r="AL2450" s="2">
        <v>0.64583333333333337</v>
      </c>
      <c r="AM2450" s="3">
        <v>46234</v>
      </c>
      <c r="AN2450" t="s">
        <v>298</v>
      </c>
      <c r="AO2450" t="s">
        <v>344</v>
      </c>
    </row>
    <row r="2451" spans="1:41">
      <c r="A2451" s="8">
        <v>46139</v>
      </c>
      <c r="B2451" s="67">
        <v>4066.07</v>
      </c>
      <c r="C2451" s="67">
        <v>1.37</v>
      </c>
      <c r="D2451" s="67">
        <v>65130</v>
      </c>
      <c r="E2451" s="67">
        <v>0.88</v>
      </c>
      <c r="F2451" s="69">
        <v>6841</v>
      </c>
      <c r="G2451" t="s">
        <v>73</v>
      </c>
      <c r="H2451">
        <v>0</v>
      </c>
      <c r="I2451" t="s">
        <v>288</v>
      </c>
      <c r="J2451" t="s">
        <v>289</v>
      </c>
      <c r="K2451" t="s">
        <v>290</v>
      </c>
      <c r="L2451" s="36">
        <v>6022</v>
      </c>
      <c r="M2451">
        <v>230</v>
      </c>
      <c r="N2451" s="66">
        <v>3.9699999999999999E-2</v>
      </c>
      <c r="O2451" s="36">
        <v>5792</v>
      </c>
      <c r="P2451" s="66">
        <v>3.9699999999999999E-2</v>
      </c>
      <c r="Q2451" s="36">
        <v>5973</v>
      </c>
      <c r="R2451" s="36">
        <v>6022</v>
      </c>
      <c r="S2451" s="36">
        <v>5881</v>
      </c>
      <c r="T2451" s="66">
        <v>8.2000000000000007E-3</v>
      </c>
      <c r="U2451" s="66">
        <v>3.8E-3</v>
      </c>
      <c r="V2451" s="66">
        <v>0</v>
      </c>
      <c r="W2451" s="66">
        <v>2.3900000000000001E-2</v>
      </c>
      <c r="X2451" s="1">
        <v>1162400</v>
      </c>
      <c r="Y2451" s="1">
        <v>6950462</v>
      </c>
      <c r="Z2451" s="1">
        <v>1548865</v>
      </c>
      <c r="AA2451" t="s">
        <v>416</v>
      </c>
      <c r="AB2451" t="s">
        <v>635</v>
      </c>
      <c r="AC2451">
        <v>25.79</v>
      </c>
      <c r="AD2451">
        <v>2.94</v>
      </c>
      <c r="AE2451">
        <v>1.53</v>
      </c>
      <c r="AF2451" t="s">
        <v>230</v>
      </c>
      <c r="AG2451" s="1">
        <v>8200</v>
      </c>
      <c r="AH2451" s="36">
        <v>6025</v>
      </c>
      <c r="AI2451">
        <v>100</v>
      </c>
      <c r="AJ2451" s="36">
        <v>6000</v>
      </c>
      <c r="AK2451">
        <v>100</v>
      </c>
      <c r="AL2451" s="2">
        <v>0.64583333333333337</v>
      </c>
      <c r="AM2451" s="3">
        <v>46238</v>
      </c>
      <c r="AN2451" t="s">
        <v>298</v>
      </c>
      <c r="AO2451" t="s">
        <v>344</v>
      </c>
    </row>
    <row r="2452" spans="1:41">
      <c r="A2452" s="8">
        <v>46139</v>
      </c>
      <c r="B2452" s="67">
        <v>4066.07</v>
      </c>
      <c r="C2452" s="67">
        <v>1.37</v>
      </c>
      <c r="D2452" s="67">
        <v>65130</v>
      </c>
      <c r="E2452" s="67">
        <v>0.88</v>
      </c>
      <c r="F2452" s="69">
        <v>6890</v>
      </c>
      <c r="G2452" t="s">
        <v>74</v>
      </c>
      <c r="H2452">
        <v>0</v>
      </c>
      <c r="I2452" t="s">
        <v>314</v>
      </c>
      <c r="J2452" t="s">
        <v>289</v>
      </c>
      <c r="K2452" t="s">
        <v>295</v>
      </c>
      <c r="L2452" s="36">
        <v>8620</v>
      </c>
      <c r="M2452">
        <v>-300</v>
      </c>
      <c r="N2452" s="66">
        <v>-3.3599999999999998E-2</v>
      </c>
      <c r="O2452" s="36">
        <v>8920</v>
      </c>
      <c r="P2452" s="66">
        <v>-3.3599999999999998E-2</v>
      </c>
      <c r="Q2452" s="36">
        <v>9080</v>
      </c>
      <c r="R2452" s="36">
        <v>9100</v>
      </c>
      <c r="S2452" s="36">
        <v>8470</v>
      </c>
      <c r="T2452" s="66">
        <v>-5.0599999999999999E-2</v>
      </c>
      <c r="U2452" s="66">
        <v>-1.4800000000000001E-2</v>
      </c>
      <c r="V2452" s="66">
        <v>-5.2699999999999997E-2</v>
      </c>
      <c r="W2452" s="66">
        <v>1.77E-2</v>
      </c>
      <c r="X2452" s="1">
        <v>2229100</v>
      </c>
      <c r="Y2452" s="1">
        <v>19378092</v>
      </c>
      <c r="Z2452" s="1">
        <v>454380</v>
      </c>
      <c r="AA2452" t="s">
        <v>680</v>
      </c>
      <c r="AB2452" t="s">
        <v>419</v>
      </c>
      <c r="AC2452">
        <v>19.68</v>
      </c>
      <c r="AD2452">
        <v>1.55</v>
      </c>
      <c r="AE2452">
        <v>2.3199999999999998</v>
      </c>
      <c r="AF2452" t="s">
        <v>230</v>
      </c>
      <c r="AG2452" s="1">
        <v>60700</v>
      </c>
      <c r="AH2452" s="36">
        <v>8630</v>
      </c>
      <c r="AI2452">
        <v>800</v>
      </c>
      <c r="AJ2452" s="36">
        <v>8620</v>
      </c>
      <c r="AK2452">
        <v>100</v>
      </c>
      <c r="AL2452" s="2">
        <v>0.64583333333333337</v>
      </c>
      <c r="AM2452" s="3">
        <v>46248</v>
      </c>
      <c r="AN2452" t="s">
        <v>293</v>
      </c>
      <c r="AO2452" t="s">
        <v>344</v>
      </c>
    </row>
    <row r="2453" spans="1:41">
      <c r="A2453" s="8">
        <v>46139</v>
      </c>
      <c r="B2453" s="67">
        <v>4066.07</v>
      </c>
      <c r="C2453" s="67">
        <v>1.37</v>
      </c>
      <c r="D2453" s="67">
        <v>65130</v>
      </c>
      <c r="E2453" s="67">
        <v>0.88</v>
      </c>
      <c r="F2453" s="69">
        <v>6925</v>
      </c>
      <c r="G2453" t="s">
        <v>75</v>
      </c>
      <c r="H2453">
        <v>0</v>
      </c>
      <c r="I2453" t="s">
        <v>288</v>
      </c>
      <c r="J2453" t="s">
        <v>289</v>
      </c>
      <c r="K2453" t="s">
        <v>290</v>
      </c>
      <c r="L2453" s="36">
        <v>4142</v>
      </c>
      <c r="M2453">
        <v>-22</v>
      </c>
      <c r="N2453" s="66">
        <v>-5.3E-3</v>
      </c>
      <c r="O2453" s="36">
        <v>4164</v>
      </c>
      <c r="P2453" s="66">
        <v>-5.1999999999999998E-3</v>
      </c>
      <c r="Q2453" s="36">
        <v>4164</v>
      </c>
      <c r="R2453" s="36">
        <v>4189</v>
      </c>
      <c r="S2453" s="36">
        <v>4067</v>
      </c>
      <c r="T2453" s="66">
        <v>-5.1999999999999998E-3</v>
      </c>
      <c r="U2453" s="66">
        <v>-2.0000000000000001E-4</v>
      </c>
      <c r="V2453" s="66">
        <v>-1.12E-2</v>
      </c>
      <c r="W2453" s="66">
        <v>1.84E-2</v>
      </c>
      <c r="X2453" s="1">
        <v>256300</v>
      </c>
      <c r="Y2453" s="1">
        <v>1060653</v>
      </c>
      <c r="Z2453" s="1">
        <v>345857</v>
      </c>
      <c r="AA2453" t="s">
        <v>698</v>
      </c>
      <c r="AB2453" t="s">
        <v>421</v>
      </c>
      <c r="AC2453">
        <v>31.3</v>
      </c>
      <c r="AD2453">
        <v>1.66</v>
      </c>
      <c r="AE2453">
        <v>1.69</v>
      </c>
      <c r="AF2453" t="s">
        <v>230</v>
      </c>
      <c r="AG2453" s="1">
        <v>7900</v>
      </c>
      <c r="AH2453" s="36">
        <v>4163</v>
      </c>
      <c r="AI2453" s="1">
        <v>2300</v>
      </c>
      <c r="AJ2453" s="36">
        <v>4125</v>
      </c>
      <c r="AK2453">
        <v>100</v>
      </c>
      <c r="AL2453" s="2">
        <v>0.64583333333333337</v>
      </c>
      <c r="AM2453" s="3">
        <v>46238</v>
      </c>
      <c r="AN2453" t="s">
        <v>298</v>
      </c>
      <c r="AO2453" t="s">
        <v>344</v>
      </c>
    </row>
    <row r="2454" spans="1:41">
      <c r="A2454" s="8">
        <v>46139</v>
      </c>
      <c r="B2454" s="67">
        <v>4066.07</v>
      </c>
      <c r="C2454" s="67">
        <v>1.37</v>
      </c>
      <c r="D2454" s="67">
        <v>65130</v>
      </c>
      <c r="E2454" s="67">
        <v>0.88</v>
      </c>
      <c r="F2454" s="69">
        <v>6963</v>
      </c>
      <c r="G2454" t="s">
        <v>76</v>
      </c>
      <c r="H2454">
        <v>0</v>
      </c>
      <c r="I2454" t="s">
        <v>288</v>
      </c>
      <c r="J2454" t="s">
        <v>289</v>
      </c>
      <c r="K2454" t="s">
        <v>290</v>
      </c>
      <c r="L2454" s="36">
        <v>4628</v>
      </c>
      <c r="M2454">
        <v>-60</v>
      </c>
      <c r="N2454" s="66">
        <v>-1.2800000000000001E-2</v>
      </c>
      <c r="O2454" s="36">
        <v>4688</v>
      </c>
      <c r="P2454" s="66">
        <v>-1.2699999999999999E-2</v>
      </c>
      <c r="Q2454" s="36">
        <v>4699</v>
      </c>
      <c r="R2454" s="36">
        <v>4753</v>
      </c>
      <c r="S2454" s="36">
        <v>4519</v>
      </c>
      <c r="T2454" s="66">
        <v>-1.5100000000000001E-2</v>
      </c>
      <c r="U2454" s="66">
        <v>1.35E-2</v>
      </c>
      <c r="V2454" s="66">
        <v>-2.6200000000000001E-2</v>
      </c>
      <c r="W2454" s="66">
        <v>2.41E-2</v>
      </c>
      <c r="X2454" s="1">
        <v>3475800</v>
      </c>
      <c r="Y2454" s="1">
        <v>15985461</v>
      </c>
      <c r="Z2454" s="1">
        <v>1868601</v>
      </c>
      <c r="AA2454" t="s">
        <v>713</v>
      </c>
      <c r="AB2454" t="s">
        <v>423</v>
      </c>
      <c r="AC2454">
        <v>61.62</v>
      </c>
      <c r="AD2454">
        <v>2.35</v>
      </c>
      <c r="AE2454">
        <v>1.08</v>
      </c>
      <c r="AF2454" t="s">
        <v>230</v>
      </c>
      <c r="AG2454" s="1">
        <v>40900</v>
      </c>
      <c r="AH2454" s="36">
        <v>4630</v>
      </c>
      <c r="AI2454">
        <v>600</v>
      </c>
      <c r="AJ2454" s="36">
        <v>4615</v>
      </c>
      <c r="AK2454">
        <v>300</v>
      </c>
      <c r="AL2454" s="2">
        <v>0.64583333333333337</v>
      </c>
      <c r="AM2454" s="3">
        <v>46239</v>
      </c>
      <c r="AN2454" t="s">
        <v>298</v>
      </c>
      <c r="AO2454" t="s">
        <v>344</v>
      </c>
    </row>
    <row r="2455" spans="1:41">
      <c r="A2455" s="8">
        <v>46139</v>
      </c>
      <c r="B2455" s="67">
        <v>4066.07</v>
      </c>
      <c r="C2455" s="67">
        <v>1.37</v>
      </c>
      <c r="D2455" s="67">
        <v>65130</v>
      </c>
      <c r="E2455" s="67">
        <v>0.88</v>
      </c>
      <c r="F2455" s="69">
        <v>7011</v>
      </c>
      <c r="G2455" t="s">
        <v>77</v>
      </c>
      <c r="H2455">
        <v>0</v>
      </c>
      <c r="I2455" t="s">
        <v>288</v>
      </c>
      <c r="J2455" t="s">
        <v>289</v>
      </c>
      <c r="K2455" t="s">
        <v>290</v>
      </c>
      <c r="L2455" s="36">
        <v>3891</v>
      </c>
      <c r="M2455">
        <v>-54</v>
      </c>
      <c r="N2455" s="66">
        <v>-1.37E-2</v>
      </c>
      <c r="O2455" s="36">
        <v>3945</v>
      </c>
      <c r="P2455" s="66">
        <v>-1.3599999999999999E-2</v>
      </c>
      <c r="Q2455" s="36">
        <v>3962</v>
      </c>
      <c r="R2455" s="36">
        <v>3981</v>
      </c>
      <c r="S2455" s="36">
        <v>3875</v>
      </c>
      <c r="T2455" s="66">
        <v>-1.7899999999999999E-2</v>
      </c>
      <c r="U2455" s="66">
        <v>-5.0000000000000001E-4</v>
      </c>
      <c r="V2455" s="66">
        <v>-2.2599999999999999E-2</v>
      </c>
      <c r="W2455" s="66">
        <v>4.1000000000000003E-3</v>
      </c>
      <c r="X2455" s="1">
        <v>13481200</v>
      </c>
      <c r="Y2455" s="1">
        <v>52603313</v>
      </c>
      <c r="Z2455" s="1">
        <v>13126863</v>
      </c>
      <c r="AA2455" t="s">
        <v>424</v>
      </c>
      <c r="AB2455" t="s">
        <v>636</v>
      </c>
      <c r="AC2455">
        <v>34.4</v>
      </c>
      <c r="AD2455">
        <v>4.2300000000000004</v>
      </c>
      <c r="AE2455">
        <v>0.75</v>
      </c>
      <c r="AF2455" t="s">
        <v>230</v>
      </c>
      <c r="AG2455" s="1">
        <v>562400</v>
      </c>
      <c r="AH2455" s="36">
        <v>3892</v>
      </c>
      <c r="AI2455" s="1">
        <v>2000</v>
      </c>
      <c r="AJ2455" s="36">
        <v>3890</v>
      </c>
      <c r="AK2455" s="1">
        <v>2100</v>
      </c>
      <c r="AL2455" s="2">
        <v>0.64583333333333337</v>
      </c>
      <c r="AM2455" s="3">
        <v>46238</v>
      </c>
      <c r="AN2455" t="s">
        <v>298</v>
      </c>
      <c r="AO2455" t="s">
        <v>395</v>
      </c>
    </row>
    <row r="2456" spans="1:41">
      <c r="A2456" s="8">
        <v>46139</v>
      </c>
      <c r="B2456" s="67">
        <v>4066.07</v>
      </c>
      <c r="C2456" s="67">
        <v>1.37</v>
      </c>
      <c r="D2456" s="67">
        <v>65130</v>
      </c>
      <c r="E2456" s="67">
        <v>0.88</v>
      </c>
      <c r="F2456" s="69">
        <v>7013</v>
      </c>
      <c r="G2456" t="s">
        <v>78</v>
      </c>
      <c r="H2456">
        <v>0</v>
      </c>
      <c r="I2456" t="s">
        <v>288</v>
      </c>
      <c r="J2456" t="s">
        <v>289</v>
      </c>
      <c r="K2456" t="s">
        <v>290</v>
      </c>
      <c r="L2456" s="36">
        <v>2836</v>
      </c>
      <c r="M2456">
        <v>-42.5</v>
      </c>
      <c r="N2456" s="66">
        <v>-1.4800000000000001E-2</v>
      </c>
      <c r="O2456" s="36">
        <v>2878.5</v>
      </c>
      <c r="P2456" s="66">
        <v>-1.47E-2</v>
      </c>
      <c r="Q2456" s="36">
        <v>2889</v>
      </c>
      <c r="R2456" s="36">
        <v>2925</v>
      </c>
      <c r="S2456" s="36">
        <v>2799.5</v>
      </c>
      <c r="T2456" s="66">
        <v>-1.83E-2</v>
      </c>
      <c r="U2456" s="66">
        <v>-1E-4</v>
      </c>
      <c r="V2456" s="66">
        <v>-3.04E-2</v>
      </c>
      <c r="W2456" s="66">
        <v>1.2999999999999999E-2</v>
      </c>
      <c r="X2456" s="1">
        <v>8878200</v>
      </c>
      <c r="Y2456" s="1">
        <v>25170034</v>
      </c>
      <c r="Z2456" s="1">
        <v>3070706</v>
      </c>
      <c r="AA2456" t="s">
        <v>426</v>
      </c>
      <c r="AB2456" t="s">
        <v>637</v>
      </c>
      <c r="AC2456">
        <v>18.22</v>
      </c>
      <c r="AD2456">
        <v>4.5999999999999996</v>
      </c>
      <c r="AE2456">
        <v>0.81</v>
      </c>
      <c r="AF2456" t="s">
        <v>230</v>
      </c>
      <c r="AG2456" s="1">
        <v>303700</v>
      </c>
      <c r="AH2456" s="36">
        <v>2836</v>
      </c>
      <c r="AI2456">
        <v>300</v>
      </c>
      <c r="AJ2456" s="36">
        <v>2835</v>
      </c>
      <c r="AK2456">
        <v>100</v>
      </c>
      <c r="AL2456" s="2">
        <v>0.64583333333333337</v>
      </c>
      <c r="AM2456" s="3">
        <v>46239</v>
      </c>
      <c r="AN2456" t="s">
        <v>298</v>
      </c>
      <c r="AO2456" t="s">
        <v>395</v>
      </c>
    </row>
    <row r="2457" spans="1:41">
      <c r="A2457" s="8">
        <v>46139</v>
      </c>
      <c r="B2457" s="67">
        <v>4066.07</v>
      </c>
      <c r="C2457" s="67">
        <v>1.37</v>
      </c>
      <c r="D2457" s="67">
        <v>65130</v>
      </c>
      <c r="E2457" s="67">
        <v>0.88</v>
      </c>
      <c r="F2457" s="69">
        <v>7047</v>
      </c>
      <c r="G2457" t="s">
        <v>79</v>
      </c>
      <c r="H2457">
        <v>0</v>
      </c>
      <c r="I2457" t="s">
        <v>347</v>
      </c>
      <c r="J2457" t="s">
        <v>289</v>
      </c>
      <c r="K2457" t="s">
        <v>295</v>
      </c>
      <c r="L2457" s="36">
        <v>2428</v>
      </c>
      <c r="M2457">
        <v>40</v>
      </c>
      <c r="N2457" s="66">
        <v>1.6799999999999999E-2</v>
      </c>
      <c r="O2457" s="36">
        <v>2388</v>
      </c>
      <c r="P2457" s="66">
        <v>1.67E-2</v>
      </c>
      <c r="Q2457" s="36">
        <v>2438</v>
      </c>
      <c r="R2457" s="36">
        <v>2460</v>
      </c>
      <c r="S2457" s="36">
        <v>2384</v>
      </c>
      <c r="T2457" s="66">
        <v>-4.1000000000000003E-3</v>
      </c>
      <c r="U2457" s="66">
        <v>-4.8999999999999998E-3</v>
      </c>
      <c r="V2457" s="66">
        <v>-1.2999999999999999E-2</v>
      </c>
      <c r="W2457" s="66">
        <v>1.84E-2</v>
      </c>
      <c r="X2457" s="1">
        <v>59100</v>
      </c>
      <c r="Y2457" s="1">
        <v>143023</v>
      </c>
      <c r="Z2457" s="1">
        <v>34467</v>
      </c>
      <c r="AA2457" t="s">
        <v>840</v>
      </c>
      <c r="AB2457" t="s">
        <v>638</v>
      </c>
      <c r="AC2457">
        <v>9.6199999999999992</v>
      </c>
      <c r="AD2457">
        <v>3.01</v>
      </c>
      <c r="AE2457">
        <v>0.54</v>
      </c>
      <c r="AF2457" t="s">
        <v>230</v>
      </c>
      <c r="AG2457">
        <v>0</v>
      </c>
      <c r="AH2457" s="36">
        <v>2437</v>
      </c>
      <c r="AI2457">
        <v>100</v>
      </c>
      <c r="AJ2457" s="36">
        <v>2425</v>
      </c>
      <c r="AK2457">
        <v>100</v>
      </c>
      <c r="AL2457" s="2">
        <v>0.64583333333333337</v>
      </c>
      <c r="AM2457" s="3">
        <v>46246</v>
      </c>
      <c r="AN2457" t="s">
        <v>298</v>
      </c>
      <c r="AO2457" t="s">
        <v>313</v>
      </c>
    </row>
    <row r="2458" spans="1:41">
      <c r="A2458" s="8">
        <v>46139</v>
      </c>
      <c r="B2458" s="67">
        <v>4066.07</v>
      </c>
      <c r="C2458" s="67">
        <v>1.37</v>
      </c>
      <c r="D2458" s="67">
        <v>65130</v>
      </c>
      <c r="E2458" s="67">
        <v>0.88</v>
      </c>
      <c r="F2458" s="69">
        <v>7084</v>
      </c>
      <c r="G2458" t="s">
        <v>80</v>
      </c>
      <c r="H2458">
        <v>0</v>
      </c>
      <c r="I2458" t="s">
        <v>347</v>
      </c>
      <c r="J2458" t="s">
        <v>323</v>
      </c>
      <c r="K2458" t="s">
        <v>290</v>
      </c>
      <c r="L2458" s="36">
        <v>2748</v>
      </c>
      <c r="M2458">
        <v>-9</v>
      </c>
      <c r="N2458" s="66">
        <v>-3.3E-3</v>
      </c>
      <c r="O2458" s="36">
        <v>2757</v>
      </c>
      <c r="P2458" s="66">
        <v>-3.2000000000000002E-3</v>
      </c>
      <c r="Q2458" s="36">
        <v>2757</v>
      </c>
      <c r="R2458" s="36">
        <v>2757</v>
      </c>
      <c r="S2458" s="36">
        <v>2727</v>
      </c>
      <c r="T2458" s="66">
        <v>-3.2000000000000002E-3</v>
      </c>
      <c r="U2458" s="66">
        <v>1E-3</v>
      </c>
      <c r="V2458" s="66">
        <v>-3.2000000000000002E-3</v>
      </c>
      <c r="W2458" s="66">
        <v>7.7000000000000002E-3</v>
      </c>
      <c r="X2458" s="1">
        <v>3900</v>
      </c>
      <c r="Y2458" s="1">
        <v>10691</v>
      </c>
      <c r="Z2458" s="1">
        <v>8957</v>
      </c>
      <c r="AA2458" t="s">
        <v>430</v>
      </c>
      <c r="AB2458" t="s">
        <v>642</v>
      </c>
      <c r="AC2458">
        <v>40.049999999999997</v>
      </c>
      <c r="AD2458">
        <v>1.43</v>
      </c>
      <c r="AE2458">
        <v>3.82</v>
      </c>
      <c r="AF2458">
        <v>0.6</v>
      </c>
      <c r="AG2458">
        <v>0</v>
      </c>
      <c r="AH2458" s="36">
        <v>2749</v>
      </c>
      <c r="AI2458">
        <v>100</v>
      </c>
      <c r="AJ2458" s="36">
        <v>2735</v>
      </c>
      <c r="AK2458">
        <v>100</v>
      </c>
      <c r="AL2458" s="2">
        <v>0.64583333333333337</v>
      </c>
      <c r="AM2458" s="3">
        <v>46248</v>
      </c>
      <c r="AN2458" t="s">
        <v>298</v>
      </c>
      <c r="AO2458" t="s">
        <v>313</v>
      </c>
    </row>
    <row r="2459" spans="1:41">
      <c r="A2459" s="8">
        <v>46139</v>
      </c>
      <c r="B2459" s="67">
        <v>4066.07</v>
      </c>
      <c r="C2459" s="67">
        <v>1.37</v>
      </c>
      <c r="D2459" s="67">
        <v>65130</v>
      </c>
      <c r="E2459" s="67">
        <v>0.88</v>
      </c>
      <c r="F2459" s="69">
        <v>7182</v>
      </c>
      <c r="G2459" t="s">
        <v>81</v>
      </c>
      <c r="H2459">
        <v>0</v>
      </c>
      <c r="I2459" t="s">
        <v>288</v>
      </c>
      <c r="J2459" t="s">
        <v>289</v>
      </c>
      <c r="K2459" t="s">
        <v>290</v>
      </c>
      <c r="L2459" s="36">
        <v>3416</v>
      </c>
      <c r="M2459">
        <v>-26</v>
      </c>
      <c r="N2459" s="66">
        <v>-7.6E-3</v>
      </c>
      <c r="O2459" s="36">
        <v>3442</v>
      </c>
      <c r="P2459" s="66">
        <v>-7.4999999999999997E-3</v>
      </c>
      <c r="Q2459" s="36">
        <v>3400</v>
      </c>
      <c r="R2459" s="36">
        <v>3430</v>
      </c>
      <c r="S2459" s="36">
        <v>3364</v>
      </c>
      <c r="T2459" s="66">
        <v>4.7000000000000002E-3</v>
      </c>
      <c r="U2459" s="66">
        <v>5.4999999999999997E-3</v>
      </c>
      <c r="V2459" s="66">
        <v>-4.0000000000000001E-3</v>
      </c>
      <c r="W2459" s="66">
        <v>1.54E-2</v>
      </c>
      <c r="X2459" s="1">
        <v>5735700</v>
      </c>
      <c r="Y2459" s="1">
        <v>19512733</v>
      </c>
      <c r="Z2459" s="1">
        <v>12215201</v>
      </c>
      <c r="AA2459" t="s">
        <v>895</v>
      </c>
      <c r="AB2459" t="s">
        <v>433</v>
      </c>
      <c r="AC2459">
        <v>18.43</v>
      </c>
      <c r="AD2459">
        <v>1.32</v>
      </c>
      <c r="AE2459">
        <v>2.72</v>
      </c>
      <c r="AF2459" t="s">
        <v>230</v>
      </c>
      <c r="AG2459" s="1">
        <v>72300</v>
      </c>
      <c r="AH2459" s="36">
        <v>3418</v>
      </c>
      <c r="AI2459" s="1">
        <v>1900</v>
      </c>
      <c r="AJ2459" s="36">
        <v>3415</v>
      </c>
      <c r="AK2459" s="1">
        <v>3900</v>
      </c>
      <c r="AL2459" s="2">
        <v>0.64583333333333337</v>
      </c>
      <c r="AM2459" s="3">
        <v>46241</v>
      </c>
      <c r="AN2459" t="s">
        <v>298</v>
      </c>
      <c r="AO2459" t="s">
        <v>434</v>
      </c>
    </row>
    <row r="2460" spans="1:41">
      <c r="A2460" s="8">
        <v>46139</v>
      </c>
      <c r="B2460" s="67">
        <v>4066.07</v>
      </c>
      <c r="C2460" s="67">
        <v>1.37</v>
      </c>
      <c r="D2460" s="67">
        <v>65130</v>
      </c>
      <c r="E2460" s="67">
        <v>0.88</v>
      </c>
      <c r="F2460" s="69">
        <v>7203</v>
      </c>
      <c r="G2460" t="s">
        <v>82</v>
      </c>
      <c r="H2460">
        <v>0</v>
      </c>
      <c r="I2460" t="s">
        <v>288</v>
      </c>
      <c r="J2460" t="s">
        <v>289</v>
      </c>
      <c r="K2460" t="s">
        <v>290</v>
      </c>
      <c r="L2460" s="36">
        <v>2965.5</v>
      </c>
      <c r="M2460">
        <v>68.5</v>
      </c>
      <c r="N2460" s="66">
        <v>2.3599999999999999E-2</v>
      </c>
      <c r="O2460" s="36">
        <v>2897</v>
      </c>
      <c r="P2460" s="66">
        <v>2.3599999999999999E-2</v>
      </c>
      <c r="Q2460" s="36">
        <v>2921</v>
      </c>
      <c r="R2460" s="36">
        <v>2973</v>
      </c>
      <c r="S2460" s="36">
        <v>2915</v>
      </c>
      <c r="T2460" s="66">
        <v>1.52E-2</v>
      </c>
      <c r="U2460" s="66">
        <v>1.1000000000000001E-3</v>
      </c>
      <c r="V2460" s="66">
        <v>-2.5000000000000001E-3</v>
      </c>
      <c r="W2460" s="66">
        <v>1.7299999999999999E-2</v>
      </c>
      <c r="X2460" s="1">
        <v>26894200</v>
      </c>
      <c r="Y2460" s="1">
        <v>79438230</v>
      </c>
      <c r="Z2460" s="1">
        <v>43281435</v>
      </c>
      <c r="AA2460" t="s">
        <v>435</v>
      </c>
      <c r="AB2460" t="s">
        <v>699</v>
      </c>
      <c r="AC2460">
        <v>11.7</v>
      </c>
      <c r="AD2460">
        <v>0.96</v>
      </c>
      <c r="AE2460">
        <v>3.37</v>
      </c>
      <c r="AF2460" t="s">
        <v>230</v>
      </c>
      <c r="AG2460" s="1">
        <v>278200</v>
      </c>
      <c r="AH2460" s="36">
        <v>2966</v>
      </c>
      <c r="AI2460" s="1">
        <v>5400</v>
      </c>
      <c r="AJ2460" s="36">
        <v>2965</v>
      </c>
      <c r="AK2460" s="1">
        <v>20600</v>
      </c>
      <c r="AL2460" s="2">
        <v>0.64583333333333337</v>
      </c>
      <c r="AM2460" s="3">
        <v>46238</v>
      </c>
      <c r="AN2460" t="s">
        <v>298</v>
      </c>
      <c r="AO2460" t="s">
        <v>437</v>
      </c>
    </row>
    <row r="2461" spans="1:41">
      <c r="A2461" s="8">
        <v>46139</v>
      </c>
      <c r="B2461" s="67">
        <v>4066.07</v>
      </c>
      <c r="C2461" s="67">
        <v>1.37</v>
      </c>
      <c r="D2461" s="67">
        <v>65130</v>
      </c>
      <c r="E2461" s="67">
        <v>0.88</v>
      </c>
      <c r="F2461" s="69">
        <v>7213</v>
      </c>
      <c r="G2461" t="s">
        <v>83</v>
      </c>
      <c r="H2461">
        <v>0</v>
      </c>
      <c r="I2461" t="s">
        <v>314</v>
      </c>
      <c r="J2461" t="s">
        <v>289</v>
      </c>
      <c r="K2461" t="s">
        <v>290</v>
      </c>
      <c r="L2461">
        <v>624</v>
      </c>
      <c r="M2461">
        <v>10</v>
      </c>
      <c r="N2461" s="66">
        <v>1.6299999999999999E-2</v>
      </c>
      <c r="O2461">
        <v>614</v>
      </c>
      <c r="P2461" s="66">
        <v>1.6199999999999999E-2</v>
      </c>
      <c r="Q2461">
        <v>620</v>
      </c>
      <c r="R2461">
        <v>625</v>
      </c>
      <c r="S2461">
        <v>613</v>
      </c>
      <c r="T2461" s="66">
        <v>6.4000000000000003E-3</v>
      </c>
      <c r="U2461" s="66">
        <v>4.7999999999999996E-3</v>
      </c>
      <c r="V2461" s="66">
        <v>-1.6000000000000001E-3</v>
      </c>
      <c r="W2461" s="66">
        <v>1.7899999999999999E-2</v>
      </c>
      <c r="X2461" s="1">
        <v>19800</v>
      </c>
      <c r="Y2461" s="1">
        <v>12285</v>
      </c>
      <c r="Z2461" s="1">
        <v>9916</v>
      </c>
      <c r="AA2461" t="s">
        <v>841</v>
      </c>
      <c r="AB2461" t="s">
        <v>439</v>
      </c>
      <c r="AC2461">
        <v>7.31</v>
      </c>
      <c r="AD2461">
        <v>0.87</v>
      </c>
      <c r="AE2461">
        <v>4.17</v>
      </c>
      <c r="AF2461" t="s">
        <v>230</v>
      </c>
      <c r="AG2461">
        <v>200</v>
      </c>
      <c r="AH2461">
        <v>624</v>
      </c>
      <c r="AI2461" s="1">
        <v>1100</v>
      </c>
      <c r="AJ2461">
        <v>623</v>
      </c>
      <c r="AK2461">
        <v>100</v>
      </c>
      <c r="AL2461" s="2">
        <v>0.64583333333333337</v>
      </c>
      <c r="AM2461" s="3">
        <v>46241</v>
      </c>
      <c r="AN2461" t="s">
        <v>298</v>
      </c>
      <c r="AO2461" t="s">
        <v>437</v>
      </c>
    </row>
    <row r="2462" spans="1:41">
      <c r="A2462" s="8">
        <v>46139</v>
      </c>
      <c r="B2462" s="67">
        <v>4066.07</v>
      </c>
      <c r="C2462" s="67">
        <v>1.37</v>
      </c>
      <c r="D2462" s="67">
        <v>65130</v>
      </c>
      <c r="E2462" s="67">
        <v>0.88</v>
      </c>
      <c r="F2462" s="69">
        <v>7220</v>
      </c>
      <c r="G2462" t="s">
        <v>84</v>
      </c>
      <c r="H2462">
        <v>0</v>
      </c>
      <c r="I2462" t="s">
        <v>288</v>
      </c>
      <c r="J2462" t="s">
        <v>289</v>
      </c>
      <c r="K2462" t="s">
        <v>290</v>
      </c>
      <c r="L2462" s="36">
        <v>3020</v>
      </c>
      <c r="M2462">
        <v>-5</v>
      </c>
      <c r="N2462" s="66">
        <v>-1.6999999999999999E-3</v>
      </c>
      <c r="O2462" s="36">
        <v>3025</v>
      </c>
      <c r="P2462" s="66">
        <v>-1.6000000000000001E-3</v>
      </c>
      <c r="Q2462" s="36">
        <v>3015</v>
      </c>
      <c r="R2462" s="36">
        <v>3025</v>
      </c>
      <c r="S2462" s="36">
        <v>2860</v>
      </c>
      <c r="T2462" s="66">
        <v>1.6000000000000001E-3</v>
      </c>
      <c r="U2462" s="66">
        <v>2.8899999999999999E-2</v>
      </c>
      <c r="V2462" s="66">
        <v>-1.6000000000000001E-3</v>
      </c>
      <c r="W2462" s="66">
        <v>5.5899999999999998E-2</v>
      </c>
      <c r="X2462" s="1">
        <v>1897200</v>
      </c>
      <c r="Y2462" s="1">
        <v>5615581</v>
      </c>
      <c r="Z2462" s="1">
        <v>198100</v>
      </c>
      <c r="AA2462" t="s">
        <v>563</v>
      </c>
      <c r="AB2462" t="s">
        <v>441</v>
      </c>
      <c r="AC2462">
        <v>30.44</v>
      </c>
      <c r="AD2462">
        <v>1.62</v>
      </c>
      <c r="AE2462">
        <v>1.32</v>
      </c>
      <c r="AF2462" t="s">
        <v>230</v>
      </c>
      <c r="AG2462" s="1">
        <v>10600</v>
      </c>
      <c r="AH2462" s="36">
        <v>3025</v>
      </c>
      <c r="AI2462" s="1">
        <v>7300</v>
      </c>
      <c r="AJ2462" s="36">
        <v>3005</v>
      </c>
      <c r="AK2462">
        <v>100</v>
      </c>
      <c r="AL2462" s="2">
        <v>0.64583333333333337</v>
      </c>
      <c r="AM2462" s="3">
        <v>46239</v>
      </c>
      <c r="AN2462" t="s">
        <v>298</v>
      </c>
      <c r="AO2462" t="s">
        <v>437</v>
      </c>
    </row>
    <row r="2463" spans="1:41">
      <c r="A2463" s="8">
        <v>46139</v>
      </c>
      <c r="B2463" s="67">
        <v>4066.07</v>
      </c>
      <c r="C2463" s="67">
        <v>1.37</v>
      </c>
      <c r="D2463" s="67">
        <v>65130</v>
      </c>
      <c r="E2463" s="67">
        <v>0.88</v>
      </c>
      <c r="F2463" s="69">
        <v>7269</v>
      </c>
      <c r="G2463" t="s">
        <v>85</v>
      </c>
      <c r="H2463">
        <v>0</v>
      </c>
      <c r="I2463" t="s">
        <v>288</v>
      </c>
      <c r="J2463" t="s">
        <v>289</v>
      </c>
      <c r="K2463" t="s">
        <v>290</v>
      </c>
      <c r="L2463" s="36">
        <v>2055</v>
      </c>
      <c r="M2463">
        <v>86.5</v>
      </c>
      <c r="N2463" s="66">
        <v>4.3900000000000002E-2</v>
      </c>
      <c r="O2463" s="36">
        <v>1968.5</v>
      </c>
      <c r="P2463" s="66">
        <v>4.3900000000000002E-2</v>
      </c>
      <c r="Q2463" s="36">
        <v>2000</v>
      </c>
      <c r="R2463" s="36">
        <v>2055</v>
      </c>
      <c r="S2463" s="36">
        <v>1995.5</v>
      </c>
      <c r="T2463" s="66">
        <v>2.75E-2</v>
      </c>
      <c r="U2463" s="66">
        <v>1.0500000000000001E-2</v>
      </c>
      <c r="V2463" s="66">
        <v>0</v>
      </c>
      <c r="W2463" s="66">
        <v>2.98E-2</v>
      </c>
      <c r="X2463" s="1">
        <v>7291900</v>
      </c>
      <c r="Y2463" s="1">
        <v>14843099</v>
      </c>
      <c r="Z2463" s="1">
        <v>4037225</v>
      </c>
      <c r="AA2463" t="s">
        <v>442</v>
      </c>
      <c r="AB2463" t="s">
        <v>443</v>
      </c>
      <c r="AC2463">
        <v>10.43</v>
      </c>
      <c r="AD2463">
        <v>1.17</v>
      </c>
      <c r="AE2463">
        <v>2.48</v>
      </c>
      <c r="AF2463" t="s">
        <v>230</v>
      </c>
      <c r="AG2463" s="1">
        <v>4088300</v>
      </c>
      <c r="AH2463" s="36">
        <v>2055.5</v>
      </c>
      <c r="AI2463">
        <v>400</v>
      </c>
      <c r="AJ2463" s="36">
        <v>2051.5</v>
      </c>
      <c r="AK2463" s="1">
        <v>120000</v>
      </c>
      <c r="AL2463" s="2">
        <v>0.64583333333333337</v>
      </c>
      <c r="AM2463" s="3">
        <v>46239</v>
      </c>
      <c r="AN2463" t="s">
        <v>298</v>
      </c>
      <c r="AO2463" t="s">
        <v>437</v>
      </c>
    </row>
    <row r="2464" spans="1:41">
      <c r="A2464" s="8">
        <v>46139</v>
      </c>
      <c r="B2464" s="67">
        <v>4066.07</v>
      </c>
      <c r="C2464" s="67">
        <v>1.37</v>
      </c>
      <c r="D2464" s="67">
        <v>65130</v>
      </c>
      <c r="E2464" s="67">
        <v>0.88</v>
      </c>
      <c r="F2464" s="69">
        <v>7272</v>
      </c>
      <c r="G2464" t="s">
        <v>86</v>
      </c>
      <c r="H2464">
        <v>0</v>
      </c>
      <c r="I2464" t="s">
        <v>288</v>
      </c>
      <c r="J2464" t="s">
        <v>289</v>
      </c>
      <c r="K2464" t="s">
        <v>290</v>
      </c>
      <c r="L2464" s="36">
        <v>1327</v>
      </c>
      <c r="M2464">
        <v>49</v>
      </c>
      <c r="N2464" s="66">
        <v>3.8300000000000001E-2</v>
      </c>
      <c r="O2464" s="36">
        <v>1278</v>
      </c>
      <c r="P2464" s="66">
        <v>3.8300000000000001E-2</v>
      </c>
      <c r="Q2464" s="36">
        <v>1299</v>
      </c>
      <c r="R2464" s="36">
        <v>1327</v>
      </c>
      <c r="S2464" s="36">
        <v>1291.5</v>
      </c>
      <c r="T2464" s="66">
        <v>2.1499999999999998E-2</v>
      </c>
      <c r="U2464" s="66">
        <v>1.06E-2</v>
      </c>
      <c r="V2464" s="66">
        <v>0</v>
      </c>
      <c r="W2464" s="66">
        <v>2.7400000000000001E-2</v>
      </c>
      <c r="X2464" s="1">
        <v>6339000</v>
      </c>
      <c r="Y2464" s="1">
        <v>8337572</v>
      </c>
      <c r="Z2464" s="1">
        <v>1351052</v>
      </c>
      <c r="AA2464" t="s">
        <v>444</v>
      </c>
      <c r="AB2464" t="s">
        <v>445</v>
      </c>
      <c r="AC2464">
        <v>10.45</v>
      </c>
      <c r="AD2464">
        <v>1.1299999999999999</v>
      </c>
      <c r="AE2464">
        <v>3.77</v>
      </c>
      <c r="AF2464" t="s">
        <v>230</v>
      </c>
      <c r="AG2464" s="1">
        <v>390700</v>
      </c>
      <c r="AH2464" s="36">
        <v>1327</v>
      </c>
      <c r="AI2464" s="1">
        <v>32300</v>
      </c>
      <c r="AJ2464" s="36">
        <v>1323.5</v>
      </c>
      <c r="AK2464">
        <v>200</v>
      </c>
      <c r="AL2464" s="2">
        <v>0.64583333333333337</v>
      </c>
      <c r="AM2464" s="3">
        <v>46238</v>
      </c>
      <c r="AN2464" t="s">
        <v>293</v>
      </c>
      <c r="AO2464" t="s">
        <v>437</v>
      </c>
    </row>
    <row r="2465" spans="1:41">
      <c r="A2465" s="8">
        <v>46139</v>
      </c>
      <c r="B2465" s="67">
        <v>4066.07</v>
      </c>
      <c r="C2465" s="67">
        <v>1.37</v>
      </c>
      <c r="D2465" s="67">
        <v>65130</v>
      </c>
      <c r="E2465" s="67">
        <v>0.88</v>
      </c>
      <c r="F2465" s="69">
        <v>7376</v>
      </c>
      <c r="G2465" t="s">
        <v>87</v>
      </c>
      <c r="H2465">
        <v>0</v>
      </c>
      <c r="I2465" t="s">
        <v>347</v>
      </c>
      <c r="J2465" t="s">
        <v>323</v>
      </c>
      <c r="K2465" t="s">
        <v>290</v>
      </c>
      <c r="L2465" s="36">
        <v>1171</v>
      </c>
      <c r="M2465">
        <v>51</v>
      </c>
      <c r="N2465" s="66">
        <v>4.5499999999999999E-2</v>
      </c>
      <c r="O2465" s="36">
        <v>1120</v>
      </c>
      <c r="P2465" s="66">
        <v>4.5499999999999999E-2</v>
      </c>
      <c r="Q2465" s="36">
        <v>1129</v>
      </c>
      <c r="R2465" s="36">
        <v>1194</v>
      </c>
      <c r="S2465" s="36">
        <v>1100</v>
      </c>
      <c r="T2465" s="66">
        <v>3.7199999999999997E-2</v>
      </c>
      <c r="U2465" s="66">
        <v>8.0000000000000004E-4</v>
      </c>
      <c r="V2465" s="66">
        <v>-1.9199999999999998E-2</v>
      </c>
      <c r="W2465" s="66">
        <v>6.4500000000000002E-2</v>
      </c>
      <c r="X2465" s="1">
        <v>57700</v>
      </c>
      <c r="Y2465" s="1">
        <v>66617</v>
      </c>
      <c r="Z2465" s="1">
        <v>4987</v>
      </c>
      <c r="AA2465" t="s">
        <v>446</v>
      </c>
      <c r="AB2465" t="s">
        <v>447</v>
      </c>
      <c r="AC2465">
        <v>0</v>
      </c>
      <c r="AD2465">
        <v>4.66</v>
      </c>
      <c r="AE2465">
        <v>0</v>
      </c>
      <c r="AF2465">
        <v>0.6</v>
      </c>
      <c r="AG2465">
        <v>900</v>
      </c>
      <c r="AH2465" s="36">
        <v>1171</v>
      </c>
      <c r="AI2465">
        <v>600</v>
      </c>
      <c r="AJ2465" s="36">
        <v>1155</v>
      </c>
      <c r="AK2465">
        <v>100</v>
      </c>
      <c r="AL2465" s="2">
        <v>0.64583333333333337</v>
      </c>
      <c r="AM2465" s="3">
        <v>46246</v>
      </c>
      <c r="AN2465" t="s">
        <v>448</v>
      </c>
      <c r="AO2465" t="s">
        <v>313</v>
      </c>
    </row>
    <row r="2466" spans="1:41">
      <c r="A2466" s="8">
        <v>46139</v>
      </c>
      <c r="B2466" s="67">
        <v>4066.07</v>
      </c>
      <c r="C2466" s="67">
        <v>1.37</v>
      </c>
      <c r="D2466" s="67">
        <v>65130</v>
      </c>
      <c r="E2466" s="67">
        <v>0.88</v>
      </c>
      <c r="F2466" s="69">
        <v>7525</v>
      </c>
      <c r="G2466" t="s">
        <v>88</v>
      </c>
      <c r="H2466">
        <v>0</v>
      </c>
      <c r="I2466" t="s">
        <v>288</v>
      </c>
      <c r="J2466" t="s">
        <v>289</v>
      </c>
      <c r="K2466" t="s">
        <v>290</v>
      </c>
      <c r="L2466" s="36">
        <v>3625</v>
      </c>
      <c r="M2466">
        <v>60</v>
      </c>
      <c r="N2466" s="66">
        <v>1.6799999999999999E-2</v>
      </c>
      <c r="O2466" s="36">
        <v>3565</v>
      </c>
      <c r="P2466" s="66">
        <v>1.6799999999999999E-2</v>
      </c>
      <c r="Q2466" s="36">
        <v>3585</v>
      </c>
      <c r="R2466" s="36">
        <v>3625</v>
      </c>
      <c r="S2466" s="36">
        <v>3580</v>
      </c>
      <c r="T2466" s="66">
        <v>1.11E-2</v>
      </c>
      <c r="U2466" s="66">
        <v>8.3000000000000001E-3</v>
      </c>
      <c r="V2466" s="66">
        <v>0</v>
      </c>
      <c r="W2466" s="66">
        <v>1.2500000000000001E-2</v>
      </c>
      <c r="X2466" s="1">
        <v>9500</v>
      </c>
      <c r="Y2466" s="1">
        <v>34226</v>
      </c>
      <c r="Z2466" s="1">
        <v>31320</v>
      </c>
      <c r="AA2466" t="s">
        <v>449</v>
      </c>
      <c r="AB2466" t="s">
        <v>450</v>
      </c>
      <c r="AC2466">
        <v>9.8000000000000007</v>
      </c>
      <c r="AD2466">
        <v>1.02</v>
      </c>
      <c r="AE2466">
        <v>4.47</v>
      </c>
      <c r="AF2466" t="s">
        <v>230</v>
      </c>
      <c r="AG2466">
        <v>600</v>
      </c>
      <c r="AH2466" s="36">
        <v>3625</v>
      </c>
      <c r="AI2466">
        <v>100</v>
      </c>
      <c r="AJ2466" s="36">
        <v>3600</v>
      </c>
      <c r="AK2466">
        <v>200</v>
      </c>
      <c r="AL2466" s="2">
        <v>0.64583333333333337</v>
      </c>
      <c r="AM2466" s="3">
        <v>46241</v>
      </c>
      <c r="AN2466" t="s">
        <v>298</v>
      </c>
      <c r="AO2466" t="s">
        <v>322</v>
      </c>
    </row>
    <row r="2467" spans="1:41">
      <c r="A2467" s="8">
        <v>46139</v>
      </c>
      <c r="B2467" s="67">
        <v>4066.07</v>
      </c>
      <c r="C2467" s="67">
        <v>1.37</v>
      </c>
      <c r="D2467" s="67">
        <v>65130</v>
      </c>
      <c r="E2467" s="67">
        <v>0.88</v>
      </c>
      <c r="F2467" s="69">
        <v>7729</v>
      </c>
      <c r="G2467" t="s">
        <v>89</v>
      </c>
      <c r="H2467">
        <v>0</v>
      </c>
      <c r="I2467" t="s">
        <v>288</v>
      </c>
      <c r="J2467" t="s">
        <v>289</v>
      </c>
      <c r="K2467" t="s">
        <v>290</v>
      </c>
      <c r="L2467" s="36">
        <v>17865</v>
      </c>
      <c r="M2467">
        <v>345</v>
      </c>
      <c r="N2467" s="66">
        <v>1.9699999999999999E-2</v>
      </c>
      <c r="O2467" s="36">
        <v>17520</v>
      </c>
      <c r="P2467" s="66">
        <v>1.9599999999999999E-2</v>
      </c>
      <c r="Q2467" s="36">
        <v>17770</v>
      </c>
      <c r="R2467" s="36">
        <v>17865</v>
      </c>
      <c r="S2467" s="36">
        <v>17315</v>
      </c>
      <c r="T2467" s="66">
        <v>5.3E-3</v>
      </c>
      <c r="U2467" s="66">
        <v>1.5299999999999999E-2</v>
      </c>
      <c r="V2467" s="66">
        <v>0</v>
      </c>
      <c r="W2467" s="66">
        <v>3.1699999999999999E-2</v>
      </c>
      <c r="X2467" s="1">
        <v>366300</v>
      </c>
      <c r="Y2467" s="1">
        <v>6468183</v>
      </c>
      <c r="Z2467" s="1">
        <v>755421</v>
      </c>
      <c r="AA2467" t="s">
        <v>700</v>
      </c>
      <c r="AB2467" t="s">
        <v>452</v>
      </c>
      <c r="AC2467">
        <v>25.89</v>
      </c>
      <c r="AD2467">
        <v>3.79</v>
      </c>
      <c r="AE2467">
        <v>1.54</v>
      </c>
      <c r="AF2467" t="s">
        <v>230</v>
      </c>
      <c r="AG2467" s="1">
        <v>6100</v>
      </c>
      <c r="AH2467" s="36">
        <v>17865</v>
      </c>
      <c r="AI2467" s="1">
        <v>1500</v>
      </c>
      <c r="AJ2467" s="36">
        <v>17800</v>
      </c>
      <c r="AK2467">
        <v>100</v>
      </c>
      <c r="AL2467" s="2">
        <v>0.64583333333333337</v>
      </c>
      <c r="AM2467" s="3">
        <v>46238</v>
      </c>
      <c r="AN2467" t="s">
        <v>298</v>
      </c>
      <c r="AO2467" t="s">
        <v>453</v>
      </c>
    </row>
    <row r="2468" spans="1:41">
      <c r="A2468" s="8">
        <v>46139</v>
      </c>
      <c r="B2468" s="67">
        <v>4066.07</v>
      </c>
      <c r="C2468" s="67">
        <v>1.37</v>
      </c>
      <c r="D2468" s="67">
        <v>65130</v>
      </c>
      <c r="E2468" s="67">
        <v>0.88</v>
      </c>
      <c r="F2468" s="69">
        <v>7921</v>
      </c>
      <c r="G2468" t="s">
        <v>90</v>
      </c>
      <c r="H2468">
        <v>0</v>
      </c>
      <c r="I2468" t="s">
        <v>288</v>
      </c>
      <c r="J2468" t="s">
        <v>289</v>
      </c>
      <c r="K2468" t="s">
        <v>295</v>
      </c>
      <c r="L2468" s="36">
        <v>4440</v>
      </c>
      <c r="M2468">
        <v>120</v>
      </c>
      <c r="N2468" s="66">
        <v>2.7799999999999998E-2</v>
      </c>
      <c r="O2468" s="36">
        <v>4320</v>
      </c>
      <c r="P2468" s="66">
        <v>2.7699999999999999E-2</v>
      </c>
      <c r="Q2468" s="36">
        <v>4300</v>
      </c>
      <c r="R2468" s="36">
        <v>4465</v>
      </c>
      <c r="S2468" s="36">
        <v>4295</v>
      </c>
      <c r="T2468" s="66">
        <v>3.2500000000000001E-2</v>
      </c>
      <c r="U2468" s="66">
        <v>8.9999999999999993E-3</v>
      </c>
      <c r="V2468" s="66">
        <v>-5.4999999999999997E-3</v>
      </c>
      <c r="W2468" s="66">
        <v>3.3700000000000001E-2</v>
      </c>
      <c r="X2468" s="1">
        <v>49700</v>
      </c>
      <c r="Y2468" s="1">
        <v>218038</v>
      </c>
      <c r="Z2468" s="1">
        <v>58400</v>
      </c>
      <c r="AA2468" t="s">
        <v>454</v>
      </c>
      <c r="AB2468" t="s">
        <v>591</v>
      </c>
      <c r="AC2468">
        <v>16.37</v>
      </c>
      <c r="AD2468">
        <v>1.76</v>
      </c>
      <c r="AE2468">
        <v>4.05</v>
      </c>
      <c r="AF2468" t="s">
        <v>230</v>
      </c>
      <c r="AG2468" s="1">
        <v>6600</v>
      </c>
      <c r="AH2468" s="36">
        <v>4455</v>
      </c>
      <c r="AI2468">
        <v>200</v>
      </c>
      <c r="AJ2468" s="36">
        <v>4435</v>
      </c>
      <c r="AK2468">
        <v>100</v>
      </c>
      <c r="AL2468" s="2">
        <v>0.64583333333333337</v>
      </c>
      <c r="AM2468" s="3">
        <v>46211</v>
      </c>
      <c r="AN2468" t="s">
        <v>326</v>
      </c>
      <c r="AO2468" t="s">
        <v>456</v>
      </c>
    </row>
    <row r="2469" spans="1:41">
      <c r="A2469" s="8">
        <v>46139</v>
      </c>
      <c r="B2469" s="67">
        <v>4066.07</v>
      </c>
      <c r="C2469" s="67">
        <v>1.37</v>
      </c>
      <c r="D2469" s="67">
        <v>65130</v>
      </c>
      <c r="E2469" s="67">
        <v>0.88</v>
      </c>
      <c r="F2469" s="69">
        <v>8031</v>
      </c>
      <c r="G2469" t="s">
        <v>91</v>
      </c>
      <c r="H2469">
        <v>0</v>
      </c>
      <c r="I2469" t="s">
        <v>288</v>
      </c>
      <c r="J2469" t="s">
        <v>289</v>
      </c>
      <c r="K2469" t="s">
        <v>290</v>
      </c>
      <c r="L2469" s="36">
        <v>4975</v>
      </c>
      <c r="M2469">
        <v>9</v>
      </c>
      <c r="N2469" s="66">
        <v>1.8E-3</v>
      </c>
      <c r="O2469" s="36">
        <v>4966</v>
      </c>
      <c r="P2469" s="66">
        <v>1.8E-3</v>
      </c>
      <c r="Q2469" s="36">
        <v>4966</v>
      </c>
      <c r="R2469" s="36">
        <v>5006</v>
      </c>
      <c r="S2469" s="36">
        <v>4921</v>
      </c>
      <c r="T2469" s="66">
        <v>1.8E-3</v>
      </c>
      <c r="U2469" s="66">
        <v>4.7999999999999996E-3</v>
      </c>
      <c r="V2469" s="66">
        <v>-6.1000000000000004E-3</v>
      </c>
      <c r="W2469" s="66">
        <v>1.09E-2</v>
      </c>
      <c r="X2469" s="1">
        <v>5529400</v>
      </c>
      <c r="Y2469" s="1">
        <v>27427890</v>
      </c>
      <c r="Z2469" s="1">
        <v>14251716</v>
      </c>
      <c r="AA2469" t="s">
        <v>457</v>
      </c>
      <c r="AB2469" t="s">
        <v>701</v>
      </c>
      <c r="AC2469">
        <v>15.32</v>
      </c>
      <c r="AD2469">
        <v>1.6</v>
      </c>
      <c r="AE2469">
        <v>2.81</v>
      </c>
      <c r="AF2469" t="s">
        <v>230</v>
      </c>
      <c r="AG2469" s="1">
        <v>275400</v>
      </c>
      <c r="AH2469" s="36">
        <v>4977</v>
      </c>
      <c r="AI2469">
        <v>300</v>
      </c>
      <c r="AJ2469" s="36">
        <v>4965</v>
      </c>
      <c r="AK2469">
        <v>100</v>
      </c>
      <c r="AL2469" s="2">
        <v>0.64583333333333337</v>
      </c>
      <c r="AM2469" s="3">
        <v>46238</v>
      </c>
      <c r="AN2469" t="s">
        <v>298</v>
      </c>
      <c r="AO2469" t="s">
        <v>322</v>
      </c>
    </row>
    <row r="2470" spans="1:41">
      <c r="A2470" s="8">
        <v>46139</v>
      </c>
      <c r="B2470" s="67">
        <v>4066.07</v>
      </c>
      <c r="C2470" s="67">
        <v>1.37</v>
      </c>
      <c r="D2470" s="67">
        <v>65130</v>
      </c>
      <c r="E2470" s="67">
        <v>0.88</v>
      </c>
      <c r="F2470" s="69">
        <v>8058</v>
      </c>
      <c r="G2470" t="s">
        <v>92</v>
      </c>
      <c r="H2470">
        <v>0</v>
      </c>
      <c r="I2470" t="s">
        <v>288</v>
      </c>
      <c r="J2470" t="s">
        <v>289</v>
      </c>
      <c r="K2470" t="s">
        <v>295</v>
      </c>
      <c r="L2470" s="36">
        <v>4847</v>
      </c>
      <c r="M2470">
        <v>-71</v>
      </c>
      <c r="N2470" s="66">
        <v>-1.44E-2</v>
      </c>
      <c r="O2470" s="36">
        <v>4918</v>
      </c>
      <c r="P2470" s="66">
        <v>-1.44E-2</v>
      </c>
      <c r="Q2470" s="36">
        <v>4901</v>
      </c>
      <c r="R2470" s="36">
        <v>4966</v>
      </c>
      <c r="S2470" s="36">
        <v>4841</v>
      </c>
      <c r="T2470" s="66">
        <v>-1.0999999999999999E-2</v>
      </c>
      <c r="U2470" s="66">
        <v>-6.7000000000000002E-3</v>
      </c>
      <c r="V2470" s="66">
        <v>-2.3900000000000001E-2</v>
      </c>
      <c r="W2470" s="66">
        <v>1.1999999999999999E-3</v>
      </c>
      <c r="X2470" s="1">
        <v>6760100</v>
      </c>
      <c r="Y2470" s="1">
        <v>32915872</v>
      </c>
      <c r="Z2470" s="1">
        <v>17984932</v>
      </c>
      <c r="AA2470" t="s">
        <v>459</v>
      </c>
      <c r="AB2470" t="s">
        <v>460</v>
      </c>
      <c r="AC2470">
        <v>16.13</v>
      </c>
      <c r="AD2470">
        <v>1.87</v>
      </c>
      <c r="AE2470">
        <v>2.58</v>
      </c>
      <c r="AF2470" t="s">
        <v>230</v>
      </c>
      <c r="AG2470" s="1">
        <v>542000</v>
      </c>
      <c r="AH2470" s="36">
        <v>4851</v>
      </c>
      <c r="AI2470">
        <v>100</v>
      </c>
      <c r="AJ2470" s="36">
        <v>4846</v>
      </c>
      <c r="AK2470" s="1">
        <v>2300</v>
      </c>
      <c r="AL2470" s="2">
        <v>0.64583333333333337</v>
      </c>
      <c r="AM2470" s="3">
        <v>46237</v>
      </c>
      <c r="AN2470" t="s">
        <v>298</v>
      </c>
      <c r="AO2470" t="s">
        <v>322</v>
      </c>
    </row>
    <row r="2471" spans="1:41">
      <c r="A2471" s="8">
        <v>46139</v>
      </c>
      <c r="B2471" s="67">
        <v>4066.07</v>
      </c>
      <c r="C2471" s="67">
        <v>1.37</v>
      </c>
      <c r="D2471" s="67">
        <v>65130</v>
      </c>
      <c r="E2471" s="67">
        <v>0.88</v>
      </c>
      <c r="F2471" s="69">
        <v>8233</v>
      </c>
      <c r="G2471" t="s">
        <v>93</v>
      </c>
      <c r="H2471">
        <v>0</v>
      </c>
      <c r="I2471" t="s">
        <v>288</v>
      </c>
      <c r="J2471" t="s">
        <v>289</v>
      </c>
      <c r="K2471" t="s">
        <v>295</v>
      </c>
      <c r="L2471" s="36">
        <v>2323</v>
      </c>
      <c r="M2471">
        <v>87</v>
      </c>
      <c r="N2471" s="66">
        <v>3.8899999999999997E-2</v>
      </c>
      <c r="O2471" s="36">
        <v>2236</v>
      </c>
      <c r="P2471" s="66">
        <v>3.8899999999999997E-2</v>
      </c>
      <c r="Q2471" s="36">
        <v>2269</v>
      </c>
      <c r="R2471" s="36">
        <v>2335.5</v>
      </c>
      <c r="S2471" s="36">
        <v>2263</v>
      </c>
      <c r="T2471" s="66">
        <v>2.3699999999999999E-2</v>
      </c>
      <c r="U2471" s="66">
        <v>1.5E-3</v>
      </c>
      <c r="V2471" s="66">
        <v>-5.3E-3</v>
      </c>
      <c r="W2471" s="66">
        <v>2.6499999999999999E-2</v>
      </c>
      <c r="X2471" s="1">
        <v>1709000</v>
      </c>
      <c r="Y2471" s="1">
        <v>3963702</v>
      </c>
      <c r="Z2471" s="1">
        <v>709000</v>
      </c>
      <c r="AA2471" t="s">
        <v>702</v>
      </c>
      <c r="AB2471" t="s">
        <v>462</v>
      </c>
      <c r="AC2471">
        <v>17.91</v>
      </c>
      <c r="AD2471">
        <v>1.51</v>
      </c>
      <c r="AE2471">
        <v>1.72</v>
      </c>
      <c r="AF2471" t="s">
        <v>230</v>
      </c>
      <c r="AG2471" s="1">
        <v>72300</v>
      </c>
      <c r="AH2471" s="36">
        <v>2327</v>
      </c>
      <c r="AI2471">
        <v>100</v>
      </c>
      <c r="AJ2471" s="36">
        <v>2322.5</v>
      </c>
      <c r="AK2471">
        <v>100</v>
      </c>
      <c r="AL2471" s="2">
        <v>0.64583333333333337</v>
      </c>
      <c r="AM2471" s="3">
        <v>46203</v>
      </c>
      <c r="AN2471" t="s">
        <v>463</v>
      </c>
      <c r="AO2471" t="s">
        <v>327</v>
      </c>
    </row>
    <row r="2472" spans="1:41">
      <c r="A2472" s="8">
        <v>46139</v>
      </c>
      <c r="B2472" s="67">
        <v>4066.07</v>
      </c>
      <c r="C2472" s="67">
        <v>1.37</v>
      </c>
      <c r="D2472" s="67">
        <v>65130</v>
      </c>
      <c r="E2472" s="67">
        <v>0.88</v>
      </c>
      <c r="F2472" s="69">
        <v>8304</v>
      </c>
      <c r="G2472" t="s">
        <v>94</v>
      </c>
      <c r="H2472">
        <v>0</v>
      </c>
      <c r="I2472" t="s">
        <v>288</v>
      </c>
      <c r="J2472" t="s">
        <v>289</v>
      </c>
      <c r="K2472" t="s">
        <v>290</v>
      </c>
      <c r="L2472" s="36">
        <v>3124</v>
      </c>
      <c r="M2472">
        <v>90</v>
      </c>
      <c r="N2472" s="66">
        <v>2.9700000000000001E-2</v>
      </c>
      <c r="O2472" s="36">
        <v>3034</v>
      </c>
      <c r="P2472" s="66">
        <v>2.9600000000000001E-2</v>
      </c>
      <c r="Q2472" s="36">
        <v>3056</v>
      </c>
      <c r="R2472" s="36">
        <v>3146</v>
      </c>
      <c r="S2472" s="36">
        <v>3045</v>
      </c>
      <c r="T2472" s="66">
        <v>2.2200000000000001E-2</v>
      </c>
      <c r="U2472" s="66">
        <v>1.0999999999999999E-2</v>
      </c>
      <c r="V2472" s="66">
        <v>-6.8999999999999999E-3</v>
      </c>
      <c r="W2472" s="66">
        <v>2.5899999999999999E-2</v>
      </c>
      <c r="X2472" s="1">
        <v>1811600</v>
      </c>
      <c r="Y2472" s="1">
        <v>5627625</v>
      </c>
      <c r="Z2472" s="1">
        <v>436702</v>
      </c>
      <c r="AA2472" t="s">
        <v>890</v>
      </c>
      <c r="AB2472" t="s">
        <v>465</v>
      </c>
      <c r="AC2472">
        <v>16.010000000000002</v>
      </c>
      <c r="AD2472">
        <v>0.9</v>
      </c>
      <c r="AE2472">
        <v>3.2</v>
      </c>
      <c r="AF2472" t="s">
        <v>230</v>
      </c>
      <c r="AG2472" s="1">
        <v>12700</v>
      </c>
      <c r="AH2472" s="36">
        <v>3124</v>
      </c>
      <c r="AI2472">
        <v>500</v>
      </c>
      <c r="AJ2472" s="36">
        <v>3122</v>
      </c>
      <c r="AK2472" s="1">
        <v>15000</v>
      </c>
      <c r="AL2472" s="2">
        <v>0.64583333333333337</v>
      </c>
      <c r="AM2472" s="3">
        <v>46234</v>
      </c>
      <c r="AN2472" t="s">
        <v>298</v>
      </c>
      <c r="AO2472" t="s">
        <v>434</v>
      </c>
    </row>
    <row r="2473" spans="1:41">
      <c r="A2473" s="8">
        <v>46139</v>
      </c>
      <c r="B2473" s="67">
        <v>4066.07</v>
      </c>
      <c r="C2473" s="67">
        <v>1.37</v>
      </c>
      <c r="D2473" s="67">
        <v>65130</v>
      </c>
      <c r="E2473" s="67">
        <v>0.88</v>
      </c>
      <c r="F2473" s="69">
        <v>8316</v>
      </c>
      <c r="G2473" t="s">
        <v>95</v>
      </c>
      <c r="H2473">
        <v>0</v>
      </c>
      <c r="I2473" t="s">
        <v>288</v>
      </c>
      <c r="J2473" t="s">
        <v>289</v>
      </c>
      <c r="K2473" t="s">
        <v>295</v>
      </c>
      <c r="L2473" s="36">
        <v>7214</v>
      </c>
      <c r="M2473">
        <v>53</v>
      </c>
      <c r="N2473" s="66">
        <v>7.4000000000000003E-3</v>
      </c>
      <c r="O2473" s="36">
        <v>7161</v>
      </c>
      <c r="P2473" s="66">
        <v>7.4000000000000003E-3</v>
      </c>
      <c r="Q2473" s="36">
        <v>7200</v>
      </c>
      <c r="R2473" s="36">
        <v>7260</v>
      </c>
      <c r="S2473" s="36">
        <v>7130</v>
      </c>
      <c r="T2473" s="66">
        <v>1.9E-3</v>
      </c>
      <c r="U2473" s="66">
        <v>5.9999999999999995E-4</v>
      </c>
      <c r="V2473" s="66">
        <v>-6.3E-3</v>
      </c>
      <c r="W2473" s="66">
        <v>1.17E-2</v>
      </c>
      <c r="X2473" s="1">
        <v>11641800</v>
      </c>
      <c r="Y2473" s="1">
        <v>83803858</v>
      </c>
      <c r="Z2473" s="1">
        <v>27623441</v>
      </c>
      <c r="AA2473" t="s">
        <v>891</v>
      </c>
      <c r="AB2473" t="s">
        <v>467</v>
      </c>
      <c r="AC2473">
        <v>16.03</v>
      </c>
      <c r="AD2473">
        <v>1.74</v>
      </c>
      <c r="AE2473">
        <v>2.5</v>
      </c>
      <c r="AF2473" t="s">
        <v>230</v>
      </c>
      <c r="AG2473">
        <v>0</v>
      </c>
      <c r="AH2473" s="36">
        <v>7215</v>
      </c>
      <c r="AI2473">
        <v>100</v>
      </c>
      <c r="AJ2473" s="36">
        <v>7212</v>
      </c>
      <c r="AK2473">
        <v>200</v>
      </c>
      <c r="AL2473" s="2">
        <v>0.64583333333333337</v>
      </c>
      <c r="AM2473" s="3">
        <v>46234</v>
      </c>
      <c r="AN2473" t="s">
        <v>298</v>
      </c>
      <c r="AO2473" t="s">
        <v>434</v>
      </c>
    </row>
    <row r="2474" spans="1:41">
      <c r="A2474" s="8">
        <v>46139</v>
      </c>
      <c r="B2474" s="67">
        <v>4066.07</v>
      </c>
      <c r="C2474" s="67">
        <v>1.37</v>
      </c>
      <c r="D2474" s="67">
        <v>65130</v>
      </c>
      <c r="E2474" s="67">
        <v>0.88</v>
      </c>
      <c r="F2474" s="69">
        <v>8331</v>
      </c>
      <c r="G2474" t="s">
        <v>96</v>
      </c>
      <c r="H2474">
        <v>0</v>
      </c>
      <c r="I2474" t="s">
        <v>288</v>
      </c>
      <c r="J2474" t="s">
        <v>289</v>
      </c>
      <c r="K2474" t="s">
        <v>295</v>
      </c>
      <c r="L2474" s="36">
        <v>2805</v>
      </c>
      <c r="M2474">
        <v>49.5</v>
      </c>
      <c r="N2474" s="66">
        <v>1.7999999999999999E-2</v>
      </c>
      <c r="O2474" s="36">
        <v>2755.5</v>
      </c>
      <c r="P2474" s="66">
        <v>1.7899999999999999E-2</v>
      </c>
      <c r="Q2474" s="36">
        <v>2801.5</v>
      </c>
      <c r="R2474" s="36">
        <v>2822.5</v>
      </c>
      <c r="S2474" s="36">
        <v>2761.5</v>
      </c>
      <c r="T2474" s="66">
        <v>1.1999999999999999E-3</v>
      </c>
      <c r="U2474" s="66">
        <v>2.5000000000000001E-3</v>
      </c>
      <c r="V2474" s="66">
        <v>-6.1999999999999998E-3</v>
      </c>
      <c r="W2474" s="66">
        <v>1.5699999999999999E-2</v>
      </c>
      <c r="X2474" s="1">
        <v>2029700</v>
      </c>
      <c r="Y2474" s="1">
        <v>5680547</v>
      </c>
      <c r="Z2474" s="1">
        <v>2175336</v>
      </c>
      <c r="AA2474" t="s">
        <v>718</v>
      </c>
      <c r="AB2474" t="s">
        <v>469</v>
      </c>
      <c r="AC2474">
        <v>18.12</v>
      </c>
      <c r="AD2474">
        <v>1.55</v>
      </c>
      <c r="AE2474">
        <v>2.2799999999999998</v>
      </c>
      <c r="AF2474" t="s">
        <v>230</v>
      </c>
      <c r="AG2474" s="1">
        <v>25200</v>
      </c>
      <c r="AH2474" s="36">
        <v>2809</v>
      </c>
      <c r="AI2474">
        <v>100</v>
      </c>
      <c r="AJ2474" s="36">
        <v>2805</v>
      </c>
      <c r="AK2474" s="1">
        <v>2100</v>
      </c>
      <c r="AL2474" s="2">
        <v>0.64583333333333337</v>
      </c>
      <c r="AM2474" s="3">
        <v>46238</v>
      </c>
      <c r="AN2474" t="s">
        <v>298</v>
      </c>
      <c r="AO2474" t="s">
        <v>434</v>
      </c>
    </row>
    <row r="2475" spans="1:41">
      <c r="A2475" s="8">
        <v>46139</v>
      </c>
      <c r="B2475" s="67">
        <v>4066.07</v>
      </c>
      <c r="C2475" s="67">
        <v>1.37</v>
      </c>
      <c r="D2475" s="67">
        <v>65130</v>
      </c>
      <c r="E2475" s="67">
        <v>0.88</v>
      </c>
      <c r="F2475" s="69">
        <v>8424</v>
      </c>
      <c r="G2475" t="s">
        <v>97</v>
      </c>
      <c r="H2475">
        <v>0</v>
      </c>
      <c r="I2475" t="s">
        <v>288</v>
      </c>
      <c r="J2475" t="s">
        <v>289</v>
      </c>
      <c r="K2475" t="s">
        <v>290</v>
      </c>
      <c r="L2475" s="36">
        <v>4520</v>
      </c>
      <c r="M2475">
        <v>88</v>
      </c>
      <c r="N2475" s="66">
        <v>1.9900000000000001E-2</v>
      </c>
      <c r="O2475" s="36">
        <v>4432</v>
      </c>
      <c r="P2475" s="66">
        <v>1.9800000000000002E-2</v>
      </c>
      <c r="Q2475" s="36">
        <v>4475</v>
      </c>
      <c r="R2475" s="36">
        <v>4520</v>
      </c>
      <c r="S2475" s="36">
        <v>4463</v>
      </c>
      <c r="T2475" s="66">
        <v>0.01</v>
      </c>
      <c r="U2475" s="66">
        <v>5.7000000000000002E-3</v>
      </c>
      <c r="V2475" s="66">
        <v>0</v>
      </c>
      <c r="W2475" s="66">
        <v>1.2699999999999999E-2</v>
      </c>
      <c r="X2475" s="1">
        <v>204800</v>
      </c>
      <c r="Y2475" s="1">
        <v>919863</v>
      </c>
      <c r="Z2475" s="1">
        <v>410702</v>
      </c>
      <c r="AA2475" t="s">
        <v>470</v>
      </c>
      <c r="AB2475" t="s">
        <v>592</v>
      </c>
      <c r="AC2475">
        <v>8.49</v>
      </c>
      <c r="AD2475">
        <v>0.81</v>
      </c>
      <c r="AE2475">
        <v>3.81</v>
      </c>
      <c r="AF2475" t="s">
        <v>230</v>
      </c>
      <c r="AG2475" s="1">
        <v>1400</v>
      </c>
      <c r="AH2475" s="36">
        <v>4520</v>
      </c>
      <c r="AI2475">
        <v>400</v>
      </c>
      <c r="AJ2475" s="36">
        <v>4514</v>
      </c>
      <c r="AK2475">
        <v>100</v>
      </c>
      <c r="AL2475" s="2">
        <v>0.64583333333333337</v>
      </c>
      <c r="AM2475" s="3">
        <v>46233</v>
      </c>
      <c r="AN2475" t="s">
        <v>298</v>
      </c>
      <c r="AO2475" t="s">
        <v>472</v>
      </c>
    </row>
    <row r="2476" spans="1:41">
      <c r="A2476" s="8">
        <v>46139</v>
      </c>
      <c r="B2476" s="67">
        <v>4066.07</v>
      </c>
      <c r="C2476" s="67">
        <v>1.37</v>
      </c>
      <c r="D2476" s="67">
        <v>65130</v>
      </c>
      <c r="E2476" s="67">
        <v>0.88</v>
      </c>
      <c r="F2476" s="69">
        <v>8425</v>
      </c>
      <c r="G2476" t="s">
        <v>98</v>
      </c>
      <c r="H2476">
        <v>0</v>
      </c>
      <c r="I2476" t="s">
        <v>288</v>
      </c>
      <c r="J2476" t="s">
        <v>289</v>
      </c>
      <c r="K2476" t="s">
        <v>295</v>
      </c>
      <c r="L2476" s="36">
        <v>1345</v>
      </c>
      <c r="M2476">
        <v>19</v>
      </c>
      <c r="N2476" s="66">
        <v>1.43E-2</v>
      </c>
      <c r="O2476" s="36">
        <v>1326</v>
      </c>
      <c r="P2476" s="66">
        <v>1.43E-2</v>
      </c>
      <c r="Q2476" s="36">
        <v>1340</v>
      </c>
      <c r="R2476" s="36">
        <v>1348</v>
      </c>
      <c r="S2476" s="36">
        <v>1332</v>
      </c>
      <c r="T2476" s="66">
        <v>3.7000000000000002E-3</v>
      </c>
      <c r="U2476" s="66">
        <v>5.1999999999999998E-3</v>
      </c>
      <c r="V2476" s="66">
        <v>-2.2000000000000001E-3</v>
      </c>
      <c r="W2476" s="66">
        <v>9.7000000000000003E-3</v>
      </c>
      <c r="X2476" s="1">
        <v>590700</v>
      </c>
      <c r="Y2476" s="1">
        <v>792092</v>
      </c>
      <c r="Z2476" s="1">
        <v>423226</v>
      </c>
      <c r="AA2476" t="s">
        <v>473</v>
      </c>
      <c r="AB2476" t="s">
        <v>607</v>
      </c>
      <c r="AC2476">
        <v>8.07</v>
      </c>
      <c r="AD2476">
        <v>0.88</v>
      </c>
      <c r="AE2476">
        <v>3.87</v>
      </c>
      <c r="AF2476" t="s">
        <v>230</v>
      </c>
      <c r="AG2476" s="1">
        <v>129100</v>
      </c>
      <c r="AH2476" s="36">
        <v>1347</v>
      </c>
      <c r="AI2476">
        <v>300</v>
      </c>
      <c r="AJ2476" s="36">
        <v>1345</v>
      </c>
      <c r="AK2476">
        <v>900</v>
      </c>
      <c r="AL2476" s="2">
        <v>0.64583333333333337</v>
      </c>
      <c r="AM2476" s="3">
        <v>46233</v>
      </c>
      <c r="AN2476" t="s">
        <v>298</v>
      </c>
      <c r="AO2476" t="s">
        <v>472</v>
      </c>
    </row>
    <row r="2477" spans="1:41">
      <c r="A2477" s="8">
        <v>46139</v>
      </c>
      <c r="B2477" s="67">
        <v>4066.07</v>
      </c>
      <c r="C2477" s="67">
        <v>1.37</v>
      </c>
      <c r="D2477" s="67">
        <v>65130</v>
      </c>
      <c r="E2477" s="67">
        <v>0.88</v>
      </c>
      <c r="F2477" s="69">
        <v>8591</v>
      </c>
      <c r="G2477" t="s">
        <v>99</v>
      </c>
      <c r="H2477">
        <v>0</v>
      </c>
      <c r="I2477" t="s">
        <v>288</v>
      </c>
      <c r="J2477" t="s">
        <v>289</v>
      </c>
      <c r="K2477" t="s">
        <v>290</v>
      </c>
      <c r="L2477" s="36">
        <v>6673</v>
      </c>
      <c r="M2477">
        <v>138</v>
      </c>
      <c r="N2477" s="66">
        <v>2.1100000000000001E-2</v>
      </c>
      <c r="O2477" s="36">
        <v>6535</v>
      </c>
      <c r="P2477" s="66">
        <v>2.1100000000000001E-2</v>
      </c>
      <c r="Q2477" s="36">
        <v>6590</v>
      </c>
      <c r="R2477" s="36">
        <v>6673</v>
      </c>
      <c r="S2477" s="36">
        <v>6550</v>
      </c>
      <c r="T2477" s="66">
        <v>1.2500000000000001E-2</v>
      </c>
      <c r="U2477" s="66">
        <v>6.1000000000000004E-3</v>
      </c>
      <c r="V2477" s="66">
        <v>0</v>
      </c>
      <c r="W2477" s="66">
        <v>1.8700000000000001E-2</v>
      </c>
      <c r="X2477" s="1">
        <v>2955900</v>
      </c>
      <c r="Y2477" s="1">
        <v>19607790</v>
      </c>
      <c r="Z2477" s="1">
        <v>7501163</v>
      </c>
      <c r="AA2477" t="s">
        <v>892</v>
      </c>
      <c r="AB2477" t="s">
        <v>476</v>
      </c>
      <c r="AC2477">
        <v>13.79</v>
      </c>
      <c r="AD2477">
        <v>1.63</v>
      </c>
      <c r="AE2477">
        <v>2.81</v>
      </c>
      <c r="AF2477" t="s">
        <v>230</v>
      </c>
      <c r="AG2477" s="1">
        <v>240300</v>
      </c>
      <c r="AH2477" s="36">
        <v>6674</v>
      </c>
      <c r="AI2477">
        <v>300</v>
      </c>
      <c r="AJ2477" s="36">
        <v>6673</v>
      </c>
      <c r="AK2477" s="1">
        <v>25300</v>
      </c>
      <c r="AL2477" s="2">
        <v>0.64583333333333337</v>
      </c>
      <c r="AM2477" s="3">
        <v>46240</v>
      </c>
      <c r="AN2477" t="s">
        <v>298</v>
      </c>
      <c r="AO2477" t="s">
        <v>472</v>
      </c>
    </row>
    <row r="2478" spans="1:41">
      <c r="A2478" s="8">
        <v>46139</v>
      </c>
      <c r="B2478" s="67">
        <v>4066.07</v>
      </c>
      <c r="C2478" s="67">
        <v>1.37</v>
      </c>
      <c r="D2478" s="67">
        <v>65130</v>
      </c>
      <c r="E2478" s="67">
        <v>0.88</v>
      </c>
      <c r="F2478" s="69">
        <v>8593</v>
      </c>
      <c r="G2478" t="s">
        <v>100</v>
      </c>
      <c r="H2478">
        <v>0</v>
      </c>
      <c r="I2478" t="s">
        <v>288</v>
      </c>
      <c r="J2478" t="s">
        <v>289</v>
      </c>
      <c r="K2478" t="s">
        <v>290</v>
      </c>
      <c r="L2478" s="36">
        <v>1470</v>
      </c>
      <c r="M2478">
        <v>31</v>
      </c>
      <c r="N2478" s="66">
        <v>2.1499999999999998E-2</v>
      </c>
      <c r="O2478" s="36">
        <v>1439</v>
      </c>
      <c r="P2478" s="66">
        <v>2.1499999999999998E-2</v>
      </c>
      <c r="Q2478" s="36">
        <v>1444</v>
      </c>
      <c r="R2478" s="36">
        <v>1470</v>
      </c>
      <c r="S2478" s="36">
        <v>1444</v>
      </c>
      <c r="T2478" s="66">
        <v>1.7999999999999999E-2</v>
      </c>
      <c r="U2478" s="66">
        <v>6.7999999999999996E-3</v>
      </c>
      <c r="V2478" s="66">
        <v>0</v>
      </c>
      <c r="W2478" s="66">
        <v>1.7999999999999999E-2</v>
      </c>
      <c r="X2478" s="1">
        <v>4148000</v>
      </c>
      <c r="Y2478" s="1">
        <v>6061456</v>
      </c>
      <c r="Z2478" s="1">
        <v>2156360</v>
      </c>
      <c r="AA2478" t="s">
        <v>477</v>
      </c>
      <c r="AB2478" t="s">
        <v>594</v>
      </c>
      <c r="AC2478">
        <v>13.19</v>
      </c>
      <c r="AD2478">
        <v>1.06</v>
      </c>
      <c r="AE2478">
        <v>3.47</v>
      </c>
      <c r="AF2478" t="s">
        <v>230</v>
      </c>
      <c r="AG2478" s="1">
        <v>718100</v>
      </c>
      <c r="AH2478" s="36">
        <v>1470</v>
      </c>
      <c r="AI2478" s="1">
        <v>2200</v>
      </c>
      <c r="AJ2478" s="36">
        <v>1469</v>
      </c>
      <c r="AK2478">
        <v>100</v>
      </c>
      <c r="AL2478" s="2">
        <v>0.64583333333333337</v>
      </c>
      <c r="AM2478" s="3">
        <v>46241</v>
      </c>
      <c r="AN2478" t="s">
        <v>298</v>
      </c>
      <c r="AO2478" t="s">
        <v>472</v>
      </c>
    </row>
    <row r="2479" spans="1:41">
      <c r="A2479" s="8">
        <v>46139</v>
      </c>
      <c r="B2479" s="67">
        <v>4066.07</v>
      </c>
      <c r="C2479" s="67">
        <v>1.37</v>
      </c>
      <c r="D2479" s="67">
        <v>65130</v>
      </c>
      <c r="E2479" s="67">
        <v>0.88</v>
      </c>
      <c r="F2479" s="69">
        <v>8604</v>
      </c>
      <c r="G2479" t="s">
        <v>101</v>
      </c>
      <c r="H2479">
        <v>0</v>
      </c>
      <c r="I2479" t="s">
        <v>288</v>
      </c>
      <c r="J2479" t="s">
        <v>289</v>
      </c>
      <c r="K2479" t="s">
        <v>290</v>
      </c>
      <c r="L2479" s="36">
        <v>1605.5</v>
      </c>
      <c r="M2479">
        <v>5.5</v>
      </c>
      <c r="N2479" s="66">
        <v>3.3999999999999998E-3</v>
      </c>
      <c r="O2479" s="36">
        <v>1600</v>
      </c>
      <c r="P2479" s="66">
        <v>3.3999999999999998E-3</v>
      </c>
      <c r="Q2479" s="36">
        <v>1617</v>
      </c>
      <c r="R2479" s="36">
        <v>1623</v>
      </c>
      <c r="S2479" s="36">
        <v>1597</v>
      </c>
      <c r="T2479" s="66">
        <v>-7.1000000000000004E-3</v>
      </c>
      <c r="U2479" s="66">
        <v>1.5E-3</v>
      </c>
      <c r="V2479" s="66">
        <v>-1.0699999999999999E-2</v>
      </c>
      <c r="W2479" s="66">
        <v>5.3E-3</v>
      </c>
      <c r="X2479" s="1">
        <v>9076500</v>
      </c>
      <c r="Y2479" s="1">
        <v>14582812</v>
      </c>
      <c r="Z2479" s="1">
        <v>4958687</v>
      </c>
      <c r="AA2479" t="s">
        <v>845</v>
      </c>
      <c r="AB2479" t="s">
        <v>480</v>
      </c>
      <c r="AC2479">
        <v>12.48</v>
      </c>
      <c r="AD2479">
        <v>1.25</v>
      </c>
      <c r="AE2479">
        <v>3.24</v>
      </c>
      <c r="AF2479" t="s">
        <v>230</v>
      </c>
      <c r="AG2479" s="1">
        <v>612400</v>
      </c>
      <c r="AH2479" s="36">
        <v>1605.5</v>
      </c>
      <c r="AI2479" s="1">
        <v>14900</v>
      </c>
      <c r="AJ2479" s="36">
        <v>1602</v>
      </c>
      <c r="AK2479">
        <v>200</v>
      </c>
      <c r="AL2479" s="2">
        <v>0.64583333333333337</v>
      </c>
      <c r="AM2479" s="3">
        <v>46232</v>
      </c>
      <c r="AN2479" t="s">
        <v>298</v>
      </c>
      <c r="AO2479" t="s">
        <v>481</v>
      </c>
    </row>
    <row r="2480" spans="1:41">
      <c r="A2480" s="8">
        <v>46139</v>
      </c>
      <c r="B2480" s="67">
        <v>4066.07</v>
      </c>
      <c r="C2480" s="67">
        <v>1.37</v>
      </c>
      <c r="D2480" s="67">
        <v>65130</v>
      </c>
      <c r="E2480" s="67">
        <v>0.88</v>
      </c>
      <c r="F2480" s="69">
        <v>8697</v>
      </c>
      <c r="G2480" t="s">
        <v>102</v>
      </c>
      <c r="H2480">
        <v>0</v>
      </c>
      <c r="I2480" t="s">
        <v>288</v>
      </c>
      <c r="J2480" t="s">
        <v>289</v>
      </c>
      <c r="K2480" t="s">
        <v>295</v>
      </c>
      <c r="L2480" s="36">
        <v>2288.5</v>
      </c>
      <c r="M2480">
        <v>66.5</v>
      </c>
      <c r="N2480" s="66">
        <v>2.9899999999999999E-2</v>
      </c>
      <c r="O2480" s="36">
        <v>2222</v>
      </c>
      <c r="P2480" s="66">
        <v>2.9899999999999999E-2</v>
      </c>
      <c r="Q2480" s="36">
        <v>2256.5</v>
      </c>
      <c r="R2480" s="36">
        <v>2299</v>
      </c>
      <c r="S2480" s="36">
        <v>2256.5</v>
      </c>
      <c r="T2480" s="66">
        <v>1.41E-2</v>
      </c>
      <c r="U2480" s="66">
        <v>2.5999999999999999E-3</v>
      </c>
      <c r="V2480" s="66">
        <v>-4.4999999999999997E-3</v>
      </c>
      <c r="W2480" s="66">
        <v>1.41E-2</v>
      </c>
      <c r="X2480" s="1">
        <v>3133100</v>
      </c>
      <c r="Y2480" s="1">
        <v>7154077</v>
      </c>
      <c r="Z2480" s="1">
        <v>2361240</v>
      </c>
      <c r="AA2480" t="s">
        <v>893</v>
      </c>
      <c r="AB2480" t="s">
        <v>483</v>
      </c>
      <c r="AC2480">
        <v>28.89</v>
      </c>
      <c r="AD2480">
        <v>6.81</v>
      </c>
      <c r="AE2480">
        <v>2.75</v>
      </c>
      <c r="AF2480" t="s">
        <v>230</v>
      </c>
      <c r="AG2480" s="1">
        <v>88600</v>
      </c>
      <c r="AH2480" s="36">
        <v>2294</v>
      </c>
      <c r="AI2480">
        <v>100</v>
      </c>
      <c r="AJ2480" s="36">
        <v>2288.5</v>
      </c>
      <c r="AK2480" s="1">
        <v>141900</v>
      </c>
      <c r="AL2480" s="2">
        <v>0.64583333333333337</v>
      </c>
      <c r="AM2480" s="3">
        <v>46231</v>
      </c>
      <c r="AN2480" t="s">
        <v>298</v>
      </c>
      <c r="AO2480" t="s">
        <v>472</v>
      </c>
    </row>
    <row r="2481" spans="1:41">
      <c r="A2481" s="8">
        <v>46139</v>
      </c>
      <c r="B2481" s="67">
        <v>4066.07</v>
      </c>
      <c r="C2481" s="67">
        <v>1.37</v>
      </c>
      <c r="D2481" s="67">
        <v>65130</v>
      </c>
      <c r="E2481" s="67">
        <v>0.88</v>
      </c>
      <c r="F2481" s="69">
        <v>8830</v>
      </c>
      <c r="G2481" t="s">
        <v>103</v>
      </c>
      <c r="H2481">
        <v>0</v>
      </c>
      <c r="I2481" t="s">
        <v>288</v>
      </c>
      <c r="J2481" t="s">
        <v>289</v>
      </c>
      <c r="K2481" t="s">
        <v>295</v>
      </c>
      <c r="L2481" s="36">
        <v>3781</v>
      </c>
      <c r="M2481">
        <v>101</v>
      </c>
      <c r="N2481" s="66">
        <v>2.7400000000000001E-2</v>
      </c>
      <c r="O2481" s="36">
        <v>3680</v>
      </c>
      <c r="P2481" s="66">
        <v>2.7400000000000001E-2</v>
      </c>
      <c r="Q2481" s="36">
        <v>3717</v>
      </c>
      <c r="R2481" s="36">
        <v>3790</v>
      </c>
      <c r="S2481" s="36">
        <v>3674</v>
      </c>
      <c r="T2481" s="66">
        <v>1.72E-2</v>
      </c>
      <c r="U2481" s="66">
        <v>5.7999999999999996E-3</v>
      </c>
      <c r="V2481" s="66">
        <v>-2.3E-3</v>
      </c>
      <c r="W2481" s="66">
        <v>2.9100000000000001E-2</v>
      </c>
      <c r="X2481" s="1">
        <v>2785800</v>
      </c>
      <c r="Y2481" s="1">
        <v>10479905</v>
      </c>
      <c r="Z2481" s="1">
        <v>3539016</v>
      </c>
      <c r="AA2481" t="s">
        <v>484</v>
      </c>
      <c r="AB2481" t="s">
        <v>620</v>
      </c>
      <c r="AC2481">
        <v>15.66</v>
      </c>
      <c r="AD2481">
        <v>1.41</v>
      </c>
      <c r="AE2481">
        <v>1.38</v>
      </c>
      <c r="AF2481" t="s">
        <v>230</v>
      </c>
      <c r="AG2481" s="1">
        <v>22000</v>
      </c>
      <c r="AH2481" s="36">
        <v>3787</v>
      </c>
      <c r="AI2481">
        <v>100</v>
      </c>
      <c r="AJ2481" s="36">
        <v>3781</v>
      </c>
      <c r="AK2481" s="1">
        <v>1800</v>
      </c>
      <c r="AL2481" s="2">
        <v>0.64583333333333337</v>
      </c>
      <c r="AM2481" s="3">
        <v>46240</v>
      </c>
      <c r="AN2481" t="s">
        <v>298</v>
      </c>
      <c r="AO2481" t="s">
        <v>332</v>
      </c>
    </row>
    <row r="2482" spans="1:41">
      <c r="A2482" s="8">
        <v>46139</v>
      </c>
      <c r="B2482" s="67">
        <v>4066.07</v>
      </c>
      <c r="C2482" s="67">
        <v>1.37</v>
      </c>
      <c r="D2482" s="67">
        <v>65130</v>
      </c>
      <c r="E2482" s="67">
        <v>0.88</v>
      </c>
      <c r="F2482" s="69">
        <v>9020</v>
      </c>
      <c r="G2482" t="s">
        <v>104</v>
      </c>
      <c r="H2482">
        <v>0</v>
      </c>
      <c r="I2482" t="s">
        <v>288</v>
      </c>
      <c r="J2482" t="s">
        <v>289</v>
      </c>
      <c r="K2482" t="s">
        <v>295</v>
      </c>
      <c r="L2482" s="36">
        <v>3756</v>
      </c>
      <c r="M2482">
        <v>124</v>
      </c>
      <c r="N2482" s="66">
        <v>3.4099999999999998E-2</v>
      </c>
      <c r="O2482" s="36">
        <v>3632</v>
      </c>
      <c r="P2482" s="66">
        <v>3.4099999999999998E-2</v>
      </c>
      <c r="Q2482" s="36">
        <v>3640</v>
      </c>
      <c r="R2482" s="36">
        <v>3770</v>
      </c>
      <c r="S2482" s="36">
        <v>3639</v>
      </c>
      <c r="T2482" s="66">
        <v>3.1800000000000002E-2</v>
      </c>
      <c r="U2482" s="66">
        <v>-3.3999999999999998E-3</v>
      </c>
      <c r="V2482" s="66">
        <v>-3.7000000000000002E-3</v>
      </c>
      <c r="W2482" s="66">
        <v>3.2099999999999997E-2</v>
      </c>
      <c r="X2482" s="1">
        <v>4003600</v>
      </c>
      <c r="Y2482" s="1">
        <v>14965826</v>
      </c>
      <c r="Z2482" s="1">
        <v>4260852</v>
      </c>
      <c r="AA2482" t="s">
        <v>486</v>
      </c>
      <c r="AB2482" t="s">
        <v>608</v>
      </c>
      <c r="AC2482">
        <v>16.63</v>
      </c>
      <c r="AD2482">
        <v>1.39</v>
      </c>
      <c r="AE2482">
        <v>2.2400000000000002</v>
      </c>
      <c r="AF2482" t="s">
        <v>230</v>
      </c>
      <c r="AG2482" s="1">
        <v>25600</v>
      </c>
      <c r="AH2482" s="36">
        <v>3756</v>
      </c>
      <c r="AI2482" s="1">
        <v>14600</v>
      </c>
      <c r="AJ2482" s="36">
        <v>3755</v>
      </c>
      <c r="AK2482" s="1">
        <v>6000</v>
      </c>
      <c r="AL2482" s="2">
        <v>0.64583333333333337</v>
      </c>
      <c r="AM2482" s="3">
        <v>46234</v>
      </c>
      <c r="AN2482" t="s">
        <v>298</v>
      </c>
      <c r="AO2482" t="s">
        <v>488</v>
      </c>
    </row>
    <row r="2483" spans="1:41">
      <c r="A2483" s="8">
        <v>46139</v>
      </c>
      <c r="B2483" s="67">
        <v>4066.07</v>
      </c>
      <c r="C2483" s="67">
        <v>1.37</v>
      </c>
      <c r="D2483" s="67">
        <v>65130</v>
      </c>
      <c r="E2483" s="67">
        <v>0.88</v>
      </c>
      <c r="F2483" s="69">
        <v>9024</v>
      </c>
      <c r="G2483" t="s">
        <v>105</v>
      </c>
      <c r="H2483">
        <v>0</v>
      </c>
      <c r="I2483" t="s">
        <v>288</v>
      </c>
      <c r="J2483" t="s">
        <v>289</v>
      </c>
      <c r="K2483" t="s">
        <v>295</v>
      </c>
      <c r="L2483" s="36">
        <v>3665</v>
      </c>
      <c r="M2483">
        <v>105</v>
      </c>
      <c r="N2483" s="66">
        <v>2.9499999999999998E-2</v>
      </c>
      <c r="O2483" s="36">
        <v>3560</v>
      </c>
      <c r="P2483" s="66">
        <v>2.9399999999999999E-2</v>
      </c>
      <c r="Q2483" s="36">
        <v>3603</v>
      </c>
      <c r="R2483" s="36">
        <v>3687</v>
      </c>
      <c r="S2483" s="36">
        <v>3570</v>
      </c>
      <c r="T2483" s="66">
        <v>1.72E-2</v>
      </c>
      <c r="U2483" s="66">
        <v>-1E-3</v>
      </c>
      <c r="V2483" s="66">
        <v>-5.8999999999999999E-3</v>
      </c>
      <c r="W2483" s="66">
        <v>2.6599999999999999E-2</v>
      </c>
      <c r="X2483" s="1">
        <v>1313100</v>
      </c>
      <c r="Y2483" s="1">
        <v>4800055</v>
      </c>
      <c r="Z2483" s="1">
        <v>1120667</v>
      </c>
      <c r="AA2483" t="s">
        <v>489</v>
      </c>
      <c r="AB2483" t="s">
        <v>609</v>
      </c>
      <c r="AC2483">
        <v>34.51</v>
      </c>
      <c r="AD2483">
        <v>1.63</v>
      </c>
      <c r="AE2483">
        <v>1.1499999999999999</v>
      </c>
      <c r="AF2483" t="s">
        <v>230</v>
      </c>
      <c r="AG2483">
        <v>0</v>
      </c>
      <c r="AH2483" s="36">
        <v>3682</v>
      </c>
      <c r="AI2483" s="1">
        <v>1200</v>
      </c>
      <c r="AJ2483" s="36">
        <v>3660</v>
      </c>
      <c r="AK2483">
        <v>100</v>
      </c>
      <c r="AL2483" s="2">
        <v>0.64583333333333337</v>
      </c>
      <c r="AM2483" s="3">
        <v>46234</v>
      </c>
      <c r="AN2483" t="s">
        <v>298</v>
      </c>
      <c r="AO2483" t="s">
        <v>488</v>
      </c>
    </row>
    <row r="2484" spans="1:41">
      <c r="A2484" s="8">
        <v>46139</v>
      </c>
      <c r="B2484" s="67">
        <v>4066.07</v>
      </c>
      <c r="C2484" s="67">
        <v>1.37</v>
      </c>
      <c r="D2484" s="67">
        <v>65130</v>
      </c>
      <c r="E2484" s="67">
        <v>0.88</v>
      </c>
      <c r="F2484" s="69">
        <v>9069</v>
      </c>
      <c r="G2484" t="s">
        <v>106</v>
      </c>
      <c r="H2484">
        <v>0</v>
      </c>
      <c r="I2484" t="s">
        <v>288</v>
      </c>
      <c r="J2484" t="s">
        <v>289</v>
      </c>
      <c r="K2484" t="s">
        <v>290</v>
      </c>
      <c r="L2484" s="36">
        <v>2205.5</v>
      </c>
      <c r="M2484">
        <v>18</v>
      </c>
      <c r="N2484" s="66">
        <v>8.2000000000000007E-3</v>
      </c>
      <c r="O2484" s="36">
        <v>2187.5</v>
      </c>
      <c r="P2484" s="66">
        <v>8.2000000000000007E-3</v>
      </c>
      <c r="Q2484" s="36">
        <v>2198</v>
      </c>
      <c r="R2484" s="36">
        <v>2209</v>
      </c>
      <c r="S2484" s="36">
        <v>2179.5</v>
      </c>
      <c r="T2484" s="66">
        <v>3.3999999999999998E-3</v>
      </c>
      <c r="U2484" s="66">
        <v>2E-3</v>
      </c>
      <c r="V2484" s="66">
        <v>-1.5E-3</v>
      </c>
      <c r="W2484" s="66">
        <v>1.1900000000000001E-2</v>
      </c>
      <c r="X2484" s="1">
        <v>331400</v>
      </c>
      <c r="Y2484" s="1">
        <v>727599</v>
      </c>
      <c r="Z2484" s="1">
        <v>387489</v>
      </c>
      <c r="AA2484" t="s">
        <v>870</v>
      </c>
      <c r="AB2484" t="s">
        <v>492</v>
      </c>
      <c r="AC2484">
        <v>15.78</v>
      </c>
      <c r="AD2484">
        <v>1.62</v>
      </c>
      <c r="AE2484">
        <v>2.54</v>
      </c>
      <c r="AF2484" t="s">
        <v>230</v>
      </c>
      <c r="AG2484" s="1">
        <v>24000</v>
      </c>
      <c r="AH2484" s="36">
        <v>2206</v>
      </c>
      <c r="AI2484">
        <v>100</v>
      </c>
      <c r="AJ2484" s="36">
        <v>2193</v>
      </c>
      <c r="AK2484">
        <v>100</v>
      </c>
      <c r="AL2484" s="2">
        <v>0.64583333333333337</v>
      </c>
      <c r="AM2484" s="3">
        <v>46246</v>
      </c>
      <c r="AN2484" t="s">
        <v>298</v>
      </c>
      <c r="AO2484" t="s">
        <v>488</v>
      </c>
    </row>
    <row r="2485" spans="1:41">
      <c r="A2485" s="8">
        <v>46139</v>
      </c>
      <c r="B2485" s="67">
        <v>4066.07</v>
      </c>
      <c r="C2485" s="67">
        <v>1.37</v>
      </c>
      <c r="D2485" s="67">
        <v>65130</v>
      </c>
      <c r="E2485" s="67">
        <v>0.88</v>
      </c>
      <c r="F2485" s="69">
        <v>9227</v>
      </c>
      <c r="G2485" t="s">
        <v>107</v>
      </c>
      <c r="H2485">
        <v>0</v>
      </c>
      <c r="I2485" t="s">
        <v>347</v>
      </c>
      <c r="J2485" t="s">
        <v>289</v>
      </c>
      <c r="K2485" t="s">
        <v>290</v>
      </c>
      <c r="L2485">
        <v>823</v>
      </c>
      <c r="M2485">
        <v>33</v>
      </c>
      <c r="N2485" s="66">
        <v>4.1799999999999997E-2</v>
      </c>
      <c r="O2485">
        <v>790</v>
      </c>
      <c r="P2485" s="66">
        <v>4.1700000000000001E-2</v>
      </c>
      <c r="Q2485">
        <v>798</v>
      </c>
      <c r="R2485">
        <v>823</v>
      </c>
      <c r="S2485">
        <v>787</v>
      </c>
      <c r="T2485" s="66">
        <v>3.1300000000000001E-2</v>
      </c>
      <c r="U2485" s="66">
        <v>2.23E-2</v>
      </c>
      <c r="V2485" s="66">
        <v>0</v>
      </c>
      <c r="W2485" s="66">
        <v>4.5699999999999998E-2</v>
      </c>
      <c r="X2485" s="1">
        <v>70200</v>
      </c>
      <c r="Y2485" s="1">
        <v>56639</v>
      </c>
      <c r="Z2485" s="1">
        <v>13089</v>
      </c>
      <c r="AA2485" t="s">
        <v>493</v>
      </c>
      <c r="AB2485" t="s">
        <v>494</v>
      </c>
      <c r="AC2485">
        <v>0</v>
      </c>
      <c r="AD2485">
        <v>27.08</v>
      </c>
      <c r="AE2485">
        <v>0</v>
      </c>
      <c r="AF2485">
        <v>2.2000000000000002</v>
      </c>
      <c r="AG2485" s="1">
        <v>1600</v>
      </c>
      <c r="AH2485">
        <v>823</v>
      </c>
      <c r="AI2485">
        <v>700</v>
      </c>
      <c r="AJ2485">
        <v>822</v>
      </c>
      <c r="AK2485">
        <v>100</v>
      </c>
      <c r="AL2485" s="2">
        <v>0.64583333333333337</v>
      </c>
      <c r="AM2485" s="3">
        <v>46246</v>
      </c>
      <c r="AN2485" t="s">
        <v>350</v>
      </c>
      <c r="AO2485" t="s">
        <v>313</v>
      </c>
    </row>
    <row r="2486" spans="1:41">
      <c r="A2486" s="8">
        <v>46139</v>
      </c>
      <c r="B2486" s="67">
        <v>4066.07</v>
      </c>
      <c r="C2486" s="67">
        <v>1.37</v>
      </c>
      <c r="D2486" s="67">
        <v>65130</v>
      </c>
      <c r="E2486" s="67">
        <v>0.88</v>
      </c>
      <c r="F2486" s="69">
        <v>9303</v>
      </c>
      <c r="G2486" t="s">
        <v>108</v>
      </c>
      <c r="H2486">
        <v>0</v>
      </c>
      <c r="I2486" t="s">
        <v>288</v>
      </c>
      <c r="J2486" t="s">
        <v>289</v>
      </c>
      <c r="K2486" t="s">
        <v>290</v>
      </c>
      <c r="L2486" s="36">
        <v>4055</v>
      </c>
      <c r="M2486">
        <v>65</v>
      </c>
      <c r="N2486" s="66">
        <v>1.6299999999999999E-2</v>
      </c>
      <c r="O2486" s="36">
        <v>3990</v>
      </c>
      <c r="P2486" s="66">
        <v>1.6199999999999999E-2</v>
      </c>
      <c r="Q2486" s="36">
        <v>4000</v>
      </c>
      <c r="R2486" s="36">
        <v>4055</v>
      </c>
      <c r="S2486" s="36">
        <v>3995</v>
      </c>
      <c r="T2486" s="66">
        <v>1.37E-2</v>
      </c>
      <c r="U2486" s="66">
        <v>3.7000000000000002E-3</v>
      </c>
      <c r="V2486" s="66">
        <v>0</v>
      </c>
      <c r="W2486" s="66">
        <v>1.4999999999999999E-2</v>
      </c>
      <c r="X2486" s="1">
        <v>106300</v>
      </c>
      <c r="Y2486" s="1">
        <v>429526</v>
      </c>
      <c r="Z2486" s="1">
        <v>310670</v>
      </c>
      <c r="AA2486" t="s">
        <v>495</v>
      </c>
      <c r="AB2486" t="s">
        <v>496</v>
      </c>
      <c r="AC2486">
        <v>17.88</v>
      </c>
      <c r="AD2486">
        <v>0.98</v>
      </c>
      <c r="AE2486">
        <v>2.54</v>
      </c>
      <c r="AF2486" t="s">
        <v>230</v>
      </c>
      <c r="AG2486" s="1">
        <v>29500</v>
      </c>
      <c r="AH2486" s="36">
        <v>4055</v>
      </c>
      <c r="AI2486">
        <v>500</v>
      </c>
      <c r="AJ2486" s="36">
        <v>4035</v>
      </c>
      <c r="AK2486">
        <v>200</v>
      </c>
      <c r="AL2486" s="2">
        <v>0.64583333333333337</v>
      </c>
      <c r="AM2486" s="3">
        <v>46241</v>
      </c>
      <c r="AN2486" t="s">
        <v>298</v>
      </c>
      <c r="AO2486" t="s">
        <v>497</v>
      </c>
    </row>
    <row r="2487" spans="1:41">
      <c r="A2487" s="8">
        <v>46139</v>
      </c>
      <c r="B2487" s="67">
        <v>4066.07</v>
      </c>
      <c r="C2487" s="67">
        <v>1.37</v>
      </c>
      <c r="D2487" s="67">
        <v>65130</v>
      </c>
      <c r="E2487" s="67">
        <v>0.88</v>
      </c>
      <c r="F2487" s="69">
        <v>9308</v>
      </c>
      <c r="G2487" t="s">
        <v>109</v>
      </c>
      <c r="H2487">
        <v>0</v>
      </c>
      <c r="I2487" t="s">
        <v>314</v>
      </c>
      <c r="J2487" t="s">
        <v>289</v>
      </c>
      <c r="K2487" t="s">
        <v>290</v>
      </c>
      <c r="L2487" s="36">
        <v>1860</v>
      </c>
      <c r="M2487">
        <v>124</v>
      </c>
      <c r="N2487" s="66">
        <v>7.1400000000000005E-2</v>
      </c>
      <c r="O2487" s="36">
        <v>1736</v>
      </c>
      <c r="P2487" s="66">
        <v>7.1400000000000005E-2</v>
      </c>
      <c r="Q2487" s="36">
        <v>1738</v>
      </c>
      <c r="R2487" s="36">
        <v>1862</v>
      </c>
      <c r="S2487" s="36">
        <v>1738</v>
      </c>
      <c r="T2487" s="66">
        <v>7.0099999999999996E-2</v>
      </c>
      <c r="U2487" s="66">
        <v>2.93E-2</v>
      </c>
      <c r="V2487" s="66">
        <v>-1E-3</v>
      </c>
      <c r="W2487" s="66">
        <v>7.0099999999999996E-2</v>
      </c>
      <c r="X2487" s="1">
        <v>283000</v>
      </c>
      <c r="Y2487" s="1">
        <v>514173</v>
      </c>
      <c r="Z2487" s="1">
        <v>48495</v>
      </c>
      <c r="AA2487" t="s">
        <v>896</v>
      </c>
      <c r="AB2487" t="s">
        <v>499</v>
      </c>
      <c r="AC2487">
        <v>15.89</v>
      </c>
      <c r="AD2487">
        <v>1.25</v>
      </c>
      <c r="AE2487">
        <v>1.87</v>
      </c>
      <c r="AF2487" t="s">
        <v>230</v>
      </c>
      <c r="AG2487">
        <v>800</v>
      </c>
      <c r="AH2487" s="36">
        <v>1860</v>
      </c>
      <c r="AI2487">
        <v>200</v>
      </c>
      <c r="AJ2487" s="36">
        <v>1852</v>
      </c>
      <c r="AK2487">
        <v>100</v>
      </c>
      <c r="AL2487" s="2">
        <v>0.64583333333333337</v>
      </c>
      <c r="AM2487" s="3">
        <v>46241</v>
      </c>
      <c r="AN2487" t="s">
        <v>298</v>
      </c>
      <c r="AO2487" t="s">
        <v>500</v>
      </c>
    </row>
    <row r="2488" spans="1:41">
      <c r="A2488" s="8">
        <v>46139</v>
      </c>
      <c r="B2488" s="67">
        <v>4066.07</v>
      </c>
      <c r="C2488" s="67">
        <v>1.37</v>
      </c>
      <c r="D2488" s="67">
        <v>65130</v>
      </c>
      <c r="E2488" s="67">
        <v>0.88</v>
      </c>
      <c r="F2488" s="69">
        <v>9348</v>
      </c>
      <c r="G2488" t="s">
        <v>110</v>
      </c>
      <c r="H2488">
        <v>0</v>
      </c>
      <c r="I2488" t="s">
        <v>347</v>
      </c>
      <c r="J2488" t="s">
        <v>323</v>
      </c>
      <c r="K2488" t="s">
        <v>295</v>
      </c>
      <c r="L2488">
        <v>419</v>
      </c>
      <c r="M2488">
        <v>6</v>
      </c>
      <c r="N2488" s="66">
        <v>1.4500000000000001E-2</v>
      </c>
      <c r="O2488">
        <v>413</v>
      </c>
      <c r="P2488" s="66">
        <v>1.4500000000000001E-2</v>
      </c>
      <c r="Q2488">
        <v>415</v>
      </c>
      <c r="R2488">
        <v>420</v>
      </c>
      <c r="S2488">
        <v>411</v>
      </c>
      <c r="T2488" s="66">
        <v>9.5999999999999992E-3</v>
      </c>
      <c r="U2488" s="66">
        <v>4.7000000000000002E-3</v>
      </c>
      <c r="V2488" s="66">
        <v>-2.3E-3</v>
      </c>
      <c r="W2488" s="66">
        <v>1.9400000000000001E-2</v>
      </c>
      <c r="X2488" s="1">
        <v>758100</v>
      </c>
      <c r="Y2488" s="1">
        <v>314744</v>
      </c>
      <c r="Z2488" s="1">
        <v>61301</v>
      </c>
      <c r="AA2488" t="s">
        <v>552</v>
      </c>
      <c r="AB2488" t="s">
        <v>851</v>
      </c>
      <c r="AC2488">
        <v>0</v>
      </c>
      <c r="AD2488">
        <v>4.0599999999999996</v>
      </c>
      <c r="AE2488">
        <v>0</v>
      </c>
      <c r="AF2488">
        <v>1.7</v>
      </c>
      <c r="AG2488" s="1">
        <v>26700</v>
      </c>
      <c r="AH2488">
        <v>420</v>
      </c>
      <c r="AI2488" s="1">
        <v>2500</v>
      </c>
      <c r="AJ2488">
        <v>419</v>
      </c>
      <c r="AK2488" s="1">
        <v>6800</v>
      </c>
      <c r="AL2488" s="2">
        <v>0.64583333333333337</v>
      </c>
      <c r="AM2488" s="3">
        <v>46241</v>
      </c>
      <c r="AN2488" t="s">
        <v>298</v>
      </c>
      <c r="AO2488" t="s">
        <v>313</v>
      </c>
    </row>
    <row r="2489" spans="1:41">
      <c r="A2489" s="8">
        <v>46139</v>
      </c>
      <c r="B2489" s="67">
        <v>4066.07</v>
      </c>
      <c r="C2489" s="67">
        <v>1.37</v>
      </c>
      <c r="D2489" s="67">
        <v>65130</v>
      </c>
      <c r="E2489" s="67">
        <v>0.88</v>
      </c>
      <c r="F2489" s="69">
        <v>9432</v>
      </c>
      <c r="G2489" t="s">
        <v>111</v>
      </c>
      <c r="H2489">
        <v>0</v>
      </c>
      <c r="I2489" t="s">
        <v>288</v>
      </c>
      <c r="J2489" t="s">
        <v>289</v>
      </c>
      <c r="K2489" t="s">
        <v>290</v>
      </c>
      <c r="L2489">
        <v>154.30000000000001</v>
      </c>
      <c r="M2489">
        <v>3</v>
      </c>
      <c r="N2489" s="66">
        <v>1.9800000000000002E-2</v>
      </c>
      <c r="O2489">
        <v>151.30000000000001</v>
      </c>
      <c r="P2489" s="66">
        <v>1.9800000000000002E-2</v>
      </c>
      <c r="Q2489">
        <v>151.5</v>
      </c>
      <c r="R2489">
        <v>154.30000000000001</v>
      </c>
      <c r="S2489">
        <v>151.5</v>
      </c>
      <c r="T2489" s="66">
        <v>1.84E-2</v>
      </c>
      <c r="U2489" s="66">
        <v>3.2000000000000002E-3</v>
      </c>
      <c r="V2489" s="66">
        <v>0</v>
      </c>
      <c r="W2489" s="66">
        <v>1.84E-2</v>
      </c>
      <c r="X2489" s="1">
        <v>226043900</v>
      </c>
      <c r="Y2489" s="1">
        <v>34717300</v>
      </c>
      <c r="Z2489" s="1">
        <v>13971913</v>
      </c>
      <c r="AA2489" t="s">
        <v>503</v>
      </c>
      <c r="AB2489" t="s">
        <v>689</v>
      </c>
      <c r="AC2489">
        <v>12.85</v>
      </c>
      <c r="AD2489">
        <v>1.29</v>
      </c>
      <c r="AE2489">
        <v>3.5</v>
      </c>
      <c r="AF2489" t="s">
        <v>230</v>
      </c>
      <c r="AG2489" s="1">
        <v>1988100</v>
      </c>
      <c r="AH2489">
        <v>154.30000000000001</v>
      </c>
      <c r="AI2489" s="1">
        <v>1201100</v>
      </c>
      <c r="AJ2489">
        <v>154.19999999999999</v>
      </c>
      <c r="AK2489" s="1">
        <v>55200</v>
      </c>
      <c r="AL2489" s="2">
        <v>0.64583333333333337</v>
      </c>
      <c r="AM2489" s="3">
        <v>46240</v>
      </c>
      <c r="AN2489" t="s">
        <v>298</v>
      </c>
      <c r="AO2489" t="s">
        <v>351</v>
      </c>
    </row>
    <row r="2490" spans="1:41">
      <c r="A2490" s="8">
        <v>46139</v>
      </c>
      <c r="B2490" s="67">
        <v>4066.07</v>
      </c>
      <c r="C2490" s="67">
        <v>1.37</v>
      </c>
      <c r="D2490" s="67">
        <v>65130</v>
      </c>
      <c r="E2490" s="67">
        <v>0.88</v>
      </c>
      <c r="F2490" s="69">
        <v>9449</v>
      </c>
      <c r="G2490" t="s">
        <v>112</v>
      </c>
      <c r="H2490">
        <v>0</v>
      </c>
      <c r="I2490" t="s">
        <v>288</v>
      </c>
      <c r="J2490" t="s">
        <v>289</v>
      </c>
      <c r="K2490" t="s">
        <v>290</v>
      </c>
      <c r="L2490" s="36">
        <v>4120</v>
      </c>
      <c r="M2490">
        <v>204</v>
      </c>
      <c r="N2490" s="66">
        <v>5.21E-2</v>
      </c>
      <c r="O2490" s="36">
        <v>3916</v>
      </c>
      <c r="P2490" s="66">
        <v>5.1999999999999998E-2</v>
      </c>
      <c r="Q2490" s="36">
        <v>4000</v>
      </c>
      <c r="R2490" s="36">
        <v>4120</v>
      </c>
      <c r="S2490" s="36">
        <v>3987</v>
      </c>
      <c r="T2490" s="66">
        <v>0.03</v>
      </c>
      <c r="U2490" s="66">
        <v>1.2200000000000001E-2</v>
      </c>
      <c r="V2490" s="66">
        <v>0</v>
      </c>
      <c r="W2490" s="66">
        <v>3.3300000000000003E-2</v>
      </c>
      <c r="X2490" s="1">
        <v>496300</v>
      </c>
      <c r="Y2490" s="1">
        <v>2028907</v>
      </c>
      <c r="Z2490" s="1">
        <v>442278</v>
      </c>
      <c r="AA2490" t="s">
        <v>847</v>
      </c>
      <c r="AB2490" t="s">
        <v>506</v>
      </c>
      <c r="AC2490">
        <v>17.47</v>
      </c>
      <c r="AD2490">
        <v>3.71</v>
      </c>
      <c r="AE2490">
        <v>1.89</v>
      </c>
      <c r="AF2490" t="s">
        <v>230</v>
      </c>
      <c r="AG2490" s="1">
        <v>2400</v>
      </c>
      <c r="AH2490" s="36">
        <v>4121</v>
      </c>
      <c r="AI2490">
        <v>100</v>
      </c>
      <c r="AJ2490" s="36">
        <v>4120</v>
      </c>
      <c r="AK2490" s="1">
        <v>6300</v>
      </c>
      <c r="AL2490" s="2">
        <v>0.64583333333333337</v>
      </c>
      <c r="AM2490" s="3">
        <v>46248</v>
      </c>
      <c r="AN2490" t="s">
        <v>293</v>
      </c>
      <c r="AO2490" t="s">
        <v>351</v>
      </c>
    </row>
    <row r="2491" spans="1:41">
      <c r="A2491" s="8">
        <v>46139</v>
      </c>
      <c r="B2491" s="67">
        <v>4066.07</v>
      </c>
      <c r="C2491" s="67">
        <v>1.37</v>
      </c>
      <c r="D2491" s="67">
        <v>65130</v>
      </c>
      <c r="E2491" s="67">
        <v>0.88</v>
      </c>
      <c r="F2491" s="69">
        <v>9501</v>
      </c>
      <c r="G2491" t="s">
        <v>113</v>
      </c>
      <c r="H2491">
        <v>0</v>
      </c>
      <c r="I2491" t="s">
        <v>288</v>
      </c>
      <c r="J2491" t="s">
        <v>289</v>
      </c>
      <c r="K2491" t="s">
        <v>295</v>
      </c>
      <c r="L2491">
        <v>537</v>
      </c>
      <c r="M2491">
        <v>20.3</v>
      </c>
      <c r="N2491" s="66">
        <v>3.9300000000000002E-2</v>
      </c>
      <c r="O2491">
        <v>516.70000000000005</v>
      </c>
      <c r="P2491" s="66">
        <v>3.9199999999999999E-2</v>
      </c>
      <c r="Q2491">
        <v>530.1</v>
      </c>
      <c r="R2491">
        <v>538.5</v>
      </c>
      <c r="S2491">
        <v>522.29999999999995</v>
      </c>
      <c r="T2491" s="66">
        <v>1.2999999999999999E-2</v>
      </c>
      <c r="U2491" s="66">
        <v>2.18E-2</v>
      </c>
      <c r="V2491" s="66">
        <v>-2.7000000000000001E-3</v>
      </c>
      <c r="W2491" s="66">
        <v>2.81E-2</v>
      </c>
      <c r="X2491" s="1">
        <v>35878500</v>
      </c>
      <c r="Y2491" s="1">
        <v>19061761</v>
      </c>
      <c r="Z2491" s="1">
        <v>862968</v>
      </c>
      <c r="AA2491" t="s">
        <v>507</v>
      </c>
      <c r="AB2491" t="s">
        <v>703</v>
      </c>
      <c r="AC2491">
        <v>3.44</v>
      </c>
      <c r="AD2491">
        <v>0.36</v>
      </c>
      <c r="AE2491">
        <v>0</v>
      </c>
      <c r="AF2491" t="s">
        <v>230</v>
      </c>
      <c r="AG2491" s="1">
        <v>505800</v>
      </c>
      <c r="AH2491">
        <v>537.20000000000005</v>
      </c>
      <c r="AI2491">
        <v>100</v>
      </c>
      <c r="AJ2491">
        <v>537</v>
      </c>
      <c r="AK2491">
        <v>400</v>
      </c>
      <c r="AL2491" s="2">
        <v>0.64583333333333337</v>
      </c>
      <c r="AM2491" s="3">
        <v>46232</v>
      </c>
      <c r="AN2491" t="s">
        <v>298</v>
      </c>
      <c r="AO2491" t="s">
        <v>509</v>
      </c>
    </row>
    <row r="2492" spans="1:41">
      <c r="A2492" s="8">
        <v>46139</v>
      </c>
      <c r="B2492" s="67">
        <v>4066.07</v>
      </c>
      <c r="C2492" s="67">
        <v>1.37</v>
      </c>
      <c r="D2492" s="67">
        <v>65130</v>
      </c>
      <c r="E2492" s="67">
        <v>0.88</v>
      </c>
      <c r="F2492" s="69">
        <v>9531</v>
      </c>
      <c r="G2492" t="s">
        <v>114</v>
      </c>
      <c r="H2492">
        <v>0</v>
      </c>
      <c r="I2492" t="s">
        <v>288</v>
      </c>
      <c r="J2492" t="s">
        <v>289</v>
      </c>
      <c r="K2492" t="s">
        <v>290</v>
      </c>
      <c r="L2492" s="36">
        <v>6273</v>
      </c>
      <c r="M2492">
        <v>47</v>
      </c>
      <c r="N2492" s="66">
        <v>7.4999999999999997E-3</v>
      </c>
      <c r="O2492" s="36">
        <v>6226</v>
      </c>
      <c r="P2492" s="66">
        <v>7.4999999999999997E-3</v>
      </c>
      <c r="Q2492" s="36">
        <v>6275</v>
      </c>
      <c r="R2492" s="36">
        <v>6284</v>
      </c>
      <c r="S2492" s="36">
        <v>6175</v>
      </c>
      <c r="T2492" s="66">
        <v>-2.9999999999999997E-4</v>
      </c>
      <c r="U2492" s="66">
        <v>6.8999999999999999E-3</v>
      </c>
      <c r="V2492" s="66">
        <v>-1.6999999999999999E-3</v>
      </c>
      <c r="W2492" s="66">
        <v>1.5800000000000002E-2</v>
      </c>
      <c r="X2492" s="1">
        <v>924000</v>
      </c>
      <c r="Y2492" s="1">
        <v>5768422</v>
      </c>
      <c r="Z2492" s="1">
        <v>2101199</v>
      </c>
      <c r="AA2492" t="s">
        <v>510</v>
      </c>
      <c r="AB2492" t="s">
        <v>704</v>
      </c>
      <c r="AC2492">
        <v>15.13</v>
      </c>
      <c r="AD2492">
        <v>1.21</v>
      </c>
      <c r="AE2492">
        <v>1.91</v>
      </c>
      <c r="AF2492" t="s">
        <v>230</v>
      </c>
      <c r="AG2492" s="1">
        <v>21600</v>
      </c>
      <c r="AH2492" s="36">
        <v>6275</v>
      </c>
      <c r="AI2492">
        <v>500</v>
      </c>
      <c r="AJ2492" s="36">
        <v>6253</v>
      </c>
      <c r="AK2492">
        <v>100</v>
      </c>
      <c r="AL2492" s="2">
        <v>0.64583333333333337</v>
      </c>
      <c r="AM2492" s="3">
        <v>46233</v>
      </c>
      <c r="AN2492" t="s">
        <v>298</v>
      </c>
      <c r="AO2492" t="s">
        <v>509</v>
      </c>
    </row>
    <row r="2493" spans="1:41">
      <c r="A2493" s="8">
        <v>46139</v>
      </c>
      <c r="B2493" s="67">
        <v>4066.07</v>
      </c>
      <c r="C2493" s="67">
        <v>1.37</v>
      </c>
      <c r="D2493" s="67">
        <v>65130</v>
      </c>
      <c r="E2493" s="67">
        <v>0.88</v>
      </c>
      <c r="F2493" s="69">
        <v>9882</v>
      </c>
      <c r="G2493" t="s">
        <v>115</v>
      </c>
      <c r="H2493">
        <v>0</v>
      </c>
      <c r="I2493" t="s">
        <v>288</v>
      </c>
      <c r="J2493" t="s">
        <v>289</v>
      </c>
      <c r="K2493" t="s">
        <v>290</v>
      </c>
      <c r="L2493" s="36">
        <v>1829</v>
      </c>
      <c r="M2493">
        <v>42</v>
      </c>
      <c r="N2493" s="66">
        <v>2.35E-2</v>
      </c>
      <c r="O2493" s="36">
        <v>1787</v>
      </c>
      <c r="P2493" s="66">
        <v>2.35E-2</v>
      </c>
      <c r="Q2493" s="36">
        <v>1800</v>
      </c>
      <c r="R2493" s="36">
        <v>1831</v>
      </c>
      <c r="S2493" s="36">
        <v>1795</v>
      </c>
      <c r="T2493" s="66">
        <v>1.61E-2</v>
      </c>
      <c r="U2493" s="66">
        <v>7.1000000000000004E-3</v>
      </c>
      <c r="V2493" s="66">
        <v>-1E-3</v>
      </c>
      <c r="W2493" s="66">
        <v>1.89E-2</v>
      </c>
      <c r="X2493" s="1">
        <v>181400</v>
      </c>
      <c r="Y2493" s="1">
        <v>330171</v>
      </c>
      <c r="Z2493" s="1">
        <v>157333</v>
      </c>
      <c r="AA2493" t="s">
        <v>720</v>
      </c>
      <c r="AB2493" t="s">
        <v>513</v>
      </c>
      <c r="AC2493">
        <v>11.93</v>
      </c>
      <c r="AD2493">
        <v>1.26</v>
      </c>
      <c r="AE2493">
        <v>3.72</v>
      </c>
      <c r="AF2493" t="s">
        <v>230</v>
      </c>
      <c r="AG2493">
        <v>0</v>
      </c>
      <c r="AH2493" s="36">
        <v>1832</v>
      </c>
      <c r="AI2493" s="1">
        <v>2000</v>
      </c>
      <c r="AJ2493" s="36">
        <v>1825</v>
      </c>
      <c r="AK2493">
        <v>100</v>
      </c>
      <c r="AL2493" s="2">
        <v>0.64583333333333337</v>
      </c>
      <c r="AM2493" s="3">
        <v>46234</v>
      </c>
      <c r="AN2493" t="s">
        <v>298</v>
      </c>
      <c r="AO2493" t="s">
        <v>322</v>
      </c>
    </row>
    <row r="2494" spans="1:41">
      <c r="F2494" s="69">
        <v>6502</v>
      </c>
      <c r="I2494" t="s">
        <v>514</v>
      </c>
      <c r="P2494" t="s">
        <v>230</v>
      </c>
      <c r="T2494" t="s">
        <v>230</v>
      </c>
      <c r="U2494" t="s">
        <v>230</v>
      </c>
      <c r="V2494" t="s">
        <v>230</v>
      </c>
      <c r="W2494" t="s">
        <v>230</v>
      </c>
      <c r="AF2494" t="s">
        <v>230</v>
      </c>
      <c r="AG2494" t="s">
        <v>230</v>
      </c>
      <c r="AO2494" t="s">
        <v>515</v>
      </c>
    </row>
    <row r="2495" spans="1:41">
      <c r="F2495" s="69">
        <v>5759</v>
      </c>
      <c r="I2495" t="s">
        <v>514</v>
      </c>
      <c r="P2495" t="s">
        <v>230</v>
      </c>
      <c r="T2495" t="s">
        <v>230</v>
      </c>
      <c r="U2495" t="s">
        <v>230</v>
      </c>
      <c r="V2495" t="s">
        <v>230</v>
      </c>
      <c r="W2495" t="s">
        <v>230</v>
      </c>
      <c r="AF2495" t="s">
        <v>230</v>
      </c>
      <c r="AG2495" t="s">
        <v>230</v>
      </c>
      <c r="AO2495" t="s">
        <v>515</v>
      </c>
    </row>
    <row r="2499" spans="1:41">
      <c r="B2499" cm="1">
        <f t="array" ref="B2499">_xll.RssIndexMarket("TOPX", "現在値")</f>
        <v>3952.5</v>
      </c>
      <c r="C2499" cm="1">
        <f t="array" ref="C2499">_xll.RssIndexMarket("TOPX", "前日比率")</f>
        <v>-0.54</v>
      </c>
      <c r="D2499" s="71" cm="1">
        <f t="array" ref="D2499">_xll.RssIndexMarket("N225.FUT01.OS", "現在値")</f>
        <v>61710</v>
      </c>
      <c r="E2499" s="6" cm="1">
        <f t="array" ref="E2499">_xll.RssIndexMarket("N225.FUT01.OS", "前日比率")</f>
        <v>-1.18</v>
      </c>
    </row>
    <row r="2500" spans="1:41">
      <c r="A2500" s="8" t="s">
        <v>0</v>
      </c>
      <c r="B2500" t="s">
        <v>116</v>
      </c>
      <c r="C2500" t="s">
        <v>1</v>
      </c>
      <c r="D2500" t="s">
        <v>2</v>
      </c>
      <c r="E2500" t="s">
        <v>3</v>
      </c>
      <c r="F2500" s="69" t="s">
        <v>4</v>
      </c>
      <c r="G2500" t="s">
        <v>5</v>
      </c>
      <c r="H2500" t="s">
        <v>268</v>
      </c>
      <c r="I2500" t="s">
        <v>269</v>
      </c>
      <c r="J2500" t="s">
        <v>270</v>
      </c>
      <c r="K2500" t="s">
        <v>271</v>
      </c>
      <c r="L2500" t="s">
        <v>6</v>
      </c>
      <c r="M2500" t="s">
        <v>7</v>
      </c>
      <c r="N2500" t="s">
        <v>8</v>
      </c>
      <c r="O2500" t="s">
        <v>9</v>
      </c>
      <c r="P2500" t="s">
        <v>272</v>
      </c>
      <c r="Q2500" t="s">
        <v>10</v>
      </c>
      <c r="R2500" t="s">
        <v>11</v>
      </c>
      <c r="S2500" t="s">
        <v>12</v>
      </c>
      <c r="T2500" t="s">
        <v>273</v>
      </c>
      <c r="U2500" t="s">
        <v>274</v>
      </c>
      <c r="V2500" t="s">
        <v>275</v>
      </c>
      <c r="W2500" t="s">
        <v>276</v>
      </c>
      <c r="X2500" t="s">
        <v>13</v>
      </c>
      <c r="Y2500" t="s">
        <v>277</v>
      </c>
      <c r="Z2500" t="s">
        <v>278</v>
      </c>
      <c r="AA2500" t="s">
        <v>14</v>
      </c>
      <c r="AB2500" t="s">
        <v>15</v>
      </c>
      <c r="AC2500" t="s">
        <v>279</v>
      </c>
      <c r="AD2500" t="s">
        <v>280</v>
      </c>
      <c r="AE2500" t="s">
        <v>281</v>
      </c>
      <c r="AF2500" t="s">
        <v>282</v>
      </c>
      <c r="AG2500" t="s">
        <v>283</v>
      </c>
      <c r="AH2500" t="s">
        <v>284</v>
      </c>
      <c r="AI2500" t="s">
        <v>16</v>
      </c>
      <c r="AJ2500" t="s">
        <v>17</v>
      </c>
      <c r="AK2500" t="s">
        <v>18</v>
      </c>
      <c r="AL2500" t="s">
        <v>19</v>
      </c>
      <c r="AM2500" t="s">
        <v>20</v>
      </c>
      <c r="AN2500" t="s">
        <v>285</v>
      </c>
      <c r="AO2500" t="s">
        <v>286</v>
      </c>
    </row>
    <row r="2501" spans="1:41">
      <c r="A2501" s="8">
        <v>46231</v>
      </c>
      <c r="B2501" s="67">
        <v>3963.59</v>
      </c>
      <c r="C2501" s="67">
        <v>-2.52</v>
      </c>
      <c r="D2501" s="67">
        <v>62460</v>
      </c>
      <c r="E2501" s="67">
        <v>-4.16</v>
      </c>
      <c r="F2501" s="69">
        <v>1605</v>
      </c>
      <c r="G2501" t="s">
        <v>21</v>
      </c>
      <c r="H2501">
        <v>0</v>
      </c>
      <c r="I2501" t="s">
        <v>288</v>
      </c>
      <c r="J2501" t="s">
        <v>289</v>
      </c>
      <c r="K2501" t="s">
        <v>295</v>
      </c>
      <c r="L2501" s="36">
        <v>3566</v>
      </c>
      <c r="M2501">
        <v>-86</v>
      </c>
      <c r="N2501" s="66">
        <v>-2.35E-2</v>
      </c>
      <c r="O2501" s="36">
        <v>3652</v>
      </c>
      <c r="P2501" s="66">
        <v>-2.35E-2</v>
      </c>
      <c r="Q2501" s="36">
        <v>3593</v>
      </c>
      <c r="R2501" s="36">
        <v>3607</v>
      </c>
      <c r="S2501" s="36">
        <v>3534</v>
      </c>
      <c r="T2501" s="66">
        <v>-7.4999999999999997E-3</v>
      </c>
      <c r="U2501" s="66">
        <v>7.6E-3</v>
      </c>
      <c r="V2501" s="66">
        <v>-1.1299999999999999E-2</v>
      </c>
      <c r="W2501" s="66">
        <v>8.9999999999999993E-3</v>
      </c>
      <c r="X2501" s="1">
        <v>4170000</v>
      </c>
      <c r="Y2501" s="1">
        <v>14862637</v>
      </c>
      <c r="Z2501" s="1">
        <v>4490079</v>
      </c>
      <c r="AA2501" t="s">
        <v>291</v>
      </c>
      <c r="AB2501" t="s">
        <v>292</v>
      </c>
      <c r="AC2501">
        <v>9.1999999999999993</v>
      </c>
      <c r="AD2501">
        <v>0.87</v>
      </c>
      <c r="AE2501">
        <v>3.03</v>
      </c>
      <c r="AF2501" t="s">
        <v>230</v>
      </c>
      <c r="AG2501" s="1">
        <v>307700</v>
      </c>
      <c r="AH2501" s="36">
        <v>3568</v>
      </c>
      <c r="AI2501" s="1">
        <v>1000</v>
      </c>
      <c r="AJ2501" s="36">
        <v>3566</v>
      </c>
      <c r="AK2501" s="1">
        <v>4300</v>
      </c>
      <c r="AL2501" s="2">
        <v>0.64583333333333337</v>
      </c>
      <c r="AM2501" s="3">
        <v>46241</v>
      </c>
      <c r="AN2501" t="s">
        <v>293</v>
      </c>
      <c r="AO2501" t="s">
        <v>294</v>
      </c>
    </row>
    <row r="2502" spans="1:41">
      <c r="A2502" s="8">
        <v>46231</v>
      </c>
      <c r="B2502" s="67">
        <v>3963.59</v>
      </c>
      <c r="C2502" s="67">
        <v>-2.52</v>
      </c>
      <c r="D2502" s="67">
        <v>62460</v>
      </c>
      <c r="E2502" s="67">
        <v>-4.16</v>
      </c>
      <c r="F2502" s="69">
        <v>1833</v>
      </c>
      <c r="G2502" t="s">
        <v>24</v>
      </c>
      <c r="H2502">
        <v>0</v>
      </c>
      <c r="I2502" t="s">
        <v>288</v>
      </c>
      <c r="J2502" t="s">
        <v>289</v>
      </c>
      <c r="K2502" t="s">
        <v>290</v>
      </c>
      <c r="L2502" s="36">
        <v>5850</v>
      </c>
      <c r="M2502">
        <v>0</v>
      </c>
      <c r="N2502" s="66">
        <v>0</v>
      </c>
      <c r="O2502" s="36">
        <v>5850</v>
      </c>
      <c r="P2502" s="66">
        <v>0</v>
      </c>
      <c r="Q2502" s="36">
        <v>5850</v>
      </c>
      <c r="R2502" s="36">
        <v>5890</v>
      </c>
      <c r="S2502" s="36">
        <v>5780</v>
      </c>
      <c r="T2502" s="66">
        <v>0</v>
      </c>
      <c r="U2502" s="66">
        <v>-1.6999999999999999E-3</v>
      </c>
      <c r="V2502" s="66">
        <v>-6.7000000000000002E-3</v>
      </c>
      <c r="W2502" s="66">
        <v>1.21E-2</v>
      </c>
      <c r="X2502" s="1">
        <v>117000</v>
      </c>
      <c r="Y2502" s="1">
        <v>682942</v>
      </c>
      <c r="Z2502" s="1">
        <v>226191</v>
      </c>
      <c r="AA2502" t="s">
        <v>296</v>
      </c>
      <c r="AB2502" t="s">
        <v>572</v>
      </c>
      <c r="AC2502">
        <v>13.63</v>
      </c>
      <c r="AD2502">
        <v>1.06</v>
      </c>
      <c r="AE2502">
        <v>5.13</v>
      </c>
      <c r="AF2502">
        <v>3.4</v>
      </c>
      <c r="AG2502" s="1">
        <v>1200</v>
      </c>
      <c r="AH2502" s="36">
        <v>5850</v>
      </c>
      <c r="AI2502" s="1">
        <v>1600</v>
      </c>
      <c r="AJ2502" s="36">
        <v>5820</v>
      </c>
      <c r="AK2502" s="1">
        <v>1000</v>
      </c>
      <c r="AL2502" s="2">
        <v>0.64583333333333337</v>
      </c>
      <c r="AM2502" s="3">
        <v>46241</v>
      </c>
      <c r="AN2502" t="s">
        <v>298</v>
      </c>
      <c r="AO2502" t="s">
        <v>299</v>
      </c>
    </row>
    <row r="2503" spans="1:41">
      <c r="A2503" s="8">
        <v>46231</v>
      </c>
      <c r="B2503" s="67">
        <v>3963.59</v>
      </c>
      <c r="C2503" s="67">
        <v>-2.52</v>
      </c>
      <c r="D2503" s="67">
        <v>62460</v>
      </c>
      <c r="E2503" s="67">
        <v>-4.16</v>
      </c>
      <c r="F2503" s="69">
        <v>1911</v>
      </c>
      <c r="G2503" t="s">
        <v>25</v>
      </c>
      <c r="H2503">
        <v>0</v>
      </c>
      <c r="I2503" t="s">
        <v>288</v>
      </c>
      <c r="J2503" t="s">
        <v>289</v>
      </c>
      <c r="K2503" t="s">
        <v>295</v>
      </c>
      <c r="L2503" s="36">
        <v>1374.5</v>
      </c>
      <c r="M2503">
        <v>-2</v>
      </c>
      <c r="N2503" s="66">
        <v>-1.5E-3</v>
      </c>
      <c r="O2503" s="36">
        <v>1376.5</v>
      </c>
      <c r="P2503" s="66">
        <v>-1.4E-3</v>
      </c>
      <c r="Q2503" s="36">
        <v>1365</v>
      </c>
      <c r="R2503" s="36">
        <v>1381</v>
      </c>
      <c r="S2503" s="36">
        <v>1356</v>
      </c>
      <c r="T2503" s="66">
        <v>6.8999999999999999E-3</v>
      </c>
      <c r="U2503" s="66">
        <v>1.8E-3</v>
      </c>
      <c r="V2503" s="66">
        <v>-4.7000000000000002E-3</v>
      </c>
      <c r="W2503" s="66">
        <v>1.3599999999999999E-2</v>
      </c>
      <c r="X2503" s="1">
        <v>2738700</v>
      </c>
      <c r="Y2503" s="1">
        <v>3758726</v>
      </c>
      <c r="Z2503" s="1">
        <v>850219</v>
      </c>
      <c r="AA2503" t="s">
        <v>300</v>
      </c>
      <c r="AB2503" t="s">
        <v>301</v>
      </c>
      <c r="AC2503">
        <v>8.76</v>
      </c>
      <c r="AD2503">
        <v>0.83</v>
      </c>
      <c r="AE2503">
        <v>3.64</v>
      </c>
      <c r="AF2503" t="s">
        <v>230</v>
      </c>
      <c r="AG2503" s="1">
        <v>282900</v>
      </c>
      <c r="AH2503" s="36">
        <v>1380.5</v>
      </c>
      <c r="AI2503">
        <v>200</v>
      </c>
      <c r="AJ2503" s="36">
        <v>1373</v>
      </c>
      <c r="AK2503">
        <v>200</v>
      </c>
      <c r="AL2503" s="2">
        <v>0.64583333333333337</v>
      </c>
      <c r="AM2503" s="3">
        <v>46241</v>
      </c>
      <c r="AN2503" t="s">
        <v>293</v>
      </c>
      <c r="AO2503" t="s">
        <v>299</v>
      </c>
    </row>
    <row r="2504" spans="1:41">
      <c r="A2504" s="8">
        <v>46231</v>
      </c>
      <c r="B2504" s="67">
        <v>3963.59</v>
      </c>
      <c r="C2504" s="67">
        <v>-2.52</v>
      </c>
      <c r="D2504" s="67">
        <v>62460</v>
      </c>
      <c r="E2504" s="67">
        <v>-4.16</v>
      </c>
      <c r="F2504" s="69">
        <v>1925</v>
      </c>
      <c r="G2504" t="s">
        <v>26</v>
      </c>
      <c r="H2504">
        <v>0</v>
      </c>
      <c r="I2504" t="s">
        <v>288</v>
      </c>
      <c r="J2504" t="s">
        <v>289</v>
      </c>
      <c r="K2504" t="s">
        <v>290</v>
      </c>
      <c r="L2504" s="36">
        <v>4765</v>
      </c>
      <c r="M2504">
        <v>25</v>
      </c>
      <c r="N2504" s="66">
        <v>5.3E-3</v>
      </c>
      <c r="O2504" s="36">
        <v>4740</v>
      </c>
      <c r="P2504" s="66">
        <v>5.1999999999999998E-3</v>
      </c>
      <c r="Q2504" s="36">
        <v>4740</v>
      </c>
      <c r="R2504" s="36">
        <v>4786</v>
      </c>
      <c r="S2504" s="36">
        <v>4723</v>
      </c>
      <c r="T2504" s="66">
        <v>5.1999999999999998E-3</v>
      </c>
      <c r="U2504" s="66">
        <v>-1.4E-3</v>
      </c>
      <c r="V2504" s="66">
        <v>-4.3E-3</v>
      </c>
      <c r="W2504" s="66">
        <v>8.8000000000000005E-3</v>
      </c>
      <c r="X2504" s="1">
        <v>1966300</v>
      </c>
      <c r="Y2504" s="1">
        <v>9362853</v>
      </c>
      <c r="Z2504" s="1">
        <v>3143166</v>
      </c>
      <c r="AA2504" t="s">
        <v>302</v>
      </c>
      <c r="AB2504" t="s">
        <v>573</v>
      </c>
      <c r="AC2504">
        <v>13</v>
      </c>
      <c r="AD2504">
        <v>1.01</v>
      </c>
      <c r="AE2504">
        <v>3.69</v>
      </c>
      <c r="AF2504" t="s">
        <v>230</v>
      </c>
      <c r="AG2504" s="1">
        <v>31900</v>
      </c>
      <c r="AH2504" s="36">
        <v>4775</v>
      </c>
      <c r="AI2504" s="1">
        <v>7700</v>
      </c>
      <c r="AJ2504" s="36">
        <v>4764</v>
      </c>
      <c r="AK2504">
        <v>100</v>
      </c>
      <c r="AL2504" s="2">
        <v>0.64583333333333337</v>
      </c>
      <c r="AM2504" s="3">
        <v>46240</v>
      </c>
      <c r="AN2504" t="s">
        <v>298</v>
      </c>
      <c r="AO2504" t="s">
        <v>299</v>
      </c>
    </row>
    <row r="2505" spans="1:41">
      <c r="A2505" s="8">
        <v>46231</v>
      </c>
      <c r="B2505" s="67">
        <v>3963.59</v>
      </c>
      <c r="C2505" s="67">
        <v>-2.52</v>
      </c>
      <c r="D2505" s="67">
        <v>62460</v>
      </c>
      <c r="E2505" s="67">
        <v>-4.16</v>
      </c>
      <c r="F2505" s="69">
        <v>1928</v>
      </c>
      <c r="G2505" t="s">
        <v>27</v>
      </c>
      <c r="H2505">
        <v>0</v>
      </c>
      <c r="I2505" t="s">
        <v>288</v>
      </c>
      <c r="J2505" t="s">
        <v>289</v>
      </c>
      <c r="K2505" t="s">
        <v>295</v>
      </c>
      <c r="L2505" s="36">
        <v>3657</v>
      </c>
      <c r="M2505">
        <v>18</v>
      </c>
      <c r="N2505" s="66">
        <v>4.8999999999999998E-3</v>
      </c>
      <c r="O2505" s="36">
        <v>3639</v>
      </c>
      <c r="P2505" s="66">
        <v>4.8999999999999998E-3</v>
      </c>
      <c r="Q2505" s="36">
        <v>3630</v>
      </c>
      <c r="R2505" s="36">
        <v>3671</v>
      </c>
      <c r="S2505" s="36">
        <v>3622</v>
      </c>
      <c r="T2505" s="66">
        <v>7.4000000000000003E-3</v>
      </c>
      <c r="U2505" s="66">
        <v>1.9E-3</v>
      </c>
      <c r="V2505" s="66">
        <v>-3.8E-3</v>
      </c>
      <c r="W2505" s="66">
        <v>9.5999999999999992E-3</v>
      </c>
      <c r="X2505" s="1">
        <v>3290300</v>
      </c>
      <c r="Y2505" s="1">
        <v>12023246</v>
      </c>
      <c r="Z2505" s="1">
        <v>2382848</v>
      </c>
      <c r="AA2505" t="s">
        <v>304</v>
      </c>
      <c r="AB2505" t="s">
        <v>574</v>
      </c>
      <c r="AC2505">
        <v>10.87</v>
      </c>
      <c r="AD2505">
        <v>1.1000000000000001</v>
      </c>
      <c r="AE2505">
        <v>3.96</v>
      </c>
      <c r="AF2505" t="s">
        <v>230</v>
      </c>
      <c r="AG2505" s="1">
        <v>225700</v>
      </c>
      <c r="AH2505" s="36">
        <v>3667</v>
      </c>
      <c r="AI2505" s="1">
        <v>13500</v>
      </c>
      <c r="AJ2505" s="36">
        <v>3655</v>
      </c>
      <c r="AK2505" s="1">
        <v>13100</v>
      </c>
      <c r="AL2505" s="2">
        <v>0.64583333333333337</v>
      </c>
      <c r="AN2505" t="s">
        <v>306</v>
      </c>
      <c r="AO2505" t="s">
        <v>299</v>
      </c>
    </row>
    <row r="2506" spans="1:41">
      <c r="A2506" s="8">
        <v>46231</v>
      </c>
      <c r="B2506" s="67">
        <v>3963.59</v>
      </c>
      <c r="C2506" s="67">
        <v>-2.52</v>
      </c>
      <c r="D2506" s="67">
        <v>62460</v>
      </c>
      <c r="E2506" s="67">
        <v>-4.16</v>
      </c>
      <c r="F2506" s="69">
        <v>1929</v>
      </c>
      <c r="G2506" t="s">
        <v>28</v>
      </c>
      <c r="H2506">
        <v>0</v>
      </c>
      <c r="I2506" t="s">
        <v>288</v>
      </c>
      <c r="J2506" t="s">
        <v>289</v>
      </c>
      <c r="K2506" t="s">
        <v>290</v>
      </c>
      <c r="L2506" s="36">
        <v>1139</v>
      </c>
      <c r="M2506">
        <v>-15</v>
      </c>
      <c r="N2506" s="66">
        <v>-1.2999999999999999E-2</v>
      </c>
      <c r="O2506" s="36">
        <v>1154</v>
      </c>
      <c r="P2506" s="66">
        <v>-1.29E-2</v>
      </c>
      <c r="Q2506" s="36">
        <v>1150</v>
      </c>
      <c r="R2506" s="36">
        <v>1153</v>
      </c>
      <c r="S2506" s="36">
        <v>1134</v>
      </c>
      <c r="T2506" s="66">
        <v>-9.4999999999999998E-3</v>
      </c>
      <c r="U2506" s="66">
        <v>1.6999999999999999E-3</v>
      </c>
      <c r="V2506" s="66">
        <v>-1.21E-2</v>
      </c>
      <c r="W2506" s="66">
        <v>4.4000000000000003E-3</v>
      </c>
      <c r="X2506" s="1">
        <v>56300</v>
      </c>
      <c r="Y2506" s="1">
        <v>64236</v>
      </c>
      <c r="Z2506" s="1">
        <v>47605</v>
      </c>
      <c r="AA2506" t="s">
        <v>307</v>
      </c>
      <c r="AB2506" t="s">
        <v>575</v>
      </c>
      <c r="AC2506">
        <v>12.87</v>
      </c>
      <c r="AD2506">
        <v>1.26</v>
      </c>
      <c r="AE2506">
        <v>4.3899999999999997</v>
      </c>
      <c r="AF2506" t="s">
        <v>230</v>
      </c>
      <c r="AG2506" s="1">
        <v>14500</v>
      </c>
      <c r="AH2506" s="36">
        <v>1139</v>
      </c>
      <c r="AI2506">
        <v>200</v>
      </c>
      <c r="AJ2506" s="36">
        <v>1138</v>
      </c>
      <c r="AK2506">
        <v>100</v>
      </c>
      <c r="AL2506" s="2">
        <v>0.64583333333333337</v>
      </c>
      <c r="AM2506" s="3">
        <v>46241</v>
      </c>
      <c r="AN2506" t="s">
        <v>298</v>
      </c>
      <c r="AO2506" t="s">
        <v>299</v>
      </c>
    </row>
    <row r="2507" spans="1:41">
      <c r="A2507" s="8">
        <v>46231</v>
      </c>
      <c r="B2507" s="67">
        <v>3963.59</v>
      </c>
      <c r="C2507" s="67">
        <v>-2.52</v>
      </c>
      <c r="D2507" s="67">
        <v>62460</v>
      </c>
      <c r="E2507" s="67">
        <v>-4.16</v>
      </c>
      <c r="F2507" s="69">
        <v>1963</v>
      </c>
      <c r="G2507" t="s">
        <v>29</v>
      </c>
      <c r="H2507">
        <v>0</v>
      </c>
      <c r="I2507" t="s">
        <v>288</v>
      </c>
      <c r="J2507" t="s">
        <v>289</v>
      </c>
      <c r="K2507" t="s">
        <v>290</v>
      </c>
      <c r="L2507" s="36">
        <v>2294</v>
      </c>
      <c r="M2507">
        <v>-77</v>
      </c>
      <c r="N2507" s="66">
        <v>-3.2500000000000001E-2</v>
      </c>
      <c r="O2507" s="36">
        <v>2371</v>
      </c>
      <c r="P2507" s="66">
        <v>-3.2399999999999998E-2</v>
      </c>
      <c r="Q2507" s="36">
        <v>2321</v>
      </c>
      <c r="R2507" s="36">
        <v>2337</v>
      </c>
      <c r="S2507" s="36">
        <v>2274.5</v>
      </c>
      <c r="T2507" s="66">
        <v>-1.1599999999999999E-2</v>
      </c>
      <c r="U2507" s="66">
        <v>-8.9999999999999993E-3</v>
      </c>
      <c r="V2507" s="66">
        <v>-1.83E-2</v>
      </c>
      <c r="W2507" s="66">
        <v>8.5000000000000006E-3</v>
      </c>
      <c r="X2507" s="1">
        <v>2103800</v>
      </c>
      <c r="Y2507" s="1">
        <v>4832475</v>
      </c>
      <c r="Z2507" s="1">
        <v>560408</v>
      </c>
      <c r="AA2507" t="s">
        <v>309</v>
      </c>
      <c r="AB2507" t="s">
        <v>310</v>
      </c>
      <c r="AC2507">
        <v>12.07</v>
      </c>
      <c r="AD2507">
        <v>1.29</v>
      </c>
      <c r="AE2507">
        <v>2.27</v>
      </c>
      <c r="AF2507" t="s">
        <v>230</v>
      </c>
      <c r="AG2507" s="1">
        <v>33800</v>
      </c>
      <c r="AH2507" s="36">
        <v>2294.5</v>
      </c>
      <c r="AI2507" s="1">
        <v>10800</v>
      </c>
      <c r="AJ2507" s="36">
        <v>2287</v>
      </c>
      <c r="AK2507">
        <v>500</v>
      </c>
      <c r="AL2507" s="2">
        <v>0.64583333333333337</v>
      </c>
      <c r="AM2507" s="3">
        <v>46241</v>
      </c>
      <c r="AN2507" t="s">
        <v>298</v>
      </c>
      <c r="AO2507" t="s">
        <v>299</v>
      </c>
    </row>
    <row r="2508" spans="1:41">
      <c r="A2508" s="8">
        <v>46231</v>
      </c>
      <c r="B2508" s="67">
        <v>3963.59</v>
      </c>
      <c r="C2508" s="67">
        <v>-2.52</v>
      </c>
      <c r="D2508" s="67">
        <v>62460</v>
      </c>
      <c r="E2508" s="67">
        <v>-4.16</v>
      </c>
      <c r="F2508" s="69">
        <v>2124</v>
      </c>
      <c r="G2508" t="s">
        <v>30</v>
      </c>
      <c r="H2508">
        <v>0</v>
      </c>
      <c r="I2508" t="s">
        <v>288</v>
      </c>
      <c r="J2508" t="s">
        <v>289</v>
      </c>
      <c r="K2508" t="s">
        <v>295</v>
      </c>
      <c r="L2508">
        <v>952</v>
      </c>
      <c r="M2508">
        <v>4</v>
      </c>
      <c r="N2508" s="66">
        <v>4.1999999999999997E-3</v>
      </c>
      <c r="O2508">
        <v>948</v>
      </c>
      <c r="P2508" s="66">
        <v>4.1999999999999997E-3</v>
      </c>
      <c r="Q2508">
        <v>951</v>
      </c>
      <c r="R2508">
        <v>960</v>
      </c>
      <c r="S2508">
        <v>943</v>
      </c>
      <c r="T2508" s="66">
        <v>1E-3</v>
      </c>
      <c r="U2508" s="66">
        <v>1E-3</v>
      </c>
      <c r="V2508" s="66">
        <v>-8.3000000000000001E-3</v>
      </c>
      <c r="W2508" s="66">
        <v>9.4999999999999998E-3</v>
      </c>
      <c r="X2508" s="1">
        <v>1145500</v>
      </c>
      <c r="Y2508" s="1">
        <v>1090044</v>
      </c>
      <c r="Z2508" s="1">
        <v>157610</v>
      </c>
      <c r="AA2508" t="s">
        <v>311</v>
      </c>
      <c r="AB2508" t="s">
        <v>312</v>
      </c>
      <c r="AC2508">
        <v>17.59</v>
      </c>
      <c r="AD2508">
        <v>6.74</v>
      </c>
      <c r="AE2508">
        <v>3.99</v>
      </c>
      <c r="AF2508" t="s">
        <v>230</v>
      </c>
      <c r="AG2508" s="1">
        <v>36100</v>
      </c>
      <c r="AH2508">
        <v>956</v>
      </c>
      <c r="AI2508">
        <v>200</v>
      </c>
      <c r="AJ2508">
        <v>950</v>
      </c>
      <c r="AK2508" s="1">
        <v>10500</v>
      </c>
      <c r="AL2508" s="2">
        <v>0.64583333333333337</v>
      </c>
      <c r="AM2508" s="3">
        <v>46246</v>
      </c>
      <c r="AN2508" t="s">
        <v>293</v>
      </c>
      <c r="AO2508" t="s">
        <v>313</v>
      </c>
    </row>
    <row r="2509" spans="1:41">
      <c r="A2509" s="8">
        <v>46231</v>
      </c>
      <c r="B2509" s="67">
        <v>3963.59</v>
      </c>
      <c r="C2509" s="67">
        <v>-2.52</v>
      </c>
      <c r="D2509" s="67">
        <v>62460</v>
      </c>
      <c r="E2509" s="67">
        <v>-4.16</v>
      </c>
      <c r="F2509" s="69">
        <v>2162</v>
      </c>
      <c r="G2509" t="s">
        <v>31</v>
      </c>
      <c r="H2509">
        <v>0</v>
      </c>
      <c r="I2509" t="s">
        <v>314</v>
      </c>
      <c r="J2509" t="s">
        <v>289</v>
      </c>
      <c r="K2509" t="s">
        <v>295</v>
      </c>
      <c r="L2509">
        <v>536</v>
      </c>
      <c r="M2509">
        <v>0</v>
      </c>
      <c r="N2509" s="66">
        <v>0</v>
      </c>
      <c r="O2509">
        <v>536</v>
      </c>
      <c r="P2509" s="66">
        <v>0</v>
      </c>
      <c r="Q2509">
        <v>536</v>
      </c>
      <c r="R2509">
        <v>537</v>
      </c>
      <c r="S2509">
        <v>536</v>
      </c>
      <c r="T2509" s="66">
        <v>0</v>
      </c>
      <c r="U2509" s="66">
        <v>0</v>
      </c>
      <c r="V2509" s="66">
        <v>-1.8E-3</v>
      </c>
      <c r="W2509" s="66">
        <v>0</v>
      </c>
      <c r="X2509" s="1">
        <v>10100</v>
      </c>
      <c r="Y2509" s="1">
        <v>5424</v>
      </c>
      <c r="Z2509" s="1">
        <v>11583</v>
      </c>
      <c r="AA2509" t="s">
        <v>685</v>
      </c>
      <c r="AB2509" t="s">
        <v>316</v>
      </c>
      <c r="AC2509">
        <v>31.16</v>
      </c>
      <c r="AD2509">
        <v>2.04</v>
      </c>
      <c r="AE2509">
        <v>0</v>
      </c>
      <c r="AF2509">
        <v>0.6</v>
      </c>
      <c r="AG2509">
        <v>0</v>
      </c>
      <c r="AH2509">
        <v>538</v>
      </c>
      <c r="AI2509" s="1">
        <v>6500</v>
      </c>
      <c r="AJ2509">
        <v>536</v>
      </c>
      <c r="AK2509" s="1">
        <v>77300</v>
      </c>
      <c r="AL2509" s="2">
        <v>0.64583333333333337</v>
      </c>
      <c r="AM2509" s="3">
        <v>46241</v>
      </c>
      <c r="AN2509" t="s">
        <v>298</v>
      </c>
      <c r="AO2509" t="s">
        <v>313</v>
      </c>
    </row>
    <row r="2510" spans="1:41">
      <c r="A2510" s="8">
        <v>46231</v>
      </c>
      <c r="B2510" s="67">
        <v>3963.59</v>
      </c>
      <c r="C2510" s="67">
        <v>-2.52</v>
      </c>
      <c r="D2510" s="67">
        <v>62460</v>
      </c>
      <c r="E2510" s="67">
        <v>-4.16</v>
      </c>
      <c r="F2510" s="69">
        <v>2229</v>
      </c>
      <c r="G2510" t="s">
        <v>32</v>
      </c>
      <c r="H2510">
        <v>0</v>
      </c>
      <c r="I2510" t="s">
        <v>288</v>
      </c>
      <c r="J2510" t="s">
        <v>289</v>
      </c>
      <c r="K2510" t="s">
        <v>295</v>
      </c>
      <c r="L2510" s="36">
        <v>3061</v>
      </c>
      <c r="M2510">
        <v>63</v>
      </c>
      <c r="N2510" s="66">
        <v>2.1000000000000001E-2</v>
      </c>
      <c r="O2510" s="36">
        <v>2998</v>
      </c>
      <c r="P2510" s="66">
        <v>2.1000000000000001E-2</v>
      </c>
      <c r="Q2510" s="36">
        <v>3029</v>
      </c>
      <c r="R2510" s="36">
        <v>3064</v>
      </c>
      <c r="S2510" s="36">
        <v>3023</v>
      </c>
      <c r="T2510" s="66">
        <v>1.0500000000000001E-2</v>
      </c>
      <c r="U2510" s="66">
        <v>1.2999999999999999E-3</v>
      </c>
      <c r="V2510" s="66">
        <v>-8.9999999999999998E-4</v>
      </c>
      <c r="W2510" s="66">
        <v>1.2500000000000001E-2</v>
      </c>
      <c r="X2510" s="1">
        <v>327300</v>
      </c>
      <c r="Y2510" s="1">
        <v>999260</v>
      </c>
      <c r="Z2510" s="1">
        <v>409959</v>
      </c>
      <c r="AA2510" t="s">
        <v>317</v>
      </c>
      <c r="AB2510" t="s">
        <v>660</v>
      </c>
      <c r="AC2510">
        <v>21.39</v>
      </c>
      <c r="AD2510">
        <v>1.76</v>
      </c>
      <c r="AE2510">
        <v>2.25</v>
      </c>
      <c r="AF2510" t="s">
        <v>230</v>
      </c>
      <c r="AG2510" s="1">
        <v>2700</v>
      </c>
      <c r="AH2510" s="36">
        <v>3064</v>
      </c>
      <c r="AI2510">
        <v>500</v>
      </c>
      <c r="AJ2510" s="36">
        <v>3055</v>
      </c>
      <c r="AK2510" s="1">
        <v>2400</v>
      </c>
      <c r="AL2510" s="2">
        <v>0.64583333333333337</v>
      </c>
      <c r="AM2510" s="3">
        <v>46233</v>
      </c>
      <c r="AN2510" t="s">
        <v>298</v>
      </c>
      <c r="AO2510" t="s">
        <v>319</v>
      </c>
    </row>
    <row r="2511" spans="1:41">
      <c r="A2511" s="8">
        <v>46231</v>
      </c>
      <c r="B2511" s="67">
        <v>3963.59</v>
      </c>
      <c r="C2511" s="67">
        <v>-2.52</v>
      </c>
      <c r="D2511" s="67">
        <v>62460</v>
      </c>
      <c r="E2511" s="67">
        <v>-4.16</v>
      </c>
      <c r="F2511" s="69">
        <v>2768</v>
      </c>
      <c r="G2511" t="s">
        <v>33</v>
      </c>
      <c r="H2511">
        <v>0</v>
      </c>
      <c r="I2511" t="s">
        <v>288</v>
      </c>
      <c r="J2511" t="s">
        <v>289</v>
      </c>
      <c r="K2511" t="s">
        <v>290</v>
      </c>
      <c r="L2511" s="36">
        <v>5359</v>
      </c>
      <c r="M2511">
        <v>-87</v>
      </c>
      <c r="N2511" s="66">
        <v>-1.6E-2</v>
      </c>
      <c r="O2511" s="36">
        <v>5446</v>
      </c>
      <c r="P2511" s="66">
        <v>-1.5900000000000001E-2</v>
      </c>
      <c r="Q2511" s="36">
        <v>5409</v>
      </c>
      <c r="R2511" s="36">
        <v>5413</v>
      </c>
      <c r="S2511" s="36">
        <v>5304</v>
      </c>
      <c r="T2511" s="66">
        <v>-9.1999999999999998E-3</v>
      </c>
      <c r="U2511" s="66">
        <v>5.0000000000000001E-3</v>
      </c>
      <c r="V2511" s="66">
        <v>-9.9000000000000008E-3</v>
      </c>
      <c r="W2511" s="66">
        <v>1.03E-2</v>
      </c>
      <c r="X2511" s="1">
        <v>922900</v>
      </c>
      <c r="Y2511" s="1">
        <v>4936936</v>
      </c>
      <c r="Z2511" s="1">
        <v>1125390</v>
      </c>
      <c r="AA2511" t="s">
        <v>320</v>
      </c>
      <c r="AB2511" t="s">
        <v>321</v>
      </c>
      <c r="AC2511">
        <v>8.57</v>
      </c>
      <c r="AD2511">
        <v>1.02</v>
      </c>
      <c r="AE2511">
        <v>3.36</v>
      </c>
      <c r="AF2511" t="s">
        <v>230</v>
      </c>
      <c r="AG2511" s="1">
        <v>174300</v>
      </c>
      <c r="AH2511" s="36">
        <v>5364</v>
      </c>
      <c r="AI2511" s="1">
        <v>1000</v>
      </c>
      <c r="AJ2511" s="36">
        <v>5350</v>
      </c>
      <c r="AK2511" s="1">
        <v>6000</v>
      </c>
      <c r="AL2511" s="2">
        <v>0.64583333333333337</v>
      </c>
      <c r="AM2511" s="3">
        <v>46234</v>
      </c>
      <c r="AN2511" t="s">
        <v>298</v>
      </c>
      <c r="AO2511" t="s">
        <v>322</v>
      </c>
    </row>
    <row r="2512" spans="1:41">
      <c r="A2512" s="8">
        <v>46231</v>
      </c>
      <c r="B2512" s="67">
        <v>3963.59</v>
      </c>
      <c r="C2512" s="67">
        <v>-2.52</v>
      </c>
      <c r="D2512" s="67">
        <v>62460</v>
      </c>
      <c r="E2512" s="67">
        <v>-4.16</v>
      </c>
      <c r="F2512" s="69">
        <v>2769</v>
      </c>
      <c r="G2512" t="s">
        <v>34</v>
      </c>
      <c r="H2512">
        <v>0</v>
      </c>
      <c r="I2512" t="s">
        <v>314</v>
      </c>
      <c r="J2512" t="s">
        <v>323</v>
      </c>
      <c r="K2512" t="s">
        <v>290</v>
      </c>
      <c r="L2512">
        <v>890</v>
      </c>
      <c r="M2512">
        <v>5</v>
      </c>
      <c r="N2512" s="66">
        <v>5.5999999999999999E-3</v>
      </c>
      <c r="O2512">
        <v>885</v>
      </c>
      <c r="P2512" s="66">
        <v>5.5999999999999999E-3</v>
      </c>
      <c r="Q2512">
        <v>888</v>
      </c>
      <c r="R2512">
        <v>890</v>
      </c>
      <c r="S2512">
        <v>885</v>
      </c>
      <c r="T2512" s="66">
        <v>2.2000000000000001E-3</v>
      </c>
      <c r="U2512" s="66">
        <v>5.5999999999999999E-3</v>
      </c>
      <c r="V2512" s="66">
        <v>0</v>
      </c>
      <c r="W2512" s="66">
        <v>5.5999999999999999E-3</v>
      </c>
      <c r="X2512" s="1">
        <v>3600</v>
      </c>
      <c r="Y2512" s="1">
        <v>3194</v>
      </c>
      <c r="Z2512" s="1">
        <v>6996</v>
      </c>
      <c r="AA2512" t="s">
        <v>324</v>
      </c>
      <c r="AB2512" t="s">
        <v>325</v>
      </c>
      <c r="AC2512">
        <v>53.61</v>
      </c>
      <c r="AD2512">
        <v>8.33</v>
      </c>
      <c r="AE2512">
        <v>0</v>
      </c>
      <c r="AF2512">
        <v>0.2</v>
      </c>
      <c r="AG2512">
        <v>0</v>
      </c>
      <c r="AH2512">
        <v>890</v>
      </c>
      <c r="AI2512">
        <v>300</v>
      </c>
      <c r="AJ2512">
        <v>887</v>
      </c>
      <c r="AK2512">
        <v>100</v>
      </c>
      <c r="AL2512" s="2">
        <v>0.64583333333333337</v>
      </c>
      <c r="AM2512" s="3">
        <v>46213</v>
      </c>
      <c r="AN2512" t="s">
        <v>326</v>
      </c>
      <c r="AO2512" t="s">
        <v>327</v>
      </c>
    </row>
    <row r="2513" spans="1:41">
      <c r="A2513" s="8">
        <v>46231</v>
      </c>
      <c r="B2513" s="67">
        <v>3963.59</v>
      </c>
      <c r="C2513" s="67">
        <v>-2.52</v>
      </c>
      <c r="D2513" s="67">
        <v>62460</v>
      </c>
      <c r="E2513" s="67">
        <v>-4.16</v>
      </c>
      <c r="F2513" s="69">
        <v>2914</v>
      </c>
      <c r="G2513" t="s">
        <v>35</v>
      </c>
      <c r="H2513">
        <v>0</v>
      </c>
      <c r="I2513" t="s">
        <v>288</v>
      </c>
      <c r="J2513" t="s">
        <v>289</v>
      </c>
      <c r="K2513" t="s">
        <v>290</v>
      </c>
      <c r="L2513" s="36">
        <v>6648</v>
      </c>
      <c r="M2513">
        <v>117</v>
      </c>
      <c r="N2513" s="66">
        <v>1.7899999999999999E-2</v>
      </c>
      <c r="O2513" s="36">
        <v>6531</v>
      </c>
      <c r="P2513" s="66">
        <v>1.7899999999999999E-2</v>
      </c>
      <c r="Q2513" s="36">
        <v>6573</v>
      </c>
      <c r="R2513" s="36">
        <v>6652</v>
      </c>
      <c r="S2513" s="36">
        <v>6550</v>
      </c>
      <c r="T2513" s="66">
        <v>1.14E-2</v>
      </c>
      <c r="U2513" s="66">
        <v>4.1999999999999997E-3</v>
      </c>
      <c r="V2513" s="66">
        <v>-5.9999999999999995E-4</v>
      </c>
      <c r="W2513" s="66">
        <v>1.49E-2</v>
      </c>
      <c r="X2513" s="1">
        <v>4414600</v>
      </c>
      <c r="Y2513" s="1">
        <v>29218896</v>
      </c>
      <c r="Z2513" s="1">
        <v>13296000</v>
      </c>
      <c r="AA2513" t="s">
        <v>897</v>
      </c>
      <c r="AB2513" t="s">
        <v>329</v>
      </c>
      <c r="AC2513">
        <v>20.7</v>
      </c>
      <c r="AD2513">
        <v>2.88</v>
      </c>
      <c r="AE2513">
        <v>3.64</v>
      </c>
      <c r="AF2513" t="s">
        <v>230</v>
      </c>
      <c r="AG2513" s="1">
        <v>385500</v>
      </c>
      <c r="AH2513" s="36">
        <v>6648</v>
      </c>
      <c r="AI2513">
        <v>100</v>
      </c>
      <c r="AJ2513" s="36">
        <v>6645</v>
      </c>
      <c r="AK2513">
        <v>200</v>
      </c>
      <c r="AL2513" s="2">
        <v>0.64583333333333337</v>
      </c>
      <c r="AM2513" s="3">
        <v>46233</v>
      </c>
      <c r="AN2513" t="s">
        <v>293</v>
      </c>
      <c r="AO2513" t="s">
        <v>319</v>
      </c>
    </row>
    <row r="2514" spans="1:41">
      <c r="A2514" s="8">
        <v>46231</v>
      </c>
      <c r="B2514" s="67">
        <v>3963.59</v>
      </c>
      <c r="C2514" s="67">
        <v>-2.52</v>
      </c>
      <c r="D2514" s="67">
        <v>62460</v>
      </c>
      <c r="E2514" s="67">
        <v>-4.16</v>
      </c>
      <c r="F2514" s="69">
        <v>3003</v>
      </c>
      <c r="G2514" t="s">
        <v>36</v>
      </c>
      <c r="H2514">
        <v>0</v>
      </c>
      <c r="I2514" t="s">
        <v>288</v>
      </c>
      <c r="J2514" t="s">
        <v>289</v>
      </c>
      <c r="K2514" t="s">
        <v>290</v>
      </c>
      <c r="L2514" s="36">
        <v>1809</v>
      </c>
      <c r="M2514">
        <v>-26</v>
      </c>
      <c r="N2514" s="66">
        <v>-1.4200000000000001E-2</v>
      </c>
      <c r="O2514" s="36">
        <v>1835</v>
      </c>
      <c r="P2514" s="66">
        <v>-1.41E-2</v>
      </c>
      <c r="Q2514" s="36">
        <v>1810</v>
      </c>
      <c r="R2514" s="36">
        <v>1857</v>
      </c>
      <c r="S2514" s="36">
        <v>1793</v>
      </c>
      <c r="T2514" s="66">
        <v>-5.0000000000000001E-4</v>
      </c>
      <c r="U2514" s="66">
        <v>-2.1299999999999999E-2</v>
      </c>
      <c r="V2514" s="66">
        <v>-2.58E-2</v>
      </c>
      <c r="W2514" s="66">
        <v>8.8999999999999999E-3</v>
      </c>
      <c r="X2514" s="1">
        <v>4261500</v>
      </c>
      <c r="Y2514" s="1">
        <v>7763084</v>
      </c>
      <c r="Z2514" s="1">
        <v>1389145</v>
      </c>
      <c r="AA2514" t="s">
        <v>330</v>
      </c>
      <c r="AB2514" t="s">
        <v>577</v>
      </c>
      <c r="AC2514">
        <v>11.34</v>
      </c>
      <c r="AD2514">
        <v>1.5</v>
      </c>
      <c r="AE2514">
        <v>3.7</v>
      </c>
      <c r="AF2514" t="s">
        <v>230</v>
      </c>
      <c r="AG2514" s="1">
        <v>244200</v>
      </c>
      <c r="AH2514" s="36">
        <v>1809.5</v>
      </c>
      <c r="AI2514">
        <v>300</v>
      </c>
      <c r="AJ2514" s="36">
        <v>1806</v>
      </c>
      <c r="AK2514">
        <v>100</v>
      </c>
      <c r="AL2514" s="2">
        <v>0.64583333333333337</v>
      </c>
      <c r="AM2514" s="3">
        <v>46231</v>
      </c>
      <c r="AN2514" t="s">
        <v>293</v>
      </c>
      <c r="AO2514" t="s">
        <v>332</v>
      </c>
    </row>
    <row r="2515" spans="1:41">
      <c r="A2515" s="8">
        <v>46231</v>
      </c>
      <c r="B2515" s="67">
        <v>3963.59</v>
      </c>
      <c r="C2515" s="67">
        <v>-2.52</v>
      </c>
      <c r="D2515" s="67">
        <v>62460</v>
      </c>
      <c r="E2515" s="67">
        <v>-4.16</v>
      </c>
      <c r="F2515" s="69">
        <v>3407</v>
      </c>
      <c r="G2515" t="s">
        <v>37</v>
      </c>
      <c r="H2515">
        <v>0</v>
      </c>
      <c r="I2515" t="s">
        <v>288</v>
      </c>
      <c r="J2515" t="s">
        <v>289</v>
      </c>
      <c r="K2515" t="s">
        <v>295</v>
      </c>
      <c r="L2515" s="36">
        <v>1817</v>
      </c>
      <c r="M2515">
        <v>-55.5</v>
      </c>
      <c r="N2515" s="66">
        <v>-2.9600000000000001E-2</v>
      </c>
      <c r="O2515" s="36">
        <v>1872.5</v>
      </c>
      <c r="P2515" s="66">
        <v>-2.9600000000000001E-2</v>
      </c>
      <c r="Q2515" s="36">
        <v>1835</v>
      </c>
      <c r="R2515" s="36">
        <v>1855.5</v>
      </c>
      <c r="S2515" s="36">
        <v>1800</v>
      </c>
      <c r="T2515" s="66">
        <v>-9.7999999999999997E-3</v>
      </c>
      <c r="U2515" s="66">
        <v>3.3E-3</v>
      </c>
      <c r="V2515" s="66">
        <v>-2.07E-2</v>
      </c>
      <c r="W2515" s="66">
        <v>9.4000000000000004E-3</v>
      </c>
      <c r="X2515" s="1">
        <v>4931400</v>
      </c>
      <c r="Y2515" s="1">
        <v>8979237</v>
      </c>
      <c r="Z2515" s="1">
        <v>2481571</v>
      </c>
      <c r="AA2515" t="s">
        <v>706</v>
      </c>
      <c r="AB2515" t="s">
        <v>334</v>
      </c>
      <c r="AC2515">
        <v>15.29</v>
      </c>
      <c r="AD2515">
        <v>1.18</v>
      </c>
      <c r="AE2515">
        <v>2.42</v>
      </c>
      <c r="AF2515" t="s">
        <v>230</v>
      </c>
      <c r="AG2515" s="1">
        <v>131500</v>
      </c>
      <c r="AH2515" s="36">
        <v>1824</v>
      </c>
      <c r="AI2515">
        <v>100</v>
      </c>
      <c r="AJ2515" s="36">
        <v>1816</v>
      </c>
      <c r="AK2515" s="1">
        <v>22600</v>
      </c>
      <c r="AL2515" s="2">
        <v>0.64583333333333337</v>
      </c>
      <c r="AM2515" s="3">
        <v>46234</v>
      </c>
      <c r="AN2515" t="s">
        <v>298</v>
      </c>
      <c r="AO2515" t="s">
        <v>335</v>
      </c>
    </row>
    <row r="2516" spans="1:41">
      <c r="A2516" s="8">
        <v>46231</v>
      </c>
      <c r="B2516" s="67">
        <v>3963.59</v>
      </c>
      <c r="C2516" s="67">
        <v>-2.52</v>
      </c>
      <c r="D2516" s="67">
        <v>62460</v>
      </c>
      <c r="E2516" s="67">
        <v>-4.16</v>
      </c>
      <c r="F2516" s="69">
        <v>4008</v>
      </c>
      <c r="G2516" t="s">
        <v>38</v>
      </c>
      <c r="H2516">
        <v>0</v>
      </c>
      <c r="I2516" t="s">
        <v>288</v>
      </c>
      <c r="J2516" t="s">
        <v>289</v>
      </c>
      <c r="K2516" t="s">
        <v>295</v>
      </c>
      <c r="L2516" s="36">
        <v>1230</v>
      </c>
      <c r="M2516">
        <v>-53</v>
      </c>
      <c r="N2516" s="66">
        <v>-4.1300000000000003E-2</v>
      </c>
      <c r="O2516" s="36">
        <v>1283</v>
      </c>
      <c r="P2516" s="66">
        <v>-4.1300000000000003E-2</v>
      </c>
      <c r="Q2516" s="36">
        <v>1278</v>
      </c>
      <c r="R2516" s="36">
        <v>1297</v>
      </c>
      <c r="S2516" s="36">
        <v>1227</v>
      </c>
      <c r="T2516" s="66">
        <v>-3.7499999999999999E-2</v>
      </c>
      <c r="U2516" s="66">
        <v>-7.1999999999999998E-3</v>
      </c>
      <c r="V2516" s="66">
        <v>-5.16E-2</v>
      </c>
      <c r="W2516" s="66">
        <v>2.3999999999999998E-3</v>
      </c>
      <c r="X2516" s="1">
        <v>204400</v>
      </c>
      <c r="Y2516" s="1">
        <v>254441</v>
      </c>
      <c r="Z2516" s="1">
        <v>79592</v>
      </c>
      <c r="AA2516" t="s">
        <v>707</v>
      </c>
      <c r="AB2516" t="s">
        <v>337</v>
      </c>
      <c r="AC2516">
        <v>10.07</v>
      </c>
      <c r="AD2516">
        <v>0.76</v>
      </c>
      <c r="AE2516">
        <v>3.9</v>
      </c>
      <c r="AF2516" t="s">
        <v>230</v>
      </c>
      <c r="AG2516">
        <v>0</v>
      </c>
      <c r="AH2516" s="36">
        <v>1232</v>
      </c>
      <c r="AI2516">
        <v>200</v>
      </c>
      <c r="AJ2516" s="36">
        <v>1229</v>
      </c>
      <c r="AK2516">
        <v>200</v>
      </c>
      <c r="AL2516" s="2">
        <v>0.64583333333333337</v>
      </c>
      <c r="AM2516" s="3">
        <v>46240</v>
      </c>
      <c r="AN2516" t="s">
        <v>298</v>
      </c>
      <c r="AO2516" t="s">
        <v>335</v>
      </c>
    </row>
    <row r="2517" spans="1:41">
      <c r="A2517" s="8">
        <v>46231</v>
      </c>
      <c r="B2517" s="67">
        <v>3963.59</v>
      </c>
      <c r="C2517" s="67">
        <v>-2.52</v>
      </c>
      <c r="D2517" s="67">
        <v>62460</v>
      </c>
      <c r="E2517" s="67">
        <v>-4.16</v>
      </c>
      <c r="F2517" s="69">
        <v>4026</v>
      </c>
      <c r="G2517" t="s">
        <v>39</v>
      </c>
      <c r="H2517">
        <v>0</v>
      </c>
      <c r="I2517" t="s">
        <v>314</v>
      </c>
      <c r="J2517" t="s">
        <v>289</v>
      </c>
      <c r="K2517" t="s">
        <v>295</v>
      </c>
      <c r="L2517" s="36">
        <v>1537</v>
      </c>
      <c r="M2517">
        <v>-45</v>
      </c>
      <c r="N2517" s="66">
        <v>-2.8400000000000002E-2</v>
      </c>
      <c r="O2517" s="36">
        <v>1582</v>
      </c>
      <c r="P2517" s="66">
        <v>-2.8400000000000002E-2</v>
      </c>
      <c r="Q2517" s="36">
        <v>1580</v>
      </c>
      <c r="R2517" s="36">
        <v>1580</v>
      </c>
      <c r="S2517" s="36">
        <v>1529</v>
      </c>
      <c r="T2517" s="66">
        <v>-2.7199999999999998E-2</v>
      </c>
      <c r="U2517" s="66">
        <v>-5.1000000000000004E-3</v>
      </c>
      <c r="V2517" s="66">
        <v>-2.7199999999999998E-2</v>
      </c>
      <c r="W2517" s="66">
        <v>5.1999999999999998E-3</v>
      </c>
      <c r="X2517" s="1">
        <v>66800</v>
      </c>
      <c r="Y2517" s="1">
        <v>103364</v>
      </c>
      <c r="Z2517" s="1">
        <v>14201</v>
      </c>
      <c r="AA2517" t="s">
        <v>338</v>
      </c>
      <c r="AB2517" t="s">
        <v>848</v>
      </c>
      <c r="AC2517">
        <v>7.28</v>
      </c>
      <c r="AD2517">
        <v>0.95</v>
      </c>
      <c r="AE2517">
        <v>3.25</v>
      </c>
      <c r="AF2517" t="s">
        <v>230</v>
      </c>
      <c r="AG2517">
        <v>700</v>
      </c>
      <c r="AH2517" s="36">
        <v>1542</v>
      </c>
      <c r="AI2517">
        <v>100</v>
      </c>
      <c r="AJ2517" s="36">
        <v>1535</v>
      </c>
      <c r="AK2517">
        <v>500</v>
      </c>
      <c r="AL2517" s="2">
        <v>0.64583333333333337</v>
      </c>
      <c r="AN2517" t="s">
        <v>340</v>
      </c>
      <c r="AO2517" t="s">
        <v>341</v>
      </c>
    </row>
    <row r="2518" spans="1:41">
      <c r="A2518" s="8">
        <v>46231</v>
      </c>
      <c r="B2518" s="67">
        <v>3963.59</v>
      </c>
      <c r="C2518" s="67">
        <v>-2.52</v>
      </c>
      <c r="D2518" s="67">
        <v>62460</v>
      </c>
      <c r="E2518" s="67">
        <v>-4.16</v>
      </c>
      <c r="F2518" s="69">
        <v>4062</v>
      </c>
      <c r="G2518" t="s">
        <v>40</v>
      </c>
      <c r="H2518">
        <v>0</v>
      </c>
      <c r="I2518" t="s">
        <v>288</v>
      </c>
      <c r="J2518" t="s">
        <v>289</v>
      </c>
      <c r="K2518" t="s">
        <v>290</v>
      </c>
      <c r="L2518" s="36">
        <v>14855</v>
      </c>
      <c r="M2518" s="36">
        <v>-1845</v>
      </c>
      <c r="N2518" s="66">
        <v>-0.1105</v>
      </c>
      <c r="O2518" s="36">
        <v>16700</v>
      </c>
      <c r="P2518" s="66">
        <v>-0.1104</v>
      </c>
      <c r="Q2518" s="36">
        <v>15400</v>
      </c>
      <c r="R2518" s="36">
        <v>15590</v>
      </c>
      <c r="S2518" s="36">
        <v>14470</v>
      </c>
      <c r="T2518" s="66">
        <v>-3.5299999999999998E-2</v>
      </c>
      <c r="U2518" s="66">
        <v>1.67E-2</v>
      </c>
      <c r="V2518" s="66">
        <v>-4.7100000000000003E-2</v>
      </c>
      <c r="W2518" s="66">
        <v>2.6599999999999999E-2</v>
      </c>
      <c r="X2518" s="1">
        <v>7885000</v>
      </c>
      <c r="Y2518" s="1">
        <v>118052061</v>
      </c>
      <c r="Z2518" s="1">
        <v>4184967</v>
      </c>
      <c r="AA2518" t="s">
        <v>691</v>
      </c>
      <c r="AB2518" t="s">
        <v>343</v>
      </c>
      <c r="AC2518">
        <v>71.52</v>
      </c>
      <c r="AD2518">
        <v>7.54</v>
      </c>
      <c r="AE2518">
        <v>0.24</v>
      </c>
      <c r="AF2518" t="s">
        <v>230</v>
      </c>
      <c r="AG2518" s="1">
        <v>20600</v>
      </c>
      <c r="AH2518" s="36">
        <v>14865</v>
      </c>
      <c r="AI2518">
        <v>200</v>
      </c>
      <c r="AJ2518" s="36">
        <v>14810</v>
      </c>
      <c r="AK2518">
        <v>100</v>
      </c>
      <c r="AL2518" s="2">
        <v>0.64583333333333337</v>
      </c>
      <c r="AM2518" s="3">
        <v>46238</v>
      </c>
      <c r="AN2518" t="s">
        <v>298</v>
      </c>
      <c r="AO2518" t="s">
        <v>344</v>
      </c>
    </row>
    <row r="2519" spans="1:41">
      <c r="A2519" s="8">
        <v>46231</v>
      </c>
      <c r="B2519" s="67">
        <v>3963.59</v>
      </c>
      <c r="C2519" s="67">
        <v>-2.52</v>
      </c>
      <c r="D2519" s="67">
        <v>62460</v>
      </c>
      <c r="E2519" s="67">
        <v>-4.16</v>
      </c>
      <c r="F2519" s="69">
        <v>4063</v>
      </c>
      <c r="G2519" t="s">
        <v>41</v>
      </c>
      <c r="H2519">
        <v>0</v>
      </c>
      <c r="I2519" t="s">
        <v>288</v>
      </c>
      <c r="J2519" t="s">
        <v>289</v>
      </c>
      <c r="K2519" t="s">
        <v>295</v>
      </c>
      <c r="L2519" s="36">
        <v>5872</v>
      </c>
      <c r="M2519">
        <v>-274</v>
      </c>
      <c r="N2519" s="66">
        <v>-4.4600000000000001E-2</v>
      </c>
      <c r="O2519" s="36">
        <v>6146</v>
      </c>
      <c r="P2519" s="66">
        <v>-4.4499999999999998E-2</v>
      </c>
      <c r="Q2519" s="36">
        <v>6000</v>
      </c>
      <c r="R2519" s="36">
        <v>6176</v>
      </c>
      <c r="S2519" s="36">
        <v>5846</v>
      </c>
      <c r="T2519" s="66">
        <v>-2.1299999999999999E-2</v>
      </c>
      <c r="U2519" s="66">
        <v>-5.9999999999999995E-4</v>
      </c>
      <c r="V2519" s="66">
        <v>-4.9200000000000001E-2</v>
      </c>
      <c r="W2519" s="66">
        <v>4.4000000000000003E-3</v>
      </c>
      <c r="X2519" s="1">
        <v>15490100</v>
      </c>
      <c r="Y2519" s="1">
        <v>92039822</v>
      </c>
      <c r="Z2519" s="1">
        <v>11655895</v>
      </c>
      <c r="AA2519" t="s">
        <v>556</v>
      </c>
      <c r="AB2519" t="s">
        <v>346</v>
      </c>
      <c r="AC2519">
        <v>21.72</v>
      </c>
      <c r="AD2519">
        <v>2.44</v>
      </c>
      <c r="AE2519">
        <v>1.81</v>
      </c>
      <c r="AF2519" t="s">
        <v>230</v>
      </c>
      <c r="AG2519" s="1">
        <v>181900</v>
      </c>
      <c r="AH2519" s="36">
        <v>5872</v>
      </c>
      <c r="AI2519" s="1">
        <v>102000</v>
      </c>
      <c r="AJ2519" s="36">
        <v>5871</v>
      </c>
      <c r="AK2519" s="1">
        <v>2800</v>
      </c>
      <c r="AL2519" s="2">
        <v>0.64583333333333337</v>
      </c>
      <c r="AM2519" s="3">
        <v>46227</v>
      </c>
      <c r="AN2519" t="s">
        <v>298</v>
      </c>
      <c r="AO2519" t="s">
        <v>335</v>
      </c>
    </row>
    <row r="2520" spans="1:41">
      <c r="A2520" s="8">
        <v>46231</v>
      </c>
      <c r="B2520" s="67">
        <v>3963.59</v>
      </c>
      <c r="C2520" s="67">
        <v>-2.52</v>
      </c>
      <c r="D2520" s="67">
        <v>62460</v>
      </c>
      <c r="E2520" s="67">
        <v>-4.16</v>
      </c>
      <c r="F2520" s="69">
        <v>4068</v>
      </c>
      <c r="G2520" t="s">
        <v>42</v>
      </c>
      <c r="H2520">
        <v>0</v>
      </c>
      <c r="I2520" t="s">
        <v>347</v>
      </c>
      <c r="J2520" t="s">
        <v>323</v>
      </c>
      <c r="K2520" t="s">
        <v>290</v>
      </c>
      <c r="L2520" s="36">
        <v>1649</v>
      </c>
      <c r="M2520">
        <v>13</v>
      </c>
      <c r="N2520" s="66">
        <v>7.9000000000000008E-3</v>
      </c>
      <c r="O2520" s="36">
        <v>1636</v>
      </c>
      <c r="P2520" s="66">
        <v>7.9000000000000008E-3</v>
      </c>
      <c r="Q2520" s="36">
        <v>1652</v>
      </c>
      <c r="R2520" s="36">
        <v>1652</v>
      </c>
      <c r="S2520" s="36">
        <v>1637</v>
      </c>
      <c r="T2520" s="66">
        <v>-1.8E-3</v>
      </c>
      <c r="U2520" s="66">
        <v>4.1999999999999997E-3</v>
      </c>
      <c r="V2520" s="66">
        <v>-1.8E-3</v>
      </c>
      <c r="W2520" s="66">
        <v>7.3000000000000001E-3</v>
      </c>
      <c r="X2520" s="1">
        <v>1000</v>
      </c>
      <c r="Y2520" s="1">
        <v>1646</v>
      </c>
      <c r="Z2520" s="1">
        <v>3116</v>
      </c>
      <c r="AA2520" t="s">
        <v>348</v>
      </c>
      <c r="AB2520" t="s">
        <v>692</v>
      </c>
      <c r="AC2520">
        <v>21.66</v>
      </c>
      <c r="AD2520">
        <v>1.45</v>
      </c>
      <c r="AE2520">
        <v>0</v>
      </c>
      <c r="AF2520">
        <v>1.6</v>
      </c>
      <c r="AG2520">
        <v>0</v>
      </c>
      <c r="AH2520" s="36">
        <v>1650</v>
      </c>
      <c r="AI2520">
        <v>100</v>
      </c>
      <c r="AJ2520" s="36">
        <v>1637</v>
      </c>
      <c r="AK2520">
        <v>100</v>
      </c>
      <c r="AL2520" s="2">
        <v>0.64583333333333337</v>
      </c>
      <c r="AM2520" s="3">
        <v>46248</v>
      </c>
      <c r="AN2520" t="s">
        <v>350</v>
      </c>
      <c r="AO2520" t="s">
        <v>351</v>
      </c>
    </row>
    <row r="2521" spans="1:41">
      <c r="A2521" s="8">
        <v>46231</v>
      </c>
      <c r="B2521" s="67">
        <v>3963.59</v>
      </c>
      <c r="C2521" s="67">
        <v>-2.52</v>
      </c>
      <c r="D2521" s="67">
        <v>62460</v>
      </c>
      <c r="E2521" s="67">
        <v>-4.16</v>
      </c>
      <c r="F2521" s="69">
        <v>4100</v>
      </c>
      <c r="G2521" t="s">
        <v>43</v>
      </c>
      <c r="H2521">
        <v>0</v>
      </c>
      <c r="I2521" t="s">
        <v>314</v>
      </c>
      <c r="J2521" t="s">
        <v>289</v>
      </c>
      <c r="K2521" t="s">
        <v>295</v>
      </c>
      <c r="L2521" s="36">
        <v>1322</v>
      </c>
      <c r="M2521">
        <v>-88</v>
      </c>
      <c r="N2521" s="66">
        <v>-6.2399999999999997E-2</v>
      </c>
      <c r="O2521" s="36">
        <v>1410</v>
      </c>
      <c r="P2521" s="66">
        <v>-6.2399999999999997E-2</v>
      </c>
      <c r="Q2521" s="36">
        <v>1390</v>
      </c>
      <c r="R2521" s="36">
        <v>1391</v>
      </c>
      <c r="S2521" s="36">
        <v>1322</v>
      </c>
      <c r="T2521" s="66">
        <v>-4.8899999999999999E-2</v>
      </c>
      <c r="U2521" s="66">
        <v>-1.1900000000000001E-2</v>
      </c>
      <c r="V2521" s="66">
        <v>-4.9599999999999998E-2</v>
      </c>
      <c r="W2521" s="66">
        <v>0</v>
      </c>
      <c r="X2521" s="1">
        <v>77800</v>
      </c>
      <c r="Y2521" s="1">
        <v>105784</v>
      </c>
      <c r="Z2521" s="1">
        <v>8063</v>
      </c>
      <c r="AA2521" t="s">
        <v>544</v>
      </c>
      <c r="AB2521" t="s">
        <v>353</v>
      </c>
      <c r="AC2521">
        <v>15.3</v>
      </c>
      <c r="AD2521">
        <v>0.84</v>
      </c>
      <c r="AE2521">
        <v>0</v>
      </c>
      <c r="AF2521" t="s">
        <v>230</v>
      </c>
      <c r="AG2521">
        <v>0</v>
      </c>
      <c r="AH2521" s="36">
        <v>1329</v>
      </c>
      <c r="AI2521">
        <v>100</v>
      </c>
      <c r="AJ2521" s="36">
        <v>1322</v>
      </c>
      <c r="AK2521">
        <v>400</v>
      </c>
      <c r="AL2521" s="2">
        <v>0.64583333333333337</v>
      </c>
      <c r="AM2521" s="3">
        <v>46241</v>
      </c>
      <c r="AN2521" t="s">
        <v>298</v>
      </c>
      <c r="AO2521" t="s">
        <v>335</v>
      </c>
    </row>
    <row r="2522" spans="1:41">
      <c r="A2522" s="8">
        <v>46231</v>
      </c>
      <c r="B2522" s="67">
        <v>3963.59</v>
      </c>
      <c r="C2522" s="67">
        <v>-2.52</v>
      </c>
      <c r="D2522" s="67">
        <v>62460</v>
      </c>
      <c r="E2522" s="67">
        <v>-4.16</v>
      </c>
      <c r="F2522" s="69">
        <v>4182</v>
      </c>
      <c r="G2522" t="s">
        <v>44</v>
      </c>
      <c r="H2522">
        <v>0</v>
      </c>
      <c r="I2522" t="s">
        <v>288</v>
      </c>
      <c r="J2522" t="s">
        <v>289</v>
      </c>
      <c r="K2522" t="s">
        <v>290</v>
      </c>
      <c r="L2522" s="36">
        <v>4003</v>
      </c>
      <c r="M2522">
        <v>-360</v>
      </c>
      <c r="N2522" s="66">
        <v>-8.2500000000000004E-2</v>
      </c>
      <c r="O2522" s="36">
        <v>4363</v>
      </c>
      <c r="P2522" s="66">
        <v>-8.2500000000000004E-2</v>
      </c>
      <c r="Q2522" s="36">
        <v>4200</v>
      </c>
      <c r="R2522" s="36">
        <v>4205</v>
      </c>
      <c r="S2522" s="36">
        <v>3973</v>
      </c>
      <c r="T2522" s="66">
        <v>-4.6899999999999997E-2</v>
      </c>
      <c r="U2522" s="66">
        <v>-1.35E-2</v>
      </c>
      <c r="V2522" s="66">
        <v>-4.8000000000000001E-2</v>
      </c>
      <c r="W2522" s="66">
        <v>7.4999999999999997E-3</v>
      </c>
      <c r="X2522" s="1">
        <v>1152600</v>
      </c>
      <c r="Y2522" s="1">
        <v>4667031</v>
      </c>
      <c r="Z2522" s="1">
        <v>847381</v>
      </c>
      <c r="AA2522" t="s">
        <v>678</v>
      </c>
      <c r="AB2522" t="s">
        <v>355</v>
      </c>
      <c r="AC2522">
        <v>16.96</v>
      </c>
      <c r="AD2522">
        <v>1.2</v>
      </c>
      <c r="AE2522">
        <v>2.75</v>
      </c>
      <c r="AF2522" t="s">
        <v>230</v>
      </c>
      <c r="AG2522" s="1">
        <v>17400</v>
      </c>
      <c r="AH2522" s="36">
        <v>4003</v>
      </c>
      <c r="AI2522" s="1">
        <v>4900</v>
      </c>
      <c r="AJ2522" s="36">
        <v>3988</v>
      </c>
      <c r="AK2522">
        <v>200</v>
      </c>
      <c r="AL2522" s="2">
        <v>0.64583333333333337</v>
      </c>
      <c r="AM2522" s="3">
        <v>46241</v>
      </c>
      <c r="AN2522" t="s">
        <v>298</v>
      </c>
      <c r="AO2522" t="s">
        <v>335</v>
      </c>
    </row>
    <row r="2523" spans="1:41">
      <c r="A2523" s="8">
        <v>46231</v>
      </c>
      <c r="B2523" s="67">
        <v>3963.59</v>
      </c>
      <c r="C2523" s="67">
        <v>-2.52</v>
      </c>
      <c r="D2523" s="67">
        <v>62460</v>
      </c>
      <c r="E2523" s="67">
        <v>-4.16</v>
      </c>
      <c r="F2523" s="69">
        <v>4188</v>
      </c>
      <c r="G2523" t="s">
        <v>45</v>
      </c>
      <c r="H2523">
        <v>0</v>
      </c>
      <c r="I2523" t="s">
        <v>288</v>
      </c>
      <c r="J2523" t="s">
        <v>289</v>
      </c>
      <c r="K2523" t="s">
        <v>290</v>
      </c>
      <c r="L2523" s="36">
        <v>1165</v>
      </c>
      <c r="M2523">
        <v>-60</v>
      </c>
      <c r="N2523" s="66">
        <v>-4.9000000000000002E-2</v>
      </c>
      <c r="O2523" s="36">
        <v>1225</v>
      </c>
      <c r="P2523" s="66">
        <v>-4.8899999999999999E-2</v>
      </c>
      <c r="Q2523" s="36">
        <v>1200</v>
      </c>
      <c r="R2523" s="36">
        <v>1205.5</v>
      </c>
      <c r="S2523" s="36">
        <v>1159.5</v>
      </c>
      <c r="T2523" s="66">
        <v>-2.9100000000000001E-2</v>
      </c>
      <c r="U2523" s="66">
        <v>-2.5000000000000001E-3</v>
      </c>
      <c r="V2523" s="66">
        <v>-3.3500000000000002E-2</v>
      </c>
      <c r="W2523" s="66">
        <v>4.7000000000000002E-3</v>
      </c>
      <c r="X2523" s="1">
        <v>6240800</v>
      </c>
      <c r="Y2523" s="1">
        <v>7301398</v>
      </c>
      <c r="Z2523" s="1">
        <v>1679309</v>
      </c>
      <c r="AA2523" t="s">
        <v>898</v>
      </c>
      <c r="AB2523" t="s">
        <v>357</v>
      </c>
      <c r="AC2523">
        <v>13.31</v>
      </c>
      <c r="AD2523">
        <v>0.89</v>
      </c>
      <c r="AE2523">
        <v>2.75</v>
      </c>
      <c r="AF2523" t="s">
        <v>230</v>
      </c>
      <c r="AG2523" s="1">
        <v>255000</v>
      </c>
      <c r="AH2523" s="36">
        <v>1166</v>
      </c>
      <c r="AI2523">
        <v>500</v>
      </c>
      <c r="AJ2523" s="36">
        <v>1165</v>
      </c>
      <c r="AK2523">
        <v>800</v>
      </c>
      <c r="AL2523" s="2">
        <v>0.64583333333333337</v>
      </c>
      <c r="AM2523" s="3">
        <v>46234</v>
      </c>
      <c r="AN2523" t="s">
        <v>298</v>
      </c>
      <c r="AO2523" t="s">
        <v>335</v>
      </c>
    </row>
    <row r="2524" spans="1:41">
      <c r="A2524" s="8">
        <v>46231</v>
      </c>
      <c r="B2524" s="67">
        <v>3963.59</v>
      </c>
      <c r="C2524" s="67">
        <v>-2.52</v>
      </c>
      <c r="D2524" s="67">
        <v>62460</v>
      </c>
      <c r="E2524" s="67">
        <v>-4.16</v>
      </c>
      <c r="F2524" s="69">
        <v>4220</v>
      </c>
      <c r="G2524" t="s">
        <v>46</v>
      </c>
      <c r="H2524">
        <v>0</v>
      </c>
      <c r="I2524" t="s">
        <v>288</v>
      </c>
      <c r="J2524" t="s">
        <v>289</v>
      </c>
      <c r="K2524" t="s">
        <v>295</v>
      </c>
      <c r="L2524" s="36">
        <v>1794</v>
      </c>
      <c r="M2524">
        <v>-37</v>
      </c>
      <c r="N2524" s="66">
        <v>-2.0199999999999999E-2</v>
      </c>
      <c r="O2524" s="36">
        <v>1831</v>
      </c>
      <c r="P2524" s="66">
        <v>-2.0199999999999999E-2</v>
      </c>
      <c r="Q2524" s="36">
        <v>1805</v>
      </c>
      <c r="R2524" s="36">
        <v>1836</v>
      </c>
      <c r="S2524" s="36">
        <v>1785</v>
      </c>
      <c r="T2524" s="66">
        <v>-6.0000000000000001E-3</v>
      </c>
      <c r="U2524" s="66">
        <v>1.1000000000000001E-3</v>
      </c>
      <c r="V2524" s="66">
        <v>-2.2800000000000001E-2</v>
      </c>
      <c r="W2524" s="66">
        <v>5.0000000000000001E-3</v>
      </c>
      <c r="X2524" s="1">
        <v>93300</v>
      </c>
      <c r="Y2524" s="1">
        <v>167760</v>
      </c>
      <c r="Z2524" s="1">
        <v>91987</v>
      </c>
      <c r="AA2524" t="s">
        <v>790</v>
      </c>
      <c r="AB2524" t="s">
        <v>578</v>
      </c>
      <c r="AC2524">
        <v>12.55</v>
      </c>
      <c r="AD2524">
        <v>1.26</v>
      </c>
      <c r="AE2524">
        <v>3.01</v>
      </c>
      <c r="AF2524" t="s">
        <v>230</v>
      </c>
      <c r="AG2524">
        <v>0</v>
      </c>
      <c r="AH2524" s="36">
        <v>1796</v>
      </c>
      <c r="AI2524">
        <v>100</v>
      </c>
      <c r="AJ2524" s="36">
        <v>1791</v>
      </c>
      <c r="AK2524">
        <v>100</v>
      </c>
      <c r="AL2524" s="2">
        <v>0.64583333333333337</v>
      </c>
      <c r="AM2524" s="3">
        <v>46234</v>
      </c>
      <c r="AN2524" t="s">
        <v>298</v>
      </c>
      <c r="AO2524" t="s">
        <v>335</v>
      </c>
    </row>
    <row r="2525" spans="1:41">
      <c r="A2525" s="8">
        <v>46231</v>
      </c>
      <c r="B2525" s="67">
        <v>3963.59</v>
      </c>
      <c r="C2525" s="67">
        <v>-2.52</v>
      </c>
      <c r="D2525" s="67">
        <v>62460</v>
      </c>
      <c r="E2525" s="67">
        <v>-4.16</v>
      </c>
      <c r="F2525" s="69">
        <v>4334</v>
      </c>
      <c r="G2525" t="s">
        <v>47</v>
      </c>
      <c r="H2525">
        <v>0</v>
      </c>
      <c r="I2525" t="s">
        <v>314</v>
      </c>
      <c r="J2525" t="s">
        <v>323</v>
      </c>
      <c r="K2525" t="s">
        <v>290</v>
      </c>
      <c r="L2525">
        <v>381</v>
      </c>
      <c r="M2525">
        <v>3</v>
      </c>
      <c r="N2525" s="66">
        <v>7.9000000000000008E-3</v>
      </c>
      <c r="O2525">
        <v>378</v>
      </c>
      <c r="P2525" s="66">
        <v>7.9000000000000008E-3</v>
      </c>
      <c r="Q2525">
        <v>378</v>
      </c>
      <c r="R2525">
        <v>381</v>
      </c>
      <c r="S2525">
        <v>375</v>
      </c>
      <c r="T2525" s="66">
        <v>7.9000000000000008E-3</v>
      </c>
      <c r="U2525" s="66">
        <v>2.5999999999999999E-3</v>
      </c>
      <c r="V2525" s="66">
        <v>0</v>
      </c>
      <c r="W2525" s="66">
        <v>1.6E-2</v>
      </c>
      <c r="X2525" s="1">
        <v>11700</v>
      </c>
      <c r="Y2525" s="1">
        <v>4419</v>
      </c>
      <c r="Z2525" s="1">
        <v>4227</v>
      </c>
      <c r="AA2525" t="s">
        <v>360</v>
      </c>
      <c r="AB2525" t="s">
        <v>693</v>
      </c>
      <c r="AC2525">
        <v>11.44</v>
      </c>
      <c r="AD2525">
        <v>1.25</v>
      </c>
      <c r="AE2525">
        <v>2.62</v>
      </c>
      <c r="AF2525">
        <v>0.1</v>
      </c>
      <c r="AG2525">
        <v>0</v>
      </c>
      <c r="AH2525">
        <v>381</v>
      </c>
      <c r="AI2525">
        <v>300</v>
      </c>
      <c r="AJ2525">
        <v>379</v>
      </c>
      <c r="AK2525">
        <v>100</v>
      </c>
      <c r="AL2525" s="2">
        <v>0.64583333333333337</v>
      </c>
      <c r="AN2525" t="s">
        <v>306</v>
      </c>
      <c r="AO2525" t="s">
        <v>351</v>
      </c>
    </row>
    <row r="2526" spans="1:41">
      <c r="A2526" s="8">
        <v>46231</v>
      </c>
      <c r="B2526" s="67">
        <v>3963.59</v>
      </c>
      <c r="C2526" s="67">
        <v>-2.52</v>
      </c>
      <c r="D2526" s="67">
        <v>62460</v>
      </c>
      <c r="E2526" s="67">
        <v>-4.16</v>
      </c>
      <c r="F2526" s="69">
        <v>4523</v>
      </c>
      <c r="G2526" t="s">
        <v>48</v>
      </c>
      <c r="H2526">
        <v>0</v>
      </c>
      <c r="I2526" t="s">
        <v>288</v>
      </c>
      <c r="J2526" t="s">
        <v>289</v>
      </c>
      <c r="K2526" t="s">
        <v>290</v>
      </c>
      <c r="L2526" s="36">
        <v>4791</v>
      </c>
      <c r="M2526">
        <v>38</v>
      </c>
      <c r="N2526" s="66">
        <v>8.0000000000000002E-3</v>
      </c>
      <c r="O2526" s="36">
        <v>4753</v>
      </c>
      <c r="P2526" s="66">
        <v>7.9000000000000008E-3</v>
      </c>
      <c r="Q2526" s="36">
        <v>4766</v>
      </c>
      <c r="R2526" s="36">
        <v>4816</v>
      </c>
      <c r="S2526" s="36">
        <v>4750</v>
      </c>
      <c r="T2526" s="66">
        <v>5.1999999999999998E-3</v>
      </c>
      <c r="U2526" s="66">
        <v>1E-3</v>
      </c>
      <c r="V2526" s="66">
        <v>-5.1000000000000004E-3</v>
      </c>
      <c r="W2526" s="66">
        <v>8.6E-3</v>
      </c>
      <c r="X2526" s="1">
        <v>1836300</v>
      </c>
      <c r="Y2526" s="1">
        <v>8789608</v>
      </c>
      <c r="Z2526" s="1">
        <v>1397291</v>
      </c>
      <c r="AA2526" t="s">
        <v>362</v>
      </c>
      <c r="AB2526" t="s">
        <v>631</v>
      </c>
      <c r="AC2526">
        <v>25.86</v>
      </c>
      <c r="AD2526">
        <v>1.5</v>
      </c>
      <c r="AE2526">
        <v>3.34</v>
      </c>
      <c r="AF2526" t="s">
        <v>230</v>
      </c>
      <c r="AG2526" s="1">
        <v>72200</v>
      </c>
      <c r="AH2526" s="36">
        <v>4795</v>
      </c>
      <c r="AI2526">
        <v>100</v>
      </c>
      <c r="AJ2526" s="36">
        <v>4788</v>
      </c>
      <c r="AK2526">
        <v>100</v>
      </c>
      <c r="AL2526" s="2">
        <v>0.64583333333333337</v>
      </c>
      <c r="AM2526" s="3">
        <v>46237</v>
      </c>
      <c r="AN2526" t="s">
        <v>298</v>
      </c>
      <c r="AO2526" t="s">
        <v>364</v>
      </c>
    </row>
    <row r="2527" spans="1:41">
      <c r="A2527" s="8">
        <v>46231</v>
      </c>
      <c r="B2527" s="67">
        <v>3963.59</v>
      </c>
      <c r="C2527" s="67">
        <v>-2.52</v>
      </c>
      <c r="D2527" s="67">
        <v>62460</v>
      </c>
      <c r="E2527" s="67">
        <v>-4.16</v>
      </c>
      <c r="F2527" s="69">
        <v>4528</v>
      </c>
      <c r="G2527" t="s">
        <v>49</v>
      </c>
      <c r="H2527">
        <v>0</v>
      </c>
      <c r="I2527" t="s">
        <v>288</v>
      </c>
      <c r="J2527" t="s">
        <v>289</v>
      </c>
      <c r="K2527" t="s">
        <v>295</v>
      </c>
      <c r="L2527" s="36">
        <v>2417</v>
      </c>
      <c r="M2527">
        <v>-22.5</v>
      </c>
      <c r="N2527" s="66">
        <v>-9.1999999999999998E-3</v>
      </c>
      <c r="O2527" s="36">
        <v>2439.5</v>
      </c>
      <c r="P2527" s="66">
        <v>-9.1999999999999998E-3</v>
      </c>
      <c r="Q2527" s="36">
        <v>2450</v>
      </c>
      <c r="R2527" s="36">
        <v>2457</v>
      </c>
      <c r="S2527" s="36">
        <v>2408.5</v>
      </c>
      <c r="T2527" s="66">
        <v>-1.34E-2</v>
      </c>
      <c r="U2527" s="66">
        <v>-2.3999999999999998E-3</v>
      </c>
      <c r="V2527" s="66">
        <v>-1.6199999999999999E-2</v>
      </c>
      <c r="W2527" s="66">
        <v>3.5000000000000001E-3</v>
      </c>
      <c r="X2527" s="1">
        <v>1462400</v>
      </c>
      <c r="Y2527" s="1">
        <v>3545447</v>
      </c>
      <c r="Z2527" s="1">
        <v>1205340</v>
      </c>
      <c r="AA2527" t="s">
        <v>365</v>
      </c>
      <c r="AB2527" t="s">
        <v>580</v>
      </c>
      <c r="AC2527">
        <v>16</v>
      </c>
      <c r="AD2527">
        <v>1.33</v>
      </c>
      <c r="AE2527">
        <v>3.31</v>
      </c>
      <c r="AF2527" t="s">
        <v>230</v>
      </c>
      <c r="AG2527" s="1">
        <v>76500</v>
      </c>
      <c r="AH2527" s="36">
        <v>2423</v>
      </c>
      <c r="AI2527">
        <v>100</v>
      </c>
      <c r="AJ2527" s="36">
        <v>2417</v>
      </c>
      <c r="AK2527" s="1">
        <v>5400</v>
      </c>
      <c r="AL2527" s="2">
        <v>0.64583333333333337</v>
      </c>
      <c r="AM2527" s="3">
        <v>46234</v>
      </c>
      <c r="AN2527" t="s">
        <v>298</v>
      </c>
      <c r="AO2527" t="s">
        <v>364</v>
      </c>
    </row>
    <row r="2528" spans="1:41">
      <c r="A2528" s="8">
        <v>46231</v>
      </c>
      <c r="B2528" s="67">
        <v>3963.59</v>
      </c>
      <c r="C2528" s="67">
        <v>-2.52</v>
      </c>
      <c r="D2528" s="67">
        <v>62460</v>
      </c>
      <c r="E2528" s="67">
        <v>-4.16</v>
      </c>
      <c r="F2528" s="69">
        <v>4661</v>
      </c>
      <c r="G2528" t="s">
        <v>50</v>
      </c>
      <c r="H2528">
        <v>0</v>
      </c>
      <c r="I2528" t="s">
        <v>288</v>
      </c>
      <c r="J2528" t="s">
        <v>289</v>
      </c>
      <c r="K2528" t="s">
        <v>290</v>
      </c>
      <c r="L2528" s="36">
        <v>2904</v>
      </c>
      <c r="M2528">
        <v>72.5</v>
      </c>
      <c r="N2528" s="66">
        <v>2.5600000000000001E-2</v>
      </c>
      <c r="O2528" s="36">
        <v>2831.5</v>
      </c>
      <c r="P2528" s="66">
        <v>2.5600000000000001E-2</v>
      </c>
      <c r="Q2528" s="36">
        <v>2855</v>
      </c>
      <c r="R2528" s="36">
        <v>2915</v>
      </c>
      <c r="S2528" s="36">
        <v>2843.5</v>
      </c>
      <c r="T2528" s="66">
        <v>1.7100000000000001E-2</v>
      </c>
      <c r="U2528" s="66">
        <v>-2E-3</v>
      </c>
      <c r="V2528" s="66">
        <v>-3.7000000000000002E-3</v>
      </c>
      <c r="W2528" s="66">
        <v>2.12E-2</v>
      </c>
      <c r="X2528" s="1">
        <v>8157800</v>
      </c>
      <c r="Y2528" s="1">
        <v>23571918</v>
      </c>
      <c r="Z2528" s="1">
        <v>5228509</v>
      </c>
      <c r="AA2528" t="s">
        <v>367</v>
      </c>
      <c r="AB2528" t="s">
        <v>368</v>
      </c>
      <c r="AC2528">
        <v>40.67</v>
      </c>
      <c r="AD2528">
        <v>4.32</v>
      </c>
      <c r="AE2528">
        <v>0.55000000000000004</v>
      </c>
      <c r="AF2528" t="s">
        <v>230</v>
      </c>
      <c r="AG2528">
        <v>0</v>
      </c>
      <c r="AH2528" s="36">
        <v>2904</v>
      </c>
      <c r="AI2528">
        <v>200</v>
      </c>
      <c r="AJ2528" s="36">
        <v>2903.5</v>
      </c>
      <c r="AK2528" s="1">
        <v>1200</v>
      </c>
      <c r="AL2528" s="2">
        <v>0.64583333333333337</v>
      </c>
      <c r="AM2528" s="3">
        <v>46233</v>
      </c>
      <c r="AN2528" t="s">
        <v>298</v>
      </c>
      <c r="AO2528" t="s">
        <v>313</v>
      </c>
    </row>
    <row r="2529" spans="1:41">
      <c r="A2529" s="8">
        <v>46231</v>
      </c>
      <c r="B2529" s="67">
        <v>3963.59</v>
      </c>
      <c r="C2529" s="67">
        <v>-2.52</v>
      </c>
      <c r="D2529" s="67">
        <v>62460</v>
      </c>
      <c r="E2529" s="67">
        <v>-4.16</v>
      </c>
      <c r="F2529" s="69">
        <v>5020</v>
      </c>
      <c r="G2529" t="s">
        <v>51</v>
      </c>
      <c r="H2529">
        <v>0</v>
      </c>
      <c r="I2529" t="s">
        <v>288</v>
      </c>
      <c r="J2529" t="s">
        <v>289</v>
      </c>
      <c r="K2529" t="s">
        <v>295</v>
      </c>
      <c r="L2529" s="36">
        <v>1296</v>
      </c>
      <c r="M2529">
        <v>-27.5</v>
      </c>
      <c r="N2529" s="66">
        <v>-2.0799999999999999E-2</v>
      </c>
      <c r="O2529" s="36">
        <v>1323.5</v>
      </c>
      <c r="P2529" s="66">
        <v>-2.07E-2</v>
      </c>
      <c r="Q2529" s="36">
        <v>1325.5</v>
      </c>
      <c r="R2529" s="36">
        <v>1326</v>
      </c>
      <c r="S2529" s="36">
        <v>1288</v>
      </c>
      <c r="T2529" s="66">
        <v>-2.2200000000000001E-2</v>
      </c>
      <c r="U2529" s="66">
        <v>2.9999999999999997E-4</v>
      </c>
      <c r="V2529" s="66">
        <v>-2.2599999999999999E-2</v>
      </c>
      <c r="W2529" s="66">
        <v>6.1999999999999998E-3</v>
      </c>
      <c r="X2529" s="1">
        <v>7393700</v>
      </c>
      <c r="Y2529" s="1">
        <v>9612669</v>
      </c>
      <c r="Z2529" s="1">
        <v>3507969</v>
      </c>
      <c r="AA2529" t="s">
        <v>369</v>
      </c>
      <c r="AB2529" t="s">
        <v>370</v>
      </c>
      <c r="AC2529">
        <v>8.32</v>
      </c>
      <c r="AD2529">
        <v>1.03</v>
      </c>
      <c r="AE2529">
        <v>2.62</v>
      </c>
      <c r="AF2529" t="s">
        <v>230</v>
      </c>
      <c r="AG2529" s="1">
        <v>276500</v>
      </c>
      <c r="AH2529" s="36">
        <v>1298</v>
      </c>
      <c r="AI2529">
        <v>400</v>
      </c>
      <c r="AJ2529" s="36">
        <v>1296</v>
      </c>
      <c r="AK2529" s="1">
        <v>275300</v>
      </c>
      <c r="AL2529" s="2">
        <v>0.64583333333333337</v>
      </c>
      <c r="AM2529" s="3">
        <v>46241</v>
      </c>
      <c r="AN2529" t="s">
        <v>298</v>
      </c>
      <c r="AO2529" t="s">
        <v>371</v>
      </c>
    </row>
    <row r="2530" spans="1:41">
      <c r="A2530" s="8">
        <v>46231</v>
      </c>
      <c r="B2530" s="67">
        <v>3963.59</v>
      </c>
      <c r="C2530" s="67">
        <v>-2.52</v>
      </c>
      <c r="D2530" s="67">
        <v>62460</v>
      </c>
      <c r="E2530" s="67">
        <v>-4.16</v>
      </c>
      <c r="F2530" s="69">
        <v>5201</v>
      </c>
      <c r="G2530" t="s">
        <v>52</v>
      </c>
      <c r="H2530">
        <v>0</v>
      </c>
      <c r="I2530" t="s">
        <v>288</v>
      </c>
      <c r="J2530" t="s">
        <v>289</v>
      </c>
      <c r="K2530" t="s">
        <v>290</v>
      </c>
      <c r="L2530" s="36">
        <v>6168</v>
      </c>
      <c r="M2530">
        <v>-92</v>
      </c>
      <c r="N2530" s="66">
        <v>-1.47E-2</v>
      </c>
      <c r="O2530" s="36">
        <v>6260</v>
      </c>
      <c r="P2530" s="66">
        <v>-1.46E-2</v>
      </c>
      <c r="Q2530" s="36">
        <v>6169</v>
      </c>
      <c r="R2530" s="36">
        <v>6190</v>
      </c>
      <c r="S2530" s="36">
        <v>6024</v>
      </c>
      <c r="T2530" s="66">
        <v>-1E-4</v>
      </c>
      <c r="U2530" s="66">
        <v>1.24E-2</v>
      </c>
      <c r="V2530" s="66">
        <v>-3.5000000000000001E-3</v>
      </c>
      <c r="W2530" s="66">
        <v>2.3900000000000001E-2</v>
      </c>
      <c r="X2530" s="1">
        <v>1573300</v>
      </c>
      <c r="Y2530" s="1">
        <v>9639998</v>
      </c>
      <c r="Z2530" s="1">
        <v>1341137</v>
      </c>
      <c r="AA2530" t="s">
        <v>581</v>
      </c>
      <c r="AB2530" t="s">
        <v>373</v>
      </c>
      <c r="AC2530">
        <v>17.010000000000002</v>
      </c>
      <c r="AD2530">
        <v>0.88</v>
      </c>
      <c r="AE2530">
        <v>3.4</v>
      </c>
      <c r="AF2530" t="s">
        <v>230</v>
      </c>
      <c r="AG2530" s="1">
        <v>58500</v>
      </c>
      <c r="AH2530" s="36">
        <v>6175</v>
      </c>
      <c r="AI2530">
        <v>100</v>
      </c>
      <c r="AJ2530" s="36">
        <v>6166</v>
      </c>
      <c r="AK2530">
        <v>600</v>
      </c>
      <c r="AL2530" s="2">
        <v>0.64583333333333337</v>
      </c>
      <c r="AM2530" s="3">
        <v>46238</v>
      </c>
      <c r="AN2530" t="s">
        <v>293</v>
      </c>
      <c r="AO2530" t="s">
        <v>341</v>
      </c>
    </row>
    <row r="2531" spans="1:41">
      <c r="A2531" s="8">
        <v>46231</v>
      </c>
      <c r="B2531" s="67">
        <v>3963.59</v>
      </c>
      <c r="C2531" s="67">
        <v>-2.52</v>
      </c>
      <c r="D2531" s="67">
        <v>62460</v>
      </c>
      <c r="E2531" s="67">
        <v>-4.16</v>
      </c>
      <c r="F2531" s="69">
        <v>5302</v>
      </c>
      <c r="G2531" t="s">
        <v>53</v>
      </c>
      <c r="H2531">
        <v>0</v>
      </c>
      <c r="I2531" t="s">
        <v>288</v>
      </c>
      <c r="J2531" t="s">
        <v>289</v>
      </c>
      <c r="K2531" t="s">
        <v>290</v>
      </c>
      <c r="L2531" s="36">
        <v>4665</v>
      </c>
      <c r="M2531">
        <v>-85</v>
      </c>
      <c r="N2531" s="66">
        <v>-1.7899999999999999E-2</v>
      </c>
      <c r="O2531" s="36">
        <v>4750</v>
      </c>
      <c r="P2531" s="66">
        <v>-1.78E-2</v>
      </c>
      <c r="Q2531" s="36">
        <v>4705</v>
      </c>
      <c r="R2531" s="36">
        <v>4755</v>
      </c>
      <c r="S2531" s="36">
        <v>4645</v>
      </c>
      <c r="T2531" s="66">
        <v>-8.5000000000000006E-3</v>
      </c>
      <c r="U2531" s="66">
        <v>-4.1999999999999997E-3</v>
      </c>
      <c r="V2531" s="66">
        <v>-1.89E-2</v>
      </c>
      <c r="W2531" s="66">
        <v>4.3E-3</v>
      </c>
      <c r="X2531" s="1">
        <v>51100</v>
      </c>
      <c r="Y2531" s="1">
        <v>239301</v>
      </c>
      <c r="Z2531" s="1">
        <v>55198</v>
      </c>
      <c r="AA2531" t="s">
        <v>374</v>
      </c>
      <c r="AB2531" t="s">
        <v>375</v>
      </c>
      <c r="AC2531">
        <v>18.71</v>
      </c>
      <c r="AD2531">
        <v>0.94</v>
      </c>
      <c r="AE2531">
        <v>4.29</v>
      </c>
      <c r="AF2531" t="s">
        <v>230</v>
      </c>
      <c r="AG2531" s="1">
        <v>12800</v>
      </c>
      <c r="AH2531" s="36">
        <v>4710</v>
      </c>
      <c r="AI2531" s="1">
        <v>1200</v>
      </c>
      <c r="AJ2531" s="36">
        <v>4660</v>
      </c>
      <c r="AK2531">
        <v>100</v>
      </c>
      <c r="AL2531" s="2">
        <v>0.64583333333333337</v>
      </c>
      <c r="AM2531" s="3">
        <v>46244</v>
      </c>
      <c r="AN2531" t="s">
        <v>293</v>
      </c>
      <c r="AO2531" t="s">
        <v>341</v>
      </c>
    </row>
    <row r="2532" spans="1:41">
      <c r="A2532" s="8">
        <v>46231</v>
      </c>
      <c r="B2532" s="67">
        <v>3963.59</v>
      </c>
      <c r="C2532" s="67">
        <v>-2.52</v>
      </c>
      <c r="D2532" s="67">
        <v>62460</v>
      </c>
      <c r="E2532" s="67">
        <v>-4.16</v>
      </c>
      <c r="F2532" s="69">
        <v>5310</v>
      </c>
      <c r="G2532" t="s">
        <v>54</v>
      </c>
      <c r="H2532">
        <v>0</v>
      </c>
      <c r="I2532" t="s">
        <v>288</v>
      </c>
      <c r="J2532" t="s">
        <v>289</v>
      </c>
      <c r="K2532" t="s">
        <v>290</v>
      </c>
      <c r="L2532" s="36">
        <v>6350</v>
      </c>
      <c r="M2532">
        <v>-530</v>
      </c>
      <c r="N2532" s="66">
        <v>-7.6999999999999999E-2</v>
      </c>
      <c r="O2532" s="36">
        <v>6880</v>
      </c>
      <c r="P2532" s="66">
        <v>-7.6999999999999999E-2</v>
      </c>
      <c r="Q2532" s="36">
        <v>6880</v>
      </c>
      <c r="R2532" s="36">
        <v>6880</v>
      </c>
      <c r="S2532" s="36">
        <v>6320</v>
      </c>
      <c r="T2532" s="66">
        <v>-7.6999999999999999E-2</v>
      </c>
      <c r="U2532" s="66">
        <v>-1.55E-2</v>
      </c>
      <c r="V2532" s="66">
        <v>-7.6999999999999999E-2</v>
      </c>
      <c r="W2532" s="66">
        <v>4.7000000000000002E-3</v>
      </c>
      <c r="X2532" s="1">
        <v>130400</v>
      </c>
      <c r="Y2532" s="1">
        <v>840266</v>
      </c>
      <c r="Z2532" s="1">
        <v>133302</v>
      </c>
      <c r="AA2532" t="s">
        <v>662</v>
      </c>
      <c r="AB2532" t="s">
        <v>377</v>
      </c>
      <c r="AC2532">
        <v>27.18</v>
      </c>
      <c r="AD2532">
        <v>1.36</v>
      </c>
      <c r="AE2532">
        <v>2.2799999999999998</v>
      </c>
      <c r="AF2532" t="s">
        <v>230</v>
      </c>
      <c r="AG2532" s="1">
        <v>4000</v>
      </c>
      <c r="AH2532" s="36">
        <v>6380</v>
      </c>
      <c r="AI2532">
        <v>200</v>
      </c>
      <c r="AJ2532" s="36">
        <v>6340</v>
      </c>
      <c r="AK2532">
        <v>200</v>
      </c>
      <c r="AL2532" s="2">
        <v>0.64583333333333337</v>
      </c>
      <c r="AM2532" s="3">
        <v>46241</v>
      </c>
      <c r="AN2532" t="s">
        <v>293</v>
      </c>
      <c r="AO2532" t="s">
        <v>341</v>
      </c>
    </row>
    <row r="2533" spans="1:41">
      <c r="A2533" s="8">
        <v>46231</v>
      </c>
      <c r="B2533" s="67">
        <v>3963.59</v>
      </c>
      <c r="C2533" s="67">
        <v>-2.52</v>
      </c>
      <c r="D2533" s="67">
        <v>62460</v>
      </c>
      <c r="E2533" s="67">
        <v>-4.16</v>
      </c>
      <c r="F2533" s="69">
        <v>5334</v>
      </c>
      <c r="G2533" t="s">
        <v>55</v>
      </c>
      <c r="H2533">
        <v>0</v>
      </c>
      <c r="I2533" t="s">
        <v>288</v>
      </c>
      <c r="J2533" t="s">
        <v>289</v>
      </c>
      <c r="K2533" t="s">
        <v>290</v>
      </c>
      <c r="L2533" s="36">
        <v>8941</v>
      </c>
      <c r="M2533">
        <v>-480</v>
      </c>
      <c r="N2533" s="66">
        <v>-5.0999999999999997E-2</v>
      </c>
      <c r="O2533" s="36">
        <v>9421</v>
      </c>
      <c r="P2533" s="66">
        <v>-5.0900000000000001E-2</v>
      </c>
      <c r="Q2533" s="36">
        <v>9200</v>
      </c>
      <c r="R2533" s="36">
        <v>9228</v>
      </c>
      <c r="S2533" s="36">
        <v>8893</v>
      </c>
      <c r="T2533" s="66">
        <v>-2.81E-2</v>
      </c>
      <c r="U2533" s="66">
        <v>-2.0000000000000001E-4</v>
      </c>
      <c r="V2533" s="66">
        <v>-3.1099999999999999E-2</v>
      </c>
      <c r="W2533" s="66">
        <v>5.3E-3</v>
      </c>
      <c r="X2533" s="1">
        <v>1320100</v>
      </c>
      <c r="Y2533" s="1">
        <v>11872150</v>
      </c>
      <c r="Z2533" s="1">
        <v>1781473</v>
      </c>
      <c r="AA2533" t="s">
        <v>709</v>
      </c>
      <c r="AB2533" t="s">
        <v>379</v>
      </c>
      <c r="AC2533">
        <v>16.600000000000001</v>
      </c>
      <c r="AD2533">
        <v>2.2799999999999998</v>
      </c>
      <c r="AE2533">
        <v>2.35</v>
      </c>
      <c r="AF2533" t="s">
        <v>230</v>
      </c>
      <c r="AG2533" s="1">
        <v>26700</v>
      </c>
      <c r="AH2533" s="36">
        <v>8941</v>
      </c>
      <c r="AI2533" s="1">
        <v>4400</v>
      </c>
      <c r="AJ2533" s="36">
        <v>8940</v>
      </c>
      <c r="AK2533">
        <v>100</v>
      </c>
      <c r="AL2533" s="2">
        <v>0.64583333333333337</v>
      </c>
      <c r="AM2533" s="3">
        <v>46234</v>
      </c>
      <c r="AN2533" t="s">
        <v>298</v>
      </c>
      <c r="AO2533" t="s">
        <v>341</v>
      </c>
    </row>
    <row r="2534" spans="1:41">
      <c r="A2534" s="8">
        <v>46231</v>
      </c>
      <c r="B2534" s="67">
        <v>3963.59</v>
      </c>
      <c r="C2534" s="67">
        <v>-2.52</v>
      </c>
      <c r="D2534" s="67">
        <v>62460</v>
      </c>
      <c r="E2534" s="67">
        <v>-4.16</v>
      </c>
      <c r="F2534" s="69">
        <v>5706</v>
      </c>
      <c r="G2534" t="s">
        <v>56</v>
      </c>
      <c r="H2534">
        <v>0</v>
      </c>
      <c r="I2534" t="s">
        <v>288</v>
      </c>
      <c r="J2534" t="s">
        <v>289</v>
      </c>
      <c r="K2534" t="s">
        <v>290</v>
      </c>
      <c r="L2534" s="36">
        <v>28010</v>
      </c>
      <c r="M2534" s="36">
        <v>-3220</v>
      </c>
      <c r="N2534" s="66">
        <v>-0.1031</v>
      </c>
      <c r="O2534" s="36">
        <v>31230</v>
      </c>
      <c r="P2534" s="66">
        <v>-0.1031</v>
      </c>
      <c r="Q2534" s="36">
        <v>29975</v>
      </c>
      <c r="R2534" s="36">
        <v>29995</v>
      </c>
      <c r="S2534" s="36">
        <v>27720</v>
      </c>
      <c r="T2534" s="66">
        <v>-6.5500000000000003E-2</v>
      </c>
      <c r="U2534" s="66">
        <v>-3.3E-3</v>
      </c>
      <c r="V2534" s="66">
        <v>-6.6100000000000006E-2</v>
      </c>
      <c r="W2534" s="66">
        <v>1.04E-2</v>
      </c>
      <c r="X2534" s="1">
        <v>1116400</v>
      </c>
      <c r="Y2534" s="1">
        <v>31799347</v>
      </c>
      <c r="Z2534" s="1">
        <v>1608206</v>
      </c>
      <c r="AA2534" t="s">
        <v>521</v>
      </c>
      <c r="AB2534" t="s">
        <v>381</v>
      </c>
      <c r="AC2534">
        <v>21.36</v>
      </c>
      <c r="AD2534">
        <v>3.88</v>
      </c>
      <c r="AE2534">
        <v>1</v>
      </c>
      <c r="AF2534" t="s">
        <v>230</v>
      </c>
      <c r="AG2534" s="1">
        <v>5400</v>
      </c>
      <c r="AH2534" s="36">
        <v>28025</v>
      </c>
      <c r="AI2534" s="1">
        <v>1900</v>
      </c>
      <c r="AJ2534" s="36">
        <v>27995</v>
      </c>
      <c r="AK2534">
        <v>100</v>
      </c>
      <c r="AL2534" s="2">
        <v>0.64583333333333337</v>
      </c>
      <c r="AM2534" s="3">
        <v>46241</v>
      </c>
      <c r="AN2534" t="s">
        <v>298</v>
      </c>
      <c r="AO2534" t="s">
        <v>382</v>
      </c>
    </row>
    <row r="2535" spans="1:41">
      <c r="A2535" s="8">
        <v>46231</v>
      </c>
      <c r="B2535" s="67">
        <v>3963.59</v>
      </c>
      <c r="C2535" s="67">
        <v>-2.52</v>
      </c>
      <c r="D2535" s="67">
        <v>62460</v>
      </c>
      <c r="E2535" s="67">
        <v>-4.16</v>
      </c>
      <c r="F2535" s="69">
        <v>5711</v>
      </c>
      <c r="G2535" t="s">
        <v>57</v>
      </c>
      <c r="H2535">
        <v>0</v>
      </c>
      <c r="I2535" t="s">
        <v>288</v>
      </c>
      <c r="J2535" t="s">
        <v>289</v>
      </c>
      <c r="K2535" t="s">
        <v>290</v>
      </c>
      <c r="L2535" s="36">
        <v>4034</v>
      </c>
      <c r="M2535">
        <v>-190</v>
      </c>
      <c r="N2535" s="66">
        <v>-4.4999999999999998E-2</v>
      </c>
      <c r="O2535" s="36">
        <v>4224</v>
      </c>
      <c r="P2535" s="66">
        <v>-4.4900000000000002E-2</v>
      </c>
      <c r="Q2535" s="36">
        <v>4154</v>
      </c>
      <c r="R2535" s="36">
        <v>4154</v>
      </c>
      <c r="S2535" s="36">
        <v>4012</v>
      </c>
      <c r="T2535" s="66">
        <v>-2.8799999999999999E-2</v>
      </c>
      <c r="U2535" s="66">
        <v>-8.9999999999999998E-4</v>
      </c>
      <c r="V2535" s="66">
        <v>-2.8799999999999999E-2</v>
      </c>
      <c r="W2535" s="66">
        <v>5.4000000000000003E-3</v>
      </c>
      <c r="X2535" s="1">
        <v>1079100</v>
      </c>
      <c r="Y2535" s="1">
        <v>4367980</v>
      </c>
      <c r="Z2535" s="1">
        <v>530428</v>
      </c>
      <c r="AA2535" t="s">
        <v>383</v>
      </c>
      <c r="AB2535" t="s">
        <v>384</v>
      </c>
      <c r="AC2535">
        <v>10.75</v>
      </c>
      <c r="AD2535">
        <v>0.71</v>
      </c>
      <c r="AE2535">
        <v>2.88</v>
      </c>
      <c r="AF2535" t="s">
        <v>230</v>
      </c>
      <c r="AG2535" s="1">
        <v>24700</v>
      </c>
      <c r="AH2535" s="36">
        <v>4037</v>
      </c>
      <c r="AI2535">
        <v>200</v>
      </c>
      <c r="AJ2535" s="36">
        <v>4021</v>
      </c>
      <c r="AK2535">
        <v>700</v>
      </c>
      <c r="AL2535" s="2">
        <v>0.64583333333333337</v>
      </c>
      <c r="AM2535" s="3">
        <v>46240</v>
      </c>
      <c r="AN2535" t="s">
        <v>298</v>
      </c>
      <c r="AO2535" t="s">
        <v>382</v>
      </c>
    </row>
    <row r="2536" spans="1:41">
      <c r="A2536" s="8">
        <v>46231</v>
      </c>
      <c r="B2536" s="67">
        <v>3963.59</v>
      </c>
      <c r="C2536" s="67">
        <v>-2.52</v>
      </c>
      <c r="D2536" s="67">
        <v>62460</v>
      </c>
      <c r="E2536" s="67">
        <v>-4.16</v>
      </c>
      <c r="F2536" s="69">
        <v>5713</v>
      </c>
      <c r="G2536" t="s">
        <v>58</v>
      </c>
      <c r="H2536">
        <v>0</v>
      </c>
      <c r="I2536" t="s">
        <v>288</v>
      </c>
      <c r="J2536" t="s">
        <v>289</v>
      </c>
      <c r="K2536" t="s">
        <v>290</v>
      </c>
      <c r="L2536" s="36">
        <v>7364</v>
      </c>
      <c r="M2536">
        <v>-421</v>
      </c>
      <c r="N2536" s="66">
        <v>-5.4100000000000002E-2</v>
      </c>
      <c r="O2536" s="36">
        <v>7785</v>
      </c>
      <c r="P2536" s="66">
        <v>-5.3999999999999999E-2</v>
      </c>
      <c r="Q2536" s="36">
        <v>7500</v>
      </c>
      <c r="R2536" s="36">
        <v>7502</v>
      </c>
      <c r="S2536" s="36">
        <v>7300</v>
      </c>
      <c r="T2536" s="66">
        <v>-1.8100000000000002E-2</v>
      </c>
      <c r="U2536" s="66">
        <v>8.0000000000000004E-4</v>
      </c>
      <c r="V2536" s="66">
        <v>-1.83E-2</v>
      </c>
      <c r="W2536" s="66">
        <v>8.6999999999999994E-3</v>
      </c>
      <c r="X2536" s="1">
        <v>2329600</v>
      </c>
      <c r="Y2536" s="1">
        <v>17192287</v>
      </c>
      <c r="Z2536" s="1">
        <v>2141554</v>
      </c>
      <c r="AA2536" t="s">
        <v>385</v>
      </c>
      <c r="AB2536" t="s">
        <v>386</v>
      </c>
      <c r="AC2536">
        <v>13.18</v>
      </c>
      <c r="AD2536">
        <v>0.96</v>
      </c>
      <c r="AE2536">
        <v>2.81</v>
      </c>
      <c r="AF2536" t="s">
        <v>230</v>
      </c>
      <c r="AG2536" s="1">
        <v>49600</v>
      </c>
      <c r="AH2536" s="36">
        <v>7366</v>
      </c>
      <c r="AI2536">
        <v>100</v>
      </c>
      <c r="AJ2536" s="36">
        <v>7350</v>
      </c>
      <c r="AK2536">
        <v>100</v>
      </c>
      <c r="AL2536" s="2">
        <v>0.64583333333333337</v>
      </c>
      <c r="AM2536" s="3">
        <v>46244</v>
      </c>
      <c r="AN2536" t="s">
        <v>298</v>
      </c>
      <c r="AO2536" t="s">
        <v>382</v>
      </c>
    </row>
    <row r="2537" spans="1:41">
      <c r="A2537" s="8">
        <v>46231</v>
      </c>
      <c r="B2537" s="67">
        <v>3963.59</v>
      </c>
      <c r="C2537" s="67">
        <v>-2.52</v>
      </c>
      <c r="D2537" s="67">
        <v>62460</v>
      </c>
      <c r="E2537" s="67">
        <v>-4.16</v>
      </c>
      <c r="F2537" s="69">
        <v>5802</v>
      </c>
      <c r="G2537" t="s">
        <v>59</v>
      </c>
      <c r="H2537">
        <v>0</v>
      </c>
      <c r="I2537" t="s">
        <v>288</v>
      </c>
      <c r="J2537" t="s">
        <v>289</v>
      </c>
      <c r="K2537" t="s">
        <v>295</v>
      </c>
      <c r="L2537" s="36">
        <v>2187.5</v>
      </c>
      <c r="M2537">
        <v>-167.5</v>
      </c>
      <c r="N2537" s="66">
        <v>-7.1099999999999997E-2</v>
      </c>
      <c r="O2537" s="36">
        <v>2355</v>
      </c>
      <c r="P2537" s="66">
        <v>-7.1099999999999997E-2</v>
      </c>
      <c r="Q2537" s="36">
        <v>2240</v>
      </c>
      <c r="R2537" s="36">
        <v>2273.5</v>
      </c>
      <c r="S2537" s="36">
        <v>2167.5</v>
      </c>
      <c r="T2537" s="66">
        <v>-2.3400000000000001E-2</v>
      </c>
      <c r="U2537" s="66">
        <v>4.7999999999999996E-3</v>
      </c>
      <c r="V2537" s="66">
        <v>-3.78E-2</v>
      </c>
      <c r="W2537" s="66">
        <v>9.1999999999999998E-3</v>
      </c>
      <c r="X2537" s="1">
        <v>20330500</v>
      </c>
      <c r="Y2537" s="1">
        <v>44864635</v>
      </c>
      <c r="Z2537" s="1">
        <v>6946979</v>
      </c>
      <c r="AA2537" t="s">
        <v>694</v>
      </c>
      <c r="AB2537" t="s">
        <v>849</v>
      </c>
      <c r="AC2537">
        <v>20.99</v>
      </c>
      <c r="AD2537">
        <v>2.48</v>
      </c>
      <c r="AE2537">
        <v>1.78</v>
      </c>
      <c r="AF2537" t="s">
        <v>230</v>
      </c>
      <c r="AG2537" s="1">
        <v>292900</v>
      </c>
      <c r="AH2537" s="36">
        <v>2190</v>
      </c>
      <c r="AI2537" s="1">
        <v>4900</v>
      </c>
      <c r="AJ2537" s="36">
        <v>2187</v>
      </c>
      <c r="AK2537">
        <v>500</v>
      </c>
      <c r="AL2537" s="2">
        <v>0.64583333333333337</v>
      </c>
      <c r="AM2537" s="3">
        <v>46234</v>
      </c>
      <c r="AN2537" t="s">
        <v>298</v>
      </c>
      <c r="AO2537" t="s">
        <v>382</v>
      </c>
    </row>
    <row r="2538" spans="1:41">
      <c r="A2538" s="8">
        <v>46231</v>
      </c>
      <c r="B2538" s="67">
        <v>3963.59</v>
      </c>
      <c r="C2538" s="67">
        <v>-2.52</v>
      </c>
      <c r="D2538" s="67">
        <v>62460</v>
      </c>
      <c r="E2538" s="67">
        <v>-4.16</v>
      </c>
      <c r="F2538" s="69">
        <v>5803</v>
      </c>
      <c r="G2538" t="s">
        <v>60</v>
      </c>
      <c r="H2538">
        <v>0</v>
      </c>
      <c r="I2538" t="s">
        <v>288</v>
      </c>
      <c r="J2538" t="s">
        <v>289</v>
      </c>
      <c r="K2538" t="s">
        <v>290</v>
      </c>
      <c r="L2538" s="36">
        <v>4073</v>
      </c>
      <c r="M2538">
        <v>-252</v>
      </c>
      <c r="N2538" s="66">
        <v>-5.8299999999999998E-2</v>
      </c>
      <c r="O2538" s="36">
        <v>4325</v>
      </c>
      <c r="P2538" s="66">
        <v>-5.8200000000000002E-2</v>
      </c>
      <c r="Q2538" s="36">
        <v>4199</v>
      </c>
      <c r="R2538" s="36">
        <v>4216</v>
      </c>
      <c r="S2538" s="36">
        <v>4013</v>
      </c>
      <c r="T2538" s="66">
        <v>-0.03</v>
      </c>
      <c r="U2538" s="66">
        <v>8.0999999999999996E-3</v>
      </c>
      <c r="V2538" s="66">
        <v>-3.39E-2</v>
      </c>
      <c r="W2538" s="66">
        <v>1.49E-2</v>
      </c>
      <c r="X2538" s="1">
        <v>39640100</v>
      </c>
      <c r="Y2538" s="1">
        <v>162122971</v>
      </c>
      <c r="Z2538" s="1">
        <v>7230310</v>
      </c>
      <c r="AA2538" t="s">
        <v>389</v>
      </c>
      <c r="AB2538" t="s">
        <v>632</v>
      </c>
      <c r="AC2538">
        <v>26.97</v>
      </c>
      <c r="AD2538">
        <v>12.03</v>
      </c>
      <c r="AE2538">
        <v>0.93</v>
      </c>
      <c r="AF2538" t="s">
        <v>230</v>
      </c>
      <c r="AG2538" s="1">
        <v>833500</v>
      </c>
      <c r="AH2538" s="36">
        <v>4073</v>
      </c>
      <c r="AI2538" s="1">
        <v>16000</v>
      </c>
      <c r="AJ2538" s="36">
        <v>4072</v>
      </c>
      <c r="AK2538" s="1">
        <v>1000</v>
      </c>
      <c r="AL2538" s="2">
        <v>0.64583333333333337</v>
      </c>
      <c r="AM2538" s="3">
        <v>46241</v>
      </c>
      <c r="AN2538" t="s">
        <v>298</v>
      </c>
      <c r="AO2538" t="s">
        <v>382</v>
      </c>
    </row>
    <row r="2539" spans="1:41">
      <c r="A2539" s="8">
        <v>46231</v>
      </c>
      <c r="B2539" s="67">
        <v>3963.59</v>
      </c>
      <c r="C2539" s="67">
        <v>-2.52</v>
      </c>
      <c r="D2539" s="67">
        <v>62460</v>
      </c>
      <c r="E2539" s="67">
        <v>-4.16</v>
      </c>
      <c r="F2539" s="69">
        <v>6038</v>
      </c>
      <c r="G2539" t="s">
        <v>61</v>
      </c>
      <c r="H2539">
        <v>0</v>
      </c>
      <c r="I2539" t="s">
        <v>347</v>
      </c>
      <c r="J2539" t="s">
        <v>289</v>
      </c>
      <c r="K2539" t="s">
        <v>290</v>
      </c>
      <c r="L2539">
        <v>827</v>
      </c>
      <c r="M2539">
        <v>5</v>
      </c>
      <c r="N2539" s="66">
        <v>6.1000000000000004E-3</v>
      </c>
      <c r="O2539">
        <v>822</v>
      </c>
      <c r="P2539" s="66">
        <v>6.0000000000000001E-3</v>
      </c>
      <c r="Q2539">
        <v>822</v>
      </c>
      <c r="R2539">
        <v>828</v>
      </c>
      <c r="S2539">
        <v>818</v>
      </c>
      <c r="T2539" s="66">
        <v>6.0000000000000001E-3</v>
      </c>
      <c r="U2539" s="66">
        <v>9.7000000000000003E-3</v>
      </c>
      <c r="V2539" s="66">
        <v>-1.1999999999999999E-3</v>
      </c>
      <c r="W2539" s="66">
        <v>1.0999999999999999E-2</v>
      </c>
      <c r="X2539" s="1">
        <v>5100</v>
      </c>
      <c r="Y2539" s="1">
        <v>4197</v>
      </c>
      <c r="Z2539" s="1">
        <v>4186</v>
      </c>
      <c r="AA2539" t="s">
        <v>391</v>
      </c>
      <c r="AB2539" t="s">
        <v>711</v>
      </c>
      <c r="AC2539">
        <v>11.93</v>
      </c>
      <c r="AD2539">
        <v>0.83</v>
      </c>
      <c r="AE2539">
        <v>2.78</v>
      </c>
      <c r="AF2539" t="s">
        <v>230</v>
      </c>
      <c r="AG2539">
        <v>0</v>
      </c>
      <c r="AH2539">
        <v>828</v>
      </c>
      <c r="AI2539">
        <v>300</v>
      </c>
      <c r="AJ2539">
        <v>819</v>
      </c>
      <c r="AK2539">
        <v>400</v>
      </c>
      <c r="AL2539" s="2">
        <v>0.64583333333333337</v>
      </c>
      <c r="AM2539" s="3">
        <v>46248</v>
      </c>
      <c r="AN2539" t="s">
        <v>350</v>
      </c>
      <c r="AO2539" t="s">
        <v>313</v>
      </c>
    </row>
    <row r="2540" spans="1:41">
      <c r="A2540" s="8">
        <v>46231</v>
      </c>
      <c r="B2540" s="67">
        <v>3963.59</v>
      </c>
      <c r="C2540" s="67">
        <v>-2.52</v>
      </c>
      <c r="D2540" s="67">
        <v>62460</v>
      </c>
      <c r="E2540" s="67">
        <v>-4.16</v>
      </c>
      <c r="F2540" s="69">
        <v>6156</v>
      </c>
      <c r="G2540" t="s">
        <v>62</v>
      </c>
      <c r="H2540">
        <v>0</v>
      </c>
      <c r="I2540" t="s">
        <v>314</v>
      </c>
      <c r="J2540" t="s">
        <v>323</v>
      </c>
      <c r="K2540" t="s">
        <v>295</v>
      </c>
      <c r="L2540" s="36">
        <v>1777</v>
      </c>
      <c r="M2540">
        <v>-13</v>
      </c>
      <c r="N2540" s="66">
        <v>-7.3000000000000001E-3</v>
      </c>
      <c r="O2540" s="36">
        <v>1790</v>
      </c>
      <c r="P2540" s="66">
        <v>-7.1999999999999998E-3</v>
      </c>
      <c r="Q2540" s="36">
        <v>1788</v>
      </c>
      <c r="R2540" s="36">
        <v>1791</v>
      </c>
      <c r="S2540" s="36">
        <v>1776</v>
      </c>
      <c r="T2540" s="66">
        <v>-6.1000000000000004E-3</v>
      </c>
      <c r="U2540" s="66">
        <v>-7.1999999999999998E-3</v>
      </c>
      <c r="V2540" s="66">
        <v>-7.7999999999999996E-3</v>
      </c>
      <c r="W2540" s="66">
        <v>5.0000000000000001E-4</v>
      </c>
      <c r="X2540" s="1">
        <v>11500</v>
      </c>
      <c r="Y2540" s="1">
        <v>20507</v>
      </c>
      <c r="Z2540" s="1">
        <v>9418</v>
      </c>
      <c r="AA2540" t="s">
        <v>393</v>
      </c>
      <c r="AB2540" t="s">
        <v>697</v>
      </c>
      <c r="AC2540">
        <v>52.72</v>
      </c>
      <c r="AD2540">
        <v>1.24</v>
      </c>
      <c r="AE2540">
        <v>5.63</v>
      </c>
      <c r="AF2540">
        <v>1.3</v>
      </c>
      <c r="AG2540">
        <v>0</v>
      </c>
      <c r="AH2540" s="36">
        <v>1793</v>
      </c>
      <c r="AI2540">
        <v>100</v>
      </c>
      <c r="AJ2540" s="36">
        <v>1777</v>
      </c>
      <c r="AK2540">
        <v>100</v>
      </c>
      <c r="AL2540" s="2">
        <v>0.64583333333333337</v>
      </c>
      <c r="AM2540" s="3">
        <v>46244</v>
      </c>
      <c r="AN2540" t="s">
        <v>350</v>
      </c>
      <c r="AO2540" t="s">
        <v>395</v>
      </c>
    </row>
    <row r="2541" spans="1:41">
      <c r="A2541" s="8">
        <v>46231</v>
      </c>
      <c r="B2541" s="67">
        <v>3963.59</v>
      </c>
      <c r="C2541" s="67">
        <v>-2.52</v>
      </c>
      <c r="D2541" s="67">
        <v>62460</v>
      </c>
      <c r="E2541" s="67">
        <v>-4.16</v>
      </c>
      <c r="F2541" s="69">
        <v>6178</v>
      </c>
      <c r="G2541" t="s">
        <v>63</v>
      </c>
      <c r="H2541">
        <v>0</v>
      </c>
      <c r="I2541" t="s">
        <v>288</v>
      </c>
      <c r="J2541" t="s">
        <v>289</v>
      </c>
      <c r="K2541" t="s">
        <v>295</v>
      </c>
      <c r="L2541" s="36">
        <v>2464</v>
      </c>
      <c r="M2541">
        <v>-57.5</v>
      </c>
      <c r="N2541" s="66">
        <v>-2.2800000000000001E-2</v>
      </c>
      <c r="O2541" s="36">
        <v>2521.5</v>
      </c>
      <c r="P2541" s="66">
        <v>-2.2800000000000001E-2</v>
      </c>
      <c r="Q2541" s="36">
        <v>2498.5</v>
      </c>
      <c r="R2541" s="36">
        <v>2510</v>
      </c>
      <c r="S2541" s="36">
        <v>2448</v>
      </c>
      <c r="T2541" s="66">
        <v>-1.38E-2</v>
      </c>
      <c r="U2541" s="66">
        <v>-2.0000000000000001E-4</v>
      </c>
      <c r="V2541" s="66">
        <v>-1.83E-2</v>
      </c>
      <c r="W2541" s="66">
        <v>6.4999999999999997E-3</v>
      </c>
      <c r="X2541" s="1">
        <v>5153000</v>
      </c>
      <c r="Y2541" s="1">
        <v>12713739</v>
      </c>
      <c r="Z2541" s="1">
        <v>6919391</v>
      </c>
      <c r="AA2541" t="s">
        <v>899</v>
      </c>
      <c r="AB2541" t="s">
        <v>397</v>
      </c>
      <c r="AC2541">
        <v>17.72</v>
      </c>
      <c r="AD2541">
        <v>0.71</v>
      </c>
      <c r="AE2541">
        <v>2.44</v>
      </c>
      <c r="AF2541" t="s">
        <v>230</v>
      </c>
      <c r="AG2541" s="1">
        <v>92000</v>
      </c>
      <c r="AH2541" s="36">
        <v>2464.5</v>
      </c>
      <c r="AI2541">
        <v>100</v>
      </c>
      <c r="AJ2541" s="36">
        <v>2462</v>
      </c>
      <c r="AK2541">
        <v>300</v>
      </c>
      <c r="AL2541" s="2">
        <v>0.64583333333333337</v>
      </c>
      <c r="AM2541" s="3">
        <v>46241</v>
      </c>
      <c r="AN2541" t="s">
        <v>298</v>
      </c>
      <c r="AO2541" t="s">
        <v>313</v>
      </c>
    </row>
    <row r="2542" spans="1:41">
      <c r="A2542" s="8">
        <v>46231</v>
      </c>
      <c r="B2542" s="67">
        <v>3963.59</v>
      </c>
      <c r="C2542" s="67">
        <v>-2.52</v>
      </c>
      <c r="D2542" s="67">
        <v>62460</v>
      </c>
      <c r="E2542" s="67">
        <v>-4.16</v>
      </c>
      <c r="F2542" s="69">
        <v>6208</v>
      </c>
      <c r="G2542" t="s">
        <v>64</v>
      </c>
      <c r="H2542">
        <v>0</v>
      </c>
      <c r="I2542" t="s">
        <v>314</v>
      </c>
      <c r="J2542" t="s">
        <v>289</v>
      </c>
      <c r="K2542" t="s">
        <v>295</v>
      </c>
      <c r="L2542" s="36">
        <v>1590</v>
      </c>
      <c r="M2542">
        <v>-60</v>
      </c>
      <c r="N2542" s="66">
        <v>-3.6400000000000002E-2</v>
      </c>
      <c r="O2542" s="36">
        <v>1650</v>
      </c>
      <c r="P2542" s="66">
        <v>-3.6299999999999999E-2</v>
      </c>
      <c r="Q2542" s="36">
        <v>1650</v>
      </c>
      <c r="R2542" s="36">
        <v>1650</v>
      </c>
      <c r="S2542" s="36">
        <v>1589</v>
      </c>
      <c r="T2542" s="66">
        <v>-3.6299999999999999E-2</v>
      </c>
      <c r="U2542" s="66">
        <v>-1.0500000000000001E-2</v>
      </c>
      <c r="V2542" s="66">
        <v>-3.6299999999999999E-2</v>
      </c>
      <c r="W2542" s="66">
        <v>5.9999999999999995E-4</v>
      </c>
      <c r="X2542" s="1">
        <v>57700</v>
      </c>
      <c r="Y2542" s="1">
        <v>92625</v>
      </c>
      <c r="Z2542" s="1">
        <v>10153</v>
      </c>
      <c r="AA2542" t="s">
        <v>398</v>
      </c>
      <c r="AB2542" t="s">
        <v>399</v>
      </c>
      <c r="AC2542">
        <v>15.49</v>
      </c>
      <c r="AD2542">
        <v>1.61</v>
      </c>
      <c r="AE2542">
        <v>1.26</v>
      </c>
      <c r="AF2542">
        <v>1.9</v>
      </c>
      <c r="AG2542">
        <v>0</v>
      </c>
      <c r="AH2542" s="36">
        <v>1592</v>
      </c>
      <c r="AI2542">
        <v>100</v>
      </c>
      <c r="AJ2542" s="36">
        <v>1590</v>
      </c>
      <c r="AK2542">
        <v>200</v>
      </c>
      <c r="AL2542" s="2">
        <v>0.64583333333333337</v>
      </c>
      <c r="AM2542" s="3">
        <v>46241</v>
      </c>
      <c r="AN2542" t="s">
        <v>298</v>
      </c>
      <c r="AO2542" t="s">
        <v>395</v>
      </c>
    </row>
    <row r="2543" spans="1:41">
      <c r="A2543" s="8">
        <v>46231</v>
      </c>
      <c r="B2543" s="67">
        <v>3963.59</v>
      </c>
      <c r="C2543" s="67">
        <v>-2.52</v>
      </c>
      <c r="D2543" s="67">
        <v>62460</v>
      </c>
      <c r="E2543" s="67">
        <v>-4.16</v>
      </c>
      <c r="F2543" s="69">
        <v>6356</v>
      </c>
      <c r="G2543" t="s">
        <v>65</v>
      </c>
      <c r="H2543">
        <v>0</v>
      </c>
      <c r="I2543" t="s">
        <v>314</v>
      </c>
      <c r="J2543" t="s">
        <v>289</v>
      </c>
      <c r="K2543" t="s">
        <v>295</v>
      </c>
      <c r="L2543" s="36">
        <v>1296</v>
      </c>
      <c r="M2543">
        <v>-83</v>
      </c>
      <c r="N2543" s="66">
        <v>-6.0199999999999997E-2</v>
      </c>
      <c r="O2543" s="36">
        <v>1379</v>
      </c>
      <c r="P2543" s="66">
        <v>-6.0100000000000001E-2</v>
      </c>
      <c r="Q2543" s="36">
        <v>1380</v>
      </c>
      <c r="R2543" s="36">
        <v>1386</v>
      </c>
      <c r="S2543" s="36">
        <v>1294</v>
      </c>
      <c r="T2543" s="66">
        <v>-6.08E-2</v>
      </c>
      <c r="U2543" s="66">
        <v>-2.9899999999999999E-2</v>
      </c>
      <c r="V2543" s="66">
        <v>-6.4899999999999999E-2</v>
      </c>
      <c r="W2543" s="66">
        <v>1.5E-3</v>
      </c>
      <c r="X2543" s="1">
        <v>158000</v>
      </c>
      <c r="Y2543" s="1">
        <v>209931</v>
      </c>
      <c r="Z2543" s="1">
        <v>18506</v>
      </c>
      <c r="AA2543" t="s">
        <v>400</v>
      </c>
      <c r="AB2543" t="s">
        <v>401</v>
      </c>
      <c r="AC2543">
        <v>10.48</v>
      </c>
      <c r="AD2543">
        <v>1.27</v>
      </c>
      <c r="AE2543">
        <v>0.77</v>
      </c>
      <c r="AF2543" t="s">
        <v>230</v>
      </c>
      <c r="AG2543" s="1">
        <v>2100</v>
      </c>
      <c r="AH2543" s="36">
        <v>1297</v>
      </c>
      <c r="AI2543">
        <v>100</v>
      </c>
      <c r="AJ2543" s="36">
        <v>1295</v>
      </c>
      <c r="AK2543">
        <v>300</v>
      </c>
      <c r="AL2543" s="2">
        <v>0.64583333333333337</v>
      </c>
      <c r="AN2543" t="s">
        <v>298</v>
      </c>
      <c r="AO2543" t="s">
        <v>395</v>
      </c>
    </row>
    <row r="2544" spans="1:41">
      <c r="A2544" s="8">
        <v>46231</v>
      </c>
      <c r="B2544" s="67">
        <v>3963.59</v>
      </c>
      <c r="C2544" s="67">
        <v>-2.52</v>
      </c>
      <c r="D2544" s="67">
        <v>62460</v>
      </c>
      <c r="E2544" s="67">
        <v>-4.16</v>
      </c>
      <c r="F2544" s="69">
        <v>6378</v>
      </c>
      <c r="G2544" t="s">
        <v>66</v>
      </c>
      <c r="H2544">
        <v>0</v>
      </c>
      <c r="I2544" t="s">
        <v>314</v>
      </c>
      <c r="J2544" t="s">
        <v>289</v>
      </c>
      <c r="K2544" t="s">
        <v>295</v>
      </c>
      <c r="L2544" s="36">
        <v>1199</v>
      </c>
      <c r="M2544">
        <v>-21</v>
      </c>
      <c r="N2544" s="66">
        <v>-1.72E-2</v>
      </c>
      <c r="O2544" s="36">
        <v>1220</v>
      </c>
      <c r="P2544" s="66">
        <v>-1.72E-2</v>
      </c>
      <c r="Q2544" s="36">
        <v>1216</v>
      </c>
      <c r="R2544" s="36">
        <v>1224</v>
      </c>
      <c r="S2544" s="36">
        <v>1194</v>
      </c>
      <c r="T2544" s="66">
        <v>-1.3899999999999999E-2</v>
      </c>
      <c r="U2544" s="66">
        <v>0</v>
      </c>
      <c r="V2544" s="66">
        <v>-2.0400000000000001E-2</v>
      </c>
      <c r="W2544" s="66">
        <v>4.1000000000000003E-3</v>
      </c>
      <c r="X2544" s="1">
        <v>148000</v>
      </c>
      <c r="Y2544" s="1">
        <v>178119</v>
      </c>
      <c r="Z2544" s="1">
        <v>24699</v>
      </c>
      <c r="AA2544" t="s">
        <v>402</v>
      </c>
      <c r="AB2544" t="s">
        <v>634</v>
      </c>
      <c r="AC2544">
        <v>12.48</v>
      </c>
      <c r="AD2544">
        <v>1.1200000000000001</v>
      </c>
      <c r="AE2544">
        <v>3.42</v>
      </c>
      <c r="AF2544" t="s">
        <v>230</v>
      </c>
      <c r="AG2544">
        <v>0</v>
      </c>
      <c r="AH2544" s="36">
        <v>1203</v>
      </c>
      <c r="AI2544">
        <v>200</v>
      </c>
      <c r="AJ2544" s="36">
        <v>1199</v>
      </c>
      <c r="AK2544" s="1">
        <v>1000</v>
      </c>
      <c r="AL2544" s="2">
        <v>0.64583333333333337</v>
      </c>
      <c r="AM2544" s="3">
        <v>46241</v>
      </c>
      <c r="AN2544" t="s">
        <v>298</v>
      </c>
      <c r="AO2544" t="s">
        <v>395</v>
      </c>
    </row>
    <row r="2545" spans="1:41">
      <c r="A2545" s="8">
        <v>46231</v>
      </c>
      <c r="B2545" s="67">
        <v>3963.59</v>
      </c>
      <c r="C2545" s="67">
        <v>-2.52</v>
      </c>
      <c r="D2545" s="67">
        <v>62460</v>
      </c>
      <c r="E2545" s="67">
        <v>-4.16</v>
      </c>
      <c r="F2545" s="69">
        <v>6526</v>
      </c>
      <c r="G2545" t="s">
        <v>67</v>
      </c>
      <c r="H2545">
        <v>0</v>
      </c>
      <c r="I2545" t="s">
        <v>288</v>
      </c>
      <c r="J2545" t="s">
        <v>289</v>
      </c>
      <c r="K2545" t="s">
        <v>290</v>
      </c>
      <c r="L2545" s="36">
        <v>2149</v>
      </c>
      <c r="M2545">
        <v>-248.5</v>
      </c>
      <c r="N2545" s="66">
        <v>-0.1036</v>
      </c>
      <c r="O2545" s="36">
        <v>2397.5</v>
      </c>
      <c r="P2545" s="66">
        <v>-0.1036</v>
      </c>
      <c r="Q2545" s="36">
        <v>2301</v>
      </c>
      <c r="R2545" s="36">
        <v>2307.5</v>
      </c>
      <c r="S2545" s="36">
        <v>2139</v>
      </c>
      <c r="T2545" s="66">
        <v>-6.6000000000000003E-2</v>
      </c>
      <c r="U2545" s="66">
        <v>-7.6E-3</v>
      </c>
      <c r="V2545" s="66">
        <v>-6.8599999999999994E-2</v>
      </c>
      <c r="W2545" s="66">
        <v>4.5999999999999999E-3</v>
      </c>
      <c r="X2545" s="1">
        <v>8439000</v>
      </c>
      <c r="Y2545" s="1">
        <v>18509391</v>
      </c>
      <c r="Z2545" s="1">
        <v>386772</v>
      </c>
      <c r="AA2545" t="s">
        <v>584</v>
      </c>
      <c r="AB2545" t="s">
        <v>405</v>
      </c>
      <c r="AC2545">
        <v>37.700000000000003</v>
      </c>
      <c r="AD2545">
        <v>2.83</v>
      </c>
      <c r="AE2545">
        <v>2.33</v>
      </c>
      <c r="AF2545" t="s">
        <v>230</v>
      </c>
      <c r="AG2545" s="1">
        <v>75000</v>
      </c>
      <c r="AH2545" s="36">
        <v>2149.5</v>
      </c>
      <c r="AI2545">
        <v>100</v>
      </c>
      <c r="AJ2545" s="36">
        <v>2148</v>
      </c>
      <c r="AK2545">
        <v>200</v>
      </c>
      <c r="AL2545" s="2">
        <v>0.64583333333333337</v>
      </c>
      <c r="AM2545" s="3">
        <v>46232</v>
      </c>
      <c r="AN2545" t="s">
        <v>298</v>
      </c>
      <c r="AO2545" t="s">
        <v>344</v>
      </c>
    </row>
    <row r="2546" spans="1:41">
      <c r="A2546" s="8">
        <v>46231</v>
      </c>
      <c r="B2546" s="67">
        <v>3963.59</v>
      </c>
      <c r="C2546" s="67">
        <v>-2.52</v>
      </c>
      <c r="D2546" s="67">
        <v>62460</v>
      </c>
      <c r="E2546" s="67">
        <v>-4.16</v>
      </c>
      <c r="F2546" s="69">
        <v>6586</v>
      </c>
      <c r="G2546" t="s">
        <v>68</v>
      </c>
      <c r="H2546">
        <v>0</v>
      </c>
      <c r="I2546" t="s">
        <v>288</v>
      </c>
      <c r="J2546" t="s">
        <v>289</v>
      </c>
      <c r="K2546" t="s">
        <v>290</v>
      </c>
      <c r="L2546" s="36">
        <v>5672</v>
      </c>
      <c r="M2546">
        <v>-188</v>
      </c>
      <c r="N2546" s="66">
        <v>-3.2099999999999997E-2</v>
      </c>
      <c r="O2546" s="36">
        <v>5860</v>
      </c>
      <c r="P2546" s="66">
        <v>-3.2000000000000001E-2</v>
      </c>
      <c r="Q2546" s="36">
        <v>5762</v>
      </c>
      <c r="R2546" s="36">
        <v>5798</v>
      </c>
      <c r="S2546" s="36">
        <v>5642</v>
      </c>
      <c r="T2546" s="66">
        <v>-1.5599999999999999E-2</v>
      </c>
      <c r="U2546" s="66">
        <v>-9.4000000000000004E-3</v>
      </c>
      <c r="V2546" s="66">
        <v>-2.1700000000000001E-2</v>
      </c>
      <c r="W2546" s="66">
        <v>5.3E-3</v>
      </c>
      <c r="X2546" s="1">
        <v>707000</v>
      </c>
      <c r="Y2546" s="1">
        <v>4021629</v>
      </c>
      <c r="Z2546" s="1">
        <v>1588259</v>
      </c>
      <c r="AA2546" t="s">
        <v>406</v>
      </c>
      <c r="AB2546" t="s">
        <v>407</v>
      </c>
      <c r="AC2546">
        <v>18.04</v>
      </c>
      <c r="AD2546">
        <v>1.46</v>
      </c>
      <c r="AE2546">
        <v>2.79</v>
      </c>
      <c r="AF2546" t="s">
        <v>230</v>
      </c>
      <c r="AG2546" s="1">
        <v>6600</v>
      </c>
      <c r="AH2546" s="36">
        <v>5698</v>
      </c>
      <c r="AI2546">
        <v>100</v>
      </c>
      <c r="AJ2546" s="36">
        <v>5666</v>
      </c>
      <c r="AK2546" s="1">
        <v>3900</v>
      </c>
      <c r="AL2546" s="2">
        <v>0.64583333333333337</v>
      </c>
      <c r="AM2546" s="3">
        <v>46232</v>
      </c>
      <c r="AN2546" t="s">
        <v>298</v>
      </c>
      <c r="AO2546" t="s">
        <v>395</v>
      </c>
    </row>
    <row r="2547" spans="1:41">
      <c r="A2547" s="8">
        <v>46231</v>
      </c>
      <c r="B2547" s="67">
        <v>3963.59</v>
      </c>
      <c r="C2547" s="67">
        <v>-2.52</v>
      </c>
      <c r="D2547" s="67">
        <v>62460</v>
      </c>
      <c r="E2547" s="67">
        <v>-4.16</v>
      </c>
      <c r="F2547" s="69">
        <v>6594</v>
      </c>
      <c r="G2547" t="s">
        <v>69</v>
      </c>
      <c r="H2547">
        <v>0</v>
      </c>
      <c r="I2547" t="s">
        <v>288</v>
      </c>
      <c r="J2547" t="s">
        <v>289</v>
      </c>
      <c r="K2547" t="s">
        <v>295</v>
      </c>
      <c r="L2547" s="36">
        <v>2564</v>
      </c>
      <c r="M2547">
        <v>7</v>
      </c>
      <c r="N2547" s="66">
        <v>2.7000000000000001E-3</v>
      </c>
      <c r="O2547" s="36">
        <v>2557</v>
      </c>
      <c r="P2547" s="66">
        <v>2.7000000000000001E-3</v>
      </c>
      <c r="Q2547" s="36">
        <v>2600</v>
      </c>
      <c r="R2547" s="36">
        <v>2625</v>
      </c>
      <c r="S2547" s="36">
        <v>2537</v>
      </c>
      <c r="T2547" s="66">
        <v>-1.38E-2</v>
      </c>
      <c r="U2547" s="66">
        <v>2.9999999999999997E-4</v>
      </c>
      <c r="V2547" s="66">
        <v>-2.3199999999999998E-2</v>
      </c>
      <c r="W2547" s="66">
        <v>1.06E-2</v>
      </c>
      <c r="X2547" s="1">
        <v>6637100</v>
      </c>
      <c r="Y2547" s="1">
        <v>17049628</v>
      </c>
      <c r="Z2547" s="1">
        <v>3057746</v>
      </c>
      <c r="AA2547" t="s">
        <v>560</v>
      </c>
      <c r="AB2547" t="s">
        <v>409</v>
      </c>
      <c r="AC2547">
        <v>36.729999999999997</v>
      </c>
      <c r="AD2547">
        <v>1.67</v>
      </c>
      <c r="AE2547">
        <v>0</v>
      </c>
      <c r="AF2547" t="s">
        <v>230</v>
      </c>
      <c r="AG2547">
        <v>0</v>
      </c>
      <c r="AH2547" s="36">
        <v>2565</v>
      </c>
      <c r="AI2547" s="1">
        <v>18100</v>
      </c>
      <c r="AJ2547" s="36">
        <v>2564</v>
      </c>
      <c r="AK2547" s="1">
        <v>1000</v>
      </c>
      <c r="AL2547" s="2">
        <v>0.64583333333333337</v>
      </c>
      <c r="AN2547" t="s">
        <v>298</v>
      </c>
      <c r="AO2547" t="s">
        <v>344</v>
      </c>
    </row>
    <row r="2548" spans="1:41">
      <c r="A2548" s="8">
        <v>46231</v>
      </c>
      <c r="B2548" s="67">
        <v>3963.59</v>
      </c>
      <c r="C2548" s="67">
        <v>-2.52</v>
      </c>
      <c r="D2548" s="67">
        <v>62460</v>
      </c>
      <c r="E2548" s="67">
        <v>-4.16</v>
      </c>
      <c r="F2548" s="69">
        <v>6674</v>
      </c>
      <c r="G2548" t="s">
        <v>70</v>
      </c>
      <c r="H2548">
        <v>0</v>
      </c>
      <c r="I2548" t="s">
        <v>288</v>
      </c>
      <c r="J2548" t="s">
        <v>289</v>
      </c>
      <c r="K2548" t="s">
        <v>290</v>
      </c>
      <c r="L2548" s="36">
        <v>5461</v>
      </c>
      <c r="M2548">
        <v>-332</v>
      </c>
      <c r="N2548" s="66">
        <v>-5.7299999999999997E-2</v>
      </c>
      <c r="O2548" s="36">
        <v>5793</v>
      </c>
      <c r="P2548" s="66">
        <v>-5.7299999999999997E-2</v>
      </c>
      <c r="Q2548" s="36">
        <v>5640</v>
      </c>
      <c r="R2548" s="36">
        <v>5678</v>
      </c>
      <c r="S2548" s="36">
        <v>5427</v>
      </c>
      <c r="T2548" s="66">
        <v>-3.1699999999999999E-2</v>
      </c>
      <c r="U2548" s="66">
        <v>2.9999999999999997E-4</v>
      </c>
      <c r="V2548" s="66">
        <v>-3.8199999999999998E-2</v>
      </c>
      <c r="W2548" s="66">
        <v>6.1999999999999998E-3</v>
      </c>
      <c r="X2548" s="1">
        <v>942600</v>
      </c>
      <c r="Y2548" s="1">
        <v>5200058</v>
      </c>
      <c r="Z2548" s="1">
        <v>548538</v>
      </c>
      <c r="AA2548" t="s">
        <v>679</v>
      </c>
      <c r="AB2548" t="s">
        <v>411</v>
      </c>
      <c r="AC2548">
        <v>14.68</v>
      </c>
      <c r="AD2548">
        <v>1.38</v>
      </c>
      <c r="AE2548">
        <v>1.79</v>
      </c>
      <c r="AF2548" t="s">
        <v>230</v>
      </c>
      <c r="AG2548" s="1">
        <v>18700</v>
      </c>
      <c r="AH2548" s="36">
        <v>5475</v>
      </c>
      <c r="AI2548" s="1">
        <v>1000</v>
      </c>
      <c r="AJ2548" s="36">
        <v>5445</v>
      </c>
      <c r="AK2548">
        <v>100</v>
      </c>
      <c r="AL2548" s="2">
        <v>0.64583333333333337</v>
      </c>
      <c r="AM2548" s="3">
        <v>46239</v>
      </c>
      <c r="AN2548" t="s">
        <v>298</v>
      </c>
      <c r="AO2548" t="s">
        <v>344</v>
      </c>
    </row>
    <row r="2549" spans="1:41">
      <c r="A2549" s="8">
        <v>46231</v>
      </c>
      <c r="B2549" s="67">
        <v>3963.59</v>
      </c>
      <c r="C2549" s="67">
        <v>-2.52</v>
      </c>
      <c r="D2549" s="67">
        <v>62460</v>
      </c>
      <c r="E2549" s="67">
        <v>-4.16</v>
      </c>
      <c r="F2549" s="69">
        <v>6758</v>
      </c>
      <c r="G2549" t="s">
        <v>71</v>
      </c>
      <c r="H2549">
        <v>0</v>
      </c>
      <c r="I2549" t="s">
        <v>288</v>
      </c>
      <c r="J2549" t="s">
        <v>289</v>
      </c>
      <c r="K2549" t="s">
        <v>290</v>
      </c>
      <c r="L2549" s="36">
        <v>3662</v>
      </c>
      <c r="M2549">
        <v>88</v>
      </c>
      <c r="N2549" s="66">
        <v>2.46E-2</v>
      </c>
      <c r="O2549" s="36">
        <v>3574</v>
      </c>
      <c r="P2549" s="66">
        <v>2.46E-2</v>
      </c>
      <c r="Q2549" s="36">
        <v>3595</v>
      </c>
      <c r="R2549" s="36">
        <v>3664</v>
      </c>
      <c r="S2549" s="36">
        <v>3536</v>
      </c>
      <c r="T2549" s="66">
        <v>1.8599999999999998E-2</v>
      </c>
      <c r="U2549" s="66">
        <v>1.52E-2</v>
      </c>
      <c r="V2549" s="66">
        <v>-5.0000000000000001E-4</v>
      </c>
      <c r="W2549" s="66">
        <v>3.56E-2</v>
      </c>
      <c r="X2549" s="1">
        <v>21933500</v>
      </c>
      <c r="Y2549" s="1">
        <v>79409463</v>
      </c>
      <c r="Z2549" s="1">
        <v>21844988</v>
      </c>
      <c r="AA2549" t="s">
        <v>412</v>
      </c>
      <c r="AB2549" t="s">
        <v>413</v>
      </c>
      <c r="AC2549">
        <v>18.54</v>
      </c>
      <c r="AD2549">
        <v>2.66</v>
      </c>
      <c r="AE2549">
        <v>0.96</v>
      </c>
      <c r="AF2549" t="s">
        <v>230</v>
      </c>
      <c r="AG2549" s="1">
        <v>362900</v>
      </c>
      <c r="AH2549" s="36">
        <v>3663</v>
      </c>
      <c r="AI2549" s="1">
        <v>1000</v>
      </c>
      <c r="AJ2549" s="36">
        <v>3661</v>
      </c>
      <c r="AK2549">
        <v>600</v>
      </c>
      <c r="AL2549" s="2">
        <v>0.64583333333333337</v>
      </c>
      <c r="AM2549" s="3">
        <v>46234</v>
      </c>
      <c r="AN2549" t="s">
        <v>298</v>
      </c>
      <c r="AO2549" t="s">
        <v>344</v>
      </c>
    </row>
    <row r="2550" spans="1:41">
      <c r="A2550" s="8">
        <v>46231</v>
      </c>
      <c r="B2550" s="67">
        <v>3963.59</v>
      </c>
      <c r="C2550" s="67">
        <v>-2.52</v>
      </c>
      <c r="D2550" s="67">
        <v>62460</v>
      </c>
      <c r="E2550" s="67">
        <v>-4.16</v>
      </c>
      <c r="F2550" s="69">
        <v>6810</v>
      </c>
      <c r="G2550" t="s">
        <v>72</v>
      </c>
      <c r="H2550">
        <v>0</v>
      </c>
      <c r="I2550" t="s">
        <v>288</v>
      </c>
      <c r="J2550" t="s">
        <v>289</v>
      </c>
      <c r="K2550" t="s">
        <v>290</v>
      </c>
      <c r="L2550" s="36">
        <v>2079</v>
      </c>
      <c r="M2550">
        <v>-92</v>
      </c>
      <c r="N2550" s="66">
        <v>-4.24E-2</v>
      </c>
      <c r="O2550" s="36">
        <v>2171</v>
      </c>
      <c r="P2550" s="66">
        <v>-4.2299999999999997E-2</v>
      </c>
      <c r="Q2550" s="36">
        <v>2147</v>
      </c>
      <c r="R2550" s="36">
        <v>2164</v>
      </c>
      <c r="S2550" s="36">
        <v>2068</v>
      </c>
      <c r="T2550" s="66">
        <v>-3.1600000000000003E-2</v>
      </c>
      <c r="U2550" s="66">
        <v>-4.3E-3</v>
      </c>
      <c r="V2550" s="66">
        <v>-3.9199999999999999E-2</v>
      </c>
      <c r="W2550" s="66">
        <v>5.3E-3</v>
      </c>
      <c r="X2550" s="1">
        <v>180800</v>
      </c>
      <c r="Y2550" s="1">
        <v>378002</v>
      </c>
      <c r="Z2550" s="1">
        <v>84540</v>
      </c>
      <c r="AA2550" t="s">
        <v>414</v>
      </c>
      <c r="AB2550" t="s">
        <v>415</v>
      </c>
      <c r="AC2550">
        <v>11.43</v>
      </c>
      <c r="AD2550">
        <v>0.88</v>
      </c>
      <c r="AE2550">
        <v>2.69</v>
      </c>
      <c r="AF2550" t="s">
        <v>230</v>
      </c>
      <c r="AG2550" s="1">
        <v>20200</v>
      </c>
      <c r="AH2550" s="36">
        <v>2082</v>
      </c>
      <c r="AI2550">
        <v>100</v>
      </c>
      <c r="AJ2550" s="36">
        <v>2070</v>
      </c>
      <c r="AK2550">
        <v>200</v>
      </c>
      <c r="AL2550" s="2">
        <v>0.64583333333333337</v>
      </c>
      <c r="AM2550" s="3">
        <v>46234</v>
      </c>
      <c r="AN2550" t="s">
        <v>298</v>
      </c>
      <c r="AO2550" t="s">
        <v>344</v>
      </c>
    </row>
    <row r="2551" spans="1:41">
      <c r="A2551" s="8">
        <v>46231</v>
      </c>
      <c r="B2551" s="67">
        <v>3963.59</v>
      </c>
      <c r="C2551" s="67">
        <v>-2.52</v>
      </c>
      <c r="D2551" s="67">
        <v>62460</v>
      </c>
      <c r="E2551" s="67">
        <v>-4.16</v>
      </c>
      <c r="F2551" s="69">
        <v>6841</v>
      </c>
      <c r="G2551" t="s">
        <v>73</v>
      </c>
      <c r="H2551">
        <v>0</v>
      </c>
      <c r="I2551" t="s">
        <v>288</v>
      </c>
      <c r="J2551" t="s">
        <v>289</v>
      </c>
      <c r="K2551" t="s">
        <v>295</v>
      </c>
      <c r="L2551" s="36">
        <v>5655</v>
      </c>
      <c r="M2551">
        <v>-367</v>
      </c>
      <c r="N2551" s="66">
        <v>-6.0900000000000003E-2</v>
      </c>
      <c r="O2551" s="36">
        <v>6022</v>
      </c>
      <c r="P2551" s="66">
        <v>-6.0900000000000003E-2</v>
      </c>
      <c r="Q2551" s="36">
        <v>5900</v>
      </c>
      <c r="R2551" s="36">
        <v>5910</v>
      </c>
      <c r="S2551" s="36">
        <v>5628</v>
      </c>
      <c r="T2551" s="66">
        <v>-4.1500000000000002E-2</v>
      </c>
      <c r="U2551" s="66">
        <v>-1.29E-2</v>
      </c>
      <c r="V2551" s="66">
        <v>-4.3099999999999999E-2</v>
      </c>
      <c r="W2551" s="66">
        <v>4.7000000000000002E-3</v>
      </c>
      <c r="X2551" s="1">
        <v>1070300</v>
      </c>
      <c r="Y2551" s="1">
        <v>6103868</v>
      </c>
      <c r="Z2551" s="1">
        <v>1454472</v>
      </c>
      <c r="AA2551" t="s">
        <v>416</v>
      </c>
      <c r="AB2551" t="s">
        <v>635</v>
      </c>
      <c r="AC2551">
        <v>24.21</v>
      </c>
      <c r="AD2551">
        <v>2.76</v>
      </c>
      <c r="AE2551">
        <v>1.63</v>
      </c>
      <c r="AF2551" t="s">
        <v>230</v>
      </c>
      <c r="AG2551" s="1">
        <v>8200</v>
      </c>
      <c r="AH2551" s="36">
        <v>5661</v>
      </c>
      <c r="AI2551">
        <v>400</v>
      </c>
      <c r="AJ2551" s="36">
        <v>5648</v>
      </c>
      <c r="AK2551">
        <v>400</v>
      </c>
      <c r="AL2551" s="2">
        <v>0.64583333333333337</v>
      </c>
      <c r="AM2551" s="3">
        <v>46238</v>
      </c>
      <c r="AN2551" t="s">
        <v>298</v>
      </c>
      <c r="AO2551" t="s">
        <v>344</v>
      </c>
    </row>
    <row r="2552" spans="1:41">
      <c r="A2552" s="8">
        <v>46231</v>
      </c>
      <c r="B2552" s="67">
        <v>3963.59</v>
      </c>
      <c r="C2552" s="67">
        <v>-2.52</v>
      </c>
      <c r="D2552" s="67">
        <v>62460</v>
      </c>
      <c r="E2552" s="67">
        <v>-4.16</v>
      </c>
      <c r="F2552" s="69">
        <v>6890</v>
      </c>
      <c r="G2552" t="s">
        <v>74</v>
      </c>
      <c r="H2552">
        <v>0</v>
      </c>
      <c r="I2552" t="s">
        <v>314</v>
      </c>
      <c r="J2552" t="s">
        <v>289</v>
      </c>
      <c r="K2552" t="s">
        <v>295</v>
      </c>
      <c r="L2552" s="36">
        <v>7550</v>
      </c>
      <c r="M2552" s="36">
        <v>-1070</v>
      </c>
      <c r="N2552" s="66">
        <v>-0.1241</v>
      </c>
      <c r="O2552" s="36">
        <v>8620</v>
      </c>
      <c r="P2552" s="66">
        <v>-0.1241</v>
      </c>
      <c r="Q2552" s="36">
        <v>8130</v>
      </c>
      <c r="R2552" s="36">
        <v>8180</v>
      </c>
      <c r="S2552" s="36">
        <v>7460</v>
      </c>
      <c r="T2552" s="66">
        <v>-7.1300000000000002E-2</v>
      </c>
      <c r="U2552" s="66">
        <v>-3.2000000000000001E-2</v>
      </c>
      <c r="V2552" s="66">
        <v>-7.6999999999999999E-2</v>
      </c>
      <c r="W2552" s="66">
        <v>1.2E-2</v>
      </c>
      <c r="X2552" s="1">
        <v>3225500</v>
      </c>
      <c r="Y2552" s="1">
        <v>25084457</v>
      </c>
      <c r="Z2552" s="1">
        <v>397977</v>
      </c>
      <c r="AA2552" t="s">
        <v>680</v>
      </c>
      <c r="AB2552" t="s">
        <v>419</v>
      </c>
      <c r="AC2552">
        <v>17.239999999999998</v>
      </c>
      <c r="AD2552">
        <v>1.36</v>
      </c>
      <c r="AE2552">
        <v>2.65</v>
      </c>
      <c r="AF2552" t="s">
        <v>230</v>
      </c>
      <c r="AG2552" s="1">
        <v>22300</v>
      </c>
      <c r="AH2552" s="36">
        <v>7570</v>
      </c>
      <c r="AI2552">
        <v>100</v>
      </c>
      <c r="AJ2552" s="36">
        <v>7550</v>
      </c>
      <c r="AK2552" s="1">
        <v>3400</v>
      </c>
      <c r="AL2552" s="2">
        <v>0.64583333333333337</v>
      </c>
      <c r="AM2552" s="3">
        <v>46248</v>
      </c>
      <c r="AN2552" t="s">
        <v>293</v>
      </c>
      <c r="AO2552" t="s">
        <v>344</v>
      </c>
    </row>
    <row r="2553" spans="1:41">
      <c r="A2553" s="8">
        <v>46231</v>
      </c>
      <c r="B2553" s="67">
        <v>3963.59</v>
      </c>
      <c r="C2553" s="67">
        <v>-2.52</v>
      </c>
      <c r="D2553" s="67">
        <v>62460</v>
      </c>
      <c r="E2553" s="67">
        <v>-4.16</v>
      </c>
      <c r="F2553" s="69">
        <v>6925</v>
      </c>
      <c r="G2553" t="s">
        <v>75</v>
      </c>
      <c r="H2553">
        <v>0</v>
      </c>
      <c r="I2553" t="s">
        <v>288</v>
      </c>
      <c r="J2553" t="s">
        <v>289</v>
      </c>
      <c r="K2553" t="s">
        <v>290</v>
      </c>
      <c r="L2553" s="36">
        <v>3823</v>
      </c>
      <c r="M2553">
        <v>-319</v>
      </c>
      <c r="N2553" s="66">
        <v>-7.6999999999999999E-2</v>
      </c>
      <c r="O2553" s="36">
        <v>4142</v>
      </c>
      <c r="P2553" s="66">
        <v>-7.6999999999999999E-2</v>
      </c>
      <c r="Q2553" s="36">
        <v>4002</v>
      </c>
      <c r="R2553" s="36">
        <v>4014</v>
      </c>
      <c r="S2553" s="36">
        <v>3792</v>
      </c>
      <c r="T2553" s="66">
        <v>-4.4699999999999997E-2</v>
      </c>
      <c r="U2553" s="66">
        <v>6.9999999999999999E-4</v>
      </c>
      <c r="V2553" s="66">
        <v>-4.7500000000000001E-2</v>
      </c>
      <c r="W2553" s="66">
        <v>8.0999999999999996E-3</v>
      </c>
      <c r="X2553" s="1">
        <v>435600</v>
      </c>
      <c r="Y2553" s="1">
        <v>1678452</v>
      </c>
      <c r="Z2553" s="1">
        <v>319220</v>
      </c>
      <c r="AA2553" t="s">
        <v>698</v>
      </c>
      <c r="AB2553" t="s">
        <v>421</v>
      </c>
      <c r="AC2553">
        <v>28.89</v>
      </c>
      <c r="AD2553">
        <v>1.53</v>
      </c>
      <c r="AE2553">
        <v>1.83</v>
      </c>
      <c r="AF2553" t="s">
        <v>230</v>
      </c>
      <c r="AG2553" s="1">
        <v>7700</v>
      </c>
      <c r="AH2553" s="36">
        <v>3826</v>
      </c>
      <c r="AI2553" s="1">
        <v>3400</v>
      </c>
      <c r="AJ2553" s="36">
        <v>3796</v>
      </c>
      <c r="AK2553" s="1">
        <v>1700</v>
      </c>
      <c r="AL2553" s="2">
        <v>0.64583333333333337</v>
      </c>
      <c r="AM2553" s="3">
        <v>46238</v>
      </c>
      <c r="AN2553" t="s">
        <v>298</v>
      </c>
      <c r="AO2553" t="s">
        <v>344</v>
      </c>
    </row>
    <row r="2554" spans="1:41">
      <c r="A2554" s="8">
        <v>46231</v>
      </c>
      <c r="B2554" s="67">
        <v>3963.59</v>
      </c>
      <c r="C2554" s="67">
        <v>-2.52</v>
      </c>
      <c r="D2554" s="67">
        <v>62460</v>
      </c>
      <c r="E2554" s="67">
        <v>-4.16</v>
      </c>
      <c r="F2554" s="69">
        <v>6963</v>
      </c>
      <c r="G2554" t="s">
        <v>76</v>
      </c>
      <c r="H2554">
        <v>0</v>
      </c>
      <c r="I2554" t="s">
        <v>288</v>
      </c>
      <c r="J2554" t="s">
        <v>289</v>
      </c>
      <c r="K2554" t="s">
        <v>290</v>
      </c>
      <c r="L2554" s="36">
        <v>4117</v>
      </c>
      <c r="M2554">
        <v>-511</v>
      </c>
      <c r="N2554" s="66">
        <v>-0.1104</v>
      </c>
      <c r="O2554" s="36">
        <v>4628</v>
      </c>
      <c r="P2554" s="66">
        <v>-0.1104</v>
      </c>
      <c r="Q2554" s="36">
        <v>4430</v>
      </c>
      <c r="R2554" s="36">
        <v>4431</v>
      </c>
      <c r="S2554" s="36">
        <v>4074</v>
      </c>
      <c r="T2554" s="66">
        <v>-7.0599999999999996E-2</v>
      </c>
      <c r="U2554" s="66">
        <v>-1.46E-2</v>
      </c>
      <c r="V2554" s="66">
        <v>-7.0800000000000002E-2</v>
      </c>
      <c r="W2554" s="66">
        <v>1.0500000000000001E-2</v>
      </c>
      <c r="X2554" s="1">
        <v>5791100</v>
      </c>
      <c r="Y2554" s="1">
        <v>24343383</v>
      </c>
      <c r="Z2554" s="1">
        <v>1662279</v>
      </c>
      <c r="AA2554" t="s">
        <v>713</v>
      </c>
      <c r="AB2554" t="s">
        <v>423</v>
      </c>
      <c r="AC2554">
        <v>54.82</v>
      </c>
      <c r="AD2554">
        <v>2.09</v>
      </c>
      <c r="AE2554">
        <v>1.21</v>
      </c>
      <c r="AF2554" t="s">
        <v>230</v>
      </c>
      <c r="AG2554" s="1">
        <v>41200</v>
      </c>
      <c r="AH2554" s="36">
        <v>4117</v>
      </c>
      <c r="AI2554" s="1">
        <v>11100</v>
      </c>
      <c r="AJ2554" s="36">
        <v>4116</v>
      </c>
      <c r="AK2554">
        <v>200</v>
      </c>
      <c r="AL2554" s="2">
        <v>0.64583333333333337</v>
      </c>
      <c r="AM2554" s="3">
        <v>46239</v>
      </c>
      <c r="AN2554" t="s">
        <v>298</v>
      </c>
      <c r="AO2554" t="s">
        <v>344</v>
      </c>
    </row>
    <row r="2555" spans="1:41">
      <c r="A2555" s="8">
        <v>46231</v>
      </c>
      <c r="B2555" s="67">
        <v>3963.59</v>
      </c>
      <c r="C2555" s="67">
        <v>-2.52</v>
      </c>
      <c r="D2555" s="67">
        <v>62460</v>
      </c>
      <c r="E2555" s="67">
        <v>-4.16</v>
      </c>
      <c r="F2555" s="69">
        <v>7011</v>
      </c>
      <c r="G2555" t="s">
        <v>77</v>
      </c>
      <c r="H2555">
        <v>0</v>
      </c>
      <c r="I2555" t="s">
        <v>288</v>
      </c>
      <c r="J2555" t="s">
        <v>289</v>
      </c>
      <c r="K2555" t="s">
        <v>290</v>
      </c>
      <c r="L2555" s="36">
        <v>3805</v>
      </c>
      <c r="M2555">
        <v>-86</v>
      </c>
      <c r="N2555" s="66">
        <v>-2.2100000000000002E-2</v>
      </c>
      <c r="O2555" s="36">
        <v>3891</v>
      </c>
      <c r="P2555" s="66">
        <v>-2.2100000000000002E-2</v>
      </c>
      <c r="Q2555" s="36">
        <v>3811</v>
      </c>
      <c r="R2555" s="36">
        <v>3817</v>
      </c>
      <c r="S2555" s="36">
        <v>3736</v>
      </c>
      <c r="T2555" s="66">
        <v>-1.5E-3</v>
      </c>
      <c r="U2555" s="66">
        <v>6.3E-3</v>
      </c>
      <c r="V2555" s="66">
        <v>-3.0999999999999999E-3</v>
      </c>
      <c r="W2555" s="66">
        <v>1.84E-2</v>
      </c>
      <c r="X2555" s="1">
        <v>14730900</v>
      </c>
      <c r="Y2555" s="1">
        <v>55748556</v>
      </c>
      <c r="Z2555" s="1">
        <v>12836729</v>
      </c>
      <c r="AA2555" t="s">
        <v>424</v>
      </c>
      <c r="AB2555" t="s">
        <v>636</v>
      </c>
      <c r="AC2555">
        <v>33.64</v>
      </c>
      <c r="AD2555">
        <v>4.13</v>
      </c>
      <c r="AE2555">
        <v>0.76</v>
      </c>
      <c r="AF2555" t="s">
        <v>230</v>
      </c>
      <c r="AG2555" s="1">
        <v>583400</v>
      </c>
      <c r="AH2555" s="36">
        <v>3805</v>
      </c>
      <c r="AI2555" s="1">
        <v>46200</v>
      </c>
      <c r="AJ2555" s="36">
        <v>3802</v>
      </c>
      <c r="AK2555">
        <v>900</v>
      </c>
      <c r="AL2555" s="2">
        <v>0.64583333333333337</v>
      </c>
      <c r="AM2555" s="3">
        <v>46238</v>
      </c>
      <c r="AN2555" t="s">
        <v>298</v>
      </c>
      <c r="AO2555" t="s">
        <v>395</v>
      </c>
    </row>
    <row r="2556" spans="1:41">
      <c r="A2556" s="8">
        <v>46231</v>
      </c>
      <c r="B2556" s="67">
        <v>3963.59</v>
      </c>
      <c r="C2556" s="67">
        <v>-2.52</v>
      </c>
      <c r="D2556" s="67">
        <v>62460</v>
      </c>
      <c r="E2556" s="67">
        <v>-4.16</v>
      </c>
      <c r="F2556" s="69">
        <v>7013</v>
      </c>
      <c r="G2556" t="s">
        <v>78</v>
      </c>
      <c r="H2556">
        <v>0</v>
      </c>
      <c r="I2556" t="s">
        <v>288</v>
      </c>
      <c r="J2556" t="s">
        <v>289</v>
      </c>
      <c r="K2556" t="s">
        <v>295</v>
      </c>
      <c r="L2556" s="36">
        <v>2774.5</v>
      </c>
      <c r="M2556">
        <v>-61.5</v>
      </c>
      <c r="N2556" s="66">
        <v>-2.1700000000000001E-2</v>
      </c>
      <c r="O2556" s="36">
        <v>2836</v>
      </c>
      <c r="P2556" s="66">
        <v>-2.1600000000000001E-2</v>
      </c>
      <c r="Q2556" s="36">
        <v>2799.5</v>
      </c>
      <c r="R2556" s="36">
        <v>2855</v>
      </c>
      <c r="S2556" s="36">
        <v>2742.5</v>
      </c>
      <c r="T2556" s="66">
        <v>-8.8999999999999999E-3</v>
      </c>
      <c r="U2556" s="66">
        <v>5.0000000000000001E-4</v>
      </c>
      <c r="V2556" s="66">
        <v>-2.81E-2</v>
      </c>
      <c r="W2556" s="66">
        <v>1.1599999999999999E-2</v>
      </c>
      <c r="X2556" s="1">
        <v>8790800</v>
      </c>
      <c r="Y2556" s="1">
        <v>24454517</v>
      </c>
      <c r="Z2556" s="1">
        <v>3004116</v>
      </c>
      <c r="AA2556" t="s">
        <v>426</v>
      </c>
      <c r="AB2556" t="s">
        <v>637</v>
      </c>
      <c r="AC2556">
        <v>17.829999999999998</v>
      </c>
      <c r="AD2556">
        <v>4.5</v>
      </c>
      <c r="AE2556">
        <v>0.83</v>
      </c>
      <c r="AF2556" t="s">
        <v>230</v>
      </c>
      <c r="AG2556" s="1">
        <v>319200</v>
      </c>
      <c r="AH2556" s="36">
        <v>2778</v>
      </c>
      <c r="AI2556">
        <v>100</v>
      </c>
      <c r="AJ2556" s="36">
        <v>2774</v>
      </c>
      <c r="AK2556">
        <v>100</v>
      </c>
      <c r="AL2556" s="2">
        <v>0.64583333333333337</v>
      </c>
      <c r="AM2556" s="3">
        <v>46239</v>
      </c>
      <c r="AN2556" t="s">
        <v>298</v>
      </c>
      <c r="AO2556" t="s">
        <v>395</v>
      </c>
    </row>
    <row r="2557" spans="1:41">
      <c r="A2557" s="8">
        <v>46231</v>
      </c>
      <c r="B2557" s="67">
        <v>3963.59</v>
      </c>
      <c r="C2557" s="67">
        <v>-2.52</v>
      </c>
      <c r="D2557" s="67">
        <v>62460</v>
      </c>
      <c r="E2557" s="67">
        <v>-4.16</v>
      </c>
      <c r="F2557" s="69">
        <v>7047</v>
      </c>
      <c r="G2557" t="s">
        <v>79</v>
      </c>
      <c r="H2557">
        <v>0</v>
      </c>
      <c r="I2557" t="s">
        <v>347</v>
      </c>
      <c r="J2557" t="s">
        <v>289</v>
      </c>
      <c r="K2557" t="s">
        <v>295</v>
      </c>
      <c r="L2557" s="36">
        <v>2346</v>
      </c>
      <c r="M2557">
        <v>-82</v>
      </c>
      <c r="N2557" s="66">
        <v>-3.3799999999999997E-2</v>
      </c>
      <c r="O2557" s="36">
        <v>2428</v>
      </c>
      <c r="P2557" s="66">
        <v>-3.3700000000000001E-2</v>
      </c>
      <c r="Q2557" s="36">
        <v>2410</v>
      </c>
      <c r="R2557" s="36">
        <v>2424</v>
      </c>
      <c r="S2557" s="36">
        <v>2342</v>
      </c>
      <c r="T2557" s="66">
        <v>-2.6499999999999999E-2</v>
      </c>
      <c r="U2557" s="66">
        <v>-1.55E-2</v>
      </c>
      <c r="V2557" s="66">
        <v>-3.2099999999999997E-2</v>
      </c>
      <c r="W2557" s="66">
        <v>1.6999999999999999E-3</v>
      </c>
      <c r="X2557" s="1">
        <v>82500</v>
      </c>
      <c r="Y2557" s="1">
        <v>195874</v>
      </c>
      <c r="Z2557" s="1">
        <v>33303</v>
      </c>
      <c r="AA2557" t="s">
        <v>840</v>
      </c>
      <c r="AB2557" t="s">
        <v>638</v>
      </c>
      <c r="AC2557">
        <v>9.2899999999999991</v>
      </c>
      <c r="AD2557">
        <v>2.91</v>
      </c>
      <c r="AE2557">
        <v>0.55000000000000004</v>
      </c>
      <c r="AF2557" t="s">
        <v>230</v>
      </c>
      <c r="AG2557">
        <v>0</v>
      </c>
      <c r="AH2557" s="36">
        <v>2346</v>
      </c>
      <c r="AI2557">
        <v>100</v>
      </c>
      <c r="AJ2557" s="36">
        <v>2343</v>
      </c>
      <c r="AK2557">
        <v>100</v>
      </c>
      <c r="AL2557" s="2">
        <v>0.64583333333333337</v>
      </c>
      <c r="AM2557" s="3">
        <v>46246</v>
      </c>
      <c r="AN2557" t="s">
        <v>298</v>
      </c>
      <c r="AO2557" t="s">
        <v>313</v>
      </c>
    </row>
    <row r="2558" spans="1:41">
      <c r="A2558" s="8">
        <v>46231</v>
      </c>
      <c r="B2558" s="67">
        <v>3963.59</v>
      </c>
      <c r="C2558" s="67">
        <v>-2.52</v>
      </c>
      <c r="D2558" s="67">
        <v>62460</v>
      </c>
      <c r="E2558" s="67">
        <v>-4.16</v>
      </c>
      <c r="F2558" s="69">
        <v>7084</v>
      </c>
      <c r="G2558" t="s">
        <v>80</v>
      </c>
      <c r="H2558">
        <v>0</v>
      </c>
      <c r="I2558" t="s">
        <v>347</v>
      </c>
      <c r="J2558" t="s">
        <v>323</v>
      </c>
      <c r="K2558" t="s">
        <v>290</v>
      </c>
      <c r="L2558" s="36">
        <v>2730</v>
      </c>
      <c r="M2558">
        <v>-18</v>
      </c>
      <c r="N2558" s="66">
        <v>-6.6E-3</v>
      </c>
      <c r="O2558" s="36">
        <v>2748</v>
      </c>
      <c r="P2558" s="66">
        <v>-6.4999999999999997E-3</v>
      </c>
      <c r="Q2558" s="36">
        <v>2748</v>
      </c>
      <c r="R2558" s="36">
        <v>2748</v>
      </c>
      <c r="S2558" s="36">
        <v>2725</v>
      </c>
      <c r="T2558" s="66">
        <v>-6.4999999999999997E-3</v>
      </c>
      <c r="U2558" s="66">
        <v>-1E-3</v>
      </c>
      <c r="V2558" s="66">
        <v>-6.4999999999999997E-3</v>
      </c>
      <c r="W2558" s="66">
        <v>1.8E-3</v>
      </c>
      <c r="X2558" s="1">
        <v>2700</v>
      </c>
      <c r="Y2558" s="1">
        <v>7379</v>
      </c>
      <c r="Z2558" s="1">
        <v>8898</v>
      </c>
      <c r="AA2558" t="s">
        <v>430</v>
      </c>
      <c r="AB2558" t="s">
        <v>642</v>
      </c>
      <c r="AC2558">
        <v>39.79</v>
      </c>
      <c r="AD2558">
        <v>1.42</v>
      </c>
      <c r="AE2558">
        <v>3.85</v>
      </c>
      <c r="AF2558">
        <v>0.6</v>
      </c>
      <c r="AG2558">
        <v>0</v>
      </c>
      <c r="AH2558" s="36">
        <v>2738</v>
      </c>
      <c r="AI2558">
        <v>100</v>
      </c>
      <c r="AJ2558" s="36">
        <v>2724</v>
      </c>
      <c r="AK2558">
        <v>100</v>
      </c>
      <c r="AL2558" s="2">
        <v>0.64583333333333337</v>
      </c>
      <c r="AM2558" s="3">
        <v>46248</v>
      </c>
      <c r="AN2558" t="s">
        <v>298</v>
      </c>
      <c r="AO2558" t="s">
        <v>313</v>
      </c>
    </row>
    <row r="2559" spans="1:41">
      <c r="A2559" s="8">
        <v>46231</v>
      </c>
      <c r="B2559" s="67">
        <v>3963.59</v>
      </c>
      <c r="C2559" s="67">
        <v>-2.52</v>
      </c>
      <c r="D2559" s="67">
        <v>62460</v>
      </c>
      <c r="E2559" s="67">
        <v>-4.16</v>
      </c>
      <c r="F2559" s="69">
        <v>7182</v>
      </c>
      <c r="G2559" t="s">
        <v>81</v>
      </c>
      <c r="H2559">
        <v>0</v>
      </c>
      <c r="I2559" t="s">
        <v>288</v>
      </c>
      <c r="J2559" t="s">
        <v>289</v>
      </c>
      <c r="K2559" t="s">
        <v>295</v>
      </c>
      <c r="L2559" s="36">
        <v>3256</v>
      </c>
      <c r="M2559">
        <v>-160</v>
      </c>
      <c r="N2559" s="66">
        <v>-4.6800000000000001E-2</v>
      </c>
      <c r="O2559" s="36">
        <v>3416</v>
      </c>
      <c r="P2559" s="66">
        <v>-4.6800000000000001E-2</v>
      </c>
      <c r="Q2559" s="36">
        <v>3361</v>
      </c>
      <c r="R2559" s="36">
        <v>3371</v>
      </c>
      <c r="S2559" s="36">
        <v>3256</v>
      </c>
      <c r="T2559" s="66">
        <v>-3.1199999999999999E-2</v>
      </c>
      <c r="U2559" s="66">
        <v>-6.7000000000000002E-3</v>
      </c>
      <c r="V2559" s="66">
        <v>-3.4099999999999998E-2</v>
      </c>
      <c r="W2559" s="66">
        <v>0</v>
      </c>
      <c r="X2559" s="1">
        <v>7305300</v>
      </c>
      <c r="Y2559" s="1">
        <v>24019744</v>
      </c>
      <c r="Z2559" s="1">
        <v>11643061</v>
      </c>
      <c r="AA2559" t="s">
        <v>895</v>
      </c>
      <c r="AB2559" t="s">
        <v>433</v>
      </c>
      <c r="AC2559">
        <v>17.57</v>
      </c>
      <c r="AD2559">
        <v>1.25</v>
      </c>
      <c r="AE2559">
        <v>2.86</v>
      </c>
      <c r="AF2559" t="s">
        <v>230</v>
      </c>
      <c r="AG2559" s="1">
        <v>70400</v>
      </c>
      <c r="AH2559" s="36">
        <v>3267</v>
      </c>
      <c r="AI2559">
        <v>100</v>
      </c>
      <c r="AJ2559" s="36">
        <v>3255</v>
      </c>
      <c r="AK2559" s="1">
        <v>18700</v>
      </c>
      <c r="AL2559" s="2">
        <v>0.64583333333333337</v>
      </c>
      <c r="AM2559" s="3">
        <v>46241</v>
      </c>
      <c r="AN2559" t="s">
        <v>298</v>
      </c>
      <c r="AO2559" t="s">
        <v>434</v>
      </c>
    </row>
    <row r="2560" spans="1:41">
      <c r="A2560" s="8">
        <v>46231</v>
      </c>
      <c r="B2560" s="67">
        <v>3963.59</v>
      </c>
      <c r="C2560" s="67">
        <v>-2.52</v>
      </c>
      <c r="D2560" s="67">
        <v>62460</v>
      </c>
      <c r="E2560" s="67">
        <v>-4.16</v>
      </c>
      <c r="F2560" s="69">
        <v>7203</v>
      </c>
      <c r="G2560" t="s">
        <v>82</v>
      </c>
      <c r="H2560">
        <v>0</v>
      </c>
      <c r="I2560" t="s">
        <v>288</v>
      </c>
      <c r="J2560" t="s">
        <v>289</v>
      </c>
      <c r="K2560" t="s">
        <v>295</v>
      </c>
      <c r="L2560" s="36">
        <v>3008</v>
      </c>
      <c r="M2560">
        <v>42.5</v>
      </c>
      <c r="N2560" s="66">
        <v>1.43E-2</v>
      </c>
      <c r="O2560" s="36">
        <v>2965.5</v>
      </c>
      <c r="P2560" s="66">
        <v>1.43E-2</v>
      </c>
      <c r="Q2560" s="36">
        <v>2972.5</v>
      </c>
      <c r="R2560" s="36">
        <v>3015</v>
      </c>
      <c r="S2560" s="36">
        <v>2934.5</v>
      </c>
      <c r="T2560" s="66">
        <v>1.1900000000000001E-2</v>
      </c>
      <c r="U2560" s="66">
        <v>7.0000000000000001E-3</v>
      </c>
      <c r="V2560" s="66">
        <v>-2.3E-3</v>
      </c>
      <c r="W2560" s="66">
        <v>2.5000000000000001E-2</v>
      </c>
      <c r="X2560" s="1">
        <v>30618100</v>
      </c>
      <c r="Y2560" s="1">
        <v>91461590</v>
      </c>
      <c r="Z2560" s="1">
        <v>43901722</v>
      </c>
      <c r="AA2560" t="s">
        <v>435</v>
      </c>
      <c r="AB2560" t="s">
        <v>699</v>
      </c>
      <c r="AC2560">
        <v>11.87</v>
      </c>
      <c r="AD2560">
        <v>0.98</v>
      </c>
      <c r="AE2560">
        <v>3.32</v>
      </c>
      <c r="AF2560" t="s">
        <v>230</v>
      </c>
      <c r="AG2560" s="1">
        <v>269000</v>
      </c>
      <c r="AH2560" s="36">
        <v>3009</v>
      </c>
      <c r="AI2560" s="1">
        <v>1500</v>
      </c>
      <c r="AJ2560" s="36">
        <v>3008</v>
      </c>
      <c r="AK2560" s="1">
        <v>23000</v>
      </c>
      <c r="AL2560" s="2">
        <v>0.64583333333333337</v>
      </c>
      <c r="AM2560" s="3">
        <v>46238</v>
      </c>
      <c r="AN2560" t="s">
        <v>298</v>
      </c>
      <c r="AO2560" t="s">
        <v>437</v>
      </c>
    </row>
    <row r="2561" spans="1:41">
      <c r="A2561" s="8">
        <v>46231</v>
      </c>
      <c r="B2561" s="67">
        <v>3963.59</v>
      </c>
      <c r="C2561" s="67">
        <v>-2.52</v>
      </c>
      <c r="D2561" s="67">
        <v>62460</v>
      </c>
      <c r="E2561" s="67">
        <v>-4.16</v>
      </c>
      <c r="F2561" s="69">
        <v>7213</v>
      </c>
      <c r="G2561" t="s">
        <v>83</v>
      </c>
      <c r="H2561">
        <v>0</v>
      </c>
      <c r="I2561" t="s">
        <v>314</v>
      </c>
      <c r="J2561" t="s">
        <v>289</v>
      </c>
      <c r="K2561" t="s">
        <v>290</v>
      </c>
      <c r="L2561">
        <v>619</v>
      </c>
      <c r="M2561">
        <v>-5</v>
      </c>
      <c r="N2561" s="66">
        <v>-8.0000000000000002E-3</v>
      </c>
      <c r="O2561">
        <v>624</v>
      </c>
      <c r="P2561" s="66">
        <v>-8.0000000000000002E-3</v>
      </c>
      <c r="Q2561">
        <v>627</v>
      </c>
      <c r="R2561">
        <v>627</v>
      </c>
      <c r="S2561">
        <v>616</v>
      </c>
      <c r="T2561" s="66">
        <v>-1.2699999999999999E-2</v>
      </c>
      <c r="U2561" s="66">
        <v>3.2000000000000002E-3</v>
      </c>
      <c r="V2561" s="66">
        <v>-1.2699999999999999E-2</v>
      </c>
      <c r="W2561" s="66">
        <v>4.7999999999999996E-3</v>
      </c>
      <c r="X2561" s="1">
        <v>13000</v>
      </c>
      <c r="Y2561" s="1">
        <v>8073</v>
      </c>
      <c r="Z2561" s="1">
        <v>9836</v>
      </c>
      <c r="AA2561" t="s">
        <v>841</v>
      </c>
      <c r="AB2561" t="s">
        <v>439</v>
      </c>
      <c r="AC2561">
        <v>7.25</v>
      </c>
      <c r="AD2561">
        <v>0.87</v>
      </c>
      <c r="AE2561">
        <v>4.2</v>
      </c>
      <c r="AF2561" t="s">
        <v>230</v>
      </c>
      <c r="AG2561">
        <v>200</v>
      </c>
      <c r="AH2561">
        <v>620</v>
      </c>
      <c r="AI2561">
        <v>700</v>
      </c>
      <c r="AJ2561">
        <v>619</v>
      </c>
      <c r="AK2561">
        <v>100</v>
      </c>
      <c r="AL2561" s="2">
        <v>0.64583333333333337</v>
      </c>
      <c r="AM2561" s="3">
        <v>46241</v>
      </c>
      <c r="AN2561" t="s">
        <v>298</v>
      </c>
      <c r="AO2561" t="s">
        <v>437</v>
      </c>
    </row>
    <row r="2562" spans="1:41">
      <c r="A2562" s="8">
        <v>46231</v>
      </c>
      <c r="B2562" s="67">
        <v>3963.59</v>
      </c>
      <c r="C2562" s="67">
        <v>-2.52</v>
      </c>
      <c r="D2562" s="67">
        <v>62460</v>
      </c>
      <c r="E2562" s="67">
        <v>-4.16</v>
      </c>
      <c r="F2562" s="69">
        <v>7220</v>
      </c>
      <c r="G2562" t="s">
        <v>84</v>
      </c>
      <c r="H2562">
        <v>0</v>
      </c>
      <c r="I2562" t="s">
        <v>288</v>
      </c>
      <c r="J2562" t="s">
        <v>289</v>
      </c>
      <c r="K2562" t="s">
        <v>295</v>
      </c>
      <c r="L2562" s="36">
        <v>3065</v>
      </c>
      <c r="M2562">
        <v>45</v>
      </c>
      <c r="N2562" s="66">
        <v>1.49E-2</v>
      </c>
      <c r="O2562" s="36">
        <v>3020</v>
      </c>
      <c r="P2562" s="66">
        <v>1.49E-2</v>
      </c>
      <c r="Q2562" s="36">
        <v>2920</v>
      </c>
      <c r="R2562" s="36">
        <v>3140</v>
      </c>
      <c r="S2562" s="36">
        <v>2868</v>
      </c>
      <c r="T2562" s="66">
        <v>4.9599999999999998E-2</v>
      </c>
      <c r="U2562" s="66">
        <v>4.5999999999999999E-2</v>
      </c>
      <c r="V2562" s="66">
        <v>-2.3800000000000002E-2</v>
      </c>
      <c r="W2562" s="66">
        <v>6.8599999999999994E-2</v>
      </c>
      <c r="X2562" s="1">
        <v>2391800</v>
      </c>
      <c r="Y2562" s="1">
        <v>7214614</v>
      </c>
      <c r="Z2562" s="1">
        <v>201052</v>
      </c>
      <c r="AA2562" t="s">
        <v>563</v>
      </c>
      <c r="AB2562" t="s">
        <v>441</v>
      </c>
      <c r="AC2562">
        <v>30.89</v>
      </c>
      <c r="AD2562">
        <v>1.64</v>
      </c>
      <c r="AE2562">
        <v>1.31</v>
      </c>
      <c r="AF2562" t="s">
        <v>230</v>
      </c>
      <c r="AG2562" s="1">
        <v>10400</v>
      </c>
      <c r="AH2562" s="36">
        <v>3070</v>
      </c>
      <c r="AI2562">
        <v>500</v>
      </c>
      <c r="AJ2562" s="36">
        <v>3060</v>
      </c>
      <c r="AK2562" s="1">
        <v>3400</v>
      </c>
      <c r="AL2562" s="2">
        <v>0.64583333333333337</v>
      </c>
      <c r="AM2562" s="3">
        <v>46239</v>
      </c>
      <c r="AN2562" t="s">
        <v>298</v>
      </c>
      <c r="AO2562" t="s">
        <v>437</v>
      </c>
    </row>
    <row r="2563" spans="1:41">
      <c r="A2563" s="8">
        <v>46231</v>
      </c>
      <c r="B2563" s="67">
        <v>3963.59</v>
      </c>
      <c r="C2563" s="67">
        <v>-2.52</v>
      </c>
      <c r="D2563" s="67">
        <v>62460</v>
      </c>
      <c r="E2563" s="67">
        <v>-4.16</v>
      </c>
      <c r="F2563" s="69">
        <v>7269</v>
      </c>
      <c r="G2563" t="s">
        <v>85</v>
      </c>
      <c r="H2563">
        <v>0</v>
      </c>
      <c r="I2563" t="s">
        <v>288</v>
      </c>
      <c r="J2563" t="s">
        <v>289</v>
      </c>
      <c r="K2563" t="s">
        <v>295</v>
      </c>
      <c r="L2563" s="36">
        <v>2078.5</v>
      </c>
      <c r="M2563">
        <v>23.5</v>
      </c>
      <c r="N2563" s="66">
        <v>1.14E-2</v>
      </c>
      <c r="O2563" s="36">
        <v>2055</v>
      </c>
      <c r="P2563" s="66">
        <v>1.14E-2</v>
      </c>
      <c r="Q2563" s="36">
        <v>2037.5</v>
      </c>
      <c r="R2563" s="36">
        <v>2098</v>
      </c>
      <c r="S2563" s="36">
        <v>2032</v>
      </c>
      <c r="T2563" s="66">
        <v>2.01E-2</v>
      </c>
      <c r="U2563" s="66">
        <v>-5.1999999999999998E-3</v>
      </c>
      <c r="V2563" s="66">
        <v>-9.1999999999999998E-3</v>
      </c>
      <c r="W2563" s="66">
        <v>2.2800000000000001E-2</v>
      </c>
      <c r="X2563" s="1">
        <v>7479100</v>
      </c>
      <c r="Y2563" s="1">
        <v>15524875</v>
      </c>
      <c r="Z2563" s="1">
        <v>4083392</v>
      </c>
      <c r="AA2563" t="s">
        <v>442</v>
      </c>
      <c r="AB2563" t="s">
        <v>443</v>
      </c>
      <c r="AC2563">
        <v>10.55</v>
      </c>
      <c r="AD2563">
        <v>1.18</v>
      </c>
      <c r="AE2563">
        <v>2.4500000000000002</v>
      </c>
      <c r="AF2563" t="s">
        <v>230</v>
      </c>
      <c r="AG2563" s="1">
        <v>4087600</v>
      </c>
      <c r="AH2563" s="36">
        <v>2086.5</v>
      </c>
      <c r="AI2563">
        <v>500</v>
      </c>
      <c r="AJ2563" s="36">
        <v>2078</v>
      </c>
      <c r="AK2563">
        <v>200</v>
      </c>
      <c r="AL2563" s="2">
        <v>0.64583333333333337</v>
      </c>
      <c r="AM2563" s="3">
        <v>46239</v>
      </c>
      <c r="AN2563" t="s">
        <v>298</v>
      </c>
      <c r="AO2563" t="s">
        <v>437</v>
      </c>
    </row>
    <row r="2564" spans="1:41">
      <c r="A2564" s="8">
        <v>46231</v>
      </c>
      <c r="B2564" s="67">
        <v>3963.59</v>
      </c>
      <c r="C2564" s="67">
        <v>-2.52</v>
      </c>
      <c r="D2564" s="67">
        <v>62460</v>
      </c>
      <c r="E2564" s="67">
        <v>-4.16</v>
      </c>
      <c r="F2564" s="69">
        <v>7272</v>
      </c>
      <c r="G2564" t="s">
        <v>86</v>
      </c>
      <c r="H2564">
        <v>0</v>
      </c>
      <c r="I2564" t="s">
        <v>288</v>
      </c>
      <c r="J2564" t="s">
        <v>289</v>
      </c>
      <c r="K2564" t="s">
        <v>290</v>
      </c>
      <c r="L2564" s="36">
        <v>1340</v>
      </c>
      <c r="M2564">
        <v>13</v>
      </c>
      <c r="N2564" s="66">
        <v>9.7999999999999997E-3</v>
      </c>
      <c r="O2564" s="36">
        <v>1327</v>
      </c>
      <c r="P2564" s="66">
        <v>9.7000000000000003E-3</v>
      </c>
      <c r="Q2564" s="36">
        <v>1329.5</v>
      </c>
      <c r="R2564" s="36">
        <v>1340</v>
      </c>
      <c r="S2564" s="36">
        <v>1320</v>
      </c>
      <c r="T2564" s="66">
        <v>7.7999999999999996E-3</v>
      </c>
      <c r="U2564" s="66">
        <v>3.3E-3</v>
      </c>
      <c r="V2564" s="66">
        <v>0</v>
      </c>
      <c r="W2564" s="66">
        <v>1.5100000000000001E-2</v>
      </c>
      <c r="X2564" s="1">
        <v>6573500</v>
      </c>
      <c r="Y2564" s="1">
        <v>8763759</v>
      </c>
      <c r="Z2564" s="1">
        <v>1364287</v>
      </c>
      <c r="AA2564" t="s">
        <v>444</v>
      </c>
      <c r="AB2564" t="s">
        <v>445</v>
      </c>
      <c r="AC2564">
        <v>10.55</v>
      </c>
      <c r="AD2564">
        <v>1.1399999999999999</v>
      </c>
      <c r="AE2564">
        <v>3.73</v>
      </c>
      <c r="AF2564" t="s">
        <v>230</v>
      </c>
      <c r="AG2564" s="1">
        <v>416600</v>
      </c>
      <c r="AH2564" s="36">
        <v>1340</v>
      </c>
      <c r="AI2564" s="1">
        <v>71800</v>
      </c>
      <c r="AJ2564" s="36">
        <v>1336</v>
      </c>
      <c r="AK2564">
        <v>200</v>
      </c>
      <c r="AL2564" s="2">
        <v>0.64583333333333337</v>
      </c>
      <c r="AM2564" s="3">
        <v>46238</v>
      </c>
      <c r="AN2564" t="s">
        <v>293</v>
      </c>
      <c r="AO2564" t="s">
        <v>437</v>
      </c>
    </row>
    <row r="2565" spans="1:41">
      <c r="A2565" s="8">
        <v>46231</v>
      </c>
      <c r="B2565" s="67">
        <v>3963.59</v>
      </c>
      <c r="C2565" s="67">
        <v>-2.52</v>
      </c>
      <c r="D2565" s="67">
        <v>62460</v>
      </c>
      <c r="E2565" s="67">
        <v>-4.16</v>
      </c>
      <c r="F2565" s="69">
        <v>7376</v>
      </c>
      <c r="G2565" t="s">
        <v>87</v>
      </c>
      <c r="H2565">
        <v>0</v>
      </c>
      <c r="I2565" t="s">
        <v>347</v>
      </c>
      <c r="J2565" t="s">
        <v>323</v>
      </c>
      <c r="K2565" t="s">
        <v>290</v>
      </c>
      <c r="L2565" s="36">
        <v>1171</v>
      </c>
      <c r="M2565">
        <v>0</v>
      </c>
      <c r="N2565" s="66">
        <v>0</v>
      </c>
      <c r="O2565" s="36">
        <v>1171</v>
      </c>
      <c r="P2565" s="66">
        <v>0</v>
      </c>
      <c r="Q2565" s="36">
        <v>1168</v>
      </c>
      <c r="R2565" s="36">
        <v>1200</v>
      </c>
      <c r="S2565" s="36">
        <v>1040</v>
      </c>
      <c r="T2565" s="66">
        <v>2.5000000000000001E-3</v>
      </c>
      <c r="U2565" s="66">
        <v>-3.3999999999999998E-3</v>
      </c>
      <c r="V2565" s="66">
        <v>-2.41E-2</v>
      </c>
      <c r="W2565" s="66">
        <v>0.12590000000000001</v>
      </c>
      <c r="X2565" s="1">
        <v>59200</v>
      </c>
      <c r="Y2565" s="1">
        <v>67998</v>
      </c>
      <c r="Z2565" s="1">
        <v>4987</v>
      </c>
      <c r="AA2565" t="s">
        <v>446</v>
      </c>
      <c r="AB2565" t="s">
        <v>447</v>
      </c>
      <c r="AC2565">
        <v>0</v>
      </c>
      <c r="AD2565">
        <v>4.66</v>
      </c>
      <c r="AE2565">
        <v>0</v>
      </c>
      <c r="AF2565">
        <v>0.6</v>
      </c>
      <c r="AG2565" s="1">
        <v>1200</v>
      </c>
      <c r="AH2565" s="36">
        <v>1172</v>
      </c>
      <c r="AI2565">
        <v>600</v>
      </c>
      <c r="AJ2565" s="36">
        <v>1171</v>
      </c>
      <c r="AK2565">
        <v>400</v>
      </c>
      <c r="AL2565" s="2">
        <v>0.64583333333333337</v>
      </c>
      <c r="AM2565" s="3">
        <v>46246</v>
      </c>
      <c r="AN2565" t="s">
        <v>448</v>
      </c>
      <c r="AO2565" t="s">
        <v>313</v>
      </c>
    </row>
    <row r="2566" spans="1:41">
      <c r="A2566" s="8">
        <v>46231</v>
      </c>
      <c r="B2566" s="67">
        <v>3963.59</v>
      </c>
      <c r="C2566" s="67">
        <v>-2.52</v>
      </c>
      <c r="D2566" s="67">
        <v>62460</v>
      </c>
      <c r="E2566" s="67">
        <v>-4.16</v>
      </c>
      <c r="F2566" s="69">
        <v>7525</v>
      </c>
      <c r="G2566" t="s">
        <v>88</v>
      </c>
      <c r="H2566">
        <v>0</v>
      </c>
      <c r="I2566" t="s">
        <v>288</v>
      </c>
      <c r="J2566" t="s">
        <v>289</v>
      </c>
      <c r="K2566" t="s">
        <v>295</v>
      </c>
      <c r="L2566" s="36">
        <v>3575</v>
      </c>
      <c r="M2566">
        <v>-50</v>
      </c>
      <c r="N2566" s="66">
        <v>-1.38E-2</v>
      </c>
      <c r="O2566" s="36">
        <v>3625</v>
      </c>
      <c r="P2566" s="66">
        <v>-1.37E-2</v>
      </c>
      <c r="Q2566" s="36">
        <v>3630</v>
      </c>
      <c r="R2566" s="36">
        <v>3630</v>
      </c>
      <c r="S2566" s="36">
        <v>3560</v>
      </c>
      <c r="T2566" s="66">
        <v>-1.5100000000000001E-2</v>
      </c>
      <c r="U2566" s="66">
        <v>1.4E-3</v>
      </c>
      <c r="V2566" s="66">
        <v>-1.5100000000000001E-2</v>
      </c>
      <c r="W2566" s="66">
        <v>4.1999999999999997E-3</v>
      </c>
      <c r="X2566" s="1">
        <v>17500</v>
      </c>
      <c r="Y2566" s="1">
        <v>62938</v>
      </c>
      <c r="Z2566" s="1">
        <v>30888</v>
      </c>
      <c r="AA2566" t="s">
        <v>449</v>
      </c>
      <c r="AB2566" t="s">
        <v>450</v>
      </c>
      <c r="AC2566">
        <v>9.66</v>
      </c>
      <c r="AD2566">
        <v>1</v>
      </c>
      <c r="AE2566">
        <v>4.53</v>
      </c>
      <c r="AF2566" t="s">
        <v>230</v>
      </c>
      <c r="AG2566">
        <v>600</v>
      </c>
      <c r="AH2566" s="36">
        <v>3585</v>
      </c>
      <c r="AI2566">
        <v>200</v>
      </c>
      <c r="AJ2566" s="36">
        <v>3570</v>
      </c>
      <c r="AK2566">
        <v>200</v>
      </c>
      <c r="AL2566" s="2">
        <v>0.64583333333333337</v>
      </c>
      <c r="AM2566" s="3">
        <v>46241</v>
      </c>
      <c r="AN2566" t="s">
        <v>298</v>
      </c>
      <c r="AO2566" t="s">
        <v>322</v>
      </c>
    </row>
    <row r="2567" spans="1:41">
      <c r="A2567" s="8">
        <v>46231</v>
      </c>
      <c r="B2567" s="67">
        <v>3963.59</v>
      </c>
      <c r="C2567" s="67">
        <v>-2.52</v>
      </c>
      <c r="D2567" s="67">
        <v>62460</v>
      </c>
      <c r="E2567" s="67">
        <v>-4.16</v>
      </c>
      <c r="F2567" s="69">
        <v>7729</v>
      </c>
      <c r="G2567" t="s">
        <v>89</v>
      </c>
      <c r="H2567">
        <v>0</v>
      </c>
      <c r="I2567" t="s">
        <v>288</v>
      </c>
      <c r="J2567" t="s">
        <v>289</v>
      </c>
      <c r="K2567" t="s">
        <v>290</v>
      </c>
      <c r="L2567" s="36">
        <v>16120</v>
      </c>
      <c r="M2567" s="36">
        <v>-1745</v>
      </c>
      <c r="N2567" s="66">
        <v>-9.7699999999999995E-2</v>
      </c>
      <c r="O2567" s="36">
        <v>17865</v>
      </c>
      <c r="P2567" s="66">
        <v>-9.7600000000000006E-2</v>
      </c>
      <c r="Q2567" s="36">
        <v>17465</v>
      </c>
      <c r="R2567" s="36">
        <v>17645</v>
      </c>
      <c r="S2567" s="36">
        <v>15965</v>
      </c>
      <c r="T2567" s="66">
        <v>-7.6999999999999999E-2</v>
      </c>
      <c r="U2567" s="66">
        <v>-1.01E-2</v>
      </c>
      <c r="V2567" s="66">
        <v>-8.6400000000000005E-2</v>
      </c>
      <c r="W2567" s="66">
        <v>9.7000000000000003E-3</v>
      </c>
      <c r="X2567" s="1">
        <v>726700</v>
      </c>
      <c r="Y2567" s="1">
        <v>11964081</v>
      </c>
      <c r="Z2567" s="1">
        <v>681633</v>
      </c>
      <c r="AA2567" t="s">
        <v>700</v>
      </c>
      <c r="AB2567" t="s">
        <v>452</v>
      </c>
      <c r="AC2567">
        <v>23.36</v>
      </c>
      <c r="AD2567">
        <v>3.42</v>
      </c>
      <c r="AE2567">
        <v>1.71</v>
      </c>
      <c r="AF2567" t="s">
        <v>230</v>
      </c>
      <c r="AG2567" s="1">
        <v>5700</v>
      </c>
      <c r="AH2567" s="36">
        <v>16130</v>
      </c>
      <c r="AI2567" s="1">
        <v>2100</v>
      </c>
      <c r="AJ2567" s="36">
        <v>16025</v>
      </c>
      <c r="AK2567" s="1">
        <v>1000</v>
      </c>
      <c r="AL2567" s="2">
        <v>0.64583333333333337</v>
      </c>
      <c r="AM2567" s="3">
        <v>46238</v>
      </c>
      <c r="AN2567" t="s">
        <v>298</v>
      </c>
      <c r="AO2567" t="s">
        <v>453</v>
      </c>
    </row>
    <row r="2568" spans="1:41">
      <c r="A2568" s="8">
        <v>46231</v>
      </c>
      <c r="B2568" s="67">
        <v>3963.59</v>
      </c>
      <c r="C2568" s="67">
        <v>-2.52</v>
      </c>
      <c r="D2568" s="67">
        <v>62460</v>
      </c>
      <c r="E2568" s="67">
        <v>-4.16</v>
      </c>
      <c r="F2568" s="69">
        <v>7921</v>
      </c>
      <c r="G2568" t="s">
        <v>90</v>
      </c>
      <c r="H2568">
        <v>0</v>
      </c>
      <c r="I2568" t="s">
        <v>288</v>
      </c>
      <c r="J2568" t="s">
        <v>289</v>
      </c>
      <c r="K2568" t="s">
        <v>295</v>
      </c>
      <c r="L2568" s="36">
        <v>4425</v>
      </c>
      <c r="M2568">
        <v>-15</v>
      </c>
      <c r="N2568" s="66">
        <v>-3.3999999999999998E-3</v>
      </c>
      <c r="O2568" s="36">
        <v>4440</v>
      </c>
      <c r="P2568" s="66">
        <v>-3.3E-3</v>
      </c>
      <c r="Q2568" s="36">
        <v>4370</v>
      </c>
      <c r="R2568" s="36">
        <v>4520</v>
      </c>
      <c r="S2568" s="36">
        <v>4370</v>
      </c>
      <c r="T2568" s="66">
        <v>1.2500000000000001E-2</v>
      </c>
      <c r="U2568" s="66">
        <v>-0.01</v>
      </c>
      <c r="V2568" s="66">
        <v>-2.1000000000000001E-2</v>
      </c>
      <c r="W2568" s="66">
        <v>1.2500000000000001E-2</v>
      </c>
      <c r="X2568" s="1">
        <v>52000</v>
      </c>
      <c r="Y2568" s="1">
        <v>230342</v>
      </c>
      <c r="Z2568" s="1">
        <v>58203</v>
      </c>
      <c r="AA2568" t="s">
        <v>454</v>
      </c>
      <c r="AB2568" t="s">
        <v>591</v>
      </c>
      <c r="AC2568">
        <v>16.309999999999999</v>
      </c>
      <c r="AD2568">
        <v>1.76</v>
      </c>
      <c r="AE2568">
        <v>4.07</v>
      </c>
      <c r="AF2568" t="s">
        <v>230</v>
      </c>
      <c r="AG2568" s="1">
        <v>6700</v>
      </c>
      <c r="AH2568" s="36">
        <v>4440</v>
      </c>
      <c r="AI2568">
        <v>100</v>
      </c>
      <c r="AJ2568" s="36">
        <v>4415</v>
      </c>
      <c r="AK2568">
        <v>100</v>
      </c>
      <c r="AL2568" s="2">
        <v>0.64583333333333337</v>
      </c>
      <c r="AM2568" s="3">
        <v>46211</v>
      </c>
      <c r="AN2568" t="s">
        <v>326</v>
      </c>
      <c r="AO2568" t="s">
        <v>456</v>
      </c>
    </row>
    <row r="2569" spans="1:41">
      <c r="A2569" s="8">
        <v>46231</v>
      </c>
      <c r="B2569" s="67">
        <v>3963.59</v>
      </c>
      <c r="C2569" s="67">
        <v>-2.52</v>
      </c>
      <c r="D2569" s="67">
        <v>62460</v>
      </c>
      <c r="E2569" s="67">
        <v>-4.16</v>
      </c>
      <c r="F2569" s="69">
        <v>8031</v>
      </c>
      <c r="G2569" t="s">
        <v>91</v>
      </c>
      <c r="H2569">
        <v>0</v>
      </c>
      <c r="I2569" t="s">
        <v>288</v>
      </c>
      <c r="J2569" t="s">
        <v>289</v>
      </c>
      <c r="K2569" t="s">
        <v>290</v>
      </c>
      <c r="L2569" s="36">
        <v>4890</v>
      </c>
      <c r="M2569">
        <v>-85</v>
      </c>
      <c r="N2569" s="66">
        <v>-1.7100000000000001E-2</v>
      </c>
      <c r="O2569" s="36">
        <v>4975</v>
      </c>
      <c r="P2569" s="66">
        <v>-1.7000000000000001E-2</v>
      </c>
      <c r="Q2569" s="36">
        <v>4905</v>
      </c>
      <c r="R2569" s="36">
        <v>4918</v>
      </c>
      <c r="S2569" s="36">
        <v>4824</v>
      </c>
      <c r="T2569" s="66">
        <v>-3.0000000000000001E-3</v>
      </c>
      <c r="U2569" s="66">
        <v>6.1000000000000004E-3</v>
      </c>
      <c r="V2569" s="66">
        <v>-5.5999999999999999E-3</v>
      </c>
      <c r="W2569" s="66">
        <v>1.3599999999999999E-2</v>
      </c>
      <c r="X2569" s="1">
        <v>5351700</v>
      </c>
      <c r="Y2569" s="1">
        <v>26089192</v>
      </c>
      <c r="Z2569" s="1">
        <v>14008219</v>
      </c>
      <c r="AA2569" t="s">
        <v>457</v>
      </c>
      <c r="AB2569" t="s">
        <v>701</v>
      </c>
      <c r="AC2569">
        <v>15.06</v>
      </c>
      <c r="AD2569">
        <v>1.58</v>
      </c>
      <c r="AE2569">
        <v>2.86</v>
      </c>
      <c r="AF2569" t="s">
        <v>230</v>
      </c>
      <c r="AG2569" s="1">
        <v>278800</v>
      </c>
      <c r="AH2569" s="36">
        <v>4891</v>
      </c>
      <c r="AI2569">
        <v>500</v>
      </c>
      <c r="AJ2569" s="36">
        <v>4890</v>
      </c>
      <c r="AK2569" s="1">
        <v>5600</v>
      </c>
      <c r="AL2569" s="2">
        <v>0.64583333333333337</v>
      </c>
      <c r="AM2569" s="3">
        <v>46238</v>
      </c>
      <c r="AN2569" t="s">
        <v>298</v>
      </c>
      <c r="AO2569" t="s">
        <v>322</v>
      </c>
    </row>
    <row r="2570" spans="1:41">
      <c r="A2570" s="8">
        <v>46231</v>
      </c>
      <c r="B2570" s="67">
        <v>3963.59</v>
      </c>
      <c r="C2570" s="67">
        <v>-2.52</v>
      </c>
      <c r="D2570" s="67">
        <v>62460</v>
      </c>
      <c r="E2570" s="67">
        <v>-4.16</v>
      </c>
      <c r="F2570" s="69">
        <v>8058</v>
      </c>
      <c r="G2570" t="s">
        <v>92</v>
      </c>
      <c r="H2570">
        <v>0</v>
      </c>
      <c r="I2570" t="s">
        <v>288</v>
      </c>
      <c r="J2570" t="s">
        <v>289</v>
      </c>
      <c r="K2570" t="s">
        <v>295</v>
      </c>
      <c r="L2570" s="36">
        <v>4776</v>
      </c>
      <c r="M2570">
        <v>-71</v>
      </c>
      <c r="N2570" s="66">
        <v>-1.46E-2</v>
      </c>
      <c r="O2570" s="36">
        <v>4847</v>
      </c>
      <c r="P2570" s="66">
        <v>-1.46E-2</v>
      </c>
      <c r="Q2570" s="36">
        <v>4815</v>
      </c>
      <c r="R2570" s="36">
        <v>4824</v>
      </c>
      <c r="S2570" s="36">
        <v>4710</v>
      </c>
      <c r="T2570" s="66">
        <v>-8.0000000000000002E-3</v>
      </c>
      <c r="U2570" s="66">
        <v>1.6000000000000001E-3</v>
      </c>
      <c r="V2570" s="66">
        <v>-9.9000000000000008E-3</v>
      </c>
      <c r="W2570" s="66">
        <v>1.4E-2</v>
      </c>
      <c r="X2570" s="1">
        <v>7208100</v>
      </c>
      <c r="Y2570" s="1">
        <v>34403988</v>
      </c>
      <c r="Z2570" s="1">
        <v>17721485</v>
      </c>
      <c r="AA2570" t="s">
        <v>459</v>
      </c>
      <c r="AB2570" t="s">
        <v>460</v>
      </c>
      <c r="AC2570">
        <v>15.89</v>
      </c>
      <c r="AD2570">
        <v>1.85</v>
      </c>
      <c r="AE2570">
        <v>2.62</v>
      </c>
      <c r="AF2570" t="s">
        <v>230</v>
      </c>
      <c r="AG2570" s="1">
        <v>552200</v>
      </c>
      <c r="AH2570" s="36">
        <v>4793</v>
      </c>
      <c r="AI2570" s="1">
        <v>1400</v>
      </c>
      <c r="AJ2570" s="36">
        <v>4776</v>
      </c>
      <c r="AK2570" s="1">
        <v>7900</v>
      </c>
      <c r="AL2570" s="2">
        <v>0.64583333333333337</v>
      </c>
      <c r="AM2570" s="3">
        <v>46237</v>
      </c>
      <c r="AN2570" t="s">
        <v>298</v>
      </c>
      <c r="AO2570" t="s">
        <v>322</v>
      </c>
    </row>
    <row r="2571" spans="1:41">
      <c r="A2571" s="8">
        <v>46231</v>
      </c>
      <c r="B2571" s="67">
        <v>3963.59</v>
      </c>
      <c r="C2571" s="67">
        <v>-2.52</v>
      </c>
      <c r="D2571" s="67">
        <v>62460</v>
      </c>
      <c r="E2571" s="67">
        <v>-4.16</v>
      </c>
      <c r="F2571" s="69">
        <v>8233</v>
      </c>
      <c r="G2571" t="s">
        <v>93</v>
      </c>
      <c r="H2571">
        <v>0</v>
      </c>
      <c r="I2571" t="s">
        <v>288</v>
      </c>
      <c r="J2571" t="s">
        <v>289</v>
      </c>
      <c r="K2571" t="s">
        <v>290</v>
      </c>
      <c r="L2571" s="36">
        <v>2317.5</v>
      </c>
      <c r="M2571">
        <v>-5.5</v>
      </c>
      <c r="N2571" s="66">
        <v>-2.3999999999999998E-3</v>
      </c>
      <c r="O2571" s="36">
        <v>2323</v>
      </c>
      <c r="P2571" s="66">
        <v>-2.3E-3</v>
      </c>
      <c r="Q2571" s="36">
        <v>2337.5</v>
      </c>
      <c r="R2571" s="36">
        <v>2345</v>
      </c>
      <c r="S2571" s="36">
        <v>2258</v>
      </c>
      <c r="T2571" s="66">
        <v>-8.5000000000000006E-3</v>
      </c>
      <c r="U2571" s="66">
        <v>1.6799999999999999E-2</v>
      </c>
      <c r="V2571" s="66">
        <v>-1.17E-2</v>
      </c>
      <c r="W2571" s="66">
        <v>2.63E-2</v>
      </c>
      <c r="X2571" s="1">
        <v>1521300</v>
      </c>
      <c r="Y2571" s="1">
        <v>3499924</v>
      </c>
      <c r="Z2571" s="1">
        <v>707321</v>
      </c>
      <c r="AA2571" t="s">
        <v>702</v>
      </c>
      <c r="AB2571" t="s">
        <v>462</v>
      </c>
      <c r="AC2571">
        <v>17.86</v>
      </c>
      <c r="AD2571">
        <v>1.5</v>
      </c>
      <c r="AE2571">
        <v>1.73</v>
      </c>
      <c r="AF2571" t="s">
        <v>230</v>
      </c>
      <c r="AG2571" s="1">
        <v>73200</v>
      </c>
      <c r="AH2571" s="36">
        <v>2318</v>
      </c>
      <c r="AI2571">
        <v>100</v>
      </c>
      <c r="AJ2571" s="36">
        <v>2306.5</v>
      </c>
      <c r="AK2571">
        <v>100</v>
      </c>
      <c r="AL2571" s="2">
        <v>0.64583333333333337</v>
      </c>
      <c r="AM2571" s="3">
        <v>46203</v>
      </c>
      <c r="AN2571" t="s">
        <v>463</v>
      </c>
      <c r="AO2571" t="s">
        <v>327</v>
      </c>
    </row>
    <row r="2572" spans="1:41">
      <c r="A2572" s="8">
        <v>46231</v>
      </c>
      <c r="B2572" s="67">
        <v>3963.59</v>
      </c>
      <c r="C2572" s="67">
        <v>-2.52</v>
      </c>
      <c r="D2572" s="67">
        <v>62460</v>
      </c>
      <c r="E2572" s="67">
        <v>-4.16</v>
      </c>
      <c r="F2572" s="69">
        <v>8304</v>
      </c>
      <c r="G2572" t="s">
        <v>94</v>
      </c>
      <c r="H2572">
        <v>0</v>
      </c>
      <c r="I2572" t="s">
        <v>288</v>
      </c>
      <c r="J2572" t="s">
        <v>289</v>
      </c>
      <c r="K2572" t="s">
        <v>295</v>
      </c>
      <c r="L2572" s="36">
        <v>3089</v>
      </c>
      <c r="M2572">
        <v>-35</v>
      </c>
      <c r="N2572" s="66">
        <v>-1.12E-2</v>
      </c>
      <c r="O2572" s="36">
        <v>3124</v>
      </c>
      <c r="P2572" s="66">
        <v>-1.12E-2</v>
      </c>
      <c r="Q2572" s="36">
        <v>3122</v>
      </c>
      <c r="R2572" s="36">
        <v>3123</v>
      </c>
      <c r="S2572" s="36">
        <v>3063</v>
      </c>
      <c r="T2572" s="66">
        <v>-1.0500000000000001E-2</v>
      </c>
      <c r="U2572" s="66">
        <v>-6.4000000000000003E-3</v>
      </c>
      <c r="V2572" s="66">
        <v>-1.0800000000000001E-2</v>
      </c>
      <c r="W2572" s="66">
        <v>8.3999999999999995E-3</v>
      </c>
      <c r="X2572" s="1">
        <v>1616200</v>
      </c>
      <c r="Y2572" s="1">
        <v>4999540</v>
      </c>
      <c r="Z2572" s="1">
        <v>431809</v>
      </c>
      <c r="AA2572" t="s">
        <v>900</v>
      </c>
      <c r="AB2572" t="s">
        <v>465</v>
      </c>
      <c r="AC2572">
        <v>15.83</v>
      </c>
      <c r="AD2572">
        <v>0.89</v>
      </c>
      <c r="AE2572">
        <v>3.24</v>
      </c>
      <c r="AF2572" t="s">
        <v>230</v>
      </c>
      <c r="AG2572" s="1">
        <v>18100</v>
      </c>
      <c r="AH2572" s="36">
        <v>3090</v>
      </c>
      <c r="AI2572" s="1">
        <v>1900</v>
      </c>
      <c r="AJ2572" s="36">
        <v>3088</v>
      </c>
      <c r="AK2572">
        <v>100</v>
      </c>
      <c r="AL2572" s="2">
        <v>0.64583333333333337</v>
      </c>
      <c r="AM2572" s="3">
        <v>46234</v>
      </c>
      <c r="AN2572" t="s">
        <v>298</v>
      </c>
      <c r="AO2572" t="s">
        <v>434</v>
      </c>
    </row>
    <row r="2573" spans="1:41">
      <c r="A2573" s="8">
        <v>46231</v>
      </c>
      <c r="B2573" s="67">
        <v>3963.59</v>
      </c>
      <c r="C2573" s="67">
        <v>-2.52</v>
      </c>
      <c r="D2573" s="67">
        <v>62460</v>
      </c>
      <c r="E2573" s="67">
        <v>-4.16</v>
      </c>
      <c r="F2573" s="69">
        <v>8316</v>
      </c>
      <c r="G2573" t="s">
        <v>95</v>
      </c>
      <c r="H2573">
        <v>0</v>
      </c>
      <c r="I2573" t="s">
        <v>288</v>
      </c>
      <c r="J2573" t="s">
        <v>289</v>
      </c>
      <c r="K2573" t="s">
        <v>295</v>
      </c>
      <c r="L2573" s="36">
        <v>6934</v>
      </c>
      <c r="M2573">
        <v>-280</v>
      </c>
      <c r="N2573" s="66">
        <v>-3.8800000000000001E-2</v>
      </c>
      <c r="O2573" s="36">
        <v>7214</v>
      </c>
      <c r="P2573" s="66">
        <v>-3.8800000000000001E-2</v>
      </c>
      <c r="Q2573" s="36">
        <v>7100</v>
      </c>
      <c r="R2573" s="36">
        <v>7141</v>
      </c>
      <c r="S2573" s="36">
        <v>6923</v>
      </c>
      <c r="T2573" s="66">
        <v>-2.3300000000000001E-2</v>
      </c>
      <c r="U2573" s="66">
        <v>-5.7999999999999996E-3</v>
      </c>
      <c r="V2573" s="66">
        <v>-2.8899999999999999E-2</v>
      </c>
      <c r="W2573" s="66">
        <v>1.5E-3</v>
      </c>
      <c r="X2573" s="1">
        <v>14821600</v>
      </c>
      <c r="Y2573" s="1">
        <v>103604661</v>
      </c>
      <c r="Z2573" s="1">
        <v>26551280</v>
      </c>
      <c r="AA2573" t="s">
        <v>901</v>
      </c>
      <c r="AB2573" t="s">
        <v>467</v>
      </c>
      <c r="AC2573">
        <v>15.41</v>
      </c>
      <c r="AD2573">
        <v>1.67</v>
      </c>
      <c r="AE2573">
        <v>2.6</v>
      </c>
      <c r="AF2573" t="s">
        <v>230</v>
      </c>
      <c r="AG2573">
        <v>0</v>
      </c>
      <c r="AH2573" s="36">
        <v>6950</v>
      </c>
      <c r="AI2573">
        <v>300</v>
      </c>
      <c r="AJ2573" s="36">
        <v>6934</v>
      </c>
      <c r="AK2573" s="1">
        <v>24800</v>
      </c>
      <c r="AL2573" s="2">
        <v>0.64583333333333337</v>
      </c>
      <c r="AM2573" s="3">
        <v>46234</v>
      </c>
      <c r="AN2573" t="s">
        <v>298</v>
      </c>
      <c r="AO2573" t="s">
        <v>434</v>
      </c>
    </row>
    <row r="2574" spans="1:41">
      <c r="A2574" s="8">
        <v>46231</v>
      </c>
      <c r="B2574" s="67">
        <v>3963.59</v>
      </c>
      <c r="C2574" s="67">
        <v>-2.52</v>
      </c>
      <c r="D2574" s="67">
        <v>62460</v>
      </c>
      <c r="E2574" s="67">
        <v>-4.16</v>
      </c>
      <c r="F2574" s="69">
        <v>8331</v>
      </c>
      <c r="G2574" t="s">
        <v>96</v>
      </c>
      <c r="H2574">
        <v>0</v>
      </c>
      <c r="I2574" t="s">
        <v>288</v>
      </c>
      <c r="J2574" t="s">
        <v>289</v>
      </c>
      <c r="K2574" t="s">
        <v>295</v>
      </c>
      <c r="L2574" s="36">
        <v>2702</v>
      </c>
      <c r="M2574">
        <v>-103</v>
      </c>
      <c r="N2574" s="66">
        <v>-3.6700000000000003E-2</v>
      </c>
      <c r="O2574" s="36">
        <v>2805</v>
      </c>
      <c r="P2574" s="66">
        <v>-3.6700000000000003E-2</v>
      </c>
      <c r="Q2574" s="36">
        <v>2746.5</v>
      </c>
      <c r="R2574" s="36">
        <v>2750.5</v>
      </c>
      <c r="S2574" s="36">
        <v>2672</v>
      </c>
      <c r="T2574" s="66">
        <v>-1.6199999999999999E-2</v>
      </c>
      <c r="U2574" s="66">
        <v>-4.4000000000000003E-3</v>
      </c>
      <c r="V2574" s="66">
        <v>-1.7600000000000001E-2</v>
      </c>
      <c r="W2574" s="66">
        <v>1.12E-2</v>
      </c>
      <c r="X2574" s="1">
        <v>2447000</v>
      </c>
      <c r="Y2574" s="1">
        <v>6632513</v>
      </c>
      <c r="Z2574" s="1">
        <v>2095457</v>
      </c>
      <c r="AA2574" t="s">
        <v>902</v>
      </c>
      <c r="AB2574" t="s">
        <v>469</v>
      </c>
      <c r="AC2574">
        <v>17.45</v>
      </c>
      <c r="AD2574">
        <v>1.49</v>
      </c>
      <c r="AE2574">
        <v>2.37</v>
      </c>
      <c r="AF2574" t="s">
        <v>230</v>
      </c>
      <c r="AG2574" s="1">
        <v>22600</v>
      </c>
      <c r="AH2574" s="36">
        <v>2719.5</v>
      </c>
      <c r="AI2574">
        <v>300</v>
      </c>
      <c r="AJ2574" s="36">
        <v>2701</v>
      </c>
      <c r="AK2574">
        <v>100</v>
      </c>
      <c r="AL2574" s="2">
        <v>0.64583333333333337</v>
      </c>
      <c r="AM2574" s="3">
        <v>46238</v>
      </c>
      <c r="AN2574" t="s">
        <v>298</v>
      </c>
      <c r="AO2574" t="s">
        <v>434</v>
      </c>
    </row>
    <row r="2575" spans="1:41">
      <c r="A2575" s="8">
        <v>46231</v>
      </c>
      <c r="B2575" s="67">
        <v>3963.59</v>
      </c>
      <c r="C2575" s="67">
        <v>-2.52</v>
      </c>
      <c r="D2575" s="67">
        <v>62460</v>
      </c>
      <c r="E2575" s="67">
        <v>-4.16</v>
      </c>
      <c r="F2575" s="69">
        <v>8424</v>
      </c>
      <c r="G2575" t="s">
        <v>97</v>
      </c>
      <c r="H2575">
        <v>0</v>
      </c>
      <c r="I2575" t="s">
        <v>288</v>
      </c>
      <c r="J2575" t="s">
        <v>289</v>
      </c>
      <c r="K2575" t="s">
        <v>295</v>
      </c>
      <c r="L2575" s="36">
        <v>4482</v>
      </c>
      <c r="M2575">
        <v>-38</v>
      </c>
      <c r="N2575" s="66">
        <v>-8.3999999999999995E-3</v>
      </c>
      <c r="O2575" s="36">
        <v>4520</v>
      </c>
      <c r="P2575" s="66">
        <v>-8.3999999999999995E-3</v>
      </c>
      <c r="Q2575" s="36">
        <v>4549</v>
      </c>
      <c r="R2575" s="36">
        <v>4549</v>
      </c>
      <c r="S2575" s="36">
        <v>4482</v>
      </c>
      <c r="T2575" s="66">
        <v>-1.47E-2</v>
      </c>
      <c r="U2575" s="66">
        <v>-6.6E-3</v>
      </c>
      <c r="V2575" s="66">
        <v>-1.47E-2</v>
      </c>
      <c r="W2575" s="66">
        <v>0</v>
      </c>
      <c r="X2575" s="1">
        <v>181300</v>
      </c>
      <c r="Y2575" s="1">
        <v>816365</v>
      </c>
      <c r="Z2575" s="1">
        <v>407249</v>
      </c>
      <c r="AA2575" t="s">
        <v>470</v>
      </c>
      <c r="AB2575" t="s">
        <v>592</v>
      </c>
      <c r="AC2575">
        <v>8.42</v>
      </c>
      <c r="AD2575">
        <v>0.8</v>
      </c>
      <c r="AE2575">
        <v>3.84</v>
      </c>
      <c r="AF2575" t="s">
        <v>230</v>
      </c>
      <c r="AG2575" s="1">
        <v>2100</v>
      </c>
      <c r="AH2575" s="36">
        <v>4496</v>
      </c>
      <c r="AI2575">
        <v>100</v>
      </c>
      <c r="AJ2575" s="36">
        <v>4482</v>
      </c>
      <c r="AK2575">
        <v>200</v>
      </c>
      <c r="AL2575" s="2">
        <v>0.64583333333333337</v>
      </c>
      <c r="AM2575" s="3">
        <v>46233</v>
      </c>
      <c r="AN2575" t="s">
        <v>298</v>
      </c>
      <c r="AO2575" t="s">
        <v>472</v>
      </c>
    </row>
    <row r="2576" spans="1:41">
      <c r="A2576" s="8">
        <v>46231</v>
      </c>
      <c r="B2576" s="67">
        <v>3963.59</v>
      </c>
      <c r="C2576" s="67">
        <v>-2.52</v>
      </c>
      <c r="D2576" s="67">
        <v>62460</v>
      </c>
      <c r="E2576" s="67">
        <v>-4.16</v>
      </c>
      <c r="F2576" s="69">
        <v>8425</v>
      </c>
      <c r="G2576" t="s">
        <v>98</v>
      </c>
      <c r="H2576">
        <v>0</v>
      </c>
      <c r="I2576" t="s">
        <v>288</v>
      </c>
      <c r="J2576" t="s">
        <v>289</v>
      </c>
      <c r="K2576" t="s">
        <v>295</v>
      </c>
      <c r="L2576" s="36">
        <v>1338</v>
      </c>
      <c r="M2576">
        <v>-7</v>
      </c>
      <c r="N2576" s="66">
        <v>-5.1999999999999998E-3</v>
      </c>
      <c r="O2576" s="36">
        <v>1345</v>
      </c>
      <c r="P2576" s="66">
        <v>-5.1999999999999998E-3</v>
      </c>
      <c r="Q2576" s="36">
        <v>1350</v>
      </c>
      <c r="R2576" s="36">
        <v>1351</v>
      </c>
      <c r="S2576" s="36">
        <v>1336</v>
      </c>
      <c r="T2576" s="66">
        <v>-8.8000000000000005E-3</v>
      </c>
      <c r="U2576" s="66">
        <v>-4.4000000000000003E-3</v>
      </c>
      <c r="V2576" s="66">
        <v>-9.5999999999999992E-3</v>
      </c>
      <c r="W2576" s="66">
        <v>1.4E-3</v>
      </c>
      <c r="X2576" s="1">
        <v>583700</v>
      </c>
      <c r="Y2576" s="1">
        <v>783171</v>
      </c>
      <c r="Z2576" s="1">
        <v>421023</v>
      </c>
      <c r="AA2576" t="s">
        <v>473</v>
      </c>
      <c r="AB2576" t="s">
        <v>607</v>
      </c>
      <c r="AC2576">
        <v>8.0299999999999994</v>
      </c>
      <c r="AD2576">
        <v>0.87</v>
      </c>
      <c r="AE2576">
        <v>3.89</v>
      </c>
      <c r="AF2576" t="s">
        <v>230</v>
      </c>
      <c r="AG2576" s="1">
        <v>129800</v>
      </c>
      <c r="AH2576" s="36">
        <v>1342</v>
      </c>
      <c r="AI2576">
        <v>100</v>
      </c>
      <c r="AJ2576" s="36">
        <v>1337</v>
      </c>
      <c r="AK2576" s="1">
        <v>4600</v>
      </c>
      <c r="AL2576" s="2">
        <v>0.64583333333333337</v>
      </c>
      <c r="AM2576" s="3">
        <v>46233</v>
      </c>
      <c r="AN2576" t="s">
        <v>298</v>
      </c>
      <c r="AO2576" t="s">
        <v>472</v>
      </c>
    </row>
    <row r="2577" spans="1:41">
      <c r="A2577" s="8">
        <v>46231</v>
      </c>
      <c r="B2577" s="67">
        <v>3963.59</v>
      </c>
      <c r="C2577" s="67">
        <v>-2.52</v>
      </c>
      <c r="D2577" s="67">
        <v>62460</v>
      </c>
      <c r="E2577" s="67">
        <v>-4.16</v>
      </c>
      <c r="F2577" s="69">
        <v>8591</v>
      </c>
      <c r="G2577" t="s">
        <v>99</v>
      </c>
      <c r="H2577">
        <v>0</v>
      </c>
      <c r="I2577" t="s">
        <v>288</v>
      </c>
      <c r="J2577" t="s">
        <v>289</v>
      </c>
      <c r="K2577" t="s">
        <v>295</v>
      </c>
      <c r="L2577" s="36">
        <v>6400</v>
      </c>
      <c r="M2577">
        <v>-273</v>
      </c>
      <c r="N2577" s="66">
        <v>-4.0899999999999999E-2</v>
      </c>
      <c r="O2577" s="36">
        <v>6673</v>
      </c>
      <c r="P2577" s="66">
        <v>-4.0899999999999999E-2</v>
      </c>
      <c r="Q2577" s="36">
        <v>6674</v>
      </c>
      <c r="R2577" s="36">
        <v>6680</v>
      </c>
      <c r="S2577" s="36">
        <v>6361</v>
      </c>
      <c r="T2577" s="66">
        <v>-4.1000000000000002E-2</v>
      </c>
      <c r="U2577" s="66">
        <v>-2.8999999999999998E-3</v>
      </c>
      <c r="V2577" s="66">
        <v>-4.19E-2</v>
      </c>
      <c r="W2577" s="66">
        <v>6.1000000000000004E-3</v>
      </c>
      <c r="X2577" s="1">
        <v>4200700</v>
      </c>
      <c r="Y2577" s="1">
        <v>27098887</v>
      </c>
      <c r="Z2577" s="1">
        <v>7194282</v>
      </c>
      <c r="AA2577" t="s">
        <v>903</v>
      </c>
      <c r="AB2577" t="s">
        <v>476</v>
      </c>
      <c r="AC2577">
        <v>13.22</v>
      </c>
      <c r="AD2577">
        <v>1.56</v>
      </c>
      <c r="AE2577">
        <v>2.93</v>
      </c>
      <c r="AF2577" t="s">
        <v>230</v>
      </c>
      <c r="AG2577" s="1">
        <v>235300</v>
      </c>
      <c r="AH2577" s="36">
        <v>6419</v>
      </c>
      <c r="AI2577">
        <v>500</v>
      </c>
      <c r="AJ2577" s="36">
        <v>6400</v>
      </c>
      <c r="AK2577" s="1">
        <v>20900</v>
      </c>
      <c r="AL2577" s="2">
        <v>0.64583333333333337</v>
      </c>
      <c r="AM2577" s="3">
        <v>46240</v>
      </c>
      <c r="AN2577" t="s">
        <v>298</v>
      </c>
      <c r="AO2577" t="s">
        <v>472</v>
      </c>
    </row>
    <row r="2578" spans="1:41">
      <c r="A2578" s="8">
        <v>46231</v>
      </c>
      <c r="B2578" s="67">
        <v>3963.59</v>
      </c>
      <c r="C2578" s="67">
        <v>-2.52</v>
      </c>
      <c r="D2578" s="67">
        <v>62460</v>
      </c>
      <c r="E2578" s="67">
        <v>-4.16</v>
      </c>
      <c r="F2578" s="69">
        <v>8593</v>
      </c>
      <c r="G2578" t="s">
        <v>100</v>
      </c>
      <c r="H2578">
        <v>0</v>
      </c>
      <c r="I2578" t="s">
        <v>288</v>
      </c>
      <c r="J2578" t="s">
        <v>289</v>
      </c>
      <c r="K2578" t="s">
        <v>295</v>
      </c>
      <c r="L2578" s="36">
        <v>1467</v>
      </c>
      <c r="M2578">
        <v>-3</v>
      </c>
      <c r="N2578" s="66">
        <v>-2E-3</v>
      </c>
      <c r="O2578" s="36">
        <v>1470</v>
      </c>
      <c r="P2578" s="66">
        <v>-2E-3</v>
      </c>
      <c r="Q2578" s="36">
        <v>1470</v>
      </c>
      <c r="R2578" s="36">
        <v>1470.5</v>
      </c>
      <c r="S2578" s="36">
        <v>1453</v>
      </c>
      <c r="T2578" s="66">
        <v>-2E-3</v>
      </c>
      <c r="U2578" s="66">
        <v>4.1000000000000003E-3</v>
      </c>
      <c r="V2578" s="66">
        <v>-2.3E-3</v>
      </c>
      <c r="W2578" s="66">
        <v>9.5999999999999992E-3</v>
      </c>
      <c r="X2578" s="1">
        <v>3562100</v>
      </c>
      <c r="Y2578" s="1">
        <v>5213557</v>
      </c>
      <c r="Z2578" s="1">
        <v>2151960</v>
      </c>
      <c r="AA2578" t="s">
        <v>477</v>
      </c>
      <c r="AB2578" t="s">
        <v>594</v>
      </c>
      <c r="AC2578">
        <v>13.16</v>
      </c>
      <c r="AD2578">
        <v>1.05</v>
      </c>
      <c r="AE2578">
        <v>3.48</v>
      </c>
      <c r="AF2578" t="s">
        <v>230</v>
      </c>
      <c r="AG2578" s="1">
        <v>706100</v>
      </c>
      <c r="AH2578" s="36">
        <v>1469</v>
      </c>
      <c r="AI2578" s="1">
        <v>1700</v>
      </c>
      <c r="AJ2578" s="36">
        <v>1466.5</v>
      </c>
      <c r="AK2578" s="1">
        <v>1200</v>
      </c>
      <c r="AL2578" s="2">
        <v>0.64583333333333337</v>
      </c>
      <c r="AM2578" s="3">
        <v>46241</v>
      </c>
      <c r="AN2578" t="s">
        <v>298</v>
      </c>
      <c r="AO2578" t="s">
        <v>472</v>
      </c>
    </row>
    <row r="2579" spans="1:41">
      <c r="A2579" s="8">
        <v>46231</v>
      </c>
      <c r="B2579" s="67">
        <v>3963.59</v>
      </c>
      <c r="C2579" s="67">
        <v>-2.52</v>
      </c>
      <c r="D2579" s="67">
        <v>62460</v>
      </c>
      <c r="E2579" s="67">
        <v>-4.16</v>
      </c>
      <c r="F2579" s="69">
        <v>8604</v>
      </c>
      <c r="G2579" t="s">
        <v>101</v>
      </c>
      <c r="H2579">
        <v>0</v>
      </c>
      <c r="I2579" t="s">
        <v>288</v>
      </c>
      <c r="J2579" t="s">
        <v>289</v>
      </c>
      <c r="K2579" t="s">
        <v>290</v>
      </c>
      <c r="L2579" s="36">
        <v>1571</v>
      </c>
      <c r="M2579">
        <v>-34.5</v>
      </c>
      <c r="N2579" s="66">
        <v>-2.1499999999999998E-2</v>
      </c>
      <c r="O2579" s="36">
        <v>1605.5</v>
      </c>
      <c r="P2579" s="66">
        <v>-2.1399999999999999E-2</v>
      </c>
      <c r="Q2579" s="36">
        <v>1594.5</v>
      </c>
      <c r="R2579" s="36">
        <v>1596</v>
      </c>
      <c r="S2579" s="36">
        <v>1555</v>
      </c>
      <c r="T2579" s="66">
        <v>-1.47E-2</v>
      </c>
      <c r="U2579" s="66">
        <v>7.0000000000000001E-3</v>
      </c>
      <c r="V2579" s="66">
        <v>-1.5599999999999999E-2</v>
      </c>
      <c r="W2579" s="66">
        <v>1.0200000000000001E-2</v>
      </c>
      <c r="X2579" s="1">
        <v>9565300</v>
      </c>
      <c r="Y2579" s="1">
        <v>15008359</v>
      </c>
      <c r="Z2579" s="1">
        <v>4852131</v>
      </c>
      <c r="AA2579" t="s">
        <v>845</v>
      </c>
      <c r="AB2579" t="s">
        <v>480</v>
      </c>
      <c r="AC2579">
        <v>12.21</v>
      </c>
      <c r="AD2579">
        <v>1.22</v>
      </c>
      <c r="AE2579">
        <v>3.31</v>
      </c>
      <c r="AF2579" t="s">
        <v>230</v>
      </c>
      <c r="AG2579" s="1">
        <v>617000</v>
      </c>
      <c r="AH2579" s="36">
        <v>1571.5</v>
      </c>
      <c r="AI2579" s="1">
        <v>20000</v>
      </c>
      <c r="AJ2579" s="36">
        <v>1570</v>
      </c>
      <c r="AK2579">
        <v>500</v>
      </c>
      <c r="AL2579" s="2">
        <v>0.64583333333333337</v>
      </c>
      <c r="AM2579" s="3">
        <v>46232</v>
      </c>
      <c r="AN2579" t="s">
        <v>298</v>
      </c>
      <c r="AO2579" t="s">
        <v>481</v>
      </c>
    </row>
    <row r="2580" spans="1:41">
      <c r="A2580" s="8">
        <v>46231</v>
      </c>
      <c r="B2580" s="67">
        <v>3963.59</v>
      </c>
      <c r="C2580" s="67">
        <v>-2.52</v>
      </c>
      <c r="D2580" s="67">
        <v>62460</v>
      </c>
      <c r="E2580" s="67">
        <v>-4.16</v>
      </c>
      <c r="F2580" s="69">
        <v>8697</v>
      </c>
      <c r="G2580" t="s">
        <v>102</v>
      </c>
      <c r="H2580">
        <v>0</v>
      </c>
      <c r="I2580" t="s">
        <v>288</v>
      </c>
      <c r="J2580" t="s">
        <v>289</v>
      </c>
      <c r="K2580" t="s">
        <v>290</v>
      </c>
      <c r="L2580" s="36">
        <v>2241</v>
      </c>
      <c r="M2580">
        <v>-47.5</v>
      </c>
      <c r="N2580" s="66">
        <v>-2.0799999999999999E-2</v>
      </c>
      <c r="O2580" s="36">
        <v>2288.5</v>
      </c>
      <c r="P2580" s="66">
        <v>-2.07E-2</v>
      </c>
      <c r="Q2580" s="36">
        <v>2260</v>
      </c>
      <c r="R2580" s="36">
        <v>2287.5</v>
      </c>
      <c r="S2580" s="36">
        <v>2214.5</v>
      </c>
      <c r="T2580" s="66">
        <v>-8.3999999999999995E-3</v>
      </c>
      <c r="U2580" s="66">
        <v>-1.6999999999999999E-3</v>
      </c>
      <c r="V2580" s="66">
        <v>-2.0299999999999999E-2</v>
      </c>
      <c r="W2580" s="66">
        <v>1.1900000000000001E-2</v>
      </c>
      <c r="X2580" s="1">
        <v>5899700</v>
      </c>
      <c r="Y2580" s="1">
        <v>13254843</v>
      </c>
      <c r="Z2580" s="1">
        <v>2312230</v>
      </c>
      <c r="AA2580" t="s">
        <v>904</v>
      </c>
      <c r="AB2580" t="s">
        <v>483</v>
      </c>
      <c r="AC2580">
        <v>28.29</v>
      </c>
      <c r="AD2580">
        <v>6.67</v>
      </c>
      <c r="AE2580">
        <v>2.81</v>
      </c>
      <c r="AF2580" t="s">
        <v>230</v>
      </c>
      <c r="AG2580" s="1">
        <v>88700</v>
      </c>
      <c r="AH2580" s="36">
        <v>2244.5</v>
      </c>
      <c r="AI2580">
        <v>100</v>
      </c>
      <c r="AJ2580" s="36">
        <v>2236</v>
      </c>
      <c r="AK2580">
        <v>300</v>
      </c>
      <c r="AL2580" s="2">
        <v>0.64583333333333337</v>
      </c>
      <c r="AM2580" s="3">
        <v>46231</v>
      </c>
      <c r="AN2580" t="s">
        <v>298</v>
      </c>
      <c r="AO2580" t="s">
        <v>472</v>
      </c>
    </row>
    <row r="2581" spans="1:41">
      <c r="A2581" s="8">
        <v>46231</v>
      </c>
      <c r="B2581" s="67">
        <v>3963.59</v>
      </c>
      <c r="C2581" s="67">
        <v>-2.52</v>
      </c>
      <c r="D2581" s="67">
        <v>62460</v>
      </c>
      <c r="E2581" s="67">
        <v>-4.16</v>
      </c>
      <c r="F2581" s="69">
        <v>8830</v>
      </c>
      <c r="G2581" t="s">
        <v>103</v>
      </c>
      <c r="H2581">
        <v>0</v>
      </c>
      <c r="I2581" t="s">
        <v>288</v>
      </c>
      <c r="J2581" t="s">
        <v>289</v>
      </c>
      <c r="K2581" t="s">
        <v>295</v>
      </c>
      <c r="L2581" s="36">
        <v>3731</v>
      </c>
      <c r="M2581">
        <v>-50</v>
      </c>
      <c r="N2581" s="66">
        <v>-1.32E-2</v>
      </c>
      <c r="O2581" s="36">
        <v>3781</v>
      </c>
      <c r="P2581" s="66">
        <v>-1.32E-2</v>
      </c>
      <c r="Q2581" s="36">
        <v>3812</v>
      </c>
      <c r="R2581" s="36">
        <v>3822</v>
      </c>
      <c r="S2581" s="36">
        <v>3713</v>
      </c>
      <c r="T2581" s="66">
        <v>-2.12E-2</v>
      </c>
      <c r="U2581" s="66">
        <v>-2.0999999999999999E-3</v>
      </c>
      <c r="V2581" s="66">
        <v>-2.3800000000000002E-2</v>
      </c>
      <c r="W2581" s="66">
        <v>4.7999999999999996E-3</v>
      </c>
      <c r="X2581" s="1">
        <v>2106500</v>
      </c>
      <c r="Y2581" s="1">
        <v>7885963</v>
      </c>
      <c r="Z2581" s="1">
        <v>3492216</v>
      </c>
      <c r="AA2581" t="s">
        <v>484</v>
      </c>
      <c r="AB2581" t="s">
        <v>620</v>
      </c>
      <c r="AC2581">
        <v>15.45</v>
      </c>
      <c r="AD2581">
        <v>1.39</v>
      </c>
      <c r="AE2581">
        <v>1.39</v>
      </c>
      <c r="AF2581" t="s">
        <v>230</v>
      </c>
      <c r="AG2581" s="1">
        <v>21200</v>
      </c>
      <c r="AH2581" s="36">
        <v>3742</v>
      </c>
      <c r="AI2581" s="1">
        <v>16700</v>
      </c>
      <c r="AJ2581" s="36">
        <v>3731</v>
      </c>
      <c r="AK2581" s="1">
        <v>1400</v>
      </c>
      <c r="AL2581" s="2">
        <v>0.64583333333333337</v>
      </c>
      <c r="AM2581" s="3">
        <v>46240</v>
      </c>
      <c r="AN2581" t="s">
        <v>298</v>
      </c>
      <c r="AO2581" t="s">
        <v>332</v>
      </c>
    </row>
    <row r="2582" spans="1:41">
      <c r="A2582" s="8">
        <v>46231</v>
      </c>
      <c r="B2582" s="67">
        <v>3963.59</v>
      </c>
      <c r="C2582" s="67">
        <v>-2.52</v>
      </c>
      <c r="D2582" s="67">
        <v>62460</v>
      </c>
      <c r="E2582" s="67">
        <v>-4.16</v>
      </c>
      <c r="F2582" s="69">
        <v>9020</v>
      </c>
      <c r="G2582" t="s">
        <v>104</v>
      </c>
      <c r="H2582">
        <v>0</v>
      </c>
      <c r="I2582" t="s">
        <v>288</v>
      </c>
      <c r="J2582" t="s">
        <v>289</v>
      </c>
      <c r="K2582" t="s">
        <v>290</v>
      </c>
      <c r="L2582" s="36">
        <v>3829</v>
      </c>
      <c r="M2582">
        <v>73</v>
      </c>
      <c r="N2582" s="66">
        <v>1.9400000000000001E-2</v>
      </c>
      <c r="O2582" s="36">
        <v>3756</v>
      </c>
      <c r="P2582" s="66">
        <v>1.9400000000000001E-2</v>
      </c>
      <c r="Q2582" s="36">
        <v>3784</v>
      </c>
      <c r="R2582" s="36">
        <v>3847</v>
      </c>
      <c r="S2582" s="36">
        <v>3754</v>
      </c>
      <c r="T2582" s="66">
        <v>1.18E-2</v>
      </c>
      <c r="U2582" s="66">
        <v>-3.3E-3</v>
      </c>
      <c r="V2582" s="66">
        <v>-4.5999999999999999E-3</v>
      </c>
      <c r="W2582" s="66">
        <v>1.9900000000000001E-2</v>
      </c>
      <c r="X2582" s="1">
        <v>3772800</v>
      </c>
      <c r="Y2582" s="1">
        <v>14398240</v>
      </c>
      <c r="Z2582" s="1">
        <v>4343664</v>
      </c>
      <c r="AA2582" t="s">
        <v>486</v>
      </c>
      <c r="AB2582" t="s">
        <v>608</v>
      </c>
      <c r="AC2582">
        <v>16.95</v>
      </c>
      <c r="AD2582">
        <v>1.41</v>
      </c>
      <c r="AE2582">
        <v>2.19</v>
      </c>
      <c r="AF2582" t="s">
        <v>230</v>
      </c>
      <c r="AG2582" s="1">
        <v>22700</v>
      </c>
      <c r="AH2582" s="36">
        <v>3829</v>
      </c>
      <c r="AI2582" s="1">
        <v>32800</v>
      </c>
      <c r="AJ2582" s="36">
        <v>3825</v>
      </c>
      <c r="AK2582">
        <v>100</v>
      </c>
      <c r="AL2582" s="2">
        <v>0.64583333333333337</v>
      </c>
      <c r="AM2582" s="3">
        <v>46234</v>
      </c>
      <c r="AN2582" t="s">
        <v>298</v>
      </c>
      <c r="AO2582" t="s">
        <v>488</v>
      </c>
    </row>
    <row r="2583" spans="1:41">
      <c r="A2583" s="8">
        <v>46231</v>
      </c>
      <c r="B2583" s="67">
        <v>3963.59</v>
      </c>
      <c r="C2583" s="67">
        <v>-2.52</v>
      </c>
      <c r="D2583" s="67">
        <v>62460</v>
      </c>
      <c r="E2583" s="67">
        <v>-4.16</v>
      </c>
      <c r="F2583" s="69">
        <v>9024</v>
      </c>
      <c r="G2583" t="s">
        <v>105</v>
      </c>
      <c r="H2583">
        <v>0</v>
      </c>
      <c r="I2583" t="s">
        <v>288</v>
      </c>
      <c r="J2583" t="s">
        <v>289</v>
      </c>
      <c r="K2583" t="s">
        <v>295</v>
      </c>
      <c r="L2583" s="36">
        <v>3713</v>
      </c>
      <c r="M2583">
        <v>48</v>
      </c>
      <c r="N2583" s="66">
        <v>1.3100000000000001E-2</v>
      </c>
      <c r="O2583" s="36">
        <v>3665</v>
      </c>
      <c r="P2583" s="66">
        <v>1.2999999999999999E-2</v>
      </c>
      <c r="Q2583" s="36">
        <v>3655</v>
      </c>
      <c r="R2583" s="36">
        <v>3746</v>
      </c>
      <c r="S2583" s="36">
        <v>3619</v>
      </c>
      <c r="T2583" s="66">
        <v>1.5800000000000002E-2</v>
      </c>
      <c r="U2583" s="66">
        <v>2.7000000000000001E-3</v>
      </c>
      <c r="V2583" s="66">
        <v>-8.8000000000000005E-3</v>
      </c>
      <c r="W2583" s="66">
        <v>2.5899999999999999E-2</v>
      </c>
      <c r="X2583" s="1">
        <v>1439700</v>
      </c>
      <c r="Y2583" s="1">
        <v>5325185</v>
      </c>
      <c r="Z2583" s="1">
        <v>1135344</v>
      </c>
      <c r="AA2583" t="s">
        <v>489</v>
      </c>
      <c r="AB2583" t="s">
        <v>609</v>
      </c>
      <c r="AC2583">
        <v>34.96</v>
      </c>
      <c r="AD2583">
        <v>1.65</v>
      </c>
      <c r="AE2583">
        <v>1.1299999999999999</v>
      </c>
      <c r="AF2583" t="s">
        <v>230</v>
      </c>
      <c r="AG2583">
        <v>0</v>
      </c>
      <c r="AH2583" s="36">
        <v>3718</v>
      </c>
      <c r="AI2583">
        <v>200</v>
      </c>
      <c r="AJ2583" s="36">
        <v>3707</v>
      </c>
      <c r="AK2583" s="1">
        <v>6100</v>
      </c>
      <c r="AL2583" s="2">
        <v>0.64583333333333337</v>
      </c>
      <c r="AM2583" s="3">
        <v>46234</v>
      </c>
      <c r="AN2583" t="s">
        <v>298</v>
      </c>
      <c r="AO2583" t="s">
        <v>488</v>
      </c>
    </row>
    <row r="2584" spans="1:41">
      <c r="A2584" s="8">
        <v>46231</v>
      </c>
      <c r="B2584" s="67">
        <v>3963.59</v>
      </c>
      <c r="C2584" s="67">
        <v>-2.52</v>
      </c>
      <c r="D2584" s="67">
        <v>62460</v>
      </c>
      <c r="E2584" s="67">
        <v>-4.16</v>
      </c>
      <c r="F2584" s="69">
        <v>9069</v>
      </c>
      <c r="G2584" t="s">
        <v>106</v>
      </c>
      <c r="H2584">
        <v>0</v>
      </c>
      <c r="I2584" t="s">
        <v>288</v>
      </c>
      <c r="J2584" t="s">
        <v>289</v>
      </c>
      <c r="K2584" t="s">
        <v>295</v>
      </c>
      <c r="L2584" s="36">
        <v>2196</v>
      </c>
      <c r="M2584">
        <v>-9.5</v>
      </c>
      <c r="N2584" s="66">
        <v>-4.3E-3</v>
      </c>
      <c r="O2584" s="36">
        <v>2205.5</v>
      </c>
      <c r="P2584" s="66">
        <v>-4.3E-3</v>
      </c>
      <c r="Q2584" s="36">
        <v>2211</v>
      </c>
      <c r="R2584" s="36">
        <v>2225.5</v>
      </c>
      <c r="S2584" s="36">
        <v>2195.5</v>
      </c>
      <c r="T2584" s="66">
        <v>-6.7000000000000002E-3</v>
      </c>
      <c r="U2584" s="66">
        <v>-7.1999999999999998E-3</v>
      </c>
      <c r="V2584" s="66">
        <v>-1.32E-2</v>
      </c>
      <c r="W2584" s="66">
        <v>2.0000000000000001E-4</v>
      </c>
      <c r="X2584" s="1">
        <v>310600</v>
      </c>
      <c r="Y2584" s="1">
        <v>684283</v>
      </c>
      <c r="Z2584" s="1">
        <v>385820</v>
      </c>
      <c r="AA2584" t="s">
        <v>870</v>
      </c>
      <c r="AB2584" t="s">
        <v>492</v>
      </c>
      <c r="AC2584">
        <v>15.71</v>
      </c>
      <c r="AD2584">
        <v>1.61</v>
      </c>
      <c r="AE2584">
        <v>2.5499999999999998</v>
      </c>
      <c r="AF2584" t="s">
        <v>230</v>
      </c>
      <c r="AG2584" s="1">
        <v>24000</v>
      </c>
      <c r="AH2584" s="36">
        <v>2204</v>
      </c>
      <c r="AI2584">
        <v>200</v>
      </c>
      <c r="AJ2584" s="36">
        <v>2196</v>
      </c>
      <c r="AK2584" s="1">
        <v>9200</v>
      </c>
      <c r="AL2584" s="2">
        <v>0.64583333333333337</v>
      </c>
      <c r="AM2584" s="3">
        <v>46246</v>
      </c>
      <c r="AN2584" t="s">
        <v>298</v>
      </c>
      <c r="AO2584" t="s">
        <v>488</v>
      </c>
    </row>
    <row r="2585" spans="1:41">
      <c r="A2585" s="8">
        <v>46231</v>
      </c>
      <c r="B2585" s="67">
        <v>3963.59</v>
      </c>
      <c r="C2585" s="67">
        <v>-2.52</v>
      </c>
      <c r="D2585" s="67">
        <v>62460</v>
      </c>
      <c r="E2585" s="67">
        <v>-4.16</v>
      </c>
      <c r="F2585" s="69">
        <v>9227</v>
      </c>
      <c r="G2585" t="s">
        <v>107</v>
      </c>
      <c r="H2585">
        <v>0</v>
      </c>
      <c r="I2585" t="s">
        <v>347</v>
      </c>
      <c r="J2585" t="s">
        <v>289</v>
      </c>
      <c r="K2585" t="s">
        <v>290</v>
      </c>
      <c r="L2585">
        <v>817</v>
      </c>
      <c r="M2585">
        <v>-6</v>
      </c>
      <c r="N2585" s="66">
        <v>-7.3000000000000001E-3</v>
      </c>
      <c r="O2585">
        <v>823</v>
      </c>
      <c r="P2585" s="66">
        <v>-7.1999999999999998E-3</v>
      </c>
      <c r="Q2585">
        <v>814</v>
      </c>
      <c r="R2585">
        <v>819</v>
      </c>
      <c r="S2585">
        <v>787</v>
      </c>
      <c r="T2585" s="66">
        <v>3.5999999999999999E-3</v>
      </c>
      <c r="U2585" s="66">
        <v>1.23E-2</v>
      </c>
      <c r="V2585" s="66">
        <v>-2.3999999999999998E-3</v>
      </c>
      <c r="W2585" s="66">
        <v>3.8100000000000002E-2</v>
      </c>
      <c r="X2585" s="1">
        <v>101600</v>
      </c>
      <c r="Y2585" s="1">
        <v>81833</v>
      </c>
      <c r="Z2585" s="1">
        <v>12993</v>
      </c>
      <c r="AA2585" t="s">
        <v>493</v>
      </c>
      <c r="AB2585" t="s">
        <v>494</v>
      </c>
      <c r="AC2585">
        <v>0</v>
      </c>
      <c r="AD2585">
        <v>26.88</v>
      </c>
      <c r="AE2585">
        <v>0</v>
      </c>
      <c r="AF2585">
        <v>2.2999999999999998</v>
      </c>
      <c r="AG2585" s="1">
        <v>1000</v>
      </c>
      <c r="AH2585">
        <v>818</v>
      </c>
      <c r="AI2585">
        <v>900</v>
      </c>
      <c r="AJ2585">
        <v>816</v>
      </c>
      <c r="AK2585">
        <v>100</v>
      </c>
      <c r="AL2585" s="2">
        <v>0.64583333333333337</v>
      </c>
      <c r="AM2585" s="3">
        <v>46246</v>
      </c>
      <c r="AN2585" t="s">
        <v>350</v>
      </c>
      <c r="AO2585" t="s">
        <v>313</v>
      </c>
    </row>
    <row r="2586" spans="1:41">
      <c r="A2586" s="8">
        <v>46231</v>
      </c>
      <c r="B2586" s="67">
        <v>3963.59</v>
      </c>
      <c r="C2586" s="67">
        <v>-2.52</v>
      </c>
      <c r="D2586" s="67">
        <v>62460</v>
      </c>
      <c r="E2586" s="67">
        <v>-4.16</v>
      </c>
      <c r="F2586" s="69">
        <v>9303</v>
      </c>
      <c r="G2586" t="s">
        <v>108</v>
      </c>
      <c r="H2586">
        <v>0</v>
      </c>
      <c r="I2586" t="s">
        <v>288</v>
      </c>
      <c r="J2586" t="s">
        <v>289</v>
      </c>
      <c r="K2586" t="s">
        <v>295</v>
      </c>
      <c r="L2586" s="36">
        <v>4055</v>
      </c>
      <c r="M2586">
        <v>0</v>
      </c>
      <c r="N2586" s="66">
        <v>0</v>
      </c>
      <c r="O2586" s="36">
        <v>4055</v>
      </c>
      <c r="P2586" s="66">
        <v>0</v>
      </c>
      <c r="Q2586" s="36">
        <v>4055</v>
      </c>
      <c r="R2586" s="36">
        <v>4090</v>
      </c>
      <c r="S2586" s="36">
        <v>4040</v>
      </c>
      <c r="T2586" s="66">
        <v>0</v>
      </c>
      <c r="U2586" s="66">
        <v>-4.8999999999999998E-3</v>
      </c>
      <c r="V2586" s="66">
        <v>-8.5000000000000006E-3</v>
      </c>
      <c r="W2586" s="66">
        <v>3.7000000000000002E-3</v>
      </c>
      <c r="X2586" s="1">
        <v>108600</v>
      </c>
      <c r="Y2586" s="1">
        <v>441039</v>
      </c>
      <c r="Z2586" s="1">
        <v>310670</v>
      </c>
      <c r="AA2586" t="s">
        <v>495</v>
      </c>
      <c r="AB2586" t="s">
        <v>496</v>
      </c>
      <c r="AC2586">
        <v>17.88</v>
      </c>
      <c r="AD2586">
        <v>0.98</v>
      </c>
      <c r="AE2586">
        <v>2.54</v>
      </c>
      <c r="AF2586" t="s">
        <v>230</v>
      </c>
      <c r="AG2586" s="1">
        <v>29500</v>
      </c>
      <c r="AH2586" s="36">
        <v>4065</v>
      </c>
      <c r="AI2586">
        <v>100</v>
      </c>
      <c r="AJ2586" s="36">
        <v>4055</v>
      </c>
      <c r="AK2586">
        <v>600</v>
      </c>
      <c r="AL2586" s="2">
        <v>0.64583333333333337</v>
      </c>
      <c r="AM2586" s="3">
        <v>46241</v>
      </c>
      <c r="AN2586" t="s">
        <v>298</v>
      </c>
      <c r="AO2586" t="s">
        <v>497</v>
      </c>
    </row>
    <row r="2587" spans="1:41">
      <c r="A2587" s="8">
        <v>46231</v>
      </c>
      <c r="B2587" s="67">
        <v>3963.59</v>
      </c>
      <c r="C2587" s="67">
        <v>-2.52</v>
      </c>
      <c r="D2587" s="67">
        <v>62460</v>
      </c>
      <c r="E2587" s="67">
        <v>-4.16</v>
      </c>
      <c r="F2587" s="69">
        <v>9308</v>
      </c>
      <c r="G2587" t="s">
        <v>109</v>
      </c>
      <c r="H2587">
        <v>0</v>
      </c>
      <c r="I2587" t="s">
        <v>314</v>
      </c>
      <c r="J2587" t="s">
        <v>289</v>
      </c>
      <c r="K2587" t="s">
        <v>295</v>
      </c>
      <c r="L2587" s="36">
        <v>1872</v>
      </c>
      <c r="M2587">
        <v>12</v>
      </c>
      <c r="N2587" s="66">
        <v>6.4999999999999997E-3</v>
      </c>
      <c r="O2587" s="36">
        <v>1860</v>
      </c>
      <c r="P2587" s="66">
        <v>6.4000000000000003E-3</v>
      </c>
      <c r="Q2587" s="36">
        <v>1860</v>
      </c>
      <c r="R2587" s="36">
        <v>1888</v>
      </c>
      <c r="S2587" s="36">
        <v>1801</v>
      </c>
      <c r="T2587" s="66">
        <v>6.4000000000000003E-3</v>
      </c>
      <c r="U2587" s="66">
        <v>9.7000000000000003E-3</v>
      </c>
      <c r="V2587" s="66">
        <v>-8.3999999999999995E-3</v>
      </c>
      <c r="W2587" s="66">
        <v>3.9399999999999998E-2</v>
      </c>
      <c r="X2587" s="1">
        <v>155200</v>
      </c>
      <c r="Y2587" s="1">
        <v>288639</v>
      </c>
      <c r="Z2587" s="1">
        <v>48808</v>
      </c>
      <c r="AA2587" t="s">
        <v>905</v>
      </c>
      <c r="AB2587" t="s">
        <v>499</v>
      </c>
      <c r="AC2587">
        <v>16</v>
      </c>
      <c r="AD2587">
        <v>1.25</v>
      </c>
      <c r="AE2587">
        <v>1.85</v>
      </c>
      <c r="AF2587" t="s">
        <v>230</v>
      </c>
      <c r="AG2587">
        <v>800</v>
      </c>
      <c r="AH2587" s="36">
        <v>1876</v>
      </c>
      <c r="AI2587">
        <v>100</v>
      </c>
      <c r="AJ2587" s="36">
        <v>1869</v>
      </c>
      <c r="AK2587">
        <v>100</v>
      </c>
      <c r="AL2587" s="2">
        <v>0.64583333333333337</v>
      </c>
      <c r="AM2587" s="3">
        <v>46241</v>
      </c>
      <c r="AN2587" t="s">
        <v>298</v>
      </c>
      <c r="AO2587" t="s">
        <v>500</v>
      </c>
    </row>
    <row r="2588" spans="1:41">
      <c r="A2588" s="8">
        <v>46231</v>
      </c>
      <c r="B2588" s="67">
        <v>3963.59</v>
      </c>
      <c r="C2588" s="67">
        <v>-2.52</v>
      </c>
      <c r="D2588" s="67">
        <v>62460</v>
      </c>
      <c r="E2588" s="67">
        <v>-4.16</v>
      </c>
      <c r="F2588" s="69">
        <v>9348</v>
      </c>
      <c r="G2588" t="s">
        <v>110</v>
      </c>
      <c r="H2588">
        <v>0</v>
      </c>
      <c r="I2588" t="s">
        <v>347</v>
      </c>
      <c r="J2588" t="s">
        <v>323</v>
      </c>
      <c r="K2588" t="s">
        <v>290</v>
      </c>
      <c r="L2588">
        <v>408</v>
      </c>
      <c r="M2588">
        <v>-11</v>
      </c>
      <c r="N2588" s="66">
        <v>-2.63E-2</v>
      </c>
      <c r="O2588">
        <v>419</v>
      </c>
      <c r="P2588" s="66">
        <v>-2.6200000000000001E-2</v>
      </c>
      <c r="Q2588">
        <v>410</v>
      </c>
      <c r="R2588">
        <v>413</v>
      </c>
      <c r="S2588">
        <v>405</v>
      </c>
      <c r="T2588" s="66">
        <v>-4.7999999999999996E-3</v>
      </c>
      <c r="U2588" s="66">
        <v>2.3999999999999998E-3</v>
      </c>
      <c r="V2588" s="66">
        <v>-1.21E-2</v>
      </c>
      <c r="W2588" s="66">
        <v>7.4000000000000003E-3</v>
      </c>
      <c r="X2588" s="1">
        <v>1579200</v>
      </c>
      <c r="Y2588" s="1">
        <v>643616</v>
      </c>
      <c r="Z2588" s="1">
        <v>59692</v>
      </c>
      <c r="AA2588" t="s">
        <v>552</v>
      </c>
      <c r="AB2588" t="s">
        <v>851</v>
      </c>
      <c r="AC2588">
        <v>0</v>
      </c>
      <c r="AD2588">
        <v>3.96</v>
      </c>
      <c r="AE2588">
        <v>0</v>
      </c>
      <c r="AF2588">
        <v>1.8</v>
      </c>
      <c r="AG2588" s="1">
        <v>18300</v>
      </c>
      <c r="AH2588">
        <v>409</v>
      </c>
      <c r="AI2588" s="1">
        <v>20500</v>
      </c>
      <c r="AJ2588">
        <v>407</v>
      </c>
      <c r="AK2588" s="1">
        <v>2900</v>
      </c>
      <c r="AL2588" s="2">
        <v>0.64583333333333337</v>
      </c>
      <c r="AM2588" s="3">
        <v>46241</v>
      </c>
      <c r="AN2588" t="s">
        <v>298</v>
      </c>
      <c r="AO2588" t="s">
        <v>313</v>
      </c>
    </row>
    <row r="2589" spans="1:41">
      <c r="A2589" s="8">
        <v>46231</v>
      </c>
      <c r="B2589" s="67">
        <v>3963.59</v>
      </c>
      <c r="C2589" s="67">
        <v>-2.52</v>
      </c>
      <c r="D2589" s="67">
        <v>62460</v>
      </c>
      <c r="E2589" s="67">
        <v>-4.16</v>
      </c>
      <c r="F2589" s="69">
        <v>9432</v>
      </c>
      <c r="G2589" t="s">
        <v>111</v>
      </c>
      <c r="H2589">
        <v>0</v>
      </c>
      <c r="I2589" t="s">
        <v>288</v>
      </c>
      <c r="J2589" t="s">
        <v>289</v>
      </c>
      <c r="K2589" t="s">
        <v>290</v>
      </c>
      <c r="L2589">
        <v>156.4</v>
      </c>
      <c r="M2589">
        <v>2.1</v>
      </c>
      <c r="N2589" s="66">
        <v>1.3599999999999999E-2</v>
      </c>
      <c r="O2589">
        <v>154.30000000000001</v>
      </c>
      <c r="P2589" s="66">
        <v>1.3599999999999999E-2</v>
      </c>
      <c r="Q2589">
        <v>155</v>
      </c>
      <c r="R2589">
        <v>156.69999999999999</v>
      </c>
      <c r="S2589">
        <v>154.4</v>
      </c>
      <c r="T2589" s="66">
        <v>8.9999999999999993E-3</v>
      </c>
      <c r="U2589" s="66">
        <v>4.4000000000000003E-3</v>
      </c>
      <c r="V2589" s="66">
        <v>-1.9E-3</v>
      </c>
      <c r="W2589" s="66">
        <v>1.29E-2</v>
      </c>
      <c r="X2589" s="1">
        <v>294176400</v>
      </c>
      <c r="Y2589" s="1">
        <v>45836111</v>
      </c>
      <c r="Z2589" s="1">
        <v>14162069</v>
      </c>
      <c r="AA2589" t="s">
        <v>503</v>
      </c>
      <c r="AB2589" t="s">
        <v>689</v>
      </c>
      <c r="AC2589">
        <v>13.03</v>
      </c>
      <c r="AD2589">
        <v>1.3</v>
      </c>
      <c r="AE2589">
        <v>3.45</v>
      </c>
      <c r="AF2589" t="s">
        <v>230</v>
      </c>
      <c r="AG2589" s="1">
        <v>2260500</v>
      </c>
      <c r="AH2589">
        <v>156.4</v>
      </c>
      <c r="AI2589" s="1">
        <v>8300</v>
      </c>
      <c r="AJ2589">
        <v>156.30000000000001</v>
      </c>
      <c r="AK2589" s="1">
        <v>467300</v>
      </c>
      <c r="AL2589" s="2">
        <v>0.64583333333333337</v>
      </c>
      <c r="AM2589" s="3">
        <v>46240</v>
      </c>
      <c r="AN2589" t="s">
        <v>298</v>
      </c>
      <c r="AO2589" t="s">
        <v>351</v>
      </c>
    </row>
    <row r="2590" spans="1:41">
      <c r="A2590" s="8">
        <v>46231</v>
      </c>
      <c r="B2590" s="67">
        <v>3963.59</v>
      </c>
      <c r="C2590" s="67">
        <v>-2.52</v>
      </c>
      <c r="D2590" s="67">
        <v>62460</v>
      </c>
      <c r="E2590" s="67">
        <v>-4.16</v>
      </c>
      <c r="F2590" s="69">
        <v>9449</v>
      </c>
      <c r="G2590" t="s">
        <v>112</v>
      </c>
      <c r="H2590">
        <v>0</v>
      </c>
      <c r="I2590" t="s">
        <v>288</v>
      </c>
      <c r="J2590" t="s">
        <v>289</v>
      </c>
      <c r="K2590" t="s">
        <v>290</v>
      </c>
      <c r="L2590" s="36">
        <v>4100</v>
      </c>
      <c r="M2590">
        <v>-20</v>
      </c>
      <c r="N2590" s="66">
        <v>-4.8999999999999998E-3</v>
      </c>
      <c r="O2590" s="36">
        <v>4120</v>
      </c>
      <c r="P2590" s="66">
        <v>-4.7999999999999996E-3</v>
      </c>
      <c r="Q2590" s="36">
        <v>4135</v>
      </c>
      <c r="R2590" s="36">
        <v>4168</v>
      </c>
      <c r="S2590" s="36">
        <v>4081</v>
      </c>
      <c r="T2590" s="66">
        <v>-8.3999999999999995E-3</v>
      </c>
      <c r="U2590" s="66">
        <v>-5.4999999999999997E-3</v>
      </c>
      <c r="V2590" s="66">
        <v>-1.6299999999999999E-2</v>
      </c>
      <c r="W2590" s="66">
        <v>4.5999999999999999E-3</v>
      </c>
      <c r="X2590" s="1">
        <v>698100</v>
      </c>
      <c r="Y2590" s="1">
        <v>2872937</v>
      </c>
      <c r="Z2590" s="1">
        <v>440131</v>
      </c>
      <c r="AA2590" t="s">
        <v>847</v>
      </c>
      <c r="AB2590" t="s">
        <v>506</v>
      </c>
      <c r="AC2590">
        <v>17.38</v>
      </c>
      <c r="AD2590">
        <v>3.69</v>
      </c>
      <c r="AE2590">
        <v>1.9</v>
      </c>
      <c r="AF2590" t="s">
        <v>230</v>
      </c>
      <c r="AG2590" s="1">
        <v>2300</v>
      </c>
      <c r="AH2590" s="36">
        <v>4125</v>
      </c>
      <c r="AI2590">
        <v>100</v>
      </c>
      <c r="AJ2590" s="36">
        <v>4099</v>
      </c>
      <c r="AK2590" s="1">
        <v>3000</v>
      </c>
      <c r="AL2590" s="2">
        <v>0.64583333333333337</v>
      </c>
      <c r="AM2590" s="3">
        <v>46248</v>
      </c>
      <c r="AN2590" t="s">
        <v>293</v>
      </c>
      <c r="AO2590" t="s">
        <v>351</v>
      </c>
    </row>
    <row r="2591" spans="1:41">
      <c r="A2591" s="8">
        <v>46231</v>
      </c>
      <c r="B2591" s="67">
        <v>3963.59</v>
      </c>
      <c r="C2591" s="67">
        <v>-2.52</v>
      </c>
      <c r="D2591" s="67">
        <v>62460</v>
      </c>
      <c r="E2591" s="67">
        <v>-4.16</v>
      </c>
      <c r="F2591" s="69">
        <v>9501</v>
      </c>
      <c r="G2591" t="s">
        <v>113</v>
      </c>
      <c r="H2591">
        <v>0</v>
      </c>
      <c r="I2591" t="s">
        <v>288</v>
      </c>
      <c r="J2591" t="s">
        <v>289</v>
      </c>
      <c r="K2591" t="s">
        <v>290</v>
      </c>
      <c r="L2591">
        <v>523.6</v>
      </c>
      <c r="M2591">
        <v>-13.4</v>
      </c>
      <c r="N2591" s="66">
        <v>-2.5000000000000001E-2</v>
      </c>
      <c r="O2591">
        <v>537</v>
      </c>
      <c r="P2591" s="66">
        <v>-2.4899999999999999E-2</v>
      </c>
      <c r="Q2591">
        <v>533.9</v>
      </c>
      <c r="R2591">
        <v>535.79999999999995</v>
      </c>
      <c r="S2591">
        <v>514.79999999999995</v>
      </c>
      <c r="T2591" s="66">
        <v>-1.9199999999999998E-2</v>
      </c>
      <c r="U2591" s="66">
        <v>-1.2E-2</v>
      </c>
      <c r="V2591" s="66">
        <v>-2.2700000000000001E-2</v>
      </c>
      <c r="W2591" s="66">
        <v>1.7000000000000001E-2</v>
      </c>
      <c r="X2591" s="1">
        <v>47242300</v>
      </c>
      <c r="Y2591" s="1">
        <v>24786500</v>
      </c>
      <c r="Z2591" s="1">
        <v>841434</v>
      </c>
      <c r="AA2591" t="s">
        <v>507</v>
      </c>
      <c r="AB2591" t="s">
        <v>703</v>
      </c>
      <c r="AC2591">
        <v>3.35</v>
      </c>
      <c r="AD2591">
        <v>0.35</v>
      </c>
      <c r="AE2591">
        <v>0</v>
      </c>
      <c r="AF2591" t="s">
        <v>230</v>
      </c>
      <c r="AG2591" s="1">
        <v>356600</v>
      </c>
      <c r="AH2591">
        <v>523.6</v>
      </c>
      <c r="AI2591" s="1">
        <v>34100</v>
      </c>
      <c r="AJ2591">
        <v>523.1</v>
      </c>
      <c r="AK2591">
        <v>500</v>
      </c>
      <c r="AL2591" s="2">
        <v>0.64583333333333337</v>
      </c>
      <c r="AM2591" s="3">
        <v>46232</v>
      </c>
      <c r="AN2591" t="s">
        <v>298</v>
      </c>
      <c r="AO2591" t="s">
        <v>509</v>
      </c>
    </row>
    <row r="2592" spans="1:41">
      <c r="A2592" s="8">
        <v>46231</v>
      </c>
      <c r="B2592" s="67">
        <v>3963.59</v>
      </c>
      <c r="C2592" s="67">
        <v>-2.52</v>
      </c>
      <c r="D2592" s="67">
        <v>62460</v>
      </c>
      <c r="E2592" s="67">
        <v>-4.16</v>
      </c>
      <c r="F2592" s="69">
        <v>9531</v>
      </c>
      <c r="G2592" t="s">
        <v>114</v>
      </c>
      <c r="H2592">
        <v>0</v>
      </c>
      <c r="I2592" t="s">
        <v>288</v>
      </c>
      <c r="J2592" t="s">
        <v>289</v>
      </c>
      <c r="K2592" t="s">
        <v>290</v>
      </c>
      <c r="L2592" s="36">
        <v>6235</v>
      </c>
      <c r="M2592">
        <v>-38</v>
      </c>
      <c r="N2592" s="66">
        <v>-6.1000000000000004E-3</v>
      </c>
      <c r="O2592" s="36">
        <v>6273</v>
      </c>
      <c r="P2592" s="66">
        <v>-6.0000000000000001E-3</v>
      </c>
      <c r="Q2592" s="36">
        <v>6243</v>
      </c>
      <c r="R2592" s="36">
        <v>6268</v>
      </c>
      <c r="S2592" s="36">
        <v>6182</v>
      </c>
      <c r="T2592" s="66">
        <v>-1.1999999999999999E-3</v>
      </c>
      <c r="U2592" s="66">
        <v>-1.6000000000000001E-3</v>
      </c>
      <c r="V2592" s="66">
        <v>-5.1999999999999998E-3</v>
      </c>
      <c r="W2592" s="66">
        <v>8.5000000000000006E-3</v>
      </c>
      <c r="X2592" s="1">
        <v>897700</v>
      </c>
      <c r="Y2592" s="1">
        <v>5594014</v>
      </c>
      <c r="Z2592" s="1">
        <v>2088470</v>
      </c>
      <c r="AA2592" t="s">
        <v>510</v>
      </c>
      <c r="AB2592" t="s">
        <v>704</v>
      </c>
      <c r="AC2592">
        <v>15.03</v>
      </c>
      <c r="AD2592">
        <v>1.21</v>
      </c>
      <c r="AE2592">
        <v>1.92</v>
      </c>
      <c r="AF2592" t="s">
        <v>230</v>
      </c>
      <c r="AG2592" s="1">
        <v>22100</v>
      </c>
      <c r="AH2592" s="36">
        <v>6242</v>
      </c>
      <c r="AI2592">
        <v>100</v>
      </c>
      <c r="AJ2592" s="36">
        <v>6226</v>
      </c>
      <c r="AK2592">
        <v>100</v>
      </c>
      <c r="AL2592" s="2">
        <v>0.64583333333333337</v>
      </c>
      <c r="AM2592" s="3">
        <v>46233</v>
      </c>
      <c r="AN2592" t="s">
        <v>298</v>
      </c>
      <c r="AO2592" t="s">
        <v>509</v>
      </c>
    </row>
    <row r="2593" spans="1:41">
      <c r="A2593" s="8">
        <v>46231</v>
      </c>
      <c r="B2593" s="67">
        <v>3963.59</v>
      </c>
      <c r="C2593" s="67">
        <v>-2.52</v>
      </c>
      <c r="D2593" s="67">
        <v>62460</v>
      </c>
      <c r="E2593" s="67">
        <v>-4.16</v>
      </c>
      <c r="F2593" s="69">
        <v>9882</v>
      </c>
      <c r="G2593" t="s">
        <v>115</v>
      </c>
      <c r="H2593">
        <v>0</v>
      </c>
      <c r="I2593" t="s">
        <v>288</v>
      </c>
      <c r="J2593" t="s">
        <v>289</v>
      </c>
      <c r="K2593" t="s">
        <v>295</v>
      </c>
      <c r="L2593" s="36">
        <v>1845</v>
      </c>
      <c r="M2593">
        <v>16</v>
      </c>
      <c r="N2593" s="66">
        <v>8.6999999999999994E-3</v>
      </c>
      <c r="O2593" s="36">
        <v>1829</v>
      </c>
      <c r="P2593" s="66">
        <v>8.6999999999999994E-3</v>
      </c>
      <c r="Q2593" s="36">
        <v>1840</v>
      </c>
      <c r="R2593" s="36">
        <v>1857</v>
      </c>
      <c r="S2593" s="36">
        <v>1829</v>
      </c>
      <c r="T2593" s="66">
        <v>2.7000000000000001E-3</v>
      </c>
      <c r="U2593" s="66">
        <v>5.0000000000000001E-4</v>
      </c>
      <c r="V2593" s="66">
        <v>-6.4000000000000003E-3</v>
      </c>
      <c r="W2593" s="66">
        <v>8.6999999999999994E-3</v>
      </c>
      <c r="X2593" s="1">
        <v>209400</v>
      </c>
      <c r="Y2593" s="1">
        <v>386393</v>
      </c>
      <c r="Z2593" s="1">
        <v>158709</v>
      </c>
      <c r="AA2593" t="s">
        <v>720</v>
      </c>
      <c r="AB2593" t="s">
        <v>513</v>
      </c>
      <c r="AC2593">
        <v>12.03</v>
      </c>
      <c r="AD2593">
        <v>1.27</v>
      </c>
      <c r="AE2593">
        <v>3.69</v>
      </c>
      <c r="AF2593" t="s">
        <v>230</v>
      </c>
      <c r="AG2593">
        <v>0</v>
      </c>
      <c r="AH2593" s="36">
        <v>1852</v>
      </c>
      <c r="AI2593">
        <v>100</v>
      </c>
      <c r="AJ2593" s="36">
        <v>1845</v>
      </c>
      <c r="AK2593" s="1">
        <v>1000</v>
      </c>
      <c r="AL2593" s="2">
        <v>0.64583333333333337</v>
      </c>
      <c r="AM2593" s="3">
        <v>46234</v>
      </c>
      <c r="AN2593" t="s">
        <v>298</v>
      </c>
      <c r="AO2593" t="s">
        <v>322</v>
      </c>
    </row>
    <row r="2594" spans="1:41">
      <c r="F2594" s="69">
        <v>6502</v>
      </c>
      <c r="I2594" t="s">
        <v>514</v>
      </c>
      <c r="P2594" t="s">
        <v>230</v>
      </c>
      <c r="T2594" t="s">
        <v>230</v>
      </c>
      <c r="U2594" t="s">
        <v>230</v>
      </c>
      <c r="V2594" t="s">
        <v>230</v>
      </c>
      <c r="W2594" t="s">
        <v>230</v>
      </c>
      <c r="AF2594" t="s">
        <v>230</v>
      </c>
      <c r="AG2594" t="s">
        <v>230</v>
      </c>
      <c r="AO2594" t="s">
        <v>515</v>
      </c>
    </row>
    <row r="2595" spans="1:41">
      <c r="F2595" s="69">
        <v>5759</v>
      </c>
      <c r="I2595" t="s">
        <v>514</v>
      </c>
      <c r="P2595" t="s">
        <v>230</v>
      </c>
      <c r="T2595" t="s">
        <v>230</v>
      </c>
      <c r="U2595" t="s">
        <v>230</v>
      </c>
      <c r="V2595" t="s">
        <v>230</v>
      </c>
      <c r="W2595" t="s">
        <v>230</v>
      </c>
      <c r="AF2595" t="s">
        <v>230</v>
      </c>
      <c r="AG2595" t="s">
        <v>230</v>
      </c>
      <c r="AO2595" t="s">
        <v>515</v>
      </c>
    </row>
    <row r="2599" spans="1:41">
      <c r="B2599" cm="1">
        <f t="array" ref="B2599">_xll.RssIndexMarket("TOPX", "現在値")</f>
        <v>3952.5</v>
      </c>
      <c r="C2599" cm="1">
        <f t="array" ref="C2599">_xll.RssIndexMarket("TOPX", "前日比率")</f>
        <v>-0.54</v>
      </c>
      <c r="D2599" s="71" cm="1">
        <f t="array" ref="D2599">_xll.RssIndexMarket("N225.FUT01.OS", "現在値")</f>
        <v>61710</v>
      </c>
      <c r="E2599" s="6" cm="1">
        <f t="array" ref="E2599">_xll.RssIndexMarket("N225.FUT01.OS", "前日比率")</f>
        <v>-1.18</v>
      </c>
    </row>
    <row r="2600" spans="1:41">
      <c r="A2600" s="8" t="s">
        <v>0</v>
      </c>
      <c r="B2600" t="s">
        <v>116</v>
      </c>
      <c r="C2600" t="s">
        <v>1</v>
      </c>
      <c r="D2600" t="s">
        <v>2</v>
      </c>
      <c r="E2600" t="s">
        <v>3</v>
      </c>
      <c r="F2600" s="69" t="s">
        <v>4</v>
      </c>
      <c r="G2600" t="s">
        <v>5</v>
      </c>
      <c r="H2600" t="s">
        <v>268</v>
      </c>
      <c r="I2600" t="s">
        <v>269</v>
      </c>
      <c r="J2600" t="s">
        <v>270</v>
      </c>
      <c r="K2600" t="s">
        <v>271</v>
      </c>
      <c r="L2600" t="s">
        <v>6</v>
      </c>
      <c r="M2600" t="s">
        <v>7</v>
      </c>
      <c r="N2600" t="s">
        <v>8</v>
      </c>
      <c r="O2600" t="s">
        <v>9</v>
      </c>
      <c r="P2600" t="s">
        <v>272</v>
      </c>
      <c r="Q2600" t="s">
        <v>10</v>
      </c>
      <c r="R2600" t="s">
        <v>11</v>
      </c>
      <c r="S2600" t="s">
        <v>12</v>
      </c>
      <c r="T2600" t="s">
        <v>273</v>
      </c>
      <c r="U2600" t="s">
        <v>274</v>
      </c>
      <c r="V2600" t="s">
        <v>275</v>
      </c>
      <c r="W2600" t="s">
        <v>276</v>
      </c>
      <c r="X2600" t="s">
        <v>13</v>
      </c>
      <c r="Y2600" t="s">
        <v>277</v>
      </c>
      <c r="Z2600" t="s">
        <v>278</v>
      </c>
      <c r="AA2600" t="s">
        <v>14</v>
      </c>
      <c r="AB2600" t="s">
        <v>15</v>
      </c>
      <c r="AC2600" t="s">
        <v>279</v>
      </c>
      <c r="AD2600" t="s">
        <v>280</v>
      </c>
      <c r="AE2600" t="s">
        <v>281</v>
      </c>
      <c r="AF2600" t="s">
        <v>282</v>
      </c>
      <c r="AG2600" t="s">
        <v>283</v>
      </c>
      <c r="AH2600" t="s">
        <v>284</v>
      </c>
      <c r="AI2600" t="s">
        <v>16</v>
      </c>
      <c r="AJ2600" t="s">
        <v>17</v>
      </c>
      <c r="AK2600" t="s">
        <v>18</v>
      </c>
      <c r="AL2600" t="s">
        <v>19</v>
      </c>
      <c r="AM2600" t="s">
        <v>20</v>
      </c>
      <c r="AN2600" t="s">
        <v>285</v>
      </c>
      <c r="AO2600" t="s">
        <v>286</v>
      </c>
    </row>
    <row r="2601" spans="1:41">
      <c r="A2601" s="8">
        <v>46232</v>
      </c>
      <c r="B2601" s="67">
        <v>3974.03</v>
      </c>
      <c r="C2601" s="67">
        <v>0.26</v>
      </c>
      <c r="D2601" s="67">
        <v>61880</v>
      </c>
      <c r="E2601" s="67">
        <v>-0.83</v>
      </c>
      <c r="F2601" s="69">
        <v>1605</v>
      </c>
      <c r="G2601" t="s">
        <v>21</v>
      </c>
      <c r="H2601">
        <v>0</v>
      </c>
      <c r="I2601" t="s">
        <v>288</v>
      </c>
      <c r="J2601" t="s">
        <v>289</v>
      </c>
      <c r="K2601" t="s">
        <v>295</v>
      </c>
      <c r="L2601" s="36">
        <v>3616</v>
      </c>
      <c r="M2601">
        <v>50</v>
      </c>
      <c r="N2601" s="66">
        <v>1.4E-2</v>
      </c>
      <c r="O2601" s="36">
        <v>3566</v>
      </c>
      <c r="P2601" s="66">
        <v>1.4E-2</v>
      </c>
      <c r="Q2601" s="36">
        <v>3555</v>
      </c>
      <c r="R2601" s="36">
        <v>3651</v>
      </c>
      <c r="S2601" s="36">
        <v>3555</v>
      </c>
      <c r="T2601" s="66">
        <v>1.7100000000000001E-2</v>
      </c>
      <c r="U2601" s="66">
        <v>2.0000000000000001E-4</v>
      </c>
      <c r="V2601" s="66">
        <v>-9.4999999999999998E-3</v>
      </c>
      <c r="W2601" s="66">
        <v>1.7100000000000001E-2</v>
      </c>
      <c r="X2601" s="1">
        <v>4149600</v>
      </c>
      <c r="Y2601" s="1">
        <v>14997368</v>
      </c>
      <c r="Z2601" s="1">
        <v>4553036</v>
      </c>
      <c r="AA2601" t="s">
        <v>291</v>
      </c>
      <c r="AB2601" t="s">
        <v>292</v>
      </c>
      <c r="AC2601">
        <v>9.33</v>
      </c>
      <c r="AD2601">
        <v>0.88</v>
      </c>
      <c r="AE2601">
        <v>2.99</v>
      </c>
      <c r="AF2601" t="s">
        <v>230</v>
      </c>
      <c r="AG2601" s="1">
        <v>303400</v>
      </c>
      <c r="AH2601" s="36">
        <v>3622</v>
      </c>
      <c r="AI2601">
        <v>900</v>
      </c>
      <c r="AJ2601" s="36">
        <v>3615</v>
      </c>
      <c r="AK2601" s="1">
        <v>1500</v>
      </c>
      <c r="AL2601" s="2">
        <v>0.64583333333333337</v>
      </c>
      <c r="AM2601" s="3">
        <v>46241</v>
      </c>
      <c r="AN2601" t="s">
        <v>293</v>
      </c>
      <c r="AO2601" t="s">
        <v>294</v>
      </c>
    </row>
    <row r="2602" spans="1:41">
      <c r="A2602" s="8">
        <v>46232</v>
      </c>
      <c r="B2602" s="67">
        <v>3974.03</v>
      </c>
      <c r="C2602" s="67">
        <v>0.26</v>
      </c>
      <c r="D2602" s="67">
        <v>61880</v>
      </c>
      <c r="E2602" s="67">
        <v>-0.83</v>
      </c>
      <c r="F2602" s="69">
        <v>1833</v>
      </c>
      <c r="G2602" t="s">
        <v>24</v>
      </c>
      <c r="H2602">
        <v>0</v>
      </c>
      <c r="I2602" t="s">
        <v>288</v>
      </c>
      <c r="J2602" t="s">
        <v>289</v>
      </c>
      <c r="K2602" t="s">
        <v>290</v>
      </c>
      <c r="L2602" s="36">
        <v>5810</v>
      </c>
      <c r="M2602">
        <v>-40</v>
      </c>
      <c r="N2602" s="66">
        <v>-6.7999999999999996E-3</v>
      </c>
      <c r="O2602" s="36">
        <v>5850</v>
      </c>
      <c r="P2602" s="66">
        <v>-6.7999999999999996E-3</v>
      </c>
      <c r="Q2602" s="36">
        <v>5900</v>
      </c>
      <c r="R2602" s="36">
        <v>5900</v>
      </c>
      <c r="S2602" s="36">
        <v>5710</v>
      </c>
      <c r="T2602" s="66">
        <v>-1.52E-2</v>
      </c>
      <c r="U2602" s="66">
        <v>5.1000000000000004E-3</v>
      </c>
      <c r="V2602" s="66">
        <v>-1.52E-2</v>
      </c>
      <c r="W2602" s="66">
        <v>1.7500000000000002E-2</v>
      </c>
      <c r="X2602" s="1">
        <v>174300</v>
      </c>
      <c r="Y2602" s="1">
        <v>1008500</v>
      </c>
      <c r="Z2602" s="1">
        <v>224644</v>
      </c>
      <c r="AA2602" t="s">
        <v>296</v>
      </c>
      <c r="AB2602" t="s">
        <v>572</v>
      </c>
      <c r="AC2602">
        <v>13.54</v>
      </c>
      <c r="AD2602">
        <v>1.05</v>
      </c>
      <c r="AE2602">
        <v>5.16</v>
      </c>
      <c r="AF2602">
        <v>3.4</v>
      </c>
      <c r="AG2602" s="1">
        <v>1200</v>
      </c>
      <c r="AH2602" s="36">
        <v>5820</v>
      </c>
      <c r="AI2602">
        <v>200</v>
      </c>
      <c r="AJ2602" s="36">
        <v>5780</v>
      </c>
      <c r="AK2602">
        <v>600</v>
      </c>
      <c r="AL2602" s="2">
        <v>0.64583333333333337</v>
      </c>
      <c r="AM2602" s="3">
        <v>46241</v>
      </c>
      <c r="AN2602" t="s">
        <v>298</v>
      </c>
      <c r="AO2602" t="s">
        <v>299</v>
      </c>
    </row>
    <row r="2603" spans="1:41">
      <c r="A2603" s="8">
        <v>46232</v>
      </c>
      <c r="B2603" s="67">
        <v>3974.03</v>
      </c>
      <c r="C2603" s="67">
        <v>0.26</v>
      </c>
      <c r="D2603" s="67">
        <v>61880</v>
      </c>
      <c r="E2603" s="67">
        <v>-0.83</v>
      </c>
      <c r="F2603" s="69">
        <v>1911</v>
      </c>
      <c r="G2603" t="s">
        <v>25</v>
      </c>
      <c r="H2603">
        <v>0</v>
      </c>
      <c r="I2603" t="s">
        <v>288</v>
      </c>
      <c r="J2603" t="s">
        <v>289</v>
      </c>
      <c r="K2603" t="s">
        <v>290</v>
      </c>
      <c r="L2603" s="36">
        <v>1406.5</v>
      </c>
      <c r="M2603">
        <v>32</v>
      </c>
      <c r="N2603" s="66">
        <v>2.3300000000000001E-2</v>
      </c>
      <c r="O2603" s="36">
        <v>1374.5</v>
      </c>
      <c r="P2603" s="66">
        <v>2.3199999999999998E-2</v>
      </c>
      <c r="Q2603" s="36">
        <v>1389</v>
      </c>
      <c r="R2603" s="36">
        <v>1413</v>
      </c>
      <c r="S2603" s="36">
        <v>1381.5</v>
      </c>
      <c r="T2603" s="66">
        <v>1.2500000000000001E-2</v>
      </c>
      <c r="U2603" s="66">
        <v>4.1999999999999997E-3</v>
      </c>
      <c r="V2603" s="66">
        <v>-4.5999999999999999E-3</v>
      </c>
      <c r="W2603" s="66">
        <v>1.7999999999999999E-2</v>
      </c>
      <c r="X2603" s="1">
        <v>4134400</v>
      </c>
      <c r="Y2603" s="1">
        <v>5796001</v>
      </c>
      <c r="Z2603" s="1">
        <v>870013</v>
      </c>
      <c r="AA2603" t="s">
        <v>300</v>
      </c>
      <c r="AB2603" t="s">
        <v>301</v>
      </c>
      <c r="AC2603">
        <v>8.9600000000000009</v>
      </c>
      <c r="AD2603">
        <v>0.85</v>
      </c>
      <c r="AE2603">
        <v>3.55</v>
      </c>
      <c r="AF2603" t="s">
        <v>230</v>
      </c>
      <c r="AG2603" s="1">
        <v>282100</v>
      </c>
      <c r="AH2603" s="36">
        <v>1407</v>
      </c>
      <c r="AI2603" s="1">
        <v>7100</v>
      </c>
      <c r="AJ2603" s="36">
        <v>1404.5</v>
      </c>
      <c r="AK2603">
        <v>200</v>
      </c>
      <c r="AL2603" s="2">
        <v>0.64583333333333337</v>
      </c>
      <c r="AM2603" s="3">
        <v>46241</v>
      </c>
      <c r="AN2603" t="s">
        <v>293</v>
      </c>
      <c r="AO2603" t="s">
        <v>299</v>
      </c>
    </row>
    <row r="2604" spans="1:41">
      <c r="A2604" s="8">
        <v>46232</v>
      </c>
      <c r="B2604" s="67">
        <v>3974.03</v>
      </c>
      <c r="C2604" s="67">
        <v>0.26</v>
      </c>
      <c r="D2604" s="67">
        <v>61880</v>
      </c>
      <c r="E2604" s="67">
        <v>-0.83</v>
      </c>
      <c r="F2604" s="69">
        <v>1925</v>
      </c>
      <c r="G2604" t="s">
        <v>26</v>
      </c>
      <c r="H2604">
        <v>0</v>
      </c>
      <c r="I2604" t="s">
        <v>288</v>
      </c>
      <c r="J2604" t="s">
        <v>289</v>
      </c>
      <c r="K2604" t="s">
        <v>290</v>
      </c>
      <c r="L2604" s="36">
        <v>4909</v>
      </c>
      <c r="M2604">
        <v>144</v>
      </c>
      <c r="N2604" s="66">
        <v>3.0200000000000001E-2</v>
      </c>
      <c r="O2604" s="36">
        <v>4765</v>
      </c>
      <c r="P2604" s="66">
        <v>3.0200000000000001E-2</v>
      </c>
      <c r="Q2604" s="36">
        <v>4820</v>
      </c>
      <c r="R2604" s="36">
        <v>4929</v>
      </c>
      <c r="S2604" s="36">
        <v>4789</v>
      </c>
      <c r="T2604" s="66">
        <v>1.84E-2</v>
      </c>
      <c r="U2604" s="66">
        <v>2.2000000000000001E-3</v>
      </c>
      <c r="V2604" s="66">
        <v>-4.0000000000000001E-3</v>
      </c>
      <c r="W2604" s="66">
        <v>2.5000000000000001E-2</v>
      </c>
      <c r="X2604" s="1">
        <v>3020200</v>
      </c>
      <c r="Y2604" s="1">
        <v>14751822</v>
      </c>
      <c r="Z2604" s="1">
        <v>3238154</v>
      </c>
      <c r="AA2604" t="s">
        <v>302</v>
      </c>
      <c r="AB2604" t="s">
        <v>573</v>
      </c>
      <c r="AC2604">
        <v>13.39</v>
      </c>
      <c r="AD2604">
        <v>1.04</v>
      </c>
      <c r="AE2604">
        <v>3.59</v>
      </c>
      <c r="AF2604" t="s">
        <v>230</v>
      </c>
      <c r="AG2604" s="1">
        <v>20800</v>
      </c>
      <c r="AH2604" s="36">
        <v>4909</v>
      </c>
      <c r="AI2604" s="1">
        <v>2600</v>
      </c>
      <c r="AJ2604" s="36">
        <v>4890</v>
      </c>
      <c r="AK2604">
        <v>200</v>
      </c>
      <c r="AL2604" s="2">
        <v>0.64583333333333337</v>
      </c>
      <c r="AM2604" s="3">
        <v>46240</v>
      </c>
      <c r="AN2604" t="s">
        <v>298</v>
      </c>
      <c r="AO2604" t="s">
        <v>299</v>
      </c>
    </row>
    <row r="2605" spans="1:41">
      <c r="A2605" s="8">
        <v>46232</v>
      </c>
      <c r="B2605" s="67">
        <v>3974.03</v>
      </c>
      <c r="C2605" s="67">
        <v>0.26</v>
      </c>
      <c r="D2605" s="67">
        <v>61880</v>
      </c>
      <c r="E2605" s="67">
        <v>-0.83</v>
      </c>
      <c r="F2605" s="69">
        <v>1928</v>
      </c>
      <c r="G2605" t="s">
        <v>27</v>
      </c>
      <c r="H2605">
        <v>0</v>
      </c>
      <c r="I2605" t="s">
        <v>288</v>
      </c>
      <c r="J2605" t="s">
        <v>289</v>
      </c>
      <c r="K2605" t="s">
        <v>290</v>
      </c>
      <c r="L2605" s="36">
        <v>3750</v>
      </c>
      <c r="M2605">
        <v>93</v>
      </c>
      <c r="N2605" s="66">
        <v>2.5399999999999999E-2</v>
      </c>
      <c r="O2605" s="36">
        <v>3657</v>
      </c>
      <c r="P2605" s="66">
        <v>2.5399999999999999E-2</v>
      </c>
      <c r="Q2605" s="36">
        <v>3696</v>
      </c>
      <c r="R2605" s="36">
        <v>3767</v>
      </c>
      <c r="S2605" s="36">
        <v>3676</v>
      </c>
      <c r="T2605" s="66">
        <v>1.46E-2</v>
      </c>
      <c r="U2605" s="66">
        <v>2.5999999999999999E-3</v>
      </c>
      <c r="V2605" s="66">
        <v>-4.4999999999999997E-3</v>
      </c>
      <c r="W2605" s="66">
        <v>2.01E-2</v>
      </c>
      <c r="X2605" s="1">
        <v>4753600</v>
      </c>
      <c r="Y2605" s="1">
        <v>17743599</v>
      </c>
      <c r="Z2605" s="1">
        <v>2443445</v>
      </c>
      <c r="AA2605" t="s">
        <v>304</v>
      </c>
      <c r="AB2605" t="s">
        <v>574</v>
      </c>
      <c r="AC2605">
        <v>11.15</v>
      </c>
      <c r="AD2605">
        <v>1.1299999999999999</v>
      </c>
      <c r="AE2605">
        <v>3.87</v>
      </c>
      <c r="AF2605" t="s">
        <v>230</v>
      </c>
      <c r="AG2605" s="1">
        <v>224700</v>
      </c>
      <c r="AH2605" s="36">
        <v>3751</v>
      </c>
      <c r="AI2605">
        <v>200</v>
      </c>
      <c r="AJ2605" s="36">
        <v>3745</v>
      </c>
      <c r="AK2605">
        <v>100</v>
      </c>
      <c r="AL2605" s="2">
        <v>0.64583333333333337</v>
      </c>
      <c r="AN2605" t="s">
        <v>306</v>
      </c>
      <c r="AO2605" t="s">
        <v>299</v>
      </c>
    </row>
    <row r="2606" spans="1:41">
      <c r="A2606" s="8">
        <v>46232</v>
      </c>
      <c r="B2606" s="67">
        <v>3974.03</v>
      </c>
      <c r="C2606" s="67">
        <v>0.26</v>
      </c>
      <c r="D2606" s="67">
        <v>61880</v>
      </c>
      <c r="E2606" s="67">
        <v>-0.83</v>
      </c>
      <c r="F2606" s="69">
        <v>1929</v>
      </c>
      <c r="G2606" t="s">
        <v>28</v>
      </c>
      <c r="H2606">
        <v>0</v>
      </c>
      <c r="I2606" t="s">
        <v>288</v>
      </c>
      <c r="J2606" t="s">
        <v>289</v>
      </c>
      <c r="K2606" t="s">
        <v>290</v>
      </c>
      <c r="L2606" s="36">
        <v>1172</v>
      </c>
      <c r="M2606">
        <v>33</v>
      </c>
      <c r="N2606" s="66">
        <v>2.9000000000000001E-2</v>
      </c>
      <c r="O2606" s="36">
        <v>1139</v>
      </c>
      <c r="P2606" s="66">
        <v>2.8899999999999999E-2</v>
      </c>
      <c r="Q2606" s="36">
        <v>1204</v>
      </c>
      <c r="R2606" s="36">
        <v>1212</v>
      </c>
      <c r="S2606" s="36">
        <v>1154</v>
      </c>
      <c r="T2606" s="66">
        <v>-2.6499999999999999E-2</v>
      </c>
      <c r="U2606" s="66">
        <v>6.7999999999999996E-3</v>
      </c>
      <c r="V2606" s="66">
        <v>-3.3000000000000002E-2</v>
      </c>
      <c r="W2606" s="66">
        <v>1.55E-2</v>
      </c>
      <c r="X2606" s="1">
        <v>298400</v>
      </c>
      <c r="Y2606" s="1">
        <v>351770</v>
      </c>
      <c r="Z2606" s="1">
        <v>48984</v>
      </c>
      <c r="AA2606" t="s">
        <v>307</v>
      </c>
      <c r="AB2606" t="s">
        <v>575</v>
      </c>
      <c r="AC2606">
        <v>13.24</v>
      </c>
      <c r="AD2606">
        <v>1.29</v>
      </c>
      <c r="AE2606">
        <v>4.2699999999999996</v>
      </c>
      <c r="AF2606" t="s">
        <v>230</v>
      </c>
      <c r="AG2606" s="1">
        <v>14500</v>
      </c>
      <c r="AH2606" s="36">
        <v>1173</v>
      </c>
      <c r="AI2606">
        <v>100</v>
      </c>
      <c r="AJ2606" s="36">
        <v>1169</v>
      </c>
      <c r="AK2606">
        <v>100</v>
      </c>
      <c r="AL2606" s="2">
        <v>0.64583333333333337</v>
      </c>
      <c r="AM2606" s="3">
        <v>46241</v>
      </c>
      <c r="AN2606" t="s">
        <v>298</v>
      </c>
      <c r="AO2606" t="s">
        <v>299</v>
      </c>
    </row>
    <row r="2607" spans="1:41">
      <c r="A2607" s="8">
        <v>46232</v>
      </c>
      <c r="B2607" s="67">
        <v>3974.03</v>
      </c>
      <c r="C2607" s="67">
        <v>0.26</v>
      </c>
      <c r="D2607" s="67">
        <v>61880</v>
      </c>
      <c r="E2607" s="67">
        <v>-0.83</v>
      </c>
      <c r="F2607" s="69">
        <v>1963</v>
      </c>
      <c r="G2607" t="s">
        <v>29</v>
      </c>
      <c r="H2607">
        <v>0</v>
      </c>
      <c r="I2607" t="s">
        <v>288</v>
      </c>
      <c r="J2607" t="s">
        <v>289</v>
      </c>
      <c r="K2607" t="s">
        <v>290</v>
      </c>
      <c r="L2607" s="36">
        <v>2225.5</v>
      </c>
      <c r="M2607">
        <v>-68.5</v>
      </c>
      <c r="N2607" s="66">
        <v>-2.9899999999999999E-2</v>
      </c>
      <c r="O2607" s="36">
        <v>2294</v>
      </c>
      <c r="P2607" s="66">
        <v>-2.98E-2</v>
      </c>
      <c r="Q2607" s="36">
        <v>2329</v>
      </c>
      <c r="R2607" s="36">
        <v>2329</v>
      </c>
      <c r="S2607" s="36">
        <v>2184</v>
      </c>
      <c r="T2607" s="66">
        <v>-4.4400000000000002E-2</v>
      </c>
      <c r="U2607" s="66">
        <v>-3.8E-3</v>
      </c>
      <c r="V2607" s="66">
        <v>-4.4400000000000002E-2</v>
      </c>
      <c r="W2607" s="66">
        <v>1.9E-2</v>
      </c>
      <c r="X2607" s="1">
        <v>2283100</v>
      </c>
      <c r="Y2607" s="1">
        <v>5095988</v>
      </c>
      <c r="Z2607" s="1">
        <v>543674</v>
      </c>
      <c r="AA2607" t="s">
        <v>309</v>
      </c>
      <c r="AB2607" t="s">
        <v>310</v>
      </c>
      <c r="AC2607">
        <v>11.71</v>
      </c>
      <c r="AD2607">
        <v>1.25</v>
      </c>
      <c r="AE2607">
        <v>2.34</v>
      </c>
      <c r="AF2607" t="s">
        <v>230</v>
      </c>
      <c r="AG2607" s="1">
        <v>32500</v>
      </c>
      <c r="AH2607" s="36">
        <v>2226.5</v>
      </c>
      <c r="AI2607" s="1">
        <v>18400</v>
      </c>
      <c r="AJ2607" s="36">
        <v>2206</v>
      </c>
      <c r="AK2607">
        <v>100</v>
      </c>
      <c r="AL2607" s="2">
        <v>0.64583333333333337</v>
      </c>
      <c r="AM2607" s="3">
        <v>46241</v>
      </c>
      <c r="AN2607" t="s">
        <v>298</v>
      </c>
      <c r="AO2607" t="s">
        <v>299</v>
      </c>
    </row>
    <row r="2608" spans="1:41">
      <c r="A2608" s="8">
        <v>46232</v>
      </c>
      <c r="B2608" s="67">
        <v>3974.03</v>
      </c>
      <c r="C2608" s="67">
        <v>0.26</v>
      </c>
      <c r="D2608" s="67">
        <v>61880</v>
      </c>
      <c r="E2608" s="67">
        <v>-0.83</v>
      </c>
      <c r="F2608" s="69">
        <v>2124</v>
      </c>
      <c r="G2608" t="s">
        <v>30</v>
      </c>
      <c r="H2608">
        <v>0</v>
      </c>
      <c r="I2608" t="s">
        <v>288</v>
      </c>
      <c r="J2608" t="s">
        <v>289</v>
      </c>
      <c r="K2608" t="s">
        <v>290</v>
      </c>
      <c r="L2608">
        <v>988</v>
      </c>
      <c r="M2608">
        <v>36</v>
      </c>
      <c r="N2608" s="66">
        <v>3.78E-2</v>
      </c>
      <c r="O2608">
        <v>952</v>
      </c>
      <c r="P2608" s="66">
        <v>3.78E-2</v>
      </c>
      <c r="Q2608">
        <v>966</v>
      </c>
      <c r="R2608">
        <v>996</v>
      </c>
      <c r="S2608">
        <v>951</v>
      </c>
      <c r="T2608" s="66">
        <v>2.2700000000000001E-2</v>
      </c>
      <c r="U2608" s="66">
        <v>0</v>
      </c>
      <c r="V2608" s="66">
        <v>-8.0000000000000002E-3</v>
      </c>
      <c r="W2608" s="66">
        <v>3.8899999999999997E-2</v>
      </c>
      <c r="X2608" s="1">
        <v>723200</v>
      </c>
      <c r="Y2608" s="1">
        <v>710833</v>
      </c>
      <c r="Z2608" s="1">
        <v>163570</v>
      </c>
      <c r="AA2608" t="s">
        <v>311</v>
      </c>
      <c r="AB2608" t="s">
        <v>312</v>
      </c>
      <c r="AC2608">
        <v>18.260000000000002</v>
      </c>
      <c r="AD2608">
        <v>7</v>
      </c>
      <c r="AE2608">
        <v>3.85</v>
      </c>
      <c r="AF2608" t="s">
        <v>230</v>
      </c>
      <c r="AG2608" s="1">
        <v>37200</v>
      </c>
      <c r="AH2608">
        <v>990</v>
      </c>
      <c r="AI2608" s="1">
        <v>1200</v>
      </c>
      <c r="AJ2608">
        <v>984</v>
      </c>
      <c r="AK2608">
        <v>100</v>
      </c>
      <c r="AL2608" s="2">
        <v>0.64583333333333337</v>
      </c>
      <c r="AM2608" s="3">
        <v>46246</v>
      </c>
      <c r="AN2608" t="s">
        <v>293</v>
      </c>
      <c r="AO2608" t="s">
        <v>313</v>
      </c>
    </row>
    <row r="2609" spans="1:41">
      <c r="A2609" s="8">
        <v>46232</v>
      </c>
      <c r="B2609" s="67">
        <v>3974.03</v>
      </c>
      <c r="C2609" s="67">
        <v>0.26</v>
      </c>
      <c r="D2609" s="67">
        <v>61880</v>
      </c>
      <c r="E2609" s="67">
        <v>-0.83</v>
      </c>
      <c r="F2609" s="69">
        <v>2162</v>
      </c>
      <c r="G2609" t="s">
        <v>31</v>
      </c>
      <c r="H2609">
        <v>0</v>
      </c>
      <c r="I2609" t="s">
        <v>314</v>
      </c>
      <c r="J2609" t="s">
        <v>289</v>
      </c>
      <c r="K2609" t="s">
        <v>290</v>
      </c>
      <c r="L2609">
        <v>537</v>
      </c>
      <c r="M2609">
        <v>1</v>
      </c>
      <c r="N2609" s="66">
        <v>1.9E-3</v>
      </c>
      <c r="O2609">
        <v>536</v>
      </c>
      <c r="P2609" s="66">
        <v>1.8E-3</v>
      </c>
      <c r="Q2609">
        <v>536</v>
      </c>
      <c r="R2609">
        <v>537</v>
      </c>
      <c r="S2609">
        <v>536</v>
      </c>
      <c r="T2609" s="66">
        <v>1.8E-3</v>
      </c>
      <c r="U2609" s="66">
        <v>0</v>
      </c>
      <c r="V2609" s="66">
        <v>0</v>
      </c>
      <c r="W2609" s="66">
        <v>1.8E-3</v>
      </c>
      <c r="X2609">
        <v>200</v>
      </c>
      <c r="Y2609">
        <v>107</v>
      </c>
      <c r="Z2609" s="1">
        <v>11605</v>
      </c>
      <c r="AA2609" t="s">
        <v>685</v>
      </c>
      <c r="AB2609" t="s">
        <v>316</v>
      </c>
      <c r="AC2609">
        <v>31.22</v>
      </c>
      <c r="AD2609">
        <v>2.04</v>
      </c>
      <c r="AE2609">
        <v>0</v>
      </c>
      <c r="AF2609">
        <v>0.6</v>
      </c>
      <c r="AG2609">
        <v>0</v>
      </c>
      <c r="AH2609">
        <v>537</v>
      </c>
      <c r="AI2609">
        <v>300</v>
      </c>
      <c r="AJ2609">
        <v>536</v>
      </c>
      <c r="AK2609" s="1">
        <v>78300</v>
      </c>
      <c r="AL2609" s="2">
        <v>0.63680555555555551</v>
      </c>
      <c r="AM2609" s="3">
        <v>46241</v>
      </c>
      <c r="AN2609" t="s">
        <v>298</v>
      </c>
      <c r="AO2609" t="s">
        <v>313</v>
      </c>
    </row>
    <row r="2610" spans="1:41">
      <c r="A2610" s="8">
        <v>46232</v>
      </c>
      <c r="B2610" s="67">
        <v>3974.03</v>
      </c>
      <c r="C2610" s="67">
        <v>0.26</v>
      </c>
      <c r="D2610" s="67">
        <v>61880</v>
      </c>
      <c r="E2610" s="67">
        <v>-0.83</v>
      </c>
      <c r="F2610" s="69">
        <v>2229</v>
      </c>
      <c r="G2610" t="s">
        <v>32</v>
      </c>
      <c r="H2610">
        <v>0</v>
      </c>
      <c r="I2610" t="s">
        <v>288</v>
      </c>
      <c r="J2610" t="s">
        <v>289</v>
      </c>
      <c r="K2610" t="s">
        <v>290</v>
      </c>
      <c r="L2610" s="36">
        <v>3195</v>
      </c>
      <c r="M2610">
        <v>134</v>
      </c>
      <c r="N2610" s="66">
        <v>4.3799999999999999E-2</v>
      </c>
      <c r="O2610" s="36">
        <v>3061</v>
      </c>
      <c r="P2610" s="66">
        <v>4.3700000000000003E-2</v>
      </c>
      <c r="Q2610" s="36">
        <v>3097</v>
      </c>
      <c r="R2610" s="36">
        <v>3209</v>
      </c>
      <c r="S2610" s="36">
        <v>3078</v>
      </c>
      <c r="T2610" s="66">
        <v>3.1600000000000003E-2</v>
      </c>
      <c r="U2610" s="66">
        <v>6.6E-3</v>
      </c>
      <c r="V2610" s="66">
        <v>-4.3E-3</v>
      </c>
      <c r="W2610" s="66">
        <v>3.7999999999999999E-2</v>
      </c>
      <c r="X2610" s="1">
        <v>564300</v>
      </c>
      <c r="Y2610" s="1">
        <v>1788083</v>
      </c>
      <c r="Z2610" s="1">
        <v>427905</v>
      </c>
      <c r="AA2610" t="s">
        <v>317</v>
      </c>
      <c r="AB2610" t="s">
        <v>660</v>
      </c>
      <c r="AC2610">
        <v>22.32</v>
      </c>
      <c r="AD2610">
        <v>1.84</v>
      </c>
      <c r="AE2610">
        <v>2.16</v>
      </c>
      <c r="AF2610" t="s">
        <v>230</v>
      </c>
      <c r="AG2610" s="1">
        <v>3300</v>
      </c>
      <c r="AH2610" s="36">
        <v>3197</v>
      </c>
      <c r="AI2610">
        <v>100</v>
      </c>
      <c r="AJ2610" s="36">
        <v>3180</v>
      </c>
      <c r="AK2610">
        <v>100</v>
      </c>
      <c r="AL2610" s="2">
        <v>0.64583333333333337</v>
      </c>
      <c r="AM2610" s="3">
        <v>46233</v>
      </c>
      <c r="AN2610" t="s">
        <v>298</v>
      </c>
      <c r="AO2610" t="s">
        <v>319</v>
      </c>
    </row>
    <row r="2611" spans="1:41">
      <c r="A2611" s="8">
        <v>46232</v>
      </c>
      <c r="B2611" s="67">
        <v>3974.03</v>
      </c>
      <c r="C2611" s="67">
        <v>0.26</v>
      </c>
      <c r="D2611" s="67">
        <v>61880</v>
      </c>
      <c r="E2611" s="67">
        <v>-0.83</v>
      </c>
      <c r="F2611" s="69">
        <v>2768</v>
      </c>
      <c r="G2611" t="s">
        <v>33</v>
      </c>
      <c r="H2611">
        <v>0</v>
      </c>
      <c r="I2611" t="s">
        <v>288</v>
      </c>
      <c r="J2611" t="s">
        <v>289</v>
      </c>
      <c r="K2611" t="s">
        <v>290</v>
      </c>
      <c r="L2611" s="36">
        <v>5338</v>
      </c>
      <c r="M2611">
        <v>-21</v>
      </c>
      <c r="N2611" s="66">
        <v>-3.8999999999999998E-3</v>
      </c>
      <c r="O2611" s="36">
        <v>5359</v>
      </c>
      <c r="P2611" s="66">
        <v>-3.8999999999999998E-3</v>
      </c>
      <c r="Q2611" s="36">
        <v>5400</v>
      </c>
      <c r="R2611" s="36">
        <v>5412</v>
      </c>
      <c r="S2611" s="36">
        <v>5243</v>
      </c>
      <c r="T2611" s="66">
        <v>-1.14E-2</v>
      </c>
      <c r="U2611" s="66">
        <v>6.1999999999999998E-3</v>
      </c>
      <c r="V2611" s="66">
        <v>-1.3599999999999999E-2</v>
      </c>
      <c r="W2611" s="66">
        <v>1.8100000000000002E-2</v>
      </c>
      <c r="X2611" s="1">
        <v>1475600</v>
      </c>
      <c r="Y2611" s="1">
        <v>7824473</v>
      </c>
      <c r="Z2611" s="1">
        <v>1120980</v>
      </c>
      <c r="AA2611" t="s">
        <v>320</v>
      </c>
      <c r="AB2611" t="s">
        <v>321</v>
      </c>
      <c r="AC2611">
        <v>8.5399999999999991</v>
      </c>
      <c r="AD2611">
        <v>1.01</v>
      </c>
      <c r="AE2611">
        <v>3.37</v>
      </c>
      <c r="AF2611" t="s">
        <v>230</v>
      </c>
      <c r="AG2611" s="1">
        <v>174900</v>
      </c>
      <c r="AH2611" s="36">
        <v>5339</v>
      </c>
      <c r="AI2611">
        <v>100</v>
      </c>
      <c r="AJ2611" s="36">
        <v>5325</v>
      </c>
      <c r="AK2611">
        <v>100</v>
      </c>
      <c r="AL2611" s="2">
        <v>0.64583333333333337</v>
      </c>
      <c r="AM2611" s="3">
        <v>46234</v>
      </c>
      <c r="AN2611" t="s">
        <v>298</v>
      </c>
      <c r="AO2611" t="s">
        <v>322</v>
      </c>
    </row>
    <row r="2612" spans="1:41">
      <c r="A2612" s="8">
        <v>46232</v>
      </c>
      <c r="B2612" s="67">
        <v>3974.03</v>
      </c>
      <c r="C2612" s="67">
        <v>0.26</v>
      </c>
      <c r="D2612" s="67">
        <v>61880</v>
      </c>
      <c r="E2612" s="67">
        <v>-0.83</v>
      </c>
      <c r="F2612" s="69">
        <v>2769</v>
      </c>
      <c r="G2612" t="s">
        <v>34</v>
      </c>
      <c r="H2612">
        <v>0</v>
      </c>
      <c r="I2612" t="s">
        <v>314</v>
      </c>
      <c r="J2612" t="s">
        <v>323</v>
      </c>
      <c r="K2612" t="s">
        <v>295</v>
      </c>
      <c r="L2612">
        <v>890</v>
      </c>
      <c r="M2612">
        <v>0</v>
      </c>
      <c r="N2612" s="66">
        <v>0</v>
      </c>
      <c r="O2612">
        <v>890</v>
      </c>
      <c r="P2612" s="66">
        <v>0</v>
      </c>
      <c r="Q2612">
        <v>890</v>
      </c>
      <c r="R2612">
        <v>893</v>
      </c>
      <c r="S2612">
        <v>890</v>
      </c>
      <c r="T2612" s="66">
        <v>0</v>
      </c>
      <c r="U2612" s="66">
        <v>-1.1000000000000001E-3</v>
      </c>
      <c r="V2612" s="66">
        <v>-3.3E-3</v>
      </c>
      <c r="W2612" s="66">
        <v>0</v>
      </c>
      <c r="X2612" s="1">
        <v>3400</v>
      </c>
      <c r="Y2612" s="1">
        <v>3029</v>
      </c>
      <c r="Z2612" s="1">
        <v>6996</v>
      </c>
      <c r="AA2612" t="s">
        <v>324</v>
      </c>
      <c r="AB2612" t="s">
        <v>325</v>
      </c>
      <c r="AC2612">
        <v>53.61</v>
      </c>
      <c r="AD2612">
        <v>8.33</v>
      </c>
      <c r="AE2612">
        <v>0</v>
      </c>
      <c r="AF2612">
        <v>0.2</v>
      </c>
      <c r="AG2612">
        <v>0</v>
      </c>
      <c r="AH2612">
        <v>893</v>
      </c>
      <c r="AI2612">
        <v>300</v>
      </c>
      <c r="AJ2612">
        <v>890</v>
      </c>
      <c r="AK2612" s="1">
        <v>3200</v>
      </c>
      <c r="AL2612" s="2">
        <v>0.64583333333333337</v>
      </c>
      <c r="AM2612" s="3">
        <v>46213</v>
      </c>
      <c r="AN2612" t="s">
        <v>326</v>
      </c>
      <c r="AO2612" t="s">
        <v>327</v>
      </c>
    </row>
    <row r="2613" spans="1:41">
      <c r="A2613" s="8">
        <v>46232</v>
      </c>
      <c r="B2613" s="67">
        <v>3974.03</v>
      </c>
      <c r="C2613" s="67">
        <v>0.26</v>
      </c>
      <c r="D2613" s="67">
        <v>61880</v>
      </c>
      <c r="E2613" s="67">
        <v>-0.83</v>
      </c>
      <c r="F2613" s="69">
        <v>2914</v>
      </c>
      <c r="G2613" t="s">
        <v>35</v>
      </c>
      <c r="H2613">
        <v>0</v>
      </c>
      <c r="I2613" t="s">
        <v>288</v>
      </c>
      <c r="J2613" t="s">
        <v>289</v>
      </c>
      <c r="K2613" t="s">
        <v>295</v>
      </c>
      <c r="L2613" s="36">
        <v>6781</v>
      </c>
      <c r="M2613">
        <v>133</v>
      </c>
      <c r="N2613" s="66">
        <v>0.02</v>
      </c>
      <c r="O2613" s="36">
        <v>6648</v>
      </c>
      <c r="P2613" s="66">
        <v>0.02</v>
      </c>
      <c r="Q2613" s="36">
        <v>6677</v>
      </c>
      <c r="R2613" s="36">
        <v>6832</v>
      </c>
      <c r="S2613" s="36">
        <v>6630</v>
      </c>
      <c r="T2613" s="66">
        <v>1.55E-2</v>
      </c>
      <c r="U2613" s="66">
        <v>5.0000000000000001E-4</v>
      </c>
      <c r="V2613" s="66">
        <v>-7.4000000000000003E-3</v>
      </c>
      <c r="W2613" s="66">
        <v>2.2700000000000001E-2</v>
      </c>
      <c r="X2613" s="1">
        <v>6434100</v>
      </c>
      <c r="Y2613" s="1">
        <v>43528141</v>
      </c>
      <c r="Z2613" s="1">
        <v>13562000</v>
      </c>
      <c r="AA2613" t="s">
        <v>918</v>
      </c>
      <c r="AB2613" t="s">
        <v>329</v>
      </c>
      <c r="AC2613">
        <v>21.11</v>
      </c>
      <c r="AD2613">
        <v>2.94</v>
      </c>
      <c r="AE2613">
        <v>3.57</v>
      </c>
      <c r="AF2613" t="s">
        <v>230</v>
      </c>
      <c r="AG2613" s="1">
        <v>383700</v>
      </c>
      <c r="AH2613" s="36">
        <v>6782</v>
      </c>
      <c r="AI2613">
        <v>100</v>
      </c>
      <c r="AJ2613" s="36">
        <v>6780</v>
      </c>
      <c r="AK2613">
        <v>700</v>
      </c>
      <c r="AL2613" s="2">
        <v>0.64583333333333337</v>
      </c>
      <c r="AM2613" s="3">
        <v>46233</v>
      </c>
      <c r="AN2613" t="s">
        <v>293</v>
      </c>
      <c r="AO2613" t="s">
        <v>319</v>
      </c>
    </row>
    <row r="2614" spans="1:41">
      <c r="A2614" s="8">
        <v>46232</v>
      </c>
      <c r="B2614" s="67">
        <v>3974.03</v>
      </c>
      <c r="C2614" s="67">
        <v>0.26</v>
      </c>
      <c r="D2614" s="67">
        <v>61880</v>
      </c>
      <c r="E2614" s="67">
        <v>-0.83</v>
      </c>
      <c r="F2614" s="69">
        <v>3003</v>
      </c>
      <c r="G2614" t="s">
        <v>36</v>
      </c>
      <c r="H2614">
        <v>0</v>
      </c>
      <c r="I2614" t="s">
        <v>288</v>
      </c>
      <c r="J2614" t="s">
        <v>289</v>
      </c>
      <c r="K2614" t="s">
        <v>290</v>
      </c>
      <c r="L2614" s="36">
        <v>1907</v>
      </c>
      <c r="M2614">
        <v>98</v>
      </c>
      <c r="N2614" s="66">
        <v>5.4199999999999998E-2</v>
      </c>
      <c r="O2614" s="36">
        <v>1809</v>
      </c>
      <c r="P2614" s="66">
        <v>5.4100000000000002E-2</v>
      </c>
      <c r="Q2614" s="36">
        <v>1849</v>
      </c>
      <c r="R2614" s="36">
        <v>1915</v>
      </c>
      <c r="S2614" s="36">
        <v>1841</v>
      </c>
      <c r="T2614" s="66">
        <v>3.1300000000000001E-2</v>
      </c>
      <c r="U2614" s="66">
        <v>1.43E-2</v>
      </c>
      <c r="V2614" s="66">
        <v>-4.1000000000000003E-3</v>
      </c>
      <c r="W2614" s="66">
        <v>3.5799999999999998E-2</v>
      </c>
      <c r="X2614" s="1">
        <v>4790400</v>
      </c>
      <c r="Y2614" s="1">
        <v>9063683</v>
      </c>
      <c r="Z2614" s="1">
        <v>1464400</v>
      </c>
      <c r="AA2614" t="s">
        <v>330</v>
      </c>
      <c r="AB2614" t="s">
        <v>577</v>
      </c>
      <c r="AC2614">
        <v>11.97</v>
      </c>
      <c r="AD2614">
        <v>1.52</v>
      </c>
      <c r="AE2614">
        <v>3.51</v>
      </c>
      <c r="AF2614" t="s">
        <v>230</v>
      </c>
      <c r="AG2614" s="1">
        <v>244400</v>
      </c>
      <c r="AH2614" s="36">
        <v>1909</v>
      </c>
      <c r="AI2614">
        <v>100</v>
      </c>
      <c r="AJ2614" s="36">
        <v>1905</v>
      </c>
      <c r="AK2614" s="1">
        <v>10200</v>
      </c>
      <c r="AL2614" s="2">
        <v>0.64583333333333337</v>
      </c>
      <c r="AM2614" s="3">
        <v>46231</v>
      </c>
      <c r="AN2614" t="s">
        <v>293</v>
      </c>
      <c r="AO2614" t="s">
        <v>332</v>
      </c>
    </row>
    <row r="2615" spans="1:41">
      <c r="A2615" s="8">
        <v>46232</v>
      </c>
      <c r="B2615" s="67">
        <v>3974.03</v>
      </c>
      <c r="C2615" s="67">
        <v>0.26</v>
      </c>
      <c r="D2615" s="67">
        <v>61880</v>
      </c>
      <c r="E2615" s="67">
        <v>-0.83</v>
      </c>
      <c r="F2615" s="69">
        <v>3407</v>
      </c>
      <c r="G2615" t="s">
        <v>37</v>
      </c>
      <c r="H2615">
        <v>0</v>
      </c>
      <c r="I2615" t="s">
        <v>288</v>
      </c>
      <c r="J2615" t="s">
        <v>289</v>
      </c>
      <c r="K2615" t="s">
        <v>290</v>
      </c>
      <c r="L2615" s="36">
        <v>1830.5</v>
      </c>
      <c r="M2615">
        <v>13.5</v>
      </c>
      <c r="N2615" s="66">
        <v>7.4000000000000003E-3</v>
      </c>
      <c r="O2615" s="36">
        <v>1817</v>
      </c>
      <c r="P2615" s="66">
        <v>7.4000000000000003E-3</v>
      </c>
      <c r="Q2615" s="36">
        <v>1820</v>
      </c>
      <c r="R2615" s="36">
        <v>1830.5</v>
      </c>
      <c r="S2615" s="36">
        <v>1794</v>
      </c>
      <c r="T2615" s="66">
        <v>5.7000000000000002E-3</v>
      </c>
      <c r="U2615" s="66">
        <v>7.7000000000000002E-3</v>
      </c>
      <c r="V2615" s="66">
        <v>0</v>
      </c>
      <c r="W2615" s="66">
        <v>2.0299999999999999E-2</v>
      </c>
      <c r="X2615" s="1">
        <v>6071600</v>
      </c>
      <c r="Y2615" s="1">
        <v>11045236</v>
      </c>
      <c r="Z2615" s="1">
        <v>2500008</v>
      </c>
      <c r="AA2615" t="s">
        <v>706</v>
      </c>
      <c r="AB2615" t="s">
        <v>334</v>
      </c>
      <c r="AC2615">
        <v>15.4</v>
      </c>
      <c r="AD2615">
        <v>1.18</v>
      </c>
      <c r="AE2615">
        <v>2.4</v>
      </c>
      <c r="AF2615" t="s">
        <v>230</v>
      </c>
      <c r="AG2615" s="1">
        <v>131400</v>
      </c>
      <c r="AH2615" s="36">
        <v>1831</v>
      </c>
      <c r="AI2615">
        <v>700</v>
      </c>
      <c r="AJ2615" s="36">
        <v>1823</v>
      </c>
      <c r="AK2615">
        <v>200</v>
      </c>
      <c r="AL2615" s="2">
        <v>0.64583333333333337</v>
      </c>
      <c r="AM2615" s="3">
        <v>46234</v>
      </c>
      <c r="AN2615" t="s">
        <v>298</v>
      </c>
      <c r="AO2615" t="s">
        <v>335</v>
      </c>
    </row>
    <row r="2616" spans="1:41">
      <c r="A2616" s="8">
        <v>46232</v>
      </c>
      <c r="B2616" s="67">
        <v>3974.03</v>
      </c>
      <c r="C2616" s="67">
        <v>0.26</v>
      </c>
      <c r="D2616" s="67">
        <v>61880</v>
      </c>
      <c r="E2616" s="67">
        <v>-0.83</v>
      </c>
      <c r="F2616" s="69">
        <v>4008</v>
      </c>
      <c r="G2616" t="s">
        <v>38</v>
      </c>
      <c r="H2616">
        <v>0</v>
      </c>
      <c r="I2616" t="s">
        <v>288</v>
      </c>
      <c r="J2616" t="s">
        <v>289</v>
      </c>
      <c r="K2616" t="s">
        <v>290</v>
      </c>
      <c r="L2616" s="36">
        <v>1225</v>
      </c>
      <c r="M2616">
        <v>-5</v>
      </c>
      <c r="N2616" s="66">
        <v>-4.1000000000000003E-3</v>
      </c>
      <c r="O2616" s="36">
        <v>1230</v>
      </c>
      <c r="P2616" s="66">
        <v>-4.0000000000000001E-3</v>
      </c>
      <c r="Q2616" s="36">
        <v>1247</v>
      </c>
      <c r="R2616" s="36">
        <v>1247</v>
      </c>
      <c r="S2616" s="36">
        <v>1195</v>
      </c>
      <c r="T2616" s="66">
        <v>-1.7600000000000001E-2</v>
      </c>
      <c r="U2616" s="66">
        <v>8.9999999999999993E-3</v>
      </c>
      <c r="V2616" s="66">
        <v>-1.7600000000000001E-2</v>
      </c>
      <c r="W2616" s="66">
        <v>2.5100000000000001E-2</v>
      </c>
      <c r="X2616" s="1">
        <v>234800</v>
      </c>
      <c r="Y2616" s="1">
        <v>284973</v>
      </c>
      <c r="Z2616" s="1">
        <v>79268</v>
      </c>
      <c r="AA2616" t="s">
        <v>707</v>
      </c>
      <c r="AB2616" t="s">
        <v>337</v>
      </c>
      <c r="AC2616">
        <v>10.029999999999999</v>
      </c>
      <c r="AD2616">
        <v>0.76</v>
      </c>
      <c r="AE2616">
        <v>3.92</v>
      </c>
      <c r="AF2616" t="s">
        <v>230</v>
      </c>
      <c r="AG2616">
        <v>200</v>
      </c>
      <c r="AH2616" s="36">
        <v>1227</v>
      </c>
      <c r="AI2616">
        <v>200</v>
      </c>
      <c r="AJ2616" s="36">
        <v>1223</v>
      </c>
      <c r="AK2616">
        <v>100</v>
      </c>
      <c r="AL2616" s="2">
        <v>0.64583333333333337</v>
      </c>
      <c r="AM2616" s="3">
        <v>46240</v>
      </c>
      <c r="AN2616" t="s">
        <v>298</v>
      </c>
      <c r="AO2616" t="s">
        <v>335</v>
      </c>
    </row>
    <row r="2617" spans="1:41">
      <c r="A2617" s="8">
        <v>46232</v>
      </c>
      <c r="B2617" s="67">
        <v>3974.03</v>
      </c>
      <c r="C2617" s="67">
        <v>0.26</v>
      </c>
      <c r="D2617" s="67">
        <v>61880</v>
      </c>
      <c r="E2617" s="67">
        <v>-0.83</v>
      </c>
      <c r="F2617" s="69">
        <v>4026</v>
      </c>
      <c r="G2617" t="s">
        <v>39</v>
      </c>
      <c r="H2617">
        <v>0</v>
      </c>
      <c r="I2617" t="s">
        <v>314</v>
      </c>
      <c r="J2617" t="s">
        <v>289</v>
      </c>
      <c r="K2617" t="s">
        <v>290</v>
      </c>
      <c r="L2617" s="36">
        <v>1520</v>
      </c>
      <c r="M2617">
        <v>-17</v>
      </c>
      <c r="N2617" s="66">
        <v>-1.11E-2</v>
      </c>
      <c r="O2617" s="36">
        <v>1537</v>
      </c>
      <c r="P2617" s="66">
        <v>-1.0999999999999999E-2</v>
      </c>
      <c r="Q2617" s="36">
        <v>1540</v>
      </c>
      <c r="R2617" s="36">
        <v>1544</v>
      </c>
      <c r="S2617" s="36">
        <v>1495</v>
      </c>
      <c r="T2617" s="66">
        <v>-1.29E-2</v>
      </c>
      <c r="U2617" s="66">
        <v>3.3E-3</v>
      </c>
      <c r="V2617" s="66">
        <v>-1.55E-2</v>
      </c>
      <c r="W2617" s="66">
        <v>1.67E-2</v>
      </c>
      <c r="X2617" s="1">
        <v>97600</v>
      </c>
      <c r="Y2617" s="1">
        <v>147503</v>
      </c>
      <c r="Z2617" s="1">
        <v>14044</v>
      </c>
      <c r="AA2617" t="s">
        <v>338</v>
      </c>
      <c r="AB2617" t="s">
        <v>848</v>
      </c>
      <c r="AC2617">
        <v>7.2</v>
      </c>
      <c r="AD2617">
        <v>0.94</v>
      </c>
      <c r="AE2617">
        <v>3.29</v>
      </c>
      <c r="AF2617" t="s">
        <v>230</v>
      </c>
      <c r="AG2617">
        <v>0</v>
      </c>
      <c r="AH2617" s="36">
        <v>1520</v>
      </c>
      <c r="AI2617">
        <v>100</v>
      </c>
      <c r="AJ2617" s="36">
        <v>1511</v>
      </c>
      <c r="AK2617">
        <v>100</v>
      </c>
      <c r="AL2617" s="2">
        <v>0.64583333333333337</v>
      </c>
      <c r="AN2617" t="s">
        <v>340</v>
      </c>
      <c r="AO2617" t="s">
        <v>341</v>
      </c>
    </row>
    <row r="2618" spans="1:41">
      <c r="A2618" s="8">
        <v>46232</v>
      </c>
      <c r="B2618" s="67">
        <v>3974.03</v>
      </c>
      <c r="C2618" s="67">
        <v>0.26</v>
      </c>
      <c r="D2618" s="67">
        <v>61880</v>
      </c>
      <c r="E2618" s="67">
        <v>-0.83</v>
      </c>
      <c r="F2618" s="69">
        <v>4062</v>
      </c>
      <c r="G2618" t="s">
        <v>40</v>
      </c>
      <c r="H2618">
        <v>0</v>
      </c>
      <c r="I2618" t="s">
        <v>288</v>
      </c>
      <c r="J2618" t="s">
        <v>289</v>
      </c>
      <c r="K2618" t="s">
        <v>290</v>
      </c>
      <c r="L2618" s="36">
        <v>13470</v>
      </c>
      <c r="M2618" s="36">
        <v>-1385</v>
      </c>
      <c r="N2618" s="66">
        <v>-9.3200000000000005E-2</v>
      </c>
      <c r="O2618" s="36">
        <v>14855</v>
      </c>
      <c r="P2618" s="66">
        <v>-9.3200000000000005E-2</v>
      </c>
      <c r="Q2618" s="36">
        <v>15155</v>
      </c>
      <c r="R2618" s="36">
        <v>15340</v>
      </c>
      <c r="S2618" s="36">
        <v>12980</v>
      </c>
      <c r="T2618" s="66">
        <v>-0.1111</v>
      </c>
      <c r="U2618" s="66">
        <v>-2.2800000000000001E-2</v>
      </c>
      <c r="V2618" s="66">
        <v>-0.12189999999999999</v>
      </c>
      <c r="W2618" s="66">
        <v>3.7699999999999997E-2</v>
      </c>
      <c r="X2618" s="1">
        <v>9390200</v>
      </c>
      <c r="Y2618" s="1">
        <v>131422944</v>
      </c>
      <c r="Z2618" s="1">
        <v>3794783</v>
      </c>
      <c r="AA2618" t="s">
        <v>691</v>
      </c>
      <c r="AB2618" t="s">
        <v>343</v>
      </c>
      <c r="AC2618">
        <v>64.91</v>
      </c>
      <c r="AD2618">
        <v>6.83</v>
      </c>
      <c r="AE2618">
        <v>0.26</v>
      </c>
      <c r="AF2618" t="s">
        <v>230</v>
      </c>
      <c r="AG2618" s="1">
        <v>9400</v>
      </c>
      <c r="AH2618" s="36">
        <v>13470</v>
      </c>
      <c r="AI2618">
        <v>400</v>
      </c>
      <c r="AJ2618" s="36">
        <v>13450</v>
      </c>
      <c r="AK2618">
        <v>200</v>
      </c>
      <c r="AL2618" s="2">
        <v>0.64583333333333337</v>
      </c>
      <c r="AM2618" s="3">
        <v>46238</v>
      </c>
      <c r="AN2618" t="s">
        <v>298</v>
      </c>
      <c r="AO2618" t="s">
        <v>344</v>
      </c>
    </row>
    <row r="2619" spans="1:41">
      <c r="A2619" s="8">
        <v>46232</v>
      </c>
      <c r="B2619" s="67">
        <v>3974.03</v>
      </c>
      <c r="C2619" s="67">
        <v>0.26</v>
      </c>
      <c r="D2619" s="67">
        <v>61880</v>
      </c>
      <c r="E2619" s="67">
        <v>-0.83</v>
      </c>
      <c r="F2619" s="69">
        <v>4063</v>
      </c>
      <c r="G2619" t="s">
        <v>41</v>
      </c>
      <c r="H2619">
        <v>0</v>
      </c>
      <c r="I2619" t="s">
        <v>288</v>
      </c>
      <c r="J2619" t="s">
        <v>289</v>
      </c>
      <c r="K2619" t="s">
        <v>290</v>
      </c>
      <c r="L2619" s="36">
        <v>5690</v>
      </c>
      <c r="M2619">
        <v>-182</v>
      </c>
      <c r="N2619" s="66">
        <v>-3.1E-2</v>
      </c>
      <c r="O2619" s="36">
        <v>5872</v>
      </c>
      <c r="P2619" s="66">
        <v>-3.09E-2</v>
      </c>
      <c r="Q2619" s="36">
        <v>5835</v>
      </c>
      <c r="R2619" s="36">
        <v>5945</v>
      </c>
      <c r="S2619" s="36">
        <v>5636</v>
      </c>
      <c r="T2619" s="66">
        <v>-2.4799999999999999E-2</v>
      </c>
      <c r="U2619" s="66">
        <v>-5.4999999999999997E-3</v>
      </c>
      <c r="V2619" s="66">
        <v>-4.2799999999999998E-2</v>
      </c>
      <c r="W2619" s="66">
        <v>9.4999999999999998E-3</v>
      </c>
      <c r="X2619" s="1">
        <v>12006700</v>
      </c>
      <c r="Y2619" s="1">
        <v>68988466</v>
      </c>
      <c r="Z2619" s="1">
        <v>11294626</v>
      </c>
      <c r="AA2619" t="s">
        <v>556</v>
      </c>
      <c r="AB2619" t="s">
        <v>346</v>
      </c>
      <c r="AC2619">
        <v>20.04</v>
      </c>
      <c r="AD2619">
        <v>2.37</v>
      </c>
      <c r="AE2619">
        <v>2.04</v>
      </c>
      <c r="AF2619" t="s">
        <v>230</v>
      </c>
      <c r="AG2619" s="1">
        <v>189900</v>
      </c>
      <c r="AH2619" s="36">
        <v>5693</v>
      </c>
      <c r="AI2619">
        <v>100</v>
      </c>
      <c r="AJ2619" s="36">
        <v>5688</v>
      </c>
      <c r="AK2619">
        <v>300</v>
      </c>
      <c r="AL2619" s="2">
        <v>0.64583333333333337</v>
      </c>
      <c r="AM2619" s="3">
        <v>46227</v>
      </c>
      <c r="AN2619" t="s">
        <v>298</v>
      </c>
      <c r="AO2619" t="s">
        <v>335</v>
      </c>
    </row>
    <row r="2620" spans="1:41">
      <c r="A2620" s="8">
        <v>46232</v>
      </c>
      <c r="B2620" s="67">
        <v>3974.03</v>
      </c>
      <c r="C2620" s="67">
        <v>0.26</v>
      </c>
      <c r="D2620" s="67">
        <v>61880</v>
      </c>
      <c r="E2620" s="67">
        <v>-0.83</v>
      </c>
      <c r="F2620" s="69">
        <v>4068</v>
      </c>
      <c r="G2620" t="s">
        <v>42</v>
      </c>
      <c r="H2620">
        <v>0</v>
      </c>
      <c r="I2620" t="s">
        <v>347</v>
      </c>
      <c r="J2620" t="s">
        <v>323</v>
      </c>
      <c r="K2620" t="s">
        <v>290</v>
      </c>
      <c r="L2620" s="36">
        <v>1651</v>
      </c>
      <c r="M2620">
        <v>2</v>
      </c>
      <c r="N2620" s="66">
        <v>1.1999999999999999E-3</v>
      </c>
      <c r="O2620" s="36">
        <v>1649</v>
      </c>
      <c r="P2620" s="66">
        <v>1.1999999999999999E-3</v>
      </c>
      <c r="Q2620" s="36">
        <v>1650</v>
      </c>
      <c r="R2620" s="36">
        <v>1651</v>
      </c>
      <c r="S2620" s="36">
        <v>1650</v>
      </c>
      <c r="T2620" s="66">
        <v>5.9999999999999995E-4</v>
      </c>
      <c r="U2620" s="66">
        <v>0</v>
      </c>
      <c r="V2620" s="66">
        <v>0</v>
      </c>
      <c r="W2620" s="66">
        <v>5.9999999999999995E-4</v>
      </c>
      <c r="X2620">
        <v>500</v>
      </c>
      <c r="Y2620">
        <v>825</v>
      </c>
      <c r="Z2620" s="1">
        <v>3119</v>
      </c>
      <c r="AA2620" t="s">
        <v>348</v>
      </c>
      <c r="AB2620" t="s">
        <v>692</v>
      </c>
      <c r="AC2620">
        <v>21.69</v>
      </c>
      <c r="AD2620">
        <v>1.45</v>
      </c>
      <c r="AE2620">
        <v>0</v>
      </c>
      <c r="AF2620">
        <v>1.6</v>
      </c>
      <c r="AG2620">
        <v>0</v>
      </c>
      <c r="AH2620" s="36">
        <v>1665</v>
      </c>
      <c r="AI2620">
        <v>100</v>
      </c>
      <c r="AJ2620" s="36">
        <v>1650</v>
      </c>
      <c r="AK2620">
        <v>100</v>
      </c>
      <c r="AL2620" s="2">
        <v>0.64583333333333337</v>
      </c>
      <c r="AM2620" s="3">
        <v>46248</v>
      </c>
      <c r="AN2620" t="s">
        <v>350</v>
      </c>
      <c r="AO2620" t="s">
        <v>351</v>
      </c>
    </row>
    <row r="2621" spans="1:41">
      <c r="A2621" s="8">
        <v>46232</v>
      </c>
      <c r="B2621" s="67">
        <v>3974.03</v>
      </c>
      <c r="C2621" s="67">
        <v>0.26</v>
      </c>
      <c r="D2621" s="67">
        <v>61880</v>
      </c>
      <c r="E2621" s="67">
        <v>-0.83</v>
      </c>
      <c r="F2621" s="69">
        <v>4100</v>
      </c>
      <c r="G2621" t="s">
        <v>43</v>
      </c>
      <c r="H2621">
        <v>0</v>
      </c>
      <c r="I2621" t="s">
        <v>314</v>
      </c>
      <c r="J2621" t="s">
        <v>289</v>
      </c>
      <c r="K2621" t="s">
        <v>295</v>
      </c>
      <c r="L2621" s="36">
        <v>1258</v>
      </c>
      <c r="M2621">
        <v>-64</v>
      </c>
      <c r="N2621" s="66">
        <v>-4.8399999999999999E-2</v>
      </c>
      <c r="O2621" s="36">
        <v>1322</v>
      </c>
      <c r="P2621" s="66">
        <v>-4.8399999999999999E-2</v>
      </c>
      <c r="Q2621" s="36">
        <v>1327</v>
      </c>
      <c r="R2621" s="36">
        <v>1346</v>
      </c>
      <c r="S2621" s="36">
        <v>1250</v>
      </c>
      <c r="T2621" s="66">
        <v>-5.1900000000000002E-2</v>
      </c>
      <c r="U2621" s="66">
        <v>-2.3199999999999998E-2</v>
      </c>
      <c r="V2621" s="66">
        <v>-6.5299999999999997E-2</v>
      </c>
      <c r="W2621" s="66">
        <v>6.4000000000000003E-3</v>
      </c>
      <c r="X2621" s="1">
        <v>103200</v>
      </c>
      <c r="Y2621" s="1">
        <v>131727</v>
      </c>
      <c r="Z2621" s="1">
        <v>7672</v>
      </c>
      <c r="AA2621" t="s">
        <v>544</v>
      </c>
      <c r="AB2621" t="s">
        <v>353</v>
      </c>
      <c r="AC2621">
        <v>14.56</v>
      </c>
      <c r="AD2621">
        <v>0.8</v>
      </c>
      <c r="AE2621">
        <v>0</v>
      </c>
      <c r="AF2621" t="s">
        <v>230</v>
      </c>
      <c r="AG2621">
        <v>0</v>
      </c>
      <c r="AH2621" s="36">
        <v>1259</v>
      </c>
      <c r="AI2621">
        <v>100</v>
      </c>
      <c r="AJ2621" s="36">
        <v>1258</v>
      </c>
      <c r="AK2621">
        <v>100</v>
      </c>
      <c r="AL2621" s="2">
        <v>0.64583333333333337</v>
      </c>
      <c r="AM2621" s="3">
        <v>46241</v>
      </c>
      <c r="AN2621" t="s">
        <v>298</v>
      </c>
      <c r="AO2621" t="s">
        <v>335</v>
      </c>
    </row>
    <row r="2622" spans="1:41">
      <c r="A2622" s="8">
        <v>46232</v>
      </c>
      <c r="B2622" s="67">
        <v>3974.03</v>
      </c>
      <c r="C2622" s="67">
        <v>0.26</v>
      </c>
      <c r="D2622" s="67">
        <v>61880</v>
      </c>
      <c r="E2622" s="67">
        <v>-0.83</v>
      </c>
      <c r="F2622" s="69">
        <v>4182</v>
      </c>
      <c r="G2622" t="s">
        <v>44</v>
      </c>
      <c r="H2622">
        <v>0</v>
      </c>
      <c r="I2622" t="s">
        <v>288</v>
      </c>
      <c r="J2622" t="s">
        <v>289</v>
      </c>
      <c r="K2622" t="s">
        <v>290</v>
      </c>
      <c r="L2622" s="36">
        <v>3820</v>
      </c>
      <c r="M2622">
        <v>-183</v>
      </c>
      <c r="N2622" s="66">
        <v>-4.5699999999999998E-2</v>
      </c>
      <c r="O2622" s="36">
        <v>4003</v>
      </c>
      <c r="P2622" s="66">
        <v>-4.5699999999999998E-2</v>
      </c>
      <c r="Q2622" s="36">
        <v>3988</v>
      </c>
      <c r="R2622" s="36">
        <v>4047</v>
      </c>
      <c r="S2622" s="36">
        <v>3744</v>
      </c>
      <c r="T2622" s="66">
        <v>-4.2099999999999999E-2</v>
      </c>
      <c r="U2622" s="66">
        <v>-7.4999999999999997E-3</v>
      </c>
      <c r="V2622" s="66">
        <v>-5.6000000000000001E-2</v>
      </c>
      <c r="W2622" s="66">
        <v>2.0199999999999999E-2</v>
      </c>
      <c r="X2622" s="1">
        <v>1443100</v>
      </c>
      <c r="Y2622" s="1">
        <v>5564997</v>
      </c>
      <c r="Z2622" s="1">
        <v>808642</v>
      </c>
      <c r="AA2622" t="s">
        <v>678</v>
      </c>
      <c r="AB2622" t="s">
        <v>355</v>
      </c>
      <c r="AC2622">
        <v>16.190000000000001</v>
      </c>
      <c r="AD2622">
        <v>1.1499999999999999</v>
      </c>
      <c r="AE2622">
        <v>2.88</v>
      </c>
      <c r="AF2622" t="s">
        <v>230</v>
      </c>
      <c r="AG2622" s="1">
        <v>20900</v>
      </c>
      <c r="AH2622" s="36">
        <v>3820</v>
      </c>
      <c r="AI2622" s="1">
        <v>9000</v>
      </c>
      <c r="AJ2622" s="36">
        <v>3816</v>
      </c>
      <c r="AK2622">
        <v>100</v>
      </c>
      <c r="AL2622" s="2">
        <v>0.64583333333333337</v>
      </c>
      <c r="AM2622" s="3">
        <v>46241</v>
      </c>
      <c r="AN2622" t="s">
        <v>298</v>
      </c>
      <c r="AO2622" t="s">
        <v>335</v>
      </c>
    </row>
    <row r="2623" spans="1:41">
      <c r="A2623" s="8">
        <v>46232</v>
      </c>
      <c r="B2623" s="67">
        <v>3974.03</v>
      </c>
      <c r="C2623" s="67">
        <v>0.26</v>
      </c>
      <c r="D2623" s="67">
        <v>61880</v>
      </c>
      <c r="E2623" s="67">
        <v>-0.83</v>
      </c>
      <c r="F2623" s="69">
        <v>4188</v>
      </c>
      <c r="G2623" t="s">
        <v>45</v>
      </c>
      <c r="H2623">
        <v>0</v>
      </c>
      <c r="I2623" t="s">
        <v>288</v>
      </c>
      <c r="J2623" t="s">
        <v>289</v>
      </c>
      <c r="K2623" t="s">
        <v>290</v>
      </c>
      <c r="L2623" s="36">
        <v>1155.5</v>
      </c>
      <c r="M2623">
        <v>-9.5</v>
      </c>
      <c r="N2623" s="66">
        <v>-8.2000000000000007E-3</v>
      </c>
      <c r="O2623" s="36">
        <v>1165</v>
      </c>
      <c r="P2623" s="66">
        <v>-8.0999999999999996E-3</v>
      </c>
      <c r="Q2623" s="36">
        <v>1178</v>
      </c>
      <c r="R2623" s="36">
        <v>1179</v>
      </c>
      <c r="S2623" s="36">
        <v>1129</v>
      </c>
      <c r="T2623" s="66">
        <v>-1.9099999999999999E-2</v>
      </c>
      <c r="U2623" s="66">
        <v>1.18E-2</v>
      </c>
      <c r="V2623" s="66">
        <v>-1.9900000000000001E-2</v>
      </c>
      <c r="W2623" s="66">
        <v>2.3400000000000001E-2</v>
      </c>
      <c r="X2623" s="1">
        <v>7450700</v>
      </c>
      <c r="Y2623" s="1">
        <v>8558500</v>
      </c>
      <c r="Z2623" s="1">
        <v>1665615</v>
      </c>
      <c r="AA2623" t="s">
        <v>898</v>
      </c>
      <c r="AB2623" t="s">
        <v>357</v>
      </c>
      <c r="AC2623">
        <v>13.2</v>
      </c>
      <c r="AD2623">
        <v>0.89</v>
      </c>
      <c r="AE2623">
        <v>2.77</v>
      </c>
      <c r="AF2623" t="s">
        <v>230</v>
      </c>
      <c r="AG2623" s="1">
        <v>260000</v>
      </c>
      <c r="AH2623" s="36">
        <v>1156</v>
      </c>
      <c r="AI2623">
        <v>100</v>
      </c>
      <c r="AJ2623" s="36">
        <v>1155.5</v>
      </c>
      <c r="AK2623" s="1">
        <v>2200</v>
      </c>
      <c r="AL2623" s="2">
        <v>0.64583333333333337</v>
      </c>
      <c r="AM2623" s="3">
        <v>46234</v>
      </c>
      <c r="AN2623" t="s">
        <v>298</v>
      </c>
      <c r="AO2623" t="s">
        <v>335</v>
      </c>
    </row>
    <row r="2624" spans="1:41">
      <c r="A2624" s="8">
        <v>46232</v>
      </c>
      <c r="B2624" s="67">
        <v>3974.03</v>
      </c>
      <c r="C2624" s="67">
        <v>0.26</v>
      </c>
      <c r="D2624" s="67">
        <v>61880</v>
      </c>
      <c r="E2624" s="67">
        <v>-0.83</v>
      </c>
      <c r="F2624" s="69">
        <v>4220</v>
      </c>
      <c r="G2624" t="s">
        <v>46</v>
      </c>
      <c r="H2624">
        <v>0</v>
      </c>
      <c r="I2624" t="s">
        <v>288</v>
      </c>
      <c r="J2624" t="s">
        <v>289</v>
      </c>
      <c r="K2624" t="s">
        <v>295</v>
      </c>
      <c r="L2624" s="36">
        <v>1787</v>
      </c>
      <c r="M2624">
        <v>-7</v>
      </c>
      <c r="N2624" s="66">
        <v>-3.8999999999999998E-3</v>
      </c>
      <c r="O2624" s="36">
        <v>1794</v>
      </c>
      <c r="P2624" s="66">
        <v>-3.8999999999999998E-3</v>
      </c>
      <c r="Q2624" s="36">
        <v>1814</v>
      </c>
      <c r="R2624" s="36">
        <v>1814</v>
      </c>
      <c r="S2624" s="36">
        <v>1752</v>
      </c>
      <c r="T2624" s="66">
        <v>-1.4800000000000001E-2</v>
      </c>
      <c r="U2624" s="66">
        <v>7.7999999999999996E-3</v>
      </c>
      <c r="V2624" s="66">
        <v>-1.4800000000000001E-2</v>
      </c>
      <c r="W2624" s="66">
        <v>1.9900000000000001E-2</v>
      </c>
      <c r="X2624" s="1">
        <v>91600</v>
      </c>
      <c r="Y2624" s="1">
        <v>162714</v>
      </c>
      <c r="Z2624" s="1">
        <v>91628</v>
      </c>
      <c r="AA2624" t="s">
        <v>790</v>
      </c>
      <c r="AB2624" t="s">
        <v>578</v>
      </c>
      <c r="AC2624">
        <v>12.5</v>
      </c>
      <c r="AD2624">
        <v>1.25</v>
      </c>
      <c r="AE2624">
        <v>3.02</v>
      </c>
      <c r="AF2624" t="s">
        <v>230</v>
      </c>
      <c r="AG2624">
        <v>0</v>
      </c>
      <c r="AH2624" s="36">
        <v>1795</v>
      </c>
      <c r="AI2624">
        <v>100</v>
      </c>
      <c r="AJ2624" s="36">
        <v>1762</v>
      </c>
      <c r="AK2624">
        <v>100</v>
      </c>
      <c r="AL2624" s="2">
        <v>0.64583333333333337</v>
      </c>
      <c r="AM2624" s="3">
        <v>46234</v>
      </c>
      <c r="AN2624" t="s">
        <v>298</v>
      </c>
      <c r="AO2624" t="s">
        <v>335</v>
      </c>
    </row>
    <row r="2625" spans="1:41">
      <c r="A2625" s="8">
        <v>46232</v>
      </c>
      <c r="B2625" s="67">
        <v>3974.03</v>
      </c>
      <c r="C2625" s="67">
        <v>0.26</v>
      </c>
      <c r="D2625" s="67">
        <v>61880</v>
      </c>
      <c r="E2625" s="67">
        <v>-0.83</v>
      </c>
      <c r="F2625" s="69">
        <v>4334</v>
      </c>
      <c r="G2625" t="s">
        <v>47</v>
      </c>
      <c r="H2625">
        <v>0</v>
      </c>
      <c r="I2625" t="s">
        <v>314</v>
      </c>
      <c r="J2625" t="s">
        <v>323</v>
      </c>
      <c r="K2625" t="s">
        <v>295</v>
      </c>
      <c r="L2625">
        <v>375</v>
      </c>
      <c r="M2625">
        <v>-6</v>
      </c>
      <c r="N2625" s="66">
        <v>-1.5699999999999999E-2</v>
      </c>
      <c r="O2625">
        <v>381</v>
      </c>
      <c r="P2625" s="66">
        <v>-1.5699999999999999E-2</v>
      </c>
      <c r="Q2625">
        <v>379</v>
      </c>
      <c r="R2625">
        <v>380</v>
      </c>
      <c r="S2625">
        <v>375</v>
      </c>
      <c r="T2625" s="66">
        <v>-1.0500000000000001E-2</v>
      </c>
      <c r="U2625" s="66">
        <v>-1.3100000000000001E-2</v>
      </c>
      <c r="V2625" s="66">
        <v>-1.3100000000000001E-2</v>
      </c>
      <c r="W2625" s="66">
        <v>0</v>
      </c>
      <c r="X2625" s="1">
        <v>13900</v>
      </c>
      <c r="Y2625" s="1">
        <v>5236</v>
      </c>
      <c r="Z2625" s="1">
        <v>4161</v>
      </c>
      <c r="AA2625" t="s">
        <v>360</v>
      </c>
      <c r="AB2625" t="s">
        <v>693</v>
      </c>
      <c r="AC2625">
        <v>11.26</v>
      </c>
      <c r="AD2625">
        <v>1.23</v>
      </c>
      <c r="AE2625">
        <v>2.67</v>
      </c>
      <c r="AF2625">
        <v>0.1</v>
      </c>
      <c r="AG2625">
        <v>200</v>
      </c>
      <c r="AH2625">
        <v>379</v>
      </c>
      <c r="AI2625">
        <v>100</v>
      </c>
      <c r="AJ2625">
        <v>375</v>
      </c>
      <c r="AK2625" s="1">
        <v>2400</v>
      </c>
      <c r="AL2625" s="2">
        <v>0.64583333333333337</v>
      </c>
      <c r="AN2625" t="s">
        <v>306</v>
      </c>
      <c r="AO2625" t="s">
        <v>351</v>
      </c>
    </row>
    <row r="2626" spans="1:41">
      <c r="A2626" s="8">
        <v>46232</v>
      </c>
      <c r="B2626" s="67">
        <v>3974.03</v>
      </c>
      <c r="C2626" s="67">
        <v>0.26</v>
      </c>
      <c r="D2626" s="67">
        <v>61880</v>
      </c>
      <c r="E2626" s="67">
        <v>-0.83</v>
      </c>
      <c r="F2626" s="69">
        <v>4523</v>
      </c>
      <c r="G2626" t="s">
        <v>48</v>
      </c>
      <c r="H2626">
        <v>0</v>
      </c>
      <c r="I2626" t="s">
        <v>288</v>
      </c>
      <c r="J2626" t="s">
        <v>289</v>
      </c>
      <c r="K2626" t="s">
        <v>290</v>
      </c>
      <c r="L2626" s="36">
        <v>5110</v>
      </c>
      <c r="M2626">
        <v>319</v>
      </c>
      <c r="N2626" s="66">
        <v>6.6600000000000006E-2</v>
      </c>
      <c r="O2626" s="36">
        <v>4791</v>
      </c>
      <c r="P2626" s="66">
        <v>6.6500000000000004E-2</v>
      </c>
      <c r="Q2626" s="36">
        <v>4861</v>
      </c>
      <c r="R2626" s="36">
        <v>5110</v>
      </c>
      <c r="S2626" s="36">
        <v>4846</v>
      </c>
      <c r="T2626" s="66">
        <v>5.1200000000000002E-2</v>
      </c>
      <c r="U2626" s="66">
        <v>1.18E-2</v>
      </c>
      <c r="V2626" s="66">
        <v>0</v>
      </c>
      <c r="W2626" s="66">
        <v>5.4399999999999997E-2</v>
      </c>
      <c r="X2626" s="1">
        <v>3429200</v>
      </c>
      <c r="Y2626" s="1">
        <v>17264275</v>
      </c>
      <c r="Z2626" s="1">
        <v>1490327</v>
      </c>
      <c r="AA2626" t="s">
        <v>362</v>
      </c>
      <c r="AB2626" t="s">
        <v>631</v>
      </c>
      <c r="AC2626">
        <v>27.59</v>
      </c>
      <c r="AD2626">
        <v>1.6</v>
      </c>
      <c r="AE2626">
        <v>3.13</v>
      </c>
      <c r="AF2626" t="s">
        <v>230</v>
      </c>
      <c r="AG2626" s="1">
        <v>71400</v>
      </c>
      <c r="AH2626" s="36">
        <v>5111</v>
      </c>
      <c r="AI2626" s="1">
        <v>1900</v>
      </c>
      <c r="AJ2626" s="36">
        <v>5105</v>
      </c>
      <c r="AK2626">
        <v>400</v>
      </c>
      <c r="AL2626" s="2">
        <v>0.64583333333333337</v>
      </c>
      <c r="AM2626" s="3">
        <v>46237</v>
      </c>
      <c r="AN2626" t="s">
        <v>298</v>
      </c>
      <c r="AO2626" t="s">
        <v>364</v>
      </c>
    </row>
    <row r="2627" spans="1:41">
      <c r="A2627" s="8">
        <v>46232</v>
      </c>
      <c r="B2627" s="67">
        <v>3974.03</v>
      </c>
      <c r="C2627" s="67">
        <v>0.26</v>
      </c>
      <c r="D2627" s="67">
        <v>61880</v>
      </c>
      <c r="E2627" s="67">
        <v>-0.83</v>
      </c>
      <c r="F2627" s="69">
        <v>4528</v>
      </c>
      <c r="G2627" t="s">
        <v>49</v>
      </c>
      <c r="H2627">
        <v>0</v>
      </c>
      <c r="I2627" t="s">
        <v>288</v>
      </c>
      <c r="J2627" t="s">
        <v>289</v>
      </c>
      <c r="K2627" t="s">
        <v>295</v>
      </c>
      <c r="L2627" s="36">
        <v>2491.5</v>
      </c>
      <c r="M2627">
        <v>74.5</v>
      </c>
      <c r="N2627" s="66">
        <v>3.0800000000000001E-2</v>
      </c>
      <c r="O2627" s="36">
        <v>2417</v>
      </c>
      <c r="P2627" s="66">
        <v>3.0800000000000001E-2</v>
      </c>
      <c r="Q2627" s="36">
        <v>2450</v>
      </c>
      <c r="R2627" s="36">
        <v>2514.5</v>
      </c>
      <c r="S2627" s="36">
        <v>2426.5</v>
      </c>
      <c r="T2627" s="66">
        <v>1.6899999999999998E-2</v>
      </c>
      <c r="U2627" s="66">
        <v>1.0500000000000001E-2</v>
      </c>
      <c r="V2627" s="66">
        <v>-9.1000000000000004E-3</v>
      </c>
      <c r="W2627" s="66">
        <v>2.6700000000000002E-2</v>
      </c>
      <c r="X2627" s="1">
        <v>2326700</v>
      </c>
      <c r="Y2627" s="1">
        <v>5785972</v>
      </c>
      <c r="Z2627" s="1">
        <v>1242493</v>
      </c>
      <c r="AA2627" t="s">
        <v>365</v>
      </c>
      <c r="AB2627" t="s">
        <v>580</v>
      </c>
      <c r="AC2627">
        <v>16.5</v>
      </c>
      <c r="AD2627">
        <v>1.37</v>
      </c>
      <c r="AE2627">
        <v>3.21</v>
      </c>
      <c r="AF2627" t="s">
        <v>230</v>
      </c>
      <c r="AG2627" s="1">
        <v>76200</v>
      </c>
      <c r="AH2627" s="36">
        <v>2509</v>
      </c>
      <c r="AI2627">
        <v>100</v>
      </c>
      <c r="AJ2627" s="36">
        <v>2488</v>
      </c>
      <c r="AK2627">
        <v>200</v>
      </c>
      <c r="AL2627" s="2">
        <v>0.64583333333333337</v>
      </c>
      <c r="AM2627" s="3">
        <v>46234</v>
      </c>
      <c r="AN2627" t="s">
        <v>298</v>
      </c>
      <c r="AO2627" t="s">
        <v>364</v>
      </c>
    </row>
    <row r="2628" spans="1:41">
      <c r="A2628" s="8">
        <v>46232</v>
      </c>
      <c r="B2628" s="67">
        <v>3974.03</v>
      </c>
      <c r="C2628" s="67">
        <v>0.26</v>
      </c>
      <c r="D2628" s="67">
        <v>61880</v>
      </c>
      <c r="E2628" s="67">
        <v>-0.83</v>
      </c>
      <c r="F2628" s="69">
        <v>4661</v>
      </c>
      <c r="G2628" t="s">
        <v>50</v>
      </c>
      <c r="H2628">
        <v>0</v>
      </c>
      <c r="I2628" t="s">
        <v>288</v>
      </c>
      <c r="J2628" t="s">
        <v>289</v>
      </c>
      <c r="K2628" t="s">
        <v>290</v>
      </c>
      <c r="L2628" s="36">
        <v>3030</v>
      </c>
      <c r="M2628">
        <v>126</v>
      </c>
      <c r="N2628" s="66">
        <v>4.3400000000000001E-2</v>
      </c>
      <c r="O2628" s="36">
        <v>2904</v>
      </c>
      <c r="P2628" s="66">
        <v>4.3299999999999998E-2</v>
      </c>
      <c r="Q2628" s="36">
        <v>2932</v>
      </c>
      <c r="R2628" s="36">
        <v>3051</v>
      </c>
      <c r="S2628" s="36">
        <v>2876</v>
      </c>
      <c r="T2628" s="66">
        <v>3.3399999999999999E-2</v>
      </c>
      <c r="U2628" s="66">
        <v>1.2E-2</v>
      </c>
      <c r="V2628" s="66">
        <v>-6.7999999999999996E-3</v>
      </c>
      <c r="W2628" s="66">
        <v>5.3499999999999999E-2</v>
      </c>
      <c r="X2628" s="1">
        <v>11912800</v>
      </c>
      <c r="Y2628" s="1">
        <v>35635009</v>
      </c>
      <c r="Z2628" s="1">
        <v>5455365</v>
      </c>
      <c r="AA2628" t="s">
        <v>367</v>
      </c>
      <c r="AB2628" t="s">
        <v>368</v>
      </c>
      <c r="AC2628">
        <v>42.43</v>
      </c>
      <c r="AD2628">
        <v>4.51</v>
      </c>
      <c r="AE2628">
        <v>0.53</v>
      </c>
      <c r="AF2628" t="s">
        <v>230</v>
      </c>
      <c r="AG2628" s="1">
        <v>35500</v>
      </c>
      <c r="AH2628" s="36">
        <v>3031</v>
      </c>
      <c r="AI2628">
        <v>300</v>
      </c>
      <c r="AJ2628" s="36">
        <v>3027</v>
      </c>
      <c r="AK2628">
        <v>200</v>
      </c>
      <c r="AL2628" s="2">
        <v>0.64583333333333337</v>
      </c>
      <c r="AM2628" s="3">
        <v>46233</v>
      </c>
      <c r="AN2628" t="s">
        <v>298</v>
      </c>
      <c r="AO2628" t="s">
        <v>313</v>
      </c>
    </row>
    <row r="2629" spans="1:41">
      <c r="A2629" s="8">
        <v>46232</v>
      </c>
      <c r="B2629" s="67">
        <v>3974.03</v>
      </c>
      <c r="C2629" s="67">
        <v>0.26</v>
      </c>
      <c r="D2629" s="67">
        <v>61880</v>
      </c>
      <c r="E2629" s="67">
        <v>-0.83</v>
      </c>
      <c r="F2629" s="69">
        <v>5020</v>
      </c>
      <c r="G2629" t="s">
        <v>51</v>
      </c>
      <c r="H2629">
        <v>0</v>
      </c>
      <c r="I2629" t="s">
        <v>288</v>
      </c>
      <c r="J2629" t="s">
        <v>289</v>
      </c>
      <c r="K2629" t="s">
        <v>290</v>
      </c>
      <c r="L2629" s="36">
        <v>1310.5</v>
      </c>
      <c r="M2629">
        <v>14.5</v>
      </c>
      <c r="N2629" s="66">
        <v>1.12E-2</v>
      </c>
      <c r="O2629" s="36">
        <v>1296</v>
      </c>
      <c r="P2629" s="66">
        <v>1.11E-2</v>
      </c>
      <c r="Q2629" s="36">
        <v>1296.5</v>
      </c>
      <c r="R2629" s="36">
        <v>1313</v>
      </c>
      <c r="S2629" s="36">
        <v>1296</v>
      </c>
      <c r="T2629" s="66">
        <v>1.0699999999999999E-2</v>
      </c>
      <c r="U2629" s="66">
        <v>2.9999999999999997E-4</v>
      </c>
      <c r="V2629" s="66">
        <v>-1.9E-3</v>
      </c>
      <c r="W2629" s="66">
        <v>1.11E-2</v>
      </c>
      <c r="X2629" s="1">
        <v>7072300</v>
      </c>
      <c r="Y2629" s="1">
        <v>9241244</v>
      </c>
      <c r="Z2629" s="1">
        <v>3547217</v>
      </c>
      <c r="AA2629" t="s">
        <v>369</v>
      </c>
      <c r="AB2629" t="s">
        <v>370</v>
      </c>
      <c r="AC2629">
        <v>8.41</v>
      </c>
      <c r="AD2629">
        <v>1.04</v>
      </c>
      <c r="AE2629">
        <v>2.59</v>
      </c>
      <c r="AF2629" t="s">
        <v>230</v>
      </c>
      <c r="AG2629" s="1">
        <v>277800</v>
      </c>
      <c r="AH2629" s="36">
        <v>1312</v>
      </c>
      <c r="AI2629">
        <v>100</v>
      </c>
      <c r="AJ2629" s="36">
        <v>1308.5</v>
      </c>
      <c r="AK2629" s="1">
        <v>13400</v>
      </c>
      <c r="AL2629" s="2">
        <v>0.64583333333333337</v>
      </c>
      <c r="AM2629" s="3">
        <v>46241</v>
      </c>
      <c r="AN2629" t="s">
        <v>298</v>
      </c>
      <c r="AO2629" t="s">
        <v>371</v>
      </c>
    </row>
    <row r="2630" spans="1:41">
      <c r="A2630" s="8">
        <v>46232</v>
      </c>
      <c r="B2630" s="67">
        <v>3974.03</v>
      </c>
      <c r="C2630" s="67">
        <v>0.26</v>
      </c>
      <c r="D2630" s="67">
        <v>61880</v>
      </c>
      <c r="E2630" s="67">
        <v>-0.83</v>
      </c>
      <c r="F2630" s="69">
        <v>5201</v>
      </c>
      <c r="G2630" t="s">
        <v>52</v>
      </c>
      <c r="H2630">
        <v>0</v>
      </c>
      <c r="I2630" t="s">
        <v>288</v>
      </c>
      <c r="J2630" t="s">
        <v>289</v>
      </c>
      <c r="K2630" t="s">
        <v>290</v>
      </c>
      <c r="L2630" s="36">
        <v>6060</v>
      </c>
      <c r="M2630">
        <v>-108</v>
      </c>
      <c r="N2630" s="66">
        <v>-1.7500000000000002E-2</v>
      </c>
      <c r="O2630" s="36">
        <v>6168</v>
      </c>
      <c r="P2630" s="66">
        <v>-1.7500000000000002E-2</v>
      </c>
      <c r="Q2630" s="36">
        <v>6175</v>
      </c>
      <c r="R2630" s="36">
        <v>6194</v>
      </c>
      <c r="S2630" s="36">
        <v>5951</v>
      </c>
      <c r="T2630" s="66">
        <v>-1.8599999999999998E-2</v>
      </c>
      <c r="U2630" s="66">
        <v>-1.4E-3</v>
      </c>
      <c r="V2630" s="66">
        <v>-2.1600000000000001E-2</v>
      </c>
      <c r="W2630" s="66">
        <v>1.83E-2</v>
      </c>
      <c r="X2630" s="1">
        <v>1589500</v>
      </c>
      <c r="Y2630" s="1">
        <v>9614479</v>
      </c>
      <c r="Z2630" s="1">
        <v>1317654</v>
      </c>
      <c r="AA2630" t="s">
        <v>581</v>
      </c>
      <c r="AB2630" t="s">
        <v>373</v>
      </c>
      <c r="AC2630">
        <v>16.71</v>
      </c>
      <c r="AD2630">
        <v>0.86</v>
      </c>
      <c r="AE2630">
        <v>3.47</v>
      </c>
      <c r="AF2630" t="s">
        <v>230</v>
      </c>
      <c r="AG2630" s="1">
        <v>58900</v>
      </c>
      <c r="AH2630" s="36">
        <v>6060</v>
      </c>
      <c r="AI2630">
        <v>700</v>
      </c>
      <c r="AJ2630" s="36">
        <v>6033</v>
      </c>
      <c r="AK2630">
        <v>100</v>
      </c>
      <c r="AL2630" s="2">
        <v>0.64583333333333337</v>
      </c>
      <c r="AM2630" s="3">
        <v>46238</v>
      </c>
      <c r="AN2630" t="s">
        <v>293</v>
      </c>
      <c r="AO2630" t="s">
        <v>341</v>
      </c>
    </row>
    <row r="2631" spans="1:41">
      <c r="A2631" s="8">
        <v>46232</v>
      </c>
      <c r="B2631" s="67">
        <v>3974.03</v>
      </c>
      <c r="C2631" s="67">
        <v>0.26</v>
      </c>
      <c r="D2631" s="67">
        <v>61880</v>
      </c>
      <c r="E2631" s="67">
        <v>-0.83</v>
      </c>
      <c r="F2631" s="69">
        <v>5302</v>
      </c>
      <c r="G2631" t="s">
        <v>53</v>
      </c>
      <c r="H2631">
        <v>0</v>
      </c>
      <c r="I2631" t="s">
        <v>288</v>
      </c>
      <c r="J2631" t="s">
        <v>289</v>
      </c>
      <c r="K2631" t="s">
        <v>290</v>
      </c>
      <c r="L2631" s="36">
        <v>4700</v>
      </c>
      <c r="M2631">
        <v>35</v>
      </c>
      <c r="N2631" s="66">
        <v>7.4999999999999997E-3</v>
      </c>
      <c r="O2631" s="36">
        <v>4665</v>
      </c>
      <c r="P2631" s="66">
        <v>7.4999999999999997E-3</v>
      </c>
      <c r="Q2631" s="36">
        <v>4665</v>
      </c>
      <c r="R2631" s="36">
        <v>4700</v>
      </c>
      <c r="S2631" s="36">
        <v>4615</v>
      </c>
      <c r="T2631" s="66">
        <v>7.4999999999999997E-3</v>
      </c>
      <c r="U2631" s="66">
        <v>8.5000000000000006E-3</v>
      </c>
      <c r="V2631" s="66">
        <v>0</v>
      </c>
      <c r="W2631" s="66">
        <v>1.84E-2</v>
      </c>
      <c r="X2631" s="1">
        <v>67600</v>
      </c>
      <c r="Y2631" s="1">
        <v>315491</v>
      </c>
      <c r="Z2631" s="1">
        <v>55612</v>
      </c>
      <c r="AA2631" t="s">
        <v>374</v>
      </c>
      <c r="AB2631" t="s">
        <v>375</v>
      </c>
      <c r="AC2631">
        <v>18.850000000000001</v>
      </c>
      <c r="AD2631">
        <v>0.95</v>
      </c>
      <c r="AE2631">
        <v>4.26</v>
      </c>
      <c r="AF2631" t="s">
        <v>230</v>
      </c>
      <c r="AG2631" s="1">
        <v>12800</v>
      </c>
      <c r="AH2631" s="36">
        <v>4710</v>
      </c>
      <c r="AI2631">
        <v>100</v>
      </c>
      <c r="AJ2631" s="36">
        <v>4670</v>
      </c>
      <c r="AK2631" s="1">
        <v>1100</v>
      </c>
      <c r="AL2631" s="2">
        <v>0.64583333333333337</v>
      </c>
      <c r="AM2631" s="3">
        <v>46244</v>
      </c>
      <c r="AN2631" t="s">
        <v>293</v>
      </c>
      <c r="AO2631" t="s">
        <v>341</v>
      </c>
    </row>
    <row r="2632" spans="1:41">
      <c r="A2632" s="8">
        <v>46232</v>
      </c>
      <c r="B2632" s="67">
        <v>3974.03</v>
      </c>
      <c r="C2632" s="67">
        <v>0.26</v>
      </c>
      <c r="D2632" s="67">
        <v>61880</v>
      </c>
      <c r="E2632" s="67">
        <v>-0.83</v>
      </c>
      <c r="F2632" s="69">
        <v>5310</v>
      </c>
      <c r="G2632" t="s">
        <v>54</v>
      </c>
      <c r="H2632">
        <v>0</v>
      </c>
      <c r="I2632" t="s">
        <v>288</v>
      </c>
      <c r="J2632" t="s">
        <v>289</v>
      </c>
      <c r="K2632" t="s">
        <v>290</v>
      </c>
      <c r="L2632" s="36">
        <v>6030</v>
      </c>
      <c r="M2632">
        <v>-320</v>
      </c>
      <c r="N2632" s="66">
        <v>-5.04E-2</v>
      </c>
      <c r="O2632" s="36">
        <v>6350</v>
      </c>
      <c r="P2632" s="66">
        <v>-5.0299999999999997E-2</v>
      </c>
      <c r="Q2632" s="36">
        <v>6330</v>
      </c>
      <c r="R2632" s="36">
        <v>6330</v>
      </c>
      <c r="S2632" s="36">
        <v>5870</v>
      </c>
      <c r="T2632" s="66">
        <v>-4.7300000000000002E-2</v>
      </c>
      <c r="U2632" s="66">
        <v>0.01</v>
      </c>
      <c r="V2632" s="66">
        <v>-4.7300000000000002E-2</v>
      </c>
      <c r="W2632" s="66">
        <v>2.7199999999999998E-2</v>
      </c>
      <c r="X2632" s="1">
        <v>228300</v>
      </c>
      <c r="Y2632" s="1">
        <v>1369429</v>
      </c>
      <c r="Z2632" s="1">
        <v>126585</v>
      </c>
      <c r="AA2632" t="s">
        <v>662</v>
      </c>
      <c r="AB2632" t="s">
        <v>377</v>
      </c>
      <c r="AC2632">
        <v>25.81</v>
      </c>
      <c r="AD2632">
        <v>1.29</v>
      </c>
      <c r="AE2632">
        <v>2.4</v>
      </c>
      <c r="AF2632" t="s">
        <v>230</v>
      </c>
      <c r="AG2632" s="1">
        <v>4000</v>
      </c>
      <c r="AH2632" s="36">
        <v>6050</v>
      </c>
      <c r="AI2632">
        <v>200</v>
      </c>
      <c r="AJ2632" s="36">
        <v>6020</v>
      </c>
      <c r="AK2632">
        <v>100</v>
      </c>
      <c r="AL2632" s="2">
        <v>0.64583333333333337</v>
      </c>
      <c r="AM2632" s="3">
        <v>46241</v>
      </c>
      <c r="AN2632" t="s">
        <v>293</v>
      </c>
      <c r="AO2632" t="s">
        <v>341</v>
      </c>
    </row>
    <row r="2633" spans="1:41">
      <c r="A2633" s="8">
        <v>46232</v>
      </c>
      <c r="B2633" s="67">
        <v>3974.03</v>
      </c>
      <c r="C2633" s="67">
        <v>0.26</v>
      </c>
      <c r="D2633" s="67">
        <v>61880</v>
      </c>
      <c r="E2633" s="67">
        <v>-0.83</v>
      </c>
      <c r="F2633" s="69">
        <v>5334</v>
      </c>
      <c r="G2633" t="s">
        <v>55</v>
      </c>
      <c r="H2633">
        <v>0</v>
      </c>
      <c r="I2633" t="s">
        <v>288</v>
      </c>
      <c r="J2633" t="s">
        <v>289</v>
      </c>
      <c r="K2633" t="s">
        <v>295</v>
      </c>
      <c r="L2633" s="36">
        <v>9078</v>
      </c>
      <c r="M2633">
        <v>137</v>
      </c>
      <c r="N2633" s="66">
        <v>1.5299999999999999E-2</v>
      </c>
      <c r="O2633" s="36">
        <v>8941</v>
      </c>
      <c r="P2633" s="66">
        <v>1.5299999999999999E-2</v>
      </c>
      <c r="Q2633" s="36">
        <v>8999</v>
      </c>
      <c r="R2633" s="36">
        <v>9185</v>
      </c>
      <c r="S2633" s="36">
        <v>8755</v>
      </c>
      <c r="T2633" s="66">
        <v>8.6999999999999994E-3</v>
      </c>
      <c r="U2633" s="66">
        <v>1.29E-2</v>
      </c>
      <c r="V2633" s="66">
        <v>-1.1599999999999999E-2</v>
      </c>
      <c r="W2633" s="66">
        <v>3.6799999999999999E-2</v>
      </c>
      <c r="X2633" s="1">
        <v>2382000</v>
      </c>
      <c r="Y2633" s="1">
        <v>21452019</v>
      </c>
      <c r="Z2633" s="1">
        <v>1808770</v>
      </c>
      <c r="AA2633" t="s">
        <v>709</v>
      </c>
      <c r="AB2633" t="s">
        <v>379</v>
      </c>
      <c r="AC2633">
        <v>16.82</v>
      </c>
      <c r="AD2633">
        <v>2.3199999999999998</v>
      </c>
      <c r="AE2633">
        <v>2.31</v>
      </c>
      <c r="AF2633" t="s">
        <v>230</v>
      </c>
      <c r="AG2633" s="1">
        <v>26900</v>
      </c>
      <c r="AH2633" s="36">
        <v>9080</v>
      </c>
      <c r="AI2633">
        <v>600</v>
      </c>
      <c r="AJ2633" s="36">
        <v>9078</v>
      </c>
      <c r="AK2633" s="1">
        <v>1500</v>
      </c>
      <c r="AL2633" s="2">
        <v>0.64583333333333337</v>
      </c>
      <c r="AM2633" s="3">
        <v>46234</v>
      </c>
      <c r="AN2633" t="s">
        <v>298</v>
      </c>
      <c r="AO2633" t="s">
        <v>341</v>
      </c>
    </row>
    <row r="2634" spans="1:41">
      <c r="A2634" s="8">
        <v>46232</v>
      </c>
      <c r="B2634" s="67">
        <v>3974.03</v>
      </c>
      <c r="C2634" s="67">
        <v>0.26</v>
      </c>
      <c r="D2634" s="67">
        <v>61880</v>
      </c>
      <c r="E2634" s="67">
        <v>-0.83</v>
      </c>
      <c r="F2634" s="69">
        <v>5706</v>
      </c>
      <c r="G2634" t="s">
        <v>56</v>
      </c>
      <c r="H2634">
        <v>0</v>
      </c>
      <c r="I2634" t="s">
        <v>288</v>
      </c>
      <c r="J2634" t="s">
        <v>289</v>
      </c>
      <c r="K2634" t="s">
        <v>290</v>
      </c>
      <c r="L2634" s="36">
        <v>25665</v>
      </c>
      <c r="M2634" s="36">
        <v>-2345</v>
      </c>
      <c r="N2634" s="66">
        <v>-8.3699999999999997E-2</v>
      </c>
      <c r="O2634" s="36">
        <v>28010</v>
      </c>
      <c r="P2634" s="66">
        <v>-8.3699999999999997E-2</v>
      </c>
      <c r="Q2634" s="36">
        <v>28010</v>
      </c>
      <c r="R2634" s="36">
        <v>28435</v>
      </c>
      <c r="S2634" s="36">
        <v>24780</v>
      </c>
      <c r="T2634" s="66">
        <v>-8.3699999999999997E-2</v>
      </c>
      <c r="U2634" s="66">
        <v>-7.1000000000000004E-3</v>
      </c>
      <c r="V2634" s="66">
        <v>-9.74E-2</v>
      </c>
      <c r="W2634" s="66">
        <v>3.5700000000000003E-2</v>
      </c>
      <c r="X2634" s="1">
        <v>1456900</v>
      </c>
      <c r="Y2634" s="1">
        <v>38174577</v>
      </c>
      <c r="Z2634" s="1">
        <v>1473567</v>
      </c>
      <c r="AA2634" t="s">
        <v>521</v>
      </c>
      <c r="AB2634" t="s">
        <v>381</v>
      </c>
      <c r="AC2634">
        <v>19.57</v>
      </c>
      <c r="AD2634">
        <v>3.56</v>
      </c>
      <c r="AE2634">
        <v>1.0900000000000001</v>
      </c>
      <c r="AF2634" t="s">
        <v>230</v>
      </c>
      <c r="AG2634" s="1">
        <v>5800</v>
      </c>
      <c r="AH2634" s="36">
        <v>25670</v>
      </c>
      <c r="AI2634" s="1">
        <v>2400</v>
      </c>
      <c r="AJ2634" s="36">
        <v>25650</v>
      </c>
      <c r="AK2634">
        <v>100</v>
      </c>
      <c r="AL2634" s="2">
        <v>0.64583333333333337</v>
      </c>
      <c r="AM2634" s="3">
        <v>46241</v>
      </c>
      <c r="AN2634" t="s">
        <v>298</v>
      </c>
      <c r="AO2634" t="s">
        <v>382</v>
      </c>
    </row>
    <row r="2635" spans="1:41">
      <c r="A2635" s="8">
        <v>46232</v>
      </c>
      <c r="B2635" s="67">
        <v>3974.03</v>
      </c>
      <c r="C2635" s="67">
        <v>0.26</v>
      </c>
      <c r="D2635" s="67">
        <v>61880</v>
      </c>
      <c r="E2635" s="67">
        <v>-0.83</v>
      </c>
      <c r="F2635" s="69">
        <v>5711</v>
      </c>
      <c r="G2635" t="s">
        <v>57</v>
      </c>
      <c r="H2635">
        <v>0</v>
      </c>
      <c r="I2635" t="s">
        <v>288</v>
      </c>
      <c r="J2635" t="s">
        <v>289</v>
      </c>
      <c r="K2635" t="s">
        <v>295</v>
      </c>
      <c r="L2635" s="36">
        <v>3944</v>
      </c>
      <c r="M2635">
        <v>-90</v>
      </c>
      <c r="N2635" s="66">
        <v>-2.23E-2</v>
      </c>
      <c r="O2635" s="36">
        <v>4034</v>
      </c>
      <c r="P2635" s="66">
        <v>-2.23E-2</v>
      </c>
      <c r="Q2635" s="36">
        <v>4035</v>
      </c>
      <c r="R2635" s="36">
        <v>4065</v>
      </c>
      <c r="S2635" s="36">
        <v>3825</v>
      </c>
      <c r="T2635" s="66">
        <v>-2.2499999999999999E-2</v>
      </c>
      <c r="U2635" s="66">
        <v>6.7999999999999996E-3</v>
      </c>
      <c r="V2635" s="66">
        <v>-2.9700000000000001E-2</v>
      </c>
      <c r="W2635" s="66">
        <v>3.1099999999999999E-2</v>
      </c>
      <c r="X2635" s="1">
        <v>1515100</v>
      </c>
      <c r="Y2635" s="1">
        <v>5950022</v>
      </c>
      <c r="Z2635" s="1">
        <v>518594</v>
      </c>
      <c r="AA2635" t="s">
        <v>383</v>
      </c>
      <c r="AB2635" t="s">
        <v>384</v>
      </c>
      <c r="AC2635">
        <v>10.51</v>
      </c>
      <c r="AD2635">
        <v>0.7</v>
      </c>
      <c r="AE2635">
        <v>2.94</v>
      </c>
      <c r="AF2635" t="s">
        <v>230</v>
      </c>
      <c r="AG2635" s="1">
        <v>25400</v>
      </c>
      <c r="AH2635" s="36">
        <v>3945</v>
      </c>
      <c r="AI2635" s="1">
        <v>1000</v>
      </c>
      <c r="AJ2635" s="36">
        <v>3944</v>
      </c>
      <c r="AK2635">
        <v>100</v>
      </c>
      <c r="AL2635" s="2">
        <v>0.64583333333333337</v>
      </c>
      <c r="AM2635" s="3">
        <v>46240</v>
      </c>
      <c r="AN2635" t="s">
        <v>298</v>
      </c>
      <c r="AO2635" t="s">
        <v>382</v>
      </c>
    </row>
    <row r="2636" spans="1:41">
      <c r="A2636" s="8">
        <v>46232</v>
      </c>
      <c r="B2636" s="67">
        <v>3974.03</v>
      </c>
      <c r="C2636" s="67">
        <v>0.26</v>
      </c>
      <c r="D2636" s="67">
        <v>61880</v>
      </c>
      <c r="E2636" s="67">
        <v>-0.83</v>
      </c>
      <c r="F2636" s="69">
        <v>5713</v>
      </c>
      <c r="G2636" t="s">
        <v>58</v>
      </c>
      <c r="H2636">
        <v>0</v>
      </c>
      <c r="I2636" t="s">
        <v>288</v>
      </c>
      <c r="J2636" t="s">
        <v>289</v>
      </c>
      <c r="K2636" t="s">
        <v>295</v>
      </c>
      <c r="L2636" s="36">
        <v>7315</v>
      </c>
      <c r="M2636">
        <v>-49</v>
      </c>
      <c r="N2636" s="66">
        <v>-6.7000000000000002E-3</v>
      </c>
      <c r="O2636" s="36">
        <v>7364</v>
      </c>
      <c r="P2636" s="66">
        <v>-6.6E-3</v>
      </c>
      <c r="Q2636" s="36">
        <v>7309</v>
      </c>
      <c r="R2636" s="36">
        <v>7453</v>
      </c>
      <c r="S2636" s="36">
        <v>6969</v>
      </c>
      <c r="T2636" s="66">
        <v>8.0000000000000004E-4</v>
      </c>
      <c r="U2636" s="66">
        <v>2.07E-2</v>
      </c>
      <c r="V2636" s="66">
        <v>-1.8499999999999999E-2</v>
      </c>
      <c r="W2636" s="66">
        <v>4.9599999999999998E-2</v>
      </c>
      <c r="X2636" s="1">
        <v>3262500</v>
      </c>
      <c r="Y2636" s="1">
        <v>23558650</v>
      </c>
      <c r="Z2636" s="1">
        <v>2127304</v>
      </c>
      <c r="AA2636" t="s">
        <v>385</v>
      </c>
      <c r="AB2636" t="s">
        <v>386</v>
      </c>
      <c r="AC2636">
        <v>13.09</v>
      </c>
      <c r="AD2636">
        <v>0.95</v>
      </c>
      <c r="AE2636">
        <v>2.83</v>
      </c>
      <c r="AF2636" t="s">
        <v>230</v>
      </c>
      <c r="AG2636" s="1">
        <v>48000</v>
      </c>
      <c r="AH2636" s="36">
        <v>7317</v>
      </c>
      <c r="AI2636">
        <v>200</v>
      </c>
      <c r="AJ2636" s="36">
        <v>7309</v>
      </c>
      <c r="AK2636">
        <v>100</v>
      </c>
      <c r="AL2636" s="2">
        <v>0.64583333333333337</v>
      </c>
      <c r="AM2636" s="3">
        <v>46244</v>
      </c>
      <c r="AN2636" t="s">
        <v>298</v>
      </c>
      <c r="AO2636" t="s">
        <v>382</v>
      </c>
    </row>
    <row r="2637" spans="1:41">
      <c r="A2637" s="8">
        <v>46232</v>
      </c>
      <c r="B2637" s="67">
        <v>3974.03</v>
      </c>
      <c r="C2637" s="67">
        <v>0.26</v>
      </c>
      <c r="D2637" s="67">
        <v>61880</v>
      </c>
      <c r="E2637" s="67">
        <v>-0.83</v>
      </c>
      <c r="F2637" s="69">
        <v>5802</v>
      </c>
      <c r="G2637" t="s">
        <v>59</v>
      </c>
      <c r="H2637">
        <v>0</v>
      </c>
      <c r="I2637" t="s">
        <v>288</v>
      </c>
      <c r="J2637" t="s">
        <v>289</v>
      </c>
      <c r="K2637" t="s">
        <v>290</v>
      </c>
      <c r="L2637" s="36">
        <v>2072</v>
      </c>
      <c r="M2637">
        <v>-115.5</v>
      </c>
      <c r="N2637" s="66">
        <v>-5.28E-2</v>
      </c>
      <c r="O2637" s="36">
        <v>2187.5</v>
      </c>
      <c r="P2637" s="66">
        <v>-5.28E-2</v>
      </c>
      <c r="Q2637" s="36">
        <v>2137.5</v>
      </c>
      <c r="R2637" s="36">
        <v>2197</v>
      </c>
      <c r="S2637" s="36">
        <v>2002.5</v>
      </c>
      <c r="T2637" s="66">
        <v>-3.0599999999999999E-2</v>
      </c>
      <c r="U2637" s="66">
        <v>5.7999999999999996E-3</v>
      </c>
      <c r="V2637" s="66">
        <v>-5.6800000000000003E-2</v>
      </c>
      <c r="W2637" s="66">
        <v>3.4700000000000002E-2</v>
      </c>
      <c r="X2637" s="1">
        <v>29896700</v>
      </c>
      <c r="Y2637" s="1">
        <v>62342324</v>
      </c>
      <c r="Z2637" s="1">
        <v>6580179</v>
      </c>
      <c r="AA2637" t="s">
        <v>694</v>
      </c>
      <c r="AB2637" t="s">
        <v>849</v>
      </c>
      <c r="AC2637">
        <v>19.88</v>
      </c>
      <c r="AD2637">
        <v>2.35</v>
      </c>
      <c r="AE2637">
        <v>1.88</v>
      </c>
      <c r="AF2637" t="s">
        <v>230</v>
      </c>
      <c r="AG2637" s="1">
        <v>300900</v>
      </c>
      <c r="AH2637" s="36">
        <v>2072</v>
      </c>
      <c r="AI2637">
        <v>200</v>
      </c>
      <c r="AJ2637" s="36">
        <v>2069</v>
      </c>
      <c r="AK2637">
        <v>100</v>
      </c>
      <c r="AL2637" s="2">
        <v>0.64583333333333337</v>
      </c>
      <c r="AM2637" s="3">
        <v>46234</v>
      </c>
      <c r="AN2637" t="s">
        <v>298</v>
      </c>
      <c r="AO2637" t="s">
        <v>382</v>
      </c>
    </row>
    <row r="2638" spans="1:41">
      <c r="A2638" s="8">
        <v>46232</v>
      </c>
      <c r="B2638" s="67">
        <v>3974.03</v>
      </c>
      <c r="C2638" s="67">
        <v>0.26</v>
      </c>
      <c r="D2638" s="67">
        <v>61880</v>
      </c>
      <c r="E2638" s="67">
        <v>-0.83</v>
      </c>
      <c r="F2638" s="69">
        <v>5803</v>
      </c>
      <c r="G2638" t="s">
        <v>60</v>
      </c>
      <c r="H2638">
        <v>0</v>
      </c>
      <c r="I2638" t="s">
        <v>288</v>
      </c>
      <c r="J2638" t="s">
        <v>289</v>
      </c>
      <c r="K2638" t="s">
        <v>290</v>
      </c>
      <c r="L2638" s="36">
        <v>3760</v>
      </c>
      <c r="M2638">
        <v>-313</v>
      </c>
      <c r="N2638" s="66">
        <v>-7.6799999999999993E-2</v>
      </c>
      <c r="O2638" s="36">
        <v>4073</v>
      </c>
      <c r="P2638" s="66">
        <v>-7.6799999999999993E-2</v>
      </c>
      <c r="Q2638" s="36">
        <v>4003</v>
      </c>
      <c r="R2638" s="36">
        <v>4129</v>
      </c>
      <c r="S2638" s="36">
        <v>3665</v>
      </c>
      <c r="T2638" s="66">
        <v>-6.0699999999999997E-2</v>
      </c>
      <c r="U2638" s="66">
        <v>-8.3999999999999995E-3</v>
      </c>
      <c r="V2638" s="66">
        <v>-8.9300000000000004E-2</v>
      </c>
      <c r="W2638" s="66">
        <v>2.5899999999999999E-2</v>
      </c>
      <c r="X2638" s="1">
        <v>53924500</v>
      </c>
      <c r="Y2638" s="1">
        <v>208404452</v>
      </c>
      <c r="Z2638" s="1">
        <v>6674678</v>
      </c>
      <c r="AA2638" t="s">
        <v>389</v>
      </c>
      <c r="AB2638" t="s">
        <v>632</v>
      </c>
      <c r="AC2638">
        <v>24.9</v>
      </c>
      <c r="AD2638">
        <v>11.1</v>
      </c>
      <c r="AE2638">
        <v>1.01</v>
      </c>
      <c r="AF2638" t="s">
        <v>230</v>
      </c>
      <c r="AG2638" s="1">
        <v>797200</v>
      </c>
      <c r="AH2638" s="36">
        <v>3761</v>
      </c>
      <c r="AI2638" s="1">
        <v>30400</v>
      </c>
      <c r="AJ2638" s="36">
        <v>3759</v>
      </c>
      <c r="AK2638">
        <v>300</v>
      </c>
      <c r="AL2638" s="2">
        <v>0.64583333333333337</v>
      </c>
      <c r="AM2638" s="3">
        <v>46241</v>
      </c>
      <c r="AN2638" t="s">
        <v>298</v>
      </c>
      <c r="AO2638" t="s">
        <v>382</v>
      </c>
    </row>
    <row r="2639" spans="1:41">
      <c r="A2639" s="8">
        <v>46232</v>
      </c>
      <c r="B2639" s="67">
        <v>3974.03</v>
      </c>
      <c r="C2639" s="67">
        <v>0.26</v>
      </c>
      <c r="D2639" s="67">
        <v>61880</v>
      </c>
      <c r="E2639" s="67">
        <v>-0.83</v>
      </c>
      <c r="F2639" s="69">
        <v>6038</v>
      </c>
      <c r="G2639" t="s">
        <v>61</v>
      </c>
      <c r="H2639">
        <v>0</v>
      </c>
      <c r="I2639" t="s">
        <v>347</v>
      </c>
      <c r="J2639" t="s">
        <v>289</v>
      </c>
      <c r="K2639" t="s">
        <v>295</v>
      </c>
      <c r="L2639">
        <v>818</v>
      </c>
      <c r="M2639">
        <v>-9</v>
      </c>
      <c r="N2639" s="66">
        <v>-1.09E-2</v>
      </c>
      <c r="O2639">
        <v>827</v>
      </c>
      <c r="P2639" s="66">
        <v>-1.0800000000000001E-2</v>
      </c>
      <c r="Q2639">
        <v>826</v>
      </c>
      <c r="R2639">
        <v>829</v>
      </c>
      <c r="S2639">
        <v>816</v>
      </c>
      <c r="T2639" s="66">
        <v>-9.5999999999999992E-3</v>
      </c>
      <c r="U2639" s="66">
        <v>-1.32E-2</v>
      </c>
      <c r="V2639" s="66">
        <v>-1.32E-2</v>
      </c>
      <c r="W2639" s="66">
        <v>2.3999999999999998E-3</v>
      </c>
      <c r="X2639" s="1">
        <v>187600</v>
      </c>
      <c r="Y2639" s="1">
        <v>155489</v>
      </c>
      <c r="Z2639" s="1">
        <v>4141</v>
      </c>
      <c r="AA2639" t="s">
        <v>391</v>
      </c>
      <c r="AB2639" t="s">
        <v>711</v>
      </c>
      <c r="AC2639">
        <v>11.8</v>
      </c>
      <c r="AD2639">
        <v>0.82</v>
      </c>
      <c r="AE2639">
        <v>2.81</v>
      </c>
      <c r="AF2639" t="s">
        <v>230</v>
      </c>
      <c r="AG2639">
        <v>0</v>
      </c>
      <c r="AH2639">
        <v>825</v>
      </c>
      <c r="AI2639">
        <v>100</v>
      </c>
      <c r="AJ2639">
        <v>817</v>
      </c>
      <c r="AK2639">
        <v>500</v>
      </c>
      <c r="AL2639" s="2">
        <v>0.64583333333333337</v>
      </c>
      <c r="AM2639" s="3">
        <v>46248</v>
      </c>
      <c r="AN2639" t="s">
        <v>350</v>
      </c>
      <c r="AO2639" t="s">
        <v>313</v>
      </c>
    </row>
    <row r="2640" spans="1:41">
      <c r="A2640" s="8">
        <v>46232</v>
      </c>
      <c r="B2640" s="67">
        <v>3974.03</v>
      </c>
      <c r="C2640" s="67">
        <v>0.26</v>
      </c>
      <c r="D2640" s="67">
        <v>61880</v>
      </c>
      <c r="E2640" s="67">
        <v>-0.83</v>
      </c>
      <c r="F2640" s="69">
        <v>6156</v>
      </c>
      <c r="G2640" t="s">
        <v>62</v>
      </c>
      <c r="H2640">
        <v>0</v>
      </c>
      <c r="I2640" t="s">
        <v>314</v>
      </c>
      <c r="J2640" t="s">
        <v>323</v>
      </c>
      <c r="K2640" t="s">
        <v>295</v>
      </c>
      <c r="L2640" s="36">
        <v>1778</v>
      </c>
      <c r="M2640">
        <v>1</v>
      </c>
      <c r="N2640" s="66">
        <v>5.9999999999999995E-4</v>
      </c>
      <c r="O2640" s="36">
        <v>1777</v>
      </c>
      <c r="P2640" s="66">
        <v>5.0000000000000001E-4</v>
      </c>
      <c r="Q2640" s="36">
        <v>1790</v>
      </c>
      <c r="R2640" s="36">
        <v>1797</v>
      </c>
      <c r="S2640" s="36">
        <v>1776</v>
      </c>
      <c r="T2640" s="66">
        <v>-6.7000000000000002E-3</v>
      </c>
      <c r="U2640" s="66">
        <v>-7.7999999999999996E-3</v>
      </c>
      <c r="V2640" s="66">
        <v>-1.0500000000000001E-2</v>
      </c>
      <c r="W2640" s="66">
        <v>1.1000000000000001E-3</v>
      </c>
      <c r="X2640" s="1">
        <v>12300</v>
      </c>
      <c r="Y2640" s="1">
        <v>21956</v>
      </c>
      <c r="Z2640" s="1">
        <v>9423</v>
      </c>
      <c r="AA2640" t="s">
        <v>393</v>
      </c>
      <c r="AB2640" t="s">
        <v>697</v>
      </c>
      <c r="AC2640">
        <v>52.75</v>
      </c>
      <c r="AD2640">
        <v>1.24</v>
      </c>
      <c r="AE2640">
        <v>5.62</v>
      </c>
      <c r="AF2640">
        <v>1.3</v>
      </c>
      <c r="AG2640">
        <v>300</v>
      </c>
      <c r="AH2640" s="36">
        <v>1793</v>
      </c>
      <c r="AI2640">
        <v>100</v>
      </c>
      <c r="AJ2640" s="36">
        <v>1776</v>
      </c>
      <c r="AK2640">
        <v>400</v>
      </c>
      <c r="AL2640" s="2">
        <v>0.64583333333333337</v>
      </c>
      <c r="AM2640" s="3">
        <v>46244</v>
      </c>
      <c r="AN2640" t="s">
        <v>350</v>
      </c>
      <c r="AO2640" t="s">
        <v>395</v>
      </c>
    </row>
    <row r="2641" spans="1:41">
      <c r="A2641" s="8">
        <v>46232</v>
      </c>
      <c r="B2641" s="67">
        <v>3974.03</v>
      </c>
      <c r="C2641" s="67">
        <v>0.26</v>
      </c>
      <c r="D2641" s="67">
        <v>61880</v>
      </c>
      <c r="E2641" s="67">
        <v>-0.83</v>
      </c>
      <c r="F2641" s="69">
        <v>6178</v>
      </c>
      <c r="G2641" t="s">
        <v>63</v>
      </c>
      <c r="H2641">
        <v>0</v>
      </c>
      <c r="I2641" t="s">
        <v>288</v>
      </c>
      <c r="J2641" t="s">
        <v>289</v>
      </c>
      <c r="K2641" t="s">
        <v>290</v>
      </c>
      <c r="L2641" s="36">
        <v>2482</v>
      </c>
      <c r="M2641">
        <v>18</v>
      </c>
      <c r="N2641" s="66">
        <v>7.3000000000000001E-3</v>
      </c>
      <c r="O2641" s="36">
        <v>2464</v>
      </c>
      <c r="P2641" s="66">
        <v>7.3000000000000001E-3</v>
      </c>
      <c r="Q2641" s="36">
        <v>2496.5</v>
      </c>
      <c r="R2641" s="36">
        <v>2499</v>
      </c>
      <c r="S2641" s="36">
        <v>2448.5</v>
      </c>
      <c r="T2641" s="66">
        <v>-5.7999999999999996E-3</v>
      </c>
      <c r="U2641" s="66">
        <v>-1E-3</v>
      </c>
      <c r="V2641" s="66">
        <v>-6.7999999999999996E-3</v>
      </c>
      <c r="W2641" s="66">
        <v>1.3599999999999999E-2</v>
      </c>
      <c r="X2641" s="1">
        <v>6922100</v>
      </c>
      <c r="Y2641" s="1">
        <v>17149048</v>
      </c>
      <c r="Z2641" s="1">
        <v>6969938</v>
      </c>
      <c r="AA2641" t="s">
        <v>899</v>
      </c>
      <c r="AB2641" t="s">
        <v>397</v>
      </c>
      <c r="AC2641">
        <v>17.850000000000001</v>
      </c>
      <c r="AD2641">
        <v>0.71</v>
      </c>
      <c r="AE2641">
        <v>2.42</v>
      </c>
      <c r="AF2641" t="s">
        <v>230</v>
      </c>
      <c r="AG2641" s="1">
        <v>89800</v>
      </c>
      <c r="AH2641" s="36">
        <v>2485.5</v>
      </c>
      <c r="AI2641">
        <v>300</v>
      </c>
      <c r="AJ2641" s="36">
        <v>2480.5</v>
      </c>
      <c r="AK2641" s="1">
        <v>10500</v>
      </c>
      <c r="AL2641" s="2">
        <v>0.64583333333333337</v>
      </c>
      <c r="AM2641" s="3">
        <v>46241</v>
      </c>
      <c r="AN2641" t="s">
        <v>298</v>
      </c>
      <c r="AO2641" t="s">
        <v>313</v>
      </c>
    </row>
    <row r="2642" spans="1:41">
      <c r="A2642" s="8">
        <v>46232</v>
      </c>
      <c r="B2642" s="67">
        <v>3974.03</v>
      </c>
      <c r="C2642" s="67">
        <v>0.26</v>
      </c>
      <c r="D2642" s="67">
        <v>61880</v>
      </c>
      <c r="E2642" s="67">
        <v>-0.83</v>
      </c>
      <c r="F2642" s="69">
        <v>6208</v>
      </c>
      <c r="G2642" t="s">
        <v>64</v>
      </c>
      <c r="H2642">
        <v>0</v>
      </c>
      <c r="I2642" t="s">
        <v>314</v>
      </c>
      <c r="J2642" t="s">
        <v>289</v>
      </c>
      <c r="K2642" t="s">
        <v>290</v>
      </c>
      <c r="L2642" s="36">
        <v>1547</v>
      </c>
      <c r="M2642">
        <v>-43</v>
      </c>
      <c r="N2642" s="66">
        <v>-2.7E-2</v>
      </c>
      <c r="O2642" s="36">
        <v>1590</v>
      </c>
      <c r="P2642" s="66">
        <v>-2.7E-2</v>
      </c>
      <c r="Q2642" s="36">
        <v>1600</v>
      </c>
      <c r="R2642" s="36">
        <v>1605</v>
      </c>
      <c r="S2642" s="36">
        <v>1531</v>
      </c>
      <c r="T2642" s="66">
        <v>-3.3099999999999997E-2</v>
      </c>
      <c r="U2642" s="66">
        <v>0</v>
      </c>
      <c r="V2642" s="66">
        <v>-3.61E-2</v>
      </c>
      <c r="W2642" s="66">
        <v>1.04E-2</v>
      </c>
      <c r="X2642" s="1">
        <v>55000</v>
      </c>
      <c r="Y2642" s="1">
        <v>85473</v>
      </c>
      <c r="Z2642" s="1">
        <v>9879</v>
      </c>
      <c r="AA2642" t="s">
        <v>398</v>
      </c>
      <c r="AB2642" t="s">
        <v>399</v>
      </c>
      <c r="AC2642">
        <v>15.07</v>
      </c>
      <c r="AD2642">
        <v>1.57</v>
      </c>
      <c r="AE2642">
        <v>1.29</v>
      </c>
      <c r="AF2642">
        <v>1.9</v>
      </c>
      <c r="AG2642">
        <v>0</v>
      </c>
      <c r="AH2642" s="36">
        <v>1553</v>
      </c>
      <c r="AI2642">
        <v>100</v>
      </c>
      <c r="AJ2642" s="36">
        <v>1540</v>
      </c>
      <c r="AK2642">
        <v>600</v>
      </c>
      <c r="AL2642" s="2">
        <v>0.64583333333333337</v>
      </c>
      <c r="AM2642" s="3">
        <v>46241</v>
      </c>
      <c r="AN2642" t="s">
        <v>298</v>
      </c>
      <c r="AO2642" t="s">
        <v>395</v>
      </c>
    </row>
    <row r="2643" spans="1:41">
      <c r="A2643" s="8">
        <v>46232</v>
      </c>
      <c r="B2643" s="67">
        <v>3974.03</v>
      </c>
      <c r="C2643" s="67">
        <v>0.26</v>
      </c>
      <c r="D2643" s="67">
        <v>61880</v>
      </c>
      <c r="E2643" s="67">
        <v>-0.83</v>
      </c>
      <c r="F2643" s="69">
        <v>6356</v>
      </c>
      <c r="G2643" t="s">
        <v>65</v>
      </c>
      <c r="H2643">
        <v>0</v>
      </c>
      <c r="I2643" t="s">
        <v>314</v>
      </c>
      <c r="J2643" t="s">
        <v>289</v>
      </c>
      <c r="K2643" t="s">
        <v>290</v>
      </c>
      <c r="L2643" s="36">
        <v>1250</v>
      </c>
      <c r="M2643">
        <v>-46</v>
      </c>
      <c r="N2643" s="66">
        <v>-3.5499999999999997E-2</v>
      </c>
      <c r="O2643" s="36">
        <v>1296</v>
      </c>
      <c r="P2643" s="66">
        <v>-3.5400000000000001E-2</v>
      </c>
      <c r="Q2643" s="36">
        <v>1304</v>
      </c>
      <c r="R2643" s="36">
        <v>1312</v>
      </c>
      <c r="S2643" s="36">
        <v>1235</v>
      </c>
      <c r="T2643" s="66">
        <v>-4.1399999999999999E-2</v>
      </c>
      <c r="U2643" s="66">
        <v>-1.72E-2</v>
      </c>
      <c r="V2643" s="66">
        <v>-4.7199999999999999E-2</v>
      </c>
      <c r="W2643" s="66">
        <v>1.21E-2</v>
      </c>
      <c r="X2643" s="1">
        <v>163800</v>
      </c>
      <c r="Y2643" s="1">
        <v>207526</v>
      </c>
      <c r="Z2643" s="1">
        <v>17850</v>
      </c>
      <c r="AA2643" t="s">
        <v>400</v>
      </c>
      <c r="AB2643" t="s">
        <v>401</v>
      </c>
      <c r="AC2643">
        <v>10.11</v>
      </c>
      <c r="AD2643">
        <v>1.22</v>
      </c>
      <c r="AE2643">
        <v>0.8</v>
      </c>
      <c r="AF2643" t="s">
        <v>230</v>
      </c>
      <c r="AG2643" s="1">
        <v>1600</v>
      </c>
      <c r="AH2643" s="36">
        <v>1252</v>
      </c>
      <c r="AI2643">
        <v>100</v>
      </c>
      <c r="AJ2643" s="36">
        <v>1250</v>
      </c>
      <c r="AK2643">
        <v>100</v>
      </c>
      <c r="AL2643" s="2">
        <v>0.64583333333333337</v>
      </c>
      <c r="AN2643" t="s">
        <v>298</v>
      </c>
      <c r="AO2643" t="s">
        <v>395</v>
      </c>
    </row>
    <row r="2644" spans="1:41">
      <c r="A2644" s="8">
        <v>46232</v>
      </c>
      <c r="B2644" s="67">
        <v>3974.03</v>
      </c>
      <c r="C2644" s="67">
        <v>0.26</v>
      </c>
      <c r="D2644" s="67">
        <v>61880</v>
      </c>
      <c r="E2644" s="67">
        <v>-0.83</v>
      </c>
      <c r="F2644" s="69">
        <v>6378</v>
      </c>
      <c r="G2644" t="s">
        <v>66</v>
      </c>
      <c r="H2644">
        <v>0</v>
      </c>
      <c r="I2644" t="s">
        <v>314</v>
      </c>
      <c r="J2644" t="s">
        <v>289</v>
      </c>
      <c r="K2644" t="s">
        <v>290</v>
      </c>
      <c r="L2644" s="36">
        <v>1192</v>
      </c>
      <c r="M2644">
        <v>-7</v>
      </c>
      <c r="N2644" s="66">
        <v>-5.7999999999999996E-3</v>
      </c>
      <c r="O2644" s="36">
        <v>1199</v>
      </c>
      <c r="P2644" s="66">
        <v>-5.7999999999999996E-3</v>
      </c>
      <c r="Q2644" s="36">
        <v>1197</v>
      </c>
      <c r="R2644" s="36">
        <v>1210</v>
      </c>
      <c r="S2644" s="36">
        <v>1159</v>
      </c>
      <c r="T2644" s="66">
        <v>-4.1000000000000003E-3</v>
      </c>
      <c r="U2644" s="66">
        <v>1.8800000000000001E-2</v>
      </c>
      <c r="V2644" s="66">
        <v>-1.4800000000000001E-2</v>
      </c>
      <c r="W2644" s="66">
        <v>2.8400000000000002E-2</v>
      </c>
      <c r="X2644" s="1">
        <v>194000</v>
      </c>
      <c r="Y2644" s="1">
        <v>229586</v>
      </c>
      <c r="Z2644" s="1">
        <v>24555</v>
      </c>
      <c r="AA2644" t="s">
        <v>402</v>
      </c>
      <c r="AB2644" t="s">
        <v>634</v>
      </c>
      <c r="AC2644">
        <v>12.41</v>
      </c>
      <c r="AD2644">
        <v>1.1100000000000001</v>
      </c>
      <c r="AE2644">
        <v>3.44</v>
      </c>
      <c r="AF2644" t="s">
        <v>230</v>
      </c>
      <c r="AG2644">
        <v>0</v>
      </c>
      <c r="AH2644" s="36">
        <v>1194</v>
      </c>
      <c r="AI2644">
        <v>900</v>
      </c>
      <c r="AJ2644" s="36">
        <v>1190</v>
      </c>
      <c r="AK2644">
        <v>100</v>
      </c>
      <c r="AL2644" s="2">
        <v>0.64583333333333337</v>
      </c>
      <c r="AM2644" s="3">
        <v>46241</v>
      </c>
      <c r="AN2644" t="s">
        <v>298</v>
      </c>
      <c r="AO2644" t="s">
        <v>395</v>
      </c>
    </row>
    <row r="2645" spans="1:41">
      <c r="A2645" s="8">
        <v>46232</v>
      </c>
      <c r="B2645" s="67">
        <v>3974.03</v>
      </c>
      <c r="C2645" s="67">
        <v>0.26</v>
      </c>
      <c r="D2645" s="67">
        <v>61880</v>
      </c>
      <c r="E2645" s="67">
        <v>-0.83</v>
      </c>
      <c r="F2645" s="69">
        <v>6526</v>
      </c>
      <c r="G2645" t="s">
        <v>67</v>
      </c>
      <c r="H2645">
        <v>0</v>
      </c>
      <c r="I2645" t="s">
        <v>288</v>
      </c>
      <c r="J2645" t="s">
        <v>289</v>
      </c>
      <c r="K2645" t="s">
        <v>290</v>
      </c>
      <c r="L2645" s="36">
        <v>2023</v>
      </c>
      <c r="M2645">
        <v>-126</v>
      </c>
      <c r="N2645" s="66">
        <v>-5.8599999999999999E-2</v>
      </c>
      <c r="O2645" s="36">
        <v>2149</v>
      </c>
      <c r="P2645" s="66">
        <v>-5.8599999999999999E-2</v>
      </c>
      <c r="Q2645" s="36">
        <v>2162</v>
      </c>
      <c r="R2645" s="36">
        <v>2197.5</v>
      </c>
      <c r="S2645" s="36">
        <v>1963</v>
      </c>
      <c r="T2645" s="66">
        <v>-6.4199999999999993E-2</v>
      </c>
      <c r="U2645" s="66">
        <v>-4.1000000000000003E-3</v>
      </c>
      <c r="V2645" s="66">
        <v>-7.9399999999999998E-2</v>
      </c>
      <c r="W2645" s="66">
        <v>3.0499999999999999E-2</v>
      </c>
      <c r="X2645" s="1">
        <v>10795800</v>
      </c>
      <c r="Y2645" s="1">
        <v>22068464</v>
      </c>
      <c r="Z2645" s="1">
        <v>364095</v>
      </c>
      <c r="AA2645" t="s">
        <v>584</v>
      </c>
      <c r="AB2645" t="s">
        <v>405</v>
      </c>
      <c r="AC2645">
        <v>35.49</v>
      </c>
      <c r="AD2645">
        <v>2.66</v>
      </c>
      <c r="AE2645">
        <v>2.4700000000000002</v>
      </c>
      <c r="AF2645" t="s">
        <v>230</v>
      </c>
      <c r="AG2645" s="1">
        <v>84400</v>
      </c>
      <c r="AH2645" s="36">
        <v>2024.5</v>
      </c>
      <c r="AI2645" s="1">
        <v>17600</v>
      </c>
      <c r="AJ2645" s="36">
        <v>2022</v>
      </c>
      <c r="AK2645">
        <v>400</v>
      </c>
      <c r="AL2645" s="2">
        <v>0.64583333333333337</v>
      </c>
      <c r="AM2645" s="3">
        <v>46232</v>
      </c>
      <c r="AN2645" t="s">
        <v>298</v>
      </c>
      <c r="AO2645" t="s">
        <v>344</v>
      </c>
    </row>
    <row r="2646" spans="1:41">
      <c r="A2646" s="8">
        <v>46232</v>
      </c>
      <c r="B2646" s="67">
        <v>3974.03</v>
      </c>
      <c r="C2646" s="67">
        <v>0.26</v>
      </c>
      <c r="D2646" s="67">
        <v>61880</v>
      </c>
      <c r="E2646" s="67">
        <v>-0.83</v>
      </c>
      <c r="F2646" s="69">
        <v>6586</v>
      </c>
      <c r="G2646" t="s">
        <v>68</v>
      </c>
      <c r="H2646">
        <v>0</v>
      </c>
      <c r="I2646" t="s">
        <v>288</v>
      </c>
      <c r="J2646" t="s">
        <v>289</v>
      </c>
      <c r="K2646" t="s">
        <v>290</v>
      </c>
      <c r="L2646" s="36">
        <v>5895</v>
      </c>
      <c r="M2646">
        <v>223</v>
      </c>
      <c r="N2646" s="66">
        <v>3.9300000000000002E-2</v>
      </c>
      <c r="O2646" s="36">
        <v>5672</v>
      </c>
      <c r="P2646" s="66">
        <v>3.9300000000000002E-2</v>
      </c>
      <c r="Q2646" s="36">
        <v>5741</v>
      </c>
      <c r="R2646" s="36">
        <v>5895</v>
      </c>
      <c r="S2646" s="36">
        <v>5717</v>
      </c>
      <c r="T2646" s="66">
        <v>2.6800000000000001E-2</v>
      </c>
      <c r="U2646" s="66">
        <v>6.3E-3</v>
      </c>
      <c r="V2646" s="66">
        <v>0</v>
      </c>
      <c r="W2646" s="66">
        <v>3.1099999999999999E-2</v>
      </c>
      <c r="X2646" s="1">
        <v>1568400</v>
      </c>
      <c r="Y2646" s="1">
        <v>9148533</v>
      </c>
      <c r="Z2646" s="1">
        <v>1650703</v>
      </c>
      <c r="AA2646" t="s">
        <v>406</v>
      </c>
      <c r="AB2646" t="s">
        <v>407</v>
      </c>
      <c r="AC2646">
        <v>18.75</v>
      </c>
      <c r="AD2646">
        <v>1.52</v>
      </c>
      <c r="AE2646">
        <v>2.68</v>
      </c>
      <c r="AF2646" t="s">
        <v>230</v>
      </c>
      <c r="AG2646" s="1">
        <v>7100</v>
      </c>
      <c r="AH2646" s="36">
        <v>5897</v>
      </c>
      <c r="AI2646">
        <v>100</v>
      </c>
      <c r="AJ2646" s="36">
        <v>5850</v>
      </c>
      <c r="AK2646">
        <v>100</v>
      </c>
      <c r="AL2646" s="2">
        <v>0.64583333333333337</v>
      </c>
      <c r="AM2646" s="3">
        <v>46232</v>
      </c>
      <c r="AN2646" t="s">
        <v>298</v>
      </c>
      <c r="AO2646" t="s">
        <v>395</v>
      </c>
    </row>
    <row r="2647" spans="1:41">
      <c r="A2647" s="8">
        <v>46232</v>
      </c>
      <c r="B2647" s="67">
        <v>3974.03</v>
      </c>
      <c r="C2647" s="67">
        <v>0.26</v>
      </c>
      <c r="D2647" s="67">
        <v>61880</v>
      </c>
      <c r="E2647" s="67">
        <v>-0.83</v>
      </c>
      <c r="F2647" s="69">
        <v>6594</v>
      </c>
      <c r="G2647" t="s">
        <v>69</v>
      </c>
      <c r="H2647">
        <v>0</v>
      </c>
      <c r="I2647" t="s">
        <v>288</v>
      </c>
      <c r="J2647" t="s">
        <v>289</v>
      </c>
      <c r="K2647" t="s">
        <v>295</v>
      </c>
      <c r="L2647" s="36">
        <v>2567</v>
      </c>
      <c r="M2647">
        <v>3</v>
      </c>
      <c r="N2647" s="66">
        <v>1.1999999999999999E-3</v>
      </c>
      <c r="O2647" s="36">
        <v>2564</v>
      </c>
      <c r="P2647" s="66">
        <v>1.1000000000000001E-3</v>
      </c>
      <c r="Q2647" s="36">
        <v>2614</v>
      </c>
      <c r="R2647" s="36">
        <v>2615</v>
      </c>
      <c r="S2647" s="36">
        <v>2488</v>
      </c>
      <c r="T2647" s="66">
        <v>-1.7899999999999999E-2</v>
      </c>
      <c r="U2647" s="66">
        <v>1.9800000000000002E-2</v>
      </c>
      <c r="V2647" s="66">
        <v>-1.83E-2</v>
      </c>
      <c r="W2647" s="66">
        <v>3.1699999999999999E-2</v>
      </c>
      <c r="X2647" s="1">
        <v>11106900</v>
      </c>
      <c r="Y2647" s="1">
        <v>28178577</v>
      </c>
      <c r="Z2647" s="1">
        <v>3061324</v>
      </c>
      <c r="AA2647" t="s">
        <v>560</v>
      </c>
      <c r="AB2647" t="s">
        <v>409</v>
      </c>
      <c r="AC2647">
        <v>36.770000000000003</v>
      </c>
      <c r="AD2647">
        <v>1.67</v>
      </c>
      <c r="AE2647">
        <v>0</v>
      </c>
      <c r="AF2647" t="s">
        <v>230</v>
      </c>
      <c r="AG2647">
        <v>0</v>
      </c>
      <c r="AH2647" s="36">
        <v>2570</v>
      </c>
      <c r="AI2647" s="1">
        <v>19400</v>
      </c>
      <c r="AJ2647" s="36">
        <v>2560</v>
      </c>
      <c r="AK2647">
        <v>100</v>
      </c>
      <c r="AL2647" s="2">
        <v>0.64583333333333337</v>
      </c>
      <c r="AN2647" t="s">
        <v>298</v>
      </c>
      <c r="AO2647" t="s">
        <v>344</v>
      </c>
    </row>
    <row r="2648" spans="1:41">
      <c r="A2648" s="8">
        <v>46232</v>
      </c>
      <c r="B2648" s="67">
        <v>3974.03</v>
      </c>
      <c r="C2648" s="67">
        <v>0.26</v>
      </c>
      <c r="D2648" s="67">
        <v>61880</v>
      </c>
      <c r="E2648" s="67">
        <v>-0.83</v>
      </c>
      <c r="F2648" s="69">
        <v>6674</v>
      </c>
      <c r="G2648" t="s">
        <v>70</v>
      </c>
      <c r="H2648">
        <v>0</v>
      </c>
      <c r="I2648" t="s">
        <v>288</v>
      </c>
      <c r="J2648" t="s">
        <v>289</v>
      </c>
      <c r="K2648" t="s">
        <v>290</v>
      </c>
      <c r="L2648" s="36">
        <v>5178</v>
      </c>
      <c r="M2648">
        <v>-283</v>
      </c>
      <c r="N2648" s="66">
        <v>-5.1799999999999999E-2</v>
      </c>
      <c r="O2648" s="36">
        <v>5461</v>
      </c>
      <c r="P2648" s="66">
        <v>-5.1799999999999999E-2</v>
      </c>
      <c r="Q2648" s="36">
        <v>5401</v>
      </c>
      <c r="R2648" s="36">
        <v>5439</v>
      </c>
      <c r="S2648" s="36">
        <v>5044</v>
      </c>
      <c r="T2648" s="66">
        <v>-4.1200000000000001E-2</v>
      </c>
      <c r="U2648" s="66">
        <v>8.9999999999999998E-4</v>
      </c>
      <c r="V2648" s="66">
        <v>-4.7899999999999998E-2</v>
      </c>
      <c r="W2648" s="66">
        <v>2.6499999999999999E-2</v>
      </c>
      <c r="X2648" s="1">
        <v>1026800</v>
      </c>
      <c r="Y2648" s="1">
        <v>5328840</v>
      </c>
      <c r="Z2648" s="1">
        <v>520111</v>
      </c>
      <c r="AA2648" t="s">
        <v>679</v>
      </c>
      <c r="AB2648" t="s">
        <v>411</v>
      </c>
      <c r="AC2648">
        <v>13.92</v>
      </c>
      <c r="AD2648">
        <v>1.31</v>
      </c>
      <c r="AE2648">
        <v>1.89</v>
      </c>
      <c r="AF2648" t="s">
        <v>230</v>
      </c>
      <c r="AG2648" s="1">
        <v>19500</v>
      </c>
      <c r="AH2648" s="36">
        <v>5182</v>
      </c>
      <c r="AI2648" s="1">
        <v>3800</v>
      </c>
      <c r="AJ2648" s="36">
        <v>5170</v>
      </c>
      <c r="AK2648">
        <v>100</v>
      </c>
      <c r="AL2648" s="2">
        <v>0.64583333333333337</v>
      </c>
      <c r="AM2648" s="3">
        <v>46239</v>
      </c>
      <c r="AN2648" t="s">
        <v>298</v>
      </c>
      <c r="AO2648" t="s">
        <v>344</v>
      </c>
    </row>
    <row r="2649" spans="1:41">
      <c r="A2649" s="8">
        <v>46232</v>
      </c>
      <c r="B2649" s="67">
        <v>3974.03</v>
      </c>
      <c r="C2649" s="67">
        <v>0.26</v>
      </c>
      <c r="D2649" s="67">
        <v>61880</v>
      </c>
      <c r="E2649" s="67">
        <v>-0.83</v>
      </c>
      <c r="F2649" s="69">
        <v>6758</v>
      </c>
      <c r="G2649" t="s">
        <v>71</v>
      </c>
      <c r="H2649">
        <v>0</v>
      </c>
      <c r="I2649" t="s">
        <v>288</v>
      </c>
      <c r="J2649" t="s">
        <v>289</v>
      </c>
      <c r="K2649" t="s">
        <v>290</v>
      </c>
      <c r="L2649" s="36">
        <v>3809</v>
      </c>
      <c r="M2649">
        <v>147</v>
      </c>
      <c r="N2649" s="66">
        <v>4.0099999999999997E-2</v>
      </c>
      <c r="O2649" s="36">
        <v>3662</v>
      </c>
      <c r="P2649" s="66">
        <v>4.0099999999999997E-2</v>
      </c>
      <c r="Q2649" s="36">
        <v>3685</v>
      </c>
      <c r="R2649" s="36">
        <v>3810</v>
      </c>
      <c r="S2649" s="36">
        <v>3646</v>
      </c>
      <c r="T2649" s="66">
        <v>3.3599999999999998E-2</v>
      </c>
      <c r="U2649" s="66">
        <v>6.0000000000000001E-3</v>
      </c>
      <c r="V2649" s="66">
        <v>-2.0000000000000001E-4</v>
      </c>
      <c r="W2649" s="66">
        <v>4.4699999999999997E-2</v>
      </c>
      <c r="X2649" s="1">
        <v>32149300</v>
      </c>
      <c r="Y2649" s="1">
        <v>121126128</v>
      </c>
      <c r="Z2649" s="1">
        <v>22721889</v>
      </c>
      <c r="AA2649" t="s">
        <v>412</v>
      </c>
      <c r="AB2649" t="s">
        <v>413</v>
      </c>
      <c r="AC2649">
        <v>19.28</v>
      </c>
      <c r="AD2649">
        <v>2.77</v>
      </c>
      <c r="AE2649">
        <v>0.92</v>
      </c>
      <c r="AF2649" t="s">
        <v>230</v>
      </c>
      <c r="AG2649" s="1">
        <v>358600</v>
      </c>
      <c r="AH2649" s="36">
        <v>3810</v>
      </c>
      <c r="AI2649" s="1">
        <v>106400</v>
      </c>
      <c r="AJ2649" s="36">
        <v>3808</v>
      </c>
      <c r="AK2649">
        <v>100</v>
      </c>
      <c r="AL2649" s="2">
        <v>0.64583333333333337</v>
      </c>
      <c r="AM2649" s="3">
        <v>46234</v>
      </c>
      <c r="AN2649" t="s">
        <v>298</v>
      </c>
      <c r="AO2649" t="s">
        <v>344</v>
      </c>
    </row>
    <row r="2650" spans="1:41">
      <c r="A2650" s="8">
        <v>46232</v>
      </c>
      <c r="B2650" s="67">
        <v>3974.03</v>
      </c>
      <c r="C2650" s="67">
        <v>0.26</v>
      </c>
      <c r="D2650" s="67">
        <v>61880</v>
      </c>
      <c r="E2650" s="67">
        <v>-0.83</v>
      </c>
      <c r="F2650" s="69">
        <v>6810</v>
      </c>
      <c r="G2650" t="s">
        <v>72</v>
      </c>
      <c r="H2650">
        <v>0</v>
      </c>
      <c r="I2650" t="s">
        <v>288</v>
      </c>
      <c r="J2650" t="s">
        <v>289</v>
      </c>
      <c r="K2650" t="s">
        <v>290</v>
      </c>
      <c r="L2650" s="36">
        <v>2075</v>
      </c>
      <c r="M2650">
        <v>-4</v>
      </c>
      <c r="N2650" s="66">
        <v>-1.9E-3</v>
      </c>
      <c r="O2650" s="36">
        <v>2079</v>
      </c>
      <c r="P2650" s="66">
        <v>-1.9E-3</v>
      </c>
      <c r="Q2650" s="36">
        <v>2099</v>
      </c>
      <c r="R2650" s="36">
        <v>2100</v>
      </c>
      <c r="S2650" s="36">
        <v>2038</v>
      </c>
      <c r="T2650" s="66">
        <v>-1.14E-2</v>
      </c>
      <c r="U2650" s="66">
        <v>9.7000000000000003E-3</v>
      </c>
      <c r="V2650" s="66">
        <v>-1.1900000000000001E-2</v>
      </c>
      <c r="W2650" s="66">
        <v>1.8100000000000002E-2</v>
      </c>
      <c r="X2650" s="1">
        <v>175400</v>
      </c>
      <c r="Y2650" s="1">
        <v>362862</v>
      </c>
      <c r="Z2650" s="1">
        <v>84377</v>
      </c>
      <c r="AA2650" t="s">
        <v>414</v>
      </c>
      <c r="AB2650" t="s">
        <v>415</v>
      </c>
      <c r="AC2650">
        <v>11.41</v>
      </c>
      <c r="AD2650">
        <v>0.87</v>
      </c>
      <c r="AE2650">
        <v>2.7</v>
      </c>
      <c r="AF2650" t="s">
        <v>230</v>
      </c>
      <c r="AG2650" s="1">
        <v>20700</v>
      </c>
      <c r="AH2650" s="36">
        <v>2101</v>
      </c>
      <c r="AI2650">
        <v>100</v>
      </c>
      <c r="AJ2650" s="36">
        <v>2073</v>
      </c>
      <c r="AK2650">
        <v>100</v>
      </c>
      <c r="AL2650" s="2">
        <v>0.64583333333333337</v>
      </c>
      <c r="AM2650" s="3">
        <v>46234</v>
      </c>
      <c r="AN2650" t="s">
        <v>298</v>
      </c>
      <c r="AO2650" t="s">
        <v>344</v>
      </c>
    </row>
    <row r="2651" spans="1:41">
      <c r="A2651" s="8">
        <v>46232</v>
      </c>
      <c r="B2651" s="67">
        <v>3974.03</v>
      </c>
      <c r="C2651" s="67">
        <v>0.26</v>
      </c>
      <c r="D2651" s="67">
        <v>61880</v>
      </c>
      <c r="E2651" s="67">
        <v>-0.83</v>
      </c>
      <c r="F2651" s="69">
        <v>6841</v>
      </c>
      <c r="G2651" t="s">
        <v>73</v>
      </c>
      <c r="H2651">
        <v>0</v>
      </c>
      <c r="I2651" t="s">
        <v>288</v>
      </c>
      <c r="J2651" t="s">
        <v>289</v>
      </c>
      <c r="K2651" t="s">
        <v>295</v>
      </c>
      <c r="L2651" s="36">
        <v>5560</v>
      </c>
      <c r="M2651">
        <v>-95</v>
      </c>
      <c r="N2651" s="66">
        <v>-1.6799999999999999E-2</v>
      </c>
      <c r="O2651" s="36">
        <v>5655</v>
      </c>
      <c r="P2651" s="66">
        <v>-1.67E-2</v>
      </c>
      <c r="Q2651" s="36">
        <v>5668</v>
      </c>
      <c r="R2651" s="36">
        <v>5703</v>
      </c>
      <c r="S2651" s="36">
        <v>5472</v>
      </c>
      <c r="T2651" s="66">
        <v>-1.9E-2</v>
      </c>
      <c r="U2651" s="66">
        <v>-7.1000000000000004E-3</v>
      </c>
      <c r="V2651" s="66">
        <v>-2.5000000000000001E-2</v>
      </c>
      <c r="W2651" s="66">
        <v>1.6E-2</v>
      </c>
      <c r="X2651" s="1">
        <v>1420400</v>
      </c>
      <c r="Y2651" s="1">
        <v>7921969</v>
      </c>
      <c r="Z2651" s="1">
        <v>1430038</v>
      </c>
      <c r="AA2651" t="s">
        <v>416</v>
      </c>
      <c r="AB2651" t="s">
        <v>635</v>
      </c>
      <c r="AC2651">
        <v>23.81</v>
      </c>
      <c r="AD2651">
        <v>2.72</v>
      </c>
      <c r="AE2651">
        <v>1.65</v>
      </c>
      <c r="AF2651" t="s">
        <v>230</v>
      </c>
      <c r="AG2651" s="1">
        <v>8300</v>
      </c>
      <c r="AH2651" s="36">
        <v>5588</v>
      </c>
      <c r="AI2651" s="1">
        <v>1000</v>
      </c>
      <c r="AJ2651" s="36">
        <v>5554</v>
      </c>
      <c r="AK2651" s="1">
        <v>2600</v>
      </c>
      <c r="AL2651" s="2">
        <v>0.64583333333333337</v>
      </c>
      <c r="AM2651" s="3">
        <v>46238</v>
      </c>
      <c r="AN2651" t="s">
        <v>298</v>
      </c>
      <c r="AO2651" t="s">
        <v>344</v>
      </c>
    </row>
    <row r="2652" spans="1:41">
      <c r="A2652" s="8">
        <v>46232</v>
      </c>
      <c r="B2652" s="67">
        <v>3974.03</v>
      </c>
      <c r="C2652" s="67">
        <v>0.26</v>
      </c>
      <c r="D2652" s="67">
        <v>61880</v>
      </c>
      <c r="E2652" s="67">
        <v>-0.83</v>
      </c>
      <c r="F2652" s="69">
        <v>6890</v>
      </c>
      <c r="G2652" t="s">
        <v>74</v>
      </c>
      <c r="H2652">
        <v>0</v>
      </c>
      <c r="I2652" t="s">
        <v>314</v>
      </c>
      <c r="J2652" t="s">
        <v>289</v>
      </c>
      <c r="K2652" t="s">
        <v>290</v>
      </c>
      <c r="L2652" s="36">
        <v>7250</v>
      </c>
      <c r="M2652">
        <v>-300</v>
      </c>
      <c r="N2652" s="66">
        <v>-3.9699999999999999E-2</v>
      </c>
      <c r="O2652" s="36">
        <v>7550</v>
      </c>
      <c r="P2652" s="66">
        <v>-3.9699999999999999E-2</v>
      </c>
      <c r="Q2652" s="36">
        <v>7670</v>
      </c>
      <c r="R2652" s="36">
        <v>7950</v>
      </c>
      <c r="S2652" s="36">
        <v>6950</v>
      </c>
      <c r="T2652" s="66">
        <v>-5.4699999999999999E-2</v>
      </c>
      <c r="U2652" s="66">
        <v>1.3899999999999999E-2</v>
      </c>
      <c r="V2652" s="66">
        <v>-8.7999999999999995E-2</v>
      </c>
      <c r="W2652" s="66">
        <v>4.3099999999999999E-2</v>
      </c>
      <c r="X2652" s="1">
        <v>2268500</v>
      </c>
      <c r="Y2652" s="1">
        <v>16601311</v>
      </c>
      <c r="Z2652" s="1">
        <v>382164</v>
      </c>
      <c r="AA2652" t="s">
        <v>680</v>
      </c>
      <c r="AB2652" t="s">
        <v>419</v>
      </c>
      <c r="AC2652">
        <v>16.98</v>
      </c>
      <c r="AD2652">
        <v>1.31</v>
      </c>
      <c r="AE2652">
        <v>2.76</v>
      </c>
      <c r="AF2652" t="s">
        <v>230</v>
      </c>
      <c r="AG2652" s="1">
        <v>32300</v>
      </c>
      <c r="AH2652" s="36">
        <v>7250</v>
      </c>
      <c r="AI2652" s="1">
        <v>3700</v>
      </c>
      <c r="AJ2652" s="36">
        <v>7240</v>
      </c>
      <c r="AK2652" s="1">
        <v>1000</v>
      </c>
      <c r="AL2652" s="2">
        <v>0.64583333333333337</v>
      </c>
      <c r="AM2652" s="3">
        <v>46248</v>
      </c>
      <c r="AN2652" t="s">
        <v>293</v>
      </c>
      <c r="AO2652" t="s">
        <v>344</v>
      </c>
    </row>
    <row r="2653" spans="1:41">
      <c r="A2653" s="8">
        <v>46232</v>
      </c>
      <c r="B2653" s="67">
        <v>3974.03</v>
      </c>
      <c r="C2653" s="67">
        <v>0.26</v>
      </c>
      <c r="D2653" s="67">
        <v>61880</v>
      </c>
      <c r="E2653" s="67">
        <v>-0.83</v>
      </c>
      <c r="F2653" s="69">
        <v>6925</v>
      </c>
      <c r="G2653" t="s">
        <v>75</v>
      </c>
      <c r="H2653">
        <v>0</v>
      </c>
      <c r="I2653" t="s">
        <v>288</v>
      </c>
      <c r="J2653" t="s">
        <v>289</v>
      </c>
      <c r="K2653" t="s">
        <v>295</v>
      </c>
      <c r="L2653" s="36">
        <v>3582</v>
      </c>
      <c r="M2653">
        <v>-241</v>
      </c>
      <c r="N2653" s="66">
        <v>-6.3E-2</v>
      </c>
      <c r="O2653" s="36">
        <v>3823</v>
      </c>
      <c r="P2653" s="66">
        <v>-6.3E-2</v>
      </c>
      <c r="Q2653" s="36">
        <v>3753</v>
      </c>
      <c r="R2653" s="36">
        <v>3812</v>
      </c>
      <c r="S2653" s="36">
        <v>3513</v>
      </c>
      <c r="T2653" s="66">
        <v>-4.5499999999999999E-2</v>
      </c>
      <c r="U2653" s="66">
        <v>-1.2999999999999999E-3</v>
      </c>
      <c r="V2653" s="66">
        <v>-6.0299999999999999E-2</v>
      </c>
      <c r="W2653" s="66">
        <v>1.9599999999999999E-2</v>
      </c>
      <c r="X2653" s="1">
        <v>516900</v>
      </c>
      <c r="Y2653" s="1">
        <v>1864254</v>
      </c>
      <c r="Z2653" s="1">
        <v>299097</v>
      </c>
      <c r="AA2653" t="s">
        <v>698</v>
      </c>
      <c r="AB2653" t="s">
        <v>421</v>
      </c>
      <c r="AC2653">
        <v>27.07</v>
      </c>
      <c r="AD2653">
        <v>1.44</v>
      </c>
      <c r="AE2653">
        <v>1.95</v>
      </c>
      <c r="AF2653" t="s">
        <v>230</v>
      </c>
      <c r="AG2653" s="1">
        <v>8000</v>
      </c>
      <c r="AH2653" s="36">
        <v>3600</v>
      </c>
      <c r="AI2653">
        <v>300</v>
      </c>
      <c r="AJ2653" s="36">
        <v>3581</v>
      </c>
      <c r="AK2653" s="1">
        <v>1900</v>
      </c>
      <c r="AL2653" s="2">
        <v>0.64583333333333337</v>
      </c>
      <c r="AM2653" s="3">
        <v>46238</v>
      </c>
      <c r="AN2653" t="s">
        <v>298</v>
      </c>
      <c r="AO2653" t="s">
        <v>344</v>
      </c>
    </row>
    <row r="2654" spans="1:41">
      <c r="A2654" s="8">
        <v>46232</v>
      </c>
      <c r="B2654" s="67">
        <v>3974.03</v>
      </c>
      <c r="C2654" s="67">
        <v>0.26</v>
      </c>
      <c r="D2654" s="67">
        <v>61880</v>
      </c>
      <c r="E2654" s="67">
        <v>-0.83</v>
      </c>
      <c r="F2654" s="69">
        <v>6963</v>
      </c>
      <c r="G2654" t="s">
        <v>76</v>
      </c>
      <c r="H2654">
        <v>0</v>
      </c>
      <c r="I2654" t="s">
        <v>288</v>
      </c>
      <c r="J2654" t="s">
        <v>289</v>
      </c>
      <c r="K2654" t="s">
        <v>290</v>
      </c>
      <c r="L2654" s="36">
        <v>3925</v>
      </c>
      <c r="M2654">
        <v>-192</v>
      </c>
      <c r="N2654" s="66">
        <v>-4.6600000000000003E-2</v>
      </c>
      <c r="O2654" s="36">
        <v>4117</v>
      </c>
      <c r="P2654" s="66">
        <v>-4.6600000000000003E-2</v>
      </c>
      <c r="Q2654" s="36">
        <v>4121</v>
      </c>
      <c r="R2654" s="36">
        <v>4272</v>
      </c>
      <c r="S2654" s="36">
        <v>3784</v>
      </c>
      <c r="T2654" s="66">
        <v>-4.7500000000000001E-2</v>
      </c>
      <c r="U2654" s="66">
        <v>-1.0999999999999999E-2</v>
      </c>
      <c r="V2654" s="66">
        <v>-8.1199999999999994E-2</v>
      </c>
      <c r="W2654" s="66">
        <v>3.7199999999999997E-2</v>
      </c>
      <c r="X2654" s="1">
        <v>7238800</v>
      </c>
      <c r="Y2654" s="1">
        <v>28742615</v>
      </c>
      <c r="Z2654" s="1">
        <v>1584758</v>
      </c>
      <c r="AA2654" t="s">
        <v>713</v>
      </c>
      <c r="AB2654" t="s">
        <v>423</v>
      </c>
      <c r="AC2654">
        <v>52.26</v>
      </c>
      <c r="AD2654">
        <v>1.99</v>
      </c>
      <c r="AE2654">
        <v>1.27</v>
      </c>
      <c r="AF2654" t="s">
        <v>230</v>
      </c>
      <c r="AG2654" s="1">
        <v>41900</v>
      </c>
      <c r="AH2654" s="36">
        <v>3926</v>
      </c>
      <c r="AI2654">
        <v>300</v>
      </c>
      <c r="AJ2654" s="36">
        <v>3920</v>
      </c>
      <c r="AK2654">
        <v>200</v>
      </c>
      <c r="AL2654" s="2">
        <v>0.64583333333333337</v>
      </c>
      <c r="AM2654" s="3">
        <v>46239</v>
      </c>
      <c r="AN2654" t="s">
        <v>298</v>
      </c>
      <c r="AO2654" t="s">
        <v>344</v>
      </c>
    </row>
    <row r="2655" spans="1:41">
      <c r="A2655" s="8">
        <v>46232</v>
      </c>
      <c r="B2655" s="67">
        <v>3974.03</v>
      </c>
      <c r="C2655" s="67">
        <v>0.26</v>
      </c>
      <c r="D2655" s="67">
        <v>61880</v>
      </c>
      <c r="E2655" s="67">
        <v>-0.83</v>
      </c>
      <c r="F2655" s="69">
        <v>7011</v>
      </c>
      <c r="G2655" t="s">
        <v>77</v>
      </c>
      <c r="H2655">
        <v>0</v>
      </c>
      <c r="I2655" t="s">
        <v>288</v>
      </c>
      <c r="J2655" t="s">
        <v>289</v>
      </c>
      <c r="K2655" t="s">
        <v>290</v>
      </c>
      <c r="L2655" s="36">
        <v>3740</v>
      </c>
      <c r="M2655">
        <v>-65</v>
      </c>
      <c r="N2655" s="66">
        <v>-1.7100000000000001E-2</v>
      </c>
      <c r="O2655" s="36">
        <v>3805</v>
      </c>
      <c r="P2655" s="66">
        <v>-1.7000000000000001E-2</v>
      </c>
      <c r="Q2655" s="36">
        <v>3751</v>
      </c>
      <c r="R2655" s="36">
        <v>3783</v>
      </c>
      <c r="S2655" s="36">
        <v>3701</v>
      </c>
      <c r="T2655" s="66">
        <v>-2.8999999999999998E-3</v>
      </c>
      <c r="U2655" s="66">
        <v>-1.8E-3</v>
      </c>
      <c r="V2655" s="66">
        <v>-1.1299999999999999E-2</v>
      </c>
      <c r="W2655" s="66">
        <v>1.0500000000000001E-2</v>
      </c>
      <c r="X2655" s="1">
        <v>16746900</v>
      </c>
      <c r="Y2655" s="1">
        <v>62564654</v>
      </c>
      <c r="Z2655" s="1">
        <v>12617442</v>
      </c>
      <c r="AA2655" t="s">
        <v>424</v>
      </c>
      <c r="AB2655" t="s">
        <v>636</v>
      </c>
      <c r="AC2655">
        <v>33.06</v>
      </c>
      <c r="AD2655">
        <v>4.0599999999999996</v>
      </c>
      <c r="AE2655">
        <v>0.78</v>
      </c>
      <c r="AF2655" t="s">
        <v>230</v>
      </c>
      <c r="AG2655" s="1">
        <v>577500</v>
      </c>
      <c r="AH2655" s="36">
        <v>3741</v>
      </c>
      <c r="AI2655" s="1">
        <v>1000</v>
      </c>
      <c r="AJ2655" s="36">
        <v>3740</v>
      </c>
      <c r="AK2655" s="1">
        <v>5500</v>
      </c>
      <c r="AL2655" s="2">
        <v>0.64583333333333337</v>
      </c>
      <c r="AM2655" s="3">
        <v>46238</v>
      </c>
      <c r="AN2655" t="s">
        <v>298</v>
      </c>
      <c r="AO2655" t="s">
        <v>395</v>
      </c>
    </row>
    <row r="2656" spans="1:41">
      <c r="A2656" s="8">
        <v>46232</v>
      </c>
      <c r="B2656" s="67">
        <v>3974.03</v>
      </c>
      <c r="C2656" s="67">
        <v>0.26</v>
      </c>
      <c r="D2656" s="67">
        <v>61880</v>
      </c>
      <c r="E2656" s="67">
        <v>-0.83</v>
      </c>
      <c r="F2656" s="69">
        <v>7013</v>
      </c>
      <c r="G2656" t="s">
        <v>78</v>
      </c>
      <c r="H2656">
        <v>0</v>
      </c>
      <c r="I2656" t="s">
        <v>288</v>
      </c>
      <c r="J2656" t="s">
        <v>289</v>
      </c>
      <c r="K2656" t="s">
        <v>290</v>
      </c>
      <c r="L2656" s="36">
        <v>2755</v>
      </c>
      <c r="M2656">
        <v>-19.5</v>
      </c>
      <c r="N2656" s="66">
        <v>-7.0000000000000001E-3</v>
      </c>
      <c r="O2656" s="36">
        <v>2774.5</v>
      </c>
      <c r="P2656" s="66">
        <v>-7.0000000000000001E-3</v>
      </c>
      <c r="Q2656" s="36">
        <v>2783</v>
      </c>
      <c r="R2656" s="36">
        <v>2805.5</v>
      </c>
      <c r="S2656" s="36">
        <v>2704</v>
      </c>
      <c r="T2656" s="66">
        <v>-0.01</v>
      </c>
      <c r="U2656" s="66">
        <v>2.5000000000000001E-3</v>
      </c>
      <c r="V2656" s="66">
        <v>-1.7999999999999999E-2</v>
      </c>
      <c r="W2656" s="66">
        <v>1.8800000000000001E-2</v>
      </c>
      <c r="X2656" s="1">
        <v>11865500</v>
      </c>
      <c r="Y2656" s="1">
        <v>32525065</v>
      </c>
      <c r="Z2656" s="1">
        <v>2983002</v>
      </c>
      <c r="AA2656" t="s">
        <v>426</v>
      </c>
      <c r="AB2656" t="s">
        <v>637</v>
      </c>
      <c r="AC2656">
        <v>17.7</v>
      </c>
      <c r="AD2656">
        <v>4.47</v>
      </c>
      <c r="AE2656">
        <v>0.83</v>
      </c>
      <c r="AF2656" t="s">
        <v>230</v>
      </c>
      <c r="AG2656" s="1">
        <v>295500</v>
      </c>
      <c r="AH2656" s="36">
        <v>2755.5</v>
      </c>
      <c r="AI2656">
        <v>400</v>
      </c>
      <c r="AJ2656" s="36">
        <v>2750</v>
      </c>
      <c r="AK2656">
        <v>800</v>
      </c>
      <c r="AL2656" s="2">
        <v>0.64583333333333337</v>
      </c>
      <c r="AM2656" s="3">
        <v>46239</v>
      </c>
      <c r="AN2656" t="s">
        <v>298</v>
      </c>
      <c r="AO2656" t="s">
        <v>395</v>
      </c>
    </row>
    <row r="2657" spans="1:41">
      <c r="A2657" s="8">
        <v>46232</v>
      </c>
      <c r="B2657" s="67">
        <v>3974.03</v>
      </c>
      <c r="C2657" s="67">
        <v>0.26</v>
      </c>
      <c r="D2657" s="67">
        <v>61880</v>
      </c>
      <c r="E2657" s="67">
        <v>-0.83</v>
      </c>
      <c r="F2657" s="69">
        <v>7047</v>
      </c>
      <c r="G2657" t="s">
        <v>79</v>
      </c>
      <c r="H2657">
        <v>0</v>
      </c>
      <c r="I2657" t="s">
        <v>347</v>
      </c>
      <c r="J2657" t="s">
        <v>289</v>
      </c>
      <c r="K2657" t="s">
        <v>290</v>
      </c>
      <c r="L2657" s="36">
        <v>2317</v>
      </c>
      <c r="M2657">
        <v>-29</v>
      </c>
      <c r="N2657" s="66">
        <v>-1.24E-2</v>
      </c>
      <c r="O2657" s="36">
        <v>2346</v>
      </c>
      <c r="P2657" s="66">
        <v>-1.23E-2</v>
      </c>
      <c r="Q2657" s="36">
        <v>2375</v>
      </c>
      <c r="R2657" s="36">
        <v>2380</v>
      </c>
      <c r="S2657" s="36">
        <v>2281</v>
      </c>
      <c r="T2657" s="66">
        <v>-2.4400000000000002E-2</v>
      </c>
      <c r="U2657" s="66">
        <v>0</v>
      </c>
      <c r="V2657" s="66">
        <v>-2.64E-2</v>
      </c>
      <c r="W2657" s="66">
        <v>1.5699999999999999E-2</v>
      </c>
      <c r="X2657" s="1">
        <v>93200</v>
      </c>
      <c r="Y2657" s="1">
        <v>215869</v>
      </c>
      <c r="Z2657" s="1">
        <v>32892</v>
      </c>
      <c r="AA2657" t="s">
        <v>840</v>
      </c>
      <c r="AB2657" t="s">
        <v>638</v>
      </c>
      <c r="AC2657">
        <v>9.18</v>
      </c>
      <c r="AD2657">
        <v>2.88</v>
      </c>
      <c r="AE2657">
        <v>0.56000000000000005</v>
      </c>
      <c r="AF2657" t="s">
        <v>230</v>
      </c>
      <c r="AG2657">
        <v>0</v>
      </c>
      <c r="AH2657" s="36">
        <v>2330</v>
      </c>
      <c r="AI2657">
        <v>100</v>
      </c>
      <c r="AJ2657" s="36">
        <v>2306</v>
      </c>
      <c r="AK2657">
        <v>100</v>
      </c>
      <c r="AL2657" s="2">
        <v>0.64583333333333337</v>
      </c>
      <c r="AM2657" s="3">
        <v>46246</v>
      </c>
      <c r="AN2657" t="s">
        <v>298</v>
      </c>
      <c r="AO2657" t="s">
        <v>313</v>
      </c>
    </row>
    <row r="2658" spans="1:41">
      <c r="A2658" s="8">
        <v>46232</v>
      </c>
      <c r="B2658" s="67">
        <v>3974.03</v>
      </c>
      <c r="C2658" s="67">
        <v>0.26</v>
      </c>
      <c r="D2658" s="67">
        <v>61880</v>
      </c>
      <c r="E2658" s="67">
        <v>-0.83</v>
      </c>
      <c r="F2658" s="69">
        <v>7084</v>
      </c>
      <c r="G2658" t="s">
        <v>80</v>
      </c>
      <c r="H2658">
        <v>0</v>
      </c>
      <c r="I2658" t="s">
        <v>347</v>
      </c>
      <c r="J2658" t="s">
        <v>323</v>
      </c>
      <c r="K2658" t="s">
        <v>290</v>
      </c>
      <c r="L2658" s="36">
        <v>2722</v>
      </c>
      <c r="M2658">
        <v>-8</v>
      </c>
      <c r="N2658" s="66">
        <v>-2.8999999999999998E-3</v>
      </c>
      <c r="O2658" s="36">
        <v>2730</v>
      </c>
      <c r="P2658" s="66">
        <v>-2.8999999999999998E-3</v>
      </c>
      <c r="Q2658" s="36">
        <v>2719</v>
      </c>
      <c r="R2658" s="36">
        <v>2737</v>
      </c>
      <c r="S2658" s="36">
        <v>2660</v>
      </c>
      <c r="T2658" s="66">
        <v>1.1000000000000001E-3</v>
      </c>
      <c r="U2658" s="66">
        <v>-4.0000000000000001E-3</v>
      </c>
      <c r="V2658" s="66">
        <v>-5.4000000000000003E-3</v>
      </c>
      <c r="W2658" s="66">
        <v>2.3300000000000001E-2</v>
      </c>
      <c r="X2658" s="1">
        <v>5900</v>
      </c>
      <c r="Y2658" s="1">
        <v>15986</v>
      </c>
      <c r="Z2658" s="1">
        <v>8872</v>
      </c>
      <c r="AA2658" t="s">
        <v>430</v>
      </c>
      <c r="AB2658" t="s">
        <v>642</v>
      </c>
      <c r="AC2658">
        <v>39.67</v>
      </c>
      <c r="AD2658">
        <v>1.41</v>
      </c>
      <c r="AE2658">
        <v>3.86</v>
      </c>
      <c r="AF2658">
        <v>0.6</v>
      </c>
      <c r="AG2658">
        <v>0</v>
      </c>
      <c r="AH2658" s="36">
        <v>2724</v>
      </c>
      <c r="AI2658">
        <v>100</v>
      </c>
      <c r="AJ2658" s="36">
        <v>2720</v>
      </c>
      <c r="AK2658">
        <v>100</v>
      </c>
      <c r="AL2658" s="2">
        <v>0.64583333333333337</v>
      </c>
      <c r="AM2658" s="3">
        <v>46248</v>
      </c>
      <c r="AN2658" t="s">
        <v>298</v>
      </c>
      <c r="AO2658" t="s">
        <v>313</v>
      </c>
    </row>
    <row r="2659" spans="1:41">
      <c r="A2659" s="8">
        <v>46232</v>
      </c>
      <c r="B2659" s="67">
        <v>3974.03</v>
      </c>
      <c r="C2659" s="67">
        <v>0.26</v>
      </c>
      <c r="D2659" s="67">
        <v>61880</v>
      </c>
      <c r="E2659" s="67">
        <v>-0.83</v>
      </c>
      <c r="F2659" s="69">
        <v>7182</v>
      </c>
      <c r="G2659" t="s">
        <v>81</v>
      </c>
      <c r="H2659">
        <v>0</v>
      </c>
      <c r="I2659" t="s">
        <v>288</v>
      </c>
      <c r="J2659" t="s">
        <v>289</v>
      </c>
      <c r="K2659" t="s">
        <v>295</v>
      </c>
      <c r="L2659" s="36">
        <v>3216</v>
      </c>
      <c r="M2659">
        <v>-40</v>
      </c>
      <c r="N2659" s="66">
        <v>-1.23E-2</v>
      </c>
      <c r="O2659" s="36">
        <v>3256</v>
      </c>
      <c r="P2659" s="66">
        <v>-1.2200000000000001E-2</v>
      </c>
      <c r="Q2659" s="36">
        <v>3200</v>
      </c>
      <c r="R2659" s="36">
        <v>3241</v>
      </c>
      <c r="S2659" s="36">
        <v>3134</v>
      </c>
      <c r="T2659" s="66">
        <v>5.0000000000000001E-3</v>
      </c>
      <c r="U2659" s="66">
        <v>1.32E-2</v>
      </c>
      <c r="V2659" s="66">
        <v>-7.7000000000000002E-3</v>
      </c>
      <c r="W2659" s="66">
        <v>2.6100000000000002E-2</v>
      </c>
      <c r="X2659" s="1">
        <v>10464300</v>
      </c>
      <c r="Y2659" s="1">
        <v>33410165</v>
      </c>
      <c r="Z2659" s="1">
        <v>11500025</v>
      </c>
      <c r="AA2659" t="s">
        <v>895</v>
      </c>
      <c r="AB2659" t="s">
        <v>433</v>
      </c>
      <c r="AC2659">
        <v>17.350000000000001</v>
      </c>
      <c r="AD2659">
        <v>1.24</v>
      </c>
      <c r="AE2659">
        <v>2.89</v>
      </c>
      <c r="AF2659" t="s">
        <v>230</v>
      </c>
      <c r="AG2659" s="1">
        <v>73100</v>
      </c>
      <c r="AH2659" s="36">
        <v>3217</v>
      </c>
      <c r="AI2659">
        <v>200</v>
      </c>
      <c r="AJ2659" s="36">
        <v>3215</v>
      </c>
      <c r="AK2659">
        <v>600</v>
      </c>
      <c r="AL2659" s="2">
        <v>0.64583333333333337</v>
      </c>
      <c r="AM2659" s="3">
        <v>46241</v>
      </c>
      <c r="AN2659" t="s">
        <v>298</v>
      </c>
      <c r="AO2659" t="s">
        <v>434</v>
      </c>
    </row>
    <row r="2660" spans="1:41">
      <c r="A2660" s="8">
        <v>46232</v>
      </c>
      <c r="B2660" s="67">
        <v>3974.03</v>
      </c>
      <c r="C2660" s="67">
        <v>0.26</v>
      </c>
      <c r="D2660" s="67">
        <v>61880</v>
      </c>
      <c r="E2660" s="67">
        <v>-0.83</v>
      </c>
      <c r="F2660" s="69">
        <v>7203</v>
      </c>
      <c r="G2660" t="s">
        <v>82</v>
      </c>
      <c r="H2660">
        <v>0</v>
      </c>
      <c r="I2660" t="s">
        <v>288</v>
      </c>
      <c r="J2660" t="s">
        <v>289</v>
      </c>
      <c r="K2660" t="s">
        <v>295</v>
      </c>
      <c r="L2660" s="36">
        <v>3224</v>
      </c>
      <c r="M2660">
        <v>216</v>
      </c>
      <c r="N2660" s="66">
        <v>7.1800000000000003E-2</v>
      </c>
      <c r="O2660" s="36">
        <v>3008</v>
      </c>
      <c r="P2660" s="66">
        <v>7.1800000000000003E-2</v>
      </c>
      <c r="Q2660" s="36">
        <v>3085</v>
      </c>
      <c r="R2660" s="36">
        <v>3233</v>
      </c>
      <c r="S2660" s="36">
        <v>3059</v>
      </c>
      <c r="T2660" s="66">
        <v>4.4999999999999998E-2</v>
      </c>
      <c r="U2660" s="66">
        <v>1.2800000000000001E-2</v>
      </c>
      <c r="V2660" s="66">
        <v>-2.7000000000000001E-3</v>
      </c>
      <c r="W2660" s="66">
        <v>5.3900000000000003E-2</v>
      </c>
      <c r="X2660" s="1">
        <v>61406300</v>
      </c>
      <c r="Y2660" s="1">
        <v>194596383</v>
      </c>
      <c r="Z2660" s="1">
        <v>47054239</v>
      </c>
      <c r="AA2660" t="s">
        <v>435</v>
      </c>
      <c r="AB2660" t="s">
        <v>699</v>
      </c>
      <c r="AC2660">
        <v>12.72</v>
      </c>
      <c r="AD2660">
        <v>1.05</v>
      </c>
      <c r="AE2660">
        <v>3.1</v>
      </c>
      <c r="AF2660" t="s">
        <v>230</v>
      </c>
      <c r="AG2660" s="1">
        <v>306200</v>
      </c>
      <c r="AH2660" s="36">
        <v>3225</v>
      </c>
      <c r="AI2660" s="1">
        <v>1200</v>
      </c>
      <c r="AJ2660" s="36">
        <v>3224</v>
      </c>
      <c r="AK2660" s="1">
        <v>19500</v>
      </c>
      <c r="AL2660" s="2">
        <v>0.64583333333333337</v>
      </c>
      <c r="AM2660" s="3">
        <v>46238</v>
      </c>
      <c r="AN2660" t="s">
        <v>298</v>
      </c>
      <c r="AO2660" t="s">
        <v>437</v>
      </c>
    </row>
    <row r="2661" spans="1:41">
      <c r="A2661" s="8">
        <v>46232</v>
      </c>
      <c r="B2661" s="67">
        <v>3974.03</v>
      </c>
      <c r="C2661" s="67">
        <v>0.26</v>
      </c>
      <c r="D2661" s="67">
        <v>61880</v>
      </c>
      <c r="E2661" s="67">
        <v>-0.83</v>
      </c>
      <c r="F2661" s="69">
        <v>7213</v>
      </c>
      <c r="G2661" t="s">
        <v>83</v>
      </c>
      <c r="H2661">
        <v>0</v>
      </c>
      <c r="I2661" t="s">
        <v>314</v>
      </c>
      <c r="J2661" t="s">
        <v>289</v>
      </c>
      <c r="K2661" t="s">
        <v>290</v>
      </c>
      <c r="L2661">
        <v>619</v>
      </c>
      <c r="M2661">
        <v>0</v>
      </c>
      <c r="N2661" s="66">
        <v>0</v>
      </c>
      <c r="O2661">
        <v>619</v>
      </c>
      <c r="P2661" s="66">
        <v>0</v>
      </c>
      <c r="Q2661">
        <v>622</v>
      </c>
      <c r="R2661">
        <v>624</v>
      </c>
      <c r="S2661">
        <v>605</v>
      </c>
      <c r="T2661" s="66">
        <v>-4.7999999999999996E-3</v>
      </c>
      <c r="U2661" s="66">
        <v>1.6000000000000001E-3</v>
      </c>
      <c r="V2661" s="66">
        <v>-8.0000000000000002E-3</v>
      </c>
      <c r="W2661" s="66">
        <v>2.3099999999999999E-2</v>
      </c>
      <c r="X2661" s="1">
        <v>28200</v>
      </c>
      <c r="Y2661" s="1">
        <v>17236</v>
      </c>
      <c r="Z2661" s="1">
        <v>9836</v>
      </c>
      <c r="AA2661" t="s">
        <v>841</v>
      </c>
      <c r="AB2661" t="s">
        <v>439</v>
      </c>
      <c r="AC2661">
        <v>7.29</v>
      </c>
      <c r="AD2661">
        <v>0.87</v>
      </c>
      <c r="AE2661">
        <v>4.2</v>
      </c>
      <c r="AF2661" t="s">
        <v>230</v>
      </c>
      <c r="AG2661">
        <v>100</v>
      </c>
      <c r="AH2661">
        <v>620</v>
      </c>
      <c r="AI2661" s="1">
        <v>1600</v>
      </c>
      <c r="AJ2661">
        <v>611</v>
      </c>
      <c r="AK2661">
        <v>200</v>
      </c>
      <c r="AL2661" s="2">
        <v>0.64166666666666672</v>
      </c>
      <c r="AM2661" s="3">
        <v>46241</v>
      </c>
      <c r="AN2661" t="s">
        <v>298</v>
      </c>
      <c r="AO2661" t="s">
        <v>437</v>
      </c>
    </row>
    <row r="2662" spans="1:41">
      <c r="A2662" s="8">
        <v>46232</v>
      </c>
      <c r="B2662" s="67">
        <v>3974.03</v>
      </c>
      <c r="C2662" s="67">
        <v>0.26</v>
      </c>
      <c r="D2662" s="67">
        <v>61880</v>
      </c>
      <c r="E2662" s="67">
        <v>-0.83</v>
      </c>
      <c r="F2662" s="69">
        <v>7220</v>
      </c>
      <c r="G2662" t="s">
        <v>84</v>
      </c>
      <c r="H2662">
        <v>0</v>
      </c>
      <c r="I2662" t="s">
        <v>288</v>
      </c>
      <c r="J2662" t="s">
        <v>289</v>
      </c>
      <c r="K2662" t="s">
        <v>290</v>
      </c>
      <c r="L2662" s="36">
        <v>3040</v>
      </c>
      <c r="M2662">
        <v>-25</v>
      </c>
      <c r="N2662" s="66">
        <v>-8.2000000000000007E-3</v>
      </c>
      <c r="O2662" s="36">
        <v>3065</v>
      </c>
      <c r="P2662" s="66">
        <v>-8.0999999999999996E-3</v>
      </c>
      <c r="Q2662" s="36">
        <v>3065</v>
      </c>
      <c r="R2662" s="36">
        <v>3175</v>
      </c>
      <c r="S2662" s="36">
        <v>2871</v>
      </c>
      <c r="T2662" s="66">
        <v>-8.0999999999999996E-3</v>
      </c>
      <c r="U2662" s="66">
        <v>1.43E-2</v>
      </c>
      <c r="V2662" s="66">
        <v>-4.2500000000000003E-2</v>
      </c>
      <c r="W2662" s="66">
        <v>5.8799999999999998E-2</v>
      </c>
      <c r="X2662" s="1">
        <v>2076300</v>
      </c>
      <c r="Y2662" s="1">
        <v>6220967</v>
      </c>
      <c r="Z2662" s="1">
        <v>199412</v>
      </c>
      <c r="AA2662" t="s">
        <v>563</v>
      </c>
      <c r="AB2662" t="s">
        <v>441</v>
      </c>
      <c r="AC2662">
        <v>30.64</v>
      </c>
      <c r="AD2662">
        <v>1.63</v>
      </c>
      <c r="AE2662">
        <v>1.32</v>
      </c>
      <c r="AF2662" t="s">
        <v>230</v>
      </c>
      <c r="AG2662" s="1">
        <v>8500</v>
      </c>
      <c r="AH2662" s="36">
        <v>3040</v>
      </c>
      <c r="AI2662" s="1">
        <v>5100</v>
      </c>
      <c r="AJ2662" s="36">
        <v>2993</v>
      </c>
      <c r="AK2662" s="1">
        <v>3300</v>
      </c>
      <c r="AL2662" s="2">
        <v>0.64583333333333337</v>
      </c>
      <c r="AM2662" s="3">
        <v>46239</v>
      </c>
      <c r="AN2662" t="s">
        <v>298</v>
      </c>
      <c r="AO2662" t="s">
        <v>437</v>
      </c>
    </row>
    <row r="2663" spans="1:41">
      <c r="A2663" s="8">
        <v>46232</v>
      </c>
      <c r="B2663" s="67">
        <v>3974.03</v>
      </c>
      <c r="C2663" s="67">
        <v>0.26</v>
      </c>
      <c r="D2663" s="67">
        <v>61880</v>
      </c>
      <c r="E2663" s="67">
        <v>-0.83</v>
      </c>
      <c r="F2663" s="69">
        <v>7269</v>
      </c>
      <c r="G2663" t="s">
        <v>85</v>
      </c>
      <c r="H2663">
        <v>0</v>
      </c>
      <c r="I2663" t="s">
        <v>288</v>
      </c>
      <c r="J2663" t="s">
        <v>289</v>
      </c>
      <c r="K2663" t="s">
        <v>290</v>
      </c>
      <c r="L2663" s="36">
        <v>2145.5</v>
      </c>
      <c r="M2663">
        <v>67</v>
      </c>
      <c r="N2663" s="66">
        <v>3.2199999999999999E-2</v>
      </c>
      <c r="O2663" s="36">
        <v>2078.5</v>
      </c>
      <c r="P2663" s="66">
        <v>3.2199999999999999E-2</v>
      </c>
      <c r="Q2663" s="36">
        <v>2115</v>
      </c>
      <c r="R2663" s="36">
        <v>2145.5</v>
      </c>
      <c r="S2663" s="36">
        <v>2074</v>
      </c>
      <c r="T2663" s="66">
        <v>1.44E-2</v>
      </c>
      <c r="U2663" s="66">
        <v>1.89E-2</v>
      </c>
      <c r="V2663" s="66">
        <v>0</v>
      </c>
      <c r="W2663" s="66">
        <v>3.44E-2</v>
      </c>
      <c r="X2663" s="1">
        <v>8107300</v>
      </c>
      <c r="Y2663" s="1">
        <v>17182828</v>
      </c>
      <c r="Z2663" s="1">
        <v>4215020</v>
      </c>
      <c r="AA2663" t="s">
        <v>442</v>
      </c>
      <c r="AB2663" t="s">
        <v>443</v>
      </c>
      <c r="AC2663">
        <v>10.89</v>
      </c>
      <c r="AD2663">
        <v>1.22</v>
      </c>
      <c r="AE2663">
        <v>2.38</v>
      </c>
      <c r="AF2663" t="s">
        <v>230</v>
      </c>
      <c r="AG2663" s="1">
        <v>4087500</v>
      </c>
      <c r="AH2663" s="36">
        <v>2146</v>
      </c>
      <c r="AI2663">
        <v>100</v>
      </c>
      <c r="AJ2663" s="36">
        <v>2143.5</v>
      </c>
      <c r="AK2663">
        <v>900</v>
      </c>
      <c r="AL2663" s="2">
        <v>0.64583333333333337</v>
      </c>
      <c r="AM2663" s="3">
        <v>46239</v>
      </c>
      <c r="AN2663" t="s">
        <v>298</v>
      </c>
      <c r="AO2663" t="s">
        <v>437</v>
      </c>
    </row>
    <row r="2664" spans="1:41">
      <c r="A2664" s="8">
        <v>46232</v>
      </c>
      <c r="B2664" s="67">
        <v>3974.03</v>
      </c>
      <c r="C2664" s="67">
        <v>0.26</v>
      </c>
      <c r="D2664" s="67">
        <v>61880</v>
      </c>
      <c r="E2664" s="67">
        <v>-0.83</v>
      </c>
      <c r="F2664" s="69">
        <v>7272</v>
      </c>
      <c r="G2664" t="s">
        <v>86</v>
      </c>
      <c r="H2664">
        <v>0</v>
      </c>
      <c r="I2664" t="s">
        <v>288</v>
      </c>
      <c r="J2664" t="s">
        <v>289</v>
      </c>
      <c r="K2664" t="s">
        <v>295</v>
      </c>
      <c r="L2664" s="36">
        <v>1409</v>
      </c>
      <c r="M2664">
        <v>69</v>
      </c>
      <c r="N2664" s="66">
        <v>5.1499999999999997E-2</v>
      </c>
      <c r="O2664" s="36">
        <v>1340</v>
      </c>
      <c r="P2664" s="66">
        <v>5.1400000000000001E-2</v>
      </c>
      <c r="Q2664" s="36">
        <v>1379</v>
      </c>
      <c r="R2664" s="36">
        <v>1412</v>
      </c>
      <c r="S2664" s="36">
        <v>1356.5</v>
      </c>
      <c r="T2664" s="66">
        <v>2.1700000000000001E-2</v>
      </c>
      <c r="U2664" s="66">
        <v>1.84E-2</v>
      </c>
      <c r="V2664" s="66">
        <v>-2.0999999999999999E-3</v>
      </c>
      <c r="W2664" s="66">
        <v>3.8699999999999998E-2</v>
      </c>
      <c r="X2664" s="1">
        <v>12130700</v>
      </c>
      <c r="Y2664" s="1">
        <v>16877771</v>
      </c>
      <c r="Z2664" s="1">
        <v>1434538</v>
      </c>
      <c r="AA2664" t="s">
        <v>919</v>
      </c>
      <c r="AB2664" t="s">
        <v>445</v>
      </c>
      <c r="AC2664">
        <v>11.1</v>
      </c>
      <c r="AD2664">
        <v>1.2</v>
      </c>
      <c r="AE2664">
        <v>3.55</v>
      </c>
      <c r="AF2664" t="s">
        <v>230</v>
      </c>
      <c r="AG2664" s="1">
        <v>381100</v>
      </c>
      <c r="AH2664" s="36">
        <v>1409.5</v>
      </c>
      <c r="AI2664">
        <v>100</v>
      </c>
      <c r="AJ2664" s="36">
        <v>1407.5</v>
      </c>
      <c r="AK2664" s="1">
        <v>15400</v>
      </c>
      <c r="AL2664" s="2">
        <v>0.64583333333333337</v>
      </c>
      <c r="AM2664" s="3">
        <v>46238</v>
      </c>
      <c r="AN2664" t="s">
        <v>293</v>
      </c>
      <c r="AO2664" t="s">
        <v>437</v>
      </c>
    </row>
    <row r="2665" spans="1:41">
      <c r="A2665" s="8">
        <v>46232</v>
      </c>
      <c r="B2665" s="67">
        <v>3974.03</v>
      </c>
      <c r="C2665" s="67">
        <v>0.26</v>
      </c>
      <c r="D2665" s="67">
        <v>61880</v>
      </c>
      <c r="E2665" s="67">
        <v>-0.83</v>
      </c>
      <c r="F2665" s="69">
        <v>7376</v>
      </c>
      <c r="G2665" t="s">
        <v>87</v>
      </c>
      <c r="H2665">
        <v>0</v>
      </c>
      <c r="I2665" t="s">
        <v>347</v>
      </c>
      <c r="J2665" t="s">
        <v>323</v>
      </c>
      <c r="K2665" t="s">
        <v>290</v>
      </c>
      <c r="L2665" s="36">
        <v>1178</v>
      </c>
      <c r="M2665">
        <v>7</v>
      </c>
      <c r="N2665" s="66">
        <v>6.0000000000000001E-3</v>
      </c>
      <c r="O2665" s="36">
        <v>1171</v>
      </c>
      <c r="P2665" s="66">
        <v>5.8999999999999999E-3</v>
      </c>
      <c r="Q2665" s="36">
        <v>1168</v>
      </c>
      <c r="R2665" s="36">
        <v>1178</v>
      </c>
      <c r="S2665" s="36">
        <v>1120</v>
      </c>
      <c r="T2665" s="66">
        <v>8.5000000000000006E-3</v>
      </c>
      <c r="U2665" s="66">
        <v>2.4299999999999999E-2</v>
      </c>
      <c r="V2665" s="66">
        <v>0</v>
      </c>
      <c r="W2665" s="66">
        <v>5.1700000000000003E-2</v>
      </c>
      <c r="X2665" s="1">
        <v>27900</v>
      </c>
      <c r="Y2665" s="1">
        <v>32237</v>
      </c>
      <c r="Z2665" s="1">
        <v>5017</v>
      </c>
      <c r="AA2665" t="s">
        <v>446</v>
      </c>
      <c r="AB2665" t="s">
        <v>447</v>
      </c>
      <c r="AC2665">
        <v>0</v>
      </c>
      <c r="AD2665">
        <v>4.68</v>
      </c>
      <c r="AE2665">
        <v>0</v>
      </c>
      <c r="AF2665">
        <v>0.6</v>
      </c>
      <c r="AG2665" s="1">
        <v>1200</v>
      </c>
      <c r="AH2665" s="36">
        <v>1179</v>
      </c>
      <c r="AI2665">
        <v>400</v>
      </c>
      <c r="AJ2665" s="36">
        <v>1177</v>
      </c>
      <c r="AK2665">
        <v>300</v>
      </c>
      <c r="AL2665" s="2">
        <v>0.64583333333333337</v>
      </c>
      <c r="AM2665" s="3">
        <v>46246</v>
      </c>
      <c r="AN2665" t="s">
        <v>448</v>
      </c>
      <c r="AO2665" t="s">
        <v>313</v>
      </c>
    </row>
    <row r="2666" spans="1:41">
      <c r="A2666" s="8">
        <v>46232</v>
      </c>
      <c r="B2666" s="67">
        <v>3974.03</v>
      </c>
      <c r="C2666" s="67">
        <v>0.26</v>
      </c>
      <c r="D2666" s="67">
        <v>61880</v>
      </c>
      <c r="E2666" s="67">
        <v>-0.83</v>
      </c>
      <c r="F2666" s="69">
        <v>7525</v>
      </c>
      <c r="G2666" t="s">
        <v>88</v>
      </c>
      <c r="H2666">
        <v>0</v>
      </c>
      <c r="I2666" t="s">
        <v>288</v>
      </c>
      <c r="J2666" t="s">
        <v>289</v>
      </c>
      <c r="K2666" t="s">
        <v>290</v>
      </c>
      <c r="L2666" s="36">
        <v>3585</v>
      </c>
      <c r="M2666">
        <v>10</v>
      </c>
      <c r="N2666" s="66">
        <v>2.8E-3</v>
      </c>
      <c r="O2666" s="36">
        <v>3575</v>
      </c>
      <c r="P2666" s="66">
        <v>2.7000000000000001E-3</v>
      </c>
      <c r="Q2666" s="36">
        <v>3625</v>
      </c>
      <c r="R2666" s="36">
        <v>3625</v>
      </c>
      <c r="S2666" s="36">
        <v>3510</v>
      </c>
      <c r="T2666" s="66">
        <v>-1.0999999999999999E-2</v>
      </c>
      <c r="U2666" s="66">
        <v>5.5999999999999999E-3</v>
      </c>
      <c r="V2666" s="66">
        <v>-1.0999999999999999E-2</v>
      </c>
      <c r="W2666" s="66">
        <v>2.1299999999999999E-2</v>
      </c>
      <c r="X2666" s="1">
        <v>26000</v>
      </c>
      <c r="Y2666" s="1">
        <v>92589</v>
      </c>
      <c r="Z2666" s="1">
        <v>30974</v>
      </c>
      <c r="AA2666" t="s">
        <v>449</v>
      </c>
      <c r="AB2666" t="s">
        <v>450</v>
      </c>
      <c r="AC2666">
        <v>9.69</v>
      </c>
      <c r="AD2666">
        <v>1.01</v>
      </c>
      <c r="AE2666">
        <v>4.5199999999999996</v>
      </c>
      <c r="AF2666" t="s">
        <v>230</v>
      </c>
      <c r="AG2666">
        <v>600</v>
      </c>
      <c r="AH2666" s="36">
        <v>3600</v>
      </c>
      <c r="AI2666">
        <v>200</v>
      </c>
      <c r="AJ2666" s="36">
        <v>3565</v>
      </c>
      <c r="AK2666">
        <v>300</v>
      </c>
      <c r="AL2666" s="2">
        <v>0.64583333333333337</v>
      </c>
      <c r="AM2666" s="3">
        <v>46241</v>
      </c>
      <c r="AN2666" t="s">
        <v>298</v>
      </c>
      <c r="AO2666" t="s">
        <v>322</v>
      </c>
    </row>
    <row r="2667" spans="1:41">
      <c r="A2667" s="8">
        <v>46232</v>
      </c>
      <c r="B2667" s="67">
        <v>3974.03</v>
      </c>
      <c r="C2667" s="67">
        <v>0.26</v>
      </c>
      <c r="D2667" s="67">
        <v>61880</v>
      </c>
      <c r="E2667" s="67">
        <v>-0.83</v>
      </c>
      <c r="F2667" s="69">
        <v>7729</v>
      </c>
      <c r="G2667" t="s">
        <v>89</v>
      </c>
      <c r="H2667">
        <v>0</v>
      </c>
      <c r="I2667" t="s">
        <v>288</v>
      </c>
      <c r="J2667" t="s">
        <v>289</v>
      </c>
      <c r="K2667" t="s">
        <v>290</v>
      </c>
      <c r="L2667" s="36">
        <v>14760</v>
      </c>
      <c r="M2667" s="36">
        <v>-1360</v>
      </c>
      <c r="N2667" s="66">
        <v>-8.4400000000000003E-2</v>
      </c>
      <c r="O2667" s="36">
        <v>16120</v>
      </c>
      <c r="P2667" s="66">
        <v>-8.43E-2</v>
      </c>
      <c r="Q2667" s="36">
        <v>15905</v>
      </c>
      <c r="R2667" s="36">
        <v>16210</v>
      </c>
      <c r="S2667" s="36">
        <v>14390</v>
      </c>
      <c r="T2667" s="66">
        <v>-7.1900000000000006E-2</v>
      </c>
      <c r="U2667" s="66">
        <v>-1.17E-2</v>
      </c>
      <c r="V2667" s="66">
        <v>-8.9399999999999993E-2</v>
      </c>
      <c r="W2667" s="66">
        <v>2.5700000000000001E-2</v>
      </c>
      <c r="X2667" s="1">
        <v>701800</v>
      </c>
      <c r="Y2667" s="1">
        <v>10538896</v>
      </c>
      <c r="Z2667" s="1">
        <v>624126</v>
      </c>
      <c r="AA2667" t="s">
        <v>700</v>
      </c>
      <c r="AB2667" t="s">
        <v>452</v>
      </c>
      <c r="AC2667">
        <v>21.39</v>
      </c>
      <c r="AD2667">
        <v>3.13</v>
      </c>
      <c r="AE2667">
        <v>1.87</v>
      </c>
      <c r="AF2667" t="s">
        <v>230</v>
      </c>
      <c r="AG2667" s="1">
        <v>5500</v>
      </c>
      <c r="AH2667" s="36">
        <v>14795</v>
      </c>
      <c r="AI2667" s="1">
        <v>2200</v>
      </c>
      <c r="AJ2667" s="36">
        <v>14670</v>
      </c>
      <c r="AK2667">
        <v>100</v>
      </c>
      <c r="AL2667" s="2">
        <v>0.64583333333333337</v>
      </c>
      <c r="AM2667" s="3">
        <v>46238</v>
      </c>
      <c r="AN2667" t="s">
        <v>298</v>
      </c>
      <c r="AO2667" t="s">
        <v>453</v>
      </c>
    </row>
    <row r="2668" spans="1:41">
      <c r="A2668" s="8">
        <v>46232</v>
      </c>
      <c r="B2668" s="67">
        <v>3974.03</v>
      </c>
      <c r="C2668" s="67">
        <v>0.26</v>
      </c>
      <c r="D2668" s="67">
        <v>61880</v>
      </c>
      <c r="E2668" s="67">
        <v>-0.83</v>
      </c>
      <c r="F2668" s="69">
        <v>7921</v>
      </c>
      <c r="G2668" t="s">
        <v>90</v>
      </c>
      <c r="H2668">
        <v>0</v>
      </c>
      <c r="I2668" t="s">
        <v>288</v>
      </c>
      <c r="J2668" t="s">
        <v>289</v>
      </c>
      <c r="K2668" t="s">
        <v>295</v>
      </c>
      <c r="L2668" s="36">
        <v>4550</v>
      </c>
      <c r="M2668">
        <v>125</v>
      </c>
      <c r="N2668" s="66">
        <v>2.8199999999999999E-2</v>
      </c>
      <c r="O2668" s="36">
        <v>4425</v>
      </c>
      <c r="P2668" s="66">
        <v>2.8199999999999999E-2</v>
      </c>
      <c r="Q2668" s="36">
        <v>4410</v>
      </c>
      <c r="R2668" s="36">
        <v>4595</v>
      </c>
      <c r="S2668" s="36">
        <v>4365</v>
      </c>
      <c r="T2668" s="66">
        <v>3.1699999999999999E-2</v>
      </c>
      <c r="U2668" s="66">
        <v>-3.2000000000000002E-3</v>
      </c>
      <c r="V2668" s="66">
        <v>-9.7000000000000003E-3</v>
      </c>
      <c r="W2668" s="66">
        <v>4.2299999999999997E-2</v>
      </c>
      <c r="X2668" s="1">
        <v>61100</v>
      </c>
      <c r="Y2668" s="1">
        <v>274845</v>
      </c>
      <c r="Z2668" s="1">
        <v>59847</v>
      </c>
      <c r="AA2668" t="s">
        <v>454</v>
      </c>
      <c r="AB2668" t="s">
        <v>591</v>
      </c>
      <c r="AC2668">
        <v>16.77</v>
      </c>
      <c r="AD2668">
        <v>1.81</v>
      </c>
      <c r="AE2668">
        <v>3.96</v>
      </c>
      <c r="AF2668" t="s">
        <v>230</v>
      </c>
      <c r="AG2668" s="1">
        <v>6800</v>
      </c>
      <c r="AH2668" s="36">
        <v>4555</v>
      </c>
      <c r="AI2668">
        <v>100</v>
      </c>
      <c r="AJ2668" s="36">
        <v>4530</v>
      </c>
      <c r="AK2668">
        <v>100</v>
      </c>
      <c r="AL2668" s="2">
        <v>0.64583333333333337</v>
      </c>
      <c r="AM2668" s="3">
        <v>46211</v>
      </c>
      <c r="AN2668" t="s">
        <v>326</v>
      </c>
      <c r="AO2668" t="s">
        <v>456</v>
      </c>
    </row>
    <row r="2669" spans="1:41">
      <c r="A2669" s="8">
        <v>46232</v>
      </c>
      <c r="B2669" s="67">
        <v>3974.03</v>
      </c>
      <c r="C2669" s="67">
        <v>0.26</v>
      </c>
      <c r="D2669" s="67">
        <v>61880</v>
      </c>
      <c r="E2669" s="67">
        <v>-0.83</v>
      </c>
      <c r="F2669" s="69">
        <v>8031</v>
      </c>
      <c r="G2669" t="s">
        <v>91</v>
      </c>
      <c r="H2669">
        <v>0</v>
      </c>
      <c r="I2669" t="s">
        <v>288</v>
      </c>
      <c r="J2669" t="s">
        <v>289</v>
      </c>
      <c r="K2669" t="s">
        <v>295</v>
      </c>
      <c r="L2669" s="36">
        <v>4918</v>
      </c>
      <c r="M2669">
        <v>28</v>
      </c>
      <c r="N2669" s="66">
        <v>5.7000000000000002E-3</v>
      </c>
      <c r="O2669" s="36">
        <v>4890</v>
      </c>
      <c r="P2669" s="66">
        <v>5.7000000000000002E-3</v>
      </c>
      <c r="Q2669" s="36">
        <v>4908</v>
      </c>
      <c r="R2669" s="36">
        <v>4939</v>
      </c>
      <c r="S2669" s="36">
        <v>4862</v>
      </c>
      <c r="T2669" s="66">
        <v>2E-3</v>
      </c>
      <c r="U2669" s="66">
        <v>8.0000000000000004E-4</v>
      </c>
      <c r="V2669" s="66">
        <v>-4.1999999999999997E-3</v>
      </c>
      <c r="W2669" s="66">
        <v>1.15E-2</v>
      </c>
      <c r="X2669" s="1">
        <v>6170900</v>
      </c>
      <c r="Y2669" s="1">
        <v>30268948</v>
      </c>
      <c r="Z2669" s="1">
        <v>14088430</v>
      </c>
      <c r="AA2669" t="s">
        <v>457</v>
      </c>
      <c r="AB2669" t="s">
        <v>701</v>
      </c>
      <c r="AC2669">
        <v>15.15</v>
      </c>
      <c r="AD2669">
        <v>1.58</v>
      </c>
      <c r="AE2669">
        <v>2.85</v>
      </c>
      <c r="AF2669" t="s">
        <v>230</v>
      </c>
      <c r="AG2669" s="1">
        <v>275600</v>
      </c>
      <c r="AH2669" s="36">
        <v>4930</v>
      </c>
      <c r="AI2669" s="1">
        <v>2300</v>
      </c>
      <c r="AJ2669" s="36">
        <v>4916</v>
      </c>
      <c r="AK2669">
        <v>200</v>
      </c>
      <c r="AL2669" s="2">
        <v>0.64583333333333337</v>
      </c>
      <c r="AM2669" s="3">
        <v>46238</v>
      </c>
      <c r="AN2669" t="s">
        <v>298</v>
      </c>
      <c r="AO2669" t="s">
        <v>322</v>
      </c>
    </row>
    <row r="2670" spans="1:41">
      <c r="A2670" s="8">
        <v>46232</v>
      </c>
      <c r="B2670" s="67">
        <v>3974.03</v>
      </c>
      <c r="C2670" s="67">
        <v>0.26</v>
      </c>
      <c r="D2670" s="67">
        <v>61880</v>
      </c>
      <c r="E2670" s="67">
        <v>-0.83</v>
      </c>
      <c r="F2670" s="69">
        <v>8058</v>
      </c>
      <c r="G2670" t="s">
        <v>92</v>
      </c>
      <c r="H2670">
        <v>0</v>
      </c>
      <c r="I2670" t="s">
        <v>288</v>
      </c>
      <c r="J2670" t="s">
        <v>289</v>
      </c>
      <c r="K2670" t="s">
        <v>295</v>
      </c>
      <c r="L2670" s="36">
        <v>4819</v>
      </c>
      <c r="M2670">
        <v>43</v>
      </c>
      <c r="N2670" s="66">
        <v>8.9999999999999993E-3</v>
      </c>
      <c r="O2670" s="36">
        <v>4776</v>
      </c>
      <c r="P2670" s="66">
        <v>8.9999999999999993E-3</v>
      </c>
      <c r="Q2670" s="36">
        <v>4800</v>
      </c>
      <c r="R2670" s="36">
        <v>4833</v>
      </c>
      <c r="S2670" s="36">
        <v>4750</v>
      </c>
      <c r="T2670" s="66">
        <v>3.8999999999999998E-3</v>
      </c>
      <c r="U2670" s="66">
        <v>8.0000000000000004E-4</v>
      </c>
      <c r="V2670" s="66">
        <v>-2.8E-3</v>
      </c>
      <c r="W2670" s="66">
        <v>1.4500000000000001E-2</v>
      </c>
      <c r="X2670" s="1">
        <v>8119300</v>
      </c>
      <c r="Y2670" s="1">
        <v>38980707</v>
      </c>
      <c r="Z2670" s="1">
        <v>17881038</v>
      </c>
      <c r="AA2670" t="s">
        <v>459</v>
      </c>
      <c r="AB2670" t="s">
        <v>460</v>
      </c>
      <c r="AC2670">
        <v>16.04</v>
      </c>
      <c r="AD2670">
        <v>1.86</v>
      </c>
      <c r="AE2670">
        <v>2.59</v>
      </c>
      <c r="AF2670" t="s">
        <v>230</v>
      </c>
      <c r="AG2670" s="1">
        <v>543200</v>
      </c>
      <c r="AH2670" s="36">
        <v>4820</v>
      </c>
      <c r="AI2670">
        <v>200</v>
      </c>
      <c r="AJ2670" s="36">
        <v>4819</v>
      </c>
      <c r="AK2670" s="1">
        <v>9300</v>
      </c>
      <c r="AL2670" s="2">
        <v>0.64583333333333337</v>
      </c>
      <c r="AM2670" s="3">
        <v>46237</v>
      </c>
      <c r="AN2670" t="s">
        <v>298</v>
      </c>
      <c r="AO2670" t="s">
        <v>322</v>
      </c>
    </row>
    <row r="2671" spans="1:41">
      <c r="A2671" s="8">
        <v>46232</v>
      </c>
      <c r="B2671" s="67">
        <v>3974.03</v>
      </c>
      <c r="C2671" s="67">
        <v>0.26</v>
      </c>
      <c r="D2671" s="67">
        <v>61880</v>
      </c>
      <c r="E2671" s="67">
        <v>-0.83</v>
      </c>
      <c r="F2671" s="69">
        <v>8233</v>
      </c>
      <c r="G2671" t="s">
        <v>93</v>
      </c>
      <c r="H2671">
        <v>0</v>
      </c>
      <c r="I2671" t="s">
        <v>288</v>
      </c>
      <c r="J2671" t="s">
        <v>289</v>
      </c>
      <c r="K2671" t="s">
        <v>290</v>
      </c>
      <c r="L2671" s="36">
        <v>2377.5</v>
      </c>
      <c r="M2671">
        <v>60</v>
      </c>
      <c r="N2671" s="66">
        <v>2.5899999999999999E-2</v>
      </c>
      <c r="O2671" s="36">
        <v>2317.5</v>
      </c>
      <c r="P2671" s="66">
        <v>2.58E-2</v>
      </c>
      <c r="Q2671" s="36">
        <v>2355</v>
      </c>
      <c r="R2671" s="36">
        <v>2377.5</v>
      </c>
      <c r="S2671" s="36">
        <v>2323</v>
      </c>
      <c r="T2671" s="66">
        <v>9.4999999999999998E-3</v>
      </c>
      <c r="U2671" s="66">
        <v>6.1000000000000004E-3</v>
      </c>
      <c r="V2671" s="66">
        <v>0</v>
      </c>
      <c r="W2671" s="66">
        <v>2.3400000000000001E-2</v>
      </c>
      <c r="X2671" s="1">
        <v>1586600</v>
      </c>
      <c r="Y2671" s="1">
        <v>3752323</v>
      </c>
      <c r="Z2671" s="1">
        <v>725634</v>
      </c>
      <c r="AA2671" t="s">
        <v>702</v>
      </c>
      <c r="AB2671" t="s">
        <v>462</v>
      </c>
      <c r="AC2671">
        <v>18.329999999999998</v>
      </c>
      <c r="AD2671">
        <v>1.54</v>
      </c>
      <c r="AE2671">
        <v>1.68</v>
      </c>
      <c r="AF2671" t="s">
        <v>230</v>
      </c>
      <c r="AG2671" s="1">
        <v>73800</v>
      </c>
      <c r="AH2671" s="36">
        <v>2377.5</v>
      </c>
      <c r="AI2671">
        <v>100</v>
      </c>
      <c r="AJ2671" s="36">
        <v>2372</v>
      </c>
      <c r="AK2671">
        <v>100</v>
      </c>
      <c r="AL2671" s="2">
        <v>0.64583333333333337</v>
      </c>
      <c r="AM2671" s="3">
        <v>46203</v>
      </c>
      <c r="AN2671" t="s">
        <v>463</v>
      </c>
      <c r="AO2671" t="s">
        <v>327</v>
      </c>
    </row>
    <row r="2672" spans="1:41">
      <c r="A2672" s="8">
        <v>46232</v>
      </c>
      <c r="B2672" s="67">
        <v>3974.03</v>
      </c>
      <c r="C2672" s="67">
        <v>0.26</v>
      </c>
      <c r="D2672" s="67">
        <v>61880</v>
      </c>
      <c r="E2672" s="67">
        <v>-0.83</v>
      </c>
      <c r="F2672" s="69">
        <v>8304</v>
      </c>
      <c r="G2672" t="s">
        <v>94</v>
      </c>
      <c r="H2672">
        <v>0</v>
      </c>
      <c r="I2672" t="s">
        <v>288</v>
      </c>
      <c r="J2672" t="s">
        <v>289</v>
      </c>
      <c r="K2672" t="s">
        <v>290</v>
      </c>
      <c r="L2672" s="36">
        <v>3074</v>
      </c>
      <c r="M2672">
        <v>-15</v>
      </c>
      <c r="N2672" s="66">
        <v>-4.8999999999999998E-3</v>
      </c>
      <c r="O2672" s="36">
        <v>3089</v>
      </c>
      <c r="P2672" s="66">
        <v>-4.7999999999999996E-3</v>
      </c>
      <c r="Q2672" s="36">
        <v>3088</v>
      </c>
      <c r="R2672" s="36">
        <v>3092</v>
      </c>
      <c r="S2672" s="36">
        <v>3025</v>
      </c>
      <c r="T2672" s="66">
        <v>-4.4999999999999997E-3</v>
      </c>
      <c r="U2672" s="66">
        <v>-1.6000000000000001E-3</v>
      </c>
      <c r="V2672" s="66">
        <v>-5.7999999999999996E-3</v>
      </c>
      <c r="W2672" s="66">
        <v>1.61E-2</v>
      </c>
      <c r="X2672" s="1">
        <v>1714500</v>
      </c>
      <c r="Y2672" s="1">
        <v>5252279</v>
      </c>
      <c r="Z2672" s="1">
        <v>429712</v>
      </c>
      <c r="AA2672" t="s">
        <v>900</v>
      </c>
      <c r="AB2672" t="s">
        <v>465</v>
      </c>
      <c r="AC2672">
        <v>15.75</v>
      </c>
      <c r="AD2672">
        <v>0.88</v>
      </c>
      <c r="AE2672">
        <v>3.25</v>
      </c>
      <c r="AF2672" t="s">
        <v>230</v>
      </c>
      <c r="AG2672" s="1">
        <v>16200</v>
      </c>
      <c r="AH2672" s="36">
        <v>3080</v>
      </c>
      <c r="AI2672" s="1">
        <v>1400</v>
      </c>
      <c r="AJ2672" s="36">
        <v>3072</v>
      </c>
      <c r="AK2672" s="1">
        <v>4700</v>
      </c>
      <c r="AL2672" s="2">
        <v>0.64583333333333337</v>
      </c>
      <c r="AM2672" s="3">
        <v>46234</v>
      </c>
      <c r="AN2672" t="s">
        <v>298</v>
      </c>
      <c r="AO2672" t="s">
        <v>434</v>
      </c>
    </row>
    <row r="2673" spans="1:41">
      <c r="A2673" s="8">
        <v>46232</v>
      </c>
      <c r="B2673" s="67">
        <v>3974.03</v>
      </c>
      <c r="C2673" s="67">
        <v>0.26</v>
      </c>
      <c r="D2673" s="67">
        <v>61880</v>
      </c>
      <c r="E2673" s="67">
        <v>-0.83</v>
      </c>
      <c r="F2673" s="69">
        <v>8316</v>
      </c>
      <c r="G2673" t="s">
        <v>95</v>
      </c>
      <c r="H2673">
        <v>0</v>
      </c>
      <c r="I2673" t="s">
        <v>288</v>
      </c>
      <c r="J2673" t="s">
        <v>289</v>
      </c>
      <c r="K2673" t="s">
        <v>295</v>
      </c>
      <c r="L2673" s="36">
        <v>6876</v>
      </c>
      <c r="M2673">
        <v>-58</v>
      </c>
      <c r="N2673" s="66">
        <v>-8.3999999999999995E-3</v>
      </c>
      <c r="O2673" s="36">
        <v>6934</v>
      </c>
      <c r="P2673" s="66">
        <v>-8.3000000000000001E-3</v>
      </c>
      <c r="Q2673" s="36">
        <v>6857</v>
      </c>
      <c r="R2673" s="36">
        <v>6932</v>
      </c>
      <c r="S2673" s="36">
        <v>6731</v>
      </c>
      <c r="T2673" s="66">
        <v>2.7000000000000001E-3</v>
      </c>
      <c r="U2673" s="66">
        <v>1.0200000000000001E-2</v>
      </c>
      <c r="V2673" s="66">
        <v>-8.0000000000000002E-3</v>
      </c>
      <c r="W2673" s="66">
        <v>2.1499999999999998E-2</v>
      </c>
      <c r="X2673" s="1">
        <v>16584800</v>
      </c>
      <c r="Y2673" s="1">
        <v>113378596</v>
      </c>
      <c r="Z2673" s="1">
        <v>26329190</v>
      </c>
      <c r="AA2673" t="s">
        <v>901</v>
      </c>
      <c r="AB2673" t="s">
        <v>467</v>
      </c>
      <c r="AC2673">
        <v>15.28</v>
      </c>
      <c r="AD2673">
        <v>1.66</v>
      </c>
      <c r="AE2673">
        <v>2.62</v>
      </c>
      <c r="AF2673" t="s">
        <v>230</v>
      </c>
      <c r="AG2673">
        <v>900</v>
      </c>
      <c r="AH2673" s="36">
        <v>6878</v>
      </c>
      <c r="AI2673">
        <v>500</v>
      </c>
      <c r="AJ2673" s="36">
        <v>6875</v>
      </c>
      <c r="AK2673">
        <v>100</v>
      </c>
      <c r="AL2673" s="2">
        <v>0.64583333333333337</v>
      </c>
      <c r="AM2673" s="3">
        <v>46234</v>
      </c>
      <c r="AN2673" t="s">
        <v>298</v>
      </c>
      <c r="AO2673" t="s">
        <v>434</v>
      </c>
    </row>
    <row r="2674" spans="1:41">
      <c r="A2674" s="8">
        <v>46232</v>
      </c>
      <c r="B2674" s="67">
        <v>3974.03</v>
      </c>
      <c r="C2674" s="67">
        <v>0.26</v>
      </c>
      <c r="D2674" s="67">
        <v>61880</v>
      </c>
      <c r="E2674" s="67">
        <v>-0.83</v>
      </c>
      <c r="F2674" s="69">
        <v>8331</v>
      </c>
      <c r="G2674" t="s">
        <v>96</v>
      </c>
      <c r="H2674">
        <v>0</v>
      </c>
      <c r="I2674" t="s">
        <v>288</v>
      </c>
      <c r="J2674" t="s">
        <v>289</v>
      </c>
      <c r="K2674" t="s">
        <v>295</v>
      </c>
      <c r="L2674" s="36">
        <v>2685.5</v>
      </c>
      <c r="M2674">
        <v>-16.5</v>
      </c>
      <c r="N2674" s="66">
        <v>-6.1000000000000004E-3</v>
      </c>
      <c r="O2674" s="36">
        <v>2702</v>
      </c>
      <c r="P2674" s="66">
        <v>-6.1000000000000004E-3</v>
      </c>
      <c r="Q2674" s="36">
        <v>2702</v>
      </c>
      <c r="R2674" s="36">
        <v>2702.5</v>
      </c>
      <c r="S2674" s="36">
        <v>2613.5</v>
      </c>
      <c r="T2674" s="66">
        <v>-6.1000000000000004E-3</v>
      </c>
      <c r="U2674" s="66">
        <v>1.2E-2</v>
      </c>
      <c r="V2674" s="66">
        <v>-6.1999999999999998E-3</v>
      </c>
      <c r="W2674" s="66">
        <v>2.75E-2</v>
      </c>
      <c r="X2674" s="1">
        <v>2996100</v>
      </c>
      <c r="Y2674" s="1">
        <v>7995805</v>
      </c>
      <c r="Z2674" s="1">
        <v>2082661</v>
      </c>
      <c r="AA2674" t="s">
        <v>902</v>
      </c>
      <c r="AB2674" t="s">
        <v>469</v>
      </c>
      <c r="AC2674">
        <v>17.34</v>
      </c>
      <c r="AD2674">
        <v>1.49</v>
      </c>
      <c r="AE2674">
        <v>2.38</v>
      </c>
      <c r="AF2674" t="s">
        <v>230</v>
      </c>
      <c r="AG2674" s="1">
        <v>24500</v>
      </c>
      <c r="AH2674" s="36">
        <v>2688.5</v>
      </c>
      <c r="AI2674">
        <v>400</v>
      </c>
      <c r="AJ2674" s="36">
        <v>2684</v>
      </c>
      <c r="AK2674" s="1">
        <v>6600</v>
      </c>
      <c r="AL2674" s="2">
        <v>0.64583333333333337</v>
      </c>
      <c r="AM2674" s="3">
        <v>46238</v>
      </c>
      <c r="AN2674" t="s">
        <v>298</v>
      </c>
      <c r="AO2674" t="s">
        <v>434</v>
      </c>
    </row>
    <row r="2675" spans="1:41">
      <c r="A2675" s="8">
        <v>46232</v>
      </c>
      <c r="B2675" s="67">
        <v>3974.03</v>
      </c>
      <c r="C2675" s="67">
        <v>0.26</v>
      </c>
      <c r="D2675" s="67">
        <v>61880</v>
      </c>
      <c r="E2675" s="67">
        <v>-0.83</v>
      </c>
      <c r="F2675" s="69">
        <v>8424</v>
      </c>
      <c r="G2675" t="s">
        <v>97</v>
      </c>
      <c r="H2675">
        <v>0</v>
      </c>
      <c r="I2675" t="s">
        <v>288</v>
      </c>
      <c r="J2675" t="s">
        <v>289</v>
      </c>
      <c r="K2675" t="s">
        <v>290</v>
      </c>
      <c r="L2675" s="36">
        <v>4591</v>
      </c>
      <c r="M2675">
        <v>109</v>
      </c>
      <c r="N2675" s="66">
        <v>2.4299999999999999E-2</v>
      </c>
      <c r="O2675" s="36">
        <v>4482</v>
      </c>
      <c r="P2675" s="66">
        <v>2.4299999999999999E-2</v>
      </c>
      <c r="Q2675" s="36">
        <v>4523</v>
      </c>
      <c r="R2675" s="36">
        <v>4620</v>
      </c>
      <c r="S2675" s="36">
        <v>4498</v>
      </c>
      <c r="T2675" s="66">
        <v>1.4999999999999999E-2</v>
      </c>
      <c r="U2675" s="66">
        <v>5.9999999999999995E-4</v>
      </c>
      <c r="V2675" s="66">
        <v>-6.1999999999999998E-3</v>
      </c>
      <c r="W2675" s="66">
        <v>2.06E-2</v>
      </c>
      <c r="X2675" s="1">
        <v>264100</v>
      </c>
      <c r="Y2675" s="1">
        <v>1208161</v>
      </c>
      <c r="Z2675" s="1">
        <v>417154</v>
      </c>
      <c r="AA2675" t="s">
        <v>470</v>
      </c>
      <c r="AB2675" t="s">
        <v>592</v>
      </c>
      <c r="AC2675">
        <v>8.6199999999999992</v>
      </c>
      <c r="AD2675">
        <v>0.82</v>
      </c>
      <c r="AE2675">
        <v>3.75</v>
      </c>
      <c r="AF2675" t="s">
        <v>230</v>
      </c>
      <c r="AG2675" s="1">
        <v>1800</v>
      </c>
      <c r="AH2675" s="36">
        <v>4608</v>
      </c>
      <c r="AI2675">
        <v>200</v>
      </c>
      <c r="AJ2675" s="36">
        <v>4580</v>
      </c>
      <c r="AK2675" s="1">
        <v>1500</v>
      </c>
      <c r="AL2675" s="2">
        <v>0.64583333333333337</v>
      </c>
      <c r="AM2675" s="3">
        <v>46233</v>
      </c>
      <c r="AN2675" t="s">
        <v>298</v>
      </c>
      <c r="AO2675" t="s">
        <v>472</v>
      </c>
    </row>
    <row r="2676" spans="1:41">
      <c r="A2676" s="8">
        <v>46232</v>
      </c>
      <c r="B2676" s="67">
        <v>3974.03</v>
      </c>
      <c r="C2676" s="67">
        <v>0.26</v>
      </c>
      <c r="D2676" s="67">
        <v>61880</v>
      </c>
      <c r="E2676" s="67">
        <v>-0.83</v>
      </c>
      <c r="F2676" s="69">
        <v>8425</v>
      </c>
      <c r="G2676" t="s">
        <v>98</v>
      </c>
      <c r="H2676">
        <v>0</v>
      </c>
      <c r="I2676" t="s">
        <v>288</v>
      </c>
      <c r="J2676" t="s">
        <v>289</v>
      </c>
      <c r="K2676" t="s">
        <v>290</v>
      </c>
      <c r="L2676" s="36">
        <v>1368</v>
      </c>
      <c r="M2676">
        <v>30</v>
      </c>
      <c r="N2676" s="66">
        <v>2.24E-2</v>
      </c>
      <c r="O2676" s="36">
        <v>1338</v>
      </c>
      <c r="P2676" s="66">
        <v>2.24E-2</v>
      </c>
      <c r="Q2676" s="36">
        <v>1347</v>
      </c>
      <c r="R2676" s="36">
        <v>1372</v>
      </c>
      <c r="S2676" s="36">
        <v>1342</v>
      </c>
      <c r="T2676" s="66">
        <v>1.55E-2</v>
      </c>
      <c r="U2676" s="66">
        <v>2.0999999999999999E-3</v>
      </c>
      <c r="V2676" s="66">
        <v>-2.8999999999999998E-3</v>
      </c>
      <c r="W2676" s="66">
        <v>1.9300000000000001E-2</v>
      </c>
      <c r="X2676" s="1">
        <v>721000</v>
      </c>
      <c r="Y2676" s="1">
        <v>982631</v>
      </c>
      <c r="Z2676" s="1">
        <v>430463</v>
      </c>
      <c r="AA2676" t="s">
        <v>473</v>
      </c>
      <c r="AB2676" t="s">
        <v>607</v>
      </c>
      <c r="AC2676">
        <v>8.2100000000000009</v>
      </c>
      <c r="AD2676">
        <v>0.89</v>
      </c>
      <c r="AE2676">
        <v>3.8</v>
      </c>
      <c r="AF2676" t="s">
        <v>230</v>
      </c>
      <c r="AG2676" s="1">
        <v>128700</v>
      </c>
      <c r="AH2676" s="36">
        <v>1369</v>
      </c>
      <c r="AI2676">
        <v>200</v>
      </c>
      <c r="AJ2676" s="36">
        <v>1367</v>
      </c>
      <c r="AK2676">
        <v>400</v>
      </c>
      <c r="AL2676" s="2">
        <v>0.64583333333333337</v>
      </c>
      <c r="AM2676" s="3">
        <v>46233</v>
      </c>
      <c r="AN2676" t="s">
        <v>298</v>
      </c>
      <c r="AO2676" t="s">
        <v>472</v>
      </c>
    </row>
    <row r="2677" spans="1:41">
      <c r="A2677" s="8">
        <v>46232</v>
      </c>
      <c r="B2677" s="67">
        <v>3974.03</v>
      </c>
      <c r="C2677" s="67">
        <v>0.26</v>
      </c>
      <c r="D2677" s="67">
        <v>61880</v>
      </c>
      <c r="E2677" s="67">
        <v>-0.83</v>
      </c>
      <c r="F2677" s="69">
        <v>8591</v>
      </c>
      <c r="G2677" t="s">
        <v>99</v>
      </c>
      <c r="H2677">
        <v>0</v>
      </c>
      <c r="I2677" t="s">
        <v>288</v>
      </c>
      <c r="J2677" t="s">
        <v>289</v>
      </c>
      <c r="K2677" t="s">
        <v>290</v>
      </c>
      <c r="L2677" s="36">
        <v>6496</v>
      </c>
      <c r="M2677">
        <v>96</v>
      </c>
      <c r="N2677" s="66">
        <v>1.4999999999999999E-2</v>
      </c>
      <c r="O2677" s="36">
        <v>6400</v>
      </c>
      <c r="P2677" s="66">
        <v>1.4999999999999999E-2</v>
      </c>
      <c r="Q2677" s="36">
        <v>6398</v>
      </c>
      <c r="R2677" s="36">
        <v>6496</v>
      </c>
      <c r="S2677" s="36">
        <v>6358</v>
      </c>
      <c r="T2677" s="66">
        <v>1.5299999999999999E-2</v>
      </c>
      <c r="U2677" s="66">
        <v>1.15E-2</v>
      </c>
      <c r="V2677" s="66">
        <v>0</v>
      </c>
      <c r="W2677" s="66">
        <v>2.1700000000000001E-2</v>
      </c>
      <c r="X2677" s="1">
        <v>4434700</v>
      </c>
      <c r="Y2677" s="1">
        <v>28581930</v>
      </c>
      <c r="Z2677" s="1">
        <v>7302196</v>
      </c>
      <c r="AA2677" t="s">
        <v>920</v>
      </c>
      <c r="AB2677" t="s">
        <v>476</v>
      </c>
      <c r="AC2677">
        <v>13.42</v>
      </c>
      <c r="AD2677">
        <v>1.59</v>
      </c>
      <c r="AE2677">
        <v>2.88</v>
      </c>
      <c r="AF2677" t="s">
        <v>230</v>
      </c>
      <c r="AG2677" s="1">
        <v>247300</v>
      </c>
      <c r="AH2677" s="36">
        <v>6496</v>
      </c>
      <c r="AI2677" s="1">
        <v>1000</v>
      </c>
      <c r="AJ2677" s="36">
        <v>6492</v>
      </c>
      <c r="AK2677" s="1">
        <v>4700</v>
      </c>
      <c r="AL2677" s="2">
        <v>0.64583333333333337</v>
      </c>
      <c r="AM2677" s="3">
        <v>46240</v>
      </c>
      <c r="AN2677" t="s">
        <v>298</v>
      </c>
      <c r="AO2677" t="s">
        <v>472</v>
      </c>
    </row>
    <row r="2678" spans="1:41">
      <c r="A2678" s="8">
        <v>46232</v>
      </c>
      <c r="B2678" s="67">
        <v>3974.03</v>
      </c>
      <c r="C2678" s="67">
        <v>0.26</v>
      </c>
      <c r="D2678" s="67">
        <v>61880</v>
      </c>
      <c r="E2678" s="67">
        <v>-0.83</v>
      </c>
      <c r="F2678" s="69">
        <v>8593</v>
      </c>
      <c r="G2678" t="s">
        <v>100</v>
      </c>
      <c r="H2678">
        <v>0</v>
      </c>
      <c r="I2678" t="s">
        <v>288</v>
      </c>
      <c r="J2678" t="s">
        <v>289</v>
      </c>
      <c r="K2678" t="s">
        <v>290</v>
      </c>
      <c r="L2678" s="36">
        <v>1518</v>
      </c>
      <c r="M2678">
        <v>51</v>
      </c>
      <c r="N2678" s="66">
        <v>3.4799999999999998E-2</v>
      </c>
      <c r="O2678" s="36">
        <v>1467</v>
      </c>
      <c r="P2678" s="66">
        <v>3.4700000000000002E-2</v>
      </c>
      <c r="Q2678" s="36">
        <v>1490</v>
      </c>
      <c r="R2678" s="36">
        <v>1518</v>
      </c>
      <c r="S2678" s="36">
        <v>1484</v>
      </c>
      <c r="T2678" s="66">
        <v>1.8700000000000001E-2</v>
      </c>
      <c r="U2678" s="66">
        <v>4.8999999999999998E-3</v>
      </c>
      <c r="V2678" s="66">
        <v>0</v>
      </c>
      <c r="W2678" s="66">
        <v>2.29E-2</v>
      </c>
      <c r="X2678" s="1">
        <v>7645500</v>
      </c>
      <c r="Y2678" s="1">
        <v>11538510</v>
      </c>
      <c r="Z2678" s="1">
        <v>2226772</v>
      </c>
      <c r="AA2678" t="s">
        <v>477</v>
      </c>
      <c r="AB2678" t="s">
        <v>594</v>
      </c>
      <c r="AC2678">
        <v>13.62</v>
      </c>
      <c r="AD2678">
        <v>1.0900000000000001</v>
      </c>
      <c r="AE2678">
        <v>3.36</v>
      </c>
      <c r="AF2678" t="s">
        <v>230</v>
      </c>
      <c r="AG2678" s="1">
        <v>699700</v>
      </c>
      <c r="AH2678" s="36">
        <v>1518</v>
      </c>
      <c r="AI2678" s="1">
        <v>4900</v>
      </c>
      <c r="AJ2678" s="36">
        <v>1517.5</v>
      </c>
      <c r="AK2678" s="1">
        <v>14000</v>
      </c>
      <c r="AL2678" s="2">
        <v>0.64583333333333337</v>
      </c>
      <c r="AM2678" s="3">
        <v>46241</v>
      </c>
      <c r="AN2678" t="s">
        <v>298</v>
      </c>
      <c r="AO2678" t="s">
        <v>472</v>
      </c>
    </row>
    <row r="2679" spans="1:41">
      <c r="A2679" s="8">
        <v>46232</v>
      </c>
      <c r="B2679" s="67">
        <v>3974.03</v>
      </c>
      <c r="C2679" s="67">
        <v>0.26</v>
      </c>
      <c r="D2679" s="67">
        <v>61880</v>
      </c>
      <c r="E2679" s="67">
        <v>-0.83</v>
      </c>
      <c r="F2679" s="69">
        <v>8604</v>
      </c>
      <c r="G2679" t="s">
        <v>101</v>
      </c>
      <c r="H2679">
        <v>0</v>
      </c>
      <c r="I2679" t="s">
        <v>288</v>
      </c>
      <c r="J2679" t="s">
        <v>289</v>
      </c>
      <c r="K2679" t="s">
        <v>290</v>
      </c>
      <c r="L2679" s="36">
        <v>1572.5</v>
      </c>
      <c r="M2679">
        <v>1.5</v>
      </c>
      <c r="N2679" s="66">
        <v>1E-3</v>
      </c>
      <c r="O2679" s="36">
        <v>1571</v>
      </c>
      <c r="P2679" s="66">
        <v>8.9999999999999998E-4</v>
      </c>
      <c r="Q2679" s="36">
        <v>1567</v>
      </c>
      <c r="R2679" s="36">
        <v>1579</v>
      </c>
      <c r="S2679" s="36">
        <v>1545</v>
      </c>
      <c r="T2679" s="66">
        <v>3.5000000000000001E-3</v>
      </c>
      <c r="U2679" s="66">
        <v>4.1000000000000003E-3</v>
      </c>
      <c r="V2679" s="66">
        <v>-4.1000000000000003E-3</v>
      </c>
      <c r="W2679" s="66">
        <v>1.77E-2</v>
      </c>
      <c r="X2679" s="1">
        <v>13171500</v>
      </c>
      <c r="Y2679" s="1">
        <v>20595922</v>
      </c>
      <c r="Z2679" s="1">
        <v>4856764</v>
      </c>
      <c r="AA2679" t="s">
        <v>845</v>
      </c>
      <c r="AB2679" t="s">
        <v>480</v>
      </c>
      <c r="AC2679">
        <v>12.22</v>
      </c>
      <c r="AD2679">
        <v>1.23</v>
      </c>
      <c r="AE2679">
        <v>3.31</v>
      </c>
      <c r="AF2679" t="s">
        <v>230</v>
      </c>
      <c r="AG2679" s="1">
        <v>626700</v>
      </c>
      <c r="AH2679" s="36">
        <v>1574</v>
      </c>
      <c r="AI2679">
        <v>600</v>
      </c>
      <c r="AJ2679" s="36">
        <v>1571</v>
      </c>
      <c r="AK2679">
        <v>600</v>
      </c>
      <c r="AL2679" s="2">
        <v>0.64583333333333337</v>
      </c>
      <c r="AM2679" s="3">
        <v>46232</v>
      </c>
      <c r="AN2679" t="s">
        <v>298</v>
      </c>
      <c r="AO2679" t="s">
        <v>481</v>
      </c>
    </row>
    <row r="2680" spans="1:41">
      <c r="A2680" s="8">
        <v>46232</v>
      </c>
      <c r="B2680" s="67">
        <v>3974.03</v>
      </c>
      <c r="C2680" s="67">
        <v>0.26</v>
      </c>
      <c r="D2680" s="67">
        <v>61880</v>
      </c>
      <c r="E2680" s="67">
        <v>-0.83</v>
      </c>
      <c r="F2680" s="69">
        <v>8697</v>
      </c>
      <c r="G2680" t="s">
        <v>102</v>
      </c>
      <c r="H2680">
        <v>0</v>
      </c>
      <c r="I2680" t="s">
        <v>288</v>
      </c>
      <c r="J2680" t="s">
        <v>289</v>
      </c>
      <c r="K2680" t="s">
        <v>290</v>
      </c>
      <c r="L2680" s="36">
        <v>2290</v>
      </c>
      <c r="M2680">
        <v>49</v>
      </c>
      <c r="N2680" s="66">
        <v>2.1899999999999999E-2</v>
      </c>
      <c r="O2680" s="36">
        <v>2241</v>
      </c>
      <c r="P2680" s="66">
        <v>2.18E-2</v>
      </c>
      <c r="Q2680" s="36">
        <v>2257</v>
      </c>
      <c r="R2680" s="36">
        <v>2356</v>
      </c>
      <c r="S2680" s="36">
        <v>2244.5</v>
      </c>
      <c r="T2680" s="66">
        <v>1.46E-2</v>
      </c>
      <c r="U2680" s="66">
        <v>-1.2E-2</v>
      </c>
      <c r="V2680" s="66">
        <v>-2.8000000000000001E-2</v>
      </c>
      <c r="W2680" s="66">
        <v>2.0199999999999999E-2</v>
      </c>
      <c r="X2680" s="1">
        <v>8543200</v>
      </c>
      <c r="Y2680" s="1">
        <v>19606848</v>
      </c>
      <c r="Z2680" s="1">
        <v>2362788</v>
      </c>
      <c r="AA2680" t="s">
        <v>904</v>
      </c>
      <c r="AB2680" t="s">
        <v>483</v>
      </c>
      <c r="AC2680">
        <v>23.68</v>
      </c>
      <c r="AD2680">
        <v>6.82</v>
      </c>
      <c r="AE2680">
        <v>3.36</v>
      </c>
      <c r="AF2680" t="s">
        <v>230</v>
      </c>
      <c r="AG2680" s="1">
        <v>89000</v>
      </c>
      <c r="AH2680" s="36">
        <v>2293</v>
      </c>
      <c r="AI2680">
        <v>100</v>
      </c>
      <c r="AJ2680" s="36">
        <v>2280</v>
      </c>
      <c r="AK2680" s="1">
        <v>1400</v>
      </c>
      <c r="AL2680" s="2">
        <v>0.64583333333333337</v>
      </c>
      <c r="AM2680" s="3">
        <v>46231</v>
      </c>
      <c r="AN2680" t="s">
        <v>298</v>
      </c>
      <c r="AO2680" t="s">
        <v>472</v>
      </c>
    </row>
    <row r="2681" spans="1:41">
      <c r="A2681" s="8">
        <v>46232</v>
      </c>
      <c r="B2681" s="67">
        <v>3974.03</v>
      </c>
      <c r="C2681" s="67">
        <v>0.26</v>
      </c>
      <c r="D2681" s="67">
        <v>61880</v>
      </c>
      <c r="E2681" s="67">
        <v>-0.83</v>
      </c>
      <c r="F2681" s="69">
        <v>8830</v>
      </c>
      <c r="G2681" t="s">
        <v>103</v>
      </c>
      <c r="H2681">
        <v>0</v>
      </c>
      <c r="I2681" t="s">
        <v>288</v>
      </c>
      <c r="J2681" t="s">
        <v>289</v>
      </c>
      <c r="K2681" t="s">
        <v>290</v>
      </c>
      <c r="L2681" s="36">
        <v>3742</v>
      </c>
      <c r="M2681">
        <v>11</v>
      </c>
      <c r="N2681" s="66">
        <v>2.8999999999999998E-3</v>
      </c>
      <c r="O2681" s="36">
        <v>3731</v>
      </c>
      <c r="P2681" s="66">
        <v>2.8999999999999998E-3</v>
      </c>
      <c r="Q2681" s="36">
        <v>3744</v>
      </c>
      <c r="R2681" s="36">
        <v>3758</v>
      </c>
      <c r="S2681" s="36">
        <v>3701</v>
      </c>
      <c r="T2681" s="66">
        <v>-5.0000000000000001E-4</v>
      </c>
      <c r="U2681" s="66">
        <v>8.6E-3</v>
      </c>
      <c r="V2681" s="66">
        <v>-4.1999999999999997E-3</v>
      </c>
      <c r="W2681" s="66">
        <v>1.0999999999999999E-2</v>
      </c>
      <c r="X2681" s="1">
        <v>3655100</v>
      </c>
      <c r="Y2681" s="1">
        <v>13646078</v>
      </c>
      <c r="Z2681" s="1">
        <v>3502512</v>
      </c>
      <c r="AA2681" t="s">
        <v>484</v>
      </c>
      <c r="AB2681" t="s">
        <v>620</v>
      </c>
      <c r="AC2681">
        <v>15.5</v>
      </c>
      <c r="AD2681">
        <v>1.39</v>
      </c>
      <c r="AE2681">
        <v>1.39</v>
      </c>
      <c r="AF2681" t="s">
        <v>230</v>
      </c>
      <c r="AG2681" s="1">
        <v>20800</v>
      </c>
      <c r="AH2681" s="36">
        <v>3748</v>
      </c>
      <c r="AI2681" s="1">
        <v>9400</v>
      </c>
      <c r="AJ2681" s="36">
        <v>3731</v>
      </c>
      <c r="AK2681" s="1">
        <v>1500</v>
      </c>
      <c r="AL2681" s="2">
        <v>0.64583333333333337</v>
      </c>
      <c r="AM2681" s="3">
        <v>46240</v>
      </c>
      <c r="AN2681" t="s">
        <v>298</v>
      </c>
      <c r="AO2681" t="s">
        <v>332</v>
      </c>
    </row>
    <row r="2682" spans="1:41">
      <c r="A2682" s="8">
        <v>46232</v>
      </c>
      <c r="B2682" s="67">
        <v>3974.03</v>
      </c>
      <c r="C2682" s="67">
        <v>0.26</v>
      </c>
      <c r="D2682" s="67">
        <v>61880</v>
      </c>
      <c r="E2682" s="67">
        <v>-0.83</v>
      </c>
      <c r="F2682" s="69">
        <v>9020</v>
      </c>
      <c r="G2682" t="s">
        <v>104</v>
      </c>
      <c r="H2682">
        <v>0</v>
      </c>
      <c r="I2682" t="s">
        <v>288</v>
      </c>
      <c r="J2682" t="s">
        <v>289</v>
      </c>
      <c r="K2682" t="s">
        <v>290</v>
      </c>
      <c r="L2682" s="36">
        <v>3935</v>
      </c>
      <c r="M2682">
        <v>106</v>
      </c>
      <c r="N2682" s="66">
        <v>2.7699999999999999E-2</v>
      </c>
      <c r="O2682" s="36">
        <v>3829</v>
      </c>
      <c r="P2682" s="66">
        <v>2.76E-2</v>
      </c>
      <c r="Q2682" s="36">
        <v>3812</v>
      </c>
      <c r="R2682" s="36">
        <v>3966</v>
      </c>
      <c r="S2682" s="36">
        <v>3802</v>
      </c>
      <c r="T2682" s="66">
        <v>3.2199999999999999E-2</v>
      </c>
      <c r="U2682" s="66">
        <v>2.5000000000000001E-3</v>
      </c>
      <c r="V2682" s="66">
        <v>-7.7999999999999996E-3</v>
      </c>
      <c r="W2682" s="66">
        <v>3.49E-2</v>
      </c>
      <c r="X2682" s="1">
        <v>4520700</v>
      </c>
      <c r="Y2682" s="1">
        <v>17671616</v>
      </c>
      <c r="Z2682" s="1">
        <v>4463912</v>
      </c>
      <c r="AA2682" t="s">
        <v>486</v>
      </c>
      <c r="AB2682" t="s">
        <v>608</v>
      </c>
      <c r="AC2682">
        <v>17.420000000000002</v>
      </c>
      <c r="AD2682">
        <v>1.45</v>
      </c>
      <c r="AE2682">
        <v>2.13</v>
      </c>
      <c r="AF2682" t="s">
        <v>230</v>
      </c>
      <c r="AG2682" s="1">
        <v>22900</v>
      </c>
      <c r="AH2682" s="36">
        <v>3938</v>
      </c>
      <c r="AI2682">
        <v>100</v>
      </c>
      <c r="AJ2682" s="36">
        <v>3934</v>
      </c>
      <c r="AK2682">
        <v>100</v>
      </c>
      <c r="AL2682" s="2">
        <v>0.64583333333333337</v>
      </c>
      <c r="AM2682" s="3">
        <v>46234</v>
      </c>
      <c r="AN2682" t="s">
        <v>298</v>
      </c>
      <c r="AO2682" t="s">
        <v>488</v>
      </c>
    </row>
    <row r="2683" spans="1:41">
      <c r="A2683" s="8">
        <v>46232</v>
      </c>
      <c r="B2683" s="67">
        <v>3974.03</v>
      </c>
      <c r="C2683" s="67">
        <v>0.26</v>
      </c>
      <c r="D2683" s="67">
        <v>61880</v>
      </c>
      <c r="E2683" s="67">
        <v>-0.83</v>
      </c>
      <c r="F2683" s="69">
        <v>9024</v>
      </c>
      <c r="G2683" t="s">
        <v>105</v>
      </c>
      <c r="H2683">
        <v>0</v>
      </c>
      <c r="I2683" t="s">
        <v>288</v>
      </c>
      <c r="J2683" t="s">
        <v>289</v>
      </c>
      <c r="K2683" t="s">
        <v>295</v>
      </c>
      <c r="L2683" s="36">
        <v>3761</v>
      </c>
      <c r="M2683">
        <v>48</v>
      </c>
      <c r="N2683" s="66">
        <v>1.29E-2</v>
      </c>
      <c r="O2683" s="36">
        <v>3713</v>
      </c>
      <c r="P2683" s="66">
        <v>1.29E-2</v>
      </c>
      <c r="Q2683" s="36">
        <v>3722</v>
      </c>
      <c r="R2683" s="36">
        <v>3783</v>
      </c>
      <c r="S2683" s="36">
        <v>3586</v>
      </c>
      <c r="T2683" s="66">
        <v>1.04E-2</v>
      </c>
      <c r="U2683" s="66">
        <v>1.26E-2</v>
      </c>
      <c r="V2683" s="66">
        <v>-5.7999999999999996E-3</v>
      </c>
      <c r="W2683" s="66">
        <v>4.8800000000000003E-2</v>
      </c>
      <c r="X2683" s="1">
        <v>1427600</v>
      </c>
      <c r="Y2683" s="1">
        <v>5323288</v>
      </c>
      <c r="Z2683" s="1">
        <v>1150021</v>
      </c>
      <c r="AA2683" t="s">
        <v>489</v>
      </c>
      <c r="AB2683" t="s">
        <v>609</v>
      </c>
      <c r="AC2683">
        <v>35.409999999999997</v>
      </c>
      <c r="AD2683">
        <v>1.68</v>
      </c>
      <c r="AE2683">
        <v>1.1200000000000001</v>
      </c>
      <c r="AF2683" t="s">
        <v>230</v>
      </c>
      <c r="AG2683" s="1">
        <v>8300</v>
      </c>
      <c r="AH2683" s="36">
        <v>3773</v>
      </c>
      <c r="AI2683">
        <v>200</v>
      </c>
      <c r="AJ2683" s="36">
        <v>3761</v>
      </c>
      <c r="AK2683" s="1">
        <v>4800</v>
      </c>
      <c r="AL2683" s="2">
        <v>0.64583333333333337</v>
      </c>
      <c r="AM2683" s="3">
        <v>46234</v>
      </c>
      <c r="AN2683" t="s">
        <v>298</v>
      </c>
      <c r="AO2683" t="s">
        <v>488</v>
      </c>
    </row>
    <row r="2684" spans="1:41">
      <c r="A2684" s="8">
        <v>46232</v>
      </c>
      <c r="B2684" s="67">
        <v>3974.03</v>
      </c>
      <c r="C2684" s="67">
        <v>0.26</v>
      </c>
      <c r="D2684" s="67">
        <v>61880</v>
      </c>
      <c r="E2684" s="67">
        <v>-0.83</v>
      </c>
      <c r="F2684" s="69">
        <v>9069</v>
      </c>
      <c r="G2684" t="s">
        <v>106</v>
      </c>
      <c r="H2684">
        <v>0</v>
      </c>
      <c r="I2684" t="s">
        <v>288</v>
      </c>
      <c r="J2684" t="s">
        <v>289</v>
      </c>
      <c r="K2684" t="s">
        <v>295</v>
      </c>
      <c r="L2684" s="36">
        <v>2261.5</v>
      </c>
      <c r="M2684">
        <v>65.5</v>
      </c>
      <c r="N2684" s="66">
        <v>2.98E-2</v>
      </c>
      <c r="O2684" s="36">
        <v>2196</v>
      </c>
      <c r="P2684" s="66">
        <v>2.98E-2</v>
      </c>
      <c r="Q2684" s="36">
        <v>2208</v>
      </c>
      <c r="R2684" s="36">
        <v>2274</v>
      </c>
      <c r="S2684" s="36">
        <v>2196.5</v>
      </c>
      <c r="T2684" s="66">
        <v>2.4199999999999999E-2</v>
      </c>
      <c r="U2684" s="66">
        <v>2.5999999999999999E-3</v>
      </c>
      <c r="V2684" s="66">
        <v>-5.4000000000000003E-3</v>
      </c>
      <c r="W2684" s="66">
        <v>2.9499999999999998E-2</v>
      </c>
      <c r="X2684" s="1">
        <v>515200</v>
      </c>
      <c r="Y2684" s="1">
        <v>1159993</v>
      </c>
      <c r="Z2684" s="1">
        <v>397328</v>
      </c>
      <c r="AA2684" t="s">
        <v>870</v>
      </c>
      <c r="AB2684" t="s">
        <v>492</v>
      </c>
      <c r="AC2684">
        <v>16.18</v>
      </c>
      <c r="AD2684">
        <v>1.66</v>
      </c>
      <c r="AE2684">
        <v>2.48</v>
      </c>
      <c r="AF2684" t="s">
        <v>230</v>
      </c>
      <c r="AG2684" s="1">
        <v>23800</v>
      </c>
      <c r="AH2684" s="36">
        <v>2270</v>
      </c>
      <c r="AI2684">
        <v>100</v>
      </c>
      <c r="AJ2684" s="36">
        <v>2260.5</v>
      </c>
      <c r="AK2684" s="1">
        <v>2700</v>
      </c>
      <c r="AL2684" s="2">
        <v>0.64583333333333337</v>
      </c>
      <c r="AM2684" s="3">
        <v>46246</v>
      </c>
      <c r="AN2684" t="s">
        <v>298</v>
      </c>
      <c r="AO2684" t="s">
        <v>488</v>
      </c>
    </row>
    <row r="2685" spans="1:41">
      <c r="A2685" s="8">
        <v>46232</v>
      </c>
      <c r="B2685" s="67">
        <v>3974.03</v>
      </c>
      <c r="C2685" s="67">
        <v>0.26</v>
      </c>
      <c r="D2685" s="67">
        <v>61880</v>
      </c>
      <c r="E2685" s="67">
        <v>-0.83</v>
      </c>
      <c r="F2685" s="69">
        <v>9227</v>
      </c>
      <c r="G2685" t="s">
        <v>107</v>
      </c>
      <c r="H2685">
        <v>0</v>
      </c>
      <c r="I2685" t="s">
        <v>347</v>
      </c>
      <c r="J2685" t="s">
        <v>289</v>
      </c>
      <c r="K2685" t="s">
        <v>295</v>
      </c>
      <c r="L2685">
        <v>922</v>
      </c>
      <c r="M2685">
        <v>105</v>
      </c>
      <c r="N2685" s="66">
        <v>0.1285</v>
      </c>
      <c r="O2685">
        <v>817</v>
      </c>
      <c r="P2685" s="66">
        <v>0.1285</v>
      </c>
      <c r="Q2685">
        <v>846</v>
      </c>
      <c r="R2685">
        <v>967</v>
      </c>
      <c r="S2685">
        <v>841</v>
      </c>
      <c r="T2685" s="66">
        <v>8.9800000000000005E-2</v>
      </c>
      <c r="U2685" s="66">
        <v>-3.2000000000000002E-3</v>
      </c>
      <c r="V2685" s="66">
        <v>-4.65E-2</v>
      </c>
      <c r="W2685" s="66">
        <v>9.6299999999999997E-2</v>
      </c>
      <c r="X2685" s="1">
        <v>3410400</v>
      </c>
      <c r="Y2685" s="1">
        <v>3193757</v>
      </c>
      <c r="Z2685" s="1">
        <v>14663</v>
      </c>
      <c r="AA2685" t="s">
        <v>493</v>
      </c>
      <c r="AB2685" t="s">
        <v>494</v>
      </c>
      <c r="AC2685">
        <v>0</v>
      </c>
      <c r="AD2685">
        <v>30.33</v>
      </c>
      <c r="AE2685">
        <v>0</v>
      </c>
      <c r="AF2685">
        <v>2.2999999999999998</v>
      </c>
      <c r="AG2685">
        <v>0</v>
      </c>
      <c r="AH2685">
        <v>927</v>
      </c>
      <c r="AI2685">
        <v>100</v>
      </c>
      <c r="AJ2685">
        <v>920</v>
      </c>
      <c r="AK2685">
        <v>500</v>
      </c>
      <c r="AL2685" s="2">
        <v>0.64583333333333337</v>
      </c>
      <c r="AM2685" s="3">
        <v>46246</v>
      </c>
      <c r="AN2685" t="s">
        <v>350</v>
      </c>
      <c r="AO2685" t="s">
        <v>313</v>
      </c>
    </row>
    <row r="2686" spans="1:41">
      <c r="A2686" s="8">
        <v>46232</v>
      </c>
      <c r="B2686" s="67">
        <v>3974.03</v>
      </c>
      <c r="C2686" s="67">
        <v>0.26</v>
      </c>
      <c r="D2686" s="67">
        <v>61880</v>
      </c>
      <c r="E2686" s="67">
        <v>-0.83</v>
      </c>
      <c r="F2686" s="69">
        <v>9303</v>
      </c>
      <c r="G2686" t="s">
        <v>108</v>
      </c>
      <c r="H2686">
        <v>0</v>
      </c>
      <c r="I2686" t="s">
        <v>288</v>
      </c>
      <c r="J2686" t="s">
        <v>289</v>
      </c>
      <c r="K2686" t="s">
        <v>295</v>
      </c>
      <c r="L2686" s="36">
        <v>4140</v>
      </c>
      <c r="M2686">
        <v>85</v>
      </c>
      <c r="N2686" s="66">
        <v>2.1000000000000001E-2</v>
      </c>
      <c r="O2686" s="36">
        <v>4055</v>
      </c>
      <c r="P2686" s="66">
        <v>2.0899999999999998E-2</v>
      </c>
      <c r="Q2686" s="36">
        <v>4070</v>
      </c>
      <c r="R2686" s="36">
        <v>4165</v>
      </c>
      <c r="S2686" s="36">
        <v>4045</v>
      </c>
      <c r="T2686" s="66">
        <v>1.7100000000000001E-2</v>
      </c>
      <c r="U2686" s="66">
        <v>-4.7999999999999996E-3</v>
      </c>
      <c r="V2686" s="66">
        <v>-6.0000000000000001E-3</v>
      </c>
      <c r="W2686" s="66">
        <v>2.3400000000000001E-2</v>
      </c>
      <c r="X2686" s="1">
        <v>202500</v>
      </c>
      <c r="Y2686" s="1">
        <v>836343</v>
      </c>
      <c r="Z2686" s="1">
        <v>317182</v>
      </c>
      <c r="AA2686" t="s">
        <v>495</v>
      </c>
      <c r="AB2686" t="s">
        <v>496</v>
      </c>
      <c r="AC2686">
        <v>18.260000000000002</v>
      </c>
      <c r="AD2686">
        <v>1</v>
      </c>
      <c r="AE2686">
        <v>2.4900000000000002</v>
      </c>
      <c r="AF2686" t="s">
        <v>230</v>
      </c>
      <c r="AG2686" s="1">
        <v>29800</v>
      </c>
      <c r="AH2686" s="36">
        <v>4165</v>
      </c>
      <c r="AI2686">
        <v>100</v>
      </c>
      <c r="AJ2686" s="36">
        <v>4135</v>
      </c>
      <c r="AK2686">
        <v>100</v>
      </c>
      <c r="AL2686" s="2">
        <v>0.64583333333333337</v>
      </c>
      <c r="AM2686" s="3">
        <v>46241</v>
      </c>
      <c r="AN2686" t="s">
        <v>298</v>
      </c>
      <c r="AO2686" t="s">
        <v>497</v>
      </c>
    </row>
    <row r="2687" spans="1:41">
      <c r="A2687" s="8">
        <v>46232</v>
      </c>
      <c r="B2687" s="67">
        <v>3974.03</v>
      </c>
      <c r="C2687" s="67">
        <v>0.26</v>
      </c>
      <c r="D2687" s="67">
        <v>61880</v>
      </c>
      <c r="E2687" s="67">
        <v>-0.83</v>
      </c>
      <c r="F2687" s="69">
        <v>9308</v>
      </c>
      <c r="G2687" t="s">
        <v>109</v>
      </c>
      <c r="H2687">
        <v>0</v>
      </c>
      <c r="I2687" t="s">
        <v>314</v>
      </c>
      <c r="J2687" t="s">
        <v>289</v>
      </c>
      <c r="K2687" t="s">
        <v>290</v>
      </c>
      <c r="L2687" s="36">
        <v>1875</v>
      </c>
      <c r="M2687">
        <v>3</v>
      </c>
      <c r="N2687" s="66">
        <v>1.6000000000000001E-3</v>
      </c>
      <c r="O2687" s="36">
        <v>1872</v>
      </c>
      <c r="P2687" s="66">
        <v>1.6000000000000001E-3</v>
      </c>
      <c r="Q2687" s="36">
        <v>1885</v>
      </c>
      <c r="R2687" s="36">
        <v>1897</v>
      </c>
      <c r="S2687" s="36">
        <v>1830</v>
      </c>
      <c r="T2687" s="66">
        <v>-5.3E-3</v>
      </c>
      <c r="U2687" s="66">
        <v>9.5999999999999992E-3</v>
      </c>
      <c r="V2687" s="66">
        <v>-1.15E-2</v>
      </c>
      <c r="W2687" s="66">
        <v>2.4500000000000001E-2</v>
      </c>
      <c r="X2687" s="1">
        <v>142900</v>
      </c>
      <c r="Y2687" s="1">
        <v>266368</v>
      </c>
      <c r="Z2687" s="1">
        <v>48886</v>
      </c>
      <c r="AA2687" t="s">
        <v>921</v>
      </c>
      <c r="AB2687" t="s">
        <v>499</v>
      </c>
      <c r="AC2687">
        <v>16.02</v>
      </c>
      <c r="AD2687">
        <v>1.26</v>
      </c>
      <c r="AE2687">
        <v>1.85</v>
      </c>
      <c r="AF2687" t="s">
        <v>230</v>
      </c>
      <c r="AG2687">
        <v>800</v>
      </c>
      <c r="AH2687" s="36">
        <v>1875</v>
      </c>
      <c r="AI2687">
        <v>900</v>
      </c>
      <c r="AJ2687" s="36">
        <v>1826</v>
      </c>
      <c r="AK2687">
        <v>200</v>
      </c>
      <c r="AL2687" s="2">
        <v>0.64583333333333337</v>
      </c>
      <c r="AM2687" s="3">
        <v>46241</v>
      </c>
      <c r="AN2687" t="s">
        <v>298</v>
      </c>
      <c r="AO2687" t="s">
        <v>500</v>
      </c>
    </row>
    <row r="2688" spans="1:41">
      <c r="A2688" s="8">
        <v>46232</v>
      </c>
      <c r="B2688" s="67">
        <v>3974.03</v>
      </c>
      <c r="C2688" s="67">
        <v>0.26</v>
      </c>
      <c r="D2688" s="67">
        <v>61880</v>
      </c>
      <c r="E2688" s="67">
        <v>-0.83</v>
      </c>
      <c r="F2688" s="69">
        <v>9348</v>
      </c>
      <c r="G2688" t="s">
        <v>110</v>
      </c>
      <c r="H2688">
        <v>0</v>
      </c>
      <c r="I2688" t="s">
        <v>347</v>
      </c>
      <c r="J2688" t="s">
        <v>323</v>
      </c>
      <c r="K2688" t="s">
        <v>295</v>
      </c>
      <c r="L2688">
        <v>400</v>
      </c>
      <c r="M2688">
        <v>-8</v>
      </c>
      <c r="N2688" s="66">
        <v>-1.9599999999999999E-2</v>
      </c>
      <c r="O2688">
        <v>408</v>
      </c>
      <c r="P2688" s="66">
        <v>-1.9599999999999999E-2</v>
      </c>
      <c r="Q2688">
        <v>407</v>
      </c>
      <c r="R2688">
        <v>408</v>
      </c>
      <c r="S2688">
        <v>397</v>
      </c>
      <c r="T2688" s="66">
        <v>-1.7100000000000001E-2</v>
      </c>
      <c r="U2688" s="66">
        <v>0</v>
      </c>
      <c r="V2688" s="66">
        <v>-1.9599999999999999E-2</v>
      </c>
      <c r="W2688" s="66">
        <v>7.4999999999999997E-3</v>
      </c>
      <c r="X2688" s="1">
        <v>2239300</v>
      </c>
      <c r="Y2688" s="1">
        <v>898619</v>
      </c>
      <c r="Z2688" s="1">
        <v>58521</v>
      </c>
      <c r="AA2688" t="s">
        <v>552</v>
      </c>
      <c r="AB2688" t="s">
        <v>922</v>
      </c>
      <c r="AC2688">
        <v>0</v>
      </c>
      <c r="AD2688">
        <v>3.88</v>
      </c>
      <c r="AE2688">
        <v>0</v>
      </c>
      <c r="AF2688">
        <v>1.7</v>
      </c>
      <c r="AG2688" s="1">
        <v>31600</v>
      </c>
      <c r="AH2688">
        <v>401</v>
      </c>
      <c r="AI2688">
        <v>700</v>
      </c>
      <c r="AJ2688">
        <v>400</v>
      </c>
      <c r="AK2688" s="1">
        <v>13900</v>
      </c>
      <c r="AL2688" s="2">
        <v>0.64583333333333337</v>
      </c>
      <c r="AM2688" s="3">
        <v>46241</v>
      </c>
      <c r="AN2688" t="s">
        <v>298</v>
      </c>
      <c r="AO2688" t="s">
        <v>313</v>
      </c>
    </row>
    <row r="2689" spans="1:41">
      <c r="A2689" s="8">
        <v>46232</v>
      </c>
      <c r="B2689" s="67">
        <v>3974.03</v>
      </c>
      <c r="C2689" s="67">
        <v>0.26</v>
      </c>
      <c r="D2689" s="67">
        <v>61880</v>
      </c>
      <c r="E2689" s="67">
        <v>-0.83</v>
      </c>
      <c r="F2689" s="69">
        <v>9432</v>
      </c>
      <c r="G2689" t="s">
        <v>111</v>
      </c>
      <c r="H2689">
        <v>0</v>
      </c>
      <c r="I2689" t="s">
        <v>288</v>
      </c>
      <c r="J2689" t="s">
        <v>289</v>
      </c>
      <c r="K2689" t="s">
        <v>290</v>
      </c>
      <c r="L2689">
        <v>160.30000000000001</v>
      </c>
      <c r="M2689">
        <v>3.9</v>
      </c>
      <c r="N2689" s="66">
        <v>2.4899999999999999E-2</v>
      </c>
      <c r="O2689">
        <v>156.4</v>
      </c>
      <c r="P2689" s="66">
        <v>2.4899999999999999E-2</v>
      </c>
      <c r="Q2689">
        <v>156.4</v>
      </c>
      <c r="R2689">
        <v>161.19999999999999</v>
      </c>
      <c r="S2689">
        <v>156.19999999999999</v>
      </c>
      <c r="T2689" s="66">
        <v>2.4899999999999999E-2</v>
      </c>
      <c r="U2689" s="66">
        <v>6.8999999999999999E-3</v>
      </c>
      <c r="V2689" s="66">
        <v>-5.4999999999999997E-3</v>
      </c>
      <c r="W2689" s="66">
        <v>2.6200000000000001E-2</v>
      </c>
      <c r="X2689" s="1">
        <v>467545800</v>
      </c>
      <c r="Y2689" s="1">
        <v>74521919</v>
      </c>
      <c r="Z2689" s="1">
        <v>14515215</v>
      </c>
      <c r="AA2689" t="s">
        <v>503</v>
      </c>
      <c r="AB2689" t="s">
        <v>689</v>
      </c>
      <c r="AC2689">
        <v>13.35</v>
      </c>
      <c r="AD2689">
        <v>1.34</v>
      </c>
      <c r="AE2689">
        <v>3.37</v>
      </c>
      <c r="AF2689" t="s">
        <v>230</v>
      </c>
      <c r="AG2689" s="1">
        <v>2632100</v>
      </c>
      <c r="AH2689">
        <v>160.4</v>
      </c>
      <c r="AI2689" s="1">
        <v>76200</v>
      </c>
      <c r="AJ2689">
        <v>160.19999999999999</v>
      </c>
      <c r="AK2689" s="1">
        <v>113400</v>
      </c>
      <c r="AL2689" s="2">
        <v>0.64583333333333337</v>
      </c>
      <c r="AM2689" s="3">
        <v>46240</v>
      </c>
      <c r="AN2689" t="s">
        <v>298</v>
      </c>
      <c r="AO2689" t="s">
        <v>351</v>
      </c>
    </row>
    <row r="2690" spans="1:41">
      <c r="A2690" s="8">
        <v>46232</v>
      </c>
      <c r="B2690" s="67">
        <v>3974.03</v>
      </c>
      <c r="C2690" s="67">
        <v>0.26</v>
      </c>
      <c r="D2690" s="67">
        <v>61880</v>
      </c>
      <c r="E2690" s="67">
        <v>-0.83</v>
      </c>
      <c r="F2690" s="69">
        <v>9449</v>
      </c>
      <c r="G2690" t="s">
        <v>112</v>
      </c>
      <c r="H2690">
        <v>0</v>
      </c>
      <c r="I2690" t="s">
        <v>288</v>
      </c>
      <c r="J2690" t="s">
        <v>289</v>
      </c>
      <c r="K2690" t="s">
        <v>295</v>
      </c>
      <c r="L2690" s="36">
        <v>4258</v>
      </c>
      <c r="M2690">
        <v>158</v>
      </c>
      <c r="N2690" s="66">
        <v>3.85E-2</v>
      </c>
      <c r="O2690" s="36">
        <v>4100</v>
      </c>
      <c r="P2690" s="66">
        <v>3.85E-2</v>
      </c>
      <c r="Q2690" s="36">
        <v>4154</v>
      </c>
      <c r="R2690" s="36">
        <v>4285</v>
      </c>
      <c r="S2690" s="36">
        <v>4120</v>
      </c>
      <c r="T2690" s="66">
        <v>2.5000000000000001E-2</v>
      </c>
      <c r="U2690" s="66">
        <v>4.8999999999999998E-3</v>
      </c>
      <c r="V2690" s="66">
        <v>-6.3E-3</v>
      </c>
      <c r="W2690" s="66">
        <v>3.3399999999999999E-2</v>
      </c>
      <c r="X2690" s="1">
        <v>531600</v>
      </c>
      <c r="Y2690" s="1">
        <v>2251897</v>
      </c>
      <c r="Z2690" s="1">
        <v>457092</v>
      </c>
      <c r="AA2690" t="s">
        <v>923</v>
      </c>
      <c r="AB2690" t="s">
        <v>506</v>
      </c>
      <c r="AC2690">
        <v>18.05</v>
      </c>
      <c r="AD2690">
        <v>3.83</v>
      </c>
      <c r="AE2690">
        <v>1.83</v>
      </c>
      <c r="AF2690" t="s">
        <v>230</v>
      </c>
      <c r="AG2690" s="1">
        <v>2800</v>
      </c>
      <c r="AH2690" s="36">
        <v>4260</v>
      </c>
      <c r="AI2690">
        <v>100</v>
      </c>
      <c r="AJ2690" s="36">
        <v>4256</v>
      </c>
      <c r="AK2690">
        <v>300</v>
      </c>
      <c r="AL2690" s="2">
        <v>0.64583333333333337</v>
      </c>
      <c r="AM2690" s="3">
        <v>46248</v>
      </c>
      <c r="AN2690" t="s">
        <v>293</v>
      </c>
      <c r="AO2690" t="s">
        <v>351</v>
      </c>
    </row>
    <row r="2691" spans="1:41">
      <c r="A2691" s="8">
        <v>46232</v>
      </c>
      <c r="B2691" s="67">
        <v>3974.03</v>
      </c>
      <c r="C2691" s="67">
        <v>0.26</v>
      </c>
      <c r="D2691" s="67">
        <v>61880</v>
      </c>
      <c r="E2691" s="67">
        <v>-0.83</v>
      </c>
      <c r="F2691" s="69">
        <v>9501</v>
      </c>
      <c r="G2691" t="s">
        <v>113</v>
      </c>
      <c r="H2691">
        <v>0</v>
      </c>
      <c r="I2691" t="s">
        <v>288</v>
      </c>
      <c r="J2691" t="s">
        <v>289</v>
      </c>
      <c r="K2691" t="s">
        <v>290</v>
      </c>
      <c r="L2691">
        <v>533.70000000000005</v>
      </c>
      <c r="M2691">
        <v>10.1</v>
      </c>
      <c r="N2691" s="66">
        <v>1.9300000000000001E-2</v>
      </c>
      <c r="O2691">
        <v>523.6</v>
      </c>
      <c r="P2691" s="66">
        <v>1.9199999999999998E-2</v>
      </c>
      <c r="Q2691">
        <v>521.9</v>
      </c>
      <c r="R2691">
        <v>535.6</v>
      </c>
      <c r="S2691">
        <v>521.9</v>
      </c>
      <c r="T2691" s="66">
        <v>2.2599999999999999E-2</v>
      </c>
      <c r="U2691" s="66">
        <v>7.7000000000000002E-3</v>
      </c>
      <c r="V2691" s="66">
        <v>-3.5000000000000001E-3</v>
      </c>
      <c r="W2691" s="66">
        <v>2.2599999999999999E-2</v>
      </c>
      <c r="X2691" s="1">
        <v>39840000</v>
      </c>
      <c r="Y2691" s="1">
        <v>21105132</v>
      </c>
      <c r="Z2691" s="1">
        <v>857665</v>
      </c>
      <c r="AA2691" t="s">
        <v>507</v>
      </c>
      <c r="AB2691" t="s">
        <v>703</v>
      </c>
      <c r="AC2691">
        <v>3.42</v>
      </c>
      <c r="AD2691">
        <v>0.35</v>
      </c>
      <c r="AE2691">
        <v>0</v>
      </c>
      <c r="AF2691" t="s">
        <v>230</v>
      </c>
      <c r="AG2691" s="1">
        <v>586300</v>
      </c>
      <c r="AH2691">
        <v>533.70000000000005</v>
      </c>
      <c r="AI2691" s="1">
        <v>1700</v>
      </c>
      <c r="AJ2691">
        <v>533.5</v>
      </c>
      <c r="AK2691">
        <v>200</v>
      </c>
      <c r="AL2691" s="2">
        <v>0.64583333333333337</v>
      </c>
      <c r="AM2691" s="3">
        <v>46232</v>
      </c>
      <c r="AN2691" t="s">
        <v>298</v>
      </c>
      <c r="AO2691" t="s">
        <v>509</v>
      </c>
    </row>
    <row r="2692" spans="1:41">
      <c r="A2692" s="8">
        <v>46232</v>
      </c>
      <c r="B2692" s="67">
        <v>3974.03</v>
      </c>
      <c r="C2692" s="67">
        <v>0.26</v>
      </c>
      <c r="D2692" s="67">
        <v>61880</v>
      </c>
      <c r="E2692" s="67">
        <v>-0.83</v>
      </c>
      <c r="F2692" s="69">
        <v>9531</v>
      </c>
      <c r="G2692" t="s">
        <v>114</v>
      </c>
      <c r="H2692">
        <v>0</v>
      </c>
      <c r="I2692" t="s">
        <v>288</v>
      </c>
      <c r="J2692" t="s">
        <v>289</v>
      </c>
      <c r="K2692" t="s">
        <v>290</v>
      </c>
      <c r="L2692" s="36">
        <v>6290</v>
      </c>
      <c r="M2692">
        <v>55</v>
      </c>
      <c r="N2692" s="66">
        <v>8.8000000000000005E-3</v>
      </c>
      <c r="O2692" s="36">
        <v>6235</v>
      </c>
      <c r="P2692" s="66">
        <v>8.8000000000000005E-3</v>
      </c>
      <c r="Q2692" s="36">
        <v>6289</v>
      </c>
      <c r="R2692" s="36">
        <v>6312</v>
      </c>
      <c r="S2692" s="36">
        <v>6190</v>
      </c>
      <c r="T2692" s="66">
        <v>1E-4</v>
      </c>
      <c r="U2692" s="66">
        <v>0</v>
      </c>
      <c r="V2692" s="66">
        <v>-3.3999999999999998E-3</v>
      </c>
      <c r="W2692" s="66">
        <v>1.61E-2</v>
      </c>
      <c r="X2692" s="1">
        <v>1117700</v>
      </c>
      <c r="Y2692" s="1">
        <v>7016181</v>
      </c>
      <c r="Z2692" s="1">
        <v>2106893</v>
      </c>
      <c r="AA2692" t="s">
        <v>510</v>
      </c>
      <c r="AB2692" t="s">
        <v>704</v>
      </c>
      <c r="AC2692">
        <v>15.17</v>
      </c>
      <c r="AD2692">
        <v>1.22</v>
      </c>
      <c r="AE2692">
        <v>1.91</v>
      </c>
      <c r="AF2692" t="s">
        <v>230</v>
      </c>
      <c r="AG2692" s="1">
        <v>21800</v>
      </c>
      <c r="AH2692" s="36">
        <v>6291</v>
      </c>
      <c r="AI2692">
        <v>400</v>
      </c>
      <c r="AJ2692" s="36">
        <v>6288</v>
      </c>
      <c r="AK2692">
        <v>100</v>
      </c>
      <c r="AL2692" s="2">
        <v>0.64583333333333337</v>
      </c>
      <c r="AM2692" s="3">
        <v>46233</v>
      </c>
      <c r="AN2692" t="s">
        <v>298</v>
      </c>
      <c r="AO2692" t="s">
        <v>509</v>
      </c>
    </row>
    <row r="2693" spans="1:41">
      <c r="A2693" s="8">
        <v>46232</v>
      </c>
      <c r="B2693" s="67">
        <v>3974.03</v>
      </c>
      <c r="C2693" s="67">
        <v>0.26</v>
      </c>
      <c r="D2693" s="67">
        <v>61880</v>
      </c>
      <c r="E2693" s="67">
        <v>-0.83</v>
      </c>
      <c r="F2693" s="69">
        <v>9882</v>
      </c>
      <c r="G2693" t="s">
        <v>115</v>
      </c>
      <c r="H2693">
        <v>0</v>
      </c>
      <c r="I2693" t="s">
        <v>288</v>
      </c>
      <c r="J2693" t="s">
        <v>289</v>
      </c>
      <c r="K2693" t="s">
        <v>290</v>
      </c>
      <c r="L2693" s="36">
        <v>1881</v>
      </c>
      <c r="M2693">
        <v>36</v>
      </c>
      <c r="N2693" s="66">
        <v>1.95E-2</v>
      </c>
      <c r="O2693" s="36">
        <v>1845</v>
      </c>
      <c r="P2693" s="66">
        <v>1.95E-2</v>
      </c>
      <c r="Q2693" s="36">
        <v>1860</v>
      </c>
      <c r="R2693" s="36">
        <v>1891</v>
      </c>
      <c r="S2693" s="36">
        <v>1846</v>
      </c>
      <c r="T2693" s="66">
        <v>1.12E-2</v>
      </c>
      <c r="U2693" s="66">
        <v>-5.0000000000000001E-4</v>
      </c>
      <c r="V2693" s="66">
        <v>-5.1999999999999998E-3</v>
      </c>
      <c r="W2693" s="66">
        <v>1.89E-2</v>
      </c>
      <c r="X2693" s="1">
        <v>303800</v>
      </c>
      <c r="Y2693" s="1">
        <v>570760</v>
      </c>
      <c r="Z2693" s="1">
        <v>161806</v>
      </c>
      <c r="AA2693" t="s">
        <v>720</v>
      </c>
      <c r="AB2693" t="s">
        <v>513</v>
      </c>
      <c r="AC2693">
        <v>12.27</v>
      </c>
      <c r="AD2693">
        <v>1.3</v>
      </c>
      <c r="AE2693">
        <v>3.62</v>
      </c>
      <c r="AF2693" t="s">
        <v>230</v>
      </c>
      <c r="AG2693" s="1">
        <v>4400</v>
      </c>
      <c r="AH2693" s="36">
        <v>1885</v>
      </c>
      <c r="AI2693">
        <v>100</v>
      </c>
      <c r="AJ2693" s="36">
        <v>1874</v>
      </c>
      <c r="AK2693">
        <v>100</v>
      </c>
      <c r="AL2693" s="2">
        <v>0.64583333333333337</v>
      </c>
      <c r="AM2693" s="3">
        <v>46234</v>
      </c>
      <c r="AN2693" t="s">
        <v>298</v>
      </c>
      <c r="AO2693" t="s">
        <v>322</v>
      </c>
    </row>
    <row r="2694" spans="1:41">
      <c r="F2694" s="69">
        <v>6502</v>
      </c>
      <c r="I2694" t="s">
        <v>514</v>
      </c>
      <c r="P2694" t="s">
        <v>230</v>
      </c>
      <c r="T2694" t="s">
        <v>230</v>
      </c>
      <c r="U2694" t="s">
        <v>230</v>
      </c>
      <c r="V2694" t="s">
        <v>230</v>
      </c>
      <c r="W2694" t="s">
        <v>230</v>
      </c>
      <c r="AF2694" t="s">
        <v>230</v>
      </c>
      <c r="AG2694" t="s">
        <v>230</v>
      </c>
      <c r="AO2694" t="s">
        <v>515</v>
      </c>
    </row>
    <row r="2695" spans="1:41">
      <c r="F2695" s="69">
        <v>5759</v>
      </c>
      <c r="I2695" t="s">
        <v>514</v>
      </c>
      <c r="P2695" t="s">
        <v>230</v>
      </c>
      <c r="T2695" t="s">
        <v>230</v>
      </c>
      <c r="U2695" t="s">
        <v>230</v>
      </c>
      <c r="V2695" t="s">
        <v>230</v>
      </c>
      <c r="W2695" t="s">
        <v>230</v>
      </c>
      <c r="AF2695" t="s">
        <v>230</v>
      </c>
      <c r="AG2695" t="s">
        <v>230</v>
      </c>
      <c r="AO2695" t="s">
        <v>515</v>
      </c>
    </row>
    <row r="2699" spans="1:41">
      <c r="C2699"/>
      <c r="D2699"/>
      <c r="F2699" s="7"/>
    </row>
    <row r="2700" spans="1:41">
      <c r="B2700" cm="1">
        <f t="array" ref="B2700">_xll.RssIndexMarket("TOPX", "現在値")</f>
        <v>3952.5</v>
      </c>
      <c r="C2700" cm="1">
        <f t="array" ref="C2700">_xll.RssIndexMarket("TOPX", "前日比率")</f>
        <v>-0.54</v>
      </c>
      <c r="D2700" s="71" cm="1">
        <f t="array" ref="D2700">_xll.RssIndexMarket("N225.FUT01.OS", "現在値")</f>
        <v>61710</v>
      </c>
      <c r="E2700" s="6" cm="1">
        <f t="array" ref="E2700">_xll.RssIndexMarket("N225.FUT01.OS", "前日比率")</f>
        <v>-1.18</v>
      </c>
      <c r="F2700" s="7"/>
    </row>
    <row r="2701" spans="1:41">
      <c r="A2701" s="8" t="s">
        <v>0</v>
      </c>
      <c r="B2701" s="67" t="s">
        <v>116</v>
      </c>
      <c r="C2701" t="s">
        <v>1</v>
      </c>
      <c r="D2701" t="s">
        <v>2</v>
      </c>
      <c r="E2701" s="67" t="s">
        <v>3</v>
      </c>
      <c r="F2701" s="7" t="s">
        <v>4</v>
      </c>
      <c r="G2701" t="s">
        <v>5</v>
      </c>
      <c r="H2701" t="s">
        <v>268</v>
      </c>
      <c r="I2701" t="s">
        <v>269</v>
      </c>
      <c r="J2701" t="s">
        <v>270</v>
      </c>
      <c r="K2701" t="s">
        <v>271</v>
      </c>
      <c r="L2701" t="s">
        <v>6</v>
      </c>
      <c r="M2701" t="s">
        <v>7</v>
      </c>
      <c r="N2701" t="s">
        <v>8</v>
      </c>
      <c r="O2701" t="s">
        <v>9</v>
      </c>
      <c r="P2701" t="s">
        <v>272</v>
      </c>
      <c r="Q2701" t="s">
        <v>10</v>
      </c>
      <c r="R2701" t="s">
        <v>11</v>
      </c>
      <c r="S2701" t="s">
        <v>12</v>
      </c>
      <c r="T2701" t="s">
        <v>273</v>
      </c>
      <c r="U2701" t="s">
        <v>274</v>
      </c>
      <c r="V2701" t="s">
        <v>275</v>
      </c>
      <c r="W2701" t="s">
        <v>276</v>
      </c>
      <c r="X2701" t="s">
        <v>13</v>
      </c>
      <c r="Y2701" t="s">
        <v>277</v>
      </c>
      <c r="Z2701" t="s">
        <v>278</v>
      </c>
      <c r="AA2701" t="s">
        <v>14</v>
      </c>
      <c r="AB2701" t="s">
        <v>15</v>
      </c>
      <c r="AC2701" t="s">
        <v>279</v>
      </c>
      <c r="AD2701" t="s">
        <v>280</v>
      </c>
      <c r="AE2701" t="s">
        <v>281</v>
      </c>
      <c r="AF2701" t="s">
        <v>282</v>
      </c>
      <c r="AG2701" t="s">
        <v>283</v>
      </c>
      <c r="AH2701" t="s">
        <v>284</v>
      </c>
      <c r="AI2701" t="s">
        <v>16</v>
      </c>
      <c r="AJ2701" t="s">
        <v>17</v>
      </c>
      <c r="AK2701" t="s">
        <v>18</v>
      </c>
      <c r="AL2701" t="s">
        <v>19</v>
      </c>
      <c r="AM2701" t="s">
        <v>20</v>
      </c>
      <c r="AN2701" t="s">
        <v>285</v>
      </c>
      <c r="AO2701" t="s">
        <v>286</v>
      </c>
    </row>
    <row r="2702" spans="1:41">
      <c r="A2702" s="8">
        <v>46233</v>
      </c>
      <c r="B2702" s="67">
        <v>3952.5</v>
      </c>
      <c r="C2702">
        <v>-0.54</v>
      </c>
      <c r="D2702">
        <v>61890</v>
      </c>
      <c r="E2702" s="67">
        <v>-0.9</v>
      </c>
      <c r="F2702" s="7">
        <v>1605</v>
      </c>
      <c r="G2702" t="s">
        <v>21</v>
      </c>
      <c r="H2702">
        <v>0</v>
      </c>
      <c r="I2702" t="s">
        <v>288</v>
      </c>
      <c r="J2702" t="s">
        <v>289</v>
      </c>
      <c r="K2702" t="s">
        <v>290</v>
      </c>
      <c r="L2702" s="36">
        <v>3628</v>
      </c>
      <c r="M2702">
        <v>12</v>
      </c>
      <c r="N2702" s="66">
        <v>3.3E-3</v>
      </c>
      <c r="O2702" s="36">
        <v>3616</v>
      </c>
      <c r="P2702" s="66">
        <v>3.3E-3</v>
      </c>
      <c r="Q2702" s="36">
        <v>3652</v>
      </c>
      <c r="R2702" s="36">
        <v>3678</v>
      </c>
      <c r="S2702" s="36">
        <v>3589</v>
      </c>
      <c r="T2702" s="66">
        <v>-6.4999999999999997E-3</v>
      </c>
      <c r="U2702" s="66">
        <v>8.0000000000000004E-4</v>
      </c>
      <c r="V2702" s="66">
        <v>-1.35E-2</v>
      </c>
      <c r="W2702" s="66">
        <v>1.0800000000000001E-2</v>
      </c>
      <c r="X2702" s="1">
        <v>3741500</v>
      </c>
      <c r="Y2702" s="1">
        <v>13578217</v>
      </c>
      <c r="Z2702" s="1">
        <v>4568145</v>
      </c>
      <c r="AA2702" t="s">
        <v>291</v>
      </c>
      <c r="AB2702" t="s">
        <v>292</v>
      </c>
      <c r="AC2702">
        <v>9.36</v>
      </c>
      <c r="AD2702">
        <v>0.89</v>
      </c>
      <c r="AE2702">
        <v>2.98</v>
      </c>
      <c r="AF2702" t="s">
        <v>230</v>
      </c>
      <c r="AG2702" s="1">
        <v>292500</v>
      </c>
      <c r="AH2702" s="36">
        <v>3630</v>
      </c>
      <c r="AI2702">
        <v>700</v>
      </c>
      <c r="AJ2702" s="36">
        <v>3625</v>
      </c>
      <c r="AK2702" s="1">
        <v>7600</v>
      </c>
      <c r="AL2702" s="2">
        <v>0.64583333333333337</v>
      </c>
      <c r="AM2702" s="3">
        <v>46241</v>
      </c>
      <c r="AN2702" t="s">
        <v>293</v>
      </c>
      <c r="AO2702" t="s">
        <v>294</v>
      </c>
    </row>
    <row r="2703" spans="1:41">
      <c r="A2703" s="8">
        <v>46233</v>
      </c>
      <c r="B2703" s="67">
        <v>3952.5</v>
      </c>
      <c r="C2703" s="67">
        <v>-0.54</v>
      </c>
      <c r="D2703" s="67">
        <v>61890</v>
      </c>
      <c r="E2703" s="67">
        <v>-0.9</v>
      </c>
      <c r="F2703" s="69">
        <v>1833</v>
      </c>
      <c r="G2703" t="s">
        <v>24</v>
      </c>
      <c r="H2703">
        <v>0</v>
      </c>
      <c r="I2703" t="s">
        <v>288</v>
      </c>
      <c r="J2703" t="s">
        <v>289</v>
      </c>
      <c r="K2703" t="s">
        <v>290</v>
      </c>
      <c r="L2703" s="36">
        <v>5790</v>
      </c>
      <c r="M2703">
        <v>-20</v>
      </c>
      <c r="N2703" s="66">
        <v>-3.3999999999999998E-3</v>
      </c>
      <c r="O2703" s="36">
        <v>5810</v>
      </c>
      <c r="P2703" s="66">
        <v>-3.3999999999999998E-3</v>
      </c>
      <c r="Q2703" s="36">
        <v>5770</v>
      </c>
      <c r="R2703" s="36">
        <v>5830</v>
      </c>
      <c r="S2703" s="36">
        <v>5730</v>
      </c>
      <c r="T2703" s="66">
        <v>3.3999999999999998E-3</v>
      </c>
      <c r="U2703" s="66">
        <v>-1.6999999999999999E-3</v>
      </c>
      <c r="V2703" s="66">
        <v>-6.7999999999999996E-3</v>
      </c>
      <c r="W2703" s="66">
        <v>1.04E-2</v>
      </c>
      <c r="X2703" s="1">
        <v>120900</v>
      </c>
      <c r="Y2703" s="1">
        <v>700529</v>
      </c>
      <c r="Z2703" s="1">
        <v>223871</v>
      </c>
      <c r="AA2703" t="s">
        <v>296</v>
      </c>
      <c r="AB2703" t="s">
        <v>572</v>
      </c>
      <c r="AC2703">
        <v>13.49</v>
      </c>
      <c r="AD2703">
        <v>1.05</v>
      </c>
      <c r="AE2703">
        <v>5.18</v>
      </c>
      <c r="AF2703">
        <v>3.4</v>
      </c>
      <c r="AG2703" s="1">
        <v>1800</v>
      </c>
      <c r="AH2703" s="36">
        <v>5800</v>
      </c>
      <c r="AI2703">
        <v>200</v>
      </c>
      <c r="AJ2703" s="36">
        <v>5770</v>
      </c>
      <c r="AK2703" s="1">
        <v>1500</v>
      </c>
      <c r="AL2703" s="2">
        <v>0.64583333333333337</v>
      </c>
      <c r="AM2703" s="3">
        <v>46241</v>
      </c>
      <c r="AN2703" t="s">
        <v>298</v>
      </c>
      <c r="AO2703" t="s">
        <v>299</v>
      </c>
    </row>
    <row r="2704" spans="1:41">
      <c r="A2704" s="8">
        <v>46233</v>
      </c>
      <c r="B2704" s="67">
        <v>3952.5</v>
      </c>
      <c r="C2704" s="67">
        <v>-0.54</v>
      </c>
      <c r="D2704" s="67">
        <v>61890</v>
      </c>
      <c r="E2704" s="67">
        <v>-0.9</v>
      </c>
      <c r="F2704" s="69">
        <v>1911</v>
      </c>
      <c r="G2704" t="s">
        <v>25</v>
      </c>
      <c r="H2704">
        <v>0</v>
      </c>
      <c r="I2704" t="s">
        <v>288</v>
      </c>
      <c r="J2704" t="s">
        <v>289</v>
      </c>
      <c r="K2704" t="s">
        <v>290</v>
      </c>
      <c r="L2704" s="36">
        <v>1382.5</v>
      </c>
      <c r="M2704">
        <v>-24</v>
      </c>
      <c r="N2704" s="66">
        <v>-1.7100000000000001E-2</v>
      </c>
      <c r="O2704" s="36">
        <v>1406.5</v>
      </c>
      <c r="P2704" s="66">
        <v>-1.7000000000000001E-2</v>
      </c>
      <c r="Q2704" s="36">
        <v>1382</v>
      </c>
      <c r="R2704" s="36">
        <v>1394</v>
      </c>
      <c r="S2704" s="36">
        <v>1363.5</v>
      </c>
      <c r="T2704" s="66">
        <v>2.9999999999999997E-4</v>
      </c>
      <c r="U2704" s="66">
        <v>9.7999999999999997E-3</v>
      </c>
      <c r="V2704" s="66">
        <v>-8.2000000000000007E-3</v>
      </c>
      <c r="W2704" s="66">
        <v>1.3899999999999999E-2</v>
      </c>
      <c r="X2704" s="1">
        <v>3502100</v>
      </c>
      <c r="Y2704" s="1">
        <v>4831699</v>
      </c>
      <c r="Z2704" s="1">
        <v>855167</v>
      </c>
      <c r="AA2704" t="s">
        <v>300</v>
      </c>
      <c r="AB2704" t="s">
        <v>301</v>
      </c>
      <c r="AC2704">
        <v>8.81</v>
      </c>
      <c r="AD2704">
        <v>0.84</v>
      </c>
      <c r="AE2704">
        <v>3.62</v>
      </c>
      <c r="AF2704" t="s">
        <v>230</v>
      </c>
      <c r="AG2704" s="1">
        <v>277600</v>
      </c>
      <c r="AH2704" s="36">
        <v>1383</v>
      </c>
      <c r="AI2704">
        <v>100</v>
      </c>
      <c r="AJ2704" s="36">
        <v>1382.5</v>
      </c>
      <c r="AK2704" s="1">
        <v>1200</v>
      </c>
      <c r="AL2704" s="2">
        <v>0.64583333333333337</v>
      </c>
      <c r="AM2704" s="3">
        <v>46241</v>
      </c>
      <c r="AN2704" t="s">
        <v>293</v>
      </c>
      <c r="AO2704" t="s">
        <v>299</v>
      </c>
    </row>
    <row r="2705" spans="1:41">
      <c r="A2705" s="8">
        <v>46233</v>
      </c>
      <c r="B2705" s="67">
        <v>3952.5</v>
      </c>
      <c r="C2705" s="67">
        <v>-0.54</v>
      </c>
      <c r="D2705" s="67">
        <v>61890</v>
      </c>
      <c r="E2705" s="67">
        <v>-0.9</v>
      </c>
      <c r="F2705" s="69">
        <v>1925</v>
      </c>
      <c r="G2705" t="s">
        <v>26</v>
      </c>
      <c r="H2705">
        <v>0</v>
      </c>
      <c r="I2705" t="s">
        <v>288</v>
      </c>
      <c r="J2705" t="s">
        <v>289</v>
      </c>
      <c r="K2705" t="s">
        <v>290</v>
      </c>
      <c r="L2705" s="36">
        <v>4832</v>
      </c>
      <c r="M2705">
        <v>-77</v>
      </c>
      <c r="N2705" s="66">
        <v>-1.5699999999999999E-2</v>
      </c>
      <c r="O2705" s="36">
        <v>4909</v>
      </c>
      <c r="P2705" s="66">
        <v>-1.5599999999999999E-2</v>
      </c>
      <c r="Q2705" s="36">
        <v>4876</v>
      </c>
      <c r="R2705" s="36">
        <v>4901</v>
      </c>
      <c r="S2705" s="36">
        <v>4783</v>
      </c>
      <c r="T2705" s="66">
        <v>-8.9999999999999993E-3</v>
      </c>
      <c r="U2705" s="66">
        <v>5.7999999999999996E-3</v>
      </c>
      <c r="V2705" s="66">
        <v>-1.4E-2</v>
      </c>
      <c r="W2705" s="66">
        <v>1.0200000000000001E-2</v>
      </c>
      <c r="X2705" s="1">
        <v>2207200</v>
      </c>
      <c r="Y2705" s="1">
        <v>10664562</v>
      </c>
      <c r="Z2705" s="1">
        <v>3187362</v>
      </c>
      <c r="AA2705" t="s">
        <v>302</v>
      </c>
      <c r="AB2705" t="s">
        <v>573</v>
      </c>
      <c r="AC2705">
        <v>13.18</v>
      </c>
      <c r="AD2705">
        <v>1.03</v>
      </c>
      <c r="AE2705">
        <v>3.64</v>
      </c>
      <c r="AF2705" t="s">
        <v>230</v>
      </c>
      <c r="AG2705" s="1">
        <v>30200</v>
      </c>
      <c r="AH2705" s="36">
        <v>4844</v>
      </c>
      <c r="AI2705">
        <v>100</v>
      </c>
      <c r="AJ2705" s="36">
        <v>4831</v>
      </c>
      <c r="AK2705" s="1">
        <v>9000</v>
      </c>
      <c r="AL2705" s="2">
        <v>0.64583333333333337</v>
      </c>
      <c r="AM2705" s="3">
        <v>46240</v>
      </c>
      <c r="AN2705" t="s">
        <v>298</v>
      </c>
      <c r="AO2705" t="s">
        <v>299</v>
      </c>
    </row>
    <row r="2706" spans="1:41">
      <c r="A2706" s="8">
        <v>46233</v>
      </c>
      <c r="B2706" s="67">
        <v>3952.5</v>
      </c>
      <c r="C2706" s="67">
        <v>-0.54</v>
      </c>
      <c r="D2706" s="67">
        <v>61890</v>
      </c>
      <c r="E2706" s="67">
        <v>-0.9</v>
      </c>
      <c r="F2706" s="69">
        <v>1928</v>
      </c>
      <c r="G2706" t="s">
        <v>27</v>
      </c>
      <c r="H2706">
        <v>0</v>
      </c>
      <c r="I2706" t="s">
        <v>288</v>
      </c>
      <c r="J2706" t="s">
        <v>289</v>
      </c>
      <c r="K2706" t="s">
        <v>290</v>
      </c>
      <c r="L2706" s="36">
        <v>3587</v>
      </c>
      <c r="M2706">
        <v>-163</v>
      </c>
      <c r="N2706" s="66">
        <v>-4.3499999999999997E-2</v>
      </c>
      <c r="O2706" s="36">
        <v>3750</v>
      </c>
      <c r="P2706" s="66">
        <v>-4.3400000000000001E-2</v>
      </c>
      <c r="Q2706" s="36">
        <v>3630</v>
      </c>
      <c r="R2706" s="36">
        <v>3652</v>
      </c>
      <c r="S2706" s="36">
        <v>3565</v>
      </c>
      <c r="T2706" s="66">
        <v>-1.18E-2</v>
      </c>
      <c r="U2706" s="66">
        <v>3.0000000000000001E-3</v>
      </c>
      <c r="V2706" s="66">
        <v>-1.77E-2</v>
      </c>
      <c r="W2706" s="66">
        <v>6.1000000000000004E-3</v>
      </c>
      <c r="X2706" s="1">
        <v>4674400</v>
      </c>
      <c r="Y2706" s="1">
        <v>16813571</v>
      </c>
      <c r="Z2706" s="1">
        <v>2337237</v>
      </c>
      <c r="AA2706" t="s">
        <v>304</v>
      </c>
      <c r="AB2706" t="s">
        <v>574</v>
      </c>
      <c r="AC2706">
        <v>10.66</v>
      </c>
      <c r="AD2706">
        <v>1.08</v>
      </c>
      <c r="AE2706">
        <v>4.04</v>
      </c>
      <c r="AF2706" t="s">
        <v>230</v>
      </c>
      <c r="AG2706" s="1">
        <v>68300</v>
      </c>
      <c r="AH2706" s="36">
        <v>3587</v>
      </c>
      <c r="AI2706" s="1">
        <v>12000</v>
      </c>
      <c r="AJ2706" s="36">
        <v>3585</v>
      </c>
      <c r="AK2706">
        <v>100</v>
      </c>
      <c r="AL2706" s="2">
        <v>0.64583333333333337</v>
      </c>
      <c r="AN2706" t="s">
        <v>306</v>
      </c>
      <c r="AO2706" t="s">
        <v>299</v>
      </c>
    </row>
    <row r="2707" spans="1:41">
      <c r="A2707" s="8">
        <v>46233</v>
      </c>
      <c r="B2707" s="67">
        <v>3952.5</v>
      </c>
      <c r="C2707" s="67">
        <v>-0.54</v>
      </c>
      <c r="D2707" s="67">
        <v>61890</v>
      </c>
      <c r="E2707" s="67">
        <v>-0.9</v>
      </c>
      <c r="F2707" s="69">
        <v>1929</v>
      </c>
      <c r="G2707" t="s">
        <v>28</v>
      </c>
      <c r="H2707">
        <v>0</v>
      </c>
      <c r="I2707" t="s">
        <v>288</v>
      </c>
      <c r="J2707" t="s">
        <v>289</v>
      </c>
      <c r="K2707" t="s">
        <v>295</v>
      </c>
      <c r="L2707" s="36">
        <v>1164</v>
      </c>
      <c r="M2707">
        <v>-8</v>
      </c>
      <c r="N2707" s="66">
        <v>-6.7999999999999996E-3</v>
      </c>
      <c r="O2707" s="36">
        <v>1172</v>
      </c>
      <c r="P2707" s="66">
        <v>-6.7999999999999996E-3</v>
      </c>
      <c r="Q2707" s="36">
        <v>1171</v>
      </c>
      <c r="R2707" s="36">
        <v>1172</v>
      </c>
      <c r="S2707" s="36">
        <v>1156</v>
      </c>
      <c r="T2707" s="66">
        <v>-5.8999999999999999E-3</v>
      </c>
      <c r="U2707" s="66">
        <v>-3.3999999999999998E-3</v>
      </c>
      <c r="V2707" s="66">
        <v>-6.7999999999999996E-3</v>
      </c>
      <c r="W2707" s="66">
        <v>6.8999999999999999E-3</v>
      </c>
      <c r="X2707" s="1">
        <v>134900</v>
      </c>
      <c r="Y2707" s="1">
        <v>157254</v>
      </c>
      <c r="Z2707" s="1">
        <v>48650</v>
      </c>
      <c r="AA2707" t="s">
        <v>307</v>
      </c>
      <c r="AB2707" t="s">
        <v>575</v>
      </c>
      <c r="AC2707">
        <v>13.15</v>
      </c>
      <c r="AD2707">
        <v>1.28</v>
      </c>
      <c r="AE2707">
        <v>4.3</v>
      </c>
      <c r="AF2707" t="s">
        <v>230</v>
      </c>
      <c r="AG2707" s="1">
        <v>14600</v>
      </c>
      <c r="AH2707" s="36">
        <v>1171</v>
      </c>
      <c r="AI2707">
        <v>100</v>
      </c>
      <c r="AJ2707" s="36">
        <v>1163</v>
      </c>
      <c r="AK2707" s="1">
        <v>1200</v>
      </c>
      <c r="AL2707" s="2">
        <v>0.64583333333333337</v>
      </c>
      <c r="AM2707" s="3">
        <v>46241</v>
      </c>
      <c r="AN2707" t="s">
        <v>298</v>
      </c>
      <c r="AO2707" t="s">
        <v>299</v>
      </c>
    </row>
    <row r="2708" spans="1:41">
      <c r="A2708" s="8">
        <v>46233</v>
      </c>
      <c r="B2708" s="67">
        <v>3952.5</v>
      </c>
      <c r="C2708" s="67">
        <v>-0.54</v>
      </c>
      <c r="D2708" s="67">
        <v>61890</v>
      </c>
      <c r="E2708" s="67">
        <v>-0.9</v>
      </c>
      <c r="F2708" s="69">
        <v>1963</v>
      </c>
      <c r="G2708" t="s">
        <v>29</v>
      </c>
      <c r="H2708">
        <v>0</v>
      </c>
      <c r="I2708" t="s">
        <v>288</v>
      </c>
      <c r="J2708" t="s">
        <v>289</v>
      </c>
      <c r="K2708" t="s">
        <v>290</v>
      </c>
      <c r="L2708" s="36">
        <v>2227.5</v>
      </c>
      <c r="M2708">
        <v>2</v>
      </c>
      <c r="N2708" s="66">
        <v>8.9999999999999998E-4</v>
      </c>
      <c r="O2708" s="36">
        <v>2225.5</v>
      </c>
      <c r="P2708" s="66">
        <v>8.0000000000000004E-4</v>
      </c>
      <c r="Q2708" s="36">
        <v>2200</v>
      </c>
      <c r="R2708" s="36">
        <v>2275.5</v>
      </c>
      <c r="S2708" s="36">
        <v>2200</v>
      </c>
      <c r="T2708" s="66">
        <v>1.2500000000000001E-2</v>
      </c>
      <c r="U2708" s="66">
        <v>2E-3</v>
      </c>
      <c r="V2708" s="66">
        <v>-2.1000000000000001E-2</v>
      </c>
      <c r="W2708" s="66">
        <v>1.2500000000000001E-2</v>
      </c>
      <c r="X2708" s="1">
        <v>1869500</v>
      </c>
      <c r="Y2708" s="1">
        <v>4177347</v>
      </c>
      <c r="Z2708" s="1">
        <v>544162</v>
      </c>
      <c r="AA2708" t="s">
        <v>309</v>
      </c>
      <c r="AB2708" t="s">
        <v>310</v>
      </c>
      <c r="AC2708">
        <v>11.72</v>
      </c>
      <c r="AD2708">
        <v>1.25</v>
      </c>
      <c r="AE2708">
        <v>2.33</v>
      </c>
      <c r="AF2708" t="s">
        <v>230</v>
      </c>
      <c r="AG2708" s="1">
        <v>31100</v>
      </c>
      <c r="AH2708" s="36">
        <v>2230</v>
      </c>
      <c r="AI2708">
        <v>100</v>
      </c>
      <c r="AJ2708" s="36">
        <v>2220</v>
      </c>
      <c r="AK2708">
        <v>200</v>
      </c>
      <c r="AL2708" s="2">
        <v>0.64583333333333337</v>
      </c>
      <c r="AM2708" s="3">
        <v>46241</v>
      </c>
      <c r="AN2708" t="s">
        <v>298</v>
      </c>
      <c r="AO2708" t="s">
        <v>299</v>
      </c>
    </row>
    <row r="2709" spans="1:41">
      <c r="A2709" s="8">
        <v>46233</v>
      </c>
      <c r="B2709" s="67">
        <v>3952.5</v>
      </c>
      <c r="C2709" s="67">
        <v>-0.54</v>
      </c>
      <c r="D2709" s="67">
        <v>61890</v>
      </c>
      <c r="E2709" s="67">
        <v>-0.9</v>
      </c>
      <c r="F2709" s="69">
        <v>2124</v>
      </c>
      <c r="G2709" t="s">
        <v>30</v>
      </c>
      <c r="H2709">
        <v>0</v>
      </c>
      <c r="I2709" t="s">
        <v>288</v>
      </c>
      <c r="J2709" t="s">
        <v>289</v>
      </c>
      <c r="K2709" t="s">
        <v>290</v>
      </c>
      <c r="L2709">
        <v>985</v>
      </c>
      <c r="M2709">
        <v>-3</v>
      </c>
      <c r="N2709" s="66">
        <v>-3.0000000000000001E-3</v>
      </c>
      <c r="O2709">
        <v>988</v>
      </c>
      <c r="P2709" s="66">
        <v>-3.0000000000000001E-3</v>
      </c>
      <c r="Q2709">
        <v>991</v>
      </c>
      <c r="R2709">
        <v>995</v>
      </c>
      <c r="S2709">
        <v>964</v>
      </c>
      <c r="T2709" s="66">
        <v>-6.0000000000000001E-3</v>
      </c>
      <c r="U2709" s="66">
        <v>1.3299999999999999E-2</v>
      </c>
      <c r="V2709" s="66">
        <v>-0.01</v>
      </c>
      <c r="W2709" s="66">
        <v>2.1700000000000001E-2</v>
      </c>
      <c r="X2709" s="1">
        <v>648800</v>
      </c>
      <c r="Y2709" s="1">
        <v>636880</v>
      </c>
      <c r="Z2709" s="1">
        <v>163073</v>
      </c>
      <c r="AA2709" t="s">
        <v>311</v>
      </c>
      <c r="AB2709" t="s">
        <v>312</v>
      </c>
      <c r="AC2709">
        <v>18.2</v>
      </c>
      <c r="AD2709">
        <v>6.98</v>
      </c>
      <c r="AE2709">
        <v>3.86</v>
      </c>
      <c r="AF2709" t="s">
        <v>230</v>
      </c>
      <c r="AG2709" s="1">
        <v>36600</v>
      </c>
      <c r="AH2709">
        <v>987</v>
      </c>
      <c r="AI2709">
        <v>100</v>
      </c>
      <c r="AJ2709">
        <v>980</v>
      </c>
      <c r="AK2709" s="1">
        <v>5500</v>
      </c>
      <c r="AL2709" s="2">
        <v>0.64583333333333337</v>
      </c>
      <c r="AM2709" s="3">
        <v>46246</v>
      </c>
      <c r="AN2709" t="s">
        <v>293</v>
      </c>
      <c r="AO2709" t="s">
        <v>313</v>
      </c>
    </row>
    <row r="2710" spans="1:41">
      <c r="A2710" s="8">
        <v>46233</v>
      </c>
      <c r="B2710" s="67">
        <v>3952.5</v>
      </c>
      <c r="C2710" s="67">
        <v>-0.54</v>
      </c>
      <c r="D2710" s="67">
        <v>61890</v>
      </c>
      <c r="E2710" s="67">
        <v>-0.9</v>
      </c>
      <c r="F2710" s="69">
        <v>2162</v>
      </c>
      <c r="G2710" t="s">
        <v>31</v>
      </c>
      <c r="H2710">
        <v>0</v>
      </c>
      <c r="I2710" t="s">
        <v>314</v>
      </c>
      <c r="J2710" t="s">
        <v>289</v>
      </c>
      <c r="K2710" t="s">
        <v>290</v>
      </c>
      <c r="L2710">
        <v>537</v>
      </c>
      <c r="M2710">
        <v>0</v>
      </c>
      <c r="N2710" s="66">
        <v>0</v>
      </c>
      <c r="O2710">
        <v>537</v>
      </c>
      <c r="P2710" s="66">
        <v>0</v>
      </c>
      <c r="Q2710">
        <v>536</v>
      </c>
      <c r="R2710">
        <v>537</v>
      </c>
      <c r="S2710">
        <v>536</v>
      </c>
      <c r="T2710" s="66">
        <v>1.8E-3</v>
      </c>
      <c r="U2710" t="s">
        <v>230</v>
      </c>
      <c r="V2710" s="66">
        <v>0</v>
      </c>
      <c r="W2710" s="66">
        <v>1.8E-3</v>
      </c>
      <c r="X2710" s="1">
        <v>5700</v>
      </c>
      <c r="Y2710" s="1">
        <v>3057</v>
      </c>
      <c r="Z2710" s="1">
        <v>11605</v>
      </c>
      <c r="AA2710" t="s">
        <v>685</v>
      </c>
      <c r="AB2710" t="s">
        <v>316</v>
      </c>
      <c r="AC2710">
        <v>31.22</v>
      </c>
      <c r="AD2710">
        <v>2.04</v>
      </c>
      <c r="AE2710">
        <v>0</v>
      </c>
      <c r="AF2710">
        <v>0.6</v>
      </c>
      <c r="AG2710">
        <v>0</v>
      </c>
      <c r="AH2710">
        <v>537</v>
      </c>
      <c r="AI2710" s="1">
        <v>1400</v>
      </c>
      <c r="AJ2710">
        <v>536</v>
      </c>
      <c r="AK2710" s="1">
        <v>74700</v>
      </c>
      <c r="AL2710" s="2">
        <v>0.44166666666666665</v>
      </c>
      <c r="AM2710" s="3">
        <v>46241</v>
      </c>
      <c r="AN2710" t="s">
        <v>298</v>
      </c>
      <c r="AO2710" t="s">
        <v>313</v>
      </c>
    </row>
    <row r="2711" spans="1:41">
      <c r="A2711" s="8">
        <v>46233</v>
      </c>
      <c r="B2711" s="67">
        <v>3952.5</v>
      </c>
      <c r="C2711" s="67">
        <v>-0.54</v>
      </c>
      <c r="D2711" s="67">
        <v>61890</v>
      </c>
      <c r="E2711" s="67">
        <v>-0.9</v>
      </c>
      <c r="F2711" s="69">
        <v>2229</v>
      </c>
      <c r="G2711" t="s">
        <v>32</v>
      </c>
      <c r="H2711">
        <v>0</v>
      </c>
      <c r="I2711" t="s">
        <v>288</v>
      </c>
      <c r="J2711" t="s">
        <v>289</v>
      </c>
      <c r="K2711" t="s">
        <v>295</v>
      </c>
      <c r="L2711" s="36">
        <v>3119</v>
      </c>
      <c r="M2711">
        <v>-76</v>
      </c>
      <c r="N2711" s="66">
        <v>-2.3800000000000002E-2</v>
      </c>
      <c r="O2711" s="36">
        <v>3195</v>
      </c>
      <c r="P2711" s="66">
        <v>-2.3699999999999999E-2</v>
      </c>
      <c r="Q2711" s="36">
        <v>3195</v>
      </c>
      <c r="R2711" s="36">
        <v>3195</v>
      </c>
      <c r="S2711" s="36">
        <v>3035</v>
      </c>
      <c r="T2711" s="66">
        <v>-2.3699999999999999E-2</v>
      </c>
      <c r="U2711" s="66">
        <v>-1.1999999999999999E-3</v>
      </c>
      <c r="V2711" s="66">
        <v>-2.3699999999999999E-2</v>
      </c>
      <c r="W2711" s="66">
        <v>2.76E-2</v>
      </c>
      <c r="X2711" s="1">
        <v>657800</v>
      </c>
      <c r="Y2711" s="1">
        <v>2048712</v>
      </c>
      <c r="Z2711" s="1">
        <v>417727</v>
      </c>
      <c r="AA2711" t="s">
        <v>930</v>
      </c>
      <c r="AB2711" t="s">
        <v>660</v>
      </c>
      <c r="AC2711">
        <v>21.79</v>
      </c>
      <c r="AD2711">
        <v>1.8</v>
      </c>
      <c r="AE2711">
        <v>2.21</v>
      </c>
      <c r="AF2711" t="s">
        <v>230</v>
      </c>
      <c r="AG2711" s="1">
        <v>5700</v>
      </c>
      <c r="AH2711" s="36">
        <v>3126</v>
      </c>
      <c r="AI2711">
        <v>100</v>
      </c>
      <c r="AJ2711" s="36">
        <v>3110</v>
      </c>
      <c r="AK2711">
        <v>100</v>
      </c>
      <c r="AL2711" s="2">
        <v>0.64583333333333337</v>
      </c>
      <c r="AM2711" s="3">
        <v>46233</v>
      </c>
      <c r="AN2711" t="s">
        <v>298</v>
      </c>
      <c r="AO2711" t="s">
        <v>319</v>
      </c>
    </row>
    <row r="2712" spans="1:41">
      <c r="A2712" s="8">
        <v>46233</v>
      </c>
      <c r="B2712" s="67">
        <v>3952.5</v>
      </c>
      <c r="C2712" s="67">
        <v>-0.54</v>
      </c>
      <c r="D2712" s="67">
        <v>61890</v>
      </c>
      <c r="E2712" s="67">
        <v>-0.9</v>
      </c>
      <c r="F2712" s="69">
        <v>2768</v>
      </c>
      <c r="G2712" t="s">
        <v>33</v>
      </c>
      <c r="H2712">
        <v>0</v>
      </c>
      <c r="I2712" t="s">
        <v>288</v>
      </c>
      <c r="J2712" t="s">
        <v>289</v>
      </c>
      <c r="K2712" t="s">
        <v>295</v>
      </c>
      <c r="L2712" s="36">
        <v>5345</v>
      </c>
      <c r="M2712">
        <v>7</v>
      </c>
      <c r="N2712" s="66">
        <v>1.2999999999999999E-3</v>
      </c>
      <c r="O2712" s="36">
        <v>5338</v>
      </c>
      <c r="P2712" s="66">
        <v>1.2999999999999999E-3</v>
      </c>
      <c r="Q2712" s="36">
        <v>5340</v>
      </c>
      <c r="R2712" s="36">
        <v>5373</v>
      </c>
      <c r="S2712" s="36">
        <v>5279</v>
      </c>
      <c r="T2712" s="66">
        <v>8.9999999999999998E-4</v>
      </c>
      <c r="U2712" s="66">
        <v>8.9999999999999998E-4</v>
      </c>
      <c r="V2712" s="66">
        <v>-5.1999999999999998E-3</v>
      </c>
      <c r="W2712" s="66">
        <v>1.2500000000000001E-2</v>
      </c>
      <c r="X2712" s="1">
        <v>1174200</v>
      </c>
      <c r="Y2712" s="1">
        <v>6271022</v>
      </c>
      <c r="Z2712" s="1">
        <v>1122450</v>
      </c>
      <c r="AA2712" t="s">
        <v>320</v>
      </c>
      <c r="AB2712" t="s">
        <v>321</v>
      </c>
      <c r="AC2712">
        <v>8.5500000000000007</v>
      </c>
      <c r="AD2712">
        <v>1.01</v>
      </c>
      <c r="AE2712">
        <v>3.37</v>
      </c>
      <c r="AF2712" t="s">
        <v>230</v>
      </c>
      <c r="AG2712" s="1">
        <v>162800</v>
      </c>
      <c r="AH2712" s="36">
        <v>5347</v>
      </c>
      <c r="AI2712">
        <v>200</v>
      </c>
      <c r="AJ2712" s="36">
        <v>5335</v>
      </c>
      <c r="AK2712">
        <v>200</v>
      </c>
      <c r="AL2712" s="2">
        <v>0.64583333333333337</v>
      </c>
      <c r="AM2712" s="3">
        <v>46234</v>
      </c>
      <c r="AN2712" t="s">
        <v>298</v>
      </c>
      <c r="AO2712" t="s">
        <v>322</v>
      </c>
    </row>
    <row r="2713" spans="1:41">
      <c r="A2713" s="8">
        <v>46233</v>
      </c>
      <c r="B2713" s="67">
        <v>3952.5</v>
      </c>
      <c r="C2713" s="67">
        <v>-0.54</v>
      </c>
      <c r="D2713" s="67">
        <v>61890</v>
      </c>
      <c r="E2713" s="67">
        <v>-0.9</v>
      </c>
      <c r="F2713" s="69">
        <v>2769</v>
      </c>
      <c r="G2713" t="s">
        <v>34</v>
      </c>
      <c r="H2713">
        <v>0</v>
      </c>
      <c r="I2713" t="s">
        <v>314</v>
      </c>
      <c r="J2713" t="s">
        <v>323</v>
      </c>
      <c r="K2713" t="s">
        <v>295</v>
      </c>
      <c r="L2713">
        <v>891</v>
      </c>
      <c r="M2713">
        <v>1</v>
      </c>
      <c r="N2713" s="66">
        <v>1.1000000000000001E-3</v>
      </c>
      <c r="O2713">
        <v>890</v>
      </c>
      <c r="P2713" s="66">
        <v>1.1000000000000001E-3</v>
      </c>
      <c r="Q2713">
        <v>891</v>
      </c>
      <c r="R2713">
        <v>893</v>
      </c>
      <c r="S2713">
        <v>891</v>
      </c>
      <c r="T2713" s="66">
        <v>0</v>
      </c>
      <c r="U2713" s="66">
        <v>-2.2000000000000001E-3</v>
      </c>
      <c r="V2713" s="66">
        <v>-2.2000000000000001E-3</v>
      </c>
      <c r="W2713" s="66">
        <v>0</v>
      </c>
      <c r="X2713" s="1">
        <v>2200</v>
      </c>
      <c r="Y2713" s="1">
        <v>1962</v>
      </c>
      <c r="Z2713" s="1">
        <v>7004</v>
      </c>
      <c r="AA2713" t="s">
        <v>324</v>
      </c>
      <c r="AB2713" t="s">
        <v>325</v>
      </c>
      <c r="AC2713">
        <v>53.67</v>
      </c>
      <c r="AD2713">
        <v>8.34</v>
      </c>
      <c r="AE2713">
        <v>0</v>
      </c>
      <c r="AF2713">
        <v>0.2</v>
      </c>
      <c r="AG2713">
        <v>0</v>
      </c>
      <c r="AH2713">
        <v>893</v>
      </c>
      <c r="AI2713" s="1">
        <v>1000</v>
      </c>
      <c r="AJ2713">
        <v>891</v>
      </c>
      <c r="AK2713">
        <v>200</v>
      </c>
      <c r="AL2713" s="2">
        <v>0.64583333333333337</v>
      </c>
      <c r="AM2713" s="3">
        <v>46213</v>
      </c>
      <c r="AN2713" t="s">
        <v>326</v>
      </c>
      <c r="AO2713" t="s">
        <v>327</v>
      </c>
    </row>
    <row r="2714" spans="1:41">
      <c r="A2714" s="8">
        <v>46233</v>
      </c>
      <c r="B2714" s="67">
        <v>3952.5</v>
      </c>
      <c r="C2714" s="67">
        <v>-0.54</v>
      </c>
      <c r="D2714" s="67">
        <v>61890</v>
      </c>
      <c r="E2714" s="67">
        <v>-0.9</v>
      </c>
      <c r="F2714" s="69">
        <v>2914</v>
      </c>
      <c r="G2714" t="s">
        <v>35</v>
      </c>
      <c r="H2714">
        <v>0</v>
      </c>
      <c r="I2714" t="s">
        <v>288</v>
      </c>
      <c r="J2714" t="s">
        <v>289</v>
      </c>
      <c r="K2714" t="s">
        <v>295</v>
      </c>
      <c r="L2714" s="36">
        <v>6665</v>
      </c>
      <c r="M2714">
        <v>-116</v>
      </c>
      <c r="N2714" s="66">
        <v>-1.7100000000000001E-2</v>
      </c>
      <c r="O2714" s="36">
        <v>6781</v>
      </c>
      <c r="P2714" s="66">
        <v>-1.7100000000000001E-2</v>
      </c>
      <c r="Q2714" s="36">
        <v>6800</v>
      </c>
      <c r="R2714" s="36">
        <v>6820</v>
      </c>
      <c r="S2714" s="36">
        <v>6619</v>
      </c>
      <c r="T2714" s="66">
        <v>-1.9800000000000002E-2</v>
      </c>
      <c r="U2714" s="66">
        <v>5.1000000000000004E-3</v>
      </c>
      <c r="V2714" s="66">
        <v>-2.2700000000000001E-2</v>
      </c>
      <c r="W2714" s="66">
        <v>6.8999999999999999E-3</v>
      </c>
      <c r="X2714" s="1">
        <v>5773400</v>
      </c>
      <c r="Y2714" s="1">
        <v>38573922</v>
      </c>
      <c r="Z2714" s="1">
        <v>13330000</v>
      </c>
      <c r="AA2714" t="s">
        <v>931</v>
      </c>
      <c r="AB2714" t="s">
        <v>329</v>
      </c>
      <c r="AC2714">
        <v>20.75</v>
      </c>
      <c r="AD2714">
        <v>2.89</v>
      </c>
      <c r="AE2714">
        <v>3.63</v>
      </c>
      <c r="AF2714" t="s">
        <v>230</v>
      </c>
      <c r="AG2714" s="1">
        <v>380100</v>
      </c>
      <c r="AH2714" s="36">
        <v>6667</v>
      </c>
      <c r="AI2714">
        <v>400</v>
      </c>
      <c r="AJ2714" s="36">
        <v>6665</v>
      </c>
      <c r="AK2714" s="1">
        <v>1900</v>
      </c>
      <c r="AL2714" s="2">
        <v>0.64583333333333337</v>
      </c>
      <c r="AM2714" s="3">
        <v>46233</v>
      </c>
      <c r="AN2714" t="s">
        <v>293</v>
      </c>
      <c r="AO2714" t="s">
        <v>319</v>
      </c>
    </row>
    <row r="2715" spans="1:41">
      <c r="A2715" s="8">
        <v>46233</v>
      </c>
      <c r="B2715" s="67">
        <v>3952.5</v>
      </c>
      <c r="C2715" s="67">
        <v>-0.54</v>
      </c>
      <c r="D2715" s="67">
        <v>61890</v>
      </c>
      <c r="E2715" s="67">
        <v>-0.9</v>
      </c>
      <c r="F2715" s="69">
        <v>3003</v>
      </c>
      <c r="G2715" t="s">
        <v>36</v>
      </c>
      <c r="H2715">
        <v>0</v>
      </c>
      <c r="I2715" t="s">
        <v>288</v>
      </c>
      <c r="J2715" t="s">
        <v>289</v>
      </c>
      <c r="K2715" t="s">
        <v>290</v>
      </c>
      <c r="L2715" s="36">
        <v>1829.5</v>
      </c>
      <c r="M2715">
        <v>-77.5</v>
      </c>
      <c r="N2715" s="66">
        <v>-4.0599999999999997E-2</v>
      </c>
      <c r="O2715" s="36">
        <v>1907</v>
      </c>
      <c r="P2715" s="66">
        <v>-4.0599999999999997E-2</v>
      </c>
      <c r="Q2715" s="36">
        <v>1904.5</v>
      </c>
      <c r="R2715" s="36">
        <v>1913</v>
      </c>
      <c r="S2715" s="36">
        <v>1819</v>
      </c>
      <c r="T2715" s="66">
        <v>-3.9300000000000002E-2</v>
      </c>
      <c r="U2715" s="66">
        <v>-2.8999999999999998E-3</v>
      </c>
      <c r="V2715" s="66">
        <v>-4.36E-2</v>
      </c>
      <c r="W2715" s="66">
        <v>5.7000000000000002E-3</v>
      </c>
      <c r="X2715" s="1">
        <v>3926000</v>
      </c>
      <c r="Y2715" s="1">
        <v>7228460</v>
      </c>
      <c r="Z2715" s="1">
        <v>1404887</v>
      </c>
      <c r="AA2715" t="s">
        <v>330</v>
      </c>
      <c r="AB2715" t="s">
        <v>577</v>
      </c>
      <c r="AC2715">
        <v>11.48</v>
      </c>
      <c r="AD2715">
        <v>1.46</v>
      </c>
      <c r="AE2715">
        <v>3.66</v>
      </c>
      <c r="AF2715" t="s">
        <v>230</v>
      </c>
      <c r="AG2715" s="1">
        <v>236400</v>
      </c>
      <c r="AH2715" s="36">
        <v>1830</v>
      </c>
      <c r="AI2715">
        <v>400</v>
      </c>
      <c r="AJ2715" s="36">
        <v>1825</v>
      </c>
      <c r="AK2715">
        <v>100</v>
      </c>
      <c r="AL2715" s="2">
        <v>0.64583333333333337</v>
      </c>
      <c r="AM2715" s="3">
        <v>46231</v>
      </c>
      <c r="AN2715" t="s">
        <v>293</v>
      </c>
      <c r="AO2715" t="s">
        <v>332</v>
      </c>
    </row>
    <row r="2716" spans="1:41">
      <c r="A2716" s="8">
        <v>46233</v>
      </c>
      <c r="B2716" s="67">
        <v>3952.5</v>
      </c>
      <c r="C2716" s="67">
        <v>-0.54</v>
      </c>
      <c r="D2716" s="67">
        <v>61890</v>
      </c>
      <c r="E2716" s="67">
        <v>-0.9</v>
      </c>
      <c r="F2716" s="69">
        <v>3407</v>
      </c>
      <c r="G2716" t="s">
        <v>37</v>
      </c>
      <c r="H2716">
        <v>0</v>
      </c>
      <c r="I2716" t="s">
        <v>288</v>
      </c>
      <c r="J2716" t="s">
        <v>289</v>
      </c>
      <c r="K2716" t="s">
        <v>290</v>
      </c>
      <c r="L2716" s="36">
        <v>1810</v>
      </c>
      <c r="M2716">
        <v>-20.5</v>
      </c>
      <c r="N2716" s="66">
        <v>-1.12E-2</v>
      </c>
      <c r="O2716" s="36">
        <v>1830.5</v>
      </c>
      <c r="P2716" s="66">
        <v>-1.11E-2</v>
      </c>
      <c r="Q2716" s="36">
        <v>1801</v>
      </c>
      <c r="R2716" s="36">
        <v>1818.5</v>
      </c>
      <c r="S2716" s="36">
        <v>1785.5</v>
      </c>
      <c r="T2716" s="66">
        <v>4.8999999999999998E-3</v>
      </c>
      <c r="U2716" s="66">
        <v>7.4999999999999997E-3</v>
      </c>
      <c r="V2716" s="66">
        <v>-4.5999999999999999E-3</v>
      </c>
      <c r="W2716" s="66">
        <v>1.37E-2</v>
      </c>
      <c r="X2716" s="1">
        <v>5964200</v>
      </c>
      <c r="Y2716" s="1">
        <v>10773987</v>
      </c>
      <c r="Z2716" s="1">
        <v>2472010</v>
      </c>
      <c r="AA2716" t="s">
        <v>706</v>
      </c>
      <c r="AB2716" t="s">
        <v>334</v>
      </c>
      <c r="AC2716">
        <v>15.23</v>
      </c>
      <c r="AD2716">
        <v>1.17</v>
      </c>
      <c r="AE2716">
        <v>2.4300000000000002</v>
      </c>
      <c r="AF2716" t="s">
        <v>230</v>
      </c>
      <c r="AG2716" s="1">
        <v>129600</v>
      </c>
      <c r="AH2716" s="36">
        <v>1811</v>
      </c>
      <c r="AI2716" s="1">
        <v>1200</v>
      </c>
      <c r="AJ2716" s="36">
        <v>1809</v>
      </c>
      <c r="AK2716">
        <v>100</v>
      </c>
      <c r="AL2716" s="2">
        <v>0.64583333333333337</v>
      </c>
      <c r="AM2716" s="3">
        <v>46234</v>
      </c>
      <c r="AN2716" t="s">
        <v>298</v>
      </c>
      <c r="AO2716" t="s">
        <v>335</v>
      </c>
    </row>
    <row r="2717" spans="1:41">
      <c r="A2717" s="8">
        <v>46233</v>
      </c>
      <c r="B2717" s="67">
        <v>3952.5</v>
      </c>
      <c r="C2717" s="67">
        <v>-0.54</v>
      </c>
      <c r="D2717" s="67">
        <v>61890</v>
      </c>
      <c r="E2717" s="67">
        <v>-0.9</v>
      </c>
      <c r="F2717" s="69">
        <v>4008</v>
      </c>
      <c r="G2717" t="s">
        <v>38</v>
      </c>
      <c r="H2717">
        <v>0</v>
      </c>
      <c r="I2717" t="s">
        <v>288</v>
      </c>
      <c r="J2717" t="s">
        <v>289</v>
      </c>
      <c r="K2717" t="s">
        <v>290</v>
      </c>
      <c r="L2717" s="36">
        <v>1225</v>
      </c>
      <c r="M2717">
        <v>0</v>
      </c>
      <c r="N2717" s="66">
        <v>0</v>
      </c>
      <c r="O2717" s="36">
        <v>1225</v>
      </c>
      <c r="P2717" s="66">
        <v>0</v>
      </c>
      <c r="Q2717" s="36">
        <v>1216</v>
      </c>
      <c r="R2717" s="36">
        <v>1237</v>
      </c>
      <c r="S2717" s="36">
        <v>1206</v>
      </c>
      <c r="T2717" s="66">
        <v>7.4000000000000003E-3</v>
      </c>
      <c r="U2717" s="66">
        <v>-2.3999999999999998E-3</v>
      </c>
      <c r="V2717" s="66">
        <v>-9.7000000000000003E-3</v>
      </c>
      <c r="W2717" s="66">
        <v>1.5699999999999999E-2</v>
      </c>
      <c r="X2717" s="1">
        <v>160800</v>
      </c>
      <c r="Y2717" s="1">
        <v>197067</v>
      </c>
      <c r="Z2717" s="1">
        <v>79268</v>
      </c>
      <c r="AA2717" t="s">
        <v>707</v>
      </c>
      <c r="AB2717" t="s">
        <v>337</v>
      </c>
      <c r="AC2717">
        <v>10.029999999999999</v>
      </c>
      <c r="AD2717">
        <v>0.76</v>
      </c>
      <c r="AE2717">
        <v>3.92</v>
      </c>
      <c r="AF2717" t="s">
        <v>230</v>
      </c>
      <c r="AG2717">
        <v>200</v>
      </c>
      <c r="AH2717" s="36">
        <v>1225</v>
      </c>
      <c r="AI2717">
        <v>100</v>
      </c>
      <c r="AJ2717" s="36">
        <v>1222</v>
      </c>
      <c r="AK2717">
        <v>100</v>
      </c>
      <c r="AL2717" s="2">
        <v>0.64583333333333337</v>
      </c>
      <c r="AM2717" s="3">
        <v>46240</v>
      </c>
      <c r="AN2717" t="s">
        <v>298</v>
      </c>
      <c r="AO2717" t="s">
        <v>335</v>
      </c>
    </row>
    <row r="2718" spans="1:41">
      <c r="A2718" s="8">
        <v>46233</v>
      </c>
      <c r="B2718" s="67">
        <v>3952.5</v>
      </c>
      <c r="C2718" s="67">
        <v>-0.54</v>
      </c>
      <c r="D2718" s="67">
        <v>61890</v>
      </c>
      <c r="E2718" s="67">
        <v>-0.9</v>
      </c>
      <c r="F2718" s="69">
        <v>4026</v>
      </c>
      <c r="G2718" t="s">
        <v>39</v>
      </c>
      <c r="H2718">
        <v>0</v>
      </c>
      <c r="I2718" t="s">
        <v>314</v>
      </c>
      <c r="J2718" t="s">
        <v>289</v>
      </c>
      <c r="K2718" t="s">
        <v>295</v>
      </c>
      <c r="L2718" s="36">
        <v>1527</v>
      </c>
      <c r="M2718">
        <v>7</v>
      </c>
      <c r="N2718" s="66">
        <v>4.5999999999999999E-3</v>
      </c>
      <c r="O2718" s="36">
        <v>1520</v>
      </c>
      <c r="P2718" s="66">
        <v>4.5999999999999999E-3</v>
      </c>
      <c r="Q2718" s="36">
        <v>1507</v>
      </c>
      <c r="R2718" s="36">
        <v>1546</v>
      </c>
      <c r="S2718" s="36">
        <v>1505</v>
      </c>
      <c r="T2718" s="66">
        <v>1.32E-2</v>
      </c>
      <c r="U2718" s="66">
        <v>-8.3999999999999995E-3</v>
      </c>
      <c r="V2718" s="66">
        <v>-1.2200000000000001E-2</v>
      </c>
      <c r="W2718" s="66">
        <v>1.46E-2</v>
      </c>
      <c r="X2718" s="1">
        <v>26500</v>
      </c>
      <c r="Y2718" s="1">
        <v>40489</v>
      </c>
      <c r="Z2718" s="1">
        <v>14109</v>
      </c>
      <c r="AA2718" t="s">
        <v>338</v>
      </c>
      <c r="AB2718" t="s">
        <v>848</v>
      </c>
      <c r="AC2718">
        <v>7.23</v>
      </c>
      <c r="AD2718">
        <v>0.94</v>
      </c>
      <c r="AE2718">
        <v>3.27</v>
      </c>
      <c r="AF2718" t="s">
        <v>230</v>
      </c>
      <c r="AG2718" s="1">
        <v>1000</v>
      </c>
      <c r="AH2718" s="36">
        <v>1535</v>
      </c>
      <c r="AI2718">
        <v>100</v>
      </c>
      <c r="AJ2718" s="36">
        <v>1524</v>
      </c>
      <c r="AK2718">
        <v>100</v>
      </c>
      <c r="AL2718" s="2">
        <v>0.64583333333333337</v>
      </c>
      <c r="AN2718" t="s">
        <v>340</v>
      </c>
      <c r="AO2718" t="s">
        <v>341</v>
      </c>
    </row>
    <row r="2719" spans="1:41">
      <c r="A2719" s="8">
        <v>46233</v>
      </c>
      <c r="B2719" s="67">
        <v>3952.5</v>
      </c>
      <c r="C2719" s="67">
        <v>-0.54</v>
      </c>
      <c r="D2719" s="67">
        <v>61890</v>
      </c>
      <c r="E2719" s="67">
        <v>-0.9</v>
      </c>
      <c r="F2719" s="69">
        <v>4062</v>
      </c>
      <c r="G2719" t="s">
        <v>40</v>
      </c>
      <c r="H2719">
        <v>0</v>
      </c>
      <c r="I2719" t="s">
        <v>288</v>
      </c>
      <c r="J2719" t="s">
        <v>289</v>
      </c>
      <c r="K2719" t="s">
        <v>290</v>
      </c>
      <c r="L2719" s="36">
        <v>13650</v>
      </c>
      <c r="M2719">
        <v>180</v>
      </c>
      <c r="N2719" s="66">
        <v>1.34E-2</v>
      </c>
      <c r="O2719" s="36">
        <v>13470</v>
      </c>
      <c r="P2719" s="66">
        <v>1.3299999999999999E-2</v>
      </c>
      <c r="Q2719" s="36">
        <v>13475</v>
      </c>
      <c r="R2719" s="36">
        <v>14700</v>
      </c>
      <c r="S2719" s="36">
        <v>13095</v>
      </c>
      <c r="T2719" s="66">
        <v>1.29E-2</v>
      </c>
      <c r="U2719" s="66">
        <v>-3.0499999999999999E-2</v>
      </c>
      <c r="V2719" s="66">
        <v>-7.1400000000000005E-2</v>
      </c>
      <c r="W2719" s="66">
        <v>4.2299999999999997E-2</v>
      </c>
      <c r="X2719" s="1">
        <v>10002100</v>
      </c>
      <c r="Y2719" s="1">
        <v>140061844</v>
      </c>
      <c r="Z2719" s="1">
        <v>3845493</v>
      </c>
      <c r="AA2719" t="s">
        <v>691</v>
      </c>
      <c r="AB2719" t="s">
        <v>343</v>
      </c>
      <c r="AC2719">
        <v>65.78</v>
      </c>
      <c r="AD2719">
        <v>6.92</v>
      </c>
      <c r="AE2719">
        <v>0.26</v>
      </c>
      <c r="AF2719" t="s">
        <v>230</v>
      </c>
      <c r="AG2719" s="1">
        <v>1089600</v>
      </c>
      <c r="AH2719" s="36">
        <v>13660</v>
      </c>
      <c r="AI2719" s="1">
        <v>7500</v>
      </c>
      <c r="AJ2719" s="36">
        <v>13645</v>
      </c>
      <c r="AK2719">
        <v>100</v>
      </c>
      <c r="AL2719" s="2">
        <v>0.64583333333333337</v>
      </c>
      <c r="AM2719" s="3">
        <v>46238</v>
      </c>
      <c r="AN2719" t="s">
        <v>298</v>
      </c>
      <c r="AO2719" t="s">
        <v>344</v>
      </c>
    </row>
    <row r="2720" spans="1:41">
      <c r="A2720" s="8">
        <v>46233</v>
      </c>
      <c r="B2720" s="67">
        <v>3952.5</v>
      </c>
      <c r="C2720" s="67">
        <v>-0.54</v>
      </c>
      <c r="D2720" s="67">
        <v>61890</v>
      </c>
      <c r="E2720" s="67">
        <v>-0.9</v>
      </c>
      <c r="F2720" s="69">
        <v>4063</v>
      </c>
      <c r="G2720" t="s">
        <v>41</v>
      </c>
      <c r="H2720">
        <v>0</v>
      </c>
      <c r="I2720" t="s">
        <v>288</v>
      </c>
      <c r="J2720" t="s">
        <v>289</v>
      </c>
      <c r="K2720" t="s">
        <v>295</v>
      </c>
      <c r="L2720" s="36">
        <v>5756</v>
      </c>
      <c r="M2720">
        <v>66</v>
      </c>
      <c r="N2720" s="66">
        <v>1.1599999999999999E-2</v>
      </c>
      <c r="O2720" s="36">
        <v>5690</v>
      </c>
      <c r="P2720" s="66">
        <v>1.15E-2</v>
      </c>
      <c r="Q2720" s="36">
        <v>5712</v>
      </c>
      <c r="R2720" s="36">
        <v>5879</v>
      </c>
      <c r="S2720" s="36">
        <v>5696</v>
      </c>
      <c r="T2720" s="66">
        <v>7.7000000000000002E-3</v>
      </c>
      <c r="U2720" s="66">
        <v>-4.4000000000000003E-3</v>
      </c>
      <c r="V2720" s="66">
        <v>-2.0899999999999998E-2</v>
      </c>
      <c r="W2720" s="66">
        <v>1.0500000000000001E-2</v>
      </c>
      <c r="X2720" s="1">
        <v>10102300</v>
      </c>
      <c r="Y2720" s="1">
        <v>58500659</v>
      </c>
      <c r="Z2720" s="1">
        <v>11425636</v>
      </c>
      <c r="AA2720" t="s">
        <v>556</v>
      </c>
      <c r="AB2720" t="s">
        <v>346</v>
      </c>
      <c r="AC2720">
        <v>20.28</v>
      </c>
      <c r="AD2720">
        <v>2.39</v>
      </c>
      <c r="AE2720">
        <v>2.02</v>
      </c>
      <c r="AF2720" t="s">
        <v>230</v>
      </c>
      <c r="AG2720" s="1">
        <v>151900</v>
      </c>
      <c r="AH2720" s="36">
        <v>5764</v>
      </c>
      <c r="AI2720">
        <v>300</v>
      </c>
      <c r="AJ2720" s="36">
        <v>5755</v>
      </c>
      <c r="AK2720" s="1">
        <v>11100</v>
      </c>
      <c r="AL2720" s="2">
        <v>0.64583333333333337</v>
      </c>
      <c r="AM2720" s="3">
        <v>46227</v>
      </c>
      <c r="AN2720" t="s">
        <v>298</v>
      </c>
      <c r="AO2720" t="s">
        <v>335</v>
      </c>
    </row>
    <row r="2721" spans="1:41">
      <c r="A2721" s="8">
        <v>46233</v>
      </c>
      <c r="B2721" s="67">
        <v>3952.5</v>
      </c>
      <c r="C2721" s="67">
        <v>-0.54</v>
      </c>
      <c r="D2721" s="67">
        <v>61890</v>
      </c>
      <c r="E2721" s="67">
        <v>-0.9</v>
      </c>
      <c r="F2721" s="69">
        <v>4068</v>
      </c>
      <c r="G2721" t="s">
        <v>42</v>
      </c>
      <c r="H2721">
        <v>0</v>
      </c>
      <c r="I2721" t="s">
        <v>347</v>
      </c>
      <c r="J2721" t="s">
        <v>323</v>
      </c>
      <c r="K2721" t="s">
        <v>295</v>
      </c>
      <c r="L2721" s="36">
        <v>1652</v>
      </c>
      <c r="M2721">
        <v>1</v>
      </c>
      <c r="N2721" s="66">
        <v>5.9999999999999995E-4</v>
      </c>
      <c r="O2721" s="36">
        <v>1651</v>
      </c>
      <c r="P2721" s="66">
        <v>5.9999999999999995E-4</v>
      </c>
      <c r="Q2721" s="36">
        <v>1651</v>
      </c>
      <c r="R2721" s="36">
        <v>1668</v>
      </c>
      <c r="S2721" s="36">
        <v>1651</v>
      </c>
      <c r="T2721" s="66">
        <v>5.9999999999999995E-4</v>
      </c>
      <c r="U2721" s="66">
        <v>-5.9999999999999995E-4</v>
      </c>
      <c r="V2721" s="66">
        <v>-9.4999999999999998E-3</v>
      </c>
      <c r="W2721" s="66">
        <v>5.9999999999999995E-4</v>
      </c>
      <c r="X2721">
        <v>900</v>
      </c>
      <c r="Y2721" s="1">
        <v>1490</v>
      </c>
      <c r="Z2721" s="1">
        <v>3121</v>
      </c>
      <c r="AA2721" t="s">
        <v>348</v>
      </c>
      <c r="AB2721" t="s">
        <v>692</v>
      </c>
      <c r="AC2721">
        <v>21.7</v>
      </c>
      <c r="AD2721">
        <v>1.45</v>
      </c>
      <c r="AE2721">
        <v>0</v>
      </c>
      <c r="AF2721">
        <v>1.6</v>
      </c>
      <c r="AG2721" s="1">
        <v>3100</v>
      </c>
      <c r="AH2721" s="36">
        <v>1668</v>
      </c>
      <c r="AI2721">
        <v>100</v>
      </c>
      <c r="AJ2721" s="36">
        <v>1652</v>
      </c>
      <c r="AK2721">
        <v>400</v>
      </c>
      <c r="AL2721" s="2">
        <v>0.64583333333333337</v>
      </c>
      <c r="AM2721" s="3">
        <v>46248</v>
      </c>
      <c r="AN2721" t="s">
        <v>350</v>
      </c>
      <c r="AO2721" t="s">
        <v>351</v>
      </c>
    </row>
    <row r="2722" spans="1:41">
      <c r="A2722" s="8">
        <v>46233</v>
      </c>
      <c r="B2722" s="67">
        <v>3952.5</v>
      </c>
      <c r="C2722" s="67">
        <v>-0.54</v>
      </c>
      <c r="D2722" s="67">
        <v>61890</v>
      </c>
      <c r="E2722" s="67">
        <v>-0.9</v>
      </c>
      <c r="F2722" s="69">
        <v>4100</v>
      </c>
      <c r="G2722" t="s">
        <v>43</v>
      </c>
      <c r="H2722">
        <v>0</v>
      </c>
      <c r="I2722" t="s">
        <v>314</v>
      </c>
      <c r="J2722" t="s">
        <v>289</v>
      </c>
      <c r="K2722" t="s">
        <v>295</v>
      </c>
      <c r="L2722" s="36">
        <v>1311</v>
      </c>
      <c r="M2722">
        <v>53</v>
      </c>
      <c r="N2722" s="66">
        <v>4.2099999999999999E-2</v>
      </c>
      <c r="O2722" s="36">
        <v>1258</v>
      </c>
      <c r="P2722" s="66">
        <v>4.2099999999999999E-2</v>
      </c>
      <c r="Q2722" s="36">
        <v>1275</v>
      </c>
      <c r="R2722" s="36">
        <v>1323</v>
      </c>
      <c r="S2722" s="36">
        <v>1250</v>
      </c>
      <c r="T2722" s="66">
        <v>2.8199999999999999E-2</v>
      </c>
      <c r="U2722" s="66">
        <v>6.1000000000000004E-3</v>
      </c>
      <c r="V2722" s="66">
        <v>-8.9999999999999993E-3</v>
      </c>
      <c r="W2722" s="66">
        <v>4.8800000000000003E-2</v>
      </c>
      <c r="X2722" s="1">
        <v>44400</v>
      </c>
      <c r="Y2722" s="1">
        <v>57593</v>
      </c>
      <c r="Z2722" s="1">
        <v>7996</v>
      </c>
      <c r="AA2722" t="s">
        <v>544</v>
      </c>
      <c r="AB2722" t="s">
        <v>353</v>
      </c>
      <c r="AC2722">
        <v>15.17</v>
      </c>
      <c r="AD2722">
        <v>0.83</v>
      </c>
      <c r="AE2722">
        <v>0</v>
      </c>
      <c r="AF2722" t="s">
        <v>230</v>
      </c>
      <c r="AG2722">
        <v>0</v>
      </c>
      <c r="AH2722" s="36">
        <v>1319</v>
      </c>
      <c r="AI2722">
        <v>300</v>
      </c>
      <c r="AJ2722" s="36">
        <v>1308</v>
      </c>
      <c r="AK2722">
        <v>200</v>
      </c>
      <c r="AL2722" s="2">
        <v>0.64583333333333337</v>
      </c>
      <c r="AM2722" s="3">
        <v>46241</v>
      </c>
      <c r="AN2722" t="s">
        <v>298</v>
      </c>
      <c r="AO2722" t="s">
        <v>335</v>
      </c>
    </row>
    <row r="2723" spans="1:41">
      <c r="A2723" s="8">
        <v>46233</v>
      </c>
      <c r="B2723" s="67">
        <v>3952.5</v>
      </c>
      <c r="C2723" s="67">
        <v>-0.54</v>
      </c>
      <c r="D2723" s="67">
        <v>61890</v>
      </c>
      <c r="E2723" s="67">
        <v>-0.9</v>
      </c>
      <c r="F2723" s="69">
        <v>4182</v>
      </c>
      <c r="G2723" t="s">
        <v>44</v>
      </c>
      <c r="H2723">
        <v>0</v>
      </c>
      <c r="I2723" t="s">
        <v>288</v>
      </c>
      <c r="J2723" t="s">
        <v>289</v>
      </c>
      <c r="K2723" t="s">
        <v>290</v>
      </c>
      <c r="L2723" s="36">
        <v>3866</v>
      </c>
      <c r="M2723">
        <v>46</v>
      </c>
      <c r="N2723" s="66">
        <v>1.2E-2</v>
      </c>
      <c r="O2723" s="36">
        <v>3820</v>
      </c>
      <c r="P2723" s="66">
        <v>1.2E-2</v>
      </c>
      <c r="Q2723" s="36">
        <v>3751</v>
      </c>
      <c r="R2723" s="36">
        <v>3970</v>
      </c>
      <c r="S2723" s="36">
        <v>3711</v>
      </c>
      <c r="T2723" s="66">
        <v>3.0599999999999999E-2</v>
      </c>
      <c r="U2723" s="66">
        <v>-6.1000000000000004E-3</v>
      </c>
      <c r="V2723" s="66">
        <v>-2.6100000000000002E-2</v>
      </c>
      <c r="W2723" s="66">
        <v>4.1700000000000001E-2</v>
      </c>
      <c r="X2723" s="1">
        <v>1232300</v>
      </c>
      <c r="Y2723" s="1">
        <v>4759168</v>
      </c>
      <c r="Z2723" s="1">
        <v>818380</v>
      </c>
      <c r="AA2723" t="s">
        <v>678</v>
      </c>
      <c r="AB2723" t="s">
        <v>355</v>
      </c>
      <c r="AC2723">
        <v>16.38</v>
      </c>
      <c r="AD2723">
        <v>1.1599999999999999</v>
      </c>
      <c r="AE2723">
        <v>2.85</v>
      </c>
      <c r="AF2723" t="s">
        <v>230</v>
      </c>
      <c r="AG2723" s="1">
        <v>20500</v>
      </c>
      <c r="AH2723" s="36">
        <v>3868</v>
      </c>
      <c r="AI2723" s="1">
        <v>1000</v>
      </c>
      <c r="AJ2723" s="36">
        <v>3851</v>
      </c>
      <c r="AK2723" s="1">
        <v>2700</v>
      </c>
      <c r="AL2723" s="2">
        <v>0.64583333333333337</v>
      </c>
      <c r="AM2723" s="3">
        <v>46241</v>
      </c>
      <c r="AN2723" t="s">
        <v>298</v>
      </c>
      <c r="AO2723" t="s">
        <v>335</v>
      </c>
    </row>
    <row r="2724" spans="1:41">
      <c r="A2724" s="8">
        <v>46233</v>
      </c>
      <c r="B2724" s="67">
        <v>3952.5</v>
      </c>
      <c r="C2724" s="67">
        <v>-0.54</v>
      </c>
      <c r="D2724" s="67">
        <v>61890</v>
      </c>
      <c r="E2724" s="67">
        <v>-0.9</v>
      </c>
      <c r="F2724" s="69">
        <v>4188</v>
      </c>
      <c r="G2724" t="s">
        <v>45</v>
      </c>
      <c r="H2724">
        <v>0</v>
      </c>
      <c r="I2724" t="s">
        <v>288</v>
      </c>
      <c r="J2724" t="s">
        <v>289</v>
      </c>
      <c r="K2724" t="s">
        <v>290</v>
      </c>
      <c r="L2724" s="36">
        <v>1137.5</v>
      </c>
      <c r="M2724">
        <v>-18</v>
      </c>
      <c r="N2724" s="66">
        <v>-1.5599999999999999E-2</v>
      </c>
      <c r="O2724" s="36">
        <v>1155.5</v>
      </c>
      <c r="P2724" s="66">
        <v>-1.55E-2</v>
      </c>
      <c r="Q2724" s="36">
        <v>1143.5</v>
      </c>
      <c r="R2724" s="36">
        <v>1156.5</v>
      </c>
      <c r="S2724" s="36">
        <v>1129</v>
      </c>
      <c r="T2724" s="66">
        <v>-5.1999999999999998E-3</v>
      </c>
      <c r="U2724" s="66">
        <v>-8.0000000000000004E-4</v>
      </c>
      <c r="V2724" s="66">
        <v>-1.6400000000000001E-2</v>
      </c>
      <c r="W2724" s="66">
        <v>7.4999999999999997E-3</v>
      </c>
      <c r="X2724" s="1">
        <v>6749200</v>
      </c>
      <c r="Y2724" s="1">
        <v>7691575</v>
      </c>
      <c r="Z2724" s="1">
        <v>1639668</v>
      </c>
      <c r="AA2724" t="s">
        <v>898</v>
      </c>
      <c r="AB2724" t="s">
        <v>357</v>
      </c>
      <c r="AC2724">
        <v>13</v>
      </c>
      <c r="AD2724">
        <v>0.87</v>
      </c>
      <c r="AE2724">
        <v>2.81</v>
      </c>
      <c r="AF2724" t="s">
        <v>230</v>
      </c>
      <c r="AG2724" s="1">
        <v>259400</v>
      </c>
      <c r="AH2724" s="36">
        <v>1138</v>
      </c>
      <c r="AI2724" s="1">
        <v>1300</v>
      </c>
      <c r="AJ2724" s="36">
        <v>1135</v>
      </c>
      <c r="AK2724">
        <v>500</v>
      </c>
      <c r="AL2724" s="2">
        <v>0.64583333333333337</v>
      </c>
      <c r="AM2724" s="3">
        <v>46234</v>
      </c>
      <c r="AN2724" t="s">
        <v>298</v>
      </c>
      <c r="AO2724" t="s">
        <v>335</v>
      </c>
    </row>
    <row r="2725" spans="1:41">
      <c r="A2725" s="8">
        <v>46233</v>
      </c>
      <c r="B2725" s="67">
        <v>3952.5</v>
      </c>
      <c r="C2725" s="67">
        <v>-0.54</v>
      </c>
      <c r="D2725" s="67">
        <v>61890</v>
      </c>
      <c r="E2725" s="67">
        <v>-0.9</v>
      </c>
      <c r="F2725" s="69">
        <v>4220</v>
      </c>
      <c r="G2725" t="s">
        <v>46</v>
      </c>
      <c r="H2725">
        <v>0</v>
      </c>
      <c r="I2725" t="s">
        <v>288</v>
      </c>
      <c r="J2725" t="s">
        <v>289</v>
      </c>
      <c r="K2725" t="s">
        <v>290</v>
      </c>
      <c r="L2725" s="36">
        <v>1816</v>
      </c>
      <c r="M2725">
        <v>29</v>
      </c>
      <c r="N2725" s="66">
        <v>1.6199999999999999E-2</v>
      </c>
      <c r="O2725" s="36">
        <v>1787</v>
      </c>
      <c r="P2725" s="66">
        <v>1.6199999999999999E-2</v>
      </c>
      <c r="Q2725" s="36">
        <v>1766</v>
      </c>
      <c r="R2725" s="36">
        <v>1841</v>
      </c>
      <c r="S2725" s="36">
        <v>1754</v>
      </c>
      <c r="T2725" s="66">
        <v>2.8299999999999999E-2</v>
      </c>
      <c r="U2725" s="66">
        <v>-4.3E-3</v>
      </c>
      <c r="V2725" s="66">
        <v>-1.35E-2</v>
      </c>
      <c r="W2725" s="66">
        <v>3.5299999999999998E-2</v>
      </c>
      <c r="X2725" s="1">
        <v>150800</v>
      </c>
      <c r="Y2725" s="1">
        <v>272832</v>
      </c>
      <c r="Z2725" s="1">
        <v>93115</v>
      </c>
      <c r="AA2725" t="s">
        <v>790</v>
      </c>
      <c r="AB2725" t="s">
        <v>578</v>
      </c>
      <c r="AC2725">
        <v>12.7</v>
      </c>
      <c r="AD2725">
        <v>1.27</v>
      </c>
      <c r="AE2725">
        <v>2.97</v>
      </c>
      <c r="AF2725" t="s">
        <v>230</v>
      </c>
      <c r="AG2725">
        <v>600</v>
      </c>
      <c r="AH2725" s="36">
        <v>1820</v>
      </c>
      <c r="AI2725">
        <v>100</v>
      </c>
      <c r="AJ2725" s="36">
        <v>1799</v>
      </c>
      <c r="AK2725">
        <v>100</v>
      </c>
      <c r="AL2725" s="2">
        <v>0.64583333333333337</v>
      </c>
      <c r="AM2725" s="3">
        <v>46234</v>
      </c>
      <c r="AN2725" t="s">
        <v>298</v>
      </c>
      <c r="AO2725" t="s">
        <v>335</v>
      </c>
    </row>
    <row r="2726" spans="1:41">
      <c r="A2726" s="8">
        <v>46233</v>
      </c>
      <c r="B2726" s="67">
        <v>3952.5</v>
      </c>
      <c r="C2726" s="67">
        <v>-0.54</v>
      </c>
      <c r="D2726" s="67">
        <v>61890</v>
      </c>
      <c r="E2726" s="67">
        <v>-0.9</v>
      </c>
      <c r="F2726" s="69">
        <v>4334</v>
      </c>
      <c r="G2726" t="s">
        <v>47</v>
      </c>
      <c r="H2726">
        <v>0</v>
      </c>
      <c r="I2726" t="s">
        <v>314</v>
      </c>
      <c r="J2726" t="s">
        <v>323</v>
      </c>
      <c r="K2726" t="s">
        <v>290</v>
      </c>
      <c r="L2726">
        <v>377</v>
      </c>
      <c r="M2726">
        <v>2</v>
      </c>
      <c r="N2726" s="66">
        <v>5.3E-3</v>
      </c>
      <c r="O2726">
        <v>375</v>
      </c>
      <c r="P2726" s="66">
        <v>5.3E-3</v>
      </c>
      <c r="Q2726">
        <v>374</v>
      </c>
      <c r="R2726">
        <v>378</v>
      </c>
      <c r="S2726">
        <v>374</v>
      </c>
      <c r="T2726" s="66">
        <v>8.0000000000000002E-3</v>
      </c>
      <c r="U2726" s="66">
        <v>0</v>
      </c>
      <c r="V2726" s="66">
        <v>-2.5999999999999999E-3</v>
      </c>
      <c r="W2726" s="66">
        <v>8.0000000000000002E-3</v>
      </c>
      <c r="X2726" s="1">
        <v>4300</v>
      </c>
      <c r="Y2726" s="1">
        <v>1618</v>
      </c>
      <c r="Z2726" s="1">
        <v>4183</v>
      </c>
      <c r="AA2726" t="s">
        <v>360</v>
      </c>
      <c r="AB2726" t="s">
        <v>693</v>
      </c>
      <c r="AC2726">
        <v>11.32</v>
      </c>
      <c r="AD2726">
        <v>1.24</v>
      </c>
      <c r="AE2726">
        <v>2.65</v>
      </c>
      <c r="AF2726">
        <v>0.1</v>
      </c>
      <c r="AG2726">
        <v>300</v>
      </c>
      <c r="AH2726">
        <v>378</v>
      </c>
      <c r="AI2726">
        <v>100</v>
      </c>
      <c r="AJ2726">
        <v>374</v>
      </c>
      <c r="AK2726">
        <v>200</v>
      </c>
      <c r="AL2726" s="2">
        <v>0.64583333333333337</v>
      </c>
      <c r="AN2726" t="s">
        <v>306</v>
      </c>
      <c r="AO2726" t="s">
        <v>351</v>
      </c>
    </row>
    <row r="2727" spans="1:41">
      <c r="A2727" s="8">
        <v>46233</v>
      </c>
      <c r="B2727" s="67">
        <v>3952.5</v>
      </c>
      <c r="C2727" s="67">
        <v>-0.54</v>
      </c>
      <c r="D2727" s="67">
        <v>61890</v>
      </c>
      <c r="E2727" s="67">
        <v>-0.9</v>
      </c>
      <c r="F2727" s="69">
        <v>4523</v>
      </c>
      <c r="G2727" t="s">
        <v>48</v>
      </c>
      <c r="H2727">
        <v>0</v>
      </c>
      <c r="I2727" t="s">
        <v>288</v>
      </c>
      <c r="J2727" t="s">
        <v>289</v>
      </c>
      <c r="K2727" t="s">
        <v>290</v>
      </c>
      <c r="L2727" s="36">
        <v>5031</v>
      </c>
      <c r="M2727">
        <v>-79</v>
      </c>
      <c r="N2727" s="66">
        <v>-1.55E-2</v>
      </c>
      <c r="O2727" s="36">
        <v>5110</v>
      </c>
      <c r="P2727" s="66">
        <v>-1.54E-2</v>
      </c>
      <c r="Q2727" s="36">
        <v>5057</v>
      </c>
      <c r="R2727" s="36">
        <v>5132</v>
      </c>
      <c r="S2727" s="36">
        <v>4897</v>
      </c>
      <c r="T2727" s="66">
        <v>-5.1000000000000004E-3</v>
      </c>
      <c r="U2727" s="66">
        <v>2.4400000000000002E-2</v>
      </c>
      <c r="V2727" s="66">
        <v>-1.9599999999999999E-2</v>
      </c>
      <c r="W2727" s="66">
        <v>2.7300000000000001E-2</v>
      </c>
      <c r="X2727" s="1">
        <v>2428300</v>
      </c>
      <c r="Y2727" s="1">
        <v>12138806</v>
      </c>
      <c r="Z2727" s="1">
        <v>1467286</v>
      </c>
      <c r="AA2727" t="s">
        <v>362</v>
      </c>
      <c r="AB2727" t="s">
        <v>631</v>
      </c>
      <c r="AC2727">
        <v>27.16</v>
      </c>
      <c r="AD2727">
        <v>1.57</v>
      </c>
      <c r="AE2727">
        <v>3.18</v>
      </c>
      <c r="AF2727" t="s">
        <v>230</v>
      </c>
      <c r="AG2727" s="1">
        <v>66600</v>
      </c>
      <c r="AH2727" s="36">
        <v>5040</v>
      </c>
      <c r="AI2727" s="1">
        <v>1200</v>
      </c>
      <c r="AJ2727" s="36">
        <v>5024</v>
      </c>
      <c r="AK2727">
        <v>300</v>
      </c>
      <c r="AL2727" s="2">
        <v>0.64583333333333337</v>
      </c>
      <c r="AM2727" s="3">
        <v>46237</v>
      </c>
      <c r="AN2727" t="s">
        <v>298</v>
      </c>
      <c r="AO2727" t="s">
        <v>364</v>
      </c>
    </row>
    <row r="2728" spans="1:41">
      <c r="A2728" s="8">
        <v>46233</v>
      </c>
      <c r="B2728" s="67">
        <v>3952.5</v>
      </c>
      <c r="C2728" s="67">
        <v>-0.54</v>
      </c>
      <c r="D2728" s="67">
        <v>61890</v>
      </c>
      <c r="E2728" s="67">
        <v>-0.9</v>
      </c>
      <c r="F2728" s="69">
        <v>4528</v>
      </c>
      <c r="G2728" t="s">
        <v>49</v>
      </c>
      <c r="H2728">
        <v>0</v>
      </c>
      <c r="I2728" t="s">
        <v>288</v>
      </c>
      <c r="J2728" t="s">
        <v>289</v>
      </c>
      <c r="K2728" t="s">
        <v>290</v>
      </c>
      <c r="L2728" s="36">
        <v>2457.5</v>
      </c>
      <c r="M2728">
        <v>-34</v>
      </c>
      <c r="N2728" s="66">
        <v>-1.3599999999999999E-2</v>
      </c>
      <c r="O2728" s="36">
        <v>2491.5</v>
      </c>
      <c r="P2728" s="66">
        <v>-1.3599999999999999E-2</v>
      </c>
      <c r="Q2728" s="36">
        <v>2479.5</v>
      </c>
      <c r="R2728" s="36">
        <v>2482</v>
      </c>
      <c r="S2728" s="36">
        <v>2404</v>
      </c>
      <c r="T2728" s="66">
        <v>-8.8000000000000005E-3</v>
      </c>
      <c r="U2728" s="66">
        <v>1.4800000000000001E-2</v>
      </c>
      <c r="V2728" s="66">
        <v>-9.7999999999999997E-3</v>
      </c>
      <c r="W2728" s="66">
        <v>2.2200000000000001E-2</v>
      </c>
      <c r="X2728" s="1">
        <v>1852100</v>
      </c>
      <c r="Y2728" s="1">
        <v>4526419</v>
      </c>
      <c r="Z2728" s="1">
        <v>1225537</v>
      </c>
      <c r="AA2728" t="s">
        <v>365</v>
      </c>
      <c r="AB2728" t="s">
        <v>580</v>
      </c>
      <c r="AC2728">
        <v>16.27</v>
      </c>
      <c r="AD2728">
        <v>1.35</v>
      </c>
      <c r="AE2728">
        <v>3.26</v>
      </c>
      <c r="AF2728" t="s">
        <v>230</v>
      </c>
      <c r="AG2728" s="1">
        <v>58300</v>
      </c>
      <c r="AH2728" s="36">
        <v>2459.5</v>
      </c>
      <c r="AI2728">
        <v>100</v>
      </c>
      <c r="AJ2728" s="36">
        <v>2446</v>
      </c>
      <c r="AK2728" s="1">
        <v>8500</v>
      </c>
      <c r="AL2728" s="2">
        <v>0.64583333333333337</v>
      </c>
      <c r="AM2728" s="3">
        <v>46234</v>
      </c>
      <c r="AN2728" t="s">
        <v>298</v>
      </c>
      <c r="AO2728" t="s">
        <v>364</v>
      </c>
    </row>
    <row r="2729" spans="1:41">
      <c r="A2729" s="8">
        <v>46233</v>
      </c>
      <c r="B2729" s="67">
        <v>3952.5</v>
      </c>
      <c r="C2729" s="67">
        <v>-0.54</v>
      </c>
      <c r="D2729" s="67">
        <v>61890</v>
      </c>
      <c r="E2729" s="67">
        <v>-0.9</v>
      </c>
      <c r="F2729" s="69">
        <v>4661</v>
      </c>
      <c r="G2729" t="s">
        <v>50</v>
      </c>
      <c r="H2729">
        <v>0</v>
      </c>
      <c r="I2729" t="s">
        <v>288</v>
      </c>
      <c r="J2729" t="s">
        <v>289</v>
      </c>
      <c r="K2729" t="s">
        <v>295</v>
      </c>
      <c r="L2729" s="36">
        <v>2920</v>
      </c>
      <c r="M2729">
        <v>-110</v>
      </c>
      <c r="N2729" s="66">
        <v>-3.6299999999999999E-2</v>
      </c>
      <c r="O2729" s="36">
        <v>3030</v>
      </c>
      <c r="P2729" s="66">
        <v>-3.6299999999999999E-2</v>
      </c>
      <c r="Q2729" s="36">
        <v>3033</v>
      </c>
      <c r="R2729" s="36">
        <v>3065</v>
      </c>
      <c r="S2729" s="36">
        <v>2908</v>
      </c>
      <c r="T2729" s="66">
        <v>-3.7199999999999997E-2</v>
      </c>
      <c r="U2729" s="66">
        <v>2.3999999999999998E-3</v>
      </c>
      <c r="V2729" s="66">
        <v>-4.7300000000000002E-2</v>
      </c>
      <c r="W2729" s="66">
        <v>4.1000000000000003E-3</v>
      </c>
      <c r="X2729" s="1">
        <v>10626000</v>
      </c>
      <c r="Y2729" s="1">
        <v>31272034</v>
      </c>
      <c r="Z2729" s="1">
        <v>5257316</v>
      </c>
      <c r="AA2729" t="s">
        <v>932</v>
      </c>
      <c r="AB2729" t="s">
        <v>368</v>
      </c>
      <c r="AC2729">
        <v>40.89</v>
      </c>
      <c r="AD2729">
        <v>4.3499999999999996</v>
      </c>
      <c r="AE2729">
        <v>0.55000000000000004</v>
      </c>
      <c r="AF2729" t="s">
        <v>230</v>
      </c>
      <c r="AG2729" s="1">
        <v>80000</v>
      </c>
      <c r="AH2729" s="36">
        <v>2925</v>
      </c>
      <c r="AI2729" s="1">
        <v>2200</v>
      </c>
      <c r="AJ2729" s="36">
        <v>2920</v>
      </c>
      <c r="AK2729">
        <v>500</v>
      </c>
      <c r="AL2729" s="2">
        <v>0.64583333333333337</v>
      </c>
      <c r="AM2729" s="3">
        <v>46233</v>
      </c>
      <c r="AN2729" t="s">
        <v>298</v>
      </c>
      <c r="AO2729" t="s">
        <v>313</v>
      </c>
    </row>
    <row r="2730" spans="1:41">
      <c r="A2730" s="8">
        <v>46233</v>
      </c>
      <c r="B2730" s="67">
        <v>3952.5</v>
      </c>
      <c r="C2730" s="67">
        <v>-0.54</v>
      </c>
      <c r="D2730" s="67">
        <v>61890</v>
      </c>
      <c r="E2730" s="67">
        <v>-0.9</v>
      </c>
      <c r="F2730" s="69">
        <v>5020</v>
      </c>
      <c r="G2730" t="s">
        <v>51</v>
      </c>
      <c r="H2730">
        <v>0</v>
      </c>
      <c r="I2730" t="s">
        <v>288</v>
      </c>
      <c r="J2730" t="s">
        <v>289</v>
      </c>
      <c r="K2730" t="s">
        <v>290</v>
      </c>
      <c r="L2730" s="36">
        <v>1304</v>
      </c>
      <c r="M2730">
        <v>-6.5</v>
      </c>
      <c r="N2730" s="66">
        <v>-5.0000000000000001E-3</v>
      </c>
      <c r="O2730" s="36">
        <v>1310.5</v>
      </c>
      <c r="P2730" s="66">
        <v>-4.8999999999999998E-3</v>
      </c>
      <c r="Q2730" s="36">
        <v>1310</v>
      </c>
      <c r="R2730" s="36">
        <v>1323</v>
      </c>
      <c r="S2730" s="36">
        <v>1301.5</v>
      </c>
      <c r="T2730" s="66">
        <v>-4.4999999999999997E-3</v>
      </c>
      <c r="U2730" s="66">
        <v>-2.2000000000000001E-3</v>
      </c>
      <c r="V2730" s="66">
        <v>-1.43E-2</v>
      </c>
      <c r="W2730" s="66">
        <v>1.9E-3</v>
      </c>
      <c r="X2730" s="1">
        <v>7203900</v>
      </c>
      <c r="Y2730" s="1">
        <v>9424015</v>
      </c>
      <c r="Z2730" s="1">
        <v>3529623</v>
      </c>
      <c r="AA2730" t="s">
        <v>369</v>
      </c>
      <c r="AB2730" t="s">
        <v>370</v>
      </c>
      <c r="AC2730">
        <v>8.3699999999999992</v>
      </c>
      <c r="AD2730">
        <v>1.04</v>
      </c>
      <c r="AE2730">
        <v>2.61</v>
      </c>
      <c r="AF2730" t="s">
        <v>230</v>
      </c>
      <c r="AG2730" s="1">
        <v>274300</v>
      </c>
      <c r="AH2730" s="36">
        <v>1305</v>
      </c>
      <c r="AI2730">
        <v>400</v>
      </c>
      <c r="AJ2730" s="36">
        <v>1304</v>
      </c>
      <c r="AK2730" s="1">
        <v>178200</v>
      </c>
      <c r="AL2730" s="2">
        <v>0.64583333333333337</v>
      </c>
      <c r="AM2730" s="3">
        <v>46241</v>
      </c>
      <c r="AN2730" t="s">
        <v>298</v>
      </c>
      <c r="AO2730" t="s">
        <v>371</v>
      </c>
    </row>
    <row r="2731" spans="1:41">
      <c r="A2731" s="8">
        <v>46233</v>
      </c>
      <c r="B2731" s="67">
        <v>3952.5</v>
      </c>
      <c r="C2731" s="67">
        <v>-0.54</v>
      </c>
      <c r="D2731" s="67">
        <v>61890</v>
      </c>
      <c r="E2731" s="67">
        <v>-0.9</v>
      </c>
      <c r="F2731" s="69">
        <v>5201</v>
      </c>
      <c r="G2731" t="s">
        <v>52</v>
      </c>
      <c r="H2731">
        <v>0</v>
      </c>
      <c r="I2731" t="s">
        <v>288</v>
      </c>
      <c r="J2731" t="s">
        <v>289</v>
      </c>
      <c r="K2731" t="s">
        <v>290</v>
      </c>
      <c r="L2731" s="36">
        <v>5975</v>
      </c>
      <c r="M2731">
        <v>-85</v>
      </c>
      <c r="N2731" s="66">
        <v>-1.4E-2</v>
      </c>
      <c r="O2731" s="36">
        <v>6060</v>
      </c>
      <c r="P2731" s="66">
        <v>-1.4E-2</v>
      </c>
      <c r="Q2731" s="36">
        <v>6000</v>
      </c>
      <c r="R2731" s="36">
        <v>6090</v>
      </c>
      <c r="S2731" s="36">
        <v>5948</v>
      </c>
      <c r="T2731" s="66">
        <v>-4.1000000000000003E-3</v>
      </c>
      <c r="U2731" s="66">
        <v>-8.3999999999999995E-3</v>
      </c>
      <c r="V2731" s="66">
        <v>-1.8800000000000001E-2</v>
      </c>
      <c r="W2731" s="66">
        <v>4.4999999999999997E-3</v>
      </c>
      <c r="X2731" s="1">
        <v>2888800</v>
      </c>
      <c r="Y2731" s="1">
        <v>17291534</v>
      </c>
      <c r="Z2731" s="1">
        <v>1299172</v>
      </c>
      <c r="AA2731" t="s">
        <v>581</v>
      </c>
      <c r="AB2731" t="s">
        <v>373</v>
      </c>
      <c r="AC2731">
        <v>16.48</v>
      </c>
      <c r="AD2731">
        <v>0.85</v>
      </c>
      <c r="AE2731">
        <v>3.51</v>
      </c>
      <c r="AF2731" t="s">
        <v>230</v>
      </c>
      <c r="AG2731" s="1">
        <v>58700</v>
      </c>
      <c r="AH2731" s="36">
        <v>5976</v>
      </c>
      <c r="AI2731" s="1">
        <v>1400</v>
      </c>
      <c r="AJ2731" s="36">
        <v>5965</v>
      </c>
      <c r="AK2731">
        <v>100</v>
      </c>
      <c r="AL2731" s="2">
        <v>0.64583333333333337</v>
      </c>
      <c r="AM2731" s="3">
        <v>46238</v>
      </c>
      <c r="AN2731" t="s">
        <v>293</v>
      </c>
      <c r="AO2731" t="s">
        <v>341</v>
      </c>
    </row>
    <row r="2732" spans="1:41">
      <c r="A2732" s="8">
        <v>46233</v>
      </c>
      <c r="B2732" s="67">
        <v>3952.5</v>
      </c>
      <c r="C2732" s="67">
        <v>-0.54</v>
      </c>
      <c r="D2732" s="67">
        <v>61890</v>
      </c>
      <c r="E2732" s="67">
        <v>-0.9</v>
      </c>
      <c r="F2732" s="69">
        <v>5302</v>
      </c>
      <c r="G2732" t="s">
        <v>53</v>
      </c>
      <c r="H2732">
        <v>0</v>
      </c>
      <c r="I2732" t="s">
        <v>288</v>
      </c>
      <c r="J2732" t="s">
        <v>289</v>
      </c>
      <c r="K2732" t="s">
        <v>295</v>
      </c>
      <c r="L2732" s="36">
        <v>4695</v>
      </c>
      <c r="M2732">
        <v>-5</v>
      </c>
      <c r="N2732" s="66">
        <v>-1.1000000000000001E-3</v>
      </c>
      <c r="O2732" s="36">
        <v>4700</v>
      </c>
      <c r="P2732" s="66">
        <v>-1E-3</v>
      </c>
      <c r="Q2732" s="36">
        <v>4650</v>
      </c>
      <c r="R2732" s="36">
        <v>4720</v>
      </c>
      <c r="S2732" s="36">
        <v>4630</v>
      </c>
      <c r="T2732" s="66">
        <v>9.5999999999999992E-3</v>
      </c>
      <c r="U2732" s="66">
        <v>1E-3</v>
      </c>
      <c r="V2732" s="66">
        <v>-5.1999999999999998E-3</v>
      </c>
      <c r="W2732" s="66">
        <v>1.4E-2</v>
      </c>
      <c r="X2732" s="1">
        <v>74900</v>
      </c>
      <c r="Y2732" s="1">
        <v>351420</v>
      </c>
      <c r="Z2732" s="1">
        <v>55553</v>
      </c>
      <c r="AA2732" t="s">
        <v>374</v>
      </c>
      <c r="AB2732" t="s">
        <v>375</v>
      </c>
      <c r="AC2732">
        <v>18.829999999999998</v>
      </c>
      <c r="AD2732">
        <v>0.95</v>
      </c>
      <c r="AE2732">
        <v>4.26</v>
      </c>
      <c r="AF2732" t="s">
        <v>230</v>
      </c>
      <c r="AG2732" s="1">
        <v>12800</v>
      </c>
      <c r="AH2732" s="36">
        <v>4725</v>
      </c>
      <c r="AI2732" s="1">
        <v>2200</v>
      </c>
      <c r="AJ2732" s="36">
        <v>4685</v>
      </c>
      <c r="AK2732" s="1">
        <v>1400</v>
      </c>
      <c r="AL2732" s="2">
        <v>0.64583333333333337</v>
      </c>
      <c r="AM2732" s="3">
        <v>46244</v>
      </c>
      <c r="AN2732" t="s">
        <v>293</v>
      </c>
      <c r="AO2732" t="s">
        <v>341</v>
      </c>
    </row>
    <row r="2733" spans="1:41">
      <c r="A2733" s="8">
        <v>46233</v>
      </c>
      <c r="B2733" s="67">
        <v>3952.5</v>
      </c>
      <c r="C2733" s="67">
        <v>-0.54</v>
      </c>
      <c r="D2733" s="67">
        <v>61890</v>
      </c>
      <c r="E2733" s="67">
        <v>-0.9</v>
      </c>
      <c r="F2733" s="69">
        <v>5310</v>
      </c>
      <c r="G2733" t="s">
        <v>54</v>
      </c>
      <c r="H2733">
        <v>0</v>
      </c>
      <c r="I2733" t="s">
        <v>288</v>
      </c>
      <c r="J2733" t="s">
        <v>289</v>
      </c>
      <c r="K2733" t="s">
        <v>290</v>
      </c>
      <c r="L2733" s="36">
        <v>6070</v>
      </c>
      <c r="M2733">
        <v>40</v>
      </c>
      <c r="N2733" s="66">
        <v>6.6E-3</v>
      </c>
      <c r="O2733" s="36">
        <v>6030</v>
      </c>
      <c r="P2733" s="66">
        <v>6.6E-3</v>
      </c>
      <c r="Q2733" s="36">
        <v>5950</v>
      </c>
      <c r="R2733" s="36">
        <v>6180</v>
      </c>
      <c r="S2733" s="36">
        <v>5940</v>
      </c>
      <c r="T2733" s="66">
        <v>2.01E-2</v>
      </c>
      <c r="U2733" s="66">
        <v>-9.7000000000000003E-3</v>
      </c>
      <c r="V2733" s="66">
        <v>-1.77E-2</v>
      </c>
      <c r="W2733" s="66">
        <v>2.18E-2</v>
      </c>
      <c r="X2733" s="1">
        <v>113500</v>
      </c>
      <c r="Y2733" s="1">
        <v>689270</v>
      </c>
      <c r="Z2733" s="1">
        <v>127425</v>
      </c>
      <c r="AA2733" t="s">
        <v>662</v>
      </c>
      <c r="AB2733" t="s">
        <v>377</v>
      </c>
      <c r="AC2733">
        <v>25.98</v>
      </c>
      <c r="AD2733">
        <v>1.3</v>
      </c>
      <c r="AE2733">
        <v>2.39</v>
      </c>
      <c r="AF2733" t="s">
        <v>230</v>
      </c>
      <c r="AG2733" s="1">
        <v>4000</v>
      </c>
      <c r="AH2733" s="36">
        <v>6130</v>
      </c>
      <c r="AI2733">
        <v>100</v>
      </c>
      <c r="AJ2733" s="36">
        <v>6010</v>
      </c>
      <c r="AK2733">
        <v>100</v>
      </c>
      <c r="AL2733" s="2">
        <v>0.64583333333333337</v>
      </c>
      <c r="AM2733" s="3">
        <v>46241</v>
      </c>
      <c r="AN2733" t="s">
        <v>293</v>
      </c>
      <c r="AO2733" t="s">
        <v>341</v>
      </c>
    </row>
    <row r="2734" spans="1:41">
      <c r="A2734" s="8">
        <v>46233</v>
      </c>
      <c r="B2734" s="67">
        <v>3952.5</v>
      </c>
      <c r="C2734" s="67">
        <v>-0.54</v>
      </c>
      <c r="D2734" s="67">
        <v>61890</v>
      </c>
      <c r="E2734" s="67">
        <v>-0.9</v>
      </c>
      <c r="F2734" s="69">
        <v>5334</v>
      </c>
      <c r="G2734" t="s">
        <v>55</v>
      </c>
      <c r="H2734">
        <v>0</v>
      </c>
      <c r="I2734" t="s">
        <v>288</v>
      </c>
      <c r="J2734" t="s">
        <v>289</v>
      </c>
      <c r="K2734" t="s">
        <v>290</v>
      </c>
      <c r="L2734" s="36">
        <v>8903</v>
      </c>
      <c r="M2734">
        <v>-175</v>
      </c>
      <c r="N2734" s="66">
        <v>-1.9300000000000001E-2</v>
      </c>
      <c r="O2734" s="36">
        <v>9078</v>
      </c>
      <c r="P2734" s="66">
        <v>-1.9199999999999998E-2</v>
      </c>
      <c r="Q2734" s="36">
        <v>9020</v>
      </c>
      <c r="R2734" s="36">
        <v>9130</v>
      </c>
      <c r="S2734" s="36">
        <v>8848</v>
      </c>
      <c r="T2734" s="66">
        <v>-1.29E-2</v>
      </c>
      <c r="U2734" s="66">
        <v>-1.0500000000000001E-2</v>
      </c>
      <c r="V2734" s="66">
        <v>-2.4799999999999999E-2</v>
      </c>
      <c r="W2734" s="66">
        <v>6.1999999999999998E-3</v>
      </c>
      <c r="X2734" s="1">
        <v>1223700</v>
      </c>
      <c r="Y2734" s="1">
        <v>10943350</v>
      </c>
      <c r="Z2734" s="1">
        <v>1773902</v>
      </c>
      <c r="AA2734" t="s">
        <v>709</v>
      </c>
      <c r="AB2734" t="s">
        <v>379</v>
      </c>
      <c r="AC2734">
        <v>16.5</v>
      </c>
      <c r="AD2734">
        <v>2.27</v>
      </c>
      <c r="AE2734">
        <v>2.36</v>
      </c>
      <c r="AF2734" t="s">
        <v>230</v>
      </c>
      <c r="AG2734" s="1">
        <v>26400</v>
      </c>
      <c r="AH2734" s="36">
        <v>8920</v>
      </c>
      <c r="AI2734">
        <v>200</v>
      </c>
      <c r="AJ2734" s="36">
        <v>8870</v>
      </c>
      <c r="AK2734" s="1">
        <v>2000</v>
      </c>
      <c r="AL2734" s="2">
        <v>0.64583333333333337</v>
      </c>
      <c r="AM2734" s="3">
        <v>46234</v>
      </c>
      <c r="AN2734" t="s">
        <v>298</v>
      </c>
      <c r="AO2734" t="s">
        <v>341</v>
      </c>
    </row>
    <row r="2735" spans="1:41">
      <c r="A2735" s="8">
        <v>46233</v>
      </c>
      <c r="B2735" s="67">
        <v>3952.5</v>
      </c>
      <c r="C2735" s="67">
        <v>-0.54</v>
      </c>
      <c r="D2735" s="67">
        <v>61890</v>
      </c>
      <c r="E2735" s="67">
        <v>-0.9</v>
      </c>
      <c r="F2735" s="69">
        <v>5706</v>
      </c>
      <c r="G2735" t="s">
        <v>56</v>
      </c>
      <c r="H2735">
        <v>0</v>
      </c>
      <c r="I2735" t="s">
        <v>288</v>
      </c>
      <c r="J2735" t="s">
        <v>289</v>
      </c>
      <c r="K2735" t="s">
        <v>295</v>
      </c>
      <c r="L2735" s="36">
        <v>27095</v>
      </c>
      <c r="M2735" s="36">
        <v>1430</v>
      </c>
      <c r="N2735" s="66">
        <v>5.57E-2</v>
      </c>
      <c r="O2735" s="36">
        <v>25665</v>
      </c>
      <c r="P2735" s="66">
        <v>5.57E-2</v>
      </c>
      <c r="Q2735" s="36">
        <v>25670</v>
      </c>
      <c r="R2735" s="36">
        <v>28080</v>
      </c>
      <c r="S2735" s="36">
        <v>24950</v>
      </c>
      <c r="T2735" s="66">
        <v>5.5500000000000001E-2</v>
      </c>
      <c r="U2735" s="66">
        <v>-7.4999999999999997E-3</v>
      </c>
      <c r="V2735" s="66">
        <v>-3.5000000000000003E-2</v>
      </c>
      <c r="W2735" s="66">
        <v>8.5900000000000004E-2</v>
      </c>
      <c r="X2735" s="1">
        <v>1614000</v>
      </c>
      <c r="Y2735" s="1">
        <v>43678202</v>
      </c>
      <c r="Z2735" s="1">
        <v>1555671</v>
      </c>
      <c r="AA2735" t="s">
        <v>521</v>
      </c>
      <c r="AB2735" t="s">
        <v>381</v>
      </c>
      <c r="AC2735">
        <v>20.67</v>
      </c>
      <c r="AD2735">
        <v>3.76</v>
      </c>
      <c r="AE2735">
        <v>1.03</v>
      </c>
      <c r="AF2735" t="s">
        <v>230</v>
      </c>
      <c r="AG2735" s="1">
        <v>4200</v>
      </c>
      <c r="AH2735" s="36">
        <v>27180</v>
      </c>
      <c r="AI2735" s="1">
        <v>7200</v>
      </c>
      <c r="AJ2735" s="36">
        <v>27015</v>
      </c>
      <c r="AK2735" s="1">
        <v>1000</v>
      </c>
      <c r="AL2735" s="2">
        <v>0.64583333333333337</v>
      </c>
      <c r="AM2735" s="3">
        <v>46241</v>
      </c>
      <c r="AN2735" t="s">
        <v>298</v>
      </c>
      <c r="AO2735" t="s">
        <v>382</v>
      </c>
    </row>
    <row r="2736" spans="1:41">
      <c r="A2736" s="8">
        <v>46233</v>
      </c>
      <c r="B2736" s="67">
        <v>3952.5</v>
      </c>
      <c r="C2736" s="67">
        <v>-0.54</v>
      </c>
      <c r="D2736" s="67">
        <v>61890</v>
      </c>
      <c r="E2736" s="67">
        <v>-0.9</v>
      </c>
      <c r="F2736" s="69">
        <v>5711</v>
      </c>
      <c r="G2736" t="s">
        <v>57</v>
      </c>
      <c r="H2736">
        <v>0</v>
      </c>
      <c r="I2736" t="s">
        <v>288</v>
      </c>
      <c r="J2736" t="s">
        <v>289</v>
      </c>
      <c r="K2736" t="s">
        <v>290</v>
      </c>
      <c r="L2736" s="36">
        <v>3971</v>
      </c>
      <c r="M2736">
        <v>27</v>
      </c>
      <c r="N2736" s="66">
        <v>6.7999999999999996E-3</v>
      </c>
      <c r="O2736" s="36">
        <v>3944</v>
      </c>
      <c r="P2736" s="66">
        <v>6.7999999999999996E-3</v>
      </c>
      <c r="Q2736" s="36">
        <v>3906</v>
      </c>
      <c r="R2736" s="36">
        <v>4026</v>
      </c>
      <c r="S2736" s="36">
        <v>3894</v>
      </c>
      <c r="T2736" s="66">
        <v>1.66E-2</v>
      </c>
      <c r="U2736" s="66">
        <v>2.2000000000000001E-3</v>
      </c>
      <c r="V2736" s="66">
        <v>-1.3599999999999999E-2</v>
      </c>
      <c r="W2736" s="66">
        <v>1.9699999999999999E-2</v>
      </c>
      <c r="X2736" s="1">
        <v>1074300</v>
      </c>
      <c r="Y2736" s="1">
        <v>4257410</v>
      </c>
      <c r="Z2736" s="1">
        <v>522144</v>
      </c>
      <c r="AA2736" t="s">
        <v>383</v>
      </c>
      <c r="AB2736" t="s">
        <v>384</v>
      </c>
      <c r="AC2736">
        <v>10.58</v>
      </c>
      <c r="AD2736">
        <v>0.7</v>
      </c>
      <c r="AE2736">
        <v>2.92</v>
      </c>
      <c r="AF2736" t="s">
        <v>230</v>
      </c>
      <c r="AG2736" s="1">
        <v>24200</v>
      </c>
      <c r="AH2736" s="36">
        <v>3972</v>
      </c>
      <c r="AI2736">
        <v>100</v>
      </c>
      <c r="AJ2736" s="36">
        <v>3970</v>
      </c>
      <c r="AK2736">
        <v>100</v>
      </c>
      <c r="AL2736" s="2">
        <v>0.64583333333333337</v>
      </c>
      <c r="AM2736" s="3">
        <v>46240</v>
      </c>
      <c r="AN2736" t="s">
        <v>298</v>
      </c>
      <c r="AO2736" t="s">
        <v>382</v>
      </c>
    </row>
    <row r="2737" spans="1:41">
      <c r="A2737" s="8">
        <v>46233</v>
      </c>
      <c r="B2737" s="67">
        <v>3952.5</v>
      </c>
      <c r="C2737" s="67">
        <v>-0.54</v>
      </c>
      <c r="D2737" s="67">
        <v>61890</v>
      </c>
      <c r="E2737" s="67">
        <v>-0.9</v>
      </c>
      <c r="F2737" s="69">
        <v>5713</v>
      </c>
      <c r="G2737" t="s">
        <v>58</v>
      </c>
      <c r="H2737">
        <v>0</v>
      </c>
      <c r="I2737" t="s">
        <v>288</v>
      </c>
      <c r="J2737" t="s">
        <v>289</v>
      </c>
      <c r="K2737" t="s">
        <v>290</v>
      </c>
      <c r="L2737" s="36">
        <v>7430</v>
      </c>
      <c r="M2737">
        <v>115</v>
      </c>
      <c r="N2737" s="66">
        <v>1.5699999999999999E-2</v>
      </c>
      <c r="O2737" s="36">
        <v>7315</v>
      </c>
      <c r="P2737" s="66">
        <v>1.5699999999999999E-2</v>
      </c>
      <c r="Q2737" s="36">
        <v>7224</v>
      </c>
      <c r="R2737" s="36">
        <v>7502</v>
      </c>
      <c r="S2737" s="36">
        <v>7134</v>
      </c>
      <c r="T2737" s="66">
        <v>2.8500000000000001E-2</v>
      </c>
      <c r="U2737" s="66">
        <v>4.4000000000000003E-3</v>
      </c>
      <c r="V2737" s="66">
        <v>-9.4999999999999998E-3</v>
      </c>
      <c r="W2737" s="66">
        <v>4.1399999999999999E-2</v>
      </c>
      <c r="X2737" s="1">
        <v>2781900</v>
      </c>
      <c r="Y2737" s="1">
        <v>20497140</v>
      </c>
      <c r="Z2737" s="1">
        <v>2160748</v>
      </c>
      <c r="AA2737" t="s">
        <v>385</v>
      </c>
      <c r="AB2737" t="s">
        <v>386</v>
      </c>
      <c r="AC2737">
        <v>13.29</v>
      </c>
      <c r="AD2737">
        <v>0.96</v>
      </c>
      <c r="AE2737">
        <v>2.79</v>
      </c>
      <c r="AF2737" t="s">
        <v>230</v>
      </c>
      <c r="AG2737" s="1">
        <v>44700</v>
      </c>
      <c r="AH2737" s="36">
        <v>7430</v>
      </c>
      <c r="AI2737">
        <v>200</v>
      </c>
      <c r="AJ2737" s="36">
        <v>7405</v>
      </c>
      <c r="AK2737">
        <v>100</v>
      </c>
      <c r="AL2737" s="2">
        <v>0.64583333333333337</v>
      </c>
      <c r="AM2737" s="3">
        <v>46244</v>
      </c>
      <c r="AN2737" t="s">
        <v>298</v>
      </c>
      <c r="AO2737" t="s">
        <v>382</v>
      </c>
    </row>
    <row r="2738" spans="1:41">
      <c r="A2738" s="8">
        <v>46233</v>
      </c>
      <c r="B2738" s="67">
        <v>3952.5</v>
      </c>
      <c r="C2738" s="67">
        <v>-0.54</v>
      </c>
      <c r="D2738" s="67">
        <v>61890</v>
      </c>
      <c r="E2738" s="67">
        <v>-0.9</v>
      </c>
      <c r="F2738" s="69">
        <v>5802</v>
      </c>
      <c r="G2738" t="s">
        <v>59</v>
      </c>
      <c r="H2738">
        <v>0</v>
      </c>
      <c r="I2738" t="s">
        <v>288</v>
      </c>
      <c r="J2738" t="s">
        <v>289</v>
      </c>
      <c r="K2738" t="s">
        <v>290</v>
      </c>
      <c r="L2738" s="36">
        <v>2109.5</v>
      </c>
      <c r="M2738">
        <v>37.5</v>
      </c>
      <c r="N2738" s="66">
        <v>1.8100000000000002E-2</v>
      </c>
      <c r="O2738" s="36">
        <v>2072</v>
      </c>
      <c r="P2738" s="66">
        <v>1.7999999999999999E-2</v>
      </c>
      <c r="Q2738" s="36">
        <v>2040.5</v>
      </c>
      <c r="R2738" s="36">
        <v>2175.5</v>
      </c>
      <c r="S2738" s="36">
        <v>2013</v>
      </c>
      <c r="T2738" s="66">
        <v>3.3799999999999997E-2</v>
      </c>
      <c r="U2738" s="66">
        <v>6.8999999999999999E-3</v>
      </c>
      <c r="V2738" s="66">
        <v>-3.0300000000000001E-2</v>
      </c>
      <c r="W2738" s="66">
        <v>4.7899999999999998E-2</v>
      </c>
      <c r="X2738" s="1">
        <v>26565700</v>
      </c>
      <c r="Y2738" s="1">
        <v>56043894</v>
      </c>
      <c r="Z2738" s="1">
        <v>6699270</v>
      </c>
      <c r="AA2738" t="s">
        <v>694</v>
      </c>
      <c r="AB2738" t="s">
        <v>933</v>
      </c>
      <c r="AC2738">
        <v>20.239999999999998</v>
      </c>
      <c r="AD2738">
        <v>2.39</v>
      </c>
      <c r="AE2738">
        <v>1.85</v>
      </c>
      <c r="AF2738" t="s">
        <v>230</v>
      </c>
      <c r="AG2738" s="1">
        <v>162200</v>
      </c>
      <c r="AH2738" s="36">
        <v>2109.5</v>
      </c>
      <c r="AI2738">
        <v>200</v>
      </c>
      <c r="AJ2738" s="36">
        <v>2105.5</v>
      </c>
      <c r="AK2738">
        <v>100</v>
      </c>
      <c r="AL2738" s="2">
        <v>0.64583333333333337</v>
      </c>
      <c r="AM2738" s="3">
        <v>46234</v>
      </c>
      <c r="AN2738" t="s">
        <v>298</v>
      </c>
      <c r="AO2738" t="s">
        <v>382</v>
      </c>
    </row>
    <row r="2739" spans="1:41">
      <c r="A2739" s="8">
        <v>46233</v>
      </c>
      <c r="B2739" s="67">
        <v>3952.5</v>
      </c>
      <c r="C2739" s="67">
        <v>-0.54</v>
      </c>
      <c r="D2739" s="67">
        <v>61890</v>
      </c>
      <c r="E2739" s="67">
        <v>-0.9</v>
      </c>
      <c r="F2739" s="69">
        <v>5803</v>
      </c>
      <c r="G2739" t="s">
        <v>60</v>
      </c>
      <c r="H2739">
        <v>0</v>
      </c>
      <c r="I2739" t="s">
        <v>288</v>
      </c>
      <c r="J2739" t="s">
        <v>289</v>
      </c>
      <c r="K2739" t="s">
        <v>290</v>
      </c>
      <c r="L2739" s="36">
        <v>3720</v>
      </c>
      <c r="M2739">
        <v>-40</v>
      </c>
      <c r="N2739" s="66">
        <v>-1.06E-2</v>
      </c>
      <c r="O2739" s="36">
        <v>3760</v>
      </c>
      <c r="P2739" s="66">
        <v>-1.06E-2</v>
      </c>
      <c r="Q2739" s="36">
        <v>3750</v>
      </c>
      <c r="R2739" s="36">
        <v>3927</v>
      </c>
      <c r="S2739" s="36">
        <v>3690</v>
      </c>
      <c r="T2739" s="66">
        <v>-8.0000000000000002E-3</v>
      </c>
      <c r="U2739" s="66">
        <v>-7.4000000000000003E-3</v>
      </c>
      <c r="V2739" s="66">
        <v>-5.2699999999999997E-2</v>
      </c>
      <c r="W2739" s="66">
        <v>8.0999999999999996E-3</v>
      </c>
      <c r="X2739" s="1">
        <v>48318100</v>
      </c>
      <c r="Y2739" s="1">
        <v>182528991</v>
      </c>
      <c r="Z2739" s="1">
        <v>6603671</v>
      </c>
      <c r="AA2739" t="s">
        <v>389</v>
      </c>
      <c r="AB2739" t="s">
        <v>934</v>
      </c>
      <c r="AC2739">
        <v>24.63</v>
      </c>
      <c r="AD2739">
        <v>10.99</v>
      </c>
      <c r="AE2739">
        <v>1.02</v>
      </c>
      <c r="AF2739" t="s">
        <v>230</v>
      </c>
      <c r="AG2739" s="1">
        <v>634500</v>
      </c>
      <c r="AH2739" s="36">
        <v>3720</v>
      </c>
      <c r="AI2739" s="1">
        <v>19500</v>
      </c>
      <c r="AJ2739" s="36">
        <v>3718</v>
      </c>
      <c r="AK2739">
        <v>500</v>
      </c>
      <c r="AL2739" s="2">
        <v>0.64583333333333337</v>
      </c>
      <c r="AM2739" s="3">
        <v>46241</v>
      </c>
      <c r="AN2739" t="s">
        <v>298</v>
      </c>
      <c r="AO2739" t="s">
        <v>382</v>
      </c>
    </row>
    <row r="2740" spans="1:41">
      <c r="A2740" s="8">
        <v>46233</v>
      </c>
      <c r="B2740" s="67">
        <v>3952.5</v>
      </c>
      <c r="C2740" s="67">
        <v>-0.54</v>
      </c>
      <c r="D2740" s="67">
        <v>61890</v>
      </c>
      <c r="E2740" s="67">
        <v>-0.9</v>
      </c>
      <c r="F2740" s="69">
        <v>6038</v>
      </c>
      <c r="G2740" t="s">
        <v>61</v>
      </c>
      <c r="H2740">
        <v>0</v>
      </c>
      <c r="I2740" t="s">
        <v>347</v>
      </c>
      <c r="J2740" t="s">
        <v>289</v>
      </c>
      <c r="K2740" t="s">
        <v>295</v>
      </c>
      <c r="L2740">
        <v>813</v>
      </c>
      <c r="M2740">
        <v>-5</v>
      </c>
      <c r="N2740" s="66">
        <v>-6.1000000000000004E-3</v>
      </c>
      <c r="O2740">
        <v>818</v>
      </c>
      <c r="P2740" s="66">
        <v>-6.1000000000000004E-3</v>
      </c>
      <c r="Q2740">
        <v>817</v>
      </c>
      <c r="R2740">
        <v>821</v>
      </c>
      <c r="S2740">
        <v>813</v>
      </c>
      <c r="T2740" s="66">
        <v>-4.7999999999999996E-3</v>
      </c>
      <c r="U2740" s="66">
        <v>-4.7999999999999996E-3</v>
      </c>
      <c r="V2740" s="66">
        <v>-9.7000000000000003E-3</v>
      </c>
      <c r="W2740" s="66">
        <v>0</v>
      </c>
      <c r="X2740" s="1">
        <v>3400</v>
      </c>
      <c r="Y2740" s="1">
        <v>2775</v>
      </c>
      <c r="Z2740" s="1">
        <v>4115</v>
      </c>
      <c r="AA2740" t="s">
        <v>391</v>
      </c>
      <c r="AB2740" t="s">
        <v>711</v>
      </c>
      <c r="AC2740">
        <v>11.73</v>
      </c>
      <c r="AD2740">
        <v>0.82</v>
      </c>
      <c r="AE2740">
        <v>2.83</v>
      </c>
      <c r="AF2740" t="s">
        <v>230</v>
      </c>
      <c r="AG2740" s="1">
        <v>1900</v>
      </c>
      <c r="AH2740">
        <v>816</v>
      </c>
      <c r="AI2740">
        <v>700</v>
      </c>
      <c r="AJ2740">
        <v>812</v>
      </c>
      <c r="AK2740">
        <v>100</v>
      </c>
      <c r="AL2740" s="2">
        <v>0.64583333333333337</v>
      </c>
      <c r="AM2740" s="3">
        <v>46248</v>
      </c>
      <c r="AN2740" t="s">
        <v>350</v>
      </c>
      <c r="AO2740" t="s">
        <v>313</v>
      </c>
    </row>
    <row r="2741" spans="1:41">
      <c r="A2741" s="8">
        <v>46233</v>
      </c>
      <c r="B2741" s="67">
        <v>3952.5</v>
      </c>
      <c r="C2741" s="67">
        <v>-0.54</v>
      </c>
      <c r="D2741" s="67">
        <v>61890</v>
      </c>
      <c r="E2741" s="67">
        <v>-0.9</v>
      </c>
      <c r="F2741" s="69">
        <v>6156</v>
      </c>
      <c r="G2741" t="s">
        <v>62</v>
      </c>
      <c r="H2741">
        <v>0</v>
      </c>
      <c r="I2741" t="s">
        <v>314</v>
      </c>
      <c r="J2741" t="s">
        <v>323</v>
      </c>
      <c r="K2741" t="s">
        <v>295</v>
      </c>
      <c r="L2741" s="36">
        <v>1804</v>
      </c>
      <c r="M2741">
        <v>26</v>
      </c>
      <c r="N2741" s="66">
        <v>1.46E-2</v>
      </c>
      <c r="O2741" s="36">
        <v>1778</v>
      </c>
      <c r="P2741" s="66">
        <v>1.46E-2</v>
      </c>
      <c r="Q2741" s="36">
        <v>1798</v>
      </c>
      <c r="R2741" s="36">
        <v>1828</v>
      </c>
      <c r="S2741" s="36">
        <v>1778</v>
      </c>
      <c r="T2741" s="66">
        <v>3.3E-3</v>
      </c>
      <c r="U2741" s="66">
        <v>2.2000000000000001E-3</v>
      </c>
      <c r="V2741" s="66">
        <v>-1.3100000000000001E-2</v>
      </c>
      <c r="W2741" s="66">
        <v>1.46E-2</v>
      </c>
      <c r="X2741" s="1">
        <v>18100</v>
      </c>
      <c r="Y2741" s="1">
        <v>32677</v>
      </c>
      <c r="Z2741" s="1">
        <v>9561</v>
      </c>
      <c r="AA2741" t="s">
        <v>393</v>
      </c>
      <c r="AB2741" t="s">
        <v>697</v>
      </c>
      <c r="AC2741">
        <v>53.53</v>
      </c>
      <c r="AD2741">
        <v>1.26</v>
      </c>
      <c r="AE2741">
        <v>5.54</v>
      </c>
      <c r="AF2741">
        <v>1.3</v>
      </c>
      <c r="AG2741">
        <v>300</v>
      </c>
      <c r="AH2741" s="36">
        <v>1827</v>
      </c>
      <c r="AI2741">
        <v>100</v>
      </c>
      <c r="AJ2741" s="36">
        <v>1803</v>
      </c>
      <c r="AK2741">
        <v>100</v>
      </c>
      <c r="AL2741" s="2">
        <v>0.64583333333333337</v>
      </c>
      <c r="AM2741" s="3">
        <v>46244</v>
      </c>
      <c r="AN2741" t="s">
        <v>350</v>
      </c>
      <c r="AO2741" t="s">
        <v>395</v>
      </c>
    </row>
    <row r="2742" spans="1:41">
      <c r="A2742" s="8">
        <v>46233</v>
      </c>
      <c r="B2742" s="67">
        <v>3952.5</v>
      </c>
      <c r="C2742" s="67">
        <v>-0.54</v>
      </c>
      <c r="D2742" s="67">
        <v>61890</v>
      </c>
      <c r="E2742" s="67">
        <v>-0.9</v>
      </c>
      <c r="F2742" s="69">
        <v>6178</v>
      </c>
      <c r="G2742" t="s">
        <v>63</v>
      </c>
      <c r="H2742">
        <v>0</v>
      </c>
      <c r="I2742" t="s">
        <v>288</v>
      </c>
      <c r="J2742" t="s">
        <v>289</v>
      </c>
      <c r="K2742" t="s">
        <v>295</v>
      </c>
      <c r="L2742" s="36">
        <v>2419</v>
      </c>
      <c r="M2742">
        <v>-63</v>
      </c>
      <c r="N2742" s="66">
        <v>-2.5399999999999999E-2</v>
      </c>
      <c r="O2742" s="36">
        <v>2482</v>
      </c>
      <c r="P2742" s="66">
        <v>-2.53E-2</v>
      </c>
      <c r="Q2742" s="36">
        <v>2436.5</v>
      </c>
      <c r="R2742" s="36">
        <v>2466</v>
      </c>
      <c r="S2742" s="36">
        <v>2401.5</v>
      </c>
      <c r="T2742" s="66">
        <v>-7.1000000000000004E-3</v>
      </c>
      <c r="U2742" s="66">
        <v>7.1999999999999998E-3</v>
      </c>
      <c r="V2742" s="66">
        <v>-1.9E-2</v>
      </c>
      <c r="W2742" s="66">
        <v>7.1999999999999998E-3</v>
      </c>
      <c r="X2742" s="1">
        <v>5753000</v>
      </c>
      <c r="Y2742" s="1">
        <v>13941915</v>
      </c>
      <c r="Z2742" s="1">
        <v>6793022</v>
      </c>
      <c r="AA2742" t="s">
        <v>899</v>
      </c>
      <c r="AB2742" t="s">
        <v>397</v>
      </c>
      <c r="AC2742">
        <v>17.399999999999999</v>
      </c>
      <c r="AD2742">
        <v>0.69</v>
      </c>
      <c r="AE2742">
        <v>2.48</v>
      </c>
      <c r="AF2742" t="s">
        <v>230</v>
      </c>
      <c r="AG2742" s="1">
        <v>87800</v>
      </c>
      <c r="AH2742" s="36">
        <v>2422.5</v>
      </c>
      <c r="AI2742">
        <v>100</v>
      </c>
      <c r="AJ2742" s="36">
        <v>2418.5</v>
      </c>
      <c r="AK2742" s="1">
        <v>10200</v>
      </c>
      <c r="AL2742" s="2">
        <v>0.64583333333333337</v>
      </c>
      <c r="AM2742" s="3">
        <v>46241</v>
      </c>
      <c r="AN2742" t="s">
        <v>298</v>
      </c>
      <c r="AO2742" t="s">
        <v>313</v>
      </c>
    </row>
    <row r="2743" spans="1:41">
      <c r="A2743" s="8">
        <v>46233</v>
      </c>
      <c r="B2743" s="67">
        <v>3952.5</v>
      </c>
      <c r="C2743" s="67">
        <v>-0.54</v>
      </c>
      <c r="D2743" s="67">
        <v>61890</v>
      </c>
      <c r="E2743" s="67">
        <v>-0.9</v>
      </c>
      <c r="F2743" s="69">
        <v>6208</v>
      </c>
      <c r="G2743" t="s">
        <v>64</v>
      </c>
      <c r="H2743">
        <v>0</v>
      </c>
      <c r="I2743" t="s">
        <v>314</v>
      </c>
      <c r="J2743" t="s">
        <v>289</v>
      </c>
      <c r="K2743" t="s">
        <v>290</v>
      </c>
      <c r="L2743" s="36">
        <v>1556</v>
      </c>
      <c r="M2743">
        <v>9</v>
      </c>
      <c r="N2743" s="66">
        <v>5.7999999999999996E-3</v>
      </c>
      <c r="O2743" s="36">
        <v>1547</v>
      </c>
      <c r="P2743" s="66">
        <v>5.7999999999999996E-3</v>
      </c>
      <c r="Q2743" s="36">
        <v>1549</v>
      </c>
      <c r="R2743" s="36">
        <v>1574</v>
      </c>
      <c r="S2743" s="36">
        <v>1525</v>
      </c>
      <c r="T2743" s="66">
        <v>4.4999999999999997E-3</v>
      </c>
      <c r="U2743" s="66">
        <v>-7.0000000000000001E-3</v>
      </c>
      <c r="V2743" s="66">
        <v>-1.14E-2</v>
      </c>
      <c r="W2743" s="66">
        <v>2.0299999999999999E-2</v>
      </c>
      <c r="X2743" s="1">
        <v>37000</v>
      </c>
      <c r="Y2743" s="1">
        <v>57640</v>
      </c>
      <c r="Z2743" s="1">
        <v>9936</v>
      </c>
      <c r="AA2743" t="s">
        <v>398</v>
      </c>
      <c r="AB2743" t="s">
        <v>399</v>
      </c>
      <c r="AC2743">
        <v>15.16</v>
      </c>
      <c r="AD2743">
        <v>1.58</v>
      </c>
      <c r="AE2743">
        <v>1.29</v>
      </c>
      <c r="AF2743">
        <v>1.8</v>
      </c>
      <c r="AG2743">
        <v>0</v>
      </c>
      <c r="AH2743" s="36">
        <v>1558</v>
      </c>
      <c r="AI2743">
        <v>500</v>
      </c>
      <c r="AJ2743" s="36">
        <v>1550</v>
      </c>
      <c r="AK2743" s="1">
        <v>1000</v>
      </c>
      <c r="AL2743" s="2">
        <v>0.64583333333333337</v>
      </c>
      <c r="AM2743" s="3">
        <v>46241</v>
      </c>
      <c r="AN2743" t="s">
        <v>298</v>
      </c>
      <c r="AO2743" t="s">
        <v>395</v>
      </c>
    </row>
    <row r="2744" spans="1:41">
      <c r="A2744" s="8">
        <v>46233</v>
      </c>
      <c r="B2744" s="67">
        <v>3952.5</v>
      </c>
      <c r="C2744" s="67">
        <v>-0.54</v>
      </c>
      <c r="D2744" s="67">
        <v>61890</v>
      </c>
      <c r="E2744" s="67">
        <v>-0.9</v>
      </c>
      <c r="F2744" s="69">
        <v>6356</v>
      </c>
      <c r="G2744" t="s">
        <v>65</v>
      </c>
      <c r="H2744">
        <v>0</v>
      </c>
      <c r="I2744" t="s">
        <v>314</v>
      </c>
      <c r="J2744" t="s">
        <v>289</v>
      </c>
      <c r="K2744" t="s">
        <v>290</v>
      </c>
      <c r="L2744" s="36">
        <v>1255</v>
      </c>
      <c r="M2744">
        <v>5</v>
      </c>
      <c r="N2744" s="66">
        <v>4.0000000000000001E-3</v>
      </c>
      <c r="O2744" s="36">
        <v>1250</v>
      </c>
      <c r="P2744" s="66">
        <v>4.0000000000000001E-3</v>
      </c>
      <c r="Q2744" s="36">
        <v>1222</v>
      </c>
      <c r="R2744" s="36">
        <v>1285</v>
      </c>
      <c r="S2744" s="36">
        <v>1220</v>
      </c>
      <c r="T2744" s="66">
        <v>2.7E-2</v>
      </c>
      <c r="U2744" s="66">
        <v>-7.1000000000000004E-3</v>
      </c>
      <c r="V2744" s="66">
        <v>-2.3300000000000001E-2</v>
      </c>
      <c r="W2744" s="66">
        <v>2.86E-2</v>
      </c>
      <c r="X2744" s="1">
        <v>134300</v>
      </c>
      <c r="Y2744" s="1">
        <v>168551</v>
      </c>
      <c r="Z2744" s="1">
        <v>17921</v>
      </c>
      <c r="AA2744" t="s">
        <v>400</v>
      </c>
      <c r="AB2744" t="s">
        <v>401</v>
      </c>
      <c r="AC2744">
        <v>10.15</v>
      </c>
      <c r="AD2744">
        <v>1.23</v>
      </c>
      <c r="AE2744">
        <v>0.8</v>
      </c>
      <c r="AF2744" t="s">
        <v>230</v>
      </c>
      <c r="AG2744">
        <v>0</v>
      </c>
      <c r="AH2744" s="36">
        <v>1258</v>
      </c>
      <c r="AI2744">
        <v>100</v>
      </c>
      <c r="AJ2744" s="36">
        <v>1255</v>
      </c>
      <c r="AK2744">
        <v>100</v>
      </c>
      <c r="AL2744" s="2">
        <v>0.64583333333333337</v>
      </c>
      <c r="AN2744" t="s">
        <v>298</v>
      </c>
      <c r="AO2744" t="s">
        <v>395</v>
      </c>
    </row>
    <row r="2745" spans="1:41">
      <c r="A2745" s="8">
        <v>46233</v>
      </c>
      <c r="B2745" s="67">
        <v>3952.5</v>
      </c>
      <c r="C2745" s="67">
        <v>-0.54</v>
      </c>
      <c r="D2745" s="67">
        <v>61890</v>
      </c>
      <c r="E2745" s="67">
        <v>-0.9</v>
      </c>
      <c r="F2745" s="69">
        <v>6378</v>
      </c>
      <c r="G2745" t="s">
        <v>66</v>
      </c>
      <c r="H2745">
        <v>0</v>
      </c>
      <c r="I2745" t="s">
        <v>314</v>
      </c>
      <c r="J2745" t="s">
        <v>289</v>
      </c>
      <c r="K2745" t="s">
        <v>295</v>
      </c>
      <c r="L2745" s="36">
        <v>1182</v>
      </c>
      <c r="M2745">
        <v>-10</v>
      </c>
      <c r="N2745" s="66">
        <v>-8.3999999999999995E-3</v>
      </c>
      <c r="O2745" s="36">
        <v>1192</v>
      </c>
      <c r="P2745" s="66">
        <v>-8.3000000000000001E-3</v>
      </c>
      <c r="Q2745" s="36">
        <v>1180</v>
      </c>
      <c r="R2745" s="36">
        <v>1202</v>
      </c>
      <c r="S2745" s="36">
        <v>1171</v>
      </c>
      <c r="T2745" s="66">
        <v>1.6000000000000001E-3</v>
      </c>
      <c r="U2745" s="66">
        <v>-8.0000000000000004E-4</v>
      </c>
      <c r="V2745" s="66">
        <v>-1.66E-2</v>
      </c>
      <c r="W2745" s="66">
        <v>9.2999999999999992E-3</v>
      </c>
      <c r="X2745" s="1">
        <v>99900</v>
      </c>
      <c r="Y2745" s="1">
        <v>118506</v>
      </c>
      <c r="Z2745" s="1">
        <v>24349</v>
      </c>
      <c r="AA2745" t="s">
        <v>402</v>
      </c>
      <c r="AB2745" t="s">
        <v>634</v>
      </c>
      <c r="AC2745">
        <v>12.31</v>
      </c>
      <c r="AD2745">
        <v>1.1000000000000001</v>
      </c>
      <c r="AE2745">
        <v>3.47</v>
      </c>
      <c r="AF2745" t="s">
        <v>230</v>
      </c>
      <c r="AG2745">
        <v>0</v>
      </c>
      <c r="AH2745" s="36">
        <v>1190</v>
      </c>
      <c r="AI2745">
        <v>900</v>
      </c>
      <c r="AJ2745" s="36">
        <v>1182</v>
      </c>
      <c r="AK2745">
        <v>300</v>
      </c>
      <c r="AL2745" s="2">
        <v>0.64583333333333337</v>
      </c>
      <c r="AM2745" s="3">
        <v>46241</v>
      </c>
      <c r="AN2745" t="s">
        <v>298</v>
      </c>
      <c r="AO2745" t="s">
        <v>395</v>
      </c>
    </row>
    <row r="2746" spans="1:41">
      <c r="A2746" s="8">
        <v>46233</v>
      </c>
      <c r="B2746" s="67">
        <v>3952.5</v>
      </c>
      <c r="C2746" s="67">
        <v>-0.54</v>
      </c>
      <c r="D2746" s="67">
        <v>61890</v>
      </c>
      <c r="E2746" s="67">
        <v>-0.9</v>
      </c>
      <c r="F2746" s="69">
        <v>6526</v>
      </c>
      <c r="G2746" t="s">
        <v>67</v>
      </c>
      <c r="H2746">
        <v>0</v>
      </c>
      <c r="I2746" t="s">
        <v>288</v>
      </c>
      <c r="J2746" t="s">
        <v>289</v>
      </c>
      <c r="K2746" t="s">
        <v>290</v>
      </c>
      <c r="L2746" s="36">
        <v>1893.5</v>
      </c>
      <c r="M2746">
        <v>-129.5</v>
      </c>
      <c r="N2746" s="66">
        <v>-6.4000000000000001E-2</v>
      </c>
      <c r="O2746" s="36">
        <v>2023</v>
      </c>
      <c r="P2746" s="66">
        <v>-6.4000000000000001E-2</v>
      </c>
      <c r="Q2746" s="36">
        <v>1853</v>
      </c>
      <c r="R2746" s="36">
        <v>2013.5</v>
      </c>
      <c r="S2746" s="36">
        <v>1815.5</v>
      </c>
      <c r="T2746" s="66">
        <v>2.18E-2</v>
      </c>
      <c r="U2746" s="66">
        <v>-1.38E-2</v>
      </c>
      <c r="V2746" s="66">
        <v>-5.9499999999999997E-2</v>
      </c>
      <c r="W2746" s="66">
        <v>4.2900000000000001E-2</v>
      </c>
      <c r="X2746" s="1">
        <v>17030400</v>
      </c>
      <c r="Y2746" s="1">
        <v>32629311</v>
      </c>
      <c r="Z2746" s="1">
        <v>340788</v>
      </c>
      <c r="AA2746" t="s">
        <v>584</v>
      </c>
      <c r="AB2746" t="s">
        <v>405</v>
      </c>
      <c r="AC2746">
        <v>33.21</v>
      </c>
      <c r="AD2746">
        <v>2.4900000000000002</v>
      </c>
      <c r="AE2746">
        <v>2.64</v>
      </c>
      <c r="AF2746" t="s">
        <v>230</v>
      </c>
      <c r="AG2746" s="1">
        <v>170600</v>
      </c>
      <c r="AH2746" s="36">
        <v>1894</v>
      </c>
      <c r="AI2746">
        <v>200</v>
      </c>
      <c r="AJ2746" s="36">
        <v>1893</v>
      </c>
      <c r="AK2746" s="1">
        <v>1100</v>
      </c>
      <c r="AL2746" s="2">
        <v>0.64583333333333337</v>
      </c>
      <c r="AM2746" s="3">
        <v>46232</v>
      </c>
      <c r="AN2746" t="s">
        <v>298</v>
      </c>
      <c r="AO2746" t="s">
        <v>344</v>
      </c>
    </row>
    <row r="2747" spans="1:41">
      <c r="A2747" s="8">
        <v>46233</v>
      </c>
      <c r="B2747" s="67">
        <v>3952.5</v>
      </c>
      <c r="C2747" s="67">
        <v>-0.54</v>
      </c>
      <c r="D2747" s="67">
        <v>61890</v>
      </c>
      <c r="E2747" s="67">
        <v>-0.9</v>
      </c>
      <c r="F2747" s="69">
        <v>6586</v>
      </c>
      <c r="G2747" t="s">
        <v>68</v>
      </c>
      <c r="H2747">
        <v>0</v>
      </c>
      <c r="I2747" t="s">
        <v>288</v>
      </c>
      <c r="J2747" t="s">
        <v>289</v>
      </c>
      <c r="K2747" t="s">
        <v>290</v>
      </c>
      <c r="L2747" s="36">
        <v>5297</v>
      </c>
      <c r="M2747">
        <v>-598</v>
      </c>
      <c r="N2747" s="66">
        <v>-0.1014</v>
      </c>
      <c r="O2747" s="36">
        <v>5895</v>
      </c>
      <c r="P2747" s="66">
        <v>-0.1014</v>
      </c>
      <c r="Q2747" s="36">
        <v>5306</v>
      </c>
      <c r="R2747" s="36">
        <v>5308</v>
      </c>
      <c r="S2747" s="36">
        <v>5043</v>
      </c>
      <c r="T2747" s="66">
        <v>-1.6000000000000001E-3</v>
      </c>
      <c r="U2747" s="66">
        <v>2.8E-3</v>
      </c>
      <c r="V2747" s="66">
        <v>-2E-3</v>
      </c>
      <c r="W2747" s="66">
        <v>5.0299999999999997E-2</v>
      </c>
      <c r="X2747" s="1">
        <v>3349100</v>
      </c>
      <c r="Y2747" s="1">
        <v>17470085</v>
      </c>
      <c r="Z2747" s="1">
        <v>1483252</v>
      </c>
      <c r="AA2747" t="s">
        <v>406</v>
      </c>
      <c r="AB2747" t="s">
        <v>407</v>
      </c>
      <c r="AC2747">
        <v>16.84</v>
      </c>
      <c r="AD2747">
        <v>1.37</v>
      </c>
      <c r="AE2747">
        <v>2.98</v>
      </c>
      <c r="AF2747" t="s">
        <v>230</v>
      </c>
      <c r="AG2747" s="1">
        <v>7600</v>
      </c>
      <c r="AH2747" s="36">
        <v>5299</v>
      </c>
      <c r="AI2747" s="1">
        <v>1000</v>
      </c>
      <c r="AJ2747" s="36">
        <v>5296</v>
      </c>
      <c r="AK2747">
        <v>300</v>
      </c>
      <c r="AL2747" s="2">
        <v>0.64583333333333337</v>
      </c>
      <c r="AM2747" s="3">
        <v>46232</v>
      </c>
      <c r="AN2747" t="s">
        <v>298</v>
      </c>
      <c r="AO2747" t="s">
        <v>395</v>
      </c>
    </row>
    <row r="2748" spans="1:41">
      <c r="A2748" s="8">
        <v>46233</v>
      </c>
      <c r="B2748" s="67">
        <v>3952.5</v>
      </c>
      <c r="C2748" s="67">
        <v>-0.54</v>
      </c>
      <c r="D2748" s="67">
        <v>61890</v>
      </c>
      <c r="E2748" s="67">
        <v>-0.9</v>
      </c>
      <c r="F2748" s="69">
        <v>6594</v>
      </c>
      <c r="G2748" t="s">
        <v>69</v>
      </c>
      <c r="H2748">
        <v>0</v>
      </c>
      <c r="I2748" t="s">
        <v>288</v>
      </c>
      <c r="J2748" t="s">
        <v>289</v>
      </c>
      <c r="K2748" t="s">
        <v>290</v>
      </c>
      <c r="L2748" s="36">
        <v>2480</v>
      </c>
      <c r="M2748">
        <v>-87</v>
      </c>
      <c r="N2748" s="66">
        <v>-3.39E-2</v>
      </c>
      <c r="O2748" s="36">
        <v>2567</v>
      </c>
      <c r="P2748" s="66">
        <v>-3.3799999999999997E-2</v>
      </c>
      <c r="Q2748" s="36">
        <v>2588</v>
      </c>
      <c r="R2748" s="36">
        <v>2602</v>
      </c>
      <c r="S2748" s="36">
        <v>2447</v>
      </c>
      <c r="T2748" s="66">
        <v>-4.1700000000000001E-2</v>
      </c>
      <c r="U2748" s="66">
        <v>-1.03E-2</v>
      </c>
      <c r="V2748" s="66">
        <v>-4.6800000000000001E-2</v>
      </c>
      <c r="W2748" s="66">
        <v>1.34E-2</v>
      </c>
      <c r="X2748" s="1">
        <v>7696100</v>
      </c>
      <c r="Y2748" s="1">
        <v>19285969</v>
      </c>
      <c r="Z2748" s="1">
        <v>2957570</v>
      </c>
      <c r="AA2748" t="s">
        <v>560</v>
      </c>
      <c r="AB2748" t="s">
        <v>409</v>
      </c>
      <c r="AC2748">
        <v>35.53</v>
      </c>
      <c r="AD2748">
        <v>1.61</v>
      </c>
      <c r="AE2748">
        <v>0</v>
      </c>
      <c r="AF2748" t="s">
        <v>230</v>
      </c>
      <c r="AG2748">
        <v>0</v>
      </c>
      <c r="AH2748" s="36">
        <v>2480</v>
      </c>
      <c r="AI2748" s="1">
        <v>8600</v>
      </c>
      <c r="AJ2748" s="36">
        <v>2478</v>
      </c>
      <c r="AK2748">
        <v>600</v>
      </c>
      <c r="AL2748" s="2">
        <v>0.64583333333333337</v>
      </c>
      <c r="AN2748" t="s">
        <v>298</v>
      </c>
      <c r="AO2748" t="s">
        <v>344</v>
      </c>
    </row>
    <row r="2749" spans="1:41">
      <c r="A2749" s="8">
        <v>46233</v>
      </c>
      <c r="B2749" s="67">
        <v>3952.5</v>
      </c>
      <c r="C2749" s="67">
        <v>-0.54</v>
      </c>
      <c r="D2749" s="67">
        <v>61890</v>
      </c>
      <c r="E2749" s="67">
        <v>-0.9</v>
      </c>
      <c r="F2749" s="69">
        <v>6674</v>
      </c>
      <c r="G2749" t="s">
        <v>70</v>
      </c>
      <c r="H2749">
        <v>0</v>
      </c>
      <c r="I2749" t="s">
        <v>288</v>
      </c>
      <c r="J2749" t="s">
        <v>289</v>
      </c>
      <c r="K2749" t="s">
        <v>295</v>
      </c>
      <c r="L2749" s="36">
        <v>5255</v>
      </c>
      <c r="M2749">
        <v>77</v>
      </c>
      <c r="N2749" s="66">
        <v>1.49E-2</v>
      </c>
      <c r="O2749" s="36">
        <v>5178</v>
      </c>
      <c r="P2749" s="66">
        <v>1.4800000000000001E-2</v>
      </c>
      <c r="Q2749" s="36">
        <v>5095</v>
      </c>
      <c r="R2749" s="36">
        <v>5386</v>
      </c>
      <c r="S2749" s="36">
        <v>5095</v>
      </c>
      <c r="T2749" s="66">
        <v>3.1399999999999997E-2</v>
      </c>
      <c r="U2749" s="66">
        <v>-1.35E-2</v>
      </c>
      <c r="V2749" s="66">
        <v>-2.4299999999999999E-2</v>
      </c>
      <c r="W2749" s="66">
        <v>3.1399999999999997E-2</v>
      </c>
      <c r="X2749" s="1">
        <v>896100</v>
      </c>
      <c r="Y2749" s="1">
        <v>4726022</v>
      </c>
      <c r="Z2749" s="1">
        <v>527846</v>
      </c>
      <c r="AA2749" t="s">
        <v>679</v>
      </c>
      <c r="AB2749" t="s">
        <v>411</v>
      </c>
      <c r="AC2749">
        <v>14.13</v>
      </c>
      <c r="AD2749">
        <v>1.33</v>
      </c>
      <c r="AE2749">
        <v>1.86</v>
      </c>
      <c r="AF2749" t="s">
        <v>230</v>
      </c>
      <c r="AG2749" s="1">
        <v>19400</v>
      </c>
      <c r="AH2749" s="36">
        <v>5276</v>
      </c>
      <c r="AI2749">
        <v>200</v>
      </c>
      <c r="AJ2749" s="36">
        <v>5255</v>
      </c>
      <c r="AK2749" s="1">
        <v>1500</v>
      </c>
      <c r="AL2749" s="2">
        <v>0.64583333333333337</v>
      </c>
      <c r="AM2749" s="3">
        <v>46239</v>
      </c>
      <c r="AN2749" t="s">
        <v>298</v>
      </c>
      <c r="AO2749" t="s">
        <v>344</v>
      </c>
    </row>
    <row r="2750" spans="1:41">
      <c r="A2750" s="8">
        <v>46233</v>
      </c>
      <c r="B2750" s="67">
        <v>3952.5</v>
      </c>
      <c r="C2750" s="67">
        <v>-0.54</v>
      </c>
      <c r="D2750" s="67">
        <v>61890</v>
      </c>
      <c r="E2750" s="67">
        <v>-0.9</v>
      </c>
      <c r="F2750" s="69">
        <v>6758</v>
      </c>
      <c r="G2750" t="s">
        <v>71</v>
      </c>
      <c r="H2750">
        <v>0</v>
      </c>
      <c r="I2750" t="s">
        <v>288</v>
      </c>
      <c r="J2750" t="s">
        <v>289</v>
      </c>
      <c r="K2750" t="s">
        <v>290</v>
      </c>
      <c r="L2750" s="36">
        <v>3809</v>
      </c>
      <c r="M2750">
        <v>0</v>
      </c>
      <c r="N2750" s="66">
        <v>0</v>
      </c>
      <c r="O2750" s="36">
        <v>3809</v>
      </c>
      <c r="P2750" s="66">
        <v>0</v>
      </c>
      <c r="Q2750" s="36">
        <v>3809</v>
      </c>
      <c r="R2750" s="36">
        <v>3862</v>
      </c>
      <c r="S2750" s="36">
        <v>3730</v>
      </c>
      <c r="T2750" s="66">
        <v>0</v>
      </c>
      <c r="U2750" s="66">
        <v>8.3999999999999995E-3</v>
      </c>
      <c r="V2750" s="66">
        <v>-1.37E-2</v>
      </c>
      <c r="W2750" s="66">
        <v>2.1100000000000001E-2</v>
      </c>
      <c r="X2750" s="1">
        <v>25084500</v>
      </c>
      <c r="Y2750" s="1">
        <v>95239197</v>
      </c>
      <c r="Z2750" s="1">
        <v>22721889</v>
      </c>
      <c r="AA2750" t="s">
        <v>412</v>
      </c>
      <c r="AB2750" t="s">
        <v>413</v>
      </c>
      <c r="AC2750">
        <v>19.28</v>
      </c>
      <c r="AD2750">
        <v>2.77</v>
      </c>
      <c r="AE2750">
        <v>0.92</v>
      </c>
      <c r="AF2750" t="s">
        <v>230</v>
      </c>
      <c r="AG2750" s="1">
        <v>323400</v>
      </c>
      <c r="AH2750" s="36">
        <v>3810</v>
      </c>
      <c r="AI2750" s="1">
        <v>84000</v>
      </c>
      <c r="AJ2750" s="36">
        <v>3807</v>
      </c>
      <c r="AK2750">
        <v>100</v>
      </c>
      <c r="AL2750" s="2">
        <v>0.64583333333333337</v>
      </c>
      <c r="AM2750" s="3">
        <v>46234</v>
      </c>
      <c r="AN2750" t="s">
        <v>298</v>
      </c>
      <c r="AO2750" t="s">
        <v>344</v>
      </c>
    </row>
    <row r="2751" spans="1:41">
      <c r="A2751" s="8">
        <v>46233</v>
      </c>
      <c r="B2751" s="67">
        <v>3952.5</v>
      </c>
      <c r="C2751" s="67">
        <v>-0.54</v>
      </c>
      <c r="D2751" s="67">
        <v>61890</v>
      </c>
      <c r="E2751" s="67">
        <v>-0.9</v>
      </c>
      <c r="F2751" s="69">
        <v>6810</v>
      </c>
      <c r="G2751" t="s">
        <v>72</v>
      </c>
      <c r="H2751">
        <v>0</v>
      </c>
      <c r="I2751" t="s">
        <v>288</v>
      </c>
      <c r="J2751" t="s">
        <v>289</v>
      </c>
      <c r="K2751" t="s">
        <v>290</v>
      </c>
      <c r="L2751" s="36">
        <v>2058</v>
      </c>
      <c r="M2751">
        <v>-17</v>
      </c>
      <c r="N2751" s="66">
        <v>-8.2000000000000007E-3</v>
      </c>
      <c r="O2751" s="36">
        <v>2075</v>
      </c>
      <c r="P2751" s="66">
        <v>-8.0999999999999996E-3</v>
      </c>
      <c r="Q2751" s="36">
        <v>2074</v>
      </c>
      <c r="R2751" s="36">
        <v>2096</v>
      </c>
      <c r="S2751" s="36">
        <v>2044</v>
      </c>
      <c r="T2751" s="66">
        <v>-7.7000000000000002E-3</v>
      </c>
      <c r="U2751" s="66">
        <v>-3.3E-3</v>
      </c>
      <c r="V2751" s="66">
        <v>-1.8100000000000002E-2</v>
      </c>
      <c r="W2751" s="66">
        <v>6.7999999999999996E-3</v>
      </c>
      <c r="X2751" s="1">
        <v>201300</v>
      </c>
      <c r="Y2751" s="1">
        <v>416225</v>
      </c>
      <c r="Z2751" s="1">
        <v>83686</v>
      </c>
      <c r="AA2751" t="s">
        <v>414</v>
      </c>
      <c r="AB2751" t="s">
        <v>415</v>
      </c>
      <c r="AC2751">
        <v>11.32</v>
      </c>
      <c r="AD2751">
        <v>0.87</v>
      </c>
      <c r="AE2751">
        <v>2.72</v>
      </c>
      <c r="AF2751" t="s">
        <v>230</v>
      </c>
      <c r="AG2751" s="1">
        <v>21100</v>
      </c>
      <c r="AH2751" s="36">
        <v>2062</v>
      </c>
      <c r="AI2751">
        <v>200</v>
      </c>
      <c r="AJ2751" s="36">
        <v>2049</v>
      </c>
      <c r="AK2751" s="1">
        <v>1000</v>
      </c>
      <c r="AL2751" s="2">
        <v>0.64583333333333337</v>
      </c>
      <c r="AM2751" s="3">
        <v>46234</v>
      </c>
      <c r="AN2751" t="s">
        <v>298</v>
      </c>
      <c r="AO2751" t="s">
        <v>344</v>
      </c>
    </row>
    <row r="2752" spans="1:41">
      <c r="A2752" s="8">
        <v>46233</v>
      </c>
      <c r="B2752" s="67">
        <v>3952.5</v>
      </c>
      <c r="C2752" s="67">
        <v>-0.54</v>
      </c>
      <c r="D2752" s="67">
        <v>61890</v>
      </c>
      <c r="E2752" s="67">
        <v>-0.9</v>
      </c>
      <c r="F2752" s="69">
        <v>6841</v>
      </c>
      <c r="G2752" t="s">
        <v>73</v>
      </c>
      <c r="H2752">
        <v>0</v>
      </c>
      <c r="I2752" t="s">
        <v>288</v>
      </c>
      <c r="J2752" t="s">
        <v>289</v>
      </c>
      <c r="K2752" t="s">
        <v>290</v>
      </c>
      <c r="L2752" s="36">
        <v>5605</v>
      </c>
      <c r="M2752">
        <v>45</v>
      </c>
      <c r="N2752" s="66">
        <v>8.0999999999999996E-3</v>
      </c>
      <c r="O2752" s="36">
        <v>5560</v>
      </c>
      <c r="P2752" s="66">
        <v>8.0000000000000002E-3</v>
      </c>
      <c r="Q2752" s="36">
        <v>5487</v>
      </c>
      <c r="R2752" s="36">
        <v>5761</v>
      </c>
      <c r="S2752" s="36">
        <v>5481</v>
      </c>
      <c r="T2752" s="66">
        <v>2.1499999999999998E-2</v>
      </c>
      <c r="U2752" s="66">
        <v>-1.1999999999999999E-3</v>
      </c>
      <c r="V2752" s="66">
        <v>-2.7E-2</v>
      </c>
      <c r="W2752" s="66">
        <v>2.2599999999999999E-2</v>
      </c>
      <c r="X2752" s="1">
        <v>995500</v>
      </c>
      <c r="Y2752" s="1">
        <v>5593532</v>
      </c>
      <c r="Z2752" s="1">
        <v>1441612</v>
      </c>
      <c r="AA2752" t="s">
        <v>416</v>
      </c>
      <c r="AB2752" t="s">
        <v>635</v>
      </c>
      <c r="AC2752">
        <v>24</v>
      </c>
      <c r="AD2752">
        <v>2.74</v>
      </c>
      <c r="AE2752">
        <v>1.64</v>
      </c>
      <c r="AF2752" t="s">
        <v>230</v>
      </c>
      <c r="AG2752" s="1">
        <v>8000</v>
      </c>
      <c r="AH2752" s="36">
        <v>5632</v>
      </c>
      <c r="AI2752" s="1">
        <v>3800</v>
      </c>
      <c r="AJ2752" s="36">
        <v>5605</v>
      </c>
      <c r="AK2752" s="1">
        <v>1200</v>
      </c>
      <c r="AL2752" s="2">
        <v>0.64583333333333337</v>
      </c>
      <c r="AM2752" s="3">
        <v>46238</v>
      </c>
      <c r="AN2752" t="s">
        <v>298</v>
      </c>
      <c r="AO2752" t="s">
        <v>344</v>
      </c>
    </row>
    <row r="2753" spans="1:41">
      <c r="A2753" s="8">
        <v>46233</v>
      </c>
      <c r="B2753" s="67">
        <v>3952.5</v>
      </c>
      <c r="C2753" s="67">
        <v>-0.54</v>
      </c>
      <c r="D2753" s="67">
        <v>61890</v>
      </c>
      <c r="E2753" s="67">
        <v>-0.9</v>
      </c>
      <c r="F2753" s="69">
        <v>6890</v>
      </c>
      <c r="G2753" t="s">
        <v>74</v>
      </c>
      <c r="H2753">
        <v>0</v>
      </c>
      <c r="I2753" t="s">
        <v>314</v>
      </c>
      <c r="J2753" t="s">
        <v>289</v>
      </c>
      <c r="K2753" t="s">
        <v>295</v>
      </c>
      <c r="L2753" s="36">
        <v>7160</v>
      </c>
      <c r="M2753">
        <v>-90</v>
      </c>
      <c r="N2753" s="66">
        <v>-1.24E-2</v>
      </c>
      <c r="O2753" s="36">
        <v>7250</v>
      </c>
      <c r="P2753" s="66">
        <v>-1.24E-2</v>
      </c>
      <c r="Q2753" s="36">
        <v>7330</v>
      </c>
      <c r="R2753" s="36">
        <v>7720</v>
      </c>
      <c r="S2753" s="36">
        <v>7100</v>
      </c>
      <c r="T2753" s="66">
        <v>-2.3099999999999999E-2</v>
      </c>
      <c r="U2753" s="66">
        <v>-2.0500000000000001E-2</v>
      </c>
      <c r="V2753" s="66">
        <v>-7.2499999999999995E-2</v>
      </c>
      <c r="W2753" s="66">
        <v>8.3999999999999995E-3</v>
      </c>
      <c r="X2753" s="1">
        <v>2181100</v>
      </c>
      <c r="Y2753" s="1">
        <v>16015236</v>
      </c>
      <c r="Z2753" s="1">
        <v>377420</v>
      </c>
      <c r="AA2753" t="s">
        <v>680</v>
      </c>
      <c r="AB2753" t="s">
        <v>419</v>
      </c>
      <c r="AC2753">
        <v>16.77</v>
      </c>
      <c r="AD2753">
        <v>1.29</v>
      </c>
      <c r="AE2753">
        <v>2.79</v>
      </c>
      <c r="AF2753" t="s">
        <v>230</v>
      </c>
      <c r="AG2753" s="1">
        <v>27900</v>
      </c>
      <c r="AH2753" s="36">
        <v>7200</v>
      </c>
      <c r="AI2753" s="1">
        <v>4800</v>
      </c>
      <c r="AJ2753" s="36">
        <v>7150</v>
      </c>
      <c r="AK2753" s="1">
        <v>2000</v>
      </c>
      <c r="AL2753" s="2">
        <v>0.64583333333333337</v>
      </c>
      <c r="AM2753" s="3">
        <v>46248</v>
      </c>
      <c r="AN2753" t="s">
        <v>293</v>
      </c>
      <c r="AO2753" t="s">
        <v>344</v>
      </c>
    </row>
    <row r="2754" spans="1:41">
      <c r="A2754" s="8">
        <v>46233</v>
      </c>
      <c r="B2754" s="67">
        <v>3952.5</v>
      </c>
      <c r="C2754" s="67">
        <v>-0.54</v>
      </c>
      <c r="D2754" s="67">
        <v>61890</v>
      </c>
      <c r="E2754" s="67">
        <v>-0.9</v>
      </c>
      <c r="F2754" s="69">
        <v>6925</v>
      </c>
      <c r="G2754" t="s">
        <v>75</v>
      </c>
      <c r="H2754">
        <v>0</v>
      </c>
      <c r="I2754" t="s">
        <v>288</v>
      </c>
      <c r="J2754" t="s">
        <v>289</v>
      </c>
      <c r="K2754" t="s">
        <v>290</v>
      </c>
      <c r="L2754" s="36">
        <v>3604</v>
      </c>
      <c r="M2754">
        <v>22</v>
      </c>
      <c r="N2754" s="66">
        <v>6.1000000000000004E-3</v>
      </c>
      <c r="O2754" s="36">
        <v>3582</v>
      </c>
      <c r="P2754" s="66">
        <v>6.1000000000000004E-3</v>
      </c>
      <c r="Q2754" s="36">
        <v>3538</v>
      </c>
      <c r="R2754" s="36">
        <v>3676</v>
      </c>
      <c r="S2754" s="36">
        <v>3516</v>
      </c>
      <c r="T2754" s="66">
        <v>1.8599999999999998E-2</v>
      </c>
      <c r="U2754" s="66">
        <v>5.0000000000000001E-4</v>
      </c>
      <c r="V2754" s="66">
        <v>-1.95E-2</v>
      </c>
      <c r="W2754" s="66">
        <v>2.5000000000000001E-2</v>
      </c>
      <c r="X2754" s="1">
        <v>400100</v>
      </c>
      <c r="Y2754" s="1">
        <v>1442046</v>
      </c>
      <c r="Z2754" s="1">
        <v>300934</v>
      </c>
      <c r="AA2754" t="s">
        <v>698</v>
      </c>
      <c r="AB2754" t="s">
        <v>421</v>
      </c>
      <c r="AC2754">
        <v>27.24</v>
      </c>
      <c r="AD2754">
        <v>1.45</v>
      </c>
      <c r="AE2754">
        <v>1.94</v>
      </c>
      <c r="AF2754" t="s">
        <v>230</v>
      </c>
      <c r="AG2754" s="1">
        <v>7900</v>
      </c>
      <c r="AH2754" s="36">
        <v>3620</v>
      </c>
      <c r="AI2754">
        <v>100</v>
      </c>
      <c r="AJ2754" s="36">
        <v>3602</v>
      </c>
      <c r="AK2754" s="1">
        <v>1700</v>
      </c>
      <c r="AL2754" s="2">
        <v>0.64583333333333337</v>
      </c>
      <c r="AM2754" s="3">
        <v>46238</v>
      </c>
      <c r="AN2754" t="s">
        <v>298</v>
      </c>
      <c r="AO2754" t="s">
        <v>344</v>
      </c>
    </row>
    <row r="2755" spans="1:41">
      <c r="A2755" s="8">
        <v>46233</v>
      </c>
      <c r="B2755" s="67">
        <v>3952.5</v>
      </c>
      <c r="C2755" s="67">
        <v>-0.54</v>
      </c>
      <c r="D2755" s="67">
        <v>61890</v>
      </c>
      <c r="E2755" s="67">
        <v>-0.9</v>
      </c>
      <c r="F2755" s="69">
        <v>6963</v>
      </c>
      <c r="G2755" t="s">
        <v>76</v>
      </c>
      <c r="H2755">
        <v>0</v>
      </c>
      <c r="I2755" t="s">
        <v>288</v>
      </c>
      <c r="J2755" t="s">
        <v>289</v>
      </c>
      <c r="K2755" t="s">
        <v>290</v>
      </c>
      <c r="L2755" s="36">
        <v>3891</v>
      </c>
      <c r="M2755">
        <v>-34</v>
      </c>
      <c r="N2755" s="66">
        <v>-8.6999999999999994E-3</v>
      </c>
      <c r="O2755" s="36">
        <v>3925</v>
      </c>
      <c r="P2755" s="66">
        <v>-8.6E-3</v>
      </c>
      <c r="Q2755" s="36">
        <v>3916</v>
      </c>
      <c r="R2755" s="36">
        <v>4065</v>
      </c>
      <c r="S2755" s="36">
        <v>3775</v>
      </c>
      <c r="T2755" s="66">
        <v>-6.3E-3</v>
      </c>
      <c r="U2755" s="66">
        <v>2.0000000000000001E-4</v>
      </c>
      <c r="V2755" s="66">
        <v>-4.2799999999999998E-2</v>
      </c>
      <c r="W2755" s="66">
        <v>3.0700000000000002E-2</v>
      </c>
      <c r="X2755" s="1">
        <v>7377900</v>
      </c>
      <c r="Y2755" s="1">
        <v>28921457</v>
      </c>
      <c r="Z2755" s="1">
        <v>1571030</v>
      </c>
      <c r="AA2755" t="s">
        <v>713</v>
      </c>
      <c r="AB2755" t="s">
        <v>423</v>
      </c>
      <c r="AC2755">
        <v>51.81</v>
      </c>
      <c r="AD2755">
        <v>1.98</v>
      </c>
      <c r="AE2755">
        <v>1.29</v>
      </c>
      <c r="AF2755" t="s">
        <v>230</v>
      </c>
      <c r="AG2755" s="1">
        <v>40200</v>
      </c>
      <c r="AH2755" s="36">
        <v>3892</v>
      </c>
      <c r="AI2755" s="1">
        <v>14200</v>
      </c>
      <c r="AJ2755" s="36">
        <v>3883</v>
      </c>
      <c r="AK2755" s="1">
        <v>2100</v>
      </c>
      <c r="AL2755" s="2">
        <v>0.64583333333333337</v>
      </c>
      <c r="AM2755" s="3">
        <v>46239</v>
      </c>
      <c r="AN2755" t="s">
        <v>298</v>
      </c>
      <c r="AO2755" t="s">
        <v>344</v>
      </c>
    </row>
    <row r="2756" spans="1:41">
      <c r="A2756" s="8">
        <v>46233</v>
      </c>
      <c r="B2756" s="67">
        <v>3952.5</v>
      </c>
      <c r="C2756" s="67">
        <v>-0.54</v>
      </c>
      <c r="D2756" s="67">
        <v>61890</v>
      </c>
      <c r="E2756" s="67">
        <v>-0.9</v>
      </c>
      <c r="F2756" s="69">
        <v>7011</v>
      </c>
      <c r="G2756" t="s">
        <v>77</v>
      </c>
      <c r="H2756">
        <v>0</v>
      </c>
      <c r="I2756" t="s">
        <v>288</v>
      </c>
      <c r="J2756" t="s">
        <v>289</v>
      </c>
      <c r="K2756" t="s">
        <v>295</v>
      </c>
      <c r="L2756" s="36">
        <v>3736</v>
      </c>
      <c r="M2756">
        <v>-4</v>
      </c>
      <c r="N2756" s="66">
        <v>-1.1000000000000001E-3</v>
      </c>
      <c r="O2756" s="36">
        <v>3740</v>
      </c>
      <c r="P2756" s="66">
        <v>-1E-3</v>
      </c>
      <c r="Q2756" s="36">
        <v>3710</v>
      </c>
      <c r="R2756" s="36">
        <v>3801</v>
      </c>
      <c r="S2756" s="36">
        <v>3702</v>
      </c>
      <c r="T2756" s="66">
        <v>7.0000000000000001E-3</v>
      </c>
      <c r="U2756" s="66">
        <v>-8.2000000000000007E-3</v>
      </c>
      <c r="V2756" s="66">
        <v>-1.7100000000000001E-2</v>
      </c>
      <c r="W2756" s="66">
        <v>9.1000000000000004E-3</v>
      </c>
      <c r="X2756" s="1">
        <v>15217200</v>
      </c>
      <c r="Y2756" s="1">
        <v>57070502</v>
      </c>
      <c r="Z2756" s="1">
        <v>12603948</v>
      </c>
      <c r="AA2756" t="s">
        <v>424</v>
      </c>
      <c r="AB2756" t="s">
        <v>636</v>
      </c>
      <c r="AC2756">
        <v>33.03</v>
      </c>
      <c r="AD2756">
        <v>4.0599999999999996</v>
      </c>
      <c r="AE2756">
        <v>0.78</v>
      </c>
      <c r="AF2756" t="s">
        <v>230</v>
      </c>
      <c r="AG2756" s="1">
        <v>565500</v>
      </c>
      <c r="AH2756" s="36">
        <v>3738</v>
      </c>
      <c r="AI2756">
        <v>700</v>
      </c>
      <c r="AJ2756" s="36">
        <v>3735</v>
      </c>
      <c r="AK2756" s="1">
        <v>6800</v>
      </c>
      <c r="AL2756" s="2">
        <v>0.64583333333333337</v>
      </c>
      <c r="AM2756" s="3">
        <v>46238</v>
      </c>
      <c r="AN2756" t="s">
        <v>298</v>
      </c>
      <c r="AO2756" t="s">
        <v>395</v>
      </c>
    </row>
    <row r="2757" spans="1:41">
      <c r="A2757" s="8">
        <v>46233</v>
      </c>
      <c r="B2757" s="67">
        <v>3952.5</v>
      </c>
      <c r="C2757" s="67">
        <v>-0.54</v>
      </c>
      <c r="D2757" s="67">
        <v>61890</v>
      </c>
      <c r="E2757" s="67">
        <v>-0.9</v>
      </c>
      <c r="F2757" s="69">
        <v>7013</v>
      </c>
      <c r="G2757" t="s">
        <v>78</v>
      </c>
      <c r="H2757">
        <v>0</v>
      </c>
      <c r="I2757" t="s">
        <v>288</v>
      </c>
      <c r="J2757" t="s">
        <v>289</v>
      </c>
      <c r="K2757" t="s">
        <v>290</v>
      </c>
      <c r="L2757" s="36">
        <v>2771.5</v>
      </c>
      <c r="M2757">
        <v>16.5</v>
      </c>
      <c r="N2757" s="66">
        <v>6.0000000000000001E-3</v>
      </c>
      <c r="O2757" s="36">
        <v>2755</v>
      </c>
      <c r="P2757" s="66">
        <v>5.8999999999999999E-3</v>
      </c>
      <c r="Q2757" s="36">
        <v>2706</v>
      </c>
      <c r="R2757" s="36">
        <v>2798</v>
      </c>
      <c r="S2757" s="36">
        <v>2701</v>
      </c>
      <c r="T2757" s="66">
        <v>2.4199999999999999E-2</v>
      </c>
      <c r="U2757" s="66">
        <v>3.5999999999999999E-3</v>
      </c>
      <c r="V2757" s="66">
        <v>-9.4000000000000004E-3</v>
      </c>
      <c r="W2757" s="66">
        <v>2.6100000000000002E-2</v>
      </c>
      <c r="X2757" s="1">
        <v>9782300</v>
      </c>
      <c r="Y2757" s="1">
        <v>27018353</v>
      </c>
      <c r="Z2757" s="1">
        <v>3000868</v>
      </c>
      <c r="AA2757" t="s">
        <v>426</v>
      </c>
      <c r="AB2757" t="s">
        <v>637</v>
      </c>
      <c r="AC2757">
        <v>17.809999999999999</v>
      </c>
      <c r="AD2757">
        <v>4.5</v>
      </c>
      <c r="AE2757">
        <v>0.83</v>
      </c>
      <c r="AF2757" t="s">
        <v>230</v>
      </c>
      <c r="AG2757" s="1">
        <v>224000</v>
      </c>
      <c r="AH2757" s="36">
        <v>2772</v>
      </c>
      <c r="AI2757">
        <v>300</v>
      </c>
      <c r="AJ2757" s="36">
        <v>2770.5</v>
      </c>
      <c r="AK2757">
        <v>100</v>
      </c>
      <c r="AL2757" s="2">
        <v>0.64583333333333337</v>
      </c>
      <c r="AM2757" s="3">
        <v>46239</v>
      </c>
      <c r="AN2757" t="s">
        <v>298</v>
      </c>
      <c r="AO2757" t="s">
        <v>395</v>
      </c>
    </row>
    <row r="2758" spans="1:41">
      <c r="A2758" s="8">
        <v>46233</v>
      </c>
      <c r="B2758" s="67">
        <v>3952.5</v>
      </c>
      <c r="C2758" s="67">
        <v>-0.54</v>
      </c>
      <c r="D2758" s="67">
        <v>61890</v>
      </c>
      <c r="E2758" s="67">
        <v>-0.9</v>
      </c>
      <c r="F2758" s="69">
        <v>7047</v>
      </c>
      <c r="G2758" t="s">
        <v>79</v>
      </c>
      <c r="H2758">
        <v>0</v>
      </c>
      <c r="I2758" t="s">
        <v>347</v>
      </c>
      <c r="J2758" t="s">
        <v>289</v>
      </c>
      <c r="K2758" t="s">
        <v>290</v>
      </c>
      <c r="L2758" s="36">
        <v>2336</v>
      </c>
      <c r="M2758">
        <v>19</v>
      </c>
      <c r="N2758" s="66">
        <v>8.2000000000000007E-3</v>
      </c>
      <c r="O2758" s="36">
        <v>2317</v>
      </c>
      <c r="P2758" s="66">
        <v>8.2000000000000007E-3</v>
      </c>
      <c r="Q2758" s="36">
        <v>2330</v>
      </c>
      <c r="R2758" s="36">
        <v>2360</v>
      </c>
      <c r="S2758" s="36">
        <v>2290</v>
      </c>
      <c r="T2758" s="66">
        <v>2.5000000000000001E-3</v>
      </c>
      <c r="U2758" s="66">
        <v>-5.1000000000000004E-3</v>
      </c>
      <c r="V2758" s="66">
        <v>-1.01E-2</v>
      </c>
      <c r="W2758" s="66">
        <v>0.02</v>
      </c>
      <c r="X2758" s="1">
        <v>73500</v>
      </c>
      <c r="Y2758" s="1">
        <v>171356</v>
      </c>
      <c r="Z2758" s="1">
        <v>33161</v>
      </c>
      <c r="AA2758" t="s">
        <v>840</v>
      </c>
      <c r="AB2758" t="s">
        <v>638</v>
      </c>
      <c r="AC2758">
        <v>9.25</v>
      </c>
      <c r="AD2758">
        <v>2.9</v>
      </c>
      <c r="AE2758">
        <v>0.56000000000000005</v>
      </c>
      <c r="AF2758" t="s">
        <v>230</v>
      </c>
      <c r="AG2758">
        <v>0</v>
      </c>
      <c r="AH2758" s="36">
        <v>2350</v>
      </c>
      <c r="AI2758">
        <v>200</v>
      </c>
      <c r="AJ2758" s="36">
        <v>2334</v>
      </c>
      <c r="AK2758">
        <v>100</v>
      </c>
      <c r="AL2758" s="2">
        <v>0.64583333333333337</v>
      </c>
      <c r="AM2758" s="3">
        <v>46246</v>
      </c>
      <c r="AN2758" t="s">
        <v>298</v>
      </c>
      <c r="AO2758" t="s">
        <v>313</v>
      </c>
    </row>
    <row r="2759" spans="1:41">
      <c r="A2759" s="8">
        <v>46233</v>
      </c>
      <c r="B2759" s="67">
        <v>3952.5</v>
      </c>
      <c r="C2759" s="67">
        <v>-0.54</v>
      </c>
      <c r="D2759" s="67">
        <v>61890</v>
      </c>
      <c r="E2759" s="67">
        <v>-0.9</v>
      </c>
      <c r="F2759" s="69">
        <v>7084</v>
      </c>
      <c r="G2759" t="s">
        <v>80</v>
      </c>
      <c r="H2759">
        <v>0</v>
      </c>
      <c r="I2759" t="s">
        <v>347</v>
      </c>
      <c r="J2759" t="s">
        <v>323</v>
      </c>
      <c r="K2759" t="s">
        <v>295</v>
      </c>
      <c r="L2759" s="36">
        <v>2731</v>
      </c>
      <c r="M2759">
        <v>9</v>
      </c>
      <c r="N2759" s="66">
        <v>3.3E-3</v>
      </c>
      <c r="O2759" s="36">
        <v>2722</v>
      </c>
      <c r="P2759" s="66">
        <v>3.3E-3</v>
      </c>
      <c r="Q2759" s="36">
        <v>2730</v>
      </c>
      <c r="R2759" s="36">
        <v>2732</v>
      </c>
      <c r="S2759" s="36">
        <v>2684</v>
      </c>
      <c r="T2759" s="66">
        <v>2.9999999999999997E-4</v>
      </c>
      <c r="U2759" s="66">
        <v>2.9999999999999997E-4</v>
      </c>
      <c r="V2759" s="66">
        <v>-2.9999999999999997E-4</v>
      </c>
      <c r="W2759" s="66">
        <v>1.7500000000000002E-2</v>
      </c>
      <c r="X2759" s="1">
        <v>2100</v>
      </c>
      <c r="Y2759" s="1">
        <v>5692</v>
      </c>
      <c r="Z2759" s="1">
        <v>8901</v>
      </c>
      <c r="AA2759" t="s">
        <v>430</v>
      </c>
      <c r="AB2759" t="s">
        <v>642</v>
      </c>
      <c r="AC2759">
        <v>39.81</v>
      </c>
      <c r="AD2759">
        <v>1.42</v>
      </c>
      <c r="AE2759">
        <v>3.84</v>
      </c>
      <c r="AF2759">
        <v>0.6</v>
      </c>
      <c r="AG2759">
        <v>0</v>
      </c>
      <c r="AH2759" s="36">
        <v>2731</v>
      </c>
      <c r="AI2759">
        <v>100</v>
      </c>
      <c r="AJ2759" s="36">
        <v>2700</v>
      </c>
      <c r="AK2759">
        <v>100</v>
      </c>
      <c r="AL2759" s="2">
        <v>0.64583333333333337</v>
      </c>
      <c r="AM2759" s="3">
        <v>46248</v>
      </c>
      <c r="AN2759" t="s">
        <v>298</v>
      </c>
      <c r="AO2759" t="s">
        <v>313</v>
      </c>
    </row>
    <row r="2760" spans="1:41">
      <c r="A2760" s="8">
        <v>46233</v>
      </c>
      <c r="B2760" s="67">
        <v>3952.5</v>
      </c>
      <c r="C2760" s="67">
        <v>-0.54</v>
      </c>
      <c r="D2760" s="67">
        <v>61890</v>
      </c>
      <c r="E2760" s="67">
        <v>-0.9</v>
      </c>
      <c r="F2760" s="69">
        <v>7182</v>
      </c>
      <c r="G2760" t="s">
        <v>81</v>
      </c>
      <c r="H2760">
        <v>0</v>
      </c>
      <c r="I2760" t="s">
        <v>288</v>
      </c>
      <c r="J2760" t="s">
        <v>289</v>
      </c>
      <c r="K2760" t="s">
        <v>295</v>
      </c>
      <c r="L2760" s="36">
        <v>3110</v>
      </c>
      <c r="M2760">
        <v>-106</v>
      </c>
      <c r="N2760" s="66">
        <v>-3.3000000000000002E-2</v>
      </c>
      <c r="O2760" s="36">
        <v>3216</v>
      </c>
      <c r="P2760" s="66">
        <v>-3.2899999999999999E-2</v>
      </c>
      <c r="Q2760" s="36">
        <v>3122</v>
      </c>
      <c r="R2760" s="36">
        <v>3165</v>
      </c>
      <c r="S2760" s="36">
        <v>3107</v>
      </c>
      <c r="T2760" s="66">
        <v>-3.8E-3</v>
      </c>
      <c r="U2760" s="66">
        <v>-4.1000000000000003E-3</v>
      </c>
      <c r="V2760" s="66">
        <v>-1.7299999999999999E-2</v>
      </c>
      <c r="W2760" s="66">
        <v>8.9999999999999998E-4</v>
      </c>
      <c r="X2760" s="1">
        <v>8152600</v>
      </c>
      <c r="Y2760" s="1">
        <v>25467199</v>
      </c>
      <c r="Z2760" s="1">
        <v>11120982</v>
      </c>
      <c r="AA2760" t="s">
        <v>895</v>
      </c>
      <c r="AB2760" t="s">
        <v>433</v>
      </c>
      <c r="AC2760">
        <v>16.78</v>
      </c>
      <c r="AD2760">
        <v>1.2</v>
      </c>
      <c r="AE2760">
        <v>2.99</v>
      </c>
      <c r="AF2760" t="s">
        <v>230</v>
      </c>
      <c r="AG2760" s="1">
        <v>104700</v>
      </c>
      <c r="AH2760" s="36">
        <v>3112</v>
      </c>
      <c r="AI2760">
        <v>100</v>
      </c>
      <c r="AJ2760" s="36">
        <v>3109</v>
      </c>
      <c r="AK2760" s="1">
        <v>12000</v>
      </c>
      <c r="AL2760" s="2">
        <v>0.64583333333333337</v>
      </c>
      <c r="AM2760" s="3">
        <v>46241</v>
      </c>
      <c r="AN2760" t="s">
        <v>298</v>
      </c>
      <c r="AO2760" t="s">
        <v>434</v>
      </c>
    </row>
    <row r="2761" spans="1:41">
      <c r="A2761" s="8">
        <v>46233</v>
      </c>
      <c r="B2761" s="67">
        <v>3952.5</v>
      </c>
      <c r="C2761" s="67">
        <v>-0.54</v>
      </c>
      <c r="D2761" s="67">
        <v>61890</v>
      </c>
      <c r="E2761" s="67">
        <v>-0.9</v>
      </c>
      <c r="F2761" s="69">
        <v>7203</v>
      </c>
      <c r="G2761" t="s">
        <v>82</v>
      </c>
      <c r="H2761">
        <v>0</v>
      </c>
      <c r="I2761" t="s">
        <v>288</v>
      </c>
      <c r="J2761" t="s">
        <v>289</v>
      </c>
      <c r="K2761" t="s">
        <v>295</v>
      </c>
      <c r="L2761" s="36">
        <v>3126</v>
      </c>
      <c r="M2761">
        <v>-98</v>
      </c>
      <c r="N2761" s="66">
        <v>-3.04E-2</v>
      </c>
      <c r="O2761" s="36">
        <v>3224</v>
      </c>
      <c r="P2761" s="66">
        <v>-3.0300000000000001E-2</v>
      </c>
      <c r="Q2761" s="36">
        <v>3181</v>
      </c>
      <c r="R2761" s="36">
        <v>3192</v>
      </c>
      <c r="S2761" s="36">
        <v>3106</v>
      </c>
      <c r="T2761" s="66">
        <v>-1.72E-2</v>
      </c>
      <c r="U2761" s="66">
        <v>-7.6E-3</v>
      </c>
      <c r="V2761" s="66">
        <v>-2.06E-2</v>
      </c>
      <c r="W2761" s="66">
        <v>6.4000000000000003E-3</v>
      </c>
      <c r="X2761" s="1">
        <v>102087800</v>
      </c>
      <c r="Y2761" s="1">
        <v>320141860</v>
      </c>
      <c r="Z2761" s="1">
        <v>45623930</v>
      </c>
      <c r="AA2761" t="s">
        <v>435</v>
      </c>
      <c r="AB2761" t="s">
        <v>699</v>
      </c>
      <c r="AC2761">
        <v>12.34</v>
      </c>
      <c r="AD2761">
        <v>1.02</v>
      </c>
      <c r="AE2761">
        <v>3.2</v>
      </c>
      <c r="AF2761" t="s">
        <v>230</v>
      </c>
      <c r="AG2761" s="1">
        <v>353500</v>
      </c>
      <c r="AH2761" s="36">
        <v>3129</v>
      </c>
      <c r="AI2761">
        <v>100</v>
      </c>
      <c r="AJ2761" s="36">
        <v>3125</v>
      </c>
      <c r="AK2761" s="1">
        <v>4000</v>
      </c>
      <c r="AL2761" s="2">
        <v>0.64583333333333337</v>
      </c>
      <c r="AM2761" s="3">
        <v>46238</v>
      </c>
      <c r="AN2761" t="s">
        <v>298</v>
      </c>
      <c r="AO2761" t="s">
        <v>437</v>
      </c>
    </row>
    <row r="2762" spans="1:41">
      <c r="A2762" s="8">
        <v>46233</v>
      </c>
      <c r="B2762" s="67">
        <v>3952.5</v>
      </c>
      <c r="C2762" s="67">
        <v>-0.54</v>
      </c>
      <c r="D2762" s="67">
        <v>61890</v>
      </c>
      <c r="E2762" s="67">
        <v>-0.9</v>
      </c>
      <c r="F2762" s="69">
        <v>7213</v>
      </c>
      <c r="G2762" t="s">
        <v>83</v>
      </c>
      <c r="H2762">
        <v>0</v>
      </c>
      <c r="I2762" t="s">
        <v>314</v>
      </c>
      <c r="J2762" t="s">
        <v>289</v>
      </c>
      <c r="K2762" t="s">
        <v>295</v>
      </c>
      <c r="L2762">
        <v>616</v>
      </c>
      <c r="M2762">
        <v>-3</v>
      </c>
      <c r="N2762" s="66">
        <v>-4.7999999999999996E-3</v>
      </c>
      <c r="O2762">
        <v>619</v>
      </c>
      <c r="P2762" s="66">
        <v>-4.7999999999999996E-3</v>
      </c>
      <c r="Q2762">
        <v>616</v>
      </c>
      <c r="R2762">
        <v>623</v>
      </c>
      <c r="S2762">
        <v>615</v>
      </c>
      <c r="T2762" s="66">
        <v>0</v>
      </c>
      <c r="U2762" s="66">
        <v>-6.4000000000000003E-3</v>
      </c>
      <c r="V2762" s="66">
        <v>-1.12E-2</v>
      </c>
      <c r="W2762" s="66">
        <v>1.6000000000000001E-3</v>
      </c>
      <c r="X2762" s="1">
        <v>8200</v>
      </c>
      <c r="Y2762" s="1">
        <v>5068</v>
      </c>
      <c r="Z2762" s="1">
        <v>9789</v>
      </c>
      <c r="AA2762" t="s">
        <v>841</v>
      </c>
      <c r="AB2762" t="s">
        <v>439</v>
      </c>
      <c r="AC2762">
        <v>7.25</v>
      </c>
      <c r="AD2762">
        <v>0.86</v>
      </c>
      <c r="AE2762">
        <v>4.22</v>
      </c>
      <c r="AF2762" t="s">
        <v>230</v>
      </c>
      <c r="AG2762">
        <v>300</v>
      </c>
      <c r="AH2762">
        <v>622</v>
      </c>
      <c r="AI2762">
        <v>100</v>
      </c>
      <c r="AJ2762">
        <v>615</v>
      </c>
      <c r="AK2762">
        <v>900</v>
      </c>
      <c r="AL2762" s="2">
        <v>0.64583333333333337</v>
      </c>
      <c r="AM2762" s="3">
        <v>46241</v>
      </c>
      <c r="AN2762" t="s">
        <v>298</v>
      </c>
      <c r="AO2762" t="s">
        <v>437</v>
      </c>
    </row>
    <row r="2763" spans="1:41">
      <c r="A2763" s="8">
        <v>46233</v>
      </c>
      <c r="B2763" s="67">
        <v>3952.5</v>
      </c>
      <c r="C2763" s="67">
        <v>-0.54</v>
      </c>
      <c r="D2763" s="67">
        <v>61890</v>
      </c>
      <c r="E2763" s="67">
        <v>-0.9</v>
      </c>
      <c r="F2763" s="69">
        <v>7220</v>
      </c>
      <c r="G2763" t="s">
        <v>84</v>
      </c>
      <c r="H2763">
        <v>0</v>
      </c>
      <c r="I2763" t="s">
        <v>288</v>
      </c>
      <c r="J2763" t="s">
        <v>289</v>
      </c>
      <c r="K2763" t="s">
        <v>295</v>
      </c>
      <c r="L2763" s="36">
        <v>3045</v>
      </c>
      <c r="M2763">
        <v>5</v>
      </c>
      <c r="N2763" s="66">
        <v>1.6000000000000001E-3</v>
      </c>
      <c r="O2763" s="36">
        <v>3040</v>
      </c>
      <c r="P2763" s="66">
        <v>1.6000000000000001E-3</v>
      </c>
      <c r="Q2763" s="36">
        <v>2980</v>
      </c>
      <c r="R2763" s="36">
        <v>3165</v>
      </c>
      <c r="S2763" s="36">
        <v>2956</v>
      </c>
      <c r="T2763" s="66">
        <v>2.18E-2</v>
      </c>
      <c r="U2763" s="66">
        <v>-1.1299999999999999E-2</v>
      </c>
      <c r="V2763" s="66">
        <v>-3.7900000000000003E-2</v>
      </c>
      <c r="W2763" s="66">
        <v>3.0099999999999998E-2</v>
      </c>
      <c r="X2763" s="1">
        <v>817600</v>
      </c>
      <c r="Y2763" s="1">
        <v>2493557</v>
      </c>
      <c r="Z2763" s="1">
        <v>199740</v>
      </c>
      <c r="AA2763" t="s">
        <v>563</v>
      </c>
      <c r="AB2763" t="s">
        <v>441</v>
      </c>
      <c r="AC2763">
        <v>30.69</v>
      </c>
      <c r="AD2763">
        <v>1.63</v>
      </c>
      <c r="AE2763">
        <v>1.31</v>
      </c>
      <c r="AF2763" t="s">
        <v>230</v>
      </c>
      <c r="AG2763" s="1">
        <v>8700</v>
      </c>
      <c r="AH2763" s="36">
        <v>3055</v>
      </c>
      <c r="AI2763" s="1">
        <v>1000</v>
      </c>
      <c r="AJ2763" s="36">
        <v>3030</v>
      </c>
      <c r="AK2763" s="1">
        <v>2300</v>
      </c>
      <c r="AL2763" s="2">
        <v>0.64583333333333337</v>
      </c>
      <c r="AM2763" s="3">
        <v>46239</v>
      </c>
      <c r="AN2763" t="s">
        <v>298</v>
      </c>
      <c r="AO2763" t="s">
        <v>437</v>
      </c>
    </row>
    <row r="2764" spans="1:41">
      <c r="A2764" s="8">
        <v>46233</v>
      </c>
      <c r="B2764" s="67">
        <v>3952.5</v>
      </c>
      <c r="C2764" s="67">
        <v>-0.54</v>
      </c>
      <c r="D2764" s="67">
        <v>61890</v>
      </c>
      <c r="E2764" s="67">
        <v>-0.9</v>
      </c>
      <c r="F2764" s="69">
        <v>7269</v>
      </c>
      <c r="G2764" t="s">
        <v>85</v>
      </c>
      <c r="H2764">
        <v>0</v>
      </c>
      <c r="I2764" t="s">
        <v>288</v>
      </c>
      <c r="J2764" t="s">
        <v>289</v>
      </c>
      <c r="K2764" t="s">
        <v>290</v>
      </c>
      <c r="L2764" s="36">
        <v>2153.5</v>
      </c>
      <c r="M2764">
        <v>8</v>
      </c>
      <c r="N2764" s="66">
        <v>3.7000000000000002E-3</v>
      </c>
      <c r="O2764" s="36">
        <v>2145.5</v>
      </c>
      <c r="P2764" s="66">
        <v>3.7000000000000002E-3</v>
      </c>
      <c r="Q2764" s="36">
        <v>2116.5</v>
      </c>
      <c r="R2764" s="36">
        <v>2161.5</v>
      </c>
      <c r="S2764" s="36">
        <v>2102.5</v>
      </c>
      <c r="T2764" s="66">
        <v>1.7399999999999999E-2</v>
      </c>
      <c r="U2764" s="66">
        <v>6.3E-3</v>
      </c>
      <c r="V2764" s="66">
        <v>-3.7000000000000002E-3</v>
      </c>
      <c r="W2764" s="66">
        <v>2.4199999999999999E-2</v>
      </c>
      <c r="X2764" s="1">
        <v>7362000</v>
      </c>
      <c r="Y2764" s="1">
        <v>15792627</v>
      </c>
      <c r="Z2764" s="1">
        <v>4230736</v>
      </c>
      <c r="AA2764" t="s">
        <v>442</v>
      </c>
      <c r="AB2764" t="s">
        <v>443</v>
      </c>
      <c r="AC2764">
        <v>10.93</v>
      </c>
      <c r="AD2764">
        <v>1.22</v>
      </c>
      <c r="AE2764">
        <v>2.37</v>
      </c>
      <c r="AF2764" t="s">
        <v>230</v>
      </c>
      <c r="AG2764" s="1">
        <v>319800</v>
      </c>
      <c r="AH2764" s="36">
        <v>2154</v>
      </c>
      <c r="AI2764">
        <v>100</v>
      </c>
      <c r="AJ2764" s="36">
        <v>2148.5</v>
      </c>
      <c r="AK2764" s="1">
        <v>10100</v>
      </c>
      <c r="AL2764" s="2">
        <v>0.64583333333333337</v>
      </c>
      <c r="AM2764" s="3">
        <v>46239</v>
      </c>
      <c r="AN2764" t="s">
        <v>298</v>
      </c>
      <c r="AO2764" t="s">
        <v>437</v>
      </c>
    </row>
    <row r="2765" spans="1:41">
      <c r="A2765" s="8">
        <v>46233</v>
      </c>
      <c r="B2765" s="67">
        <v>3952.5</v>
      </c>
      <c r="C2765" s="67">
        <v>-0.54</v>
      </c>
      <c r="D2765" s="67">
        <v>61890</v>
      </c>
      <c r="E2765" s="67">
        <v>-0.9</v>
      </c>
      <c r="F2765" s="69">
        <v>7272</v>
      </c>
      <c r="G2765" t="s">
        <v>86</v>
      </c>
      <c r="H2765">
        <v>0</v>
      </c>
      <c r="I2765" t="s">
        <v>288</v>
      </c>
      <c r="J2765" t="s">
        <v>289</v>
      </c>
      <c r="K2765" t="s">
        <v>295</v>
      </c>
      <c r="L2765" s="36">
        <v>1389</v>
      </c>
      <c r="M2765">
        <v>-20</v>
      </c>
      <c r="N2765" s="66">
        <v>-1.4200000000000001E-2</v>
      </c>
      <c r="O2765" s="36">
        <v>1409</v>
      </c>
      <c r="P2765" s="66">
        <v>-1.41E-2</v>
      </c>
      <c r="Q2765" s="36">
        <v>1411</v>
      </c>
      <c r="R2765" s="36">
        <v>1415</v>
      </c>
      <c r="S2765" s="36">
        <v>1375</v>
      </c>
      <c r="T2765" s="66">
        <v>-1.55E-2</v>
      </c>
      <c r="U2765" s="66">
        <v>1E-3</v>
      </c>
      <c r="V2765" s="66">
        <v>-1.83E-2</v>
      </c>
      <c r="W2765" s="66">
        <v>1.01E-2</v>
      </c>
      <c r="X2765" s="1">
        <v>6481600</v>
      </c>
      <c r="Y2765" s="1">
        <v>9025474</v>
      </c>
      <c r="Z2765" s="1">
        <v>1414175</v>
      </c>
      <c r="AA2765" t="s">
        <v>935</v>
      </c>
      <c r="AB2765" t="s">
        <v>445</v>
      </c>
      <c r="AC2765">
        <v>10.94</v>
      </c>
      <c r="AD2765">
        <v>1.19</v>
      </c>
      <c r="AE2765">
        <v>3.6</v>
      </c>
      <c r="AF2765" t="s">
        <v>230</v>
      </c>
      <c r="AG2765" s="1">
        <v>369500</v>
      </c>
      <c r="AH2765" s="36">
        <v>1392.5</v>
      </c>
      <c r="AI2765">
        <v>100</v>
      </c>
      <c r="AJ2765" s="36">
        <v>1388</v>
      </c>
      <c r="AK2765" s="1">
        <v>16300</v>
      </c>
      <c r="AL2765" s="2">
        <v>0.64583333333333337</v>
      </c>
      <c r="AM2765" s="3">
        <v>46238</v>
      </c>
      <c r="AN2765" t="s">
        <v>293</v>
      </c>
      <c r="AO2765" t="s">
        <v>437</v>
      </c>
    </row>
    <row r="2766" spans="1:41">
      <c r="A2766" s="8">
        <v>46233</v>
      </c>
      <c r="B2766" s="67">
        <v>3952.5</v>
      </c>
      <c r="C2766" s="67">
        <v>-0.54</v>
      </c>
      <c r="D2766" s="67">
        <v>61890</v>
      </c>
      <c r="E2766" s="67">
        <v>-0.9</v>
      </c>
      <c r="F2766" s="69">
        <v>7376</v>
      </c>
      <c r="G2766" t="s">
        <v>87</v>
      </c>
      <c r="H2766">
        <v>0</v>
      </c>
      <c r="I2766" t="s">
        <v>347</v>
      </c>
      <c r="J2766" t="s">
        <v>323</v>
      </c>
      <c r="K2766" t="s">
        <v>295</v>
      </c>
      <c r="L2766" s="36">
        <v>1180</v>
      </c>
      <c r="M2766">
        <v>2</v>
      </c>
      <c r="N2766" s="66">
        <v>1.6999999999999999E-3</v>
      </c>
      <c r="O2766" s="36">
        <v>1178</v>
      </c>
      <c r="P2766" s="66">
        <v>1.6000000000000001E-3</v>
      </c>
      <c r="Q2766" s="36">
        <v>1178</v>
      </c>
      <c r="R2766" s="36">
        <v>1188</v>
      </c>
      <c r="S2766" s="36">
        <v>1148</v>
      </c>
      <c r="T2766" s="66">
        <v>1.6000000000000001E-3</v>
      </c>
      <c r="U2766" s="66">
        <v>-4.1999999999999997E-3</v>
      </c>
      <c r="V2766" s="66">
        <v>-6.7000000000000002E-3</v>
      </c>
      <c r="W2766" s="66">
        <v>2.7799999999999998E-2</v>
      </c>
      <c r="X2766" s="1">
        <v>14800</v>
      </c>
      <c r="Y2766" s="1">
        <v>17426</v>
      </c>
      <c r="Z2766" s="1">
        <v>5025</v>
      </c>
      <c r="AA2766" t="s">
        <v>446</v>
      </c>
      <c r="AB2766" t="s">
        <v>447</v>
      </c>
      <c r="AC2766">
        <v>0</v>
      </c>
      <c r="AD2766">
        <v>4.6900000000000004</v>
      </c>
      <c r="AE2766">
        <v>0</v>
      </c>
      <c r="AF2766">
        <v>0.6</v>
      </c>
      <c r="AG2766">
        <v>800</v>
      </c>
      <c r="AH2766" s="36">
        <v>1180</v>
      </c>
      <c r="AI2766">
        <v>100</v>
      </c>
      <c r="AJ2766" s="36">
        <v>1153</v>
      </c>
      <c r="AK2766">
        <v>100</v>
      </c>
      <c r="AL2766" s="2">
        <v>0.64583333333333337</v>
      </c>
      <c r="AM2766" s="3">
        <v>46246</v>
      </c>
      <c r="AN2766" t="s">
        <v>448</v>
      </c>
      <c r="AO2766" t="s">
        <v>313</v>
      </c>
    </row>
    <row r="2767" spans="1:41">
      <c r="A2767" s="8">
        <v>46233</v>
      </c>
      <c r="B2767" s="67">
        <v>3952.5</v>
      </c>
      <c r="C2767" s="67">
        <v>-0.54</v>
      </c>
      <c r="D2767" s="67">
        <v>61890</v>
      </c>
      <c r="E2767" s="67">
        <v>-0.9</v>
      </c>
      <c r="F2767" s="69">
        <v>7525</v>
      </c>
      <c r="G2767" t="s">
        <v>88</v>
      </c>
      <c r="H2767">
        <v>0</v>
      </c>
      <c r="I2767" t="s">
        <v>288</v>
      </c>
      <c r="J2767" t="s">
        <v>289</v>
      </c>
      <c r="K2767" t="s">
        <v>295</v>
      </c>
      <c r="L2767" s="36">
        <v>3585</v>
      </c>
      <c r="M2767">
        <v>0</v>
      </c>
      <c r="N2767" s="66">
        <v>0</v>
      </c>
      <c r="O2767" s="36">
        <v>3585</v>
      </c>
      <c r="P2767" s="66">
        <v>0</v>
      </c>
      <c r="Q2767" s="36">
        <v>3595</v>
      </c>
      <c r="R2767" s="36">
        <v>3600</v>
      </c>
      <c r="S2767" s="36">
        <v>3545</v>
      </c>
      <c r="T2767" s="66">
        <v>-2.7000000000000001E-3</v>
      </c>
      <c r="U2767" s="66">
        <v>1.2999999999999999E-3</v>
      </c>
      <c r="V2767" s="66">
        <v>-4.1000000000000003E-3</v>
      </c>
      <c r="W2767" s="66">
        <v>1.12E-2</v>
      </c>
      <c r="X2767" s="1">
        <v>13600</v>
      </c>
      <c r="Y2767" s="1">
        <v>48734</v>
      </c>
      <c r="Z2767" s="1">
        <v>30974</v>
      </c>
      <c r="AA2767" t="s">
        <v>449</v>
      </c>
      <c r="AB2767" t="s">
        <v>450</v>
      </c>
      <c r="AC2767">
        <v>9.69</v>
      </c>
      <c r="AD2767">
        <v>1.01</v>
      </c>
      <c r="AE2767">
        <v>4.5199999999999996</v>
      </c>
      <c r="AF2767" t="s">
        <v>230</v>
      </c>
      <c r="AG2767">
        <v>600</v>
      </c>
      <c r="AH2767" s="36">
        <v>3605</v>
      </c>
      <c r="AI2767">
        <v>100</v>
      </c>
      <c r="AJ2767" s="36">
        <v>3580</v>
      </c>
      <c r="AK2767">
        <v>100</v>
      </c>
      <c r="AL2767" s="2">
        <v>0.64583333333333337</v>
      </c>
      <c r="AM2767" s="3">
        <v>46241</v>
      </c>
      <c r="AN2767" t="s">
        <v>298</v>
      </c>
      <c r="AO2767" t="s">
        <v>322</v>
      </c>
    </row>
    <row r="2768" spans="1:41">
      <c r="A2768" s="8">
        <v>46233</v>
      </c>
      <c r="B2768" s="67">
        <v>3952.5</v>
      </c>
      <c r="C2768" s="67">
        <v>-0.54</v>
      </c>
      <c r="D2768" s="67">
        <v>61890</v>
      </c>
      <c r="E2768" s="67">
        <v>-0.9</v>
      </c>
      <c r="F2768" s="69">
        <v>7729</v>
      </c>
      <c r="G2768" t="s">
        <v>89</v>
      </c>
      <c r="H2768">
        <v>0</v>
      </c>
      <c r="I2768" t="s">
        <v>288</v>
      </c>
      <c r="J2768" t="s">
        <v>289</v>
      </c>
      <c r="K2768" t="s">
        <v>290</v>
      </c>
      <c r="L2768" s="36">
        <v>15445</v>
      </c>
      <c r="M2768">
        <v>685</v>
      </c>
      <c r="N2768" s="66">
        <v>4.6399999999999997E-2</v>
      </c>
      <c r="O2768" s="36">
        <v>14760</v>
      </c>
      <c r="P2768" s="66">
        <v>4.6399999999999997E-2</v>
      </c>
      <c r="Q2768" s="36">
        <v>15000</v>
      </c>
      <c r="R2768" s="36">
        <v>15690</v>
      </c>
      <c r="S2768" s="36">
        <v>14715</v>
      </c>
      <c r="T2768" s="66">
        <v>2.9600000000000001E-2</v>
      </c>
      <c r="U2768" s="66">
        <v>1.8100000000000002E-2</v>
      </c>
      <c r="V2768" s="66">
        <v>-1.5599999999999999E-2</v>
      </c>
      <c r="W2768" s="66">
        <v>4.9599999999999998E-2</v>
      </c>
      <c r="X2768" s="1">
        <v>743200</v>
      </c>
      <c r="Y2768" s="1">
        <v>11361336</v>
      </c>
      <c r="Z2768" s="1">
        <v>653091</v>
      </c>
      <c r="AA2768" t="s">
        <v>700</v>
      </c>
      <c r="AB2768" t="s">
        <v>452</v>
      </c>
      <c r="AC2768">
        <v>22.39</v>
      </c>
      <c r="AD2768">
        <v>3.28</v>
      </c>
      <c r="AE2768">
        <v>1.79</v>
      </c>
      <c r="AF2768" t="s">
        <v>230</v>
      </c>
      <c r="AG2768" s="1">
        <v>5000</v>
      </c>
      <c r="AH2768" s="36">
        <v>15480</v>
      </c>
      <c r="AI2768" s="1">
        <v>1700</v>
      </c>
      <c r="AJ2768" s="36">
        <v>15370</v>
      </c>
      <c r="AK2768" s="1">
        <v>1000</v>
      </c>
      <c r="AL2768" s="2">
        <v>0.64583333333333337</v>
      </c>
      <c r="AM2768" s="3">
        <v>46238</v>
      </c>
      <c r="AN2768" t="s">
        <v>298</v>
      </c>
      <c r="AO2768" t="s">
        <v>453</v>
      </c>
    </row>
    <row r="2769" spans="1:41">
      <c r="A2769" s="8">
        <v>46233</v>
      </c>
      <c r="B2769" s="67">
        <v>3952.5</v>
      </c>
      <c r="C2769" s="67">
        <v>-0.54</v>
      </c>
      <c r="D2769" s="67">
        <v>61890</v>
      </c>
      <c r="E2769" s="67">
        <v>-0.9</v>
      </c>
      <c r="F2769" s="69">
        <v>7921</v>
      </c>
      <c r="G2769" t="s">
        <v>90</v>
      </c>
      <c r="H2769">
        <v>0</v>
      </c>
      <c r="I2769" t="s">
        <v>288</v>
      </c>
      <c r="J2769" t="s">
        <v>289</v>
      </c>
      <c r="K2769" t="s">
        <v>295</v>
      </c>
      <c r="L2769" s="36">
        <v>4450</v>
      </c>
      <c r="M2769">
        <v>-100</v>
      </c>
      <c r="N2769" s="66">
        <v>-2.1999999999999999E-2</v>
      </c>
      <c r="O2769" s="36">
        <v>4550</v>
      </c>
      <c r="P2769" s="66">
        <v>-2.1899999999999999E-2</v>
      </c>
      <c r="Q2769" s="36">
        <v>4585</v>
      </c>
      <c r="R2769" s="36">
        <v>4595</v>
      </c>
      <c r="S2769" s="36">
        <v>4380</v>
      </c>
      <c r="T2769" s="66">
        <v>-2.9399999999999999E-2</v>
      </c>
      <c r="U2769" s="66">
        <v>1.2500000000000001E-2</v>
      </c>
      <c r="V2769" s="66">
        <v>-3.15E-2</v>
      </c>
      <c r="W2769" s="66">
        <v>1.5900000000000001E-2</v>
      </c>
      <c r="X2769" s="1">
        <v>50700</v>
      </c>
      <c r="Y2769" s="1">
        <v>225640</v>
      </c>
      <c r="Z2769" s="1">
        <v>58532</v>
      </c>
      <c r="AA2769" t="s">
        <v>454</v>
      </c>
      <c r="AB2769" t="s">
        <v>591</v>
      </c>
      <c r="AC2769">
        <v>16.399999999999999</v>
      </c>
      <c r="AD2769">
        <v>1.77</v>
      </c>
      <c r="AE2769">
        <v>4.04</v>
      </c>
      <c r="AF2769" t="s">
        <v>230</v>
      </c>
      <c r="AG2769" s="1">
        <v>6800</v>
      </c>
      <c r="AH2769" s="36">
        <v>4470</v>
      </c>
      <c r="AI2769">
        <v>400</v>
      </c>
      <c r="AJ2769" s="36">
        <v>4440</v>
      </c>
      <c r="AK2769">
        <v>200</v>
      </c>
      <c r="AL2769" s="2">
        <v>0.64583333333333337</v>
      </c>
      <c r="AM2769" s="3">
        <v>46211</v>
      </c>
      <c r="AN2769" t="s">
        <v>326</v>
      </c>
      <c r="AO2769" t="s">
        <v>456</v>
      </c>
    </row>
    <row r="2770" spans="1:41">
      <c r="A2770" s="8">
        <v>46233</v>
      </c>
      <c r="B2770" s="67">
        <v>3952.5</v>
      </c>
      <c r="C2770" s="67">
        <v>-0.54</v>
      </c>
      <c r="D2770" s="67">
        <v>61890</v>
      </c>
      <c r="E2770" s="67">
        <v>-0.9</v>
      </c>
      <c r="F2770" s="69">
        <v>8031</v>
      </c>
      <c r="G2770" t="s">
        <v>91</v>
      </c>
      <c r="H2770">
        <v>0</v>
      </c>
      <c r="I2770" t="s">
        <v>288</v>
      </c>
      <c r="J2770" t="s">
        <v>289</v>
      </c>
      <c r="K2770" t="s">
        <v>290</v>
      </c>
      <c r="L2770" s="36">
        <v>4920</v>
      </c>
      <c r="M2770">
        <v>2</v>
      </c>
      <c r="N2770" s="66">
        <v>4.0000000000000002E-4</v>
      </c>
      <c r="O2770" s="36">
        <v>4918</v>
      </c>
      <c r="P2770" s="66">
        <v>4.0000000000000002E-4</v>
      </c>
      <c r="Q2770" s="36">
        <v>4853</v>
      </c>
      <c r="R2770" s="36">
        <v>4944</v>
      </c>
      <c r="S2770" s="36">
        <v>4835</v>
      </c>
      <c r="T2770" s="66">
        <v>1.38E-2</v>
      </c>
      <c r="U2770" s="66">
        <v>6.4999999999999997E-3</v>
      </c>
      <c r="V2770" s="66">
        <v>-4.7999999999999996E-3</v>
      </c>
      <c r="W2770" s="66">
        <v>1.7500000000000002E-2</v>
      </c>
      <c r="X2770" s="1">
        <v>5709500</v>
      </c>
      <c r="Y2770" s="1">
        <v>27994161</v>
      </c>
      <c r="Z2770" s="1">
        <v>14094159</v>
      </c>
      <c r="AA2770" t="s">
        <v>457</v>
      </c>
      <c r="AB2770" t="s">
        <v>701</v>
      </c>
      <c r="AC2770">
        <v>15.15</v>
      </c>
      <c r="AD2770">
        <v>1.59</v>
      </c>
      <c r="AE2770">
        <v>2.85</v>
      </c>
      <c r="AF2770" t="s">
        <v>230</v>
      </c>
      <c r="AG2770" s="1">
        <v>273800</v>
      </c>
      <c r="AH2770" s="36">
        <v>4921</v>
      </c>
      <c r="AI2770">
        <v>100</v>
      </c>
      <c r="AJ2770" s="36">
        <v>4910</v>
      </c>
      <c r="AK2770">
        <v>100</v>
      </c>
      <c r="AL2770" s="2">
        <v>0.64583333333333337</v>
      </c>
      <c r="AM2770" s="3">
        <v>46238</v>
      </c>
      <c r="AN2770" t="s">
        <v>298</v>
      </c>
      <c r="AO2770" t="s">
        <v>322</v>
      </c>
    </row>
    <row r="2771" spans="1:41">
      <c r="A2771" s="8">
        <v>46233</v>
      </c>
      <c r="B2771" s="67">
        <v>3952.5</v>
      </c>
      <c r="C2771" s="67">
        <v>-0.54</v>
      </c>
      <c r="D2771" s="67">
        <v>61890</v>
      </c>
      <c r="E2771" s="67">
        <v>-0.9</v>
      </c>
      <c r="F2771" s="69">
        <v>8058</v>
      </c>
      <c r="G2771" t="s">
        <v>92</v>
      </c>
      <c r="H2771">
        <v>0</v>
      </c>
      <c r="I2771" t="s">
        <v>288</v>
      </c>
      <c r="J2771" t="s">
        <v>289</v>
      </c>
      <c r="K2771" t="s">
        <v>295</v>
      </c>
      <c r="L2771" s="36">
        <v>4777</v>
      </c>
      <c r="M2771">
        <v>-42</v>
      </c>
      <c r="N2771" s="66">
        <v>-8.6999999999999994E-3</v>
      </c>
      <c r="O2771" s="36">
        <v>4819</v>
      </c>
      <c r="P2771" s="66">
        <v>-8.6999999999999994E-3</v>
      </c>
      <c r="Q2771" s="36">
        <v>4772</v>
      </c>
      <c r="R2771" s="36">
        <v>4833</v>
      </c>
      <c r="S2771" s="36">
        <v>4736</v>
      </c>
      <c r="T2771" s="66">
        <v>1E-3</v>
      </c>
      <c r="U2771" s="66">
        <v>-4.3E-3</v>
      </c>
      <c r="V2771" s="66">
        <v>-1.15E-2</v>
      </c>
      <c r="W2771" s="66">
        <v>8.6E-3</v>
      </c>
      <c r="X2771" s="1">
        <v>7187300</v>
      </c>
      <c r="Y2771" s="1">
        <v>34373291</v>
      </c>
      <c r="Z2771" s="1">
        <v>17725195</v>
      </c>
      <c r="AA2771" t="s">
        <v>459</v>
      </c>
      <c r="AB2771" t="s">
        <v>460</v>
      </c>
      <c r="AC2771">
        <v>15.9</v>
      </c>
      <c r="AD2771">
        <v>1.85</v>
      </c>
      <c r="AE2771">
        <v>2.62</v>
      </c>
      <c r="AF2771" t="s">
        <v>230</v>
      </c>
      <c r="AG2771" s="1">
        <v>539000</v>
      </c>
      <c r="AH2771" s="36">
        <v>4789</v>
      </c>
      <c r="AI2771">
        <v>100</v>
      </c>
      <c r="AJ2771" s="36">
        <v>4777</v>
      </c>
      <c r="AK2771">
        <v>400</v>
      </c>
      <c r="AL2771" s="2">
        <v>0.64583333333333337</v>
      </c>
      <c r="AM2771" s="3">
        <v>46237</v>
      </c>
      <c r="AN2771" t="s">
        <v>298</v>
      </c>
      <c r="AO2771" t="s">
        <v>322</v>
      </c>
    </row>
    <row r="2772" spans="1:41">
      <c r="A2772" s="8">
        <v>46233</v>
      </c>
      <c r="B2772" s="67">
        <v>3952.5</v>
      </c>
      <c r="C2772" s="67">
        <v>-0.54</v>
      </c>
      <c r="D2772" s="67">
        <v>61890</v>
      </c>
      <c r="E2772" s="67">
        <v>-0.9</v>
      </c>
      <c r="F2772" s="69">
        <v>8233</v>
      </c>
      <c r="G2772" t="s">
        <v>93</v>
      </c>
      <c r="H2772">
        <v>0</v>
      </c>
      <c r="I2772" t="s">
        <v>288</v>
      </c>
      <c r="J2772" t="s">
        <v>289</v>
      </c>
      <c r="K2772" t="s">
        <v>295</v>
      </c>
      <c r="L2772" s="36">
        <v>2292.5</v>
      </c>
      <c r="M2772">
        <v>-85</v>
      </c>
      <c r="N2772" s="66">
        <v>-3.5799999999999998E-2</v>
      </c>
      <c r="O2772" s="36">
        <v>2377.5</v>
      </c>
      <c r="P2772" s="66">
        <v>-3.5700000000000003E-2</v>
      </c>
      <c r="Q2772" s="36">
        <v>2335</v>
      </c>
      <c r="R2772" s="36">
        <v>2363</v>
      </c>
      <c r="S2772" s="36">
        <v>2285.5</v>
      </c>
      <c r="T2772" s="66">
        <v>-1.8200000000000001E-2</v>
      </c>
      <c r="U2772" s="66">
        <v>-4.1000000000000003E-3</v>
      </c>
      <c r="V2772" s="66">
        <v>-2.98E-2</v>
      </c>
      <c r="W2772" s="66">
        <v>3.0000000000000001E-3</v>
      </c>
      <c r="X2772" s="1">
        <v>1517200</v>
      </c>
      <c r="Y2772" s="1">
        <v>3496907</v>
      </c>
      <c r="Z2772" s="1">
        <v>699691</v>
      </c>
      <c r="AA2772" t="s">
        <v>702</v>
      </c>
      <c r="AB2772" t="s">
        <v>462</v>
      </c>
      <c r="AC2772">
        <v>17.670000000000002</v>
      </c>
      <c r="AD2772">
        <v>1.49</v>
      </c>
      <c r="AE2772">
        <v>1.74</v>
      </c>
      <c r="AF2772" t="s">
        <v>230</v>
      </c>
      <c r="AG2772" s="1">
        <v>75100</v>
      </c>
      <c r="AH2772" s="36">
        <v>2295</v>
      </c>
      <c r="AI2772">
        <v>200</v>
      </c>
      <c r="AJ2772" s="36">
        <v>2290</v>
      </c>
      <c r="AK2772">
        <v>200</v>
      </c>
      <c r="AL2772" s="2">
        <v>0.64583333333333337</v>
      </c>
      <c r="AM2772" s="3">
        <v>46203</v>
      </c>
      <c r="AN2772" t="s">
        <v>463</v>
      </c>
      <c r="AO2772" t="s">
        <v>327</v>
      </c>
    </row>
    <row r="2773" spans="1:41">
      <c r="A2773" s="8">
        <v>46233</v>
      </c>
      <c r="B2773" s="67">
        <v>3952.5</v>
      </c>
      <c r="C2773" s="67">
        <v>-0.54</v>
      </c>
      <c r="D2773" s="67">
        <v>61890</v>
      </c>
      <c r="E2773" s="67">
        <v>-0.9</v>
      </c>
      <c r="F2773" s="69">
        <v>8304</v>
      </c>
      <c r="G2773" t="s">
        <v>94</v>
      </c>
      <c r="H2773">
        <v>0</v>
      </c>
      <c r="I2773" t="s">
        <v>288</v>
      </c>
      <c r="J2773" t="s">
        <v>289</v>
      </c>
      <c r="K2773" t="s">
        <v>295</v>
      </c>
      <c r="L2773" s="36">
        <v>3050</v>
      </c>
      <c r="M2773">
        <v>-24</v>
      </c>
      <c r="N2773" s="66">
        <v>-7.7999999999999996E-3</v>
      </c>
      <c r="O2773" s="36">
        <v>3074</v>
      </c>
      <c r="P2773" s="66">
        <v>-7.7999999999999996E-3</v>
      </c>
      <c r="Q2773" s="36">
        <v>3036</v>
      </c>
      <c r="R2773" s="36">
        <v>3070</v>
      </c>
      <c r="S2773" s="36">
        <v>3022</v>
      </c>
      <c r="T2773" s="66">
        <v>4.5999999999999999E-3</v>
      </c>
      <c r="U2773" s="66">
        <v>-8.9999999999999998E-4</v>
      </c>
      <c r="V2773" s="66">
        <v>-6.4999999999999997E-3</v>
      </c>
      <c r="W2773" s="66">
        <v>9.1999999999999998E-3</v>
      </c>
      <c r="X2773" s="1">
        <v>1388400</v>
      </c>
      <c r="Y2773" s="1">
        <v>4237822</v>
      </c>
      <c r="Z2773" s="1">
        <v>426357</v>
      </c>
      <c r="AA2773" t="s">
        <v>900</v>
      </c>
      <c r="AB2773" t="s">
        <v>465</v>
      </c>
      <c r="AC2773">
        <v>15.63</v>
      </c>
      <c r="AD2773">
        <v>0.88</v>
      </c>
      <c r="AE2773">
        <v>3.28</v>
      </c>
      <c r="AF2773" t="s">
        <v>230</v>
      </c>
      <c r="AG2773" s="1">
        <v>17200</v>
      </c>
      <c r="AH2773" s="36">
        <v>3053</v>
      </c>
      <c r="AI2773" s="1">
        <v>1400</v>
      </c>
      <c r="AJ2773" s="36">
        <v>3048</v>
      </c>
      <c r="AK2773" s="1">
        <v>8300</v>
      </c>
      <c r="AL2773" s="2">
        <v>0.64583333333333337</v>
      </c>
      <c r="AM2773" s="3">
        <v>46234</v>
      </c>
      <c r="AN2773" t="s">
        <v>298</v>
      </c>
      <c r="AO2773" t="s">
        <v>434</v>
      </c>
    </row>
    <row r="2774" spans="1:41">
      <c r="A2774" s="8">
        <v>46233</v>
      </c>
      <c r="B2774" s="67">
        <v>3952.5</v>
      </c>
      <c r="C2774" s="67">
        <v>-0.54</v>
      </c>
      <c r="D2774" s="67">
        <v>61890</v>
      </c>
      <c r="E2774" s="67">
        <v>-0.9</v>
      </c>
      <c r="F2774" s="69">
        <v>8316</v>
      </c>
      <c r="G2774" t="s">
        <v>95</v>
      </c>
      <c r="H2774">
        <v>0</v>
      </c>
      <c r="I2774" t="s">
        <v>288</v>
      </c>
      <c r="J2774" t="s">
        <v>289</v>
      </c>
      <c r="K2774" t="s">
        <v>295</v>
      </c>
      <c r="L2774" s="36">
        <v>6666</v>
      </c>
      <c r="M2774">
        <v>-210</v>
      </c>
      <c r="N2774" s="66">
        <v>-3.0499999999999999E-2</v>
      </c>
      <c r="O2774" s="36">
        <v>6876</v>
      </c>
      <c r="P2774" s="66">
        <v>-3.0499999999999999E-2</v>
      </c>
      <c r="Q2774" s="36">
        <v>6730</v>
      </c>
      <c r="R2774" s="36">
        <v>6787</v>
      </c>
      <c r="S2774" s="36">
        <v>6666</v>
      </c>
      <c r="T2774" s="66">
        <v>-9.4999999999999998E-3</v>
      </c>
      <c r="U2774" s="66">
        <v>-8.0000000000000002E-3</v>
      </c>
      <c r="V2774" s="66">
        <v>-1.78E-2</v>
      </c>
      <c r="W2774" s="66">
        <v>0</v>
      </c>
      <c r="X2774" s="1">
        <v>15888200</v>
      </c>
      <c r="Y2774" s="1">
        <v>106620100</v>
      </c>
      <c r="Z2774" s="1">
        <v>25525070</v>
      </c>
      <c r="AA2774" t="s">
        <v>901</v>
      </c>
      <c r="AB2774" t="s">
        <v>467</v>
      </c>
      <c r="AC2774">
        <v>14.81</v>
      </c>
      <c r="AD2774">
        <v>1.61</v>
      </c>
      <c r="AE2774">
        <v>2.7</v>
      </c>
      <c r="AF2774" t="s">
        <v>230</v>
      </c>
      <c r="AG2774">
        <v>0</v>
      </c>
      <c r="AH2774" s="36">
        <v>6667</v>
      </c>
      <c r="AI2774">
        <v>700</v>
      </c>
      <c r="AJ2774" s="36">
        <v>6666</v>
      </c>
      <c r="AK2774" s="1">
        <v>10600</v>
      </c>
      <c r="AL2774" s="2">
        <v>0.64583333333333337</v>
      </c>
      <c r="AM2774" s="3">
        <v>46234</v>
      </c>
      <c r="AN2774" t="s">
        <v>298</v>
      </c>
      <c r="AO2774" t="s">
        <v>434</v>
      </c>
    </row>
    <row r="2775" spans="1:41">
      <c r="A2775" s="8">
        <v>46233</v>
      </c>
      <c r="B2775" s="67">
        <v>3952.5</v>
      </c>
      <c r="C2775" s="67">
        <v>-0.54</v>
      </c>
      <c r="D2775" s="67">
        <v>61890</v>
      </c>
      <c r="E2775" s="67">
        <v>-0.9</v>
      </c>
      <c r="F2775" s="69">
        <v>8331</v>
      </c>
      <c r="G2775" t="s">
        <v>96</v>
      </c>
      <c r="H2775">
        <v>0</v>
      </c>
      <c r="I2775" t="s">
        <v>288</v>
      </c>
      <c r="J2775" t="s">
        <v>289</v>
      </c>
      <c r="K2775" t="s">
        <v>290</v>
      </c>
      <c r="L2775" s="36">
        <v>2608</v>
      </c>
      <c r="M2775">
        <v>-77.5</v>
      </c>
      <c r="N2775" s="66">
        <v>-2.8899999999999999E-2</v>
      </c>
      <c r="O2775" s="36">
        <v>2685.5</v>
      </c>
      <c r="P2775" s="66">
        <v>-2.8799999999999999E-2</v>
      </c>
      <c r="Q2775" s="36">
        <v>2616</v>
      </c>
      <c r="R2775" s="36">
        <v>2648</v>
      </c>
      <c r="S2775" s="36">
        <v>2594</v>
      </c>
      <c r="T2775" s="66">
        <v>-3.0000000000000001E-3</v>
      </c>
      <c r="U2775" s="66">
        <v>-2.2000000000000001E-3</v>
      </c>
      <c r="V2775" s="66">
        <v>-1.5100000000000001E-2</v>
      </c>
      <c r="W2775" s="66">
        <v>5.3E-3</v>
      </c>
      <c r="X2775" s="1">
        <v>2304600</v>
      </c>
      <c r="Y2775" s="1">
        <v>6023634</v>
      </c>
      <c r="Z2775" s="1">
        <v>2022558</v>
      </c>
      <c r="AA2775" t="s">
        <v>902</v>
      </c>
      <c r="AB2775" t="s">
        <v>469</v>
      </c>
      <c r="AC2775">
        <v>16.84</v>
      </c>
      <c r="AD2775">
        <v>1.44</v>
      </c>
      <c r="AE2775">
        <v>2.4500000000000002</v>
      </c>
      <c r="AF2775" t="s">
        <v>230</v>
      </c>
      <c r="AG2775" s="1">
        <v>30000</v>
      </c>
      <c r="AH2775" s="36">
        <v>2608</v>
      </c>
      <c r="AI2775" s="1">
        <v>1700</v>
      </c>
      <c r="AJ2775" s="36">
        <v>2603.5</v>
      </c>
      <c r="AK2775">
        <v>100</v>
      </c>
      <c r="AL2775" s="2">
        <v>0.64583333333333337</v>
      </c>
      <c r="AM2775" s="3">
        <v>46238</v>
      </c>
      <c r="AN2775" t="s">
        <v>298</v>
      </c>
      <c r="AO2775" t="s">
        <v>434</v>
      </c>
    </row>
    <row r="2776" spans="1:41">
      <c r="A2776" s="8">
        <v>46233</v>
      </c>
      <c r="B2776" s="67">
        <v>3952.5</v>
      </c>
      <c r="C2776" s="67">
        <v>-0.54</v>
      </c>
      <c r="D2776" s="67">
        <v>61890</v>
      </c>
      <c r="E2776" s="67">
        <v>-0.9</v>
      </c>
      <c r="F2776" s="69">
        <v>8424</v>
      </c>
      <c r="G2776" t="s">
        <v>97</v>
      </c>
      <c r="H2776">
        <v>0</v>
      </c>
      <c r="I2776" t="s">
        <v>288</v>
      </c>
      <c r="J2776" t="s">
        <v>289</v>
      </c>
      <c r="K2776" t="s">
        <v>295</v>
      </c>
      <c r="L2776" s="36">
        <v>4517</v>
      </c>
      <c r="M2776">
        <v>-74</v>
      </c>
      <c r="N2776" s="66">
        <v>-1.61E-2</v>
      </c>
      <c r="O2776" s="36">
        <v>4591</v>
      </c>
      <c r="P2776" s="66">
        <v>-1.61E-2</v>
      </c>
      <c r="Q2776" s="36">
        <v>4563</v>
      </c>
      <c r="R2776" s="36">
        <v>4585</v>
      </c>
      <c r="S2776" s="36">
        <v>4464</v>
      </c>
      <c r="T2776" s="66">
        <v>-0.01</v>
      </c>
      <c r="U2776" s="66">
        <v>-8.0000000000000004E-4</v>
      </c>
      <c r="V2776" s="66">
        <v>-1.4800000000000001E-2</v>
      </c>
      <c r="W2776" s="66">
        <v>1.18E-2</v>
      </c>
      <c r="X2776" s="1">
        <v>280400</v>
      </c>
      <c r="Y2776" s="1">
        <v>1267864</v>
      </c>
      <c r="Z2776" s="1">
        <v>410430</v>
      </c>
      <c r="AA2776" t="s">
        <v>470</v>
      </c>
      <c r="AB2776" t="s">
        <v>592</v>
      </c>
      <c r="AC2776">
        <v>8.48</v>
      </c>
      <c r="AD2776">
        <v>0.81</v>
      </c>
      <c r="AE2776">
        <v>3.81</v>
      </c>
      <c r="AF2776" t="s">
        <v>230</v>
      </c>
      <c r="AG2776" s="1">
        <v>2700</v>
      </c>
      <c r="AH2776" s="36">
        <v>4538</v>
      </c>
      <c r="AI2776">
        <v>100</v>
      </c>
      <c r="AJ2776" s="36">
        <v>4510</v>
      </c>
      <c r="AK2776">
        <v>300</v>
      </c>
      <c r="AL2776" s="2">
        <v>0.64583333333333337</v>
      </c>
      <c r="AM2776" s="3">
        <v>46233</v>
      </c>
      <c r="AN2776" t="s">
        <v>298</v>
      </c>
      <c r="AO2776" t="s">
        <v>472</v>
      </c>
    </row>
    <row r="2777" spans="1:41">
      <c r="A2777" s="8">
        <v>46233</v>
      </c>
      <c r="B2777" s="67">
        <v>3952.5</v>
      </c>
      <c r="C2777" s="67">
        <v>-0.54</v>
      </c>
      <c r="D2777" s="67">
        <v>61890</v>
      </c>
      <c r="E2777" s="67">
        <v>-0.9</v>
      </c>
      <c r="F2777" s="69">
        <v>8425</v>
      </c>
      <c r="G2777" t="s">
        <v>98</v>
      </c>
      <c r="H2777">
        <v>0</v>
      </c>
      <c r="I2777" t="s">
        <v>288</v>
      </c>
      <c r="J2777" t="s">
        <v>289</v>
      </c>
      <c r="K2777" t="s">
        <v>295</v>
      </c>
      <c r="L2777" s="36">
        <v>1345</v>
      </c>
      <c r="M2777">
        <v>-23</v>
      </c>
      <c r="N2777" s="66">
        <v>-1.6799999999999999E-2</v>
      </c>
      <c r="O2777" s="36">
        <v>1368</v>
      </c>
      <c r="P2777" s="66">
        <v>-1.6799999999999999E-2</v>
      </c>
      <c r="Q2777" s="36">
        <v>1350</v>
      </c>
      <c r="R2777" s="36">
        <v>1357</v>
      </c>
      <c r="S2777" s="36">
        <v>1335</v>
      </c>
      <c r="T2777" s="66">
        <v>-3.7000000000000002E-3</v>
      </c>
      <c r="U2777" s="66">
        <v>0</v>
      </c>
      <c r="V2777" s="66">
        <v>-8.8000000000000005E-3</v>
      </c>
      <c r="W2777" s="66">
        <v>7.4000000000000003E-3</v>
      </c>
      <c r="X2777" s="1">
        <v>614700</v>
      </c>
      <c r="Y2777" s="1">
        <v>827030</v>
      </c>
      <c r="Z2777" s="1">
        <v>423226</v>
      </c>
      <c r="AA2777" t="s">
        <v>473</v>
      </c>
      <c r="AB2777" t="s">
        <v>607</v>
      </c>
      <c r="AC2777">
        <v>8.07</v>
      </c>
      <c r="AD2777">
        <v>0.88</v>
      </c>
      <c r="AE2777">
        <v>3.87</v>
      </c>
      <c r="AF2777" t="s">
        <v>230</v>
      </c>
      <c r="AG2777" s="1">
        <v>128200</v>
      </c>
      <c r="AH2777" s="36">
        <v>1347</v>
      </c>
      <c r="AI2777">
        <v>100</v>
      </c>
      <c r="AJ2777" s="36">
        <v>1344</v>
      </c>
      <c r="AK2777">
        <v>900</v>
      </c>
      <c r="AL2777" s="2">
        <v>0.64583333333333337</v>
      </c>
      <c r="AM2777" s="3">
        <v>46233</v>
      </c>
      <c r="AN2777" t="s">
        <v>298</v>
      </c>
      <c r="AO2777" t="s">
        <v>472</v>
      </c>
    </row>
    <row r="2778" spans="1:41">
      <c r="A2778" s="8">
        <v>46233</v>
      </c>
      <c r="B2778" s="67">
        <v>3952.5</v>
      </c>
      <c r="C2778" s="67">
        <v>-0.54</v>
      </c>
      <c r="D2778" s="67">
        <v>61890</v>
      </c>
      <c r="E2778" s="67">
        <v>-0.9</v>
      </c>
      <c r="F2778" s="69">
        <v>8591</v>
      </c>
      <c r="G2778" t="s">
        <v>99</v>
      </c>
      <c r="H2778">
        <v>0</v>
      </c>
      <c r="I2778" t="s">
        <v>288</v>
      </c>
      <c r="J2778" t="s">
        <v>289</v>
      </c>
      <c r="K2778" t="s">
        <v>295</v>
      </c>
      <c r="L2778" s="36">
        <v>6315</v>
      </c>
      <c r="M2778">
        <v>-181</v>
      </c>
      <c r="N2778" s="66">
        <v>-2.7900000000000001E-2</v>
      </c>
      <c r="O2778" s="36">
        <v>6496</v>
      </c>
      <c r="P2778" s="66">
        <v>-2.7799999999999998E-2</v>
      </c>
      <c r="Q2778" s="36">
        <v>6381</v>
      </c>
      <c r="R2778" s="36">
        <v>6382</v>
      </c>
      <c r="S2778" s="36">
        <v>6274</v>
      </c>
      <c r="T2778" s="66">
        <v>-1.03E-2</v>
      </c>
      <c r="U2778" s="66">
        <v>8.9999999999999998E-4</v>
      </c>
      <c r="V2778" s="66">
        <v>-1.04E-2</v>
      </c>
      <c r="W2778" s="66">
        <v>6.4999999999999997E-3</v>
      </c>
      <c r="X2778" s="1">
        <v>4361000</v>
      </c>
      <c r="Y2778" s="1">
        <v>27589179</v>
      </c>
      <c r="Z2778" s="1">
        <v>7098733</v>
      </c>
      <c r="AA2778" t="s">
        <v>920</v>
      </c>
      <c r="AB2778" t="s">
        <v>476</v>
      </c>
      <c r="AC2778">
        <v>13.05</v>
      </c>
      <c r="AD2778">
        <v>1.54</v>
      </c>
      <c r="AE2778">
        <v>2.97</v>
      </c>
      <c r="AF2778" t="s">
        <v>230</v>
      </c>
      <c r="AG2778" s="1">
        <v>241400</v>
      </c>
      <c r="AH2778" s="36">
        <v>6320</v>
      </c>
      <c r="AI2778">
        <v>100</v>
      </c>
      <c r="AJ2778" s="36">
        <v>6314</v>
      </c>
      <c r="AK2778">
        <v>100</v>
      </c>
      <c r="AL2778" s="2">
        <v>0.64583333333333337</v>
      </c>
      <c r="AM2778" s="3">
        <v>46240</v>
      </c>
      <c r="AN2778" t="s">
        <v>298</v>
      </c>
      <c r="AO2778" t="s">
        <v>472</v>
      </c>
    </row>
    <row r="2779" spans="1:41">
      <c r="A2779" s="8">
        <v>46233</v>
      </c>
      <c r="B2779" s="67">
        <v>3952.5</v>
      </c>
      <c r="C2779" s="67">
        <v>-0.54</v>
      </c>
      <c r="D2779" s="67">
        <v>61890</v>
      </c>
      <c r="E2779" s="67">
        <v>-0.9</v>
      </c>
      <c r="F2779" s="69">
        <v>8593</v>
      </c>
      <c r="G2779" t="s">
        <v>100</v>
      </c>
      <c r="H2779">
        <v>0</v>
      </c>
      <c r="I2779" t="s">
        <v>288</v>
      </c>
      <c r="J2779" t="s">
        <v>289</v>
      </c>
      <c r="K2779" t="s">
        <v>290</v>
      </c>
      <c r="L2779" s="36">
        <v>1490.5</v>
      </c>
      <c r="M2779">
        <v>-27.5</v>
      </c>
      <c r="N2779" s="66">
        <v>-1.8100000000000002E-2</v>
      </c>
      <c r="O2779" s="36">
        <v>1518</v>
      </c>
      <c r="P2779" s="66">
        <v>-1.8100000000000002E-2</v>
      </c>
      <c r="Q2779" s="36">
        <v>1507</v>
      </c>
      <c r="R2779" s="36">
        <v>1511.5</v>
      </c>
      <c r="S2779" s="36">
        <v>1476.5</v>
      </c>
      <c r="T2779" s="66">
        <v>-1.09E-2</v>
      </c>
      <c r="U2779" s="66">
        <v>1.6000000000000001E-3</v>
      </c>
      <c r="V2779" s="66">
        <v>-1.38E-2</v>
      </c>
      <c r="W2779" s="66">
        <v>9.4000000000000004E-3</v>
      </c>
      <c r="X2779" s="1">
        <v>4587300</v>
      </c>
      <c r="Y2779" s="1">
        <v>6836320</v>
      </c>
      <c r="Z2779" s="1">
        <v>2186432</v>
      </c>
      <c r="AA2779" t="s">
        <v>477</v>
      </c>
      <c r="AB2779" t="s">
        <v>594</v>
      </c>
      <c r="AC2779">
        <v>13.37</v>
      </c>
      <c r="AD2779">
        <v>1.07</v>
      </c>
      <c r="AE2779">
        <v>3.42</v>
      </c>
      <c r="AF2779" t="s">
        <v>230</v>
      </c>
      <c r="AG2779" s="1">
        <v>669000</v>
      </c>
      <c r="AH2779" s="36">
        <v>1491</v>
      </c>
      <c r="AI2779" s="1">
        <v>23200</v>
      </c>
      <c r="AJ2779" s="36">
        <v>1489</v>
      </c>
      <c r="AK2779">
        <v>300</v>
      </c>
      <c r="AL2779" s="2">
        <v>0.64583333333333337</v>
      </c>
      <c r="AM2779" s="3">
        <v>46241</v>
      </c>
      <c r="AN2779" t="s">
        <v>298</v>
      </c>
      <c r="AO2779" t="s">
        <v>472</v>
      </c>
    </row>
    <row r="2780" spans="1:41">
      <c r="A2780" s="8">
        <v>46233</v>
      </c>
      <c r="B2780" s="67">
        <v>3952.5</v>
      </c>
      <c r="C2780" s="67">
        <v>-0.54</v>
      </c>
      <c r="D2780" s="67">
        <v>61890</v>
      </c>
      <c r="E2780" s="67">
        <v>-0.9</v>
      </c>
      <c r="F2780" s="69">
        <v>8604</v>
      </c>
      <c r="G2780" t="s">
        <v>101</v>
      </c>
      <c r="H2780">
        <v>0</v>
      </c>
      <c r="I2780" t="s">
        <v>288</v>
      </c>
      <c r="J2780" t="s">
        <v>289</v>
      </c>
      <c r="K2780" t="s">
        <v>295</v>
      </c>
      <c r="L2780" s="36">
        <v>1470</v>
      </c>
      <c r="M2780">
        <v>-102.5</v>
      </c>
      <c r="N2780" s="66">
        <v>-6.5199999999999994E-2</v>
      </c>
      <c r="O2780" s="36">
        <v>1572.5</v>
      </c>
      <c r="P2780" s="66">
        <v>-6.5100000000000005E-2</v>
      </c>
      <c r="Q2780" s="36">
        <v>1473</v>
      </c>
      <c r="R2780" s="36">
        <v>1486</v>
      </c>
      <c r="S2780" s="36">
        <v>1459</v>
      </c>
      <c r="T2780" s="66">
        <v>-2E-3</v>
      </c>
      <c r="U2780" s="66">
        <v>-3.0000000000000001E-3</v>
      </c>
      <c r="V2780" s="66">
        <v>-1.0699999999999999E-2</v>
      </c>
      <c r="W2780" s="66">
        <v>7.4999999999999997E-3</v>
      </c>
      <c r="X2780" s="1">
        <v>20006600</v>
      </c>
      <c r="Y2780" s="1">
        <v>29434584</v>
      </c>
      <c r="Z2780" s="1">
        <v>4540187</v>
      </c>
      <c r="AA2780" t="s">
        <v>845</v>
      </c>
      <c r="AB2780" t="s">
        <v>480</v>
      </c>
      <c r="AC2780">
        <v>11.43</v>
      </c>
      <c r="AD2780">
        <v>1.1499999999999999</v>
      </c>
      <c r="AE2780">
        <v>3.54</v>
      </c>
      <c r="AF2780" t="s">
        <v>230</v>
      </c>
      <c r="AG2780" s="1">
        <v>636800</v>
      </c>
      <c r="AH2780" s="36">
        <v>1470.5</v>
      </c>
      <c r="AI2780" s="1">
        <v>8000</v>
      </c>
      <c r="AJ2780" s="36">
        <v>1469.5</v>
      </c>
      <c r="AK2780" s="1">
        <v>1000</v>
      </c>
      <c r="AL2780" s="2">
        <v>0.64583333333333337</v>
      </c>
      <c r="AM2780" s="3">
        <v>46232</v>
      </c>
      <c r="AN2780" t="s">
        <v>298</v>
      </c>
      <c r="AO2780" t="s">
        <v>481</v>
      </c>
    </row>
    <row r="2781" spans="1:41">
      <c r="A2781" s="8">
        <v>46233</v>
      </c>
      <c r="B2781" s="67">
        <v>3952.5</v>
      </c>
      <c r="C2781" s="67">
        <v>-0.54</v>
      </c>
      <c r="D2781" s="67">
        <v>61890</v>
      </c>
      <c r="E2781" s="67">
        <v>-0.9</v>
      </c>
      <c r="F2781" s="69">
        <v>8697</v>
      </c>
      <c r="G2781" t="s">
        <v>102</v>
      </c>
      <c r="H2781">
        <v>0</v>
      </c>
      <c r="I2781" t="s">
        <v>288</v>
      </c>
      <c r="J2781" t="s">
        <v>289</v>
      </c>
      <c r="K2781" t="s">
        <v>290</v>
      </c>
      <c r="L2781" s="36">
        <v>2164</v>
      </c>
      <c r="M2781">
        <v>-126</v>
      </c>
      <c r="N2781" s="66">
        <v>-5.5E-2</v>
      </c>
      <c r="O2781" s="36">
        <v>2290</v>
      </c>
      <c r="P2781" s="66">
        <v>-5.5E-2</v>
      </c>
      <c r="Q2781" s="36">
        <v>2198</v>
      </c>
      <c r="R2781" s="36">
        <v>2228.5</v>
      </c>
      <c r="S2781" s="36">
        <v>2151</v>
      </c>
      <c r="T2781" s="66">
        <v>-1.54E-2</v>
      </c>
      <c r="U2781" s="66">
        <v>-7.3000000000000001E-3</v>
      </c>
      <c r="V2781" s="66">
        <v>-2.8899999999999999E-2</v>
      </c>
      <c r="W2781" s="66">
        <v>6.0000000000000001E-3</v>
      </c>
      <c r="X2781" s="1">
        <v>6744800</v>
      </c>
      <c r="Y2781" s="1">
        <v>14670519</v>
      </c>
      <c r="Z2781" s="1">
        <v>2232783</v>
      </c>
      <c r="AA2781" t="s">
        <v>936</v>
      </c>
      <c r="AB2781" t="s">
        <v>483</v>
      </c>
      <c r="AC2781">
        <v>22.37</v>
      </c>
      <c r="AD2781">
        <v>6.44</v>
      </c>
      <c r="AE2781">
        <v>3.56</v>
      </c>
      <c r="AF2781" t="s">
        <v>230</v>
      </c>
      <c r="AG2781" s="1">
        <v>68600</v>
      </c>
      <c r="AH2781" s="36">
        <v>2166</v>
      </c>
      <c r="AI2781">
        <v>400</v>
      </c>
      <c r="AJ2781" s="36">
        <v>2161</v>
      </c>
      <c r="AK2781" s="1">
        <v>15300</v>
      </c>
      <c r="AL2781" s="2">
        <v>0.64583333333333337</v>
      </c>
      <c r="AM2781" s="3">
        <v>46231</v>
      </c>
      <c r="AN2781" t="s">
        <v>298</v>
      </c>
      <c r="AO2781" t="s">
        <v>472</v>
      </c>
    </row>
    <row r="2782" spans="1:41">
      <c r="A2782" s="8">
        <v>46233</v>
      </c>
      <c r="B2782" s="67">
        <v>3952.5</v>
      </c>
      <c r="C2782" s="67">
        <v>-0.54</v>
      </c>
      <c r="D2782" s="67">
        <v>61890</v>
      </c>
      <c r="E2782" s="67">
        <v>-0.9</v>
      </c>
      <c r="F2782" s="69">
        <v>8830</v>
      </c>
      <c r="G2782" t="s">
        <v>103</v>
      </c>
      <c r="H2782">
        <v>0</v>
      </c>
      <c r="I2782" t="s">
        <v>288</v>
      </c>
      <c r="J2782" t="s">
        <v>289</v>
      </c>
      <c r="K2782" t="s">
        <v>295</v>
      </c>
      <c r="L2782" s="36">
        <v>3703</v>
      </c>
      <c r="M2782">
        <v>-39</v>
      </c>
      <c r="N2782" s="66">
        <v>-1.04E-2</v>
      </c>
      <c r="O2782" s="36">
        <v>3742</v>
      </c>
      <c r="P2782" s="66">
        <v>-1.04E-2</v>
      </c>
      <c r="Q2782" s="36">
        <v>3720</v>
      </c>
      <c r="R2782" s="36">
        <v>3771</v>
      </c>
      <c r="S2782" s="36">
        <v>3696</v>
      </c>
      <c r="T2782" s="66">
        <v>-4.4999999999999997E-3</v>
      </c>
      <c r="U2782" s="66">
        <v>0</v>
      </c>
      <c r="V2782" s="66">
        <v>-1.7999999999999999E-2</v>
      </c>
      <c r="W2782" s="66">
        <v>1.8E-3</v>
      </c>
      <c r="X2782" s="1">
        <v>2091100</v>
      </c>
      <c r="Y2782" s="1">
        <v>7767888</v>
      </c>
      <c r="Z2782" s="1">
        <v>3466008</v>
      </c>
      <c r="AA2782" t="s">
        <v>484</v>
      </c>
      <c r="AB2782" t="s">
        <v>620</v>
      </c>
      <c r="AC2782">
        <v>15.33</v>
      </c>
      <c r="AD2782">
        <v>1.38</v>
      </c>
      <c r="AE2782">
        <v>1.4</v>
      </c>
      <c r="AF2782" t="s">
        <v>230</v>
      </c>
      <c r="AG2782" s="1">
        <v>20200</v>
      </c>
      <c r="AH2782" s="36">
        <v>3713</v>
      </c>
      <c r="AI2782">
        <v>100</v>
      </c>
      <c r="AJ2782" s="36">
        <v>3701</v>
      </c>
      <c r="AK2782" s="1">
        <v>4700</v>
      </c>
      <c r="AL2782" s="2">
        <v>0.64583333333333337</v>
      </c>
      <c r="AM2782" s="3">
        <v>46240</v>
      </c>
      <c r="AN2782" t="s">
        <v>298</v>
      </c>
      <c r="AO2782" t="s">
        <v>332</v>
      </c>
    </row>
    <row r="2783" spans="1:41">
      <c r="A2783" s="8">
        <v>46233</v>
      </c>
      <c r="B2783" s="67">
        <v>3952.5</v>
      </c>
      <c r="C2783" s="67">
        <v>-0.54</v>
      </c>
      <c r="D2783" s="67">
        <v>61890</v>
      </c>
      <c r="E2783" s="67">
        <v>-0.9</v>
      </c>
      <c r="F2783" s="69">
        <v>9020</v>
      </c>
      <c r="G2783" t="s">
        <v>104</v>
      </c>
      <c r="H2783">
        <v>0</v>
      </c>
      <c r="I2783" t="s">
        <v>288</v>
      </c>
      <c r="J2783" t="s">
        <v>289</v>
      </c>
      <c r="K2783" t="s">
        <v>290</v>
      </c>
      <c r="L2783" s="36">
        <v>3820</v>
      </c>
      <c r="M2783">
        <v>-115</v>
      </c>
      <c r="N2783" s="66">
        <v>-2.92E-2</v>
      </c>
      <c r="O2783" s="36">
        <v>3935</v>
      </c>
      <c r="P2783" s="66">
        <v>-2.92E-2</v>
      </c>
      <c r="Q2783" s="36">
        <v>3910</v>
      </c>
      <c r="R2783" s="36">
        <v>3945</v>
      </c>
      <c r="S2783" s="36">
        <v>3780</v>
      </c>
      <c r="T2783" s="66">
        <v>-2.3E-2</v>
      </c>
      <c r="U2783" s="66">
        <v>6.3E-3</v>
      </c>
      <c r="V2783" s="66">
        <v>-3.1600000000000003E-2</v>
      </c>
      <c r="W2783" s="66">
        <v>1.0500000000000001E-2</v>
      </c>
      <c r="X2783" s="1">
        <v>3505800</v>
      </c>
      <c r="Y2783" s="1">
        <v>13420219</v>
      </c>
      <c r="Z2783" s="1">
        <v>4333454</v>
      </c>
      <c r="AA2783" t="s">
        <v>486</v>
      </c>
      <c r="AB2783" t="s">
        <v>608</v>
      </c>
      <c r="AC2783">
        <v>16.91</v>
      </c>
      <c r="AD2783">
        <v>1.41</v>
      </c>
      <c r="AE2783">
        <v>2.2000000000000002</v>
      </c>
      <c r="AF2783" t="s">
        <v>230</v>
      </c>
      <c r="AG2783">
        <v>0</v>
      </c>
      <c r="AH2783" s="36">
        <v>3829</v>
      </c>
      <c r="AI2783">
        <v>500</v>
      </c>
      <c r="AJ2783" s="36">
        <v>3814</v>
      </c>
      <c r="AK2783">
        <v>100</v>
      </c>
      <c r="AL2783" s="2">
        <v>0.64583333333333337</v>
      </c>
      <c r="AM2783" s="3">
        <v>46234</v>
      </c>
      <c r="AN2783" t="s">
        <v>298</v>
      </c>
      <c r="AO2783" t="s">
        <v>488</v>
      </c>
    </row>
    <row r="2784" spans="1:41">
      <c r="A2784" s="8">
        <v>46233</v>
      </c>
      <c r="B2784" s="67">
        <v>3952.5</v>
      </c>
      <c r="C2784" s="67">
        <v>-0.54</v>
      </c>
      <c r="D2784" s="67">
        <v>61890</v>
      </c>
      <c r="E2784" s="67">
        <v>-0.9</v>
      </c>
      <c r="F2784" s="69">
        <v>9024</v>
      </c>
      <c r="G2784" t="s">
        <v>105</v>
      </c>
      <c r="H2784">
        <v>0</v>
      </c>
      <c r="I2784" t="s">
        <v>288</v>
      </c>
      <c r="J2784" t="s">
        <v>289</v>
      </c>
      <c r="K2784" t="s">
        <v>290</v>
      </c>
      <c r="L2784" s="36">
        <v>3619</v>
      </c>
      <c r="M2784">
        <v>-142</v>
      </c>
      <c r="N2784" s="66">
        <v>-3.78E-2</v>
      </c>
      <c r="O2784" s="36">
        <v>3761</v>
      </c>
      <c r="P2784" s="66">
        <v>-3.7699999999999997E-2</v>
      </c>
      <c r="Q2784" s="36">
        <v>3715</v>
      </c>
      <c r="R2784" s="36">
        <v>3776</v>
      </c>
      <c r="S2784" s="36">
        <v>3608</v>
      </c>
      <c r="T2784" s="66">
        <v>-2.58E-2</v>
      </c>
      <c r="U2784" s="66">
        <v>-1.9E-3</v>
      </c>
      <c r="V2784" s="66">
        <v>-4.1500000000000002E-2</v>
      </c>
      <c r="W2784" s="66">
        <v>3.0000000000000001E-3</v>
      </c>
      <c r="X2784" s="1">
        <v>1274200</v>
      </c>
      <c r="Y2784" s="1">
        <v>4640686</v>
      </c>
      <c r="Z2784" s="1">
        <v>1106601</v>
      </c>
      <c r="AA2784" t="s">
        <v>489</v>
      </c>
      <c r="AB2784" t="s">
        <v>609</v>
      </c>
      <c r="AC2784">
        <v>34.07</v>
      </c>
      <c r="AD2784">
        <v>1.61</v>
      </c>
      <c r="AE2784">
        <v>1.1599999999999999</v>
      </c>
      <c r="AF2784" t="s">
        <v>230</v>
      </c>
      <c r="AG2784" s="1">
        <v>17000</v>
      </c>
      <c r="AH2784" s="36">
        <v>3625</v>
      </c>
      <c r="AI2784">
        <v>100</v>
      </c>
      <c r="AJ2784" s="36">
        <v>3618</v>
      </c>
      <c r="AK2784">
        <v>500</v>
      </c>
      <c r="AL2784" s="2">
        <v>0.64583333333333337</v>
      </c>
      <c r="AM2784" s="3">
        <v>46234</v>
      </c>
      <c r="AN2784" t="s">
        <v>298</v>
      </c>
      <c r="AO2784" t="s">
        <v>488</v>
      </c>
    </row>
    <row r="2785" spans="1:41">
      <c r="A2785" s="8">
        <v>46233</v>
      </c>
      <c r="B2785" s="67">
        <v>3952.5</v>
      </c>
      <c r="C2785" s="67">
        <v>-0.54</v>
      </c>
      <c r="D2785" s="67">
        <v>61890</v>
      </c>
      <c r="E2785" s="67">
        <v>-0.9</v>
      </c>
      <c r="F2785" s="69">
        <v>9069</v>
      </c>
      <c r="G2785" t="s">
        <v>106</v>
      </c>
      <c r="H2785">
        <v>0</v>
      </c>
      <c r="I2785" t="s">
        <v>288</v>
      </c>
      <c r="J2785" t="s">
        <v>289</v>
      </c>
      <c r="K2785" t="s">
        <v>295</v>
      </c>
      <c r="L2785" s="36">
        <v>2237</v>
      </c>
      <c r="M2785">
        <v>-24.5</v>
      </c>
      <c r="N2785" s="66">
        <v>-1.0800000000000001E-2</v>
      </c>
      <c r="O2785" s="36">
        <v>2261.5</v>
      </c>
      <c r="P2785" s="66">
        <v>-1.0800000000000001E-2</v>
      </c>
      <c r="Q2785" s="36">
        <v>2244</v>
      </c>
      <c r="R2785" s="36">
        <v>2264</v>
      </c>
      <c r="S2785" s="36">
        <v>2214</v>
      </c>
      <c r="T2785" s="66">
        <v>-3.0999999999999999E-3</v>
      </c>
      <c r="U2785" s="66">
        <v>-4.4000000000000003E-3</v>
      </c>
      <c r="V2785" s="66">
        <v>-1.1900000000000001E-2</v>
      </c>
      <c r="W2785" s="66">
        <v>1.03E-2</v>
      </c>
      <c r="X2785" s="1">
        <v>435600</v>
      </c>
      <c r="Y2785" s="1">
        <v>975335</v>
      </c>
      <c r="Z2785" s="1">
        <v>393024</v>
      </c>
      <c r="AA2785" t="s">
        <v>937</v>
      </c>
      <c r="AB2785" t="s">
        <v>492</v>
      </c>
      <c r="AC2785">
        <v>16.010000000000002</v>
      </c>
      <c r="AD2785">
        <v>1.64</v>
      </c>
      <c r="AE2785">
        <v>2.5</v>
      </c>
      <c r="AF2785" t="s">
        <v>230</v>
      </c>
      <c r="AG2785" s="1">
        <v>23700</v>
      </c>
      <c r="AH2785" s="36">
        <v>2244</v>
      </c>
      <c r="AI2785">
        <v>300</v>
      </c>
      <c r="AJ2785" s="36">
        <v>2235</v>
      </c>
      <c r="AK2785">
        <v>100</v>
      </c>
      <c r="AL2785" s="2">
        <v>0.64583333333333337</v>
      </c>
      <c r="AM2785" s="3">
        <v>46246</v>
      </c>
      <c r="AN2785" t="s">
        <v>298</v>
      </c>
      <c r="AO2785" t="s">
        <v>488</v>
      </c>
    </row>
    <row r="2786" spans="1:41">
      <c r="A2786" s="8">
        <v>46233</v>
      </c>
      <c r="B2786" s="67">
        <v>3952.5</v>
      </c>
      <c r="C2786" s="67">
        <v>-0.54</v>
      </c>
      <c r="D2786" s="67">
        <v>61890</v>
      </c>
      <c r="E2786" s="67">
        <v>-0.9</v>
      </c>
      <c r="F2786" s="69">
        <v>9227</v>
      </c>
      <c r="G2786" t="s">
        <v>107</v>
      </c>
      <c r="H2786">
        <v>0</v>
      </c>
      <c r="I2786" t="s">
        <v>347</v>
      </c>
      <c r="J2786" t="s">
        <v>289</v>
      </c>
      <c r="K2786" t="s">
        <v>290</v>
      </c>
      <c r="L2786">
        <v>887</v>
      </c>
      <c r="M2786">
        <v>-35</v>
      </c>
      <c r="N2786" s="66">
        <v>-3.7999999999999999E-2</v>
      </c>
      <c r="O2786">
        <v>922</v>
      </c>
      <c r="P2786" s="66">
        <v>-3.7900000000000003E-2</v>
      </c>
      <c r="Q2786">
        <v>900</v>
      </c>
      <c r="R2786" s="36">
        <v>1041</v>
      </c>
      <c r="S2786">
        <v>864</v>
      </c>
      <c r="T2786" s="66">
        <v>-1.44E-2</v>
      </c>
      <c r="U2786" s="66">
        <v>6.7999999999999996E-3</v>
      </c>
      <c r="V2786" s="66">
        <v>-0.1479</v>
      </c>
      <c r="W2786" s="66">
        <v>2.6599999999999999E-2</v>
      </c>
      <c r="X2786" s="1">
        <v>2260700</v>
      </c>
      <c r="Y2786" s="1">
        <v>2141227</v>
      </c>
      <c r="Z2786" s="1">
        <v>14107</v>
      </c>
      <c r="AA2786" t="s">
        <v>493</v>
      </c>
      <c r="AB2786" t="s">
        <v>494</v>
      </c>
      <c r="AC2786">
        <v>0</v>
      </c>
      <c r="AD2786">
        <v>29.18</v>
      </c>
      <c r="AE2786">
        <v>0</v>
      </c>
      <c r="AF2786">
        <v>2.6</v>
      </c>
      <c r="AG2786" s="1">
        <v>10300</v>
      </c>
      <c r="AH2786">
        <v>888</v>
      </c>
      <c r="AI2786" s="1">
        <v>1300</v>
      </c>
      <c r="AJ2786">
        <v>883</v>
      </c>
      <c r="AK2786">
        <v>100</v>
      </c>
      <c r="AL2786" s="2">
        <v>0.64583333333333337</v>
      </c>
      <c r="AM2786" s="3">
        <v>46246</v>
      </c>
      <c r="AN2786" t="s">
        <v>350</v>
      </c>
      <c r="AO2786" t="s">
        <v>313</v>
      </c>
    </row>
    <row r="2787" spans="1:41">
      <c r="A2787" s="8">
        <v>46233</v>
      </c>
      <c r="B2787" s="67">
        <v>3952.5</v>
      </c>
      <c r="C2787" s="67">
        <v>-0.54</v>
      </c>
      <c r="D2787" s="67">
        <v>61890</v>
      </c>
      <c r="E2787" s="67">
        <v>-0.9</v>
      </c>
      <c r="F2787" s="69">
        <v>9303</v>
      </c>
      <c r="G2787" t="s">
        <v>108</v>
      </c>
      <c r="H2787">
        <v>0</v>
      </c>
      <c r="I2787" t="s">
        <v>288</v>
      </c>
      <c r="J2787" t="s">
        <v>289</v>
      </c>
      <c r="K2787" t="s">
        <v>295</v>
      </c>
      <c r="L2787" s="36">
        <v>4130</v>
      </c>
      <c r="M2787">
        <v>-10</v>
      </c>
      <c r="N2787" s="66">
        <v>-2.3999999999999998E-3</v>
      </c>
      <c r="O2787" s="36">
        <v>4140</v>
      </c>
      <c r="P2787" s="66">
        <v>-2.3999999999999998E-3</v>
      </c>
      <c r="Q2787" s="36">
        <v>4120</v>
      </c>
      <c r="R2787" s="36">
        <v>4145</v>
      </c>
      <c r="S2787" s="36">
        <v>4060</v>
      </c>
      <c r="T2787" s="66">
        <v>2.3999999999999998E-3</v>
      </c>
      <c r="U2787" s="66">
        <v>9.7000000000000003E-3</v>
      </c>
      <c r="V2787" s="66">
        <v>-3.5999999999999999E-3</v>
      </c>
      <c r="W2787" s="66">
        <v>1.72E-2</v>
      </c>
      <c r="X2787" s="1">
        <v>163500</v>
      </c>
      <c r="Y2787" s="1">
        <v>672386</v>
      </c>
      <c r="Z2787" s="1">
        <v>316416</v>
      </c>
      <c r="AA2787" t="s">
        <v>495</v>
      </c>
      <c r="AB2787" t="s">
        <v>496</v>
      </c>
      <c r="AC2787">
        <v>18.21</v>
      </c>
      <c r="AD2787">
        <v>1</v>
      </c>
      <c r="AE2787">
        <v>2.4900000000000002</v>
      </c>
      <c r="AF2787" t="s">
        <v>230</v>
      </c>
      <c r="AG2787" s="1">
        <v>28100</v>
      </c>
      <c r="AH2787" s="36">
        <v>4140</v>
      </c>
      <c r="AI2787" s="1">
        <v>10600</v>
      </c>
      <c r="AJ2787" s="36">
        <v>4110</v>
      </c>
      <c r="AK2787" s="1">
        <v>1900</v>
      </c>
      <c r="AL2787" s="2">
        <v>0.64583333333333337</v>
      </c>
      <c r="AM2787" s="3">
        <v>46241</v>
      </c>
      <c r="AN2787" t="s">
        <v>298</v>
      </c>
      <c r="AO2787" t="s">
        <v>497</v>
      </c>
    </row>
    <row r="2788" spans="1:41">
      <c r="A2788" s="8">
        <v>46233</v>
      </c>
      <c r="B2788" s="67">
        <v>3952.5</v>
      </c>
      <c r="C2788" s="67">
        <v>-0.54</v>
      </c>
      <c r="D2788" s="67">
        <v>61890</v>
      </c>
      <c r="E2788" s="67">
        <v>-0.9</v>
      </c>
      <c r="F2788" s="69">
        <v>9308</v>
      </c>
      <c r="G2788" t="s">
        <v>109</v>
      </c>
      <c r="H2788">
        <v>0</v>
      </c>
      <c r="I2788" t="s">
        <v>314</v>
      </c>
      <c r="J2788" t="s">
        <v>289</v>
      </c>
      <c r="K2788" t="s">
        <v>290</v>
      </c>
      <c r="L2788" s="36">
        <v>1881</v>
      </c>
      <c r="M2788">
        <v>6</v>
      </c>
      <c r="N2788" s="66">
        <v>3.2000000000000002E-3</v>
      </c>
      <c r="O2788" s="36">
        <v>1875</v>
      </c>
      <c r="P2788" s="66">
        <v>3.2000000000000002E-3</v>
      </c>
      <c r="Q2788" s="36">
        <v>1898</v>
      </c>
      <c r="R2788" s="36">
        <v>1899</v>
      </c>
      <c r="S2788" s="36">
        <v>1855</v>
      </c>
      <c r="T2788" s="66">
        <v>-8.8999999999999999E-3</v>
      </c>
      <c r="U2788" s="66">
        <v>7.4000000000000003E-3</v>
      </c>
      <c r="V2788" s="66">
        <v>-9.4000000000000004E-3</v>
      </c>
      <c r="W2788" s="66">
        <v>1.4E-2</v>
      </c>
      <c r="X2788" s="1">
        <v>156400</v>
      </c>
      <c r="Y2788" s="1">
        <v>293304</v>
      </c>
      <c r="Z2788" s="1">
        <v>49043</v>
      </c>
      <c r="AA2788" t="s">
        <v>938</v>
      </c>
      <c r="AB2788" t="s">
        <v>499</v>
      </c>
      <c r="AC2788">
        <v>16.07</v>
      </c>
      <c r="AD2788">
        <v>1.26</v>
      </c>
      <c r="AE2788">
        <v>1.85</v>
      </c>
      <c r="AF2788" t="s">
        <v>230</v>
      </c>
      <c r="AG2788">
        <v>900</v>
      </c>
      <c r="AH2788" s="36">
        <v>1881</v>
      </c>
      <c r="AI2788">
        <v>200</v>
      </c>
      <c r="AJ2788" s="36">
        <v>1858</v>
      </c>
      <c r="AK2788">
        <v>100</v>
      </c>
      <c r="AL2788" s="2">
        <v>0.64583333333333337</v>
      </c>
      <c r="AM2788" s="3">
        <v>46241</v>
      </c>
      <c r="AN2788" t="s">
        <v>298</v>
      </c>
      <c r="AO2788" t="s">
        <v>500</v>
      </c>
    </row>
    <row r="2789" spans="1:41">
      <c r="A2789" s="8">
        <v>46233</v>
      </c>
      <c r="B2789" s="67">
        <v>3952.5</v>
      </c>
      <c r="C2789" s="67">
        <v>-0.54</v>
      </c>
      <c r="D2789" s="67">
        <v>61890</v>
      </c>
      <c r="E2789" s="67">
        <v>-0.9</v>
      </c>
      <c r="F2789" s="69">
        <v>9348</v>
      </c>
      <c r="G2789" t="s">
        <v>110</v>
      </c>
      <c r="H2789">
        <v>0</v>
      </c>
      <c r="I2789" t="s">
        <v>347</v>
      </c>
      <c r="J2789" t="s">
        <v>323</v>
      </c>
      <c r="K2789" t="s">
        <v>290</v>
      </c>
      <c r="L2789">
        <v>406</v>
      </c>
      <c r="M2789">
        <v>6</v>
      </c>
      <c r="N2789" s="66">
        <v>1.4999999999999999E-2</v>
      </c>
      <c r="O2789">
        <v>400</v>
      </c>
      <c r="P2789" s="66">
        <v>1.4999999999999999E-2</v>
      </c>
      <c r="Q2789">
        <v>406</v>
      </c>
      <c r="R2789">
        <v>415</v>
      </c>
      <c r="S2789">
        <v>404</v>
      </c>
      <c r="T2789" s="66">
        <v>0</v>
      </c>
      <c r="U2789" s="66">
        <v>-7.3000000000000001E-3</v>
      </c>
      <c r="V2789" s="66">
        <v>-2.1600000000000001E-2</v>
      </c>
      <c r="W2789" s="66">
        <v>4.8999999999999998E-3</v>
      </c>
      <c r="X2789" s="1">
        <v>1371900</v>
      </c>
      <c r="Y2789" s="1">
        <v>560629</v>
      </c>
      <c r="Z2789" s="1">
        <v>59399</v>
      </c>
      <c r="AA2789" t="s">
        <v>552</v>
      </c>
      <c r="AB2789" t="s">
        <v>939</v>
      </c>
      <c r="AC2789">
        <v>0</v>
      </c>
      <c r="AD2789">
        <v>3.94</v>
      </c>
      <c r="AE2789">
        <v>0</v>
      </c>
      <c r="AF2789">
        <v>1.7</v>
      </c>
      <c r="AG2789" s="1">
        <v>44800</v>
      </c>
      <c r="AH2789">
        <v>407</v>
      </c>
      <c r="AI2789" s="1">
        <v>4000</v>
      </c>
      <c r="AJ2789">
        <v>406</v>
      </c>
      <c r="AK2789" s="1">
        <v>8400</v>
      </c>
      <c r="AL2789" s="2">
        <v>0.64583333333333337</v>
      </c>
      <c r="AM2789" s="3">
        <v>46241</v>
      </c>
      <c r="AN2789" t="s">
        <v>298</v>
      </c>
      <c r="AO2789" t="s">
        <v>313</v>
      </c>
    </row>
    <row r="2790" spans="1:41">
      <c r="A2790" s="8">
        <v>46233</v>
      </c>
      <c r="B2790" s="67">
        <v>3952.5</v>
      </c>
      <c r="C2790" s="67">
        <v>-0.54</v>
      </c>
      <c r="D2790" s="67">
        <v>61890</v>
      </c>
      <c r="E2790" s="67">
        <v>-0.9</v>
      </c>
      <c r="F2790" s="69">
        <v>9432</v>
      </c>
      <c r="G2790" t="s">
        <v>111</v>
      </c>
      <c r="H2790">
        <v>0</v>
      </c>
      <c r="I2790" t="s">
        <v>288</v>
      </c>
      <c r="J2790" t="s">
        <v>289</v>
      </c>
      <c r="K2790" t="s">
        <v>290</v>
      </c>
      <c r="L2790">
        <v>159</v>
      </c>
      <c r="M2790">
        <v>-1.3</v>
      </c>
      <c r="N2790" s="66">
        <v>-8.0999999999999996E-3</v>
      </c>
      <c r="O2790">
        <v>160.30000000000001</v>
      </c>
      <c r="P2790" s="66">
        <v>-8.0999999999999996E-3</v>
      </c>
      <c r="Q2790">
        <v>160</v>
      </c>
      <c r="R2790">
        <v>160.9</v>
      </c>
      <c r="S2790">
        <v>157.1</v>
      </c>
      <c r="T2790" s="66">
        <v>-6.1999999999999998E-3</v>
      </c>
      <c r="U2790" s="66">
        <v>8.8000000000000005E-3</v>
      </c>
      <c r="V2790" s="66">
        <v>-1.18E-2</v>
      </c>
      <c r="W2790" s="66">
        <v>1.2E-2</v>
      </c>
      <c r="X2790" s="1">
        <v>244892200</v>
      </c>
      <c r="Y2790" s="1">
        <v>38874680</v>
      </c>
      <c r="Z2790" s="1">
        <v>14397500</v>
      </c>
      <c r="AA2790" t="s">
        <v>503</v>
      </c>
      <c r="AB2790" t="s">
        <v>689</v>
      </c>
      <c r="AC2790">
        <v>13.25</v>
      </c>
      <c r="AD2790">
        <v>1.33</v>
      </c>
      <c r="AE2790">
        <v>3.4</v>
      </c>
      <c r="AF2790" t="s">
        <v>230</v>
      </c>
      <c r="AG2790" s="1">
        <v>4675500</v>
      </c>
      <c r="AH2790">
        <v>159</v>
      </c>
      <c r="AI2790" s="1">
        <v>1372000</v>
      </c>
      <c r="AJ2790">
        <v>158.9</v>
      </c>
      <c r="AK2790" s="1">
        <v>2900</v>
      </c>
      <c r="AL2790" s="2">
        <v>0.64583333333333337</v>
      </c>
      <c r="AM2790" s="3">
        <v>46240</v>
      </c>
      <c r="AN2790" t="s">
        <v>298</v>
      </c>
      <c r="AO2790" t="s">
        <v>351</v>
      </c>
    </row>
    <row r="2791" spans="1:41">
      <c r="A2791" s="8">
        <v>46233</v>
      </c>
      <c r="B2791" s="67">
        <v>3952.5</v>
      </c>
      <c r="C2791" s="67">
        <v>-0.54</v>
      </c>
      <c r="D2791" s="67">
        <v>61890</v>
      </c>
      <c r="E2791" s="67">
        <v>-0.9</v>
      </c>
      <c r="F2791" s="69">
        <v>9449</v>
      </c>
      <c r="G2791" t="s">
        <v>112</v>
      </c>
      <c r="H2791">
        <v>0</v>
      </c>
      <c r="I2791" t="s">
        <v>288</v>
      </c>
      <c r="J2791" t="s">
        <v>289</v>
      </c>
      <c r="K2791" t="s">
        <v>290</v>
      </c>
      <c r="L2791" s="36">
        <v>4212</v>
      </c>
      <c r="M2791">
        <v>-46</v>
      </c>
      <c r="N2791" s="66">
        <v>-1.0800000000000001E-2</v>
      </c>
      <c r="O2791" s="36">
        <v>4258</v>
      </c>
      <c r="P2791" s="66">
        <v>-1.0800000000000001E-2</v>
      </c>
      <c r="Q2791" s="36">
        <v>4260</v>
      </c>
      <c r="R2791" s="36">
        <v>4302</v>
      </c>
      <c r="S2791" s="36">
        <v>4154</v>
      </c>
      <c r="T2791" s="66">
        <v>-1.12E-2</v>
      </c>
      <c r="U2791" s="66">
        <v>9.1000000000000004E-3</v>
      </c>
      <c r="V2791" s="66">
        <v>-2.0899999999999998E-2</v>
      </c>
      <c r="W2791" s="66">
        <v>1.3899999999999999E-2</v>
      </c>
      <c r="X2791" s="1">
        <v>1341100</v>
      </c>
      <c r="Y2791" s="1">
        <v>5646312</v>
      </c>
      <c r="Z2791" s="1">
        <v>452154</v>
      </c>
      <c r="AA2791" t="s">
        <v>940</v>
      </c>
      <c r="AB2791" t="s">
        <v>506</v>
      </c>
      <c r="AC2791">
        <v>17.86</v>
      </c>
      <c r="AD2791">
        <v>3.79</v>
      </c>
      <c r="AE2791">
        <v>1.85</v>
      </c>
      <c r="AF2791" t="s">
        <v>230</v>
      </c>
      <c r="AG2791" s="1">
        <v>3000</v>
      </c>
      <c r="AH2791" s="36">
        <v>4225</v>
      </c>
      <c r="AI2791">
        <v>100</v>
      </c>
      <c r="AJ2791" s="36">
        <v>4200</v>
      </c>
      <c r="AK2791" s="1">
        <v>100000</v>
      </c>
      <c r="AL2791" s="2">
        <v>0.64583333333333337</v>
      </c>
      <c r="AM2791" s="3">
        <v>46248</v>
      </c>
      <c r="AN2791" t="s">
        <v>293</v>
      </c>
      <c r="AO2791" t="s">
        <v>351</v>
      </c>
    </row>
    <row r="2792" spans="1:41">
      <c r="A2792" s="8">
        <v>46233</v>
      </c>
      <c r="B2792" s="67">
        <v>3952.5</v>
      </c>
      <c r="C2792" s="67">
        <v>-0.54</v>
      </c>
      <c r="D2792" s="67">
        <v>61890</v>
      </c>
      <c r="E2792" s="67">
        <v>-0.9</v>
      </c>
      <c r="F2792" s="69">
        <v>9501</v>
      </c>
      <c r="G2792" t="s">
        <v>113</v>
      </c>
      <c r="H2792">
        <v>0</v>
      </c>
      <c r="I2792" t="s">
        <v>288</v>
      </c>
      <c r="J2792" t="s">
        <v>289</v>
      </c>
      <c r="K2792" t="s">
        <v>295</v>
      </c>
      <c r="L2792">
        <v>524</v>
      </c>
      <c r="M2792">
        <v>-9.6999999999999993</v>
      </c>
      <c r="N2792" s="66">
        <v>-1.8200000000000001E-2</v>
      </c>
      <c r="O2792">
        <v>533.70000000000005</v>
      </c>
      <c r="P2792" s="66">
        <v>-1.8100000000000002E-2</v>
      </c>
      <c r="Q2792">
        <v>517.29999999999995</v>
      </c>
      <c r="R2792">
        <v>530.70000000000005</v>
      </c>
      <c r="S2792">
        <v>498.4</v>
      </c>
      <c r="T2792" s="66">
        <v>1.29E-2</v>
      </c>
      <c r="U2792" s="66">
        <v>1.49E-2</v>
      </c>
      <c r="V2792" s="66">
        <v>-1.26E-2</v>
      </c>
      <c r="W2792" s="66">
        <v>5.1299999999999998E-2</v>
      </c>
      <c r="X2792" s="1">
        <v>61471000</v>
      </c>
      <c r="Y2792" s="1">
        <v>31683811</v>
      </c>
      <c r="Z2792" s="1">
        <v>842077</v>
      </c>
      <c r="AA2792" t="s">
        <v>507</v>
      </c>
      <c r="AB2792" t="s">
        <v>703</v>
      </c>
      <c r="AC2792">
        <v>3.35</v>
      </c>
      <c r="AD2792">
        <v>0.35</v>
      </c>
      <c r="AE2792">
        <v>0</v>
      </c>
      <c r="AF2792" t="s">
        <v>230</v>
      </c>
      <c r="AG2792" s="1">
        <v>413800</v>
      </c>
      <c r="AH2792">
        <v>525</v>
      </c>
      <c r="AI2792" s="1">
        <v>4300</v>
      </c>
      <c r="AJ2792">
        <v>523.9</v>
      </c>
      <c r="AK2792" s="1">
        <v>3000</v>
      </c>
      <c r="AL2792" s="2">
        <v>0.64583333333333337</v>
      </c>
      <c r="AM2792" s="3">
        <v>46232</v>
      </c>
      <c r="AN2792" t="s">
        <v>298</v>
      </c>
      <c r="AO2792" t="s">
        <v>509</v>
      </c>
    </row>
    <row r="2793" spans="1:41">
      <c r="A2793" s="8">
        <v>46233</v>
      </c>
      <c r="B2793" s="67">
        <v>3952.5</v>
      </c>
      <c r="C2793" s="67">
        <v>-0.54</v>
      </c>
      <c r="D2793" s="67">
        <v>61890</v>
      </c>
      <c r="E2793" s="67">
        <v>-0.9</v>
      </c>
      <c r="F2793" s="69">
        <v>9531</v>
      </c>
      <c r="G2793" t="s">
        <v>114</v>
      </c>
      <c r="H2793">
        <v>0</v>
      </c>
      <c r="I2793" t="s">
        <v>288</v>
      </c>
      <c r="J2793" t="s">
        <v>289</v>
      </c>
      <c r="K2793" t="s">
        <v>290</v>
      </c>
      <c r="L2793" s="36">
        <v>6263</v>
      </c>
      <c r="M2793">
        <v>-27</v>
      </c>
      <c r="N2793" s="66">
        <v>-4.3E-3</v>
      </c>
      <c r="O2793" s="36">
        <v>6290</v>
      </c>
      <c r="P2793" s="66">
        <v>-4.1999999999999997E-3</v>
      </c>
      <c r="Q2793" s="36">
        <v>6297</v>
      </c>
      <c r="R2793" s="36">
        <v>6386</v>
      </c>
      <c r="S2793" s="36">
        <v>6150</v>
      </c>
      <c r="T2793" s="66">
        <v>-5.3E-3</v>
      </c>
      <c r="U2793" s="66">
        <v>9.7999999999999997E-3</v>
      </c>
      <c r="V2793" s="66">
        <v>-1.9199999999999998E-2</v>
      </c>
      <c r="W2793" s="66">
        <v>1.83E-2</v>
      </c>
      <c r="X2793" s="1">
        <v>1886500</v>
      </c>
      <c r="Y2793" s="1">
        <v>11825326</v>
      </c>
      <c r="Z2793" s="1">
        <v>2097849</v>
      </c>
      <c r="AA2793" t="s">
        <v>510</v>
      </c>
      <c r="AB2793" t="s">
        <v>704</v>
      </c>
      <c r="AC2793">
        <v>15.1</v>
      </c>
      <c r="AD2793">
        <v>1.21</v>
      </c>
      <c r="AE2793">
        <v>1.92</v>
      </c>
      <c r="AF2793" t="s">
        <v>230</v>
      </c>
      <c r="AG2793" s="1">
        <v>18300</v>
      </c>
      <c r="AH2793" s="36">
        <v>6270</v>
      </c>
      <c r="AI2793">
        <v>100</v>
      </c>
      <c r="AJ2793" s="36">
        <v>6254</v>
      </c>
      <c r="AK2793" s="1">
        <v>3600</v>
      </c>
      <c r="AL2793" s="2">
        <v>0.64583333333333337</v>
      </c>
      <c r="AM2793" s="3">
        <v>46233</v>
      </c>
      <c r="AN2793" t="s">
        <v>298</v>
      </c>
      <c r="AO2793" t="s">
        <v>509</v>
      </c>
    </row>
    <row r="2794" spans="1:41">
      <c r="A2794" s="8">
        <v>46233</v>
      </c>
      <c r="B2794" s="67">
        <v>3952.5</v>
      </c>
      <c r="C2794" s="67">
        <v>-0.54</v>
      </c>
      <c r="D2794" s="67">
        <v>61890</v>
      </c>
      <c r="E2794" s="67">
        <v>-0.9</v>
      </c>
      <c r="F2794" s="69">
        <v>9882</v>
      </c>
      <c r="G2794" t="s">
        <v>115</v>
      </c>
      <c r="H2794">
        <v>0</v>
      </c>
      <c r="I2794" t="s">
        <v>288</v>
      </c>
      <c r="J2794" t="s">
        <v>289</v>
      </c>
      <c r="K2794" t="s">
        <v>290</v>
      </c>
      <c r="L2794" s="36">
        <v>1870</v>
      </c>
      <c r="M2794">
        <v>-11</v>
      </c>
      <c r="N2794" s="66">
        <v>-5.7999999999999996E-3</v>
      </c>
      <c r="O2794" s="36">
        <v>1881</v>
      </c>
      <c r="P2794" s="66">
        <v>-5.7999999999999996E-3</v>
      </c>
      <c r="Q2794" s="36">
        <v>1871</v>
      </c>
      <c r="R2794" s="36">
        <v>1887</v>
      </c>
      <c r="S2794" s="36">
        <v>1868</v>
      </c>
      <c r="T2794" s="66">
        <v>-5.0000000000000001E-4</v>
      </c>
      <c r="U2794" s="66">
        <v>-5.0000000000000001E-4</v>
      </c>
      <c r="V2794" s="66">
        <v>-8.9999999999999993E-3</v>
      </c>
      <c r="W2794" s="66">
        <v>1E-3</v>
      </c>
      <c r="X2794" s="1">
        <v>189400</v>
      </c>
      <c r="Y2794" s="1">
        <v>354852</v>
      </c>
      <c r="Z2794" s="1">
        <v>160860</v>
      </c>
      <c r="AA2794" t="s">
        <v>941</v>
      </c>
      <c r="AB2794" t="s">
        <v>513</v>
      </c>
      <c r="AC2794">
        <v>12.19</v>
      </c>
      <c r="AD2794">
        <v>1.29</v>
      </c>
      <c r="AE2794">
        <v>3.64</v>
      </c>
      <c r="AF2794" t="s">
        <v>230</v>
      </c>
      <c r="AG2794" s="1">
        <v>8700</v>
      </c>
      <c r="AH2794" s="36">
        <v>1882</v>
      </c>
      <c r="AI2794">
        <v>200</v>
      </c>
      <c r="AJ2794" s="36">
        <v>1865</v>
      </c>
      <c r="AK2794" s="1">
        <v>2800</v>
      </c>
      <c r="AL2794" s="2">
        <v>0.64583333333333337</v>
      </c>
      <c r="AM2794" s="3">
        <v>46234</v>
      </c>
      <c r="AN2794" t="s">
        <v>298</v>
      </c>
      <c r="AO2794" t="s">
        <v>322</v>
      </c>
    </row>
    <row r="2795" spans="1:41">
      <c r="F2795" s="69">
        <v>6502</v>
      </c>
      <c r="I2795" t="s">
        <v>514</v>
      </c>
      <c r="P2795" t="s">
        <v>230</v>
      </c>
      <c r="T2795" t="s">
        <v>230</v>
      </c>
      <c r="U2795" t="s">
        <v>230</v>
      </c>
      <c r="V2795" t="s">
        <v>230</v>
      </c>
      <c r="W2795" t="s">
        <v>230</v>
      </c>
      <c r="AF2795" t="s">
        <v>230</v>
      </c>
      <c r="AG2795" t="s">
        <v>230</v>
      </c>
      <c r="AO2795" t="s">
        <v>515</v>
      </c>
    </row>
    <row r="2796" spans="1:41">
      <c r="F2796" s="69">
        <v>5759</v>
      </c>
      <c r="I2796" t="s">
        <v>514</v>
      </c>
      <c r="P2796" t="s">
        <v>230</v>
      </c>
      <c r="T2796" t="s">
        <v>230</v>
      </c>
      <c r="U2796" t="s">
        <v>230</v>
      </c>
      <c r="V2796" t="s">
        <v>230</v>
      </c>
      <c r="W2796" t="s">
        <v>230</v>
      </c>
      <c r="AF2796" t="s">
        <v>230</v>
      </c>
      <c r="AG2796" t="s">
        <v>230</v>
      </c>
      <c r="AO2796" t="s">
        <v>515</v>
      </c>
    </row>
  </sheetData>
  <phoneticPr fontId="2"/>
  <conditionalFormatting sqref="F2:AT95">
    <cfRule type="expression" dxfId="2" priority="1">
      <formula>AND($AR2&gt;0,$AT2&gt;0)</formula>
    </cfRule>
    <cfRule type="expression" dxfId="1" priority="2">
      <formula>AND($AR2&lt;0,$AT2&lt;0)</formula>
    </cfRule>
    <cfRule type="expression" dxfId="0" priority="3">
      <formula>AND($AR2=0,$AT2&gt;0)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B2E5E-22B2-4B9D-B963-ACBE07058B1A}">
  <sheetPr codeName="Sheet8"/>
  <dimension ref="A1:Q94"/>
  <sheetViews>
    <sheetView workbookViewId="0"/>
  </sheetViews>
  <sheetFormatPr defaultRowHeight="24"/>
  <sheetData>
    <row r="1" spans="1:17">
      <c r="A1" t="s">
        <v>117</v>
      </c>
      <c r="B1" t="s">
        <v>218</v>
      </c>
      <c r="C1" t="s">
        <v>6</v>
      </c>
      <c r="D1" t="s">
        <v>7</v>
      </c>
      <c r="E1" t="s">
        <v>9</v>
      </c>
      <c r="F1" t="s">
        <v>10</v>
      </c>
      <c r="G1" t="s">
        <v>11</v>
      </c>
      <c r="H1" t="s">
        <v>12</v>
      </c>
      <c r="I1" t="s">
        <v>13</v>
      </c>
      <c r="J1" t="s">
        <v>878</v>
      </c>
      <c r="K1" t="s">
        <v>879</v>
      </c>
      <c r="L1" t="s">
        <v>880</v>
      </c>
      <c r="M1" t="s">
        <v>16</v>
      </c>
      <c r="N1" t="s">
        <v>17</v>
      </c>
      <c r="O1" t="s">
        <v>18</v>
      </c>
      <c r="P1" t="s">
        <v>881</v>
      </c>
      <c r="Q1" t="s">
        <v>196</v>
      </c>
    </row>
    <row r="2" spans="1:17">
      <c r="A2">
        <v>1605</v>
      </c>
      <c r="B2" t="str" cm="1">
        <f t="array" ref="B2">_xll.RssMarket($A2,"銘柄名称")</f>
        <v>ＩＮＰＥＸ</v>
      </c>
      <c r="C2" cm="1">
        <f t="array" ref="C2">_xll.RssMarket($A2,"現在値")</f>
        <v>3628</v>
      </c>
      <c r="D2" cm="1">
        <f t="array" ref="D2">_xll.RssMarket($A2,"前日比")</f>
        <v>12</v>
      </c>
      <c r="E2" cm="1">
        <f t="array" ref="E2">_xll.RssMarket($A2,"前日終値")</f>
        <v>3616</v>
      </c>
      <c r="F2" cm="1">
        <f t="array" ref="F2">_xll.RssMarket($A2,"始値")</f>
        <v>3652</v>
      </c>
      <c r="G2" cm="1">
        <f t="array" ref="G2">_xll.RssMarket($A2,"高値")</f>
        <v>3678</v>
      </c>
      <c r="H2" cm="1">
        <f t="array" ref="H2">_xll.RssMarket($A2,"安値")</f>
        <v>3589</v>
      </c>
      <c r="I2" cm="1">
        <f t="array" ref="I2">_xll.RssMarket($A2,"出来高")</f>
        <v>3741500</v>
      </c>
      <c r="J2" cm="1">
        <f t="array" ref="J2">_xll.RssMarket($A2,"出来高加重平均")</f>
        <v>3629.0837000000001</v>
      </c>
      <c r="K2" cm="1">
        <f t="array" ref="K2">_xll.RssMarket($A2,"年初来高値")</f>
        <v>4955</v>
      </c>
      <c r="L2" cm="1">
        <f t="array" ref="L2">_xll.RssMarket($A2,"年初来安値")</f>
        <v>3020</v>
      </c>
      <c r="M2" t="str" cm="1">
        <f t="array" ref="M2">_xll.RssMarket($A2,"売気配数量")</f>
        <v/>
      </c>
      <c r="N2" t="str" cm="1">
        <f t="array" ref="N2">_xll.RssMarket($A2,"買気配")</f>
        <v/>
      </c>
      <c r="O2" t="str" cm="1">
        <f t="array" ref="O2">_xll.RssMarket($A2,"買気配数量")</f>
        <v/>
      </c>
      <c r="P2" t="str" cm="1">
        <f t="array" ref="P2">_xll.RssMarket($A2,"現在値詳細時刻")</f>
        <v>15:30:00</v>
      </c>
      <c r="Q2" cm="1">
        <f t="array" ref="Q2">_xll.RssMarket($A2,"後場始値")</f>
        <v>3625</v>
      </c>
    </row>
    <row r="3" spans="1:17">
      <c r="A3">
        <v>1833</v>
      </c>
      <c r="B3" t="str" cm="1">
        <f t="array" ref="B3">_xll.RssMarket($A3,"銘柄名称")</f>
        <v>奥村組</v>
      </c>
      <c r="C3" cm="1">
        <f t="array" ref="C3">_xll.RssMarket($A3,"現在値")</f>
        <v>5790</v>
      </c>
      <c r="D3" cm="1">
        <f t="array" ref="D3">_xll.RssMarket($A3,"前日比")</f>
        <v>-20</v>
      </c>
      <c r="E3" cm="1">
        <f t="array" ref="E3">_xll.RssMarket($A3,"前日終値")</f>
        <v>5810</v>
      </c>
      <c r="F3" cm="1">
        <f t="array" ref="F3">_xll.RssMarket($A3,"始値")</f>
        <v>5770</v>
      </c>
      <c r="G3" cm="1">
        <f t="array" ref="G3">_xll.RssMarket($A3,"高値")</f>
        <v>5830</v>
      </c>
      <c r="H3" cm="1">
        <f t="array" ref="H3">_xll.RssMarket($A3,"安値")</f>
        <v>5730</v>
      </c>
      <c r="I3" cm="1">
        <f t="array" ref="I3">_xll.RssMarket($A3,"出来高")</f>
        <v>120900</v>
      </c>
      <c r="J3" cm="1">
        <f t="array" ref="J3">_xll.RssMarket($A3,"出来高加重平均")</f>
        <v>5794.2844999999998</v>
      </c>
      <c r="K3" cm="1">
        <f t="array" ref="K3">_xll.RssMarket($A3,"年初来高値")</f>
        <v>7490</v>
      </c>
      <c r="L3" cm="1">
        <f t="array" ref="L3">_xll.RssMarket($A3,"年初来安値")</f>
        <v>5420</v>
      </c>
      <c r="M3" t="str" cm="1">
        <f t="array" ref="M3">_xll.RssMarket($A3,"売気配数量")</f>
        <v/>
      </c>
      <c r="N3" t="str" cm="1">
        <f t="array" ref="N3">_xll.RssMarket($A3,"買気配")</f>
        <v/>
      </c>
      <c r="O3" t="str" cm="1">
        <f t="array" ref="O3">_xll.RssMarket($A3,"買気配数量")</f>
        <v/>
      </c>
      <c r="P3" t="str" cm="1">
        <f t="array" ref="P3">_xll.RssMarket($A3,"現在値詳細時刻")</f>
        <v>15:30:00</v>
      </c>
      <c r="Q3" cm="1">
        <f t="array" ref="Q3">_xll.RssMarket($A3,"後場始値")</f>
        <v>5800</v>
      </c>
    </row>
    <row r="4" spans="1:17">
      <c r="A4">
        <v>1911</v>
      </c>
      <c r="B4" t="str" cm="1">
        <f t="array" ref="B4">_xll.RssMarket($A4,"銘柄名称")</f>
        <v>住友林業</v>
      </c>
      <c r="C4" cm="1">
        <f t="array" ref="C4">_xll.RssMarket($A4,"現在値")</f>
        <v>1382.5</v>
      </c>
      <c r="D4" cm="1">
        <f t="array" ref="D4">_xll.RssMarket($A4,"前日比")</f>
        <v>-24</v>
      </c>
      <c r="E4" cm="1">
        <f t="array" ref="E4">_xll.RssMarket($A4,"前日終値")</f>
        <v>1406.5</v>
      </c>
      <c r="F4" cm="1">
        <f t="array" ref="F4">_xll.RssMarket($A4,"始値")</f>
        <v>1382</v>
      </c>
      <c r="G4" cm="1">
        <f t="array" ref="G4">_xll.RssMarket($A4,"高値")</f>
        <v>1394</v>
      </c>
      <c r="H4" cm="1">
        <f t="array" ref="H4">_xll.RssMarket($A4,"安値")</f>
        <v>1363.5</v>
      </c>
      <c r="I4" cm="1">
        <f t="array" ref="I4">_xll.RssMarket($A4,"出来高")</f>
        <v>3502100</v>
      </c>
      <c r="J4" cm="1">
        <f t="array" ref="J4">_xll.RssMarket($A4,"出来高加重平均")</f>
        <v>1379.6577</v>
      </c>
      <c r="K4" cm="1">
        <f t="array" ref="K4">_xll.RssMarket($A4,"年初来高値")</f>
        <v>1874.5</v>
      </c>
      <c r="L4" cm="1">
        <f t="array" ref="L4">_xll.RssMarket($A4,"年初来安値")</f>
        <v>1232.5</v>
      </c>
      <c r="M4" t="str" cm="1">
        <f t="array" ref="M4">_xll.RssMarket($A4,"売気配数量")</f>
        <v/>
      </c>
      <c r="N4" t="str" cm="1">
        <f t="array" ref="N4">_xll.RssMarket($A4,"買気配")</f>
        <v/>
      </c>
      <c r="O4" t="str" cm="1">
        <f t="array" ref="O4">_xll.RssMarket($A4,"買気配数量")</f>
        <v/>
      </c>
      <c r="P4" t="str" cm="1">
        <f t="array" ref="P4">_xll.RssMarket($A4,"現在値詳細時刻")</f>
        <v>15:30:00</v>
      </c>
      <c r="Q4" cm="1">
        <f t="array" ref="Q4">_xll.RssMarket($A4,"後場始値")</f>
        <v>1369</v>
      </c>
    </row>
    <row r="5" spans="1:17">
      <c r="A5">
        <v>1925</v>
      </c>
      <c r="B5" t="str" cm="1">
        <f t="array" ref="B5">_xll.RssMarket($A5,"銘柄名称")</f>
        <v>大和ハウス</v>
      </c>
      <c r="C5" cm="1">
        <f t="array" ref="C5">_xll.RssMarket($A5,"現在値")</f>
        <v>4832</v>
      </c>
      <c r="D5" cm="1">
        <f t="array" ref="D5">_xll.RssMarket($A5,"前日比")</f>
        <v>-77</v>
      </c>
      <c r="E5" cm="1">
        <f t="array" ref="E5">_xll.RssMarket($A5,"前日終値")</f>
        <v>4909</v>
      </c>
      <c r="F5" cm="1">
        <f t="array" ref="F5">_xll.RssMarket($A5,"始値")</f>
        <v>4876</v>
      </c>
      <c r="G5" cm="1">
        <f t="array" ref="G5">_xll.RssMarket($A5,"高値")</f>
        <v>4901</v>
      </c>
      <c r="H5" cm="1">
        <f t="array" ref="H5">_xll.RssMarket($A5,"安値")</f>
        <v>4783</v>
      </c>
      <c r="I5" cm="1">
        <f t="array" ref="I5">_xll.RssMarket($A5,"出来高")</f>
        <v>2207200</v>
      </c>
      <c r="J5" cm="1">
        <f t="array" ref="J5">_xll.RssMarket($A5,"出来高加重平均")</f>
        <v>4831.7151999999996</v>
      </c>
      <c r="K5" cm="1">
        <f t="array" ref="K5">_xll.RssMarket($A5,"年初来高値")</f>
        <v>5805</v>
      </c>
      <c r="L5" cm="1">
        <f t="array" ref="L5">_xll.RssMarket($A5,"年初来安値")</f>
        <v>4081</v>
      </c>
      <c r="M5" t="str" cm="1">
        <f t="array" ref="M5">_xll.RssMarket($A5,"売気配数量")</f>
        <v/>
      </c>
      <c r="N5" t="str" cm="1">
        <f t="array" ref="N5">_xll.RssMarket($A5,"買気配")</f>
        <v/>
      </c>
      <c r="O5" t="str" cm="1">
        <f t="array" ref="O5">_xll.RssMarket($A5,"買気配数量")</f>
        <v/>
      </c>
      <c r="P5" t="str" cm="1">
        <f t="array" ref="P5">_xll.RssMarket($A5,"現在値詳細時刻")</f>
        <v>15:30:00</v>
      </c>
      <c r="Q5" cm="1">
        <f t="array" ref="Q5">_xll.RssMarket($A5,"後場始値")</f>
        <v>4804</v>
      </c>
    </row>
    <row r="6" spans="1:17">
      <c r="A6">
        <v>1928</v>
      </c>
      <c r="B6" t="str" cm="1">
        <f t="array" ref="B6">_xll.RssMarket($A6,"銘柄名称")</f>
        <v>積水ハウス</v>
      </c>
      <c r="C6" cm="1">
        <f t="array" ref="C6">_xll.RssMarket($A6,"現在値")</f>
        <v>3587</v>
      </c>
      <c r="D6" cm="1">
        <f t="array" ref="D6">_xll.RssMarket($A6,"前日比")</f>
        <v>-163</v>
      </c>
      <c r="E6" cm="1">
        <f t="array" ref="E6">_xll.RssMarket($A6,"前日終値")</f>
        <v>3750</v>
      </c>
      <c r="F6" cm="1">
        <f t="array" ref="F6">_xll.RssMarket($A6,"始値")</f>
        <v>3630</v>
      </c>
      <c r="G6" cm="1">
        <f t="array" ref="G6">_xll.RssMarket($A6,"高値")</f>
        <v>3652</v>
      </c>
      <c r="H6" cm="1">
        <f t="array" ref="H6">_xll.RssMarket($A6,"安値")</f>
        <v>3565</v>
      </c>
      <c r="I6" cm="1">
        <f t="array" ref="I6">_xll.RssMarket($A6,"出来高")</f>
        <v>4674400</v>
      </c>
      <c r="J6" cm="1">
        <f t="array" ref="J6">_xll.RssMarket($A6,"出来高加重平均")</f>
        <v>3596.9472999999998</v>
      </c>
      <c r="K6" cm="1">
        <f t="array" ref="K6">_xll.RssMarket($A6,"年初来高値")</f>
        <v>3832</v>
      </c>
      <c r="L6" cm="1">
        <f t="array" ref="L6">_xll.RssMarket($A6,"年初来安値")</f>
        <v>3181</v>
      </c>
      <c r="M6" t="str" cm="1">
        <f t="array" ref="M6">_xll.RssMarket($A6,"売気配数量")</f>
        <v/>
      </c>
      <c r="N6" t="str" cm="1">
        <f t="array" ref="N6">_xll.RssMarket($A6,"買気配")</f>
        <v/>
      </c>
      <c r="O6" t="str" cm="1">
        <f t="array" ref="O6">_xll.RssMarket($A6,"買気配数量")</f>
        <v/>
      </c>
      <c r="P6" t="str" cm="1">
        <f t="array" ref="P6">_xll.RssMarket($A6,"現在値詳細時刻")</f>
        <v>15:30:00</v>
      </c>
      <c r="Q6" cm="1">
        <f t="array" ref="Q6">_xll.RssMarket($A6,"後場始値")</f>
        <v>3576</v>
      </c>
    </row>
    <row r="7" spans="1:17">
      <c r="A7">
        <v>1929</v>
      </c>
      <c r="B7" t="str" cm="1">
        <f t="array" ref="B7">_xll.RssMarket($A7,"銘柄名称")</f>
        <v>日特建設</v>
      </c>
      <c r="C7" cm="1">
        <f t="array" ref="C7">_xll.RssMarket($A7,"現在値")</f>
        <v>1164</v>
      </c>
      <c r="D7" cm="1">
        <f t="array" ref="D7">_xll.RssMarket($A7,"前日比")</f>
        <v>-8</v>
      </c>
      <c r="E7" cm="1">
        <f t="array" ref="E7">_xll.RssMarket($A7,"前日終値")</f>
        <v>1172</v>
      </c>
      <c r="F7" cm="1">
        <f t="array" ref="F7">_xll.RssMarket($A7,"始値")</f>
        <v>1171</v>
      </c>
      <c r="G7" cm="1">
        <f t="array" ref="G7">_xll.RssMarket($A7,"高値")</f>
        <v>1172</v>
      </c>
      <c r="H7" cm="1">
        <f t="array" ref="H7">_xll.RssMarket($A7,"安値")</f>
        <v>1156</v>
      </c>
      <c r="I7" cm="1">
        <f t="array" ref="I7">_xll.RssMarket($A7,"出来高")</f>
        <v>134900</v>
      </c>
      <c r="J7" cm="1">
        <f t="array" ref="J7">_xll.RssMarket($A7,"出来高加重平均")</f>
        <v>1165.7094</v>
      </c>
      <c r="K7" cm="1">
        <f t="array" ref="K7">_xll.RssMarket($A7,"年初来高値")</f>
        <v>1465</v>
      </c>
      <c r="L7" cm="1">
        <f t="array" ref="L7">_xll.RssMarket($A7,"年初来安値")</f>
        <v>1074</v>
      </c>
      <c r="M7" t="str" cm="1">
        <f t="array" ref="M7">_xll.RssMarket($A7,"売気配数量")</f>
        <v/>
      </c>
      <c r="N7" t="str" cm="1">
        <f t="array" ref="N7">_xll.RssMarket($A7,"買気配")</f>
        <v/>
      </c>
      <c r="O7" t="str" cm="1">
        <f t="array" ref="O7">_xll.RssMarket($A7,"買気配数量")</f>
        <v/>
      </c>
      <c r="P7" t="str" cm="1">
        <f t="array" ref="P7">_xll.RssMarket($A7,"現在値詳細時刻")</f>
        <v>15:30:00</v>
      </c>
      <c r="Q7" cm="1">
        <f t="array" ref="Q7">_xll.RssMarket($A7,"後場始値")</f>
        <v>1168</v>
      </c>
    </row>
    <row r="8" spans="1:17">
      <c r="A8">
        <v>1963</v>
      </c>
      <c r="B8" t="str" cm="1">
        <f t="array" ref="B8">_xll.RssMarket($A8,"銘柄名称")</f>
        <v>日揮ホールディングス</v>
      </c>
      <c r="C8" cm="1">
        <f t="array" ref="C8">_xll.RssMarket($A8,"現在値")</f>
        <v>2227.5</v>
      </c>
      <c r="D8" cm="1">
        <f t="array" ref="D8">_xll.RssMarket($A8,"前日比")</f>
        <v>2</v>
      </c>
      <c r="E8" cm="1">
        <f t="array" ref="E8">_xll.RssMarket($A8,"前日終値")</f>
        <v>2225.5</v>
      </c>
      <c r="F8" cm="1">
        <f t="array" ref="F8">_xll.RssMarket($A8,"始値")</f>
        <v>2200</v>
      </c>
      <c r="G8" cm="1">
        <f t="array" ref="G8">_xll.RssMarket($A8,"高値")</f>
        <v>2275.5</v>
      </c>
      <c r="H8" cm="1">
        <f t="array" ref="H8">_xll.RssMarket($A8,"安値")</f>
        <v>2200</v>
      </c>
      <c r="I8" cm="1">
        <f t="array" ref="I8">_xll.RssMarket($A8,"出来高")</f>
        <v>1869500</v>
      </c>
      <c r="J8" cm="1">
        <f t="array" ref="J8">_xll.RssMarket($A8,"出来高加重平均")</f>
        <v>2234.4729000000002</v>
      </c>
      <c r="K8" cm="1">
        <f t="array" ref="K8">_xll.RssMarket($A8,"年初来高値")</f>
        <v>2927.5</v>
      </c>
      <c r="L8" cm="1">
        <f t="array" ref="L8">_xll.RssMarket($A8,"年初来安値")</f>
        <v>1950.5</v>
      </c>
      <c r="M8" t="str" cm="1">
        <f t="array" ref="M8">_xll.RssMarket($A8,"売気配数量")</f>
        <v/>
      </c>
      <c r="N8" t="str" cm="1">
        <f t="array" ref="N8">_xll.RssMarket($A8,"買気配")</f>
        <v/>
      </c>
      <c r="O8" t="str" cm="1">
        <f t="array" ref="O8">_xll.RssMarket($A8,"買気配数量")</f>
        <v/>
      </c>
      <c r="P8" t="str" cm="1">
        <f t="array" ref="P8">_xll.RssMarket($A8,"現在値詳細時刻")</f>
        <v>15:30:00</v>
      </c>
      <c r="Q8" cm="1">
        <f t="array" ref="Q8">_xll.RssMarket($A8,"後場始値")</f>
        <v>2223</v>
      </c>
    </row>
    <row r="9" spans="1:17">
      <c r="A9">
        <v>2124</v>
      </c>
      <c r="B9" t="str" cm="1">
        <f t="array" ref="B9">_xll.RssMarket($A9,"銘柄名称")</f>
        <v>ジェイエイシーリクルートメント</v>
      </c>
      <c r="C9" cm="1">
        <f t="array" ref="C9">_xll.RssMarket($A9,"現在値")</f>
        <v>985</v>
      </c>
      <c r="D9" cm="1">
        <f t="array" ref="D9">_xll.RssMarket($A9,"前日比")</f>
        <v>-3</v>
      </c>
      <c r="E9" cm="1">
        <f t="array" ref="E9">_xll.RssMarket($A9,"前日終値")</f>
        <v>988</v>
      </c>
      <c r="F9" cm="1">
        <f t="array" ref="F9">_xll.RssMarket($A9,"始値")</f>
        <v>991</v>
      </c>
      <c r="G9" cm="1">
        <f t="array" ref="G9">_xll.RssMarket($A9,"高値")</f>
        <v>995</v>
      </c>
      <c r="H9" cm="1">
        <f t="array" ref="H9">_xll.RssMarket($A9,"安値")</f>
        <v>964</v>
      </c>
      <c r="I9" cm="1">
        <f t="array" ref="I9">_xll.RssMarket($A9,"出来高")</f>
        <v>648800</v>
      </c>
      <c r="J9" cm="1">
        <f t="array" ref="J9">_xll.RssMarket($A9,"出来高加重平均")</f>
        <v>981.62800000000004</v>
      </c>
      <c r="K9" cm="1">
        <f t="array" ref="K9">_xll.RssMarket($A9,"年初来高値")</f>
        <v>1092</v>
      </c>
      <c r="L9" cm="1">
        <f t="array" ref="L9">_xll.RssMarket($A9,"年初来安値")</f>
        <v>820</v>
      </c>
      <c r="M9" t="str" cm="1">
        <f t="array" ref="M9">_xll.RssMarket($A9,"売気配数量")</f>
        <v/>
      </c>
      <c r="N9" t="str" cm="1">
        <f t="array" ref="N9">_xll.RssMarket($A9,"買気配")</f>
        <v/>
      </c>
      <c r="O9" t="str" cm="1">
        <f t="array" ref="O9">_xll.RssMarket($A9,"買気配数量")</f>
        <v/>
      </c>
      <c r="P9" t="str" cm="1">
        <f t="array" ref="P9">_xll.RssMarket($A9,"現在値詳細時刻")</f>
        <v>15:30:00</v>
      </c>
      <c r="Q9" cm="1">
        <f t="array" ref="Q9">_xll.RssMarket($A9,"後場始値")</f>
        <v>972</v>
      </c>
    </row>
    <row r="10" spans="1:17">
      <c r="A10">
        <v>2162</v>
      </c>
      <c r="B10" t="str" cm="1">
        <f t="array" ref="B10">_xll.RssMarket($A10,"銘柄名称")</f>
        <v>ＮＭＳホールディングス</v>
      </c>
      <c r="C10" cm="1">
        <f t="array" ref="C10">_xll.RssMarket($A10,"現在値")</f>
        <v>537</v>
      </c>
      <c r="D10" cm="1">
        <f t="array" ref="D10">_xll.RssMarket($A10,"前日比")</f>
        <v>0</v>
      </c>
      <c r="E10" cm="1">
        <f t="array" ref="E10">_xll.RssMarket($A10,"前日終値")</f>
        <v>537</v>
      </c>
      <c r="F10" cm="1">
        <f t="array" ref="F10">_xll.RssMarket($A10,"始値")</f>
        <v>536</v>
      </c>
      <c r="G10" cm="1">
        <f t="array" ref="G10">_xll.RssMarket($A10,"高値")</f>
        <v>537</v>
      </c>
      <c r="H10" cm="1">
        <f t="array" ref="H10">_xll.RssMarket($A10,"安値")</f>
        <v>536</v>
      </c>
      <c r="I10" cm="1">
        <f t="array" ref="I10">_xll.RssMarket($A10,"出来高")</f>
        <v>5700</v>
      </c>
      <c r="J10" cm="1">
        <f t="array" ref="J10">_xll.RssMarket($A10,"出来高加重平均")</f>
        <v>536.38589999999999</v>
      </c>
      <c r="K10" cm="1">
        <f t="array" ref="K10">_xll.RssMarket($A10,"年初来高値")</f>
        <v>540</v>
      </c>
      <c r="L10" cm="1">
        <f t="array" ref="L10">_xll.RssMarket($A10,"年初来安値")</f>
        <v>382</v>
      </c>
      <c r="M10" t="str" cm="1">
        <f t="array" ref="M10">_xll.RssMarket($A10,"売気配数量")</f>
        <v/>
      </c>
      <c r="N10" t="str" cm="1">
        <f t="array" ref="N10">_xll.RssMarket($A10,"買気配")</f>
        <v/>
      </c>
      <c r="O10" t="str" cm="1">
        <f t="array" ref="O10">_xll.RssMarket($A10,"買気配数量")</f>
        <v/>
      </c>
      <c r="P10" t="str" cm="1">
        <f t="array" ref="P10">_xll.RssMarket($A10,"現在値詳細時刻")</f>
        <v>10:36:50</v>
      </c>
      <c r="Q10" cm="1">
        <f t="array" ref="Q10">_xll.RssMarket($A10,"後場始値")</f>
        <v>0</v>
      </c>
    </row>
    <row r="11" spans="1:17">
      <c r="A11">
        <v>2229</v>
      </c>
      <c r="B11" t="str" cm="1">
        <f t="array" ref="B11">_xll.RssMarket($A11,"銘柄名称")</f>
        <v>カルビー</v>
      </c>
      <c r="C11" cm="1">
        <f t="array" ref="C11">_xll.RssMarket($A11,"現在値")</f>
        <v>3119</v>
      </c>
      <c r="D11" cm="1">
        <f t="array" ref="D11">_xll.RssMarket($A11,"前日比")</f>
        <v>-76</v>
      </c>
      <c r="E11" cm="1">
        <f t="array" ref="E11">_xll.RssMarket($A11,"前日終値")</f>
        <v>3195</v>
      </c>
      <c r="F11" cm="1">
        <f t="array" ref="F11">_xll.RssMarket($A11,"始値")</f>
        <v>3195</v>
      </c>
      <c r="G11" cm="1">
        <f t="array" ref="G11">_xll.RssMarket($A11,"高値")</f>
        <v>3195</v>
      </c>
      <c r="H11" cm="1">
        <f t="array" ref="H11">_xll.RssMarket($A11,"安値")</f>
        <v>3035</v>
      </c>
      <c r="I11" cm="1">
        <f t="array" ref="I11">_xll.RssMarket($A11,"出来高")</f>
        <v>657800</v>
      </c>
      <c r="J11" cm="1">
        <f t="array" ref="J11">_xll.RssMarket($A11,"出来高加重平均")</f>
        <v>3114.4901</v>
      </c>
      <c r="K11" cm="1">
        <f t="array" ref="K11">_xll.RssMarket($A11,"年初来高値")</f>
        <v>3209</v>
      </c>
      <c r="L11" cm="1">
        <f t="array" ref="L11">_xll.RssMarket($A11,"年初来安値")</f>
        <v>2756</v>
      </c>
      <c r="M11" t="str" cm="1">
        <f t="array" ref="M11">_xll.RssMarket($A11,"売気配数量")</f>
        <v/>
      </c>
      <c r="N11" t="str" cm="1">
        <f t="array" ref="N11">_xll.RssMarket($A11,"買気配")</f>
        <v/>
      </c>
      <c r="O11" t="str" cm="1">
        <f t="array" ref="O11">_xll.RssMarket($A11,"買気配数量")</f>
        <v/>
      </c>
      <c r="P11" t="str" cm="1">
        <f t="array" ref="P11">_xll.RssMarket($A11,"現在値詳細時刻")</f>
        <v>15:30:00</v>
      </c>
      <c r="Q11" cm="1">
        <f t="array" ref="Q11">_xll.RssMarket($A11,"後場始値")</f>
        <v>3123</v>
      </c>
    </row>
    <row r="12" spans="1:17">
      <c r="A12">
        <v>2768</v>
      </c>
      <c r="B12" t="str" cm="1">
        <f t="array" ref="B12">_xll.RssMarket($A12,"銘柄名称")</f>
        <v>双日</v>
      </c>
      <c r="C12" cm="1">
        <f t="array" ref="C12">_xll.RssMarket($A12,"現在値")</f>
        <v>5345</v>
      </c>
      <c r="D12" cm="1">
        <f t="array" ref="D12">_xll.RssMarket($A12,"前日比")</f>
        <v>7</v>
      </c>
      <c r="E12" cm="1">
        <f t="array" ref="E12">_xll.RssMarket($A12,"前日終値")</f>
        <v>5338</v>
      </c>
      <c r="F12" cm="1">
        <f t="array" ref="F12">_xll.RssMarket($A12,"始値")</f>
        <v>5340</v>
      </c>
      <c r="G12" cm="1">
        <f t="array" ref="G12">_xll.RssMarket($A12,"高値")</f>
        <v>5373</v>
      </c>
      <c r="H12" cm="1">
        <f t="array" ref="H12">_xll.RssMarket($A12,"安値")</f>
        <v>5279</v>
      </c>
      <c r="I12" cm="1">
        <f t="array" ref="I12">_xll.RssMarket($A12,"出来高")</f>
        <v>1174200</v>
      </c>
      <c r="J12" cm="1">
        <f t="array" ref="J12">_xll.RssMarket($A12,"出来高加重平均")</f>
        <v>5340.6760999999997</v>
      </c>
      <c r="K12" cm="1">
        <f t="array" ref="K12">_xll.RssMarket($A12,"年初来高値")</f>
        <v>7257</v>
      </c>
      <c r="L12" cm="1">
        <f t="array" ref="L12">_xll.RssMarket($A12,"年初来安値")</f>
        <v>4923</v>
      </c>
      <c r="M12" t="str" cm="1">
        <f t="array" ref="M12">_xll.RssMarket($A12,"売気配数量")</f>
        <v/>
      </c>
      <c r="N12" t="str" cm="1">
        <f t="array" ref="N12">_xll.RssMarket($A12,"買気配")</f>
        <v/>
      </c>
      <c r="O12" t="str" cm="1">
        <f t="array" ref="O12">_xll.RssMarket($A12,"買気配数量")</f>
        <v/>
      </c>
      <c r="P12" t="str" cm="1">
        <f t="array" ref="P12">_xll.RssMarket($A12,"現在値詳細時刻")</f>
        <v>15:30:00</v>
      </c>
      <c r="Q12" cm="1">
        <f t="array" ref="Q12">_xll.RssMarket($A12,"後場始値")</f>
        <v>5340</v>
      </c>
    </row>
    <row r="13" spans="1:17">
      <c r="A13">
        <v>2769</v>
      </c>
      <c r="B13" t="str" cm="1">
        <f t="array" ref="B13">_xll.RssMarket($A13,"銘柄名称")</f>
        <v>ヴィレッジヴァンガード</v>
      </c>
      <c r="C13" cm="1">
        <f t="array" ref="C13">_xll.RssMarket($A13,"現在値")</f>
        <v>891</v>
      </c>
      <c r="D13" cm="1">
        <f t="array" ref="D13">_xll.RssMarket($A13,"前日比")</f>
        <v>1</v>
      </c>
      <c r="E13" cm="1">
        <f t="array" ref="E13">_xll.RssMarket($A13,"前日終値")</f>
        <v>890</v>
      </c>
      <c r="F13" cm="1">
        <f t="array" ref="F13">_xll.RssMarket($A13,"始値")</f>
        <v>891</v>
      </c>
      <c r="G13" cm="1">
        <f t="array" ref="G13">_xll.RssMarket($A13,"高値")</f>
        <v>893</v>
      </c>
      <c r="H13" cm="1">
        <f t="array" ref="H13">_xll.RssMarket($A13,"安値")</f>
        <v>891</v>
      </c>
      <c r="I13" cm="1">
        <f t="array" ref="I13">_xll.RssMarket($A13,"出来高")</f>
        <v>2200</v>
      </c>
      <c r="J13" cm="1">
        <f t="array" ref="J13">_xll.RssMarket($A13,"出来高加重平均")</f>
        <v>891.63630000000001</v>
      </c>
      <c r="K13" cm="1">
        <f t="array" ref="K13">_xll.RssMarket($A13,"年初来高値")</f>
        <v>990</v>
      </c>
      <c r="L13" cm="1">
        <f t="array" ref="L13">_xll.RssMarket($A13,"年初来安値")</f>
        <v>807</v>
      </c>
      <c r="M13" t="str" cm="1">
        <f t="array" ref="M13">_xll.RssMarket($A13,"売気配数量")</f>
        <v/>
      </c>
      <c r="N13" t="str" cm="1">
        <f t="array" ref="N13">_xll.RssMarket($A13,"買気配")</f>
        <v/>
      </c>
      <c r="O13" t="str" cm="1">
        <f t="array" ref="O13">_xll.RssMarket($A13,"買気配数量")</f>
        <v/>
      </c>
      <c r="P13" t="str" cm="1">
        <f t="array" ref="P13">_xll.RssMarket($A13,"現在値詳細時刻")</f>
        <v>15:30:00</v>
      </c>
      <c r="Q13" cm="1">
        <f t="array" ref="Q13">_xll.RssMarket($A13,"後場始値")</f>
        <v>893</v>
      </c>
    </row>
    <row r="14" spans="1:17">
      <c r="A14">
        <v>2914</v>
      </c>
      <c r="B14" t="str" cm="1">
        <f t="array" ref="B14">_xll.RssMarket($A14,"銘柄名称")</f>
        <v>日本たばこ産業</v>
      </c>
      <c r="C14" cm="1">
        <f t="array" ref="C14">_xll.RssMarket($A14,"現在値")</f>
        <v>6665</v>
      </c>
      <c r="D14" cm="1">
        <f t="array" ref="D14">_xll.RssMarket($A14,"前日比")</f>
        <v>-116</v>
      </c>
      <c r="E14" cm="1">
        <f t="array" ref="E14">_xll.RssMarket($A14,"前日終値")</f>
        <v>6781</v>
      </c>
      <c r="F14" cm="1">
        <f t="array" ref="F14">_xll.RssMarket($A14,"始値")</f>
        <v>6800</v>
      </c>
      <c r="G14" cm="1">
        <f t="array" ref="G14">_xll.RssMarket($A14,"高値")</f>
        <v>6820</v>
      </c>
      <c r="H14" cm="1">
        <f t="array" ref="H14">_xll.RssMarket($A14,"安値")</f>
        <v>6619</v>
      </c>
      <c r="I14" cm="1">
        <f t="array" ref="I14">_xll.RssMarket($A14,"出来高")</f>
        <v>5773400</v>
      </c>
      <c r="J14" cm="1">
        <f t="array" ref="J14">_xll.RssMarket($A14,"出来高加重平均")</f>
        <v>6681.3181000000004</v>
      </c>
      <c r="K14" cm="1">
        <f t="array" ref="K14">_xll.RssMarket($A14,"年初来高値")</f>
        <v>6832</v>
      </c>
      <c r="L14" cm="1">
        <f t="array" ref="L14">_xll.RssMarket($A14,"年初来安値")</f>
        <v>5451</v>
      </c>
      <c r="M14" t="str" cm="1">
        <f t="array" ref="M14">_xll.RssMarket($A14,"売気配数量")</f>
        <v/>
      </c>
      <c r="N14" t="str" cm="1">
        <f t="array" ref="N14">_xll.RssMarket($A14,"買気配")</f>
        <v/>
      </c>
      <c r="O14" t="str" cm="1">
        <f t="array" ref="O14">_xll.RssMarket($A14,"買気配数量")</f>
        <v/>
      </c>
      <c r="P14" t="str" cm="1">
        <f t="array" ref="P14">_xll.RssMarket($A14,"現在値詳細時刻")</f>
        <v>15:30:00</v>
      </c>
      <c r="Q14" cm="1">
        <f t="array" ref="Q14">_xll.RssMarket($A14,"後場始値")</f>
        <v>6631</v>
      </c>
    </row>
    <row r="15" spans="1:17">
      <c r="A15">
        <v>3003</v>
      </c>
      <c r="B15" t="str" cm="1">
        <f t="array" ref="B15">_xll.RssMarket($A15,"銘柄名称")</f>
        <v>ヒューリック</v>
      </c>
      <c r="C15" cm="1">
        <f t="array" ref="C15">_xll.RssMarket($A15,"現在値")</f>
        <v>1829.5</v>
      </c>
      <c r="D15" cm="1">
        <f t="array" ref="D15">_xll.RssMarket($A15,"前日比")</f>
        <v>-77.5</v>
      </c>
      <c r="E15" cm="1">
        <f t="array" ref="E15">_xll.RssMarket($A15,"前日終値")</f>
        <v>1907</v>
      </c>
      <c r="F15" cm="1">
        <f t="array" ref="F15">_xll.RssMarket($A15,"始値")</f>
        <v>1904.5</v>
      </c>
      <c r="G15" cm="1">
        <f t="array" ref="G15">_xll.RssMarket($A15,"高値")</f>
        <v>1913</v>
      </c>
      <c r="H15" cm="1">
        <f t="array" ref="H15">_xll.RssMarket($A15,"安値")</f>
        <v>1819</v>
      </c>
      <c r="I15" cm="1">
        <f t="array" ref="I15">_xll.RssMarket($A15,"出来高")</f>
        <v>3926000</v>
      </c>
      <c r="J15" cm="1">
        <f t="array" ref="J15">_xll.RssMarket($A15,"出来高加重平均")</f>
        <v>1841.1768</v>
      </c>
      <c r="K15" cm="1">
        <f t="array" ref="K15">_xll.RssMarket($A15,"年初来高値")</f>
        <v>2094</v>
      </c>
      <c r="L15" cm="1">
        <f t="array" ref="L15">_xll.RssMarket($A15,"年初来安値")</f>
        <v>1620.5</v>
      </c>
      <c r="M15" t="str" cm="1">
        <f t="array" ref="M15">_xll.RssMarket($A15,"売気配数量")</f>
        <v/>
      </c>
      <c r="N15" t="str" cm="1">
        <f t="array" ref="N15">_xll.RssMarket($A15,"買気配")</f>
        <v/>
      </c>
      <c r="O15" t="str" cm="1">
        <f t="array" ref="O15">_xll.RssMarket($A15,"買気配数量")</f>
        <v/>
      </c>
      <c r="P15" t="str" cm="1">
        <f t="array" ref="P15">_xll.RssMarket($A15,"現在値詳細時刻")</f>
        <v>15:30:00</v>
      </c>
      <c r="Q15" cm="1">
        <f t="array" ref="Q15">_xll.RssMarket($A15,"後場始値")</f>
        <v>1835</v>
      </c>
    </row>
    <row r="16" spans="1:17">
      <c r="A16">
        <v>3407</v>
      </c>
      <c r="B16" t="str" cm="1">
        <f t="array" ref="B16">_xll.RssMarket($A16,"銘柄名称")</f>
        <v>旭化成</v>
      </c>
      <c r="C16" cm="1">
        <f t="array" ref="C16">_xll.RssMarket($A16,"現在値")</f>
        <v>1810</v>
      </c>
      <c r="D16" cm="1">
        <f t="array" ref="D16">_xll.RssMarket($A16,"前日比")</f>
        <v>-20.5</v>
      </c>
      <c r="E16" cm="1">
        <f t="array" ref="E16">_xll.RssMarket($A16,"前日終値")</f>
        <v>1830.5</v>
      </c>
      <c r="F16" cm="1">
        <f t="array" ref="F16">_xll.RssMarket($A16,"始値")</f>
        <v>1801</v>
      </c>
      <c r="G16" cm="1">
        <f t="array" ref="G16">_xll.RssMarket($A16,"高値")</f>
        <v>1818.5</v>
      </c>
      <c r="H16" cm="1">
        <f t="array" ref="H16">_xll.RssMarket($A16,"安値")</f>
        <v>1785.5</v>
      </c>
      <c r="I16" cm="1">
        <f t="array" ref="I16">_xll.RssMarket($A16,"出来高")</f>
        <v>5964200</v>
      </c>
      <c r="J16" cm="1">
        <f t="array" ref="J16">_xll.RssMarket($A16,"出来高加重平均")</f>
        <v>1806.4429</v>
      </c>
      <c r="K16" cm="1">
        <f t="array" ref="K16">_xll.RssMarket($A16,"年初来高値")</f>
        <v>1906</v>
      </c>
      <c r="L16" cm="1">
        <f t="array" ref="L16">_xll.RssMarket($A16,"年初来安値")</f>
        <v>1415</v>
      </c>
      <c r="M16" t="str" cm="1">
        <f t="array" ref="M16">_xll.RssMarket($A16,"売気配数量")</f>
        <v/>
      </c>
      <c r="N16" t="str" cm="1">
        <f t="array" ref="N16">_xll.RssMarket($A16,"買気配")</f>
        <v/>
      </c>
      <c r="O16" t="str" cm="1">
        <f t="array" ref="O16">_xll.RssMarket($A16,"買気配数量")</f>
        <v/>
      </c>
      <c r="P16" t="str" cm="1">
        <f t="array" ref="P16">_xll.RssMarket($A16,"現在値詳細時刻")</f>
        <v>15:30:00</v>
      </c>
      <c r="Q16" cm="1">
        <f t="array" ref="Q16">_xll.RssMarket($A16,"後場始値")</f>
        <v>1796.5</v>
      </c>
    </row>
    <row r="17" spans="1:17">
      <c r="A17">
        <v>4008</v>
      </c>
      <c r="B17" t="str" cm="1">
        <f t="array" ref="B17">_xll.RssMarket($A17,"銘柄名称")</f>
        <v>住友精化</v>
      </c>
      <c r="C17" cm="1">
        <f t="array" ref="C17">_xll.RssMarket($A17,"現在値")</f>
        <v>1225</v>
      </c>
      <c r="D17" cm="1">
        <f t="array" ref="D17">_xll.RssMarket($A17,"前日比")</f>
        <v>0</v>
      </c>
      <c r="E17" cm="1">
        <f t="array" ref="E17">_xll.RssMarket($A17,"前日終値")</f>
        <v>1225</v>
      </c>
      <c r="F17" cm="1">
        <f t="array" ref="F17">_xll.RssMarket($A17,"始値")</f>
        <v>1216</v>
      </c>
      <c r="G17" cm="1">
        <f t="array" ref="G17">_xll.RssMarket($A17,"高値")</f>
        <v>1237</v>
      </c>
      <c r="H17" cm="1">
        <f t="array" ref="H17">_xll.RssMarket($A17,"安値")</f>
        <v>1206</v>
      </c>
      <c r="I17" cm="1">
        <f t="array" ref="I17">_xll.RssMarket($A17,"出来高")</f>
        <v>160800</v>
      </c>
      <c r="J17" cm="1">
        <f t="array" ref="J17">_xll.RssMarket($A17,"出来高加重平均")</f>
        <v>1225.5416</v>
      </c>
      <c r="K17" cm="1">
        <f t="array" ref="K17">_xll.RssMarket($A17,"年初来高値")</f>
        <v>1398</v>
      </c>
      <c r="L17" cm="1">
        <f t="array" ref="L17">_xll.RssMarket($A17,"年初来安値")</f>
        <v>1141</v>
      </c>
      <c r="M17" t="str" cm="1">
        <f t="array" ref="M17">_xll.RssMarket($A17,"売気配数量")</f>
        <v/>
      </c>
      <c r="N17" t="str" cm="1">
        <f t="array" ref="N17">_xll.RssMarket($A17,"買気配")</f>
        <v/>
      </c>
      <c r="O17" t="str" cm="1">
        <f t="array" ref="O17">_xll.RssMarket($A17,"買気配数量")</f>
        <v/>
      </c>
      <c r="P17" t="str" cm="1">
        <f t="array" ref="P17">_xll.RssMarket($A17,"現在値詳細時刻")</f>
        <v>15:30:00</v>
      </c>
      <c r="Q17" cm="1">
        <f t="array" ref="Q17">_xll.RssMarket($A17,"後場始値")</f>
        <v>1228</v>
      </c>
    </row>
    <row r="18" spans="1:17">
      <c r="A18">
        <v>4026</v>
      </c>
      <c r="B18" t="str" cm="1">
        <f t="array" ref="B18">_xll.RssMarket($A18,"銘柄名称")</f>
        <v>神島化学</v>
      </c>
      <c r="C18" cm="1">
        <f t="array" ref="C18">_xll.RssMarket($A18,"現在値")</f>
        <v>1527</v>
      </c>
      <c r="D18" cm="1">
        <f t="array" ref="D18">_xll.RssMarket($A18,"前日比")</f>
        <v>7</v>
      </c>
      <c r="E18" cm="1">
        <f t="array" ref="E18">_xll.RssMarket($A18,"前日終値")</f>
        <v>1520</v>
      </c>
      <c r="F18" cm="1">
        <f t="array" ref="F18">_xll.RssMarket($A18,"始値")</f>
        <v>1507</v>
      </c>
      <c r="G18" cm="1">
        <f t="array" ref="G18">_xll.RssMarket($A18,"高値")</f>
        <v>1546</v>
      </c>
      <c r="H18" cm="1">
        <f t="array" ref="H18">_xll.RssMarket($A18,"安値")</f>
        <v>1505</v>
      </c>
      <c r="I18" cm="1">
        <f t="array" ref="I18">_xll.RssMarket($A18,"出来高")</f>
        <v>26500</v>
      </c>
      <c r="J18" cm="1">
        <f t="array" ref="J18">_xll.RssMarket($A18,"出来高加重平均")</f>
        <v>1527.9018000000001</v>
      </c>
      <c r="K18" cm="1">
        <f t="array" ref="K18">_xll.RssMarket($A18,"年初来高値")</f>
        <v>2148</v>
      </c>
      <c r="L18" cm="1">
        <f t="array" ref="L18">_xll.RssMarket($A18,"年初来安値")</f>
        <v>1480</v>
      </c>
      <c r="M18" t="str" cm="1">
        <f t="array" ref="M18">_xll.RssMarket($A18,"売気配数量")</f>
        <v/>
      </c>
      <c r="N18" t="str" cm="1">
        <f t="array" ref="N18">_xll.RssMarket($A18,"買気配")</f>
        <v/>
      </c>
      <c r="O18" t="str" cm="1">
        <f t="array" ref="O18">_xll.RssMarket($A18,"買気配数量")</f>
        <v/>
      </c>
      <c r="P18" t="str" cm="1">
        <f t="array" ref="P18">_xll.RssMarket($A18,"現在値詳細時刻")</f>
        <v>15:30:00</v>
      </c>
      <c r="Q18" cm="1">
        <f t="array" ref="Q18">_xll.RssMarket($A18,"後場始値")</f>
        <v>1540</v>
      </c>
    </row>
    <row r="19" spans="1:17">
      <c r="A19">
        <v>4062</v>
      </c>
      <c r="B19" t="str" cm="1">
        <f t="array" ref="B19">_xll.RssMarket($A19,"銘柄名称")</f>
        <v>イビデン</v>
      </c>
      <c r="C19" cm="1">
        <f t="array" ref="C19">_xll.RssMarket($A19,"現在値")</f>
        <v>13650</v>
      </c>
      <c r="D19" cm="1">
        <f t="array" ref="D19">_xll.RssMarket($A19,"前日比")</f>
        <v>180</v>
      </c>
      <c r="E19" cm="1">
        <f t="array" ref="E19">_xll.RssMarket($A19,"前日終値")</f>
        <v>13470</v>
      </c>
      <c r="F19" cm="1">
        <f t="array" ref="F19">_xll.RssMarket($A19,"始値")</f>
        <v>13475</v>
      </c>
      <c r="G19" cm="1">
        <f t="array" ref="G19">_xll.RssMarket($A19,"高値")</f>
        <v>14700</v>
      </c>
      <c r="H19" cm="1">
        <f t="array" ref="H19">_xll.RssMarket($A19,"安値")</f>
        <v>13095</v>
      </c>
      <c r="I19" cm="1">
        <f t="array" ref="I19">_xll.RssMarket($A19,"出来高")</f>
        <v>10002100</v>
      </c>
      <c r="J19" cm="1">
        <f t="array" ref="J19">_xll.RssMarket($A19,"出来高加重平均")</f>
        <v>14003.243700000001</v>
      </c>
      <c r="K19" cm="1">
        <f t="array" ref="K19">_xll.RssMarket($A19,"年初来高値")</f>
        <v>27480</v>
      </c>
      <c r="L19" cm="1">
        <f t="array" ref="L19">_xll.RssMarket($A19,"年初来安値")</f>
        <v>6592</v>
      </c>
      <c r="M19" t="str" cm="1">
        <f t="array" ref="M19">_xll.RssMarket($A19,"売気配数量")</f>
        <v/>
      </c>
      <c r="N19" t="str" cm="1">
        <f t="array" ref="N19">_xll.RssMarket($A19,"買気配")</f>
        <v/>
      </c>
      <c r="O19" t="str" cm="1">
        <f t="array" ref="O19">_xll.RssMarket($A19,"買気配数量")</f>
        <v/>
      </c>
      <c r="P19" t="str" cm="1">
        <f t="array" ref="P19">_xll.RssMarket($A19,"現在値詳細時刻")</f>
        <v>15:30:00</v>
      </c>
      <c r="Q19" cm="1">
        <f t="array" ref="Q19">_xll.RssMarket($A19,"後場始値")</f>
        <v>14080</v>
      </c>
    </row>
    <row r="20" spans="1:17">
      <c r="A20">
        <v>4063</v>
      </c>
      <c r="B20" t="str" cm="1">
        <f t="array" ref="B20">_xll.RssMarket($A20,"銘柄名称")</f>
        <v>信越化学</v>
      </c>
      <c r="C20" cm="1">
        <f t="array" ref="C20">_xll.RssMarket($A20,"現在値")</f>
        <v>5756</v>
      </c>
      <c r="D20" cm="1">
        <f t="array" ref="D20">_xll.RssMarket($A20,"前日比")</f>
        <v>66</v>
      </c>
      <c r="E20" cm="1">
        <f t="array" ref="E20">_xll.RssMarket($A20,"前日終値")</f>
        <v>5690</v>
      </c>
      <c r="F20" cm="1">
        <f t="array" ref="F20">_xll.RssMarket($A20,"始値")</f>
        <v>5712</v>
      </c>
      <c r="G20" cm="1">
        <f t="array" ref="G20">_xll.RssMarket($A20,"高値")</f>
        <v>5879</v>
      </c>
      <c r="H20" cm="1">
        <f t="array" ref="H20">_xll.RssMarket($A20,"安値")</f>
        <v>5696</v>
      </c>
      <c r="I20" cm="1">
        <f t="array" ref="I20">_xll.RssMarket($A20,"出来高")</f>
        <v>10102300</v>
      </c>
      <c r="J20" cm="1">
        <f t="array" ref="J20">_xll.RssMarket($A20,"出来高加重平均")</f>
        <v>5790.8257000000003</v>
      </c>
      <c r="K20" cm="1">
        <f t="array" ref="K20">_xll.RssMarket($A20,"年初来高値")</f>
        <v>7930</v>
      </c>
      <c r="L20" cm="1">
        <f t="array" ref="L20">_xll.RssMarket($A20,"年初来安値")</f>
        <v>4812</v>
      </c>
      <c r="M20" t="str" cm="1">
        <f t="array" ref="M20">_xll.RssMarket($A20,"売気配数量")</f>
        <v/>
      </c>
      <c r="N20" t="str" cm="1">
        <f t="array" ref="N20">_xll.RssMarket($A20,"買気配")</f>
        <v/>
      </c>
      <c r="O20" t="str" cm="1">
        <f t="array" ref="O20">_xll.RssMarket($A20,"買気配数量")</f>
        <v/>
      </c>
      <c r="P20" t="str" cm="1">
        <f t="array" ref="P20">_xll.RssMarket($A20,"現在値詳細時刻")</f>
        <v>15:30:00</v>
      </c>
      <c r="Q20" cm="1">
        <f t="array" ref="Q20">_xll.RssMarket($A20,"後場始値")</f>
        <v>5782</v>
      </c>
    </row>
    <row r="21" spans="1:17">
      <c r="A21">
        <v>4068</v>
      </c>
      <c r="B21" t="str" cm="1">
        <f t="array" ref="B21">_xll.RssMarket($A21,"銘柄名称")</f>
        <v>ベイシス</v>
      </c>
      <c r="C21" cm="1">
        <f t="array" ref="C21">_xll.RssMarket($A21,"現在値")</f>
        <v>1652</v>
      </c>
      <c r="D21" cm="1">
        <f t="array" ref="D21">_xll.RssMarket($A21,"前日比")</f>
        <v>1</v>
      </c>
      <c r="E21" cm="1">
        <f t="array" ref="E21">_xll.RssMarket($A21,"前日終値")</f>
        <v>1651</v>
      </c>
      <c r="F21" cm="1">
        <f t="array" ref="F21">_xll.RssMarket($A21,"始値")</f>
        <v>1651</v>
      </c>
      <c r="G21" cm="1">
        <f t="array" ref="G21">_xll.RssMarket($A21,"高値")</f>
        <v>1668</v>
      </c>
      <c r="H21" cm="1">
        <f t="array" ref="H21">_xll.RssMarket($A21,"安値")</f>
        <v>1651</v>
      </c>
      <c r="I21" cm="1">
        <f t="array" ref="I21">_xll.RssMarket($A21,"出来高")</f>
        <v>900</v>
      </c>
      <c r="J21" cm="1">
        <f t="array" ref="J21">_xll.RssMarket($A21,"出来高加重平均")</f>
        <v>1655.5554999999999</v>
      </c>
      <c r="K21" cm="1">
        <f t="array" ref="K21">_xll.RssMarket($A21,"年初来高値")</f>
        <v>2000</v>
      </c>
      <c r="L21" cm="1">
        <f t="array" ref="L21">_xll.RssMarket($A21,"年初来安値")</f>
        <v>1557</v>
      </c>
      <c r="M21" t="str" cm="1">
        <f t="array" ref="M21">_xll.RssMarket($A21,"売気配数量")</f>
        <v/>
      </c>
      <c r="N21" t="str" cm="1">
        <f t="array" ref="N21">_xll.RssMarket($A21,"買気配")</f>
        <v/>
      </c>
      <c r="O21" t="str" cm="1">
        <f t="array" ref="O21">_xll.RssMarket($A21,"買気配数量")</f>
        <v/>
      </c>
      <c r="P21" t="str" cm="1">
        <f t="array" ref="P21">_xll.RssMarket($A21,"現在値詳細時刻")</f>
        <v>15:30:00</v>
      </c>
      <c r="Q21" cm="1">
        <f t="array" ref="Q21">_xll.RssMarket($A21,"後場始値")</f>
        <v>1653</v>
      </c>
    </row>
    <row r="22" spans="1:17">
      <c r="A22">
        <v>4100</v>
      </c>
      <c r="B22" t="str" cm="1">
        <f t="array" ref="B22">_xll.RssMarket($A22,"銘柄名称")</f>
        <v>戸田工業</v>
      </c>
      <c r="C22" cm="1">
        <f t="array" ref="C22">_xll.RssMarket($A22,"現在値")</f>
        <v>1311</v>
      </c>
      <c r="D22" cm="1">
        <f t="array" ref="D22">_xll.RssMarket($A22,"前日比")</f>
        <v>53</v>
      </c>
      <c r="E22" cm="1">
        <f t="array" ref="E22">_xll.RssMarket($A22,"前日終値")</f>
        <v>1258</v>
      </c>
      <c r="F22" cm="1">
        <f t="array" ref="F22">_xll.RssMarket($A22,"始値")</f>
        <v>1275</v>
      </c>
      <c r="G22" cm="1">
        <f t="array" ref="G22">_xll.RssMarket($A22,"高値")</f>
        <v>1323</v>
      </c>
      <c r="H22" cm="1">
        <f t="array" ref="H22">_xll.RssMarket($A22,"安値")</f>
        <v>1250</v>
      </c>
      <c r="I22" cm="1">
        <f t="array" ref="I22">_xll.RssMarket($A22,"出来高")</f>
        <v>44400</v>
      </c>
      <c r="J22" cm="1">
        <f t="array" ref="J22">_xll.RssMarket($A22,"出来高加重平均")</f>
        <v>1297.1441</v>
      </c>
      <c r="K22" cm="1">
        <f t="array" ref="K22">_xll.RssMarket($A22,"年初来高値")</f>
        <v>2219</v>
      </c>
      <c r="L22" cm="1">
        <f t="array" ref="L22">_xll.RssMarket($A22,"年初来安値")</f>
        <v>1153</v>
      </c>
      <c r="M22" t="str" cm="1">
        <f t="array" ref="M22">_xll.RssMarket($A22,"売気配数量")</f>
        <v/>
      </c>
      <c r="N22" t="str" cm="1">
        <f t="array" ref="N22">_xll.RssMarket($A22,"買気配")</f>
        <v/>
      </c>
      <c r="O22" t="str" cm="1">
        <f t="array" ref="O22">_xll.RssMarket($A22,"買気配数量")</f>
        <v/>
      </c>
      <c r="P22" t="str" cm="1">
        <f t="array" ref="P22">_xll.RssMarket($A22,"現在値詳細時刻")</f>
        <v>15:30:00</v>
      </c>
      <c r="Q22" cm="1">
        <f t="array" ref="Q22">_xll.RssMarket($A22,"後場始値")</f>
        <v>1303</v>
      </c>
    </row>
    <row r="23" spans="1:17">
      <c r="A23">
        <v>4182</v>
      </c>
      <c r="B23" t="str" cm="1">
        <f t="array" ref="B23">_xll.RssMarket($A23,"銘柄名称")</f>
        <v>三菱瓦斯化学</v>
      </c>
      <c r="C23" cm="1">
        <f t="array" ref="C23">_xll.RssMarket($A23,"現在値")</f>
        <v>3866</v>
      </c>
      <c r="D23" cm="1">
        <f t="array" ref="D23">_xll.RssMarket($A23,"前日比")</f>
        <v>46</v>
      </c>
      <c r="E23" cm="1">
        <f t="array" ref="E23">_xll.RssMarket($A23,"前日終値")</f>
        <v>3820</v>
      </c>
      <c r="F23" cm="1">
        <f t="array" ref="F23">_xll.RssMarket($A23,"始値")</f>
        <v>3751</v>
      </c>
      <c r="G23" cm="1">
        <f t="array" ref="G23">_xll.RssMarket($A23,"高値")</f>
        <v>3970</v>
      </c>
      <c r="H23" cm="1">
        <f t="array" ref="H23">_xll.RssMarket($A23,"安値")</f>
        <v>3711</v>
      </c>
      <c r="I23" cm="1">
        <f t="array" ref="I23">_xll.RssMarket($A23,"出来高")</f>
        <v>1232300</v>
      </c>
      <c r="J23" cm="1">
        <f t="array" ref="J23">_xll.RssMarket($A23,"出来高加重平均")</f>
        <v>3862.0205000000001</v>
      </c>
      <c r="K23" cm="1">
        <f t="array" ref="K23">_xll.RssMarket($A23,"年初来高値")</f>
        <v>5738</v>
      </c>
      <c r="L23" cm="1">
        <f t="array" ref="L23">_xll.RssMarket($A23,"年初来安値")</f>
        <v>2830.5</v>
      </c>
      <c r="M23" t="str" cm="1">
        <f t="array" ref="M23">_xll.RssMarket($A23,"売気配数量")</f>
        <v/>
      </c>
      <c r="N23" t="str" cm="1">
        <f t="array" ref="N23">_xll.RssMarket($A23,"買気配")</f>
        <v/>
      </c>
      <c r="O23" t="str" cm="1">
        <f t="array" ref="O23">_xll.RssMarket($A23,"買気配数量")</f>
        <v/>
      </c>
      <c r="P23" t="str" cm="1">
        <f t="array" ref="P23">_xll.RssMarket($A23,"現在値詳細時刻")</f>
        <v>15:30:00</v>
      </c>
      <c r="Q23" cm="1">
        <f t="array" ref="Q23">_xll.RssMarket($A23,"後場始値")</f>
        <v>3890</v>
      </c>
    </row>
    <row r="24" spans="1:17">
      <c r="A24">
        <v>4188</v>
      </c>
      <c r="B24" t="str" cm="1">
        <f t="array" ref="B24">_xll.RssMarket($A24,"銘柄名称")</f>
        <v>三菱ケミカルグループ</v>
      </c>
      <c r="C24" cm="1">
        <f t="array" ref="C24">_xll.RssMarket($A24,"現在値")</f>
        <v>1137.5</v>
      </c>
      <c r="D24" cm="1">
        <f t="array" ref="D24">_xll.RssMarket($A24,"前日比")</f>
        <v>-18</v>
      </c>
      <c r="E24" cm="1">
        <f t="array" ref="E24">_xll.RssMarket($A24,"前日終値")</f>
        <v>1155.5</v>
      </c>
      <c r="F24" cm="1">
        <f t="array" ref="F24">_xll.RssMarket($A24,"始値")</f>
        <v>1143.5</v>
      </c>
      <c r="G24" cm="1">
        <f t="array" ref="G24">_xll.RssMarket($A24,"高値")</f>
        <v>1156.5</v>
      </c>
      <c r="H24" cm="1">
        <f t="array" ref="H24">_xll.RssMarket($A24,"安値")</f>
        <v>1129</v>
      </c>
      <c r="I24" cm="1">
        <f t="array" ref="I24">_xll.RssMarket($A24,"出来高")</f>
        <v>6749200</v>
      </c>
      <c r="J24" cm="1">
        <f t="array" ref="J24">_xll.RssMarket($A24,"出来高加重平均")</f>
        <v>1139.6276</v>
      </c>
      <c r="K24" cm="1">
        <f t="array" ref="K24">_xll.RssMarket($A24,"年初来高値")</f>
        <v>1232.5</v>
      </c>
      <c r="L24" cm="1">
        <f t="array" ref="L24">_xll.RssMarket($A24,"年初来安値")</f>
        <v>846.4</v>
      </c>
      <c r="M24" t="str" cm="1">
        <f t="array" ref="M24">_xll.RssMarket($A24,"売気配数量")</f>
        <v/>
      </c>
      <c r="N24" t="str" cm="1">
        <f t="array" ref="N24">_xll.RssMarket($A24,"買気配")</f>
        <v/>
      </c>
      <c r="O24" t="str" cm="1">
        <f t="array" ref="O24">_xll.RssMarket($A24,"買気配数量")</f>
        <v/>
      </c>
      <c r="P24" t="str" cm="1">
        <f t="array" ref="P24">_xll.RssMarket($A24,"現在値詳細時刻")</f>
        <v>15:30:00</v>
      </c>
      <c r="Q24" cm="1">
        <f t="array" ref="Q24">_xll.RssMarket($A24,"後場始値")</f>
        <v>1138.5</v>
      </c>
    </row>
    <row r="25" spans="1:17">
      <c r="A25">
        <v>4220</v>
      </c>
      <c r="B25" t="str" cm="1">
        <f t="array" ref="B25">_xll.RssMarket($A25,"銘柄名称")</f>
        <v>リケンテクノス</v>
      </c>
      <c r="C25" cm="1">
        <f t="array" ref="C25">_xll.RssMarket($A25,"現在値")</f>
        <v>1816</v>
      </c>
      <c r="D25" cm="1">
        <f t="array" ref="D25">_xll.RssMarket($A25,"前日比")</f>
        <v>29</v>
      </c>
      <c r="E25" cm="1">
        <f t="array" ref="E25">_xll.RssMarket($A25,"前日終値")</f>
        <v>1787</v>
      </c>
      <c r="F25" cm="1">
        <f t="array" ref="F25">_xll.RssMarket($A25,"始値")</f>
        <v>1766</v>
      </c>
      <c r="G25" cm="1">
        <f t="array" ref="G25">_xll.RssMarket($A25,"高値")</f>
        <v>1841</v>
      </c>
      <c r="H25" cm="1">
        <f t="array" ref="H25">_xll.RssMarket($A25,"安値")</f>
        <v>1754</v>
      </c>
      <c r="I25" cm="1">
        <f t="array" ref="I25">_xll.RssMarket($A25,"出来高")</f>
        <v>150800</v>
      </c>
      <c r="J25" cm="1">
        <f t="array" ref="J25">_xll.RssMarket($A25,"出来高加重平均")</f>
        <v>1809.2293999999999</v>
      </c>
      <c r="K25" cm="1">
        <f t="array" ref="K25">_xll.RssMarket($A25,"年初来高値")</f>
        <v>1921</v>
      </c>
      <c r="L25" cm="1">
        <f t="array" ref="L25">_xll.RssMarket($A25,"年初来安値")</f>
        <v>1487</v>
      </c>
      <c r="M25" t="str" cm="1">
        <f t="array" ref="M25">_xll.RssMarket($A25,"売気配数量")</f>
        <v/>
      </c>
      <c r="N25" t="str" cm="1">
        <f t="array" ref="N25">_xll.RssMarket($A25,"買気配")</f>
        <v/>
      </c>
      <c r="O25" t="str" cm="1">
        <f t="array" ref="O25">_xll.RssMarket($A25,"買気配数量")</f>
        <v/>
      </c>
      <c r="P25" t="str" cm="1">
        <f t="array" ref="P25">_xll.RssMarket($A25,"現在値詳細時刻")</f>
        <v>15:30:00</v>
      </c>
      <c r="Q25" cm="1">
        <f t="array" ref="Q25">_xll.RssMarket($A25,"後場始値")</f>
        <v>1824</v>
      </c>
    </row>
    <row r="26" spans="1:17">
      <c r="A26">
        <v>4334</v>
      </c>
      <c r="B26" t="str" cm="1">
        <f t="array" ref="B26">_xll.RssMarket($A26,"銘柄名称")</f>
        <v>ユークス</v>
      </c>
      <c r="C26" cm="1">
        <f t="array" ref="C26">_xll.RssMarket($A26,"現在値")</f>
        <v>377</v>
      </c>
      <c r="D26" cm="1">
        <f t="array" ref="D26">_xll.RssMarket($A26,"前日比")</f>
        <v>2</v>
      </c>
      <c r="E26" cm="1">
        <f t="array" ref="E26">_xll.RssMarket($A26,"前日終値")</f>
        <v>375</v>
      </c>
      <c r="F26" cm="1">
        <f t="array" ref="F26">_xll.RssMarket($A26,"始値")</f>
        <v>374</v>
      </c>
      <c r="G26" cm="1">
        <f t="array" ref="G26">_xll.RssMarket($A26,"高値")</f>
        <v>378</v>
      </c>
      <c r="H26" cm="1">
        <f t="array" ref="H26">_xll.RssMarket($A26,"安値")</f>
        <v>374</v>
      </c>
      <c r="I26" cm="1">
        <f t="array" ref="I26">_xll.RssMarket($A26,"出来高")</f>
        <v>4300</v>
      </c>
      <c r="J26" cm="1">
        <f t="array" ref="J26">_xll.RssMarket($A26,"出来高加重平均")</f>
        <v>376.279</v>
      </c>
      <c r="K26" cm="1">
        <f t="array" ref="K26">_xll.RssMarket($A26,"年初来高値")</f>
        <v>426</v>
      </c>
      <c r="L26" cm="1">
        <f t="array" ref="L26">_xll.RssMarket($A26,"年初来安値")</f>
        <v>365</v>
      </c>
      <c r="M26" t="str" cm="1">
        <f t="array" ref="M26">_xll.RssMarket($A26,"売気配数量")</f>
        <v/>
      </c>
      <c r="N26" t="str" cm="1">
        <f t="array" ref="N26">_xll.RssMarket($A26,"買気配")</f>
        <v/>
      </c>
      <c r="O26" t="str" cm="1">
        <f t="array" ref="O26">_xll.RssMarket($A26,"買気配数量")</f>
        <v/>
      </c>
      <c r="P26" t="str" cm="1">
        <f t="array" ref="P26">_xll.RssMarket($A26,"現在値詳細時刻")</f>
        <v>15:30:00</v>
      </c>
      <c r="Q26" cm="1">
        <f t="array" ref="Q26">_xll.RssMarket($A26,"後場始値")</f>
        <v>377</v>
      </c>
    </row>
    <row r="27" spans="1:17">
      <c r="A27">
        <v>4523</v>
      </c>
      <c r="B27" t="str" cm="1">
        <f t="array" ref="B27">_xll.RssMarket($A27,"銘柄名称")</f>
        <v>エーザイ</v>
      </c>
      <c r="C27" cm="1">
        <f t="array" ref="C27">_xll.RssMarket($A27,"現在値")</f>
        <v>5031</v>
      </c>
      <c r="D27" cm="1">
        <f t="array" ref="D27">_xll.RssMarket($A27,"前日比")</f>
        <v>-79</v>
      </c>
      <c r="E27" cm="1">
        <f t="array" ref="E27">_xll.RssMarket($A27,"前日終値")</f>
        <v>5110</v>
      </c>
      <c r="F27" cm="1">
        <f t="array" ref="F27">_xll.RssMarket($A27,"始値")</f>
        <v>5057</v>
      </c>
      <c r="G27" cm="1">
        <f t="array" ref="G27">_xll.RssMarket($A27,"高値")</f>
        <v>5132</v>
      </c>
      <c r="H27" cm="1">
        <f t="array" ref="H27">_xll.RssMarket($A27,"安値")</f>
        <v>4897</v>
      </c>
      <c r="I27" cm="1">
        <f t="array" ref="I27">_xll.RssMarket($A27,"出来高")</f>
        <v>2428300</v>
      </c>
      <c r="J27" cm="1">
        <f t="array" ref="J27">_xll.RssMarket($A27,"出来高加重平均")</f>
        <v>4998.8905999999997</v>
      </c>
      <c r="K27" cm="1">
        <f t="array" ref="K27">_xll.RssMarket($A27,"年初来高値")</f>
        <v>5243</v>
      </c>
      <c r="L27" cm="1">
        <f t="array" ref="L27">_xll.RssMarket($A27,"年初来安値")</f>
        <v>3660</v>
      </c>
      <c r="M27" t="str" cm="1">
        <f t="array" ref="M27">_xll.RssMarket($A27,"売気配数量")</f>
        <v/>
      </c>
      <c r="N27" t="str" cm="1">
        <f t="array" ref="N27">_xll.RssMarket($A27,"買気配")</f>
        <v/>
      </c>
      <c r="O27" t="str" cm="1">
        <f t="array" ref="O27">_xll.RssMarket($A27,"買気配数量")</f>
        <v/>
      </c>
      <c r="P27" t="str" cm="1">
        <f t="array" ref="P27">_xll.RssMarket($A27,"現在値詳細時刻")</f>
        <v>15:30:00</v>
      </c>
      <c r="Q27" cm="1">
        <f t="array" ref="Q27">_xll.RssMarket($A27,"後場始値")</f>
        <v>4911</v>
      </c>
    </row>
    <row r="28" spans="1:17">
      <c r="A28">
        <v>4528</v>
      </c>
      <c r="B28" t="str" cm="1">
        <f t="array" ref="B28">_xll.RssMarket($A28,"銘柄名称")</f>
        <v>小野薬品</v>
      </c>
      <c r="C28" cm="1">
        <f t="array" ref="C28">_xll.RssMarket($A28,"現在値")</f>
        <v>2457.5</v>
      </c>
      <c r="D28" cm="1">
        <f t="array" ref="D28">_xll.RssMarket($A28,"前日比")</f>
        <v>-34</v>
      </c>
      <c r="E28" cm="1">
        <f t="array" ref="E28">_xll.RssMarket($A28,"前日終値")</f>
        <v>2491.5</v>
      </c>
      <c r="F28" cm="1">
        <f t="array" ref="F28">_xll.RssMarket($A28,"始値")</f>
        <v>2479.5</v>
      </c>
      <c r="G28" cm="1">
        <f t="array" ref="G28">_xll.RssMarket($A28,"高値")</f>
        <v>2482</v>
      </c>
      <c r="H28" cm="1">
        <f t="array" ref="H28">_xll.RssMarket($A28,"安値")</f>
        <v>2404</v>
      </c>
      <c r="I28" cm="1">
        <f t="array" ref="I28">_xll.RssMarket($A28,"出来高")</f>
        <v>1852100</v>
      </c>
      <c r="J28" cm="1">
        <f t="array" ref="J28">_xll.RssMarket($A28,"出来高加重平均")</f>
        <v>2443.9386</v>
      </c>
      <c r="K28" cm="1">
        <f t="array" ref="K28">_xll.RssMarket($A28,"年初来高値")</f>
        <v>2674.5</v>
      </c>
      <c r="L28" cm="1">
        <f t="array" ref="L28">_xll.RssMarket($A28,"年初来安値")</f>
        <v>2114.5</v>
      </c>
      <c r="M28" t="str" cm="1">
        <f t="array" ref="M28">_xll.RssMarket($A28,"売気配数量")</f>
        <v/>
      </c>
      <c r="N28" t="str" cm="1">
        <f t="array" ref="N28">_xll.RssMarket($A28,"買気配")</f>
        <v/>
      </c>
      <c r="O28" t="str" cm="1">
        <f t="array" ref="O28">_xll.RssMarket($A28,"買気配数量")</f>
        <v/>
      </c>
      <c r="P28" t="str" cm="1">
        <f t="array" ref="P28">_xll.RssMarket($A28,"現在値詳細時刻")</f>
        <v>15:30:00</v>
      </c>
      <c r="Q28" cm="1">
        <f t="array" ref="Q28">_xll.RssMarket($A28,"後場始値")</f>
        <v>2421.5</v>
      </c>
    </row>
    <row r="29" spans="1:17">
      <c r="A29">
        <v>4661</v>
      </c>
      <c r="B29" t="str" cm="1">
        <f t="array" ref="B29">_xll.RssMarket($A29,"銘柄名称")</f>
        <v>オリエンタルランド</v>
      </c>
      <c r="C29" cm="1">
        <f t="array" ref="C29">_xll.RssMarket($A29,"現在値")</f>
        <v>2920</v>
      </c>
      <c r="D29" cm="1">
        <f t="array" ref="D29">_xll.RssMarket($A29,"前日比")</f>
        <v>-110</v>
      </c>
      <c r="E29" cm="1">
        <f t="array" ref="E29">_xll.RssMarket($A29,"前日終値")</f>
        <v>3030</v>
      </c>
      <c r="F29" cm="1">
        <f t="array" ref="F29">_xll.RssMarket($A29,"始値")</f>
        <v>3033</v>
      </c>
      <c r="G29" cm="1">
        <f t="array" ref="G29">_xll.RssMarket($A29,"高値")</f>
        <v>3065</v>
      </c>
      <c r="H29" cm="1">
        <f t="array" ref="H29">_xll.RssMarket($A29,"安値")</f>
        <v>2908</v>
      </c>
      <c r="I29" cm="1">
        <f t="array" ref="I29">_xll.RssMarket($A29,"出来高")</f>
        <v>10626000</v>
      </c>
      <c r="J29" cm="1">
        <f t="array" ref="J29">_xll.RssMarket($A29,"出来高加重平均")</f>
        <v>2942.9731999999999</v>
      </c>
      <c r="K29" cm="1">
        <f t="array" ref="K29">_xll.RssMarket($A29,"年初来高値")</f>
        <v>3051</v>
      </c>
      <c r="L29" cm="1">
        <f t="array" ref="L29">_xll.RssMarket($A29,"年初来安値")</f>
        <v>2103</v>
      </c>
      <c r="M29" t="str" cm="1">
        <f t="array" ref="M29">_xll.RssMarket($A29,"売気配数量")</f>
        <v/>
      </c>
      <c r="N29" t="str" cm="1">
        <f t="array" ref="N29">_xll.RssMarket($A29,"買気配")</f>
        <v/>
      </c>
      <c r="O29" t="str" cm="1">
        <f t="array" ref="O29">_xll.RssMarket($A29,"買気配数量")</f>
        <v/>
      </c>
      <c r="P29" t="str" cm="1">
        <f t="array" ref="P29">_xll.RssMarket($A29,"現在値詳細時刻")</f>
        <v>15:30:00</v>
      </c>
      <c r="Q29" cm="1">
        <f t="array" ref="Q29">_xll.RssMarket($A29,"後場始値")</f>
        <v>2913</v>
      </c>
    </row>
    <row r="30" spans="1:17">
      <c r="A30">
        <v>5020</v>
      </c>
      <c r="B30" t="str" cm="1">
        <f t="array" ref="B30">_xll.RssMarket($A30,"銘柄名称")</f>
        <v>ＥＮＥＯＳホールディングス</v>
      </c>
      <c r="C30" cm="1">
        <f t="array" ref="C30">_xll.RssMarket($A30,"現在値")</f>
        <v>1304</v>
      </c>
      <c r="D30" cm="1">
        <f t="array" ref="D30">_xll.RssMarket($A30,"前日比")</f>
        <v>-6.5</v>
      </c>
      <c r="E30" cm="1">
        <f t="array" ref="E30">_xll.RssMarket($A30,"前日終値")</f>
        <v>1310.5</v>
      </c>
      <c r="F30" cm="1">
        <f t="array" ref="F30">_xll.RssMarket($A30,"始値")</f>
        <v>1310</v>
      </c>
      <c r="G30" cm="1">
        <f t="array" ref="G30">_xll.RssMarket($A30,"高値")</f>
        <v>1323</v>
      </c>
      <c r="H30" cm="1">
        <f t="array" ref="H30">_xll.RssMarket($A30,"安値")</f>
        <v>1301.5</v>
      </c>
      <c r="I30" cm="1">
        <f t="array" ref="I30">_xll.RssMarket($A30,"出来高")</f>
        <v>7203900</v>
      </c>
      <c r="J30" cm="1">
        <f t="array" ref="J30">_xll.RssMarket($A30,"出来高加重平均")</f>
        <v>1308.1823999999999</v>
      </c>
      <c r="K30" cm="1">
        <f t="array" ref="K30">_xll.RssMarket($A30,"年初来高値")</f>
        <v>1552.5</v>
      </c>
      <c r="L30" cm="1">
        <f t="array" ref="L30">_xll.RssMarket($A30,"年初来安値")</f>
        <v>1113</v>
      </c>
      <c r="M30" t="str" cm="1">
        <f t="array" ref="M30">_xll.RssMarket($A30,"売気配数量")</f>
        <v/>
      </c>
      <c r="N30" t="str" cm="1">
        <f t="array" ref="N30">_xll.RssMarket($A30,"買気配")</f>
        <v/>
      </c>
      <c r="O30" t="str" cm="1">
        <f t="array" ref="O30">_xll.RssMarket($A30,"買気配数量")</f>
        <v/>
      </c>
      <c r="P30" t="str" cm="1">
        <f t="array" ref="P30">_xll.RssMarket($A30,"現在値詳細時刻")</f>
        <v>15:30:00</v>
      </c>
      <c r="Q30" cm="1">
        <f t="array" ref="Q30">_xll.RssMarket($A30,"後場始値")</f>
        <v>1307</v>
      </c>
    </row>
    <row r="31" spans="1:17">
      <c r="A31">
        <v>5201</v>
      </c>
      <c r="B31" t="str" cm="1">
        <f t="array" ref="B31">_xll.RssMarket($A31,"銘柄名称")</f>
        <v>ＡＧＣ</v>
      </c>
      <c r="C31" cm="1">
        <f t="array" ref="C31">_xll.RssMarket($A31,"現在値")</f>
        <v>5975</v>
      </c>
      <c r="D31" cm="1">
        <f t="array" ref="D31">_xll.RssMarket($A31,"前日比")</f>
        <v>-85</v>
      </c>
      <c r="E31" cm="1">
        <f t="array" ref="E31">_xll.RssMarket($A31,"前日終値")</f>
        <v>6060</v>
      </c>
      <c r="F31" cm="1">
        <f t="array" ref="F31">_xll.RssMarket($A31,"始値")</f>
        <v>6000</v>
      </c>
      <c r="G31" cm="1">
        <f t="array" ref="G31">_xll.RssMarket($A31,"高値")</f>
        <v>6090</v>
      </c>
      <c r="H31" cm="1">
        <f t="array" ref="H31">_xll.RssMarket($A31,"安値")</f>
        <v>5948</v>
      </c>
      <c r="I31" cm="1">
        <f t="array" ref="I31">_xll.RssMarket($A31,"出来高")</f>
        <v>2888800</v>
      </c>
      <c r="J31" cm="1">
        <f t="array" ref="J31">_xll.RssMarket($A31,"出来高加重平均")</f>
        <v>5985.7151999999996</v>
      </c>
      <c r="K31" cm="1">
        <f t="array" ref="K31">_xll.RssMarket($A31,"年初来高値")</f>
        <v>8315</v>
      </c>
      <c r="L31" cm="1">
        <f t="array" ref="L31">_xll.RssMarket($A31,"年初来安値")</f>
        <v>5177</v>
      </c>
      <c r="M31" t="str" cm="1">
        <f t="array" ref="M31">_xll.RssMarket($A31,"売気配数量")</f>
        <v/>
      </c>
      <c r="N31" t="str" cm="1">
        <f t="array" ref="N31">_xll.RssMarket($A31,"買気配")</f>
        <v/>
      </c>
      <c r="O31" t="str" cm="1">
        <f t="array" ref="O31">_xll.RssMarket($A31,"買気配数量")</f>
        <v/>
      </c>
      <c r="P31" t="str" cm="1">
        <f t="array" ref="P31">_xll.RssMarket($A31,"現在値詳細時刻")</f>
        <v>15:30:00</v>
      </c>
      <c r="Q31" cm="1">
        <f t="array" ref="Q31">_xll.RssMarket($A31,"後場始値")</f>
        <v>6026</v>
      </c>
    </row>
    <row r="32" spans="1:17">
      <c r="A32">
        <v>5302</v>
      </c>
      <c r="B32" t="str" cm="1">
        <f t="array" ref="B32">_xll.RssMarket($A32,"銘柄名称")</f>
        <v>日本カーボン</v>
      </c>
      <c r="C32" cm="1">
        <f t="array" ref="C32">_xll.RssMarket($A32,"現在値")</f>
        <v>4695</v>
      </c>
      <c r="D32" cm="1">
        <f t="array" ref="D32">_xll.RssMarket($A32,"前日比")</f>
        <v>-5</v>
      </c>
      <c r="E32" cm="1">
        <f t="array" ref="E32">_xll.RssMarket($A32,"前日終値")</f>
        <v>4700</v>
      </c>
      <c r="F32" cm="1">
        <f t="array" ref="F32">_xll.RssMarket($A32,"始値")</f>
        <v>4650</v>
      </c>
      <c r="G32" cm="1">
        <f t="array" ref="G32">_xll.RssMarket($A32,"高値")</f>
        <v>4720</v>
      </c>
      <c r="H32" cm="1">
        <f t="array" ref="H32">_xll.RssMarket($A32,"安値")</f>
        <v>4630</v>
      </c>
      <c r="I32" cm="1">
        <f t="array" ref="I32">_xll.RssMarket($A32,"出来高")</f>
        <v>74900</v>
      </c>
      <c r="J32" cm="1">
        <f t="array" ref="J32">_xll.RssMarket($A32,"出来高加重平均")</f>
        <v>4691.8558000000003</v>
      </c>
      <c r="K32" cm="1">
        <f t="array" ref="K32">_xll.RssMarket($A32,"年初来高値")</f>
        <v>5080</v>
      </c>
      <c r="L32" cm="1">
        <f t="array" ref="L32">_xll.RssMarket($A32,"年初来安値")</f>
        <v>4390</v>
      </c>
      <c r="M32" t="str" cm="1">
        <f t="array" ref="M32">_xll.RssMarket($A32,"売気配数量")</f>
        <v/>
      </c>
      <c r="N32" t="str" cm="1">
        <f t="array" ref="N32">_xll.RssMarket($A32,"買気配")</f>
        <v/>
      </c>
      <c r="O32" t="str" cm="1">
        <f t="array" ref="O32">_xll.RssMarket($A32,"買気配数量")</f>
        <v/>
      </c>
      <c r="P32" t="str" cm="1">
        <f t="array" ref="P32">_xll.RssMarket($A32,"現在値詳細時刻")</f>
        <v>15:30:00</v>
      </c>
      <c r="Q32" cm="1">
        <f t="array" ref="Q32">_xll.RssMarket($A32,"後場始値")</f>
        <v>4690</v>
      </c>
    </row>
    <row r="33" spans="1:17">
      <c r="A33">
        <v>5310</v>
      </c>
      <c r="B33" t="str" cm="1">
        <f t="array" ref="B33">_xll.RssMarket($A33,"銘柄名称")</f>
        <v>東洋炭素</v>
      </c>
      <c r="C33" cm="1">
        <f t="array" ref="C33">_xll.RssMarket($A33,"現在値")</f>
        <v>6070</v>
      </c>
      <c r="D33" cm="1">
        <f t="array" ref="D33">_xll.RssMarket($A33,"前日比")</f>
        <v>40</v>
      </c>
      <c r="E33" cm="1">
        <f t="array" ref="E33">_xll.RssMarket($A33,"前日終値")</f>
        <v>6030</v>
      </c>
      <c r="F33" cm="1">
        <f t="array" ref="F33">_xll.RssMarket($A33,"始値")</f>
        <v>5950</v>
      </c>
      <c r="G33" cm="1">
        <f t="array" ref="G33">_xll.RssMarket($A33,"高値")</f>
        <v>6180</v>
      </c>
      <c r="H33" cm="1">
        <f t="array" ref="H33">_xll.RssMarket($A33,"安値")</f>
        <v>5940</v>
      </c>
      <c r="I33" cm="1">
        <f t="array" ref="I33">_xll.RssMarket($A33,"出来高")</f>
        <v>113500</v>
      </c>
      <c r="J33" cm="1">
        <f t="array" ref="J33">_xll.RssMarket($A33,"出来高加重平均")</f>
        <v>6072.8634000000002</v>
      </c>
      <c r="K33" cm="1">
        <f t="array" ref="K33">_xll.RssMarket($A33,"年初来高値")</f>
        <v>8990</v>
      </c>
      <c r="L33" cm="1">
        <f t="array" ref="L33">_xll.RssMarket($A33,"年初来安値")</f>
        <v>4825</v>
      </c>
      <c r="M33" t="str" cm="1">
        <f t="array" ref="M33">_xll.RssMarket($A33,"売気配数量")</f>
        <v/>
      </c>
      <c r="N33" t="str" cm="1">
        <f t="array" ref="N33">_xll.RssMarket($A33,"買気配")</f>
        <v/>
      </c>
      <c r="O33" t="str" cm="1">
        <f t="array" ref="O33">_xll.RssMarket($A33,"買気配数量")</f>
        <v/>
      </c>
      <c r="P33" t="str" cm="1">
        <f t="array" ref="P33">_xll.RssMarket($A33,"現在値詳細時刻")</f>
        <v>15:30:00</v>
      </c>
      <c r="Q33" cm="1">
        <f t="array" ref="Q33">_xll.RssMarket($A33,"後場始値")</f>
        <v>6130</v>
      </c>
    </row>
    <row r="34" spans="1:17">
      <c r="A34">
        <v>5334</v>
      </c>
      <c r="B34" t="str" cm="1">
        <f t="array" ref="B34">_xll.RssMarket($A34,"銘柄名称")</f>
        <v>日本特殊陶業</v>
      </c>
      <c r="C34" cm="1">
        <f t="array" ref="C34">_xll.RssMarket($A34,"現在値")</f>
        <v>8903</v>
      </c>
      <c r="D34" cm="1">
        <f t="array" ref="D34">_xll.RssMarket($A34,"前日比")</f>
        <v>-175</v>
      </c>
      <c r="E34" cm="1">
        <f t="array" ref="E34">_xll.RssMarket($A34,"前日終値")</f>
        <v>9078</v>
      </c>
      <c r="F34" cm="1">
        <f t="array" ref="F34">_xll.RssMarket($A34,"始値")</f>
        <v>9020</v>
      </c>
      <c r="G34" cm="1">
        <f t="array" ref="G34">_xll.RssMarket($A34,"高値")</f>
        <v>9130</v>
      </c>
      <c r="H34" cm="1">
        <f t="array" ref="H34">_xll.RssMarket($A34,"安値")</f>
        <v>8848</v>
      </c>
      <c r="I34" cm="1">
        <f t="array" ref="I34">_xll.RssMarket($A34,"出来高")</f>
        <v>1223700</v>
      </c>
      <c r="J34" cm="1">
        <f t="array" ref="J34">_xll.RssMarket($A34,"出来高加重平均")</f>
        <v>8942.8376000000007</v>
      </c>
      <c r="K34" cm="1">
        <f t="array" ref="K34">_xll.RssMarket($A34,"年初来高値")</f>
        <v>11265</v>
      </c>
      <c r="L34" cm="1">
        <f t="array" ref="L34">_xll.RssMarket($A34,"年初来安値")</f>
        <v>6421</v>
      </c>
      <c r="M34" t="str" cm="1">
        <f t="array" ref="M34">_xll.RssMarket($A34,"売気配数量")</f>
        <v/>
      </c>
      <c r="N34" t="str" cm="1">
        <f t="array" ref="N34">_xll.RssMarket($A34,"買気配")</f>
        <v/>
      </c>
      <c r="O34" t="str" cm="1">
        <f t="array" ref="O34">_xll.RssMarket($A34,"買気配数量")</f>
        <v/>
      </c>
      <c r="P34" t="str" cm="1">
        <f t="array" ref="P34">_xll.RssMarket($A34,"現在値詳細時刻")</f>
        <v>15:30:00</v>
      </c>
      <c r="Q34" cm="1">
        <f t="array" ref="Q34">_xll.RssMarket($A34,"後場始値")</f>
        <v>8998</v>
      </c>
    </row>
    <row r="35" spans="1:17">
      <c r="A35">
        <v>5706</v>
      </c>
      <c r="B35" t="str" cm="1">
        <f t="array" ref="B35">_xll.RssMarket($A35,"銘柄名称")</f>
        <v>三井金属</v>
      </c>
      <c r="C35" cm="1">
        <f t="array" ref="C35">_xll.RssMarket($A35,"現在値")</f>
        <v>27095</v>
      </c>
      <c r="D35" cm="1">
        <f t="array" ref="D35">_xll.RssMarket($A35,"前日比")</f>
        <v>1430</v>
      </c>
      <c r="E35" cm="1">
        <f t="array" ref="E35">_xll.RssMarket($A35,"前日終値")</f>
        <v>25665</v>
      </c>
      <c r="F35" cm="1">
        <f t="array" ref="F35">_xll.RssMarket($A35,"始値")</f>
        <v>25670</v>
      </c>
      <c r="G35" cm="1">
        <f t="array" ref="G35">_xll.RssMarket($A35,"高値")</f>
        <v>28080</v>
      </c>
      <c r="H35" cm="1">
        <f t="array" ref="H35">_xll.RssMarket($A35,"安値")</f>
        <v>24950</v>
      </c>
      <c r="I35" cm="1">
        <f t="array" ref="I35">_xll.RssMarket($A35,"出来高")</f>
        <v>1614000</v>
      </c>
      <c r="J35" cm="1">
        <f t="array" ref="J35">_xll.RssMarket($A35,"出来高加重平均")</f>
        <v>27062.082999999999</v>
      </c>
      <c r="K35" cm="1">
        <f t="array" ref="K35">_xll.RssMarket($A35,"年初来高値")</f>
        <v>57700</v>
      </c>
      <c r="L35" cm="1">
        <f t="array" ref="L35">_xll.RssMarket($A35,"年初来安値")</f>
        <v>17995</v>
      </c>
      <c r="M35" t="str" cm="1">
        <f t="array" ref="M35">_xll.RssMarket($A35,"売気配数量")</f>
        <v/>
      </c>
      <c r="N35" t="str" cm="1">
        <f t="array" ref="N35">_xll.RssMarket($A35,"買気配")</f>
        <v/>
      </c>
      <c r="O35" t="str" cm="1">
        <f t="array" ref="O35">_xll.RssMarket($A35,"買気配数量")</f>
        <v/>
      </c>
      <c r="P35" t="str" cm="1">
        <f t="array" ref="P35">_xll.RssMarket($A35,"現在値詳細時刻")</f>
        <v>15:30:00</v>
      </c>
      <c r="Q35" cm="1">
        <f t="array" ref="Q35">_xll.RssMarket($A35,"後場始値")</f>
        <v>27300</v>
      </c>
    </row>
    <row r="36" spans="1:17">
      <c r="A36">
        <v>5711</v>
      </c>
      <c r="B36" t="str" cm="1">
        <f t="array" ref="B36">_xll.RssMarket($A36,"銘柄名称")</f>
        <v>三菱マテリアル</v>
      </c>
      <c r="C36" cm="1">
        <f t="array" ref="C36">_xll.RssMarket($A36,"現在値")</f>
        <v>3971</v>
      </c>
      <c r="D36" cm="1">
        <f t="array" ref="D36">_xll.RssMarket($A36,"前日比")</f>
        <v>27</v>
      </c>
      <c r="E36" cm="1">
        <f t="array" ref="E36">_xll.RssMarket($A36,"前日終値")</f>
        <v>3944</v>
      </c>
      <c r="F36" cm="1">
        <f t="array" ref="F36">_xll.RssMarket($A36,"始値")</f>
        <v>3906</v>
      </c>
      <c r="G36" cm="1">
        <f t="array" ref="G36">_xll.RssMarket($A36,"高値")</f>
        <v>4026</v>
      </c>
      <c r="H36" cm="1">
        <f t="array" ref="H36">_xll.RssMarket($A36,"安値")</f>
        <v>3894</v>
      </c>
      <c r="I36" cm="1">
        <f t="array" ref="I36">_xll.RssMarket($A36,"出来高")</f>
        <v>1074300</v>
      </c>
      <c r="J36" cm="1">
        <f t="array" ref="J36">_xll.RssMarket($A36,"出来高加重平均")</f>
        <v>3962.9618</v>
      </c>
      <c r="K36" cm="1">
        <f t="array" ref="K36">_xll.RssMarket($A36,"年初来高値")</f>
        <v>6126</v>
      </c>
      <c r="L36" cm="1">
        <f t="array" ref="L36">_xll.RssMarket($A36,"年初来安値")</f>
        <v>3690</v>
      </c>
      <c r="M36" t="str" cm="1">
        <f t="array" ref="M36">_xll.RssMarket($A36,"売気配数量")</f>
        <v/>
      </c>
      <c r="N36" t="str" cm="1">
        <f t="array" ref="N36">_xll.RssMarket($A36,"買気配")</f>
        <v/>
      </c>
      <c r="O36" t="str" cm="1">
        <f t="array" ref="O36">_xll.RssMarket($A36,"買気配数量")</f>
        <v/>
      </c>
      <c r="P36" t="str" cm="1">
        <f t="array" ref="P36">_xll.RssMarket($A36,"現在値詳細時刻")</f>
        <v>15:30:00</v>
      </c>
      <c r="Q36" cm="1">
        <f t="array" ref="Q36">_xll.RssMarket($A36,"後場始値")</f>
        <v>3962</v>
      </c>
    </row>
    <row r="37" spans="1:17">
      <c r="A37">
        <v>5713</v>
      </c>
      <c r="B37" t="str" cm="1">
        <f t="array" ref="B37">_xll.RssMarket($A37,"銘柄名称")</f>
        <v>住友鉱山</v>
      </c>
      <c r="C37" cm="1">
        <f t="array" ref="C37">_xll.RssMarket($A37,"現在値")</f>
        <v>7430</v>
      </c>
      <c r="D37" cm="1">
        <f t="array" ref="D37">_xll.RssMarket($A37,"前日比")</f>
        <v>115</v>
      </c>
      <c r="E37" cm="1">
        <f t="array" ref="E37">_xll.RssMarket($A37,"前日終値")</f>
        <v>7315</v>
      </c>
      <c r="F37" cm="1">
        <f t="array" ref="F37">_xll.RssMarket($A37,"始値")</f>
        <v>7224</v>
      </c>
      <c r="G37" cm="1">
        <f t="array" ref="G37">_xll.RssMarket($A37,"高値")</f>
        <v>7502</v>
      </c>
      <c r="H37" cm="1">
        <f t="array" ref="H37">_xll.RssMarket($A37,"安値")</f>
        <v>7134</v>
      </c>
      <c r="I37" cm="1">
        <f t="array" ref="I37">_xll.RssMarket($A37,"出来高")</f>
        <v>2781900</v>
      </c>
      <c r="J37" cm="1">
        <f t="array" ref="J37">_xll.RssMarket($A37,"出来高加重平均")</f>
        <v>7368.0361000000003</v>
      </c>
      <c r="K37" cm="1">
        <f t="array" ref="K37">_xll.RssMarket($A37,"年初来高値")</f>
        <v>13300</v>
      </c>
      <c r="L37" cm="1">
        <f t="array" ref="L37">_xll.RssMarket($A37,"年初来安値")</f>
        <v>6552</v>
      </c>
      <c r="M37" t="str" cm="1">
        <f t="array" ref="M37">_xll.RssMarket($A37,"売気配数量")</f>
        <v/>
      </c>
      <c r="N37" t="str" cm="1">
        <f t="array" ref="N37">_xll.RssMarket($A37,"買気配")</f>
        <v/>
      </c>
      <c r="O37" t="str" cm="1">
        <f t="array" ref="O37">_xll.RssMarket($A37,"買気配数量")</f>
        <v/>
      </c>
      <c r="P37" t="str" cm="1">
        <f t="array" ref="P37">_xll.RssMarket($A37,"現在値詳細時刻")</f>
        <v>15:30:00</v>
      </c>
      <c r="Q37" cm="1">
        <f t="array" ref="Q37">_xll.RssMarket($A37,"後場始値")</f>
        <v>7397</v>
      </c>
    </row>
    <row r="38" spans="1:17">
      <c r="A38">
        <v>5802</v>
      </c>
      <c r="B38" t="str" cm="1">
        <f t="array" ref="B38">_xll.RssMarket($A38,"銘柄名称")</f>
        <v>住友電工</v>
      </c>
      <c r="C38" cm="1">
        <f t="array" ref="C38">_xll.RssMarket($A38,"現在値")</f>
        <v>2109.5</v>
      </c>
      <c r="D38" cm="1">
        <f t="array" ref="D38">_xll.RssMarket($A38,"前日比")</f>
        <v>37.5</v>
      </c>
      <c r="E38" cm="1">
        <f t="array" ref="E38">_xll.RssMarket($A38,"前日終値")</f>
        <v>2072</v>
      </c>
      <c r="F38" cm="1">
        <f t="array" ref="F38">_xll.RssMarket($A38,"始値")</f>
        <v>2040.5</v>
      </c>
      <c r="G38" cm="1">
        <f t="array" ref="G38">_xll.RssMarket($A38,"高値")</f>
        <v>2175.5</v>
      </c>
      <c r="H38" cm="1">
        <f t="array" ref="H38">_xll.RssMarket($A38,"安値")</f>
        <v>2013</v>
      </c>
      <c r="I38" cm="1">
        <f t="array" ref="I38">_xll.RssMarket($A38,"出来高")</f>
        <v>26565700</v>
      </c>
      <c r="J38" cm="1">
        <f t="array" ref="J38">_xll.RssMarket($A38,"出来高加重平均")</f>
        <v>2109.6336000000001</v>
      </c>
      <c r="K38" cm="1">
        <f t="array" ref="K38">_xll.RssMarket($A38,"年初来高値")</f>
        <v>3019</v>
      </c>
      <c r="L38" cm="1">
        <f t="array" ref="L38">_xll.RssMarket($A38,"年初来安値")</f>
        <v>2002.5</v>
      </c>
      <c r="M38" t="str" cm="1">
        <f t="array" ref="M38">_xll.RssMarket($A38,"売気配数量")</f>
        <v/>
      </c>
      <c r="N38" t="str" cm="1">
        <f t="array" ref="N38">_xll.RssMarket($A38,"買気配")</f>
        <v/>
      </c>
      <c r="O38" t="str" cm="1">
        <f t="array" ref="O38">_xll.RssMarket($A38,"買気配数量")</f>
        <v/>
      </c>
      <c r="P38" t="str" cm="1">
        <f t="array" ref="P38">_xll.RssMarket($A38,"現在値詳細時刻")</f>
        <v>15:30:00</v>
      </c>
      <c r="Q38" cm="1">
        <f t="array" ref="Q38">_xll.RssMarket($A38,"後場始値")</f>
        <v>2095</v>
      </c>
    </row>
    <row r="39" spans="1:17">
      <c r="A39">
        <v>5803</v>
      </c>
      <c r="B39" t="str" cm="1">
        <f t="array" ref="B39">_xll.RssMarket($A39,"銘柄名称")</f>
        <v>フジクラ</v>
      </c>
      <c r="C39" cm="1">
        <f t="array" ref="C39">_xll.RssMarket($A39,"現在値")</f>
        <v>3720</v>
      </c>
      <c r="D39" cm="1">
        <f t="array" ref="D39">_xll.RssMarket($A39,"前日比")</f>
        <v>-40</v>
      </c>
      <c r="E39" cm="1">
        <f t="array" ref="E39">_xll.RssMarket($A39,"前日終値")</f>
        <v>3760</v>
      </c>
      <c r="F39" cm="1">
        <f t="array" ref="F39">_xll.RssMarket($A39,"始値")</f>
        <v>3750</v>
      </c>
      <c r="G39" cm="1">
        <f t="array" ref="G39">_xll.RssMarket($A39,"高値")</f>
        <v>3927</v>
      </c>
      <c r="H39" cm="1">
        <f t="array" ref="H39">_xll.RssMarket($A39,"安値")</f>
        <v>3690</v>
      </c>
      <c r="I39" cm="1">
        <f t="array" ref="I39">_xll.RssMarket($A39,"出来高")</f>
        <v>48318100</v>
      </c>
      <c r="J39" cm="1">
        <f t="array" ref="J39">_xll.RssMarket($A39,"出来高加重平均")</f>
        <v>3777.6525000000001</v>
      </c>
      <c r="K39" cm="1">
        <f t="array" ref="K39">_xll.RssMarket($A39,"年初来高値")</f>
        <v>7933</v>
      </c>
      <c r="L39" cm="1">
        <f t="array" ref="L39">_xll.RssMarket($A39,"年初来安値")</f>
        <v>3665</v>
      </c>
      <c r="M39" t="str" cm="1">
        <f t="array" ref="M39">_xll.RssMarket($A39,"売気配数量")</f>
        <v/>
      </c>
      <c r="N39" t="str" cm="1">
        <f t="array" ref="N39">_xll.RssMarket($A39,"買気配")</f>
        <v/>
      </c>
      <c r="O39" t="str" cm="1">
        <f t="array" ref="O39">_xll.RssMarket($A39,"買気配数量")</f>
        <v/>
      </c>
      <c r="P39" t="str" cm="1">
        <f t="array" ref="P39">_xll.RssMarket($A39,"現在値詳細時刻")</f>
        <v>15:30:00</v>
      </c>
      <c r="Q39" cm="1">
        <f t="array" ref="Q39">_xll.RssMarket($A39,"後場始値")</f>
        <v>3748</v>
      </c>
    </row>
    <row r="40" spans="1:17">
      <c r="A40">
        <v>6038</v>
      </c>
      <c r="B40" t="str" cm="1">
        <f t="array" ref="B40">_xll.RssMarket($A40,"銘柄名称")</f>
        <v>イード</v>
      </c>
      <c r="C40" cm="1">
        <f t="array" ref="C40">_xll.RssMarket($A40,"現在値")</f>
        <v>813</v>
      </c>
      <c r="D40" cm="1">
        <f t="array" ref="D40">_xll.RssMarket($A40,"前日比")</f>
        <v>-5</v>
      </c>
      <c r="E40" cm="1">
        <f t="array" ref="E40">_xll.RssMarket($A40,"前日終値")</f>
        <v>818</v>
      </c>
      <c r="F40" cm="1">
        <f t="array" ref="F40">_xll.RssMarket($A40,"始値")</f>
        <v>817</v>
      </c>
      <c r="G40" cm="1">
        <f t="array" ref="G40">_xll.RssMarket($A40,"高値")</f>
        <v>821</v>
      </c>
      <c r="H40" cm="1">
        <f t="array" ref="H40">_xll.RssMarket($A40,"安値")</f>
        <v>813</v>
      </c>
      <c r="I40" cm="1">
        <f t="array" ref="I40">_xll.RssMarket($A40,"出来高")</f>
        <v>3400</v>
      </c>
      <c r="J40" cm="1">
        <f t="array" ref="J40">_xll.RssMarket($A40,"出来高加重平均")</f>
        <v>816.05880000000002</v>
      </c>
      <c r="K40" cm="1">
        <f t="array" ref="K40">_xll.RssMarket($A40,"年初来高値")</f>
        <v>991</v>
      </c>
      <c r="L40" cm="1">
        <f t="array" ref="L40">_xll.RssMarket($A40,"年初来安値")</f>
        <v>790</v>
      </c>
      <c r="M40" t="str" cm="1">
        <f t="array" ref="M40">_xll.RssMarket($A40,"売気配数量")</f>
        <v/>
      </c>
      <c r="N40" t="str" cm="1">
        <f t="array" ref="N40">_xll.RssMarket($A40,"買気配")</f>
        <v/>
      </c>
      <c r="O40" t="str" cm="1">
        <f t="array" ref="O40">_xll.RssMarket($A40,"買気配数量")</f>
        <v/>
      </c>
      <c r="P40" t="str" cm="1">
        <f t="array" ref="P40">_xll.RssMarket($A40,"現在値詳細時刻")</f>
        <v>15:30:00</v>
      </c>
      <c r="Q40" cm="1">
        <f t="array" ref="Q40">_xll.RssMarket($A40,"後場始値")</f>
        <v>817</v>
      </c>
    </row>
    <row r="41" spans="1:17">
      <c r="A41">
        <v>6156</v>
      </c>
      <c r="B41" t="str" cm="1">
        <f t="array" ref="B41">_xll.RssMarket($A41,"銘柄名称")</f>
        <v>エーワン精密</v>
      </c>
      <c r="C41" cm="1">
        <f t="array" ref="C41">_xll.RssMarket($A41,"現在値")</f>
        <v>1804</v>
      </c>
      <c r="D41" cm="1">
        <f t="array" ref="D41">_xll.RssMarket($A41,"前日比")</f>
        <v>26</v>
      </c>
      <c r="E41" cm="1">
        <f t="array" ref="E41">_xll.RssMarket($A41,"前日終値")</f>
        <v>1778</v>
      </c>
      <c r="F41" cm="1">
        <f t="array" ref="F41">_xll.RssMarket($A41,"始値")</f>
        <v>1798</v>
      </c>
      <c r="G41" cm="1">
        <f t="array" ref="G41">_xll.RssMarket($A41,"高値")</f>
        <v>1828</v>
      </c>
      <c r="H41" cm="1">
        <f t="array" ref="H41">_xll.RssMarket($A41,"安値")</f>
        <v>1778</v>
      </c>
      <c r="I41" cm="1">
        <f t="array" ref="I41">_xll.RssMarket($A41,"出来高")</f>
        <v>18100</v>
      </c>
      <c r="J41" cm="1">
        <f t="array" ref="J41">_xll.RssMarket($A41,"出来高加重平均")</f>
        <v>1805.3590999999999</v>
      </c>
      <c r="K41" cm="1">
        <f t="array" ref="K41">_xll.RssMarket($A41,"年初来高値")</f>
        <v>2086</v>
      </c>
      <c r="L41" cm="1">
        <f t="array" ref="L41">_xll.RssMarket($A41,"年初来安値")</f>
        <v>1677</v>
      </c>
      <c r="M41" t="str" cm="1">
        <f t="array" ref="M41">_xll.RssMarket($A41,"売気配数量")</f>
        <v/>
      </c>
      <c r="N41" t="str" cm="1">
        <f t="array" ref="N41">_xll.RssMarket($A41,"買気配")</f>
        <v/>
      </c>
      <c r="O41" t="str" cm="1">
        <f t="array" ref="O41">_xll.RssMarket($A41,"買気配数量")</f>
        <v/>
      </c>
      <c r="P41" t="str" cm="1">
        <f t="array" ref="P41">_xll.RssMarket($A41,"現在値詳細時刻")</f>
        <v>15:30:00</v>
      </c>
      <c r="Q41" cm="1">
        <f t="array" ref="Q41">_xll.RssMarket($A41,"後場始値")</f>
        <v>1800</v>
      </c>
    </row>
    <row r="42" spans="1:17">
      <c r="A42">
        <v>6178</v>
      </c>
      <c r="B42" t="str" cm="1">
        <f t="array" ref="B42">_xll.RssMarket($A42,"銘柄名称")</f>
        <v>日本郵政</v>
      </c>
      <c r="C42" cm="1">
        <f t="array" ref="C42">_xll.RssMarket($A42,"現在値")</f>
        <v>2419</v>
      </c>
      <c r="D42" cm="1">
        <f t="array" ref="D42">_xll.RssMarket($A42,"前日比")</f>
        <v>-63</v>
      </c>
      <c r="E42" cm="1">
        <f t="array" ref="E42">_xll.RssMarket($A42,"前日終値")</f>
        <v>2482</v>
      </c>
      <c r="F42" cm="1">
        <f t="array" ref="F42">_xll.RssMarket($A42,"始値")</f>
        <v>2436.5</v>
      </c>
      <c r="G42" cm="1">
        <f t="array" ref="G42">_xll.RssMarket($A42,"高値")</f>
        <v>2466</v>
      </c>
      <c r="H42" cm="1">
        <f t="array" ref="H42">_xll.RssMarket($A42,"安値")</f>
        <v>2401.5</v>
      </c>
      <c r="I42" cm="1">
        <f t="array" ref="I42">_xll.RssMarket($A42,"出来高")</f>
        <v>5753000</v>
      </c>
      <c r="J42" cm="1">
        <f t="array" ref="J42">_xll.RssMarket($A42,"出来高加重平均")</f>
        <v>2423.4164999999998</v>
      </c>
      <c r="K42" cm="1">
        <f t="array" ref="K42">_xll.RssMarket($A42,"年初来高値")</f>
        <v>2539.5</v>
      </c>
      <c r="L42" cm="1">
        <f t="array" ref="L42">_xll.RssMarket($A42,"年初来安値")</f>
        <v>1663.5</v>
      </c>
      <c r="M42" t="str" cm="1">
        <f t="array" ref="M42">_xll.RssMarket($A42,"売気配数量")</f>
        <v/>
      </c>
      <c r="N42" t="str" cm="1">
        <f t="array" ref="N42">_xll.RssMarket($A42,"買気配")</f>
        <v/>
      </c>
      <c r="O42" t="str" cm="1">
        <f t="array" ref="O42">_xll.RssMarket($A42,"買気配数量")</f>
        <v/>
      </c>
      <c r="P42" t="str" cm="1">
        <f t="array" ref="P42">_xll.RssMarket($A42,"現在値詳細時刻")</f>
        <v>15:30:00</v>
      </c>
      <c r="Q42" cm="1">
        <f t="array" ref="Q42">_xll.RssMarket($A42,"後場始値")</f>
        <v>2401.5</v>
      </c>
    </row>
    <row r="43" spans="1:17">
      <c r="A43">
        <v>6208</v>
      </c>
      <c r="B43" t="str" cm="1">
        <f t="array" ref="B43">_xll.RssMarket($A43,"銘柄名称")</f>
        <v>石川製作所</v>
      </c>
      <c r="C43" cm="1">
        <f t="array" ref="C43">_xll.RssMarket($A43,"現在値")</f>
        <v>1556</v>
      </c>
      <c r="D43" cm="1">
        <f t="array" ref="D43">_xll.RssMarket($A43,"前日比")</f>
        <v>9</v>
      </c>
      <c r="E43" cm="1">
        <f t="array" ref="E43">_xll.RssMarket($A43,"前日終値")</f>
        <v>1547</v>
      </c>
      <c r="F43" cm="1">
        <f t="array" ref="F43">_xll.RssMarket($A43,"始値")</f>
        <v>1549</v>
      </c>
      <c r="G43" cm="1">
        <f t="array" ref="G43">_xll.RssMarket($A43,"高値")</f>
        <v>1574</v>
      </c>
      <c r="H43" cm="1">
        <f t="array" ref="H43">_xll.RssMarket($A43,"安値")</f>
        <v>1525</v>
      </c>
      <c r="I43" cm="1">
        <f t="array" ref="I43">_xll.RssMarket($A43,"出来高")</f>
        <v>37000</v>
      </c>
      <c r="J43" cm="1">
        <f t="array" ref="J43">_xll.RssMarket($A43,"出来高加重平均")</f>
        <v>1557.8378</v>
      </c>
      <c r="K43" cm="1">
        <f t="array" ref="K43">_xll.RssMarket($A43,"年初来高値")</f>
        <v>3135</v>
      </c>
      <c r="L43" cm="1">
        <f t="array" ref="L43">_xll.RssMarket($A43,"年初来安値")</f>
        <v>1501</v>
      </c>
      <c r="M43" t="str" cm="1">
        <f t="array" ref="M43">_xll.RssMarket($A43,"売気配数量")</f>
        <v/>
      </c>
      <c r="N43" t="str" cm="1">
        <f t="array" ref="N43">_xll.RssMarket($A43,"買気配")</f>
        <v/>
      </c>
      <c r="O43" t="str" cm="1">
        <f t="array" ref="O43">_xll.RssMarket($A43,"買気配数量")</f>
        <v/>
      </c>
      <c r="P43" t="str" cm="1">
        <f t="array" ref="P43">_xll.RssMarket($A43,"現在値詳細時刻")</f>
        <v>15:30:00</v>
      </c>
      <c r="Q43" cm="1">
        <f t="array" ref="Q43">_xll.RssMarket($A43,"後場始値")</f>
        <v>1567</v>
      </c>
    </row>
    <row r="44" spans="1:17">
      <c r="A44">
        <v>6356</v>
      </c>
      <c r="B44" t="str" cm="1">
        <f t="array" ref="B44">_xll.RssMarket($A44,"銘柄名称")</f>
        <v>日本ギア工業</v>
      </c>
      <c r="C44" cm="1">
        <f t="array" ref="C44">_xll.RssMarket($A44,"現在値")</f>
        <v>1255</v>
      </c>
      <c r="D44" cm="1">
        <f t="array" ref="D44">_xll.RssMarket($A44,"前日比")</f>
        <v>5</v>
      </c>
      <c r="E44" cm="1">
        <f t="array" ref="E44">_xll.RssMarket($A44,"前日終値")</f>
        <v>1250</v>
      </c>
      <c r="F44" cm="1">
        <f t="array" ref="F44">_xll.RssMarket($A44,"始値")</f>
        <v>1222</v>
      </c>
      <c r="G44" cm="1">
        <f t="array" ref="G44">_xll.RssMarket($A44,"高値")</f>
        <v>1285</v>
      </c>
      <c r="H44" cm="1">
        <f t="array" ref="H44">_xll.RssMarket($A44,"安値")</f>
        <v>1220</v>
      </c>
      <c r="I44" cm="1">
        <f t="array" ref="I44">_xll.RssMarket($A44,"出来高")</f>
        <v>134300</v>
      </c>
      <c r="J44" cm="1">
        <f t="array" ref="J44">_xll.RssMarket($A44,"出来高加重平均")</f>
        <v>1255.0311999999999</v>
      </c>
      <c r="K44" cm="1">
        <f t="array" ref="K44">_xll.RssMarket($A44,"年初来高値")</f>
        <v>2287</v>
      </c>
      <c r="L44" cm="1">
        <f t="array" ref="L44">_xll.RssMarket($A44,"年初来安値")</f>
        <v>810</v>
      </c>
      <c r="M44" t="str" cm="1">
        <f t="array" ref="M44">_xll.RssMarket($A44,"売気配数量")</f>
        <v/>
      </c>
      <c r="N44" t="str" cm="1">
        <f t="array" ref="N44">_xll.RssMarket($A44,"買気配")</f>
        <v/>
      </c>
      <c r="O44" t="str" cm="1">
        <f t="array" ref="O44">_xll.RssMarket($A44,"買気配数量")</f>
        <v/>
      </c>
      <c r="P44" t="str" cm="1">
        <f t="array" ref="P44">_xll.RssMarket($A44,"現在値詳細時刻")</f>
        <v>15:30:00</v>
      </c>
      <c r="Q44" cm="1">
        <f t="array" ref="Q44">_xll.RssMarket($A44,"後場始値")</f>
        <v>1264</v>
      </c>
    </row>
    <row r="45" spans="1:17">
      <c r="A45">
        <v>6378</v>
      </c>
      <c r="B45" t="str" cm="1">
        <f t="array" ref="B45">_xll.RssMarket($A45,"銘柄名称")</f>
        <v>木村化工機</v>
      </c>
      <c r="C45" cm="1">
        <f t="array" ref="C45">_xll.RssMarket($A45,"現在値")</f>
        <v>1182</v>
      </c>
      <c r="D45" cm="1">
        <f t="array" ref="D45">_xll.RssMarket($A45,"前日比")</f>
        <v>-10</v>
      </c>
      <c r="E45" cm="1">
        <f t="array" ref="E45">_xll.RssMarket($A45,"前日終値")</f>
        <v>1192</v>
      </c>
      <c r="F45" cm="1">
        <f t="array" ref="F45">_xll.RssMarket($A45,"始値")</f>
        <v>1180</v>
      </c>
      <c r="G45" cm="1">
        <f t="array" ref="G45">_xll.RssMarket($A45,"高値")</f>
        <v>1202</v>
      </c>
      <c r="H45" cm="1">
        <f t="array" ref="H45">_xll.RssMarket($A45,"安値")</f>
        <v>1171</v>
      </c>
      <c r="I45" cm="1">
        <f t="array" ref="I45">_xll.RssMarket($A45,"出来高")</f>
        <v>99900</v>
      </c>
      <c r="J45" cm="1">
        <f t="array" ref="J45">_xll.RssMarket($A45,"出来高加重平均")</f>
        <v>1186.2452000000001</v>
      </c>
      <c r="K45" cm="1">
        <f t="array" ref="K45">_xll.RssMarket($A45,"年初来高値")</f>
        <v>1950</v>
      </c>
      <c r="L45" cm="1">
        <f t="array" ref="L45">_xll.RssMarket($A45,"年初来安値")</f>
        <v>1101</v>
      </c>
      <c r="M45" t="str" cm="1">
        <f t="array" ref="M45">_xll.RssMarket($A45,"売気配数量")</f>
        <v/>
      </c>
      <c r="N45" t="str" cm="1">
        <f t="array" ref="N45">_xll.RssMarket($A45,"買気配")</f>
        <v/>
      </c>
      <c r="O45" t="str" cm="1">
        <f t="array" ref="O45">_xll.RssMarket($A45,"買気配数量")</f>
        <v/>
      </c>
      <c r="P45" t="str" cm="1">
        <f t="array" ref="P45">_xll.RssMarket($A45,"現在値詳細時刻")</f>
        <v>15:30:00</v>
      </c>
      <c r="Q45" cm="1">
        <f t="array" ref="Q45">_xll.RssMarket($A45,"後場始値")</f>
        <v>1183</v>
      </c>
    </row>
    <row r="46" spans="1:17">
      <c r="A46">
        <v>6526</v>
      </c>
      <c r="B46" t="str" cm="1">
        <f t="array" ref="B46">_xll.RssMarket($A46,"銘柄名称")</f>
        <v>ソシオネクスト</v>
      </c>
      <c r="C46" cm="1">
        <f t="array" ref="C46">_xll.RssMarket($A46,"現在値")</f>
        <v>1893.5</v>
      </c>
      <c r="D46" cm="1">
        <f t="array" ref="D46">_xll.RssMarket($A46,"前日比")</f>
        <v>-129.5</v>
      </c>
      <c r="E46" cm="1">
        <f t="array" ref="E46">_xll.RssMarket($A46,"前日終値")</f>
        <v>2023</v>
      </c>
      <c r="F46" cm="1">
        <f t="array" ref="F46">_xll.RssMarket($A46,"始値")</f>
        <v>1853</v>
      </c>
      <c r="G46" cm="1">
        <f t="array" ref="G46">_xll.RssMarket($A46,"高値")</f>
        <v>2013.5</v>
      </c>
      <c r="H46" cm="1">
        <f t="array" ref="H46">_xll.RssMarket($A46,"安値")</f>
        <v>1815.5</v>
      </c>
      <c r="I46" cm="1">
        <f t="array" ref="I46">_xll.RssMarket($A46,"出来高")</f>
        <v>17030400</v>
      </c>
      <c r="J46" cm="1">
        <f t="array" ref="J46">_xll.RssMarket($A46,"出来高加重平均")</f>
        <v>1915.9449999999999</v>
      </c>
      <c r="K46" cm="1">
        <f t="array" ref="K46">_xll.RssMarket($A46,"年初来高値")</f>
        <v>3200</v>
      </c>
      <c r="L46" cm="1">
        <f t="array" ref="L46">_xll.RssMarket($A46,"年初来安値")</f>
        <v>1678.5</v>
      </c>
      <c r="M46" t="str" cm="1">
        <f t="array" ref="M46">_xll.RssMarket($A46,"売気配数量")</f>
        <v/>
      </c>
      <c r="N46" t="str" cm="1">
        <f t="array" ref="N46">_xll.RssMarket($A46,"買気配")</f>
        <v/>
      </c>
      <c r="O46" t="str" cm="1">
        <f t="array" ref="O46">_xll.RssMarket($A46,"買気配数量")</f>
        <v/>
      </c>
      <c r="P46" t="str" cm="1">
        <f t="array" ref="P46">_xll.RssMarket($A46,"現在値詳細時刻")</f>
        <v>15:30:00</v>
      </c>
      <c r="Q46" cm="1">
        <f t="array" ref="Q46">_xll.RssMarket($A46,"後場始値")</f>
        <v>1920</v>
      </c>
    </row>
    <row r="47" spans="1:17">
      <c r="A47">
        <v>6586</v>
      </c>
      <c r="B47" t="str" cm="1">
        <f t="array" ref="B47">_xll.RssMarket($A47,"銘柄名称")</f>
        <v>マキタ</v>
      </c>
      <c r="C47" cm="1">
        <f t="array" ref="C47">_xll.RssMarket($A47,"現在値")</f>
        <v>5297</v>
      </c>
      <c r="D47" cm="1">
        <f t="array" ref="D47">_xll.RssMarket($A47,"前日比")</f>
        <v>-598</v>
      </c>
      <c r="E47" cm="1">
        <f t="array" ref="E47">_xll.RssMarket($A47,"前日終値")</f>
        <v>5895</v>
      </c>
      <c r="F47" cm="1">
        <f t="array" ref="F47">_xll.RssMarket($A47,"始値")</f>
        <v>5306</v>
      </c>
      <c r="G47" cm="1">
        <f t="array" ref="G47">_xll.RssMarket($A47,"高値")</f>
        <v>5308</v>
      </c>
      <c r="H47" cm="1">
        <f t="array" ref="H47">_xll.RssMarket($A47,"安値")</f>
        <v>5043</v>
      </c>
      <c r="I47" cm="1">
        <f t="array" ref="I47">_xll.RssMarket($A47,"出来高")</f>
        <v>3349100</v>
      </c>
      <c r="J47" cm="1">
        <f t="array" ref="J47">_xll.RssMarket($A47,"出来高加重平均")</f>
        <v>5216.3519999999999</v>
      </c>
      <c r="K47" cm="1">
        <f t="array" ref="K47">_xll.RssMarket($A47,"年初来高値")</f>
        <v>6130</v>
      </c>
      <c r="L47" cm="1">
        <f t="array" ref="L47">_xll.RssMarket($A47,"年初来安値")</f>
        <v>4633</v>
      </c>
      <c r="M47" t="str" cm="1">
        <f t="array" ref="M47">_xll.RssMarket($A47,"売気配数量")</f>
        <v/>
      </c>
      <c r="N47" t="str" cm="1">
        <f t="array" ref="N47">_xll.RssMarket($A47,"買気配")</f>
        <v/>
      </c>
      <c r="O47" t="str" cm="1">
        <f t="array" ref="O47">_xll.RssMarket($A47,"買気配数量")</f>
        <v/>
      </c>
      <c r="P47" t="str" cm="1">
        <f t="array" ref="P47">_xll.RssMarket($A47,"現在値詳細時刻")</f>
        <v>15:30:00</v>
      </c>
      <c r="Q47" cm="1">
        <f t="array" ref="Q47">_xll.RssMarket($A47,"後場始値")</f>
        <v>5282</v>
      </c>
    </row>
    <row r="48" spans="1:17">
      <c r="A48">
        <v>6594</v>
      </c>
      <c r="B48" t="str" cm="1">
        <f t="array" ref="B48">_xll.RssMarket($A48,"銘柄名称")</f>
        <v>ニデック</v>
      </c>
      <c r="C48" cm="1">
        <f t="array" ref="C48">_xll.RssMarket($A48,"現在値")</f>
        <v>2480</v>
      </c>
      <c r="D48" cm="1">
        <f t="array" ref="D48">_xll.RssMarket($A48,"前日比")</f>
        <v>-87</v>
      </c>
      <c r="E48" cm="1">
        <f t="array" ref="E48">_xll.RssMarket($A48,"前日終値")</f>
        <v>2567</v>
      </c>
      <c r="F48" cm="1">
        <f t="array" ref="F48">_xll.RssMarket($A48,"始値")</f>
        <v>2588</v>
      </c>
      <c r="G48" cm="1">
        <f t="array" ref="G48">_xll.RssMarket($A48,"高値")</f>
        <v>2602</v>
      </c>
      <c r="H48" cm="1">
        <f t="array" ref="H48">_xll.RssMarket($A48,"安値")</f>
        <v>2447</v>
      </c>
      <c r="I48" cm="1">
        <f t="array" ref="I48">_xll.RssMarket($A48,"出来高")</f>
        <v>7696100</v>
      </c>
      <c r="J48" cm="1">
        <f t="array" ref="J48">_xll.RssMarket($A48,"出来高加重平均")</f>
        <v>2505.9405000000002</v>
      </c>
      <c r="K48" cm="1">
        <f t="array" ref="K48">_xll.RssMarket($A48,"年初来高値")</f>
        <v>2922</v>
      </c>
      <c r="L48" cm="1">
        <f t="array" ref="L48">_xll.RssMarket($A48,"年初来安値")</f>
        <v>1937</v>
      </c>
      <c r="M48" t="str" cm="1">
        <f t="array" ref="M48">_xll.RssMarket($A48,"売気配数量")</f>
        <v/>
      </c>
      <c r="N48" t="str" cm="1">
        <f t="array" ref="N48">_xll.RssMarket($A48,"買気配")</f>
        <v/>
      </c>
      <c r="O48" t="str" cm="1">
        <f t="array" ref="O48">_xll.RssMarket($A48,"買気配数量")</f>
        <v/>
      </c>
      <c r="P48" t="str" cm="1">
        <f t="array" ref="P48">_xll.RssMarket($A48,"現在値詳細時刻")</f>
        <v>15:30:00</v>
      </c>
      <c r="Q48" cm="1">
        <f t="array" ref="Q48">_xll.RssMarket($A48,"後場始値")</f>
        <v>2506</v>
      </c>
    </row>
    <row r="49" spans="1:17">
      <c r="A49">
        <v>6674</v>
      </c>
      <c r="B49" t="str" cm="1">
        <f t="array" ref="B49">_xll.RssMarket($A49,"銘柄名称")</f>
        <v>ジーエス・ユアサコーポ</v>
      </c>
      <c r="C49" cm="1">
        <f t="array" ref="C49">_xll.RssMarket($A49,"現在値")</f>
        <v>5255</v>
      </c>
      <c r="D49" cm="1">
        <f t="array" ref="D49">_xll.RssMarket($A49,"前日比")</f>
        <v>77</v>
      </c>
      <c r="E49" cm="1">
        <f t="array" ref="E49">_xll.RssMarket($A49,"前日終値")</f>
        <v>5178</v>
      </c>
      <c r="F49" cm="1">
        <f t="array" ref="F49">_xll.RssMarket($A49,"始値")</f>
        <v>5095</v>
      </c>
      <c r="G49" cm="1">
        <f t="array" ref="G49">_xll.RssMarket($A49,"高値")</f>
        <v>5386</v>
      </c>
      <c r="H49" cm="1">
        <f t="array" ref="H49">_xll.RssMarket($A49,"安値")</f>
        <v>5095</v>
      </c>
      <c r="I49" cm="1">
        <f t="array" ref="I49">_xll.RssMarket($A49,"出来高")</f>
        <v>896100</v>
      </c>
      <c r="J49" cm="1">
        <f t="array" ref="J49">_xll.RssMarket($A49,"出来高加重平均")</f>
        <v>5273.9890999999998</v>
      </c>
      <c r="K49" cm="1">
        <f t="array" ref="K49">_xll.RssMarket($A49,"年初来高値")</f>
        <v>7899</v>
      </c>
      <c r="L49" cm="1">
        <f t="array" ref="L49">_xll.RssMarket($A49,"年初来安値")</f>
        <v>3532</v>
      </c>
      <c r="M49" t="str" cm="1">
        <f t="array" ref="M49">_xll.RssMarket($A49,"売気配数量")</f>
        <v/>
      </c>
      <c r="N49" t="str" cm="1">
        <f t="array" ref="N49">_xll.RssMarket($A49,"買気配")</f>
        <v/>
      </c>
      <c r="O49" t="str" cm="1">
        <f t="array" ref="O49">_xll.RssMarket($A49,"買気配数量")</f>
        <v/>
      </c>
      <c r="P49" t="str" cm="1">
        <f t="array" ref="P49">_xll.RssMarket($A49,"現在値詳細時刻")</f>
        <v>15:30:00</v>
      </c>
      <c r="Q49" cm="1">
        <f t="array" ref="Q49">_xll.RssMarket($A49,"後場始値")</f>
        <v>5327</v>
      </c>
    </row>
    <row r="50" spans="1:17">
      <c r="A50">
        <v>6758</v>
      </c>
      <c r="B50" t="str" cm="1">
        <f t="array" ref="B50">_xll.RssMarket($A50,"銘柄名称")</f>
        <v>ソニーグループ</v>
      </c>
      <c r="C50" cm="1">
        <f t="array" ref="C50">_xll.RssMarket($A50,"現在値")</f>
        <v>3809</v>
      </c>
      <c r="D50" cm="1">
        <f t="array" ref="D50">_xll.RssMarket($A50,"前日比")</f>
        <v>0</v>
      </c>
      <c r="E50" cm="1">
        <f t="array" ref="E50">_xll.RssMarket($A50,"前日終値")</f>
        <v>3809</v>
      </c>
      <c r="F50" cm="1">
        <f t="array" ref="F50">_xll.RssMarket($A50,"始値")</f>
        <v>3809</v>
      </c>
      <c r="G50" cm="1">
        <f t="array" ref="G50">_xll.RssMarket($A50,"高値")</f>
        <v>3862</v>
      </c>
      <c r="H50" cm="1">
        <f t="array" ref="H50">_xll.RssMarket($A50,"安値")</f>
        <v>3730</v>
      </c>
      <c r="I50" cm="1">
        <f t="array" ref="I50">_xll.RssMarket($A50,"出来高")</f>
        <v>25084500</v>
      </c>
      <c r="J50" cm="1">
        <f t="array" ref="J50">_xll.RssMarket($A50,"出来高加重平均")</f>
        <v>3796.7348999999999</v>
      </c>
      <c r="K50" cm="1">
        <f t="array" ref="K50">_xll.RssMarket($A50,"年初来高値")</f>
        <v>4124</v>
      </c>
      <c r="L50" cm="1">
        <f t="array" ref="L50">_xll.RssMarket($A50,"年初来安値")</f>
        <v>3043</v>
      </c>
      <c r="M50" t="str" cm="1">
        <f t="array" ref="M50">_xll.RssMarket($A50,"売気配数量")</f>
        <v/>
      </c>
      <c r="N50" t="str" cm="1">
        <f t="array" ref="N50">_xll.RssMarket($A50,"買気配")</f>
        <v/>
      </c>
      <c r="O50" t="str" cm="1">
        <f t="array" ref="O50">_xll.RssMarket($A50,"買気配数量")</f>
        <v/>
      </c>
      <c r="P50" t="str" cm="1">
        <f t="array" ref="P50">_xll.RssMarket($A50,"現在値詳細時刻")</f>
        <v>15:30:00</v>
      </c>
      <c r="Q50" cm="1">
        <f t="array" ref="Q50">_xll.RssMarket($A50,"後場始値")</f>
        <v>3777</v>
      </c>
    </row>
    <row r="51" spans="1:17">
      <c r="A51">
        <v>6810</v>
      </c>
      <c r="B51" t="str" cm="1">
        <f t="array" ref="B51">_xll.RssMarket($A51,"銘柄名称")</f>
        <v>マクセル</v>
      </c>
      <c r="C51" cm="1">
        <f t="array" ref="C51">_xll.RssMarket($A51,"現在値")</f>
        <v>2058</v>
      </c>
      <c r="D51" cm="1">
        <f t="array" ref="D51">_xll.RssMarket($A51,"前日比")</f>
        <v>-17</v>
      </c>
      <c r="E51" cm="1">
        <f t="array" ref="E51">_xll.RssMarket($A51,"前日終値")</f>
        <v>2075</v>
      </c>
      <c r="F51" cm="1">
        <f t="array" ref="F51">_xll.RssMarket($A51,"始値")</f>
        <v>2074</v>
      </c>
      <c r="G51" cm="1">
        <f t="array" ref="G51">_xll.RssMarket($A51,"高値")</f>
        <v>2096</v>
      </c>
      <c r="H51" cm="1">
        <f t="array" ref="H51">_xll.RssMarket($A51,"安値")</f>
        <v>2044</v>
      </c>
      <c r="I51" cm="1">
        <f t="array" ref="I51">_xll.RssMarket($A51,"出来高")</f>
        <v>201300</v>
      </c>
      <c r="J51" cm="1">
        <f t="array" ref="J51">_xll.RssMarket($A51,"出来高加重平均")</f>
        <v>2067.6869999999999</v>
      </c>
      <c r="K51" cm="1">
        <f t="array" ref="K51">_xll.RssMarket($A51,"年初来高値")</f>
        <v>2511</v>
      </c>
      <c r="L51" cm="1">
        <f t="array" ref="L51">_xll.RssMarket($A51,"年初来安値")</f>
        <v>1871</v>
      </c>
      <c r="M51" t="str" cm="1">
        <f t="array" ref="M51">_xll.RssMarket($A51,"売気配数量")</f>
        <v/>
      </c>
      <c r="N51" t="str" cm="1">
        <f t="array" ref="N51">_xll.RssMarket($A51,"買気配")</f>
        <v/>
      </c>
      <c r="O51" t="str" cm="1">
        <f t="array" ref="O51">_xll.RssMarket($A51,"買気配数量")</f>
        <v/>
      </c>
      <c r="P51" t="str" cm="1">
        <f t="array" ref="P51">_xll.RssMarket($A51,"現在値詳細時刻")</f>
        <v>15:30:00</v>
      </c>
      <c r="Q51" cm="1">
        <f t="array" ref="Q51">_xll.RssMarket($A51,"後場始値")</f>
        <v>2065</v>
      </c>
    </row>
    <row r="52" spans="1:17">
      <c r="A52">
        <v>6841</v>
      </c>
      <c r="B52" t="str" cm="1">
        <f t="array" ref="B52">_xll.RssMarket($A52,"銘柄名称")</f>
        <v>横河電機</v>
      </c>
      <c r="C52" cm="1">
        <f t="array" ref="C52">_xll.RssMarket($A52,"現在値")</f>
        <v>5605</v>
      </c>
      <c r="D52" cm="1">
        <f t="array" ref="D52">_xll.RssMarket($A52,"前日比")</f>
        <v>45</v>
      </c>
      <c r="E52" cm="1">
        <f t="array" ref="E52">_xll.RssMarket($A52,"前日終値")</f>
        <v>5560</v>
      </c>
      <c r="F52" cm="1">
        <f t="array" ref="F52">_xll.RssMarket($A52,"始値")</f>
        <v>5487</v>
      </c>
      <c r="G52" cm="1">
        <f t="array" ref="G52">_xll.RssMarket($A52,"高値")</f>
        <v>5761</v>
      </c>
      <c r="H52" cm="1">
        <f t="array" ref="H52">_xll.RssMarket($A52,"安値")</f>
        <v>5481</v>
      </c>
      <c r="I52" cm="1">
        <f t="array" ref="I52">_xll.RssMarket($A52,"出来高")</f>
        <v>995500</v>
      </c>
      <c r="J52" cm="1">
        <f t="array" ref="J52">_xll.RssMarket($A52,"出来高加重平均")</f>
        <v>5618.8161</v>
      </c>
      <c r="K52" cm="1">
        <f t="array" ref="K52">_xll.RssMarket($A52,"年初来高値")</f>
        <v>6317</v>
      </c>
      <c r="L52" cm="1">
        <f t="array" ref="L52">_xll.RssMarket($A52,"年初来安値")</f>
        <v>4584</v>
      </c>
      <c r="M52" t="str" cm="1">
        <f t="array" ref="M52">_xll.RssMarket($A52,"売気配数量")</f>
        <v/>
      </c>
      <c r="N52" t="str" cm="1">
        <f t="array" ref="N52">_xll.RssMarket($A52,"買気配")</f>
        <v/>
      </c>
      <c r="O52" t="str" cm="1">
        <f t="array" ref="O52">_xll.RssMarket($A52,"買気配数量")</f>
        <v/>
      </c>
      <c r="P52" t="str" cm="1">
        <f t="array" ref="P52">_xll.RssMarket($A52,"現在値詳細時刻")</f>
        <v>15:30:00</v>
      </c>
      <c r="Q52" cm="1">
        <f t="array" ref="Q52">_xll.RssMarket($A52,"後場始値")</f>
        <v>5612</v>
      </c>
    </row>
    <row r="53" spans="1:17">
      <c r="A53">
        <v>6890</v>
      </c>
      <c r="B53" t="str" cm="1">
        <f t="array" ref="B53">_xll.RssMarket($A53,"銘柄名称")</f>
        <v>フェローテック</v>
      </c>
      <c r="C53" cm="1">
        <f t="array" ref="C53">_xll.RssMarket($A53,"現在値")</f>
        <v>7160</v>
      </c>
      <c r="D53" cm="1">
        <f t="array" ref="D53">_xll.RssMarket($A53,"前日比")</f>
        <v>-90</v>
      </c>
      <c r="E53" cm="1">
        <f t="array" ref="E53">_xll.RssMarket($A53,"前日終値")</f>
        <v>7250</v>
      </c>
      <c r="F53" cm="1">
        <f t="array" ref="F53">_xll.RssMarket($A53,"始値")</f>
        <v>7330</v>
      </c>
      <c r="G53" cm="1">
        <f t="array" ref="G53">_xll.RssMarket($A53,"高値")</f>
        <v>7720</v>
      </c>
      <c r="H53" cm="1">
        <f t="array" ref="H53">_xll.RssMarket($A53,"安値")</f>
        <v>7100</v>
      </c>
      <c r="I53" cm="1">
        <f t="array" ref="I53">_xll.RssMarket($A53,"出来高")</f>
        <v>2181100</v>
      </c>
      <c r="J53" cm="1">
        <f t="array" ref="J53">_xll.RssMarket($A53,"出来高加重平均")</f>
        <v>7342.7334000000001</v>
      </c>
      <c r="K53" cm="1">
        <f t="array" ref="K53">_xll.RssMarket($A53,"年初来高値")</f>
        <v>11700</v>
      </c>
      <c r="L53" cm="1">
        <f t="array" ref="L53">_xll.RssMarket($A53,"年初来安値")</f>
        <v>5030</v>
      </c>
      <c r="M53" t="str" cm="1">
        <f t="array" ref="M53">_xll.RssMarket($A53,"売気配数量")</f>
        <v/>
      </c>
      <c r="N53" t="str" cm="1">
        <f t="array" ref="N53">_xll.RssMarket($A53,"買気配")</f>
        <v/>
      </c>
      <c r="O53" t="str" cm="1">
        <f t="array" ref="O53">_xll.RssMarket($A53,"買気配数量")</f>
        <v/>
      </c>
      <c r="P53" t="str" cm="1">
        <f t="array" ref="P53">_xll.RssMarket($A53,"現在値詳細時刻")</f>
        <v>15:30:00</v>
      </c>
      <c r="Q53" cm="1">
        <f t="array" ref="Q53">_xll.RssMarket($A53,"後場始値")</f>
        <v>7310</v>
      </c>
    </row>
    <row r="54" spans="1:17">
      <c r="A54">
        <v>6925</v>
      </c>
      <c r="B54" t="str" cm="1">
        <f t="array" ref="B54">_xll.RssMarket($A54,"銘柄名称")</f>
        <v>ウシオ電機</v>
      </c>
      <c r="C54" cm="1">
        <f t="array" ref="C54">_xll.RssMarket($A54,"現在値")</f>
        <v>3604</v>
      </c>
      <c r="D54" cm="1">
        <f t="array" ref="D54">_xll.RssMarket($A54,"前日比")</f>
        <v>22</v>
      </c>
      <c r="E54" cm="1">
        <f t="array" ref="E54">_xll.RssMarket($A54,"前日終値")</f>
        <v>3582</v>
      </c>
      <c r="F54" cm="1">
        <f t="array" ref="F54">_xll.RssMarket($A54,"始値")</f>
        <v>3538</v>
      </c>
      <c r="G54" cm="1">
        <f t="array" ref="G54">_xll.RssMarket($A54,"高値")</f>
        <v>3676</v>
      </c>
      <c r="H54" cm="1">
        <f t="array" ref="H54">_xll.RssMarket($A54,"安値")</f>
        <v>3516</v>
      </c>
      <c r="I54" cm="1">
        <f t="array" ref="I54">_xll.RssMarket($A54,"出来高")</f>
        <v>400100</v>
      </c>
      <c r="J54" cm="1">
        <f t="array" ref="J54">_xll.RssMarket($A54,"出来高加重平均")</f>
        <v>3604.2134000000001</v>
      </c>
      <c r="K54" cm="1">
        <f t="array" ref="K54">_xll.RssMarket($A54,"年初来高値")</f>
        <v>5164</v>
      </c>
      <c r="L54" cm="1">
        <f t="array" ref="L54">_xll.RssMarket($A54,"年初来安値")</f>
        <v>2520.5</v>
      </c>
      <c r="M54" t="str" cm="1">
        <f t="array" ref="M54">_xll.RssMarket($A54,"売気配数量")</f>
        <v/>
      </c>
      <c r="N54" t="str" cm="1">
        <f t="array" ref="N54">_xll.RssMarket($A54,"買気配")</f>
        <v/>
      </c>
      <c r="O54" t="str" cm="1">
        <f t="array" ref="O54">_xll.RssMarket($A54,"買気配数量")</f>
        <v/>
      </c>
      <c r="P54" t="str" cm="1">
        <f t="array" ref="P54">_xll.RssMarket($A54,"現在値詳細時刻")</f>
        <v>15:30:00</v>
      </c>
      <c r="Q54" cm="1">
        <f t="array" ref="Q54">_xll.RssMarket($A54,"後場始値")</f>
        <v>3602</v>
      </c>
    </row>
    <row r="55" spans="1:17">
      <c r="A55">
        <v>6963</v>
      </c>
      <c r="B55" t="str" cm="1">
        <f t="array" ref="B55">_xll.RssMarket($A55,"銘柄名称")</f>
        <v>ローム</v>
      </c>
      <c r="C55" cm="1">
        <f t="array" ref="C55">_xll.RssMarket($A55,"現在値")</f>
        <v>3891</v>
      </c>
      <c r="D55" cm="1">
        <f t="array" ref="D55">_xll.RssMarket($A55,"前日比")</f>
        <v>-34</v>
      </c>
      <c r="E55" cm="1">
        <f t="array" ref="E55">_xll.RssMarket($A55,"前日終値")</f>
        <v>3925</v>
      </c>
      <c r="F55" cm="1">
        <f t="array" ref="F55">_xll.RssMarket($A55,"始値")</f>
        <v>3916</v>
      </c>
      <c r="G55" cm="1">
        <f t="array" ref="G55">_xll.RssMarket($A55,"高値")</f>
        <v>4065</v>
      </c>
      <c r="H55" cm="1">
        <f t="array" ref="H55">_xll.RssMarket($A55,"安値")</f>
        <v>3775</v>
      </c>
      <c r="I55" cm="1">
        <f t="array" ref="I55">_xll.RssMarket($A55,"出来高")</f>
        <v>7377900</v>
      </c>
      <c r="J55" cm="1">
        <f t="array" ref="J55">_xll.RssMarket($A55,"出来高加重平均")</f>
        <v>3920.0120000000002</v>
      </c>
      <c r="K55" cm="1">
        <f t="array" ref="K55">_xll.RssMarket($A55,"年初来高値")</f>
        <v>6099</v>
      </c>
      <c r="L55" cm="1">
        <f t="array" ref="L55">_xll.RssMarket($A55,"年初来安値")</f>
        <v>2247</v>
      </c>
      <c r="M55" t="str" cm="1">
        <f t="array" ref="M55">_xll.RssMarket($A55,"売気配数量")</f>
        <v/>
      </c>
      <c r="N55" t="str" cm="1">
        <f t="array" ref="N55">_xll.RssMarket($A55,"買気配")</f>
        <v/>
      </c>
      <c r="O55" t="str" cm="1">
        <f t="array" ref="O55">_xll.RssMarket($A55,"買気配数量")</f>
        <v/>
      </c>
      <c r="P55" t="str" cm="1">
        <f t="array" ref="P55">_xll.RssMarket($A55,"現在値詳細時刻")</f>
        <v>15:30:00</v>
      </c>
      <c r="Q55" cm="1">
        <f t="array" ref="Q55">_xll.RssMarket($A55,"後場始値")</f>
        <v>3890</v>
      </c>
    </row>
    <row r="56" spans="1:17">
      <c r="A56">
        <v>7011</v>
      </c>
      <c r="B56" t="str" cm="1">
        <f t="array" ref="B56">_xll.RssMarket($A56,"銘柄名称")</f>
        <v>三菱重工業</v>
      </c>
      <c r="C56" cm="1">
        <f t="array" ref="C56">_xll.RssMarket($A56,"現在値")</f>
        <v>3736</v>
      </c>
      <c r="D56" cm="1">
        <f t="array" ref="D56">_xll.RssMarket($A56,"前日比")</f>
        <v>-4</v>
      </c>
      <c r="E56" cm="1">
        <f t="array" ref="E56">_xll.RssMarket($A56,"前日終値")</f>
        <v>3740</v>
      </c>
      <c r="F56" cm="1">
        <f t="array" ref="F56">_xll.RssMarket($A56,"始値")</f>
        <v>3710</v>
      </c>
      <c r="G56" cm="1">
        <f t="array" ref="G56">_xll.RssMarket($A56,"高値")</f>
        <v>3801</v>
      </c>
      <c r="H56" cm="1">
        <f t="array" ref="H56">_xll.RssMarket($A56,"安値")</f>
        <v>3702</v>
      </c>
      <c r="I56" cm="1">
        <f t="array" ref="I56">_xll.RssMarket($A56,"出来高")</f>
        <v>15217200</v>
      </c>
      <c r="J56" cm="1">
        <f t="array" ref="J56">_xll.RssMarket($A56,"出来高加重平均")</f>
        <v>3750.3944000000001</v>
      </c>
      <c r="K56" cm="1">
        <f t="array" ref="K56">_xll.RssMarket($A56,"年初来高値")</f>
        <v>5208</v>
      </c>
      <c r="L56" cm="1">
        <f t="array" ref="L56">_xll.RssMarket($A56,"年初来安値")</f>
        <v>3404</v>
      </c>
      <c r="M56" t="str" cm="1">
        <f t="array" ref="M56">_xll.RssMarket($A56,"売気配数量")</f>
        <v/>
      </c>
      <c r="N56" t="str" cm="1">
        <f t="array" ref="N56">_xll.RssMarket($A56,"買気配")</f>
        <v/>
      </c>
      <c r="O56" t="str" cm="1">
        <f t="array" ref="O56">_xll.RssMarket($A56,"買気配数量")</f>
        <v/>
      </c>
      <c r="P56" t="str" cm="1">
        <f t="array" ref="P56">_xll.RssMarket($A56,"現在値詳細時刻")</f>
        <v>15:30:00</v>
      </c>
      <c r="Q56" cm="1">
        <f t="array" ref="Q56">_xll.RssMarket($A56,"後場始値")</f>
        <v>3767</v>
      </c>
    </row>
    <row r="57" spans="1:17">
      <c r="A57">
        <v>7013</v>
      </c>
      <c r="B57" t="str" cm="1">
        <f t="array" ref="B57">_xll.RssMarket($A57,"銘柄名称")</f>
        <v>ＩＨＩ</v>
      </c>
      <c r="C57" cm="1">
        <f t="array" ref="C57">_xll.RssMarket($A57,"現在値")</f>
        <v>2771.5</v>
      </c>
      <c r="D57" cm="1">
        <f t="array" ref="D57">_xll.RssMarket($A57,"前日比")</f>
        <v>16.5</v>
      </c>
      <c r="E57" cm="1">
        <f t="array" ref="E57">_xll.RssMarket($A57,"前日終値")</f>
        <v>2755</v>
      </c>
      <c r="F57" cm="1">
        <f t="array" ref="F57">_xll.RssMarket($A57,"始値")</f>
        <v>2706</v>
      </c>
      <c r="G57" cm="1">
        <f t="array" ref="G57">_xll.RssMarket($A57,"高値")</f>
        <v>2798</v>
      </c>
      <c r="H57" cm="1">
        <f t="array" ref="H57">_xll.RssMarket($A57,"安値")</f>
        <v>2701</v>
      </c>
      <c r="I57" cm="1">
        <f t="array" ref="I57">_xll.RssMarket($A57,"出来高")</f>
        <v>9782300</v>
      </c>
      <c r="J57" cm="1">
        <f t="array" ref="J57">_xll.RssMarket($A57,"出来高加重平均")</f>
        <v>2761.9632000000001</v>
      </c>
      <c r="K57" cm="1">
        <f t="array" ref="K57">_xll.RssMarket($A57,"年初来高値")</f>
        <v>4698</v>
      </c>
      <c r="L57" cm="1">
        <f t="array" ref="L57">_xll.RssMarket($A57,"年初来安値")</f>
        <v>2245</v>
      </c>
      <c r="M57" t="str" cm="1">
        <f t="array" ref="M57">_xll.RssMarket($A57,"売気配数量")</f>
        <v/>
      </c>
      <c r="N57" t="str" cm="1">
        <f t="array" ref="N57">_xll.RssMarket($A57,"買気配")</f>
        <v/>
      </c>
      <c r="O57" t="str" cm="1">
        <f t="array" ref="O57">_xll.RssMarket($A57,"買気配数量")</f>
        <v/>
      </c>
      <c r="P57" t="str" cm="1">
        <f t="array" ref="P57">_xll.RssMarket($A57,"現在値詳細時刻")</f>
        <v>15:30:00</v>
      </c>
      <c r="Q57" cm="1">
        <f t="array" ref="Q57">_xll.RssMarket($A57,"後場始値")</f>
        <v>2761.5</v>
      </c>
    </row>
    <row r="58" spans="1:17">
      <c r="A58">
        <v>7047</v>
      </c>
      <c r="B58" t="str" cm="1">
        <f t="array" ref="B58">_xll.RssMarket($A58,"銘柄名称")</f>
        <v>ポート</v>
      </c>
      <c r="C58" cm="1">
        <f t="array" ref="C58">_xll.RssMarket($A58,"現在値")</f>
        <v>2336</v>
      </c>
      <c r="D58" cm="1">
        <f t="array" ref="D58">_xll.RssMarket($A58,"前日比")</f>
        <v>19</v>
      </c>
      <c r="E58" cm="1">
        <f t="array" ref="E58">_xll.RssMarket($A58,"前日終値")</f>
        <v>2317</v>
      </c>
      <c r="F58" cm="1">
        <f t="array" ref="F58">_xll.RssMarket($A58,"始値")</f>
        <v>2330</v>
      </c>
      <c r="G58" cm="1">
        <f t="array" ref="G58">_xll.RssMarket($A58,"高値")</f>
        <v>2360</v>
      </c>
      <c r="H58" cm="1">
        <f t="array" ref="H58">_xll.RssMarket($A58,"安値")</f>
        <v>2290</v>
      </c>
      <c r="I58" cm="1">
        <f t="array" ref="I58">_xll.RssMarket($A58,"出来高")</f>
        <v>73500</v>
      </c>
      <c r="J58" cm="1">
        <f t="array" ref="J58">_xll.RssMarket($A58,"出来高加重平均")</f>
        <v>2331.3755000000001</v>
      </c>
      <c r="K58" cm="1">
        <f t="array" ref="K58">_xll.RssMarket($A58,"年初来高値")</f>
        <v>2769</v>
      </c>
      <c r="L58" cm="1">
        <f t="array" ref="L58">_xll.RssMarket($A58,"年初来安値")</f>
        <v>1912</v>
      </c>
      <c r="M58" t="str" cm="1">
        <f t="array" ref="M58">_xll.RssMarket($A58,"売気配数量")</f>
        <v/>
      </c>
      <c r="N58" t="str" cm="1">
        <f t="array" ref="N58">_xll.RssMarket($A58,"買気配")</f>
        <v/>
      </c>
      <c r="O58" t="str" cm="1">
        <f t="array" ref="O58">_xll.RssMarket($A58,"買気配数量")</f>
        <v/>
      </c>
      <c r="P58" t="str" cm="1">
        <f t="array" ref="P58">_xll.RssMarket($A58,"現在値詳細時刻")</f>
        <v>15:30:00</v>
      </c>
      <c r="Q58" cm="1">
        <f t="array" ref="Q58">_xll.RssMarket($A58,"後場始値")</f>
        <v>2348</v>
      </c>
    </row>
    <row r="59" spans="1:17">
      <c r="A59">
        <v>7084</v>
      </c>
      <c r="B59" t="str" cm="1">
        <f t="array" ref="B59">_xll.RssMarket($A59,"銘柄名称")</f>
        <v>ＳＭＩＬＥＨＯＬＤＩＮＧＳ</v>
      </c>
      <c r="C59" cm="1">
        <f t="array" ref="C59">_xll.RssMarket($A59,"現在値")</f>
        <v>2731</v>
      </c>
      <c r="D59" cm="1">
        <f t="array" ref="D59">_xll.RssMarket($A59,"前日比")</f>
        <v>9</v>
      </c>
      <c r="E59" cm="1">
        <f t="array" ref="E59">_xll.RssMarket($A59,"前日終値")</f>
        <v>2722</v>
      </c>
      <c r="F59" cm="1">
        <f t="array" ref="F59">_xll.RssMarket($A59,"始値")</f>
        <v>2730</v>
      </c>
      <c r="G59" cm="1">
        <f t="array" ref="G59">_xll.RssMarket($A59,"高値")</f>
        <v>2732</v>
      </c>
      <c r="H59" cm="1">
        <f t="array" ref="H59">_xll.RssMarket($A59,"安値")</f>
        <v>2684</v>
      </c>
      <c r="I59" cm="1">
        <f t="array" ref="I59">_xll.RssMarket($A59,"出来高")</f>
        <v>2100</v>
      </c>
      <c r="J59" cm="1">
        <f t="array" ref="J59">_xll.RssMarket($A59,"出来高加重平均")</f>
        <v>2710.6666</v>
      </c>
      <c r="K59" cm="1">
        <f t="array" ref="K59">_xll.RssMarket($A59,"年初来高値")</f>
        <v>3595</v>
      </c>
      <c r="L59" cm="1">
        <f t="array" ref="L59">_xll.RssMarket($A59,"年初来安値")</f>
        <v>1856</v>
      </c>
      <c r="M59" t="str" cm="1">
        <f t="array" ref="M59">_xll.RssMarket($A59,"売気配数量")</f>
        <v/>
      </c>
      <c r="N59" t="str" cm="1">
        <f t="array" ref="N59">_xll.RssMarket($A59,"買気配")</f>
        <v/>
      </c>
      <c r="O59" t="str" cm="1">
        <f t="array" ref="O59">_xll.RssMarket($A59,"買気配数量")</f>
        <v/>
      </c>
      <c r="P59" t="str" cm="1">
        <f t="array" ref="P59">_xll.RssMarket($A59,"現在値詳細時刻")</f>
        <v>15:30:00</v>
      </c>
      <c r="Q59" cm="1">
        <f t="array" ref="Q59">_xll.RssMarket($A59,"後場始値")</f>
        <v>2730</v>
      </c>
    </row>
    <row r="60" spans="1:17">
      <c r="A60">
        <v>7182</v>
      </c>
      <c r="B60" t="str" cm="1">
        <f t="array" ref="B60">_xll.RssMarket($A60,"銘柄名称")</f>
        <v>ゆうちょ銀行</v>
      </c>
      <c r="C60" cm="1">
        <f t="array" ref="C60">_xll.RssMarket($A60,"現在値")</f>
        <v>3110</v>
      </c>
      <c r="D60" cm="1">
        <f t="array" ref="D60">_xll.RssMarket($A60,"前日比")</f>
        <v>-106</v>
      </c>
      <c r="E60" cm="1">
        <f t="array" ref="E60">_xll.RssMarket($A60,"前日終値")</f>
        <v>3216</v>
      </c>
      <c r="F60" cm="1">
        <f t="array" ref="F60">_xll.RssMarket($A60,"始値")</f>
        <v>3122</v>
      </c>
      <c r="G60" cm="1">
        <f t="array" ref="G60">_xll.RssMarket($A60,"高値")</f>
        <v>3165</v>
      </c>
      <c r="H60" cm="1">
        <f t="array" ref="H60">_xll.RssMarket($A60,"安値")</f>
        <v>3107</v>
      </c>
      <c r="I60" cm="1">
        <f t="array" ref="I60">_xll.RssMarket($A60,"出来高")</f>
        <v>8152600</v>
      </c>
      <c r="J60" cm="1">
        <f t="array" ref="J60">_xll.RssMarket($A60,"出来高加重平均")</f>
        <v>3123.8130999999998</v>
      </c>
      <c r="K60" cm="1">
        <f t="array" ref="K60">_xll.RssMarket($A60,"年初来高値")</f>
        <v>3465</v>
      </c>
      <c r="L60" cm="1">
        <f t="array" ref="L60">_xll.RssMarket($A60,"年初来安値")</f>
        <v>2238</v>
      </c>
      <c r="M60" t="str" cm="1">
        <f t="array" ref="M60">_xll.RssMarket($A60,"売気配数量")</f>
        <v/>
      </c>
      <c r="N60" t="str" cm="1">
        <f t="array" ref="N60">_xll.RssMarket($A60,"買気配")</f>
        <v/>
      </c>
      <c r="O60" t="str" cm="1">
        <f t="array" ref="O60">_xll.RssMarket($A60,"買気配数量")</f>
        <v/>
      </c>
      <c r="P60" t="str" cm="1">
        <f t="array" ref="P60">_xll.RssMarket($A60,"現在値詳細時刻")</f>
        <v>15:30:00</v>
      </c>
      <c r="Q60" cm="1">
        <f t="array" ref="Q60">_xll.RssMarket($A60,"後場始値")</f>
        <v>3123</v>
      </c>
    </row>
    <row r="61" spans="1:17">
      <c r="A61">
        <v>7203</v>
      </c>
      <c r="B61" t="str" cm="1">
        <f t="array" ref="B61">_xll.RssMarket($A61,"銘柄名称")</f>
        <v>トヨタ自動車</v>
      </c>
      <c r="C61" cm="1">
        <f t="array" ref="C61">_xll.RssMarket($A61,"現在値")</f>
        <v>3126</v>
      </c>
      <c r="D61" cm="1">
        <f t="array" ref="D61">_xll.RssMarket($A61,"前日比")</f>
        <v>-98</v>
      </c>
      <c r="E61" cm="1">
        <f t="array" ref="E61">_xll.RssMarket($A61,"前日終値")</f>
        <v>3224</v>
      </c>
      <c r="F61" cm="1">
        <f t="array" ref="F61">_xll.RssMarket($A61,"始値")</f>
        <v>3181</v>
      </c>
      <c r="G61" cm="1">
        <f t="array" ref="G61">_xll.RssMarket($A61,"高値")</f>
        <v>3192</v>
      </c>
      <c r="H61" cm="1">
        <f t="array" ref="H61">_xll.RssMarket($A61,"安値")</f>
        <v>3106</v>
      </c>
      <c r="I61" cm="1">
        <f t="array" ref="I61">_xll.RssMarket($A61,"出来高")</f>
        <v>102087800</v>
      </c>
      <c r="J61" cm="1">
        <f t="array" ref="J61">_xll.RssMarket($A61,"出来高加重平均")</f>
        <v>3135.9463000000001</v>
      </c>
      <c r="K61" cm="1">
        <f t="array" ref="K61">_xll.RssMarket($A61,"年初来高値")</f>
        <v>4000</v>
      </c>
      <c r="L61" cm="1">
        <f t="array" ref="L61">_xll.RssMarket($A61,"年初来安値")</f>
        <v>2686</v>
      </c>
      <c r="M61" t="str" cm="1">
        <f t="array" ref="M61">_xll.RssMarket($A61,"売気配数量")</f>
        <v/>
      </c>
      <c r="N61" t="str" cm="1">
        <f t="array" ref="N61">_xll.RssMarket($A61,"買気配")</f>
        <v/>
      </c>
      <c r="O61" t="str" cm="1">
        <f t="array" ref="O61">_xll.RssMarket($A61,"買気配数量")</f>
        <v/>
      </c>
      <c r="P61" t="str" cm="1">
        <f t="array" ref="P61">_xll.RssMarket($A61,"現在値詳細時刻")</f>
        <v>15:30:00</v>
      </c>
      <c r="Q61" cm="1">
        <f t="array" ref="Q61">_xll.RssMarket($A61,"後場始値")</f>
        <v>3150</v>
      </c>
    </row>
    <row r="62" spans="1:17">
      <c r="A62">
        <v>7213</v>
      </c>
      <c r="B62" t="str" cm="1">
        <f t="array" ref="B62">_xll.RssMarket($A62,"銘柄名称")</f>
        <v>レシップホールディングス</v>
      </c>
      <c r="C62" cm="1">
        <f t="array" ref="C62">_xll.RssMarket($A62,"現在値")</f>
        <v>616</v>
      </c>
      <c r="D62" cm="1">
        <f t="array" ref="D62">_xll.RssMarket($A62,"前日比")</f>
        <v>-3</v>
      </c>
      <c r="E62" cm="1">
        <f t="array" ref="E62">_xll.RssMarket($A62,"前日終値")</f>
        <v>619</v>
      </c>
      <c r="F62" cm="1">
        <f t="array" ref="F62">_xll.RssMarket($A62,"始値")</f>
        <v>616</v>
      </c>
      <c r="G62" cm="1">
        <f t="array" ref="G62">_xll.RssMarket($A62,"高値")</f>
        <v>623</v>
      </c>
      <c r="H62" cm="1">
        <f t="array" ref="H62">_xll.RssMarket($A62,"安値")</f>
        <v>615</v>
      </c>
      <c r="I62" cm="1">
        <f t="array" ref="I62">_xll.RssMarket($A62,"出来高")</f>
        <v>8200</v>
      </c>
      <c r="J62" cm="1">
        <f t="array" ref="J62">_xll.RssMarket($A62,"出来高加重平均")</f>
        <v>618.09749999999997</v>
      </c>
      <c r="K62" cm="1">
        <f t="array" ref="K62">_xll.RssMarket($A62,"年初来高値")</f>
        <v>647</v>
      </c>
      <c r="L62" cm="1">
        <f t="array" ref="L62">_xll.RssMarket($A62,"年初来安値")</f>
        <v>438</v>
      </c>
      <c r="M62" t="str" cm="1">
        <f t="array" ref="M62">_xll.RssMarket($A62,"売気配数量")</f>
        <v/>
      </c>
      <c r="N62" t="str" cm="1">
        <f t="array" ref="N62">_xll.RssMarket($A62,"買気配")</f>
        <v/>
      </c>
      <c r="O62" t="str" cm="1">
        <f t="array" ref="O62">_xll.RssMarket($A62,"買気配数量")</f>
        <v/>
      </c>
      <c r="P62" t="str" cm="1">
        <f t="array" ref="P62">_xll.RssMarket($A62,"現在値詳細時刻")</f>
        <v>15:30:00</v>
      </c>
      <c r="Q62" cm="1">
        <f t="array" ref="Q62">_xll.RssMarket($A62,"後場始値")</f>
        <v>620</v>
      </c>
    </row>
    <row r="63" spans="1:17">
      <c r="A63">
        <v>7220</v>
      </c>
      <c r="B63" t="str" cm="1">
        <f t="array" ref="B63">_xll.RssMarket($A63,"銘柄名称")</f>
        <v>武蔵精密工業</v>
      </c>
      <c r="C63" cm="1">
        <f t="array" ref="C63">_xll.RssMarket($A63,"現在値")</f>
        <v>3045</v>
      </c>
      <c r="D63" cm="1">
        <f t="array" ref="D63">_xll.RssMarket($A63,"前日比")</f>
        <v>5</v>
      </c>
      <c r="E63" cm="1">
        <f t="array" ref="E63">_xll.RssMarket($A63,"前日終値")</f>
        <v>3040</v>
      </c>
      <c r="F63" cm="1">
        <f t="array" ref="F63">_xll.RssMarket($A63,"始値")</f>
        <v>2980</v>
      </c>
      <c r="G63" cm="1">
        <f t="array" ref="G63">_xll.RssMarket($A63,"高値")</f>
        <v>3165</v>
      </c>
      <c r="H63" cm="1">
        <f t="array" ref="H63">_xll.RssMarket($A63,"安値")</f>
        <v>2956</v>
      </c>
      <c r="I63" cm="1">
        <f t="array" ref="I63">_xll.RssMarket($A63,"出来高")</f>
        <v>817600</v>
      </c>
      <c r="J63" cm="1">
        <f t="array" ref="J63">_xll.RssMarket($A63,"出来高加重平均")</f>
        <v>3049.8490999999999</v>
      </c>
      <c r="K63" cm="1">
        <f t="array" ref="K63">_xll.RssMarket($A63,"年初来高値")</f>
        <v>10550</v>
      </c>
      <c r="L63" cm="1">
        <f t="array" ref="L63">_xll.RssMarket($A63,"年初来安値")</f>
        <v>2210</v>
      </c>
      <c r="M63" t="str" cm="1">
        <f t="array" ref="M63">_xll.RssMarket($A63,"売気配数量")</f>
        <v/>
      </c>
      <c r="N63" t="str" cm="1">
        <f t="array" ref="N63">_xll.RssMarket($A63,"買気配")</f>
        <v/>
      </c>
      <c r="O63" t="str" cm="1">
        <f t="array" ref="O63">_xll.RssMarket($A63,"買気配数量")</f>
        <v/>
      </c>
      <c r="P63" t="str" cm="1">
        <f t="array" ref="P63">_xll.RssMarket($A63,"現在値詳細時刻")</f>
        <v>15:30:00</v>
      </c>
      <c r="Q63" cm="1">
        <f t="array" ref="Q63">_xll.RssMarket($A63,"後場始値")</f>
        <v>3080</v>
      </c>
    </row>
    <row r="64" spans="1:17">
      <c r="A64">
        <v>7269</v>
      </c>
      <c r="B64" t="str" cm="1">
        <f t="array" ref="B64">_xll.RssMarket($A64,"銘柄名称")</f>
        <v>スズキ</v>
      </c>
      <c r="C64" cm="1">
        <f t="array" ref="C64">_xll.RssMarket($A64,"現在値")</f>
        <v>2153.5</v>
      </c>
      <c r="D64" cm="1">
        <f t="array" ref="D64">_xll.RssMarket($A64,"前日比")</f>
        <v>8</v>
      </c>
      <c r="E64" cm="1">
        <f t="array" ref="E64">_xll.RssMarket($A64,"前日終値")</f>
        <v>2145.5</v>
      </c>
      <c r="F64" cm="1">
        <f t="array" ref="F64">_xll.RssMarket($A64,"始値")</f>
        <v>2116.5</v>
      </c>
      <c r="G64" cm="1">
        <f t="array" ref="G64">_xll.RssMarket($A64,"高値")</f>
        <v>2161.5</v>
      </c>
      <c r="H64" cm="1">
        <f t="array" ref="H64">_xll.RssMarket($A64,"安値")</f>
        <v>2102.5</v>
      </c>
      <c r="I64" cm="1">
        <f t="array" ref="I64">_xll.RssMarket($A64,"出来高")</f>
        <v>7362000</v>
      </c>
      <c r="J64" cm="1">
        <f t="array" ref="J64">_xll.RssMarket($A64,"出来高加重平均")</f>
        <v>2145.1543999999999</v>
      </c>
      <c r="K64" cm="1">
        <f t="array" ref="K64">_xll.RssMarket($A64,"年初来高値")</f>
        <v>2439</v>
      </c>
      <c r="L64" cm="1">
        <f t="array" ref="L64">_xll.RssMarket($A64,"年初来安値")</f>
        <v>1670</v>
      </c>
      <c r="M64" t="str" cm="1">
        <f t="array" ref="M64">_xll.RssMarket($A64,"売気配数量")</f>
        <v/>
      </c>
      <c r="N64" t="str" cm="1">
        <f t="array" ref="N64">_xll.RssMarket($A64,"買気配")</f>
        <v/>
      </c>
      <c r="O64" t="str" cm="1">
        <f t="array" ref="O64">_xll.RssMarket($A64,"買気配数量")</f>
        <v/>
      </c>
      <c r="P64" t="str" cm="1">
        <f t="array" ref="P64">_xll.RssMarket($A64,"現在値詳細時刻")</f>
        <v>15:30:00</v>
      </c>
      <c r="Q64" cm="1">
        <f t="array" ref="Q64">_xll.RssMarket($A64,"後場始値")</f>
        <v>2140</v>
      </c>
    </row>
    <row r="65" spans="1:17">
      <c r="A65">
        <v>7272</v>
      </c>
      <c r="B65" t="str" cm="1">
        <f t="array" ref="B65">_xll.RssMarket($A65,"銘柄名称")</f>
        <v>ヤマハ発動機</v>
      </c>
      <c r="C65" cm="1">
        <f t="array" ref="C65">_xll.RssMarket($A65,"現在値")</f>
        <v>1389</v>
      </c>
      <c r="D65" cm="1">
        <f t="array" ref="D65">_xll.RssMarket($A65,"前日比")</f>
        <v>-20</v>
      </c>
      <c r="E65" cm="1">
        <f t="array" ref="E65">_xll.RssMarket($A65,"前日終値")</f>
        <v>1409</v>
      </c>
      <c r="F65" cm="1">
        <f t="array" ref="F65">_xll.RssMarket($A65,"始値")</f>
        <v>1411</v>
      </c>
      <c r="G65" cm="1">
        <f t="array" ref="G65">_xll.RssMarket($A65,"高値")</f>
        <v>1415</v>
      </c>
      <c r="H65" cm="1">
        <f t="array" ref="H65">_xll.RssMarket($A65,"安値")</f>
        <v>1375</v>
      </c>
      <c r="I65" cm="1">
        <f t="array" ref="I65">_xll.RssMarket($A65,"出来高")</f>
        <v>6481600</v>
      </c>
      <c r="J65" cm="1">
        <f t="array" ref="J65">_xll.RssMarket($A65,"出来高加重平均")</f>
        <v>1392.4762000000001</v>
      </c>
      <c r="K65" cm="1">
        <f t="array" ref="K65">_xll.RssMarket($A65,"年初来高値")</f>
        <v>1412</v>
      </c>
      <c r="L65" cm="1">
        <f t="array" ref="L65">_xll.RssMarket($A65,"年初来安値")</f>
        <v>1033</v>
      </c>
      <c r="M65" t="str" cm="1">
        <f t="array" ref="M65">_xll.RssMarket($A65,"売気配数量")</f>
        <v/>
      </c>
      <c r="N65" t="str" cm="1">
        <f t="array" ref="N65">_xll.RssMarket($A65,"買気配")</f>
        <v/>
      </c>
      <c r="O65" t="str" cm="1">
        <f t="array" ref="O65">_xll.RssMarket($A65,"買気配数量")</f>
        <v/>
      </c>
      <c r="P65" t="str" cm="1">
        <f t="array" ref="P65">_xll.RssMarket($A65,"現在値詳細時刻")</f>
        <v>15:30:00</v>
      </c>
      <c r="Q65" cm="1">
        <f t="array" ref="Q65">_xll.RssMarket($A65,"後場始値")</f>
        <v>1387.5</v>
      </c>
    </row>
    <row r="66" spans="1:17">
      <c r="A66">
        <v>7376</v>
      </c>
      <c r="B66" t="str" cm="1">
        <f t="array" ref="B66">_xll.RssMarket($A66,"銘柄名称")</f>
        <v>ＢＣＣ</v>
      </c>
      <c r="C66" cm="1">
        <f t="array" ref="C66">_xll.RssMarket($A66,"現在値")</f>
        <v>1180</v>
      </c>
      <c r="D66" cm="1">
        <f t="array" ref="D66">_xll.RssMarket($A66,"前日比")</f>
        <v>2</v>
      </c>
      <c r="E66" cm="1">
        <f t="array" ref="E66">_xll.RssMarket($A66,"前日終値")</f>
        <v>1178</v>
      </c>
      <c r="F66" cm="1">
        <f t="array" ref="F66">_xll.RssMarket($A66,"始値")</f>
        <v>1178</v>
      </c>
      <c r="G66" cm="1">
        <f t="array" ref="G66">_xll.RssMarket($A66,"高値")</f>
        <v>1188</v>
      </c>
      <c r="H66" cm="1">
        <f t="array" ref="H66">_xll.RssMarket($A66,"安値")</f>
        <v>1148</v>
      </c>
      <c r="I66" cm="1">
        <f t="array" ref="I66">_xll.RssMarket($A66,"出来高")</f>
        <v>14800</v>
      </c>
      <c r="J66" cm="1">
        <f t="array" ref="J66">_xll.RssMarket($A66,"出来高加重平均")</f>
        <v>1177.4323999999999</v>
      </c>
      <c r="K66" cm="1">
        <f t="array" ref="K66">_xll.RssMarket($A66,"年初来高値")</f>
        <v>1310</v>
      </c>
      <c r="L66" cm="1">
        <f t="array" ref="L66">_xll.RssMarket($A66,"年初来安値")</f>
        <v>631</v>
      </c>
      <c r="M66" t="str" cm="1">
        <f t="array" ref="M66">_xll.RssMarket($A66,"売気配数量")</f>
        <v/>
      </c>
      <c r="N66" t="str" cm="1">
        <f t="array" ref="N66">_xll.RssMarket($A66,"買気配")</f>
        <v/>
      </c>
      <c r="O66" t="str" cm="1">
        <f t="array" ref="O66">_xll.RssMarket($A66,"買気配数量")</f>
        <v/>
      </c>
      <c r="P66" t="str" cm="1">
        <f t="array" ref="P66">_xll.RssMarket($A66,"現在値詳細時刻")</f>
        <v>15:30:00</v>
      </c>
      <c r="Q66" cm="1">
        <f t="array" ref="Q66">_xll.RssMarket($A66,"後場始値")</f>
        <v>1185</v>
      </c>
    </row>
    <row r="67" spans="1:17">
      <c r="A67">
        <v>7525</v>
      </c>
      <c r="B67" t="str" cm="1">
        <f t="array" ref="B67">_xll.RssMarket($A67,"銘柄名称")</f>
        <v>リックス</v>
      </c>
      <c r="C67" cm="1">
        <f t="array" ref="C67">_xll.RssMarket($A67,"現在値")</f>
        <v>3585</v>
      </c>
      <c r="D67" cm="1">
        <f t="array" ref="D67">_xll.RssMarket($A67,"前日比")</f>
        <v>0</v>
      </c>
      <c r="E67" cm="1">
        <f t="array" ref="E67">_xll.RssMarket($A67,"前日終値")</f>
        <v>3585</v>
      </c>
      <c r="F67" cm="1">
        <f t="array" ref="F67">_xll.RssMarket($A67,"始値")</f>
        <v>3595</v>
      </c>
      <c r="G67" cm="1">
        <f t="array" ref="G67">_xll.RssMarket($A67,"高値")</f>
        <v>3600</v>
      </c>
      <c r="H67" cm="1">
        <f t="array" ref="H67">_xll.RssMarket($A67,"安値")</f>
        <v>3545</v>
      </c>
      <c r="I67" cm="1">
        <f t="array" ref="I67">_xll.RssMarket($A67,"出来高")</f>
        <v>13600</v>
      </c>
      <c r="J67" cm="1">
        <f t="array" ref="J67">_xll.RssMarket($A67,"出来高加重平均")</f>
        <v>3583.3823000000002</v>
      </c>
      <c r="K67" cm="1">
        <f t="array" ref="K67">_xll.RssMarket($A67,"年初来高値")</f>
        <v>3980</v>
      </c>
      <c r="L67" cm="1">
        <f t="array" ref="L67">_xll.RssMarket($A67,"年初来安値")</f>
        <v>3325</v>
      </c>
      <c r="M67" t="str" cm="1">
        <f t="array" ref="M67">_xll.RssMarket($A67,"売気配数量")</f>
        <v/>
      </c>
      <c r="N67" t="str" cm="1">
        <f t="array" ref="N67">_xll.RssMarket($A67,"買気配")</f>
        <v/>
      </c>
      <c r="O67" t="str" cm="1">
        <f t="array" ref="O67">_xll.RssMarket($A67,"買気配数量")</f>
        <v/>
      </c>
      <c r="P67" t="str" cm="1">
        <f t="array" ref="P67">_xll.RssMarket($A67,"現在値詳細時刻")</f>
        <v>15:30:00</v>
      </c>
      <c r="Q67" cm="1">
        <f t="array" ref="Q67">_xll.RssMarket($A67,"後場始値")</f>
        <v>3580</v>
      </c>
    </row>
    <row r="68" spans="1:17">
      <c r="A68">
        <v>7729</v>
      </c>
      <c r="B68" t="str" cm="1">
        <f t="array" ref="B68">_xll.RssMarket($A68,"銘柄名称")</f>
        <v>東京精密</v>
      </c>
      <c r="C68" cm="1">
        <f t="array" ref="C68">_xll.RssMarket($A68,"現在値")</f>
        <v>15445</v>
      </c>
      <c r="D68" cm="1">
        <f t="array" ref="D68">_xll.RssMarket($A68,"前日比")</f>
        <v>685</v>
      </c>
      <c r="E68" cm="1">
        <f t="array" ref="E68">_xll.RssMarket($A68,"前日終値")</f>
        <v>14760</v>
      </c>
      <c r="F68" cm="1">
        <f t="array" ref="F68">_xll.RssMarket($A68,"始値")</f>
        <v>15000</v>
      </c>
      <c r="G68" cm="1">
        <f t="array" ref="G68">_xll.RssMarket($A68,"高値")</f>
        <v>15690</v>
      </c>
      <c r="H68" cm="1">
        <f t="array" ref="H68">_xll.RssMarket($A68,"安値")</f>
        <v>14715</v>
      </c>
      <c r="I68" cm="1">
        <f t="array" ref="I68">_xll.RssMarket($A68,"出来高")</f>
        <v>743200</v>
      </c>
      <c r="J68" cm="1">
        <f t="array" ref="J68">_xll.RssMarket($A68,"出来高加重平均")</f>
        <v>15287.0499</v>
      </c>
      <c r="K68" cm="1">
        <f t="array" ref="K68">_xll.RssMarket($A68,"年初来高値")</f>
        <v>21310</v>
      </c>
      <c r="L68" cm="1">
        <f t="array" ref="L68">_xll.RssMarket($A68,"年初来安値")</f>
        <v>11300</v>
      </c>
      <c r="M68" t="str" cm="1">
        <f t="array" ref="M68">_xll.RssMarket($A68,"売気配数量")</f>
        <v/>
      </c>
      <c r="N68" t="str" cm="1">
        <f t="array" ref="N68">_xll.RssMarket($A68,"買気配")</f>
        <v/>
      </c>
      <c r="O68" t="str" cm="1">
        <f t="array" ref="O68">_xll.RssMarket($A68,"買気配数量")</f>
        <v/>
      </c>
      <c r="P68" t="str" cm="1">
        <f t="array" ref="P68">_xll.RssMarket($A68,"現在値詳細時刻")</f>
        <v>15:30:00</v>
      </c>
      <c r="Q68" cm="1">
        <f t="array" ref="Q68">_xll.RssMarket($A68,"後場始値")</f>
        <v>15170</v>
      </c>
    </row>
    <row r="69" spans="1:17">
      <c r="A69">
        <v>7921</v>
      </c>
      <c r="B69" t="str" cm="1">
        <f t="array" ref="B69">_xll.RssMarket($A69,"銘柄名称")</f>
        <v>ＴＡＫＡＲＡ＆ＣＯＭＰＡＮＹ</v>
      </c>
      <c r="C69" cm="1">
        <f t="array" ref="C69">_xll.RssMarket($A69,"現在値")</f>
        <v>4450</v>
      </c>
      <c r="D69" cm="1">
        <f t="array" ref="D69">_xll.RssMarket($A69,"前日比")</f>
        <v>-100</v>
      </c>
      <c r="E69" cm="1">
        <f t="array" ref="E69">_xll.RssMarket($A69,"前日終値")</f>
        <v>4550</v>
      </c>
      <c r="F69" cm="1">
        <f t="array" ref="F69">_xll.RssMarket($A69,"始値")</f>
        <v>4585</v>
      </c>
      <c r="G69" cm="1">
        <f t="array" ref="G69">_xll.RssMarket($A69,"高値")</f>
        <v>4595</v>
      </c>
      <c r="H69" cm="1">
        <f t="array" ref="H69">_xll.RssMarket($A69,"安値")</f>
        <v>4380</v>
      </c>
      <c r="I69" cm="1">
        <f t="array" ref="I69">_xll.RssMarket($A69,"出来高")</f>
        <v>50700</v>
      </c>
      <c r="J69" cm="1">
        <f t="array" ref="J69">_xll.RssMarket($A69,"出来高加重平均")</f>
        <v>4450.4930000000004</v>
      </c>
      <c r="K69" cm="1">
        <f t="array" ref="K69">_xll.RssMarket($A69,"年初来高値")</f>
        <v>4790</v>
      </c>
      <c r="L69" cm="1">
        <f t="array" ref="L69">_xll.RssMarket($A69,"年初来安値")</f>
        <v>2783</v>
      </c>
      <c r="M69" t="str" cm="1">
        <f t="array" ref="M69">_xll.RssMarket($A69,"売気配数量")</f>
        <v/>
      </c>
      <c r="N69" t="str" cm="1">
        <f t="array" ref="N69">_xll.RssMarket($A69,"買気配")</f>
        <v/>
      </c>
      <c r="O69" t="str" cm="1">
        <f t="array" ref="O69">_xll.RssMarket($A69,"買気配数量")</f>
        <v/>
      </c>
      <c r="P69" t="str" cm="1">
        <f t="array" ref="P69">_xll.RssMarket($A69,"現在値詳細時刻")</f>
        <v>15:30:00</v>
      </c>
      <c r="Q69" cm="1">
        <f t="array" ref="Q69">_xll.RssMarket($A69,"後場始値")</f>
        <v>4395</v>
      </c>
    </row>
    <row r="70" spans="1:17">
      <c r="A70">
        <v>8031</v>
      </c>
      <c r="B70" t="str" cm="1">
        <f t="array" ref="B70">_xll.RssMarket($A70,"銘柄名称")</f>
        <v>三井物産</v>
      </c>
      <c r="C70" cm="1">
        <f t="array" ref="C70">_xll.RssMarket($A70,"現在値")</f>
        <v>4920</v>
      </c>
      <c r="D70" cm="1">
        <f t="array" ref="D70">_xll.RssMarket($A70,"前日比")</f>
        <v>2</v>
      </c>
      <c r="E70" cm="1">
        <f t="array" ref="E70">_xll.RssMarket($A70,"前日終値")</f>
        <v>4918</v>
      </c>
      <c r="F70" cm="1">
        <f t="array" ref="F70">_xll.RssMarket($A70,"始値")</f>
        <v>4853</v>
      </c>
      <c r="G70" cm="1">
        <f t="array" ref="G70">_xll.RssMarket($A70,"高値")</f>
        <v>4944</v>
      </c>
      <c r="H70" cm="1">
        <f t="array" ref="H70">_xll.RssMarket($A70,"安値")</f>
        <v>4835</v>
      </c>
      <c r="I70" cm="1">
        <f t="array" ref="I70">_xll.RssMarket($A70,"出来高")</f>
        <v>5709500</v>
      </c>
      <c r="J70" cm="1">
        <f t="array" ref="J70">_xll.RssMarket($A70,"出来高加重平均")</f>
        <v>4903.0843999999997</v>
      </c>
      <c r="K70" cm="1">
        <f t="array" ref="K70">_xll.RssMarket($A70,"年初来高値")</f>
        <v>6675</v>
      </c>
      <c r="L70" cm="1">
        <f t="array" ref="L70">_xll.RssMarket($A70,"年初来安値")</f>
        <v>4407</v>
      </c>
      <c r="M70" t="str" cm="1">
        <f t="array" ref="M70">_xll.RssMarket($A70,"売気配数量")</f>
        <v/>
      </c>
      <c r="N70" t="str" cm="1">
        <f t="array" ref="N70">_xll.RssMarket($A70,"買気配")</f>
        <v/>
      </c>
      <c r="O70" t="str" cm="1">
        <f t="array" ref="O70">_xll.RssMarket($A70,"買気配数量")</f>
        <v/>
      </c>
      <c r="P70" t="str" cm="1">
        <f t="array" ref="P70">_xll.RssMarket($A70,"現在値詳細時刻")</f>
        <v>15:30:00</v>
      </c>
      <c r="Q70" cm="1">
        <f t="array" ref="Q70">_xll.RssMarket($A70,"後場始値")</f>
        <v>4888</v>
      </c>
    </row>
    <row r="71" spans="1:17">
      <c r="A71">
        <v>8058</v>
      </c>
      <c r="B71" t="str" cm="1">
        <f t="array" ref="B71">_xll.RssMarket($A71,"銘柄名称")</f>
        <v>三菱商事</v>
      </c>
      <c r="C71" cm="1">
        <f t="array" ref="C71">_xll.RssMarket($A71,"現在値")</f>
        <v>4777</v>
      </c>
      <c r="D71" cm="1">
        <f t="array" ref="D71">_xll.RssMarket($A71,"前日比")</f>
        <v>-42</v>
      </c>
      <c r="E71" cm="1">
        <f t="array" ref="E71">_xll.RssMarket($A71,"前日終値")</f>
        <v>4819</v>
      </c>
      <c r="F71" cm="1">
        <f t="array" ref="F71">_xll.RssMarket($A71,"始値")</f>
        <v>4772</v>
      </c>
      <c r="G71" cm="1">
        <f t="array" ref="G71">_xll.RssMarket($A71,"高値")</f>
        <v>4833</v>
      </c>
      <c r="H71" cm="1">
        <f t="array" ref="H71">_xll.RssMarket($A71,"安値")</f>
        <v>4736</v>
      </c>
      <c r="I71" cm="1">
        <f t="array" ref="I71">_xll.RssMarket($A71,"出来高")</f>
        <v>7187300</v>
      </c>
      <c r="J71" cm="1">
        <f t="array" ref="J71">_xll.RssMarket($A71,"出来高加重平均")</f>
        <v>4782.5039999999999</v>
      </c>
      <c r="K71" cm="1">
        <f t="array" ref="K71">_xll.RssMarket($A71,"年初来高値")</f>
        <v>6012</v>
      </c>
      <c r="L71" cm="1">
        <f t="array" ref="L71">_xll.RssMarket($A71,"年初来安値")</f>
        <v>3610</v>
      </c>
      <c r="M71" t="str" cm="1">
        <f t="array" ref="M71">_xll.RssMarket($A71,"売気配数量")</f>
        <v/>
      </c>
      <c r="N71" t="str" cm="1">
        <f t="array" ref="N71">_xll.RssMarket($A71,"買気配")</f>
        <v/>
      </c>
      <c r="O71" t="str" cm="1">
        <f t="array" ref="O71">_xll.RssMarket($A71,"買気配数量")</f>
        <v/>
      </c>
      <c r="P71" t="str" cm="1">
        <f t="array" ref="P71">_xll.RssMarket($A71,"現在値詳細時刻")</f>
        <v>15:30:00</v>
      </c>
      <c r="Q71" cm="1">
        <f t="array" ref="Q71">_xll.RssMarket($A71,"後場始値")</f>
        <v>4798</v>
      </c>
    </row>
    <row r="72" spans="1:17">
      <c r="A72">
        <v>8233</v>
      </c>
      <c r="B72" t="str" cm="1">
        <f t="array" ref="B72">_xll.RssMarket($A72,"銘柄名称")</f>
        <v>高島屋</v>
      </c>
      <c r="C72" cm="1">
        <f t="array" ref="C72">_xll.RssMarket($A72,"現在値")</f>
        <v>2292.5</v>
      </c>
      <c r="D72" cm="1">
        <f t="array" ref="D72">_xll.RssMarket($A72,"前日比")</f>
        <v>-85</v>
      </c>
      <c r="E72" cm="1">
        <f t="array" ref="E72">_xll.RssMarket($A72,"前日終値")</f>
        <v>2377.5</v>
      </c>
      <c r="F72" cm="1">
        <f t="array" ref="F72">_xll.RssMarket($A72,"始値")</f>
        <v>2335</v>
      </c>
      <c r="G72" cm="1">
        <f t="array" ref="G72">_xll.RssMarket($A72,"高値")</f>
        <v>2363</v>
      </c>
      <c r="H72" cm="1">
        <f t="array" ref="H72">_xll.RssMarket($A72,"安値")</f>
        <v>2285.5</v>
      </c>
      <c r="I72" cm="1">
        <f t="array" ref="I72">_xll.RssMarket($A72,"出来高")</f>
        <v>1517200</v>
      </c>
      <c r="J72" cm="1">
        <f t="array" ref="J72">_xll.RssMarket($A72,"出来高加重平均")</f>
        <v>2304.8425999999999</v>
      </c>
      <c r="K72" cm="1">
        <f t="array" ref="K72">_xll.RssMarket($A72,"年初来高値")</f>
        <v>2608.5</v>
      </c>
      <c r="L72" cm="1">
        <f t="array" ref="L72">_xll.RssMarket($A72,"年初来安値")</f>
        <v>1642.5</v>
      </c>
      <c r="M72" t="str" cm="1">
        <f t="array" ref="M72">_xll.RssMarket($A72,"売気配数量")</f>
        <v/>
      </c>
      <c r="N72" t="str" cm="1">
        <f t="array" ref="N72">_xll.RssMarket($A72,"買気配")</f>
        <v/>
      </c>
      <c r="O72" t="str" cm="1">
        <f t="array" ref="O72">_xll.RssMarket($A72,"買気配数量")</f>
        <v/>
      </c>
      <c r="P72" t="str" cm="1">
        <f t="array" ref="P72">_xll.RssMarket($A72,"現在値詳細時刻")</f>
        <v>15:30:00</v>
      </c>
      <c r="Q72" cm="1">
        <f t="array" ref="Q72">_xll.RssMarket($A72,"後場始値")</f>
        <v>2302</v>
      </c>
    </row>
    <row r="73" spans="1:17">
      <c r="A73">
        <v>8304</v>
      </c>
      <c r="B73" t="str" cm="1">
        <f t="array" ref="B73">_xll.RssMarket($A73,"銘柄名称")</f>
        <v>あおぞら銀行</v>
      </c>
      <c r="C73" cm="1">
        <f t="array" ref="C73">_xll.RssMarket($A73,"現在値")</f>
        <v>3050</v>
      </c>
      <c r="D73" cm="1">
        <f t="array" ref="D73">_xll.RssMarket($A73,"前日比")</f>
        <v>-24</v>
      </c>
      <c r="E73" cm="1">
        <f t="array" ref="E73">_xll.RssMarket($A73,"前日終値")</f>
        <v>3074</v>
      </c>
      <c r="F73" cm="1">
        <f t="array" ref="F73">_xll.RssMarket($A73,"始値")</f>
        <v>3036</v>
      </c>
      <c r="G73" cm="1">
        <f t="array" ref="G73">_xll.RssMarket($A73,"高値")</f>
        <v>3070</v>
      </c>
      <c r="H73" cm="1">
        <f t="array" ref="H73">_xll.RssMarket($A73,"安値")</f>
        <v>3022</v>
      </c>
      <c r="I73" cm="1">
        <f t="array" ref="I73">_xll.RssMarket($A73,"出来高")</f>
        <v>1388400</v>
      </c>
      <c r="J73" cm="1">
        <f t="array" ref="J73">_xll.RssMarket($A73,"出来高加重平均")</f>
        <v>3052.3060999999998</v>
      </c>
      <c r="K73" cm="1">
        <f t="array" ref="K73">_xll.RssMarket($A73,"年初来高値")</f>
        <v>3146</v>
      </c>
      <c r="L73" cm="1">
        <f t="array" ref="L73">_xll.RssMarket($A73,"年初来安値")</f>
        <v>2418.5</v>
      </c>
      <c r="M73" t="str" cm="1">
        <f t="array" ref="M73">_xll.RssMarket($A73,"売気配数量")</f>
        <v/>
      </c>
      <c r="N73" t="str" cm="1">
        <f t="array" ref="N73">_xll.RssMarket($A73,"買気配")</f>
        <v/>
      </c>
      <c r="O73" t="str" cm="1">
        <f t="array" ref="O73">_xll.RssMarket($A73,"買気配数量")</f>
        <v/>
      </c>
      <c r="P73" t="str" cm="1">
        <f t="array" ref="P73">_xll.RssMarket($A73,"現在値詳細時刻")</f>
        <v>15:30:00</v>
      </c>
      <c r="Q73" cm="1">
        <f t="array" ref="Q73">_xll.RssMarket($A73,"後場始値")</f>
        <v>3053</v>
      </c>
    </row>
    <row r="74" spans="1:17">
      <c r="A74">
        <v>8316</v>
      </c>
      <c r="B74" t="str" cm="1">
        <f t="array" ref="B74">_xll.RssMarket($A74,"銘柄名称")</f>
        <v>三井住友フィナンシャルＧ</v>
      </c>
      <c r="C74" cm="1">
        <f t="array" ref="C74">_xll.RssMarket($A74,"現在値")</f>
        <v>6666</v>
      </c>
      <c r="D74" cm="1">
        <f t="array" ref="D74">_xll.RssMarket($A74,"前日比")</f>
        <v>-210</v>
      </c>
      <c r="E74" cm="1">
        <f t="array" ref="E74">_xll.RssMarket($A74,"前日終値")</f>
        <v>6876</v>
      </c>
      <c r="F74" cm="1">
        <f t="array" ref="F74">_xll.RssMarket($A74,"始値")</f>
        <v>6730</v>
      </c>
      <c r="G74" cm="1">
        <f t="array" ref="G74">_xll.RssMarket($A74,"高値")</f>
        <v>6787</v>
      </c>
      <c r="H74" cm="1">
        <f t="array" ref="H74">_xll.RssMarket($A74,"安値")</f>
        <v>6666</v>
      </c>
      <c r="I74" cm="1">
        <f t="array" ref="I74">_xll.RssMarket($A74,"出来高")</f>
        <v>15888200</v>
      </c>
      <c r="J74" cm="1">
        <f t="array" ref="J74">_xll.RssMarket($A74,"出来高加重平均")</f>
        <v>6710.6468999999997</v>
      </c>
      <c r="K74" cm="1">
        <f t="array" ref="K74">_xll.RssMarket($A74,"年初来高値")</f>
        <v>7260</v>
      </c>
      <c r="L74" cm="1">
        <f t="array" ref="L74">_xll.RssMarket($A74,"年初来安値")</f>
        <v>4927</v>
      </c>
      <c r="M74" t="str" cm="1">
        <f t="array" ref="M74">_xll.RssMarket($A74,"売気配数量")</f>
        <v/>
      </c>
      <c r="N74" t="str" cm="1">
        <f t="array" ref="N74">_xll.RssMarket($A74,"買気配")</f>
        <v/>
      </c>
      <c r="O74" t="str" cm="1">
        <f t="array" ref="O74">_xll.RssMarket($A74,"買気配数量")</f>
        <v/>
      </c>
      <c r="P74" t="str" cm="1">
        <f t="array" ref="P74">_xll.RssMarket($A74,"現在値詳細時刻")</f>
        <v>15:30:00</v>
      </c>
      <c r="Q74" cm="1">
        <f t="array" ref="Q74">_xll.RssMarket($A74,"後場始値")</f>
        <v>6720</v>
      </c>
    </row>
    <row r="75" spans="1:17">
      <c r="A75">
        <v>8331</v>
      </c>
      <c r="B75" t="str" cm="1">
        <f t="array" ref="B75">_xll.RssMarket($A75,"銘柄名称")</f>
        <v>千葉銀行</v>
      </c>
      <c r="C75" cm="1">
        <f t="array" ref="C75">_xll.RssMarket($A75,"現在値")</f>
        <v>2608</v>
      </c>
      <c r="D75" cm="1">
        <f t="array" ref="D75">_xll.RssMarket($A75,"前日比")</f>
        <v>-77.5</v>
      </c>
      <c r="E75" cm="1">
        <f t="array" ref="E75">_xll.RssMarket($A75,"前日終値")</f>
        <v>2685.5</v>
      </c>
      <c r="F75" cm="1">
        <f t="array" ref="F75">_xll.RssMarket($A75,"始値")</f>
        <v>2616</v>
      </c>
      <c r="G75" cm="1">
        <f t="array" ref="G75">_xll.RssMarket($A75,"高値")</f>
        <v>2648</v>
      </c>
      <c r="H75" cm="1">
        <f t="array" ref="H75">_xll.RssMarket($A75,"安値")</f>
        <v>2594</v>
      </c>
      <c r="I75" cm="1">
        <f t="array" ref="I75">_xll.RssMarket($A75,"出来高")</f>
        <v>2304600</v>
      </c>
      <c r="J75" cm="1">
        <f t="array" ref="J75">_xll.RssMarket($A75,"出来高加重平均")</f>
        <v>2613.7437</v>
      </c>
      <c r="K75" cm="1">
        <f t="array" ref="K75">_xll.RssMarket($A75,"年初来高値")</f>
        <v>2822.5</v>
      </c>
      <c r="L75" cm="1">
        <f t="array" ref="L75">_xll.RssMarket($A75,"年初来安値")</f>
        <v>1764</v>
      </c>
      <c r="M75" t="str" cm="1">
        <f t="array" ref="M75">_xll.RssMarket($A75,"売気配数量")</f>
        <v/>
      </c>
      <c r="N75" t="str" cm="1">
        <f t="array" ref="N75">_xll.RssMarket($A75,"買気配")</f>
        <v/>
      </c>
      <c r="O75" t="str" cm="1">
        <f t="array" ref="O75">_xll.RssMarket($A75,"買気配数量")</f>
        <v/>
      </c>
      <c r="P75" t="str" cm="1">
        <f t="array" ref="P75">_xll.RssMarket($A75,"現在値詳細時刻")</f>
        <v>15:30:00</v>
      </c>
      <c r="Q75" cm="1">
        <f t="array" ref="Q75">_xll.RssMarket($A75,"後場始値")</f>
        <v>2614</v>
      </c>
    </row>
    <row r="76" spans="1:17">
      <c r="A76">
        <v>8424</v>
      </c>
      <c r="B76" t="str" cm="1">
        <f t="array" ref="B76">_xll.RssMarket($A76,"銘柄名称")</f>
        <v>芙蓉総合リース</v>
      </c>
      <c r="C76" cm="1">
        <f t="array" ref="C76">_xll.RssMarket($A76,"現在値")</f>
        <v>4517</v>
      </c>
      <c r="D76" cm="1">
        <f t="array" ref="D76">_xll.RssMarket($A76,"前日比")</f>
        <v>-74</v>
      </c>
      <c r="E76" cm="1">
        <f t="array" ref="E76">_xll.RssMarket($A76,"前日終値")</f>
        <v>4591</v>
      </c>
      <c r="F76" cm="1">
        <f t="array" ref="F76">_xll.RssMarket($A76,"始値")</f>
        <v>4563</v>
      </c>
      <c r="G76" cm="1">
        <f t="array" ref="G76">_xll.RssMarket($A76,"高値")</f>
        <v>4585</v>
      </c>
      <c r="H76" cm="1">
        <f t="array" ref="H76">_xll.RssMarket($A76,"安値")</f>
        <v>4464</v>
      </c>
      <c r="I76" cm="1">
        <f t="array" ref="I76">_xll.RssMarket($A76,"出来高")</f>
        <v>280400</v>
      </c>
      <c r="J76" cm="1">
        <f t="array" ref="J76">_xll.RssMarket($A76,"出来高加重平均")</f>
        <v>4521.6247999999996</v>
      </c>
      <c r="K76" cm="1">
        <f t="array" ref="K76">_xll.RssMarket($A76,"年初来高値")</f>
        <v>4664</v>
      </c>
      <c r="L76" cm="1">
        <f t="array" ref="L76">_xll.RssMarket($A76,"年初来安値")</f>
        <v>4016</v>
      </c>
      <c r="M76" t="str" cm="1">
        <f t="array" ref="M76">_xll.RssMarket($A76,"売気配数量")</f>
        <v/>
      </c>
      <c r="N76" t="str" cm="1">
        <f t="array" ref="N76">_xll.RssMarket($A76,"買気配")</f>
        <v/>
      </c>
      <c r="O76" t="str" cm="1">
        <f t="array" ref="O76">_xll.RssMarket($A76,"買気配数量")</f>
        <v/>
      </c>
      <c r="P76" t="str" cm="1">
        <f t="array" ref="P76">_xll.RssMarket($A76,"現在値詳細時刻")</f>
        <v>15:30:00</v>
      </c>
      <c r="Q76" cm="1">
        <f t="array" ref="Q76">_xll.RssMarket($A76,"後場始値")</f>
        <v>4521</v>
      </c>
    </row>
    <row r="77" spans="1:17">
      <c r="A77">
        <v>8425</v>
      </c>
      <c r="B77" t="str" cm="1">
        <f t="array" ref="B77">_xll.RssMarket($A77,"銘柄名称")</f>
        <v>みずほリース</v>
      </c>
      <c r="C77" cm="1">
        <f t="array" ref="C77">_xll.RssMarket($A77,"現在値")</f>
        <v>1345</v>
      </c>
      <c r="D77" cm="1">
        <f t="array" ref="D77">_xll.RssMarket($A77,"前日比")</f>
        <v>-23</v>
      </c>
      <c r="E77" cm="1">
        <f t="array" ref="E77">_xll.RssMarket($A77,"前日終値")</f>
        <v>1368</v>
      </c>
      <c r="F77" cm="1">
        <f t="array" ref="F77">_xll.RssMarket($A77,"始値")</f>
        <v>1350</v>
      </c>
      <c r="G77" cm="1">
        <f t="array" ref="G77">_xll.RssMarket($A77,"高値")</f>
        <v>1357</v>
      </c>
      <c r="H77" cm="1">
        <f t="array" ref="H77">_xll.RssMarket($A77,"安値")</f>
        <v>1335</v>
      </c>
      <c r="I77" cm="1">
        <f t="array" ref="I77">_xll.RssMarket($A77,"出来高")</f>
        <v>614700</v>
      </c>
      <c r="J77" cm="1">
        <f t="array" ref="J77">_xll.RssMarket($A77,"出来高加重平均")</f>
        <v>1345.4196999999999</v>
      </c>
      <c r="K77" cm="1">
        <f t="array" ref="K77">_xll.RssMarket($A77,"年初来高値")</f>
        <v>1544</v>
      </c>
      <c r="L77" cm="1">
        <f t="array" ref="L77">_xll.RssMarket($A77,"年初来安値")</f>
        <v>1224</v>
      </c>
      <c r="M77" t="str" cm="1">
        <f t="array" ref="M77">_xll.RssMarket($A77,"売気配数量")</f>
        <v/>
      </c>
      <c r="N77" t="str" cm="1">
        <f t="array" ref="N77">_xll.RssMarket($A77,"買気配")</f>
        <v/>
      </c>
      <c r="O77" t="str" cm="1">
        <f t="array" ref="O77">_xll.RssMarket($A77,"買気配数量")</f>
        <v/>
      </c>
      <c r="P77" t="str" cm="1">
        <f t="array" ref="P77">_xll.RssMarket($A77,"現在値詳細時刻")</f>
        <v>15:30:00</v>
      </c>
      <c r="Q77" cm="1">
        <f t="array" ref="Q77">_xll.RssMarket($A77,"後場始値")</f>
        <v>1345</v>
      </c>
    </row>
    <row r="78" spans="1:17">
      <c r="A78">
        <v>8591</v>
      </c>
      <c r="B78" t="str" cm="1">
        <f t="array" ref="B78">_xll.RssMarket($A78,"銘柄名称")</f>
        <v>オリックス</v>
      </c>
      <c r="C78" cm="1">
        <f t="array" ref="C78">_xll.RssMarket($A78,"現在値")</f>
        <v>6315</v>
      </c>
      <c r="D78" cm="1">
        <f t="array" ref="D78">_xll.RssMarket($A78,"前日比")</f>
        <v>-181</v>
      </c>
      <c r="E78" cm="1">
        <f t="array" ref="E78">_xll.RssMarket($A78,"前日終値")</f>
        <v>6496</v>
      </c>
      <c r="F78" cm="1">
        <f t="array" ref="F78">_xll.RssMarket($A78,"始値")</f>
        <v>6381</v>
      </c>
      <c r="G78" cm="1">
        <f t="array" ref="G78">_xll.RssMarket($A78,"高値")</f>
        <v>6382</v>
      </c>
      <c r="H78" cm="1">
        <f t="array" ref="H78">_xll.RssMarket($A78,"安値")</f>
        <v>6274</v>
      </c>
      <c r="I78" cm="1">
        <f t="array" ref="I78">_xll.RssMarket($A78,"出来高")</f>
        <v>4361000</v>
      </c>
      <c r="J78" cm="1">
        <f t="array" ref="J78">_xll.RssMarket($A78,"出来高加重平均")</f>
        <v>6326.3423000000003</v>
      </c>
      <c r="K78" cm="1">
        <f t="array" ref="K78">_xll.RssMarket($A78,"年初来高値")</f>
        <v>6680</v>
      </c>
      <c r="L78" cm="1">
        <f t="array" ref="L78">_xll.RssMarket($A78,"年初来安値")</f>
        <v>4528</v>
      </c>
      <c r="M78" t="str" cm="1">
        <f t="array" ref="M78">_xll.RssMarket($A78,"売気配数量")</f>
        <v/>
      </c>
      <c r="N78" t="str" cm="1">
        <f t="array" ref="N78">_xll.RssMarket($A78,"買気配")</f>
        <v/>
      </c>
      <c r="O78" t="str" cm="1">
        <f t="array" ref="O78">_xll.RssMarket($A78,"買気配数量")</f>
        <v/>
      </c>
      <c r="P78" t="str" cm="1">
        <f t="array" ref="P78">_xll.RssMarket($A78,"現在値詳細時刻")</f>
        <v>15:30:00</v>
      </c>
      <c r="Q78" cm="1">
        <f t="array" ref="Q78">_xll.RssMarket($A78,"後場始値")</f>
        <v>6309</v>
      </c>
    </row>
    <row r="79" spans="1:17">
      <c r="A79">
        <v>8593</v>
      </c>
      <c r="B79" t="str" cm="1">
        <f t="array" ref="B79">_xll.RssMarket($A79,"銘柄名称")</f>
        <v>三菱ＨＣキャピタル</v>
      </c>
      <c r="C79" cm="1">
        <f t="array" ref="C79">_xll.RssMarket($A79,"現在値")</f>
        <v>1490.5</v>
      </c>
      <c r="D79" cm="1">
        <f t="array" ref="D79">_xll.RssMarket($A79,"前日比")</f>
        <v>-27.5</v>
      </c>
      <c r="E79" cm="1">
        <f t="array" ref="E79">_xll.RssMarket($A79,"前日終値")</f>
        <v>1518</v>
      </c>
      <c r="F79" cm="1">
        <f t="array" ref="F79">_xll.RssMarket($A79,"始値")</f>
        <v>1507</v>
      </c>
      <c r="G79" cm="1">
        <f t="array" ref="G79">_xll.RssMarket($A79,"高値")</f>
        <v>1511.5</v>
      </c>
      <c r="H79" cm="1">
        <f t="array" ref="H79">_xll.RssMarket($A79,"安値")</f>
        <v>1476.5</v>
      </c>
      <c r="I79" cm="1">
        <f t="array" ref="I79">_xll.RssMarket($A79,"出来高")</f>
        <v>4587300</v>
      </c>
      <c r="J79" cm="1">
        <f t="array" ref="J79">_xll.RssMarket($A79,"出来高加重平均")</f>
        <v>1490.2709</v>
      </c>
      <c r="K79" cm="1">
        <f t="array" ref="K79">_xll.RssMarket($A79,"年初来高値")</f>
        <v>1541.5</v>
      </c>
      <c r="L79" cm="1">
        <f t="array" ref="L79">_xll.RssMarket($A79,"年初来安値")</f>
        <v>1239.5</v>
      </c>
      <c r="M79" t="str" cm="1">
        <f t="array" ref="M79">_xll.RssMarket($A79,"売気配数量")</f>
        <v/>
      </c>
      <c r="N79" t="str" cm="1">
        <f t="array" ref="N79">_xll.RssMarket($A79,"買気配")</f>
        <v/>
      </c>
      <c r="O79" t="str" cm="1">
        <f t="array" ref="O79">_xll.RssMarket($A79,"買気配数量")</f>
        <v/>
      </c>
      <c r="P79" t="str" cm="1">
        <f t="array" ref="P79">_xll.RssMarket($A79,"現在値詳細時刻")</f>
        <v>15:30:00</v>
      </c>
      <c r="Q79" cm="1">
        <f t="array" ref="Q79">_xll.RssMarket($A79,"後場始値")</f>
        <v>1488</v>
      </c>
    </row>
    <row r="80" spans="1:17">
      <c r="A80">
        <v>8604</v>
      </c>
      <c r="B80" t="str" cm="1">
        <f t="array" ref="B80">_xll.RssMarket($A80,"銘柄名称")</f>
        <v>野村ホールディングス</v>
      </c>
      <c r="C80" cm="1">
        <f t="array" ref="C80">_xll.RssMarket($A80,"現在値")</f>
        <v>1470</v>
      </c>
      <c r="D80" cm="1">
        <f t="array" ref="D80">_xll.RssMarket($A80,"前日比")</f>
        <v>-102.5</v>
      </c>
      <c r="E80" cm="1">
        <f t="array" ref="E80">_xll.RssMarket($A80,"前日終値")</f>
        <v>1572.5</v>
      </c>
      <c r="F80" cm="1">
        <f t="array" ref="F80">_xll.RssMarket($A80,"始値")</f>
        <v>1473</v>
      </c>
      <c r="G80" cm="1">
        <f t="array" ref="G80">_xll.RssMarket($A80,"高値")</f>
        <v>1486</v>
      </c>
      <c r="H80" cm="1">
        <f t="array" ref="H80">_xll.RssMarket($A80,"安値")</f>
        <v>1459</v>
      </c>
      <c r="I80" cm="1">
        <f t="array" ref="I80">_xll.RssMarket($A80,"出来高")</f>
        <v>20006600</v>
      </c>
      <c r="J80" cm="1">
        <f t="array" ref="J80">_xll.RssMarket($A80,"出来高加重平均")</f>
        <v>1471.2436</v>
      </c>
      <c r="K80" cm="1">
        <f t="array" ref="K80">_xll.RssMarket($A80,"年初来高値")</f>
        <v>1636</v>
      </c>
      <c r="L80" cm="1">
        <f t="array" ref="L80">_xll.RssMarket($A80,"年初来安値")</f>
        <v>1145</v>
      </c>
      <c r="M80" t="str" cm="1">
        <f t="array" ref="M80">_xll.RssMarket($A80,"売気配数量")</f>
        <v/>
      </c>
      <c r="N80" t="str" cm="1">
        <f t="array" ref="N80">_xll.RssMarket($A80,"買気配")</f>
        <v/>
      </c>
      <c r="O80" t="str" cm="1">
        <f t="array" ref="O80">_xll.RssMarket($A80,"買気配数量")</f>
        <v/>
      </c>
      <c r="P80" t="str" cm="1">
        <f t="array" ref="P80">_xll.RssMarket($A80,"現在値詳細時刻")</f>
        <v>15:30:00</v>
      </c>
      <c r="Q80" cm="1">
        <f t="array" ref="Q80">_xll.RssMarket($A80,"後場始値")</f>
        <v>1474.5</v>
      </c>
    </row>
    <row r="81" spans="1:17">
      <c r="A81">
        <v>8697</v>
      </c>
      <c r="B81" t="str" cm="1">
        <f t="array" ref="B81">_xll.RssMarket($A81,"銘柄名称")</f>
        <v>日本取引所グループ</v>
      </c>
      <c r="C81" cm="1">
        <f t="array" ref="C81">_xll.RssMarket($A81,"現在値")</f>
        <v>2164</v>
      </c>
      <c r="D81" cm="1">
        <f t="array" ref="D81">_xll.RssMarket($A81,"前日比")</f>
        <v>-126</v>
      </c>
      <c r="E81" cm="1">
        <f t="array" ref="E81">_xll.RssMarket($A81,"前日終値")</f>
        <v>2290</v>
      </c>
      <c r="F81" cm="1">
        <f t="array" ref="F81">_xll.RssMarket($A81,"始値")</f>
        <v>2198</v>
      </c>
      <c r="G81" cm="1">
        <f t="array" ref="G81">_xll.RssMarket($A81,"高値")</f>
        <v>2228.5</v>
      </c>
      <c r="H81" cm="1">
        <f t="array" ref="H81">_xll.RssMarket($A81,"安値")</f>
        <v>2151</v>
      </c>
      <c r="I81" cm="1">
        <f t="array" ref="I81">_xll.RssMarket($A81,"出来高")</f>
        <v>6744800</v>
      </c>
      <c r="J81" cm="1">
        <f t="array" ref="J81">_xll.RssMarket($A81,"出来高加重平均")</f>
        <v>2175.0857000000001</v>
      </c>
      <c r="K81" cm="1">
        <f t="array" ref="K81">_xll.RssMarket($A81,"年初来高値")</f>
        <v>2356</v>
      </c>
      <c r="L81" cm="1">
        <f t="array" ref="L81">_xll.RssMarket($A81,"年初来安値")</f>
        <v>1597</v>
      </c>
      <c r="M81" t="str" cm="1">
        <f t="array" ref="M81">_xll.RssMarket($A81,"売気配数量")</f>
        <v/>
      </c>
      <c r="N81" t="str" cm="1">
        <f t="array" ref="N81">_xll.RssMarket($A81,"買気配")</f>
        <v/>
      </c>
      <c r="O81" t="str" cm="1">
        <f t="array" ref="O81">_xll.RssMarket($A81,"買気配数量")</f>
        <v/>
      </c>
      <c r="P81" t="str" cm="1">
        <f t="array" ref="P81">_xll.RssMarket($A81,"現在値詳細時刻")</f>
        <v>15:30:00</v>
      </c>
      <c r="Q81" cm="1">
        <f t="array" ref="Q81">_xll.RssMarket($A81,"後場始値")</f>
        <v>2180</v>
      </c>
    </row>
    <row r="82" spans="1:17">
      <c r="A82">
        <v>8830</v>
      </c>
      <c r="B82" t="str" cm="1">
        <f t="array" ref="B82">_xll.RssMarket($A82,"銘柄名称")</f>
        <v>住友不動産</v>
      </c>
      <c r="C82" cm="1">
        <f t="array" ref="C82">_xll.RssMarket($A82,"現在値")</f>
        <v>3703</v>
      </c>
      <c r="D82" cm="1">
        <f t="array" ref="D82">_xll.RssMarket($A82,"前日比")</f>
        <v>-39</v>
      </c>
      <c r="E82" cm="1">
        <f t="array" ref="E82">_xll.RssMarket($A82,"前日終値")</f>
        <v>3742</v>
      </c>
      <c r="F82" cm="1">
        <f t="array" ref="F82">_xll.RssMarket($A82,"始値")</f>
        <v>3720</v>
      </c>
      <c r="G82" cm="1">
        <f t="array" ref="G82">_xll.RssMarket($A82,"高値")</f>
        <v>3771</v>
      </c>
      <c r="H82" cm="1">
        <f t="array" ref="H82">_xll.RssMarket($A82,"安値")</f>
        <v>3696</v>
      </c>
      <c r="I82" cm="1">
        <f t="array" ref="I82">_xll.RssMarket($A82,"出来高")</f>
        <v>2091100</v>
      </c>
      <c r="J82" cm="1">
        <f t="array" ref="J82">_xll.RssMarket($A82,"出来高加重平均")</f>
        <v>3714.7375000000002</v>
      </c>
      <c r="K82" cm="1">
        <f t="array" ref="K82">_xll.RssMarket($A82,"年初来高値")</f>
        <v>5358</v>
      </c>
      <c r="L82" cm="1">
        <f t="array" ref="L82">_xll.RssMarket($A82,"年初来安値")</f>
        <v>3354</v>
      </c>
      <c r="M82" t="str" cm="1">
        <f t="array" ref="M82">_xll.RssMarket($A82,"売気配数量")</f>
        <v/>
      </c>
      <c r="N82" t="str" cm="1">
        <f t="array" ref="N82">_xll.RssMarket($A82,"買気配")</f>
        <v/>
      </c>
      <c r="O82" t="str" cm="1">
        <f t="array" ref="O82">_xll.RssMarket($A82,"買気配数量")</f>
        <v/>
      </c>
      <c r="P82" t="str" cm="1">
        <f t="array" ref="P82">_xll.RssMarket($A82,"現在値詳細時刻")</f>
        <v>15:30:00</v>
      </c>
      <c r="Q82" cm="1">
        <f t="array" ref="Q82">_xll.RssMarket($A82,"後場始値")</f>
        <v>3703</v>
      </c>
    </row>
    <row r="83" spans="1:17">
      <c r="A83">
        <v>9020</v>
      </c>
      <c r="B83" t="str" cm="1">
        <f t="array" ref="B83">_xll.RssMarket($A83,"銘柄名称")</f>
        <v>東日本旅客鉄道</v>
      </c>
      <c r="C83" cm="1">
        <f t="array" ref="C83">_xll.RssMarket($A83,"現在値")</f>
        <v>3820</v>
      </c>
      <c r="D83" cm="1">
        <f t="array" ref="D83">_xll.RssMarket($A83,"前日比")</f>
        <v>-115</v>
      </c>
      <c r="E83" cm="1">
        <f t="array" ref="E83">_xll.RssMarket($A83,"前日終値")</f>
        <v>3935</v>
      </c>
      <c r="F83" cm="1">
        <f t="array" ref="F83">_xll.RssMarket($A83,"始値")</f>
        <v>3910</v>
      </c>
      <c r="G83" cm="1">
        <f t="array" ref="G83">_xll.RssMarket($A83,"高値")</f>
        <v>3945</v>
      </c>
      <c r="H83" cm="1">
        <f t="array" ref="H83">_xll.RssMarket($A83,"安値")</f>
        <v>3780</v>
      </c>
      <c r="I83" cm="1">
        <f t="array" ref="I83">_xll.RssMarket($A83,"出来高")</f>
        <v>3505800</v>
      </c>
      <c r="J83" cm="1">
        <f t="array" ref="J83">_xll.RssMarket($A83,"出来高加重平均")</f>
        <v>3828.0047</v>
      </c>
      <c r="K83" cm="1">
        <f t="array" ref="K83">_xll.RssMarket($A83,"年初来高値")</f>
        <v>4211</v>
      </c>
      <c r="L83" cm="1">
        <f t="array" ref="L83">_xll.RssMarket($A83,"年初来安値")</f>
        <v>3243</v>
      </c>
      <c r="M83" t="str" cm="1">
        <f t="array" ref="M83">_xll.RssMarket($A83,"売気配数量")</f>
        <v/>
      </c>
      <c r="N83" t="str" cm="1">
        <f t="array" ref="N83">_xll.RssMarket($A83,"買気配")</f>
        <v/>
      </c>
      <c r="O83" t="str" cm="1">
        <f t="array" ref="O83">_xll.RssMarket($A83,"買気配数量")</f>
        <v/>
      </c>
      <c r="P83" t="str" cm="1">
        <f t="array" ref="P83">_xll.RssMarket($A83,"現在値詳細時刻")</f>
        <v>15:30:00</v>
      </c>
      <c r="Q83" cm="1">
        <f t="array" ref="Q83">_xll.RssMarket($A83,"後場始値")</f>
        <v>3796</v>
      </c>
    </row>
    <row r="84" spans="1:17">
      <c r="A84">
        <v>9024</v>
      </c>
      <c r="B84" t="str" cm="1">
        <f t="array" ref="B84">_xll.RssMarket($A84,"銘柄名称")</f>
        <v>西武ホールディングス</v>
      </c>
      <c r="C84" cm="1">
        <f t="array" ref="C84">_xll.RssMarket($A84,"現在値")</f>
        <v>3619</v>
      </c>
      <c r="D84" cm="1">
        <f t="array" ref="D84">_xll.RssMarket($A84,"前日比")</f>
        <v>-142</v>
      </c>
      <c r="E84" cm="1">
        <f t="array" ref="E84">_xll.RssMarket($A84,"前日終値")</f>
        <v>3761</v>
      </c>
      <c r="F84" cm="1">
        <f t="array" ref="F84">_xll.RssMarket($A84,"始値")</f>
        <v>3715</v>
      </c>
      <c r="G84" cm="1">
        <f t="array" ref="G84">_xll.RssMarket($A84,"高値")</f>
        <v>3776</v>
      </c>
      <c r="H84" cm="1">
        <f t="array" ref="H84">_xll.RssMarket($A84,"安値")</f>
        <v>3608</v>
      </c>
      <c r="I84" cm="1">
        <f t="array" ref="I84">_xll.RssMarket($A84,"出来高")</f>
        <v>1274200</v>
      </c>
      <c r="J84" cm="1">
        <f t="array" ref="J84">_xll.RssMarket($A84,"出来高加重平均")</f>
        <v>3642.0385000000001</v>
      </c>
      <c r="K84" cm="1">
        <f t="array" ref="K84">_xll.RssMarket($A84,"年初来高値")</f>
        <v>4775</v>
      </c>
      <c r="L84" cm="1">
        <f t="array" ref="L84">_xll.RssMarket($A84,"年初来安値")</f>
        <v>2579.5</v>
      </c>
      <c r="M84" t="str" cm="1">
        <f t="array" ref="M84">_xll.RssMarket($A84,"売気配数量")</f>
        <v/>
      </c>
      <c r="N84" t="str" cm="1">
        <f t="array" ref="N84">_xll.RssMarket($A84,"買気配")</f>
        <v/>
      </c>
      <c r="O84" t="str" cm="1">
        <f t="array" ref="O84">_xll.RssMarket($A84,"買気配数量")</f>
        <v/>
      </c>
      <c r="P84" t="str" cm="1">
        <f t="array" ref="P84">_xll.RssMarket($A84,"現在値詳細時刻")</f>
        <v>15:30:00</v>
      </c>
      <c r="Q84" cm="1">
        <f t="array" ref="Q84">_xll.RssMarket($A84,"後場始値")</f>
        <v>3626</v>
      </c>
    </row>
    <row r="85" spans="1:17">
      <c r="A85">
        <v>9069</v>
      </c>
      <c r="B85" t="str" cm="1">
        <f t="array" ref="B85">_xll.RssMarket($A85,"銘柄名称")</f>
        <v>センコーグループＨＬＤＧＳ</v>
      </c>
      <c r="C85" cm="1">
        <f t="array" ref="C85">_xll.RssMarket($A85,"現在値")</f>
        <v>2237</v>
      </c>
      <c r="D85" cm="1">
        <f t="array" ref="D85">_xll.RssMarket($A85,"前日比")</f>
        <v>-24.5</v>
      </c>
      <c r="E85" cm="1">
        <f t="array" ref="E85">_xll.RssMarket($A85,"前日終値")</f>
        <v>2261.5</v>
      </c>
      <c r="F85" cm="1">
        <f t="array" ref="F85">_xll.RssMarket($A85,"始値")</f>
        <v>2244</v>
      </c>
      <c r="G85" cm="1">
        <f t="array" ref="G85">_xll.RssMarket($A85,"高値")</f>
        <v>2264</v>
      </c>
      <c r="H85" cm="1">
        <f t="array" ref="H85">_xll.RssMarket($A85,"安値")</f>
        <v>2214</v>
      </c>
      <c r="I85" cm="1">
        <f t="array" ref="I85">_xll.RssMarket($A85,"出来高")</f>
        <v>435600</v>
      </c>
      <c r="J85" cm="1">
        <f t="array" ref="J85">_xll.RssMarket($A85,"出来高加重平均")</f>
        <v>2239.0601999999999</v>
      </c>
      <c r="K85" cm="1">
        <f t="array" ref="K85">_xll.RssMarket($A85,"年初来高値")</f>
        <v>2274</v>
      </c>
      <c r="L85" cm="1">
        <f t="array" ref="L85">_xll.RssMarket($A85,"年初来安値")</f>
        <v>1695</v>
      </c>
      <c r="M85" t="str" cm="1">
        <f t="array" ref="M85">_xll.RssMarket($A85,"売気配数量")</f>
        <v/>
      </c>
      <c r="N85" t="str" cm="1">
        <f t="array" ref="N85">_xll.RssMarket($A85,"買気配")</f>
        <v/>
      </c>
      <c r="O85" t="str" cm="1">
        <f t="array" ref="O85">_xll.RssMarket($A85,"買気配数量")</f>
        <v/>
      </c>
      <c r="P85" t="str" cm="1">
        <f t="array" ref="P85">_xll.RssMarket($A85,"現在値詳細時刻")</f>
        <v>15:30:00</v>
      </c>
      <c r="Q85" cm="1">
        <f t="array" ref="Q85">_xll.RssMarket($A85,"後場始値")</f>
        <v>2247</v>
      </c>
    </row>
    <row r="86" spans="1:17">
      <c r="A86">
        <v>9227</v>
      </c>
      <c r="B86" t="str" cm="1">
        <f t="array" ref="B86">_xll.RssMarket($A86,"銘柄名称")</f>
        <v>マイクロ波化学</v>
      </c>
      <c r="C86" cm="1">
        <f t="array" ref="C86">_xll.RssMarket($A86,"現在値")</f>
        <v>887</v>
      </c>
      <c r="D86" cm="1">
        <f t="array" ref="D86">_xll.RssMarket($A86,"前日比")</f>
        <v>-35</v>
      </c>
      <c r="E86" cm="1">
        <f t="array" ref="E86">_xll.RssMarket($A86,"前日終値")</f>
        <v>922</v>
      </c>
      <c r="F86" cm="1">
        <f t="array" ref="F86">_xll.RssMarket($A86,"始値")</f>
        <v>900</v>
      </c>
      <c r="G86" cm="1">
        <f t="array" ref="G86">_xll.RssMarket($A86,"高値")</f>
        <v>1041</v>
      </c>
      <c r="H86" cm="1">
        <f t="array" ref="H86">_xll.RssMarket($A86,"安値")</f>
        <v>864</v>
      </c>
      <c r="I86" cm="1">
        <f t="array" ref="I86">_xll.RssMarket($A86,"出来高")</f>
        <v>2260700</v>
      </c>
      <c r="J86" cm="1">
        <f t="array" ref="J86">_xll.RssMarket($A86,"出来高加重平均")</f>
        <v>947.15219999999999</v>
      </c>
      <c r="K86" cm="1">
        <f t="array" ref="K86">_xll.RssMarket($A86,"年初来高値")</f>
        <v>1620</v>
      </c>
      <c r="L86" cm="1">
        <f t="array" ref="L86">_xll.RssMarket($A86,"年初来安値")</f>
        <v>594</v>
      </c>
      <c r="M86" t="str" cm="1">
        <f t="array" ref="M86">_xll.RssMarket($A86,"売気配数量")</f>
        <v/>
      </c>
      <c r="N86" t="str" cm="1">
        <f t="array" ref="N86">_xll.RssMarket($A86,"買気配")</f>
        <v/>
      </c>
      <c r="O86" t="str" cm="1">
        <f t="array" ref="O86">_xll.RssMarket($A86,"買気配数量")</f>
        <v/>
      </c>
      <c r="P86" t="str" cm="1">
        <f t="array" ref="P86">_xll.RssMarket($A86,"現在値詳細時刻")</f>
        <v>15:30:00</v>
      </c>
      <c r="Q86" cm="1">
        <f t="array" ref="Q86">_xll.RssMarket($A86,"後場始値")</f>
        <v>881</v>
      </c>
    </row>
    <row r="87" spans="1:17">
      <c r="A87">
        <v>9303</v>
      </c>
      <c r="B87" t="str" cm="1">
        <f t="array" ref="B87">_xll.RssMarket($A87,"銘柄名称")</f>
        <v>住友倉庫</v>
      </c>
      <c r="C87" cm="1">
        <f t="array" ref="C87">_xll.RssMarket($A87,"現在値")</f>
        <v>4130</v>
      </c>
      <c r="D87" cm="1">
        <f t="array" ref="D87">_xll.RssMarket($A87,"前日比")</f>
        <v>-10</v>
      </c>
      <c r="E87" cm="1">
        <f t="array" ref="E87">_xll.RssMarket($A87,"前日終値")</f>
        <v>4140</v>
      </c>
      <c r="F87" cm="1">
        <f t="array" ref="F87">_xll.RssMarket($A87,"始値")</f>
        <v>4120</v>
      </c>
      <c r="G87" cm="1">
        <f t="array" ref="G87">_xll.RssMarket($A87,"高値")</f>
        <v>4145</v>
      </c>
      <c r="H87" cm="1">
        <f t="array" ref="H87">_xll.RssMarket($A87,"安値")</f>
        <v>4060</v>
      </c>
      <c r="I87" cm="1">
        <f t="array" ref="I87">_xll.RssMarket($A87,"出来高")</f>
        <v>163500</v>
      </c>
      <c r="J87" cm="1">
        <f t="array" ref="J87">_xll.RssMarket($A87,"出来高加重平均")</f>
        <v>4112.4525000000003</v>
      </c>
      <c r="K87" cm="1">
        <f t="array" ref="K87">_xll.RssMarket($A87,"年初来高値")</f>
        <v>4285</v>
      </c>
      <c r="L87" cm="1">
        <f t="array" ref="L87">_xll.RssMarket($A87,"年初来安値")</f>
        <v>3535</v>
      </c>
      <c r="M87" t="str" cm="1">
        <f t="array" ref="M87">_xll.RssMarket($A87,"売気配数量")</f>
        <v/>
      </c>
      <c r="N87" t="str" cm="1">
        <f t="array" ref="N87">_xll.RssMarket($A87,"買気配")</f>
        <v/>
      </c>
      <c r="O87" t="str" cm="1">
        <f t="array" ref="O87">_xll.RssMarket($A87,"買気配数量")</f>
        <v/>
      </c>
      <c r="P87" t="str" cm="1">
        <f t="array" ref="P87">_xll.RssMarket($A87,"現在値詳細時刻")</f>
        <v>15:30:00</v>
      </c>
      <c r="Q87" cm="1">
        <f t="array" ref="Q87">_xll.RssMarket($A87,"後場始値")</f>
        <v>4090</v>
      </c>
    </row>
    <row r="88" spans="1:17">
      <c r="A88">
        <v>9308</v>
      </c>
      <c r="B88" t="str" cm="1">
        <f t="array" ref="B88">_xll.RssMarket($A88,"銘柄名称")</f>
        <v>乾汽船</v>
      </c>
      <c r="C88" cm="1">
        <f t="array" ref="C88">_xll.RssMarket($A88,"現在値")</f>
        <v>1881</v>
      </c>
      <c r="D88" cm="1">
        <f t="array" ref="D88">_xll.RssMarket($A88,"前日比")</f>
        <v>6</v>
      </c>
      <c r="E88" cm="1">
        <f t="array" ref="E88">_xll.RssMarket($A88,"前日終値")</f>
        <v>1875</v>
      </c>
      <c r="F88" cm="1">
        <f t="array" ref="F88">_xll.RssMarket($A88,"始値")</f>
        <v>1898</v>
      </c>
      <c r="G88" cm="1">
        <f t="array" ref="G88">_xll.RssMarket($A88,"高値")</f>
        <v>1899</v>
      </c>
      <c r="H88" cm="1">
        <f t="array" ref="H88">_xll.RssMarket($A88,"安値")</f>
        <v>1855</v>
      </c>
      <c r="I88" cm="1">
        <f t="array" ref="I88">_xll.RssMarket($A88,"出来高")</f>
        <v>156400</v>
      </c>
      <c r="J88" cm="1">
        <f t="array" ref="J88">_xll.RssMarket($A88,"出来高加重平均")</f>
        <v>1875.3420000000001</v>
      </c>
      <c r="K88" cm="1">
        <f t="array" ref="K88">_xll.RssMarket($A88,"年初来高値")</f>
        <v>1897</v>
      </c>
      <c r="L88" cm="1">
        <f t="array" ref="L88">_xll.RssMarket($A88,"年初来安値")</f>
        <v>1271</v>
      </c>
      <c r="M88" t="str" cm="1">
        <f t="array" ref="M88">_xll.RssMarket($A88,"売気配数量")</f>
        <v/>
      </c>
      <c r="N88" t="str" cm="1">
        <f t="array" ref="N88">_xll.RssMarket($A88,"買気配")</f>
        <v/>
      </c>
      <c r="O88" t="str" cm="1">
        <f t="array" ref="O88">_xll.RssMarket($A88,"買気配数量")</f>
        <v/>
      </c>
      <c r="P88" t="str" cm="1">
        <f t="array" ref="P88">_xll.RssMarket($A88,"現在値詳細時刻")</f>
        <v>15:30:00</v>
      </c>
      <c r="Q88" cm="1">
        <f t="array" ref="Q88">_xll.RssMarket($A88,"後場始値")</f>
        <v>1867</v>
      </c>
    </row>
    <row r="89" spans="1:17">
      <c r="A89">
        <v>9348</v>
      </c>
      <c r="B89" t="str" cm="1">
        <f t="array" ref="B89">_xll.RssMarket($A89,"銘柄名称")</f>
        <v>ｉｓｐａｃｅ</v>
      </c>
      <c r="C89" cm="1">
        <f t="array" ref="C89">_xll.RssMarket($A89,"現在値")</f>
        <v>406</v>
      </c>
      <c r="D89" cm="1">
        <f t="array" ref="D89">_xll.RssMarket($A89,"前日比")</f>
        <v>6</v>
      </c>
      <c r="E89" cm="1">
        <f t="array" ref="E89">_xll.RssMarket($A89,"前日終値")</f>
        <v>400</v>
      </c>
      <c r="F89" cm="1">
        <f t="array" ref="F89">_xll.RssMarket($A89,"始値")</f>
        <v>406</v>
      </c>
      <c r="G89" cm="1">
        <f t="array" ref="G89">_xll.RssMarket($A89,"高値")</f>
        <v>415</v>
      </c>
      <c r="H89" cm="1">
        <f t="array" ref="H89">_xll.RssMarket($A89,"安値")</f>
        <v>404</v>
      </c>
      <c r="I89" cm="1">
        <f t="array" ref="I89">_xll.RssMarket($A89,"出来高")</f>
        <v>1371900</v>
      </c>
      <c r="J89" cm="1">
        <f t="array" ref="J89">_xll.RssMarket($A89,"出来高加重平均")</f>
        <v>408.6515</v>
      </c>
      <c r="K89" cm="1">
        <f t="array" ref="K89">_xll.RssMarket($A89,"年初来高値")</f>
        <v>710</v>
      </c>
      <c r="L89" cm="1">
        <f t="array" ref="L89">_xll.RssMarket($A89,"年初来安値")</f>
        <v>397</v>
      </c>
      <c r="M89" t="str" cm="1">
        <f t="array" ref="M89">_xll.RssMarket($A89,"売気配数量")</f>
        <v/>
      </c>
      <c r="N89" t="str" cm="1">
        <f t="array" ref="N89">_xll.RssMarket($A89,"買気配")</f>
        <v/>
      </c>
      <c r="O89" t="str" cm="1">
        <f t="array" ref="O89">_xll.RssMarket($A89,"買気配数量")</f>
        <v/>
      </c>
      <c r="P89" t="str" cm="1">
        <f t="array" ref="P89">_xll.RssMarket($A89,"現在値詳細時刻")</f>
        <v>15:30:00</v>
      </c>
      <c r="Q89" cm="1">
        <f t="array" ref="Q89">_xll.RssMarket($A89,"後場始値")</f>
        <v>409</v>
      </c>
    </row>
    <row r="90" spans="1:17">
      <c r="A90">
        <v>9432</v>
      </c>
      <c r="B90" t="str" cm="1">
        <f t="array" ref="B90">_xll.RssMarket($A90,"銘柄名称")</f>
        <v>ＮＴＴ</v>
      </c>
      <c r="C90" cm="1">
        <f t="array" ref="C90">_xll.RssMarket($A90,"現在値")</f>
        <v>159</v>
      </c>
      <c r="D90" cm="1">
        <f t="array" ref="D90">_xll.RssMarket($A90,"前日比")</f>
        <v>-1.3</v>
      </c>
      <c r="E90" cm="1">
        <f t="array" ref="E90">_xll.RssMarket($A90,"前日終値")</f>
        <v>160.30000000000001</v>
      </c>
      <c r="F90" cm="1">
        <f t="array" ref="F90">_xll.RssMarket($A90,"始値")</f>
        <v>160</v>
      </c>
      <c r="G90" cm="1">
        <f t="array" ref="G90">_xll.RssMarket($A90,"高値")</f>
        <v>160.9</v>
      </c>
      <c r="H90" cm="1">
        <f t="array" ref="H90">_xll.RssMarket($A90,"安値")</f>
        <v>157.1</v>
      </c>
      <c r="I90" cm="1">
        <f t="array" ref="I90">_xll.RssMarket($A90,"出来高")</f>
        <v>244892200</v>
      </c>
      <c r="J90" cm="1">
        <f t="array" ref="J90">_xll.RssMarket($A90,"出来高加重平均")</f>
        <v>158.74199999999999</v>
      </c>
      <c r="K90" cm="1">
        <f t="array" ref="K90">_xll.RssMarket($A90,"年初来高値")</f>
        <v>161.19999999999999</v>
      </c>
      <c r="L90" cm="1">
        <f t="array" ref="L90">_xll.RssMarket($A90,"年初来安値")</f>
        <v>142.6</v>
      </c>
      <c r="M90" t="str" cm="1">
        <f t="array" ref="M90">_xll.RssMarket($A90,"売気配数量")</f>
        <v/>
      </c>
      <c r="N90" t="str" cm="1">
        <f t="array" ref="N90">_xll.RssMarket($A90,"買気配")</f>
        <v/>
      </c>
      <c r="O90" t="str" cm="1">
        <f t="array" ref="O90">_xll.RssMarket($A90,"買気配数量")</f>
        <v/>
      </c>
      <c r="P90" t="str" cm="1">
        <f t="array" ref="P90">_xll.RssMarket($A90,"現在値詳細時刻")</f>
        <v>15:30:00</v>
      </c>
      <c r="Q90" cm="1">
        <f t="array" ref="Q90">_xll.RssMarket($A90,"後場始値")</f>
        <v>157.6</v>
      </c>
    </row>
    <row r="91" spans="1:17">
      <c r="A91">
        <v>9449</v>
      </c>
      <c r="B91" t="str" cm="1">
        <f t="array" ref="B91">_xll.RssMarket($A91,"銘柄名称")</f>
        <v>ＧＭＯインターネットグループ</v>
      </c>
      <c r="C91" cm="1">
        <f t="array" ref="C91">_xll.RssMarket($A91,"現在値")</f>
        <v>4212</v>
      </c>
      <c r="D91" cm="1">
        <f t="array" ref="D91">_xll.RssMarket($A91,"前日比")</f>
        <v>-46</v>
      </c>
      <c r="E91" cm="1">
        <f t="array" ref="E91">_xll.RssMarket($A91,"前日終値")</f>
        <v>4258</v>
      </c>
      <c r="F91" cm="1">
        <f t="array" ref="F91">_xll.RssMarket($A91,"始値")</f>
        <v>4260</v>
      </c>
      <c r="G91" cm="1">
        <f t="array" ref="G91">_xll.RssMarket($A91,"高値")</f>
        <v>4302</v>
      </c>
      <c r="H91" cm="1">
        <f t="array" ref="H91">_xll.RssMarket($A91,"安値")</f>
        <v>4154</v>
      </c>
      <c r="I91" cm="1">
        <f t="array" ref="I91">_xll.RssMarket($A91,"出来高")</f>
        <v>1341100</v>
      </c>
      <c r="J91" cm="1">
        <f t="array" ref="J91">_xll.RssMarket($A91,"出来高加重平均")</f>
        <v>4210.2097999999996</v>
      </c>
      <c r="K91" cm="1">
        <f t="array" ref="K91">_xll.RssMarket($A91,"年初来高値")</f>
        <v>4285</v>
      </c>
      <c r="L91" cm="1">
        <f t="array" ref="L91">_xll.RssMarket($A91,"年初来安値")</f>
        <v>2731.5</v>
      </c>
      <c r="M91" t="str" cm="1">
        <f t="array" ref="M91">_xll.RssMarket($A91,"売気配数量")</f>
        <v/>
      </c>
      <c r="N91" t="str" cm="1">
        <f t="array" ref="N91">_xll.RssMarket($A91,"買気配")</f>
        <v/>
      </c>
      <c r="O91" t="str" cm="1">
        <f t="array" ref="O91">_xll.RssMarket($A91,"買気配数量")</f>
        <v/>
      </c>
      <c r="P91" t="str" cm="1">
        <f t="array" ref="P91">_xll.RssMarket($A91,"現在値詳細時刻")</f>
        <v>15:30:00</v>
      </c>
      <c r="Q91" cm="1">
        <f t="array" ref="Q91">_xll.RssMarket($A91,"後場始値")</f>
        <v>4174</v>
      </c>
    </row>
    <row r="92" spans="1:17">
      <c r="A92">
        <v>9501</v>
      </c>
      <c r="B92" t="str" cm="1">
        <f t="array" ref="B92">_xll.RssMarket($A92,"銘柄名称")</f>
        <v>東京電力ＨＤ</v>
      </c>
      <c r="C92" cm="1">
        <f t="array" ref="C92">_xll.RssMarket($A92,"現在値")</f>
        <v>524</v>
      </c>
      <c r="D92" cm="1">
        <f t="array" ref="D92">_xll.RssMarket($A92,"前日比")</f>
        <v>-9.6999999999999993</v>
      </c>
      <c r="E92" cm="1">
        <f t="array" ref="E92">_xll.RssMarket($A92,"前日終値")</f>
        <v>533.70000000000005</v>
      </c>
      <c r="F92" cm="1">
        <f t="array" ref="F92">_xll.RssMarket($A92,"始値")</f>
        <v>517.29999999999995</v>
      </c>
      <c r="G92" cm="1">
        <f t="array" ref="G92">_xll.RssMarket($A92,"高値")</f>
        <v>530.70000000000005</v>
      </c>
      <c r="H92" cm="1">
        <f t="array" ref="H92">_xll.RssMarket($A92,"安値")</f>
        <v>498.4</v>
      </c>
      <c r="I92" cm="1">
        <f t="array" ref="I92">_xll.RssMarket($A92,"出来高")</f>
        <v>61471000</v>
      </c>
      <c r="J92" cm="1">
        <f t="array" ref="J92">_xll.RssMarket($A92,"出来高加重平均")</f>
        <v>515.42690000000005</v>
      </c>
      <c r="K92" cm="1">
        <f t="array" ref="K92">_xll.RssMarket($A92,"年初来高値")</f>
        <v>760</v>
      </c>
      <c r="L92" cm="1">
        <f t="array" ref="L92">_xll.RssMarket($A92,"年初来安値")</f>
        <v>442.8</v>
      </c>
      <c r="M92" t="str" cm="1">
        <f t="array" ref="M92">_xll.RssMarket($A92,"売気配数量")</f>
        <v/>
      </c>
      <c r="N92" t="str" cm="1">
        <f t="array" ref="N92">_xll.RssMarket($A92,"買気配")</f>
        <v/>
      </c>
      <c r="O92" t="str" cm="1">
        <f t="array" ref="O92">_xll.RssMarket($A92,"買気配数量")</f>
        <v/>
      </c>
      <c r="P92" t="str" cm="1">
        <f t="array" ref="P92">_xll.RssMarket($A92,"現在値詳細時刻")</f>
        <v>15:30:00</v>
      </c>
      <c r="Q92" cm="1">
        <f t="array" ref="Q92">_xll.RssMarket($A92,"後場始値")</f>
        <v>516.29999999999995</v>
      </c>
    </row>
    <row r="93" spans="1:17">
      <c r="A93">
        <v>9531</v>
      </c>
      <c r="B93" t="str" cm="1">
        <f t="array" ref="B93">_xll.RssMarket($A93,"銘柄名称")</f>
        <v>東京瓦斯</v>
      </c>
      <c r="C93" cm="1">
        <f t="array" ref="C93">_xll.RssMarket($A93,"現在値")</f>
        <v>6263</v>
      </c>
      <c r="D93" cm="1">
        <f t="array" ref="D93">_xll.RssMarket($A93,"前日比")</f>
        <v>-27</v>
      </c>
      <c r="E93" cm="1">
        <f t="array" ref="E93">_xll.RssMarket($A93,"前日終値")</f>
        <v>6290</v>
      </c>
      <c r="F93" cm="1">
        <f t="array" ref="F93">_xll.RssMarket($A93,"始値")</f>
        <v>6297</v>
      </c>
      <c r="G93" cm="1">
        <f t="array" ref="G93">_xll.RssMarket($A93,"高値")</f>
        <v>6386</v>
      </c>
      <c r="H93" cm="1">
        <f t="array" ref="H93">_xll.RssMarket($A93,"安値")</f>
        <v>6150</v>
      </c>
      <c r="I93" cm="1">
        <f t="array" ref="I93">_xll.RssMarket($A93,"出来高")</f>
        <v>1886500</v>
      </c>
      <c r="J93" cm="1">
        <f t="array" ref="J93">_xll.RssMarket($A93,"出来高加重平均")</f>
        <v>6268.3941999999997</v>
      </c>
      <c r="K93" cm="1">
        <f t="array" ref="K93">_xll.RssMarket($A93,"年初来高値")</f>
        <v>7967</v>
      </c>
      <c r="L93" cm="1">
        <f t="array" ref="L93">_xll.RssMarket($A93,"年初来安値")</f>
        <v>5896</v>
      </c>
      <c r="M93" t="str" cm="1">
        <f t="array" ref="M93">_xll.RssMarket($A93,"売気配数量")</f>
        <v/>
      </c>
      <c r="N93" t="str" cm="1">
        <f t="array" ref="N93">_xll.RssMarket($A93,"買気配")</f>
        <v/>
      </c>
      <c r="O93" t="str" cm="1">
        <f t="array" ref="O93">_xll.RssMarket($A93,"買気配数量")</f>
        <v/>
      </c>
      <c r="P93" t="str" cm="1">
        <f t="array" ref="P93">_xll.RssMarket($A93,"現在値詳細時刻")</f>
        <v>15:30:00</v>
      </c>
      <c r="Q93" cm="1">
        <f t="array" ref="Q93">_xll.RssMarket($A93,"後場始値")</f>
        <v>6202</v>
      </c>
    </row>
    <row r="94" spans="1:17">
      <c r="A94">
        <v>9882</v>
      </c>
      <c r="B94" t="str" cm="1">
        <f t="array" ref="B94">_xll.RssMarket($A94,"銘柄名称")</f>
        <v>イエローハット</v>
      </c>
      <c r="C94" cm="1">
        <f t="array" ref="C94">_xll.RssMarket($A94,"現在値")</f>
        <v>1870</v>
      </c>
      <c r="D94" cm="1">
        <f t="array" ref="D94">_xll.RssMarket($A94,"前日比")</f>
        <v>-11</v>
      </c>
      <c r="E94" cm="1">
        <f t="array" ref="E94">_xll.RssMarket($A94,"前日終値")</f>
        <v>1881</v>
      </c>
      <c r="F94" cm="1">
        <f t="array" ref="F94">_xll.RssMarket($A94,"始値")</f>
        <v>1871</v>
      </c>
      <c r="G94" cm="1">
        <f t="array" ref="G94">_xll.RssMarket($A94,"高値")</f>
        <v>1887</v>
      </c>
      <c r="H94" cm="1">
        <f t="array" ref="H94">_xll.RssMarket($A94,"安値")</f>
        <v>1868</v>
      </c>
      <c r="I94" cm="1">
        <f t="array" ref="I94">_xll.RssMarket($A94,"出来高")</f>
        <v>189400</v>
      </c>
      <c r="J94" cm="1">
        <f t="array" ref="J94">_xll.RssMarket($A94,"出来高加重平均")</f>
        <v>1873.5600999999999</v>
      </c>
      <c r="K94" cm="1">
        <f t="array" ref="K94">_xll.RssMarket($A94,"年初来高値")</f>
        <v>1891</v>
      </c>
      <c r="L94" cm="1">
        <f t="array" ref="L94">_xll.RssMarket($A94,"年初来安値")</f>
        <v>1487</v>
      </c>
      <c r="M94" t="str" cm="1">
        <f t="array" ref="M94">_xll.RssMarket($A94,"売気配数量")</f>
        <v/>
      </c>
      <c r="N94" t="str" cm="1">
        <f t="array" ref="N94">_xll.RssMarket($A94,"買気配")</f>
        <v/>
      </c>
      <c r="O94" t="str" cm="1">
        <f t="array" ref="O94">_xll.RssMarket($A94,"買気配数量")</f>
        <v/>
      </c>
      <c r="P94" t="str" cm="1">
        <f t="array" ref="P94">_xll.RssMarket($A94,"現在値詳細時刻")</f>
        <v>15:30:00</v>
      </c>
      <c r="Q94" cm="1">
        <f t="array" ref="Q94">_xll.RssMarket($A94,"後場始値")</f>
        <v>1871</v>
      </c>
    </row>
  </sheetData>
  <phoneticPr fontId="2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1C56C-E7B8-4206-AA87-1E9EA35D09C2}">
  <sheetPr codeName="Sheet9"/>
  <dimension ref="A1:F165"/>
  <sheetViews>
    <sheetView workbookViewId="0">
      <pane ySplit="1" topLeftCell="A2" activePane="bottomLeft" state="frozen"/>
      <selection pane="bottomLeft"/>
    </sheetView>
  </sheetViews>
  <sheetFormatPr defaultRowHeight="24"/>
  <cols>
    <col min="1" max="3" width="15.7265625" customWidth="1"/>
    <col min="5" max="6" width="15.7265625" customWidth="1"/>
  </cols>
  <sheetData>
    <row r="1" spans="1:6">
      <c r="A1" s="126" t="s">
        <v>906</v>
      </c>
      <c r="B1" s="126" t="s">
        <v>907</v>
      </c>
      <c r="C1" s="126" t="s">
        <v>758</v>
      </c>
      <c r="E1" s="127" t="s">
        <v>908</v>
      </c>
      <c r="F1" s="128"/>
    </row>
    <row r="2" spans="1:6">
      <c r="A2" s="128">
        <v>46231.742118055554</v>
      </c>
      <c r="B2" t="s">
        <v>911</v>
      </c>
      <c r="C2" t="s">
        <v>912</v>
      </c>
      <c r="E2" s="127" t="s">
        <v>909</v>
      </c>
      <c r="F2" t="b">
        <v>0</v>
      </c>
    </row>
    <row r="3" spans="1:6">
      <c r="A3" s="128">
        <v>46231.742372685185</v>
      </c>
      <c r="B3" t="s">
        <v>913</v>
      </c>
      <c r="C3" t="s">
        <v>914</v>
      </c>
      <c r="E3" s="127" t="s">
        <v>910</v>
      </c>
      <c r="F3" s="128">
        <v>46233.664247685185</v>
      </c>
    </row>
    <row r="4" spans="1:6">
      <c r="A4" s="128">
        <v>46231.743900462963</v>
      </c>
      <c r="B4" t="s">
        <v>915</v>
      </c>
      <c r="C4" t="s">
        <v>916</v>
      </c>
    </row>
    <row r="5" spans="1:6">
      <c r="A5" s="128">
        <v>46231.744039351855</v>
      </c>
      <c r="B5" t="s">
        <v>915</v>
      </c>
      <c r="C5" t="s">
        <v>916</v>
      </c>
    </row>
    <row r="6" spans="1:6">
      <c r="A6" s="128">
        <v>46231.929293981484</v>
      </c>
      <c r="B6" t="s">
        <v>913</v>
      </c>
      <c r="C6" t="s">
        <v>914</v>
      </c>
    </row>
    <row r="7" spans="1:6">
      <c r="A7" s="128">
        <v>46231.93414351852</v>
      </c>
      <c r="B7" t="s">
        <v>911</v>
      </c>
      <c r="C7" t="s">
        <v>912</v>
      </c>
    </row>
    <row r="8" spans="1:6">
      <c r="A8" s="128">
        <v>46231.950231481482</v>
      </c>
      <c r="B8" t="s">
        <v>913</v>
      </c>
      <c r="C8" t="s">
        <v>914</v>
      </c>
    </row>
    <row r="9" spans="1:6">
      <c r="A9" s="128">
        <v>46231.958182870374</v>
      </c>
      <c r="B9" t="s">
        <v>911</v>
      </c>
      <c r="C9" t="s">
        <v>912</v>
      </c>
    </row>
    <row r="10" spans="1:6">
      <c r="A10" s="128">
        <v>46231.959155092591</v>
      </c>
      <c r="B10" t="s">
        <v>911</v>
      </c>
      <c r="C10" t="s">
        <v>912</v>
      </c>
    </row>
    <row r="11" spans="1:6">
      <c r="A11" s="128">
        <v>46232.347673611112</v>
      </c>
      <c r="B11" t="s">
        <v>917</v>
      </c>
      <c r="C11" t="s">
        <v>912</v>
      </c>
    </row>
    <row r="12" spans="1:6">
      <c r="A12" s="128">
        <v>46232.626527777778</v>
      </c>
      <c r="B12" t="s">
        <v>924</v>
      </c>
      <c r="C12" t="s">
        <v>925</v>
      </c>
    </row>
    <row r="13" spans="1:6">
      <c r="A13" s="128">
        <v>46232.626909722225</v>
      </c>
      <c r="B13" t="s">
        <v>924</v>
      </c>
      <c r="C13" t="s">
        <v>925</v>
      </c>
    </row>
    <row r="14" spans="1:6">
      <c r="A14" s="128">
        <v>46232.628310185188</v>
      </c>
      <c r="B14" t="s">
        <v>924</v>
      </c>
      <c r="C14" t="s">
        <v>925</v>
      </c>
    </row>
    <row r="15" spans="1:6">
      <c r="A15" s="128">
        <v>46232.628703703704</v>
      </c>
      <c r="B15" t="s">
        <v>924</v>
      </c>
      <c r="C15" t="s">
        <v>925</v>
      </c>
    </row>
    <row r="16" spans="1:6">
      <c r="A16" s="128">
        <v>46232.62909722222</v>
      </c>
      <c r="B16" t="s">
        <v>924</v>
      </c>
      <c r="C16" t="s">
        <v>925</v>
      </c>
    </row>
    <row r="17" spans="1:3">
      <c r="A17" s="128">
        <v>46232.629490740743</v>
      </c>
      <c r="B17" t="s">
        <v>924</v>
      </c>
      <c r="C17" t="s">
        <v>925</v>
      </c>
    </row>
    <row r="18" spans="1:3">
      <c r="A18" s="128">
        <v>46232.629849537036</v>
      </c>
      <c r="B18" t="s">
        <v>924</v>
      </c>
      <c r="C18" t="s">
        <v>925</v>
      </c>
    </row>
    <row r="19" spans="1:3">
      <c r="A19" s="128">
        <v>46232.630196759259</v>
      </c>
      <c r="B19" t="s">
        <v>924</v>
      </c>
      <c r="C19" t="s">
        <v>925</v>
      </c>
    </row>
    <row r="20" spans="1:3">
      <c r="A20" s="128">
        <v>46232.630543981482</v>
      </c>
      <c r="B20" t="s">
        <v>924</v>
      </c>
      <c r="C20" t="s">
        <v>925</v>
      </c>
    </row>
    <row r="21" spans="1:3">
      <c r="A21" s="128">
        <v>46232.630891203706</v>
      </c>
      <c r="B21" t="s">
        <v>924</v>
      </c>
      <c r="C21" t="s">
        <v>925</v>
      </c>
    </row>
    <row r="22" spans="1:3">
      <c r="A22" s="128">
        <v>46232.631238425929</v>
      </c>
      <c r="B22" t="s">
        <v>924</v>
      </c>
      <c r="C22" t="s">
        <v>925</v>
      </c>
    </row>
    <row r="23" spans="1:3">
      <c r="A23" s="128">
        <v>46232.631585648145</v>
      </c>
      <c r="B23" t="s">
        <v>924</v>
      </c>
      <c r="C23" t="s">
        <v>925</v>
      </c>
    </row>
    <row r="24" spans="1:3">
      <c r="A24" s="128">
        <v>46232.631944444445</v>
      </c>
      <c r="B24" t="s">
        <v>924</v>
      </c>
      <c r="C24" t="s">
        <v>925</v>
      </c>
    </row>
    <row r="25" spans="1:3">
      <c r="A25" s="128">
        <v>46232.632291666669</v>
      </c>
      <c r="B25" t="s">
        <v>924</v>
      </c>
      <c r="C25" t="s">
        <v>925</v>
      </c>
    </row>
    <row r="26" spans="1:3">
      <c r="A26" s="128">
        <v>46232.632638888892</v>
      </c>
      <c r="B26" t="s">
        <v>924</v>
      </c>
      <c r="C26" t="s">
        <v>925</v>
      </c>
    </row>
    <row r="27" spans="1:3">
      <c r="A27" s="128">
        <v>46232.632986111108</v>
      </c>
      <c r="B27" t="s">
        <v>924</v>
      </c>
      <c r="C27" t="s">
        <v>925</v>
      </c>
    </row>
    <row r="28" spans="1:3">
      <c r="A28" s="128">
        <v>46232.633333333331</v>
      </c>
      <c r="B28" t="s">
        <v>924</v>
      </c>
      <c r="C28" t="s">
        <v>925</v>
      </c>
    </row>
    <row r="29" spans="1:3">
      <c r="A29" s="128">
        <v>46232.633680555555</v>
      </c>
      <c r="B29" t="s">
        <v>924</v>
      </c>
      <c r="C29" t="s">
        <v>925</v>
      </c>
    </row>
    <row r="30" spans="1:3">
      <c r="A30" s="128">
        <v>46232.634027777778</v>
      </c>
      <c r="B30" t="s">
        <v>924</v>
      </c>
      <c r="C30" t="s">
        <v>925</v>
      </c>
    </row>
    <row r="31" spans="1:3">
      <c r="A31" s="128">
        <v>46232.634375000001</v>
      </c>
      <c r="B31" t="s">
        <v>924</v>
      </c>
      <c r="C31" t="s">
        <v>925</v>
      </c>
    </row>
    <row r="32" spans="1:3">
      <c r="A32" s="128">
        <v>46232.634722222225</v>
      </c>
      <c r="B32" t="s">
        <v>924</v>
      </c>
      <c r="C32" t="s">
        <v>925</v>
      </c>
    </row>
    <row r="33" spans="1:3">
      <c r="A33" s="128">
        <v>46232.635069444441</v>
      </c>
      <c r="B33" t="s">
        <v>924</v>
      </c>
      <c r="C33" t="s">
        <v>925</v>
      </c>
    </row>
    <row r="34" spans="1:3">
      <c r="A34" s="128">
        <v>46232.635416666664</v>
      </c>
      <c r="B34" t="s">
        <v>924</v>
      </c>
      <c r="C34" t="s">
        <v>925</v>
      </c>
    </row>
    <row r="35" spans="1:3">
      <c r="A35" s="128">
        <v>46232.635763888888</v>
      </c>
      <c r="B35" t="s">
        <v>924</v>
      </c>
      <c r="C35" t="s">
        <v>925</v>
      </c>
    </row>
    <row r="36" spans="1:3">
      <c r="A36" s="128">
        <v>46232.636111111111</v>
      </c>
      <c r="B36" t="s">
        <v>924</v>
      </c>
      <c r="C36" t="s">
        <v>925</v>
      </c>
    </row>
    <row r="37" spans="1:3">
      <c r="A37" s="128">
        <v>46232.636458333334</v>
      </c>
      <c r="B37" t="s">
        <v>924</v>
      </c>
      <c r="C37" t="s">
        <v>925</v>
      </c>
    </row>
    <row r="38" spans="1:3">
      <c r="A38" s="128">
        <v>46232.636805555558</v>
      </c>
      <c r="B38" t="s">
        <v>924</v>
      </c>
      <c r="C38" t="s">
        <v>925</v>
      </c>
    </row>
    <row r="39" spans="1:3">
      <c r="A39" s="128">
        <v>46232.636932870373</v>
      </c>
      <c r="B39" t="s">
        <v>926</v>
      </c>
      <c r="C39" t="s">
        <v>925</v>
      </c>
    </row>
    <row r="40" spans="1:3">
      <c r="A40" s="128">
        <v>46232.637280092589</v>
      </c>
      <c r="B40" t="s">
        <v>924</v>
      </c>
      <c r="C40" t="s">
        <v>925</v>
      </c>
    </row>
    <row r="41" spans="1:3">
      <c r="A41" s="128">
        <v>46232.637407407405</v>
      </c>
      <c r="B41" t="s">
        <v>926</v>
      </c>
      <c r="C41" t="s">
        <v>925</v>
      </c>
    </row>
    <row r="42" spans="1:3">
      <c r="A42" s="128">
        <v>46232.637754629628</v>
      </c>
      <c r="B42" t="s">
        <v>924</v>
      </c>
      <c r="C42" t="s">
        <v>925</v>
      </c>
    </row>
    <row r="43" spans="1:3">
      <c r="A43" s="128">
        <v>46232.63789351852</v>
      </c>
      <c r="B43" t="s">
        <v>926</v>
      </c>
      <c r="C43" t="s">
        <v>925</v>
      </c>
    </row>
    <row r="44" spans="1:3">
      <c r="A44" s="128">
        <v>46232.638240740744</v>
      </c>
      <c r="B44" t="s">
        <v>924</v>
      </c>
      <c r="C44" t="s">
        <v>925</v>
      </c>
    </row>
    <row r="45" spans="1:3">
      <c r="A45" s="128">
        <v>46232.638379629629</v>
      </c>
      <c r="B45" t="s">
        <v>926</v>
      </c>
      <c r="C45" t="s">
        <v>925</v>
      </c>
    </row>
    <row r="46" spans="1:3">
      <c r="A46" s="128">
        <v>46232.638726851852</v>
      </c>
      <c r="B46" t="s">
        <v>924</v>
      </c>
      <c r="C46" t="s">
        <v>925</v>
      </c>
    </row>
    <row r="47" spans="1:3">
      <c r="A47" s="128">
        <v>46232.638865740744</v>
      </c>
      <c r="B47" t="s">
        <v>926</v>
      </c>
      <c r="C47" t="s">
        <v>925</v>
      </c>
    </row>
    <row r="48" spans="1:3">
      <c r="A48" s="128">
        <v>46232.63921296296</v>
      </c>
      <c r="B48" t="s">
        <v>924</v>
      </c>
      <c r="C48" t="s">
        <v>925</v>
      </c>
    </row>
    <row r="49" spans="1:3">
      <c r="A49" s="128">
        <v>46232.639351851853</v>
      </c>
      <c r="B49" t="s">
        <v>926</v>
      </c>
      <c r="C49" t="s">
        <v>925</v>
      </c>
    </row>
    <row r="50" spans="1:3">
      <c r="A50" s="128">
        <v>46232.639699074076</v>
      </c>
      <c r="B50" t="s">
        <v>924</v>
      </c>
      <c r="C50" t="s">
        <v>925</v>
      </c>
    </row>
    <row r="51" spans="1:3">
      <c r="A51" s="128">
        <v>46232.639756944445</v>
      </c>
      <c r="B51" t="s">
        <v>926</v>
      </c>
      <c r="C51" t="s">
        <v>925</v>
      </c>
    </row>
    <row r="52" spans="1:3">
      <c r="A52" s="128">
        <v>46232.640104166669</v>
      </c>
      <c r="B52" t="s">
        <v>924</v>
      </c>
      <c r="C52" t="s">
        <v>925</v>
      </c>
    </row>
    <row r="53" spans="1:3">
      <c r="A53" s="128">
        <v>46232.640104166669</v>
      </c>
      <c r="B53" t="s">
        <v>926</v>
      </c>
      <c r="C53" t="s">
        <v>925</v>
      </c>
    </row>
    <row r="54" spans="1:3">
      <c r="A54" s="128">
        <v>46232.640451388892</v>
      </c>
      <c r="B54" t="s">
        <v>924</v>
      </c>
      <c r="C54" t="s">
        <v>925</v>
      </c>
    </row>
    <row r="55" spans="1:3">
      <c r="A55" s="128">
        <v>46232.640462962961</v>
      </c>
      <c r="B55" t="s">
        <v>926</v>
      </c>
      <c r="C55" t="s">
        <v>925</v>
      </c>
    </row>
    <row r="56" spans="1:3">
      <c r="A56" s="128">
        <v>46232.640810185185</v>
      </c>
      <c r="B56" t="s">
        <v>924</v>
      </c>
      <c r="C56" t="s">
        <v>925</v>
      </c>
    </row>
    <row r="57" spans="1:3">
      <c r="A57" s="128">
        <v>46232.640821759262</v>
      </c>
      <c r="B57" t="s">
        <v>926</v>
      </c>
      <c r="C57" t="s">
        <v>925</v>
      </c>
    </row>
    <row r="58" spans="1:3">
      <c r="A58" s="128">
        <v>46232.641168981485</v>
      </c>
      <c r="B58" t="s">
        <v>924</v>
      </c>
      <c r="C58" t="s">
        <v>925</v>
      </c>
    </row>
    <row r="59" spans="1:3">
      <c r="A59" s="128">
        <v>46232.641168981485</v>
      </c>
      <c r="B59" t="s">
        <v>926</v>
      </c>
      <c r="C59" t="s">
        <v>925</v>
      </c>
    </row>
    <row r="60" spans="1:3">
      <c r="A60" s="128">
        <v>46232.641516203701</v>
      </c>
      <c r="B60" t="s">
        <v>924</v>
      </c>
      <c r="C60" t="s">
        <v>925</v>
      </c>
    </row>
    <row r="61" spans="1:3">
      <c r="A61" s="128">
        <v>46232.641516203701</v>
      </c>
      <c r="B61" t="s">
        <v>926</v>
      </c>
      <c r="C61" t="s">
        <v>925</v>
      </c>
    </row>
    <row r="62" spans="1:3">
      <c r="A62" s="128">
        <v>46232.641863425924</v>
      </c>
      <c r="B62" t="s">
        <v>924</v>
      </c>
      <c r="C62" t="s">
        <v>925</v>
      </c>
    </row>
    <row r="63" spans="1:3">
      <c r="A63" s="128">
        <v>46232.641863425924</v>
      </c>
      <c r="B63" t="s">
        <v>926</v>
      </c>
      <c r="C63" t="s">
        <v>925</v>
      </c>
    </row>
    <row r="64" spans="1:3">
      <c r="A64" s="128">
        <v>46232.642210648148</v>
      </c>
      <c r="B64" t="s">
        <v>924</v>
      </c>
      <c r="C64" t="s">
        <v>925</v>
      </c>
    </row>
    <row r="65" spans="1:3">
      <c r="A65" s="128">
        <v>46232.642222222225</v>
      </c>
      <c r="B65" t="s">
        <v>926</v>
      </c>
      <c r="C65" t="s">
        <v>925</v>
      </c>
    </row>
    <row r="66" spans="1:3">
      <c r="A66" s="128">
        <v>46232.642592592594</v>
      </c>
      <c r="B66" t="s">
        <v>924</v>
      </c>
      <c r="C66" t="s">
        <v>925</v>
      </c>
    </row>
    <row r="67" spans="1:3">
      <c r="A67" s="128">
        <v>46232.642592592594</v>
      </c>
      <c r="B67" t="s">
        <v>926</v>
      </c>
      <c r="C67" t="s">
        <v>925</v>
      </c>
    </row>
    <row r="68" spans="1:3">
      <c r="A68" s="128">
        <v>46232.642939814818</v>
      </c>
      <c r="B68" t="s">
        <v>924</v>
      </c>
      <c r="C68" t="s">
        <v>925</v>
      </c>
    </row>
    <row r="69" spans="1:3">
      <c r="A69" s="128">
        <v>46232.642951388887</v>
      </c>
      <c r="B69" t="s">
        <v>926</v>
      </c>
      <c r="C69" t="s">
        <v>925</v>
      </c>
    </row>
    <row r="70" spans="1:3">
      <c r="A70" s="128">
        <v>46232.64329861111</v>
      </c>
      <c r="B70" t="s">
        <v>924</v>
      </c>
      <c r="C70" t="s">
        <v>925</v>
      </c>
    </row>
    <row r="71" spans="1:3">
      <c r="A71" s="128">
        <v>46232.64329861111</v>
      </c>
      <c r="B71" t="s">
        <v>926</v>
      </c>
      <c r="C71" t="s">
        <v>925</v>
      </c>
    </row>
    <row r="72" spans="1:3">
      <c r="A72" s="128">
        <v>46232.643645833334</v>
      </c>
      <c r="B72" t="s">
        <v>924</v>
      </c>
      <c r="C72" t="s">
        <v>925</v>
      </c>
    </row>
    <row r="73" spans="1:3">
      <c r="A73" s="128">
        <v>46232.643645833334</v>
      </c>
      <c r="B73" t="s">
        <v>926</v>
      </c>
      <c r="C73" t="s">
        <v>925</v>
      </c>
    </row>
    <row r="74" spans="1:3">
      <c r="A74" s="128">
        <v>46232.643993055557</v>
      </c>
      <c r="B74" t="s">
        <v>924</v>
      </c>
      <c r="C74" t="s">
        <v>925</v>
      </c>
    </row>
    <row r="75" spans="1:3">
      <c r="A75" s="128">
        <v>46232.643993055557</v>
      </c>
      <c r="B75" t="s">
        <v>926</v>
      </c>
      <c r="C75" t="s">
        <v>925</v>
      </c>
    </row>
    <row r="76" spans="1:3">
      <c r="A76" s="128">
        <v>46232.644363425927</v>
      </c>
      <c r="B76" t="s">
        <v>924</v>
      </c>
      <c r="C76" t="s">
        <v>925</v>
      </c>
    </row>
    <row r="77" spans="1:3">
      <c r="A77" s="128">
        <v>46232.644363425927</v>
      </c>
      <c r="B77" t="s">
        <v>926</v>
      </c>
      <c r="C77" t="s">
        <v>925</v>
      </c>
    </row>
    <row r="78" spans="1:3">
      <c r="A78" s="128">
        <v>46232.644745370373</v>
      </c>
      <c r="B78" t="s">
        <v>924</v>
      </c>
      <c r="C78" t="s">
        <v>925</v>
      </c>
    </row>
    <row r="79" spans="1:3">
      <c r="A79" s="128">
        <v>46232.644745370373</v>
      </c>
      <c r="B79" t="s">
        <v>926</v>
      </c>
      <c r="C79" t="s">
        <v>925</v>
      </c>
    </row>
    <row r="80" spans="1:3">
      <c r="A80" s="128">
        <v>46232.645150462966</v>
      </c>
      <c r="B80" t="s">
        <v>924</v>
      </c>
      <c r="C80" t="s">
        <v>925</v>
      </c>
    </row>
    <row r="81" spans="1:3">
      <c r="A81" s="128">
        <v>46232.645150462966</v>
      </c>
      <c r="B81" t="s">
        <v>926</v>
      </c>
      <c r="C81" t="s">
        <v>925</v>
      </c>
    </row>
    <row r="82" spans="1:3">
      <c r="A82" s="128">
        <v>46232.645509259259</v>
      </c>
      <c r="B82" t="s">
        <v>924</v>
      </c>
      <c r="C82" t="s">
        <v>925</v>
      </c>
    </row>
    <row r="83" spans="1:3">
      <c r="A83" s="128">
        <v>46232.645509259259</v>
      </c>
      <c r="B83" t="s">
        <v>926</v>
      </c>
      <c r="C83" t="s">
        <v>925</v>
      </c>
    </row>
    <row r="84" spans="1:3">
      <c r="A84" s="128">
        <v>46232.645856481482</v>
      </c>
      <c r="B84" t="s">
        <v>924</v>
      </c>
      <c r="C84" t="s">
        <v>925</v>
      </c>
    </row>
    <row r="85" spans="1:3">
      <c r="A85" s="128">
        <v>46232.645856481482</v>
      </c>
      <c r="B85" t="s">
        <v>926</v>
      </c>
      <c r="C85" t="s">
        <v>925</v>
      </c>
    </row>
    <row r="86" spans="1:3">
      <c r="A86" s="128">
        <v>46232.646203703705</v>
      </c>
      <c r="B86" t="s">
        <v>924</v>
      </c>
      <c r="C86" t="s">
        <v>925</v>
      </c>
    </row>
    <row r="87" spans="1:3">
      <c r="A87" s="128">
        <v>46232.646203703705</v>
      </c>
      <c r="B87" t="s">
        <v>926</v>
      </c>
      <c r="C87" t="s">
        <v>925</v>
      </c>
    </row>
    <row r="88" spans="1:3">
      <c r="A88" s="128">
        <v>46232.646574074075</v>
      </c>
      <c r="B88" t="s">
        <v>924</v>
      </c>
      <c r="C88" t="s">
        <v>925</v>
      </c>
    </row>
    <row r="89" spans="1:3">
      <c r="A89" s="128">
        <v>46232.646574074075</v>
      </c>
      <c r="B89" t="s">
        <v>926</v>
      </c>
      <c r="C89" t="s">
        <v>925</v>
      </c>
    </row>
    <row r="90" spans="1:3">
      <c r="A90" s="128">
        <v>46232.646620370368</v>
      </c>
      <c r="B90" t="s">
        <v>927</v>
      </c>
      <c r="C90" t="s">
        <v>925</v>
      </c>
    </row>
    <row r="91" spans="1:3">
      <c r="A91" s="128">
        <v>46232.646967592591</v>
      </c>
      <c r="B91" t="s">
        <v>924</v>
      </c>
      <c r="C91" t="s">
        <v>925</v>
      </c>
    </row>
    <row r="92" spans="1:3">
      <c r="A92" s="128">
        <v>46232.646967592591</v>
      </c>
      <c r="B92" t="s">
        <v>926</v>
      </c>
      <c r="C92" t="s">
        <v>925</v>
      </c>
    </row>
    <row r="93" spans="1:3">
      <c r="A93" s="128">
        <v>46232.647002314814</v>
      </c>
      <c r="B93" t="s">
        <v>927</v>
      </c>
      <c r="C93" t="s">
        <v>925</v>
      </c>
    </row>
    <row r="94" spans="1:3">
      <c r="A94" s="128">
        <v>46232.647349537037</v>
      </c>
      <c r="B94" t="s">
        <v>924</v>
      </c>
      <c r="C94" t="s">
        <v>925</v>
      </c>
    </row>
    <row r="95" spans="1:3">
      <c r="A95" s="128">
        <v>46232.647349537037</v>
      </c>
      <c r="B95" t="s">
        <v>926</v>
      </c>
      <c r="C95" t="s">
        <v>925</v>
      </c>
    </row>
    <row r="96" spans="1:3">
      <c r="A96" s="128">
        <v>46232.64738425926</v>
      </c>
      <c r="B96" t="s">
        <v>927</v>
      </c>
      <c r="C96" t="s">
        <v>925</v>
      </c>
    </row>
    <row r="97" spans="1:3">
      <c r="A97" s="128">
        <v>46232.647731481484</v>
      </c>
      <c r="B97" t="s">
        <v>924</v>
      </c>
      <c r="C97" t="s">
        <v>925</v>
      </c>
    </row>
    <row r="98" spans="1:3">
      <c r="A98" s="128">
        <v>46232.647731481484</v>
      </c>
      <c r="B98" t="s">
        <v>926</v>
      </c>
      <c r="C98" t="s">
        <v>925</v>
      </c>
    </row>
    <row r="99" spans="1:3">
      <c r="A99" s="128">
        <v>46232.647777777776</v>
      </c>
      <c r="B99" t="s">
        <v>927</v>
      </c>
      <c r="C99" t="s">
        <v>925</v>
      </c>
    </row>
    <row r="100" spans="1:3">
      <c r="A100" s="128">
        <v>46232.648125</v>
      </c>
      <c r="B100" t="s">
        <v>924</v>
      </c>
      <c r="C100" t="s">
        <v>925</v>
      </c>
    </row>
    <row r="101" spans="1:3">
      <c r="A101" s="128">
        <v>46232.648136574076</v>
      </c>
      <c r="B101" t="s">
        <v>926</v>
      </c>
      <c r="C101" t="s">
        <v>925</v>
      </c>
    </row>
    <row r="102" spans="1:3">
      <c r="A102" s="128">
        <v>46232.6481712963</v>
      </c>
      <c r="B102" t="s">
        <v>927</v>
      </c>
      <c r="C102" t="s">
        <v>925</v>
      </c>
    </row>
    <row r="103" spans="1:3">
      <c r="A103" s="128">
        <v>46232.6481712963</v>
      </c>
      <c r="B103" t="s">
        <v>911</v>
      </c>
      <c r="C103" t="s">
        <v>912</v>
      </c>
    </row>
    <row r="104" spans="1:3">
      <c r="A104" s="128">
        <v>46232.649131944447</v>
      </c>
      <c r="B104" t="s">
        <v>917</v>
      </c>
      <c r="C104" t="s">
        <v>912</v>
      </c>
    </row>
    <row r="105" spans="1:3">
      <c r="A105" s="128">
        <v>46232.64947916667</v>
      </c>
      <c r="B105" t="s">
        <v>924</v>
      </c>
      <c r="C105" t="s">
        <v>925</v>
      </c>
    </row>
    <row r="106" spans="1:3">
      <c r="A106" s="128">
        <v>46232.64947916667</v>
      </c>
      <c r="B106" t="s">
        <v>926</v>
      </c>
      <c r="C106" t="s">
        <v>925</v>
      </c>
    </row>
    <row r="107" spans="1:3">
      <c r="A107" s="128">
        <v>46232.649525462963</v>
      </c>
      <c r="B107" t="s">
        <v>927</v>
      </c>
      <c r="C107" t="s">
        <v>925</v>
      </c>
    </row>
    <row r="108" spans="1:3">
      <c r="A108" s="128">
        <v>46232.649884259263</v>
      </c>
      <c r="B108" t="s">
        <v>924</v>
      </c>
      <c r="C108" t="s">
        <v>925</v>
      </c>
    </row>
    <row r="109" spans="1:3">
      <c r="A109" s="128">
        <v>46232.649884259263</v>
      </c>
      <c r="B109" t="s">
        <v>926</v>
      </c>
      <c r="C109" t="s">
        <v>925</v>
      </c>
    </row>
    <row r="110" spans="1:3">
      <c r="A110" s="128">
        <v>46232.649930555555</v>
      </c>
      <c r="B110" t="s">
        <v>927</v>
      </c>
      <c r="C110" t="s">
        <v>925</v>
      </c>
    </row>
    <row r="111" spans="1:3">
      <c r="A111" s="128">
        <v>46232.650324074071</v>
      </c>
      <c r="B111" t="s">
        <v>924</v>
      </c>
      <c r="C111" t="s">
        <v>925</v>
      </c>
    </row>
    <row r="112" spans="1:3">
      <c r="A112" s="128">
        <v>46232.650324074071</v>
      </c>
      <c r="B112" t="s">
        <v>926</v>
      </c>
      <c r="C112" t="s">
        <v>925</v>
      </c>
    </row>
    <row r="113" spans="1:3">
      <c r="A113" s="128">
        <v>46232.650335648148</v>
      </c>
      <c r="B113" t="s">
        <v>927</v>
      </c>
      <c r="C113" t="s">
        <v>925</v>
      </c>
    </row>
    <row r="114" spans="1:3">
      <c r="A114" s="128">
        <v>46232.650706018518</v>
      </c>
      <c r="B114" t="s">
        <v>924</v>
      </c>
      <c r="C114" t="s">
        <v>925</v>
      </c>
    </row>
    <row r="115" spans="1:3">
      <c r="A115" s="128">
        <v>46232.650706018518</v>
      </c>
      <c r="B115" t="s">
        <v>926</v>
      </c>
      <c r="C115" t="s">
        <v>925</v>
      </c>
    </row>
    <row r="116" spans="1:3">
      <c r="A116" s="128">
        <v>46232.650706018518</v>
      </c>
      <c r="B116" t="s">
        <v>927</v>
      </c>
      <c r="C116" t="s">
        <v>925</v>
      </c>
    </row>
    <row r="117" spans="1:3">
      <c r="A117" s="128">
        <v>46232.651087962964</v>
      </c>
      <c r="B117" t="s">
        <v>924</v>
      </c>
      <c r="C117" t="s">
        <v>925</v>
      </c>
    </row>
    <row r="118" spans="1:3">
      <c r="A118" s="128">
        <v>46232.651087962964</v>
      </c>
      <c r="B118" t="s">
        <v>926</v>
      </c>
      <c r="C118" t="s">
        <v>925</v>
      </c>
    </row>
    <row r="119" spans="1:3">
      <c r="A119" s="128">
        <v>46232.651099537034</v>
      </c>
      <c r="B119" t="s">
        <v>927</v>
      </c>
      <c r="C119" t="s">
        <v>925</v>
      </c>
    </row>
    <row r="120" spans="1:3">
      <c r="A120" s="128">
        <v>46232.651446759257</v>
      </c>
      <c r="B120" t="s">
        <v>924</v>
      </c>
      <c r="C120" t="s">
        <v>925</v>
      </c>
    </row>
    <row r="121" spans="1:3">
      <c r="A121" s="128">
        <v>46232.651446759257</v>
      </c>
      <c r="B121" t="s">
        <v>926</v>
      </c>
      <c r="C121" t="s">
        <v>925</v>
      </c>
    </row>
    <row r="122" spans="1:3">
      <c r="A122" s="128">
        <v>46232.651446759257</v>
      </c>
      <c r="B122" t="s">
        <v>927</v>
      </c>
      <c r="C122" t="s">
        <v>925</v>
      </c>
    </row>
    <row r="123" spans="1:3">
      <c r="A123" s="128">
        <v>46232.65179398148</v>
      </c>
      <c r="B123" t="s">
        <v>924</v>
      </c>
      <c r="C123" t="s">
        <v>925</v>
      </c>
    </row>
    <row r="124" spans="1:3">
      <c r="A124" s="128">
        <v>46232.65179398148</v>
      </c>
      <c r="B124" t="s">
        <v>926</v>
      </c>
      <c r="C124" t="s">
        <v>925</v>
      </c>
    </row>
    <row r="125" spans="1:3">
      <c r="A125" s="128">
        <v>46232.651805555557</v>
      </c>
      <c r="B125" t="s">
        <v>927</v>
      </c>
      <c r="C125" t="s">
        <v>925</v>
      </c>
    </row>
    <row r="126" spans="1:3">
      <c r="A126" s="128">
        <v>46232.65215277778</v>
      </c>
      <c r="B126" t="s">
        <v>924</v>
      </c>
      <c r="C126" t="s">
        <v>925</v>
      </c>
    </row>
    <row r="127" spans="1:3">
      <c r="A127" s="128">
        <v>46232.65215277778</v>
      </c>
      <c r="B127" t="s">
        <v>926</v>
      </c>
      <c r="C127" t="s">
        <v>925</v>
      </c>
    </row>
    <row r="128" spans="1:3">
      <c r="A128" s="128">
        <v>46232.65216435185</v>
      </c>
      <c r="B128" t="s">
        <v>927</v>
      </c>
      <c r="C128" t="s">
        <v>925</v>
      </c>
    </row>
    <row r="129" spans="1:3">
      <c r="A129" s="128">
        <v>46232.65252314815</v>
      </c>
      <c r="B129" t="s">
        <v>924</v>
      </c>
      <c r="C129" t="s">
        <v>925</v>
      </c>
    </row>
    <row r="130" spans="1:3">
      <c r="A130" s="128">
        <v>46232.65253472222</v>
      </c>
      <c r="B130" t="s">
        <v>926</v>
      </c>
      <c r="C130" t="s">
        <v>925</v>
      </c>
    </row>
    <row r="131" spans="1:3">
      <c r="A131" s="128">
        <v>46232.65253472222</v>
      </c>
      <c r="B131" t="s">
        <v>927</v>
      </c>
      <c r="C131" t="s">
        <v>925</v>
      </c>
    </row>
    <row r="132" spans="1:3">
      <c r="A132" s="128">
        <v>46232.652951388889</v>
      </c>
      <c r="B132" t="s">
        <v>924</v>
      </c>
      <c r="C132" t="s">
        <v>925</v>
      </c>
    </row>
    <row r="133" spans="1:3">
      <c r="A133" s="128">
        <v>46232.652951388889</v>
      </c>
      <c r="B133" t="s">
        <v>926</v>
      </c>
      <c r="C133" t="s">
        <v>925</v>
      </c>
    </row>
    <row r="134" spans="1:3">
      <c r="A134" s="128">
        <v>46232.652951388889</v>
      </c>
      <c r="B134" t="s">
        <v>927</v>
      </c>
      <c r="C134" t="s">
        <v>925</v>
      </c>
    </row>
    <row r="135" spans="1:3">
      <c r="A135" s="128">
        <v>46232.65351851852</v>
      </c>
      <c r="B135" t="s">
        <v>924</v>
      </c>
      <c r="C135" t="s">
        <v>925</v>
      </c>
    </row>
    <row r="136" spans="1:3">
      <c r="A136" s="128">
        <v>46232.65351851852</v>
      </c>
      <c r="B136" t="s">
        <v>926</v>
      </c>
      <c r="C136" t="s">
        <v>925</v>
      </c>
    </row>
    <row r="137" spans="1:3">
      <c r="A137" s="128">
        <v>46232.65353009259</v>
      </c>
      <c r="B137" t="s">
        <v>927</v>
      </c>
      <c r="C137" t="s">
        <v>925</v>
      </c>
    </row>
    <row r="138" spans="1:3">
      <c r="A138" s="128">
        <v>46232.653877314813</v>
      </c>
      <c r="B138" t="s">
        <v>924</v>
      </c>
      <c r="C138" t="s">
        <v>925</v>
      </c>
    </row>
    <row r="139" spans="1:3">
      <c r="A139" s="128">
        <v>46232.653877314813</v>
      </c>
      <c r="B139" t="s">
        <v>926</v>
      </c>
      <c r="C139" t="s">
        <v>925</v>
      </c>
    </row>
    <row r="140" spans="1:3">
      <c r="A140" s="128">
        <v>46232.65388888889</v>
      </c>
      <c r="B140" t="s">
        <v>927</v>
      </c>
      <c r="C140" t="s">
        <v>925</v>
      </c>
    </row>
    <row r="141" spans="1:3">
      <c r="A141" s="128">
        <v>46232.654282407406</v>
      </c>
      <c r="B141" t="s">
        <v>924</v>
      </c>
      <c r="C141" t="s">
        <v>925</v>
      </c>
    </row>
    <row r="142" spans="1:3">
      <c r="A142" s="128">
        <v>46232.654282407406</v>
      </c>
      <c r="B142" t="s">
        <v>926</v>
      </c>
      <c r="C142" t="s">
        <v>925</v>
      </c>
    </row>
    <row r="143" spans="1:3">
      <c r="A143" s="128">
        <v>46232.654282407406</v>
      </c>
      <c r="B143" t="s">
        <v>927</v>
      </c>
      <c r="C143" t="s">
        <v>925</v>
      </c>
    </row>
    <row r="144" spans="1:3">
      <c r="A144" s="128">
        <v>46232.654756944445</v>
      </c>
      <c r="B144" t="s">
        <v>924</v>
      </c>
      <c r="C144" t="s">
        <v>925</v>
      </c>
    </row>
    <row r="145" spans="1:3">
      <c r="A145" s="128">
        <v>46232.654768518521</v>
      </c>
      <c r="B145" t="s">
        <v>926</v>
      </c>
      <c r="C145" t="s">
        <v>925</v>
      </c>
    </row>
    <row r="146" spans="1:3">
      <c r="A146" s="128">
        <v>46232.654768518521</v>
      </c>
      <c r="B146" t="s">
        <v>927</v>
      </c>
      <c r="C146" t="s">
        <v>925</v>
      </c>
    </row>
    <row r="147" spans="1:3">
      <c r="A147" s="128">
        <v>46232.655243055553</v>
      </c>
      <c r="B147" t="s">
        <v>924</v>
      </c>
      <c r="C147" t="s">
        <v>925</v>
      </c>
    </row>
    <row r="148" spans="1:3">
      <c r="A148" s="128">
        <v>46232.655243055553</v>
      </c>
      <c r="B148" t="s">
        <v>926</v>
      </c>
      <c r="C148" t="s">
        <v>925</v>
      </c>
    </row>
    <row r="149" spans="1:3">
      <c r="A149" s="128">
        <v>46232.655243055553</v>
      </c>
      <c r="B149" t="s">
        <v>927</v>
      </c>
      <c r="C149" t="s">
        <v>925</v>
      </c>
    </row>
    <row r="150" spans="1:3">
      <c r="A150" s="128">
        <v>46232.655729166669</v>
      </c>
      <c r="B150" t="s">
        <v>924</v>
      </c>
      <c r="C150" t="s">
        <v>925</v>
      </c>
    </row>
    <row r="151" spans="1:3">
      <c r="A151" s="128">
        <v>46232.655729166669</v>
      </c>
      <c r="B151" t="s">
        <v>926</v>
      </c>
      <c r="C151" t="s">
        <v>925</v>
      </c>
    </row>
    <row r="152" spans="1:3">
      <c r="A152" s="128">
        <v>46232.655729166669</v>
      </c>
      <c r="B152" t="s">
        <v>927</v>
      </c>
      <c r="C152" t="s">
        <v>925</v>
      </c>
    </row>
    <row r="153" spans="1:3">
      <c r="A153" s="128">
        <v>46232.6562037037</v>
      </c>
      <c r="B153" t="s">
        <v>924</v>
      </c>
      <c r="C153" t="s">
        <v>925</v>
      </c>
    </row>
    <row r="154" spans="1:3">
      <c r="A154" s="128">
        <v>46232.6562037037</v>
      </c>
      <c r="B154" t="s">
        <v>926</v>
      </c>
      <c r="C154" t="s">
        <v>925</v>
      </c>
    </row>
    <row r="155" spans="1:3">
      <c r="A155" s="128">
        <v>46232.656215277777</v>
      </c>
      <c r="B155" t="s">
        <v>927</v>
      </c>
      <c r="C155" t="s">
        <v>925</v>
      </c>
    </row>
    <row r="156" spans="1:3">
      <c r="A156" s="128">
        <v>46232.656724537039</v>
      </c>
      <c r="B156" t="s">
        <v>911</v>
      </c>
      <c r="C156" t="s">
        <v>912</v>
      </c>
    </row>
    <row r="157" spans="1:3">
      <c r="A157" s="128">
        <v>46232.656724537039</v>
      </c>
      <c r="B157" t="s">
        <v>928</v>
      </c>
      <c r="C157" s="2">
        <v>0.65625</v>
      </c>
    </row>
    <row r="158" spans="1:3">
      <c r="A158" s="128">
        <v>46233.368356481478</v>
      </c>
      <c r="B158" t="s">
        <v>911</v>
      </c>
      <c r="C158" t="s">
        <v>912</v>
      </c>
    </row>
    <row r="159" spans="1:3">
      <c r="A159" s="128">
        <v>46233.369664351849</v>
      </c>
      <c r="B159" t="s">
        <v>917</v>
      </c>
      <c r="C159" t="s">
        <v>912</v>
      </c>
    </row>
    <row r="160" spans="1:3">
      <c r="A160" s="128">
        <v>46233.628587962965</v>
      </c>
      <c r="B160" t="s">
        <v>915</v>
      </c>
      <c r="C160" t="s">
        <v>916</v>
      </c>
    </row>
    <row r="161" spans="1:3">
      <c r="A161" s="128">
        <v>46233.637488425928</v>
      </c>
      <c r="B161" t="s">
        <v>942</v>
      </c>
      <c r="C161" t="s">
        <v>916</v>
      </c>
    </row>
    <row r="162" spans="1:3">
      <c r="A162" s="128">
        <v>46233.637523148151</v>
      </c>
      <c r="B162" t="s">
        <v>942</v>
      </c>
      <c r="C162" t="s">
        <v>916</v>
      </c>
    </row>
    <row r="163" spans="1:3">
      <c r="A163" s="128">
        <v>46233.648298611108</v>
      </c>
      <c r="B163" t="s">
        <v>943</v>
      </c>
      <c r="C163" t="s">
        <v>916</v>
      </c>
    </row>
    <row r="164" spans="1:3">
      <c r="A164" s="128">
        <v>46233.658668981479</v>
      </c>
      <c r="B164" t="s">
        <v>911</v>
      </c>
      <c r="C164" t="s">
        <v>912</v>
      </c>
    </row>
    <row r="165" spans="1:3">
      <c r="A165" s="128">
        <v>46233.664247685185</v>
      </c>
      <c r="B165" t="s">
        <v>913</v>
      </c>
      <c r="C165" t="s">
        <v>914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Excel 4.0 マクロ</vt:lpstr>
      </vt:variant>
      <vt:variant>
        <vt:i4>1</vt:i4>
      </vt:variant>
    </vt:vector>
  </HeadingPairs>
  <TitlesOfParts>
    <vt:vector size="16" baseType="lpstr">
      <vt:lpstr>サマリー</vt:lpstr>
      <vt:lpstr>メニュー</vt:lpstr>
      <vt:lpstr>全体買銘柄</vt:lpstr>
      <vt:lpstr>全体売銘柄</vt:lpstr>
      <vt:lpstr>関数</vt:lpstr>
      <vt:lpstr>分析</vt:lpstr>
      <vt:lpstr>銘柄リスト</vt:lpstr>
      <vt:lpstr>1500</vt:lpstr>
      <vt:lpstr>1520</vt:lpstr>
      <vt:lpstr>1530</vt:lpstr>
      <vt:lpstr>旧1500</vt:lpstr>
      <vt:lpstr>旧1520</vt:lpstr>
      <vt:lpstr>旧1530</vt:lpstr>
      <vt:lpstr>Sheet1</vt:lpstr>
      <vt:lpstr>実行ログ</vt:lpstr>
      <vt:lpstr>Macro1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英明 阿部</dc:creator>
  <cp:lastModifiedBy>英明 阿部</cp:lastModifiedBy>
  <dcterms:created xsi:type="dcterms:W3CDTF">2026-05-26T05:35:52Z</dcterms:created>
  <dcterms:modified xsi:type="dcterms:W3CDTF">2026-07-30T06:57:17Z</dcterms:modified>
</cp:coreProperties>
</file>